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20"/>
  <workbookPr/>
  <mc:AlternateContent xmlns:mc="http://schemas.openxmlformats.org/markup-compatibility/2006">
    <mc:Choice Requires="x15">
      <x15ac:absPath xmlns:x15ac="http://schemas.microsoft.com/office/spreadsheetml/2010/11/ac" url="https://humanrightsmonitor-my.sharepoint.com/personal/coordination_humanrightsmonitor_org/Documents/code/devintaccountingftools/"/>
    </mc:Choice>
  </mc:AlternateContent>
  <xr:revisionPtr revIDLastSave="0" documentId="8_{E268C0C9-9FC4-F84F-8C42-11C49CC7C787}" xr6:coauthVersionLast="47" xr6:coauthVersionMax="47" xr10:uidLastSave="{00000000-0000-0000-0000-000000000000}"/>
  <bookViews>
    <workbookView xWindow="8600" yWindow="1900" windowWidth="76800" windowHeight="30080" activeTab="22" xr2:uid="{00000000-000D-0000-FFFF-FFFF00000000}"/>
  </bookViews>
  <sheets>
    <sheet name="Buchungen" sheetId="1" r:id="rId1"/>
    <sheet name="Kostenstellen" sheetId="2" r:id="rId2"/>
    <sheet name="Konten" sheetId="3" r:id="rId3"/>
    <sheet name="PK Buchungen" sheetId="4" r:id="rId4"/>
    <sheet name="DevInt 2022" sheetId="5" r:id="rId5"/>
    <sheet name="DevInt 2022 Buchungen" sheetId="6" r:id="rId6"/>
    <sheet name="P23" sheetId="7" r:id="rId7"/>
    <sheet name="P23 Buchungen" sheetId="8" r:id="rId8"/>
    <sheet name="P23 Kst-Bericht 2023 Jan-Jun" sheetId="9" r:id="rId9"/>
    <sheet name="P23 Kst-Bericht 2023 Jul-Dec" sheetId="10" r:id="rId10"/>
    <sheet name="P23 Kst-Bericht 2024 Jan-Jun" sheetId="11" r:id="rId11"/>
    <sheet name="P23 Kst-Bericht 2024 Jul-Dec" sheetId="12" r:id="rId12"/>
    <sheet name="P23 Kst-Bericht 2025 Jan-Jun" sheetId="13" r:id="rId13"/>
    <sheet name="P23 Kst-Bericht 2025 Jul-Dec" sheetId="14" r:id="rId14"/>
    <sheet name="P23 monthly" sheetId="15" r:id="rId15"/>
    <sheet name="P23 monthly Buchungen" sheetId="16" r:id="rId16"/>
    <sheet name="P24" sheetId="17" r:id="rId17"/>
    <sheet name="P24 Buchungen" sheetId="18" r:id="rId18"/>
    <sheet name="P24 Kst-Bericht 2023 Jan-Jun" sheetId="19" r:id="rId19"/>
    <sheet name="P24 Kst-Bericht 2023 Jul-Dec" sheetId="20" r:id="rId20"/>
    <sheet name="P24 Kst-Bericht 2024 Jan-Jun" sheetId="21" r:id="rId21"/>
    <sheet name="P24 Kst-Bericht 2024 Jul-Dec" sheetId="22" r:id="rId22"/>
    <sheet name="P24 Kst-Bericht 2025 Jan-Jun" sheetId="23" r:id="rId23"/>
    <sheet name="P24 Kst-Bericht 2025 Jul-Dec" sheetId="24" r:id="rId24"/>
    <sheet name="P24 monthly" sheetId="25" r:id="rId25"/>
    <sheet name="P24 monthly Buchungen" sheetId="26" r:id="rId26"/>
    <sheet name="P23+P24" sheetId="27" r:id="rId27"/>
    <sheet name="P23+P24 Buchungen" sheetId="28" r:id="rId28"/>
    <sheet name="P23+P24 monthly" sheetId="29" r:id="rId29"/>
    <sheet name="P23+P24 monthly Buchungen" sheetId="30" r:id="rId30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C47" i="29" l="1"/>
  <c r="FY47" i="29"/>
  <c r="FU47" i="29"/>
  <c r="FQ47" i="29"/>
  <c r="FM47" i="29"/>
  <c r="FI47" i="29"/>
  <c r="FG45" i="29" s="1"/>
  <c r="FE47" i="29"/>
  <c r="FA47" i="29"/>
  <c r="EW47" i="29"/>
  <c r="ES47" i="29"/>
  <c r="EO47" i="29"/>
  <c r="EK47" i="29"/>
  <c r="EG47" i="29"/>
  <c r="DU47" i="29"/>
  <c r="DQ47" i="29"/>
  <c r="DM47" i="29"/>
  <c r="DK45" i="29" s="1"/>
  <c r="DI47" i="29"/>
  <c r="DE47" i="29"/>
  <c r="DC45" i="29" s="1"/>
  <c r="DA47" i="29"/>
  <c r="CW47" i="29"/>
  <c r="CS47" i="29"/>
  <c r="CO47" i="29"/>
  <c r="CK47" i="29"/>
  <c r="CG47" i="29"/>
  <c r="CC47" i="29"/>
  <c r="BQ47" i="29"/>
  <c r="BM47" i="29"/>
  <c r="BI47" i="29"/>
  <c r="BG45" i="29" s="1"/>
  <c r="BE47" i="29"/>
  <c r="BA47" i="29"/>
  <c r="AW47" i="29"/>
  <c r="AS47" i="29"/>
  <c r="AO47" i="29"/>
  <c r="AK47" i="29"/>
  <c r="AG47" i="29"/>
  <c r="AC47" i="29"/>
  <c r="Y47" i="29"/>
  <c r="U47" i="29"/>
  <c r="S45" i="29" s="1"/>
  <c r="GC46" i="29"/>
  <c r="FY46" i="29"/>
  <c r="FU46" i="29"/>
  <c r="FQ46" i="29"/>
  <c r="FM46" i="29"/>
  <c r="FI46" i="29"/>
  <c r="FE46" i="29"/>
  <c r="FA46" i="29"/>
  <c r="EY45" i="29" s="1"/>
  <c r="EW46" i="29"/>
  <c r="EU45" i="29" s="1"/>
  <c r="ES46" i="29"/>
  <c r="EQ45" i="29" s="1"/>
  <c r="EO46" i="29"/>
  <c r="EK46" i="29"/>
  <c r="EG46" i="29"/>
  <c r="EE45" i="29" s="1"/>
  <c r="DU46" i="29"/>
  <c r="DQ46" i="29"/>
  <c r="DM46" i="29"/>
  <c r="DI46" i="29"/>
  <c r="DE46" i="29"/>
  <c r="DA46" i="29"/>
  <c r="CW46" i="29"/>
  <c r="CU45" i="29" s="1"/>
  <c r="CT40" i="29" s="1"/>
  <c r="CS46" i="29"/>
  <c r="CO46" i="29"/>
  <c r="CK46" i="29"/>
  <c r="CG46" i="29"/>
  <c r="CC46" i="29"/>
  <c r="BQ46" i="29"/>
  <c r="BM46" i="29"/>
  <c r="BI46" i="29"/>
  <c r="BE46" i="29"/>
  <c r="BC45" i="29" s="1"/>
  <c r="BA46" i="29"/>
  <c r="AY45" i="29" s="1"/>
  <c r="AW46" i="29"/>
  <c r="AS46" i="29"/>
  <c r="AQ45" i="29" s="1"/>
  <c r="AO46" i="29"/>
  <c r="AK46" i="29"/>
  <c r="AG46" i="29"/>
  <c r="AE45" i="29" s="1"/>
  <c r="AC46" i="29"/>
  <c r="Y46" i="29"/>
  <c r="U46" i="29"/>
  <c r="GA45" i="29"/>
  <c r="FW45" i="29"/>
  <c r="FV40" i="29" s="1"/>
  <c r="FS45" i="29"/>
  <c r="FO45" i="29"/>
  <c r="FK45" i="29"/>
  <c r="FC45" i="29"/>
  <c r="EM45" i="29"/>
  <c r="EI45" i="29"/>
  <c r="EH40" i="29" s="1"/>
  <c r="EA45" i="29"/>
  <c r="DW45" i="29"/>
  <c r="DS45" i="29"/>
  <c r="DO45" i="29"/>
  <c r="DG45" i="29"/>
  <c r="CY45" i="29"/>
  <c r="CQ45" i="29"/>
  <c r="CM45" i="29"/>
  <c r="CI45" i="29"/>
  <c r="CE45" i="29"/>
  <c r="CA45" i="29"/>
  <c r="BW45" i="29"/>
  <c r="BS45" i="29"/>
  <c r="BO45" i="29"/>
  <c r="BK45" i="29"/>
  <c r="AU45" i="29"/>
  <c r="AM45" i="29"/>
  <c r="AI45" i="29"/>
  <c r="AA45" i="29"/>
  <c r="W45" i="29"/>
  <c r="O45" i="29"/>
  <c r="K45" i="29"/>
  <c r="G45" i="29"/>
  <c r="GC44" i="29"/>
  <c r="FY44" i="29"/>
  <c r="FU44" i="29"/>
  <c r="FQ44" i="29"/>
  <c r="FM44" i="29"/>
  <c r="FI44" i="29"/>
  <c r="FE44" i="29"/>
  <c r="FC41" i="29" s="1"/>
  <c r="FB40" i="29" s="1"/>
  <c r="FA44" i="29"/>
  <c r="EW44" i="29"/>
  <c r="ES44" i="29"/>
  <c r="EO44" i="29"/>
  <c r="EK44" i="29"/>
  <c r="EG44" i="29"/>
  <c r="DU44" i="29"/>
  <c r="DQ44" i="29"/>
  <c r="DM44" i="29"/>
  <c r="DI44" i="29"/>
  <c r="DG41" i="29" s="1"/>
  <c r="DF40" i="29" s="1"/>
  <c r="DE44" i="29"/>
  <c r="DA44" i="29"/>
  <c r="CW44" i="29"/>
  <c r="CS44" i="29"/>
  <c r="CO44" i="29"/>
  <c r="CK44" i="29"/>
  <c r="CG44" i="29"/>
  <c r="CC44" i="29"/>
  <c r="BQ44" i="29"/>
  <c r="BM44" i="29"/>
  <c r="BK41" i="29" s="1"/>
  <c r="BJ40" i="29" s="1"/>
  <c r="BI44" i="29"/>
  <c r="BE44" i="29"/>
  <c r="BA44" i="29"/>
  <c r="AW44" i="29"/>
  <c r="AS44" i="29"/>
  <c r="AO44" i="29"/>
  <c r="AK44" i="29"/>
  <c r="AG44" i="29"/>
  <c r="AC44" i="29"/>
  <c r="Y44" i="29"/>
  <c r="W41" i="29" s="1"/>
  <c r="V40" i="29" s="1"/>
  <c r="U44" i="29"/>
  <c r="GC43" i="29"/>
  <c r="FY43" i="29"/>
  <c r="FU43" i="29"/>
  <c r="FQ43" i="29"/>
  <c r="FM43" i="29"/>
  <c r="FI43" i="29"/>
  <c r="FE43" i="29"/>
  <c r="FA43" i="29"/>
  <c r="EW43" i="29"/>
  <c r="ES43" i="29"/>
  <c r="EO43" i="29"/>
  <c r="EK43" i="29"/>
  <c r="EG43" i="29"/>
  <c r="DU43" i="29"/>
  <c r="DQ43" i="29"/>
  <c r="DM43" i="29"/>
  <c r="DI43" i="29"/>
  <c r="DE43" i="29"/>
  <c r="DA43" i="29"/>
  <c r="CW43" i="29"/>
  <c r="CS43" i="29"/>
  <c r="CO43" i="29"/>
  <c r="CK43" i="29"/>
  <c r="CG43" i="29"/>
  <c r="CC43" i="29"/>
  <c r="BQ43" i="29"/>
  <c r="BM43" i="29"/>
  <c r="BI43" i="29"/>
  <c r="BE43" i="29"/>
  <c r="BA43" i="29"/>
  <c r="AW43" i="29"/>
  <c r="AS43" i="29"/>
  <c r="AO43" i="29"/>
  <c r="AK43" i="29"/>
  <c r="AG43" i="29"/>
  <c r="AC43" i="29"/>
  <c r="Y43" i="29"/>
  <c r="U43" i="29"/>
  <c r="GC42" i="29"/>
  <c r="GA41" i="29" s="1"/>
  <c r="FZ40" i="29" s="1"/>
  <c r="FY42" i="29"/>
  <c r="FU42" i="29"/>
  <c r="FQ42" i="29"/>
  <c r="FM42" i="29"/>
  <c r="FK41" i="29" s="1"/>
  <c r="FI42" i="29"/>
  <c r="FE42" i="29"/>
  <c r="FA42" i="29"/>
  <c r="EY41" i="29" s="1"/>
  <c r="EW42" i="29"/>
  <c r="ES42" i="29"/>
  <c r="EO42" i="29"/>
  <c r="EM41" i="29" s="1"/>
  <c r="EL40" i="29" s="1"/>
  <c r="EK42" i="29"/>
  <c r="EG42" i="29"/>
  <c r="DU42" i="29"/>
  <c r="DS41" i="29" s="1"/>
  <c r="DR40" i="29" s="1"/>
  <c r="DQ42" i="29"/>
  <c r="DO41" i="29" s="1"/>
  <c r="DN40" i="29" s="1"/>
  <c r="DM42" i="29"/>
  <c r="DK41" i="29" s="1"/>
  <c r="DI42" i="29"/>
  <c r="DE42" i="29"/>
  <c r="DC41" i="29" s="1"/>
  <c r="DA42" i="29"/>
  <c r="CW42" i="29"/>
  <c r="CS42" i="29"/>
  <c r="CQ41" i="29" s="1"/>
  <c r="CP40" i="29" s="1"/>
  <c r="CO42" i="29"/>
  <c r="CK42" i="29"/>
  <c r="CG42" i="29"/>
  <c r="CE41" i="29" s="1"/>
  <c r="CD40" i="29" s="1"/>
  <c r="CC42" i="29"/>
  <c r="CA41" i="29" s="1"/>
  <c r="BZ40" i="29" s="1"/>
  <c r="BQ42" i="29"/>
  <c r="BO41" i="29" s="1"/>
  <c r="BN40" i="29" s="1"/>
  <c r="BM42" i="29"/>
  <c r="BI42" i="29"/>
  <c r="BG41" i="29" s="1"/>
  <c r="BE42" i="29"/>
  <c r="BA42" i="29"/>
  <c r="AW42" i="29"/>
  <c r="AU41" i="29" s="1"/>
  <c r="AT40" i="29" s="1"/>
  <c r="AS42" i="29"/>
  <c r="AO42" i="29"/>
  <c r="AK42" i="29"/>
  <c r="AI41" i="29" s="1"/>
  <c r="AH40" i="29" s="1"/>
  <c r="AG42" i="29"/>
  <c r="AE41" i="29" s="1"/>
  <c r="AD40" i="29" s="1"/>
  <c r="AC42" i="29"/>
  <c r="AA41" i="29" s="1"/>
  <c r="Z40" i="29" s="1"/>
  <c r="Y42" i="29"/>
  <c r="U42" i="29"/>
  <c r="S41" i="29" s="1"/>
  <c r="FW41" i="29"/>
  <c r="FS41" i="29"/>
  <c r="FR40" i="29" s="1"/>
  <c r="FO41" i="29"/>
  <c r="FG41" i="29"/>
  <c r="FF40" i="29" s="1"/>
  <c r="EQ41" i="29"/>
  <c r="EI41" i="29"/>
  <c r="EE41" i="29"/>
  <c r="ED40" i="29" s="1"/>
  <c r="CU41" i="29"/>
  <c r="CM41" i="29"/>
  <c r="CI41" i="29"/>
  <c r="CH40" i="29" s="1"/>
  <c r="AY41" i="29"/>
  <c r="AQ41" i="29"/>
  <c r="AM41" i="29"/>
  <c r="AL40" i="29" s="1"/>
  <c r="FN40" i="29"/>
  <c r="FJ40" i="29"/>
  <c r="DZ40" i="29"/>
  <c r="DZ49" i="29" s="1"/>
  <c r="DV40" i="29"/>
  <c r="DV49" i="29" s="1"/>
  <c r="CL40" i="29"/>
  <c r="BV40" i="29"/>
  <c r="BV49" i="29" s="1"/>
  <c r="BR40" i="29"/>
  <c r="BR49" i="29" s="1"/>
  <c r="N40" i="29"/>
  <c r="N49" i="29" s="1"/>
  <c r="J40" i="29"/>
  <c r="J49" i="29" s="1"/>
  <c r="F40" i="29"/>
  <c r="GC39" i="29"/>
  <c r="FY39" i="29"/>
  <c r="FU39" i="29"/>
  <c r="FQ39" i="29"/>
  <c r="FP38" i="29" s="1"/>
  <c r="FO35" i="29" s="1"/>
  <c r="FM39" i="29"/>
  <c r="FL38" i="29" s="1"/>
  <c r="FI39" i="29"/>
  <c r="FE39" i="29"/>
  <c r="FD38" i="29" s="1"/>
  <c r="FA39" i="29"/>
  <c r="EZ38" i="29" s="1"/>
  <c r="EW39" i="29"/>
  <c r="ES39" i="29"/>
  <c r="ER38" i="29" s="1"/>
  <c r="EO39" i="29"/>
  <c r="EK39" i="29"/>
  <c r="EG39" i="29"/>
  <c r="EF38" i="29" s="1"/>
  <c r="DU39" i="29"/>
  <c r="DT38" i="29" s="1"/>
  <c r="DS35" i="29" s="1"/>
  <c r="DQ39" i="29"/>
  <c r="DP38" i="29" s="1"/>
  <c r="DM39" i="29"/>
  <c r="DI39" i="29"/>
  <c r="DH38" i="29" s="1"/>
  <c r="DE39" i="29"/>
  <c r="DD38" i="29" s="1"/>
  <c r="DA39" i="29"/>
  <c r="CW39" i="29"/>
  <c r="CV38" i="29" s="1"/>
  <c r="CS39" i="29"/>
  <c r="CO39" i="29"/>
  <c r="CK39" i="29"/>
  <c r="CJ38" i="29" s="1"/>
  <c r="CG39" i="29"/>
  <c r="CF38" i="29" s="1"/>
  <c r="CE35" i="29" s="1"/>
  <c r="CC39" i="29"/>
  <c r="CB38" i="29" s="1"/>
  <c r="BQ39" i="29"/>
  <c r="BM39" i="29"/>
  <c r="BL38" i="29" s="1"/>
  <c r="BI39" i="29"/>
  <c r="BH38" i="29" s="1"/>
  <c r="BE39" i="29"/>
  <c r="BA39" i="29"/>
  <c r="AZ38" i="29" s="1"/>
  <c r="AW39" i="29"/>
  <c r="AS39" i="29"/>
  <c r="AO39" i="29"/>
  <c r="AN38" i="29" s="1"/>
  <c r="AK39" i="29"/>
  <c r="AJ38" i="29" s="1"/>
  <c r="AG39" i="29"/>
  <c r="AF38" i="29" s="1"/>
  <c r="AC39" i="29"/>
  <c r="Y39" i="29"/>
  <c r="X38" i="29" s="1"/>
  <c r="U39" i="29"/>
  <c r="T38" i="29" s="1"/>
  <c r="GB38" i="29"/>
  <c r="FX38" i="29"/>
  <c r="FT38" i="29"/>
  <c r="FH38" i="29"/>
  <c r="FG35" i="29" s="1"/>
  <c r="EV38" i="29"/>
  <c r="EN38" i="29"/>
  <c r="EJ38" i="29"/>
  <c r="DL38" i="29"/>
  <c r="CZ38" i="29"/>
  <c r="CY35" i="29" s="1"/>
  <c r="CR38" i="29"/>
  <c r="CN38" i="29"/>
  <c r="CM35" i="29" s="1"/>
  <c r="BP38" i="29"/>
  <c r="BD38" i="29"/>
  <c r="AV38" i="29"/>
  <c r="AR38" i="29"/>
  <c r="AB38" i="29"/>
  <c r="H38" i="29"/>
  <c r="GC37" i="29"/>
  <c r="GB36" i="29" s="1"/>
  <c r="GA35" i="29" s="1"/>
  <c r="FY37" i="29"/>
  <c r="FU37" i="29"/>
  <c r="FT36" i="29" s="1"/>
  <c r="FS35" i="29" s="1"/>
  <c r="FQ37" i="29"/>
  <c r="FM37" i="29"/>
  <c r="FI37" i="29"/>
  <c r="FE37" i="29"/>
  <c r="FD36" i="29" s="1"/>
  <c r="FA37" i="29"/>
  <c r="EZ36" i="29" s="1"/>
  <c r="EW37" i="29"/>
  <c r="ES37" i="29"/>
  <c r="ER36" i="29" s="1"/>
  <c r="EO37" i="29"/>
  <c r="EN36" i="29" s="1"/>
  <c r="EM35" i="29" s="1"/>
  <c r="EK37" i="29"/>
  <c r="EG37" i="29"/>
  <c r="EF36" i="29" s="1"/>
  <c r="EE35" i="29" s="1"/>
  <c r="DU37" i="29"/>
  <c r="DQ37" i="29"/>
  <c r="DM37" i="29"/>
  <c r="DL36" i="29" s="1"/>
  <c r="DK35" i="29" s="1"/>
  <c r="DI37" i="29"/>
  <c r="DH36" i="29" s="1"/>
  <c r="DE37" i="29"/>
  <c r="DD36" i="29" s="1"/>
  <c r="DA37" i="29"/>
  <c r="CW37" i="29"/>
  <c r="CV36" i="29" s="1"/>
  <c r="CS37" i="29"/>
  <c r="CR36" i="29" s="1"/>
  <c r="CQ35" i="29" s="1"/>
  <c r="CO37" i="29"/>
  <c r="CK37" i="29"/>
  <c r="CJ36" i="29" s="1"/>
  <c r="CI35" i="29" s="1"/>
  <c r="CG37" i="29"/>
  <c r="CC37" i="29"/>
  <c r="BQ37" i="29"/>
  <c r="BP36" i="29" s="1"/>
  <c r="BO35" i="29" s="1"/>
  <c r="BM37" i="29"/>
  <c r="BL36" i="29" s="1"/>
  <c r="BI37" i="29"/>
  <c r="BH36" i="29" s="1"/>
  <c r="BE37" i="29"/>
  <c r="BA37" i="29"/>
  <c r="AZ36" i="29" s="1"/>
  <c r="AW37" i="29"/>
  <c r="AV36" i="29" s="1"/>
  <c r="AU35" i="29" s="1"/>
  <c r="AS37" i="29"/>
  <c r="AO37" i="29"/>
  <c r="AN36" i="29" s="1"/>
  <c r="AM35" i="29" s="1"/>
  <c r="AK37" i="29"/>
  <c r="AG37" i="29"/>
  <c r="AC37" i="29"/>
  <c r="AB36" i="29" s="1"/>
  <c r="AA35" i="29" s="1"/>
  <c r="Y37" i="29"/>
  <c r="X36" i="29" s="1"/>
  <c r="U37" i="29"/>
  <c r="T36" i="29" s="1"/>
  <c r="FX36" i="29"/>
  <c r="FP36" i="29"/>
  <c r="FL36" i="29"/>
  <c r="FK35" i="29" s="1"/>
  <c r="FH36" i="29"/>
  <c r="EV36" i="29"/>
  <c r="EU35" i="29" s="1"/>
  <c r="EJ36" i="29"/>
  <c r="EI35" i="29" s="1"/>
  <c r="DT36" i="29"/>
  <c r="DP36" i="29"/>
  <c r="DO35" i="29" s="1"/>
  <c r="CZ36" i="29"/>
  <c r="CN36" i="29"/>
  <c r="CF36" i="29"/>
  <c r="CB36" i="29"/>
  <c r="CA35" i="29" s="1"/>
  <c r="BD36" i="29"/>
  <c r="BC35" i="29" s="1"/>
  <c r="AR36" i="29"/>
  <c r="AQ35" i="29" s="1"/>
  <c r="AJ36" i="29"/>
  <c r="AI35" i="29" s="1"/>
  <c r="AF36" i="29"/>
  <c r="AE35" i="29" s="1"/>
  <c r="FC35" i="29"/>
  <c r="EA35" i="29"/>
  <c r="DW35" i="29"/>
  <c r="BW35" i="29"/>
  <c r="BS35" i="29"/>
  <c r="GC34" i="29"/>
  <c r="FY34" i="29"/>
  <c r="FX31" i="29" s="1"/>
  <c r="FU34" i="29"/>
  <c r="FQ34" i="29"/>
  <c r="FM34" i="29"/>
  <c r="FL31" i="29" s="1"/>
  <c r="FI34" i="29"/>
  <c r="FE34" i="29"/>
  <c r="FA34" i="29"/>
  <c r="EW34" i="29"/>
  <c r="ES34" i="29"/>
  <c r="EO34" i="29"/>
  <c r="EK34" i="29"/>
  <c r="EG34" i="29"/>
  <c r="DU34" i="29"/>
  <c r="DQ34" i="29"/>
  <c r="DP31" i="29" s="1"/>
  <c r="DM34" i="29"/>
  <c r="DI34" i="29"/>
  <c r="DE34" i="29"/>
  <c r="DA34" i="29"/>
  <c r="CW34" i="29"/>
  <c r="CS34" i="29"/>
  <c r="CO34" i="29"/>
  <c r="CK34" i="29"/>
  <c r="CG34" i="29"/>
  <c r="CC34" i="29"/>
  <c r="CB31" i="29" s="1"/>
  <c r="BQ34" i="29"/>
  <c r="BM34" i="29"/>
  <c r="BI34" i="29"/>
  <c r="BE34" i="29"/>
  <c r="BA34" i="29"/>
  <c r="AW34" i="29"/>
  <c r="AS34" i="29"/>
  <c r="AO34" i="29"/>
  <c r="AK34" i="29"/>
  <c r="AG34" i="29"/>
  <c r="AF31" i="29" s="1"/>
  <c r="AC34" i="29"/>
  <c r="Y34" i="29"/>
  <c r="U34" i="29"/>
  <c r="GC33" i="29"/>
  <c r="FY33" i="29"/>
  <c r="FU33" i="29"/>
  <c r="FQ33" i="29"/>
  <c r="FM33" i="29"/>
  <c r="FI33" i="29"/>
  <c r="FE33" i="29"/>
  <c r="FA33" i="29"/>
  <c r="EW33" i="29"/>
  <c r="ES33" i="29"/>
  <c r="EO33" i="29"/>
  <c r="EK33" i="29"/>
  <c r="EG33" i="29"/>
  <c r="DU33" i="29"/>
  <c r="DQ33" i="29"/>
  <c r="DM33" i="29"/>
  <c r="DI33" i="29"/>
  <c r="DE33" i="29"/>
  <c r="DA33" i="29"/>
  <c r="CW33" i="29"/>
  <c r="CS33" i="29"/>
  <c r="CO33" i="29"/>
  <c r="CK33" i="29"/>
  <c r="CG33" i="29"/>
  <c r="CC33" i="29"/>
  <c r="BQ33" i="29"/>
  <c r="BM33" i="29"/>
  <c r="BI33" i="29"/>
  <c r="BE33" i="29"/>
  <c r="BA33" i="29"/>
  <c r="AW33" i="29"/>
  <c r="AS33" i="29"/>
  <c r="AO33" i="29"/>
  <c r="AK33" i="29"/>
  <c r="AG33" i="29"/>
  <c r="AC33" i="29"/>
  <c r="Y33" i="29"/>
  <c r="U33" i="29"/>
  <c r="GC32" i="29"/>
  <c r="FY32" i="29"/>
  <c r="FU32" i="29"/>
  <c r="FT31" i="29" s="1"/>
  <c r="FQ32" i="29"/>
  <c r="FP31" i="29" s="1"/>
  <c r="FM32" i="29"/>
  <c r="FI32" i="29"/>
  <c r="FH31" i="29" s="1"/>
  <c r="FE32" i="29"/>
  <c r="FD31" i="29" s="1"/>
  <c r="FC26" i="29" s="1"/>
  <c r="FA32" i="29"/>
  <c r="EW32" i="29"/>
  <c r="EV31" i="29" s="1"/>
  <c r="ES32" i="29"/>
  <c r="EO32" i="29"/>
  <c r="EK32" i="29"/>
  <c r="EJ31" i="29" s="1"/>
  <c r="EG32" i="29"/>
  <c r="EF31" i="29" s="1"/>
  <c r="DU32" i="29"/>
  <c r="DT31" i="29" s="1"/>
  <c r="DQ32" i="29"/>
  <c r="DM32" i="29"/>
  <c r="DL31" i="29" s="1"/>
  <c r="DI32" i="29"/>
  <c r="DH31" i="29" s="1"/>
  <c r="DG26" i="29" s="1"/>
  <c r="DE32" i="29"/>
  <c r="DA32" i="29"/>
  <c r="CZ31" i="29" s="1"/>
  <c r="CW32" i="29"/>
  <c r="CS32" i="29"/>
  <c r="CO32" i="29"/>
  <c r="CN31" i="29" s="1"/>
  <c r="CK32" i="29"/>
  <c r="CJ31" i="29" s="1"/>
  <c r="CG32" i="29"/>
  <c r="CF31" i="29" s="1"/>
  <c r="CC32" i="29"/>
  <c r="BQ32" i="29"/>
  <c r="BP31" i="29" s="1"/>
  <c r="BM32" i="29"/>
  <c r="BL31" i="29" s="1"/>
  <c r="BK26" i="29" s="1"/>
  <c r="BI32" i="29"/>
  <c r="BE32" i="29"/>
  <c r="BD31" i="29" s="1"/>
  <c r="BA32" i="29"/>
  <c r="AW32" i="29"/>
  <c r="AS32" i="29"/>
  <c r="AR31" i="29" s="1"/>
  <c r="AO32" i="29"/>
  <c r="AN31" i="29" s="1"/>
  <c r="AK32" i="29"/>
  <c r="AJ31" i="29" s="1"/>
  <c r="AG32" i="29"/>
  <c r="AC32" i="29"/>
  <c r="AB31" i="29" s="1"/>
  <c r="Y32" i="29"/>
  <c r="X31" i="29" s="1"/>
  <c r="W26" i="29" s="1"/>
  <c r="U32" i="29"/>
  <c r="GB31" i="29"/>
  <c r="EZ31" i="29"/>
  <c r="ER31" i="29"/>
  <c r="EN31" i="29"/>
  <c r="DD31" i="29"/>
  <c r="CV31" i="29"/>
  <c r="CR31" i="29"/>
  <c r="BH31" i="29"/>
  <c r="AZ31" i="29"/>
  <c r="AV31" i="29"/>
  <c r="T31" i="29"/>
  <c r="H31" i="29"/>
  <c r="GC30" i="29"/>
  <c r="FY30" i="29"/>
  <c r="FX27" i="29" s="1"/>
  <c r="FU30" i="29"/>
  <c r="FQ30" i="29"/>
  <c r="FM30" i="29"/>
  <c r="FI30" i="29"/>
  <c r="FE30" i="29"/>
  <c r="FA30" i="29"/>
  <c r="EW30" i="29"/>
  <c r="ES30" i="29"/>
  <c r="EO30" i="29"/>
  <c r="EK30" i="29"/>
  <c r="EJ27" i="29" s="1"/>
  <c r="EI26" i="29" s="1"/>
  <c r="EG30" i="29"/>
  <c r="DU30" i="29"/>
  <c r="DQ30" i="29"/>
  <c r="DM30" i="29"/>
  <c r="DI30" i="29"/>
  <c r="DE30" i="29"/>
  <c r="DA30" i="29"/>
  <c r="CW30" i="29"/>
  <c r="CS30" i="29"/>
  <c r="CO30" i="29"/>
  <c r="CN27" i="29" s="1"/>
  <c r="CM26" i="29" s="1"/>
  <c r="CK30" i="29"/>
  <c r="CG30" i="29"/>
  <c r="CC30" i="29"/>
  <c r="BQ30" i="29"/>
  <c r="BM30" i="29"/>
  <c r="BI30" i="29"/>
  <c r="BE30" i="29"/>
  <c r="BA30" i="29"/>
  <c r="AW30" i="29"/>
  <c r="AS30" i="29"/>
  <c r="AR27" i="29" s="1"/>
  <c r="AQ26" i="29" s="1"/>
  <c r="AO30" i="29"/>
  <c r="AK30" i="29"/>
  <c r="AG30" i="29"/>
  <c r="AC30" i="29"/>
  <c r="Y30" i="29"/>
  <c r="U30" i="29"/>
  <c r="GC29" i="29"/>
  <c r="FY29" i="29"/>
  <c r="FU29" i="29"/>
  <c r="FQ29" i="29"/>
  <c r="FM29" i="29"/>
  <c r="FI29" i="29"/>
  <c r="FE29" i="29"/>
  <c r="FA29" i="29"/>
  <c r="EW29" i="29"/>
  <c r="EV27" i="29" s="1"/>
  <c r="EU26" i="29" s="1"/>
  <c r="ES29" i="29"/>
  <c r="EO29" i="29"/>
  <c r="EK29" i="29"/>
  <c r="EG29" i="29"/>
  <c r="DU29" i="29"/>
  <c r="DQ29" i="29"/>
  <c r="DM29" i="29"/>
  <c r="DI29" i="29"/>
  <c r="DE29" i="29"/>
  <c r="DA29" i="29"/>
  <c r="CZ27" i="29" s="1"/>
  <c r="CY26" i="29" s="1"/>
  <c r="CW29" i="29"/>
  <c r="CS29" i="29"/>
  <c r="CO29" i="29"/>
  <c r="CK29" i="29"/>
  <c r="CG29" i="29"/>
  <c r="CC29" i="29"/>
  <c r="BQ29" i="29"/>
  <c r="BM29" i="29"/>
  <c r="BI29" i="29"/>
  <c r="BE29" i="29"/>
  <c r="BA29" i="29"/>
  <c r="AW29" i="29"/>
  <c r="AS29" i="29"/>
  <c r="AO29" i="29"/>
  <c r="AK29" i="29"/>
  <c r="AG29" i="29"/>
  <c r="AC29" i="29"/>
  <c r="Y29" i="29"/>
  <c r="U29" i="29"/>
  <c r="GC28" i="29"/>
  <c r="GB27" i="29" s="1"/>
  <c r="GA26" i="29" s="1"/>
  <c r="FY28" i="29"/>
  <c r="FU28" i="29"/>
  <c r="FQ28" i="29"/>
  <c r="FM28" i="29"/>
  <c r="FI28" i="29"/>
  <c r="FH27" i="29" s="1"/>
  <c r="FE28" i="29"/>
  <c r="FA28" i="29"/>
  <c r="EW28" i="29"/>
  <c r="ES28" i="29"/>
  <c r="ER27" i="29" s="1"/>
  <c r="EQ26" i="29" s="1"/>
  <c r="EO28" i="29"/>
  <c r="EN27" i="29" s="1"/>
  <c r="EM26" i="29" s="1"/>
  <c r="EK28" i="29"/>
  <c r="EG28" i="29"/>
  <c r="DU28" i="29"/>
  <c r="DQ28" i="29"/>
  <c r="DM28" i="29"/>
  <c r="DL27" i="29" s="1"/>
  <c r="DI28" i="29"/>
  <c r="DE28" i="29"/>
  <c r="DA28" i="29"/>
  <c r="CW28" i="29"/>
  <c r="CV27" i="29" s="1"/>
  <c r="CU26" i="29" s="1"/>
  <c r="CS28" i="29"/>
  <c r="CR27" i="29" s="1"/>
  <c r="CO28" i="29"/>
  <c r="CK28" i="29"/>
  <c r="CJ27" i="29" s="1"/>
  <c r="CI26" i="29" s="1"/>
  <c r="CG28" i="29"/>
  <c r="CC28" i="29"/>
  <c r="BQ28" i="29"/>
  <c r="BP27" i="29" s="1"/>
  <c r="BM28" i="29"/>
  <c r="BI28" i="29"/>
  <c r="BE28" i="29"/>
  <c r="BD27" i="29" s="1"/>
  <c r="BC26" i="29" s="1"/>
  <c r="BA28" i="29"/>
  <c r="AZ27" i="29" s="1"/>
  <c r="AY26" i="29" s="1"/>
  <c r="AW28" i="29"/>
  <c r="AV27" i="29" s="1"/>
  <c r="AS28" i="29"/>
  <c r="AO28" i="29"/>
  <c r="AN27" i="29" s="1"/>
  <c r="AM26" i="29" s="1"/>
  <c r="AK28" i="29"/>
  <c r="AG28" i="29"/>
  <c r="AC28" i="29"/>
  <c r="AB27" i="29" s="1"/>
  <c r="Y28" i="29"/>
  <c r="U28" i="29"/>
  <c r="FT27" i="29"/>
  <c r="FS26" i="29" s="1"/>
  <c r="FL27" i="29"/>
  <c r="FK26" i="29" s="1"/>
  <c r="FD27" i="29"/>
  <c r="EZ27" i="29"/>
  <c r="EY26" i="29" s="1"/>
  <c r="EF27" i="29"/>
  <c r="EE26" i="29" s="1"/>
  <c r="DP27" i="29"/>
  <c r="DH27" i="29"/>
  <c r="DD27" i="29"/>
  <c r="DC26" i="29" s="1"/>
  <c r="CB27" i="29"/>
  <c r="BL27" i="29"/>
  <c r="BH27" i="29"/>
  <c r="BG26" i="29" s="1"/>
  <c r="AF27" i="29"/>
  <c r="AE26" i="29" s="1"/>
  <c r="X27" i="29"/>
  <c r="T27" i="29"/>
  <c r="S26" i="29" s="1"/>
  <c r="G26" i="29"/>
  <c r="GC25" i="29"/>
  <c r="GB22" i="29" s="1"/>
  <c r="FY25" i="29"/>
  <c r="FU25" i="29"/>
  <c r="FQ25" i="29"/>
  <c r="FM25" i="29"/>
  <c r="FI25" i="29"/>
  <c r="FH22" i="29" s="1"/>
  <c r="FE25" i="29"/>
  <c r="FA25" i="29"/>
  <c r="EW25" i="29"/>
  <c r="ES25" i="29"/>
  <c r="EO25" i="29"/>
  <c r="EN22" i="29" s="1"/>
  <c r="EK25" i="29"/>
  <c r="EG25" i="29"/>
  <c r="DU25" i="29"/>
  <c r="DQ25" i="29"/>
  <c r="DM25" i="29"/>
  <c r="DL22" i="29" s="1"/>
  <c r="DI25" i="29"/>
  <c r="DE25" i="29"/>
  <c r="DA25" i="29"/>
  <c r="CW25" i="29"/>
  <c r="CS25" i="29"/>
  <c r="CR22" i="29" s="1"/>
  <c r="CO25" i="29"/>
  <c r="CK25" i="29"/>
  <c r="CG25" i="29"/>
  <c r="CC25" i="29"/>
  <c r="BQ25" i="29"/>
  <c r="BP22" i="29" s="1"/>
  <c r="BO17" i="29" s="1"/>
  <c r="BM25" i="29"/>
  <c r="BI25" i="29"/>
  <c r="BE25" i="29"/>
  <c r="BA25" i="29"/>
  <c r="AW25" i="29"/>
  <c r="AV22" i="29" s="1"/>
  <c r="AS25" i="29"/>
  <c r="AO25" i="29"/>
  <c r="AK25" i="29"/>
  <c r="AG25" i="29"/>
  <c r="AC25" i="29"/>
  <c r="AB22" i="29" s="1"/>
  <c r="Y25" i="29"/>
  <c r="U25" i="29"/>
  <c r="GC24" i="29"/>
  <c r="FY24" i="29"/>
  <c r="FU24" i="29"/>
  <c r="FQ24" i="29"/>
  <c r="FM24" i="29"/>
  <c r="FI24" i="29"/>
  <c r="FE24" i="29"/>
  <c r="FA24" i="29"/>
  <c r="EZ22" i="29" s="1"/>
  <c r="EW24" i="29"/>
  <c r="ES24" i="29"/>
  <c r="EO24" i="29"/>
  <c r="EK24" i="29"/>
  <c r="EG24" i="29"/>
  <c r="DU24" i="29"/>
  <c r="DQ24" i="29"/>
  <c r="DM24" i="29"/>
  <c r="DI24" i="29"/>
  <c r="DE24" i="29"/>
  <c r="DD22" i="29" s="1"/>
  <c r="DA24" i="29"/>
  <c r="CW24" i="29"/>
  <c r="CS24" i="29"/>
  <c r="CO24" i="29"/>
  <c r="CK24" i="29"/>
  <c r="CG24" i="29"/>
  <c r="CC24" i="29"/>
  <c r="BQ24" i="29"/>
  <c r="BM24" i="29"/>
  <c r="BI24" i="29"/>
  <c r="BE24" i="29"/>
  <c r="BA24" i="29"/>
  <c r="AW24" i="29"/>
  <c r="AS24" i="29"/>
  <c r="AO24" i="29"/>
  <c r="AK24" i="29"/>
  <c r="AG24" i="29"/>
  <c r="AC24" i="29"/>
  <c r="Y24" i="29"/>
  <c r="U24" i="29"/>
  <c r="GC23" i="29"/>
  <c r="FY23" i="29"/>
  <c r="FX22" i="29" s="1"/>
  <c r="FU23" i="29"/>
  <c r="FQ23" i="29"/>
  <c r="FM23" i="29"/>
  <c r="FL22" i="29" s="1"/>
  <c r="FI23" i="29"/>
  <c r="FE23" i="29"/>
  <c r="FA23" i="29"/>
  <c r="EW23" i="29"/>
  <c r="EV22" i="29" s="1"/>
  <c r="ES23" i="29"/>
  <c r="ER22" i="29" s="1"/>
  <c r="EO23" i="29"/>
  <c r="EK23" i="29"/>
  <c r="EJ22" i="29" s="1"/>
  <c r="EG23" i="29"/>
  <c r="DU23" i="29"/>
  <c r="DQ23" i="29"/>
  <c r="DP22" i="29" s="1"/>
  <c r="DM23" i="29"/>
  <c r="DI23" i="29"/>
  <c r="DE23" i="29"/>
  <c r="DA23" i="29"/>
  <c r="CZ22" i="29" s="1"/>
  <c r="CW23" i="29"/>
  <c r="CV22" i="29" s="1"/>
  <c r="CS23" i="29"/>
  <c r="CO23" i="29"/>
  <c r="CN22" i="29" s="1"/>
  <c r="CK23" i="29"/>
  <c r="CG23" i="29"/>
  <c r="CC23" i="29"/>
  <c r="CB22" i="29" s="1"/>
  <c r="BQ23" i="29"/>
  <c r="BM23" i="29"/>
  <c r="BI23" i="29"/>
  <c r="BH22" i="29" s="1"/>
  <c r="BE23" i="29"/>
  <c r="BD22" i="29" s="1"/>
  <c r="BA23" i="29"/>
  <c r="AZ22" i="29" s="1"/>
  <c r="AW23" i="29"/>
  <c r="AS23" i="29"/>
  <c r="AR22" i="29" s="1"/>
  <c r="AO23" i="29"/>
  <c r="AK23" i="29"/>
  <c r="AG23" i="29"/>
  <c r="AF22" i="29" s="1"/>
  <c r="AC23" i="29"/>
  <c r="Y23" i="29"/>
  <c r="U23" i="29"/>
  <c r="T22" i="29" s="1"/>
  <c r="FP22" i="29"/>
  <c r="FD22" i="29"/>
  <c r="DT22" i="29"/>
  <c r="DH22" i="29"/>
  <c r="CF22" i="29"/>
  <c r="BL22" i="29"/>
  <c r="AJ22" i="29"/>
  <c r="X22" i="29"/>
  <c r="H22" i="29"/>
  <c r="GC21" i="29"/>
  <c r="FY21" i="29"/>
  <c r="FU21" i="29"/>
  <c r="FQ21" i="29"/>
  <c r="FM21" i="29"/>
  <c r="FI21" i="29"/>
  <c r="FE21" i="29"/>
  <c r="FA21" i="29"/>
  <c r="EZ18" i="29" s="1"/>
  <c r="EW21" i="29"/>
  <c r="ES21" i="29"/>
  <c r="EO21" i="29"/>
  <c r="EK21" i="29"/>
  <c r="EG21" i="29"/>
  <c r="DU21" i="29"/>
  <c r="DQ21" i="29"/>
  <c r="DM21" i="29"/>
  <c r="DI21" i="29"/>
  <c r="DE21" i="29"/>
  <c r="DD18" i="29" s="1"/>
  <c r="DA21" i="29"/>
  <c r="CW21" i="29"/>
  <c r="CS21" i="29"/>
  <c r="CO21" i="29"/>
  <c r="CK21" i="29"/>
  <c r="CG21" i="29"/>
  <c r="CC21" i="29"/>
  <c r="BQ21" i="29"/>
  <c r="BM21" i="29"/>
  <c r="BI21" i="29"/>
  <c r="BH18" i="29" s="1"/>
  <c r="BE21" i="29"/>
  <c r="BA21" i="29"/>
  <c r="AW21" i="29"/>
  <c r="AS21" i="29"/>
  <c r="AO21" i="29"/>
  <c r="AN18" i="29" s="1"/>
  <c r="AK21" i="29"/>
  <c r="AG21" i="29"/>
  <c r="AC21" i="29"/>
  <c r="Y21" i="29"/>
  <c r="U21" i="29"/>
  <c r="T18" i="29" s="1"/>
  <c r="GC20" i="29"/>
  <c r="FY20" i="29"/>
  <c r="FU20" i="29"/>
  <c r="FQ20" i="29"/>
  <c r="FM20" i="29"/>
  <c r="FL18" i="29" s="1"/>
  <c r="FK17" i="29" s="1"/>
  <c r="FI20" i="29"/>
  <c r="FE20" i="29"/>
  <c r="FA20" i="29"/>
  <c r="EW20" i="29"/>
  <c r="ES20" i="29"/>
  <c r="EO20" i="29"/>
  <c r="EK20" i="29"/>
  <c r="EG20" i="29"/>
  <c r="DU20" i="29"/>
  <c r="DQ20" i="29"/>
  <c r="DP18" i="29" s="1"/>
  <c r="DO17" i="29" s="1"/>
  <c r="DM20" i="29"/>
  <c r="DI20" i="29"/>
  <c r="DE20" i="29"/>
  <c r="DA20" i="29"/>
  <c r="CW20" i="29"/>
  <c r="CS20" i="29"/>
  <c r="CO20" i="29"/>
  <c r="CK20" i="29"/>
  <c r="CG20" i="29"/>
  <c r="CC20" i="29"/>
  <c r="BQ20" i="29"/>
  <c r="BM20" i="29"/>
  <c r="BI20" i="29"/>
  <c r="BE20" i="29"/>
  <c r="BA20" i="29"/>
  <c r="AW20" i="29"/>
  <c r="AS20" i="29"/>
  <c r="AO20" i="29"/>
  <c r="AK20" i="29"/>
  <c r="AG20" i="29"/>
  <c r="AC20" i="29"/>
  <c r="Y20" i="29"/>
  <c r="U20" i="29"/>
  <c r="GC19" i="29"/>
  <c r="FY19" i="29"/>
  <c r="FX18" i="29" s="1"/>
  <c r="FW17" i="29" s="1"/>
  <c r="FU19" i="29"/>
  <c r="FQ19" i="29"/>
  <c r="FM19" i="29"/>
  <c r="FI19" i="29"/>
  <c r="FH18" i="29" s="1"/>
  <c r="FG17" i="29" s="1"/>
  <c r="FE19" i="29"/>
  <c r="FD18" i="29" s="1"/>
  <c r="FC17" i="29" s="1"/>
  <c r="FA19" i="29"/>
  <c r="EW19" i="29"/>
  <c r="EV18" i="29" s="1"/>
  <c r="ES19" i="29"/>
  <c r="EO19" i="29"/>
  <c r="EK19" i="29"/>
  <c r="EJ18" i="29" s="1"/>
  <c r="EI17" i="29" s="1"/>
  <c r="EG19" i="29"/>
  <c r="DU19" i="29"/>
  <c r="DQ19" i="29"/>
  <c r="DM19" i="29"/>
  <c r="DL18" i="29" s="1"/>
  <c r="DK17" i="29" s="1"/>
  <c r="DI19" i="29"/>
  <c r="DH18" i="29" s="1"/>
  <c r="DG17" i="29" s="1"/>
  <c r="DE19" i="29"/>
  <c r="DA19" i="29"/>
  <c r="CZ18" i="29" s="1"/>
  <c r="CW19" i="29"/>
  <c r="CS19" i="29"/>
  <c r="CO19" i="29"/>
  <c r="CN18" i="29" s="1"/>
  <c r="CM17" i="29" s="1"/>
  <c r="CK19" i="29"/>
  <c r="CG19" i="29"/>
  <c r="CC19" i="29"/>
  <c r="CB18" i="29" s="1"/>
  <c r="CA17" i="29" s="1"/>
  <c r="BQ19" i="29"/>
  <c r="BP18" i="29" s="1"/>
  <c r="BM19" i="29"/>
  <c r="BL18" i="29" s="1"/>
  <c r="BK17" i="29" s="1"/>
  <c r="BI19" i="29"/>
  <c r="BE19" i="29"/>
  <c r="BD18" i="29" s="1"/>
  <c r="BA19" i="29"/>
  <c r="AW19" i="29"/>
  <c r="AS19" i="29"/>
  <c r="AR18" i="29" s="1"/>
  <c r="AQ17" i="29" s="1"/>
  <c r="AO19" i="29"/>
  <c r="AK19" i="29"/>
  <c r="AG19" i="29"/>
  <c r="AF18" i="29" s="1"/>
  <c r="AE17" i="29" s="1"/>
  <c r="AC19" i="29"/>
  <c r="AB18" i="29" s="1"/>
  <c r="AA17" i="29" s="1"/>
  <c r="Y19" i="29"/>
  <c r="X18" i="29" s="1"/>
  <c r="W17" i="29" s="1"/>
  <c r="U19" i="29"/>
  <c r="GB18" i="29"/>
  <c r="FT18" i="29"/>
  <c r="FP18" i="29"/>
  <c r="FO17" i="29" s="1"/>
  <c r="EN18" i="29"/>
  <c r="EM17" i="29" s="1"/>
  <c r="EF18" i="29"/>
  <c r="DT18" i="29"/>
  <c r="DS17" i="29" s="1"/>
  <c r="CR18" i="29"/>
  <c r="CQ17" i="29" s="1"/>
  <c r="CJ18" i="29"/>
  <c r="CF18" i="29"/>
  <c r="CE17" i="29" s="1"/>
  <c r="AV18" i="29"/>
  <c r="AU17" i="29" s="1"/>
  <c r="AJ18" i="29"/>
  <c r="AI17" i="29" s="1"/>
  <c r="G17" i="29"/>
  <c r="GC16" i="29"/>
  <c r="FY16" i="29"/>
  <c r="FU16" i="29"/>
  <c r="FQ16" i="29"/>
  <c r="FM16" i="29"/>
  <c r="FI16" i="29"/>
  <c r="FE16" i="29"/>
  <c r="FD13" i="29" s="1"/>
  <c r="FA16" i="29"/>
  <c r="EW16" i="29"/>
  <c r="ES16" i="29"/>
  <c r="EO16" i="29"/>
  <c r="EK16" i="29"/>
  <c r="EJ13" i="29" s="1"/>
  <c r="EG16" i="29"/>
  <c r="DU16" i="29"/>
  <c r="DQ16" i="29"/>
  <c r="DM16" i="29"/>
  <c r="DI16" i="29"/>
  <c r="DH13" i="29" s="1"/>
  <c r="DE16" i="29"/>
  <c r="DA16" i="29"/>
  <c r="CW16" i="29"/>
  <c r="CS16" i="29"/>
  <c r="CO16" i="29"/>
  <c r="CN13" i="29" s="1"/>
  <c r="CK16" i="29"/>
  <c r="CG16" i="29"/>
  <c r="CC16" i="29"/>
  <c r="BQ16" i="29"/>
  <c r="BM16" i="29"/>
  <c r="BL13" i="29" s="1"/>
  <c r="BI16" i="29"/>
  <c r="BE16" i="29"/>
  <c r="BA16" i="29"/>
  <c r="AW16" i="29"/>
  <c r="AS16" i="29"/>
  <c r="AR13" i="29" s="1"/>
  <c r="AO16" i="29"/>
  <c r="AK16" i="29"/>
  <c r="AG16" i="29"/>
  <c r="AC16" i="29"/>
  <c r="Y16" i="29"/>
  <c r="X13" i="29" s="1"/>
  <c r="U16" i="29"/>
  <c r="GC15" i="29"/>
  <c r="FY15" i="29"/>
  <c r="FU15" i="29"/>
  <c r="FQ15" i="29"/>
  <c r="FP13" i="29" s="1"/>
  <c r="FM15" i="29"/>
  <c r="FI15" i="29"/>
  <c r="FE15" i="29"/>
  <c r="FA15" i="29"/>
  <c r="EW15" i="29"/>
  <c r="ES15" i="29"/>
  <c r="EO15" i="29"/>
  <c r="EK15" i="29"/>
  <c r="EG15" i="29"/>
  <c r="DU15" i="29"/>
  <c r="DQ15" i="29"/>
  <c r="DM15" i="29"/>
  <c r="DI15" i="29"/>
  <c r="DE15" i="29"/>
  <c r="DA15" i="29"/>
  <c r="CW15" i="29"/>
  <c r="CS15" i="29"/>
  <c r="CO15" i="29"/>
  <c r="CK15" i="29"/>
  <c r="CG15" i="29"/>
  <c r="CC15" i="29"/>
  <c r="BQ15" i="29"/>
  <c r="BM15" i="29"/>
  <c r="BI15" i="29"/>
  <c r="BE15" i="29"/>
  <c r="BA15" i="29"/>
  <c r="AW15" i="29"/>
  <c r="AS15" i="29"/>
  <c r="AO15" i="29"/>
  <c r="AK15" i="29"/>
  <c r="AG15" i="29"/>
  <c r="AC15" i="29"/>
  <c r="Y15" i="29"/>
  <c r="U15" i="29"/>
  <c r="GC14" i="29"/>
  <c r="GB13" i="29" s="1"/>
  <c r="FY14" i="29"/>
  <c r="FU14" i="29"/>
  <c r="FQ14" i="29"/>
  <c r="FM14" i="29"/>
  <c r="FL13" i="29" s="1"/>
  <c r="FI14" i="29"/>
  <c r="FH13" i="29" s="1"/>
  <c r="FE14" i="29"/>
  <c r="FA14" i="29"/>
  <c r="EZ13" i="29" s="1"/>
  <c r="EW14" i="29"/>
  <c r="ES14" i="29"/>
  <c r="EO14" i="29"/>
  <c r="EN13" i="29" s="1"/>
  <c r="EK14" i="29"/>
  <c r="EG14" i="29"/>
  <c r="DU14" i="29"/>
  <c r="DT13" i="29" s="1"/>
  <c r="DQ14" i="29"/>
  <c r="DP13" i="29" s="1"/>
  <c r="DM14" i="29"/>
  <c r="DL13" i="29" s="1"/>
  <c r="DI14" i="29"/>
  <c r="DE14" i="29"/>
  <c r="DD13" i="29" s="1"/>
  <c r="DA14" i="29"/>
  <c r="CW14" i="29"/>
  <c r="CS14" i="29"/>
  <c r="CR13" i="29" s="1"/>
  <c r="CO14" i="29"/>
  <c r="CK14" i="29"/>
  <c r="CG14" i="29"/>
  <c r="CF13" i="29" s="1"/>
  <c r="CC14" i="29"/>
  <c r="CB13" i="29" s="1"/>
  <c r="BQ14" i="29"/>
  <c r="BP13" i="29" s="1"/>
  <c r="BM14" i="29"/>
  <c r="BI14" i="29"/>
  <c r="BH13" i="29" s="1"/>
  <c r="BE14" i="29"/>
  <c r="BA14" i="29"/>
  <c r="AW14" i="29"/>
  <c r="AV13" i="29" s="1"/>
  <c r="AS14" i="29"/>
  <c r="AO14" i="29"/>
  <c r="AK14" i="29"/>
  <c r="AJ13" i="29" s="1"/>
  <c r="AG14" i="29"/>
  <c r="AF13" i="29" s="1"/>
  <c r="AC14" i="29"/>
  <c r="AB13" i="29" s="1"/>
  <c r="Y14" i="29"/>
  <c r="U14" i="29"/>
  <c r="T13" i="29" s="1"/>
  <c r="FX13" i="29"/>
  <c r="FT13" i="29"/>
  <c r="ER13" i="29"/>
  <c r="EF13" i="29"/>
  <c r="CV13" i="29"/>
  <c r="CJ13" i="29"/>
  <c r="AZ13" i="29"/>
  <c r="AN13" i="29"/>
  <c r="H13" i="29"/>
  <c r="GC12" i="29"/>
  <c r="FY12" i="29"/>
  <c r="FU12" i="29"/>
  <c r="FQ12" i="29"/>
  <c r="FP9" i="29" s="1"/>
  <c r="FO8" i="29" s="1"/>
  <c r="FM12" i="29"/>
  <c r="FI12" i="29"/>
  <c r="FE12" i="29"/>
  <c r="FA12" i="29"/>
  <c r="EW12" i="29"/>
  <c r="ES12" i="29"/>
  <c r="EO12" i="29"/>
  <c r="EK12" i="29"/>
  <c r="EG12" i="29"/>
  <c r="DU12" i="29"/>
  <c r="DT9" i="29" s="1"/>
  <c r="DS8" i="29" s="1"/>
  <c r="DQ12" i="29"/>
  <c r="DM12" i="29"/>
  <c r="DI12" i="29"/>
  <c r="DE12" i="29"/>
  <c r="DA12" i="29"/>
  <c r="CW12" i="29"/>
  <c r="CS12" i="29"/>
  <c r="CO12" i="29"/>
  <c r="CK12" i="29"/>
  <c r="CG12" i="29"/>
  <c r="CF9" i="29" s="1"/>
  <c r="CE8" i="29" s="1"/>
  <c r="CC12" i="29"/>
  <c r="BQ12" i="29"/>
  <c r="BM12" i="29"/>
  <c r="BI12" i="29"/>
  <c r="BE12" i="29"/>
  <c r="BA12" i="29"/>
  <c r="AW12" i="29"/>
  <c r="AS12" i="29"/>
  <c r="AO12" i="29"/>
  <c r="AK12" i="29"/>
  <c r="AJ9" i="29" s="1"/>
  <c r="AI8" i="29" s="1"/>
  <c r="AG12" i="29"/>
  <c r="AC12" i="29"/>
  <c r="Y12" i="29"/>
  <c r="U12" i="29"/>
  <c r="GC11" i="29"/>
  <c r="FY11" i="29"/>
  <c r="FU11" i="29"/>
  <c r="FQ11" i="29"/>
  <c r="FM11" i="29"/>
  <c r="FI11" i="29"/>
  <c r="FH9" i="29" s="1"/>
  <c r="FE11" i="29"/>
  <c r="FA11" i="29"/>
  <c r="EW11" i="29"/>
  <c r="ES11" i="29"/>
  <c r="EO11" i="29"/>
  <c r="EK11" i="29"/>
  <c r="EG11" i="29"/>
  <c r="DU11" i="29"/>
  <c r="DQ11" i="29"/>
  <c r="DM11" i="29"/>
  <c r="DI11" i="29"/>
  <c r="DE11" i="29"/>
  <c r="DA11" i="29"/>
  <c r="CW11" i="29"/>
  <c r="CS11" i="29"/>
  <c r="CO11" i="29"/>
  <c r="CK11" i="29"/>
  <c r="CG11" i="29"/>
  <c r="CC11" i="29"/>
  <c r="BQ11" i="29"/>
  <c r="BM11" i="29"/>
  <c r="BI11" i="29"/>
  <c r="BE11" i="29"/>
  <c r="BA11" i="29"/>
  <c r="AW11" i="29"/>
  <c r="AS11" i="29"/>
  <c r="AO11" i="29"/>
  <c r="AK11" i="29"/>
  <c r="AG11" i="29"/>
  <c r="AC11" i="29"/>
  <c r="Y11" i="29"/>
  <c r="U11" i="29"/>
  <c r="GC10" i="29"/>
  <c r="GB9" i="29" s="1"/>
  <c r="FY10" i="29"/>
  <c r="FX9" i="29" s="1"/>
  <c r="FW8" i="29" s="1"/>
  <c r="FU10" i="29"/>
  <c r="FT9" i="29" s="1"/>
  <c r="FS8" i="29" s="1"/>
  <c r="FQ10" i="29"/>
  <c r="FM10" i="29"/>
  <c r="FL9" i="29" s="1"/>
  <c r="FI10" i="29"/>
  <c r="FE10" i="29"/>
  <c r="FA10" i="29"/>
  <c r="EZ9" i="29" s="1"/>
  <c r="EY8" i="29" s="1"/>
  <c r="EW10" i="29"/>
  <c r="ES10" i="29"/>
  <c r="EO10" i="29"/>
  <c r="EN9" i="29" s="1"/>
  <c r="EK10" i="29"/>
  <c r="EJ9" i="29" s="1"/>
  <c r="EI8" i="29" s="1"/>
  <c r="EH7" i="29" s="1"/>
  <c r="EH49" i="29" s="1"/>
  <c r="EG10" i="29"/>
  <c r="EF9" i="29" s="1"/>
  <c r="DU10" i="29"/>
  <c r="DQ10" i="29"/>
  <c r="DP9" i="29" s="1"/>
  <c r="DM10" i="29"/>
  <c r="DI10" i="29"/>
  <c r="DE10" i="29"/>
  <c r="DD9" i="29" s="1"/>
  <c r="DC8" i="29" s="1"/>
  <c r="DA10" i="29"/>
  <c r="CW10" i="29"/>
  <c r="CS10" i="29"/>
  <c r="CR9" i="29" s="1"/>
  <c r="CO10" i="29"/>
  <c r="CN9" i="29" s="1"/>
  <c r="CM8" i="29" s="1"/>
  <c r="CL7" i="29" s="1"/>
  <c r="CL49" i="29" s="1"/>
  <c r="CK10" i="29"/>
  <c r="CG10" i="29"/>
  <c r="CC10" i="29"/>
  <c r="CB9" i="29" s="1"/>
  <c r="BQ10" i="29"/>
  <c r="BM10" i="29"/>
  <c r="BI10" i="29"/>
  <c r="BH9" i="29" s="1"/>
  <c r="BG8" i="29" s="1"/>
  <c r="BE10" i="29"/>
  <c r="BA10" i="29"/>
  <c r="AW10" i="29"/>
  <c r="AV9" i="29" s="1"/>
  <c r="AS10" i="29"/>
  <c r="AR9" i="29" s="1"/>
  <c r="AQ8" i="29" s="1"/>
  <c r="AP7" i="29" s="1"/>
  <c r="AO10" i="29"/>
  <c r="AK10" i="29"/>
  <c r="AG10" i="29"/>
  <c r="AF9" i="29" s="1"/>
  <c r="AC10" i="29"/>
  <c r="Y10" i="29"/>
  <c r="U10" i="29"/>
  <c r="T9" i="29" s="1"/>
  <c r="S8" i="29" s="1"/>
  <c r="FD9" i="29"/>
  <c r="EV9" i="29"/>
  <c r="ER9" i="29"/>
  <c r="EQ8" i="29" s="1"/>
  <c r="DH9" i="29"/>
  <c r="DG8" i="29" s="1"/>
  <c r="CZ9" i="29"/>
  <c r="CV9" i="29"/>
  <c r="CU8" i="29" s="1"/>
  <c r="BL9" i="29"/>
  <c r="BK8" i="29" s="1"/>
  <c r="BD9" i="29"/>
  <c r="AZ9" i="29"/>
  <c r="AY8" i="29" s="1"/>
  <c r="X9" i="29"/>
  <c r="W8" i="29" s="1"/>
  <c r="FG8" i="29"/>
  <c r="G8" i="29"/>
  <c r="F7" i="29" s="1"/>
  <c r="F49" i="29" s="1"/>
  <c r="V49" i="27"/>
  <c r="J49" i="27"/>
  <c r="AS47" i="27"/>
  <c r="AO47" i="27"/>
  <c r="AG47" i="27"/>
  <c r="AC47" i="27"/>
  <c r="U47" i="27"/>
  <c r="Q47" i="27"/>
  <c r="O45" i="27" s="1"/>
  <c r="AS46" i="27"/>
  <c r="AO46" i="27"/>
  <c r="AM45" i="27" s="1"/>
  <c r="AG46" i="27"/>
  <c r="AC46" i="27"/>
  <c r="AA45" i="27" s="1"/>
  <c r="U46" i="27"/>
  <c r="Q46" i="27"/>
  <c r="AQ45" i="27"/>
  <c r="AI45" i="27"/>
  <c r="AE45" i="27"/>
  <c r="W45" i="27"/>
  <c r="V40" i="27" s="1"/>
  <c r="S45" i="27"/>
  <c r="K45" i="27"/>
  <c r="G45" i="27"/>
  <c r="AS44" i="27"/>
  <c r="AO44" i="27"/>
  <c r="AG44" i="27"/>
  <c r="AC44" i="27"/>
  <c r="U44" i="27"/>
  <c r="Q44" i="27"/>
  <c r="AS43" i="27"/>
  <c r="AO43" i="27"/>
  <c r="AG43" i="27"/>
  <c r="AC43" i="27"/>
  <c r="U43" i="27"/>
  <c r="Q43" i="27"/>
  <c r="AS42" i="27"/>
  <c r="AQ41" i="27" s="1"/>
  <c r="AP40" i="27" s="1"/>
  <c r="AO42" i="27"/>
  <c r="AM41" i="27" s="1"/>
  <c r="AL40" i="27" s="1"/>
  <c r="AG42" i="27"/>
  <c r="AC42" i="27"/>
  <c r="AA41" i="27" s="1"/>
  <c r="Z40" i="27" s="1"/>
  <c r="U42" i="27"/>
  <c r="S41" i="27" s="1"/>
  <c r="Q42" i="27"/>
  <c r="AE41" i="27"/>
  <c r="O41" i="27"/>
  <c r="N40" i="27" s="1"/>
  <c r="AH40" i="27"/>
  <c r="AH49" i="27" s="1"/>
  <c r="R40" i="27"/>
  <c r="J40" i="27"/>
  <c r="F40" i="27"/>
  <c r="AS39" i="27"/>
  <c r="AO39" i="27"/>
  <c r="AN38" i="27" s="1"/>
  <c r="AG39" i="27"/>
  <c r="AF38" i="27" s="1"/>
  <c r="AC39" i="27"/>
  <c r="U39" i="27"/>
  <c r="Q39" i="27"/>
  <c r="AR38" i="27"/>
  <c r="AB38" i="27"/>
  <c r="AA35" i="27" s="1"/>
  <c r="T38" i="27"/>
  <c r="S35" i="27" s="1"/>
  <c r="P38" i="27"/>
  <c r="H38" i="27"/>
  <c r="AS37" i="27"/>
  <c r="AO37" i="27"/>
  <c r="AG37" i="27"/>
  <c r="AC37" i="27"/>
  <c r="U37" i="27"/>
  <c r="T36" i="27" s="1"/>
  <c r="Q37" i="27"/>
  <c r="P36" i="27" s="1"/>
  <c r="O35" i="27" s="1"/>
  <c r="AR36" i="27"/>
  <c r="AN36" i="27"/>
  <c r="AM35" i="27" s="1"/>
  <c r="AF36" i="27"/>
  <c r="AE35" i="27" s="1"/>
  <c r="AB36" i="27"/>
  <c r="AI35" i="27"/>
  <c r="W35" i="27"/>
  <c r="AS34" i="27"/>
  <c r="AO34" i="27"/>
  <c r="AG34" i="27"/>
  <c r="AC34" i="27"/>
  <c r="U34" i="27"/>
  <c r="Q34" i="27"/>
  <c r="AS33" i="27"/>
  <c r="AR31" i="27" s="1"/>
  <c r="AO33" i="27"/>
  <c r="AG33" i="27"/>
  <c r="AC33" i="27"/>
  <c r="U33" i="27"/>
  <c r="Q33" i="27"/>
  <c r="AS32" i="27"/>
  <c r="AO32" i="27"/>
  <c r="AG32" i="27"/>
  <c r="AC32" i="27"/>
  <c r="U32" i="27"/>
  <c r="T31" i="27" s="1"/>
  <c r="Q32" i="27"/>
  <c r="AN31" i="27"/>
  <c r="P31" i="27"/>
  <c r="H31" i="27"/>
  <c r="G26" i="27" s="1"/>
  <c r="AS30" i="27"/>
  <c r="AO30" i="27"/>
  <c r="AG30" i="27"/>
  <c r="AC30" i="27"/>
  <c r="U30" i="27"/>
  <c r="T27" i="27" s="1"/>
  <c r="S26" i="27" s="1"/>
  <c r="Q30" i="27"/>
  <c r="AS29" i="27"/>
  <c r="AO29" i="27"/>
  <c r="AG29" i="27"/>
  <c r="AC29" i="27"/>
  <c r="AB27" i="27" s="1"/>
  <c r="U29" i="27"/>
  <c r="Q29" i="27"/>
  <c r="P27" i="27" s="1"/>
  <c r="O26" i="27" s="1"/>
  <c r="AS28" i="27"/>
  <c r="AO28" i="27"/>
  <c r="AG28" i="27"/>
  <c r="AC28" i="27"/>
  <c r="U28" i="27"/>
  <c r="Q28" i="27"/>
  <c r="AR27" i="27"/>
  <c r="AN27" i="27"/>
  <c r="AM26" i="27" s="1"/>
  <c r="AS25" i="27"/>
  <c r="AO25" i="27"/>
  <c r="AG25" i="27"/>
  <c r="AF22" i="27" s="1"/>
  <c r="AC25" i="27"/>
  <c r="U25" i="27"/>
  <c r="Q25" i="27"/>
  <c r="AS24" i="27"/>
  <c r="AO24" i="27"/>
  <c r="AG24" i="27"/>
  <c r="AC24" i="27"/>
  <c r="U24" i="27"/>
  <c r="T22" i="27" s="1"/>
  <c r="Q24" i="27"/>
  <c r="AS23" i="27"/>
  <c r="AO23" i="27"/>
  <c r="AG23" i="27"/>
  <c r="AC23" i="27"/>
  <c r="U23" i="27"/>
  <c r="Q23" i="27"/>
  <c r="AB22" i="27"/>
  <c r="P22" i="27"/>
  <c r="H22" i="27"/>
  <c r="G17" i="27" s="1"/>
  <c r="AS21" i="27"/>
  <c r="AO21" i="27"/>
  <c r="AG21" i="27"/>
  <c r="AC21" i="27"/>
  <c r="U21" i="27"/>
  <c r="Q21" i="27"/>
  <c r="AS20" i="27"/>
  <c r="AR18" i="27" s="1"/>
  <c r="AO20" i="27"/>
  <c r="AG20" i="27"/>
  <c r="AC20" i="27"/>
  <c r="U20" i="27"/>
  <c r="Q20" i="27"/>
  <c r="AS19" i="27"/>
  <c r="AO19" i="27"/>
  <c r="AN18" i="27" s="1"/>
  <c r="AG19" i="27"/>
  <c r="AC19" i="27"/>
  <c r="U19" i="27"/>
  <c r="T18" i="27" s="1"/>
  <c r="S17" i="27" s="1"/>
  <c r="Q19" i="27"/>
  <c r="P18" i="27" s="1"/>
  <c r="O17" i="27"/>
  <c r="AS16" i="27"/>
  <c r="AO16" i="27"/>
  <c r="AG16" i="27"/>
  <c r="AC16" i="27"/>
  <c r="U16" i="27"/>
  <c r="Q16" i="27"/>
  <c r="AS15" i="27"/>
  <c r="AO15" i="27"/>
  <c r="AG15" i="27"/>
  <c r="AC15" i="27"/>
  <c r="U15" i="27"/>
  <c r="Q15" i="27"/>
  <c r="AS14" i="27"/>
  <c r="AR13" i="27" s="1"/>
  <c r="AO14" i="27"/>
  <c r="AG14" i="27"/>
  <c r="AC14" i="27"/>
  <c r="U14" i="27"/>
  <c r="Q14" i="27"/>
  <c r="AB13" i="27"/>
  <c r="T13" i="27"/>
  <c r="H13" i="27"/>
  <c r="AS12" i="27"/>
  <c r="AO12" i="27"/>
  <c r="AG12" i="27"/>
  <c r="AC12" i="27"/>
  <c r="U12" i="27"/>
  <c r="Q12" i="27"/>
  <c r="AS11" i="27"/>
  <c r="AO11" i="27"/>
  <c r="AN9" i="27" s="1"/>
  <c r="AG11" i="27"/>
  <c r="AC11" i="27"/>
  <c r="AB9" i="27" s="1"/>
  <c r="AA8" i="27" s="1"/>
  <c r="U11" i="27"/>
  <c r="Q11" i="27"/>
  <c r="AS10" i="27"/>
  <c r="AO10" i="27"/>
  <c r="AG10" i="27"/>
  <c r="AC10" i="27"/>
  <c r="U10" i="27"/>
  <c r="T9" i="27" s="1"/>
  <c r="S8" i="27" s="1"/>
  <c r="Q10" i="27"/>
  <c r="P9" i="27" s="1"/>
  <c r="AF9" i="27"/>
  <c r="G8" i="27"/>
  <c r="F7" i="27" s="1"/>
  <c r="F49" i="27" s="1"/>
  <c r="DV31" i="25"/>
  <c r="GC29" i="25"/>
  <c r="FY29" i="25"/>
  <c r="FU29" i="25"/>
  <c r="FS27" i="25" s="1"/>
  <c r="FR26" i="25" s="1"/>
  <c r="FQ29" i="25"/>
  <c r="FO27" i="25" s="1"/>
  <c r="FN26" i="25" s="1"/>
  <c r="FM29" i="25"/>
  <c r="FI29" i="25"/>
  <c r="FE29" i="25"/>
  <c r="FA29" i="25"/>
  <c r="EW29" i="25"/>
  <c r="ES29" i="25"/>
  <c r="EO29" i="25"/>
  <c r="EK29" i="25"/>
  <c r="EG29" i="25"/>
  <c r="EE27" i="25" s="1"/>
  <c r="ED26" i="25" s="1"/>
  <c r="DU29" i="25"/>
  <c r="DS27" i="25" s="1"/>
  <c r="DR26" i="25" s="1"/>
  <c r="DQ29" i="25"/>
  <c r="DM29" i="25"/>
  <c r="DI29" i="25"/>
  <c r="DE29" i="25"/>
  <c r="DA29" i="25"/>
  <c r="CY27" i="25" s="1"/>
  <c r="CX26" i="25" s="1"/>
  <c r="CW29" i="25"/>
  <c r="CU27" i="25" s="1"/>
  <c r="CS29" i="25"/>
  <c r="CO29" i="25"/>
  <c r="CK29" i="25"/>
  <c r="CI27" i="25" s="1"/>
  <c r="CH26" i="25" s="1"/>
  <c r="CG29" i="25"/>
  <c r="CE27" i="25" s="1"/>
  <c r="CD26" i="25" s="1"/>
  <c r="CC29" i="25"/>
  <c r="BQ29" i="25"/>
  <c r="BM29" i="25"/>
  <c r="BI29" i="25"/>
  <c r="BE29" i="25"/>
  <c r="BA29" i="25"/>
  <c r="AW29" i="25"/>
  <c r="AS29" i="25"/>
  <c r="AO29" i="25"/>
  <c r="AM27" i="25" s="1"/>
  <c r="AL26" i="25" s="1"/>
  <c r="AK29" i="25"/>
  <c r="AG29" i="25"/>
  <c r="AC29" i="25"/>
  <c r="Y29" i="25"/>
  <c r="U29" i="25"/>
  <c r="GC28" i="25"/>
  <c r="GA27" i="25" s="1"/>
  <c r="FZ26" i="25" s="1"/>
  <c r="FY28" i="25"/>
  <c r="FW27" i="25" s="1"/>
  <c r="FU28" i="25"/>
  <c r="FQ28" i="25"/>
  <c r="FM28" i="25"/>
  <c r="FK27" i="25" s="1"/>
  <c r="FJ26" i="25" s="1"/>
  <c r="FI28" i="25"/>
  <c r="FG27" i="25" s="1"/>
  <c r="FF26" i="25" s="1"/>
  <c r="FE28" i="25"/>
  <c r="FA28" i="25"/>
  <c r="EW28" i="25"/>
  <c r="ES28" i="25"/>
  <c r="EO28" i="25"/>
  <c r="EM27" i="25" s="1"/>
  <c r="EL26" i="25" s="1"/>
  <c r="EK28" i="25"/>
  <c r="EI27" i="25" s="1"/>
  <c r="EG28" i="25"/>
  <c r="DU28" i="25"/>
  <c r="DQ28" i="25"/>
  <c r="DM28" i="25"/>
  <c r="DI28" i="25"/>
  <c r="DE28" i="25"/>
  <c r="DA28" i="25"/>
  <c r="CW28" i="25"/>
  <c r="CS28" i="25"/>
  <c r="CO28" i="25"/>
  <c r="CK28" i="25"/>
  <c r="CG28" i="25"/>
  <c r="CC28" i="25"/>
  <c r="BQ28" i="25"/>
  <c r="BO27" i="25" s="1"/>
  <c r="BN26" i="25" s="1"/>
  <c r="BM28" i="25"/>
  <c r="BK27" i="25" s="1"/>
  <c r="BJ26" i="25" s="1"/>
  <c r="BI28" i="25"/>
  <c r="BG27" i="25" s="1"/>
  <c r="BE28" i="25"/>
  <c r="BA28" i="25"/>
  <c r="AW28" i="25"/>
  <c r="AU27" i="25" s="1"/>
  <c r="AT26" i="25" s="1"/>
  <c r="AS28" i="25"/>
  <c r="AQ27" i="25" s="1"/>
  <c r="AP26" i="25" s="1"/>
  <c r="AO28" i="25"/>
  <c r="AK28" i="25"/>
  <c r="AG28" i="25"/>
  <c r="AE27" i="25" s="1"/>
  <c r="AD26" i="25" s="1"/>
  <c r="AC28" i="25"/>
  <c r="AA27" i="25" s="1"/>
  <c r="Z26" i="25" s="1"/>
  <c r="Y28" i="25"/>
  <c r="W27" i="25" s="1"/>
  <c r="V26" i="25" s="1"/>
  <c r="U28" i="25"/>
  <c r="S27" i="25" s="1"/>
  <c r="FC27" i="25"/>
  <c r="FB26" i="25" s="1"/>
  <c r="EY27" i="25"/>
  <c r="EX26" i="25" s="1"/>
  <c r="EU27" i="25"/>
  <c r="ET26" i="25" s="1"/>
  <c r="EQ27" i="25"/>
  <c r="EP26" i="25" s="1"/>
  <c r="EA27" i="25"/>
  <c r="DW27" i="25"/>
  <c r="DO27" i="25"/>
  <c r="DN26" i="25" s="1"/>
  <c r="DK27" i="25"/>
  <c r="DJ26" i="25" s="1"/>
  <c r="DG27" i="25"/>
  <c r="DF26" i="25" s="1"/>
  <c r="DC27" i="25"/>
  <c r="DB26" i="25" s="1"/>
  <c r="CQ27" i="25"/>
  <c r="CM27" i="25"/>
  <c r="CA27" i="25"/>
  <c r="BZ26" i="25" s="1"/>
  <c r="BW27" i="25"/>
  <c r="BV26" i="25" s="1"/>
  <c r="BV31" i="25" s="1"/>
  <c r="BS27" i="25"/>
  <c r="BR26" i="25" s="1"/>
  <c r="BR31" i="25" s="1"/>
  <c r="BC27" i="25"/>
  <c r="AY27" i="25"/>
  <c r="AI27" i="25"/>
  <c r="AH26" i="25" s="1"/>
  <c r="O27" i="25"/>
  <c r="K27" i="25"/>
  <c r="G27" i="25"/>
  <c r="FV26" i="25"/>
  <c r="EH26" i="25"/>
  <c r="DZ26" i="25"/>
  <c r="DZ31" i="25" s="1"/>
  <c r="DV26" i="25"/>
  <c r="CT26" i="25"/>
  <c r="CP26" i="25"/>
  <c r="CL26" i="25"/>
  <c r="BF26" i="25"/>
  <c r="BB26" i="25"/>
  <c r="AX26" i="25"/>
  <c r="R26" i="25"/>
  <c r="N26" i="25"/>
  <c r="N31" i="25" s="1"/>
  <c r="J26" i="25"/>
  <c r="J31" i="25" s="1"/>
  <c r="F26" i="25"/>
  <c r="F31" i="25" s="1"/>
  <c r="GC25" i="25"/>
  <c r="FY25" i="25"/>
  <c r="FU25" i="25"/>
  <c r="FT24" i="25" s="1"/>
  <c r="FS23" i="25" s="1"/>
  <c r="FQ25" i="25"/>
  <c r="FP24" i="25" s="1"/>
  <c r="FM25" i="25"/>
  <c r="FI25" i="25"/>
  <c r="FE25" i="25"/>
  <c r="FD24" i="25" s="1"/>
  <c r="FC23" i="25" s="1"/>
  <c r="FA25" i="25"/>
  <c r="EZ24" i="25" s="1"/>
  <c r="EY23" i="25" s="1"/>
  <c r="EW25" i="25"/>
  <c r="ES25" i="25"/>
  <c r="EO25" i="25"/>
  <c r="EK25" i="25"/>
  <c r="EG25" i="25"/>
  <c r="EF24" i="25" s="1"/>
  <c r="EE23" i="25" s="1"/>
  <c r="DU25" i="25"/>
  <c r="DQ25" i="25"/>
  <c r="DM25" i="25"/>
  <c r="DI25" i="25"/>
  <c r="DH24" i="25" s="1"/>
  <c r="DG23" i="25" s="1"/>
  <c r="DE25" i="25"/>
  <c r="DA25" i="25"/>
  <c r="CW25" i="25"/>
  <c r="CS25" i="25"/>
  <c r="CO25" i="25"/>
  <c r="CK25" i="25"/>
  <c r="CG25" i="25"/>
  <c r="CC25" i="25"/>
  <c r="BQ25" i="25"/>
  <c r="BM25" i="25"/>
  <c r="BL24" i="25" s="1"/>
  <c r="BK23" i="25" s="1"/>
  <c r="BI25" i="25"/>
  <c r="BH24" i="25" s="1"/>
  <c r="BG23" i="25" s="1"/>
  <c r="BE25" i="25"/>
  <c r="BD24" i="25" s="1"/>
  <c r="BC23" i="25" s="1"/>
  <c r="BA25" i="25"/>
  <c r="AZ24" i="25" s="1"/>
  <c r="AY23" i="25" s="1"/>
  <c r="AW25" i="25"/>
  <c r="AS25" i="25"/>
  <c r="AO25" i="25"/>
  <c r="AN24" i="25" s="1"/>
  <c r="AM23" i="25" s="1"/>
  <c r="AK25" i="25"/>
  <c r="AJ24" i="25" s="1"/>
  <c r="AI23" i="25" s="1"/>
  <c r="AG25" i="25"/>
  <c r="AC25" i="25"/>
  <c r="Y25" i="25"/>
  <c r="X24" i="25" s="1"/>
  <c r="W23" i="25" s="1"/>
  <c r="U25" i="25"/>
  <c r="T24" i="25" s="1"/>
  <c r="S23" i="25" s="1"/>
  <c r="GB24" i="25"/>
  <c r="GA23" i="25" s="1"/>
  <c r="FX24" i="25"/>
  <c r="FW23" i="25" s="1"/>
  <c r="FL24" i="25"/>
  <c r="FH24" i="25"/>
  <c r="EV24" i="25"/>
  <c r="EU23" i="25" s="1"/>
  <c r="ER24" i="25"/>
  <c r="EQ23" i="25" s="1"/>
  <c r="EN24" i="25"/>
  <c r="EM23" i="25" s="1"/>
  <c r="EJ24" i="25"/>
  <c r="EI23" i="25" s="1"/>
  <c r="EB24" i="25"/>
  <c r="DX24" i="25"/>
  <c r="DT24" i="25"/>
  <c r="DP24" i="25"/>
  <c r="DL24" i="25"/>
  <c r="DK23" i="25" s="1"/>
  <c r="DD24" i="25"/>
  <c r="DC23" i="25" s="1"/>
  <c r="CZ24" i="25"/>
  <c r="CY23" i="25" s="1"/>
  <c r="CV24" i="25"/>
  <c r="CU23" i="25" s="1"/>
  <c r="CR24" i="25"/>
  <c r="CN24" i="25"/>
  <c r="CJ24" i="25"/>
  <c r="CF24" i="25"/>
  <c r="CB24" i="25"/>
  <c r="BX24" i="25"/>
  <c r="BW23" i="25" s="1"/>
  <c r="BT24" i="25"/>
  <c r="BS23" i="25" s="1"/>
  <c r="BP24" i="25"/>
  <c r="BO23" i="25" s="1"/>
  <c r="AV24" i="25"/>
  <c r="AR24" i="25"/>
  <c r="AF24" i="25"/>
  <c r="AE23" i="25" s="1"/>
  <c r="AB24" i="25"/>
  <c r="AA23" i="25" s="1"/>
  <c r="P24" i="25"/>
  <c r="L24" i="25"/>
  <c r="H24" i="25"/>
  <c r="FO23" i="25"/>
  <c r="FK23" i="25"/>
  <c r="FG23" i="25"/>
  <c r="EA23" i="25"/>
  <c r="DW23" i="25"/>
  <c r="DS23" i="25"/>
  <c r="DO23" i="25"/>
  <c r="CQ23" i="25"/>
  <c r="CM23" i="25"/>
  <c r="CI23" i="25"/>
  <c r="CE23" i="25"/>
  <c r="CA23" i="25"/>
  <c r="AU23" i="25"/>
  <c r="AQ23" i="25"/>
  <c r="O23" i="25"/>
  <c r="K23" i="25"/>
  <c r="G23" i="25"/>
  <c r="GC22" i="25"/>
  <c r="FY22" i="25"/>
  <c r="FU22" i="25"/>
  <c r="FQ22" i="25"/>
  <c r="FM22" i="25"/>
  <c r="FI22" i="25"/>
  <c r="FE22" i="25"/>
  <c r="FA22" i="25"/>
  <c r="EW22" i="25"/>
  <c r="ES22" i="25"/>
  <c r="EO22" i="25"/>
  <c r="EK22" i="25"/>
  <c r="EG22" i="25"/>
  <c r="DU22" i="25"/>
  <c r="DQ22" i="25"/>
  <c r="DM22" i="25"/>
  <c r="DI22" i="25"/>
  <c r="DE22" i="25"/>
  <c r="DA22" i="25"/>
  <c r="CW22" i="25"/>
  <c r="CS22" i="25"/>
  <c r="CO22" i="25"/>
  <c r="CK22" i="25"/>
  <c r="CG22" i="25"/>
  <c r="CC22" i="25"/>
  <c r="BQ22" i="25"/>
  <c r="BM22" i="25"/>
  <c r="BI22" i="25"/>
  <c r="BE22" i="25"/>
  <c r="BA22" i="25"/>
  <c r="AW22" i="25"/>
  <c r="AS22" i="25"/>
  <c r="AO22" i="25"/>
  <c r="AK22" i="25"/>
  <c r="AG22" i="25"/>
  <c r="AC22" i="25"/>
  <c r="Y22" i="25"/>
  <c r="U22" i="25"/>
  <c r="GC21" i="25"/>
  <c r="GB19" i="25" s="1"/>
  <c r="GA18" i="25" s="1"/>
  <c r="FY21" i="25"/>
  <c r="FX19" i="25" s="1"/>
  <c r="FW18" i="25" s="1"/>
  <c r="FU21" i="25"/>
  <c r="FQ21" i="25"/>
  <c r="FM21" i="25"/>
  <c r="FI21" i="25"/>
  <c r="FE21" i="25"/>
  <c r="FA21" i="25"/>
  <c r="EW21" i="25"/>
  <c r="ES21" i="25"/>
  <c r="EO21" i="25"/>
  <c r="EN19" i="25" s="1"/>
  <c r="EM18" i="25" s="1"/>
  <c r="EK21" i="25"/>
  <c r="EJ19" i="25" s="1"/>
  <c r="EI18" i="25" s="1"/>
  <c r="EG21" i="25"/>
  <c r="DU21" i="25"/>
  <c r="DQ21" i="25"/>
  <c r="DM21" i="25"/>
  <c r="DI21" i="25"/>
  <c r="DE21" i="25"/>
  <c r="DA21" i="25"/>
  <c r="CW21" i="25"/>
  <c r="CS21" i="25"/>
  <c r="CR19" i="25" s="1"/>
  <c r="CQ18" i="25" s="1"/>
  <c r="CO21" i="25"/>
  <c r="CN19" i="25" s="1"/>
  <c r="CM18" i="25" s="1"/>
  <c r="CK21" i="25"/>
  <c r="CG21" i="25"/>
  <c r="CC21" i="25"/>
  <c r="BQ21" i="25"/>
  <c r="BM21" i="25"/>
  <c r="BI21" i="25"/>
  <c r="BH19" i="25" s="1"/>
  <c r="BG18" i="25" s="1"/>
  <c r="BE21" i="25"/>
  <c r="BA21" i="25"/>
  <c r="AW21" i="25"/>
  <c r="AV19" i="25" s="1"/>
  <c r="AU18" i="25" s="1"/>
  <c r="AS21" i="25"/>
  <c r="AR19" i="25" s="1"/>
  <c r="AQ18" i="25" s="1"/>
  <c r="AO21" i="25"/>
  <c r="AK21" i="25"/>
  <c r="AG21" i="25"/>
  <c r="AC21" i="25"/>
  <c r="Y21" i="25"/>
  <c r="U21" i="25"/>
  <c r="T19" i="25" s="1"/>
  <c r="S18" i="25" s="1"/>
  <c r="GC20" i="25"/>
  <c r="FY20" i="25"/>
  <c r="FU20" i="25"/>
  <c r="FT19" i="25" s="1"/>
  <c r="FS18" i="25" s="1"/>
  <c r="FQ20" i="25"/>
  <c r="FP19" i="25" s="1"/>
  <c r="FO18" i="25" s="1"/>
  <c r="FM20" i="25"/>
  <c r="FI20" i="25"/>
  <c r="FE20" i="25"/>
  <c r="FA20" i="25"/>
  <c r="EW20" i="25"/>
  <c r="ES20" i="25"/>
  <c r="EO20" i="25"/>
  <c r="EK20" i="25"/>
  <c r="EG20" i="25"/>
  <c r="EF19" i="25" s="1"/>
  <c r="EE18" i="25" s="1"/>
  <c r="DU20" i="25"/>
  <c r="DT19" i="25" s="1"/>
  <c r="DS18" i="25" s="1"/>
  <c r="DQ20" i="25"/>
  <c r="DM20" i="25"/>
  <c r="DI20" i="25"/>
  <c r="DE20" i="25"/>
  <c r="DA20" i="25"/>
  <c r="CW20" i="25"/>
  <c r="CS20" i="25"/>
  <c r="CO20" i="25"/>
  <c r="CK20" i="25"/>
  <c r="CJ19" i="25" s="1"/>
  <c r="CI18" i="25" s="1"/>
  <c r="CG20" i="25"/>
  <c r="CF19" i="25" s="1"/>
  <c r="CE18" i="25" s="1"/>
  <c r="CC20" i="25"/>
  <c r="BQ20" i="25"/>
  <c r="BM20" i="25"/>
  <c r="BI20" i="25"/>
  <c r="BE20" i="25"/>
  <c r="BA20" i="25"/>
  <c r="AW20" i="25"/>
  <c r="AS20" i="25"/>
  <c r="AO20" i="25"/>
  <c r="AN19" i="25" s="1"/>
  <c r="AM18" i="25" s="1"/>
  <c r="AK20" i="25"/>
  <c r="AJ19" i="25" s="1"/>
  <c r="AI18" i="25" s="1"/>
  <c r="AG20" i="25"/>
  <c r="AC20" i="25"/>
  <c r="Y20" i="25"/>
  <c r="U20" i="25"/>
  <c r="FL19" i="25"/>
  <c r="FK18" i="25" s="1"/>
  <c r="FH19" i="25"/>
  <c r="FG18" i="25" s="1"/>
  <c r="FD19" i="25"/>
  <c r="EZ19" i="25"/>
  <c r="DP19" i="25"/>
  <c r="DO18" i="25" s="1"/>
  <c r="DL19" i="25"/>
  <c r="DK18" i="25" s="1"/>
  <c r="DH19" i="25"/>
  <c r="DD19" i="25"/>
  <c r="CB19" i="25"/>
  <c r="BP19" i="25"/>
  <c r="BO18" i="25" s="1"/>
  <c r="BL19" i="25"/>
  <c r="BK18" i="25" s="1"/>
  <c r="AF19" i="25"/>
  <c r="AE18" i="25" s="1"/>
  <c r="AB19" i="25"/>
  <c r="AA18" i="25" s="1"/>
  <c r="X19" i="25"/>
  <c r="W18" i="25" s="1"/>
  <c r="FC18" i="25"/>
  <c r="EY18" i="25"/>
  <c r="EA18" i="25"/>
  <c r="DW18" i="25"/>
  <c r="DG18" i="25"/>
  <c r="DC18" i="25"/>
  <c r="CA18" i="25"/>
  <c r="BW18" i="25"/>
  <c r="BS18" i="25"/>
  <c r="O18" i="25"/>
  <c r="K18" i="25"/>
  <c r="G18" i="25"/>
  <c r="GC17" i="25"/>
  <c r="FY17" i="25"/>
  <c r="FU17" i="25"/>
  <c r="FQ17" i="25"/>
  <c r="FM17" i="25"/>
  <c r="FI17" i="25"/>
  <c r="FE17" i="25"/>
  <c r="FA17" i="25"/>
  <c r="EW17" i="25"/>
  <c r="ES17" i="25"/>
  <c r="EO17" i="25"/>
  <c r="EK17" i="25"/>
  <c r="EG17" i="25"/>
  <c r="DU17" i="25"/>
  <c r="DQ17" i="25"/>
  <c r="DM17" i="25"/>
  <c r="DI17" i="25"/>
  <c r="DE17" i="25"/>
  <c r="DA17" i="25"/>
  <c r="CW17" i="25"/>
  <c r="CS17" i="25"/>
  <c r="CO17" i="25"/>
  <c r="CK17" i="25"/>
  <c r="CG17" i="25"/>
  <c r="CC17" i="25"/>
  <c r="BQ17" i="25"/>
  <c r="BM17" i="25"/>
  <c r="BI17" i="25"/>
  <c r="BE17" i="25"/>
  <c r="BA17" i="25"/>
  <c r="AW17" i="25"/>
  <c r="AS17" i="25"/>
  <c r="AO17" i="25"/>
  <c r="AK17" i="25"/>
  <c r="AG17" i="25"/>
  <c r="AC17" i="25"/>
  <c r="Y17" i="25"/>
  <c r="U17" i="25"/>
  <c r="GC16" i="25"/>
  <c r="FY16" i="25"/>
  <c r="FU16" i="25"/>
  <c r="FQ16" i="25"/>
  <c r="FP14" i="25" s="1"/>
  <c r="FO13" i="25" s="1"/>
  <c r="FM16" i="25"/>
  <c r="FL14" i="25" s="1"/>
  <c r="FK13" i="25" s="1"/>
  <c r="FI16" i="25"/>
  <c r="FE16" i="25"/>
  <c r="FA16" i="25"/>
  <c r="EW16" i="25"/>
  <c r="ES16" i="25"/>
  <c r="EO16" i="25"/>
  <c r="EK16" i="25"/>
  <c r="EG16" i="25"/>
  <c r="DU16" i="25"/>
  <c r="DT14" i="25" s="1"/>
  <c r="DS13" i="25" s="1"/>
  <c r="DQ16" i="25"/>
  <c r="DP14" i="25" s="1"/>
  <c r="DO13" i="25" s="1"/>
  <c r="DM16" i="25"/>
  <c r="DI16" i="25"/>
  <c r="DE16" i="25"/>
  <c r="DA16" i="25"/>
  <c r="CW16" i="25"/>
  <c r="CS16" i="25"/>
  <c r="CR14" i="25" s="1"/>
  <c r="CQ13" i="25" s="1"/>
  <c r="CO16" i="25"/>
  <c r="CK16" i="25"/>
  <c r="CG16" i="25"/>
  <c r="CF14" i="25" s="1"/>
  <c r="CE13" i="25" s="1"/>
  <c r="CC16" i="25"/>
  <c r="CB14" i="25" s="1"/>
  <c r="CA13" i="25" s="1"/>
  <c r="BQ16" i="25"/>
  <c r="BM16" i="25"/>
  <c r="BI16" i="25"/>
  <c r="BE16" i="25"/>
  <c r="BA16" i="25"/>
  <c r="AW16" i="25"/>
  <c r="AV14" i="25" s="1"/>
  <c r="AU13" i="25" s="1"/>
  <c r="AS16" i="25"/>
  <c r="AO16" i="25"/>
  <c r="AK16" i="25"/>
  <c r="AJ14" i="25" s="1"/>
  <c r="AI13" i="25" s="1"/>
  <c r="AG16" i="25"/>
  <c r="AF14" i="25" s="1"/>
  <c r="AE13" i="25" s="1"/>
  <c r="AC16" i="25"/>
  <c r="Y16" i="25"/>
  <c r="U16" i="25"/>
  <c r="GC15" i="25"/>
  <c r="FY15" i="25"/>
  <c r="FX14" i="25" s="1"/>
  <c r="FU15" i="25"/>
  <c r="FQ15" i="25"/>
  <c r="FM15" i="25"/>
  <c r="FI15" i="25"/>
  <c r="FE15" i="25"/>
  <c r="FD14" i="25" s="1"/>
  <c r="FC13" i="25" s="1"/>
  <c r="FA15" i="25"/>
  <c r="EZ14" i="25" s="1"/>
  <c r="EY13" i="25" s="1"/>
  <c r="EW15" i="25"/>
  <c r="ES15" i="25"/>
  <c r="EO15" i="25"/>
  <c r="EK15" i="25"/>
  <c r="EJ14" i="25" s="1"/>
  <c r="EI13" i="25" s="1"/>
  <c r="EG15" i="25"/>
  <c r="DU15" i="25"/>
  <c r="DQ15" i="25"/>
  <c r="DM15" i="25"/>
  <c r="DI15" i="25"/>
  <c r="DH14" i="25" s="1"/>
  <c r="DG13" i="25" s="1"/>
  <c r="DE15" i="25"/>
  <c r="DD14" i="25" s="1"/>
  <c r="DC13" i="25" s="1"/>
  <c r="DA15" i="25"/>
  <c r="CW15" i="25"/>
  <c r="CS15" i="25"/>
  <c r="CO15" i="25"/>
  <c r="CK15" i="25"/>
  <c r="CG15" i="25"/>
  <c r="CC15" i="25"/>
  <c r="BQ15" i="25"/>
  <c r="BM15" i="25"/>
  <c r="BL14" i="25" s="1"/>
  <c r="BK13" i="25" s="1"/>
  <c r="BI15" i="25"/>
  <c r="BE15" i="25"/>
  <c r="BA15" i="25"/>
  <c r="AW15" i="25"/>
  <c r="AS15" i="25"/>
  <c r="AO15" i="25"/>
  <c r="AK15" i="25"/>
  <c r="AG15" i="25"/>
  <c r="AC15" i="25"/>
  <c r="Y15" i="25"/>
  <c r="X14" i="25" s="1"/>
  <c r="U15" i="25"/>
  <c r="T14" i="25" s="1"/>
  <c r="S13" i="25" s="1"/>
  <c r="GB14" i="25"/>
  <c r="EV14" i="25"/>
  <c r="EU13" i="25" s="1"/>
  <c r="ER14" i="25"/>
  <c r="EN14" i="25"/>
  <c r="CZ14" i="25"/>
  <c r="CV14" i="25"/>
  <c r="CU13" i="25" s="1"/>
  <c r="BH14" i="25"/>
  <c r="BG13" i="25" s="1"/>
  <c r="BD14" i="25"/>
  <c r="BC13" i="25" s="1"/>
  <c r="AZ14" i="25"/>
  <c r="AY13" i="25" s="1"/>
  <c r="GA13" i="25"/>
  <c r="FW13" i="25"/>
  <c r="EQ13" i="25"/>
  <c r="EM13" i="25"/>
  <c r="EA13" i="25"/>
  <c r="DW13" i="25"/>
  <c r="CY13" i="25"/>
  <c r="BW13" i="25"/>
  <c r="BS13" i="25"/>
  <c r="W13" i="25"/>
  <c r="O13" i="25"/>
  <c r="K13" i="25"/>
  <c r="G13" i="25"/>
  <c r="GC12" i="25"/>
  <c r="FY12" i="25"/>
  <c r="FU12" i="25"/>
  <c r="FQ12" i="25"/>
  <c r="FM12" i="25"/>
  <c r="FI12" i="25"/>
  <c r="FE12" i="25"/>
  <c r="FA12" i="25"/>
  <c r="EW12" i="25"/>
  <c r="ES12" i="25"/>
  <c r="EO12" i="25"/>
  <c r="EK12" i="25"/>
  <c r="EG12" i="25"/>
  <c r="DU12" i="25"/>
  <c r="DQ12" i="25"/>
  <c r="DM12" i="25"/>
  <c r="DI12" i="25"/>
  <c r="DE12" i="25"/>
  <c r="DA12" i="25"/>
  <c r="CW12" i="25"/>
  <c r="CS12" i="25"/>
  <c r="CO12" i="25"/>
  <c r="CK12" i="25"/>
  <c r="CG12" i="25"/>
  <c r="CC12" i="25"/>
  <c r="BQ12" i="25"/>
  <c r="BM12" i="25"/>
  <c r="BI12" i="25"/>
  <c r="BE12" i="25"/>
  <c r="BA12" i="25"/>
  <c r="AW12" i="25"/>
  <c r="AS12" i="25"/>
  <c r="AO12" i="25"/>
  <c r="AK12" i="25"/>
  <c r="AG12" i="25"/>
  <c r="AC12" i="25"/>
  <c r="Y12" i="25"/>
  <c r="U12" i="25"/>
  <c r="GC11" i="25"/>
  <c r="FY11" i="25"/>
  <c r="FU11" i="25"/>
  <c r="FQ11" i="25"/>
  <c r="FM11" i="25"/>
  <c r="FI11" i="25"/>
  <c r="FE11" i="25"/>
  <c r="FA11" i="25"/>
  <c r="EZ9" i="25" s="1"/>
  <c r="EY8" i="25" s="1"/>
  <c r="EX7" i="25" s="1"/>
  <c r="EX31" i="25" s="1"/>
  <c r="EW11" i="25"/>
  <c r="ES11" i="25"/>
  <c r="EO11" i="25"/>
  <c r="EK11" i="25"/>
  <c r="EG11" i="25"/>
  <c r="DU11" i="25"/>
  <c r="DT9" i="25" s="1"/>
  <c r="DS8" i="25" s="1"/>
  <c r="DQ11" i="25"/>
  <c r="DM11" i="25"/>
  <c r="DI11" i="25"/>
  <c r="DE11" i="25"/>
  <c r="DD9" i="25" s="1"/>
  <c r="DC8" i="25" s="1"/>
  <c r="DB7" i="25" s="1"/>
  <c r="DB31" i="25" s="1"/>
  <c r="DA11" i="25"/>
  <c r="CW11" i="25"/>
  <c r="CS11" i="25"/>
  <c r="CO11" i="25"/>
  <c r="CK11" i="25"/>
  <c r="CG11" i="25"/>
  <c r="CF9" i="25" s="1"/>
  <c r="CE8" i="25" s="1"/>
  <c r="CC11" i="25"/>
  <c r="BQ11" i="25"/>
  <c r="BM11" i="25"/>
  <c r="BI11" i="25"/>
  <c r="BH9" i="25" s="1"/>
  <c r="BG8" i="25" s="1"/>
  <c r="BF7" i="25" s="1"/>
  <c r="BF31" i="25" s="1"/>
  <c r="BE11" i="25"/>
  <c r="BA11" i="25"/>
  <c r="AW11" i="25"/>
  <c r="AS11" i="25"/>
  <c r="AO11" i="25"/>
  <c r="AK11" i="25"/>
  <c r="AJ9" i="25" s="1"/>
  <c r="AI8" i="25" s="1"/>
  <c r="AG11" i="25"/>
  <c r="AC11" i="25"/>
  <c r="Y11" i="25"/>
  <c r="U11" i="25"/>
  <c r="T9" i="25" s="1"/>
  <c r="S8" i="25" s="1"/>
  <c r="R7" i="25" s="1"/>
  <c r="R31" i="25" s="1"/>
  <c r="R33" i="25" s="1"/>
  <c r="GC10" i="25"/>
  <c r="GB9" i="25" s="1"/>
  <c r="GA8" i="25" s="1"/>
  <c r="FZ7" i="25" s="1"/>
  <c r="FZ31" i="25" s="1"/>
  <c r="FY10" i="25"/>
  <c r="FU10" i="25"/>
  <c r="FQ10" i="25"/>
  <c r="FM10" i="25"/>
  <c r="FI10" i="25"/>
  <c r="FE10" i="25"/>
  <c r="FA10" i="25"/>
  <c r="EW10" i="25"/>
  <c r="ES10" i="25"/>
  <c r="ER9" i="25" s="1"/>
  <c r="EQ8" i="25" s="1"/>
  <c r="EO10" i="25"/>
  <c r="EN9" i="25" s="1"/>
  <c r="EM8" i="25" s="1"/>
  <c r="EL7" i="25" s="1"/>
  <c r="EL31" i="25" s="1"/>
  <c r="EK10" i="25"/>
  <c r="EG10" i="25"/>
  <c r="DU10" i="25"/>
  <c r="DQ10" i="25"/>
  <c r="DM10" i="25"/>
  <c r="DI10" i="25"/>
  <c r="DE10" i="25"/>
  <c r="DA10" i="25"/>
  <c r="CW10" i="25"/>
  <c r="CV9" i="25" s="1"/>
  <c r="CU8" i="25" s="1"/>
  <c r="CS10" i="25"/>
  <c r="CR9" i="25" s="1"/>
  <c r="CQ8" i="25" s="1"/>
  <c r="CP7" i="25" s="1"/>
  <c r="CP31" i="25" s="1"/>
  <c r="CO10" i="25"/>
  <c r="CK10" i="25"/>
  <c r="CG10" i="25"/>
  <c r="CC10" i="25"/>
  <c r="BQ10" i="25"/>
  <c r="BM10" i="25"/>
  <c r="BI10" i="25"/>
  <c r="BE10" i="25"/>
  <c r="BA10" i="25"/>
  <c r="AZ9" i="25" s="1"/>
  <c r="AY8" i="25" s="1"/>
  <c r="AW10" i="25"/>
  <c r="AV9" i="25" s="1"/>
  <c r="AU8" i="25" s="1"/>
  <c r="AT7" i="25" s="1"/>
  <c r="AT31" i="25" s="1"/>
  <c r="AS10" i="25"/>
  <c r="AO10" i="25"/>
  <c r="AK10" i="25"/>
  <c r="AG10" i="25"/>
  <c r="AC10" i="25"/>
  <c r="Y10" i="25"/>
  <c r="U10" i="25"/>
  <c r="FX9" i="25"/>
  <c r="FW8" i="25" s="1"/>
  <c r="FV7" i="25" s="1"/>
  <c r="FV31" i="25" s="1"/>
  <c r="FT9" i="25"/>
  <c r="FS8" i="25" s="1"/>
  <c r="FP9" i="25"/>
  <c r="EJ9" i="25"/>
  <c r="EI8" i="25" s="1"/>
  <c r="EF9" i="25"/>
  <c r="CN9" i="25"/>
  <c r="CM8" i="25" s="1"/>
  <c r="CJ9" i="25"/>
  <c r="CI8" i="25" s="1"/>
  <c r="AR9" i="25"/>
  <c r="AQ8" i="25" s="1"/>
  <c r="AN9" i="25"/>
  <c r="AM8" i="25" s="1"/>
  <c r="FO8" i="25"/>
  <c r="EE8" i="25"/>
  <c r="EA8" i="25"/>
  <c r="DW8" i="25"/>
  <c r="BW8" i="25"/>
  <c r="BS8" i="25"/>
  <c r="O8" i="25"/>
  <c r="K8" i="25"/>
  <c r="G8" i="25"/>
  <c r="L41" i="22"/>
  <c r="L28" i="22"/>
  <c r="L21" i="22"/>
  <c r="L18" i="22"/>
  <c r="L11" i="22"/>
  <c r="L7" i="22"/>
  <c r="L19" i="21"/>
  <c r="L7" i="21"/>
  <c r="L23" i="20"/>
  <c r="L16" i="20"/>
  <c r="L9" i="20"/>
  <c r="L7" i="20"/>
  <c r="L27" i="19"/>
  <c r="L23" i="19"/>
  <c r="L18" i="19"/>
  <c r="AH31" i="17"/>
  <c r="V31" i="17"/>
  <c r="AS29" i="17"/>
  <c r="AO29" i="17"/>
  <c r="AM27" i="17" s="1"/>
  <c r="AL26" i="17" s="1"/>
  <c r="AG29" i="17"/>
  <c r="AC29" i="17"/>
  <c r="U29" i="17"/>
  <c r="Q29" i="17"/>
  <c r="AS28" i="17"/>
  <c r="AQ27" i="17" s="1"/>
  <c r="AP26" i="17" s="1"/>
  <c r="AO28" i="17"/>
  <c r="AG28" i="17"/>
  <c r="AC28" i="17"/>
  <c r="AA27" i="17" s="1"/>
  <c r="Z26" i="17" s="1"/>
  <c r="U28" i="17"/>
  <c r="S27" i="17" s="1"/>
  <c r="R26" i="17" s="1"/>
  <c r="Q28" i="17"/>
  <c r="AI27" i="17"/>
  <c r="AE27" i="17"/>
  <c r="W27" i="17"/>
  <c r="O27" i="17"/>
  <c r="N26" i="17" s="1"/>
  <c r="K27" i="17"/>
  <c r="J26" i="17" s="1"/>
  <c r="J31" i="17" s="1"/>
  <c r="G27" i="17"/>
  <c r="F26" i="17" s="1"/>
  <c r="F31" i="17" s="1"/>
  <c r="AH26" i="17"/>
  <c r="AD26" i="17"/>
  <c r="V26" i="17"/>
  <c r="AS25" i="17"/>
  <c r="AR24" i="17" s="1"/>
  <c r="AQ23" i="17" s="1"/>
  <c r="AO25" i="17"/>
  <c r="AG25" i="17"/>
  <c r="AC25" i="17"/>
  <c r="AB24" i="17" s="1"/>
  <c r="AA23" i="17" s="1"/>
  <c r="U25" i="17"/>
  <c r="Q25" i="17"/>
  <c r="AN24" i="17"/>
  <c r="AF24" i="17"/>
  <c r="AE23" i="17" s="1"/>
  <c r="T24" i="17"/>
  <c r="S23" i="17" s="1"/>
  <c r="P24" i="17"/>
  <c r="AM23" i="17"/>
  <c r="AI23" i="17"/>
  <c r="W23" i="17"/>
  <c r="O23" i="17"/>
  <c r="K23" i="17"/>
  <c r="G23" i="17"/>
  <c r="AS22" i="17"/>
  <c r="AO22" i="17"/>
  <c r="AG22" i="17"/>
  <c r="AC22" i="17"/>
  <c r="U22" i="17"/>
  <c r="Q22" i="17"/>
  <c r="AS21" i="17"/>
  <c r="AO21" i="17"/>
  <c r="AG21" i="17"/>
  <c r="AC21" i="17"/>
  <c r="U21" i="17"/>
  <c r="Q21" i="17"/>
  <c r="AS20" i="17"/>
  <c r="AR19" i="17" s="1"/>
  <c r="AQ18" i="17" s="1"/>
  <c r="AO20" i="17"/>
  <c r="AG20" i="17"/>
  <c r="AC20" i="17"/>
  <c r="AB19" i="17" s="1"/>
  <c r="AA18" i="17" s="1"/>
  <c r="U20" i="17"/>
  <c r="T19" i="17" s="1"/>
  <c r="S18" i="17" s="1"/>
  <c r="Q20" i="17"/>
  <c r="AI18" i="17"/>
  <c r="W18" i="17"/>
  <c r="K18" i="17"/>
  <c r="G18" i="17"/>
  <c r="AS17" i="17"/>
  <c r="AO17" i="17"/>
  <c r="AG17" i="17"/>
  <c r="AC17" i="17"/>
  <c r="AB14" i="17" s="1"/>
  <c r="AA13" i="17" s="1"/>
  <c r="U17" i="17"/>
  <c r="T14" i="17" s="1"/>
  <c r="S13" i="17" s="1"/>
  <c r="Q17" i="17"/>
  <c r="AS16" i="17"/>
  <c r="AO16" i="17"/>
  <c r="AG16" i="17"/>
  <c r="AC16" i="17"/>
  <c r="U16" i="17"/>
  <c r="Q16" i="17"/>
  <c r="AS15" i="17"/>
  <c r="AR14" i="17" s="1"/>
  <c r="AQ13" i="17" s="1"/>
  <c r="AO15" i="17"/>
  <c r="AN14" i="17" s="1"/>
  <c r="AM13" i="17" s="1"/>
  <c r="AG15" i="17"/>
  <c r="AF14" i="17" s="1"/>
  <c r="AC15" i="17"/>
  <c r="U15" i="17"/>
  <c r="Q15" i="17"/>
  <c r="P14" i="17" s="1"/>
  <c r="O13" i="17" s="1"/>
  <c r="AI13" i="17"/>
  <c r="AE13" i="17"/>
  <c r="W13" i="17"/>
  <c r="K13" i="17"/>
  <c r="G13" i="17"/>
  <c r="AS12" i="17"/>
  <c r="AO12" i="17"/>
  <c r="AG12" i="17"/>
  <c r="AC12" i="17"/>
  <c r="U12" i="17"/>
  <c r="Q12" i="17"/>
  <c r="AS11" i="17"/>
  <c r="AO11" i="17"/>
  <c r="AG11" i="17"/>
  <c r="AC11" i="17"/>
  <c r="U11" i="17"/>
  <c r="Q11" i="17"/>
  <c r="AS10" i="17"/>
  <c r="AO10" i="17"/>
  <c r="AN9" i="17" s="1"/>
  <c r="AM8" i="17" s="1"/>
  <c r="AG10" i="17"/>
  <c r="AF9" i="17" s="1"/>
  <c r="AE8" i="17" s="1"/>
  <c r="AC10" i="17"/>
  <c r="U10" i="17"/>
  <c r="Q10" i="17"/>
  <c r="P9" i="17" s="1"/>
  <c r="O8" i="17" s="1"/>
  <c r="AR9" i="17"/>
  <c r="AQ8" i="17"/>
  <c r="AP7" i="17" s="1"/>
  <c r="AP31" i="17" s="1"/>
  <c r="AI8" i="17"/>
  <c r="W8" i="17"/>
  <c r="K8" i="17"/>
  <c r="G8" i="17"/>
  <c r="CT27" i="15"/>
  <c r="CQ27" i="15"/>
  <c r="BD27" i="15"/>
  <c r="BA27" i="15"/>
  <c r="K27" i="15"/>
  <c r="H27" i="15"/>
  <c r="E27" i="15"/>
  <c r="EI25" i="15"/>
  <c r="EF25" i="15"/>
  <c r="EC25" i="15"/>
  <c r="DZ25" i="15"/>
  <c r="DX22" i="15" s="1"/>
  <c r="DW25" i="15"/>
  <c r="DU22" i="15" s="1"/>
  <c r="DT25" i="15"/>
  <c r="DQ25" i="15"/>
  <c r="DN25" i="15"/>
  <c r="DK25" i="15"/>
  <c r="DH25" i="15"/>
  <c r="DE25" i="15"/>
  <c r="DB25" i="15"/>
  <c r="CY25" i="15"/>
  <c r="CP25" i="15"/>
  <c r="CN22" i="15" s="1"/>
  <c r="CM25" i="15"/>
  <c r="CK22" i="15" s="1"/>
  <c r="CJ25" i="15"/>
  <c r="CG25" i="15"/>
  <c r="CD25" i="15"/>
  <c r="CA25" i="15"/>
  <c r="BX25" i="15"/>
  <c r="BU25" i="15"/>
  <c r="BR25" i="15"/>
  <c r="BO25" i="15"/>
  <c r="BL25" i="15"/>
  <c r="BJ22" i="15" s="1"/>
  <c r="BI25" i="15"/>
  <c r="BG22" i="15" s="1"/>
  <c r="AZ25" i="15"/>
  <c r="AW25" i="15"/>
  <c r="AT25" i="15"/>
  <c r="AQ25" i="15"/>
  <c r="AN25" i="15"/>
  <c r="AK25" i="15"/>
  <c r="AH25" i="15"/>
  <c r="AE25" i="15"/>
  <c r="AB25" i="15"/>
  <c r="Z22" i="15" s="1"/>
  <c r="Y25" i="15"/>
  <c r="W22" i="15" s="1"/>
  <c r="V25" i="15"/>
  <c r="S25" i="15"/>
  <c r="P25" i="15"/>
  <c r="EI24" i="15"/>
  <c r="EF24" i="15"/>
  <c r="EC24" i="15"/>
  <c r="DZ24" i="15"/>
  <c r="DW24" i="15"/>
  <c r="DT24" i="15"/>
  <c r="DR22" i="15" s="1"/>
  <c r="DQ24" i="15"/>
  <c r="DO22" i="15" s="1"/>
  <c r="DN24" i="15"/>
  <c r="DK24" i="15"/>
  <c r="DH24" i="15"/>
  <c r="DE24" i="15"/>
  <c r="DB24" i="15"/>
  <c r="CY24" i="15"/>
  <c r="CP24" i="15"/>
  <c r="CM24" i="15"/>
  <c r="CJ24" i="15"/>
  <c r="CH22" i="15" s="1"/>
  <c r="CG24" i="15"/>
  <c r="CE22" i="15" s="1"/>
  <c r="CD24" i="15"/>
  <c r="CA24" i="15"/>
  <c r="BX24" i="15"/>
  <c r="BU24" i="15"/>
  <c r="BR24" i="15"/>
  <c r="BO24" i="15"/>
  <c r="BL24" i="15"/>
  <c r="BI24" i="15"/>
  <c r="AZ24" i="15"/>
  <c r="AX22" i="15" s="1"/>
  <c r="AW24" i="15"/>
  <c r="AU22" i="15" s="1"/>
  <c r="AT24" i="15"/>
  <c r="AQ24" i="15"/>
  <c r="AN24" i="15"/>
  <c r="AK24" i="15"/>
  <c r="AH24" i="15"/>
  <c r="AE24" i="15"/>
  <c r="AB24" i="15"/>
  <c r="Y24" i="15"/>
  <c r="V24" i="15"/>
  <c r="T22" i="15" s="1"/>
  <c r="S24" i="15"/>
  <c r="Q22" i="15" s="1"/>
  <c r="P24" i="15"/>
  <c r="EI23" i="15"/>
  <c r="EF23" i="15"/>
  <c r="EC23" i="15"/>
  <c r="DZ23" i="15"/>
  <c r="DW23" i="15"/>
  <c r="DT23" i="15"/>
  <c r="DQ23" i="15"/>
  <c r="DN23" i="15"/>
  <c r="DL22" i="15" s="1"/>
  <c r="DK23" i="15"/>
  <c r="DI22" i="15" s="1"/>
  <c r="DH23" i="15"/>
  <c r="DF22" i="15" s="1"/>
  <c r="DE23" i="15"/>
  <c r="DB23" i="15"/>
  <c r="CY23" i="15"/>
  <c r="CP23" i="15"/>
  <c r="CM23" i="15"/>
  <c r="CJ23" i="15"/>
  <c r="CG23" i="15"/>
  <c r="CD23" i="15"/>
  <c r="CB22" i="15" s="1"/>
  <c r="CA23" i="15"/>
  <c r="BY22" i="15" s="1"/>
  <c r="BX23" i="15"/>
  <c r="BV22" i="15" s="1"/>
  <c r="BU23" i="15"/>
  <c r="BR23" i="15"/>
  <c r="BO23" i="15"/>
  <c r="BL23" i="15"/>
  <c r="BI23" i="15"/>
  <c r="AZ23" i="15"/>
  <c r="AW23" i="15"/>
  <c r="AT23" i="15"/>
  <c r="AR22" i="15" s="1"/>
  <c r="AQ23" i="15"/>
  <c r="AO22" i="15" s="1"/>
  <c r="AN23" i="15"/>
  <c r="AL22" i="15" s="1"/>
  <c r="AK23" i="15"/>
  <c r="AH23" i="15"/>
  <c r="AE23" i="15"/>
  <c r="AB23" i="15"/>
  <c r="Y23" i="15"/>
  <c r="V23" i="15"/>
  <c r="S23" i="15"/>
  <c r="P23" i="15"/>
  <c r="N22" i="15" s="1"/>
  <c r="EG22" i="15"/>
  <c r="ED22" i="15"/>
  <c r="EA22" i="15"/>
  <c r="DC22" i="15"/>
  <c r="CZ22" i="15"/>
  <c r="CW22" i="15"/>
  <c r="BS22" i="15"/>
  <c r="BP22" i="15"/>
  <c r="BM22" i="15"/>
  <c r="AI22" i="15"/>
  <c r="AF22" i="15"/>
  <c r="AC22" i="15"/>
  <c r="EI21" i="15"/>
  <c r="EF21" i="15"/>
  <c r="EE20" i="15" s="1"/>
  <c r="EC21" i="15"/>
  <c r="EB20" i="15" s="1"/>
  <c r="DZ21" i="15"/>
  <c r="DY20" i="15" s="1"/>
  <c r="DW21" i="15"/>
  <c r="DT21" i="15"/>
  <c r="DQ21" i="15"/>
  <c r="DN21" i="15"/>
  <c r="DK21" i="15"/>
  <c r="DH21" i="15"/>
  <c r="DE21" i="15"/>
  <c r="DB21" i="15"/>
  <c r="DA20" i="15" s="1"/>
  <c r="CY21" i="15"/>
  <c r="CX20" i="15" s="1"/>
  <c r="CP21" i="15"/>
  <c r="CO20" i="15" s="1"/>
  <c r="CM21" i="15"/>
  <c r="CJ21" i="15"/>
  <c r="CG21" i="15"/>
  <c r="CD21" i="15"/>
  <c r="CA21" i="15"/>
  <c r="BX21" i="15"/>
  <c r="BU21" i="15"/>
  <c r="BR21" i="15"/>
  <c r="BQ20" i="15" s="1"/>
  <c r="BO21" i="15"/>
  <c r="BN20" i="15" s="1"/>
  <c r="BL21" i="15"/>
  <c r="BK20" i="15" s="1"/>
  <c r="BI21" i="15"/>
  <c r="AZ21" i="15"/>
  <c r="AW21" i="15"/>
  <c r="AT21" i="15"/>
  <c r="AQ21" i="15"/>
  <c r="AN21" i="15"/>
  <c r="AK21" i="15"/>
  <c r="AH21" i="15"/>
  <c r="AG20" i="15" s="1"/>
  <c r="AE21" i="15"/>
  <c r="AD20" i="15" s="1"/>
  <c r="AB21" i="15"/>
  <c r="AA20" i="15" s="1"/>
  <c r="Y21" i="15"/>
  <c r="V21" i="15"/>
  <c r="S21" i="15"/>
  <c r="P21" i="15"/>
  <c r="EH20" i="15"/>
  <c r="DV20" i="15"/>
  <c r="DS20" i="15"/>
  <c r="DP20" i="15"/>
  <c r="DM20" i="15"/>
  <c r="DJ20" i="15"/>
  <c r="DG20" i="15"/>
  <c r="DD20" i="15"/>
  <c r="CL20" i="15"/>
  <c r="CI20" i="15"/>
  <c r="CF20" i="15"/>
  <c r="CC20" i="15"/>
  <c r="BZ20" i="15"/>
  <c r="BW20" i="15"/>
  <c r="BT20" i="15"/>
  <c r="BH20" i="15"/>
  <c r="AY20" i="15"/>
  <c r="AV20" i="15"/>
  <c r="AS20" i="15"/>
  <c r="AP20" i="15"/>
  <c r="AM20" i="15"/>
  <c r="AJ20" i="15"/>
  <c r="X20" i="15"/>
  <c r="U20" i="15"/>
  <c r="R20" i="15"/>
  <c r="O20" i="15"/>
  <c r="EI19" i="15"/>
  <c r="EF19" i="15"/>
  <c r="EC19" i="15"/>
  <c r="DZ19" i="15"/>
  <c r="DW19" i="15"/>
  <c r="DT19" i="15"/>
  <c r="DS16" i="15" s="1"/>
  <c r="DQ19" i="15"/>
  <c r="DP16" i="15" s="1"/>
  <c r="DN19" i="15"/>
  <c r="DK19" i="15"/>
  <c r="DH19" i="15"/>
  <c r="DE19" i="15"/>
  <c r="DB19" i="15"/>
  <c r="CY19" i="15"/>
  <c r="CP19" i="15"/>
  <c r="CM19" i="15"/>
  <c r="CJ19" i="15"/>
  <c r="CI16" i="15" s="1"/>
  <c r="CG19" i="15"/>
  <c r="CF16" i="15" s="1"/>
  <c r="CD19" i="15"/>
  <c r="CA19" i="15"/>
  <c r="BX19" i="15"/>
  <c r="BU19" i="15"/>
  <c r="BR19" i="15"/>
  <c r="BO19" i="15"/>
  <c r="BL19" i="15"/>
  <c r="BI19" i="15"/>
  <c r="AZ19" i="15"/>
  <c r="AY16" i="15" s="1"/>
  <c r="AW19" i="15"/>
  <c r="AV16" i="15" s="1"/>
  <c r="AT19" i="15"/>
  <c r="AQ19" i="15"/>
  <c r="AN19" i="15"/>
  <c r="AK19" i="15"/>
  <c r="AH19" i="15"/>
  <c r="AE19" i="15"/>
  <c r="AB19" i="15"/>
  <c r="Y19" i="15"/>
  <c r="V19" i="15"/>
  <c r="U16" i="15" s="1"/>
  <c r="S19" i="15"/>
  <c r="R16" i="15" s="1"/>
  <c r="P19" i="15"/>
  <c r="EI18" i="15"/>
  <c r="EF18" i="15"/>
  <c r="EC18" i="15"/>
  <c r="DZ18" i="15"/>
  <c r="DW18" i="15"/>
  <c r="DT18" i="15"/>
  <c r="DQ18" i="15"/>
  <c r="DN18" i="15"/>
  <c r="DM16" i="15" s="1"/>
  <c r="DK18" i="15"/>
  <c r="DJ16" i="15" s="1"/>
  <c r="DH18" i="15"/>
  <c r="DE18" i="15"/>
  <c r="DB18" i="15"/>
  <c r="CY18" i="15"/>
  <c r="CP18" i="15"/>
  <c r="CM18" i="15"/>
  <c r="CJ18" i="15"/>
  <c r="CG18" i="15"/>
  <c r="CD18" i="15"/>
  <c r="CC16" i="15" s="1"/>
  <c r="CA18" i="15"/>
  <c r="BZ16" i="15" s="1"/>
  <c r="BX18" i="15"/>
  <c r="BU18" i="15"/>
  <c r="BR18" i="15"/>
  <c r="BO18" i="15"/>
  <c r="BL18" i="15"/>
  <c r="BI18" i="15"/>
  <c r="AZ18" i="15"/>
  <c r="AW18" i="15"/>
  <c r="AT18" i="15"/>
  <c r="AS16" i="15" s="1"/>
  <c r="AQ18" i="15"/>
  <c r="AP16" i="15" s="1"/>
  <c r="AN18" i="15"/>
  <c r="AK18" i="15"/>
  <c r="AH18" i="15"/>
  <c r="AE18" i="15"/>
  <c r="AB18" i="15"/>
  <c r="Y18" i="15"/>
  <c r="V18" i="15"/>
  <c r="S18" i="15"/>
  <c r="P18" i="15"/>
  <c r="O16" i="15" s="1"/>
  <c r="EI17" i="15"/>
  <c r="EH16" i="15" s="1"/>
  <c r="EG7" i="15" s="1"/>
  <c r="EG27" i="15" s="1"/>
  <c r="EF17" i="15"/>
  <c r="EE16" i="15" s="1"/>
  <c r="EC17" i="15"/>
  <c r="DZ17" i="15"/>
  <c r="DW17" i="15"/>
  <c r="DT17" i="15"/>
  <c r="DQ17" i="15"/>
  <c r="DN17" i="15"/>
  <c r="DK17" i="15"/>
  <c r="DH17" i="15"/>
  <c r="DG16" i="15" s="1"/>
  <c r="DE17" i="15"/>
  <c r="DD16" i="15" s="1"/>
  <c r="DC7" i="15" s="1"/>
  <c r="DC27" i="15" s="1"/>
  <c r="DB17" i="15"/>
  <c r="DA16" i="15" s="1"/>
  <c r="CY17" i="15"/>
  <c r="CP17" i="15"/>
  <c r="CM17" i="15"/>
  <c r="CJ17" i="15"/>
  <c r="CG17" i="15"/>
  <c r="CD17" i="15"/>
  <c r="CA17" i="15"/>
  <c r="BX17" i="15"/>
  <c r="BW16" i="15" s="1"/>
  <c r="BU17" i="15"/>
  <c r="BT16" i="15" s="1"/>
  <c r="BS7" i="15" s="1"/>
  <c r="BS27" i="15" s="1"/>
  <c r="BR17" i="15"/>
  <c r="BQ16" i="15" s="1"/>
  <c r="BO17" i="15"/>
  <c r="BL17" i="15"/>
  <c r="BI17" i="15"/>
  <c r="AZ17" i="15"/>
  <c r="AW17" i="15"/>
  <c r="AT17" i="15"/>
  <c r="AQ17" i="15"/>
  <c r="AN17" i="15"/>
  <c r="AM16" i="15" s="1"/>
  <c r="AK17" i="15"/>
  <c r="AJ16" i="15" s="1"/>
  <c r="AI7" i="15" s="1"/>
  <c r="AI27" i="15" s="1"/>
  <c r="AH17" i="15"/>
  <c r="AG16" i="15" s="1"/>
  <c r="AE17" i="15"/>
  <c r="AB17" i="15"/>
  <c r="Y17" i="15"/>
  <c r="V17" i="15"/>
  <c r="S17" i="15"/>
  <c r="P17" i="15"/>
  <c r="EB16" i="15"/>
  <c r="DY16" i="15"/>
  <c r="DV16" i="15"/>
  <c r="CX16" i="15"/>
  <c r="CO16" i="15"/>
  <c r="CL16" i="15"/>
  <c r="BN16" i="15"/>
  <c r="BK16" i="15"/>
  <c r="BH16" i="15"/>
  <c r="AD16" i="15"/>
  <c r="AA16" i="15"/>
  <c r="X16" i="15"/>
  <c r="EI15" i="15"/>
  <c r="EF15" i="15"/>
  <c r="EC15" i="15"/>
  <c r="DZ15" i="15"/>
  <c r="DY12" i="15" s="1"/>
  <c r="DW15" i="15"/>
  <c r="DV12" i="15" s="1"/>
  <c r="DT15" i="15"/>
  <c r="DQ15" i="15"/>
  <c r="DN15" i="15"/>
  <c r="DK15" i="15"/>
  <c r="DH15" i="15"/>
  <c r="DE15" i="15"/>
  <c r="DB15" i="15"/>
  <c r="CY15" i="15"/>
  <c r="CP15" i="15"/>
  <c r="CO12" i="15" s="1"/>
  <c r="CM15" i="15"/>
  <c r="CL12" i="15" s="1"/>
  <c r="CJ15" i="15"/>
  <c r="CG15" i="15"/>
  <c r="CD15" i="15"/>
  <c r="CA15" i="15"/>
  <c r="BX15" i="15"/>
  <c r="BU15" i="15"/>
  <c r="BR15" i="15"/>
  <c r="BO15" i="15"/>
  <c r="BL15" i="15"/>
  <c r="BK12" i="15" s="1"/>
  <c r="BI15" i="15"/>
  <c r="BH12" i="15" s="1"/>
  <c r="AZ15" i="15"/>
  <c r="AW15" i="15"/>
  <c r="AT15" i="15"/>
  <c r="AQ15" i="15"/>
  <c r="AN15" i="15"/>
  <c r="AK15" i="15"/>
  <c r="AH15" i="15"/>
  <c r="AE15" i="15"/>
  <c r="AB15" i="15"/>
  <c r="AA12" i="15" s="1"/>
  <c r="Y15" i="15"/>
  <c r="X12" i="15" s="1"/>
  <c r="V15" i="15"/>
  <c r="S15" i="15"/>
  <c r="P15" i="15"/>
  <c r="EI14" i="15"/>
  <c r="EF14" i="15"/>
  <c r="EC14" i="15"/>
  <c r="DZ14" i="15"/>
  <c r="DW14" i="15"/>
  <c r="DT14" i="15"/>
  <c r="DS12" i="15" s="1"/>
  <c r="DQ14" i="15"/>
  <c r="DP12" i="15" s="1"/>
  <c r="DN14" i="15"/>
  <c r="DK14" i="15"/>
  <c r="DH14" i="15"/>
  <c r="DE14" i="15"/>
  <c r="DB14" i="15"/>
  <c r="CY14" i="15"/>
  <c r="CP14" i="15"/>
  <c r="CM14" i="15"/>
  <c r="CJ14" i="15"/>
  <c r="CI12" i="15" s="1"/>
  <c r="CG14" i="15"/>
  <c r="CF12" i="15" s="1"/>
  <c r="CD14" i="15"/>
  <c r="CA14" i="15"/>
  <c r="BX14" i="15"/>
  <c r="BU14" i="15"/>
  <c r="BR14" i="15"/>
  <c r="BO14" i="15"/>
  <c r="BL14" i="15"/>
  <c r="BI14" i="15"/>
  <c r="AZ14" i="15"/>
  <c r="AY12" i="15" s="1"/>
  <c r="AW14" i="15"/>
  <c r="AV12" i="15" s="1"/>
  <c r="AT14" i="15"/>
  <c r="AQ14" i="15"/>
  <c r="AN14" i="15"/>
  <c r="AK14" i="15"/>
  <c r="AH14" i="15"/>
  <c r="AE14" i="15"/>
  <c r="AB14" i="15"/>
  <c r="Y14" i="15"/>
  <c r="V14" i="15"/>
  <c r="U12" i="15" s="1"/>
  <c r="S14" i="15"/>
  <c r="R12" i="15" s="1"/>
  <c r="P14" i="15"/>
  <c r="EI13" i="15"/>
  <c r="EF13" i="15"/>
  <c r="EC13" i="15"/>
  <c r="DZ13" i="15"/>
  <c r="DW13" i="15"/>
  <c r="DT13" i="15"/>
  <c r="DQ13" i="15"/>
  <c r="DN13" i="15"/>
  <c r="DM12" i="15" s="1"/>
  <c r="DK13" i="15"/>
  <c r="DJ12" i="15" s="1"/>
  <c r="DH13" i="15"/>
  <c r="DG12" i="15" s="1"/>
  <c r="DE13" i="15"/>
  <c r="DB13" i="15"/>
  <c r="CY13" i="15"/>
  <c r="CP13" i="15"/>
  <c r="CM13" i="15"/>
  <c r="CJ13" i="15"/>
  <c r="CG13" i="15"/>
  <c r="CD13" i="15"/>
  <c r="CC12" i="15" s="1"/>
  <c r="CA13" i="15"/>
  <c r="BZ12" i="15" s="1"/>
  <c r="BX13" i="15"/>
  <c r="BW12" i="15" s="1"/>
  <c r="BU13" i="15"/>
  <c r="BR13" i="15"/>
  <c r="BO13" i="15"/>
  <c r="BL13" i="15"/>
  <c r="BI13" i="15"/>
  <c r="AZ13" i="15"/>
  <c r="AW13" i="15"/>
  <c r="AT13" i="15"/>
  <c r="AS12" i="15" s="1"/>
  <c r="AQ13" i="15"/>
  <c r="AP12" i="15" s="1"/>
  <c r="AN13" i="15"/>
  <c r="AM12" i="15" s="1"/>
  <c r="AK13" i="15"/>
  <c r="AH13" i="15"/>
  <c r="AE13" i="15"/>
  <c r="AB13" i="15"/>
  <c r="Y13" i="15"/>
  <c r="V13" i="15"/>
  <c r="S13" i="15"/>
  <c r="P13" i="15"/>
  <c r="O12" i="15" s="1"/>
  <c r="EH12" i="15"/>
  <c r="EE12" i="15"/>
  <c r="EB12" i="15"/>
  <c r="DD12" i="15"/>
  <c r="DA12" i="15"/>
  <c r="CX12" i="15"/>
  <c r="BT12" i="15"/>
  <c r="BQ12" i="15"/>
  <c r="BN12" i="15"/>
  <c r="AJ12" i="15"/>
  <c r="AG12" i="15"/>
  <c r="AD12" i="15"/>
  <c r="EI11" i="15"/>
  <c r="EF11" i="15"/>
  <c r="EE8" i="15" s="1"/>
  <c r="ED7" i="15" s="1"/>
  <c r="ED27" i="15" s="1"/>
  <c r="EC11" i="15"/>
  <c r="EB8" i="15" s="1"/>
  <c r="EA7" i="15" s="1"/>
  <c r="EA27" i="15" s="1"/>
  <c r="DZ11" i="15"/>
  <c r="DW11" i="15"/>
  <c r="DT11" i="15"/>
  <c r="DQ11" i="15"/>
  <c r="DN11" i="15"/>
  <c r="DK11" i="15"/>
  <c r="DH11" i="15"/>
  <c r="DE11" i="15"/>
  <c r="DB11" i="15"/>
  <c r="DA8" i="15" s="1"/>
  <c r="CZ7" i="15" s="1"/>
  <c r="CZ27" i="15" s="1"/>
  <c r="CY11" i="15"/>
  <c r="CX8" i="15" s="1"/>
  <c r="CW7" i="15" s="1"/>
  <c r="CW27" i="15" s="1"/>
  <c r="CP11" i="15"/>
  <c r="CM11" i="15"/>
  <c r="CJ11" i="15"/>
  <c r="CG11" i="15"/>
  <c r="CD11" i="15"/>
  <c r="CA11" i="15"/>
  <c r="BX11" i="15"/>
  <c r="BU11" i="15"/>
  <c r="BR11" i="15"/>
  <c r="BQ8" i="15" s="1"/>
  <c r="BP7" i="15" s="1"/>
  <c r="BP27" i="15" s="1"/>
  <c r="BO11" i="15"/>
  <c r="BN8" i="15" s="1"/>
  <c r="BM7" i="15" s="1"/>
  <c r="BM27" i="15" s="1"/>
  <c r="BL11" i="15"/>
  <c r="BI11" i="15"/>
  <c r="AZ11" i="15"/>
  <c r="AW11" i="15"/>
  <c r="AT11" i="15"/>
  <c r="AQ11" i="15"/>
  <c r="AN11" i="15"/>
  <c r="AK11" i="15"/>
  <c r="AH11" i="15"/>
  <c r="AG8" i="15" s="1"/>
  <c r="AF7" i="15" s="1"/>
  <c r="AF27" i="15" s="1"/>
  <c r="AE11" i="15"/>
  <c r="AD8" i="15" s="1"/>
  <c r="AC7" i="15" s="1"/>
  <c r="AC27" i="15" s="1"/>
  <c r="AB11" i="15"/>
  <c r="Y11" i="15"/>
  <c r="V11" i="15"/>
  <c r="S11" i="15"/>
  <c r="P11" i="15"/>
  <c r="EI10" i="15"/>
  <c r="EF10" i="15"/>
  <c r="EC10" i="15"/>
  <c r="DZ10" i="15"/>
  <c r="DY8" i="15" s="1"/>
  <c r="DW10" i="15"/>
  <c r="DV8" i="15" s="1"/>
  <c r="DU7" i="15" s="1"/>
  <c r="DU27" i="15" s="1"/>
  <c r="DT10" i="15"/>
  <c r="DQ10" i="15"/>
  <c r="DN10" i="15"/>
  <c r="DK10" i="15"/>
  <c r="DH10" i="15"/>
  <c r="DE10" i="15"/>
  <c r="DB10" i="15"/>
  <c r="CY10" i="15"/>
  <c r="CP10" i="15"/>
  <c r="CO8" i="15" s="1"/>
  <c r="CM10" i="15"/>
  <c r="CL8" i="15" s="1"/>
  <c r="CK7" i="15" s="1"/>
  <c r="CK27" i="15" s="1"/>
  <c r="CJ10" i="15"/>
  <c r="CG10" i="15"/>
  <c r="CD10" i="15"/>
  <c r="CA10" i="15"/>
  <c r="BX10" i="15"/>
  <c r="BU10" i="15"/>
  <c r="BR10" i="15"/>
  <c r="BO10" i="15"/>
  <c r="BL10" i="15"/>
  <c r="BK8" i="15" s="1"/>
  <c r="BI10" i="15"/>
  <c r="BH8" i="15" s="1"/>
  <c r="BG7" i="15" s="1"/>
  <c r="BG27" i="15" s="1"/>
  <c r="AZ10" i="15"/>
  <c r="AW10" i="15"/>
  <c r="AT10" i="15"/>
  <c r="AQ10" i="15"/>
  <c r="AN10" i="15"/>
  <c r="AK10" i="15"/>
  <c r="AH10" i="15"/>
  <c r="AE10" i="15"/>
  <c r="AB10" i="15"/>
  <c r="AA8" i="15" s="1"/>
  <c r="Y10" i="15"/>
  <c r="X8" i="15" s="1"/>
  <c r="W7" i="15" s="1"/>
  <c r="W27" i="15" s="1"/>
  <c r="V10" i="15"/>
  <c r="S10" i="15"/>
  <c r="P10" i="15"/>
  <c r="EI9" i="15"/>
  <c r="EF9" i="15"/>
  <c r="EC9" i="15"/>
  <c r="DZ9" i="15"/>
  <c r="DW9" i="15"/>
  <c r="DT9" i="15"/>
  <c r="DS8" i="15" s="1"/>
  <c r="DQ9" i="15"/>
  <c r="DP8" i="15" s="1"/>
  <c r="DO7" i="15" s="1"/>
  <c r="DO27" i="15" s="1"/>
  <c r="DN9" i="15"/>
  <c r="DM8" i="15" s="1"/>
  <c r="DK9" i="15"/>
  <c r="DH9" i="15"/>
  <c r="DE9" i="15"/>
  <c r="DB9" i="15"/>
  <c r="CY9" i="15"/>
  <c r="CP9" i="15"/>
  <c r="CM9" i="15"/>
  <c r="CJ9" i="15"/>
  <c r="CI8" i="15" s="1"/>
  <c r="CG9" i="15"/>
  <c r="CF8" i="15" s="1"/>
  <c r="CE7" i="15" s="1"/>
  <c r="CE27" i="15" s="1"/>
  <c r="CD9" i="15"/>
  <c r="CC8" i="15" s="1"/>
  <c r="CA9" i="15"/>
  <c r="BX9" i="15"/>
  <c r="BU9" i="15"/>
  <c r="BR9" i="15"/>
  <c r="BO9" i="15"/>
  <c r="BL9" i="15"/>
  <c r="BI9" i="15"/>
  <c r="AZ9" i="15"/>
  <c r="AY8" i="15" s="1"/>
  <c r="AW9" i="15"/>
  <c r="AV8" i="15" s="1"/>
  <c r="AU7" i="15" s="1"/>
  <c r="AU27" i="15" s="1"/>
  <c r="AT9" i="15"/>
  <c r="AS8" i="15" s="1"/>
  <c r="AQ9" i="15"/>
  <c r="AN9" i="15"/>
  <c r="AK9" i="15"/>
  <c r="AH9" i="15"/>
  <c r="AE9" i="15"/>
  <c r="AB9" i="15"/>
  <c r="Y9" i="15"/>
  <c r="V9" i="15"/>
  <c r="U8" i="15" s="1"/>
  <c r="S9" i="15"/>
  <c r="R8" i="15" s="1"/>
  <c r="Q7" i="15" s="1"/>
  <c r="Q27" i="15" s="1"/>
  <c r="P9" i="15"/>
  <c r="O8" i="15" s="1"/>
  <c r="EH8" i="15"/>
  <c r="DJ8" i="15"/>
  <c r="DG8" i="15"/>
  <c r="DD8" i="15"/>
  <c r="BZ8" i="15"/>
  <c r="BY7" i="15" s="1"/>
  <c r="BW8" i="15"/>
  <c r="BV7" i="15" s="1"/>
  <c r="BV27" i="15" s="1"/>
  <c r="BT8" i="15"/>
  <c r="AP8" i="15"/>
  <c r="AO7" i="15" s="1"/>
  <c r="AM8" i="15"/>
  <c r="AJ8" i="15"/>
  <c r="K170" i="13"/>
  <c r="K168" i="13"/>
  <c r="K163" i="13"/>
  <c r="K126" i="13"/>
  <c r="K114" i="13"/>
  <c r="K104" i="13"/>
  <c r="K94" i="13"/>
  <c r="K85" i="13"/>
  <c r="K50" i="13"/>
  <c r="K6" i="13"/>
  <c r="K182" i="12"/>
  <c r="K180" i="12"/>
  <c r="K140" i="12"/>
  <c r="K137" i="12"/>
  <c r="K122" i="12"/>
  <c r="K108" i="12"/>
  <c r="K93" i="12"/>
  <c r="K55" i="12"/>
  <c r="K6" i="12"/>
  <c r="K162" i="11"/>
  <c r="K159" i="11"/>
  <c r="K157" i="11"/>
  <c r="K152" i="11"/>
  <c r="K103" i="11"/>
  <c r="K97" i="11"/>
  <c r="K81" i="11"/>
  <c r="K66" i="11"/>
  <c r="K49" i="11"/>
  <c r="K30" i="11"/>
  <c r="K6" i="11"/>
  <c r="K157" i="10"/>
  <c r="K151" i="10"/>
  <c r="K112" i="10"/>
  <c r="K106" i="10"/>
  <c r="K92" i="10"/>
  <c r="K79" i="10"/>
  <c r="K59" i="10"/>
  <c r="K32" i="10"/>
  <c r="K6" i="10"/>
  <c r="K162" i="9"/>
  <c r="K160" i="9"/>
  <c r="K158" i="9"/>
  <c r="K152" i="9"/>
  <c r="K110" i="9"/>
  <c r="K101" i="9"/>
  <c r="K82" i="9"/>
  <c r="K65" i="9"/>
  <c r="K49" i="9"/>
  <c r="K31" i="9"/>
  <c r="K6" i="9"/>
  <c r="Z27" i="7"/>
  <c r="Q27" i="7"/>
  <c r="H27" i="7"/>
  <c r="E27" i="7"/>
  <c r="AH25" i="7"/>
  <c r="AE25" i="7"/>
  <c r="Y25" i="7"/>
  <c r="V25" i="7"/>
  <c r="P25" i="7"/>
  <c r="M25" i="7"/>
  <c r="AH24" i="7"/>
  <c r="AE24" i="7"/>
  <c r="AC22" i="7" s="1"/>
  <c r="Y24" i="7"/>
  <c r="W22" i="7" s="1"/>
  <c r="V24" i="7"/>
  <c r="P24" i="7"/>
  <c r="M24" i="7"/>
  <c r="AH23" i="7"/>
  <c r="AE23" i="7"/>
  <c r="Y23" i="7"/>
  <c r="V23" i="7"/>
  <c r="P23" i="7"/>
  <c r="N22" i="7" s="1"/>
  <c r="M23" i="7"/>
  <c r="K22" i="7" s="1"/>
  <c r="AF22" i="7"/>
  <c r="T22" i="7"/>
  <c r="AH21" i="7"/>
  <c r="AE21" i="7"/>
  <c r="Y21" i="7"/>
  <c r="X20" i="7" s="1"/>
  <c r="V21" i="7"/>
  <c r="U20" i="7" s="1"/>
  <c r="P21" i="7"/>
  <c r="O20" i="7" s="1"/>
  <c r="M21" i="7"/>
  <c r="L20" i="7" s="1"/>
  <c r="AG20" i="7"/>
  <c r="AD20" i="7"/>
  <c r="AH19" i="7"/>
  <c r="AE19" i="7"/>
  <c r="Y19" i="7"/>
  <c r="X16" i="7" s="1"/>
  <c r="V19" i="7"/>
  <c r="P19" i="7"/>
  <c r="M19" i="7"/>
  <c r="AH18" i="7"/>
  <c r="AE18" i="7"/>
  <c r="Y18" i="7"/>
  <c r="V18" i="7"/>
  <c r="P18" i="7"/>
  <c r="M18" i="7"/>
  <c r="L16" i="7" s="1"/>
  <c r="AH17" i="7"/>
  <c r="AG16" i="7" s="1"/>
  <c r="AE17" i="7"/>
  <c r="AD16" i="7" s="1"/>
  <c r="Y17" i="7"/>
  <c r="V17" i="7"/>
  <c r="P17" i="7"/>
  <c r="O16" i="7" s="1"/>
  <c r="M17" i="7"/>
  <c r="U16" i="7"/>
  <c r="AH15" i="7"/>
  <c r="AE15" i="7"/>
  <c r="Y15" i="7"/>
  <c r="V15" i="7"/>
  <c r="P15" i="7"/>
  <c r="M15" i="7"/>
  <c r="AH14" i="7"/>
  <c r="AE14" i="7"/>
  <c r="AD12" i="7" s="1"/>
  <c r="Y14" i="7"/>
  <c r="X12" i="7" s="1"/>
  <c r="V14" i="7"/>
  <c r="P14" i="7"/>
  <c r="M14" i="7"/>
  <c r="AH13" i="7"/>
  <c r="AG12" i="7" s="1"/>
  <c r="AE13" i="7"/>
  <c r="Y13" i="7"/>
  <c r="V13" i="7"/>
  <c r="P13" i="7"/>
  <c r="M13" i="7"/>
  <c r="L12" i="7" s="1"/>
  <c r="U12" i="7"/>
  <c r="O12" i="7"/>
  <c r="AH11" i="7"/>
  <c r="AE11" i="7"/>
  <c r="Y11" i="7"/>
  <c r="V11" i="7"/>
  <c r="P11" i="7"/>
  <c r="O8" i="7" s="1"/>
  <c r="N7" i="7" s="1"/>
  <c r="N27" i="7" s="1"/>
  <c r="M11" i="7"/>
  <c r="AH10" i="7"/>
  <c r="AE10" i="7"/>
  <c r="Y10" i="7"/>
  <c r="V10" i="7"/>
  <c r="P10" i="7"/>
  <c r="M10" i="7"/>
  <c r="AH9" i="7"/>
  <c r="AE9" i="7"/>
  <c r="AD8" i="7" s="1"/>
  <c r="Y9" i="7"/>
  <c r="X8" i="7" s="1"/>
  <c r="W7" i="7" s="1"/>
  <c r="W27" i="7" s="1"/>
  <c r="V9" i="7"/>
  <c r="U8" i="7" s="1"/>
  <c r="T7" i="7" s="1"/>
  <c r="T27" i="7" s="1"/>
  <c r="P9" i="7"/>
  <c r="M9" i="7"/>
  <c r="AG8" i="7"/>
  <c r="L8" i="7"/>
  <c r="BM47" i="5"/>
  <c r="BI47" i="5"/>
  <c r="BE47" i="5"/>
  <c r="BA47" i="5"/>
  <c r="AW47" i="5"/>
  <c r="AV44" i="5" s="1"/>
  <c r="AS47" i="5"/>
  <c r="AO47" i="5"/>
  <c r="AK47" i="5"/>
  <c r="AG47" i="5"/>
  <c r="AC47" i="5"/>
  <c r="AB44" i="5" s="1"/>
  <c r="AA41" i="5" s="1"/>
  <c r="Y47" i="5"/>
  <c r="U47" i="5"/>
  <c r="Q47" i="5"/>
  <c r="M47" i="5"/>
  <c r="BM46" i="5"/>
  <c r="BI46" i="5"/>
  <c r="BE46" i="5"/>
  <c r="BA46" i="5"/>
  <c r="AW46" i="5"/>
  <c r="AS46" i="5"/>
  <c r="AR44" i="5" s="1"/>
  <c r="AQ41" i="5" s="1"/>
  <c r="AO46" i="5"/>
  <c r="AK46" i="5"/>
  <c r="AG46" i="5"/>
  <c r="AC46" i="5"/>
  <c r="Y46" i="5"/>
  <c r="U46" i="5"/>
  <c r="Q46" i="5"/>
  <c r="M46" i="5"/>
  <c r="BM45" i="5"/>
  <c r="BL44" i="5" s="1"/>
  <c r="BI45" i="5"/>
  <c r="BH44" i="5" s="1"/>
  <c r="BE45" i="5"/>
  <c r="BA45" i="5"/>
  <c r="AW45" i="5"/>
  <c r="AS45" i="5"/>
  <c r="AO45" i="5"/>
  <c r="AN44" i="5" s="1"/>
  <c r="AK45" i="5"/>
  <c r="AJ44" i="5" s="1"/>
  <c r="AG45" i="5"/>
  <c r="AC45" i="5"/>
  <c r="Y45" i="5"/>
  <c r="X44" i="5" s="1"/>
  <c r="U45" i="5"/>
  <c r="T44" i="5" s="1"/>
  <c r="Q45" i="5"/>
  <c r="M45" i="5"/>
  <c r="BD44" i="5"/>
  <c r="AZ44" i="5"/>
  <c r="AY41" i="5" s="1"/>
  <c r="AF44" i="5"/>
  <c r="P44" i="5"/>
  <c r="L44" i="5"/>
  <c r="K41" i="5" s="1"/>
  <c r="H44" i="5"/>
  <c r="BM43" i="5"/>
  <c r="BI43" i="5"/>
  <c r="BH42" i="5" s="1"/>
  <c r="BG41" i="5" s="1"/>
  <c r="BE43" i="5"/>
  <c r="BD42" i="5" s="1"/>
  <c r="BC41" i="5" s="1"/>
  <c r="BA43" i="5"/>
  <c r="AW43" i="5"/>
  <c r="AS43" i="5"/>
  <c r="AO43" i="5"/>
  <c r="AK43" i="5"/>
  <c r="AJ42" i="5" s="1"/>
  <c r="AI41" i="5" s="1"/>
  <c r="AG43" i="5"/>
  <c r="AF42" i="5" s="1"/>
  <c r="AE41" i="5" s="1"/>
  <c r="AC43" i="5"/>
  <c r="Y43" i="5"/>
  <c r="U43" i="5"/>
  <c r="T42" i="5" s="1"/>
  <c r="S41" i="5" s="1"/>
  <c r="Q43" i="5"/>
  <c r="P42" i="5" s="1"/>
  <c r="O41" i="5" s="1"/>
  <c r="M43" i="5"/>
  <c r="BL42" i="5"/>
  <c r="BK41" i="5" s="1"/>
  <c r="AZ42" i="5"/>
  <c r="AV42" i="5"/>
  <c r="AU41" i="5" s="1"/>
  <c r="AR42" i="5"/>
  <c r="AN42" i="5"/>
  <c r="AB42" i="5"/>
  <c r="X42" i="5"/>
  <c r="W41" i="5" s="1"/>
  <c r="L42" i="5"/>
  <c r="H42" i="5"/>
  <c r="G41" i="5" s="1"/>
  <c r="BM40" i="5"/>
  <c r="BI40" i="5"/>
  <c r="BE40" i="5"/>
  <c r="BA40" i="5"/>
  <c r="AZ37" i="5" s="1"/>
  <c r="AW40" i="5"/>
  <c r="AS40" i="5"/>
  <c r="AO40" i="5"/>
  <c r="AK40" i="5"/>
  <c r="AG40" i="5"/>
  <c r="AF37" i="5" s="1"/>
  <c r="AE34" i="5" s="1"/>
  <c r="AD33" i="5" s="1"/>
  <c r="AC40" i="5"/>
  <c r="Y40" i="5"/>
  <c r="U40" i="5"/>
  <c r="Q40" i="5"/>
  <c r="M40" i="5"/>
  <c r="L37" i="5" s="1"/>
  <c r="BM39" i="5"/>
  <c r="BI39" i="5"/>
  <c r="BE39" i="5"/>
  <c r="BA39" i="5"/>
  <c r="AW39" i="5"/>
  <c r="AV37" i="5" s="1"/>
  <c r="AS39" i="5"/>
  <c r="AO39" i="5"/>
  <c r="AK39" i="5"/>
  <c r="AG39" i="5"/>
  <c r="AC39" i="5"/>
  <c r="Y39" i="5"/>
  <c r="U39" i="5"/>
  <c r="Q39" i="5"/>
  <c r="M39" i="5"/>
  <c r="BM38" i="5"/>
  <c r="BL37" i="5" s="1"/>
  <c r="BI38" i="5"/>
  <c r="BH37" i="5" s="1"/>
  <c r="BE38" i="5"/>
  <c r="BA38" i="5"/>
  <c r="AW38" i="5"/>
  <c r="AS38" i="5"/>
  <c r="AR37" i="5" s="1"/>
  <c r="AQ34" i="5" s="1"/>
  <c r="AP33" i="5" s="1"/>
  <c r="AO38" i="5"/>
  <c r="AN37" i="5" s="1"/>
  <c r="AK38" i="5"/>
  <c r="AG38" i="5"/>
  <c r="AC38" i="5"/>
  <c r="AB37" i="5" s="1"/>
  <c r="AA34" i="5" s="1"/>
  <c r="Y38" i="5"/>
  <c r="X37" i="5" s="1"/>
  <c r="U38" i="5"/>
  <c r="T37" i="5" s="1"/>
  <c r="Q38" i="5"/>
  <c r="M38" i="5"/>
  <c r="BD37" i="5"/>
  <c r="AJ37" i="5"/>
  <c r="P37" i="5"/>
  <c r="H37" i="5"/>
  <c r="BM36" i="5"/>
  <c r="BL35" i="5" s="1"/>
  <c r="BK34" i="5" s="1"/>
  <c r="BI36" i="5"/>
  <c r="BH35" i="5" s="1"/>
  <c r="BE36" i="5"/>
  <c r="BD35" i="5" s="1"/>
  <c r="BA36" i="5"/>
  <c r="AW36" i="5"/>
  <c r="AS36" i="5"/>
  <c r="AO36" i="5"/>
  <c r="AN35" i="5" s="1"/>
  <c r="AK36" i="5"/>
  <c r="AJ35" i="5" s="1"/>
  <c r="AI34" i="5" s="1"/>
  <c r="AG36" i="5"/>
  <c r="AC36" i="5"/>
  <c r="Y36" i="5"/>
  <c r="X35" i="5" s="1"/>
  <c r="W34" i="5" s="1"/>
  <c r="V33" i="5" s="1"/>
  <c r="U36" i="5"/>
  <c r="T35" i="5" s="1"/>
  <c r="Q36" i="5"/>
  <c r="P35" i="5" s="1"/>
  <c r="M36" i="5"/>
  <c r="AZ35" i="5"/>
  <c r="AV35" i="5"/>
  <c r="AU34" i="5" s="1"/>
  <c r="AR35" i="5"/>
  <c r="AF35" i="5"/>
  <c r="AB35" i="5"/>
  <c r="L35" i="5"/>
  <c r="H35" i="5"/>
  <c r="G34" i="5" s="1"/>
  <c r="F33" i="5" s="1"/>
  <c r="BM32" i="5"/>
  <c r="BI32" i="5"/>
  <c r="BE32" i="5"/>
  <c r="BA32" i="5"/>
  <c r="AW32" i="5"/>
  <c r="AS32" i="5"/>
  <c r="AO32" i="5"/>
  <c r="AK32" i="5"/>
  <c r="AG32" i="5"/>
  <c r="AC32" i="5"/>
  <c r="Y32" i="5"/>
  <c r="U32" i="5"/>
  <c r="Q32" i="5"/>
  <c r="M32" i="5"/>
  <c r="BM31" i="5"/>
  <c r="BI31" i="5"/>
  <c r="BE31" i="5"/>
  <c r="BA31" i="5"/>
  <c r="AW31" i="5"/>
  <c r="AS31" i="5"/>
  <c r="AO31" i="5"/>
  <c r="AK31" i="5"/>
  <c r="AG31" i="5"/>
  <c r="AC31" i="5"/>
  <c r="Y31" i="5"/>
  <c r="U31" i="5"/>
  <c r="Q31" i="5"/>
  <c r="M31" i="5"/>
  <c r="BM30" i="5"/>
  <c r="BI30" i="5"/>
  <c r="BE30" i="5"/>
  <c r="BA30" i="5"/>
  <c r="AW30" i="5"/>
  <c r="AS30" i="5"/>
  <c r="AO30" i="5"/>
  <c r="AK30" i="5"/>
  <c r="AG30" i="5"/>
  <c r="AC30" i="5"/>
  <c r="AA27" i="5" s="1"/>
  <c r="Y30" i="5"/>
  <c r="U30" i="5"/>
  <c r="Q30" i="5"/>
  <c r="M30" i="5"/>
  <c r="BM29" i="5"/>
  <c r="BI29" i="5"/>
  <c r="BE29" i="5"/>
  <c r="BA29" i="5"/>
  <c r="AW29" i="5"/>
  <c r="AS29" i="5"/>
  <c r="AQ27" i="5" s="1"/>
  <c r="AO29" i="5"/>
  <c r="AK29" i="5"/>
  <c r="AG29" i="5"/>
  <c r="AC29" i="5"/>
  <c r="Y29" i="5"/>
  <c r="U29" i="5"/>
  <c r="Q29" i="5"/>
  <c r="M29" i="5"/>
  <c r="BM28" i="5"/>
  <c r="BI28" i="5"/>
  <c r="BE28" i="5"/>
  <c r="BC27" i="5" s="1"/>
  <c r="BA28" i="5"/>
  <c r="AW28" i="5"/>
  <c r="AS28" i="5"/>
  <c r="AO28" i="5"/>
  <c r="AK28" i="5"/>
  <c r="AI27" i="5" s="1"/>
  <c r="AG28" i="5"/>
  <c r="AC28" i="5"/>
  <c r="Y28" i="5"/>
  <c r="U28" i="5"/>
  <c r="Q28" i="5"/>
  <c r="O27" i="5" s="1"/>
  <c r="M28" i="5"/>
  <c r="AY27" i="5"/>
  <c r="AE27" i="5"/>
  <c r="K27" i="5"/>
  <c r="BM26" i="5"/>
  <c r="BI26" i="5"/>
  <c r="BE26" i="5"/>
  <c r="BA26" i="5"/>
  <c r="AZ24" i="5" s="1"/>
  <c r="AW26" i="5"/>
  <c r="AS26" i="5"/>
  <c r="AO26" i="5"/>
  <c r="AK26" i="5"/>
  <c r="AG26" i="5"/>
  <c r="AF24" i="5" s="1"/>
  <c r="AC26" i="5"/>
  <c r="Y26" i="5"/>
  <c r="U26" i="5"/>
  <c r="Q26" i="5"/>
  <c r="M26" i="5"/>
  <c r="L24" i="5" s="1"/>
  <c r="BM25" i="5"/>
  <c r="BI25" i="5"/>
  <c r="BE25" i="5"/>
  <c r="BA25" i="5"/>
  <c r="AW25" i="5"/>
  <c r="AV24" i="5" s="1"/>
  <c r="AS25" i="5"/>
  <c r="AO25" i="5"/>
  <c r="AK25" i="5"/>
  <c r="AG25" i="5"/>
  <c r="AC25" i="5"/>
  <c r="Y25" i="5"/>
  <c r="U25" i="5"/>
  <c r="Q25" i="5"/>
  <c r="P24" i="5" s="1"/>
  <c r="M25" i="5"/>
  <c r="BL24" i="5"/>
  <c r="BH24" i="5"/>
  <c r="BD24" i="5"/>
  <c r="AR24" i="5"/>
  <c r="AN24" i="5"/>
  <c r="AJ24" i="5"/>
  <c r="X24" i="5"/>
  <c r="T24" i="5"/>
  <c r="BM23" i="5"/>
  <c r="BI23" i="5"/>
  <c r="BE23" i="5"/>
  <c r="BA23" i="5"/>
  <c r="AW23" i="5"/>
  <c r="AS23" i="5"/>
  <c r="AO23" i="5"/>
  <c r="AK23" i="5"/>
  <c r="AG23" i="5"/>
  <c r="AC23" i="5"/>
  <c r="Y23" i="5"/>
  <c r="U23" i="5"/>
  <c r="Q23" i="5"/>
  <c r="M23" i="5"/>
  <c r="BM22" i="5"/>
  <c r="BI22" i="5"/>
  <c r="BE22" i="5"/>
  <c r="BA22" i="5"/>
  <c r="AW22" i="5"/>
  <c r="AS22" i="5"/>
  <c r="AO22" i="5"/>
  <c r="AK22" i="5"/>
  <c r="AG22" i="5"/>
  <c r="AC22" i="5"/>
  <c r="Y22" i="5"/>
  <c r="U22" i="5"/>
  <c r="Q22" i="5"/>
  <c r="M22" i="5"/>
  <c r="BM21" i="5"/>
  <c r="BI21" i="5"/>
  <c r="BE21" i="5"/>
  <c r="BA21" i="5"/>
  <c r="AZ20" i="5" s="1"/>
  <c r="AW21" i="5"/>
  <c r="AV20" i="5" s="1"/>
  <c r="AS21" i="5"/>
  <c r="AO21" i="5"/>
  <c r="AN20" i="5" s="1"/>
  <c r="AK21" i="5"/>
  <c r="AG21" i="5"/>
  <c r="AC21" i="5"/>
  <c r="Y21" i="5"/>
  <c r="U21" i="5"/>
  <c r="Q21" i="5"/>
  <c r="M21" i="5"/>
  <c r="L20" i="5" s="1"/>
  <c r="BL20" i="5"/>
  <c r="BH20" i="5"/>
  <c r="AR20" i="5"/>
  <c r="AJ20" i="5"/>
  <c r="AB20" i="5"/>
  <c r="X20" i="5"/>
  <c r="T20" i="5"/>
  <c r="BM19" i="5"/>
  <c r="BI19" i="5"/>
  <c r="BE19" i="5"/>
  <c r="BA19" i="5"/>
  <c r="AW19" i="5"/>
  <c r="AS19" i="5"/>
  <c r="AO19" i="5"/>
  <c r="AK19" i="5"/>
  <c r="AG19" i="5"/>
  <c r="AC19" i="5"/>
  <c r="Y19" i="5"/>
  <c r="U19" i="5"/>
  <c r="Q19" i="5"/>
  <c r="M19" i="5"/>
  <c r="BM18" i="5"/>
  <c r="BI18" i="5"/>
  <c r="BH17" i="5" s="1"/>
  <c r="BG16" i="5" s="1"/>
  <c r="BE18" i="5"/>
  <c r="BD17" i="5" s="1"/>
  <c r="BA18" i="5"/>
  <c r="AZ17" i="5" s="1"/>
  <c r="AY16" i="5" s="1"/>
  <c r="AX15" i="5" s="1"/>
  <c r="AW18" i="5"/>
  <c r="AV17" i="5" s="1"/>
  <c r="AU16" i="5" s="1"/>
  <c r="AS18" i="5"/>
  <c r="AO18" i="5"/>
  <c r="AK18" i="5"/>
  <c r="AJ17" i="5" s="1"/>
  <c r="AI16" i="5" s="1"/>
  <c r="AH15" i="5" s="1"/>
  <c r="AG18" i="5"/>
  <c r="AC18" i="5"/>
  <c r="Y18" i="5"/>
  <c r="U18" i="5"/>
  <c r="Q18" i="5"/>
  <c r="P17" i="5" s="1"/>
  <c r="M18" i="5"/>
  <c r="L17" i="5" s="1"/>
  <c r="K16" i="5" s="1"/>
  <c r="J15" i="5" s="1"/>
  <c r="BL17" i="5"/>
  <c r="BK16" i="5" s="1"/>
  <c r="AR17" i="5"/>
  <c r="AQ16" i="5" s="1"/>
  <c r="AP15" i="5" s="1"/>
  <c r="AF17" i="5"/>
  <c r="AB17" i="5"/>
  <c r="X17" i="5"/>
  <c r="W16" i="5" s="1"/>
  <c r="T17" i="5"/>
  <c r="S16" i="5" s="1"/>
  <c r="F15" i="5"/>
  <c r="BM14" i="5"/>
  <c r="BI14" i="5"/>
  <c r="BE14" i="5"/>
  <c r="BC12" i="5" s="1"/>
  <c r="BA14" i="5"/>
  <c r="AW14" i="5"/>
  <c r="AS14" i="5"/>
  <c r="AO14" i="5"/>
  <c r="AK14" i="5"/>
  <c r="AG14" i="5"/>
  <c r="AC14" i="5"/>
  <c r="Y14" i="5"/>
  <c r="U14" i="5"/>
  <c r="Q14" i="5"/>
  <c r="O12" i="5" s="1"/>
  <c r="M14" i="5"/>
  <c r="BM13" i="5"/>
  <c r="BK12" i="5" s="1"/>
  <c r="BI13" i="5"/>
  <c r="BG12" i="5" s="1"/>
  <c r="BE13" i="5"/>
  <c r="BA13" i="5"/>
  <c r="AY12" i="5" s="1"/>
  <c r="AW13" i="5"/>
  <c r="AU12" i="5" s="1"/>
  <c r="AS13" i="5"/>
  <c r="AO13" i="5"/>
  <c r="AK13" i="5"/>
  <c r="AG13" i="5"/>
  <c r="AC13" i="5"/>
  <c r="Y13" i="5"/>
  <c r="W12" i="5" s="1"/>
  <c r="U13" i="5"/>
  <c r="S12" i="5" s="1"/>
  <c r="Q13" i="5"/>
  <c r="M13" i="5"/>
  <c r="K12" i="5" s="1"/>
  <c r="AM12" i="5"/>
  <c r="AI12" i="5"/>
  <c r="AE12" i="5"/>
  <c r="AA12" i="5"/>
  <c r="G12" i="5"/>
  <c r="BM11" i="5"/>
  <c r="BI11" i="5"/>
  <c r="BE11" i="5"/>
  <c r="BA11" i="5"/>
  <c r="AW11" i="5"/>
  <c r="AS11" i="5"/>
  <c r="AO11" i="5"/>
  <c r="AK11" i="5"/>
  <c r="AG11" i="5"/>
  <c r="AC11" i="5"/>
  <c r="Y11" i="5"/>
  <c r="U11" i="5"/>
  <c r="Q11" i="5"/>
  <c r="M11" i="5"/>
  <c r="BM10" i="5"/>
  <c r="BK8" i="5" s="1"/>
  <c r="BI10" i="5"/>
  <c r="BE10" i="5"/>
  <c r="BA10" i="5"/>
  <c r="AW10" i="5"/>
  <c r="AS10" i="5"/>
  <c r="AO10" i="5"/>
  <c r="AK10" i="5"/>
  <c r="AG10" i="5"/>
  <c r="AC10" i="5"/>
  <c r="Y10" i="5"/>
  <c r="U10" i="5"/>
  <c r="S8" i="5" s="1"/>
  <c r="R7" i="5" s="1"/>
  <c r="Q10" i="5"/>
  <c r="M10" i="5"/>
  <c r="BM9" i="5"/>
  <c r="BI9" i="5"/>
  <c r="BG8" i="5" s="1"/>
  <c r="BF7" i="5" s="1"/>
  <c r="BE9" i="5"/>
  <c r="BA9" i="5"/>
  <c r="AW9" i="5"/>
  <c r="AU8" i="5" s="1"/>
  <c r="AS9" i="5"/>
  <c r="AQ8" i="5" s="1"/>
  <c r="AO9" i="5"/>
  <c r="AM8" i="5" s="1"/>
  <c r="AL7" i="5" s="1"/>
  <c r="AK9" i="5"/>
  <c r="AI8" i="5" s="1"/>
  <c r="AH7" i="5" s="1"/>
  <c r="AG9" i="5"/>
  <c r="AC9" i="5"/>
  <c r="AA8" i="5" s="1"/>
  <c r="Z7" i="5" s="1"/>
  <c r="Y9" i="5"/>
  <c r="W8" i="5" s="1"/>
  <c r="U9" i="5"/>
  <c r="Q9" i="5"/>
  <c r="M9" i="5"/>
  <c r="BC8" i="5"/>
  <c r="AY8" i="5"/>
  <c r="AX7" i="5" s="1"/>
  <c r="O8" i="5"/>
  <c r="K8" i="5"/>
  <c r="J7" i="5" s="1"/>
  <c r="G8" i="5"/>
  <c r="F7" i="5" s="1"/>
  <c r="F49" i="5" s="1"/>
  <c r="AR848" i="4"/>
  <c r="AQ848" i="4"/>
  <c r="AP848" i="4"/>
  <c r="AO848" i="4"/>
  <c r="AN848" i="4"/>
  <c r="AM848" i="4"/>
  <c r="AL848" i="4"/>
  <c r="AK848" i="4"/>
  <c r="AI848" i="4"/>
  <c r="AH848" i="4"/>
  <c r="AG848" i="4"/>
  <c r="AE848" i="4"/>
  <c r="AD848" i="4"/>
  <c r="AC848" i="4"/>
  <c r="AB848" i="4"/>
  <c r="Z848" i="4"/>
  <c r="Y848" i="4"/>
  <c r="X848" i="4"/>
  <c r="V848" i="4"/>
  <c r="U848" i="4"/>
  <c r="AR831" i="4"/>
  <c r="AQ831" i="4"/>
  <c r="AP831" i="4"/>
  <c r="AO831" i="4"/>
  <c r="AN831" i="4"/>
  <c r="AM831" i="4"/>
  <c r="AL831" i="4"/>
  <c r="AK831" i="4"/>
  <c r="AI831" i="4"/>
  <c r="AH831" i="4"/>
  <c r="AG831" i="4"/>
  <c r="AE831" i="4"/>
  <c r="AD831" i="4"/>
  <c r="AC831" i="4"/>
  <c r="AB831" i="4"/>
  <c r="Z831" i="4"/>
  <c r="Y831" i="4"/>
  <c r="X831" i="4"/>
  <c r="V831" i="4"/>
  <c r="U831" i="4"/>
  <c r="AR811" i="4"/>
  <c r="AQ811" i="4"/>
  <c r="AP811" i="4"/>
  <c r="AO811" i="4"/>
  <c r="AN811" i="4"/>
  <c r="AM811" i="4"/>
  <c r="AL811" i="4"/>
  <c r="AK811" i="4"/>
  <c r="AI811" i="4"/>
  <c r="AH811" i="4"/>
  <c r="AG811" i="4"/>
  <c r="AE811" i="4"/>
  <c r="AD811" i="4"/>
  <c r="AC811" i="4"/>
  <c r="AB811" i="4"/>
  <c r="Z811" i="4"/>
  <c r="Y811" i="4"/>
  <c r="X811" i="4"/>
  <c r="V811" i="4"/>
  <c r="U811" i="4"/>
  <c r="AR796" i="4"/>
  <c r="AQ796" i="4"/>
  <c r="AP796" i="4"/>
  <c r="AO796" i="4"/>
  <c r="AN796" i="4"/>
  <c r="AM796" i="4"/>
  <c r="AL796" i="4"/>
  <c r="AK796" i="4"/>
  <c r="AI796" i="4"/>
  <c r="AH796" i="4"/>
  <c r="AG796" i="4"/>
  <c r="AE796" i="4"/>
  <c r="AD796" i="4"/>
  <c r="AC796" i="4"/>
  <c r="AB796" i="4"/>
  <c r="Z796" i="4"/>
  <c r="Y796" i="4"/>
  <c r="X796" i="4"/>
  <c r="V796" i="4"/>
  <c r="U796" i="4"/>
  <c r="AR752" i="4"/>
  <c r="AQ752" i="4"/>
  <c r="AP752" i="4"/>
  <c r="AO752" i="4"/>
  <c r="AN752" i="4"/>
  <c r="AM752" i="4"/>
  <c r="AL752" i="4"/>
  <c r="AK752" i="4"/>
  <c r="AI752" i="4"/>
  <c r="AH752" i="4"/>
  <c r="AG752" i="4"/>
  <c r="AE752" i="4"/>
  <c r="AD752" i="4"/>
  <c r="AC752" i="4"/>
  <c r="AB752" i="4"/>
  <c r="Z752" i="4"/>
  <c r="Y752" i="4"/>
  <c r="X752" i="4"/>
  <c r="V752" i="4"/>
  <c r="U752" i="4"/>
  <c r="AR730" i="4"/>
  <c r="AQ730" i="4"/>
  <c r="AP730" i="4"/>
  <c r="AO730" i="4"/>
  <c r="AN730" i="4"/>
  <c r="AM730" i="4"/>
  <c r="AL730" i="4"/>
  <c r="AK730" i="4"/>
  <c r="AI730" i="4"/>
  <c r="AH730" i="4"/>
  <c r="AG730" i="4"/>
  <c r="AE730" i="4"/>
  <c r="AD730" i="4"/>
  <c r="AC730" i="4"/>
  <c r="AB730" i="4"/>
  <c r="Z730" i="4"/>
  <c r="Y730" i="4"/>
  <c r="X730" i="4"/>
  <c r="V730" i="4"/>
  <c r="U730" i="4"/>
  <c r="AR709" i="4"/>
  <c r="AQ709" i="4"/>
  <c r="AP709" i="4"/>
  <c r="AO709" i="4"/>
  <c r="AN709" i="4"/>
  <c r="AM709" i="4"/>
  <c r="AL709" i="4"/>
  <c r="AK709" i="4"/>
  <c r="AI709" i="4"/>
  <c r="AH709" i="4"/>
  <c r="AG709" i="4"/>
  <c r="AE709" i="4"/>
  <c r="AD709" i="4"/>
  <c r="AC709" i="4"/>
  <c r="AB709" i="4"/>
  <c r="Z709" i="4"/>
  <c r="Y709" i="4"/>
  <c r="X709" i="4"/>
  <c r="V709" i="4"/>
  <c r="U709" i="4"/>
  <c r="AR690" i="4"/>
  <c r="AQ690" i="4"/>
  <c r="AP690" i="4"/>
  <c r="AO690" i="4"/>
  <c r="AN690" i="4"/>
  <c r="AM690" i="4"/>
  <c r="AL690" i="4"/>
  <c r="AK690" i="4"/>
  <c r="AI690" i="4"/>
  <c r="AH690" i="4"/>
  <c r="AG690" i="4"/>
  <c r="AE690" i="4"/>
  <c r="AD690" i="4"/>
  <c r="AC690" i="4"/>
  <c r="AB690" i="4"/>
  <c r="Z690" i="4"/>
  <c r="Y690" i="4"/>
  <c r="X690" i="4"/>
  <c r="V690" i="4"/>
  <c r="U690" i="4"/>
  <c r="AR671" i="4"/>
  <c r="AQ671" i="4"/>
  <c r="AP671" i="4"/>
  <c r="AO671" i="4"/>
  <c r="AN671" i="4"/>
  <c r="AM671" i="4"/>
  <c r="AL671" i="4"/>
  <c r="AK671" i="4"/>
  <c r="AI671" i="4"/>
  <c r="AH671" i="4"/>
  <c r="AG671" i="4"/>
  <c r="AE671" i="4"/>
  <c r="AD671" i="4"/>
  <c r="AC671" i="4"/>
  <c r="AB671" i="4"/>
  <c r="Z671" i="4"/>
  <c r="Y671" i="4"/>
  <c r="X671" i="4"/>
  <c r="V671" i="4"/>
  <c r="U671" i="4"/>
  <c r="AR649" i="4"/>
  <c r="AQ649" i="4"/>
  <c r="AP649" i="4"/>
  <c r="AO649" i="4"/>
  <c r="AN649" i="4"/>
  <c r="AM649" i="4"/>
  <c r="AL649" i="4"/>
  <c r="AK649" i="4"/>
  <c r="AI649" i="4"/>
  <c r="AH649" i="4"/>
  <c r="AG649" i="4"/>
  <c r="AE649" i="4"/>
  <c r="AD649" i="4"/>
  <c r="AC649" i="4"/>
  <c r="AB649" i="4"/>
  <c r="Z649" i="4"/>
  <c r="Y649" i="4"/>
  <c r="X649" i="4"/>
  <c r="V649" i="4"/>
  <c r="U649" i="4"/>
  <c r="AR630" i="4"/>
  <c r="AQ630" i="4"/>
  <c r="AP630" i="4"/>
  <c r="AO630" i="4"/>
  <c r="AN630" i="4"/>
  <c r="AM630" i="4"/>
  <c r="AL630" i="4"/>
  <c r="AK630" i="4"/>
  <c r="AI630" i="4"/>
  <c r="AH630" i="4"/>
  <c r="AG630" i="4"/>
  <c r="AE630" i="4"/>
  <c r="AD630" i="4"/>
  <c r="AC630" i="4"/>
  <c r="AB630" i="4"/>
  <c r="Z630" i="4"/>
  <c r="Y630" i="4"/>
  <c r="X630" i="4"/>
  <c r="V630" i="4"/>
  <c r="U630" i="4"/>
  <c r="AR596" i="4"/>
  <c r="AQ596" i="4"/>
  <c r="AP596" i="4"/>
  <c r="AO596" i="4"/>
  <c r="AN596" i="4"/>
  <c r="AM596" i="4"/>
  <c r="AL596" i="4"/>
  <c r="AK596" i="4"/>
  <c r="AI596" i="4"/>
  <c r="AH596" i="4"/>
  <c r="AG596" i="4"/>
  <c r="AE596" i="4"/>
  <c r="AD596" i="4"/>
  <c r="AC596" i="4"/>
  <c r="AB596" i="4"/>
  <c r="Z596" i="4"/>
  <c r="Y596" i="4"/>
  <c r="X596" i="4"/>
  <c r="V596" i="4"/>
  <c r="U596" i="4"/>
  <c r="AR574" i="4"/>
  <c r="AQ574" i="4"/>
  <c r="AP574" i="4"/>
  <c r="AO574" i="4"/>
  <c r="AN574" i="4"/>
  <c r="AM574" i="4"/>
  <c r="AL574" i="4"/>
  <c r="AK574" i="4"/>
  <c r="AI574" i="4"/>
  <c r="AH574" i="4"/>
  <c r="AG574" i="4"/>
  <c r="AE574" i="4"/>
  <c r="AD574" i="4"/>
  <c r="AC574" i="4"/>
  <c r="AB574" i="4"/>
  <c r="Z574" i="4"/>
  <c r="Y574" i="4"/>
  <c r="X574" i="4"/>
  <c r="V574" i="4"/>
  <c r="U574" i="4"/>
  <c r="AR554" i="4"/>
  <c r="AQ554" i="4"/>
  <c r="AP554" i="4"/>
  <c r="AO554" i="4"/>
  <c r="AN554" i="4"/>
  <c r="AM554" i="4"/>
  <c r="AL554" i="4"/>
  <c r="AK554" i="4"/>
  <c r="AI554" i="4"/>
  <c r="AH554" i="4"/>
  <c r="AG554" i="4"/>
  <c r="AE554" i="4"/>
  <c r="AD554" i="4"/>
  <c r="AC554" i="4"/>
  <c r="AB554" i="4"/>
  <c r="Z554" i="4"/>
  <c r="Y554" i="4"/>
  <c r="X554" i="4"/>
  <c r="V554" i="4"/>
  <c r="U554" i="4"/>
  <c r="AR533" i="4"/>
  <c r="AQ533" i="4"/>
  <c r="AP533" i="4"/>
  <c r="AO533" i="4"/>
  <c r="AN533" i="4"/>
  <c r="AM533" i="4"/>
  <c r="AL533" i="4"/>
  <c r="AK533" i="4"/>
  <c r="AI533" i="4"/>
  <c r="AH533" i="4"/>
  <c r="AG533" i="4"/>
  <c r="AE533" i="4"/>
  <c r="AD533" i="4"/>
  <c r="AC533" i="4"/>
  <c r="AB533" i="4"/>
  <c r="Z533" i="4"/>
  <c r="Y533" i="4"/>
  <c r="X533" i="4"/>
  <c r="V533" i="4"/>
  <c r="U533" i="4"/>
  <c r="AR512" i="4"/>
  <c r="AQ512" i="4"/>
  <c r="AP512" i="4"/>
  <c r="AO512" i="4"/>
  <c r="AN512" i="4"/>
  <c r="AM512" i="4"/>
  <c r="AL512" i="4"/>
  <c r="AK512" i="4"/>
  <c r="AI512" i="4"/>
  <c r="AH512" i="4"/>
  <c r="AG512" i="4"/>
  <c r="AE512" i="4"/>
  <c r="AD512" i="4"/>
  <c r="AC512" i="4"/>
  <c r="AB512" i="4"/>
  <c r="Z512" i="4"/>
  <c r="Y512" i="4"/>
  <c r="X512" i="4"/>
  <c r="V512" i="4"/>
  <c r="U512" i="4"/>
  <c r="AR493" i="4"/>
  <c r="AQ493" i="4"/>
  <c r="AP493" i="4"/>
  <c r="AO493" i="4"/>
  <c r="AN493" i="4"/>
  <c r="AM493" i="4"/>
  <c r="AL493" i="4"/>
  <c r="AK493" i="4"/>
  <c r="AI493" i="4"/>
  <c r="AH493" i="4"/>
  <c r="AG493" i="4"/>
  <c r="AE493" i="4"/>
  <c r="AD493" i="4"/>
  <c r="AC493" i="4"/>
  <c r="AB493" i="4"/>
  <c r="Z493" i="4"/>
  <c r="Y493" i="4"/>
  <c r="X493" i="4"/>
  <c r="V493" i="4"/>
  <c r="U493" i="4"/>
  <c r="AR468" i="4"/>
  <c r="AQ468" i="4"/>
  <c r="AP468" i="4"/>
  <c r="AO468" i="4"/>
  <c r="AN468" i="4"/>
  <c r="AM468" i="4"/>
  <c r="AL468" i="4"/>
  <c r="AK468" i="4"/>
  <c r="AI468" i="4"/>
  <c r="AH468" i="4"/>
  <c r="AG468" i="4"/>
  <c r="AE468" i="4"/>
  <c r="AD468" i="4"/>
  <c r="AC468" i="4"/>
  <c r="AB468" i="4"/>
  <c r="Z468" i="4"/>
  <c r="Y468" i="4"/>
  <c r="X468" i="4"/>
  <c r="V468" i="4"/>
  <c r="U468" i="4"/>
  <c r="AR448" i="4"/>
  <c r="AQ448" i="4"/>
  <c r="AP448" i="4"/>
  <c r="AO448" i="4"/>
  <c r="AN448" i="4"/>
  <c r="AM448" i="4"/>
  <c r="AL448" i="4"/>
  <c r="AK448" i="4"/>
  <c r="AI448" i="4"/>
  <c r="AH448" i="4"/>
  <c r="AG448" i="4"/>
  <c r="AE448" i="4"/>
  <c r="AD448" i="4"/>
  <c r="AC448" i="4"/>
  <c r="AB448" i="4"/>
  <c r="Z448" i="4"/>
  <c r="Y448" i="4"/>
  <c r="X448" i="4"/>
  <c r="V448" i="4"/>
  <c r="U448" i="4"/>
  <c r="AR422" i="4"/>
  <c r="AQ422" i="4"/>
  <c r="AP422" i="4"/>
  <c r="AO422" i="4"/>
  <c r="AN422" i="4"/>
  <c r="AM422" i="4"/>
  <c r="AL422" i="4"/>
  <c r="AK422" i="4"/>
  <c r="AI422" i="4"/>
  <c r="AH422" i="4"/>
  <c r="AG422" i="4"/>
  <c r="AE422" i="4"/>
  <c r="AD422" i="4"/>
  <c r="AC422" i="4"/>
  <c r="AB422" i="4"/>
  <c r="Z422" i="4"/>
  <c r="Y422" i="4"/>
  <c r="X422" i="4"/>
  <c r="V422" i="4"/>
  <c r="U422" i="4"/>
  <c r="AR396" i="4"/>
  <c r="AQ396" i="4"/>
  <c r="AP396" i="4"/>
  <c r="AO396" i="4"/>
  <c r="AN396" i="4"/>
  <c r="AM396" i="4"/>
  <c r="AL396" i="4"/>
  <c r="AK396" i="4"/>
  <c r="AI396" i="4"/>
  <c r="AH396" i="4"/>
  <c r="AG396" i="4"/>
  <c r="AE396" i="4"/>
  <c r="AD396" i="4"/>
  <c r="AC396" i="4"/>
  <c r="AB396" i="4"/>
  <c r="Z396" i="4"/>
  <c r="Y396" i="4"/>
  <c r="X396" i="4"/>
  <c r="V396" i="4"/>
  <c r="U396" i="4"/>
  <c r="AR372" i="4"/>
  <c r="AQ372" i="4"/>
  <c r="AP372" i="4"/>
  <c r="AO372" i="4"/>
  <c r="AN372" i="4"/>
  <c r="AM372" i="4"/>
  <c r="AL372" i="4"/>
  <c r="AK372" i="4"/>
  <c r="AI372" i="4"/>
  <c r="AH372" i="4"/>
  <c r="AG372" i="4"/>
  <c r="AE372" i="4"/>
  <c r="AD372" i="4"/>
  <c r="AC372" i="4"/>
  <c r="AB372" i="4"/>
  <c r="Z372" i="4"/>
  <c r="Y372" i="4"/>
  <c r="X372" i="4"/>
  <c r="V372" i="4"/>
  <c r="U372" i="4"/>
  <c r="AR345" i="4"/>
  <c r="AQ345" i="4"/>
  <c r="AP345" i="4"/>
  <c r="AO345" i="4"/>
  <c r="AN345" i="4"/>
  <c r="AM345" i="4"/>
  <c r="AL345" i="4"/>
  <c r="AK345" i="4"/>
  <c r="AI345" i="4"/>
  <c r="AH345" i="4"/>
  <c r="AG345" i="4"/>
  <c r="AE345" i="4"/>
  <c r="AD345" i="4"/>
  <c r="AC345" i="4"/>
  <c r="AB345" i="4"/>
  <c r="Z345" i="4"/>
  <c r="Y345" i="4"/>
  <c r="X345" i="4"/>
  <c r="V345" i="4"/>
  <c r="U345" i="4"/>
  <c r="AR316" i="4"/>
  <c r="AQ316" i="4"/>
  <c r="AP316" i="4"/>
  <c r="AO316" i="4"/>
  <c r="AN316" i="4"/>
  <c r="AM316" i="4"/>
  <c r="AL316" i="4"/>
  <c r="AK316" i="4"/>
  <c r="AI316" i="4"/>
  <c r="AH316" i="4"/>
  <c r="AG316" i="4"/>
  <c r="AE316" i="4"/>
  <c r="AD316" i="4"/>
  <c r="AC316" i="4"/>
  <c r="AB316" i="4"/>
  <c r="Z316" i="4"/>
  <c r="Y316" i="4"/>
  <c r="X316" i="4"/>
  <c r="V316" i="4"/>
  <c r="U316" i="4"/>
  <c r="AR297" i="4"/>
  <c r="AQ297" i="4"/>
  <c r="AP297" i="4"/>
  <c r="AO297" i="4"/>
  <c r="AN297" i="4"/>
  <c r="AM297" i="4"/>
  <c r="AL297" i="4"/>
  <c r="AK297" i="4"/>
  <c r="AI297" i="4"/>
  <c r="AH297" i="4"/>
  <c r="AG297" i="4"/>
  <c r="AE297" i="4"/>
  <c r="AD297" i="4"/>
  <c r="AC297" i="4"/>
  <c r="AB297" i="4"/>
  <c r="Z297" i="4"/>
  <c r="Y297" i="4"/>
  <c r="X297" i="4"/>
  <c r="V297" i="4"/>
  <c r="U297" i="4"/>
  <c r="AR273" i="4"/>
  <c r="AQ273" i="4"/>
  <c r="AP273" i="4"/>
  <c r="AO273" i="4"/>
  <c r="AN273" i="4"/>
  <c r="AM273" i="4"/>
  <c r="AL273" i="4"/>
  <c r="AK273" i="4"/>
  <c r="AI273" i="4"/>
  <c r="AH273" i="4"/>
  <c r="AG273" i="4"/>
  <c r="AE273" i="4"/>
  <c r="AD273" i="4"/>
  <c r="AC273" i="4"/>
  <c r="AB273" i="4"/>
  <c r="Z273" i="4"/>
  <c r="Y273" i="4"/>
  <c r="X273" i="4"/>
  <c r="V273" i="4"/>
  <c r="U273" i="4"/>
  <c r="AR238" i="4"/>
  <c r="AQ238" i="4"/>
  <c r="AP238" i="4"/>
  <c r="AO238" i="4"/>
  <c r="AN238" i="4"/>
  <c r="AM238" i="4"/>
  <c r="AL238" i="4"/>
  <c r="AK238" i="4"/>
  <c r="AI238" i="4"/>
  <c r="AH238" i="4"/>
  <c r="AG238" i="4"/>
  <c r="AE238" i="4"/>
  <c r="AD238" i="4"/>
  <c r="AC238" i="4"/>
  <c r="AB238" i="4"/>
  <c r="Z238" i="4"/>
  <c r="Y238" i="4"/>
  <c r="X238" i="4"/>
  <c r="V238" i="4"/>
  <c r="U238" i="4"/>
  <c r="AR211" i="4"/>
  <c r="AQ211" i="4"/>
  <c r="AP211" i="4"/>
  <c r="AO211" i="4"/>
  <c r="AN211" i="4"/>
  <c r="AM211" i="4"/>
  <c r="AL211" i="4"/>
  <c r="AK211" i="4"/>
  <c r="AI211" i="4"/>
  <c r="AH211" i="4"/>
  <c r="AG211" i="4"/>
  <c r="AE211" i="4"/>
  <c r="AD211" i="4"/>
  <c r="AC211" i="4"/>
  <c r="AB211" i="4"/>
  <c r="Z211" i="4"/>
  <c r="Y211" i="4"/>
  <c r="X211" i="4"/>
  <c r="V211" i="4"/>
  <c r="U211" i="4"/>
  <c r="AR185" i="4"/>
  <c r="AQ185" i="4"/>
  <c r="AP185" i="4"/>
  <c r="AO185" i="4"/>
  <c r="AN185" i="4"/>
  <c r="AM185" i="4"/>
  <c r="AL185" i="4"/>
  <c r="AK185" i="4"/>
  <c r="AI185" i="4"/>
  <c r="AH185" i="4"/>
  <c r="AG185" i="4"/>
  <c r="AE185" i="4"/>
  <c r="AD185" i="4"/>
  <c r="AC185" i="4"/>
  <c r="AB185" i="4"/>
  <c r="Z185" i="4"/>
  <c r="Y185" i="4"/>
  <c r="X185" i="4"/>
  <c r="V185" i="4"/>
  <c r="U185" i="4"/>
  <c r="AR161" i="4"/>
  <c r="AQ161" i="4"/>
  <c r="AP161" i="4"/>
  <c r="AO161" i="4"/>
  <c r="AN161" i="4"/>
  <c r="AM161" i="4"/>
  <c r="AL161" i="4"/>
  <c r="AK161" i="4"/>
  <c r="AI161" i="4"/>
  <c r="AH161" i="4"/>
  <c r="AG161" i="4"/>
  <c r="AE161" i="4"/>
  <c r="AD161" i="4"/>
  <c r="AC161" i="4"/>
  <c r="AB161" i="4"/>
  <c r="Z161" i="4"/>
  <c r="Y161" i="4"/>
  <c r="X161" i="4"/>
  <c r="V161" i="4"/>
  <c r="U161" i="4"/>
  <c r="AR136" i="4"/>
  <c r="AQ136" i="4"/>
  <c r="AP136" i="4"/>
  <c r="AO136" i="4"/>
  <c r="AN136" i="4"/>
  <c r="AM136" i="4"/>
  <c r="AL136" i="4"/>
  <c r="AK136" i="4"/>
  <c r="AI136" i="4"/>
  <c r="AH136" i="4"/>
  <c r="AG136" i="4"/>
  <c r="AE136" i="4"/>
  <c r="AD136" i="4"/>
  <c r="AC136" i="4"/>
  <c r="AB136" i="4"/>
  <c r="Z136" i="4"/>
  <c r="Y136" i="4"/>
  <c r="X136" i="4"/>
  <c r="V136" i="4"/>
  <c r="U136" i="4"/>
  <c r="AR109" i="4"/>
  <c r="AQ109" i="4"/>
  <c r="AP109" i="4"/>
  <c r="AO109" i="4"/>
  <c r="AN109" i="4"/>
  <c r="AM109" i="4"/>
  <c r="AL109" i="4"/>
  <c r="AK109" i="4"/>
  <c r="AI109" i="4"/>
  <c r="AH109" i="4"/>
  <c r="AG109" i="4"/>
  <c r="AE109" i="4"/>
  <c r="AD109" i="4"/>
  <c r="AC109" i="4"/>
  <c r="AB109" i="4"/>
  <c r="Z109" i="4"/>
  <c r="Y109" i="4"/>
  <c r="X109" i="4"/>
  <c r="V109" i="4"/>
  <c r="U109" i="4"/>
  <c r="AR89" i="4"/>
  <c r="AQ89" i="4"/>
  <c r="AP89" i="4"/>
  <c r="AO89" i="4"/>
  <c r="AN89" i="4"/>
  <c r="AM89" i="4"/>
  <c r="AL89" i="4"/>
  <c r="AK89" i="4"/>
  <c r="AI89" i="4"/>
  <c r="AH89" i="4"/>
  <c r="AG89" i="4"/>
  <c r="AE89" i="4"/>
  <c r="AD89" i="4"/>
  <c r="AC89" i="4"/>
  <c r="AB89" i="4"/>
  <c r="Z89" i="4"/>
  <c r="Y89" i="4"/>
  <c r="X89" i="4"/>
  <c r="V89" i="4"/>
  <c r="U89" i="4"/>
  <c r="AR70" i="4"/>
  <c r="AQ70" i="4"/>
  <c r="AP70" i="4"/>
  <c r="AO70" i="4"/>
  <c r="AN70" i="4"/>
  <c r="AM70" i="4"/>
  <c r="AL70" i="4"/>
  <c r="AK70" i="4"/>
  <c r="AI70" i="4"/>
  <c r="AH70" i="4"/>
  <c r="AG70" i="4"/>
  <c r="AE70" i="4"/>
  <c r="AD70" i="4"/>
  <c r="AC70" i="4"/>
  <c r="AB70" i="4"/>
  <c r="Z70" i="4"/>
  <c r="Y70" i="4"/>
  <c r="X70" i="4"/>
  <c r="V70" i="4"/>
  <c r="U70" i="4"/>
  <c r="AR50" i="4"/>
  <c r="AQ50" i="4"/>
  <c r="AP50" i="4"/>
  <c r="AO50" i="4"/>
  <c r="AN50" i="4"/>
  <c r="AM50" i="4"/>
  <c r="AL50" i="4"/>
  <c r="AK50" i="4"/>
  <c r="AI50" i="4"/>
  <c r="AH50" i="4"/>
  <c r="AG50" i="4"/>
  <c r="AE50" i="4"/>
  <c r="AD50" i="4"/>
  <c r="AC50" i="4"/>
  <c r="AB50" i="4"/>
  <c r="Z50" i="4"/>
  <c r="Y50" i="4"/>
  <c r="X50" i="4"/>
  <c r="V50" i="4"/>
  <c r="U50" i="4"/>
  <c r="AR32" i="4"/>
  <c r="AQ32" i="4"/>
  <c r="AP32" i="4"/>
  <c r="AO32" i="4"/>
  <c r="AN32" i="4"/>
  <c r="AM32" i="4"/>
  <c r="AL32" i="4"/>
  <c r="AK32" i="4"/>
  <c r="AI32" i="4"/>
  <c r="AH32" i="4"/>
  <c r="AG32" i="4"/>
  <c r="AE32" i="4"/>
  <c r="AD32" i="4"/>
  <c r="AC32" i="4"/>
  <c r="AB32" i="4"/>
  <c r="Z32" i="4"/>
  <c r="Y32" i="4"/>
  <c r="X32" i="4"/>
  <c r="V32" i="4"/>
  <c r="U32" i="4"/>
  <c r="AR21" i="4"/>
  <c r="AQ21" i="4"/>
  <c r="AP21" i="4"/>
  <c r="AO21" i="4"/>
  <c r="AN21" i="4"/>
  <c r="AM21" i="4"/>
  <c r="AL21" i="4"/>
  <c r="AK21" i="4"/>
  <c r="AI21" i="4"/>
  <c r="AH21" i="4"/>
  <c r="AG21" i="4"/>
  <c r="AE21" i="4"/>
  <c r="AD21" i="4"/>
  <c r="AC21" i="4"/>
  <c r="AB21" i="4"/>
  <c r="Z21" i="4"/>
  <c r="Y21" i="4"/>
  <c r="X21" i="4"/>
  <c r="V21" i="4"/>
  <c r="V22" i="4" s="1"/>
  <c r="U21" i="4"/>
  <c r="AR8" i="4"/>
  <c r="AQ8" i="4"/>
  <c r="AP8" i="4"/>
  <c r="AO8" i="4"/>
  <c r="AN8" i="4"/>
  <c r="AM8" i="4"/>
  <c r="AL8" i="4"/>
  <c r="AK8" i="4"/>
  <c r="AI8" i="4"/>
  <c r="AH8" i="4"/>
  <c r="AG8" i="4"/>
  <c r="AE8" i="4"/>
  <c r="AD8" i="4"/>
  <c r="AC8" i="4"/>
  <c r="AB8" i="4"/>
  <c r="Z8" i="4"/>
  <c r="Z9" i="4" s="1"/>
  <c r="Y8" i="4"/>
  <c r="Y9" i="4" s="1"/>
  <c r="X8" i="4"/>
  <c r="X9" i="4" s="1"/>
  <c r="V8" i="4"/>
  <c r="V9" i="4" s="1"/>
  <c r="U8" i="4"/>
  <c r="U9" i="4" s="1"/>
  <c r="BJ15" i="5" l="1"/>
  <c r="Y22" i="4"/>
  <c r="Y33" i="4"/>
  <c r="Y51" i="4" s="1"/>
  <c r="Z51" i="4"/>
  <c r="Z71" i="4"/>
  <c r="Z90" i="4" s="1"/>
  <c r="Z110" i="4" s="1"/>
  <c r="Z137" i="4" s="1"/>
  <c r="V212" i="4"/>
  <c r="X212" i="4"/>
  <c r="X239" i="4" s="1"/>
  <c r="X274" i="4" s="1"/>
  <c r="X298" i="4" s="1"/>
  <c r="X317" i="4" s="1"/>
  <c r="X346" i="4" s="1"/>
  <c r="X373" i="4" s="1"/>
  <c r="X397" i="4" s="1"/>
  <c r="X423" i="4" s="1"/>
  <c r="X449" i="4" s="1"/>
  <c r="X469" i="4" s="1"/>
  <c r="X494" i="4" s="1"/>
  <c r="X513" i="4" s="1"/>
  <c r="X534" i="4" s="1"/>
  <c r="X555" i="4" s="1"/>
  <c r="X575" i="4" s="1"/>
  <c r="X597" i="4" s="1"/>
  <c r="X631" i="4" s="1"/>
  <c r="X650" i="4" s="1"/>
  <c r="X672" i="4" s="1"/>
  <c r="X691" i="4" s="1"/>
  <c r="X710" i="4" s="1"/>
  <c r="X731" i="4" s="1"/>
  <c r="X753" i="4" s="1"/>
  <c r="X797" i="4" s="1"/>
  <c r="X812" i="4" s="1"/>
  <c r="X832" i="4" s="1"/>
  <c r="X849" i="4" s="1"/>
  <c r="V239" i="4"/>
  <c r="V274" i="4"/>
  <c r="V298" i="4" s="1"/>
  <c r="V317" i="4" s="1"/>
  <c r="Z162" i="4"/>
  <c r="Z186" i="4" s="1"/>
  <c r="Z212" i="4" s="1"/>
  <c r="V346" i="4"/>
  <c r="V373" i="4" s="1"/>
  <c r="V397" i="4" s="1"/>
  <c r="V423" i="4" s="1"/>
  <c r="V449" i="4" s="1"/>
  <c r="V469" i="4" s="1"/>
  <c r="V494" i="4" s="1"/>
  <c r="V513" i="4" s="1"/>
  <c r="V534" i="4" s="1"/>
  <c r="V555" i="4" s="1"/>
  <c r="V575" i="4" s="1"/>
  <c r="V597" i="4" s="1"/>
  <c r="V631" i="4" s="1"/>
  <c r="V650" i="4" s="1"/>
  <c r="V672" i="4" s="1"/>
  <c r="V691" i="4" s="1"/>
  <c r="V710" i="4" s="1"/>
  <c r="V731" i="4" s="1"/>
  <c r="V753" i="4" s="1"/>
  <c r="V797" i="4" s="1"/>
  <c r="V812" i="4" s="1"/>
  <c r="V832" i="4" s="1"/>
  <c r="V849" i="4" s="1"/>
  <c r="N7" i="5"/>
  <c r="BJ7" i="5"/>
  <c r="V15" i="5"/>
  <c r="Z239" i="4"/>
  <c r="Z274" i="4"/>
  <c r="Z298" i="4" s="1"/>
  <c r="Z317" i="4" s="1"/>
  <c r="Z346" i="4" s="1"/>
  <c r="Z373" i="4" s="1"/>
  <c r="Z397" i="4" s="1"/>
  <c r="Z423" i="4" s="1"/>
  <c r="Z449" i="4" s="1"/>
  <c r="Z469" i="4" s="1"/>
  <c r="Z494" i="4" s="1"/>
  <c r="Z513" i="4" s="1"/>
  <c r="Z534" i="4" s="1"/>
  <c r="Z555" i="4" s="1"/>
  <c r="Z575" i="4" s="1"/>
  <c r="Z597" i="4" s="1"/>
  <c r="Z631" i="4" s="1"/>
  <c r="Z650" i="4" s="1"/>
  <c r="Z672" i="4" s="1"/>
  <c r="Z691" i="4" s="1"/>
  <c r="Z710" i="4" s="1"/>
  <c r="Z731" i="4" s="1"/>
  <c r="Z753" i="4" s="1"/>
  <c r="Z797" i="4" s="1"/>
  <c r="Z812" i="4" s="1"/>
  <c r="Z832" i="4" s="1"/>
  <c r="Z849" i="4" s="1"/>
  <c r="V33" i="4"/>
  <c r="X22" i="4"/>
  <c r="X33" i="4"/>
  <c r="V51" i="4"/>
  <c r="V71" i="4"/>
  <c r="U90" i="4"/>
  <c r="U110" i="4" s="1"/>
  <c r="U137" i="4" s="1"/>
  <c r="U162" i="4" s="1"/>
  <c r="U186" i="4" s="1"/>
  <c r="U212" i="4" s="1"/>
  <c r="U239" i="4" s="1"/>
  <c r="U274" i="4" s="1"/>
  <c r="U298" i="4" s="1"/>
  <c r="U317" i="4" s="1"/>
  <c r="U346" i="4" s="1"/>
  <c r="U373" i="4" s="1"/>
  <c r="U397" i="4" s="1"/>
  <c r="U423" i="4" s="1"/>
  <c r="U449" i="4" s="1"/>
  <c r="U469" i="4" s="1"/>
  <c r="U494" i="4" s="1"/>
  <c r="U513" i="4" s="1"/>
  <c r="U534" i="4" s="1"/>
  <c r="U555" i="4" s="1"/>
  <c r="U575" i="4" s="1"/>
  <c r="U597" i="4" s="1"/>
  <c r="U631" i="4" s="1"/>
  <c r="U650" i="4" s="1"/>
  <c r="U672" i="4" s="1"/>
  <c r="U691" i="4" s="1"/>
  <c r="U710" i="4" s="1"/>
  <c r="U731" i="4" s="1"/>
  <c r="U753" i="4" s="1"/>
  <c r="U797" i="4" s="1"/>
  <c r="U812" i="4" s="1"/>
  <c r="U832" i="4" s="1"/>
  <c r="U849" i="4" s="1"/>
  <c r="AT15" i="5"/>
  <c r="X51" i="4"/>
  <c r="X71" i="4" s="1"/>
  <c r="V90" i="4"/>
  <c r="V110" i="4" s="1"/>
  <c r="V137" i="4" s="1"/>
  <c r="V162" i="4" s="1"/>
  <c r="V186" i="4" s="1"/>
  <c r="Z22" i="4"/>
  <c r="Z33" i="4"/>
  <c r="Y71" i="4"/>
  <c r="Y90" i="4" s="1"/>
  <c r="Y110" i="4" s="1"/>
  <c r="Y137" i="4" s="1"/>
  <c r="Y162" i="4" s="1"/>
  <c r="Y186" i="4" s="1"/>
  <c r="Y212" i="4" s="1"/>
  <c r="Y239" i="4" s="1"/>
  <c r="Y274" i="4" s="1"/>
  <c r="Y298" i="4" s="1"/>
  <c r="Y317" i="4" s="1"/>
  <c r="Y346" i="4" s="1"/>
  <c r="Y373" i="4" s="1"/>
  <c r="Y397" i="4" s="1"/>
  <c r="Y423" i="4" s="1"/>
  <c r="Y449" i="4" s="1"/>
  <c r="Y469" i="4" s="1"/>
  <c r="Y494" i="4" s="1"/>
  <c r="Y513" i="4" s="1"/>
  <c r="Y534" i="4" s="1"/>
  <c r="Y555" i="4" s="1"/>
  <c r="Y575" i="4" s="1"/>
  <c r="Y597" i="4" s="1"/>
  <c r="Y631" i="4" s="1"/>
  <c r="Y650" i="4" s="1"/>
  <c r="Y672" i="4" s="1"/>
  <c r="Y691" i="4" s="1"/>
  <c r="Y710" i="4" s="1"/>
  <c r="Y731" i="4" s="1"/>
  <c r="Y753" i="4" s="1"/>
  <c r="Y797" i="4" s="1"/>
  <c r="Y812" i="4" s="1"/>
  <c r="Y832" i="4" s="1"/>
  <c r="Y849" i="4" s="1"/>
  <c r="X90" i="4"/>
  <c r="X110" i="4" s="1"/>
  <c r="X137" i="4" s="1"/>
  <c r="X162" i="4" s="1"/>
  <c r="X186" i="4" s="1"/>
  <c r="V7" i="5"/>
  <c r="U22" i="4"/>
  <c r="U33" i="4" s="1"/>
  <c r="U51" i="4" s="1"/>
  <c r="U71" i="4" s="1"/>
  <c r="BB7" i="5"/>
  <c r="AT7" i="5"/>
  <c r="AH33" i="5"/>
  <c r="AH49" i="5" s="1"/>
  <c r="AX49" i="5"/>
  <c r="AM27" i="5"/>
  <c r="W27" i="5"/>
  <c r="BK27" i="5"/>
  <c r="AU27" i="5"/>
  <c r="AM34" i="5"/>
  <c r="AC7" i="7"/>
  <c r="AC27" i="7" s="1"/>
  <c r="BY27" i="15"/>
  <c r="AT33" i="5"/>
  <c r="AY34" i="5"/>
  <c r="AX33" i="5" s="1"/>
  <c r="DF7" i="15"/>
  <c r="DF27" i="15" s="1"/>
  <c r="AN17" i="5"/>
  <c r="AM16" i="5" s="1"/>
  <c r="AL15" i="5" s="1"/>
  <c r="DI7" i="15"/>
  <c r="DI27" i="15" s="1"/>
  <c r="AQ12" i="5"/>
  <c r="AP7" i="5" s="1"/>
  <c r="AP49" i="5" s="1"/>
  <c r="AE8" i="5"/>
  <c r="AD7" i="5" s="1"/>
  <c r="AD49" i="5" s="1"/>
  <c r="O34" i="5"/>
  <c r="N33" i="5" s="1"/>
  <c r="BC34" i="5"/>
  <c r="BB33" i="5" s="1"/>
  <c r="K7" i="7"/>
  <c r="K27" i="7" s="1"/>
  <c r="K29" i="7" s="1"/>
  <c r="N29" i="7" s="1"/>
  <c r="T29" i="7" s="1"/>
  <c r="W29" i="7" s="1"/>
  <c r="AC29" i="7" s="1"/>
  <c r="N7" i="17"/>
  <c r="N31" i="17" s="1"/>
  <c r="N33" i="17" s="1"/>
  <c r="R33" i="17" s="1"/>
  <c r="S27" i="5"/>
  <c r="R15" i="5" s="1"/>
  <c r="R49" i="5" s="1"/>
  <c r="BG27" i="5"/>
  <c r="BF15" i="5" s="1"/>
  <c r="BF49" i="5" s="1"/>
  <c r="S34" i="5"/>
  <c r="R33" i="5" s="1"/>
  <c r="BG34" i="5"/>
  <c r="BF33" i="5" s="1"/>
  <c r="Z33" i="5"/>
  <c r="AF7" i="7"/>
  <c r="AF27" i="7" s="1"/>
  <c r="N7" i="15"/>
  <c r="N27" i="15" s="1"/>
  <c r="N29" i="15" s="1"/>
  <c r="Q29" i="15" s="1"/>
  <c r="T29" i="15" s="1"/>
  <c r="W29" i="15" s="1"/>
  <c r="Z29" i="15" s="1"/>
  <c r="AC29" i="15" s="1"/>
  <c r="AF29" i="15" s="1"/>
  <c r="AI29" i="15" s="1"/>
  <c r="AL29" i="15" s="1"/>
  <c r="AO29" i="15" s="1"/>
  <c r="AR7" i="15"/>
  <c r="AR27" i="15" s="1"/>
  <c r="CB7" i="15"/>
  <c r="CB27" i="15" s="1"/>
  <c r="DL7" i="15"/>
  <c r="DL27" i="15" s="1"/>
  <c r="AP49" i="29"/>
  <c r="AB24" i="5"/>
  <c r="AA16" i="5" s="1"/>
  <c r="Z15" i="5" s="1"/>
  <c r="Z49" i="5" s="1"/>
  <c r="BJ33" i="5"/>
  <c r="AL7" i="15"/>
  <c r="AL27" i="15" s="1"/>
  <c r="AF20" i="5"/>
  <c r="AE16" i="5" s="1"/>
  <c r="AD15" i="5" s="1"/>
  <c r="P20" i="5"/>
  <c r="O16" i="5" s="1"/>
  <c r="N15" i="5" s="1"/>
  <c r="BD20" i="5"/>
  <c r="BC16" i="5" s="1"/>
  <c r="BB15" i="5" s="1"/>
  <c r="K34" i="5"/>
  <c r="J33" i="5" s="1"/>
  <c r="J49" i="5" s="1"/>
  <c r="J51" i="5" s="1"/>
  <c r="AM41" i="5"/>
  <c r="AO27" i="15"/>
  <c r="T7" i="15"/>
  <c r="T27" i="15" s="1"/>
  <c r="AX7" i="15"/>
  <c r="AX27" i="15" s="1"/>
  <c r="CH7" i="15"/>
  <c r="CH27" i="15" s="1"/>
  <c r="DR7" i="15"/>
  <c r="DR27" i="15" s="1"/>
  <c r="Z7" i="15"/>
  <c r="Z27" i="15" s="1"/>
  <c r="BJ7" i="15"/>
  <c r="BJ27" i="15" s="1"/>
  <c r="CN7" i="15"/>
  <c r="CN27" i="15" s="1"/>
  <c r="DX7" i="15"/>
  <c r="DX27" i="15" s="1"/>
  <c r="AD7" i="17"/>
  <c r="AD31" i="17" s="1"/>
  <c r="FR7" i="25"/>
  <c r="FR31" i="25" s="1"/>
  <c r="AX7" i="25"/>
  <c r="AX31" i="25" s="1"/>
  <c r="CT7" i="25"/>
  <c r="CT31" i="25" s="1"/>
  <c r="AF19" i="17"/>
  <c r="AE18" i="17" s="1"/>
  <c r="AH7" i="29"/>
  <c r="AH49" i="29" s="1"/>
  <c r="CD7" i="29"/>
  <c r="CD49" i="29" s="1"/>
  <c r="DR7" i="29"/>
  <c r="DR49" i="29" s="1"/>
  <c r="FN7" i="29"/>
  <c r="FN49" i="29" s="1"/>
  <c r="ED7" i="25"/>
  <c r="ED31" i="25" s="1"/>
  <c r="AM17" i="27"/>
  <c r="BD9" i="25"/>
  <c r="BC8" i="25" s="1"/>
  <c r="CZ9" i="25"/>
  <c r="CY8" i="25" s="1"/>
  <c r="EV9" i="25"/>
  <c r="EU8" i="25" s="1"/>
  <c r="X9" i="25"/>
  <c r="W8" i="25" s="1"/>
  <c r="V7" i="25" s="1"/>
  <c r="V31" i="25" s="1"/>
  <c r="V33" i="25" s="1"/>
  <c r="BL9" i="25"/>
  <c r="BK8" i="25" s="1"/>
  <c r="BJ7" i="25" s="1"/>
  <c r="BJ31" i="25" s="1"/>
  <c r="DH9" i="25"/>
  <c r="DG8" i="25" s="1"/>
  <c r="DF7" i="25" s="1"/>
  <c r="DF31" i="25" s="1"/>
  <c r="FD9" i="25"/>
  <c r="FC8" i="25" s="1"/>
  <c r="FB7" i="25" s="1"/>
  <c r="FB31" i="25" s="1"/>
  <c r="AB14" i="25"/>
  <c r="AA13" i="25" s="1"/>
  <c r="BP14" i="25"/>
  <c r="BO13" i="25" s="1"/>
  <c r="DL14" i="25"/>
  <c r="DK13" i="25" s="1"/>
  <c r="FH14" i="25"/>
  <c r="FG13" i="25" s="1"/>
  <c r="AZ19" i="25"/>
  <c r="AY18" i="25" s="1"/>
  <c r="CV19" i="25"/>
  <c r="CU18" i="25" s="1"/>
  <c r="ER19" i="25"/>
  <c r="EQ18" i="25" s="1"/>
  <c r="EP7" i="25" s="1"/>
  <c r="EP31" i="25" s="1"/>
  <c r="BD19" i="25"/>
  <c r="BC18" i="25" s="1"/>
  <c r="CZ19" i="25"/>
  <c r="CY18" i="25" s="1"/>
  <c r="EV19" i="25"/>
  <c r="EU18" i="25" s="1"/>
  <c r="AR22" i="27"/>
  <c r="AQ17" i="27" s="1"/>
  <c r="FN7" i="25"/>
  <c r="FN31" i="25" s="1"/>
  <c r="AB9" i="17"/>
  <c r="AA8" i="17" s="1"/>
  <c r="Z7" i="17" s="1"/>
  <c r="Z31" i="17" s="1"/>
  <c r="AB9" i="25"/>
  <c r="AA8" i="25" s="1"/>
  <c r="BP9" i="25"/>
  <c r="BO8" i="25" s="1"/>
  <c r="DL9" i="25"/>
  <c r="DK8" i="25" s="1"/>
  <c r="FH9" i="25"/>
  <c r="FG8" i="25" s="1"/>
  <c r="FF7" i="25" s="1"/>
  <c r="FF31" i="25" s="1"/>
  <c r="AH7" i="25"/>
  <c r="AH31" i="25" s="1"/>
  <c r="CD7" i="25"/>
  <c r="CD31" i="25" s="1"/>
  <c r="DR7" i="25"/>
  <c r="DR31" i="25" s="1"/>
  <c r="AN14" i="25"/>
  <c r="AM13" i="25" s="1"/>
  <c r="AL7" i="25" s="1"/>
  <c r="AL31" i="25" s="1"/>
  <c r="CJ14" i="25"/>
  <c r="CI13" i="25" s="1"/>
  <c r="CH7" i="25" s="1"/>
  <c r="CH31" i="25" s="1"/>
  <c r="EF14" i="25"/>
  <c r="EE13" i="25" s="1"/>
  <c r="FT14" i="25"/>
  <c r="FS13" i="25" s="1"/>
  <c r="P19" i="17"/>
  <c r="O18" i="17" s="1"/>
  <c r="AN19" i="17"/>
  <c r="AM18" i="17" s="1"/>
  <c r="AL7" i="17" s="1"/>
  <c r="AL31" i="17" s="1"/>
  <c r="EH7" i="25"/>
  <c r="EH31" i="25" s="1"/>
  <c r="AF9" i="25"/>
  <c r="AE8" i="25" s="1"/>
  <c r="AD7" i="25" s="1"/>
  <c r="AD31" i="25" s="1"/>
  <c r="CB9" i="25"/>
  <c r="CA8" i="25" s="1"/>
  <c r="BZ7" i="25" s="1"/>
  <c r="BZ31" i="25" s="1"/>
  <c r="DP9" i="25"/>
  <c r="DO8" i="25" s="1"/>
  <c r="DN7" i="25" s="1"/>
  <c r="DN31" i="25" s="1"/>
  <c r="FL9" i="25"/>
  <c r="FK8" i="25" s="1"/>
  <c r="FJ7" i="25" s="1"/>
  <c r="FJ31" i="25" s="1"/>
  <c r="AR14" i="25"/>
  <c r="AQ13" i="25" s="1"/>
  <c r="AP7" i="25" s="1"/>
  <c r="AP31" i="25" s="1"/>
  <c r="CN14" i="25"/>
  <c r="CM13" i="25" s="1"/>
  <c r="CL7" i="25" s="1"/>
  <c r="CL31" i="25" s="1"/>
  <c r="FV7" i="29"/>
  <c r="FV49" i="29" s="1"/>
  <c r="AM8" i="27"/>
  <c r="AL7" i="27" s="1"/>
  <c r="AL49" i="27" s="1"/>
  <c r="AQ26" i="27"/>
  <c r="EP7" i="29"/>
  <c r="EP49" i="29" s="1"/>
  <c r="T9" i="17"/>
  <c r="S8" i="17" s="1"/>
  <c r="R7" i="17" s="1"/>
  <c r="R31" i="17" s="1"/>
  <c r="R7" i="27"/>
  <c r="R49" i="27" s="1"/>
  <c r="FF7" i="29"/>
  <c r="FF49" i="29" s="1"/>
  <c r="AQ35" i="27"/>
  <c r="AN9" i="29"/>
  <c r="AM8" i="29" s="1"/>
  <c r="CJ9" i="29"/>
  <c r="CI8" i="29" s="1"/>
  <c r="CH7" i="29" s="1"/>
  <c r="CH49" i="29" s="1"/>
  <c r="EE8" i="29"/>
  <c r="ED7" i="29" s="1"/>
  <c r="ED49" i="29" s="1"/>
  <c r="AU26" i="29"/>
  <c r="CQ26" i="29"/>
  <c r="EP40" i="29"/>
  <c r="AB18" i="27"/>
  <c r="AA17" i="27" s="1"/>
  <c r="AU8" i="29"/>
  <c r="AT7" i="29" s="1"/>
  <c r="AT49" i="29" s="1"/>
  <c r="CQ8" i="29"/>
  <c r="CP7" i="29" s="1"/>
  <c r="CP49" i="29" s="1"/>
  <c r="EM8" i="29"/>
  <c r="EL7" i="29" s="1"/>
  <c r="EL49" i="29" s="1"/>
  <c r="GA8" i="29"/>
  <c r="P13" i="27"/>
  <c r="O8" i="27" s="1"/>
  <c r="N7" i="27" s="1"/>
  <c r="N49" i="27" s="1"/>
  <c r="N51" i="27" s="1"/>
  <c r="R51" i="27" s="1"/>
  <c r="AF18" i="27"/>
  <c r="AE17" i="27" s="1"/>
  <c r="FC8" i="29"/>
  <c r="FB7" i="29" s="1"/>
  <c r="FB49" i="29" s="1"/>
  <c r="AP40" i="29"/>
  <c r="AF27" i="27"/>
  <c r="S17" i="29"/>
  <c r="BG17" i="29"/>
  <c r="DC17" i="29"/>
  <c r="EY17" i="29"/>
  <c r="CA26" i="29"/>
  <c r="AX40" i="29"/>
  <c r="BC41" i="29"/>
  <c r="BB40" i="29" s="1"/>
  <c r="CY41" i="29"/>
  <c r="CX40" i="29" s="1"/>
  <c r="EU41" i="29"/>
  <c r="ET40" i="29" s="1"/>
  <c r="AB31" i="27"/>
  <c r="AA26" i="27" s="1"/>
  <c r="AD40" i="27"/>
  <c r="EX7" i="29"/>
  <c r="AA26" i="29"/>
  <c r="BO26" i="29"/>
  <c r="DK26" i="29"/>
  <c r="FG26" i="29"/>
  <c r="FW26" i="29"/>
  <c r="AY35" i="29"/>
  <c r="CU35" i="29"/>
  <c r="EQ35" i="29"/>
  <c r="R40" i="29"/>
  <c r="BF40" i="29"/>
  <c r="DB40" i="29"/>
  <c r="EX40" i="29"/>
  <c r="AR9" i="27"/>
  <c r="AQ8" i="27" s="1"/>
  <c r="AF13" i="27"/>
  <c r="AE8" i="27" s="1"/>
  <c r="AF31" i="27"/>
  <c r="AZ18" i="29"/>
  <c r="AY17" i="29" s="1"/>
  <c r="AX7" i="29" s="1"/>
  <c r="CV18" i="29"/>
  <c r="CU17" i="29" s="1"/>
  <c r="CT7" i="29" s="1"/>
  <c r="CT49" i="29" s="1"/>
  <c r="ER18" i="29"/>
  <c r="EQ17" i="29" s="1"/>
  <c r="AN22" i="29"/>
  <c r="AM17" i="29" s="1"/>
  <c r="CJ22" i="29"/>
  <c r="CI17" i="29" s="1"/>
  <c r="EF22" i="29"/>
  <c r="EE17" i="29" s="1"/>
  <c r="FT22" i="29"/>
  <c r="FS17" i="29" s="1"/>
  <c r="FR7" i="29" s="1"/>
  <c r="FR49" i="29" s="1"/>
  <c r="FW35" i="29"/>
  <c r="AN13" i="27"/>
  <c r="AB9" i="29"/>
  <c r="AA8" i="29" s="1"/>
  <c r="BP9" i="29"/>
  <c r="BO8" i="29" s="1"/>
  <c r="DL9" i="29"/>
  <c r="DK8" i="29" s="1"/>
  <c r="DJ7" i="29" s="1"/>
  <c r="DJ49" i="29" s="1"/>
  <c r="BD13" i="29"/>
  <c r="BC8" i="29" s="1"/>
  <c r="CZ13" i="29"/>
  <c r="CY8" i="29" s="1"/>
  <c r="CX7" i="29" s="1"/>
  <c r="CX49" i="29" s="1"/>
  <c r="EV13" i="29"/>
  <c r="EU8" i="29" s="1"/>
  <c r="ET7" i="29" s="1"/>
  <c r="ET49" i="29" s="1"/>
  <c r="GA17" i="29"/>
  <c r="BC17" i="29"/>
  <c r="CY17" i="29"/>
  <c r="EU17" i="29"/>
  <c r="DO26" i="29"/>
  <c r="AJ27" i="29"/>
  <c r="AI26" i="29" s="1"/>
  <c r="CF27" i="29"/>
  <c r="CE26" i="29" s="1"/>
  <c r="DT27" i="29"/>
  <c r="DS26" i="29" s="1"/>
  <c r="FP27" i="29"/>
  <c r="FO26" i="29" s="1"/>
  <c r="S35" i="29"/>
  <c r="R7" i="29" s="1"/>
  <c r="R49" i="29" s="1"/>
  <c r="R51" i="29" s="1"/>
  <c r="BG35" i="29"/>
  <c r="BF7" i="29" s="1"/>
  <c r="BF49" i="29" s="1"/>
  <c r="DC35" i="29"/>
  <c r="DB7" i="29" s="1"/>
  <c r="DB49" i="29" s="1"/>
  <c r="EY35" i="29"/>
  <c r="DJ40" i="29"/>
  <c r="AN22" i="27"/>
  <c r="AE8" i="29"/>
  <c r="AD7" i="29" s="1"/>
  <c r="AD49" i="29" s="1"/>
  <c r="CA8" i="29"/>
  <c r="DO8" i="29"/>
  <c r="DN7" i="29" s="1"/>
  <c r="DN49" i="29" s="1"/>
  <c r="FK8" i="29"/>
  <c r="FJ7" i="29" s="1"/>
  <c r="FJ49" i="29" s="1"/>
  <c r="W35" i="29"/>
  <c r="V7" i="29" s="1"/>
  <c r="V49" i="29" s="1"/>
  <c r="BK35" i="29"/>
  <c r="BJ7" i="29" s="1"/>
  <c r="BJ49" i="29" s="1"/>
  <c r="DG35" i="29"/>
  <c r="DF7" i="29" s="1"/>
  <c r="DF49" i="29" s="1"/>
  <c r="N51" i="5" l="1"/>
  <c r="R51" i="5" s="1"/>
  <c r="V51" i="5" s="1"/>
  <c r="Z51" i="5" s="1"/>
  <c r="AD51" i="5" s="1"/>
  <c r="AH51" i="5" s="1"/>
  <c r="BB49" i="5"/>
  <c r="AR29" i="15"/>
  <c r="AU29" i="15" s="1"/>
  <c r="AX29" i="15" s="1"/>
  <c r="BG29" i="15" s="1"/>
  <c r="BJ29" i="15" s="1"/>
  <c r="BM29" i="15" s="1"/>
  <c r="BP29" i="15" s="1"/>
  <c r="BS29" i="15" s="1"/>
  <c r="BV29" i="15" s="1"/>
  <c r="BY29" i="15" s="1"/>
  <c r="CB29" i="15" s="1"/>
  <c r="CE29" i="15" s="1"/>
  <c r="CH29" i="15" s="1"/>
  <c r="CK29" i="15" s="1"/>
  <c r="CN29" i="15" s="1"/>
  <c r="CW29" i="15" s="1"/>
  <c r="CZ29" i="15" s="1"/>
  <c r="DC29" i="15" s="1"/>
  <c r="DF29" i="15" s="1"/>
  <c r="DI29" i="15" s="1"/>
  <c r="V51" i="29"/>
  <c r="Z51" i="29" s="1"/>
  <c r="AD51" i="29" s="1"/>
  <c r="AH51" i="29" s="1"/>
  <c r="AL51" i="29" s="1"/>
  <c r="AP51" i="29" s="1"/>
  <c r="AT51" i="29" s="1"/>
  <c r="BJ49" i="5"/>
  <c r="EX49" i="29"/>
  <c r="FZ7" i="29"/>
  <c r="FZ49" i="29" s="1"/>
  <c r="AL7" i="29"/>
  <c r="AL49" i="29" s="1"/>
  <c r="N49" i="5"/>
  <c r="BB7" i="29"/>
  <c r="BB49" i="29" s="1"/>
  <c r="BZ7" i="29"/>
  <c r="BZ49" i="29" s="1"/>
  <c r="BN7" i="29"/>
  <c r="BN49" i="29" s="1"/>
  <c r="AX49" i="29"/>
  <c r="Z7" i="27"/>
  <c r="Z49" i="27" s="1"/>
  <c r="Z51" i="27" s="1"/>
  <c r="Z33" i="17"/>
  <c r="AD33" i="17" s="1"/>
  <c r="AL33" i="17" s="1"/>
  <c r="V49" i="5"/>
  <c r="Z7" i="29"/>
  <c r="Z49" i="29" s="1"/>
  <c r="AE26" i="27"/>
  <c r="AD7" i="27" s="1"/>
  <c r="AD49" i="27" s="1"/>
  <c r="DJ7" i="25"/>
  <c r="DJ31" i="25" s="1"/>
  <c r="ET7" i="25"/>
  <c r="ET31" i="25" s="1"/>
  <c r="BN7" i="25"/>
  <c r="BN31" i="25" s="1"/>
  <c r="CX7" i="25"/>
  <c r="CX31" i="25" s="1"/>
  <c r="AL33" i="5"/>
  <c r="AL49" i="5" s="1"/>
  <c r="AP7" i="27"/>
  <c r="AP49" i="27" s="1"/>
  <c r="Z7" i="25"/>
  <c r="Z31" i="25" s="1"/>
  <c r="Z33" i="25" s="1"/>
  <c r="AD33" i="25" s="1"/>
  <c r="AH33" i="25" s="1"/>
  <c r="AL33" i="25" s="1"/>
  <c r="AP33" i="25" s="1"/>
  <c r="AT33" i="25" s="1"/>
  <c r="AX33" i="25" s="1"/>
  <c r="BB33" i="25" s="1"/>
  <c r="BF33" i="25" s="1"/>
  <c r="BJ33" i="25" s="1"/>
  <c r="BN33" i="25" s="1"/>
  <c r="BZ33" i="25" s="1"/>
  <c r="CD33" i="25" s="1"/>
  <c r="CH33" i="25" s="1"/>
  <c r="CL33" i="25" s="1"/>
  <c r="CP33" i="25" s="1"/>
  <c r="CT33" i="25" s="1"/>
  <c r="CX33" i="25" s="1"/>
  <c r="DB33" i="25" s="1"/>
  <c r="DF33" i="25" s="1"/>
  <c r="DJ33" i="25" s="1"/>
  <c r="DN33" i="25" s="1"/>
  <c r="DR33" i="25" s="1"/>
  <c r="ED33" i="25" s="1"/>
  <c r="EH33" i="25" s="1"/>
  <c r="EL33" i="25" s="1"/>
  <c r="EP33" i="25" s="1"/>
  <c r="ET33" i="25" s="1"/>
  <c r="BB7" i="25"/>
  <c r="BB31" i="25" s="1"/>
  <c r="AT49" i="5"/>
  <c r="AD51" i="27" l="1"/>
  <c r="AL51" i="27" s="1"/>
  <c r="AX51" i="29"/>
  <c r="BB51" i="29" s="1"/>
  <c r="BF51" i="29" s="1"/>
  <c r="BJ51" i="29" s="1"/>
  <c r="BN51" i="29" s="1"/>
  <c r="BZ51" i="29" s="1"/>
  <c r="CD51" i="29" s="1"/>
  <c r="CH51" i="29" s="1"/>
  <c r="CL51" i="29" s="1"/>
  <c r="CP51" i="29" s="1"/>
  <c r="CT51" i="29" s="1"/>
  <c r="CX51" i="29" s="1"/>
  <c r="DB51" i="29" s="1"/>
  <c r="DF51" i="29" s="1"/>
  <c r="DJ51" i="29" s="1"/>
  <c r="DN51" i="29" s="1"/>
  <c r="DR51" i="29" s="1"/>
  <c r="ED51" i="29" s="1"/>
  <c r="EH51" i="29" s="1"/>
  <c r="EL51" i="29" s="1"/>
  <c r="EP51" i="29" s="1"/>
  <c r="ET51" i="29" s="1"/>
  <c r="AL51" i="5"/>
  <c r="AP51" i="5" s="1"/>
  <c r="AT51" i="5" s="1"/>
  <c r="AX51" i="5" s="1"/>
  <c r="BB51" i="5" s="1"/>
  <c r="BF51" i="5" s="1"/>
  <c r="BJ51" i="5" s="1"/>
</calcChain>
</file>

<file path=xl/sharedStrings.xml><?xml version="1.0" encoding="utf-8"?>
<sst xmlns="http://schemas.openxmlformats.org/spreadsheetml/2006/main" count="150776" uniqueCount="5897">
  <si>
    <t>id_by_customer</t>
  </si>
  <si>
    <t>booking_number</t>
  </si>
  <si>
    <t>date</t>
  </si>
  <si>
    <t>cost_location</t>
  </si>
  <si>
    <t>postingtext</t>
  </si>
  <si>
    <t>amount</t>
  </si>
  <si>
    <t>currency</t>
  </si>
  <si>
    <t>vat</t>
  </si>
  <si>
    <t>credit_type</t>
  </si>
  <si>
    <t>debit_postingaccount_number</t>
  </si>
  <si>
    <t>debit_booking_type_1</t>
  </si>
  <si>
    <t>debit_booking_type_2</t>
  </si>
  <si>
    <t>debit_booking_categories</t>
  </si>
  <si>
    <t>credit_postingaccount_number</t>
  </si>
  <si>
    <t>credit_booking_type_1</t>
  </si>
  <si>
    <t>credit_booking_type_2</t>
  </si>
  <si>
    <t>credit_booking_categories</t>
  </si>
  <si>
    <t>cost_location_two</t>
  </si>
  <si>
    <t>circumstances_ll</t>
  </si>
  <si>
    <t>transaction_amount</t>
  </si>
  <si>
    <t>transaction_purpose</t>
  </si>
  <si>
    <t>receipts_assigned_ids_by_customer</t>
  </si>
  <si>
    <t>receipts_assigned_types</t>
  </si>
  <si>
    <t>receipts_assigned_invoice_numbers</t>
  </si>
  <si>
    <t>receipts_assigned_counterparties</t>
  </si>
  <si>
    <t>receipts_assigned_vat_rates</t>
  </si>
  <si>
    <t>receipts_assigned_amounts</t>
  </si>
  <si>
    <t>receipts_assigned_dates</t>
  </si>
  <si>
    <t>receipts_assigned_amounts_paid</t>
  </si>
  <si>
    <t>receipts_assigned_amounts_paid_fixed</t>
  </si>
  <si>
    <t>receipts_assigned_links</t>
  </si>
  <si>
    <t>fixed</t>
  </si>
  <si>
    <t>comment</t>
  </si>
  <si>
    <t>tax_key</t>
  </si>
  <si>
    <t>date_vat_effective</t>
  </si>
  <si>
    <t>date_delivery</t>
  </si>
  <si>
    <t>receipt_id_by_customer</t>
  </si>
  <si>
    <t>transaction_id_by_customer</t>
  </si>
  <si>
    <t>transactions_purpose</t>
  </si>
  <si>
    <t>receipts_assigned_assigned_amounts</t>
  </si>
  <si>
    <t>receipts_assigned_assigned_dates</t>
  </si>
  <si>
    <t>receipts_id_by_customer</t>
  </si>
  <si>
    <t>receipts_links</t>
  </si>
  <si>
    <t>transactions_id_by_customer</t>
  </si>
  <si>
    <t>realisation</t>
  </si>
  <si>
    <t>0132</t>
  </si>
  <si>
    <t>Porto - Deutsche Post AG</t>
  </si>
  <si>
    <t>EUR</t>
  </si>
  <si>
    <t>H</t>
  </si>
  <si>
    <t>Erfolg</t>
  </si>
  <si>
    <t>Ausgaben</t>
  </si>
  <si>
    <t>Ideeller Bereich</t>
  </si>
  <si>
    <t>Bestand</t>
  </si>
  <si>
    <t>Aktiva</t>
  </si>
  <si>
    <t>-24.30</t>
  </si>
  <si>
    <t>15</t>
  </si>
  <si>
    <t>invoice inbound</t>
  </si>
  <si>
    <t>3223552539</t>
  </si>
  <si>
    <t>Deutsche Post AG</t>
  </si>
  <si>
    <t>24.3</t>
  </si>
  <si>
    <t>2021-06-11 00:00:00</t>
  </si>
  <si>
    <t>0.00</t>
  </si>
  <si>
    <t>https://webapp.buchhaltungsbutler.de/receipts/view-pdf/20210611%20Post%20Portokosten%20Einschreiben%206x%20Rechnung_3223552539.pdf</t>
  </si>
  <si>
    <t>0</t>
  </si>
  <si>
    <t>None</t>
  </si>
  <si>
    <t>7</t>
  </si>
  <si>
    <t>booked</t>
  </si>
  <si>
    <t>0112</t>
  </si>
  <si>
    <t>Webhosting - Hetzner Online GmbH</t>
  </si>
  <si>
    <t>-82.90</t>
  </si>
  <si>
    <t>14</t>
  </si>
  <si>
    <t>I210002795504</t>
  </si>
  <si>
    <t>Hetzner Online GmbH</t>
  </si>
  <si>
    <t>82.9</t>
  </si>
  <si>
    <t>2021-06-30 00:00:00</t>
  </si>
  <si>
    <t>https://webapp.buchhaltungsbutler.de/receipts/view-pdf/20210630%20Hetzner%20Domain%20Hosting%20%2B%20Web%20Hosting%20Plan%20%2B%20Setup.pdf</t>
  </si>
  <si>
    <t>8</t>
  </si>
  <si>
    <t>Versandtaschen - Verkauft von Amazon EU</t>
  </si>
  <si>
    <t>-3.99</t>
  </si>
  <si>
    <t>13</t>
  </si>
  <si>
    <t>AEU-INV-DE-2021-281117818</t>
  </si>
  <si>
    <t>Verkauft von Amazon EU</t>
  </si>
  <si>
    <t>3.99</t>
  </si>
  <si>
    <t>2021-07-12 00:00:00</t>
  </si>
  <si>
    <t>https://webapp.buchhaltungsbutler.de/receipts/view-pdf/20210712%20Versandtasche%20C4%20Herlitz%20via%20Amazon.pdf</t>
  </si>
  <si>
    <t>9</t>
  </si>
  <si>
    <t>Versandtaschen - Verkauft von LEAN Handels GmbH</t>
  </si>
  <si>
    <t>-12.99</t>
  </si>
  <si>
    <t>11</t>
  </si>
  <si>
    <t>-602</t>
  </si>
  <si>
    <t>Verkauft von LEAN Handels GmbH</t>
  </si>
  <si>
    <t>12.99</t>
  </si>
  <si>
    <t>https://webapp.buchhaltungsbutler.de/receipts/view-pdf/20210712%20Versandtasche%20C4%20mit%20Fenster%20von%20LEAN%20Handels%20GmbH%20via%20Amazon.pdf</t>
  </si>
  <si>
    <t>10</t>
  </si>
  <si>
    <t>0131</t>
  </si>
  <si>
    <t>Notar - Sonja Krause</t>
  </si>
  <si>
    <t>-47.12</t>
  </si>
  <si>
    <t>21/1511</t>
  </si>
  <si>
    <t>Sonja Krause</t>
  </si>
  <si>
    <t>47.12</t>
  </si>
  <si>
    <t>2021-08-02 00:00:00</t>
  </si>
  <si>
    <t>https://webapp.buchhaltungsbutler.de/receipts/view-pdf/20210802%20Rechnung%20Beglaubigung%20Unterschrift%20Notarin%20Krause%2020210802.pdf</t>
  </si>
  <si>
    <t>0101</t>
  </si>
  <si>
    <t>Norman Herbert Voss, Man Hang Voss</t>
  </si>
  <si>
    <t>S</t>
  </si>
  <si>
    <t>Einnahmen</t>
  </si>
  <si>
    <t>Ertragsneutrale Posten - Ideeller Bereich</t>
  </si>
  <si>
    <t>500.00</t>
  </si>
  <si>
    <t>Spende von Norman Voss an DevInt e.V. NTRF+168+00931</t>
  </si>
  <si>
    <t>3</t>
  </si>
  <si>
    <t>Notar Dr. Maximilian Bönner</t>
  </si>
  <si>
    <t>-89.96</t>
  </si>
  <si>
    <t>Rechnung Nr. 21B0942 - cg TAN: 591624 IBAN: DE20330500000000540013 BIC: WUPSDE33XXX BEXP NTRF+118+07000</t>
  </si>
  <si>
    <t>21B0942 - cg</t>
  </si>
  <si>
    <t>Dr. Maximilian Bönner</t>
  </si>
  <si>
    <t>89.96</t>
  </si>
  <si>
    <t>2021-11-25 00:00:00</t>
  </si>
  <si>
    <t>https://webapp.buchhaltungsbutler.de/receipts/view-pdf/20211125%20Kostenrechnung%20Notar%20B%C3%B6nner%20Vereinsanmeldung.pdf</t>
  </si>
  <si>
    <t>4</t>
  </si>
  <si>
    <t>0102</t>
  </si>
  <si>
    <t>Verifikationsüberweisung - PAYPAL EUROPE SARL ET CIE SCA</t>
  </si>
  <si>
    <t>0.01</t>
  </si>
  <si>
    <t>PP.5830.PP YYR1017294942036 EREF: YYR1017294942036 PP.5830.PP PAYPAL NTRF+166+00931</t>
  </si>
  <si>
    <t>2</t>
  </si>
  <si>
    <t>Geldtransit - Norman Voß</t>
  </si>
  <si>
    <t>-171.30</t>
  </si>
  <si>
    <t>Erstattung Auslagen 2021 TAN: SecureGo plus IBAN: DE95200411550788162600 BIC: COBADEHD055 NTRF+177+00801</t>
  </si>
  <si>
    <t>BB-Int-3</t>
  </si>
  <si>
    <t>Norman H. Voß</t>
  </si>
  <si>
    <t>171.3</t>
  </si>
  <si>
    <t>2021-12-27 00:00:00</t>
  </si>
  <si>
    <t>https://webapp.buchhaltungsbutler.de/receipts/view-pdf/20211227%20Vo%C3%9F%20Bitte%20um%20Auslagenerstattung%20an%20DevInt%20f%C3%BCr%202021.pdf</t>
  </si>
  <si>
    <t>1</t>
  </si>
  <si>
    <t>Geldtransit - Norman Voß Auslagenerstattung</t>
  </si>
  <si>
    <t>171.30</t>
  </si>
  <si>
    <t>12</t>
  </si>
  <si>
    <t>2101</t>
  </si>
  <si>
    <t>Projektfinanzierung von KiA für HRM - Protestantse Kerk in Nederland</t>
  </si>
  <si>
    <t>10000.00</t>
  </si>
  <si>
    <t>Contr-100001/121-HRM2022 EREF: 248-12011439-1 NTRF+166+00931</t>
  </si>
  <si>
    <t>18</t>
  </si>
  <si>
    <t>100001/121</t>
  </si>
  <si>
    <t>Kerk in Actie</t>
  </si>
  <si>
    <t>10000</t>
  </si>
  <si>
    <t>2022-01-24 00:00:00</t>
  </si>
  <si>
    <t>https://webapp.buchhaltungsbutler.de/receipts/view-pdf/Mini%20Contract%20DevInt%20eV%20-%20Papua%20Advocacy%202022%20signed%20scanned.pdf</t>
  </si>
  <si>
    <t>2133</t>
  </si>
  <si>
    <t>Bankgebühren - DevInt e.V.</t>
  </si>
  <si>
    <t>-3.80</t>
  </si>
  <si>
    <t>ABSCHLUSS PER 31.01.2022 NMSC+805+00905</t>
  </si>
  <si>
    <t>Bank Account (direct debit)</t>
  </si>
  <si>
    <t>91.63</t>
  </si>
  <si>
    <t>7WF77925PK9095821</t>
  </si>
  <si>
    <t>2135</t>
  </si>
  <si>
    <t>Verwaltungsgebühr Stifterrabatt - Haus des Stiftens gGmbH</t>
  </si>
  <si>
    <t>-91.63</t>
  </si>
  <si>
    <t>19U61241W39237105 Bestellung 257419 bei Stifter-helfen</t>
  </si>
  <si>
    <t>20</t>
  </si>
  <si>
    <t>101030</t>
  </si>
  <si>
    <t>IT-Portal Stifter-helfen</t>
  </si>
  <si>
    <t>2022-02-02 00:00:00</t>
  </si>
  <si>
    <t>https://webapp.buchhaltungsbutler.de/receipts/view-pdf/HdS%20DocuSign%20Standard%20Edition%2091%2C63EUR.pdf</t>
  </si>
  <si>
    <t>16</t>
  </si>
  <si>
    <t>PayPal (Europe) S.a.r.l. et Cie., S.C.A.</t>
  </si>
  <si>
    <t>PP.5830.PP . Haus des Stiftens gGmbH, Ihr Einkauf bei Haus des Stiftens gGmbH EREF: 1018269344229 PP.5830.PP PAYPAL MREF: 5YA22253Q9ZKS CRED: LU96ZZZ0000000000000000058 IBAN: DE88500700100175526303 BIC: DEUTDEFFXXX NDDT+105+00931</t>
  </si>
  <si>
    <t>17</t>
  </si>
  <si>
    <t>58.31</t>
  </si>
  <si>
    <t>4RD84750M0320682C</t>
  </si>
  <si>
    <t>Vervwaltungsgebühr Stifterrabatt Zoom - Haus des Stiftens gGmbH</t>
  </si>
  <si>
    <t>-58.31</t>
  </si>
  <si>
    <t>6N036282R6731634U Bestellung 258746 bei Stifter-helfen</t>
  </si>
  <si>
    <t>21</t>
  </si>
  <si>
    <t>101795</t>
  </si>
  <si>
    <t>2022-02-17 00:00:00</t>
  </si>
  <si>
    <t>https://webapp.buchhaltungsbutler.de/receipts/view-pdf/620e74d126acb.pdf</t>
  </si>
  <si>
    <t>19</t>
  </si>
  <si>
    <t>166.48</t>
  </si>
  <si>
    <t>5BA9262085811105C</t>
  </si>
  <si>
    <t>2132</t>
  </si>
  <si>
    <t>Zoom Lizenz - Zoom Video Communications, Inc.</t>
  </si>
  <si>
    <t>-166.48</t>
  </si>
  <si>
    <t>6WD81909FB181560G</t>
  </si>
  <si>
    <t>22</t>
  </si>
  <si>
    <t>INV133759641</t>
  </si>
  <si>
    <t>Zoom Video Communication Inc.</t>
  </si>
  <si>
    <t>2022-02-18 00:00:00</t>
  </si>
  <si>
    <t>https://webapp.buchhaltungsbutler.de/receipts/view-pdf/INV133759641_A16360679_02182022.pdf</t>
  </si>
  <si>
    <t>PP.5830.PP . Haus des Stiftens gGmbH, Ihr Einkauf bei Haus des Stiftens gGmbH EREF: 1018538034290 PP.5830.PP PAYPAL MREF: 5YA22253Q9ZKS CRED: LU96ZZZ0000000000000000058 IBAN: DE88500700100175526303 BIC: DEUTDEFFXXX NDDT+105+00931</t>
  </si>
  <si>
    <t>Beitrag GLS Bank - GLS Gemeinschaftsbank eG</t>
  </si>
  <si>
    <t>-60.00</t>
  </si>
  <si>
    <t>GLS Beitrag 2022, weitere Infos unter www.gls.de/beitrag KDNR: 12663442 EREF: 12663442GLSBTR202220220218 MREF: 12663442SGLSBTR7CBC09FA63120000 CRED: DE02ZZZ00000027384 IBAN: DE33430609679979351300 BIC: GENODEM1GLS NDDT+105+08002</t>
  </si>
  <si>
    <t>BB-Int-19</t>
  </si>
  <si>
    <t>GLS Bank</t>
  </si>
  <si>
    <t>60</t>
  </si>
  <si>
    <t>2022-02-10 00:00:00</t>
  </si>
  <si>
    <t>https://webapp.buchhaltungsbutler.de/receipts/view-pdf/GLS%20Beitrag%2020220113%2060%20EUR.pdf</t>
  </si>
  <si>
    <t>23</t>
  </si>
  <si>
    <t>PP.5830.PP . Zoom Video Communications, Inc., Ihr Einkauf bei Zoom Video Communications, Inc. EREF: 1018553110243 PP.5830.PP PAYPAL MREF: 5YA22253Q9ZKS CRED: LU96ZZZ0000000000000000058 IBAN: DE88500700100175526303 BIC: DEUTDEFFXXX NDDT+105+00931</t>
  </si>
  <si>
    <t>24</t>
  </si>
  <si>
    <t>ABSCHLUSS PER 28.02.2022 NMSC+805+00905</t>
  </si>
  <si>
    <t>25</t>
  </si>
  <si>
    <t>2121</t>
  </si>
  <si>
    <t>Verbindlichkeiten aus Lohn und Gehalt</t>
  </si>
  <si>
    <t>Passiva</t>
  </si>
  <si>
    <t>Gesetzliche soziale Aufwendungen</t>
  </si>
  <si>
    <t>Verbindlichk. Lohn- und Kirchensteuer</t>
  </si>
  <si>
    <t>Löhne und Gehälter</t>
  </si>
  <si>
    <t>Verbindlichkeiten aus Lohn und Gehalt Bartosch - Florian Bartosch</t>
  </si>
  <si>
    <t>-1492.04</t>
  </si>
  <si>
    <t>Bartosch Florian Lohn - Gehalt Abrechnung 02/2022 TAN: 000002 EREF: LG-09032022-10094000000063317-00001 MSG-ID: LG-09032022-10094000000063317 IBAN: DE44120300001008605535 BIC: BYLADEM1001 SALA NTRF+177+00803</t>
  </si>
  <si>
    <t>26</t>
  </si>
  <si>
    <t>TK Krankenkasse - EK Techniker-Krankenkasse</t>
  </si>
  <si>
    <t>-902.04</t>
  </si>
  <si>
    <t>81835189 Betriebsnummer Beitrag 02/2022 TAN: 000002 EREF: LG-09032022-10094000000063323-00001 MSG-ID: LG-09032022-10094000000063323 IBAN: DE33100400000545466500 BIC: COBADEFFXXX NTRF+177+00803</t>
  </si>
  <si>
    <t>27</t>
  </si>
  <si>
    <t>Verbindlichkeiten aus Lohnsteuer u. Kirchensteuer - STEUERVERWALTUNG NRW</t>
  </si>
  <si>
    <t>-198.46</t>
  </si>
  <si>
    <t>Stnr 131/5951/0787 Mandatsreferenz NW005897133746 Lohnsteuer Feb. 22 198,46 EREF: 13100059510787L220311-5813-65669103 MREF: NW005897133746 CRED: DE14NRW00000098851 IBAN: DE84300500000004061214 BIC: WELADEDDXXX ABWA: Landeshauptkasse des Landes NDDT+105+00931</t>
  </si>
  <si>
    <t>28</t>
  </si>
  <si>
    <t>Bartosch Florian Lohn - Gehalt Abrechnung 03/2022 TAN: 000002 EREF: LG-18032022-10094000000065446-00001 MSG-ID: LG-18032022-10094000000065446 IBAN: DE44120300001008605535 BIC: BYLADEM1001 SALA NTRF+177+00803</t>
  </si>
  <si>
    <t>29</t>
  </si>
  <si>
    <t>Techniker Krankenkasse</t>
  </si>
  <si>
    <t>BNR: 81835189 B561001Q3H4 Beitraege 03/22 EREF: 6305768858 MREF: MD3202219J4 CRED: DE51TK100000031158 IBAN: DE59200505501280376854 BIC: HASPDEHHXXX NDDT+105+00931</t>
  </si>
  <si>
    <t>30</t>
  </si>
  <si>
    <t>ABSCHLUSS PER 31.03.2022 NMSC+805+00905</t>
  </si>
  <si>
    <t>31</t>
  </si>
  <si>
    <t>2131</t>
  </si>
  <si>
    <t>BHB montlich - GC re BuchhaltungsButler</t>
  </si>
  <si>
    <t>-498.37</t>
  </si>
  <si>
    <t>BuchhaltungsButler Nutzungsgebuehr Rechnung: 2022-51633 EREF: PA02NGM22KWMP8 MREF: DFFPXCW CRED: DE5610100002197951 IBAN: DE81503104000437760000 BIC: BARCDEFFXXX NDDT+105+00931</t>
  </si>
  <si>
    <t>2022-51633</t>
  </si>
  <si>
    <t>BuchhaltungsButler GmbH</t>
  </si>
  <si>
    <t>498.37</t>
  </si>
  <si>
    <t>2022-04-01 00:00:00</t>
  </si>
  <si>
    <t>https://webapp.buchhaltungsbutler.de/receipts/view-pdf/Rechnung_2022-51633.pdf</t>
  </si>
  <si>
    <t>32</t>
  </si>
  <si>
    <t>Fehlrechnung - GC re BuchhaltungsButler</t>
  </si>
  <si>
    <t>Stnr 131/5951/0787 Lohnsteuer Mrz. 22 198,46 EREF: 13100059510787L220412-5857-66566407 MREF: NW005897133746 CRED: DE14NRW00000098851 IBAN: DE84300500000004061214 BIC: WELADEDDXXX ABWA: Landeshauptkasse des Landes NDDT+105+00931</t>
  </si>
  <si>
    <t>33</t>
  </si>
  <si>
    <t>monatliche Lohnbuchhaltung - Taxmaro GmbH Steuerberatungsgesellschaft</t>
  </si>
  <si>
    <t>-547.40</t>
  </si>
  <si>
    <t>9948/31.03.22 9958/31.03.22 MREF: 10094 CRED: DE67ZZZ00001952052 IBAN: DE42130700240143413300 BIC: DEUTDEDBROS NDDT+105+00931</t>
  </si>
  <si>
    <t>23, 24</t>
  </si>
  <si>
    <t>invoice inbound, invoice inbound</t>
  </si>
  <si>
    <t>9948, 9958</t>
  </si>
  <si>
    <t>TAXMARO GmbH, TAXMARO GmbH</t>
  </si>
  <si>
    <t>19, 19</t>
  </si>
  <si>
    <t>95.2, 452.2</t>
  </si>
  <si>
    <t>2022-03-31 00:00:00, 2022-03-31 00:00:00</t>
  </si>
  <si>
    <t>0.00, 0.00</t>
  </si>
  <si>
    <t>https://webapp.buchhaltungsbutler.de/receipts/view-pdf/Rechnung_9948.pdf,https://webapp.buchhaltungsbutler.de/receipts/view-pdf/Rechnung_9958.pdf</t>
  </si>
  <si>
    <t>34</t>
  </si>
  <si>
    <t>Lohnbuchhaltung Arbeitsvertrag - Taxmaro GmbH Steuerberatungsgesellschaft</t>
  </si>
  <si>
    <t>-1513.57</t>
  </si>
  <si>
    <t>Bartosch Florian Lohn - Gehalt Abrechnung 04/2022 TAN: 000002 EREF: LG-19042022-10094000000066125-00001 MSG-ID: LG-19042022-10094000000066125 IBAN: DE44120300001008605535 BIC: BYLADEM1001 SALA NTRF+177+00803</t>
  </si>
  <si>
    <t>35</t>
  </si>
  <si>
    <t>TK Krankenkasse - Techniker Krankenkasse</t>
  </si>
  <si>
    <t>-918.26</t>
  </si>
  <si>
    <t>BNR: 81835189 B561001Q3H4 Beitraege 04/22 EREF: 2105625403 MREF: MD3202219J4 CRED: DE51TK100000031158 IBAN: DE59200505501280376854 BIC: HASPDEHHXXX NDDT+105+00931</t>
  </si>
  <si>
    <t>36</t>
  </si>
  <si>
    <t>Rückzahlung BHB - BuchhaltungsButler GmbH</t>
  </si>
  <si>
    <t>444.94</t>
  </si>
  <si>
    <t>Rechnungskorrektur Nr.: 2022-51863 OTHR NTRF+166+00931</t>
  </si>
  <si>
    <t>2022-51863</t>
  </si>
  <si>
    <t>2022-04-07 00:00:00</t>
  </si>
  <si>
    <t>https://webapp.buchhaltungsbutler.de/receipts/view-pdf/Rechnungskorrektur_2022-51863.pdf</t>
  </si>
  <si>
    <t>37</t>
  </si>
  <si>
    <t>-3.90</t>
  </si>
  <si>
    <t>ABSCHLUSS PER 30.04.2022 NMSC+805+00905</t>
  </si>
  <si>
    <t>38</t>
  </si>
  <si>
    <t>2235</t>
  </si>
  <si>
    <t>Qe-Signatures - Skribble AG</t>
  </si>
  <si>
    <t>-7.20</t>
  </si>
  <si>
    <t>F72D287E-0002</t>
  </si>
  <si>
    <t>Skribble AG</t>
  </si>
  <si>
    <t>7.2</t>
  </si>
  <si>
    <t>2022-05-01 00:00:00</t>
  </si>
  <si>
    <t>https://webapp.buchhaltungsbutler.de/receipts/view-pdf/Invoice-F72D287E-0002.pdf</t>
  </si>
  <si>
    <t>39</t>
  </si>
  <si>
    <t>2231</t>
  </si>
  <si>
    <t>Buchhaltungsbuttler - GC re BuchhaltungsButler</t>
  </si>
  <si>
    <t>-53.43</t>
  </si>
  <si>
    <t>BuchhaltungsButler Nutzungsgebuehr Rechnung: 2022-52697 EREF: PA02QY0ESVZXJT MREF: DFFPXCW CRED: DE5610100002197951 IBAN: DE81503104000437760000 BIC: BARCDEFFXXX NDDT+105+00931</t>
  </si>
  <si>
    <t>2022-52697</t>
  </si>
  <si>
    <t>53.43</t>
  </si>
  <si>
    <t>https://webapp.buchhaltungsbutler.de/receipts/view-pdf/Rechnung_2022-52697.pdf</t>
  </si>
  <si>
    <t>40</t>
  </si>
  <si>
    <t>monatliche Projekt Lohnbuchhaltung - Taxmaro GmbH Steuerberatungsgesellschaft</t>
  </si>
  <si>
    <t>-95.20</t>
  </si>
  <si>
    <t>10346/30.04.22 MREF: 10094 CRED: DE67ZZZ00001952052 IBAN: DE42130700240143413300 BIC: DEUTDEDBROS NDDT+105+00931</t>
  </si>
  <si>
    <t>10346</t>
  </si>
  <si>
    <t>TAXMARO GmbH</t>
  </si>
  <si>
    <t>95.2</t>
  </si>
  <si>
    <t>2022-04-30 00:00:00</t>
  </si>
  <si>
    <t>https://webapp.buchhaltungsbutler.de/receipts/view-pdf/Rechnung_10346.pdf</t>
  </si>
  <si>
    <t>41</t>
  </si>
  <si>
    <t>2203</t>
  </si>
  <si>
    <t>Misereor 1. Zahlung - Bischöfliches Hilfswerk MISEREOR</t>
  </si>
  <si>
    <t>20000.00</t>
  </si>
  <si>
    <t>416-600-1031Menschenrechtsmonitoring zur Unterstuetzung der internatioalen Lobby- und Advocacyarbeit inIndonesien EREF: 416-600-1031 NTRF+166+00931</t>
  </si>
  <si>
    <t>416-600-1031</t>
  </si>
  <si>
    <t>DevInt e. V.</t>
  </si>
  <si>
    <t>20000</t>
  </si>
  <si>
    <t>2022-05-13 00:00:00</t>
  </si>
  <si>
    <t>https://webapp.buchhaltungsbutler.de/receipts/view-pdf/DN_416-600-1031.pdf</t>
  </si>
  <si>
    <t>43</t>
  </si>
  <si>
    <t>-207.37</t>
  </si>
  <si>
    <t>Stnr 131/5951/0787 Lohnsteuer Apr. 22 207,37 EREF: 13100059510787L220511-5895-67061932 MREF: NW005897133746 CRED: DE14NRW00000098851 IBAN: DE84300500000004061214 BIC: WELADEDDXXX ABWA: Landeshauptkasse des Landes NDDT+105+00931</t>
  </si>
  <si>
    <t>42</t>
  </si>
  <si>
    <t>Buchhaltungsberatung - Campbell Hoermann</t>
  </si>
  <si>
    <t>-160.65</t>
  </si>
  <si>
    <t>2022 31608 TAN1:568989 IBAN: DE13700202700015358014 BIC: HYVEDEMMXXX NTRF+177+00804</t>
  </si>
  <si>
    <t>2022/31608</t>
  </si>
  <si>
    <t>Campbell Hörmann</t>
  </si>
  <si>
    <t>160.65</t>
  </si>
  <si>
    <t>2022-05-08 00:00:00</t>
  </si>
  <si>
    <t>https://webapp.buchhaltungsbutler.de/receipts/view-pdf/Rechnung%202022%2031608%20Campbess%20H%C3%B6rmann%2020220508.pdf</t>
  </si>
  <si>
    <t>44</t>
  </si>
  <si>
    <t>2232</t>
  </si>
  <si>
    <t>Miete Laptop Administration &amp; Publications - Grover</t>
  </si>
  <si>
    <t>-44.85</t>
  </si>
  <si>
    <t>R771798475-1 EREF: trn-30f9426b4b544e MREF: GROVER-63eaa3b5-1652782358 CRED: DE36ZZZ00001690322 IBAN: LT913530010000020078 BIC: UAPYLT21XXX OTHR NDDT+105+00931</t>
  </si>
  <si>
    <t>DE-190522-0000532185</t>
  </si>
  <si>
    <t>Grover Deutschland GmbH</t>
  </si>
  <si>
    <t>44.85</t>
  </si>
  <si>
    <t>2022-05-17 00:00:00</t>
  </si>
  <si>
    <t>https://webapp.buchhaltungsbutler.de/receipts/view-pdf/Grover%20REchnung%201.pdf</t>
  </si>
  <si>
    <t>45</t>
  </si>
  <si>
    <t>DevInt e.V.</t>
  </si>
  <si>
    <t>-5131.89</t>
  </si>
  <si>
    <t>SEPA Sammel-Ueberweisung mit 3 Ueberweisungen und folgenden zusaetzlichen Informationen: TAN: 000002 MSG-ID: LG-23052022-10094000000069156 NTRF+191+00803</t>
  </si>
  <si>
    <t>51</t>
  </si>
  <si>
    <t>2201</t>
  </si>
  <si>
    <t>Donation-100001/121-DevInt EREF: 291-12011439-1 NTRF+166+00931</t>
  </si>
  <si>
    <t>100001/121-2</t>
  </si>
  <si>
    <t>2022-05-10 00:00:00</t>
  </si>
  <si>
    <t>https://webapp.buchhaltungsbutler.de/receipts/view-pdf/Beleg%20Vertrag%20KiA%20DevInt%202%20Zahlung.pdf</t>
  </si>
  <si>
    <t>52</t>
  </si>
  <si>
    <t>2213</t>
  </si>
  <si>
    <t>Bahncard Business 50 2.Kl Norman Voß - DB Vertrieb GmbH</t>
  </si>
  <si>
    <t>-300.00</t>
  </si>
  <si>
    <t>220527981436</t>
  </si>
  <si>
    <t>DB Vertrieb GmbH</t>
  </si>
  <si>
    <t>300</t>
  </si>
  <si>
    <t>2022-05-27 00:00:00</t>
  </si>
  <si>
    <t>https://webapp.buchhaltungsbutler.de/receipts/view-pdf/Rechnung%20Bahncard.pdf</t>
  </si>
  <si>
    <t>46</t>
  </si>
  <si>
    <t>From Euro</t>
  </si>
  <si>
    <t>699.00</t>
  </si>
  <si>
    <t>0XA8969370817823E</t>
  </si>
  <si>
    <t>47</t>
  </si>
  <si>
    <t>682.91</t>
  </si>
  <si>
    <t>5G0931303K991523C</t>
  </si>
  <si>
    <t>49</t>
  </si>
  <si>
    <t>2212</t>
  </si>
  <si>
    <t>Website Plugin - To U.S. Dollar</t>
  </si>
  <si>
    <t>-682.91</t>
  </si>
  <si>
    <t>68493552LU9701203</t>
  </si>
  <si>
    <t>9550382</t>
  </si>
  <si>
    <t>Brainstorm Force US LLC</t>
  </si>
  <si>
    <t>https://webapp.buchhaltungsbutler.de/receipts/view-pdf/invoice-AstraPro-9550382.pdf</t>
  </si>
  <si>
    <t>48</t>
  </si>
  <si>
    <t>-699.00</t>
  </si>
  <si>
    <t>0NG78252ES280211R Growth Bundle - One-time Payment</t>
  </si>
  <si>
    <t>50</t>
  </si>
  <si>
    <t>Bahncard Business 50 2.Kl Florian Bartosch - DB Vertrieb GmbH</t>
  </si>
  <si>
    <t>220530990552</t>
  </si>
  <si>
    <t>2022-05-30 00:00:00</t>
  </si>
  <si>
    <t>https://webapp.buchhaltungsbutler.de/receipts/view-pdf/REchnung%20Bahncard%20Florian%20Bartosch.pdf</t>
  </si>
  <si>
    <t>53</t>
  </si>
  <si>
    <t>Verbindlichkeiten soziale Sicherheit</t>
  </si>
  <si>
    <t>2222</t>
  </si>
  <si>
    <t>2223</t>
  </si>
  <si>
    <t>2221</t>
  </si>
  <si>
    <t>-4.38</t>
  </si>
  <si>
    <t>ABSCHLUSS PER 31.05.2022 NMSC+805+00905</t>
  </si>
  <si>
    <t>58</t>
  </si>
  <si>
    <t>-2487.06</t>
  </si>
  <si>
    <t>BNR: 81835189 B561001Q3H4 Beitraege 05/22 EREF: 6505951080 MREF: MD3202219J4 CRED: DE51TK100000031158 IBAN: DE59200505501280376854 BIC: HASPDEHHXXX NDDT+105+00931</t>
  </si>
  <si>
    <t>57</t>
  </si>
  <si>
    <t>PayPal (Europe) S.a r.l. et Cie, S.C.A.</t>
  </si>
  <si>
    <t>PP.5830.PP . Brainstorm Force US LLC, Ihr Einkauf bei Brainstorm Force US LLC EREF: 1020331954277 PP.5830.PP PAYPAL MREF: 5YA22253Q9ZKS CRED: LU96ZZZ0000000000000000058 IBAN: DE88500700100175526303 BIC: DEUTDEFFXXX NDDT+105+00931</t>
  </si>
  <si>
    <t>56</t>
  </si>
  <si>
    <t>Porto Projektunterlagen - Shop der Deutschen Post (DPDHL Group)</t>
  </si>
  <si>
    <t>-2.60</t>
  </si>
  <si>
    <t>67L35024GL371333M</t>
  </si>
  <si>
    <t>3258851734</t>
  </si>
  <si>
    <t>2.6</t>
  </si>
  <si>
    <t>2022-05-31 00:00:00</t>
  </si>
  <si>
    <t>https://webapp.buchhaltungsbutler.de/receipts/view-pdf/Rechnung_3258851734.pdf</t>
  </si>
  <si>
    <t>55</t>
  </si>
  <si>
    <t>2.60</t>
  </si>
  <si>
    <t>0YS001231Y135971B</t>
  </si>
  <si>
    <t>54</t>
  </si>
  <si>
    <t>-4.80</t>
  </si>
  <si>
    <t>F72D287E-0003</t>
  </si>
  <si>
    <t>4.8</t>
  </si>
  <si>
    <t>2022-06-01 00:00:00</t>
  </si>
  <si>
    <t>https://webapp.buchhaltungsbutler.de/receipts/view-pdf/Invoice-F72D287E-0003.pdf</t>
  </si>
  <si>
    <t>PP.5830.PP . Shop der Deutschen Post (DPDHL Group), Ihr Einkauf bei Shop der Deutschen Post (DPDHL Group) EREF: 1020399962632 PP.5830.PP PAYPAL MREF: 5YA22253Q9ZKS CRED: LU96ZZZ0000000000000000058 IBAN: DE88500700100175526303 BIC: DEUTDEFFXXX NDDT+105+00931</t>
  </si>
  <si>
    <t>62</t>
  </si>
  <si>
    <t>Miete Laptop Documentation - Grover</t>
  </si>
  <si>
    <t>-50.85</t>
  </si>
  <si>
    <t>R223831688-1 EREF: trn-94d250ef7d9b41 MREF: GROVER-63eaa3b5-1652782358 CRED: DE36ZZZ00001690322 IBAN: LT913530010000020078 BIC: UAPYLT21XXX OTHR NDDT+105+00931</t>
  </si>
  <si>
    <t>DE-020622-0000685815</t>
  </si>
  <si>
    <t>50.85</t>
  </si>
  <si>
    <t>https://webapp.buchhaltungsbutler.de/receipts/view-pdf/Grover-DE-020622-0000685815.pdf</t>
  </si>
  <si>
    <t>61</t>
  </si>
  <si>
    <t>Voß Wup-Genf-Wup HRC50 - Bahn Business</t>
  </si>
  <si>
    <t>-254.15</t>
  </si>
  <si>
    <t>3DCALQ</t>
  </si>
  <si>
    <t>Bahn Business</t>
  </si>
  <si>
    <t>254.15</t>
  </si>
  <si>
    <t>2022-06-07 00:00:00</t>
  </si>
  <si>
    <t>https://webapp.buchhaltungsbutler.de/receipts/view-pdf/3DCALQ.pdf</t>
  </si>
  <si>
    <t>63</t>
  </si>
  <si>
    <t>Bartosch München Genf HRC50 - Bahn Business</t>
  </si>
  <si>
    <t>-118.35</t>
  </si>
  <si>
    <t>Z216OG</t>
  </si>
  <si>
    <t>118.35</t>
  </si>
  <si>
    <t>https://webapp.buchhaltungsbutler.de/receipts/view-pdf/Z216OG.pdf</t>
  </si>
  <si>
    <t>64</t>
  </si>
  <si>
    <t>BuchhaltungsButler Nutzungsgebuehr Rechnung: 2022-53774 EREF: PA02TN3P7P7BJC MREF: DFFPXCW CRED: DE5610100002197951 IBAN: DE81503104000437760000 BIC: BARCDEFFXXX NDDT+105+00931</t>
  </si>
  <si>
    <t>2022-53774</t>
  </si>
  <si>
    <t>https://webapp.buchhaltungsbutler.de/receipts/view-pdf/Rechnung_2022-53774.pdf</t>
  </si>
  <si>
    <t>68</t>
  </si>
  <si>
    <t>-866.15</t>
  </si>
  <si>
    <t>Erstattung Auslagen TAN: SecureGo plus IBAN: DE95200411550788162600 BIC: COBADEHD055 NTRF+177+00801</t>
  </si>
  <si>
    <t>66</t>
  </si>
  <si>
    <t>Florian Bartosch</t>
  </si>
  <si>
    <t>Bartosch Florian Rückzahlung Auslagen TAN: SecureGo plus IBAN: DE44120300001008605535 BIC: BYLADEM1001 NTRF+118+07000</t>
  </si>
  <si>
    <t>65</t>
  </si>
  <si>
    <t>10660/31.05.22 MREF: 10094 CRED: DE67ZZZ00001952052 IBAN: DE42130700240143413300 BIC: DEUTDEDBROS NDDT+105+00931</t>
  </si>
  <si>
    <t>10660</t>
  </si>
  <si>
    <t>https://webapp.buchhaltungsbutler.de/receipts/view-pdf/Rechnung_10660.pdf</t>
  </si>
  <si>
    <t>69</t>
  </si>
  <si>
    <t>Erstattung Auslagen - Norman Voß</t>
  </si>
  <si>
    <t>866.15</t>
  </si>
  <si>
    <t>80</t>
  </si>
  <si>
    <t>Erstattung Bahnticket München Genf - Florian Bartosch</t>
  </si>
  <si>
    <t>82</t>
  </si>
  <si>
    <t>2202</t>
  </si>
  <si>
    <t>1. Zahlung Brot für die Welt P22 - EV. WERK F. DIAKONIE UND ENTWICKLUNG E.V.</t>
  </si>
  <si>
    <t>80000.00</t>
  </si>
  <si>
    <t>E320225119/N-IDN-2022-5119 Mai - November 2022 EREF: BELEG LFD-489259 NTRF+166+00931</t>
  </si>
  <si>
    <t>N-IDN-2022-5119 1. Zahlung</t>
  </si>
  <si>
    <t>Brot für die Welt</t>
  </si>
  <si>
    <t>80000</t>
  </si>
  <si>
    <t>2022-06-10 00:00:00</t>
  </si>
  <si>
    <t>https://webapp.buchhaltungsbutler.de/receipts/view-pdf/Zahlungsank%C3%BCndigung%20und%20Empfangsbest%C3%A4tigung_DEVINT.pdf</t>
  </si>
  <si>
    <t>67</t>
  </si>
  <si>
    <t>3 Jahreslizenzen Antivirus - Amazon Media EU Sarl</t>
  </si>
  <si>
    <t>-15.99</t>
  </si>
  <si>
    <t>DO1-2747057-8267808</t>
  </si>
  <si>
    <t>Amazon</t>
  </si>
  <si>
    <t>15.99</t>
  </si>
  <si>
    <t>2022-06-08 00:00:00</t>
  </si>
  <si>
    <t>https://webapp.buchhaltungsbutler.de/receipts/view-pdf/AntivirusLaptopx3_2022.pdf</t>
  </si>
  <si>
    <t>83</t>
  </si>
  <si>
    <t>Bartosch Bern München Genf HRC50 - Bahn Business</t>
  </si>
  <si>
    <t>-91.80</t>
  </si>
  <si>
    <t>XK9HV6</t>
  </si>
  <si>
    <t>91.8</t>
  </si>
  <si>
    <t>2022-06-12 00:00:00</t>
  </si>
  <si>
    <t>https://webapp.buchhaltungsbutler.de/receipts/view-pdf/XK9HV6%202022-06-13%2008_41_14.pdf</t>
  </si>
  <si>
    <t>73</t>
  </si>
  <si>
    <t>Bartosch Florian Rückzahlung Auslagen TAN: SecureGo plus IBAN: DE44120300001008605535 BIC: BYLADEM1001 NTRF+177+00801</t>
  </si>
  <si>
    <t>74</t>
  </si>
  <si>
    <t>Vorrauszahlung - Norman Voß</t>
  </si>
  <si>
    <t>-2000.00</t>
  </si>
  <si>
    <t>Vorschuss Reisekosten Genf TAN: SecureGo plus IBAN: DE95200411550788162600 BIC: COBADEHD055 COMM NTRF+177+00801</t>
  </si>
  <si>
    <t>75</t>
  </si>
  <si>
    <t>Vorrauszahlung Reisekosten - Norman Voß</t>
  </si>
  <si>
    <t>2000.00</t>
  </si>
  <si>
    <t>79</t>
  </si>
  <si>
    <t>Erstattung Bahnticket Rückreise Bern München - Florian Bartosch</t>
  </si>
  <si>
    <t>91.80</t>
  </si>
  <si>
    <t>81</t>
  </si>
  <si>
    <t>Beleg, Übernachtung, Reise: Lobbyreise Genf NV - Norman Voß (2)</t>
  </si>
  <si>
    <t>-1930.18</t>
  </si>
  <si>
    <t>Lobbyreise Genf NV (1)</t>
  </si>
  <si>
    <t>81, 73</t>
  </si>
  <si>
    <t>SF-2-1, SF-2-1</t>
  </si>
  <si>
    <t>Lobbyreise Genf NV/Norman Voß, Lobbyreise Genf NV/Norman Voß</t>
  </si>
  <si>
    <t>0, 0</t>
  </si>
  <si>
    <t>1930.18, 1930.18</t>
  </si>
  <si>
    <t>2022-06-13 00:00:00, 2022-06-13 00:00:00</t>
  </si>
  <si>
    <t>https://webapp.buchhaltungsbutler.de/receipts/view-pdf/20220613_2_1_lobbyreisegenfnv_Reisekostenabrechnung_merged_4.pdf,https://webapp.buchhaltungsbutler.de/receipts/view-pdf/20220613_2_1_lobbyreisegenfnv_Reisekostenabrechnung_merged_2.pdf</t>
  </si>
  <si>
    <t>113</t>
  </si>
  <si>
    <t>Welcoming Dinner with Ms Wanimbo from West Papua, Reise: Lobbyreise Genf NV - Norman Voß (2)</t>
  </si>
  <si>
    <t>Tagespauschale, Reise: Lobbyreise Genf NV - Norman Voß (2)</t>
  </si>
  <si>
    <t>Auswertungsgespräch mit Fr. Wanimbo, Reise: Lobbyreise Genf FB - Florian Bartosch (3)</t>
  </si>
  <si>
    <t>-285.05</t>
  </si>
  <si>
    <t>Lobbyreise Genf FB (2)</t>
  </si>
  <si>
    <t>84</t>
  </si>
  <si>
    <t>SF-3-2</t>
  </si>
  <si>
    <t>Lobbyreise Genf FB/Florian Bartosch</t>
  </si>
  <si>
    <t>285.05</t>
  </si>
  <si>
    <t>2022-06-14 00:00:00</t>
  </si>
  <si>
    <t>https://webapp.buchhaltungsbutler.de/receipts/view-pdf/20220613_3_2_lobbyreisegenffb_Reisekostenabrechnung_merged.pdf</t>
  </si>
  <si>
    <t>114</t>
  </si>
  <si>
    <t>Tagespauschale, Reise: Lobbyreise Genf FB - Florian Bartosch (3)</t>
  </si>
  <si>
    <t>Bahnfahrt Genf-Bern, Reise: Lobbyreise Genf FB - Florian Bartosch (3)</t>
  </si>
  <si>
    <t>-1193.21</t>
  </si>
  <si>
    <t>Stnr 131/5951/0787 Lohnsteuer Mai 22 1.193,21 EREF: 13100059510787L220613-5937-67718430 MREF: NW005897133746 CRED: DE14NRW00000098851 IBAN: DE84300500000004061214 BIC: WELADEDDXXX ABWA: Landeshauptkasse des Landes NDDT+105+00931</t>
  </si>
  <si>
    <t>76</t>
  </si>
  <si>
    <t>Bewirtung Partnerorganisationen Genf - Restaurant de VarembCHE Gen</t>
  </si>
  <si>
    <t>-35.58</t>
  </si>
  <si>
    <t>Restaurant de VarembCHE Gen veCHF 36,50KURS: 1,0360491,00% AUSLANDSUMS. 0,35Umsatz vom 14.06.2022MC NORMAN VOSS</t>
  </si>
  <si>
    <t>SF-2-1-3</t>
  </si>
  <si>
    <t>Lobbyreise Genf NV/Norman Voß</t>
  </si>
  <si>
    <t>35.58</t>
  </si>
  <si>
    <t>2022-06-13 00:00:00</t>
  </si>
  <si>
    <t>https://webapp.buchhaltungsbutler.de/receipts/view-pdf/202206231452-54987693-1_4.pdf</t>
  </si>
  <si>
    <t>130</t>
  </si>
  <si>
    <t>Bewirtung Partnerorganisationen Genf - La Trattoria Da ToninoCHE GeneveCHF</t>
  </si>
  <si>
    <t>-245.77</t>
  </si>
  <si>
    <t>La Trattoria Da ToninoCHE GeneveCHF 248,00KURS: 1,0191501,00% AUSLANDSUMS. 2,43Umsatz vom 16.06.2022MC NORMAN VOSS</t>
  </si>
  <si>
    <t>SF-2-1-2</t>
  </si>
  <si>
    <t>245.77</t>
  </si>
  <si>
    <t>2022-06-16 00:00:00</t>
  </si>
  <si>
    <t>https://webapp.buchhaltungsbutler.de/receipts/view-pdf/202206231441-54307271-1_4.pdf</t>
  </si>
  <si>
    <t>131</t>
  </si>
  <si>
    <t>pronova BKK</t>
  </si>
  <si>
    <t>-883.29</t>
  </si>
  <si>
    <t>Referenz 51x220607x4015x TAN: SecureGo plus IBAN: DE45700202700667562546 BIC: HYVEDEMMXXX HLTI NTRF+118+07000</t>
  </si>
  <si>
    <t>51x220607x4015x</t>
  </si>
  <si>
    <t>883.29</t>
  </si>
  <si>
    <t>https://webapp.buchhaltungsbutler.de/receipts/view-pdf/Zahlungserinnerung%20und%20Formular.pdf</t>
  </si>
  <si>
    <t>86</t>
  </si>
  <si>
    <t>Säumniszuschlag KK Eröffnung Pronova BKK - pronova BKK</t>
  </si>
  <si>
    <t>Mahngebüren KK Eröffnung pronova BKK - pronova BKK</t>
  </si>
  <si>
    <t>Nettolohnzahlungen - DevInt e.V.</t>
  </si>
  <si>
    <t>-5239.77</t>
  </si>
  <si>
    <t>SEPA Sammel-Ueberweisung mit 3 Ueberweisungen und folgenden zusaetzlichen Informationen: TAN: 000002 MSG-ID: LG-21062022-10094000000072595 NTRF+191+00803</t>
  </si>
  <si>
    <t>87</t>
  </si>
  <si>
    <t>2211</t>
  </si>
  <si>
    <t>-89.50</t>
  </si>
  <si>
    <t>I220003280386 TAN1:832093 IBAN: DE92760700120750007700 BIC: DEUTDEMM760 NTRF+177+00804</t>
  </si>
  <si>
    <t>I220003280386</t>
  </si>
  <si>
    <t>89.5</t>
  </si>
  <si>
    <t>2022-06-22 00:00:00</t>
  </si>
  <si>
    <t>https://webapp.buchhaltungsbutler.de/receipts/view-pdf/Hetzner_2022-06-22_I220003280386.pdf</t>
  </si>
  <si>
    <t>88</t>
  </si>
  <si>
    <t>Bahnfahrt Bartosch München Berlin - DB BAHN  A-NR 9RWX2RDEU INTERNETEUR</t>
  </si>
  <si>
    <t>-76.30</t>
  </si>
  <si>
    <t>DB BAHN A-NR 9RWX2RDEU INTERNETEUR 76,30Umsatz vom 22.06.2022MC NORMAN VOSS</t>
  </si>
  <si>
    <t>89</t>
  </si>
  <si>
    <t>SF-3-1-2</t>
  </si>
  <si>
    <t>Berlinreise für Kooperationsplanung mit KontraS/Florian Bartosch</t>
  </si>
  <si>
    <t>76.3</t>
  </si>
  <si>
    <t>2022-07-29 00:00:00</t>
  </si>
  <si>
    <t>https://webapp.buchhaltungsbutler.de/receipts/view-pdf/202207011147-198229324-1_3.pdf</t>
  </si>
  <si>
    <t>132</t>
  </si>
  <si>
    <t>-39.90</t>
  </si>
  <si>
    <t>Vielen Dank fuer deine Miete mit Grover. EREF: trn-f6b519a1cf774d MREF: GROVER-63eaa3b5-1652782358 CRED: DE36ZZZ00001690322 IBAN: LT913530010000020078 BIC: UAPYLT21XXX OTHR NDDT+105+00931</t>
  </si>
  <si>
    <t>157</t>
  </si>
  <si>
    <t>DE-240622-0000927060</t>
  </si>
  <si>
    <t>39.9</t>
  </si>
  <si>
    <t>2022-06-23 00:00:00</t>
  </si>
  <si>
    <t>https://webapp.buchhaltungsbutler.de/receipts/view-pdf/Grover%202022-06-27.pdf</t>
  </si>
  <si>
    <t>Beleg, Getränke, Reise: München Reise - Florian Bartosch (3)</t>
  </si>
  <si>
    <t>-75.00</t>
  </si>
  <si>
    <t>München Reise (3)</t>
  </si>
  <si>
    <t>97</t>
  </si>
  <si>
    <t>SF-3-3</t>
  </si>
  <si>
    <t>München Reise/Florian Bartosch</t>
  </si>
  <si>
    <t>2022-06-27 00:00:00</t>
  </si>
  <si>
    <t>https://webapp.buchhaltungsbutler.de/receipts/view-pdf/202208111313-401788503-1.pdf</t>
  </si>
  <si>
    <t>122</t>
  </si>
  <si>
    <t>Beleg, Mahlzeit, Reise: München Reise - Florian Bartosch (3)</t>
  </si>
  <si>
    <t>Beleg, Trinkgeld, Reise: München Reise - Florian Bartosch (3)</t>
  </si>
  <si>
    <t>Reisekostenabrechnung Software - Spesenfuchs GmbH by Stripe via PPRO</t>
  </si>
  <si>
    <t>-107.10</t>
  </si>
  <si>
    <t>Spesenfuchs GmbH by Stripe via PPRO - SPESENFUCHS GMBH EREF: 399WSHI MREF: BH10ERIK32LOBQYY CRED: DE69ZZZ00002189278 IBAN: DE26120700700090006688 BIC: DEUTDEBBXXX ABWA: PPRO Payment Services S.A. OTHR NDDT+105+00931</t>
  </si>
  <si>
    <t>B3C0837E-0001</t>
  </si>
  <si>
    <t>Spesenfuchs GmbH</t>
  </si>
  <si>
    <t>107.1</t>
  </si>
  <si>
    <t>https://webapp.buchhaltungsbutler.de/receipts/view-pdf/Spesenfuchs_Rechnung_B3C0837E-0001.pdf</t>
  </si>
  <si>
    <t>90</t>
  </si>
  <si>
    <t>BNR: 81835189 B561001Q3H4 Beitraege 06/22 EREF: 9940173876 MREF: MD3202219J4 CRED: DE51TK100000031158 IBAN: DE59200505501280376854 BIC: HASPDEHHXXX NDDT+105+00931</t>
  </si>
  <si>
    <t>92</t>
  </si>
  <si>
    <t>Pronova Krankenkasse - PRONOVA BKK</t>
  </si>
  <si>
    <t>-869.79</t>
  </si>
  <si>
    <t>Beitraege 01.06.2022 - 30.06.2022 81835189 869.79 EREF: 2610009293129880 MREF: 011203311201-1 CRED: DE84BKK00000085660 IBAN: DE45700202700667562546 BIC: HYVEDEMMXXX NDDT+105+00931</t>
  </si>
  <si>
    <t>91</t>
  </si>
  <si>
    <t>-5.08</t>
  </si>
  <si>
    <t>ABSCHLUSS PER 30.06.2022 NMSC+805+00905</t>
  </si>
  <si>
    <t>93</t>
  </si>
  <si>
    <t>-9.60</t>
  </si>
  <si>
    <t>F72D287E-0004</t>
  </si>
  <si>
    <t>9.6</t>
  </si>
  <si>
    <t>2022-07-01 00:00:00</t>
  </si>
  <si>
    <t>https://webapp.buchhaltungsbutler.de/receipts/view-pdf/Invoice-F72D287E-0004_2.pdf</t>
  </si>
  <si>
    <t>Bahnfahrt Bartosch Berlin München - DB BAHN  A-NR AYSXLRDEU INTERNETEUR</t>
  </si>
  <si>
    <t>-78.65</t>
  </si>
  <si>
    <t>DB BAHN A-NR AYSXLRDEU INTERNETEUR 78,65Umsatz vom 03.07.2022MC NORMAN VOSS</t>
  </si>
  <si>
    <t>SF-3-1-3</t>
  </si>
  <si>
    <t>78.65</t>
  </si>
  <si>
    <t>2022-07-30 00:00:00</t>
  </si>
  <si>
    <t>https://webapp.buchhaltungsbutler.de/receipts/view-pdf/202207051228-9426154-1_3.pdf</t>
  </si>
  <si>
    <t>133</t>
  </si>
  <si>
    <t>BuchhaltungsButler Nutzungsgebuehr Rechnung: 2022-54741 EREF: PA02XADMYA5MSM MREF: DFFPXCW CRED: DE5610100002197951 IBAN: DE81503104000437760000 BIC: BARCDEFFXXX NDDT+105+00931</t>
  </si>
  <si>
    <t>59</t>
  </si>
  <si>
    <t>2022-54741</t>
  </si>
  <si>
    <t>https://webapp.buchhaltungsbutler.de/receipts/view-pdf/Rechnung_2022-54741.pdf</t>
  </si>
  <si>
    <t>94</t>
  </si>
  <si>
    <t>11127/30.06.22 MREF: 10094 CRED: DE67ZZZ00001952052 IBAN: DE42130700240143413300 BIC: DEUTDEDBROS NDDT+105+00931</t>
  </si>
  <si>
    <t>11127</t>
  </si>
  <si>
    <t>2022-06-30 00:00:00</t>
  </si>
  <si>
    <t>https://webapp.buchhaltungsbutler.de/receipts/view-pdf/Rechnung_11127.pdf</t>
  </si>
  <si>
    <t>95</t>
  </si>
  <si>
    <t>-45.90</t>
  </si>
  <si>
    <t>Vielen Dank fuer deine Miete mit Grover. EREF: trn-17b2461c13204f MREF: GROVER-63eaa3b5-1652782358 CRED: DE36ZZZ00001690322 IBAN: LT913530010000020078 BIC: UAPYLT21XXX OTHR NDDT+105+00931</t>
  </si>
  <si>
    <t>DE-080722-0001096770</t>
  </si>
  <si>
    <t>45.9</t>
  </si>
  <si>
    <t>2022-07-07 00:00:00</t>
  </si>
  <si>
    <t>https://webapp.buchhaltungsbutler.de/receipts/view-pdf/Grover%20Rechnung%20HP%20Juli.pdf</t>
  </si>
  <si>
    <t>96</t>
  </si>
  <si>
    <t>2204</t>
  </si>
  <si>
    <t>Mensen met een Missie contribution to HRM project 2022 via NV - Norman Herbert Voss, Man Hang Voss</t>
  </si>
  <si>
    <t>3000.00</t>
  </si>
  <si>
    <t>Weiterleitung Mensen met een Missie Beitrag zu HRM Projekt 22 NTRF+166+00931</t>
  </si>
  <si>
    <t>BB-Int-61</t>
  </si>
  <si>
    <t>Mensen met een Missie via NV</t>
  </si>
  <si>
    <t>3000</t>
  </si>
  <si>
    <t>2022-06-21 00:00:00</t>
  </si>
  <si>
    <t>https://webapp.buchhaltungsbutler.de/receipts/view-pdf/Contract%20and%20transfer%20MMM%20to%20HRM%202022.pdf</t>
  </si>
  <si>
    <t>98</t>
  </si>
  <si>
    <t>Bahnfahrt Voß Wuppertal Utrecht - DB BAHN  A-NR OAVMQ4DEU INTERNETEUR</t>
  </si>
  <si>
    <t>-45.50</t>
  </si>
  <si>
    <t>DB BAHN A-NR OAVMQ4DEU INTERNETEUR 45,50Umsatz vom 12.07.2022MC NORMAN VOSS</t>
  </si>
  <si>
    <t>OAVMQ4</t>
  </si>
  <si>
    <t>45.5</t>
  </si>
  <si>
    <t>2022-07-12 00:00:00</t>
  </si>
  <si>
    <t>https://webapp.buchhaltungsbutler.de/receipts/view-pdf/Bahn%20ticket%20Utrecht%20Vo%C3%9F%20FLT_1_2KXHOC13030_0.pdf</t>
  </si>
  <si>
    <t>142</t>
  </si>
  <si>
    <t>-1085.33</t>
  </si>
  <si>
    <t>Stnr 131/5951/0787 Lohnsteuer Juni 22 1.085,33 EREF: 13100059510787L220712-5977-68624966 MREF: NW005897133746 CRED: DE14NRW00000098851 IBAN: DE84300500000004061214 BIC: WELADEDDXXX ABWA: Landeshauptkasse des Landes NDDT+105+00931</t>
  </si>
  <si>
    <t>99</t>
  </si>
  <si>
    <t>-5169.35</t>
  </si>
  <si>
    <t>SEPA Sammel-Ueberweisung mit 3 Ueberweisungen und folgenden zusaetzlichen Informationen: TAN: 000002 MSG-ID: LG-12072022-10094000000073291 NTRF+191+00803</t>
  </si>
  <si>
    <t>100</t>
  </si>
  <si>
    <t>Abrechnung vom 30.06.2022MC</t>
  </si>
  <si>
    <t>357.65</t>
  </si>
  <si>
    <t>Abrechnung vom 30.06.2022MC NORMAN VOSS</t>
  </si>
  <si>
    <t>135</t>
  </si>
  <si>
    <t>GLS Gemeinschaftsbank eG Verrechnungskonto</t>
  </si>
  <si>
    <t>-357.65</t>
  </si>
  <si>
    <t>MASTERCARD Abrechnung NORMAN VOSS EREF: KKM43060967128512750000 MREF: DZ4967128512750020220603 CRED: DE02ZZZ00000027384 IBAN: DE20430609679919810800 BIC: GENODEM1GLS ICCP NDDT+105+08401</t>
  </si>
  <si>
    <t>103</t>
  </si>
  <si>
    <t>2233</t>
  </si>
  <si>
    <t>Kreditkartengebühren - GLS Gemeinschaftsbank eG Verrechnungskonto</t>
  </si>
  <si>
    <t>-50.00</t>
  </si>
  <si>
    <t>MASTERCARD Abrechnung EREF: KKM43060967128512750000 MREF: DZ4967128512750020220603 CRED: DE02ZZZ00000027384 IBAN: DE20430609679919810800 BIC: GENODEM1GLS ICCP NDDT+105+08401</t>
  </si>
  <si>
    <t>104</t>
  </si>
  <si>
    <t>2022 32578 TAN1:769099 IBAN: DE13700202700015358014 BIC: HYVEDEMMXXX NTRF+177+00804</t>
  </si>
  <si>
    <t>2022/32578</t>
  </si>
  <si>
    <t>2022-07-18 00:00:00</t>
  </si>
  <si>
    <t>https://webapp.buchhaltungsbutler.de/receipts/view-pdf/Rechnung%20Cambpell%20H%C3%B6rmann%202022%2032578.pdf</t>
  </si>
  <si>
    <t>105</t>
  </si>
  <si>
    <t>Bahnfahrt Voß Wuppertal München Wuppertal - DB BAHN  A-NR URM2BTDEU INTERNETEUR</t>
  </si>
  <si>
    <t>-161.30</t>
  </si>
  <si>
    <t>DB BAHN A-NR URM2BTDEU INTERNETEUR 161,30Umsatz vom 25.07.2022MC NORMAN VOSS</t>
  </si>
  <si>
    <t>SF-2-6-1</t>
  </si>
  <si>
    <t>Münchner Treffen mit Era und Docu Team NV/Norman Voß</t>
  </si>
  <si>
    <t>161.3</t>
  </si>
  <si>
    <t>2022-07-26 00:00:00</t>
  </si>
  <si>
    <t>https://webapp.buchhaltungsbutler.de/receipts/view-pdf/202207251259-305779517-1_2.pdf</t>
  </si>
  <si>
    <t>136</t>
  </si>
  <si>
    <t>Vielen Dank fuer deine Miete mit Grover. EREF: trn-79a45c5b65ae40 MREF: GROVER-63eaa3b5-1652782358 CRED: DE36ZZZ00001690322 IBAN: LT913530010000020078 BIC: UAPYLT21XXX OTHR NDDT+105+00931</t>
  </si>
  <si>
    <t>158</t>
  </si>
  <si>
    <t>DE-240722-0001290822</t>
  </si>
  <si>
    <t>2022-07-23 00:00:00</t>
  </si>
  <si>
    <t>https://webapp.buchhaltungsbutler.de/receipts/view-pdf/Grover%202022-07-26.pdf</t>
  </si>
  <si>
    <t>107</t>
  </si>
  <si>
    <t>Tagespauschale, Reise: Münchner Treffen mit Era und Docu Team NV - Norman Voß (2)</t>
  </si>
  <si>
    <t>-231.40</t>
  </si>
  <si>
    <t>Münchner Treffen mit Era und Docu Team NV (6)</t>
  </si>
  <si>
    <t>SF-2-6</t>
  </si>
  <si>
    <t>231.4</t>
  </si>
  <si>
    <t>https://webapp.buchhaltungsbutler.de/receipts/view-pdf/20220726_2_6_muenchnertreffenmiteraunddocuteamnv_Reisekostenabrechnung_m.pdf</t>
  </si>
  <si>
    <t>112</t>
  </si>
  <si>
    <t>Beleg, Getränke, Reise: Münchner Treffen mit Era und Docu Team NV - Norman Voß (2)</t>
  </si>
  <si>
    <t>Beleg, Mahlzeit, Reise: Münchner Treffen mit Era und Docu Team NV - Norman Voß (2)</t>
  </si>
  <si>
    <t>9 ÖPNV München als 9€-Ticket NV, Reise: Münchner Treffen mit Era und Docu Team NV - Norman Voß (2)</t>
  </si>
  <si>
    <t>Beleg, Trinkgeld, Reise: Münchner Treffen mit Era und Docu Team NV - Norman Voß (2)</t>
  </si>
  <si>
    <t>Beitraege 01.07.2022 - 31.07.2022 81835189 869.79 EREF: 2610009345239624 MREF: 011203311201-1 CRED: DE84BKK00000085660 IBAN: DE45700202700667562546 BIC: HYVEDEMMXXX NDDT+105+00931</t>
  </si>
  <si>
    <t>109</t>
  </si>
  <si>
    <t>BNR: 81835189 B561001Q3H4 Beitraege 07/22 EREF: 6706127519 MREF: MD3202219J4 CRED: DE51TK100000031158 IBAN: DE59200505501280376854 BIC: HASPDEHHXXX NDDT+105+00931</t>
  </si>
  <si>
    <t>110</t>
  </si>
  <si>
    <t>ABSCHLUSS PER 31.07.2022 NMSC+805+00905</t>
  </si>
  <si>
    <t>117</t>
  </si>
  <si>
    <t>Beleg, Trinkgeld, Reise: Berlinreise für Kooperationsplanung mit KontraS - Florian Bartosch (3)</t>
  </si>
  <si>
    <t>-126.80</t>
  </si>
  <si>
    <t>Berlinreise für Kooperationsplanung mit KontraS (1)</t>
  </si>
  <si>
    <t>SF-3-1</t>
  </si>
  <si>
    <t>126.8</t>
  </si>
  <si>
    <t>https://webapp.buchhaltungsbutler.de/receipts/view-pdf/20220729_3_1_berlinreisefuerkooperationsplanungmitkontras_Reisekostenabr.pdf</t>
  </si>
  <si>
    <t>101</t>
  </si>
  <si>
    <t>Tagespauschale, Reise: Berlinreise für Kooperationsplanung mit KontraS - Florian Bartosch (3)</t>
  </si>
  <si>
    <t>Beleg, Getränke, Reise: Berlinreise für Kooperationsplanung mit KontraS - Florian Bartosch (3)</t>
  </si>
  <si>
    <t>Übernachtungspauschale, Reise: Berlinreise für Kooperationsplanung mit KontraS - Florian Bartosch (3)</t>
  </si>
  <si>
    <t>Beleg, Mahlzeit, Reise: Berlinreise für Kooperationsplanung mit KontraS - Florian Bartosch (3)</t>
  </si>
  <si>
    <t>BuchhaltungsButler Nutzungsgebuehr Rechnung: 2022-55817 EREF: PA02ZWJQ6F500N MREF: DFFPXCW CRED: DE5610100002197951 IBAN: DE81503104000437760000 BIC: BARCDEFFXXX NDDT+105+00931</t>
  </si>
  <si>
    <t>2022-55817</t>
  </si>
  <si>
    <t>2022-08-01 00:00:00</t>
  </si>
  <si>
    <t>https://webapp.buchhaltungsbutler.de/receipts/view-pdf/Rechnung_2022-55817.pdf</t>
  </si>
  <si>
    <t>118</t>
  </si>
  <si>
    <t>Stempel HRM - stempel.de Alstar GmbH</t>
  </si>
  <si>
    <t>-52.16</t>
  </si>
  <si>
    <t>160143514 TAN1:805903 IBAN: DE24692700240075932400 BIC: DEUTDEDB692 NTRF+177+00804</t>
  </si>
  <si>
    <t>160143514</t>
  </si>
  <si>
    <t>stempel.de Alstar GmbH</t>
  </si>
  <si>
    <t>52.16</t>
  </si>
  <si>
    <t>2022-08-02 00:00:00</t>
  </si>
  <si>
    <t>https://webapp.buchhaltungsbutler.de/receipts/view-pdf/Stempel%20REchnung%202022.pdf</t>
  </si>
  <si>
    <t>119</t>
  </si>
  <si>
    <t>11514/31.07.22 MREF: 10094 CRED: DE67ZZZ00001952052 IBAN: DE42130700240143413300 BIC: DEUTDEDBROS NDDT+105+00931</t>
  </si>
  <si>
    <t>11514</t>
  </si>
  <si>
    <t>2022-07-31 00:00:00</t>
  </si>
  <si>
    <t>https://webapp.buchhaltungsbutler.de/receipts/view-pdf/Rechnung_11514.pdf</t>
  </si>
  <si>
    <t>120</t>
  </si>
  <si>
    <t>Vielen Dank fuer deine Miete mit Grover. EREF: trn-4565946809d14c MREF: GROVER-63eaa3b5-1652782358 CRED: DE36ZZZ00001690322 IBAN: LT913530010000020078 BIC: UAPYLT21XXX OTHR NDDT+105+00931</t>
  </si>
  <si>
    <t>160</t>
  </si>
  <si>
    <t>DE-080822-0001470230</t>
  </si>
  <si>
    <t>2022-08-07 00:00:00</t>
  </si>
  <si>
    <t>https://webapp.buchhaltungsbutler.de/receipts/view-pdf/Grover%202022-08-07.pdf</t>
  </si>
  <si>
    <t>121</t>
  </si>
  <si>
    <t>Ausgleich, Rückzahlung Auslagen Spesen - Florian Bartosch Auslagenerstattung</t>
  </si>
  <si>
    <t>486.85</t>
  </si>
  <si>
    <t>123</t>
  </si>
  <si>
    <t>-486.85</t>
  </si>
  <si>
    <t>Bartosch Florian Rückzahlung Auslagen DevInt diverse Spesen TAN: SecureGo plus IBAN: DE44120300001008605535 BIC: BYLADEM1001 NTRF+118+07000</t>
  </si>
  <si>
    <t>124</t>
  </si>
  <si>
    <t>-1155.75</t>
  </si>
  <si>
    <t>Stnr 131/5951/0787 Lohnsteuer Juli 22 1.155,75 EREF: 13100059510787L220811-6021-69106821 MREF: NW005897133746 CRED: DE14NRW00000098851 IBAN: DE84300500000004061214 BIC: WELADEDDXXX ABWA: Landeshauptkasse des Landes NDDT+105+00931</t>
  </si>
  <si>
    <t>125</t>
  </si>
  <si>
    <t>SEPA Sammel-Ueberweisung mit 3 Ueberweisungen und folgenden zusaetzlichen Informationen: TAN: 000002 MSG-ID: LG-05082022-10094000000073891 NTRF+191+00803</t>
  </si>
  <si>
    <t>126</t>
  </si>
  <si>
    <t>Abrechnung vom 29.07.2022MC</t>
  </si>
  <si>
    <t>285.45</t>
  </si>
  <si>
    <t>Abrechnung vom 29.07.2022MC NORMAN VOSS</t>
  </si>
  <si>
    <t>137</t>
  </si>
  <si>
    <t>Kreditkartenabrechnung - GLS Gemeinschaftsbank eG Verrechnungskonto</t>
  </si>
  <si>
    <t>-285.45</t>
  </si>
  <si>
    <t>127</t>
  </si>
  <si>
    <t>1200</t>
  </si>
  <si>
    <t>WCC Consultancy Feb-Jul 2022 - Auslandsüberweisung</t>
  </si>
  <si>
    <t>Zweckbetrieb (sonstige) - Ust frei - Einnahmen / Erträge</t>
  </si>
  <si>
    <t>4892.00</t>
  </si>
  <si>
    <t>Auslandsüberweisung Produktbezeichnung: Inlandsanschlusszahl.E EUR Auftrag vom: 19.08.2022 Unsere Referenz: YG4967-ZAE207741 Fremde Referenz: DZBP3146568 Auftraggeber: CONSEIL OECUMENIQUE DES EGLISES Ursprungsbetrag: EUR 4.892,00 Auftragsbetrag: NTRF+206+00876</t>
  </si>
  <si>
    <t>invoice outbound</t>
  </si>
  <si>
    <t>20220801</t>
  </si>
  <si>
    <t>World Council of Churches</t>
  </si>
  <si>
    <t>4892</t>
  </si>
  <si>
    <t>2022-08-12 00:00:00</t>
  </si>
  <si>
    <t>https://webapp.buchhaltungsbutler.de/receipts/view-pdf/Invoice%2020220801%20from%20DevInt%20to%20WCC_3.pdf</t>
  </si>
  <si>
    <t>128</t>
  </si>
  <si>
    <t>Vielen Dank fuer deine Miete mit Grover. EREF: trn-82519470bc3948 MREF: GROVER-63eaa3b5-1652782358 CRED: DE36ZZZ00001690322 IBAN: LT913530010000020078 BIC: UAPYLT21XXX OTHR NDDT+105+00931</t>
  </si>
  <si>
    <t>DE-240822-0001674862</t>
  </si>
  <si>
    <t>2022-08-23 00:00:00</t>
  </si>
  <si>
    <t>https://webapp.buchhaltungsbutler.de/receipts/view-pdf/Grover%20September%2039EUR.pdf</t>
  </si>
  <si>
    <t>129</t>
  </si>
  <si>
    <t>-886.16</t>
  </si>
  <si>
    <t>Beitraege 01.08.2022 - 31.08.2022 81835189 886.16 EREF: 2610009392352141 MREF: 011203311201-1 CRED: DE84BKK00000085660 IBAN: DE45700202700667562546 BIC: HYVEDEMMXXX NDDT+105+00931</t>
  </si>
  <si>
    <t>146</t>
  </si>
  <si>
    <t>BNR: 81835189 B561001Q3H4 Beitraege 08/22 EREF: 4606504387 MREF: MD3202219J4 CRED: DE51TK100000031158 IBAN: DE59200505501280376854 BIC: HASPDEHHXXX NDDT+105+00931</t>
  </si>
  <si>
    <t>147</t>
  </si>
  <si>
    <t>Ausgleich, Rückzahlung Auslagen Spesen - DevInt Bank Konto</t>
  </si>
  <si>
    <t>171.18</t>
  </si>
  <si>
    <t>BB-Int-101</t>
  </si>
  <si>
    <t>Auftragsbestätigung</t>
  </si>
  <si>
    <t>2022-08-31 00:00:00</t>
  </si>
  <si>
    <t>https://webapp.buchhaltungsbutler.de/receipts/view-pdf/Auftragsbest%C3%A4tigung%20%C3%9Cberweisung%20-%20DevInt%20eV-3.pdf</t>
  </si>
  <si>
    <t>150</t>
  </si>
  <si>
    <t>Ausgleich Auslagenkonto - Talia La Rosa</t>
  </si>
  <si>
    <t>Auslagenerstattung DevInt e.V. / HRM TAN: Auftrag nicht TAN-pflichtig, da Kleinbetragszahlung IBAN: DE59500105175407886970 BIC: INGDDEFFXXX NTRF+118+07000</t>
  </si>
  <si>
    <t>151</t>
  </si>
  <si>
    <t>Ausgleich Auslagenkonto - Norman Voß</t>
  </si>
  <si>
    <t>-171.18</t>
  </si>
  <si>
    <t>Erstattung Auslagen TAN: SecureGo plus IBAN: DE95200411550788162600 BIC: COBADEHD055 NTRF+118+07000</t>
  </si>
  <si>
    <t>152</t>
  </si>
  <si>
    <t>-765.65</t>
  </si>
  <si>
    <t>Auslandsüberweisung Produktbezeichnung: Kundenzahlung Import EUR Auftrag vom: 31.08.2022 Unsere Referenz: YG4967-ZAI291819 Begünstigter: 0322017837 Era Purnama Sari Bank des Begünstigten: CENAIDJAXXX Verwendungszweck: Consultancy Invoice No. 202 NTRF+201+00876</t>
  </si>
  <si>
    <t>Era Purnama Sari</t>
  </si>
  <si>
    <t>756.15</t>
  </si>
  <si>
    <t>2022-08-30 00:00:00</t>
  </si>
  <si>
    <t>https://webapp.buchhaltungsbutler.de/receipts/view-pdf/Invoice_20220801_Era%20Purnama%20Sari.pdf</t>
  </si>
  <si>
    <t>153</t>
  </si>
  <si>
    <t>2214</t>
  </si>
  <si>
    <t>Consultancy Legal Research - DevInt e.V.</t>
  </si>
  <si>
    <t>-4.78</t>
  </si>
  <si>
    <t>ABSCHLUSS PER 31.08.2022 NMSC+805+00905</t>
  </si>
  <si>
    <t>154</t>
  </si>
  <si>
    <t>Ausgleich, Rückzahlung - DevInt Bank Konto</t>
  </si>
  <si>
    <t>149</t>
  </si>
  <si>
    <t>1213</t>
  </si>
  <si>
    <t>Bahnticket Karlsruhe WCC GA - DB BAHN  A-NR E4KRGCDEU INTERNETEUR</t>
  </si>
  <si>
    <t>Zweckbetrieb (sonstige) - Ust frei - Ausgaben / Aufwendungen</t>
  </si>
  <si>
    <t>-118.05</t>
  </si>
  <si>
    <t>DB BAHN A-NR E4KRGCDEU INTERNETEUR 118,05Umsatz vom 31.08.2022MC NORMAN VOSS</t>
  </si>
  <si>
    <t>SF-2-7-1</t>
  </si>
  <si>
    <t>WCC Assembly Papua Advocacy for WCC Project (Karlsruhe)/Norman Voß</t>
  </si>
  <si>
    <t>118.05</t>
  </si>
  <si>
    <t>2022-09-04 00:00:00</t>
  </si>
  <si>
    <t>https://webapp.buchhaltungsbutler.de/receipts/view-pdf/202208311057-511027085-1.pdf</t>
  </si>
  <si>
    <t>159</t>
  </si>
  <si>
    <t>0111</t>
  </si>
  <si>
    <t>Tagespauschale, Reise: WCC Assembly Papua Advocacy for WCC Project (Karlsruhe) - Norman Voß (2)</t>
  </si>
  <si>
    <t>-11.20</t>
  </si>
  <si>
    <t>WCC Assembly Papua Advocacy for WCC Project (Karlsruhe) (7)</t>
  </si>
  <si>
    <t>SF-2-7</t>
  </si>
  <si>
    <t>11.2</t>
  </si>
  <si>
    <t>https://webapp.buchhaltungsbutler.de/receipts/view-pdf/20220904_2_7_wccassemblypapuaadvocacyforwccprojectkarlsruhe_Reisekostena.pdf</t>
  </si>
  <si>
    <t>163</t>
  </si>
  <si>
    <t>Partnerschaftsstrategieplanung GKI-TP - Gaststätte Sockenschuss, Karlsruhe</t>
  </si>
  <si>
    <t>-30.00</t>
  </si>
  <si>
    <t>5018</t>
  </si>
  <si>
    <t>Gaststätte Sockenschuss, Karlsruhe</t>
  </si>
  <si>
    <t>2022-09-05 00:00:00</t>
  </si>
  <si>
    <t>https://webapp.buchhaltungsbutler.de/receipts/view-pdf/Bewirtungsrechnung%20Rumbrar%20592022_2.pdf</t>
  </si>
  <si>
    <t>Trinkgeld für Planungsessen - Gaststätte Sockenschuss, Karlsruhe</t>
  </si>
  <si>
    <t>Partnerschaftstreffen mit GKI-TP und DAP - Chinarestaurant King SDEU KarlsruheEUR</t>
  </si>
  <si>
    <t>-65.00</t>
  </si>
  <si>
    <t>Chinarestaurant King SDEU KarlsruheEUR 65,00Umsatz vom 04.09.2022MC NORMAN VOSS</t>
  </si>
  <si>
    <t>106</t>
  </si>
  <si>
    <t>0615</t>
  </si>
  <si>
    <t>China Restaurant King Seng</t>
  </si>
  <si>
    <t>https://webapp.buchhaltungsbutler.de/receipts/view-pdf/Bewirtungsrechnung%20GKI-TP%20492022.pdf</t>
  </si>
  <si>
    <t>161</t>
  </si>
  <si>
    <t>Trinkgeld für Bewirtung GKI-TP - Chinarestaurant King SDEU KarlsruheEUR</t>
  </si>
  <si>
    <t>Übernachtung Hotel Karlsruhe WCC GA - HOTEL BARBAROSSADEU KARLSRUHEEUR</t>
  </si>
  <si>
    <t>-260.00</t>
  </si>
  <si>
    <t>HOTEL BARBAROSSADEU KARLSRUHEEUR 260,00Umsatz vom 04.09.2022MC NORMAN VOSS</t>
  </si>
  <si>
    <t>SF-2-7-2</t>
  </si>
  <si>
    <t>260</t>
  </si>
  <si>
    <t>https://webapp.buchhaltungsbutler.de/receipts/view-pdf/202209071213-46608939-1.pdf</t>
  </si>
  <si>
    <t>Verpflegung Hotel Karlsruhe WCC GA - HOTEL BARBAROSSADEU KARLSRUHEEUR</t>
  </si>
  <si>
    <t>Fehlrechnung Steuerberatung - Campbell Hoermann Rec</t>
  </si>
  <si>
    <t>-77.35</t>
  </si>
  <si>
    <t>Glaeub-ID DE78ZZZ00001286725 Mandat 210530000001 Rechnung 33138 vom 23.08.22 Debitor 21053 EREF: 2208241440-0000012 MREF: 210530000001 CRED: DE78ZZZ00001286725 IBAN: DE13700202700015358014 BIC: HYVEDEMMXXX NDDT+105+00931</t>
  </si>
  <si>
    <t>2022/33138</t>
  </si>
  <si>
    <t>77.35</t>
  </si>
  <si>
    <t>https://webapp.buchhaltungsbutler.de/receipts/view-pdf/Rechnung%2033138%20vom%2023082022%20Mandant%2021053.pdf</t>
  </si>
  <si>
    <t>155</t>
  </si>
  <si>
    <t>Teilnahmekosten WCC GA Tagung - Ch teau de BosseyCHE BOGIS-BOSSEYEUR</t>
  </si>
  <si>
    <t>-63.63</t>
  </si>
  <si>
    <t>Ch teau de BosseyCHE BOGIS-BOSSEYEUR 63,001,00% AUSLANDSUMS. 0,63Umsatz vom 05.09.2022MC NORMAN VOSS</t>
  </si>
  <si>
    <t>111</t>
  </si>
  <si>
    <t>SF-2-7-3</t>
  </si>
  <si>
    <t>https://webapp.buchhaltungsbutler.de/receipts/view-pdf/202209071214-46687178-1.pdf</t>
  </si>
  <si>
    <t>162</t>
  </si>
  <si>
    <t>1230</t>
  </si>
  <si>
    <t>Kreditkartengebühr WCC Tagung Zahlung - Ch teau de BosseyCHE BOGIS-BOSSEYEUR</t>
  </si>
  <si>
    <t>BuchhaltungsButler Nutzungsgebuehr Rechnung: 2022-56854 EREF: PA032P2G3ZV83E MREF: DFFPXCW CRED: DE5610100002197951 IBAN: DE81503104000437760000 BIC: BARCDEFFXXX NDDT+105+00931</t>
  </si>
  <si>
    <t>2022-56854</t>
  </si>
  <si>
    <t>2022-09-01 00:00:00</t>
  </si>
  <si>
    <t>https://webapp.buchhaltungsbutler.de/receipts/view-pdf/Rechnung_2022-56854.pdf</t>
  </si>
  <si>
    <t>156</t>
  </si>
  <si>
    <t>11941/31.08.22 MREF: 10094 CRED: DE67ZZZ00001952052 IBAN: DE42130700240143413300 BIC: DEUTDEDBROS NDDT+105+00931</t>
  </si>
  <si>
    <t>11941</t>
  </si>
  <si>
    <t>https://webapp.buchhaltungsbutler.de/receipts/view-pdf/Rechnung_11941.pdf</t>
  </si>
  <si>
    <t>164</t>
  </si>
  <si>
    <t>Tagespauschale, Reise: Consultation with Kerk in Actie and Indonesia Partners - Norman Voß (2)</t>
  </si>
  <si>
    <t>Consultation with Kerk in Actie and Indonesia Partners (2)</t>
  </si>
  <si>
    <t>SF-2-2</t>
  </si>
  <si>
    <t>Consultation with Kerk in Actie and Indonesia Partners/Norman Voß</t>
  </si>
  <si>
    <t>3.8</t>
  </si>
  <si>
    <t>2022-09-14 00:00:00</t>
  </si>
  <si>
    <t>https://webapp.buchhaltungsbutler.de/receipts/view-pdf/20220914_2_2_consultationwithkerkinactieandindonesiapartners_Reisekosten.pdf</t>
  </si>
  <si>
    <t>177</t>
  </si>
  <si>
    <t>Netbook Vorstand - AfB gemeinnuetzige GmbH</t>
  </si>
  <si>
    <t>-105.93</t>
  </si>
  <si>
    <t>RDE-728990 TAN1:358313 IBAN: DE49360501050002902997 BIC: SPESDE3EXXX NTRF+177+00804</t>
  </si>
  <si>
    <t>115</t>
  </si>
  <si>
    <t>RDE-728990</t>
  </si>
  <si>
    <t>AfB gemeinnützige GmbH</t>
  </si>
  <si>
    <t>105.93</t>
  </si>
  <si>
    <t>2022-09-13 00:00:00</t>
  </si>
  <si>
    <t>https://webapp.buchhaltungsbutler.de/receipts/view-pdf/Rechnung.pdf</t>
  </si>
  <si>
    <t>166</t>
  </si>
  <si>
    <t>Stnr 131/5951/0787 Lohnsteuer Aug. 22 1.155,75 EREF: 13100059510787L220914-6067-69838722 MREF: NW005897133746 CRED: DE14NRW00000098851 IBAN: DE84300500000004061214 BIC: WELADEDDXXX ABWA: Landeshauptkasse des Landes NDDT+105+00931</t>
  </si>
  <si>
    <t>165</t>
  </si>
  <si>
    <t>WCC Consultancy August 2022 - Auslandsüberweisung</t>
  </si>
  <si>
    <t>739.50</t>
  </si>
  <si>
    <t>Auslandsüberweisung Produktbezeichnung: Inlandsanschlusszahl.E EUR Auftrag vom: 16.09.2022 Unsere Referenz: YG4967-ZAE209845 Fremde Referenz: DZBP3475289 Auftraggeber: CONSEIL OECUMENIQUE DES EGLISES Ursprungsbetrag: EUR 739,50 Auftragsbetrag: NTRF+206+00876</t>
  </si>
  <si>
    <t>20220901</t>
  </si>
  <si>
    <t>739.5</t>
  </si>
  <si>
    <t>2022-09-07 00:00:00</t>
  </si>
  <si>
    <t>https://webapp.buchhaltungsbutler.de/receipts/view-pdf/Invoice%2020220901%20to%20WCC%20from%20DevInt%20signed_2.pdf</t>
  </si>
  <si>
    <t>167</t>
  </si>
  <si>
    <t>Taxi Voß - iZ *BINSTEIN GmbHDEU WuppertalEUR</t>
  </si>
  <si>
    <t>-13.70</t>
  </si>
  <si>
    <t>iZ *BINSTEIN GmbHDEU WuppertalEUR 13,70Umsatz vom 15.09.2022MC NORMAN VOSS</t>
  </si>
  <si>
    <t>SF-2-2-2</t>
  </si>
  <si>
    <t>13.7</t>
  </si>
  <si>
    <t>2022-09-15 00:00:00</t>
  </si>
  <si>
    <t>https://webapp.buchhaltungsbutler.de/receipts/view-pdf/202209191121-398667904-1.pdf</t>
  </si>
  <si>
    <t>171</t>
  </si>
  <si>
    <t>ÖPNV Utrecht - 9292 - TranzerNLD AMERSFOORTEUR</t>
  </si>
  <si>
    <t>-1.74</t>
  </si>
  <si>
    <t>9292 - TranzerNLD AMERSFOORTEUR 1,74Umsatz vom 15.09.2022MC NORMAN VOSS</t>
  </si>
  <si>
    <t>SF-2-2-3</t>
  </si>
  <si>
    <t>1.74</t>
  </si>
  <si>
    <t>https://webapp.buchhaltungsbutler.de/receipts/view-pdf/202209230825-196838439-1.pdf</t>
  </si>
  <si>
    <t>170</t>
  </si>
  <si>
    <t>Bahnticket Utrecht Wuppertal Voß - DB BAHN  A-NR U8NDYTDEU INTERNETEUR</t>
  </si>
  <si>
    <t>-43.05</t>
  </si>
  <si>
    <t>DB BAHN A-NR U8NDYTDEU INTERNETEUR 43,05Umsatz vom 15.09.2022MC NORMAN VOSS</t>
  </si>
  <si>
    <t>SF-2-2-4</t>
  </si>
  <si>
    <t>Deutsche Bahn</t>
  </si>
  <si>
    <t>43.05</t>
  </si>
  <si>
    <t>https://webapp.buchhaltungsbutler.de/receipts/view-pdf/202209191126-399018872-1.pdf</t>
  </si>
  <si>
    <t>169</t>
  </si>
  <si>
    <t>Hotel Utrecht - HOTEL IBIS UTRECHTNLD UTRECHTEUR</t>
  </si>
  <si>
    <t>-162.65</t>
  </si>
  <si>
    <t>HOTEL IBIS UTRECHTNLD UTRECHTEUR 162,65Umsatz vom 14.09.2022MC NORMAN VOSS</t>
  </si>
  <si>
    <t>SF-2-2-1</t>
  </si>
  <si>
    <t>162.65</t>
  </si>
  <si>
    <t>https://webapp.buchhaltungsbutler.de/receipts/view-pdf/202209191117-398472684-1.pdf</t>
  </si>
  <si>
    <t>168</t>
  </si>
  <si>
    <t>Translation OTSUS2 - DevInt e.V.</t>
  </si>
  <si>
    <t>-409.50</t>
  </si>
  <si>
    <t>Auslandsüberweisung Produktbezeichnung: Kundenzahlung Import EUR Auftrag vom: 19.09.2022 Unsere Referenz: YG4967-ZAI293511 Ihre Referenz: OTUS Translation Begünstigter: 3721187029 Jane Aileen Tedjaseputra Bank des Begünstigten: CENAIDJAXXX NTRF+201+00876</t>
  </si>
  <si>
    <t>2022-09</t>
  </si>
  <si>
    <t>Jane Aileen Tedjaseputra</t>
  </si>
  <si>
    <t>400</t>
  </si>
  <si>
    <t>2022-09-16 00:00:00</t>
  </si>
  <si>
    <t>https://webapp.buchhaltungsbutler.de/receipts/view-pdf/Invoice%20-%20202209%20-%20DevInt%20eV_2.pdf</t>
  </si>
  <si>
    <t>174</t>
  </si>
  <si>
    <t>Auslandsüberweisungskosten - DevInt e.V.</t>
  </si>
  <si>
    <t>Nettolohnzahlungen September - DevInt e.V.</t>
  </si>
  <si>
    <t>-7800.52</t>
  </si>
  <si>
    <t>SEPA Sammel-Ueberweisung mit 3 Ueberweisungen und folgenden zusaetzlichen Informationen: TAN: 000002 MSG-ID: LG-14092022-10094000000076710 NTRF+191+00803</t>
  </si>
  <si>
    <t>175</t>
  </si>
  <si>
    <t>Auszahlung Energiepauschale an Arbeitgeber - STEUERVERWALTUNG NRW</t>
  </si>
  <si>
    <t>900.00</t>
  </si>
  <si>
    <t>StNr 131/5951/0787 Lohnsteuer Aug. 22 900,00 EREF: 13100059510787G220916-6071-00007702 ABWA: Finanzamt Dusseldorf-Nord NTRF+166+00931</t>
  </si>
  <si>
    <t>172</t>
  </si>
  <si>
    <t>OSINT Satellitenfotos - European Space Imaging GmbH</t>
  </si>
  <si>
    <t>-297.80</t>
  </si>
  <si>
    <t>IN221215 TAN1:703413 IBAN: DE43700400410300739000 BIC: COBADEFFXXX NTRF+177+00804</t>
  </si>
  <si>
    <t>116</t>
  </si>
  <si>
    <t>IN221215</t>
  </si>
  <si>
    <t>European Space Imaging GmbH</t>
  </si>
  <si>
    <t>297.8</t>
  </si>
  <si>
    <t>https://webapp.buchhaltungsbutler.de/receipts/view-pdf/IN221215.pdf</t>
  </si>
  <si>
    <t>173</t>
  </si>
  <si>
    <t>Translation Service - DEEPL* DP-2193613DEU KOLNEUR</t>
  </si>
  <si>
    <t>-71.88</t>
  </si>
  <si>
    <t>DEEPL* DP-2193613DEU KOLNEUR 71,88Umsatz vom 21.09.2022MC NORMAN VOSS</t>
  </si>
  <si>
    <t>DP-2193613</t>
  </si>
  <si>
    <t>DeepL SE</t>
  </si>
  <si>
    <t>71.88</t>
  </si>
  <si>
    <t>2022-09-21 00:00:00</t>
  </si>
  <si>
    <t>https://webapp.buchhaltungsbutler.de/receipts/view-pdf/DeepL_invoice_20220921_2.pdf</t>
  </si>
  <si>
    <t>209</t>
  </si>
  <si>
    <t>-1132.46</t>
  </si>
  <si>
    <t>Beitraege 01.09.2022 - 30.09.2022 81835189 1132.46 EREF: 2610009460516277 MREF: 011203311201-1 CRED: DE84BKK00000085660 IBAN: DE45700202700667562546 BIC: HYVEDEMMXXX NDDT+105+00931</t>
  </si>
  <si>
    <t>178</t>
  </si>
  <si>
    <t>-3954.49</t>
  </si>
  <si>
    <t>BNR: 81835189 B561001Q3H4 Beitraege 09/22 EREF: 2906389314 MREF: MD3202219J4 CRED: DE51TK100000031158 IBAN: DE59200505501280376854 BIC: HASPDEHHXXX NDDT+105+00931</t>
  </si>
  <si>
    <t>179</t>
  </si>
  <si>
    <t>-4.58</t>
  </si>
  <si>
    <t>ABSCHLUSS PER 30.09.2022 NMSC+805+00905</t>
  </si>
  <si>
    <t>180</t>
  </si>
  <si>
    <t>1222</t>
  </si>
  <si>
    <t>LÃ¶hne und GehÃ¤lter</t>
  </si>
  <si>
    <t>1223</t>
  </si>
  <si>
    <t>1221</t>
  </si>
  <si>
    <t>LÃ¶hne</t>
  </si>
  <si>
    <t>134</t>
  </si>
  <si>
    <t>F72D287E-0007</t>
  </si>
  <si>
    <t>2022-10-01 00:00:00</t>
  </si>
  <si>
    <t>https://webapp.buchhaltungsbutler.de/receipts/view-pdf/Invoice-F72D287E-0007.pdf</t>
  </si>
  <si>
    <t>228</t>
  </si>
  <si>
    <t>Vorrauszahlung Reisekosten - Vorauszahlung Reisekosten Bartosch Indonesien</t>
  </si>
  <si>
    <t>2250.00</t>
  </si>
  <si>
    <t>BB-Int-128</t>
  </si>
  <si>
    <t>Vorauszahlung Reisekosten Bartosch Indonesien</t>
  </si>
  <si>
    <t>2250</t>
  </si>
  <si>
    <t>2022-10-06 00:00:00</t>
  </si>
  <si>
    <t>https://webapp.buchhaltungsbutler.de/receipts/view-pdf/Request%20Letter_Indonesia%20Trip.pdf</t>
  </si>
  <si>
    <t>182</t>
  </si>
  <si>
    <t>Projektbuchhaltung - GC re BuchhaltungsButler</t>
  </si>
  <si>
    <t>EREF: PA035HQWNB6HP8 MREF: DFFPXCW CRED: DE5610100002197951 IBAN: DE81503104000437760000 BIC: BARCDEFFXXX NDDT+105+00931</t>
  </si>
  <si>
    <t>CB-2022-60801</t>
  </si>
  <si>
    <t>https://webapp.buchhaltungsbutler.de/receipts/view-pdf/invoice_CB-2022-60801.pdf</t>
  </si>
  <si>
    <t>181</t>
  </si>
  <si>
    <t>Vorrauszahlung Reisekosten - Florian Bartosch</t>
  </si>
  <si>
    <t>-2250.00</t>
  </si>
  <si>
    <t>Bartosch Florian Vorrauszahlung Reisekosten Indonesien TAN: SecureGo plus IBAN: DE44120300001008605535 BIC: BYLADEM1001 COMM NTRF+118+07000</t>
  </si>
  <si>
    <t>183</t>
  </si>
  <si>
    <t>12325/30.09.22 MREF: 10094 CRED: DE67ZZZ00001952052 IBAN: DE42130700240143413300 BIC: DEUTDEDBROS NDDT+105+00931</t>
  </si>
  <si>
    <t>12325</t>
  </si>
  <si>
    <t>2022-09-30 00:00:00</t>
  </si>
  <si>
    <t>https://webapp.buchhaltungsbutler.de/receipts/view-pdf/Rechnung_12325.pdf</t>
  </si>
  <si>
    <t>184</t>
  </si>
  <si>
    <t>Flugtickets Indonesien Bartosch - raptim Deutschland GmbH</t>
  </si>
  <si>
    <t>-2654.73</t>
  </si>
  <si>
    <t>36461820 TAN1:447628 IBAN: DE54370601931009518017 BIC: GENODED1PAX NTRF+177+00804</t>
  </si>
  <si>
    <t>36461820</t>
  </si>
  <si>
    <t>raptim Deutschland GmbH</t>
  </si>
  <si>
    <t>2654.73</t>
  </si>
  <si>
    <t>https://webapp.buchhaltungsbutler.de/receipts/view-pdf/Rechnung_36461820_Florian_Bartosch.pdf</t>
  </si>
  <si>
    <t>186</t>
  </si>
  <si>
    <t>-2695.24</t>
  </si>
  <si>
    <t>Stnr 131/5951/0787 Lohnsteuer Sept.22 2.695,24 EREF: 13100059510787L221011-6105-70716503 MREF: NW005897133746 CRED: DE14NRW00000098851 IBAN: DE84300500000004061214 BIC: WELADEDDXXX ABWA: Landeshauptkasse des Landes NDDT+105+00931</t>
  </si>
  <si>
    <t>187</t>
  </si>
  <si>
    <t>OSINT Satellitenfotos - European Space Imaging</t>
  </si>
  <si>
    <t>-300.32</t>
  </si>
  <si>
    <t>IN221233 - Kiwirok Papua IBAN: DE43700400410300739000 BIC: COBADEFFXXX NTRF+177+00801</t>
  </si>
  <si>
    <t>IN221233</t>
  </si>
  <si>
    <t>300.32</t>
  </si>
  <si>
    <t>2022-09-22 00:00:00</t>
  </si>
  <si>
    <t>https://webapp.buchhaltungsbutler.de/receipts/view-pdf/IN221233.pdf</t>
  </si>
  <si>
    <t>185</t>
  </si>
  <si>
    <t>RK Bartosch Indonesien 2022 - Florian Bartosch (3)</t>
  </si>
  <si>
    <t>-2141.15</t>
  </si>
  <si>
    <t>Networking and Lobbyreise Papua and Jakarta (4)</t>
  </si>
  <si>
    <t>668, 669, 670</t>
  </si>
  <si>
    <t>invoice inbound, invoice inbound, invoice inbound</t>
  </si>
  <si>
    <t>RK 2022-Indonesien 1/3, RK 2022-Indonesien 3/3, RK 2022-Indonesien 2/3</t>
  </si>
  <si>
    <t>SF Reisekostenabrechnung Bartosch, SF Reisekostenabrechnung Bartosch, SF REisekostenabrechnung Bartosch</t>
  </si>
  <si>
    <t>0, 0, 0</t>
  </si>
  <si>
    <t>168.33, 1572.02, 400.8</t>
  </si>
  <si>
    <t>2022-12-07 00:00:00, 2022-12-07 00:00:00, 2022-12-07 00:00:00</t>
  </si>
  <si>
    <t>0.00, 0.00, 0.00</t>
  </si>
  <si>
    <t>https://webapp.buchhaltungsbutler.de/receipts/view-pdf/REisekosten%20Bartosch%2020221017%20Abrechnung%20und%20Bewirtungsbelege.pdf,https://webapp.buchhaltungsbutler.de/receipts/view-pdf/REisekosten%20Bartosch%2020221017%20weitere%20Belege.pdf,https://webapp.buchhaltungsbutler.de/receipts/view-pdf/Reisekosten%20Bartosch%2020221017%20Buchungsliste%20SKR49.pdf</t>
  </si>
  <si>
    <t>224</t>
  </si>
  <si>
    <t>Storno Fehlrechnung von 6.9 Steuerberatung - Campbell Hoermann Rec</t>
  </si>
  <si>
    <t>Mdt. 21053, RG 33138 EREF: 2210141338-0000001 NTRF+166+00931</t>
  </si>
  <si>
    <t>108</t>
  </si>
  <si>
    <t>https://webapp.buchhaltungsbutler.de/receipts/view-pdf/236069%20-%20Rechnung%202022-033138_802%20-%20Storniert.pdf</t>
  </si>
  <si>
    <t>188</t>
  </si>
  <si>
    <t>Kreditkartenabrechnung - Abrechnung vom 30.09.2022MC</t>
  </si>
  <si>
    <t>799.70</t>
  </si>
  <si>
    <t>Abrechnung vom 30.09.2022MC NORMAN VOSS</t>
  </si>
  <si>
    <t>210</t>
  </si>
  <si>
    <t>-799.70</t>
  </si>
  <si>
    <t>189</t>
  </si>
  <si>
    <t>Translation Service - DEEPL* DP-2313959DEU KOLNEUR</t>
  </si>
  <si>
    <t>-4.99</t>
  </si>
  <si>
    <t>DEEPL* DP-2313959DEU KOLNEUR 4,99Umsatz vom 20.10.2022MC NORMAN VOSS</t>
  </si>
  <si>
    <t>DP-2313959</t>
  </si>
  <si>
    <t>4.99</t>
  </si>
  <si>
    <t>2022-10-21 00:00:00</t>
  </si>
  <si>
    <t>https://webapp.buchhaltungsbutler.de/receipts/view-pdf/DeepL_invoice_20221021.pdf</t>
  </si>
  <si>
    <t>211</t>
  </si>
  <si>
    <t>Nettolohnzahlungen Oktober - DevInt e.V.</t>
  </si>
  <si>
    <t>-5961.32</t>
  </si>
  <si>
    <t>SEPA Sammel-Ueberweisung mit 3 Ueberweisungen und folgenden zusaetzlichen Informationen: TAN: 000002 MSG-ID: LG-24102022-10094000000078787 NTRF+191+00803</t>
  </si>
  <si>
    <t>190</t>
  </si>
  <si>
    <t>Webdevelopment: JS ES6 - AMAZON PAYMENTS EUROPE S.C.A.</t>
  </si>
  <si>
    <t>-19.41</t>
  </si>
  <si>
    <t>306-0583027-9178749 AMZN Mktp DE 6LU5PJTRKI2ZEGXQ EREF: 6LU5PJTRKI2ZEGXQ MREF: WLSwLU?SHj?uVY:5DI52IqD5Ixe044 CRED: DE94ZZZ00000561653 IBAN: DE87300308801908262006 BIC: TUBDDEDD NDDT+105+00931</t>
  </si>
  <si>
    <t>140</t>
  </si>
  <si>
    <t>INV-DE-113759791-2022-25592</t>
  </si>
  <si>
    <t>Marcin Lindemann</t>
  </si>
  <si>
    <t>19.41</t>
  </si>
  <si>
    <t>2022-10-24 00:00:00</t>
  </si>
  <si>
    <t>https://webapp.buchhaltungsbutler.de/receipts/view-pdf/invoice%20Books%20HRM%202022-10%20d.pdf</t>
  </si>
  <si>
    <t>192</t>
  </si>
  <si>
    <t>Webdevelopment: Wordress Plugin - AMAZON EU S.A R.L., NIEDERLASSUNG DEUTSCHLAND</t>
  </si>
  <si>
    <t>-32.08</t>
  </si>
  <si>
    <t>306-9986321-8389923 Amazon.de 3GKTPXDOXFS2TWWM EREF: 3GKTPXDOXFS2TWWM MREF: WLSwLU?SHj?uVY:5DI52IqD5Ixe044 CRED: DE24ZZZ00000561652 IBAN: DE93300308800013441006 BIC: TUBDDEDD NDDT+105+00931</t>
  </si>
  <si>
    <t>139</t>
  </si>
  <si>
    <t>DE261VXW0AEUI</t>
  </si>
  <si>
    <t>32.08</t>
  </si>
  <si>
    <t>https://webapp.buchhaltungsbutler.de/receipts/view-pdf/invoice%20Books%20HRM%202022-10%20c.pdf</t>
  </si>
  <si>
    <t>191</t>
  </si>
  <si>
    <t>Webdevelopment: JS Async - AMAZON PAYMENTS EUROPE S.C.A.</t>
  </si>
  <si>
    <t>-31.03</t>
  </si>
  <si>
    <t>306-2828511-8406758 AMZN Mktp DE RWBRQKSLG8R4ZA8U EREF: RWBRQKSLG8R4ZA8U MREF: WLSwLU?SHj?uVY:5DI52IqD5Ixe044 CRED: DE94ZZZ00000561653 IBAN: DE87300308801908262006 BIC: TUBDDEDD NDDT+105+00931</t>
  </si>
  <si>
    <t>DE-2022-3-004255482</t>
  </si>
  <si>
    <t>medimops.de</t>
  </si>
  <si>
    <t>31.03</t>
  </si>
  <si>
    <t>2022-10-25 00:00:00</t>
  </si>
  <si>
    <t>https://webapp.buchhaltungsbutler.de/receipts/view-pdf/invoice%20Books%20HRM%202022-10%20a.pdf</t>
  </si>
  <si>
    <t>197</t>
  </si>
  <si>
    <t>Webdevelopment: JS Guide - AMAZON EU S.A R.L., NIEDERLASSUNG DEUTSCHLAND</t>
  </si>
  <si>
    <t>-80.96</t>
  </si>
  <si>
    <t>306-9986321-8389923 Amazon.de 3FD8AQ76MXEWTW55 EREF: 3FD8AQ76MXEWTW55 MREF: WLSwLU?SHj?uVY:5DI52IqD5Ixe044 CRED: DE24ZZZ00000561652 IBAN: DE93300308800013441006 BIC: TUBDDEDD NDDT+105+00931</t>
  </si>
  <si>
    <t>138</t>
  </si>
  <si>
    <t>DE262SGADAEUI</t>
  </si>
  <si>
    <t>80.96</t>
  </si>
  <si>
    <t>https://webapp.buchhaltungsbutler.de/receipts/view-pdf/invoice%20Books%20HRM%202022-10%20b.pdf</t>
  </si>
  <si>
    <t>198</t>
  </si>
  <si>
    <t>Projektbuchführung - AMAZON EU S.A R.L., NIEDERLASSUNG DEUTSCHLAND</t>
  </si>
  <si>
    <t>Paypal von Bankkonto - Bank Account (direct debit)</t>
  </si>
  <si>
    <t>87.26</t>
  </si>
  <si>
    <t>9RW12308FE5503809</t>
  </si>
  <si>
    <t>195</t>
  </si>
  <si>
    <t>Paypal Währungsumrechnung - GitHub, Inc.</t>
  </si>
  <si>
    <t>-83.29</t>
  </si>
  <si>
    <t>71G794914P069114T</t>
  </si>
  <si>
    <t>196</t>
  </si>
  <si>
    <t>Webdevelopment GitHub - To U.S. Dollar</t>
  </si>
  <si>
    <t>-87.26</t>
  </si>
  <si>
    <t>8FB74759J80526509</t>
  </si>
  <si>
    <t>141</t>
  </si>
  <si>
    <t>BB-Int-141</t>
  </si>
  <si>
    <t>Github</t>
  </si>
  <si>
    <t>2022-10-26 00:00:00</t>
  </si>
  <si>
    <t>https://webapp.buchhaltungsbutler.de/receipts/view-pdf/github-devintev-receipt-2022-10-26.pdf</t>
  </si>
  <si>
    <t>194</t>
  </si>
  <si>
    <t>Paypal Währungsumrechnung - From Euro</t>
  </si>
  <si>
    <t>83.29</t>
  </si>
  <si>
    <t>3D656574H70992405</t>
  </si>
  <si>
    <t>193</t>
  </si>
  <si>
    <t>-1041.34</t>
  </si>
  <si>
    <t>Beitraege 01.10.2022 - 31.10.2022 81835189 1041.34 EREF: 2610009510621109 MREF: 011203311201-1 CRED: DE84BKK00000085660 IBAN: DE45700202700667562546 BIC: HYVEDEMMXXX NDDT+105+00931</t>
  </si>
  <si>
    <t>199</t>
  </si>
  <si>
    <t>-3058.95</t>
  </si>
  <si>
    <t>BNR: 81835189 B561001Q3H4 Beitraege 10/22 EREF: 3906372876 MREF: MD3202219J4 CRED: DE51TK100000031158 IBAN: DE59200505501280376854 BIC: HASPDEHHXXX NDDT+105+00931</t>
  </si>
  <si>
    <t>202</t>
  </si>
  <si>
    <t>Einzug von Paypal Konto - PayPal (Europe) S.a r.l. et Cie, S.C.A.</t>
  </si>
  <si>
    <t>1023123802207 PP.5830.PP . GitHub, Inc., Ihr Einkauf bei GitHub, Inc. EREF: 1023123802207 PP.5830.PP PAYPAL MREF: 5YA22253Q9ZKS CRED: LU96ZZZ0000000000000000058 IBAN: DE88500700100175526303 BIC: DEUTDEFFXXX NDDT+105+00931</t>
  </si>
  <si>
    <t>201</t>
  </si>
  <si>
    <t>-1650.58</t>
  </si>
  <si>
    <t>Auslandsüberweisung Produktbezeichnung: Kundenzahlung Import EUR Auftrag vom: 28.10.2022 Unsere Referenz: YG4967-ZAI297172 Begünstigter: 0322017837 Era Purnama Sari Bank des Begünstigten: CENAIDJAXXX Verwendungszweck: Consultancy Invoice No. 202 NTRF+201+00876</t>
  </si>
  <si>
    <t>1641.08</t>
  </si>
  <si>
    <t>https://webapp.buchhaltungsbutler.de/receipts/view-pdf/Invoice%2020220901%20to%20DevInt%20from%20EPS.pdf</t>
  </si>
  <si>
    <t>200</t>
  </si>
  <si>
    <t>-4.98</t>
  </si>
  <si>
    <t>ABSCHLUSS PER 31.10.2022 NMSC+805+00905</t>
  </si>
  <si>
    <t>203</t>
  </si>
  <si>
    <t>EREF: PA038AC3WQBZA0 MREF: DFFPXCW CRED: DE5610100002197951 IBAN: DE81503104000437760000 BIC: BARCDEFFXXX NDDT+105+00931</t>
  </si>
  <si>
    <t>144</t>
  </si>
  <si>
    <t>CB-2022-61730</t>
  </si>
  <si>
    <t>2022-11-01 00:00:00</t>
  </si>
  <si>
    <t>https://webapp.buchhaltungsbutler.de/receipts/view-pdf/invoice_CB-2022-61730.pdf</t>
  </si>
  <si>
    <t>204</t>
  </si>
  <si>
    <t>Webdevelopment Wordpress Plugin - Worldpay</t>
  </si>
  <si>
    <t>-1552.88</t>
  </si>
  <si>
    <t>www.fiverr.com GIROPAY0011300040SLA9JN3DO4 TAN:741695 IBAN: GB15BARC20364778803144 BIC: BARCGB22 NTRF+177+00801</t>
  </si>
  <si>
    <t>FI16229737785</t>
  </si>
  <si>
    <t>Fiverr International Ltd.</t>
  </si>
  <si>
    <t>1552.88</t>
  </si>
  <si>
    <t>2022-11-09 00:00:00</t>
  </si>
  <si>
    <t>https://webapp.buchhaltungsbutler.de/receipts/view-pdf/FI16229737785.pdf</t>
  </si>
  <si>
    <t>212</t>
  </si>
  <si>
    <t>Web Data Infrastructure Consultancy - Worldpay</t>
  </si>
  <si>
    <t>-40.58</t>
  </si>
  <si>
    <t>www.fiverr.com GIROPAY0011300040SLA9OEHGU2 TAN:520911 IBAN: GB15BARC20364778803144 BIC: BARCGB22 NTRF+177+00801</t>
  </si>
  <si>
    <t>143</t>
  </si>
  <si>
    <t>FI30029743391</t>
  </si>
  <si>
    <t>40.58</t>
  </si>
  <si>
    <t>https://webapp.buchhaltungsbutler.de/receipts/view-pdf/FI30029743391.pdf</t>
  </si>
  <si>
    <t>213</t>
  </si>
  <si>
    <t>Digital tool creative cloud for documentation - Worldpay</t>
  </si>
  <si>
    <t>-108.66</t>
  </si>
  <si>
    <t>www.fiverr.com GIROPAY0011300040SLACFYS843 TAN:030344 IBAN: GB15BARC20364778803144 BIC: BARCGB22 NTRF+177+00801</t>
  </si>
  <si>
    <t>145</t>
  </si>
  <si>
    <t>FI74629865006</t>
  </si>
  <si>
    <t>108.66</t>
  </si>
  <si>
    <t>2022-11-11 00:00:00</t>
  </si>
  <si>
    <t>https://webapp.buchhaltungsbutler.de/receipts/view-pdf/FI74629865006.pdf</t>
  </si>
  <si>
    <t>214</t>
  </si>
  <si>
    <t>Consultancy HR news monitoring - Worldpay</t>
  </si>
  <si>
    <t>-39.63</t>
  </si>
  <si>
    <t>www.fiverr.com GIROPAY0011300040SLAGO48F83 TAN:458193 IBAN: GB15BARC20364778803144 BIC: BARCGB22 NTRF+177+00801</t>
  </si>
  <si>
    <t>FI97630008242</t>
  </si>
  <si>
    <t>39.63</t>
  </si>
  <si>
    <t>2022-11-14 00:00:00</t>
  </si>
  <si>
    <t>https://webapp.buchhaltungsbutler.de/receipts/view-pdf/FI97630008242.pdf</t>
  </si>
  <si>
    <t>215</t>
  </si>
  <si>
    <t>-178.50</t>
  </si>
  <si>
    <t>12376/31.10.22 MREF: 10094 CRED: DE67ZZZ00001952052 IBAN: DE42130700240143413300 BIC: DEUTDEDBROS NDDT+105+00931</t>
  </si>
  <si>
    <t>12376</t>
  </si>
  <si>
    <t>178.5</t>
  </si>
  <si>
    <t>2022-10-31 00:00:00</t>
  </si>
  <si>
    <t>https://webapp.buchhaltungsbutler.de/receipts/view-pdf/Rechnung_12376.pdf</t>
  </si>
  <si>
    <t>216</t>
  </si>
  <si>
    <t>-1610.35</t>
  </si>
  <si>
    <t>Stnr 131/5951/0787 Lohnsteuer Okt. 22 1.610,35 EREF: 13100059510787L221111-6149-71342843 MREF: NW005897133746 CRED: DE14NRW00000098851 IBAN: DE84300500000004061214 BIC: WELADEDDXXX ABWA: Landeshauptkasse des Landes NDDT+105+00931</t>
  </si>
  <si>
    <t>217</t>
  </si>
  <si>
    <t>Consultancy OHCHR SP Monitoring - Worldpay</t>
  </si>
  <si>
    <t>-321.89</t>
  </si>
  <si>
    <t>www.fiverr.com GIROPAY0011300040SLAI512HI4 TAN:632467 IBAN: GB15BARC20364778803144 BIC: BARCGB22 NTRF+177+00801</t>
  </si>
  <si>
    <t>148</t>
  </si>
  <si>
    <t>FI63930076601</t>
  </si>
  <si>
    <t>321.89</t>
  </si>
  <si>
    <t>2022-11-15 00:00:00</t>
  </si>
  <si>
    <t>https://webapp.buchhaltungsbutler.de/receipts/view-pdf/FI63930076601.pdf</t>
  </si>
  <si>
    <t>218</t>
  </si>
  <si>
    <t>WCC Consultancy Sep-Oct 2022 - Auslandsüberweisung</t>
  </si>
  <si>
    <t>1645.50</t>
  </si>
  <si>
    <t>Auslandsüberweisung Produktbezeichnung: Inlandsanschlusszahl.E EUR Auftrag vom: 16.11.2022 Unsere Referenz: YG4967-ZAE214619 Fremde Referenz: DZBP4181578 Auftraggeber: CONSEIL OECUMENIQUE DES EGLISES Ursprungsbetrag: EUR 1.645,50 Auftragsbetrag: EUR 1.645,50 Buchungsbetrag: EUR 1.645,50 Wert: 16.11.2022 NTRF+206+00876</t>
  </si>
  <si>
    <t>20221101</t>
  </si>
  <si>
    <t>1645.5</t>
  </si>
  <si>
    <t>2022-11-02 00:00:00</t>
  </si>
  <si>
    <t>https://webapp.buchhaltungsbutler.de/receipts/view-pdf/Invoice%2020221101%20to%20WCC%20from%20DevInt%20signed_2.pdf</t>
  </si>
  <si>
    <t>219</t>
  </si>
  <si>
    <t>Team Collaboration Software - GC re Lucid Software Inc.</t>
  </si>
  <si>
    <t>-57.12</t>
  </si>
  <si>
    <t>EREF: PA039HZGCMY1K8 MREF: 4J7GCXC CRED: DE5647100002197951 IBAN: DE81503104000437760000 BIC: BARCDEFFXXX NDDT+105+00931</t>
  </si>
  <si>
    <t>12178829</t>
  </si>
  <si>
    <t>Lucid Software Inc.</t>
  </si>
  <si>
    <t>57.12</t>
  </si>
  <si>
    <t>https://webapp.buchhaltungsbutler.de/receipts/view-pdf/Lucidspark-202211-12178829.pdf</t>
  </si>
  <si>
    <t>221</t>
  </si>
  <si>
    <t>Charting Tool - GC re Lucid Software Inc.</t>
  </si>
  <si>
    <t>-114.24</t>
  </si>
  <si>
    <t>EREF: PA039HZGCCB85E MREF: 4BY5562 CRED: DE5647100002197951 IBAN: DE81503104000437760000 BIC: BARCDEFFXXX NDDT+105+00931</t>
  </si>
  <si>
    <t>12178828</t>
  </si>
  <si>
    <t>114.24</t>
  </si>
  <si>
    <t>https://webapp.buchhaltungsbutler.de/receipts/view-pdf/Lucidchart-202211-12178828.pdf</t>
  </si>
  <si>
    <t>222</t>
  </si>
  <si>
    <t>Nettolohnzahlungen November - DevInt e.V.</t>
  </si>
  <si>
    <t>-9674.26</t>
  </si>
  <si>
    <t>SEPA Sammel-Ueberweisung mit 3 Ueberweisungen und folgenden zusaetzlichen Informationen: TAN1: null MSG-ID: LG-16112022-10094000000079598 NTRF+191+00803</t>
  </si>
  <si>
    <t>220</t>
  </si>
  <si>
    <t>Kreditkartenabrechnung - Abrechnung vom 31.10.2022MC</t>
  </si>
  <si>
    <t>Abrechnung vom 31.10.2022MC NORMAN VOSS</t>
  </si>
  <si>
    <t>248</t>
  </si>
  <si>
    <t>Miete Laptop Documentation - Grover GmbH (BC)</t>
  </si>
  <si>
    <t>Vielen Dank für deine Miete mit Grover. EREF: 0Uo3TdI8ToK6u(Nq MREF: GROVER-63eaa3b5-1652782358 CRED: BE35ZZZ008D000000636 IBAN: DK6089000000022730 BIC: SXPYDKKK OTHR NDDT+105+00931</t>
  </si>
  <si>
    <t>680</t>
  </si>
  <si>
    <t>DE-080922-0001850963</t>
  </si>
  <si>
    <t>https://webapp.buchhaltungsbutler.de/receipts/view-pdf/Grover45Sep.pdf</t>
  </si>
  <si>
    <t>223</t>
  </si>
  <si>
    <t>Vervwaltungsgebühr Stifterrabatt Adobe CC - Haus des Stiftens gGmbH</t>
  </si>
  <si>
    <t>-14.28</t>
  </si>
  <si>
    <t>2RE98786R58644149 Bestellung 274861 bei Stifter-helfen</t>
  </si>
  <si>
    <t>110610</t>
  </si>
  <si>
    <t>14.28</t>
  </si>
  <si>
    <t>2020-11-22 00:00:00</t>
  </si>
  <si>
    <t>https://webapp.buchhaltungsbutler.de/receipts/view-pdf/adobe%20cc%20non%20profit%20fee.pdf</t>
  </si>
  <si>
    <t>226</t>
  </si>
  <si>
    <t>Ausgleich Paypal - Bank Account (direct debit)</t>
  </si>
  <si>
    <t>77964972WS1210543</t>
  </si>
  <si>
    <t>225</t>
  </si>
  <si>
    <t>Videoediting - Musikhaus Thomann</t>
  </si>
  <si>
    <t>-340.00</t>
  </si>
  <si>
    <t>Thomann GmbH 4733636b1dda7 TAN1:SecureGo plus IBAN: DE19760700240811500800 BIC: DEUTDEDB760 NTRF+177+00804</t>
  </si>
  <si>
    <t>63897082</t>
  </si>
  <si>
    <t>Thomann GmbH</t>
  </si>
  <si>
    <t>340</t>
  </si>
  <si>
    <t>2022-11-21 00:00:00</t>
  </si>
  <si>
    <t>https://webapp.buchhaltungsbutler.de/receipts/view-pdf/RE_63897082.pdf</t>
  </si>
  <si>
    <t>231</t>
  </si>
  <si>
    <t>API Translation Abo 21.10-20.11 - DEEPL* DP-2442327DEU KOLNEUR</t>
  </si>
  <si>
    <t>DEEPL* DP-2442327DEU KOLNEUR 4,99Umsatz vom 20.11.2022MC NORMAN VOSS</t>
  </si>
  <si>
    <t>666</t>
  </si>
  <si>
    <t>DP-2442327</t>
  </si>
  <si>
    <t>https://webapp.buchhaltungsbutler.de/receipts/view-pdf/DeepL_invoice_20221121_3.pdf</t>
  </si>
  <si>
    <t>249</t>
  </si>
  <si>
    <t>monatl. Kreditkartenabrechnung - GLS Gemeinschaftsbank eG Verrechnungskonto</t>
  </si>
  <si>
    <t>232</t>
  </si>
  <si>
    <t>Webpublishing Course Material - Udemy Ireland, Ltd</t>
  </si>
  <si>
    <t>-41.96</t>
  </si>
  <si>
    <t>70A81728HF961903M course:4828674</t>
  </si>
  <si>
    <t>DE2022-526812</t>
  </si>
  <si>
    <t>Udemy</t>
  </si>
  <si>
    <t>41.96</t>
  </si>
  <si>
    <t>https://webapp.buchhaltungsbutler.de/receipts/view-pdf/Invoice%20Udemy%202022-11-21.pdf</t>
  </si>
  <si>
    <t>230</t>
  </si>
  <si>
    <t>Paypal Zahlungsausgleich - Bank Account (direct debit)</t>
  </si>
  <si>
    <t>0PA983978J307521W</t>
  </si>
  <si>
    <t>229</t>
  </si>
  <si>
    <t>Umbuchung PayPal - PayPal Europe S.a.r.l. et Cie S.C.A</t>
  </si>
  <si>
    <t>1023595910871 PP.5830.PP . Haus des Stiftens gGmbH, Ihr Einkauf bei Haus des Stiftens gGmbH EREF: 1023595910871 MREF: 5YA22253Q9ZKS CRED: LU96ZZZ0000000000000000058 IBAN: LU27999000135104200E BIC: PPLXLUL2 NDDT+105+00931</t>
  </si>
  <si>
    <t>233</t>
  </si>
  <si>
    <t>Umbuchung PayPal - PayPal (Europe) S.a r.l. et Cie, S.C.A.</t>
  </si>
  <si>
    <t>1023619855737 PP.5830.PP . Udemy Ireland, Ltd, Ihr Einkauf bei Udemy Ireland, Ltd EREF: 1023619855737 PP.5830.PP PAYPAL MREF: 5YA22253Q9ZKS CRED: LU96ZZZ0000000000000000058 IBAN: DE88500700100175526303 BIC: DEUTDEFFXXX NDDT+105+00931</t>
  </si>
  <si>
    <t>238</t>
  </si>
  <si>
    <t>Miete Laptop Administration &amp; Publications - Grover GmbH (BC)</t>
  </si>
  <si>
    <t>Vielen Dank für deine Miete mit Grover. EREF: d8CNrrNcTmCiGTFA MREF: GROVER-63eaa3b5-1652782358 CRED: BE35ZZZ008D000000636 IBAN: DK6089000000022730 BIC: SXPYDKKK OTHR NDDT+105+00931</t>
  </si>
  <si>
    <t>679</t>
  </si>
  <si>
    <t>DE-241022-0002446299</t>
  </si>
  <si>
    <t>2022-10-23 00:00:00</t>
  </si>
  <si>
    <t>https://webapp.buchhaltungsbutler.de/receipts/view-pdf/Grover39Oct.pdf</t>
  </si>
  <si>
    <t>236</t>
  </si>
  <si>
    <t>Vielen Dank für deine Miete mit Grover. EREF: w2085)kHQvOJ(eu4 MREF: GROVER-63eaa3b5-1652782358 CRED: BE35ZZZ008D000000636 IBAN: DK6089000000022730 BIC: SXPYDKKK OTHR NDDT+105+00931</t>
  </si>
  <si>
    <t>678</t>
  </si>
  <si>
    <t>DE-081022-0002238574</t>
  </si>
  <si>
    <t>2022-10-07 00:00:00</t>
  </si>
  <si>
    <t>https://webapp.buchhaltungsbutler.de/receipts/view-pdf/Grover45Oct.pdf</t>
  </si>
  <si>
    <t>235</t>
  </si>
  <si>
    <t>Vielen Dank für deine Miete mit Grover. EREF: 8GIo(WLWRt6DrKCb MREF: GROVER-63eaa3b5-1652782358 CRED: BE35ZZZ008D000000636 IBAN: DK6089000000022730 BIC: SXPYDKKK OTHR NDDT+105+00931</t>
  </si>
  <si>
    <t>682</t>
  </si>
  <si>
    <t>DE-081122-0002615704</t>
  </si>
  <si>
    <t>2022-11-07 00:00:00</t>
  </si>
  <si>
    <t>https://webapp.buchhaltungsbutler.de/receipts/view-pdf/GroverNov45.pdf</t>
  </si>
  <si>
    <t>237</t>
  </si>
  <si>
    <t>Vielen Dank für deine Miete mit Grover. EREF: 1DPEG1ONQOCfNHYZ MREF: GROVER-63eaa3b5-1652782358 CRED: BE35ZZZ008D000000636 IBAN: DK6089000000022730 BIC: SXPYDKKK OTHR NDDT+105+00931</t>
  </si>
  <si>
    <t>681</t>
  </si>
  <si>
    <t>DE-240922-0002051798</t>
  </si>
  <si>
    <t>2022-09-23 00:00:00</t>
  </si>
  <si>
    <t>https://webapp.buchhaltungsbutler.de/receipts/view-pdf/Grover39Sep.pdf</t>
  </si>
  <si>
    <t>234</t>
  </si>
  <si>
    <t>Enpass Passwortverwaltungs-App Abo - FastSpring - Enpass</t>
  </si>
  <si>
    <t>-46.27</t>
  </si>
  <si>
    <t>IV5XNY32H7JZATLG5JSSFQMF4GAA</t>
  </si>
  <si>
    <t>Vollständig</t>
  </si>
  <si>
    <t>46.27</t>
  </si>
  <si>
    <t>2022-11-24 00:00:00</t>
  </si>
  <si>
    <t>https://webapp.buchhaltungsbutler.de/receipts/view-pdf/Rechnung%20Enpass%20Talia%20DevInt_24112022.pdf</t>
  </si>
  <si>
    <t>241</t>
  </si>
  <si>
    <t>Vielen Dank für deine Miete mit Grover. EREF: TTAa7CB6TV25P(ED MREF: GROVER-63eaa3b5-1652782358 CRED: BE35ZZZ008D000000636 IBAN: DK6089000000022730 BIC: SXPYDKKK OTHR NDDT+105+00931</t>
  </si>
  <si>
    <t>677</t>
  </si>
  <si>
    <t>DE-241122-0002836135</t>
  </si>
  <si>
    <t>2022-11-23 00:00:00</t>
  </si>
  <si>
    <t>https://webapp.buchhaltungsbutler.de/receipts/view-pdf/Grover-2022-11-Norman%20Herbert%20Vo%C3%83%C5%B8_2.pdf</t>
  </si>
  <si>
    <t>242</t>
  </si>
  <si>
    <t>digital publication tools for publication coordination - WORLDPAY</t>
  </si>
  <si>
    <t>-232.05</t>
  </si>
  <si>
    <t>www.adobe.com EREF: 25684228695 MREF: M-100001144-AE01319400497EDE-S CRED: NL23ZZZ611047600000 IBAN: NL89ABNA0886568579 BIC: ABNANL2A ABWA: www.adobe.com NDDT+105+00931</t>
  </si>
  <si>
    <t>IEN2022052820045</t>
  </si>
  <si>
    <t>Adobe Systems Software Ireland Ltd.</t>
  </si>
  <si>
    <t>232.05</t>
  </si>
  <si>
    <t>https://webapp.buchhaltungsbutler.de/receipts/view-pdf/23112022_AE01319400497EDE.pdf</t>
  </si>
  <si>
    <t>244</t>
  </si>
  <si>
    <t>digital publication tools for advocacy coordination - WORLDPAY</t>
  </si>
  <si>
    <t>www.adobe.com EREF: 30024479828 MREF: M-100001144-AE01319400485EDE-S CRED: NL23ZZZ611047600000 IBAN: NL89ABNA0886568579 BIC: ABNANL2A ABWA: www.adobe.com NDDT+105+00931</t>
  </si>
  <si>
    <t>IEN2022052820027</t>
  </si>
  <si>
    <t>https://webapp.buchhaltungsbutler.de/receipts/view-pdf/23112022_AE01319400485EDE.pdf</t>
  </si>
  <si>
    <t>243</t>
  </si>
  <si>
    <t>digital publication tools for documentation coordination - WORLDPAY</t>
  </si>
  <si>
    <t>www.adobe.com EREF: 29255260280 MREF: M-100001144-AE01320400494EDE-S CRED: NL23ZZZ611047600000 IBAN: NL89ABNA0886568579 BIC: ABNANL2A ABWA: www.adobe.com NDDT+105+00931</t>
  </si>
  <si>
    <t>IEN2022052986094</t>
  </si>
  <si>
    <t>https://webapp.buchhaltungsbutler.de/receipts/view-pdf/24112022_AE01320400494EDE.pdf</t>
  </si>
  <si>
    <t>245</t>
  </si>
  <si>
    <t>-5388.77</t>
  </si>
  <si>
    <t>BNR: 81835189 B561001Q3H4 Beitraege 11/22 EREF: 6706338292 MREF: MD3202219J4 CRED: DE51TK100000031158 IBAN: DE59200505501280376854 BIC: HASPDEHHXXX NDDT+105+00931</t>
  </si>
  <si>
    <t>246</t>
  </si>
  <si>
    <t>-1655.41</t>
  </si>
  <si>
    <t>Beitraege 01.11.2022 - 30.11.2022 81835189 1655.41 EREF: 2610009549732448 MREF: 011203311201-1 CRED: DE84BKK00000085660 IBAN: DE45700202700667562546 BIC: HYVEDEMMXXX NDDT+105+00931</t>
  </si>
  <si>
    <t>247</t>
  </si>
  <si>
    <t>-5.98</t>
  </si>
  <si>
    <t>ABSCHLUSS PER 30.11.2022 NMSC+805+00905</t>
  </si>
  <si>
    <t>379</t>
  </si>
  <si>
    <t>Misereor 2. Zahlung - Bischöfliches Hilfswerk MISEREOR</t>
  </si>
  <si>
    <t>5000.00</t>
  </si>
  <si>
    <t>500</t>
  </si>
  <si>
    <t>5000</t>
  </si>
  <si>
    <t>2022-12-02 00:00:00</t>
  </si>
  <si>
    <t>https://webapp.buchhaltungsbutler.de/receipts/view-pdf/DN_416-600-1031%202022-12-02.pdf</t>
  </si>
  <si>
    <t>469</t>
  </si>
  <si>
    <t>2. Zahlung Brot für die Welt P22 - EV. WERK F. DIAKONIE UND ENTWICKLUNG E.V.</t>
  </si>
  <si>
    <t>16800.00</t>
  </si>
  <si>
    <t>E320225119/N-IDN-2022-5119 Dezember 2022 EREF: BELEG LFD-513216 NTRF+166+00931</t>
  </si>
  <si>
    <t>671</t>
  </si>
  <si>
    <t>N-IDN-2022-5119 2. Zahlung</t>
  </si>
  <si>
    <t>16800</t>
  </si>
  <si>
    <t>2022-12-07 00:00:00</t>
  </si>
  <si>
    <t>https://webapp.buchhaltungsbutler.de/receipts/view-pdf/N-IDN-2022-5119%202%20Zahlungsank%C3%BCndigung%20und%20Empfangsbest%C3%A4tigung%20und%20Bankbe.pdf</t>
  </si>
  <si>
    <t>746</t>
  </si>
  <si>
    <t>EREF: PA03B9Y0ATWFFH MREF: DFFPXCW CRED: DE5610100002197951 IBAN: DE81503104000437760000 BIC: BARCDEFFXXX NDDT+105+00931</t>
  </si>
  <si>
    <t>672</t>
  </si>
  <si>
    <t>CB-2022-62776</t>
  </si>
  <si>
    <t>2022-12-01 00:00:00</t>
  </si>
  <si>
    <t>https://webapp.buchhaltungsbutler.de/receipts/view-pdf/invoice_CB-2022-62776_2.pdf</t>
  </si>
  <si>
    <t>745</t>
  </si>
  <si>
    <t>Coordination Meeting with Eneko, Reise: Zweite Papuareise - Florian Bartosch (3)</t>
  </si>
  <si>
    <t>-48.60</t>
  </si>
  <si>
    <t>Zweite Papuareise (5)</t>
  </si>
  <si>
    <t>700</t>
  </si>
  <si>
    <t>SF-3-5</t>
  </si>
  <si>
    <t>Zweite Papuareise/Florian Bartosch</t>
  </si>
  <si>
    <t>48.6</t>
  </si>
  <si>
    <t>2022-12-06 00:00:00</t>
  </si>
  <si>
    <t>https://webapp.buchhaltungsbutler.de/receipts/view-pdf/20221204_3_5_zweitepapuareise_Bewirtungsbeleg_1_merged.pdf</t>
  </si>
  <si>
    <t>767</t>
  </si>
  <si>
    <t>Freeway fee in Jakarta, Reise: Zweite Papuareise - Florian Bartosch (3)</t>
  </si>
  <si>
    <t>Transportation from hotel to restaurant, Reise: Zweite Papuareise - Florian Bartosch (3)</t>
  </si>
  <si>
    <t>Transportation from Restaurant to Hotel, Reise: Zweite Papuareise - Florian Bartosch (3)</t>
  </si>
  <si>
    <t>Transportation  Hotel to Airport, Reise: Zweite Papuareise - Florian Bartosch (3)</t>
  </si>
  <si>
    <t>Transportation from hotel to Bali Aiport, Reise: Zweite Papuareise - Florian Bartosch (3)</t>
  </si>
  <si>
    <t>Luggage Wrapping in Jayapura, Reise: Zweite Papuareise - Florian Bartosch (3)</t>
  </si>
  <si>
    <t>Luggage wrapping at Jakarta Airport, Reise: Zweite Papuareise - Florian Bartosch (3)</t>
  </si>
  <si>
    <t>Korrekturzahlung - Norman Herbert Voss, Man Hang Voss</t>
  </si>
  <si>
    <t>343.95</t>
  </si>
  <si>
    <t>Rueckzahlung Bestellung Voss AMZ computeruniverse 7.12. NTRF+168+00931</t>
  </si>
  <si>
    <t>752</t>
  </si>
  <si>
    <t>Fehlzahlung - AMAZON PAYMENTS EUROPE S.C.A.</t>
  </si>
  <si>
    <t>-343.95</t>
  </si>
  <si>
    <t>P02-5832387-4257893 AMZ computeruniverse 5VOV2VDO6JM3RGNF EREF: 5VOV2VDO6JM3RGNF MREF: WLSwLU?SHj?uVY:5DI52IqD5Ixe044 CRED: DE94ZZZ00000561653 IBAN: DE87300308801908262006 BIC: TUBDDEDD NDDT+105+00931</t>
  </si>
  <si>
    <t>675</t>
  </si>
  <si>
    <t>Korrektur</t>
  </si>
  <si>
    <t>Norman Voß</t>
  </si>
  <si>
    <t>https://webapp.buchhaltungsbutler.de/receipts/view-pdf/Korrektur%20in%20Buchung.pdf</t>
  </si>
  <si>
    <t>751</t>
  </si>
  <si>
    <t>Consultancy Legal Research Oct Nov 22 - DevInt e.V.</t>
  </si>
  <si>
    <t>-2376.83</t>
  </si>
  <si>
    <t>Auslandsüberweisung Produktbezeichnung: Kundenzahlung Import EUR Auftrag vom: 07.12.2022 Unsere Referenz: YG4967-ZAI301354 Begünstigter: 0322017837 Era Purnama Sari Bank des Begünstigten: CENAIDJAXXX Verwendungszweck: Consultancy Invoice No. 202201101 Auftragsbetrag: EUR 2.367,33 Buchungsbetrag: EUR 2.376,83-Wert: NTRF+201+00876</t>
  </si>
  <si>
    <t>667</t>
  </si>
  <si>
    <t>202201101</t>
  </si>
  <si>
    <t>2367.33</t>
  </si>
  <si>
    <t>2022-11-30 00:00:00</t>
  </si>
  <si>
    <t>https://webapp.buchhaltungsbutler.de/receipts/view-pdf/02-Invoice%2020221001-20221101%20to%20DevInt%20from%20EPS%20draft.pdf</t>
  </si>
  <si>
    <t>753</t>
  </si>
  <si>
    <t>Lizenz Sicherheit Computer - Netgiro Payments AB</t>
  </si>
  <si>
    <t>-25.50</t>
  </si>
  <si>
    <t>9252842591 DRIbitdefender.de TAN1:Auftrag nicht TAN-pflichtig IBAN: DE79501108006161610131 BIC: CHASDEFXXXX NTRF+177+00804</t>
  </si>
  <si>
    <t>686</t>
  </si>
  <si>
    <t>6669785877</t>
  </si>
  <si>
    <t>Digital River Ireland, Ltd.</t>
  </si>
  <si>
    <t>25.5</t>
  </si>
  <si>
    <t>2022-12-08 00:00:00</t>
  </si>
  <si>
    <t>https://webapp.buchhaltungsbutler.de/receipts/view-pdf/GCINIE6426071CDE2022000002461409.pdf</t>
  </si>
  <si>
    <t>755</t>
  </si>
  <si>
    <t>Vielen Dank für deine Miete mit Grover. EREF: IFYKoedGSRiuJTn7 MREF: GROVER-63eaa3b5-1652782358 CRED: BE35ZZZ008D000000636 IBAN: DK6089000000022730 BIC: SXPYDKKK OTHR NDDT+105+00931</t>
  </si>
  <si>
    <t>687</t>
  </si>
  <si>
    <t>DE-081222-0003055789</t>
  </si>
  <si>
    <t>https://webapp.buchhaltungsbutler.de/receipts/view-pdf/Grover%20REchnung%2045EUR%20dec%202022document.pdf</t>
  </si>
  <si>
    <t>754</t>
  </si>
  <si>
    <t>Stationary - AMAZON PAYMENTS EUROPE S.C.A.</t>
  </si>
  <si>
    <t>-10.13</t>
  </si>
  <si>
    <t>303-2942205-3991550 AMZN Mktp DE 53BIJZW58PA8DG06 EREF: 53BIJZW58PA8DG06 MREF: lYfYVM9M:Fqx6DRZF(OJndX+qRXbYi CRED: DE94ZZZ00000561653 IBAN: DE87300308801908262006 BIC: TUBDDEDD NDDT+105+00931</t>
  </si>
  <si>
    <t>673</t>
  </si>
  <si>
    <t>INV-DE-119577971-2022-508938</t>
  </si>
  <si>
    <t>Conipa Buerosysteme GmbH</t>
  </si>
  <si>
    <t>10.13</t>
  </si>
  <si>
    <t>https://webapp.buchhaltungsbutler.de/receipts/view-pdf/invoice%20amz%201.pdf</t>
  </si>
  <si>
    <t>756</t>
  </si>
  <si>
    <t>13180/30.11.22 MREF: 10094 CRED: DE67ZZZ00001952052 IBAN: DE42130700240143413300 BIC: DEUTDEDBROS NDDT+105+00931</t>
  </si>
  <si>
    <t>688</t>
  </si>
  <si>
    <t>13180</t>
  </si>
  <si>
    <t>https://webapp.buchhaltungsbutler.de/receipts/view-pdf/Rechnung_13180_2.pdf</t>
  </si>
  <si>
    <t>757</t>
  </si>
  <si>
    <t>Video and Networking advocacy conference call lighting - Galaxus Deutschland GmbH</t>
  </si>
  <si>
    <t>-194.28</t>
  </si>
  <si>
    <t>32898555 TAN1:SecureGo plus IBAN: DE82200700000084871300 BIC: DEUTDEHHXXX NTRF+177+00804</t>
  </si>
  <si>
    <t>683</t>
  </si>
  <si>
    <t>32898555</t>
  </si>
  <si>
    <t>Galaxus Deutschland GmbH</t>
  </si>
  <si>
    <t>194.28</t>
  </si>
  <si>
    <t>https://webapp.buchhaltungsbutler.de/receipts/view-pdf/Rechnung_32898555.pdf</t>
  </si>
  <si>
    <t>758</t>
  </si>
  <si>
    <t>-40.04</t>
  </si>
  <si>
    <t>303-0312058-6524353 AMZN Mktp DE 4QJREKV24T5EUURQ EREF: 4QJREKV24T5EUURQ MREF: lYfYVM9M:Fqx6DRZF(OJndX+qRXbYi CRED: DE94ZZZ00000561653 IBAN: DE87300308801908262006 BIC: TUBDDEDD NDDT+105+00931</t>
  </si>
  <si>
    <t>685, 684</t>
  </si>
  <si>
    <t>DE27D315OAEUI, 40188013</t>
  </si>
  <si>
    <t>Amazon EU, ONLINE Schreibgeräte GmbH</t>
  </si>
  <si>
    <t>0, 19</t>
  </si>
  <si>
    <t>29.05, 10.99</t>
  </si>
  <si>
    <t>2022-12-09 00:00:00, 2022-12-09 00:00:00</t>
  </si>
  <si>
    <t>https://webapp.buchhaltungsbutler.de/receipts/view-pdf/invoice%20amz%20stationary%20and%20book%20dec%202022.pdf,https://webapp.buchhaltungsbutler.de/receipts/view-pdf/note%20book%20stationary%20dec%202022.pdf</t>
  </si>
  <si>
    <t>759</t>
  </si>
  <si>
    <t>Buch Programmierung digitale Advocacy - AMAZON PAYMENTS EUROPE S.C.A.</t>
  </si>
  <si>
    <t>Nettolohnzahlungen Dezember - DevInt e.V.</t>
  </si>
  <si>
    <t>-8184.16</t>
  </si>
  <si>
    <t>SEPA Sammel-Ueberweisung mit 3 Ueberweisungen und folgenden zusaetzlichen Informationen: TAN1: null MSG-ID: LG-09122022-10094000000080964 NTRF+191+00803</t>
  </si>
  <si>
    <t>760</t>
  </si>
  <si>
    <t>WCC Consultancy Nov 2022 - Auslandsüberweisung</t>
  </si>
  <si>
    <t>583.50</t>
  </si>
  <si>
    <t>Auslandsüberweisung Produktbezeichnung: Inlandsanschlusszahl.E EUR Auftrag vom: 14.12.2022 Unsere Referenz: YG4967-ZAE216891 Fremde Referenz: DZBP4520406 Auftraggeber: CONSEIL OECUMENIQUE DES EGLISES Ursprungsbetrag: EUR 583,50 Auftragsbetrag: EUR 583,50 Buchungsbetrag: EUR 583,50 Wert: 14.12.2022 NTRF+206+00876</t>
  </si>
  <si>
    <t>690</t>
  </si>
  <si>
    <t>20221201</t>
  </si>
  <si>
    <t>583.5</t>
  </si>
  <si>
    <t>https://webapp.buchhaltungsbutler.de/receipts/view-pdf/Invoice%2020221201%20to%20WCC%20from%20DevInt%20signed_Seite_1.pdf</t>
  </si>
  <si>
    <t>761</t>
  </si>
  <si>
    <t>-3716.52</t>
  </si>
  <si>
    <t>Stnr 131/5951/0787 Lohnsteuer Nov. 22 3.716,52 EREF: 13100059510787L221214-6193-72019290 MREF: NW005897133746 CRED: DE14NRW00000098851 IBAN: DE84300500000004061214 BIC: WELADEDDXXX ABWA: Landeshauptkasse des Landes NDDT+105+00931</t>
  </si>
  <si>
    <t>762</t>
  </si>
  <si>
    <t>Laptop Ständer - AMAZON PAYMENTS EUROPE S.C.A.</t>
  </si>
  <si>
    <t>-47.99</t>
  </si>
  <si>
    <t>303-2058153-9666767 AMZN Mktp DE 6DI938RZYRAXKA2M EREF: 6DI938RZYRAXKA2M MREF: lYfYVM9M:Fqx6DRZF(OJndX+qRXbYi CRED: DE94ZZZ00000561653 IBAN: DE87300308801908262006 BIC: TUBDDEDD NDDT+105+00931</t>
  </si>
  <si>
    <t>695, 693</t>
  </si>
  <si>
    <t>DE27IG3IZAEUI, DS-ASE-INV-DE-2022-415105351</t>
  </si>
  <si>
    <t>Amazon EU, shanghaitongmaiqicheyongpinyouxiangongsi 889号 2幢 上海市, 行区, 上海市, 200000 CN</t>
  </si>
  <si>
    <t>7, 19</t>
  </si>
  <si>
    <t>18, 29.99</t>
  </si>
  <si>
    <t>2022-12-14 00:00:00, 2022-12-14 00:00:00</t>
  </si>
  <si>
    <t>https://webapp.buchhaltungsbutler.de/receipts/view-pdf/invoice%20%281%29.pdf,https://webapp.buchhaltungsbutler.de/receipts/view-pdf/invoice%20%284%29.pdf</t>
  </si>
  <si>
    <t>763</t>
  </si>
  <si>
    <t>Projektbuchhaltung Buch - AMAZON PAYMENTS EUROPE S.C.A.</t>
  </si>
  <si>
    <t>Tastatur Ersatz Talia La Rosa - AMAZON PAYMENTS EUROPE S.C.A.</t>
  </si>
  <si>
    <t>-38.59</t>
  </si>
  <si>
    <t>303-2058153-9666767 AMZN Mktp DE 4069O88H6SLRYJEU EREF: 4069O88H6SLRYJEU MREF: lYfYVM9M:Fqx6DRZF(OJndX+qRXbYi CRED: DE94ZZZ00000561653 IBAN: DE87300308801908262006 BIC: TUBDDEDD NDDT+105+00931</t>
  </si>
  <si>
    <t>691</t>
  </si>
  <si>
    <t>DE27J5YGIAEUI</t>
  </si>
  <si>
    <t>Amazon EU</t>
  </si>
  <si>
    <t>38.59</t>
  </si>
  <si>
    <t>2022-12-14 00:00:00</t>
  </si>
  <si>
    <t>https://webapp.buchhaltungsbutler.de/receipts/view-pdf/invoice%20%285%29.pdf</t>
  </si>
  <si>
    <t>764</t>
  </si>
  <si>
    <t>Tintenpatronen, Stationary, Eingabegerät - AMAZON PAYMENTS EUROPE S.C.A.</t>
  </si>
  <si>
    <t>-101.24</t>
  </si>
  <si>
    <t>303-2058153-9666767 AMZN Mktp DE 56LUWMW5LH2YRNYD EREF: 56LUWMW5LH2YRNYD MREF: lYfYVM9M:Fqx6DRZF(OJndX+qRXbYi CRED: DE94ZZZ00000561653 IBAN: DE87300308801908262006 BIC: TUBDDEDD NDDT+105+00931</t>
  </si>
  <si>
    <t>699, 692, 694</t>
  </si>
  <si>
    <t>BB-Int-699, INV-DE-UOSS-127363951-2022-20662, DS-ASE-INV-DE-2022-416866936</t>
  </si>
  <si>
    <t>Amazon EU S.a.r.l, Amazon EU, YIWUSHIMIRONGDIANZISHANGWUYOUXIANGONGSI ZHEJIANGSHENGYIWUSHICHOUJIANGJIEDAO CHENGDIANNANLU743HAO406SHI YIWU, CHINA</t>
  </si>
  <si>
    <t>0, 19, 19</t>
  </si>
  <si>
    <t>64.26, 24.99, 11.99</t>
  </si>
  <si>
    <t>2022-12-14 00:00:00, 2022-12-14 00:00:00, 2022-12-14 00:00:00</t>
  </si>
  <si>
    <t>https://webapp.buchhaltungsbutler.de/receipts/view-pdf/Sammelmappe1.pdf,https://webapp.buchhaltungsbutler.de/receipts/view-pdf/invoice%20%283%29.pdf,https://webapp.buchhaltungsbutler.de/receipts/view-pdf/invoice%20%282%29.pdf</t>
  </si>
  <si>
    <t>765</t>
  </si>
  <si>
    <t>Graphic / Publications Software Eingabegerät - AMAZON PAYMENTS EUROPE S.C.A.</t>
  </si>
  <si>
    <t>-32.99</t>
  </si>
  <si>
    <t>303-2058153-9666767 AMZN Mktp DE 3URYBGTJ8E0GZ8Y4 EREF: 3URYBGTJ8E0GZ8Y4 MREF: lYfYVM9M:Fqx6DRZF(OJndX+qRXbYi CRED: DE94ZZZ00000561653 IBAN: DE87300308801908262006 BIC: TUBDDEDD NDDT+105+00931</t>
  </si>
  <si>
    <t>696</t>
  </si>
  <si>
    <t>DE27K0Q4FAEUI</t>
  </si>
  <si>
    <t>32.99</t>
  </si>
  <si>
    <t>2022-12-15 00:00:00</t>
  </si>
  <si>
    <t>https://webapp.buchhaltungsbutler.de/receipts/view-pdf/invoice.pdf</t>
  </si>
  <si>
    <t>766</t>
  </si>
  <si>
    <t>Ausgleich Auslagenerstattung DevInt e.V. / HRM SecureGo plus IBAN: DE59500105175407886970 BIC: INGDDEFFXXX NTRF+118+07000</t>
  </si>
  <si>
    <t>771</t>
  </si>
  <si>
    <t>-1.60</t>
  </si>
  <si>
    <t>EFI5289457450-3280212264 GIROPAY0014390726SLBUVYILK3 TAN:Auftrag nicht TAN-pflichtig, da Kleinbetragszahlung IBAN: DE64600100700379090700 BIC: PBNKDEFFXXX NTRF+177+00801</t>
  </si>
  <si>
    <t>702</t>
  </si>
  <si>
    <t>Porto Post</t>
  </si>
  <si>
    <t>Post</t>
  </si>
  <si>
    <t>1.6</t>
  </si>
  <si>
    <t>2022-12-19 00:00:00</t>
  </si>
  <si>
    <t>https://webapp.buchhaltungsbutler.de/receipts/view-pdf/Briefmarken1Stk19122022_1522.pdf</t>
  </si>
  <si>
    <t>769</t>
  </si>
  <si>
    <t>2114</t>
  </si>
  <si>
    <t>Lokale Menschenrechtsadvocacy in Wamena, Papua, Indonesien - DevInt e.V.</t>
  </si>
  <si>
    <t>-744.50</t>
  </si>
  <si>
    <t>Auslandsüberweisung Produktbezeichnung: Kundenzahlung Import EUR Auftrag vom: 19.12.2022 Unsere Referenz: YG4967-ZAI302657 Begünstigter: 1540007572997 Theo Hesegem Bank des Begünstigten: BMRIIDJAXXX Verwendungszweck: Invoice 2022-01 Hari HAM Auftragsbetrag: EUR 735,00 Buchungsbetrag: EUR 744,50-Wert: 19.12.2022 NTRF+201+00876</t>
  </si>
  <si>
    <t>701</t>
  </si>
  <si>
    <t>2022-001</t>
  </si>
  <si>
    <t>Yayasan Keadilan dan Keutuhan Manusia Papua (YKKMP)</t>
  </si>
  <si>
    <t>735</t>
  </si>
  <si>
    <t>https://webapp.buchhaltungsbutler.de/receipts/view-pdf/Invoice_BIAYA%20KEBUTUHAN%20KEGIATAN%20DALAM%20RANGKA%20HARI%20HAM_final.pdf</t>
  </si>
  <si>
    <t>768</t>
  </si>
  <si>
    <t>Auslandsüberweisungsgebühr - DevInt e.V.</t>
  </si>
  <si>
    <t>Steuer- und Buchhaltungs Beratung - Campbell Hörmann PartG mbB</t>
  </si>
  <si>
    <t>-1618.40</t>
  </si>
  <si>
    <t>Rechnung 2022/34952 Mandant 21053 SecureGo plus IBAN: DE13700202700015358014 BIC: HYVEDEMMXXX MSVC NTRF+118+07000</t>
  </si>
  <si>
    <t>697</t>
  </si>
  <si>
    <t>2022/34952</t>
  </si>
  <si>
    <t>Campbell Hörmann PartG mbB</t>
  </si>
  <si>
    <t>1618.4</t>
  </si>
  <si>
    <t>2022-12-16 00:00:00</t>
  </si>
  <si>
    <t>https://webapp.buchhaltungsbutler.de/receipts/view-pdf/Rechnung%2034952%20vom%2016122022%20Mandant%2021053.pdf</t>
  </si>
  <si>
    <t>770</t>
  </si>
  <si>
    <t>52.20</t>
  </si>
  <si>
    <t>775</t>
  </si>
  <si>
    <t>774</t>
  </si>
  <si>
    <t>-52.20</t>
  </si>
  <si>
    <t>Erstattung Auslagen SecureGo plus IBAN: DE95200411550788162600 BIC: COBADEHD055 NTRF+118+07000</t>
  </si>
  <si>
    <t>772</t>
  </si>
  <si>
    <t>2302</t>
  </si>
  <si>
    <t>1. Zahlung Brot für die Welt P23 - EV. WERK F. DIAKONIE UND ENTWICKLUNG E.V.</t>
  </si>
  <si>
    <t>40819.00</t>
  </si>
  <si>
    <t>Z120220281/N-IDN-2022-0281 EREF: BELEG LFD-513500 NTRF+166+00931</t>
  </si>
  <si>
    <t>N-IDN-2022-0281 1.Zahlung</t>
  </si>
  <si>
    <t>40819</t>
  </si>
  <si>
    <t>2023-01-20 00:00:00</t>
  </si>
  <si>
    <t>https://webapp.buchhaltungsbutler.de/receipts/view-pdf/DEVINT%20ROF%231%20Confirmation.pdf</t>
  </si>
  <si>
    <t>773</t>
  </si>
  <si>
    <t>Datenspeicher Backup für Fallrecherche - DZ Bank-Saturn Online Shop</t>
  </si>
  <si>
    <t>-111.00</t>
  </si>
  <si>
    <t>Vorg: 100602683-07679319 GIROPAY0014440000SLBW52MBL4 TAN:587879 IBAN: DE37500604000000135462 BIC: GENODEFFXXX NTRF+177+00801</t>
  </si>
  <si>
    <t>705</t>
  </si>
  <si>
    <t>1037962082</t>
  </si>
  <si>
    <t>MMS E-Commerce GmbH</t>
  </si>
  <si>
    <t>2022-12-20 00:00:00</t>
  </si>
  <si>
    <t>https://webapp.buchhaltungsbutler.de/receipts/view-pdf/invoice_1037962082_20221220_180202_DEU_DEU.pdf</t>
  </si>
  <si>
    <t>780</t>
  </si>
  <si>
    <t>-590.08</t>
  </si>
  <si>
    <t>9NN37647C85054543</t>
  </si>
  <si>
    <t>704</t>
  </si>
  <si>
    <t>617339</t>
  </si>
  <si>
    <t>snap creek</t>
  </si>
  <si>
    <t>590.08</t>
  </si>
  <si>
    <t>https://webapp.buchhaltungsbutler.de/receipts/view-pdf/invoice-617339.pdf</t>
  </si>
  <si>
    <t>777</t>
  </si>
  <si>
    <t>Paypal Währungsumrechnung - Snap Creek LLC</t>
  </si>
  <si>
    <t>-599.00</t>
  </si>
  <si>
    <t>8128413938059115W Duplicator Pro Gold</t>
  </si>
  <si>
    <t>779</t>
  </si>
  <si>
    <t>599.00</t>
  </si>
  <si>
    <t>0PP70067LE2618438</t>
  </si>
  <si>
    <t>776</t>
  </si>
  <si>
    <t>0A444799TV956741S</t>
  </si>
  <si>
    <t>778</t>
  </si>
  <si>
    <t>EFI5289457450-3280530417 GIROPAY0014390726SLBX90LIS4 TAN:Auftrag nicht TAN-pflichtig, da Kleinbetragszahlung IBAN: DE64600100700379090700 BIC: PBNKDEFFXXX NTRF+177+00801</t>
  </si>
  <si>
    <t>707</t>
  </si>
  <si>
    <t>3280530417</t>
  </si>
  <si>
    <t>2022-12-21 00:00:00</t>
  </si>
  <si>
    <t>https://webapp.buchhaltungsbutler.de/receipts/view-pdf/Rechnung_3280530417.pdf</t>
  </si>
  <si>
    <t>782</t>
  </si>
  <si>
    <t>Newsletter design - Worldpay</t>
  </si>
  <si>
    <t>-417.57</t>
  </si>
  <si>
    <t>www.fiverr.com GIROPAY0011300040SLBXG7LPZ1 TAN:886623 IBAN: GB15BARC20364778803144 BIC: BARCGB22 NTRF+177+00801</t>
  </si>
  <si>
    <t>708</t>
  </si>
  <si>
    <t>FI37232011070</t>
  </si>
  <si>
    <t>417.57</t>
  </si>
  <si>
    <t>https://webapp.buchhaltungsbutler.de/receipts/view-pdf/FI37232011070.pdf</t>
  </si>
  <si>
    <t>783</t>
  </si>
  <si>
    <t>781</t>
  </si>
  <si>
    <t>Abrechnung vom 30.11.2022MC</t>
  </si>
  <si>
    <t>Abrechnung vom 30.11.2022MC NORMAN VOSS</t>
  </si>
  <si>
    <t>795</t>
  </si>
  <si>
    <t>1024232281328 PP.5830.PP . Snap Creek LLC, Ihr Einkauf bei Snap Creek LLC EREF: 1024232281328 MREF: 5YA22253Q9ZKS CRED: LU96ZZZ0000000000000000058 IBAN: LU27999000135104200E BIC: PPLXLUL2 NDDT+105+00931</t>
  </si>
  <si>
    <t>784</t>
  </si>
  <si>
    <t>Übersetzungshonorar - DevInt e.V.</t>
  </si>
  <si>
    <t>-609.50</t>
  </si>
  <si>
    <t>Auslandsüberweisung Produktbezeichnung: Kundenzahlung Import EUR Auftrag vom: 22.12.2022 Unsere Referenz: YG4967-ZAI303240 Begünstigter: 3721187029 Jane Aileen Tedjaseputra Bank des Begünstigten: CENAIDJAXXX Verwendungszweck: Translation ITE Invoice No.10 of 2 2 Dec 2022 Auftragsbetrag: EUR 600,00 Buchungsbetrag: EUR 609,50-Wert: NTRF+201+00876</t>
  </si>
  <si>
    <t>711</t>
  </si>
  <si>
    <t>JANE AILEEN TEDJASEPUTRA</t>
  </si>
  <si>
    <t>600</t>
  </si>
  <si>
    <t>2022-12-22 00:00:00</t>
  </si>
  <si>
    <t>https://webapp.buchhaltungsbutler.de/receipts/view-pdf/Invoice%2010%20-%20DevInt%20ITE%20Law.pdf</t>
  </si>
  <si>
    <t>786</t>
  </si>
  <si>
    <t>API Abo Deepl - DEEPL* DP-2581254DEU KOLNEUR</t>
  </si>
  <si>
    <t>DEEPL* DP-2581254DEU KOLNEUR 4,99Umsatz vom 20.12.2022MC NORMAN VOSS</t>
  </si>
  <si>
    <t>709</t>
  </si>
  <si>
    <t>DP-2581254</t>
  </si>
  <si>
    <t>https://webapp.buchhaltungsbutler.de/receipts/view-pdf/DeepL_invoice_20221221.pdf</t>
  </si>
  <si>
    <t>796</t>
  </si>
  <si>
    <t>social media research tool - Worldpay</t>
  </si>
  <si>
    <t>-260.10</t>
  </si>
  <si>
    <t>www.fiverr.com GIROPAY0011300040SLBYWRZOB4 TAN:111496 IBAN: GB15BARC20364778803144 BIC: BARCGB22 NTRF+177+00801</t>
  </si>
  <si>
    <t>710</t>
  </si>
  <si>
    <t>FI86432062597</t>
  </si>
  <si>
    <t>260.1</t>
  </si>
  <si>
    <t>https://webapp.buchhaltungsbutler.de/receipts/view-pdf/FI86432062597.pdf</t>
  </si>
  <si>
    <t>785</t>
  </si>
  <si>
    <t>Übersetzungshonorar - Thea Hummel-Reimers</t>
  </si>
  <si>
    <t>-273.60</t>
  </si>
  <si>
    <t>Rechnung Übersetzung Rocket Man SecureGo plus IBAN: DE30330500000005173620 BIC: WUPSDE33XXX MSVC NTRF+118+07000</t>
  </si>
  <si>
    <t>712</t>
  </si>
  <si>
    <t>Übersetzung Rocket Man Untertitel</t>
  </si>
  <si>
    <t>Thea Hummel</t>
  </si>
  <si>
    <t>273.6</t>
  </si>
  <si>
    <t>https://webapp.buchhaltungsbutler.de/receipts/view-pdf/Rechnung-Rocket-Man-1.pdf</t>
  </si>
  <si>
    <t>787</t>
  </si>
  <si>
    <t>13293/15.12.22 MREF: 10094 CRED: DE67ZZZ00001952052 IBAN: DE42130700240143413300 BIC: DEUTDEDBROS NDDT+105+00931</t>
  </si>
  <si>
    <t>713</t>
  </si>
  <si>
    <t>13293</t>
  </si>
  <si>
    <t>https://webapp.buchhaltungsbutler.de/receipts/view-pdf/Rechnung_13293.pdf</t>
  </si>
  <si>
    <t>791</t>
  </si>
  <si>
    <t>Mauspad Talia La Rosa - AMAZON EU S.A R.L., NIEDERLASSUNG DEUTSCHLAND</t>
  </si>
  <si>
    <t>-10.78</t>
  </si>
  <si>
    <t>303-0039330-3648303 Amazon.de 12PXHF6WHCPTJ5U9 EREF: 12PXHF6WHCPTJ5U9 MREF: lYfYVM9M:Fqx6DRZF(OJndX+qRXbYi CRED: DE24ZZZ00000561652 IBAN: DE93300308800013441006 BIC: TUBDDEDD NDDT+105+00931</t>
  </si>
  <si>
    <t>715</t>
  </si>
  <si>
    <t>DE27U3MTJAEUI</t>
  </si>
  <si>
    <t>Amazon EU S.a.r.L</t>
  </si>
  <si>
    <t>10.78</t>
  </si>
  <si>
    <t>2022-12-23 00:00:00</t>
  </si>
  <si>
    <t>https://webapp.buchhaltungsbutler.de/receipts/view-pdf/invoice_maus.pdf</t>
  </si>
  <si>
    <t>790</t>
  </si>
  <si>
    <t>Laptophalter Norman Voß - AMAZON EU S.A R.L., NIEDERLASSUNG DEUTSCHLAND</t>
  </si>
  <si>
    <t>-50.90</t>
  </si>
  <si>
    <t>306-2925799-6332304 Amazon.de 5EN2U6FCEUYF1J1P EREF: 5EN2U6FCEUYF1J1P MREF: lYfYVM9M:Fqx6DRZF(OJndX+qRXbYi CRED: DE24ZZZ00000561652 IBAN: DE93300308800013441006 BIC: TUBDDEDD NDDT+105+00931</t>
  </si>
  <si>
    <t>714</t>
  </si>
  <si>
    <t>DE27U18AOAEUI</t>
  </si>
  <si>
    <t>50.9</t>
  </si>
  <si>
    <t>https://webapp.buchhaltungsbutler.de/receipts/view-pdf/invoice_arm.pdf</t>
  </si>
  <si>
    <t>788</t>
  </si>
  <si>
    <t>Vielen Dank für deine Miete mit Grover. EREF: sT1LiJTaR9i4sn(E MREF: GROVER-63eaa3b5-1652782358 CRED: BE35ZZZ008D000000636 IBAN: DK6089000000022730 BIC: SXPYDKKK OTHR NDDT+105+00931</t>
  </si>
  <si>
    <t>718</t>
  </si>
  <si>
    <t>DE-241222-0003285260</t>
  </si>
  <si>
    <t>https://webapp.buchhaltungsbutler.de/receipts/view-pdf/document.pdf</t>
  </si>
  <si>
    <t>789</t>
  </si>
  <si>
    <t>Verifikationsüberweisung - Google Ireland Limited</t>
  </si>
  <si>
    <t>0.03</t>
  </si>
  <si>
    <t>GG1031OPD5 EREF: GG1031OPD5 NTRF+166+00931</t>
  </si>
  <si>
    <t>792</t>
  </si>
  <si>
    <t>-4005.69</t>
  </si>
  <si>
    <t>BNR: 81835189 B561001Q3H4 Beitraege 12/22 EREF: 4006632112 MREF: MD3202219J4 CRED: DE51TK100000031158 IBAN: DE59200505501280376854 BIC: HASPDEHHXXX NDDT+105+00931</t>
  </si>
  <si>
    <t>798</t>
  </si>
  <si>
    <t>-974.79</t>
  </si>
  <si>
    <t>Beitraege 01.12.2022 - 31.12.2022 81835189 974.79 EREF: 2610009601837404 MREF: 011203311201-1 CRED: DE84BKK00000085660 IBAN: DE45700202700667562546 BIC: HYVEDEMMXXX NDDT+105+00931</t>
  </si>
  <si>
    <t>797</t>
  </si>
  <si>
    <t>Consultancy Legal Research Dec 2022 - DevInt e.V.</t>
  </si>
  <si>
    <t>-1125.44</t>
  </si>
  <si>
    <t>Auslandsüberweisung Produktbezeichnung: Kundenzahlung Import EUR Auftrag vom: 28.12.2022 Unsere Referenz: YG4967-ZAI303768 Begünstigter: 0322017837 Era Purnama Sari Bank des Begünstigten: CENAIDJAXXX Verwendungszweck: Consultancy Invoice No. 20221201 Auftragsbetrag: EUR 1.115,94 Buchungsbetrag: EUR 1.125,44-Wert: NTRF+201+00876</t>
  </si>
  <si>
    <t>716</t>
  </si>
  <si>
    <t>1115.94</t>
  </si>
  <si>
    <t>2022-12-28 00:00:00</t>
  </si>
  <si>
    <t>https://webapp.buchhaltungsbutler.de/receipts/view-pdf/Invoice%2020221201-EPS.pdf</t>
  </si>
  <si>
    <t>799</t>
  </si>
  <si>
    <t>Legal documents plugin website - Worldpay</t>
  </si>
  <si>
    <t>-1248.76</t>
  </si>
  <si>
    <t>www.fiverr.com GIROPAY0011300040SLC7QAC2X1 TAN:416295 IBAN: GB15BARC20364778803144 BIC: BARCGB22 NTRF+177+00801</t>
  </si>
  <si>
    <t>717</t>
  </si>
  <si>
    <t>FI99832300338</t>
  </si>
  <si>
    <t>1248.76</t>
  </si>
  <si>
    <t>https://webapp.buchhaltungsbutler.de/receipts/view-pdf/FI99832300338.pdf</t>
  </si>
  <si>
    <t>800</t>
  </si>
  <si>
    <t>Honorar Textlektorate - Thea Hummel-Reimers</t>
  </si>
  <si>
    <t>-450.00</t>
  </si>
  <si>
    <t>Rechnung 221220 SecureGo plus IBAN: DE30330500000005173620 BIC: WUPSDE33XXX MSVC NTRF+118+07000</t>
  </si>
  <si>
    <t>719</t>
  </si>
  <si>
    <t>221220</t>
  </si>
  <si>
    <t>450</t>
  </si>
  <si>
    <t>https://webapp.buchhaltungsbutler.de/receipts/view-pdf/221220%20Rechnung%20Editing-v2.pdf</t>
  </si>
  <si>
    <t>801</t>
  </si>
  <si>
    <t>conflict analysis tools for website - Worldpay</t>
  </si>
  <si>
    <t>-1662.91</t>
  </si>
  <si>
    <t>www.fiverr.com GIROPAY0011300040SLCAJ5UUA4 TAN:641310 IBAN: GB15BARC20364778803144 BIC: BARCGB22 NTRF+177+00801</t>
  </si>
  <si>
    <t>722</t>
  </si>
  <si>
    <t>FI17632395140</t>
  </si>
  <si>
    <t>1662.91</t>
  </si>
  <si>
    <t>2022-12-30 00:00:00</t>
  </si>
  <si>
    <t>https://webapp.buchhaltungsbutler.de/receipts/view-pdf/FI17632395140.pdf</t>
  </si>
  <si>
    <t>802</t>
  </si>
  <si>
    <t>-7.68</t>
  </si>
  <si>
    <t>ABSCHLUSS PER 31.12.2022 NMSC+805+00905</t>
  </si>
  <si>
    <t>803</t>
  </si>
  <si>
    <t>Löhne</t>
  </si>
  <si>
    <t>Sonstige Einnahmen Bereich 2000</t>
  </si>
  <si>
    <t>AAG 11/2022 BKK pronova</t>
  </si>
  <si>
    <t>AAG 12/2022 BKK pronova</t>
  </si>
  <si>
    <t>Fehlabbuchung, siehe Rückzahlung 6.1.22 - Campbell Hoermann Rec</t>
  </si>
  <si>
    <t>Glaeub-ID DE78ZZZ00001286725 Mandat 210530000001 Rechnung 34952 vom 16.12.22 Debitor 21053 EREF: 2212161456-0000010 MREF: 210530000001 CRED: DE78ZZZ00001286725 IBAN: DE13700202700015358014 BIC: HYVEDEMMXXX NDDT+105+00931</t>
  </si>
  <si>
    <t>804</t>
  </si>
  <si>
    <t>Fachbücher - AMAZON EU S.A R.L., NIEDERLASSUNG DEUTSCHLAND</t>
  </si>
  <si>
    <t>-50.70</t>
  </si>
  <si>
    <t>306-0758358-9795558 Amazon.de 64Q1AWKB1YH15GMV EREF: 64Q1AWKB1YH15GMV MREF: lYfYVM9M:Fqx6DRZF(OJndX+qRXbYi CRED: DE24ZZZ00000561652 IBAN: DE93300308800013441006 BIC: TUBDDEDD NDDT+105+00931</t>
  </si>
  <si>
    <t>720</t>
  </si>
  <si>
    <t>DE27YFWXNAEUI</t>
  </si>
  <si>
    <t>50.7</t>
  </si>
  <si>
    <t>https://webapp.buchhaltungsbutler.de/receipts/view-pdf/invoice_2.pdf</t>
  </si>
  <si>
    <t>806</t>
  </si>
  <si>
    <t>306-0487696-9048343 Amazon.de 2TK6DB3203CFMC6O EREF: 2TK6DB3203CFMC6O MREF: lYfYVM9M:Fqx6DRZF(OJndX+qRXbYi CRED: DE24ZZZ00000561652 IBAN: DE93300308800013441006 BIC: TUBDDEDD NDDT+105+00931</t>
  </si>
  <si>
    <t>721</t>
  </si>
  <si>
    <t>DE27YE8AVAEUI</t>
  </si>
  <si>
    <t>https://webapp.buchhaltungsbutler.de/receipts/view-pdf/invoice%202.pdf</t>
  </si>
  <si>
    <t>805</t>
  </si>
  <si>
    <t>Laptop AI / Cloudcomputing development / video editing / multimedia / project coordination - PPRO Payment Services SA</t>
  </si>
  <si>
    <t>-4052.90</t>
  </si>
  <si>
    <t>5FEVHTF PayPal x-kom.de GIROPAY0012780010SLCD85XNX1 TAN:233134 IBAN: DE92202208000000019175 BIC: SXPYDEHH NTRF+177+00801</t>
  </si>
  <si>
    <t>724</t>
  </si>
  <si>
    <t>R20231395398</t>
  </si>
  <si>
    <t>x-kom GmbH</t>
  </si>
  <si>
    <t>4052.9</t>
  </si>
  <si>
    <t>2023-01-02 00:00:00</t>
  </si>
  <si>
    <t>https://webapp.buchhaltungsbutler.de/receipts/view-pdf/Rechnung%20R20231395398.pdf</t>
  </si>
  <si>
    <t>807</t>
  </si>
  <si>
    <t>Laptop Dokumentation Materialbearbeitung - PPRO Payment Services SA</t>
  </si>
  <si>
    <t>-2483.90</t>
  </si>
  <si>
    <t>5GYJCK1 INTECCOMPUT GIROPAY0012780010SLCDDL3YH3 TAN:262057 IBAN: DE92202208000000019175 BIC: SXPYDEHH NTRF+177+00801</t>
  </si>
  <si>
    <t>729</t>
  </si>
  <si>
    <t>R200120217</t>
  </si>
  <si>
    <t>notebookstore</t>
  </si>
  <si>
    <t>2483.9</t>
  </si>
  <si>
    <t>2023-01-04 00:00:00</t>
  </si>
  <si>
    <t>https://webapp.buchhaltungsbutler.de/receipts/view-pdf/Invoice%20R200120217.pdf</t>
  </si>
  <si>
    <t>808</t>
  </si>
  <si>
    <t>Arbeitsplatzmonitor Dokumentation - Stefan Gruenewald e.K.</t>
  </si>
  <si>
    <t>-379.83</t>
  </si>
  <si>
    <t>KXTH1311173 sofort TAN1:SecureGo plus IBAN: DE38160400000101220200 BIC: COBADEFFXXX NTRF+177+00804</t>
  </si>
  <si>
    <t>728</t>
  </si>
  <si>
    <t>KXRR1188635</t>
  </si>
  <si>
    <t>Stefan Grünewald e.K.</t>
  </si>
  <si>
    <t>379.83</t>
  </si>
  <si>
    <t>https://webapp.buchhaltungsbutler.de/receipts/view-pdf/rechnung_KXRR1188635_online.pdf</t>
  </si>
  <si>
    <t>809</t>
  </si>
  <si>
    <t>2332</t>
  </si>
  <si>
    <t>Qe-Signatures - SKRIBBLECHE ZURICHEUR</t>
  </si>
  <si>
    <t>-12.12</t>
  </si>
  <si>
    <t>SKRIBBLECHE ZURICHEUR 12,001,00% AUSLANDSUMS. 0,12Umsatz vom 31.12.2022MC NORMAN VOSS</t>
  </si>
  <si>
    <t>733</t>
  </si>
  <si>
    <t>F72D287E-0010</t>
  </si>
  <si>
    <t>2023-01-01 00:00:00</t>
  </si>
  <si>
    <t>https://webapp.buchhaltungsbutler.de/receipts/view-pdf/Invoice-F72D287E-0010.pdf</t>
  </si>
  <si>
    <t>820</t>
  </si>
  <si>
    <t>Zahlungsgebühr - SKRIBBLECHE ZURICHEUR</t>
  </si>
  <si>
    <t>235.62</t>
  </si>
  <si>
    <t>9XK99188UM596630L</t>
  </si>
  <si>
    <t>810</t>
  </si>
  <si>
    <t>2311</t>
  </si>
  <si>
    <t>Website Plugin Multilanguage - WP SYNTEX</t>
  </si>
  <si>
    <t>-235.62</t>
  </si>
  <si>
    <t>6HE39178E5967572C Polylang Pro - 3 sites</t>
  </si>
  <si>
    <t>726</t>
  </si>
  <si>
    <t>A35142</t>
  </si>
  <si>
    <t>WP SYNTEX</t>
  </si>
  <si>
    <t>2023-01-03 00:00:00</t>
  </si>
  <si>
    <t>https://webapp.buchhaltungsbutler.de/receipts/view-pdf/Invoice-A35142.pdf</t>
  </si>
  <si>
    <t>811</t>
  </si>
  <si>
    <t>2401</t>
  </si>
  <si>
    <t>Mission21 Support IP HRM 2023 200.1005 - Auslandsüberweisung</t>
  </si>
  <si>
    <t>10117.19</t>
  </si>
  <si>
    <t>Auslandsüberweisung Produktbezeichnung: Kundenzahlung Exp. Währung Auftrag vom: 04.01.2023 Unsere Referenz: YG4967-ZAE218820 Fremde Referenz: DZBP4755599 Auftraggeber: MISSION 21 Verwendungszweck: HUMAN RIGHTS ADVOCACY INDO-PACIFIC MONITOR FOR HUMAN RIGTS AND PEACE 2 022 Ursprungsbetrag: CHF 10.000,00 Gebühr Vorstelle: CHF 0,00 CHF 6,00 NTRF+206+00876</t>
  </si>
  <si>
    <t>732</t>
  </si>
  <si>
    <t>200.1005 Indo-Pacific Monitor for HR &amp; Peace 2023</t>
  </si>
  <si>
    <t>mission21</t>
  </si>
  <si>
    <t>https://webapp.buchhaltungsbutler.de/receipts/view-pdf/Mission21%202023%20contract%20HRM%202001005.pdf</t>
  </si>
  <si>
    <t>812</t>
  </si>
  <si>
    <t>1024490566564 PP.5830.PP . WP SYNTEX, Ihr Einkauf bei WP SYNTEX EREF: 1024490566564 PP.5830.PP PAYPAL MREF: 5YA22253Q9ZKS CRED: LU96ZZZ0000000000000000058 IBAN: DE88500700100175526303 BIC: DEUTDEFFXXX NDDT+105+00931</t>
  </si>
  <si>
    <t>814</t>
  </si>
  <si>
    <t>2331</t>
  </si>
  <si>
    <t>EREF: PA03E5TR2K9A5X MREF: DFFPXCW CRED: DE5610100002197951 IBAN: DE81503104000437760000 BIC: BARCDEFFXXX NDDT+105+00931</t>
  </si>
  <si>
    <t>725</t>
  </si>
  <si>
    <t>CB-2023-60014</t>
  </si>
  <si>
    <t>https://webapp.buchhaltungsbutler.de/receipts/view-pdf/invoice_CB-2023-60014.pdf</t>
  </si>
  <si>
    <t>813</t>
  </si>
  <si>
    <t>Rückzahlung Fehlabbuchung - Campbell Hörmann Rec</t>
  </si>
  <si>
    <t>1618.40</t>
  </si>
  <si>
    <t>RG 34952 Mdt 21053 Doppelzahlung NTRF+166+00931</t>
  </si>
  <si>
    <t>817</t>
  </si>
  <si>
    <t>155.54</t>
  </si>
  <si>
    <t>47P34712V08369813</t>
  </si>
  <si>
    <t>815</t>
  </si>
  <si>
    <t>Halterung Schreibtisch Voß - thinkarella ag</t>
  </si>
  <si>
    <t>-155.54</t>
  </si>
  <si>
    <t>91J11799JH577582C ErgotronLXExtensionandCollarKit-Montagekomponente(GelenkarmInstallationselementeKappenabdeckungStangenring)-frMonitor-Weimitgra 8043901</t>
  </si>
  <si>
    <t>723</t>
  </si>
  <si>
    <t>60913117</t>
  </si>
  <si>
    <t>Thinkarella AG</t>
  </si>
  <si>
    <t>155.53</t>
  </si>
  <si>
    <t>2022-12-29 00:00:00</t>
  </si>
  <si>
    <t>https://webapp.buchhaltungsbutler.de/receipts/view-pdf/Vertragsrechnung%2060912773.pdf</t>
  </si>
  <si>
    <t>816</t>
  </si>
  <si>
    <t>Versandkosten - thinkarella ag</t>
  </si>
  <si>
    <t>1024541294406 PP.5830.PP . thinkarella ag, Ihr Einkauf bei thinkarella ag EREF: 1024541294406 PP.5830.PP PAYPAL MREF: 5YA22253Q9ZKS CRED: LU96ZZZ0000000000000000058 IBAN: DE88500700100175526303 BIC: DEUTDEFFXXX NDDT+105+00931</t>
  </si>
  <si>
    <t>818</t>
  </si>
  <si>
    <t>Vielen Dank für deine Miete mit Grover. EREF: LnOb3(myTMqD9KkF MREF: GROVER-63eaa3b5-1652782358 CRED: BE35ZZZ008D000000636 IBAN: DK6089000000022730 BIC: SXPYDKKK OTHR NDDT+105+00931</t>
  </si>
  <si>
    <t>730</t>
  </si>
  <si>
    <t>DE-080123-0003485419</t>
  </si>
  <si>
    <t>2023-01-07 00:00:00</t>
  </si>
  <si>
    <t>https://webapp.buchhaltungsbutler.de/receipts/view-pdf/pdf.pdf</t>
  </si>
  <si>
    <t>819</t>
  </si>
  <si>
    <t>2312</t>
  </si>
  <si>
    <t>Tagespauschale, Reise: HRM Besuch Genf Sean Hawkey Advocacy Tour Jan 2023 - Norman Voß (2)</t>
  </si>
  <si>
    <t>-127.60</t>
  </si>
  <si>
    <t>HRM Besuch Genf Sean Hawkey Advocacy Tour Jan 2023 (8)</t>
  </si>
  <si>
    <t>SF-2-8</t>
  </si>
  <si>
    <t>HRM Besuch Genf Sean Hawkey Advocacy Tour Jan 2023/Norman Voß</t>
  </si>
  <si>
    <t>127.6</t>
  </si>
  <si>
    <t>2023-01-10 00:00:00</t>
  </si>
  <si>
    <t>https://webapp.buchhaltungsbutler.de/receipts/view-pdf/20230110_2_8_hrmbesuchgenfseanhawkeyadvocacytourjan2023_Reisekostenabrec.pdf</t>
  </si>
  <si>
    <t>863</t>
  </si>
  <si>
    <t>Taxi Zentrale Wuppertal</t>
  </si>
  <si>
    <t>-17.00</t>
  </si>
  <si>
    <t>Quittung Taxi 94 am 10.01.23</t>
  </si>
  <si>
    <t>Taxizentrale Wuppertal</t>
  </si>
  <si>
    <t>https://webapp.buchhaltungsbutler.de/receipts/view-pdf/img20230220_14472591.pdf</t>
  </si>
  <si>
    <t>864</t>
  </si>
  <si>
    <t>Bahnticket Voß Wup-Genf-Wup - DB BAHN  A-NR QC8VF1DEU INTERNETEUR</t>
  </si>
  <si>
    <t>-314.60</t>
  </si>
  <si>
    <t>DB BAHN A-NR QC8VF1DEU INTERNETEUR 314,60Umsatz vom 09.01.2023MC NORMAN VOSS</t>
  </si>
  <si>
    <t>727</t>
  </si>
  <si>
    <t>QC8VF1</t>
  </si>
  <si>
    <t>314.6</t>
  </si>
  <si>
    <t>2023-01-09 00:00:00</t>
  </si>
  <si>
    <t>https://webapp.buchhaltungsbutler.de/receipts/view-pdf/QC8VF1.pdf</t>
  </si>
  <si>
    <t>821</t>
  </si>
  <si>
    <t>-3533.09</t>
  </si>
  <si>
    <t>Stnr 131/5951/0787 Lohnsteuer Dez. 22 3.533,09 EREF: 13100059510787L230111-6233-72915261 MREF: NW005897133746 CRED: DE14NRW00000098851 IBAN: DE84300500000004061214 BIC: WELADEDDXXX ABWA: Landeshauptkasse des Landes NDDT+105+00931</t>
  </si>
  <si>
    <t>822</t>
  </si>
  <si>
    <t>GLS Beitrag 2023, weitere Infos unter www.gls.de/beitrag KDNR: 12663442 EREF: 12663442GLSBTR202320230111 MREF: 12663442SGLSBTR7CBC09FA63120000 CRED: DE02ZZZ00000027384 IBAN: DE33430609679979351300 BIC: GENODEM1GLS NDDT+105+08002</t>
  </si>
  <si>
    <t>823</t>
  </si>
  <si>
    <t>Lobbygespräch mit Journalist Bewirtung - TAVERNE LES BRASSEURSCHE GENEVECHF</t>
  </si>
  <si>
    <t>-39.69</t>
  </si>
  <si>
    <t>TAVERNE LES BRASSEURSCHE GENEVECHF 38,80KURS: 0,9872771,00% AUSLANDSUMS. 0,39Umsatz vom 11.01.2023MC NORMAN VOSS</t>
  </si>
  <si>
    <t>SF-2-8-3</t>
  </si>
  <si>
    <t>39.17</t>
  </si>
  <si>
    <t>2023-01-11 00:00:00</t>
  </si>
  <si>
    <t>https://webapp.buchhaltungsbutler.de/receipts/view-pdf/20230110_2_8_hrmbesuchgenfseanhawkeyadvocacytourjan2023_Bewirtungsbeleg__2.pdf</t>
  </si>
  <si>
    <t>832</t>
  </si>
  <si>
    <t>Umrechnungsverluste - TAVERNE LES BRASSEURSCHE GENEVECHF</t>
  </si>
  <si>
    <t>Netzwerkgespräch mit GHR Bewirtung - Chocolatier CJ MerigonCHE Gen</t>
  </si>
  <si>
    <t>-21.84</t>
  </si>
  <si>
    <t>Chocolatier CJ MerigonCHE Gen veCHF 21,40KURS: 0,9898241,00% AUSLANDSUMS. 0,22Umsatz vom 12.01.2023MC NORMAN VOSS</t>
  </si>
  <si>
    <t>SF-2-8-2</t>
  </si>
  <si>
    <t>21.24</t>
  </si>
  <si>
    <t>2023-01-12 00:00:00</t>
  </si>
  <si>
    <t>https://webapp.buchhaltungsbutler.de/receipts/view-pdf/20230110_2_8_hrmbesuchgenfseanhawkeyadvocacytourjan2023_Bewirtungsbeleg_.pdf</t>
  </si>
  <si>
    <t>833</t>
  </si>
  <si>
    <t>Umrechnungsverluste - Chocolatier CJ MerigonCHE Gen</t>
  </si>
  <si>
    <t>Umbuchung Rückflug Indonesien Bartosch - raptim Deutschland GmbH</t>
  </si>
  <si>
    <t>36464131 TAN1:Auftrag nicht TAN-pflichtig IBAN: DE54370601931009518017 BIC: GENODED1PAX NTRF+177+00804</t>
  </si>
  <si>
    <t>731</t>
  </si>
  <si>
    <t>36464131</t>
  </si>
  <si>
    <t>https://webapp.buchhaltungsbutler.de/receipts/view-pdf/Rechnung_36464131_Florian_Bartosch_2.pdf</t>
  </si>
  <si>
    <t>825</t>
  </si>
  <si>
    <t>Fachbücher - AMAZON PAYMENTS EUROPE S.C.A.</t>
  </si>
  <si>
    <t>-116.52</t>
  </si>
  <si>
    <t>306-3023512-6593908 AMZN Mktp DE 31NZTML3SOMRKD3B EREF: 31NZTML3SOMRKD3B MREF: WLSwLU?SHj?uVY:5DI52IqD5Ixe044 CRED: DE94ZZZ00000561653 IBAN: DE87300308801908262006 BIC: TUBDDEDD NDDT+105+00931</t>
  </si>
  <si>
    <t>734</t>
  </si>
  <si>
    <t>DE35J64AEUD</t>
  </si>
  <si>
    <t>Amazon EU S.a.r.L., UK Branch</t>
  </si>
  <si>
    <t>116.52</t>
  </si>
  <si>
    <t>2023-01-13 00:00:00</t>
  </si>
  <si>
    <t>https://webapp.buchhaltungsbutler.de/receipts/view-pdf/invoice%20act%20of%20free%20choice.pdf</t>
  </si>
  <si>
    <t>824</t>
  </si>
  <si>
    <t>-3.70</t>
  </si>
  <si>
    <t>EFI5289457450-3283446257 GIROPAY0014390726SLD2594KT1 TAN:Auftrag nicht TAN-pflichtig, da Kleinbetragszahlung IBAN: DE64600100700379090700 BIC: PBNKDEFFXXX NTRF+177+00801</t>
  </si>
  <si>
    <t>3283446257</t>
  </si>
  <si>
    <t>3.7</t>
  </si>
  <si>
    <t>2023-01-18 00:00:00</t>
  </si>
  <si>
    <t>https://webapp.buchhaltungsbutler.de/receipts/view-pdf/Rechnung_3283446257.pdf</t>
  </si>
  <si>
    <t>826</t>
  </si>
  <si>
    <t>827</t>
  </si>
  <si>
    <t>Abrechnung vom 30.12.2022MC</t>
  </si>
  <si>
    <t>Abrechnung vom 30.12.2022MC NORMAN VOSS</t>
  </si>
  <si>
    <t>834</t>
  </si>
  <si>
    <t>Nettolohnzahlungen Januar - DevInt e.V.</t>
  </si>
  <si>
    <t>-6307.99</t>
  </si>
  <si>
    <t>SEPA Sammel-Ueberweisung mit 3 Ueberweisungen und folgenden zusaetzlichen Informationen: TAN1: null MSG-ID: LG-20012023-10094000000087599 NTRF+191+00803</t>
  </si>
  <si>
    <t>828</t>
  </si>
  <si>
    <t>Vielen Dank für deine Miete mit Grover. EREF: J3GJscurTk6gL1mq MREF: GROVER-63eaa3b5-1652782358 CRED: DE46ZZZ00002444123 IBAN: DK6089000000022730 BIC: SXPYDKKK OTHR NDDT+105+00931</t>
  </si>
  <si>
    <t>739</t>
  </si>
  <si>
    <t>DE-240123-0003709372</t>
  </si>
  <si>
    <t>2023-01-23 00:00:00</t>
  </si>
  <si>
    <t>https://webapp.buchhaltungsbutler.de/receipts/view-pdf/pdf_2.pdf</t>
  </si>
  <si>
    <t>829</t>
  </si>
  <si>
    <t>Dec-Jan Deepl API - DEEPL* DP-2722658DEU KOLNEUR</t>
  </si>
  <si>
    <t>-6.10</t>
  </si>
  <si>
    <t>DEEPL* DP-2722658DEU KOLNEUR 6,10Umsatz vom 20.01.2023MC NORMAN VOSS</t>
  </si>
  <si>
    <t>742</t>
  </si>
  <si>
    <t>DP-2722658</t>
  </si>
  <si>
    <t>6.1</t>
  </si>
  <si>
    <t>2023-01-21 00:00:00</t>
  </si>
  <si>
    <t>https://webapp.buchhaltungsbutler.de/receipts/view-pdf/DeepL_invoice_20230121.pdf</t>
  </si>
  <si>
    <t>835</t>
  </si>
  <si>
    <t>Auszahlung Krankenkassen Rückerstattung - PRONOVA BKK</t>
  </si>
  <si>
    <t>90.03</t>
  </si>
  <si>
    <t>Erstattung nach AAG - U129. bis 30.11.2022 Erstattung AAG 90.03 EREF: 3620026285373905 NTRF+166+00931</t>
  </si>
  <si>
    <t>831</t>
  </si>
  <si>
    <t>45.01</t>
  </si>
  <si>
    <t>Erstattung nach AAG - U101. bis 01.12.2022 Erstattung AAG 45.01 EREF: 3620026285373696 NTRF+166+00931</t>
  </si>
  <si>
    <t>830</t>
  </si>
  <si>
    <t>-3403.69</t>
  </si>
  <si>
    <t>BNR: 81835189 B561001Q3H4 Beitraege 01/23 EREF: 6606527121 MREF: MD3202219J4 CRED: DE51TK100000031158 IBAN: DE59200505501280376854 BIC: HASPDEHHXXX NDDT+105+00931</t>
  </si>
  <si>
    <t>838</t>
  </si>
  <si>
    <t>-941.16</t>
  </si>
  <si>
    <t>Beitraege 01.01.2023 - 31.01.2023 81835189 941.16 EREF: 2610009652946037 MREF: 011203311201-1 CRED: DE84BKK00000085660 IBAN: DE45700202700667562546 BIC: HYVEDEMMXXX NDDT+105+00931</t>
  </si>
  <si>
    <t>837</t>
  </si>
  <si>
    <t>Bitdefender Total Security - AMAZON MEDIA EU S.A R.L.</t>
  </si>
  <si>
    <t>-75.99</t>
  </si>
  <si>
    <t>D01-6395134-1714206 AMZN Digital 1FPK8LG4PW17GWWF EREF: 1FPK8LG4PW17GWWF MREF: n:hU-hJfq9rWcZvY:jRdt-ubRu4MVA CRED: DE78ZZZ00000561650 IBAN: DE64300308801938627009 BIC: TUBDDEDD NDDT+105+00931</t>
  </si>
  <si>
    <t>740</t>
  </si>
  <si>
    <t>303-6792943-6381905</t>
  </si>
  <si>
    <t>amazon.de</t>
  </si>
  <si>
    <t>75.99</t>
  </si>
  <si>
    <t>2023-01-26 00:00:00</t>
  </si>
  <si>
    <t>https://webapp.buchhaltungsbutler.de/receipts/view-pdf/Amazonde%20-%20Bestellung%20303-6792943-6381905.pdf</t>
  </si>
  <si>
    <t>836</t>
  </si>
  <si>
    <t>-5.78</t>
  </si>
  <si>
    <t>ABSCHLUSS PER 31.01.2023 NMSC+805+00905</t>
  </si>
  <si>
    <t>841</t>
  </si>
  <si>
    <t>2322</t>
  </si>
  <si>
    <t>2323</t>
  </si>
  <si>
    <t>2321</t>
  </si>
  <si>
    <t>2341</t>
  </si>
  <si>
    <t>Normal-AfA 01/23 "Laptop Lenovo Dokumentation 2023"</t>
  </si>
  <si>
    <t>Normal-AfA 01/23 "Monitor Dokumentation" (3)</t>
  </si>
  <si>
    <t>Normal-AfA 01/23 "Laptop M1: AI / Cloudcomputing development / video editing / multimedia / project coordination" (2)</t>
  </si>
  <si>
    <t>2441</t>
  </si>
  <si>
    <t>Verbindlichkeiten Lohn und Gehalt</t>
  </si>
  <si>
    <t>Verbindlichkeiten Lohnsteuer</t>
  </si>
  <si>
    <t>AAG 01/2023 BKK pronova</t>
  </si>
  <si>
    <t>Krankentagegeld für AG</t>
  </si>
  <si>
    <t>Webdevelopment and Adobe Courses Material - Udemy Ireland, Ltd</t>
  </si>
  <si>
    <t>-141.92</t>
  </si>
  <si>
    <t>89796950UM6688917 course:2010808</t>
  </si>
  <si>
    <t>738</t>
  </si>
  <si>
    <t>DE2023-60687</t>
  </si>
  <si>
    <t>141.92</t>
  </si>
  <si>
    <t>2023-02-01 00:00:00</t>
  </si>
  <si>
    <t>https://webapp.buchhaltungsbutler.de/receipts/view-pdf/Invoice%20Udemy%202023-01-1.pdf</t>
  </si>
  <si>
    <t>840</t>
  </si>
  <si>
    <t>6RN13164HF1747505</t>
  </si>
  <si>
    <t>839</t>
  </si>
  <si>
    <t>1025020848479 PP.5830.PP . Udemy Ireland, Ltd, Ihr Einkauf bei Udemy Ireland, Ltd EREF: 1025020848479 PP.5830.PP PAYPAL MREF: 5YA22253Q9ZKS CRED: LU96ZZZ0000000000000000058 IBAN: DE88500700100175526303 BIC: DEUTDEFFXXX NDDT+105+00931</t>
  </si>
  <si>
    <t>842</t>
  </si>
  <si>
    <t>EREF: PA03HEPHHS3TP1 MREF: DFFPXCW CRED: DE5610100002197951 IBAN: DE81503104000437760000 BIC: BARCDEFFXXX NDDT+105+00931</t>
  </si>
  <si>
    <t>741</t>
  </si>
  <si>
    <t>CB-2023-61401</t>
  </si>
  <si>
    <t>https://webapp.buchhaltungsbutler.de/receipts/view-pdf/invoice_CB-2023-61401.pdf</t>
  </si>
  <si>
    <t>843</t>
  </si>
  <si>
    <t>Vielen Dank für deine Miete mit Grover. EREF: JCWvfx84SlGn26We MREF: GROVER-63eaa3b5-1652782358 CRED: DE46ZZZ00002444123 IBAN: DK6089000000022730 BIC: SXPYDKKK OTHR NDDT+105+00931</t>
  </si>
  <si>
    <t>744</t>
  </si>
  <si>
    <t>DE-080223-0003928152</t>
  </si>
  <si>
    <t>2023-02-07 00:00:00</t>
  </si>
  <si>
    <t>https://webapp.buchhaltungsbutler.de/receipts/view-pdf/pdf_3.pdf</t>
  </si>
  <si>
    <t>844</t>
  </si>
  <si>
    <t>14062/31.01.23 MREF: 10094 CRED: DE67ZZZ00001952052 IBAN: DE42130700240143413300 BIC: DEUTDEDBROS NDDT+105+00931</t>
  </si>
  <si>
    <t>736</t>
  </si>
  <si>
    <t>14062</t>
  </si>
  <si>
    <t>2023-01-31 00:00:00</t>
  </si>
  <si>
    <t>https://webapp.buchhaltungsbutler.de/receipts/view-pdf/Rechnung_14062.pdf</t>
  </si>
  <si>
    <t>845</t>
  </si>
  <si>
    <t>VBG Anteil 2022 nach 1. Jahresrechnung, VBG Schreiben</t>
  </si>
  <si>
    <t>194.80</t>
  </si>
  <si>
    <t>7KE024307H116523A</t>
  </si>
  <si>
    <t>846</t>
  </si>
  <si>
    <t>189.30</t>
  </si>
  <si>
    <t>5N641124RX261593E</t>
  </si>
  <si>
    <t>848</t>
  </si>
  <si>
    <t>Ibrahim Peyon</t>
  </si>
  <si>
    <t>-194.80</t>
  </si>
  <si>
    <t>0H0583683Y218180C</t>
  </si>
  <si>
    <t>849</t>
  </si>
  <si>
    <t>Research Consultancy on Conflict Actors - To U.S. Dollar</t>
  </si>
  <si>
    <t>-189.30</t>
  </si>
  <si>
    <t>87X94337AB628035E</t>
  </si>
  <si>
    <t>743</t>
  </si>
  <si>
    <t>2023-01</t>
  </si>
  <si>
    <t>Dr. Phil. Ibrahim Peyon</t>
  </si>
  <si>
    <t>185.31</t>
  </si>
  <si>
    <t>2023-02-03 00:00:00</t>
  </si>
  <si>
    <t>https://webapp.buchhaltungsbutler.de/receipts/view-pdf/1%20consulting-invoice-template%20IP_Feb2023.pdf</t>
  </si>
  <si>
    <t>847</t>
  </si>
  <si>
    <t>Auslandsüberweisungsgebühr - To U.S. Dollar</t>
  </si>
  <si>
    <t>-1652.96</t>
  </si>
  <si>
    <t>Stnr 131/5951/0787 Lohnsteuer Jan. 23 1.652,96 EREF: 13100059510787L230213-6279-73473378 MREF: NW005897133746 CRED: DE14NRW00000098851 IBAN: DE84300500000004061214 BIC: WELADEDDXXX ABWA: Landeshauptkasse des Landes NDDT+105+00931</t>
  </si>
  <si>
    <t>850</t>
  </si>
  <si>
    <t>-1.00</t>
  </si>
  <si>
    <t>EFI5289457450-3286291703 GIROPAY0014390726SLE5I44ZK4 TAN:Auftrag nicht TAN-pflichtig, da Kleinbetragszahlung IBAN: DE64600100700379090700 BIC: PBNKDEFFXXX NTRF+177+00801</t>
  </si>
  <si>
    <t>3286291703</t>
  </si>
  <si>
    <t>2023-02-15 00:00:00</t>
  </si>
  <si>
    <t>https://webapp.buchhaltungsbutler.de/receipts/view-pdf/Rechnung_3286291703.pdf</t>
  </si>
  <si>
    <t>851</t>
  </si>
  <si>
    <t>1025281249425 PP.5830.PP . , Ihr Einkauf bei EREF: 1025281249425 MREF: 5YA22253Q9ZKS CRED: LU96ZZZ0000000000000000058 IBAN: LU89751000135104200E BIC: PPLXLUL2 NDDT+105+00931</t>
  </si>
  <si>
    <t>852</t>
  </si>
  <si>
    <t>WCC Consultancy Dec 2022 - Auslandsüberweisung</t>
  </si>
  <si>
    <t>3609.50</t>
  </si>
  <si>
    <t>Auslandsüberweisung Produktbezeichnung: Inlandsanschlusszahl.E EUR Auftrag vom: 16.02.2023 Unsere Referenz: YG4967-ZAE222289 Fremde Referenz: DZBP5239190 Auftraggeber: CONSEIL OECUMENIQUE DES EGLISES Ursprungsbetrag: EUR 3.609,50 Auftragsbetrag: EUR 3.609,50 Buchungsbetrag: EUR 3.609,50 Wert: 16.02.2023 NTRF+206+00876</t>
  </si>
  <si>
    <t>20230101</t>
  </si>
  <si>
    <t>3609.5</t>
  </si>
  <si>
    <t>https://webapp.buchhaltungsbutler.de/receipts/view-pdf/Invoice%2020230101%20to%20WCC%20from%20DevInt_3.pdf</t>
  </si>
  <si>
    <t>853</t>
  </si>
  <si>
    <t>332.96</t>
  </si>
  <si>
    <t>5XW877157R977250B</t>
  </si>
  <si>
    <t>854</t>
  </si>
  <si>
    <t>-332.96</t>
  </si>
  <si>
    <t>18509756SN615340Y</t>
  </si>
  <si>
    <t>INV189184490</t>
  </si>
  <si>
    <t>2023-02-18 00:00:00</t>
  </si>
  <si>
    <t>https://webapp.buchhaltungsbutler.de/receipts/view-pdf/INV189184490.pdf</t>
  </si>
  <si>
    <t>855</t>
  </si>
  <si>
    <t>-278.40</t>
  </si>
  <si>
    <t>IN230159 TAN1:SecureGo plus IBAN: DE43700400410300739000 BIC: COBADEFFXXX NTRF+177+00804</t>
  </si>
  <si>
    <t>IN230159</t>
  </si>
  <si>
    <t>278.4</t>
  </si>
  <si>
    <t>2023-02-14 00:00:00</t>
  </si>
  <si>
    <t>https://webapp.buchhaltungsbutler.de/receipts/view-pdf/IN230159.pdf</t>
  </si>
  <si>
    <t>859</t>
  </si>
  <si>
    <t>KI Textsupport Abo - CHATGPT SUBSCRIPTIONUSA SAN</t>
  </si>
  <si>
    <t>-22.65</t>
  </si>
  <si>
    <t>CHATGPT SUBSCRIPTIONUSA SAN FRANCISCOUSD 23,80KURS: 1,0610791,00% AUSLANDSUMS. 0,22Umsatz vom 18.02.2023MC NORMAN VOSS</t>
  </si>
  <si>
    <t>D475975F-0001</t>
  </si>
  <si>
    <t>OpenAI, LLC</t>
  </si>
  <si>
    <t>22.65</t>
  </si>
  <si>
    <t>2023-02-02 00:00:00</t>
  </si>
  <si>
    <t>https://webapp.buchhaltungsbutler.de/receipts/view-pdf/Invoice-D475975F-0001.pdf</t>
  </si>
  <si>
    <t>857</t>
  </si>
  <si>
    <t>Abrechnung vom 31.01.2023MC</t>
  </si>
  <si>
    <t>394.35</t>
  </si>
  <si>
    <t>Abrechnung vom 31.01.2023MC NORMAN VOSS</t>
  </si>
  <si>
    <t>858</t>
  </si>
  <si>
    <t>-394.35</t>
  </si>
  <si>
    <t>861</t>
  </si>
  <si>
    <t>1025356996207 PP.5830.PP . Zoom Video Communications, Inc., Ihr Einkauf bei Zoom Video Communications, Inc. EREF: 1025356996207 PP.5830.PP PAYPAL MREF: 5YA22253Q9ZKS CRED: LU96ZZZ0000000000000000058 IBAN: DE88500700100175526303 BIC: DEUTDEFFXXX NDDT+105+00931</t>
  </si>
  <si>
    <t>860</t>
  </si>
  <si>
    <t>Übersetzungs KI - DEEPL* DP-2873516DEU KOLNEUR</t>
  </si>
  <si>
    <t>-5.34</t>
  </si>
  <si>
    <t>DEEPL* DP-2873516DEU KOLNEUR 5,34Umsatz vom 20.02.2023MC NORMAN VOSS</t>
  </si>
  <si>
    <t>DP-2873516</t>
  </si>
  <si>
    <t>5.34</t>
  </si>
  <si>
    <t>2023-02-21 00:00:00</t>
  </si>
  <si>
    <t>https://webapp.buchhaltungsbutler.de/receipts/view-pdf/DeepL_invoice_20230221.pdf</t>
  </si>
  <si>
    <t>862</t>
  </si>
  <si>
    <t>Newsletter System Subscription - Adyen N.V.</t>
  </si>
  <si>
    <t>-22.42</t>
  </si>
  <si>
    <t>Mailchimp 179664882 16310411 us13 EREF: CFJJHMNJQT6QFZP72C MREF: Q6H4PWF8QFRFX632 CRED: NL48ZZZ342764500000 IBAN: DE83500700100175956200 BIC: DEUTDEFFXXX ABWA: Mailchimp NDDT+105+00931</t>
  </si>
  <si>
    <t>MC16310411</t>
  </si>
  <si>
    <t>Mailchimp</t>
  </si>
  <si>
    <t>22.42</t>
  </si>
  <si>
    <t>https://webapp.buchhaltungsbutler.de/receipts/view-pdf/Receipt%20for%20Order%20MC16310411%20_%20Mailchimp.pdf</t>
  </si>
  <si>
    <t>868</t>
  </si>
  <si>
    <t>Verwaltungsgebühr Stifter Helfen Rabatt Zoom - Haus des Stiftens gGmbH fuer Unternehmen und Non-Pr by Stripe via PPRO</t>
  </si>
  <si>
    <t>-21.42</t>
  </si>
  <si>
    <t>Haus des Stiftens gGmbH fuer Unternehmen und Non-Pr by Strip - WWW.STIFTER-HELFEN.DE EREF: 5Z9F581 MREF: NTLCTRNTWLSOT17R CRED: BE39ZZZCITD000000037 IBAN: DE80120700700090067699 BIC: DEUTDEBBXXX ANAM: Haus des Stiftens gGmbH fuer Unternehmen und Non-Pr by Stripe via PPRO ABWA: PPRO Payment Services S.A. OTHR NDDT+105+00931</t>
  </si>
  <si>
    <t>747</t>
  </si>
  <si>
    <t>1101816</t>
  </si>
  <si>
    <t>Haus des Stiftens für Unternehmen und Non-Profits gGmbH</t>
  </si>
  <si>
    <t>21.42</t>
  </si>
  <si>
    <t>2020-02-20 00:00:00</t>
  </si>
  <si>
    <t>https://webapp.buchhaltungsbutler.de/receipts/view-pdf/Zoom%20gebu%CC%88hr%20non-profit%20discount%202023.pdf</t>
  </si>
  <si>
    <t>867</t>
  </si>
  <si>
    <t>-144.60</t>
  </si>
  <si>
    <t>866</t>
  </si>
  <si>
    <t>Ausgleich Auslagenerstattung - Voß</t>
  </si>
  <si>
    <t>144.60</t>
  </si>
  <si>
    <t>869</t>
  </si>
  <si>
    <t>Nettolohnzahlungen Februar - DevInt e.V.</t>
  </si>
  <si>
    <t>-5282.60</t>
  </si>
  <si>
    <t>SEPA Sammel-Ueberweisung mit 3 Ueberweisungen und folgenden zusaetzlichen Informationen: TAN1: null MSG-ID: LG-22022023-10094000000094319 NTRF+191+00803</t>
  </si>
  <si>
    <t>865</t>
  </si>
  <si>
    <t>Vielen Dank für deine Miete mit Grover. EREF: 8sdEJI8KRQi1V2hP MREF: GROVER-63eaa3b5-1652782358 CRED: DE46ZZZ00002444123 IBAN: DK6089000000022730 BIC: SXPYDKKK OTHR NDDT+105+00931</t>
  </si>
  <si>
    <t>DE-240223-0004166393</t>
  </si>
  <si>
    <t>2023-02-23 00:00:00</t>
  </si>
  <si>
    <t>https://webapp.buchhaltungsbutler.de/receipts/view-pdf/pdf%20%281%29.pdf</t>
  </si>
  <si>
    <t>874</t>
  </si>
  <si>
    <t>Buchhaltungsbuttler Selbstbucher und API Jahresplan - GC re BuchhaltungsButler</t>
  </si>
  <si>
    <t>-452.22</t>
  </si>
  <si>
    <t>EREF: PA03KDV05H8MDE MREF: DFFPXCW CRED: DE5610100002197951 IBAN: DE81503104000437760000 BIC: BARCDEFFXXX NDDT+105+00931</t>
  </si>
  <si>
    <t>CB-2023-62327</t>
  </si>
  <si>
    <t>452.22</t>
  </si>
  <si>
    <t>https://webapp.buchhaltungsbutler.de/receipts/view-pdf/invoice_CB-2023-62327.pdf</t>
  </si>
  <si>
    <t>873</t>
  </si>
  <si>
    <t>Beitraege 01.02.2023 - 28.02.2023 81835189 941.16 EREF: 2610009705072001 MREF: 011203311201-1 CRED: DE84BKK00000085660 IBAN: DE45700202700667562546 BIC: HYVEDEMMXXX NDDT+105+00931</t>
  </si>
  <si>
    <t>875</t>
  </si>
  <si>
    <t>Business Visum Voß PNG - ICA MyICAPNG Port MoresbyPGK</t>
  </si>
  <si>
    <t>-222.49</t>
  </si>
  <si>
    <t>ICA MyICAPNG Port MoresbyPGK 827,59KURS: 3,7568211,00% AUSLANDSUMS. 2,20Umsatz vom 21.02.2023MC NORMAN VOSS</t>
  </si>
  <si>
    <t>305201910128</t>
  </si>
  <si>
    <t>PNG Immigration and Citizenship (ICA)</t>
  </si>
  <si>
    <t>220.29</t>
  </si>
  <si>
    <t>https://webapp.buchhaltungsbutler.de/receipts/view-pdf/Visa%20fee%20Norman%20Voss%20receipt%20PNG%20%282%29.pdf</t>
  </si>
  <si>
    <t>870</t>
  </si>
  <si>
    <t>Auslandsgebühren Kreditkarte - ICA MyICAPNG Port MoresbyPGK</t>
  </si>
  <si>
    <t>Business Visum Bartosch PNG - ICA MyICAPNG Port MoresbyPGK</t>
  </si>
  <si>
    <t>-223.08</t>
  </si>
  <si>
    <t>ICA MyICAPNG Port MoresbyPGK 827,59KURS: 3,7469551,00% AUSLANDSUMS. 2,21Umsatz vom 22.02.2023MC NORMAN VOSS</t>
  </si>
  <si>
    <t>51600065429</t>
  </si>
  <si>
    <t>220.87</t>
  </si>
  <si>
    <t>2023-02-22 00:00:00</t>
  </si>
  <si>
    <t>https://webapp.buchhaltungsbutler.de/receipts/view-pdf/PNG%20Immigration%20and%20Cit%20ICA%20Bartosch%20Visa.pdf</t>
  </si>
  <si>
    <t>871</t>
  </si>
  <si>
    <t>Laptop Publication &amp; Admin - Galaxus Deutschland GmbH</t>
  </si>
  <si>
    <t>-2207.18</t>
  </si>
  <si>
    <t>Bestellung 82330608 KdNr.: 8134191 SecureGo plus IBAN: DE82200700000084871300 BIC: DEUTDEHHXXX GDDS NTRF+118+07000</t>
  </si>
  <si>
    <t>82330608</t>
  </si>
  <si>
    <t>2207.18</t>
  </si>
  <si>
    <t>2023-02-24 00:00:00</t>
  </si>
  <si>
    <t>https://webapp.buchhaltungsbutler.de/receipts/view-pdf/Galaxus_Kaufbeleg_Freigabe_82330608.pdf</t>
  </si>
  <si>
    <t>872</t>
  </si>
  <si>
    <t>BNR: 81835189 B561001Q3H4 Beitraege 02/23 EREF: 4506645774 MREF: MD3202219J4 CRED: DE51TK100000031158 IBAN: DE59200505501280376854 BIC: HASPDEHHXXX NDDT+105+00931</t>
  </si>
  <si>
    <t>876</t>
  </si>
  <si>
    <t>Tasche Laptop Adv. - AMAZON PAYMENTS EUROPE S.C.A.</t>
  </si>
  <si>
    <t>-36.99</t>
  </si>
  <si>
    <t>303-4378316-1929909 AMZN Mktp DE 5ZNTI6MPH5VWLLBD EREF: 5ZNTI6MPH5VWLLBD MREF: lYfYVM9M:Fqx6DRZF(OJndX+qRXbYi CRED: DE94ZZZ00000561653 IBAN: DE87300308801908262006 BIC: TUBDDEDD NDDT+105+00931</t>
  </si>
  <si>
    <t>DS-ASE-INV-DE-2023-69404282</t>
  </si>
  <si>
    <t>Junyu Digital Limited</t>
  </si>
  <si>
    <t>36.99</t>
  </si>
  <si>
    <t>https://webapp.buchhaltungsbutler.de/receipts/view-pdf/invoice_4.pdf</t>
  </si>
  <si>
    <t>877</t>
  </si>
  <si>
    <t>AAG 02/2023 BKK pronova</t>
  </si>
  <si>
    <t>AAG 02/2023 EK Techniker-Krankenkasse</t>
  </si>
  <si>
    <t>129.52</t>
  </si>
  <si>
    <t>Erstattung nach AAG - U101. bis 03.02.2023 Erstattung AAG 129.52 EREF: 3620026492738638 NTRF+166+00931</t>
  </si>
  <si>
    <t>878</t>
  </si>
  <si>
    <t>43.17</t>
  </si>
  <si>
    <t>Erstattung nach AAG - U127. bis 27.01.2023 Erstattung AAG 43.17 EREF: 3620026492739626 NTRF+166+00931</t>
  </si>
  <si>
    <t>879</t>
  </si>
  <si>
    <t>86.35</t>
  </si>
  <si>
    <t>Erstattung nach AAG - U130. bis 31.01.2023 Erstattung AAG 86.35 EREF: 3620026492739653 NTRF+166+00931</t>
  </si>
  <si>
    <t>880</t>
  </si>
  <si>
    <t>Auszahlung Krankenkassen Rückerstattung - Techniker Krankenkasse</t>
  </si>
  <si>
    <t>66.45</t>
  </si>
  <si>
    <t>TK-Beleg 240223,AD646,561 Erstattung nach AAG - U110. bis 10.02.2023 EREF: 6206256695 NTRF+166+00931</t>
  </si>
  <si>
    <t>881</t>
  </si>
  <si>
    <t>199.35</t>
  </si>
  <si>
    <t>TK-Beleg 240223,AD716,561 Erstattung nach AAG - U113. bis 15.02.2023 EREF: 6206256696 NTRF+166+00931</t>
  </si>
  <si>
    <t>882</t>
  </si>
  <si>
    <t>-5.88</t>
  </si>
  <si>
    <t>ABSCHLUSS PER 28.02.2023 NMSC+805+00905</t>
  </si>
  <si>
    <t>883</t>
  </si>
  <si>
    <t>Normal-AfA 01/23 "Laptop M1: Publications and Admin"</t>
  </si>
  <si>
    <t>Krankentage</t>
  </si>
  <si>
    <t>866.66</t>
  </si>
  <si>
    <t>TK-Beleg 280223,ABDBV,561 BNR: 81835189 B561001Q3H4 Guthaben 02/2023 EREF: 1106599976 NTRF+166+00931</t>
  </si>
  <si>
    <t>884</t>
  </si>
  <si>
    <t>1650.00</t>
  </si>
  <si>
    <t>Contr-2023-100001/121-Surgery EREF: 404-12011439-1 NTRF+166+00931</t>
  </si>
  <si>
    <t>1650</t>
  </si>
  <si>
    <t>2023-02-27 00:00:00</t>
  </si>
  <si>
    <t>https://webapp.buchhaltungsbutler.de/receipts/view-pdf/100001%20121%20DevInteV%20-%20Contract%20Surgery%20HRD%20Yones%20Douw_2.pdf</t>
  </si>
  <si>
    <t>885</t>
  </si>
  <si>
    <t>Miete Handy Documentation - Grover Group GmbH</t>
  </si>
  <si>
    <t>-57.85</t>
  </si>
  <si>
    <t>4E3848739T706010K F5374495173</t>
  </si>
  <si>
    <t>DE-060323-0004326656</t>
  </si>
  <si>
    <t>57.85</t>
  </si>
  <si>
    <t>2023-03-06 00:00:00</t>
  </si>
  <si>
    <t>https://webapp.buchhaltungsbutler.de/receipts/view-pdf/pdf%20%282%29.pdf</t>
  </si>
  <si>
    <t>887</t>
  </si>
  <si>
    <t>0XK380696C252512V</t>
  </si>
  <si>
    <t>886</t>
  </si>
  <si>
    <t>1025661012819 PP.5830.PP . Grover Group GmbH, Ihr Einkauf bei Grover Group GmbH EREF: 1025661012819 MREF: 5YA22253Q9ZKS CRED: LU96ZZZ0000000000000000058 IBAN: LU89751000135104200E BIC: PPLXLUL2 NDDT+105+00931</t>
  </si>
  <si>
    <t>888</t>
  </si>
  <si>
    <t>Bahnfahrt Bartosch München Düsseldorf - Deutsche Bahn AG</t>
  </si>
  <si>
    <t>-71.90</t>
  </si>
  <si>
    <t>N98OV4</t>
  </si>
  <si>
    <t>Deutsche Bahn AG</t>
  </si>
  <si>
    <t>71.9</t>
  </si>
  <si>
    <t>2023-03-08 00:00:00</t>
  </si>
  <si>
    <t>https://webapp.buchhaltungsbutler.de/receipts/view-pdf/N98OV4.pdf</t>
  </si>
  <si>
    <t>906</t>
  </si>
  <si>
    <t>Teammeeting Getränke - Verschiedene</t>
  </si>
  <si>
    <t>-37.20</t>
  </si>
  <si>
    <t>2023 Teammeeting Frühjahr</t>
  </si>
  <si>
    <t>Verschiedene</t>
  </si>
  <si>
    <t>37.2</t>
  </si>
  <si>
    <t>2023-03-09 00:00:00</t>
  </si>
  <si>
    <t>https://webapp.buchhaltungsbutler.de/receipts/view-pdf/Versch%20Kosten%20Teamworkshop%202023-03.pdf</t>
  </si>
  <si>
    <t>908</t>
  </si>
  <si>
    <t>Parkgebühren - Verschiedene</t>
  </si>
  <si>
    <t>Teammeeting Verpflegung - Verschiedene</t>
  </si>
  <si>
    <t>Mittagessen Frühjahrsmeeting HRM Team - DschunkeDEU DuesseldorfEUR</t>
  </si>
  <si>
    <t>-110.00</t>
  </si>
  <si>
    <t>DschunkeDEU DuesseldorfEUR 110,00Umsatz vom 08.03.2023MC NORMAN VOSS</t>
  </si>
  <si>
    <t>25443</t>
  </si>
  <si>
    <t>Dschunke</t>
  </si>
  <si>
    <t>104.1</t>
  </si>
  <si>
    <t>https://webapp.buchhaltungsbutler.de/receipts/view-pdf/Bewirtungs%20Mittagessen%20Fru%CC%88hjahrsteamtreffen%2023%202023-03-08.pdf</t>
  </si>
  <si>
    <t>897</t>
  </si>
  <si>
    <t>Trinkgeld - DschunkeDEU DuesseldorfEUR</t>
  </si>
  <si>
    <t>Bahnticket Bartosch Wup-Berlin - DB BAHN  A-NR 93CSAPDEU INTERNETEUR</t>
  </si>
  <si>
    <t>-73.55</t>
  </si>
  <si>
    <t>DB BAHN A-NR 93CSAPDEU INTERNETEUR 73,55Umsatz vom 09.03.2023MC NORMAN VOSS</t>
  </si>
  <si>
    <t>93CSAP</t>
  </si>
  <si>
    <t>73.55</t>
  </si>
  <si>
    <t>2023-03-10 00:00:00</t>
  </si>
  <si>
    <t>https://webapp.buchhaltungsbutler.de/receipts/view-pdf/FLT_3_7Z76YR3856_0.pdf</t>
  </si>
  <si>
    <t>898</t>
  </si>
  <si>
    <t>Unterstützung für MR Verteidiger Douw - DevInt e.V.</t>
  </si>
  <si>
    <t>-1670.75</t>
  </si>
  <si>
    <t>Auslandsüberweisung Produktbezeichnung: Kundenzahlung Imp. Währung Auftrag vom: 13.03.2023 Unsere Referenz: YG4967-ZAI310741 Begünstigter: 1540009757356 Yones Douw Bank des Begünstigten: BMRIIDJAXXX Verwendungszweck: Mendukung kesehatan Auftragsbetrag: IDR 26.600.000,00 Kurs: 16138,310000 Gegenwert: EUR 1.648,25 NTRF+201+00876</t>
  </si>
  <si>
    <t>BB-Int-781</t>
  </si>
  <si>
    <t>Yones Douw</t>
  </si>
  <si>
    <t>1648.25</t>
  </si>
  <si>
    <t>https://webapp.buchhaltungsbutler.de/receipts/view-pdf/Biaya%20Pengobatan%20atau%20Operasi%20Hernia%20di%20Jakarta.pdf</t>
  </si>
  <si>
    <t>889</t>
  </si>
  <si>
    <t>2432</t>
  </si>
  <si>
    <t>-1095.56</t>
  </si>
  <si>
    <t>Stnr 131/5951/0787 Lohnsteuer Feb. 23 1.095,56 EREF: 13100059510787L230313-6317-74150747 MREF: NW005897133746 CRED: DE14NRW00000098851 IBAN: DE84300500000004061214 BIC: WELADEDDXXX ABWA: Landeshauptkasse des Landes NDDT+105+00931</t>
  </si>
  <si>
    <t>890</t>
  </si>
  <si>
    <t>14499/28.02.23 MREF: 10094 CRED: DE67ZZZ00001952052 IBAN: DE42130700240143413300 BIC: DEUTDEDBROS NDDT+105+00931</t>
  </si>
  <si>
    <t>14499</t>
  </si>
  <si>
    <t>2023-02-28 00:00:00</t>
  </si>
  <si>
    <t>https://webapp.buchhaltungsbutler.de/receipts/view-pdf/Rechnung_14499.pdf</t>
  </si>
  <si>
    <t>891</t>
  </si>
  <si>
    <t>-473.56</t>
  </si>
  <si>
    <t>892</t>
  </si>
  <si>
    <t>Kreditkartenabrechnung - Abrechnung vom 28.02.2023MC</t>
  </si>
  <si>
    <t>473.56</t>
  </si>
  <si>
    <t>Abrechnung vom 28.02.2023MC NORMAN VOSS</t>
  </si>
  <si>
    <t>900</t>
  </si>
  <si>
    <t>-22.70</t>
  </si>
  <si>
    <t>CHATGPT SUBSCRIPTIONUSA SAN FRANCISCOUSD 23,80KURS: 1,0587191,00% AUSLANDSUMS. 0,22Umsatz vom 18.03.2023MC NORMAN VOSS</t>
  </si>
  <si>
    <t>D475975F-0002</t>
  </si>
  <si>
    <t>22.7</t>
  </si>
  <si>
    <t>2023-03-18 00:00:00</t>
  </si>
  <si>
    <t>https://webapp.buchhaltungsbutler.de/receipts/view-pdf/Invoice-D475975F-0002.pdf</t>
  </si>
  <si>
    <t>899</t>
  </si>
  <si>
    <t>Übersetzungs KI - DEEPL* DP-3022428DEU KOLNEUR</t>
  </si>
  <si>
    <t>DEEPL* DP-3022428DEU KOLNEUR 4,99Umsatz vom 20.03.2023MC NORMAN VOSS</t>
  </si>
  <si>
    <t>DP-3022428</t>
  </si>
  <si>
    <t>2023-03-21 00:00:00</t>
  </si>
  <si>
    <t>https://webapp.buchhaltungsbutler.de/receipts/view-pdf/DeepL_invoice_20230321.pdf</t>
  </si>
  <si>
    <t>901</t>
  </si>
  <si>
    <t>Newsletter System Subscription - ADYEN N.V.</t>
  </si>
  <si>
    <t>-22.50</t>
  </si>
  <si>
    <t>Mailchimp 179664882 16506423 us13 EREF: CZDNVQFLN2WF8BFH2C MREF: J43Z72GFJF2MPPG2 CRED: NL48ZZZ342764500000 IBAN: NL24DEUT0265195047 BIC: DEUTNL2AXXX ABWA: Mailchimp NDDT+105+00931</t>
  </si>
  <si>
    <t>MC16506423</t>
  </si>
  <si>
    <t>22.5</t>
  </si>
  <si>
    <t>https://webapp.buchhaltungsbutler.de/receipts/view-pdf/Receipt%20for%20Order%20MC16506423%20_%20Mailchimp.pdf</t>
  </si>
  <si>
    <t>893</t>
  </si>
  <si>
    <t>SMS Empfänger HRM Nummer - ALDI</t>
  </si>
  <si>
    <t>-24.00</t>
  </si>
  <si>
    <t>771731</t>
  </si>
  <si>
    <t>ALDI</t>
  </si>
  <si>
    <t>2023-03-24 00:00:00</t>
  </si>
  <si>
    <t>https://webapp.buchhaltungsbutler.de/receipts/view-pdf/Beleg%20SMS%20Empfa%CC%88nger%20HRM%20Nummer.pdf</t>
  </si>
  <si>
    <t>907</t>
  </si>
  <si>
    <t>-19.99</t>
  </si>
  <si>
    <t>D01-3408789-8699805 AMZN Digital 36PC1FFKXJN9VJZV EREF: 36PC1FFKXJN9VJZV MREF: n:hU-hJfq9rWcZvY:jRdt-ubRu4MVA CRED: DE78ZZZ00000561650 IBAN: DE64300308801938627009 BIC: TUBDDEDD NDDT+105+00931</t>
  </si>
  <si>
    <t>BB-Int-779</t>
  </si>
  <si>
    <t>Amazon Media EU</t>
  </si>
  <si>
    <t>19.99</t>
  </si>
  <si>
    <t>2023-03-23 00:00:00</t>
  </si>
  <si>
    <t>https://webapp.buchhaltungsbutler.de/receipts/view-pdf/Amazonde%20-%20Order%20306-4170140-7729934.pdf</t>
  </si>
  <si>
    <t>895</t>
  </si>
  <si>
    <t>Schutzhülle Laptop Adm - AMAZON EU S.A R.L., NIEDERLASSUNG DEUTSCHLAND</t>
  </si>
  <si>
    <t>-40.13</t>
  </si>
  <si>
    <t>306-8447432-6949147 Amazon.de 51LRS7G9OAUZLAS9 EREF: 51LRS7G9OAUZLAS9 MREF: n:hU-hJfq9rWcZvY:jRdt-ubRu4MVA CRED: DE24ZZZ00000561652 IBAN: DE93300308800013441006 BIC: TUBDDEDD NDDT+105+00931</t>
  </si>
  <si>
    <t>DE31M632SAEUI</t>
  </si>
  <si>
    <t>Amazon EU S.a.r.l.</t>
  </si>
  <si>
    <t>40.13</t>
  </si>
  <si>
    <t>https://webapp.buchhaltungsbutler.de/receipts/view-pdf/invoice_5.pdf</t>
  </si>
  <si>
    <t>894</t>
  </si>
  <si>
    <t>Nettolohnzahlungen März - DevInt e.V.</t>
  </si>
  <si>
    <t>SEPA Sammel-Ueberweisung mit 3 Ueberweisungen und folgenden zusaetzlichen Informationen: TAN1: null MSG-ID: LG-24032023-10094000000095377 NTRF+191+00803</t>
  </si>
  <si>
    <t>896</t>
  </si>
  <si>
    <t>265.80</t>
  </si>
  <si>
    <t>TK-Beleg 270323,AF728,561 Erstattung nach AAG - U121. bis 24.03.2023 EREF: 1106652766 NTRF+166+00931</t>
  </si>
  <si>
    <t>904</t>
  </si>
  <si>
    <t>Beitraege 01.03.2023 - 31.03.2023 81835189 941.16 EREF: 2610009751174139 MREF: 011203311201-1 CRED: DE84BKK00000085660 IBAN: DE45700202700667562546 BIC: HYVEDEMMXXX NDDT+105+00931</t>
  </si>
  <si>
    <t>902</t>
  </si>
  <si>
    <t>-2537.03</t>
  </si>
  <si>
    <t>BNR: 81835189 B561001Q3H4 Beitraege 03/23 EREF: 9980348371 MREF: MD3202219J4 CRED: DE51TK100000031158 IBAN: DE59200505501280376854 BIC: HASPDEHHXXX NDDT+105+00931</t>
  </si>
  <si>
    <t>903</t>
  </si>
  <si>
    <t>EFI5289457450-3290895516 GIROPAY0014390726SLFTOHBS52 TAN:Auftrag nicht TAN-pflichtig, da Kleinbetragszahlung IBAN: DE64600100700379090700 BIC: PBNKDEFFXXX NTRF+177+00801</t>
  </si>
  <si>
    <t>905</t>
  </si>
  <si>
    <t>HRM Kontakt SIM für Fallsubmissions und Datensammlung - congstar - eine Marke der Telekom Deutschland GmbH</t>
  </si>
  <si>
    <t>-9.99</t>
  </si>
  <si>
    <t>Kundennummer 2213928924/RG 7503020114 vom 28.03.23 EREF: 7823826792 MREF: MA17005586 CRED: DE93ZZZ00000078611 IBAN: DE57590100660166496669 BIC: PBNKDEFFXXX ABWE: GP congstar Prepaid OTHR NDDT+105+00931</t>
  </si>
  <si>
    <t>7503020114</t>
  </si>
  <si>
    <t>congstar</t>
  </si>
  <si>
    <t>9.99</t>
  </si>
  <si>
    <t>2023-03-28 00:00:00</t>
  </si>
  <si>
    <t>https://webapp.buchhaltungsbutler.de/receipts/view-pdf/congstar_Einmalrechnung_7503020114_2213928924_7108734136.pdf</t>
  </si>
  <si>
    <t>909</t>
  </si>
  <si>
    <t>AAG 03/2023 EK Techniker-Krankenkasse</t>
  </si>
  <si>
    <t>ABSCHLUSS PER 31.03.2023 NMSC+805+00905</t>
  </si>
  <si>
    <t>911</t>
  </si>
  <si>
    <t>2301</t>
  </si>
  <si>
    <t>Projektfinanzierung von KiA für HRM P23 2023 - Protestantse Kerk in Nederland</t>
  </si>
  <si>
    <t>Contr-2023-100001/275 EREF: 415-12011439-1 NTRF+166+00931</t>
  </si>
  <si>
    <t>100001/275 P1</t>
  </si>
  <si>
    <t>2023-04-03 00:00:00</t>
  </si>
  <si>
    <t>https://webapp.buchhaltungsbutler.de/receipts/view-pdf/Payment%20Notice%20KiA%20HRM%202023-04.pdf</t>
  </si>
  <si>
    <t>910</t>
  </si>
  <si>
    <t>Krankentage Übertrag in Monatsabrechnung</t>
  </si>
  <si>
    <t>EFI5289457450-3291349291 GIROPAY0014390726SLFZNHAUB4 TAN:Auftrag nicht TAN-pflichtig, da Kleinbetragszahlung IBAN: DE64600100700379090700 BIC: PBNKDEFFXXX NTRF+177+00801</t>
  </si>
  <si>
    <t>912</t>
  </si>
  <si>
    <t>-52.90</t>
  </si>
  <si>
    <t>61175684FB963815W Grover FLEX</t>
  </si>
  <si>
    <t>DE-100423-0004869773</t>
  </si>
  <si>
    <t>52.9</t>
  </si>
  <si>
    <t>2023-04-10 00:00:00</t>
  </si>
  <si>
    <t>https://webapp.buchhaltungsbutler.de/receipts/view-pdf/Web%20Page.pdf</t>
  </si>
  <si>
    <t>914</t>
  </si>
  <si>
    <t>52.90</t>
  </si>
  <si>
    <t>6EP75152N99320840</t>
  </si>
  <si>
    <t>913</t>
  </si>
  <si>
    <t>1026339690833 PP.5830.PP . Grover Group GmbH, Ihr Einkauf bei Grover Group GmbH EREF: 1026339690833 PP.5830.PP PAYPAL MREF: 5YA22253Q9ZKS CRED: LU96ZZZ0000000000000000058 IBAN: DE88500700100175526303 BIC: DEUTDEFFXXX NDDT+105+00931</t>
  </si>
  <si>
    <t>915</t>
  </si>
  <si>
    <t>Stnr 131/5951/0787 Lohnsteuer Mrz. 23 1.095,56 EREF: 13100059510787L230413-6359-75177999 MREF: NW005897133746 CRED: DE14NRW00000098851 IBAN: DE84300500000004061214 BIC: WELADEDDXXX ABWA: Landeshauptkasse des Landes NDDT+105+00931</t>
  </si>
  <si>
    <t>916</t>
  </si>
  <si>
    <t>14786/12.04.23 MREF: 10094 CRED: DE67ZZZ00001952052 IBAN: DE42130700240143413300 BIC: DEUTDEDBROS NDDT+105+00931</t>
  </si>
  <si>
    <t>14786</t>
  </si>
  <si>
    <t>2023-04-12 00:00:00</t>
  </si>
  <si>
    <t>https://webapp.buchhaltungsbutler.de/receipts/view-pdf/Rechnung_14786.pdf</t>
  </si>
  <si>
    <t>917</t>
  </si>
  <si>
    <t>-22.04</t>
  </si>
  <si>
    <t>CHATGPT SUBSCRIPTIONUSA SAN FRANCISCOUSD 23,80KURS: 1,0907421,00% AUSLANDSUMS. 0,22Umsatz vom 18.04.2023MC NORMAN VOSS</t>
  </si>
  <si>
    <t>D475975F-003</t>
  </si>
  <si>
    <t>22.04</t>
  </si>
  <si>
    <t>2023-04-18 00:00:00</t>
  </si>
  <si>
    <t>https://webapp.buchhaltungsbutler.de/receipts/view-pdf/Invoice-D475975F-0003.pdf</t>
  </si>
  <si>
    <t>938</t>
  </si>
  <si>
    <t>EFI5289457450-3293278002 GIROPAY0014390726SLGQ9DC5U2 TAN:Auftrag nicht TAN-pflichtig, da Kleinbetragszahlung IBAN: DE64600100700379090700 BIC: PBNKDEFFXXX NTRF+177+00801</t>
  </si>
  <si>
    <t>918</t>
  </si>
  <si>
    <t>-21.88</t>
  </si>
  <si>
    <t>Mailchimp 179664882 16712775 us13 EREF: CS3FP3W93BXS3KMH2C MREF: B7K3LRNDHKN73VB2 CRED: NL48ZZZ342764500000 IBAN: DE83500700100175956200 BIC: DEUTDEFFXXX ABWA: Mailchimp NDDT+105+00931</t>
  </si>
  <si>
    <t>MC16712775</t>
  </si>
  <si>
    <t>21.88</t>
  </si>
  <si>
    <t>2023-04-21 00:00:00</t>
  </si>
  <si>
    <t>https://webapp.buchhaltungsbutler.de/receipts/view-pdf/Receipt%20for%20Order%20MC16712775%20Mailchimp.pdf</t>
  </si>
  <si>
    <t>920</t>
  </si>
  <si>
    <t>-211.24</t>
  </si>
  <si>
    <t>921</t>
  </si>
  <si>
    <t>Übersetzungs KI - DEEPL* DP-3183116DEU KOLNEUR</t>
  </si>
  <si>
    <t>DEEPL* DP-3183116DEU KOLNEUR 4,99Umsatz vom 21.04.2023MC NORMAN VOSS</t>
  </si>
  <si>
    <t>793</t>
  </si>
  <si>
    <t>DP-3183116</t>
  </si>
  <si>
    <t>https://webapp.buchhaltungsbutler.de/receipts/view-pdf/DeepL_invoice_20230421.pdf</t>
  </si>
  <si>
    <t>939</t>
  </si>
  <si>
    <t>Abrechnung vom 31.03.2023MC</t>
  </si>
  <si>
    <t>211.24</t>
  </si>
  <si>
    <t>Abrechnung vom 31.03.2023MC NORMAN VOSS</t>
  </si>
  <si>
    <t>940</t>
  </si>
  <si>
    <t>Nettolohnzahlungen April - DevInt e.V.</t>
  </si>
  <si>
    <t>-5292.93</t>
  </si>
  <si>
    <t>SEPA Sammel-Ueberweisung mit 3 Ueberweisungen und folgenden zusaetzlichen Informationen: TAN1: null MSG-ID: LG-24042023-10094000000096633 NTRF+191+00803</t>
  </si>
  <si>
    <t>919</t>
  </si>
  <si>
    <t>Beitraege 01.04.2023 - 30.04.2023 81835189 941.16 EREF: 2610009795287804 MREF: 011203311201-1 CRED: DE84BKK00000085660 IBAN: DE45700202700667562546 BIC: HYVEDEMMXXX NDDT+105+00931</t>
  </si>
  <si>
    <t>923</t>
  </si>
  <si>
    <t>BNR: 81835189 B561001Q3H4 Beitraege 04/23 EREF: 6906577925 MREF: MD3202219J4 CRED: DE51TK100000031158 IBAN: DE59200505501280376854 BIC: HASPDEHHXXX NDDT+105+00931</t>
  </si>
  <si>
    <t>922</t>
  </si>
  <si>
    <t>-4.28</t>
  </si>
  <si>
    <t>ABSCHLUSS PER 30.04.2023 NMSC+805+00905</t>
  </si>
  <si>
    <t>924</t>
  </si>
  <si>
    <t>HRM öffentliche Adresse - GoCardless</t>
  </si>
  <si>
    <t>-86.83</t>
  </si>
  <si>
    <t>WORQS Coworking Wuppertal invoice WQWUP2023654 Virtual Office 365 May 05 2023 to May 31 2023 prorated einmalige Einrichtungsgebuhr May 04 20 EREF: PA03VSGTG4MTQ1 MREF: WORQSCOWORK-QXT88D CRED: GB27ZZZSDDBARC0000007495895 IBAN: DE81503104000437760000 BIC: BARCDEFFXXX NDDT+105+00931</t>
  </si>
  <si>
    <t>WQWUP2023654</t>
  </si>
  <si>
    <t>cowork AG</t>
  </si>
  <si>
    <t>86.83</t>
  </si>
  <si>
    <t>2023-05-05 00:00:00</t>
  </si>
  <si>
    <t>https://webapp.buchhaltungsbutler.de/receipts/view-pdf/worqs%20coworking%20%28wuppertal%29_invoice_WQWUP2023654.pdf</t>
  </si>
  <si>
    <t>927</t>
  </si>
  <si>
    <t>1VH13823BA8100900</t>
  </si>
  <si>
    <t>925</t>
  </si>
  <si>
    <t>3WW499979D661205P Grover FLEX</t>
  </si>
  <si>
    <t>DE-100523-0005328751</t>
  </si>
  <si>
    <t>2023-05-10 00:00:00</t>
  </si>
  <si>
    <t>https://webapp.buchhaltungsbutler.de/receipts/view-pdf/Grover%20REchnung%20Mai%20Mobil.pdf</t>
  </si>
  <si>
    <t>926</t>
  </si>
  <si>
    <t>1026928151444 PP.5830.PP . Grover Group GmbH, Ihr Einkauf bei Grover Group GmbH EREF: 1026928151444 PP.5830.PP PAYPAL MREF: 5YA22253Q9ZKS CRED: LU96ZZZ0000000000000000058 IBAN: DE88500700100175526303 BIC: DEUTDEFFXXX NDDT+105+00931</t>
  </si>
  <si>
    <t>928</t>
  </si>
  <si>
    <t>-1085.23</t>
  </si>
  <si>
    <t>Stnr 131/5951/0787 Lohnsteuer Apr. 23 1.085,23 EREF: 13100059510787L230511-6397-75590794 MREF: NW005897133746 CRED: DE14NRW00000098851 IBAN: DE84300500000004061214 BIC: WELADEDDXXX ABWA: Landeshauptkasse des Landes NDDT+105+00931</t>
  </si>
  <si>
    <t>931</t>
  </si>
  <si>
    <t>Anteil Lastenverteilung VBG 2023 HRM Schätzung - Verwaltungsberufsgenossenschaft</t>
  </si>
  <si>
    <t>-280.65</t>
  </si>
  <si>
    <t>8640 1193 8202 001 RG.NR. 20233512585 LE2023050244186 EREF: LE2023050244186 MREF: MB-2220170090-0001 CRED: DE87VBG00000356721 IBAN: DE66200400000131029100 BIC: COBADEFFXXX NDDT+105+00931</t>
  </si>
  <si>
    <t>20233512585</t>
  </si>
  <si>
    <t>Verwaltungsberufsgenossenschaft</t>
  </si>
  <si>
    <t>280.65</t>
  </si>
  <si>
    <t>2023-04-26 00:00:00</t>
  </si>
  <si>
    <t>https://webapp.buchhaltungsbutler.de/receipts/view-pdf/VBG%20Beitragsvorschussbescheid%20DevInt%202023%202023-04-26.pdf</t>
  </si>
  <si>
    <t>930</t>
  </si>
  <si>
    <t>VBG Vorrausschätzung 2023 HRM Documentation - Verwaltungsberufsgenossenschaft</t>
  </si>
  <si>
    <t>VBG Vorrausschätzung 2023 HRM Coordination - Verwaltungsberufsgenossenschaft</t>
  </si>
  <si>
    <t>VBG Vorrausschätzung 2023 HRM Administration - Verwaltungsberufsgenossenschaft</t>
  </si>
  <si>
    <t>VBG Vorrausschätzung 2023 DevInt ZB Documentation - Verwaltungsberufsgenossenschaft</t>
  </si>
  <si>
    <t>VBG Vorrausschätzung 2023 DevInt ZB Coordination - Verwaltungsberufsgenossenschaft</t>
  </si>
  <si>
    <t>VBG Vorrausschätzung 2023 DevInt ZB Administration - Verwaltungsberufsgenossenschaft</t>
  </si>
  <si>
    <t>Anteil Lastenverteilung VBG DevInt Schätzung 2023 - Verwaltungsberufsgenossenschaft</t>
  </si>
  <si>
    <t>Anteil Lastenverteilung VBG - Verwaltungsberufsgenossenschaft</t>
  </si>
  <si>
    <t>8640 1193 8202 001 RG.NR. 20233512584 LE2023050244185 EREF: LE2023050244185 MREF: MB-2220170090-0001 CRED: DE87VBG00000356721 IBAN: DE66200400000131029100 BIC: COBADEFFXXX NDDT+105+00931</t>
  </si>
  <si>
    <t>20233512584</t>
  </si>
  <si>
    <t>2023-05-15 00:00:00</t>
  </si>
  <si>
    <t>https://webapp.buchhaltungsbutler.de/receipts/view-pdf/VBG%20Beitragsbescheid%20DevInt%202022%202023-04-26.pdf</t>
  </si>
  <si>
    <t>929</t>
  </si>
  <si>
    <t>Auszahlung Beiträge zur Berufsgenossenschaft (ohne Lastenverteilung) - Verwaltungsberufsgenossenschaft</t>
  </si>
  <si>
    <t>Anteil Lastenverteilung VBG DevInt 2022 - Verwaltungsberufsgenossenschaft</t>
  </si>
  <si>
    <t>-22.24</t>
  </si>
  <si>
    <t>CHATGPT SUBSCRIPTIONUSA SAN FRANCISCOUSD 23,80KURS: 1,0808361,00% AUSLANDSUMS. 0,22Umsatz vom 18.05.2023MC NORMAN VOSS</t>
  </si>
  <si>
    <t>D475975F-0004</t>
  </si>
  <si>
    <t>22.24</t>
  </si>
  <si>
    <t>2023-05-18 00:00:00</t>
  </si>
  <si>
    <t>https://webapp.buchhaltungsbutler.de/receipts/view-pdf/Invoice-D475975F-0004.pdf</t>
  </si>
  <si>
    <t>941</t>
  </si>
  <si>
    <t>Faraday Bag für Sicherheit lokaler Research in Indonesien - AMAZON EU S.A R.L., NIEDERLASSUNG DEUTSCHLAND</t>
  </si>
  <si>
    <t>-20.89</t>
  </si>
  <si>
    <t>303-3793654-8362735 Amazon.de 5ZSXKA2Y44VKX713 EREF: 5ZSXKA2Y44VKX713 MREF: lYfYVM9M:Fqx6DRZF(OJndX+qRXbYi CRED: DE24ZZZ00000561652 IBAN: DE93300308800013441006 BIC: TUBDDEDD NDDT+105+00931</t>
  </si>
  <si>
    <t>DE32Q7AVXAEUI</t>
  </si>
  <si>
    <t>20.89</t>
  </si>
  <si>
    <t>2023-05-19 00:00:00</t>
  </si>
  <si>
    <t>https://webapp.buchhaltungsbutler.de/receipts/view-pdf/invoice%20amazon%201.pdf</t>
  </si>
  <si>
    <t>937</t>
  </si>
  <si>
    <t>2234</t>
  </si>
  <si>
    <t>Projektprüfung P22 - CURACON</t>
  </si>
  <si>
    <t>-5759.60</t>
  </si>
  <si>
    <t>RE1023-03641 TAN1:SecureGo plus IBAN: DE96350601902113514011 BIC: GENODED1DKD NTRF+177+00804</t>
  </si>
  <si>
    <t>RE1023-03641</t>
  </si>
  <si>
    <t>CURACON GmbH</t>
  </si>
  <si>
    <t>5759.6</t>
  </si>
  <si>
    <t>2023-05-22 00:00:00</t>
  </si>
  <si>
    <t>https://webapp.buchhaltungsbutler.de/receipts/view-pdf/Curacon_Rechnung_DevInt_P22.pdf</t>
  </si>
  <si>
    <t>936</t>
  </si>
  <si>
    <t>Abrechnung vom 28.04.2023MC</t>
  </si>
  <si>
    <t>27.03</t>
  </si>
  <si>
    <t>Abrechnung vom 28.04.2023MC NORMAN VOSS</t>
  </si>
  <si>
    <t>943</t>
  </si>
  <si>
    <t>Übersetzungs KI - DEEPL* DP-3352878DEU KOLNEUR</t>
  </si>
  <si>
    <t>DEEPL* DP-3352878DEU KOLNEUR 4,99Umsatz vom 21.05.2023MC NORMAN VOSS</t>
  </si>
  <si>
    <t>DP-3352878</t>
  </si>
  <si>
    <t>2023-05-21 00:00:00</t>
  </si>
  <si>
    <t>https://webapp.buchhaltungsbutler.de/receipts/view-pdf/DeepL_invoice_20230521.pdf</t>
  </si>
  <si>
    <t>942</t>
  </si>
  <si>
    <t>-27.03</t>
  </si>
  <si>
    <t>935</t>
  </si>
  <si>
    <t>Recording Material für lokale Interviews Kabel - AMAZON PAYMENTS EUROPE S.C.A.</t>
  </si>
  <si>
    <t>-12.49</t>
  </si>
  <si>
    <t>303-6884050-8469108 AMZN Mktp DE UQGV7WEO81BY7YG7 EREF: UQGV7WEO81BY7YG7 MREF: lYfYVM9M:Fqx6DRZF(OJndX+qRXbYi CRED: DE94ZZZ00000561653 IBAN: DE87300308801908262006 BIC: TUBDDEDD NDDT+105+00931</t>
  </si>
  <si>
    <t>DS-ASE-INV-DE-2023-176863344</t>
  </si>
  <si>
    <t>hu nan shan mu fu ke wang luo ke ji you xian gong si via Amazon EU</t>
  </si>
  <si>
    <t>12.49</t>
  </si>
  <si>
    <t>https://webapp.buchhaltungsbutler.de/receipts/view-pdf/invoice%20amazon%203.pdf</t>
  </si>
  <si>
    <t>933</t>
  </si>
  <si>
    <t>Recording Material für lokale Interviews Aufnahmehalter Gimbal - AMAZON PAYMENTS EUROPE S.C.A.</t>
  </si>
  <si>
    <t>-111.49</t>
  </si>
  <si>
    <t>303-6884050-8469108 AMZN Mktp DE 5D7I4Q96CFA01MNV EREF: 5D7I4Q96CFA01MNV MREF: lYfYVM9M:Fqx6DRZF(OJndX+qRXbYi CRED: DE94ZZZ00000561653 IBAN: DE87300308801908262006 BIC: TUBDDEDD NDDT+105+00931</t>
  </si>
  <si>
    <t>DE32R0048AEUI</t>
  </si>
  <si>
    <t>111.49</t>
  </si>
  <si>
    <t>2023-05-20 00:00:00</t>
  </si>
  <si>
    <t>https://webapp.buchhaltungsbutler.de/receipts/view-pdf/invoice%20amazon%202.pdf</t>
  </si>
  <si>
    <t>934</t>
  </si>
  <si>
    <t>-22.23</t>
  </si>
  <si>
    <t>Mailchimp 179664882 16921263 us13 EREF: CVQF6C2KSHLWDRP72C MREF: TTZGQWK8J3Z9FF32 CRED: NL48ZZZ342764500000 IBAN: DE83500700100175956200 BIC: DEUTDEFFXXX ABWA: Mailchimp NDDT+105+00931</t>
  </si>
  <si>
    <t>MC16921263</t>
  </si>
  <si>
    <t>22.23</t>
  </si>
  <si>
    <t>https://webapp.buchhaltungsbutler.de/receipts/view-pdf/Receipt%20for%20Order%20MC16921263%20_%20Mailchimp.pdf</t>
  </si>
  <si>
    <t>932</t>
  </si>
  <si>
    <t>Recording Material für lokale Interviews Mikrofon und Adapter - Galaxus Deutschland GmbH</t>
  </si>
  <si>
    <t>-69.09</t>
  </si>
  <si>
    <t>37471425 TAN1:SecureGo plus IBAN: DE82200700000084871300 BIC: DEUTDEHHXXX NTRF+177+00804</t>
  </si>
  <si>
    <t>37471425</t>
  </si>
  <si>
    <t>69.09</t>
  </si>
  <si>
    <t>2023-05-17 00:00:00</t>
  </si>
  <si>
    <t>https://webapp.buchhaltungsbutler.de/receipts/view-pdf/Rechnung_37471425.pdf</t>
  </si>
  <si>
    <t>944</t>
  </si>
  <si>
    <t>Nettolohnzahlungen Mai - DevInt e.V.</t>
  </si>
  <si>
    <t>-5285.14</t>
  </si>
  <si>
    <t>SEPA Sammel-Ueberweisung mit 3 Ueberweisungen und folgenden zusaetzlichen Informationen: TAN1: null MSG-ID: LG-25052023-10094000000097172 NTRF+191+00803</t>
  </si>
  <si>
    <t>945</t>
  </si>
  <si>
    <t>-949.15</t>
  </si>
  <si>
    <t>Beitraege 01.05.2023 - 31.05.2023 81835189 949.15 EREF: 2610009842395351 MREF: 011203311201-1 CRED: DE84BKK00000085660 IBAN: DE45700202700667562546 BIC: HYVEDEMMXXX NDDT+105+00931</t>
  </si>
  <si>
    <t>947</t>
  </si>
  <si>
    <t>BNR: 81835189 B561001Q3H4 Beitraege 05/23 EREF: 9600345733 MREF: MD3202219J4 CRED: DE51TK100000031158 IBAN: DE59200505501280376854 BIC: HASPDEHHXXX NDDT+105+00931</t>
  </si>
  <si>
    <t>946</t>
  </si>
  <si>
    <t>Fehlzahlung an Voß privat - Lara Richter</t>
  </si>
  <si>
    <t>58.75</t>
  </si>
  <si>
    <t>3GL59408AM365253K</t>
  </si>
  <si>
    <t>948</t>
  </si>
  <si>
    <t>1VJ6517380078980B</t>
  </si>
  <si>
    <t>949</t>
  </si>
  <si>
    <t>Ausgleich Fehlzahlung Lara Richter and Voß privat - Norman Voß</t>
  </si>
  <si>
    <t>-58.75</t>
  </si>
  <si>
    <t>46M36723W32288458</t>
  </si>
  <si>
    <t>950</t>
  </si>
  <si>
    <t>Lhne und Gehlter</t>
  </si>
  <si>
    <t>ABSCHLUSS PER 31.05.2023 NMSC+805+00905</t>
  </si>
  <si>
    <t>951</t>
  </si>
  <si>
    <t>1027314489144 PP.5830.PP . , Ihr Einkauf bei EREF: 1027314489144 MREF: 5YA22253Q9ZKS CRED: LU96ZZZ0000000000000000058 IBAN: LU89751000135104200E BIC: PPLXLUL2 NDDT+105+00931</t>
  </si>
  <si>
    <t>952</t>
  </si>
  <si>
    <t>MobilFunk Vertrag Documentation - Vodafone GmbH</t>
  </si>
  <si>
    <t>-2.70</t>
  </si>
  <si>
    <t>0000117815920 0018857920967 Rechnungsnr: 119771654496 KdNr. 117815920 Vodafone sagt Danke EREF: 0000117815920 0018857920967 MREF: DE04KMMC000117815920T026148527 CRED: DE26ZZZ00000006194 IBAN: DE35700202700655472355 BIC: HYVEDEMMXXX OTHR NDDT+105+00931</t>
  </si>
  <si>
    <t>119771654496</t>
  </si>
  <si>
    <t>Vodafone.de</t>
  </si>
  <si>
    <t>2.7</t>
  </si>
  <si>
    <t>2023-05-24 00:00:00</t>
  </si>
  <si>
    <t>https://webapp.buchhaltungsbutler.de/receipts/view-pdf/2023-05-24_Rechnung_Kundennr_117815920.pdf</t>
  </si>
  <si>
    <t>953</t>
  </si>
  <si>
    <t>-46.41</t>
  </si>
  <si>
    <t>WORQS Coworking Wuppertal invoice WQWUP2023686 Virtual Office 365 1. Jun. 2023 bis 30. Jun. 2023 EREF: PA03YK8Q0G47JQ MREF: WORQSCOWORK-QXT88D CRED: GB27ZZZSDDBARC0000007495895 IBAN: DE81503104000437760000 BIC: BARCDEFFXXX NDDT+105+00931</t>
  </si>
  <si>
    <t>WQWUP2023686</t>
  </si>
  <si>
    <t>46.41</t>
  </si>
  <si>
    <t>2023-06-01 00:00:00</t>
  </si>
  <si>
    <t>https://webapp.buchhaltungsbutler.de/receipts/view-pdf/worqs%20coworking%20%28wuppertal%29_invoice_WQWUP2023686.pdf</t>
  </si>
  <si>
    <t>954</t>
  </si>
  <si>
    <t>15244/29.05.23 MREF: 10094 CRED: DE67ZZZ00001952052 IBAN: DE42130700240143413300 BIC: DEUTDEDBROS NDDT+105+00931</t>
  </si>
  <si>
    <t>15244</t>
  </si>
  <si>
    <t>2023-05-29 00:00:00</t>
  </si>
  <si>
    <t>https://webapp.buchhaltungsbutler.de/receipts/view-pdf/Rechnung_15244.pdf</t>
  </si>
  <si>
    <t>955</t>
  </si>
  <si>
    <t>1E754298SC320164P</t>
  </si>
  <si>
    <t>956</t>
  </si>
  <si>
    <t>2VV07494P4059873V Grover FLEX</t>
  </si>
  <si>
    <t>DE-100623-0005806182</t>
  </si>
  <si>
    <t>2023-06-10 00:00:00</t>
  </si>
  <si>
    <t>https://webapp.buchhaltungsbutler.de/receipts/view-pdf/pdf_4.pdf</t>
  </si>
  <si>
    <t>957</t>
  </si>
  <si>
    <t>1027526353340 PP.5830.PP . Grover Group GmbH, Ihr Einkauf bei Grover Group GmbH EREF: 1027526353340 PP.5830.PP PAYPAL MREF: 5YA22253Q9ZKS CRED: LU96ZZZ0000000000000000058 IBAN: DE88500700100175526303 BIC: DEUTDEFFXXX NDDT+105+00931</t>
  </si>
  <si>
    <t>959</t>
  </si>
  <si>
    <t>WCC Consultancy Jan - Apr 2023 - Auslandsüberweisung</t>
  </si>
  <si>
    <t>3523.50</t>
  </si>
  <si>
    <t>Auslandsüberweisung Produktbezeichnung: Inlandsanschlusszahl.E EUR Auftrag vom: 13.06.2023 Unsere Referenz: YG4967-ZAE232020 Fremde Referenz: DZBP6422149 Auftraggeber: Conseil Oecumenique des Eglises Verwendungszweck: Payment of Invoice 20230501to vend or S7567 Ursprungsbetrag: EUR 3.523,50 Auftragsbetrag: EUR 3.523,50 Buchungsbetrag: NTRF+202+00876</t>
  </si>
  <si>
    <t>20230501</t>
  </si>
  <si>
    <t>3523.5</t>
  </si>
  <si>
    <t>https://webapp.buchhaltungsbutler.de/receipts/view-pdf/Invoice%2020230501%20to%20WCC%20from%20DevInt.pdf</t>
  </si>
  <si>
    <t>958</t>
  </si>
  <si>
    <t>-1093.02</t>
  </si>
  <si>
    <t>Stnr 131/5951/0787 Lohnsteuer Mai 23 1.093,02 EREF: 13100059510787L230613-6437-76258625 MREF: NW005897133746 CRED: DE14NRW00000098851 IBAN: DE84300500000004061214 BIC: WELADEDDXXX ABWA: Landeshauptkasse des Landes NDDT+105+00931</t>
  </si>
  <si>
    <t>960</t>
  </si>
  <si>
    <t>Website data extraction - BROWSE.AI PLANCAN BURNABYUSD</t>
  </si>
  <si>
    <t>-210.95</t>
  </si>
  <si>
    <t>BROWSE.AI PLANCAN BURNABYUSD 228,00KURS: 1,0916401,00% AUSLANDSUMS. 2,09Umsatz vom 16.06.2023MC NORMAN VOSS</t>
  </si>
  <si>
    <t>FBAAB4DF-0001</t>
  </si>
  <si>
    <t>Browse AI Inc</t>
  </si>
  <si>
    <t>210.95</t>
  </si>
  <si>
    <t>2023-06-16 00:00:00</t>
  </si>
  <si>
    <t>https://webapp.buchhaltungsbutler.de/receipts/view-pdf/Invoice-FBAAB4DF-0001.pdf</t>
  </si>
  <si>
    <t>979</t>
  </si>
  <si>
    <t>-22.02</t>
  </si>
  <si>
    <t>CHATGPT SUBSCRIPTIONUSA SAN FRANCISCOUSD 23,80KURS: 1,0917431,00% AUSLANDSUMS. 0,22Umsatz vom 18.06.2023MC NORMAN VOSS</t>
  </si>
  <si>
    <t>D475975F-0005</t>
  </si>
  <si>
    <t>22.02</t>
  </si>
  <si>
    <t>2023-08-18 00:00:00</t>
  </si>
  <si>
    <t>https://webapp.buchhaltungsbutler.de/receipts/view-pdf/Invoice-D475975F-0005.pdf</t>
  </si>
  <si>
    <t>980</t>
  </si>
  <si>
    <t>-27.23</t>
  </si>
  <si>
    <t>961</t>
  </si>
  <si>
    <t>Abrechnung vom 31.05.2023MC</t>
  </si>
  <si>
    <t>27.23</t>
  </si>
  <si>
    <t>Abrechnung vom 31.05.2023MC NORMAN VOSS</t>
  </si>
  <si>
    <t>981</t>
  </si>
  <si>
    <t>-21.96</t>
  </si>
  <si>
    <t>Mailchimp 179664882 17131919 us13 EREF: CV6J52T3M5WF8BFH2C MREF: TTZGQWK8J3Z9FF32 CRED: NL48ZZZ342764500000 IBAN: DE83500700100175956200 BIC: DEUTDEFFXXX ABWA: Mailchimp NDDT+105+00931</t>
  </si>
  <si>
    <t>MC17131919</t>
  </si>
  <si>
    <t>21.96</t>
  </si>
  <si>
    <t>2023-06-21 00:00:00</t>
  </si>
  <si>
    <t>https://webapp.buchhaltungsbutler.de/receipts/view-pdf/ReceiptforOrderMC17131919Mailchimp.pdf</t>
  </si>
  <si>
    <t>962</t>
  </si>
  <si>
    <t>Übersetzungs KI - DEEPL* DP-3526538DEU KOLNEUR</t>
  </si>
  <si>
    <t>-12.71</t>
  </si>
  <si>
    <t>DEEPL* DP-3526538DEU KOLNEUR 12,71Umsatz vom 20.06.2023MC NORMAN VOSS</t>
  </si>
  <si>
    <t>DP-3526538</t>
  </si>
  <si>
    <t>12.71</t>
  </si>
  <si>
    <t>https://webapp.buchhaltungsbutler.de/receipts/view-pdf/DeepL_invoice_20230621.pdf</t>
  </si>
  <si>
    <t>982</t>
  </si>
  <si>
    <t>Nettolohnzahlungen Juni - DevInt e.V.</t>
  </si>
  <si>
    <t>-7331.14</t>
  </si>
  <si>
    <t>SEPA Sammel-Ueberweisung mit 3 Ueberweisungen und folgenden zusaetzlichen Informationen: TAN1: null MSG-ID: LG-26062023-10094000000098836 NTRF+191+00803</t>
  </si>
  <si>
    <t>966</t>
  </si>
  <si>
    <t>69.73</t>
  </si>
  <si>
    <t>TK-Beleg 230623,AD962,561 Erstattung nach AAG - U109. bis 09.06.2023 EREF: 6306442358 NTRF+166+00931</t>
  </si>
  <si>
    <t>964</t>
  </si>
  <si>
    <t>TK-Beleg 230623,AD611,561 Erstattung nach AAG - U102. bis 02.06.2023 EREF: 6306442357 NTRF+166+00931</t>
  </si>
  <si>
    <t>963</t>
  </si>
  <si>
    <t>Rückzahlung Projektrestbetrag P22 - Evangelisches Werk für Diakonie und Entwicklung</t>
  </si>
  <si>
    <t>-1749.00</t>
  </si>
  <si>
    <t>Projektnummer N-IDN-2022-5119 SecureGo plus IBAN: DE39380400070122105000 BIC: COBADEFFXXX NTRF+177+00801</t>
  </si>
  <si>
    <t>N-IDN-2022-5119_Rückzahlung</t>
  </si>
  <si>
    <t>1749</t>
  </si>
  <si>
    <t>2023-06-17 00:00:00</t>
  </si>
  <si>
    <t>https://webapp.buchhaltungsbutler.de/receipts/view-pdf/Ru%CC%88ckzahlungsbitte%20Brot%20P22.pdf</t>
  </si>
  <si>
    <t>965</t>
  </si>
  <si>
    <t>Erstattung nach AAG - U102. bis 02.06.2023 Erstattung AAG 43.17 EREF: 3620027193674684 NTRF+166+00931</t>
  </si>
  <si>
    <t>967</t>
  </si>
  <si>
    <t>Reisekostenabrechnung Software - Spesenfuchs GmbH</t>
  </si>
  <si>
    <t>Spesenfuchs GmbH EREF: STR16NAO8RGFZC9KEVPQORANA2X9QPRLBS MREF: BH10ERIK32LOBQYY CRED: DE69ZZZ00002189278 IBAN: IE30CITI99005132956548 BIC: STTOIE22 NDDT+105+00931</t>
  </si>
  <si>
    <t>B3C0837E-0002</t>
  </si>
  <si>
    <t>2023-06-23 00:00:00</t>
  </si>
  <si>
    <t>https://webapp.buchhaltungsbutler.de/receipts/view-pdf/Spesenfuchs_Rechnung_B3C0837E-0002.pdf</t>
  </si>
  <si>
    <t>968</t>
  </si>
  <si>
    <t>BNR: 81835189 B561001Q3H4 Beitraege 06/23 EREF: 1506672850 MREF: MD3202219J4 CRED: DE51TK100000031158 IBAN: DE59200505501280376854 BIC: HASPDEHHXXX NDDT+105+00931</t>
  </si>
  <si>
    <t>970</t>
  </si>
  <si>
    <t>Beitraege 01.06.2023 - 30.06.2023 81835189 949.15 EREF: 2610009885494900 MREF: 011203311201-1 CRED: DE84BKK00000085660 IBAN: DE45700202700667562546 BIC: HYVEDEMMXXX NDDT+105+00931</t>
  </si>
  <si>
    <t>969</t>
  </si>
  <si>
    <t>2303</t>
  </si>
  <si>
    <t>Misereor 1. Zahlung 2023-2025 - Bischöfliches Hilfswerk MISEREOR</t>
  </si>
  <si>
    <t>30000.00</t>
  </si>
  <si>
    <t>Indo-Pazifischer Monitor fuer Menscenrechte und Frieden EREF: 300-600-1024 NTRF+166+00931</t>
  </si>
  <si>
    <t>300-600-1024</t>
  </si>
  <si>
    <t>Misereor</t>
  </si>
  <si>
    <t>30000</t>
  </si>
  <si>
    <t>2023-06-30 00:00:00</t>
  </si>
  <si>
    <t>https://webapp.buchhaltungsbutler.de/receipts/view-pdf/DN_300-600-1024.pdf</t>
  </si>
  <si>
    <t>971</t>
  </si>
  <si>
    <t>-5.18</t>
  </si>
  <si>
    <t>ABSCHLUSS PER 30.06.2023 NMSC+805+00905</t>
  </si>
  <si>
    <t>972</t>
  </si>
  <si>
    <t>-204.29</t>
  </si>
  <si>
    <t>0000117815920 0018917794905 Rechnungsnr: 119842064014 KdNr. 117815920 Vodafone sagt Danke EREF: 0000117815920 0018917794905 MREF: DE04KMMC000117815920T026148527 CRED: DE26ZZZ00000006194 IBAN: DE35700202700655472355 BIC: HYVEDEMMXXX OTHR NDDT+105+00931</t>
  </si>
  <si>
    <t>119842064014</t>
  </si>
  <si>
    <t>204.29</t>
  </si>
  <si>
    <t>2023-06-22 00:00:00</t>
  </si>
  <si>
    <t>https://webapp.buchhaltungsbutler.de/receipts/view-pdf/2023-06-22_Rechnung_Kundennr_117815920.pdf</t>
  </si>
  <si>
    <t>973</t>
  </si>
  <si>
    <t>AAG 06/2023 BKK pronova</t>
  </si>
  <si>
    <t>AAG 06/2023 EK Techniker-Krankenkasse</t>
  </si>
  <si>
    <t>Erstattungen AufwendungsausgleichsG</t>
  </si>
  <si>
    <t>Aufwendungen für Altersversorgung</t>
  </si>
  <si>
    <t>-100.39</t>
  </si>
  <si>
    <t>R0019560999 TAN1:SecureGo plus IBAN: DE92760700120750007700 BIC: DEUTDEMM760 NTRF+177+00804</t>
  </si>
  <si>
    <t>R0019560999</t>
  </si>
  <si>
    <t>100.39</t>
  </si>
  <si>
    <t>2023-07-04 00:00:00</t>
  </si>
  <si>
    <t>https://webapp.buchhaltungsbutler.de/receipts/view-pdf/M20230704.pdf</t>
  </si>
  <si>
    <t>974</t>
  </si>
  <si>
    <t>WORQS Coworking Wuppertal invoice WQWUP2023728 Virtual Office 365 1. Jul. 2023 bis 31. Jul. 2023 EREF: PA0426390CNV5Q MREF: WORQSCOWORK-QXT88D CRED: GB27ZZZSDDBARC0000007495895 IBAN: DE81503104000437760000 BIC: BARCDEFFXXX NDDT+105+00931</t>
  </si>
  <si>
    <t>WQWUP2023728</t>
  </si>
  <si>
    <t>2023-07-01 00:00:00</t>
  </si>
  <si>
    <t>https://webapp.buchhaltungsbutler.de/receipts/view-pdf/worqscoworking%28wuppertal%29_invoice_WQWUP2023728%5B21%5D.pdf</t>
  </si>
  <si>
    <t>975</t>
  </si>
  <si>
    <t>5B241401TP0744949 Grover FLEX</t>
  </si>
  <si>
    <t>DE-100723-0006247823</t>
  </si>
  <si>
    <t>2023-07-10 00:00:00</t>
  </si>
  <si>
    <t>https://webapp.buchhaltungsbutler.de/receipts/view-pdf/GroverJuly.pdf</t>
  </si>
  <si>
    <t>976</t>
  </si>
  <si>
    <t>Ausgleich Auslagenerstattung - Norman Voß</t>
  </si>
  <si>
    <t>337.86</t>
  </si>
  <si>
    <t>988</t>
  </si>
  <si>
    <t>-337.86</t>
  </si>
  <si>
    <t>Erstattung Auslagen SecureGo plus IBAN: DE95200411550788162600 BIC: COBADEHD055 NTRF+177+00801</t>
  </si>
  <si>
    <t>983</t>
  </si>
  <si>
    <t>Ausgleich Auslagenerstattung - Florian Bartosch</t>
  </si>
  <si>
    <t>-11.65</t>
  </si>
  <si>
    <t>Erstattung Auslagen - Ausgleich Auslagenkonto DevInt TAN: Auftrag nicht TAN-pflichtig, da Kleinbetragszahlung IBAN: DE44120300001008605535 BIC: BYLADEM1001 NTRF+177+00801</t>
  </si>
  <si>
    <t>984</t>
  </si>
  <si>
    <t>11.65</t>
  </si>
  <si>
    <t>990</t>
  </si>
  <si>
    <t>Research Lamberti Faan Maybrat Vertriebene - Lamberti Faan</t>
  </si>
  <si>
    <t>-276.66</t>
  </si>
  <si>
    <t>Request for Maybrat Research</t>
  </si>
  <si>
    <t>Lamberti Faan</t>
  </si>
  <si>
    <t>276.66</t>
  </si>
  <si>
    <t>https://webapp.buchhaltungsbutler.de/receipts/view-pdf/ZahlungLambertiFaanviaVossWU.pdf</t>
  </si>
  <si>
    <t>978</t>
  </si>
  <si>
    <t>Stnr 131/5951/0787 Lohnsteuer Juni 23 1.093,02 EREF: 13100059510787L230711-6477-77175106 MREF: NW005897133746 CRED: DE14NRW00000098851 IBAN: DE84300500000004061214 BIC: WELADEDDXXX ABWA: Landeshauptkasse des Landes NDDT+105+00931</t>
  </si>
  <si>
    <t>985</t>
  </si>
  <si>
    <t>ChatGPT API News Research - OPENAIUSA SAN FRANCISCOUSD</t>
  </si>
  <si>
    <t>-30.81</t>
  </si>
  <si>
    <t>OPENAIUSA SAN FRANCISCOUSD 34,17KURS: 1,1203281,00% AUSLANDSUMS. 0,31Umsatz vom 17.07.2023MC NORMAN VOSS</t>
  </si>
  <si>
    <t>46DC1D6E-0002</t>
  </si>
  <si>
    <t>30.41</t>
  </si>
  <si>
    <t>2023-07-17 00:00:00</t>
  </si>
  <si>
    <t>https://webapp.buchhaltungsbutler.de/receipts/view-pdf/Invoice-46DC1D6E-0002_2.pdf</t>
  </si>
  <si>
    <t>1026</t>
  </si>
  <si>
    <t>-21.46</t>
  </si>
  <si>
    <t>CHATGPT SUBSCRIPTIONUSA SAN FRANCISCOUSD 23,80KURS: 1,1200001,00% AUSLANDSUMS. 0,21Umsatz vom 18.07.2023MC NORMAN VOSS</t>
  </si>
  <si>
    <t>D475975F-0006</t>
  </si>
  <si>
    <t>21.46</t>
  </si>
  <si>
    <t>2023-07-18 00:00:00</t>
  </si>
  <si>
    <t>https://webapp.buchhaltungsbutler.de/receipts/view-pdf/Invoice-D475975F-0006.pdf</t>
  </si>
  <si>
    <t>1027</t>
  </si>
  <si>
    <t>986</t>
  </si>
  <si>
    <t>-245.68</t>
  </si>
  <si>
    <t>987</t>
  </si>
  <si>
    <t>Kreditkartenabrechnung - Abrechnung vom 30.06.2023MC</t>
  </si>
  <si>
    <t>245.68</t>
  </si>
  <si>
    <t>Abrechnung vom 30.06.2023MC NORMAN VOSS</t>
  </si>
  <si>
    <t>1028</t>
  </si>
  <si>
    <t>-21.52</t>
  </si>
  <si>
    <t>Mailchimp 179664882 17343079 us13 EREF: CN62ZJWP5TK3VQ482C MREF: TTZGQWK8J3Z9FF32 CRED: NL48ZZZ342764500000 IBAN: DE83500700100175956200 BIC: DEUTDEFFXXX ABWA: Mailchimp NDDT+105+00931</t>
  </si>
  <si>
    <t>MC17343079</t>
  </si>
  <si>
    <t>21.52</t>
  </si>
  <si>
    <t>2023-07-21 00:00:00</t>
  </si>
  <si>
    <t>https://webapp.buchhaltungsbutler.de/receipts/view-pdf/ReceiptforOrderMC17343079Mailchimp.pdf</t>
  </si>
  <si>
    <t>991</t>
  </si>
  <si>
    <t>Deepl Übersetzungstool - DEEPL* DP-3698076DEU KOLNEUR</t>
  </si>
  <si>
    <t>-6.98</t>
  </si>
  <si>
    <t>DEEPL* DP-3698076DEU KOLNEUR 6,98Umsatz vom 20.07.2023MC NORMAN VOSS</t>
  </si>
  <si>
    <t>DP-3698076</t>
  </si>
  <si>
    <t>6.98</t>
  </si>
  <si>
    <t>https://webapp.buchhaltungsbutler.de/receipts/view-pdf/DeepL_invoice_20230721.pdf</t>
  </si>
  <si>
    <t>1029</t>
  </si>
  <si>
    <t>Beitraege 01.07.2023 - 31.07.2023 81835189 949.15 EREF: 2610009938606315 MREF: 011203311201-1 CRED: DE84BKK00000085660 IBAN: DE45700202700667562546 BIC: HYVEDEMMXXX NDDT+105+00931</t>
  </si>
  <si>
    <t>992</t>
  </si>
  <si>
    <t>BNR: 81835189 B561001Q3H4 Beitraege 07/23 EREF: 3906813052 MREF: MD3202219J4 CRED: DE51TK100000031158 IBAN: DE59200505501280376854 BIC: HASPDEHHXXX NDDT+105+00931</t>
  </si>
  <si>
    <t>993</t>
  </si>
  <si>
    <t>15831/26.07.23 MREF: 10094 CRED: DE67ZZZ00001952052 IBAN: DE42130700240143413300 BIC: DEUTDEDBROS NDDT+105+00931</t>
  </si>
  <si>
    <t>15831</t>
  </si>
  <si>
    <t>2023-07-26 00:00:00</t>
  </si>
  <si>
    <t>https://webapp.buchhaltungsbutler.de/receipts/view-pdf/Rechnung_15831.pdf</t>
  </si>
  <si>
    <t>995</t>
  </si>
  <si>
    <t>-4.20</t>
  </si>
  <si>
    <t>ABSCHLUSS PER 31.07.2023 NMSC+805+00905</t>
  </si>
  <si>
    <t>994</t>
  </si>
  <si>
    <t>Löhne st frei</t>
  </si>
  <si>
    <t>-20.30</t>
  </si>
  <si>
    <t>0000117815920 0018979581833 Rechnungsnr: 119912208798 KdNr. 117815920 Vodafone sagt Danke EREF: 0000117815920 0018979581833 MREF: DE04KMMC000117815920T026148527 CRED: DE26ZZZ00000006194 IBAN: DE35700202700655472355 BIC: HYVEDEMMXXX OTHR NDDT+105+00931</t>
  </si>
  <si>
    <t>119912208798</t>
  </si>
  <si>
    <t>Vodafone GmbH</t>
  </si>
  <si>
    <t>20.3</t>
  </si>
  <si>
    <t>2023-07-24 00:00:00</t>
  </si>
  <si>
    <t>https://webapp.buchhaltungsbutler.de/receipts/view-pdf/2023-07-24_Rechnung_Kundennr_117815920.pdf</t>
  </si>
  <si>
    <t>996</t>
  </si>
  <si>
    <t>WORQS Coworking Wuppertal invoice WQWUP2023765 Virtual Office 365 1. Aug. 2023 bis 31. Aug. 2023 EREF: PA045G15AWMXW6 MREF: WORQSCOWORK-QXT88D CRED: GB27ZZZSDDBARC0000007495895 IBAN: DE81503104000437760000 BIC: BARCDEFFXXX NDDT+105+00931</t>
  </si>
  <si>
    <t>WQWUP2023765</t>
  </si>
  <si>
    <t>2023-08-01 00:00:00</t>
  </si>
  <si>
    <t>https://webapp.buchhaltungsbutler.de/receipts/view-pdf/worqscoworking%28wuppertal%29_invoice_WQWUP2023765.pdf</t>
  </si>
  <si>
    <t>997</t>
  </si>
  <si>
    <t>Nettolohnzahlungen Juli - DevInt e.V.</t>
  </si>
  <si>
    <t>-6867.42</t>
  </si>
  <si>
    <t>SEPA Sammel-Ueberweisung mit 3 Ueberweisungen und folgenden zusaetzlichen Informationen: TAN1: null MSG-ID: LG-09082023-10094000000100696 NTRF+191+00803</t>
  </si>
  <si>
    <t>999</t>
  </si>
  <si>
    <t>monatliche (2x) Projekt Lohnbuchhaltung - Taxmaro GmbH Steuerberatungsgesellschaft</t>
  </si>
  <si>
    <t>-190.40</t>
  </si>
  <si>
    <t>16283/03.08.23 MREF: 10094 CRED: DE67ZZZ00001952052 IBAN: DE42130700240143413300 BIC: DEUTDEDBROS NDDT+105+00931</t>
  </si>
  <si>
    <t>16283</t>
  </si>
  <si>
    <t>190.4</t>
  </si>
  <si>
    <t>2023-08-03 00:00:00</t>
  </si>
  <si>
    <t>https://webapp.buchhaltungsbutler.de/receipts/view-pdf/Rechnung_16283.pdf</t>
  </si>
  <si>
    <t>998</t>
  </si>
  <si>
    <t>3FF13286NJ291370H F-6DK6UK68-6</t>
  </si>
  <si>
    <t>DE-100823-0006777450</t>
  </si>
  <si>
    <t>2023-08-10 00:00:00</t>
  </si>
  <si>
    <t>https://webapp.buchhaltungsbutler.de/receipts/view-pdf/pdfgroverAugust.pdf</t>
  </si>
  <si>
    <t>1001</t>
  </si>
  <si>
    <t>47.05</t>
  </si>
  <si>
    <t>5J044296U2167815N</t>
  </si>
  <si>
    <t>1000</t>
  </si>
  <si>
    <t>-47.05</t>
  </si>
  <si>
    <t>1028712764492 PP.5830.PP . Grover Group GmbH, Ihr Einkauf bei Grover Group GmbH EREF: 1028712764492 MREF: 5YA22253Q9ZKS CRED: LU96ZZZ0000000000000000058 IBAN: LU89751000135104200E BIC: PPLXLUL2 NDDT+105+00931</t>
  </si>
  <si>
    <t>1002</t>
  </si>
  <si>
    <t>-1671.22</t>
  </si>
  <si>
    <t>Stnr 131/5951/0787 Lohnsteuer Juli 23 1.671,22 EREF: 13100059510787L230812-6523-77698850 MREF: NW005897133746 CRED: DE14NRW00000098851 IBAN: DE84300500000004061214 BIC: WELADEDDXXX ABWA: Landeshauptkasse des Landes NDDT+105+00931</t>
  </si>
  <si>
    <t>1003</t>
  </si>
  <si>
    <t>Tast. Schutz Laptop Adv. - AMAZON PAYMENTS EUROPE S.C.A.</t>
  </si>
  <si>
    <t>-11.97</t>
  </si>
  <si>
    <t>303-9543790-4511568 AMZN Mktp DE 6YKN6FAS86PF9PUW EREF: 6YKN6FAS86PF9PUW MREF: n:hU-hJfq9rWcZvY:jRdt-ubRu4MVA CRED: DE94ZZZ00000561653 IBAN: DE87300308801908262006 BIC: TUBDDEDD NDDT+105+00931</t>
  </si>
  <si>
    <t>DS-ASE-INV-DE-2023-298510116</t>
  </si>
  <si>
    <t>Shen Zhen Shi Ping Guo via Amazon</t>
  </si>
  <si>
    <t>11.97</t>
  </si>
  <si>
    <t>2023-08-15 00:00:00</t>
  </si>
  <si>
    <t>https://webapp.buchhaltungsbutler.de/receipts/view-pdf/invoiceamazonausgust1.pdf</t>
  </si>
  <si>
    <t>1004</t>
  </si>
  <si>
    <t>-59.25</t>
  </si>
  <si>
    <t>1013</t>
  </si>
  <si>
    <t>Kreditkartenabrechnung - Abrechnung vom 31.07.2023MC</t>
  </si>
  <si>
    <t>59.25</t>
  </si>
  <si>
    <t>Abrechnung vom 31.07.2023MC NORMAN VOSS</t>
  </si>
  <si>
    <t>1030</t>
  </si>
  <si>
    <t>-22.13</t>
  </si>
  <si>
    <t>CHATGPT SUBSCRIPTIONUSA SAN FRANCISCOUSD 23,80KURS: 1,0862621,00% AUSLANDSUMS. 0,22Umsatz vom 18.08.2023MC NORMAN VOSS</t>
  </si>
  <si>
    <t>1031</t>
  </si>
  <si>
    <t>-22.06</t>
  </si>
  <si>
    <t>Mailchimp 179664882 17553783 us13 EREF: CXV5J2JNXFXS3KMH2C MREF: TTZGQWK8J3Z9FF32 CRED: NL48ZZZ342764500000 IBAN: DE83500700100175956200 BIC: DEUTDEFFXXX ABWA: Mailchimp NDDT+105+00931</t>
  </si>
  <si>
    <t>MC17553783</t>
  </si>
  <si>
    <t>22.06</t>
  </si>
  <si>
    <t>2023-08-21 00:00:00</t>
  </si>
  <si>
    <t>https://webapp.buchhaltungsbutler.de/receipts/view-pdf/ReceiptforOrderMC17553783_Mailchimp.pdf</t>
  </si>
  <si>
    <t>1012</t>
  </si>
  <si>
    <t>Deepl Pro API Monat Abo Übersetzungstool - DEEPL* DP-3872871DEU KOLNEUR</t>
  </si>
  <si>
    <t>-5.16</t>
  </si>
  <si>
    <t>DEEPL* DP-3872871DEU KOLNEUR 5,16Umsatz vom 21.08.2023MC NORMAN VOSS</t>
  </si>
  <si>
    <t>DP-3872871</t>
  </si>
  <si>
    <t>5.16</t>
  </si>
  <si>
    <t>https://webapp.buchhaltungsbutler.de/receipts/view-pdf/DeepL_invoice_20230821.pdf</t>
  </si>
  <si>
    <t>1032</t>
  </si>
  <si>
    <t>-96.77</t>
  </si>
  <si>
    <t>00E84099UF927840L</t>
  </si>
  <si>
    <t>48C63956DD949261L</t>
  </si>
  <si>
    <t>96.77</t>
  </si>
  <si>
    <t>2023-08-26 00:00:00</t>
  </si>
  <si>
    <t>https://webapp.buchhaltungsbutler.de/receipts/view-pdf/github-devintev-receipt-2023-08-26.pdf</t>
  </si>
  <si>
    <t>1006</t>
  </si>
  <si>
    <t>73K183837B916823G</t>
  </si>
  <si>
    <t>1007</t>
  </si>
  <si>
    <t>-100.00</t>
  </si>
  <si>
    <t>5WU21366S4789010Y</t>
  </si>
  <si>
    <t>1008</t>
  </si>
  <si>
    <t>100.00</t>
  </si>
  <si>
    <t>229516824B580192D</t>
  </si>
  <si>
    <t>1005</t>
  </si>
  <si>
    <t>1029023556417 PP.5830.PP . GitHub, Inc., Ihr Einkauf bei GitHub, Inc. EREF: 1029023556417 MREF: 5YA22253Q9ZKS CRED: LU96ZZZ0000000000000000058 IBAN: LU89751000135104200E BIC: PPLXLUL2 NDDT+105+00931</t>
  </si>
  <si>
    <t>1009</t>
  </si>
  <si>
    <t>BNR: 81835189 B561001Q3H4 Beitraege 08/23 EREF: 4607131775 MREF: MD3202219J4 CRED: DE51TK100000031158 IBAN: DE59200505501280376854 BIC: HASPDEHHXXX NDDT+105+00931</t>
  </si>
  <si>
    <t>1010</t>
  </si>
  <si>
    <t>-964.27</t>
  </si>
  <si>
    <t>Beitraege 01.08.2023 - 31.08.2023 81835189 964.27 EREF: 2610009989730315 MREF: 011203311201-1 CRED: DE84BKK00000085660 IBAN: DE45700202700667562546 BIC: HYVEDEMMXXX NDDT+105+00931</t>
  </si>
  <si>
    <t>1011</t>
  </si>
  <si>
    <t>-4.86</t>
  </si>
  <si>
    <t>ABSCHLUSS PER 31.08.2023 NMSC+805+00905</t>
  </si>
  <si>
    <t>1016</t>
  </si>
  <si>
    <t>Nettolohnzahlungen August - DevInt e.V.</t>
  </si>
  <si>
    <t>-5717.14</t>
  </si>
  <si>
    <t>SEPA Sammel-Ueberweisung mit 3 Ueberweisungen und folgenden zusaetzlichen Informationen: TAN1: null MSG-ID: LG-30082023-10094000000103760 NTRF+191+00803</t>
  </si>
  <si>
    <t>1019</t>
  </si>
  <si>
    <t>-1016.36</t>
  </si>
  <si>
    <t>BNR: 81835189 B561001Q3H4 Beitraege 08/23 EREF: 6006539548 MREF: MD3202219J4 CRED: DE51TK100000031158 IBAN: DE59200505501280376854 BIC: HASPDEHHXXX NDDT+105+00931</t>
  </si>
  <si>
    <t>1018</t>
  </si>
  <si>
    <t>-20.23</t>
  </si>
  <si>
    <t>0000117815920 0019039751271 Rechnungsnr: 119982558957 KdNr. 117815920 Vodafone sagt Danke EREF: 0000117815920 0019039751271 MREF: DE04KMMC000117815920T026148527 CRED: DE26ZZZ00000006194 IBAN: DE35700202700655472355 BIC: HYVEDEMMXXX OTHR NDDT+105+00931</t>
  </si>
  <si>
    <t>119982558957</t>
  </si>
  <si>
    <t>20.23</t>
  </si>
  <si>
    <t>2023-08-23 00:00:00</t>
  </si>
  <si>
    <t>https://webapp.buchhaltungsbutler.de/receipts/view-pdf/2023-08-23_Rechnung_Kundennr_117815920.pdf</t>
  </si>
  <si>
    <t>1017</t>
  </si>
  <si>
    <t>Fälschlicher Privateinkauf Voß von Girav - Girav via Voß Privateinkauf Fehlzahlung</t>
  </si>
  <si>
    <t>189.95</t>
  </si>
  <si>
    <t>1034</t>
  </si>
  <si>
    <t>Stundenlohn</t>
  </si>
  <si>
    <t>Fehlzahlung privater Einkauf Voß - Girav Long Fit</t>
  </si>
  <si>
    <t>-189.95</t>
  </si>
  <si>
    <t>1YV39994EN906710F Girav order via Buckaroo</t>
  </si>
  <si>
    <t>1015</t>
  </si>
  <si>
    <t>1UK34782E46438303</t>
  </si>
  <si>
    <t>1014</t>
  </si>
  <si>
    <t>1029119415678 PP.5830.PP . Girav Long Fit, Ihr Einkauf bei Girav Long Fit EREF: 1029119415678 MREF: 5YA22253Q9ZKS CRED: LU96ZZZ0000000000000000058 IBAN: LU89751000135104200E BIC: PPLXLUL2 NDDT+105+00931</t>
  </si>
  <si>
    <t>1020</t>
  </si>
  <si>
    <t>WORQS Coworking Wuppertal invoice WQWUP2023804 Virtual Office 365 1. Sep. 2023 bis 30. Sep. 2023 EREF: PA0493QTYN3AXJ MREF: WORQSCOWORK-QXT88D CRED: GB27ZZZSDDBARC0000007495895 IBAN: DE81503104000437760000 BIC: BARCDEFFXXX NDDT+105+00931</t>
  </si>
  <si>
    <t>WQWUP2023804</t>
  </si>
  <si>
    <t>2023-09-01 00:00:00</t>
  </si>
  <si>
    <t>https://webapp.buchhaltungsbutler.de/receipts/view-pdf/worqscoworking%28wuppertal%29_invoice_WQWUP2023804.pdf</t>
  </si>
  <si>
    <t>1021</t>
  </si>
  <si>
    <t>-65.09</t>
  </si>
  <si>
    <t>BNR: 81835189 B561001Q3H4 Beitraege 08/23 EREF: 9100336540 MREF: MD3202219J4 CRED: DE51TK100000031158 IBAN: DE59200505501280376854 BIC: HASPDEHHXXX NDDT+105+00931</t>
  </si>
  <si>
    <t>1022</t>
  </si>
  <si>
    <t>Planungstreffen HRM - Suara Papua - Norman Voß</t>
  </si>
  <si>
    <t>-214.00</t>
  </si>
  <si>
    <t>Handbelege</t>
  </si>
  <si>
    <t>2023-09-06 00:00:00</t>
  </si>
  <si>
    <t>https://webapp.buchhaltungsbutler.de/receipts/view-pdf/BelegeAuslagenVo%C3%9FBesucherSep2023Wuppertal.pdf</t>
  </si>
  <si>
    <t>1035</t>
  </si>
  <si>
    <t>Taxi Hbf - Norman Voß</t>
  </si>
  <si>
    <t>Netzwerkgespräch PGI, KKr Schwelm, SP - Norman Voß</t>
  </si>
  <si>
    <t>93U03349RV0234901 F-6DK6UK68-7</t>
  </si>
  <si>
    <t>856</t>
  </si>
  <si>
    <t>DE-100923-0007248215</t>
  </si>
  <si>
    <t>2023-09-10 00:00:00</t>
  </si>
  <si>
    <t>https://webapp.buchhaltungsbutler.de/receipts/view-pdf/pdf_5.pdf</t>
  </si>
  <si>
    <t>1024</t>
  </si>
  <si>
    <t>5540292167780814H</t>
  </si>
  <si>
    <t>1023</t>
  </si>
  <si>
    <t>1029316472027 PP.5830.PP . Grover Group GmbH, Ihr Einkauf bei Grover Group GmbH EREF: 1029316472027 MREF: 5YA22253Q9ZKS CRED: LU96ZZZ0000000000000000058 IBAN: LU89751000135104200E BIC: PPLXLUL2 NDDT+105+00931</t>
  </si>
  <si>
    <t>1025</t>
  </si>
  <si>
    <t>24.05</t>
  </si>
  <si>
    <t>1036</t>
  </si>
  <si>
    <t>-24.05</t>
  </si>
  <si>
    <t>Erstattung Auslagen TAN: Auftrag nicht TAN-pflichtig, da Kleinbetragszahlung IBAN: DE95200411550788162600 BIC: COBADEHD055 NTRF+177+00801</t>
  </si>
  <si>
    <t>1038</t>
  </si>
  <si>
    <t>Consultancy Media Launch Kiwirok Report - Sean Hawkey</t>
  </si>
  <si>
    <t>-950.00</t>
  </si>
  <si>
    <t>Invoice 107 Report Launch Media Consultancy SecureGo plus IBAN: GB06SRLG60837179175869 BIC: SRLGGB3LXXX SERV NTRF+177+00801</t>
  </si>
  <si>
    <t>Sean Hawkey photography</t>
  </si>
  <si>
    <t>https://webapp.buchhaltungsbutler.de/receipts/view-pdf/Sean-Hawkey_Invoice_107.pdf</t>
  </si>
  <si>
    <t>1037</t>
  </si>
  <si>
    <t>KI API Textanalyse für Recherche - OPENAIUSA SAN FRANCISCOUSD</t>
  </si>
  <si>
    <t>-4.24</t>
  </si>
  <si>
    <t>OPENAIUSA SAN FRANCISCOUSD 4,50KURS: 1,0714291,00% AUSLANDSUMS. 0,04Umsatz vom 12.09.2023MC NORMAN VOSS</t>
  </si>
  <si>
    <t>46DC1D6E-0003</t>
  </si>
  <si>
    <t>4.24</t>
  </si>
  <si>
    <t>2023-09-12 00:00:00</t>
  </si>
  <si>
    <t>https://webapp.buchhaltungsbutler.de/receipts/view-pdf/Invoice-46DC1D6E-0003.pdf</t>
  </si>
  <si>
    <t>1039</t>
  </si>
  <si>
    <t>-1138.08</t>
  </si>
  <si>
    <t>Stnr 131/5951/0787 Lohnsteuer Aug. 23 1.138,08 EREF: 13100059510787L230912-6567-78365218 MREF: NW005897133746 CRED: DE14NRW00000098851 IBAN: DE84300500000004061214 BIC: WELADEDDXXX ABWA: Landeshauptkasse des Landes NDDT+105+00931</t>
  </si>
  <si>
    <t>1042</t>
  </si>
  <si>
    <t>Field Research Consultancy Papua Indonesia - DevInt e.V.</t>
  </si>
  <si>
    <t>-535.31</t>
  </si>
  <si>
    <t>Auslandsüberweisung Produktbezeichnung: Kundenzahlung Imp. Währung Auftrag vom: 14.09.2023 Unsere Referenz: YG4967-ZAI327981 Begünstigter: 1600005059171 Lamberti Faan Bank des Begünstigten: BMRIIDJAXXX Verwendungszweck: Invoice 2023/1 research consultancy Auftragsbetrag: IDR 8.000.000,00 Kurs: 16233,595000 Gegenwert: NTRF+210+00876</t>
  </si>
  <si>
    <t>861, 853</t>
  </si>
  <si>
    <t>Auslandsüberweisungsgebühr 1600005059171, 2023/1</t>
  </si>
  <si>
    <t>GLS Bank, Lamberti Faan</t>
  </si>
  <si>
    <t>42.5, 492.81</t>
  </si>
  <si>
    <t>2023-09-13 00:00:00, 2023-08-30 00:00:00</t>
  </si>
  <si>
    <t>https://webapp.buchhaltungsbutler.de/receipts/view-pdf/LamiFaanAuftragsbesta%CC%88tigungAuslandsauftrag_DE84430609671266344200_13-09.pdf,https://webapp.buchhaltungsbutler.de/receipts/view-pdf/Draft_Invoice_Lami.pdf</t>
  </si>
  <si>
    <t>1041</t>
  </si>
  <si>
    <t>Auslandsüberweisungsgebühr Lami Faan - DevInt e.V.</t>
  </si>
  <si>
    <t>WCC Consultancy May - Aug 2023 - Auslandsüberweisung</t>
  </si>
  <si>
    <t>5362.68</t>
  </si>
  <si>
    <t>Auslandsüberweisung Produktbezeichnung: Inlandsanschlusszahl.E EUR Auftrag vom: 14.09.2023 Unsere Referenz: YG4967-ZAE240037 Fremde Referenz: DZBP7602628 Auftraggeber: Conseil Oecumenique des Eglises Verwendungszweck: Payment of Invoice 20230901to vend or S7567 Ursprungsbetrag: EUR 5.362,68 Auftragsbetrag: EUR 5.362,68 Buchungsbetrag: NTRF+202+00876</t>
  </si>
  <si>
    <t>20230901</t>
  </si>
  <si>
    <t>2023-09-11 00:00:00</t>
  </si>
  <si>
    <t>https://webapp.buchhaltungsbutler.de/receipts/view-pdf/Invoice20230901toWCCfromDevInt.pdf</t>
  </si>
  <si>
    <t>1040</t>
  </si>
  <si>
    <t>2. Zahlung Brot für die Welt P23 - EV. WERK F. DIAKONIE UND ENTWICKLUNG E.V.</t>
  </si>
  <si>
    <t>55500.00</t>
  </si>
  <si>
    <t>Z120220281/N-IDN-2022-0281 EREF: BELEG LFD-548541 NTRF+166+00931</t>
  </si>
  <si>
    <t>1043</t>
  </si>
  <si>
    <t>Production of visual social media content for report launch Kiwirok - Sean Hawkey</t>
  </si>
  <si>
    <t>-800.00</t>
  </si>
  <si>
    <t>Invoice 108 visual content production SecureGo plus IBAN: GB06SRLG60837179175869 BIC: SRLGGB3LXXX SERV NTRF+177+00801</t>
  </si>
  <si>
    <t>https://webapp.buchhaltungsbutler.de/receipts/view-pdf/Sean-Hawkey_Invoice_108.pdf</t>
  </si>
  <si>
    <t>1044</t>
  </si>
  <si>
    <t>16826/11.09.23 MREF: 10094 CRED: DE67ZZZ00001952052 IBAN: DE42130700240143413300 BIC: DEUTDEDBROS NDDT+105+00931</t>
  </si>
  <si>
    <t>16826</t>
  </si>
  <si>
    <t>https://webapp.buchhaltungsbutler.de/receipts/view-pdf/Rechnung_16826.pdf</t>
  </si>
  <si>
    <t>1045</t>
  </si>
  <si>
    <t>-22.61</t>
  </si>
  <si>
    <t>CHATGPT SUBSCRIPTIONUSA SAN FRANCISCOUSD 23,80KURS: 1,0629751,00% AUSLANDSUMS. 0,22Umsatz vom 18.09.2023MC NORMAN VOSS</t>
  </si>
  <si>
    <t>D475975F-0008</t>
  </si>
  <si>
    <t>22.61</t>
  </si>
  <si>
    <t>2023-09-18 00:00:00</t>
  </si>
  <si>
    <t>https://webapp.buchhaltungsbutler.de/receipts/view-pdf/Invoice-D475975F-0008.pdf</t>
  </si>
  <si>
    <t>1066</t>
  </si>
  <si>
    <t>-27.29</t>
  </si>
  <si>
    <t>1046</t>
  </si>
  <si>
    <t>Kreditkartenabrechnung - Abrechnung vom 31.08.2023MC</t>
  </si>
  <si>
    <t>27.29</t>
  </si>
  <si>
    <t>Abrechnung vom 31.08.2023MC NORMAN VOSS</t>
  </si>
  <si>
    <t>1068</t>
  </si>
  <si>
    <t>Vorrauszahlung für Septemberrechnung - DEEPL* S1946118.128703DEU KOLNEUR</t>
  </si>
  <si>
    <t>DEEPL* S1946118.128703DEU KOLNEUR 50,00Umsatz vom 19.09.2023MC NORMAN VOSS</t>
  </si>
  <si>
    <t>DP-4042057 Teilzahlung</t>
  </si>
  <si>
    <t>DEEPL SE</t>
  </si>
  <si>
    <t>2023-09-19 00:00:00</t>
  </si>
  <si>
    <t>https://webapp.buchhaltungsbutler.de/receipts/view-pdf/deeplVorabzug50EUR.pdf</t>
  </si>
  <si>
    <t>1067</t>
  </si>
  <si>
    <t>-7654.41</t>
  </si>
  <si>
    <t>SEPA Sammel-Ueberweisung mit 3 Ueberweisungen und folgenden zusaetzlichen Informationen: TAN1: null MSG-ID: LG-21092023-10094000000104985 NTRF+191+00803</t>
  </si>
  <si>
    <t>1047</t>
  </si>
  <si>
    <t>-22.46</t>
  </si>
  <si>
    <t>Mailchimp LLC 179664882 17770772 us13 EREF: CVTC9DVL7LML8BFH2C MREF: GXXW2J2V5JT4Q4C2 CRED: NL48ZZZ342764500000 IBAN: DE83500700100175956200 BIC: DEUTDEFFXXX ABWA: Mailchimp LLC NDDT+105+00931</t>
  </si>
  <si>
    <t>MC17770772</t>
  </si>
  <si>
    <t>22.46</t>
  </si>
  <si>
    <t>2023-09-21 00:00:00</t>
  </si>
  <si>
    <t>https://webapp.buchhaltungsbutler.de/receipts/view-pdf/ReceiptforOrderMC17770772Mailchimp.pdf</t>
  </si>
  <si>
    <t>1048</t>
  </si>
  <si>
    <t>Deepl Pro Starter Jahres Abo - DEEPL* DP-4052723DEU KOLNEUR</t>
  </si>
  <si>
    <t>DEEPL* DP-4052723DEU KOLNEUR 71,88Umsatz vom 20.09.2023MC NORMAN VOSS</t>
  </si>
  <si>
    <t>DP-4052723</t>
  </si>
  <si>
    <t>https://webapp.buchhaltungsbutler.de/receipts/view-pdf/DeepL_invoice_20230921.pdf</t>
  </si>
  <si>
    <t>1069</t>
  </si>
  <si>
    <t>Restzahlung zu Vorrauszahlung an DEEPL für Septemberrechnung - DEEPL* DP-4042057DEU KOLNEUR</t>
  </si>
  <si>
    <t>-34.33</t>
  </si>
  <si>
    <t>DEEPL* DP-4042057DEU KOLNEUR 34,33Umsatz vom 20.09.2023MC NORMAN VOSS</t>
  </si>
  <si>
    <t>1070</t>
  </si>
  <si>
    <t>Septemberrechnung Deepl</t>
  </si>
  <si>
    <t>DP-4042057</t>
  </si>
  <si>
    <t>84.33</t>
  </si>
  <si>
    <t>https://webapp.buchhaltungsbutler.de/receipts/view-pdf/DP-4042057.pdf</t>
  </si>
  <si>
    <t>-3818.19</t>
  </si>
  <si>
    <t>BNR: 81835189 B561001Q3H4 Beitraege 09/23 EREF: 4207079120 MREF: MD3202219J4 CRED: DE51TK100000031158 IBAN: DE59200505501280376854 BIC: HASPDEHHXXX NDDT+105+00931</t>
  </si>
  <si>
    <t>1050</t>
  </si>
  <si>
    <t>-956.71</t>
  </si>
  <si>
    <t>Beitraege 01.09.2023 - 30.09.2023 81835189 956.71 EREF: 2610010028820293 MREF: 011203311201-1 CRED: DE84BKK00000085660 IBAN: DE45700202700667562546 BIC: HYVEDEMMXXX NDDT+105+00931</t>
  </si>
  <si>
    <t>1049</t>
  </si>
  <si>
    <t>Bahncard Business 50 2.Kl Norman Voß - DB BAHN  A-NR 6VYTX4DEU INTERNETEUR</t>
  </si>
  <si>
    <t>-313.00</t>
  </si>
  <si>
    <t>DB BAHN A-NR 6VYTX4DEU INTERNETEUR 313,00Umsatz vom 25.09.2023MC NORMAN VOSS</t>
  </si>
  <si>
    <t>6VYTX4</t>
  </si>
  <si>
    <t>313</t>
  </si>
  <si>
    <t>2023-09-26 00:00:00</t>
  </si>
  <si>
    <t>https://webapp.buchhaltungsbutler.de/receipts/view-pdf/6VYTX4.pdf</t>
  </si>
  <si>
    <t>1071</t>
  </si>
  <si>
    <t>Bahnticket Voß Wup-Ber-Wup - DB BAHN  A-NR 9RH2AQDEU INTERNETEUR</t>
  </si>
  <si>
    <t>-130.75</t>
  </si>
  <si>
    <t>DB BAHN A-NR 9RH2AQDEU INTERNETEUR 130,75Umsatz vom 25.09.2023MC NORMAN VOSS</t>
  </si>
  <si>
    <t>9RH2AQ</t>
  </si>
  <si>
    <t>130.75</t>
  </si>
  <si>
    <t>https://webapp.buchhaltungsbutler.de/receipts/view-pdf/FLT_1_AFOS3428560_0.pdf</t>
  </si>
  <si>
    <t>1072</t>
  </si>
  <si>
    <t>ABSCHLUSS PER 30.09.2023 NMSC+805+00905</t>
  </si>
  <si>
    <t>1052</t>
  </si>
  <si>
    <t>Gespräch mit IDN Referentin Auswärtiges Amt, Berlin - RESTAURANT GOODTIME</t>
  </si>
  <si>
    <t>-45.00</t>
  </si>
  <si>
    <t>RESTAURANT GOODTIME GIR 69278591/BERLIN/DE 27.09.2023 um 13:12:52 Uhr 69278591/038657/ECTL/ 43060967/1266344200/0/1225 IDCP NDDT+106+00931</t>
  </si>
  <si>
    <t>00023 27.09.2023</t>
  </si>
  <si>
    <t>GOOD TIME</t>
  </si>
  <si>
    <t>2023-09-27 00:00:00</t>
  </si>
  <si>
    <t>https://webapp.buchhaltungsbutler.de/receipts/view-pdf/img20231020_11282795.pdf</t>
  </si>
  <si>
    <t>1051</t>
  </si>
  <si>
    <t>-20.73</t>
  </si>
  <si>
    <t>0000117815920 0019099847530 Rechnungsnr: 120052784085 KdNr. 117815920 Vodafone sagt Danke EREF: 0000117815920 0019099847530 MREF: DE04KMMC000117815920T026148527 CRED: DE26ZZZ00000006194 IBAN: DE35700202700655472355 BIC: HYVEDEMMXXX OTHR NDDT+105+00931</t>
  </si>
  <si>
    <t>120052784085</t>
  </si>
  <si>
    <t>20.73</t>
  </si>
  <si>
    <t>2023-09-22 00:00:00</t>
  </si>
  <si>
    <t>https://webapp.buchhaltungsbutler.de/receipts/view-pdf/2023-09-22_Rechnung_Kundennr_117815920.pdf</t>
  </si>
  <si>
    <t>1053</t>
  </si>
  <si>
    <t>ÖPNV Ticket Berlin Voss - LOGPAY FINANCIAL SERVICES GMBH</t>
  </si>
  <si>
    <t>-9.50</t>
  </si>
  <si>
    <t>-Vielen Dank fuer Ihren Einkauf ueber die BVG-App. EREF: ZAA0136434508 MREF: 1054846200 CRED: DE90LPY00000046849 IBAN: DE75500400000586784100 BIC: COBADEFFXXX NDDT+105+00931</t>
  </si>
  <si>
    <t>STS2079940</t>
  </si>
  <si>
    <t>Berliner Verkehrsbetriebe (BVG)</t>
  </si>
  <si>
    <t>9.5</t>
  </si>
  <si>
    <t>https://webapp.buchhaltungsbutler.de/receipts/view-pdf/Invoice-20230926021269.pdf</t>
  </si>
  <si>
    <t>1054</t>
  </si>
  <si>
    <t>WORQS Coworking Wuppertal invoice WQWUP2023848 Virtual Office 365 1. Okt. 2023 bis 31. Okt. 2023 EREF: PA04CKWH7JAE4K MREF: WORQSCOWORK-QXT88D CRED: GB27ZZZSDDBARC0000007495895 IBAN: DE81503104000437760000 BIC: BARCDEFFXXX NDDT+105+00931</t>
  </si>
  <si>
    <t>WQWUP2023848</t>
  </si>
  <si>
    <t>2023-10-01 00:00:00</t>
  </si>
  <si>
    <t>https://webapp.buchhaltungsbutler.de/receipts/view-pdf/worqscoworking%28wuppertal%29_invoice_WQWUP2023848.pdf</t>
  </si>
  <si>
    <t>1055</t>
  </si>
  <si>
    <t>2412</t>
  </si>
  <si>
    <t>-900.00</t>
  </si>
  <si>
    <t>Invoice 111 Media Consultancy September 2023 SecureGo plus IBAN: GB06SRLG60837179175869 BIC: SRLGGB3LXXX SERV NTRF+177+00801</t>
  </si>
  <si>
    <t>Sean Hawkey</t>
  </si>
  <si>
    <t>2023-09-30 00:00:00</t>
  </si>
  <si>
    <t>https://webapp.buchhaltungsbutler.de/receipts/view-pdf/Sean-Hawkey_Invoice_111.pdf</t>
  </si>
  <si>
    <t>1063</t>
  </si>
  <si>
    <t>9LW84104JT415722P</t>
  </si>
  <si>
    <t>1056</t>
  </si>
  <si>
    <t>54H93758N4774201G F-6DK6UK68-8</t>
  </si>
  <si>
    <t>DE-101023-0007656665</t>
  </si>
  <si>
    <t>2023-10-10 00:00:00</t>
  </si>
  <si>
    <t>https://webapp.buchhaltungsbutler.de/receipts/view-pdf/groverinvoiceOctober.pdf</t>
  </si>
  <si>
    <t>1057</t>
  </si>
  <si>
    <t>1029910659890 PP.5830.PP . Grover Group GmbH, Ihr Einkauf bei Grover Group GmbH EREF: 1029910659890 PP.5830.PP PAYPAL MREF: 5YA22253Q9ZKS CRED: LU96ZZZ0000000000000000058 IBAN: DE88500700100175526303 BIC: DEUTDEFFXXX NDDT+105+00931</t>
  </si>
  <si>
    <t>1062</t>
  </si>
  <si>
    <t>-24.31</t>
  </si>
  <si>
    <t>OPENAIUSA SAN FRANCISCOUSD 25,32KURS: 1,0519321,00% AUSLANDSUMS. 0,24Umsatz vom 10.10.2023MC NORMAN VOSS</t>
  </si>
  <si>
    <t>46DC1D6E-0004</t>
  </si>
  <si>
    <t>https://webapp.buchhaltungsbutler.de/receipts/view-pdf/Invoice-46DC1D6E-0004.pdf</t>
  </si>
  <si>
    <t>1073</t>
  </si>
  <si>
    <t>630.69</t>
  </si>
  <si>
    <t>83N51703DR8122548</t>
  </si>
  <si>
    <t>1060</t>
  </si>
  <si>
    <t>Währungsumrechnung - From Euro</t>
  </si>
  <si>
    <t>640.50</t>
  </si>
  <si>
    <t>0GN52516X0063461S</t>
  </si>
  <si>
    <t>1058</t>
  </si>
  <si>
    <t>Transfer USD an Eneko Bahabol - Eneko Bahabol</t>
  </si>
  <si>
    <t>-640.50</t>
  </si>
  <si>
    <t>7KD91276DN518145N</t>
  </si>
  <si>
    <t>1061</t>
  </si>
  <si>
    <t>2411</t>
  </si>
  <si>
    <t>Vorrauszahlung Naftali Tigapau research - To U.S. Dollar</t>
  </si>
  <si>
    <t>-630.69</t>
  </si>
  <si>
    <t>2G987502XD1644746</t>
  </si>
  <si>
    <t>Advancement Request 9.10.2023</t>
  </si>
  <si>
    <t>Naftali Tipagau</t>
  </si>
  <si>
    <t>2023-10-09 00:00:00</t>
  </si>
  <si>
    <t>https://webapp.buchhaltungsbutler.de/receipts/view-pdf/AdvancePaymentNaftali.pdf</t>
  </si>
  <si>
    <t>1059</t>
  </si>
  <si>
    <t>Kosten für Überweisung und Auszahlung - To U.S. Dollar</t>
  </si>
  <si>
    <t>-1897.09</t>
  </si>
  <si>
    <t>Stnr 131/5951/0787 Lohnsteuer Sept.23 1.897,09 EREF: 13100059510787L231011-6607-79312497 MREF: NW005897133746 CRED: DE14NRW00000098851 IBAN: DE84300500000004061214 BIC: WELADEDDXXX ABWA: Landeshauptkasse des Landes NDDT+105+00931</t>
  </si>
  <si>
    <t>1064</t>
  </si>
  <si>
    <t>1029953493588 PP.5830.PP . , Ihr Einkauf bei EREF: 1029953493588 PP.5830.PP PAYPAL MREF: 5YA22253Q9ZKS CRED: LU96ZZZ0000000000000000058 IBAN: DE88500700100175526303 BIC: DEUTDEFFXXX NDDT+105+00931</t>
  </si>
  <si>
    <t>1065</t>
  </si>
  <si>
    <t>-283.41</t>
  </si>
  <si>
    <t>Rechnungsnummer IN231355 SecureGo plus IBAN: DE43700400410300739000 BIC: COBADEFFXXX NTRF+177+00801</t>
  </si>
  <si>
    <t>IN231355</t>
  </si>
  <si>
    <t>283.41</t>
  </si>
  <si>
    <t>2023-10-05 00:00:00</t>
  </si>
  <si>
    <t>https://webapp.buchhaltungsbutler.de/receipts/view-pdf/IN231355.pdf</t>
  </si>
  <si>
    <t>1074</t>
  </si>
  <si>
    <t>Fehlüberweisung mit Rückruf - DevInt e.V.</t>
  </si>
  <si>
    <t>-859.50</t>
  </si>
  <si>
    <t>Auslandsüberweisung Produktbezeichnung: Kundenzahlung Import EUR Auftrag vom: 17.10.2023 Unsere Referenz: YG4967-ZAI331213 Begünstigter: 0372609255 CV Akalbudi Media Bank des Begünstigten: CENAIDJAXXX Verwendungszweck: Invoice INV.19/ABN/IX/2023 Special Report Auftragsbetrag: EUR 850,00 Buchungsbetrag: EUR 859,50-Wert: NTRF+210+00876</t>
  </si>
  <si>
    <t>INV.19/ABN/IX/2023 - false payment</t>
  </si>
  <si>
    <t>Akalbudi Network</t>
  </si>
  <si>
    <t>2023-09-20 00:00:00</t>
  </si>
  <si>
    <t>https://webapp.buchhaltungsbutler.de/receipts/view-pdf/INVOICE_INV019ABNIX2023_HRM_2.pdf</t>
  </si>
  <si>
    <t>1075</t>
  </si>
  <si>
    <t>Auslandsüberweisungsgebühren - DevInt e.V.</t>
  </si>
  <si>
    <t>-22.83</t>
  </si>
  <si>
    <t>CHATGPT SUBSCRIPTIONUSA SAN FRANCISCOUSD 23,80KURS: 1,0530971,00% AUSLANDSUMS. 0,23Umsatz vom 18.10.2023MC NORMAN VOSS</t>
  </si>
  <si>
    <t>D475975F-0009</t>
  </si>
  <si>
    <t>22.83</t>
  </si>
  <si>
    <t>2023-10-18 00:00:00</t>
  </si>
  <si>
    <t>https://webapp.buchhaltungsbutler.de/receipts/view-pdf/Invoice-D475975F-0009.pdf</t>
  </si>
  <si>
    <t>1076</t>
  </si>
  <si>
    <t>Nettozahlungen October - DevInt e.V.</t>
  </si>
  <si>
    <t>-5633.80</t>
  </si>
  <si>
    <t>SEPA Sammel-Ueberweisung mit 3 Ueberweisungen und folgenden zusaetzlichen Informationen: TAN1: null MSG-ID: LG-19102023-10094000000105605 NTRF+191+00803</t>
  </si>
  <si>
    <t>1077</t>
  </si>
  <si>
    <t>-626.81</t>
  </si>
  <si>
    <t>1078</t>
  </si>
  <si>
    <t>Abrechnung vom 29.09.2023MC</t>
  </si>
  <si>
    <t>626.81</t>
  </si>
  <si>
    <t>Abrechnung vom 29.09.2023MC NORMAN VOSS</t>
  </si>
  <si>
    <t>1085</t>
  </si>
  <si>
    <t>-22.64</t>
  </si>
  <si>
    <t>Mailchimp LLC 179664882 17991056 us13 EREF: CRVWQ67S6C7XLH662C MREF: GXXW2J2V5JT4Q4C2 CRED: NL48ZZZ342764500000 IBAN: DE83500700100175956200 BIC: DEUTDEFFXXX ABWA: Mailchimp LLC NDDT+105+00931</t>
  </si>
  <si>
    <t>MC17991056</t>
  </si>
  <si>
    <t>22.64</t>
  </si>
  <si>
    <t>2023-10-21 00:00:00</t>
  </si>
  <si>
    <t>https://webapp.buchhaltungsbutler.de/receipts/view-pdf/ReceiptforOrderMC17991056Mailchimp.pdf</t>
  </si>
  <si>
    <t>1079</t>
  </si>
  <si>
    <t>-2564.92</t>
  </si>
  <si>
    <t>BNR: 81835189 B561001Q3H4 Beitraege 10/23 EREF: 7706729449 MREF: MD3202219J4 CRED: DE51TK100000031158 IBAN: DE59200505501280376854 BIC: HASPDEHHXXX NDDT+105+00931</t>
  </si>
  <si>
    <t>1080</t>
  </si>
  <si>
    <t>Beitraege 01.10.2023 - 31.10.2023 81835189 956.71 EREF: 2610010087976235 MREF: 011203311201-1 CRED: DE84BKK00000085660 IBAN: DE45700202700667562546 BIC: HYVEDEMMXXX NDDT+105+00931</t>
  </si>
  <si>
    <t>1081</t>
  </si>
  <si>
    <t>-4.68</t>
  </si>
  <si>
    <t>ABSCHLUSS PER 31.10.2023 NMSC+805+00905</t>
  </si>
  <si>
    <t>1082</t>
  </si>
  <si>
    <t>0000117815920 0019158224144 Rechnungsnr: 120123017192 KdNr. 117815920 Vodafone sagt Danke EREF: 0000117815920 0019158224144 MREF: DE04KMMC000117815920T026148527 CRED: DE26ZZZ00000006194 IBAN: DE35700202700655472355 BIC: HYVEDEMMXXX OTHR NDDT+105+00931</t>
  </si>
  <si>
    <t>120123017192</t>
  </si>
  <si>
    <t>2023-10-24 00:00:00</t>
  </si>
  <si>
    <t>https://webapp.buchhaltungsbutler.de/receipts/view-pdf/2023-10-24_Rechnung_Kundennr_117815920.pdf</t>
  </si>
  <si>
    <t>1083</t>
  </si>
  <si>
    <t>Übersetzungskosten KI - DEEPL* DP-4245753DEU KOLNEUR</t>
  </si>
  <si>
    <t>-30.69</t>
  </si>
  <si>
    <t>DEEPL* DP-4245753DEU KOLNEUR 30,69Umsatz vom 31.10.2023MC NORMAN VOSS</t>
  </si>
  <si>
    <t>DP-4245753</t>
  </si>
  <si>
    <t>30.69</t>
  </si>
  <si>
    <t>https://webapp.buchhaltungsbutler.de/receipts/view-pdf/DeepL_invoice_20231021.pdf</t>
  </si>
  <si>
    <t>1086</t>
  </si>
  <si>
    <t>WORQS Coworking Wuppertal invoice WQWUP2023881 Virtual Office 365 1. Nov. 2023 bis 30. Nov. 2023 EREF: PA04G8CAXW9ANZ MREF: WORQSCOWORK-QXT88D CRED: GB27ZZZSDDBARC0000007495895 IBAN: DE81503104000437760000 BIC: BARCDEFFXXX NDDT+105+00931</t>
  </si>
  <si>
    <t>WQWUP2023881</t>
  </si>
  <si>
    <t>2023-11-01 00:00:00</t>
  </si>
  <si>
    <t>https://webapp.buchhaltungsbutler.de/receipts/view-pdf/worqscoworking%28wuppertal%29_invoice_WQWUP2023881.pdf</t>
  </si>
  <si>
    <t>1084</t>
  </si>
  <si>
    <t>Media Consultancy Invoice 113 SecureGo plus IBAN: GB06SRLG60837179175869 BIC: SRLGGB3LXXX SERV NTRF+177+00801</t>
  </si>
  <si>
    <t>2023-10-31 00:00:00</t>
  </si>
  <si>
    <t>https://webapp.buchhaltungsbutler.de/receipts/view-pdf/Sean-Hawkey_Invoice_113.pdf</t>
  </si>
  <si>
    <t>1087</t>
  </si>
  <si>
    <t>Field Research Beatrix Selegani - DevInt e.V.</t>
  </si>
  <si>
    <t>-461.83</t>
  </si>
  <si>
    <t>Auslandsüberweisung Produktbezeichnung: Kundenzahlung Imp. Währung Auftrag vom: 07.11.2023 Unsere Referenz: YG4967-ZAI333342 Begünstigter: 1540014327906 Beatrix Selegani Bank des Begünstigten: BMRIIDJAXXX Verwendungszweck: Consultancy Invoice Auftragsbetrag: IDR 7.358.750,00 Kurs: 16431,900000 Gegenwert: EUR 447,83 NTRF+210+00876</t>
  </si>
  <si>
    <t>2023-1</t>
  </si>
  <si>
    <t>Beatrix Selegani</t>
  </si>
  <si>
    <t>461.83</t>
  </si>
  <si>
    <t>2023-10-27 00:00:00</t>
  </si>
  <si>
    <t>https://webapp.buchhaltungsbutler.de/receipts/view-pdf/Invoice__SeliSelegani_IntanJaya.pdf</t>
  </si>
  <si>
    <t>1088</t>
  </si>
  <si>
    <t>www.grover.com EREF: VczZoN6cYDCQf8Ip MREF: 1437a8edf321034f048d166f1ffff9c3 CRED: DE36ZZZ00001690322 IBAN: DK6089000000022730 BIC: SXPYDKKK OTHR NDDT+105+00931</t>
  </si>
  <si>
    <t>DE 141123 0008238239</t>
  </si>
  <si>
    <t>2023-11-14 00:00:00</t>
  </si>
  <si>
    <t>https://webapp.buchhaltungsbutler.de/receipts/view-pdf/pdfNov.pdf</t>
  </si>
  <si>
    <t>1089</t>
  </si>
  <si>
    <t>-1085.90</t>
  </si>
  <si>
    <t>Stnr 131/5951/0787 Lohnsteuer Okt. 23 1.085,90 EREF: 13100059510787L231113-6651-79968614 MREF: NW005897133746 CRED: DE14NRW00000098851 IBAN: DE84300500000004061214 BIC: WELADEDDXXX ABWA: Landeshauptkasse des Landes NDDT+105+00931</t>
  </si>
  <si>
    <t>1090</t>
  </si>
  <si>
    <t>Verwaltungsgebühr Stifter Helfen Rabatt Zoom - www.stifter-helfen.de</t>
  </si>
  <si>
    <t>www.stifter-helfen.de EREF: STR16NAP12HDNM0W5BCTTRANBR0L4OC4CR MREF: 1NYCIGVTDOM5NKSR CRED: BE39ZZZCITD000000037 IBAN: IE30CITI99005132956548 BIC: STTOIE22 NDDT+105+00931</t>
  </si>
  <si>
    <t>1110726</t>
  </si>
  <si>
    <t>2023-11-16 00:00:00</t>
  </si>
  <si>
    <t>https://webapp.buchhaltungsbutler.de/receipts/view-pdf/order_299217_DEU.pdf</t>
  </si>
  <si>
    <t>1092</t>
  </si>
  <si>
    <t>Rückzahlung einer Fehlzahlung von Bank - Auslandszahlung</t>
  </si>
  <si>
    <t>815.00</t>
  </si>
  <si>
    <t>Auslandszahlung Produktbezeichnung: Buchung Recherche Auftrag vom: 20.11.2023 Auftrags-Referenz: YG4967-SOE005905 Fremde Referenz: XW3000-SOE098943 Ihre Referenz: YG4967-ZAI331213 Auftragsbetrag: EUR 830,00 Buchungsbetrag: EUR 815,00 Wert: 20.11.2023 Recherchegebühr: EUR 15,00 Summe Gebühren: NTRF+206+00876</t>
  </si>
  <si>
    <t>1091</t>
  </si>
  <si>
    <t>Rückwirkender Ausgleich von Bankgebühr für Fehlüberweisung HRM Projekt Layoutkosten</t>
  </si>
  <si>
    <t>Kreditkartenabrechnung - Abrechnung vom 31.10.2023MC</t>
  </si>
  <si>
    <t>47.14</t>
  </si>
  <si>
    <t>Abrechnung vom 31.10.2023MC NORMAN VOSS</t>
  </si>
  <si>
    <t>1107</t>
  </si>
  <si>
    <t>-47.14</t>
  </si>
  <si>
    <t>1095</t>
  </si>
  <si>
    <t>Porto - Deutsche Post AG-Deutsche Post AG (85841)</t>
  </si>
  <si>
    <t>Best: REF38142831659B2 21.11.2023 10:15 DHL Group Giropay Vorg: 100602683-22021997 Rec: EFI5289457450-3317665992 TAN1:Auftrag nicht TAN-pflichtig EREF: PDE28CD12CDCB6416C9B38F0C632A6C87C IBAN: DE64600100700379090700 BIC: PBNKDEFFXXX NTRF+177+00804</t>
  </si>
  <si>
    <t>1093</t>
  </si>
  <si>
    <t>-2.00</t>
  </si>
  <si>
    <t>Best: REF3814285704551 21.11.2023 12:07 DHL Group Giropay Vorg: 100602683-22027324 Rec: EFI5289457450-3317687545 TAN1:Auftrag nicht TAN-pflichtig EREF: PD3577BBE2BF5E4BE68B0667379E8EA4FE IBAN: DE64600100700379090700 BIC: PBNKDEFFXXX NTRF+177+00804</t>
  </si>
  <si>
    <t>1094</t>
  </si>
  <si>
    <t>Fachbuch Konflikte in Asien-Pazifik - AMAZON PAYMENTS EUROPE S.C.A.</t>
  </si>
  <si>
    <t>-31.68</t>
  </si>
  <si>
    <t>303-2761225-3997145 AMZN Mktp DE 3ONIRAPBQFHXS96Q EREF: 3ONIRAPBQFHXS96Q MREF: lYfYVM9M:Fqx6DRZF(OJndX+qRXbYi CRED: DE94ZZZ00000561653 IBAN: DE87300308801908262006 BIC: TUBDDEDD NDDT+105+00931</t>
  </si>
  <si>
    <t>DS-ASE-INV-DE-2023-435467270</t>
  </si>
  <si>
    <t>31.68</t>
  </si>
  <si>
    <t>2023-11-20 00:00:00</t>
  </si>
  <si>
    <t>https://webapp.buchhaltungsbutler.de/receipts/view-pdf/invoice%281%29.pdf</t>
  </si>
  <si>
    <t>1096</t>
  </si>
  <si>
    <t>-22.21</t>
  </si>
  <si>
    <t>CHATGPT SUBSCRIPTIONUSA SAN FRANCISCOUSD 23,80KURS: 1,0823101,00% AUSLANDSUMS. 0,22Umsatz vom 18.11.2023MC NORMAN VOSS</t>
  </si>
  <si>
    <t>D475975F-0010</t>
  </si>
  <si>
    <t>22.21</t>
  </si>
  <si>
    <t>2023-11-18 00:00:00</t>
  </si>
  <si>
    <t>https://webapp.buchhaltungsbutler.de/receipts/view-pdf/Invoice-D475975F-0010.pdf</t>
  </si>
  <si>
    <t>1106</t>
  </si>
  <si>
    <t>Deepl Pro API Monat Abo Übersetzungstool - DEEPL* DP-4451770DEU KOLNEUR</t>
  </si>
  <si>
    <t>DEEPL* DP-4451770DEU KOLNEUR 4,99Umsatz vom 21.11.2023MC NORMAN VOSS</t>
  </si>
  <si>
    <t>DP-4451770</t>
  </si>
  <si>
    <t>2023-11-21 00:00:00</t>
  </si>
  <si>
    <t>https://webapp.buchhaltungsbutler.de/receipts/view-pdf/DeepL_invoice_20231121.pdf</t>
  </si>
  <si>
    <t>1108</t>
  </si>
  <si>
    <t>-22.10</t>
  </si>
  <si>
    <t>Mailchimp LLC 179664882 18223092 us13 EREF: CNNV2W9HKJVWXVT32C MREF: GXXW2J2V5JT4Q4C2 CRED: NL48ZZZ342764500000 IBAN: DE83500700100175956200 BIC: DEUTDEFFXXX ABWA: Mailchimp LLC NDDT+105+00931</t>
  </si>
  <si>
    <t>MC18223092</t>
  </si>
  <si>
    <t>22.1</t>
  </si>
  <si>
    <t>https://webapp.buchhaltungsbutler.de/receipts/view-pdf/ReceiptforOrderMC18223092_Mailchimp.pdf</t>
  </si>
  <si>
    <t>1097</t>
  </si>
  <si>
    <t>371.84</t>
  </si>
  <si>
    <t>0A572880XF575451T</t>
  </si>
  <si>
    <t>1100</t>
  </si>
  <si>
    <t>-388.47</t>
  </si>
  <si>
    <t>8B4414486D1044155</t>
  </si>
  <si>
    <t>1101</t>
  </si>
  <si>
    <t>388.47</t>
  </si>
  <si>
    <t>59100678P0237533G</t>
  </si>
  <si>
    <t>1098</t>
  </si>
  <si>
    <t>Investigation Maybrat Conflict and IDPs - To U.S. Dollar</t>
  </si>
  <si>
    <t>-371.84</t>
  </si>
  <si>
    <t>06L74083YX294252U</t>
  </si>
  <si>
    <t>Advancement Request</t>
  </si>
  <si>
    <t>352.8</t>
  </si>
  <si>
    <t>2023-11-25 00:00:00</t>
  </si>
  <si>
    <t>https://webapp.buchhaltungsbutler.de/receipts/view-pdf/Lami_Advancepaymentform_signed.pdf</t>
  </si>
  <si>
    <t>1099</t>
  </si>
  <si>
    <t>Home-Office Ausstattung HRM Documentation Coordinator - METRO Deutschland GmbH</t>
  </si>
  <si>
    <t>-217.74</t>
  </si>
  <si>
    <t>25.11.2023/041/0/0/0506/045328</t>
  </si>
  <si>
    <t>METRO Deutschland GmbH</t>
  </si>
  <si>
    <t>217.74</t>
  </si>
  <si>
    <t>https://webapp.buchhaltungsbutler.de/receipts/view-pdf/25112023_041_0_0_0506_045328.pdf</t>
  </si>
  <si>
    <t>1105</t>
  </si>
  <si>
    <t>Nettozahlungen November - DevInt e.V.</t>
  </si>
  <si>
    <t>-14690.98</t>
  </si>
  <si>
    <t>SEPA Sammel-Ueberweisung mit 3 Ueberweisungen und folgenden zusaetzlichen Informationen: TAN1: null MSG-ID: LG-27112023-10094000000106499 NTRF+191+00803</t>
  </si>
  <si>
    <t>1102</t>
  </si>
  <si>
    <t>Digital tool creative cloud for publication - WORLDPAY</t>
  </si>
  <si>
    <t>www.adobe.com EREF: 27896413437 MREF: M-100001144-BL2611480283-S CRED: NL23ZZZ611047600000 IBAN: NL89ABNA0886568579 BIC: ABNANL2A ABWA: www.adobe.com NDDT+105+00931</t>
  </si>
  <si>
    <t>IEN2023056829819</t>
  </si>
  <si>
    <t>2023-11-23 00:00:00</t>
  </si>
  <si>
    <t>https://webapp.buchhaltungsbutler.de/receipts/view-pdf/23112023_AE01319400485EDE.pdf</t>
  </si>
  <si>
    <t>1103</t>
  </si>
  <si>
    <t>Digital tool creative cloud for documentation - WORLDPAY</t>
  </si>
  <si>
    <t>www.adobe.com EREF: 28677427456 MREF: M-100001144-BL2611469402-S CRED: NL23ZZZ611047600000 IBAN: NL89ABNA0886568579 BIC: ABNANL2A ABWA: www.adobe.com NDDT+105+00931</t>
  </si>
  <si>
    <t>IEN2023056827020</t>
  </si>
  <si>
    <t>https://webapp.buchhaltungsbutler.de/receipts/view-pdf/IEN2023056827020.pdf</t>
  </si>
  <si>
    <t>1104</t>
  </si>
  <si>
    <t>1030825170788/PP.5830.PP/. , Ihr Einkauf bei EREF: 1030825170788 MREF: 5YA22253Q9ZKS CRED: LU96ZZZ0000000000000000058 IBAN: LU89751000135104200E BIC: PPLXLUL2 NDDT+105+00931</t>
  </si>
  <si>
    <t>1111</t>
  </si>
  <si>
    <t>Bartosch Florian Ausgleich Auslagen Büroausstattung SecureGo plus IBAN: DE44120300001008605535 BIC: BYLADEM1001 REBT NTRF+118+07000</t>
  </si>
  <si>
    <t>1109</t>
  </si>
  <si>
    <t>1115</t>
  </si>
  <si>
    <t>Druckkosten Kiwirok Report für Uni - COPYSHOP ZENTRALE</t>
  </si>
  <si>
    <t>-35.00</t>
  </si>
  <si>
    <t>150542</t>
  </si>
  <si>
    <t>COPYSHOP ZENTRALE</t>
  </si>
  <si>
    <t>2023-11-28 00:00:00</t>
  </si>
  <si>
    <t>https://webapp.buchhaltungsbutler.de/receipts/view-pdf/CamScanner11-28-20231204.pdf</t>
  </si>
  <si>
    <t>1116</t>
  </si>
  <si>
    <t>Beitraege 01.11.2023 - 30.11.2023 81835189 956.71 EREF: 2610010139096168 MREF: 011203311201-1 CRED: DE84BKK00000085660 IBAN: DE45700202700667562546 BIC: HYVEDEMMXXX NDDT+105+00931</t>
  </si>
  <si>
    <t>1114</t>
  </si>
  <si>
    <t>BNR: 81835189 B561001Q3H4 Beitraege 11/23 EREF: 6306677805 MREF: MD3202219J4 CRED: DE51TK100000031158 IBAN: DE59200505501280376854 BIC: HASPDEHHXXX NDDT+105+00931</t>
  </si>
  <si>
    <t>1113</t>
  </si>
  <si>
    <t>www.adobe.com EREF: 33051279655 MREF: M-100001144-BL2612342845-S CRED: NL23ZZZ611047600000 IBAN: NL89ABNA0886568579 BIC: ABNANL2A ABWA: www.adobe.com NDDT+105+00931</t>
  </si>
  <si>
    <t>IEN2023057013413</t>
  </si>
  <si>
    <t>2023-11-24 00:00:00</t>
  </si>
  <si>
    <t>https://webapp.buchhaltungsbutler.de/receipts/view-pdf/24112023_AE01320400494EDE.pdf</t>
  </si>
  <si>
    <t>1112</t>
  </si>
  <si>
    <t>Layout Kiwirok Publication - DevInt e.V.</t>
  </si>
  <si>
    <t>Auslandsüberweisung Produktbezeichnung: Kundenzahlung Import EUR Auftrag vom: 28.11.2023 Unsere Referenz: YG4967-ZAI335410 Begünstigter: 0372609255 Paulus Teguh Prastowo Bank des Begünstigten: CENAIDJAXXX Verwendungszweck: INV.19/ABN/IX/2023 Auftragsbetrag: EUR 850,00 Buchungsbetrag: EUR 859,50-Wert: 28.11.2023 NTRF+210+00876</t>
  </si>
  <si>
    <t>INV.19/ABN/IX/2023</t>
  </si>
  <si>
    <t>CV AKALBUDI MEDIA</t>
  </si>
  <si>
    <t>https://webapp.buchhaltungsbutler.de/receipts/view-pdf/INVOICE_INV019ABNIX2023_HRM_2%281%29.pdf</t>
  </si>
  <si>
    <t>1110</t>
  </si>
  <si>
    <t>Bahnfahrt Bartosch Prof Heeschen - Deutsche Bahn AG</t>
  </si>
  <si>
    <t>-18.60</t>
  </si>
  <si>
    <t>88032938</t>
  </si>
  <si>
    <t>18.6</t>
  </si>
  <si>
    <t>2023-11-30 00:00:00</t>
  </si>
  <si>
    <t>https://webapp.buchhaltungsbutler.de/receipts/view-pdf/Bildschirmfoto2023-12-01um102250.pdf</t>
  </si>
  <si>
    <t>1118</t>
  </si>
  <si>
    <t>2333</t>
  </si>
  <si>
    <t>Projektprüfung P23 HJ 1/6 - CURACON GmbH</t>
  </si>
  <si>
    <t>-1963.50</t>
  </si>
  <si>
    <t>RE1023-11110 Prüfung DevInt e.V. P23 SecureGo plus IBAN: DE96350601902113514011 BIC: GENODED1DKD MSVC NTRF+177+00801</t>
  </si>
  <si>
    <t>RE1023-11110</t>
  </si>
  <si>
    <t>1963.5</t>
  </si>
  <si>
    <t>https://webapp.buchhaltungsbutler.de/receipts/view-pdf/RE1023-11110CuraconHRMAudit2023-1.pdf</t>
  </si>
  <si>
    <t>1117</t>
  </si>
  <si>
    <t>2422</t>
  </si>
  <si>
    <t>-140.11</t>
  </si>
  <si>
    <t>0000117815920 0019218374122 Rechnungsnr: 120193441686 KdNr. 117815920 Vodafone sagt Danke EREF: 0000117815920 0019218374122 MREF: DE04KMMC000117815920T026148527 CRED: DE26ZZZ00000006194 IBAN: DE35700202700655472355 BIC: HYVEDEMMXXX OTHR NDDT+105+00931</t>
  </si>
  <si>
    <t>120193441686</t>
  </si>
  <si>
    <t>140.11</t>
  </si>
  <si>
    <t>https://webapp.buchhaltungsbutler.de/receipts/view-pdf/2023-11-23_Rechnung_Kundennr_117815920.pdf</t>
  </si>
  <si>
    <t>1119</t>
  </si>
  <si>
    <t>Fachbuch - AMAZON EU S.A R.L., NIEDERLASSUNG DEUTSCHLAND</t>
  </si>
  <si>
    <t>-48.98</t>
  </si>
  <si>
    <t>303-0906139-5949138 Amazon.de 2H149LKN847C0U9L EREF: 2H149LKN847C0U9L MREF: lYfYVM9M:Fqx6DRZF(OJndX+qRXbYi CRED: DE24ZZZ00000561652 IBAN: DE93300308800013441006 BIC: TUBDDEDD NDDT+105+00931</t>
  </si>
  <si>
    <t>DE347D8IAEUD</t>
  </si>
  <si>
    <t>48.98</t>
  </si>
  <si>
    <t>2023-12-01 00:00:00</t>
  </si>
  <si>
    <t>https://webapp.buchhaltungsbutler.de/receipts/view-pdf/invoicebook.pdf</t>
  </si>
  <si>
    <t>1120</t>
  </si>
  <si>
    <t>WORQS Coworking Wuppertal invoice WQWUP2023919 Virtual Office 365 1. Dez. 2023 bis 31. Dez. 2023 EREF: PA04M1H8BSZ4BQ MREF: WORQSCOWORK-QXT88D CRED: GB27ZZZSDDBARC0000007495895 IBAN: DE81503104000437760000 BIC: BARCDEFFXXX NDDT+105+00931</t>
  </si>
  <si>
    <t>WQWUP2023919</t>
  </si>
  <si>
    <t>https://webapp.buchhaltungsbutler.de/receipts/view-pdf/worqscoworking%28wuppertal%29_invoice_WQWUP2023919.pdf</t>
  </si>
  <si>
    <t>1121</t>
  </si>
  <si>
    <t>17323/27.11.23 MREF: 10094 CRED: DE67ZZZ00001952052 IBAN: DE42130700240143413300 BIC: DEUTDEDBROS NDDT+105+00931</t>
  </si>
  <si>
    <t>17323</t>
  </si>
  <si>
    <t>2023-11-27 00:00:00</t>
  </si>
  <si>
    <t>https://webapp.buchhaltungsbutler.de/receipts/view-pdf/Rechnung_17323.pdf</t>
  </si>
  <si>
    <t>1122</t>
  </si>
  <si>
    <t>Jahresabo Tempo (Indonesian Media) - LANG TEMPO-IPGIDN JAKARTAIDR</t>
  </si>
  <si>
    <t>-9.05</t>
  </si>
  <si>
    <t>LANG TEMPO-IPGIDN JAKARTAIDR 150.000,00KURS: 16741,0714291,00% AUSLANDSUMS. 0,09Umsatz vom 04.12.2023MC NORMAN VOSS</t>
  </si>
  <si>
    <t>7676662080</t>
  </si>
  <si>
    <t>Tempo</t>
  </si>
  <si>
    <t>9.12</t>
  </si>
  <si>
    <t>2023-12-04 00:00:00</t>
  </si>
  <si>
    <t>https://webapp.buchhaltungsbutler.de/receipts/view-pdf/Tempoinvoice202312months.pdf</t>
  </si>
  <si>
    <t>1142</t>
  </si>
  <si>
    <t>-5.38</t>
  </si>
  <si>
    <t>ABSCHLUSS PER 30.11.2023 NMSC+805+00905</t>
  </si>
  <si>
    <t>1123</t>
  </si>
  <si>
    <t>www.grover.com EREF: zVvEKa6FLHzlpPIL MREF: 1437a8edf321034f048d166f1ffff9c3 CRED: DE36ZZZ00001690322 IBAN: DK6089000000022730 BIC: SXPYDKKK OTHR NDDT+105+00931</t>
  </si>
  <si>
    <t>DE 131223 0008706248</t>
  </si>
  <si>
    <t>2023-12-13 00:00:00</t>
  </si>
  <si>
    <t>https://webapp.buchhaltungsbutler.de/receipts/view-pdf/pdfDez.pdf</t>
  </si>
  <si>
    <t>1126</t>
  </si>
  <si>
    <t>Bankgebühren - ABSCHLUSS</t>
  </si>
  <si>
    <t>5.38</t>
  </si>
  <si>
    <t>ABSCHLUSS PER 30.11.2023 NRTI+899+00905</t>
  </si>
  <si>
    <t>1127</t>
  </si>
  <si>
    <t>313.37</t>
  </si>
  <si>
    <t>95F4662341826411T</t>
  </si>
  <si>
    <t>1124</t>
  </si>
  <si>
    <t>Reise und Verpflegung Gast Media Advocacy - Eneko Bahabol</t>
  </si>
  <si>
    <t>-313.37</t>
  </si>
  <si>
    <t>3TU18232W8521053T</t>
  </si>
  <si>
    <t>Muss noch Invitation letter vorbereiten...</t>
  </si>
  <si>
    <t>1125</t>
  </si>
  <si>
    <t>Überweisung Gebühr - Eneko Bahabol</t>
  </si>
  <si>
    <t>Fort­ge­schrit­te­nen­kurse Buchhaltung - UdemyIRL udemy.comEUR</t>
  </si>
  <si>
    <t>-25.98</t>
  </si>
  <si>
    <t>UdemyIRL udemy.comEUR 25,98Umsatz vom 11.12.2023MC NORMAN VOSS</t>
  </si>
  <si>
    <t>DE2023-529824</t>
  </si>
  <si>
    <t>25.98</t>
  </si>
  <si>
    <t>2023-12-11 00:00:00</t>
  </si>
  <si>
    <t>https://webapp.buchhaltungsbutler.de/receipts/view-pdf/InvoiceDE2023-529824.pdf</t>
  </si>
  <si>
    <t>1143</t>
  </si>
  <si>
    <t>WCC Consultancy Sep-Nov 2023 - Auslandsüberweisung</t>
  </si>
  <si>
    <t>1010.36</t>
  </si>
  <si>
    <t>Auslandsüberweisung Produktbezeichnung: Inlandsanschlusszahl.E EUR Auftrag vom: 14.12.2023 Unsere Referenz: YG4967-ZAE248275 Fremde Referenz: DZBP10616121 Auftraggeber: Conseil Oecumenique des Eglises Verwendungszweck: PAYMENT OF INVOICE 20231201TO VEND OR S7567 Ursprungsbetrag: EUR 1.010,36 Auftragsbetrag: EUR 1.010,36 Buchungsbetrag: NTRF+202+00876</t>
  </si>
  <si>
    <t>20231201</t>
  </si>
  <si>
    <t>https://webapp.buchhaltungsbutler.de/receipts/view-pdf/Invoice20231201toWCCfromDevInt_2.pdf</t>
  </si>
  <si>
    <t>1130</t>
  </si>
  <si>
    <t>1031237493094/PP.5830.PP/. , Ihr Einkauf bei EREF: 1031237493094 MREF: 5YA22253Q9ZKS CRED: LU96ZZZ0000000000000000058 IBAN: LU89751000135104200E BIC: PPLXLUL2 NDDT+105+00931</t>
  </si>
  <si>
    <t>1129</t>
  </si>
  <si>
    <t>-6325.67</t>
  </si>
  <si>
    <t>Stnr 131/5951/0787 Lohnsteuer Nov. 23 6.325,67 EREF: 13100059510787L231214-6693-80643849 MREF: NW005897133746 CRED: DE14NRW00000098851 IBAN: DE84300500000004061214 BIC: WELADEDDXXX ABWA: Landeshauptkasse des Landes NDDT+105+00931</t>
  </si>
  <si>
    <t>1128</t>
  </si>
  <si>
    <t>-5.68</t>
  </si>
  <si>
    <t>1131</t>
  </si>
  <si>
    <t>-22.05</t>
  </si>
  <si>
    <t>CHATGPT SUBSCRIPTIONUSA SAN FRANCISCOUSD 23,80KURS: 1,0902431,00% AUSLANDSUMS. 0,22Umsatz vom 18.12.2023MC NORMAN VOSS</t>
  </si>
  <si>
    <t>D475975F-0011</t>
  </si>
  <si>
    <t>22.05</t>
  </si>
  <si>
    <t>2023-12-18 00:00:00</t>
  </si>
  <si>
    <t>https://webapp.buchhaltungsbutler.de/receipts/view-pdf/Invoice-D475975F-0011.pdf</t>
  </si>
  <si>
    <t>1144</t>
  </si>
  <si>
    <t>Consultancy Adv Jakarta Networking Media - DevInt e.V.</t>
  </si>
  <si>
    <t>-701.20</t>
  </si>
  <si>
    <t>Auslandsüberweisung Produktbezeichnung: Kundenzahlung Import EUR Auftrag vom: 20.12.2023 Unsere Referenz: YG4967-ZAI338047 Begünstigter: 033501068792501 Fatia Maulidiyanti Bank des Begünstigten: BRINIDJAXXX Verwendungszweck: Invoice no. 01/XII/2023/FM-HRM Auftragsbetrag: EUR 691,70 Buchungsbetrag: EUR 701,20-Wert: NTRF+210+00876</t>
  </si>
  <si>
    <t>01/XII/2023/FM-HRM</t>
  </si>
  <si>
    <t>Fatia Maulidiyanti</t>
  </si>
  <si>
    <t>691.7</t>
  </si>
  <si>
    <t>2023-12-12 00:00:00</t>
  </si>
  <si>
    <t>https://webapp.buchhaltungsbutler.de/receipts/view-pdf/INVOICE_Fatia_HRM_1stInstallment.pdf</t>
  </si>
  <si>
    <t>1132</t>
  </si>
  <si>
    <t>-57.89</t>
  </si>
  <si>
    <t>1133</t>
  </si>
  <si>
    <t>Kreditkartenabrechnung - Abrechnung vom 30.11.2023MC</t>
  </si>
  <si>
    <t>57.89</t>
  </si>
  <si>
    <t>Abrechnung vom 30.11.2023MC NORMAN VOSS</t>
  </si>
  <si>
    <t>1145</t>
  </si>
  <si>
    <t>Deepl Pro API Übersetzungstool - DEEPL* DP-4666796DEU KOLNEUR</t>
  </si>
  <si>
    <t>-5.22</t>
  </si>
  <si>
    <t>DEEPL* DP-4666796DEU KOLNEUR 5,22Umsatz vom 21.12.2023MC NORMAN VOSS</t>
  </si>
  <si>
    <t>DP-4666796</t>
  </si>
  <si>
    <t>5.22</t>
  </si>
  <si>
    <t>2023-12-21 00:00:00</t>
  </si>
  <si>
    <t>https://webapp.buchhaltungsbutler.de/receipts/view-pdf/DeepL_invoice_20231221.pdf</t>
  </si>
  <si>
    <t>1146</t>
  </si>
  <si>
    <t>-1722.04</t>
  </si>
  <si>
    <t>Beitraege 01.12.2023 - 31.12.2023 81835189 1722.04 EREF: 2610010180204394 MREF: 011203311201-1 CRED: DE84BKK00000085660 IBAN: DE45700202700667562546 BIC: HYVEDEMMXXX NDDT+105+00931</t>
  </si>
  <si>
    <t>1136</t>
  </si>
  <si>
    <t>-21.92</t>
  </si>
  <si>
    <t>Mailchimp LLC 179664882 18449092 us13 EREF: CLD782QM2VRDH6XG2C MREF: GXXW2J2V5JT4Q4C2 CRED: NL48ZZZ342764500000 IBAN: DE83500700100175956200 BIC: DEUTDEFFXXX ABWA: Mailchimp LLC NDDT+105+00931</t>
  </si>
  <si>
    <t>MC18449092</t>
  </si>
  <si>
    <t>21.92</t>
  </si>
  <si>
    <t>https://webapp.buchhaltungsbutler.de/receipts/view-pdf/ReceiptforOrderMC18449092Mailchimp.pdf</t>
  </si>
  <si>
    <t>1134</t>
  </si>
  <si>
    <t>Nettozahlungen December - DevInt e.V.</t>
  </si>
  <si>
    <t>SEPA Sammel-Ueberweisung mit 3 Ueberweisungen und folgenden zusaetzlichen Informationen: TAN1: null MSG-ID: LG-21122023-10094000000107203 NTRF+191+00803</t>
  </si>
  <si>
    <t>1137</t>
  </si>
  <si>
    <t>Fehlbuchung - Techniker Krankenkasse</t>
  </si>
  <si>
    <t>BNR: 81835189 B561001Q3H4 Beitraege 12/23 EREF: 3207331964 MREF: MD3202219J4 CRED: DE51TK100000031158 IBAN: DE59200505501280376854 BIC: HASPDEHHXXX NDDT+105+00931</t>
  </si>
  <si>
    <t>1135</t>
  </si>
  <si>
    <t>Rückbuchung wegen Kontodeckung - DevInt e.V. c/o Voss</t>
  </si>
  <si>
    <t>1722.04</t>
  </si>
  <si>
    <t>RETURN/REFUND, Retoure SEPA Lastschrift vom 27.12.2023, Rueckgabegrund: AM04 Deckung ungenügend EREF: 2610010180204394 CRED: DE84BKK00000085660 IBAN: DE45700202700667562546 BIC: HYVEDEMMXXX NRTI+181+00963</t>
  </si>
  <si>
    <t>1138</t>
  </si>
  <si>
    <t>Rückbuchung wegen Kontodeckung - DevInt e.V.</t>
  </si>
  <si>
    <t>2564.92</t>
  </si>
  <si>
    <t>RETURN/REFUND, Retoure SEPA Lastschrift vom 27.12.2023, Rueckgabegrund: AM04 Deckung ungenügend EREF: 3207331964 CRED: DE51TK100000031158 IBAN: DE59200505501280376854 BIC: HASPDEHHXXX NRTI+181+00963</t>
  </si>
  <si>
    <t>1139</t>
  </si>
  <si>
    <t>Bankgebühren - ABSCHLUSS PER 31.12.2023</t>
  </si>
  <si>
    <t>-5.53</t>
  </si>
  <si>
    <t>ABSCHLUSS PER 31.12.2023</t>
  </si>
  <si>
    <t>1155</t>
  </si>
  <si>
    <t>Rückbuchung wegen Kontodeckung - Techniker Krankenkasse</t>
  </si>
  <si>
    <t>2948.48</t>
  </si>
  <si>
    <t>RETURN/REFUND, Retoure SEPA Lastschrift vom 29.12.2023, Rueckgabegrund: AM04 Deckung ungenügend EREF: 1107102540 CRED: DE51TK100000031158 IB AN: DE59200505501280376854 BIC: HASPDEHHXXX</t>
  </si>
  <si>
    <t>1154</t>
  </si>
  <si>
    <t>-2948.48</t>
  </si>
  <si>
    <t>BNR: 81835189 B561001Q3H4 Beitraege 12/23 EREF: 1107102540 MREF: MD3202219J4 CRED: DE51TK100000031158 IBAN: DE59200505501280376854 BIC: HASP DEHHXXX</t>
  </si>
  <si>
    <t>1153</t>
  </si>
  <si>
    <t>-55.22</t>
  </si>
  <si>
    <t>0000117815920 0019278823889 Rechnungsnr: 120264264389 KdNr. 117815920 Vodafone sagt Danke EREF: 0000117815920 0019278823889 MREF: DE04KMMC0 00117815920T026148527 CRED: DE26ZZZ00000006194 IBAN: DE35700202700655472355 BIC: HYVEDEMMXXX</t>
  </si>
  <si>
    <t>120264264389</t>
  </si>
  <si>
    <t>55.22</t>
  </si>
  <si>
    <t>2023-12-22 00:00:00</t>
  </si>
  <si>
    <t>https://webapp.buchhaltungsbutler.de/receipts/view-pdf/2023-12-22_Rechnung_Kundennr_117815920.pdf</t>
  </si>
  <si>
    <t>1152</t>
  </si>
  <si>
    <t>WORQS Coworking Wuppertal invoice WQWUP2024957 Virtual Office 365 1. Jan. 2024 bis 31. Jan. 2024 EREF: PA04QVGYHZVAZQ MREF: WORQSCOWORK-QXT8 8D CRED: GB27ZZZSDDBARC0000007495895 IBAN: DE81503104000437760000 BIC: BARCDEFFXXX</t>
  </si>
  <si>
    <t>WQWUP2024957</t>
  </si>
  <si>
    <t>2024-01-01 00:00:00</t>
  </si>
  <si>
    <t>https://webapp.buchhaltungsbutler.de/receipts/view-pdf/worqscoworking%28wuppertal%29_invoice_WQWUP2024957.pdf</t>
  </si>
  <si>
    <t>1151</t>
  </si>
  <si>
    <t>Jahresfinanzabrechnung Anteil HRM - Campbell Hoermann Rec</t>
  </si>
  <si>
    <t>-357.00</t>
  </si>
  <si>
    <t>Glaeub-ID DE78ZZZ00001286725 Mandat 210530000001 Rechnung 34916 vom 20.12.23 Debitor 21053 EREF: 2312210951-0000008 MREF: 210530000001 CRED: DE78ZZZ00001286725 IBAN: DE13700202700015358014 BIC: HYVEDEMMXXX</t>
  </si>
  <si>
    <t>2023/34916</t>
  </si>
  <si>
    <t>CHP</t>
  </si>
  <si>
    <t>357</t>
  </si>
  <si>
    <t>2023-12-20 00:00:00</t>
  </si>
  <si>
    <t>https://webapp.buchhaltungsbutler.de/receipts/view-pdf/Rechnung34916vom20122023Mandant21053.pdf</t>
  </si>
  <si>
    <t>1150</t>
  </si>
  <si>
    <t>Jahresfinanzabrechnung Anteil Zweckbetrieb - Campbell Hoermann Rec</t>
  </si>
  <si>
    <t>www.grover.com EREF: 4RuW1te68c4xDwVC MREF: 1437a8edf321034f048d166f1ffff9c3 CRED: DE36ZZZ00001690322 IBAN: DK6089000000022730 BIC: SXPYDKKK</t>
  </si>
  <si>
    <t>DE-120124-0009182418</t>
  </si>
  <si>
    <t>2024-01-12 00:00:00</t>
  </si>
  <si>
    <t>https://webapp.buchhaltungsbutler.de/receipts/view-pdf/pdf124.pdf</t>
  </si>
  <si>
    <t>1149</t>
  </si>
  <si>
    <t>438.16</t>
  </si>
  <si>
    <t>2R049182GT5357429</t>
  </si>
  <si>
    <t>1140</t>
  </si>
  <si>
    <t>Advance for research Wamena - Eneko Bahabol</t>
  </si>
  <si>
    <t>-438.16</t>
  </si>
  <si>
    <t>18S17490WH9916426</t>
  </si>
  <si>
    <t>advancement request</t>
  </si>
  <si>
    <t>Eneko Bahabol</t>
  </si>
  <si>
    <t>434.17</t>
  </si>
  <si>
    <t>2024-01-11 00:00:00</t>
  </si>
  <si>
    <t>https://webapp.buchhaltungsbutler.de/receipts/view-pdf/AdvancedrequestandtransferJan24.pdf</t>
  </si>
  <si>
    <t>1141</t>
  </si>
  <si>
    <t>GLS Beitrag 2024, weitere Infos unter www.gls.de/beitrag KDNR: 12663442 EREF: 12663442GLSBTR202420240111 MREF: 12663442SGLSBTR7CBC09FA631200 00 CRED: DE02ZZZ00000027384 IBAN: DE33430609679979351300 BIC: GENODEM1GLS</t>
  </si>
  <si>
    <t>1147</t>
  </si>
  <si>
    <t>1031849930359 PP.5830.PP . , Ihr Einkauf bei EREF: 1031849930359 PP.5830.PP PAYPAL MREF: 5YA22253Q9ZKS CRED: LU96ZZZ0000000000000000058 IBAN : DE88500700100175526303 BIC: DEUTDEFFXXX</t>
  </si>
  <si>
    <t>1148</t>
  </si>
  <si>
    <t>Stnr 131/5951/0787 Lohnsteuer Dez. 23 1.085,90 EREF: 13100059510787L240113-6733-81678922 MREF: NW005897133746 CRED: DE14NRW00000098851 IBAN: DE84300500000004061214 BIC: WELADEDDXXX ABWA: Landeshauptkasse des Landes</t>
  </si>
  <si>
    <t>1156</t>
  </si>
  <si>
    <t>Rückbuchung wegen Kontodeckung - STEUERVERWALTUNG NRW</t>
  </si>
  <si>
    <t>1085.90</t>
  </si>
  <si>
    <t>RETURN/REFUND, Retoure SEPA Lastschrift vom 16.01.2024, Rueckgabegrund: AM04 Deckung ungenügend EREF: 13100059510787L240113-6733-81678922 CR ED: DE14NRW00000098851 IBAN: DE84300500000004061214 BIC: WELADEDDXXX ABWA: Landeshauptkasse des Landes</t>
  </si>
  <si>
    <t>1159</t>
  </si>
  <si>
    <t>117.81</t>
  </si>
  <si>
    <t>174177095R451364J</t>
  </si>
  <si>
    <t>1157</t>
  </si>
  <si>
    <t>-117.81</t>
  </si>
  <si>
    <t>7H381740T0772774X Polylang Pro - 1 site</t>
  </si>
  <si>
    <t>A46080</t>
  </si>
  <si>
    <t>2024-01-17 00:00:00</t>
  </si>
  <si>
    <t>https://webapp.buchhaltungsbutler.de/receipts/view-pdf/Invoice-A46080.pdf</t>
  </si>
  <si>
    <t>1158</t>
  </si>
  <si>
    <t>1031968272373 PP.5830.PP . WP SYNTEX, Ihr Einkauf bei WP SYNTEX EREF: 1031968272373 PP.5830.PP PAYPAL MREF: 5YA22253Q9ZKS CRED: LU96ZZZ00000 00000000000058 IBAN: DE88500700100175526303 BIC: DEUTDEFFXXX</t>
  </si>
  <si>
    <t>1160</t>
  </si>
  <si>
    <t>Kreditkartenabrechnung - Abrechnung vom 29.12.2023MC</t>
  </si>
  <si>
    <t>62.30</t>
  </si>
  <si>
    <t>Abrechnung vom 29.12.2023MC NORMAN VOSS</t>
  </si>
  <si>
    <t>1183</t>
  </si>
  <si>
    <t>-22.17</t>
  </si>
  <si>
    <t>CHATGPT SUBSCRIPTIONUSA SAN FRANCISCOUSD 23,80KURS: 1,0842821,00% AUSLANDSUMS. 0,22Umsatz vom 18.01.2024MC NORMAN VOSS</t>
  </si>
  <si>
    <t>D475975F-0012</t>
  </si>
  <si>
    <t>22.17</t>
  </si>
  <si>
    <t>2024-01-18 00:00:00</t>
  </si>
  <si>
    <t>https://webapp.buchhaltungsbutler.de/receipts/view-pdf/Invoice-D475975F-0012.pdf</t>
  </si>
  <si>
    <t>1182</t>
  </si>
  <si>
    <t>3. Zahlung Brot für die Welt P23 - EV. WERK F. DIAKONIE UND ENTWICKLUNG E.V.</t>
  </si>
  <si>
    <t>55800.00</t>
  </si>
  <si>
    <t>Z120220281/N-IDN-2022-0281 EREF: BELEG LFD-563380</t>
  </si>
  <si>
    <t>N-IDN-2022-0281</t>
  </si>
  <si>
    <t>55800</t>
  </si>
  <si>
    <t>2024-01-24 00:00:00</t>
  </si>
  <si>
    <t>https://webapp.buchhaltungsbutler.de/receipts/view-pdf/DEVINTROF3Notification.pdf</t>
  </si>
  <si>
    <t>1162</t>
  </si>
  <si>
    <t>-62.30</t>
  </si>
  <si>
    <t>MASTERCARD Abrechnung NORMAN VOSS EREF: KKM43060967128512750000 MREF: DZ4967128512750020220603 CRED: DE02ZZZ00000027384 IBAN: DE204306096799 19810800 BIC: GENODEM1GLS</t>
  </si>
  <si>
    <t>1161</t>
  </si>
  <si>
    <t>Deepl Pro API Monat Abo Übersetzungstool - DEEPL* DP-4884611DEU KOLNEUR</t>
  </si>
  <si>
    <t>DEEPL* DP-4884611DEU KOLNEUR 4,99Umsatz vom 21.01.2024MC NORMAN VOSS</t>
  </si>
  <si>
    <t>DP-4884611</t>
  </si>
  <si>
    <t>2024-01-21 00:00:00</t>
  </si>
  <si>
    <t>https://webapp.buchhaltungsbutler.de/receipts/view-pdf/DeepL_invoice_20240121.pdf</t>
  </si>
  <si>
    <t>1184</t>
  </si>
  <si>
    <t>Honorary for consultancy Jakarta advocacy - Fatia Maulidiyanti</t>
  </si>
  <si>
    <t>Auslandsüberweisung Produktbezeichnung: Kundenzahlung Import EUR Auftrag vom: 23.01.2024 Unsere Referenz: YG4967-ZAI341259 Begünstigter: 033 501068792501 Fatia Maulidiyanti Bank des Begünstigten: BRINIDJAXXX Verwendungszweck: Invoice no. 01/I/2024/FM-HRM Auftragsbetrag: EUR 691,70 Buchungsbetrag: EUR 701,20-Wert:</t>
  </si>
  <si>
    <t>01/I/2024/FM-HRM</t>
  </si>
  <si>
    <t>https://webapp.buchhaltungsbutler.de/receipts/view-pdf/INVOICE_Fatia_HRM_2ndInstallment.pdf</t>
  </si>
  <si>
    <t>1164</t>
  </si>
  <si>
    <t>Auslandsüberweisungsgebühr - Fatia Maulidiyanti</t>
  </si>
  <si>
    <t>Mailchimp LLC 179664882 18668700 us13 EREF: CJHBW896JLVWXVT32C MREF: GXXW2J2V5JT4Q4C2 CRED: NL48ZZZ342764500000 IBAN: DE83500700100175956200 BIC: DEUTDEFFXXX ABWA: Mailchimp LLC</t>
  </si>
  <si>
    <t>MC18668700</t>
  </si>
  <si>
    <t>https://webapp.buchhaltungsbutler.de/receipts/view-pdf/ReceiptforOrderMC18668700Mailchimp.pdf</t>
  </si>
  <si>
    <t>1163</t>
  </si>
  <si>
    <t>Rückzahlung der Rückbuchung nach Kontodeckung - STEUERVERWALTUNG NRW</t>
  </si>
  <si>
    <t>Stnr 131/5951/0787 Lohnsteuer Dez. 23 1.085,90 EREF: 13100059510787L240113-6733-81678922 MREF: NW005897133746 CRED: DE14NRW00000098851 IBAN: SecureGo plus IBAN: DE84300500000004061214 BIC: WELADEDDXXX</t>
  </si>
  <si>
    <t>1165</t>
  </si>
  <si>
    <t>3.70</t>
  </si>
  <si>
    <t>7WL47761G7936441B</t>
  </si>
  <si>
    <t>1166</t>
  </si>
  <si>
    <t>2PF8981045681623L</t>
  </si>
  <si>
    <t>1167</t>
  </si>
  <si>
    <t>Field Research Intan Jaya West Papua Oct-Nov23 - Naftalil N Tipagauw</t>
  </si>
  <si>
    <t>-643.02</t>
  </si>
  <si>
    <t>Auslandsüberweisung Produktbezeichnung: Kundenzahlung Imp. Währung Auftrag vom: 25.01.2024 Unsere Referenz: YG4967-ZAI341408 Begünstigter: 1 812998463 Naftalil N Tipagauw Bank des Begünstigten: BNINIDJAXXX Verwendungszweck: Invoice number 2023-1 Auftragsbetrag: IDR 10.348 .000,00 Kurs: 16991,340000 Gegenwert: EUR 609,02</t>
  </si>
  <si>
    <t>609.02</t>
  </si>
  <si>
    <t>https://webapp.buchhaltungsbutler.de/receipts/view-pdf/Final_Invoice_Naftali_Investigation_IntanJaya.pdf</t>
  </si>
  <si>
    <t>1169</t>
  </si>
  <si>
    <t>Auslandsüberweisungsgebühr Naftali T. - Naftalil N Tipagauw</t>
  </si>
  <si>
    <t>Adv. Field Research Maybrat West Papua - Lamberti Faan</t>
  </si>
  <si>
    <t>-550.58</t>
  </si>
  <si>
    <t>Auslandsüberweisung Produktbezeichnung: Kundenzahlung Imp. Währung Auftrag vom: 25.01.2024 Unsere Referenz: YG4967-ZAI341409 Begünstigter: 1 600005059171 Lamberti Faan Bank des Begünstigten: BMRIIDJAXXX Verwendungszweck: invoice no. 2023/2 Auftragsbetrag: IDR 8.633.000,0 0 Kurs: 16991,340000 Gegenwert: EUR 508,08</t>
  </si>
  <si>
    <t>2023/2</t>
  </si>
  <si>
    <t>51.15</t>
  </si>
  <si>
    <t>https://webapp.buchhaltungsbutler.de/receipts/view-pdf/Lami_MaybratIIInvestigation_Invoice_final%281%29.pdf</t>
  </si>
  <si>
    <t>1168</t>
  </si>
  <si>
    <t>Auslandsüberweisungsgebühr Lami Faan - Lamberti Faan</t>
  </si>
  <si>
    <t>1032102794410/PP.5830.PP/. Shop der Deutschen Post (DPDHL Group), Ihr Einkauf bei Shop der Deutschen Post (DPDHL Group) EREF: 1032102794410 MREF: 5YA22253Q9ZKS CRED: LU96ZZZ0000000000000000058 IBAN: LU89751000135104200E BIC: PPLXLUL2</t>
  </si>
  <si>
    <t>1170</t>
  </si>
  <si>
    <t>Nettozahlungen Januar - SEPA Sammel-Ueberweisung mit 3 Ueberweisungen und folgenden zusaetzlichen Informationen: TAN1: null MSG-ID: LG-25012024-10094000000107820</t>
  </si>
  <si>
    <t>-5694.54</t>
  </si>
  <si>
    <t>SEPA Sammel-Ueberweisung mit 3 Ueberweisungen und folgenden zusaetzlichen Informationen: TAN1: null MSG-ID: LG-25012024-10094000000107820</t>
  </si>
  <si>
    <t>1171</t>
  </si>
  <si>
    <t>-1758.04</t>
  </si>
  <si>
    <t>Beitraege 01.12.2023 - 31.12.2023 81835189 1722.04, SZ fuer NormalerBeitragsnachweis faellig am 27.12.2023 17.00, Mahngebuehr 02.01.2024 9.0 EREF: 2610010226350357 MREF: 011203311201-2 CRED: DE84BKK00000085660 IBAN: DE45700202700667562546 BIC: HYVEDEMMXXX</t>
  </si>
  <si>
    <t>1173</t>
  </si>
  <si>
    <t>Mahngebüren Beitrag Dezember 23 Konto Deckung - PRONOVA BKK</t>
  </si>
  <si>
    <t>Fehlbuchung - PRONOVA BKK</t>
  </si>
  <si>
    <t>Beitraege 01.01.2024 - 31.01.2024 81835189 1722.04 EREF: 2610010236357297 MREF: 011203311201-2 CRED: DE84BKK00000085660 IBAN: DE457002027006 67562546 BIC: HYVEDEMMXXX</t>
  </si>
  <si>
    <t>1172</t>
  </si>
  <si>
    <t>-2922.63</t>
  </si>
  <si>
    <t>BNR: 81835189 B561001Q3H4 Beitraege 01/24 EREF: 3407308182 MREF: MD140724128 CRED: DE51TK100000031158 IBAN: DE59200505501280376854 BIC: HASP DEHHXXX</t>
  </si>
  <si>
    <t>1175</t>
  </si>
  <si>
    <t>-5578.40</t>
  </si>
  <si>
    <t>BNR: 81835189 B561001Q3H4 Beitraege 12/23 EREF: 3407308183 MREF: MD140724128 CRED: DE51TK100000031158 IBAN: DE59200505501280376854 BIC: HASP DEHHXXX</t>
  </si>
  <si>
    <t>B561001Q3H4 Säumniszuschlag</t>
  </si>
  <si>
    <t>2024-01-04 00:00:00</t>
  </si>
  <si>
    <t>https://webapp.buchhaltungsbutler.de/receipts/view-pdf/2024-01-04TKBeitragsabbuchungerneutfehlgeschlagen.pdf</t>
  </si>
  <si>
    <t>1174</t>
  </si>
  <si>
    <t>Säumniszuschlag TK SV Einzug - Techniker Krankenkasse</t>
  </si>
  <si>
    <t>Bankgebühren - ABSCHLUSS PER 31.01.2024</t>
  </si>
  <si>
    <t>ABSCHLUSS PER 31.01.2024</t>
  </si>
  <si>
    <t>1177</t>
  </si>
  <si>
    <t>-200.15</t>
  </si>
  <si>
    <t>0000117815920 0019338987826 Rechnungsnr: 120335033292 KdNr. 117815920 Vodafone sagt Danke EREF: 0000117815920 0019338987826 MREF: DE04KMMC0 00117815920T026148527 CRED: DE26ZZZ00000006194 IBAN: DE35700202700655472355 BIC: HYVEDEMMXXX</t>
  </si>
  <si>
    <t>120335033292</t>
  </si>
  <si>
    <t>200.15</t>
  </si>
  <si>
    <t>https://webapp.buchhaltungsbutler.de/receipts/view-pdf/2024-01-24_Rechnung_Kundennr_117815920.pdf</t>
  </si>
  <si>
    <t>1176</t>
  </si>
  <si>
    <t>worqs Coworking Wuppertal invoice WQWUP2024994 Virtual Office 365 1. Feb. 2024 bis 29. Feb. 2024 EREF: PA04W0SGEMWG3P MREF: WORQSCOWORK-QXT8 8D CRED: GB27ZZZSDDBARC0000007495895 IBAN: DE81503104000437760000 BIC: BARCDEFFXXX</t>
  </si>
  <si>
    <t>WQWUP2024994</t>
  </si>
  <si>
    <t>2024-02-01 00:00:00</t>
  </si>
  <si>
    <t>https://webapp.buchhaltungsbutler.de/receipts/view-pdf/worqscoworkingwuppertal_invoice_WQWUP2024994.pdf</t>
  </si>
  <si>
    <t>1178</t>
  </si>
  <si>
    <t>Contr-2024-100001/275 EREF: 507-12011439-1</t>
  </si>
  <si>
    <t>100001/275</t>
  </si>
  <si>
    <t>2024-02-07 00:00:00</t>
  </si>
  <si>
    <t>https://webapp.buchhaltungsbutler.de/receipts/view-pdf/WGPaymentnotice100001275-DevInteVPapuaInternationalAdvocacy2023-2025-Inb.pdf</t>
  </si>
  <si>
    <t>1179</t>
  </si>
  <si>
    <t>Guthaben Fehlrechnung Beitrag Januar - Techniker Krankenkasse</t>
  </si>
  <si>
    <t>389.22</t>
  </si>
  <si>
    <t>TK-Beleg 060224,ABDJO,571 BNR: 81835189 B561001Q3H4 Guthaben 01/2024 EREF: 3807383752</t>
  </si>
  <si>
    <t>Pls check. According to Taxmaro EUR 2533,41 should have been booked. EUR 2922,63 were booked. Guthaben 389,22 is ok. But there is also a booking of 5578,4 in January, should have been 2948,48 plus Mahngebühr...</t>
  </si>
  <si>
    <t>1180</t>
  </si>
  <si>
    <t>Gutschrift Fehlrechnung Beitrag Januar - PRONOVA BKK</t>
  </si>
  <si>
    <t>777.41</t>
  </si>
  <si>
    <t>Beitraege 01.01.2024 - 31.01.2024 81835189 777.41 EREF: 3620028555673685</t>
  </si>
  <si>
    <t>Please check!</t>
  </si>
  <si>
    <t>1181</t>
  </si>
  <si>
    <t>www.grover.com EREF: zJtz2VB(iaUF1Nv2 MREF: 1437a8edf321034f048d166f1ffff9c3 CRED: DE36ZZZ00001690322 IBAN: DK6089000000022730 BIC: SXPYDKKK</t>
  </si>
  <si>
    <t>120124</t>
  </si>
  <si>
    <t>https://webapp.buchhaltungsbutler.de/receipts/view-pdf/pdfJanuar24.pdf</t>
  </si>
  <si>
    <t>1185</t>
  </si>
  <si>
    <t>-22.40</t>
  </si>
  <si>
    <t>CHATGPT SUBSCRIPTIONUSA SAN FRANCISCOUSD 23,80KURS: 1,0730391,00% AUSLANDSUMS. 0,22Umsatz vom 18.02.2024MC NORMAN VOSS</t>
  </si>
  <si>
    <t>D475975F-0013</t>
  </si>
  <si>
    <t>22.4</t>
  </si>
  <si>
    <t>2024-02-18 00:00:00</t>
  </si>
  <si>
    <t>https://webapp.buchhaltungsbutler.de/receipts/view-pdf/Invoice-D475975F-0013.pdf</t>
  </si>
  <si>
    <t>1198</t>
  </si>
  <si>
    <t>Kreditkartenabrechnung - Abrechnung vom 31.01.2024MC</t>
  </si>
  <si>
    <t>27.16</t>
  </si>
  <si>
    <t>Abrechnung vom 31.01.2024MC NORMAN VOSS</t>
  </si>
  <si>
    <t>1199</t>
  </si>
  <si>
    <t>-27.16</t>
  </si>
  <si>
    <t>1186</t>
  </si>
  <si>
    <t>Deepl Pro API Monat Abo Übersetzungstool - DEEPL* DP-5086694DEU KOLNEUR</t>
  </si>
  <si>
    <t>DEEPL* DP-5086694DEU KOLNEUR 4,99Umsatz vom 21.02.2024MC NORMAN VOSS</t>
  </si>
  <si>
    <t>DP-5086694</t>
  </si>
  <si>
    <t>2024-02-21 00:00:00</t>
  </si>
  <si>
    <t>https://webapp.buchhaltungsbutler.de/receipts/view-pdf/DP-5086694.pdf</t>
  </si>
  <si>
    <t>-1024.08</t>
  </si>
  <si>
    <t>Stnr 131/5951/0787 Lohnsteuer Jan. 24 1.024,08 EREF: 13100059510787L240220-6785-82563577 MREF: NW005897133746 CRED: DE14NRW00000098851 IBAN: DE84300500000004061214 BIC: WELADEDDXXX ABWA: Landeshauptkasse des Landes</t>
  </si>
  <si>
    <t>1187</t>
  </si>
  <si>
    <t>Mailchimp LLC 179664882 18895080 us13 EREF: CZ8L7FM2BDWB72VG2C MREF: GXXW2J2V5JT4Q4C2 CRED: NL48ZZZ342764500000 IBAN: DE83500700100175956200 BIC: DEUTDEFFXXX ABWA: Mailchimp LLC</t>
  </si>
  <si>
    <t>MC18895080</t>
  </si>
  <si>
    <t>https://webapp.buchhaltungsbutler.de/receipts/view-pdf/ReceiptforOrderMC18895080Mailchimp.pdf</t>
  </si>
  <si>
    <t>1188</t>
  </si>
  <si>
    <t>BuchhaltungsbuttlerSelbstbucher und API Jahresplan - GC re BuchhaltungsButler</t>
  </si>
  <si>
    <t>-469.39</t>
  </si>
  <si>
    <t>- CB-2024-62909 Vielen Dank - EREF: PA04YH0HE1KJ3B MREF: DFFPXCW CRED: DE5610100002197951 IBAN: DE81503104000437760000 BIC: BARCDEFFXXX</t>
  </si>
  <si>
    <t>CB-2024-62909</t>
  </si>
  <si>
    <t>469.39</t>
  </si>
  <si>
    <t>2024-02-20 00:00:00</t>
  </si>
  <si>
    <t>https://webapp.buchhaltungsbutler.de/receipts/view-pdf/invoice_CB-2024-62909.pdf</t>
  </si>
  <si>
    <t>1189</t>
  </si>
  <si>
    <t>-739.57</t>
  </si>
  <si>
    <t>Auslandsüberweisung Produktbezeichnung: Kundenzahlung Import EUR Auftrag vom: 26.02.2024 Unsere Referenz: YG4967-ZAI344357 Begünstigter: 033 501068792501 Fatia Maulidiyanti Bank des Begünstigten: BRINIDJAXXX Verwendungszweck: Invoice no. 01/II/2024/FM-HRM Auftragsbetrag: EUR 730,07 Buchungsbetrag: EUR 739,57-Wert:</t>
  </si>
  <si>
    <t>01/II/2024/FM-HRM</t>
  </si>
  <si>
    <t>730.07</t>
  </si>
  <si>
    <t>2024-02-14 00:00:00</t>
  </si>
  <si>
    <t>https://webapp.buchhaltungsbutler.de/receipts/view-pdf/INVOICE_Fatia_HRM_3ndInstallment%5B25%5D.pdf</t>
  </si>
  <si>
    <t>1190</t>
  </si>
  <si>
    <t>BNR: 81835189 B561001Q3H4 Beitraege 02/24 EREF: 4407496327 MREF: MD140724128 CRED: DE51TK100000031158 IBAN: DE59200505501280376854 BIC: HASP DEHHXXX</t>
  </si>
  <si>
    <t>1192</t>
  </si>
  <si>
    <t>-944.63</t>
  </si>
  <si>
    <t>Beitraege 01.02.2024 - 29.02.2024 81835189 944.63 EREF: 2610010284470567 MREF: 011203311201-2 CRED: DE84BKK00000085660 IBAN: DE4570020270066 7562546 BIC: HYVEDEMMXXX</t>
  </si>
  <si>
    <t>1191</t>
  </si>
  <si>
    <t>Gesetzlich soziale Aufwendungen</t>
  </si>
  <si>
    <t>Aufwendungen für Altersvorsorge</t>
  </si>
  <si>
    <t>Bankgebühren - ABSCHLUSS PER 29.02.2024</t>
  </si>
  <si>
    <t>-4.60</t>
  </si>
  <si>
    <t>ABSCHLUSS PER 29.02.2024</t>
  </si>
  <si>
    <t>1194</t>
  </si>
  <si>
    <t>-65.21</t>
  </si>
  <si>
    <t>0000117815920 0019399061494 Rechnungsnr: 120404210045 KdNr. 117815920 Vodafone sagt Danke EREF: 0000117815920 0019399061494 MREF: DE04KMMC0 00117815920T026148527 CRED: DE26ZZZ00000006194 IBAN: DE35700202700655472355 BIC: HYVEDEMMXXX</t>
  </si>
  <si>
    <t>120404210045</t>
  </si>
  <si>
    <t>65.21</t>
  </si>
  <si>
    <t>2024-02-22 00:00:00</t>
  </si>
  <si>
    <t>https://webapp.buchhaltungsbutler.de/receipts/view-pdf/2024-02-22_Rechnung_Kundennr_117815920.pdf</t>
  </si>
  <si>
    <t>1193</t>
  </si>
  <si>
    <t>Nettolohnzahlungen Februar - SEPA Sammel-Ueberweisung mit 3 Ueberweisungen und folgenden zusaetzlichen Informationen: TAN1: null MSG-ID: LG-04032024-10094000000108491</t>
  </si>
  <si>
    <t>SEPA Sammel-Ueberweisung mit 3 Ueberweisungen und folgenden zusaetzlichen Informationen: TAN1: null MSG-ID: LG-04032024-10094000000108491</t>
  </si>
  <si>
    <t>1195</t>
  </si>
  <si>
    <t>HRM öffentliche Adresse - GOCARDLESS</t>
  </si>
  <si>
    <t>worqs Coworking Wuppertal invoice WQWUP20241027 Virtual Office 365 1 Mar 2024 bis 31 Mar 2024 EREF: D-000X24BQMMYD MREF: WORQSCOWORK-QXT88D CRED: GB27ZZZSDDBARC0000007495895 IBAN: FR7617118820080000000001760 BIC: GOAAFRP1</t>
  </si>
  <si>
    <t>WQWUP20241027</t>
  </si>
  <si>
    <t>2024-03-01 00:00:00</t>
  </si>
  <si>
    <t>https://webapp.buchhaltungsbutler.de/receipts/view-pdf/worqscoworkingwuppertal_invoice_WQWUP20241027.pdf</t>
  </si>
  <si>
    <t>1196</t>
  </si>
  <si>
    <t>TK-Beleg 050324,ABBNA,571 BNR: 81835189 B561001Q3H4 Guthaben 02/2024 EREF: 2007355186</t>
  </si>
  <si>
    <t>1197</t>
  </si>
  <si>
    <t>Research Conflict &amp; HR Wamena - Eneko Bahabol</t>
  </si>
  <si>
    <t>-748.50</t>
  </si>
  <si>
    <t>Auslandsüberweisung Produktbezeichnung: Kundenzahlung Imp. Währung Auftrag vom: 12.03.2024 Unsere Referenz: YG4967-ZAI345835 Begünstigter: 7 955162986 Eneko Bahabol Bank des Begünstigten: CENAIDJAXXX Verwendungszweck: Invoice 2024-1 Auftragsbetrag: IDR 12.194.008,00 Kurs: 16796,105000 Gegenwert: EUR 726,00</t>
  </si>
  <si>
    <t>2024-1</t>
  </si>
  <si>
    <t>729.39</t>
  </si>
  <si>
    <t>https://webapp.buchhaltungsbutler.de/receipts/view-pdf/Invoice_Eneko_signed%281%29.pdf</t>
  </si>
  <si>
    <t>1201</t>
  </si>
  <si>
    <t>www.grover.com EREF: yXb1428XR3aFSk(4 MREF: 1437a8edf321034f048d166f1ffff9c3 CRED: DE36ZZZ00001690322 IBAN: DK6089000000022730 BIC: SXPYDKKK</t>
  </si>
  <si>
    <t>130324</t>
  </si>
  <si>
    <t>2024-03-13 00:00:00</t>
  </si>
  <si>
    <t>https://webapp.buchhaltungsbutler.de/receipts/view-pdf/pdfMarch.pdf</t>
  </si>
  <si>
    <t>1202</t>
  </si>
  <si>
    <t>Stnr 131/5951/0787 Lohnsteuer Feb. 24 1.024,08 EREF: 13100059510787L240312-6815-82871671 MREF: NW005897133746 CRED: DE14NRW00000098851 IBAN: DE84300500000004061214 BIC: WELADEDDXXX ABWA: Landeshauptkasse des Landes</t>
  </si>
  <si>
    <t>1203</t>
  </si>
  <si>
    <t>356.76</t>
  </si>
  <si>
    <t>4EM07039HD426914H</t>
  </si>
  <si>
    <t>1204</t>
  </si>
  <si>
    <t>-356.76</t>
  </si>
  <si>
    <t>4SS91745NV200615D</t>
  </si>
  <si>
    <t>INV248108130</t>
  </si>
  <si>
    <t>Zoom Video Communications Inc.</t>
  </si>
  <si>
    <t>2024-03-15 00:00:00</t>
  </si>
  <si>
    <t>https://webapp.buchhaltungsbutler.de/receipts/view-pdf/INV248108130_A16360679_03152024.pdf</t>
  </si>
  <si>
    <t>1205</t>
  </si>
  <si>
    <t>monatliche (3x) Projekt Lohnbuchhaltung - Taxmaro GmbH Steuerberatungsgesellschaft</t>
  </si>
  <si>
    <t>-285.60</t>
  </si>
  <si>
    <t>18388/29.02.24 MREF: 10094 CRED: DE67ZZZ00001952052 IBAN: DE42130700240143413300 BIC: DEUTDEDBROS</t>
  </si>
  <si>
    <t>18388</t>
  </si>
  <si>
    <t>285.6</t>
  </si>
  <si>
    <t>2024-02-29 00:00:00</t>
  </si>
  <si>
    <t>https://webapp.buchhaltungsbutler.de/receipts/view-pdf/Rechnung_18388.pdf</t>
  </si>
  <si>
    <t>1206</t>
  </si>
  <si>
    <t>EREF: 1033149061675 PP.5830.PP PAYPAL MREF: 5YA22253Q9ZKS CRED: LU96ZZZ0000000000000000058 IBAN: DE88500700100175526303 BIC: DEUTDEFFXXX</t>
  </si>
  <si>
    <t>1207</t>
  </si>
  <si>
    <t>-22.11</t>
  </si>
  <si>
    <t>CHATGPT SUBSCRIPTIONUSA SAN FRANCISCOUSD 23,80KURS: 1,0872541,00% AUSLANDSUMS. 0,22Umsatz vom 18.03.2024MC NORMAN VOSS</t>
  </si>
  <si>
    <t>D475975F</t>
  </si>
  <si>
    <t>21.86</t>
  </si>
  <si>
    <t>2024-03-18 00:00:00</t>
  </si>
  <si>
    <t>https://webapp.buchhaltungsbutler.de/receipts/view-pdf/Invoice-D475975F-0014.pdf</t>
  </si>
  <si>
    <t>1241</t>
  </si>
  <si>
    <t>Kreditkartenabrechnung - Abrechnung vom 29.02.2024MC</t>
  </si>
  <si>
    <t>27.39</t>
  </si>
  <si>
    <t>Abrechnung vom 29.02.2024MC NORMAN VOSS</t>
  </si>
  <si>
    <t>1242</t>
  </si>
  <si>
    <t>-27.39</t>
  </si>
  <si>
    <t>1208</t>
  </si>
  <si>
    <t>Deepl Pro Übersetzungstool - WWW.DEEPL.COMDEU KOLNEUR</t>
  </si>
  <si>
    <t>-9.98</t>
  </si>
  <si>
    <t>WWW.DEEPL.COMDEU KOLNEUR 9,98Umsatz vom 20.03.2024MC NORMAN VOSS</t>
  </si>
  <si>
    <t>DI-20240321-4641</t>
  </si>
  <si>
    <t>9.98</t>
  </si>
  <si>
    <t>2024-03-21 00:00:00</t>
  </si>
  <si>
    <t>https://webapp.buchhaltungsbutler.de/receipts/view-pdf/invoice_DI-20240321-4641.pdf</t>
  </si>
  <si>
    <t>1243</t>
  </si>
  <si>
    <t>-22.08</t>
  </si>
  <si>
    <t>EREF: CL53JFW3HSLMR7KC2C MREF: GXXW2J2V5JT4Q4C2 CRED: NL48ZZZ342764500000 IBAN: NL24DEUT0265195047 BIC: DEUTNL2AXXX ABWA: Mailchimp LLC</t>
  </si>
  <si>
    <t>MC19114668</t>
  </si>
  <si>
    <t>22.08</t>
  </si>
  <si>
    <t>https://webapp.buchhaltungsbutler.de/receipts/view-pdf/ReceiptforOrderMC19114668Mailchimp.pdf</t>
  </si>
  <si>
    <t>1209</t>
  </si>
  <si>
    <t>Beitraege 01.03.2024 - 31.03.2024 81835189 944.63 EREF: 2610010333578357 MREF: 011203311201-2 CRED: DE84BKK00000085660 IBAN: DE4570020270066 7562546 BIC: HYVEDEMMXXX</t>
  </si>
  <si>
    <t>1210</t>
  </si>
  <si>
    <t>-2533.41</t>
  </si>
  <si>
    <t>BNR: 81835189 B561001Q3H4 Beitraege 03/24 EREF: 5807270798 MREF: MD140724128 CRED: DE51TK100000031158 IBAN: DE59200505501280376854 BIC: HASP DEHHXXX</t>
  </si>
  <si>
    <t>1211</t>
  </si>
  <si>
    <t>0000117815920 0019459149792 Rechnungsnr: 120476044793 KdNr. 117815920 Vodafone sagt Danke EREF: 0000117815920 0019459149792 MREF: DE04KMMC0 00117815920T026148527 CRED: DE26ZZZ00000006194 IBAN: DE35700202700655472355 BIC: HYVEDEMMXXX</t>
  </si>
  <si>
    <t>120476044793</t>
  </si>
  <si>
    <t>https://webapp.buchhaltungsbutler.de/receipts/view-pdf/2024-03-21_Rechnung_Kundennr_117815920.pdf</t>
  </si>
  <si>
    <t>1212</t>
  </si>
  <si>
    <t>Bankgebühren - ABSCHLUSS PER 31.03.2024</t>
  </si>
  <si>
    <t>-4.23</t>
  </si>
  <si>
    <t>ABSCHLUSS PER 31.03.2024</t>
  </si>
  <si>
    <t>Nettolohnzahlungen März - SEPA Sammel-Ueberweisung mit 3 Ueberweisungen und folgenden zusaetzlichen Informationen: TAN1: null MSG-ID: LG-01042024-10094000000112176</t>
  </si>
  <si>
    <t>-5741.87</t>
  </si>
  <si>
    <t>SEPA Sammel-Ueberweisung mit 3 Ueberweisungen und folgenden zusaetzlichen Informationen: TAN1: null MSG-ID: LG-01042024-10094000000112176</t>
  </si>
  <si>
    <t>1214</t>
  </si>
  <si>
    <t>Advocacy Consultancy Jakarta March 2024 - Fatia Maulidiyanti</t>
  </si>
  <si>
    <t>-414.50</t>
  </si>
  <si>
    <t>Auslandsüberweisung Produktbezeichnung: Kundenzahlung Import EUR Auftrag vom: 03.04.2024 Unsere Referenz: YG4967-ZAI347972 Begünstigter: 033 501068792501 Fatia Maulidiyanti Bank des Begünstigten: BRINIDJAXXX Verwendungszweck: Invoice no. 01/IV/2024/FM-HRM Auftragsbetrag: EUR 405,00 Buchungsbetrag: EUR 414,50-Wert:</t>
  </si>
  <si>
    <t>01/IV/2024/FM-HRM</t>
  </si>
  <si>
    <t>405</t>
  </si>
  <si>
    <t>2024-04-02 00:00:00</t>
  </si>
  <si>
    <t>https://webapp.buchhaltungsbutler.de/receipts/view-pdf/INVOICE_Fatia_HRM_4thInstallment_final.pdf</t>
  </si>
  <si>
    <t>1215</t>
  </si>
  <si>
    <t>Media Consultancy dec 23 invoice 117 SecureGo plus IBAN: GB06SRLG60837179175869 BIC: SRLGGB3LXXX</t>
  </si>
  <si>
    <t>2024-03-26 00:00:00</t>
  </si>
  <si>
    <t>https://webapp.buchhaltungsbutler.de/receipts/view-pdf/Sean-Hawkey_Invoice_117.pdf</t>
  </si>
  <si>
    <t>1216</t>
  </si>
  <si>
    <t>-98.12</t>
  </si>
  <si>
    <t>Beitraege 01.03.2024 - 31.03.2024 81835189 98.12 EREF: 2610010340584061 MREF: 011203311201-2 CRED: DE84BKK00000085660 IBAN: DE45700202700667 562546 BIC: HYVEDEMMXXX</t>
  </si>
  <si>
    <t>1217</t>
  </si>
  <si>
    <t>worqs Coworking Wuppertal invoice WQWUP20241060 Virtual Office 365 1. Apr. 2024 bis 30. Apr. 2024 EREF: D-00115R7A699X MREF: WORQSCOWORK-QXT 88D CRED: GB27ZZZSDDBARC0000007495895 IBAN: FR7617118820080000000001760 BIC: GOAAFRP1</t>
  </si>
  <si>
    <t>WQWUP20241060</t>
  </si>
  <si>
    <t>2024-04-01 00:00:00</t>
  </si>
  <si>
    <t>https://webapp.buchhaltungsbutler.de/receipts/view-pdf/worqscoworkingwuppertal_invoice_WQWUP20241060.pdf</t>
  </si>
  <si>
    <t>1219</t>
  </si>
  <si>
    <t>-244.77</t>
  </si>
  <si>
    <t>BNR: 81835189 B561001Q3H4 Beitraege 03/24 EREF: 6907175531 MREF: MD140724128 CRED: DE51TK100000031158 IBAN: DE59200505501280376854 BIC: HASP DEHHXXX</t>
  </si>
  <si>
    <t>1218</t>
  </si>
  <si>
    <t>Social Media Account Twitter X - TWITTER PAID FEATURESUSA SAN</t>
  </si>
  <si>
    <t>-38.46</t>
  </si>
  <si>
    <t>TWITTER PAID FEATURESUSA SAN FRANCISCOEUR 38,081,00% AUSLANDSUMS. 0,38Umsatz vom 08.04.2024MC NORMAN VOSS</t>
  </si>
  <si>
    <t>90843E8D-0001</t>
  </si>
  <si>
    <t>Company</t>
  </si>
  <si>
    <t>38.08</t>
  </si>
  <si>
    <t>2024-04-08 00:00:00</t>
  </si>
  <si>
    <t>https://webapp.buchhaltungsbutler.de/receipts/view-pdf/Invoice-90843E8D-0001.pdf</t>
  </si>
  <si>
    <t>1244</t>
  </si>
  <si>
    <t>Kreditkartengebühr für Auslandszahlung - TWITTER PAID FEATURESUSA SAN</t>
  </si>
  <si>
    <t>Research, Verifying, Monitoring in situ WP - Eneko Bahabol</t>
  </si>
  <si>
    <t>-553.65</t>
  </si>
  <si>
    <t>Auslandsüberweisung Produktbezeichnung: Kundenzahlung Imp. Währung Auftrag vom: 11.04.2024 Unsere Referenz: YG4967-ZAI348865 Begünstigter: 7 955162986 Eneko Bahabol Bank des Begünstigten: CENAIDJAXXX Verwendungszweck: Invoice 2024-2 Auftragsbetrag: IDR 9.040.000,00 Kurs: 16751,685000 Gegenwert: EUR 539,65</t>
  </si>
  <si>
    <t>2024-2</t>
  </si>
  <si>
    <t>523.87</t>
  </si>
  <si>
    <t>2024-04-04 00:00:00</t>
  </si>
  <si>
    <t>https://webapp.buchhaltungsbutler.de/receipts/view-pdf/RechnungAuftragEneko.pdf</t>
  </si>
  <si>
    <t>1220</t>
  </si>
  <si>
    <t>Misereor 2. Zahlung 2023-2025 - Bischöfliches Hilfswerk MISEREOR</t>
  </si>
  <si>
    <t>15000.00</t>
  </si>
  <si>
    <t>Indo-Pazifischer Monitor fuer Menscenrechte und Frieden EREF: 300-600-1024</t>
  </si>
  <si>
    <t>300-600-1024 zahlung 2024-1</t>
  </si>
  <si>
    <t>15000</t>
  </si>
  <si>
    <t>2024-04-09 00:00:00</t>
  </si>
  <si>
    <t>https://webapp.buchhaltungsbutler.de/receipts/view-pdf/DN_300-600-1024_2.pdf</t>
  </si>
  <si>
    <t>Best: REF4091443778820 11.04.2024 11:21 DHL Group Giropay Vorg: 100602683-31532712 Rec: EFI5289457450-3336625002 TAN1:Auftrag nicht TAN-pfli chtig EREF: PD88762247C3094186AD3D8CEAA17D98F4 IBAN: DE64600100700379090700 BIC: PBNKDEFFXXX</t>
  </si>
  <si>
    <t>-1239.99</t>
  </si>
  <si>
    <t>Stnr 131/5951/0787 Lohnsteuer Mrz. 24 1.239,99 EREF: 13100059510787L240411-6855-83829126 MREF: NW005897133746 CRED: DE14NRW00000098851 IBAN: DE84300500000004061214 BIC: WELADEDDXXX ABWA: Landeshauptkasse des Landes</t>
  </si>
  <si>
    <t>1228</t>
  </si>
  <si>
    <t>www.grover.com EREF: i4))Z44vod0w1Tt8 MREF: 1437a8edf321034f048d166f1ffff9c3 CRED: DE36ZZZ00001690322 IBAN: DK6089000000022730 BIC: SXPYDKKK</t>
  </si>
  <si>
    <t>DE-090724-0012140792</t>
  </si>
  <si>
    <t>2024-07-09 00:00:00</t>
  </si>
  <si>
    <t>https://webapp.buchhaltungsbutler.de/receipts/view-pdf/April24.pdf</t>
  </si>
  <si>
    <t>1227</t>
  </si>
  <si>
    <t>Media Consultancy Jan24 invoice 118 SecureGo plus IBAN: GB06SRLG60837179175869 BIC: SRLGGB3LXXX</t>
  </si>
  <si>
    <t>2024-04-03 00:00:00</t>
  </si>
  <si>
    <t>https://webapp.buchhaltungsbutler.de/receipts/view-pdf/Sean-Hawkey_Invoice_118.pdf</t>
  </si>
  <si>
    <t>1225</t>
  </si>
  <si>
    <t>Best: REF4104991745FEF 18.04.2024 10:30 DHL Group Giropay Vorg: 100602683-31987863 Rec: EFI5289457450-3337493239 TAN1:Auftrag nicht TAN-pfli chtig EREF: PD1C58DCD79EF14C4CBF3E21352FE368EC IBAN: DE64600100700379090700 BIC: PBNKDEFFXXX</t>
  </si>
  <si>
    <t>1226</t>
  </si>
  <si>
    <t>-22.84</t>
  </si>
  <si>
    <t>CHATGPT SUBSCRIPTIONUSA SAN FRANCISCOUSD 23,80KURS: 1,0601341,75% AUSLANDSUMS. 0,39Umsatz vom 18.04.2024MC NORMAN VOSS</t>
  </si>
  <si>
    <t>D475975F-0015</t>
  </si>
  <si>
    <t>22.84</t>
  </si>
  <si>
    <t>2024-04-18 00:00:00</t>
  </si>
  <si>
    <t>https://webapp.buchhaltungsbutler.de/receipts/view-pdf/Invoice-D475975F-0015.pdf</t>
  </si>
  <si>
    <t>1245</t>
  </si>
  <si>
    <t>Kreditkartenabrechnung - Abrechnung vom 28.03.2024MC</t>
  </si>
  <si>
    <t>32.09</t>
  </si>
  <si>
    <t>Abrechnung vom 28.03.2024MC NORMAN VOSS</t>
  </si>
  <si>
    <t>1246</t>
  </si>
  <si>
    <t>-32.09</t>
  </si>
  <si>
    <t>1224</t>
  </si>
  <si>
    <t>Deepl Pro API Übersetzungstool - WWW.DEEPL.COMDEU KOLNEUR</t>
  </si>
  <si>
    <t>-6.50</t>
  </si>
  <si>
    <t>WWW.DEEPL.COMDEU KOLNEUR 6,50Umsatz vom 21.04.2024MC NORMAN VOSS</t>
  </si>
  <si>
    <t>1247</t>
  </si>
  <si>
    <t>-22.55</t>
  </si>
  <si>
    <t>Mailchimp LLC 179664882 19355992 us13 EREF: CWDVTCTQFPVWXVT32C MREF: GXXW2J2V5JT4Q4C2 CRED: NL48ZZZ342764500000 IBAN: DE83500700100175956200 BIC: DEUTDEFFXXX ABWA: Mailchimp LLC</t>
  </si>
  <si>
    <t>MC19355992</t>
  </si>
  <si>
    <t>22.55</t>
  </si>
  <si>
    <t>2024-04-21 00:00:00</t>
  </si>
  <si>
    <t>https://webapp.buchhaltungsbutler.de/receipts/view-pdf/ReceiptforOrderMC19355992Mailchimp.pdf</t>
  </si>
  <si>
    <t>Best: REF41187834160FF 24.04.2024 13:38 DHL Group Giropay Vorg: 100602683-32351705 Rec: EFI5289457450-3338288857 TAN1:Auftrag nicht TAN-pfli chtig EREF: PDA974E60B217A49CA9B0F2C877BA94AE4 IBAN: DE64600100700379090700 BIC: PBNKDEFFXXX</t>
  </si>
  <si>
    <t>1229</t>
  </si>
  <si>
    <t>Fehlbuchung - WiseBEL BruxellesEUR</t>
  </si>
  <si>
    <t>WiseBEL BruxellesEUR 50,00Umsatz vom 24.04.2024MC NORMAN VOSS</t>
  </si>
  <si>
    <t>1248</t>
  </si>
  <si>
    <t>-1042.75</t>
  </si>
  <si>
    <t>Beitraege 01.04.2024 - 30.04.2024 81835189 1042.75 EREF: 2610010379680980 MREF: 011203311201-2 CRED: DE84BKK00000085660 IBAN: DE457002027006 67562546 BIC: HYVEDEMMXXX</t>
  </si>
  <si>
    <t>1232</t>
  </si>
  <si>
    <t>BNR: 81835189 B561001Q3H4 Beitraege 04/24 EREF: 4507215411 MREF: MD140724128 CRED: DE51TK100000031158 IBAN: DE59200505501280376854 BIC: HASP DEHHXXX</t>
  </si>
  <si>
    <t>1231</t>
  </si>
  <si>
    <t>Nettolohnzahlungen April - SEPA Sammel-Ueberweisung mit 3 Ueberweisungen und folgenden zusaetzlichen Informationen: TAN1: null MSG-ID: LG-25042024-10094000000113075</t>
  </si>
  <si>
    <t>SEPA Sammel-Ueberweisung mit 3 Ueberweisungen und folgenden zusaetzlichen Informationen: TAN1: null MSG-ID: LG-25042024-10094000000113075</t>
  </si>
  <si>
    <t>Media Consultancy Feb 24 invoice 119 SecureGo plus IBAN: GB06SRLG60837179175869 BIC: SRLGGB3LXXX</t>
  </si>
  <si>
    <t>https://webapp.buchhaltungsbutler.de/receipts/view-pdf/Sean-Hawkey_Invoice_119.pdf</t>
  </si>
  <si>
    <t>1233</t>
  </si>
  <si>
    <t>Bankgebühren - ABSCHLUSS PER 30.04.2024</t>
  </si>
  <si>
    <t>-5.46</t>
  </si>
  <si>
    <t>ABSCHLUSS PER 30.04.2024</t>
  </si>
  <si>
    <t>1235</t>
  </si>
  <si>
    <t>BNR: 81835189 B561001Q3H4 Beitraege 04/24 EREF: 4807606314 MREF: MD140724128 CRED: DE51TK100000031158 IBAN: DE59200505501280376854 BIC: HASP DEHHXXX</t>
  </si>
  <si>
    <t>1234</t>
  </si>
  <si>
    <t>0000117815920 0019519304109 Rechnungsnr: 120546108438 KdNr. 117815920 Vodafone sagt Danke EREF: 0000117815920 0019519304109 MREF: DE04KMMC0 00117815920T026148527 CRED: DE26ZZZ00000006194 IBAN: DE35700202700655472355 BIC: HYVEDEMMXXX</t>
  </si>
  <si>
    <t>120546108438</t>
  </si>
  <si>
    <t>2024-04-24 00:00:00</t>
  </si>
  <si>
    <t>https://webapp.buchhaltungsbutler.de/receipts/view-pdf/2024-04-24_Rechnung_Kundennr_117815920.pdf</t>
  </si>
  <si>
    <t>1236</t>
  </si>
  <si>
    <t>Media Consultancy Mar 24 invoice 120 SecureGo plus IBAN: GB06SRLG60837179175869 BIC: SRLGGB3LXXX</t>
  </si>
  <si>
    <t>https://webapp.buchhaltungsbutler.de/receipts/view-pdf/Sean-Hawkey_Invoice_120.pdf</t>
  </si>
  <si>
    <t>1237</t>
  </si>
  <si>
    <t>worqs Coworking Wuppertal invoice WQWUP20241093 Virtual Office 365 1. Mai. 2024 bis 31. Mai. 2024 EREF: D-0015DY48XSG8 MREF: WORQSCOWORK-QXT 88D CRED: GB27ZZZSDDBARC0000007495895 IBAN: FR7617118820080000000001760 BIC: GOAAFRP1</t>
  </si>
  <si>
    <t>WQWUP20241093</t>
  </si>
  <si>
    <t>2024-05-01 00:00:00</t>
  </si>
  <si>
    <t>https://webapp.buchhaltungsbutler.de/receipts/view-pdf/worqscoworkingwuppertal_invoice_WQWUP20241093.pdf</t>
  </si>
  <si>
    <t>1238</t>
  </si>
  <si>
    <t>www.grover.com EREF: wztfHI0EW4EgCDG3 MREF: 1437a8edf321034f048d166f1ffff9c3 CRED: DE36ZZZ00001690322 IBAN: DK6089000000022730 BIC: SXPYDKKK</t>
  </si>
  <si>
    <t>DE-090724-0012140793</t>
  </si>
  <si>
    <t>https://webapp.buchhaltungsbutler.de/receipts/view-pdf/Mai24.pdf</t>
  </si>
  <si>
    <t>1239</t>
  </si>
  <si>
    <t>Advocacy Consultancy Jakarta - Fatia Maulidiyanti</t>
  </si>
  <si>
    <t>-168.61</t>
  </si>
  <si>
    <t>Auslandsüberweisung Produktbezeichnung: Kundenzahlung Import EUR Auftrag vom: 14.05.2024 Unsere Referenz: YG4967-ZAI351959 Begünstigter: 033 501068792501 Fatia Maulidiyanti Bank des Begünstigten: BRINIDJAXXX Verwendungszweck: Invoice no. 01/V/2024/FM-HRM Auftragsbetrag: EUR 159,11 Buchungsbetrag: EUR 168,61-Wert:</t>
  </si>
  <si>
    <t>01/V/2024/FM-HRM</t>
  </si>
  <si>
    <t>159.11</t>
  </si>
  <si>
    <t>2024-05-08 00:00:00</t>
  </si>
  <si>
    <t>https://webapp.buchhaltungsbutler.de/receipts/view-pdf/INVOICE_Fatia_HRM_5thInstallment.pdf</t>
  </si>
  <si>
    <t>1240</t>
  </si>
  <si>
    <t>Stnr 131/5951/0787 Lohnsteuer Apr. 24 1.239,99 EREF: 13100059510787L240513-6895-84366145 MREF: NW005897133746 CRED: DE14NRW00000098851 IBAN: DE84300500000004061214 BIC: WELADEDDXXX ABWA: Landeshauptkasse des Landes</t>
  </si>
  <si>
    <t>1249</t>
  </si>
  <si>
    <t>Projektprüfung P23 HJ 2/6 - CURACON GmbH</t>
  </si>
  <si>
    <t>RE1024-04756 TAN1:SecureGo plus IBAN: DE96350601902113514011 BIC: GENODED1DKD</t>
  </si>
  <si>
    <t>RE1024-04756</t>
  </si>
  <si>
    <t>2024-05-10 00:00:00</t>
  </si>
  <si>
    <t>https://webapp.buchhaltungsbutler.de/receipts/view-pdf/CuraconRechnungRE1024-04756.pdf</t>
  </si>
  <si>
    <t>1251</t>
  </si>
  <si>
    <t>VBG Vorrausschätzung 2024 Anteil - Verwaltungs-Berufsgenossenschaft</t>
  </si>
  <si>
    <t>-457.53</t>
  </si>
  <si>
    <t>864011938202001 VBG 08052024 EREF: 6ee29255cdea4bd5a7bbb2236b377471 MREF: MB-2220170090-0001 CRED: DE87VBG00000356721 IBAN: DE66200400000131 029100 BIC: COBADEFFXXX</t>
  </si>
  <si>
    <t>989</t>
  </si>
  <si>
    <t>864011938202001-2024 Bescheid</t>
  </si>
  <si>
    <t>457.53</t>
  </si>
  <si>
    <t>2024-04-19 00:00:00</t>
  </si>
  <si>
    <t>https://webapp.buchhaltungsbutler.de/receipts/view-pdf/VBGBeitragsbescheidDevInt2023undVorschuss20242024-04-19.pdf</t>
  </si>
  <si>
    <t>1250</t>
  </si>
  <si>
    <t>VBG Anteil 2023 Abschlussrechnung 2024 - Verwaltungs-Berufsgenossenschaft</t>
  </si>
  <si>
    <t>Fehlbuchung - AMAZON PAYMENTS EUROPE S.C.A.</t>
  </si>
  <si>
    <t>-27.31</t>
  </si>
  <si>
    <t>P02-7039027-3190814 amzn.com/pmts 4SUL3P3L3X5QCITK EREF: 4SUL3P3L3X5QCITK MREF: WLSwLU?SHj?uVY:5DI52IqD5Ixe044 CRED: DE94ZZZ00000561653 IBAN : DE87300308801908262006 BIC: TUBDDEDD</t>
  </si>
  <si>
    <t>1252</t>
  </si>
  <si>
    <t>Deep Pro Übersetzungstool - DEEPL* DEEPL.COM CUS:2DEU KOLNEUR</t>
  </si>
  <si>
    <t>DEEPL* DEEPL.COM CUS:2DEU KOLNEUR 4,99Umsatz vom 20.05.2024MC NORMAN VOSS</t>
  </si>
  <si>
    <t>DI-20240521-4069</t>
  </si>
  <si>
    <t>2024-05-21 00:00:00</t>
  </si>
  <si>
    <t>https://webapp.buchhaltungsbutler.de/receipts/view-pdf/invoice_DI-20240521-4069.pdf</t>
  </si>
  <si>
    <t>1273</t>
  </si>
  <si>
    <t>KI API Textanalyse für Recherche - OPENAI *CHATGPT SUBSCRUSA SAN</t>
  </si>
  <si>
    <t>-22.35</t>
  </si>
  <si>
    <t>OPENAI *CHATGPT SUBSCRUSA SAN FRANCISCOUSD 23,80KURS: 1,0832951,75% AUSLANDSUMS. 0,38Umsatz vom 18.05.2024MC NORMAN VOSS</t>
  </si>
  <si>
    <t>21.97</t>
  </si>
  <si>
    <t>2024-05-18 00:00:00</t>
  </si>
  <si>
    <t>https://webapp.buchhaltungsbutler.de/receipts/view-pdf/Invoice-D475975F-0016.pdf</t>
  </si>
  <si>
    <t>1272</t>
  </si>
  <si>
    <t>Auslandsgebühren Kreditkarte - OPENAI *CHATGPT SUBSCRUSA SAN</t>
  </si>
  <si>
    <t>Mailchimp LLC 179664882 19591405 us13 EREF: CZZBPQ2TZK7XLH662C MREF: GXXW2J2V5JT4Q4C2 CRED: NL48ZZZ342764500000 IBAN: DE83500700100175956200 BIC: DEUTDEFFXXX ABWA: Mailchimp LLC</t>
  </si>
  <si>
    <t>MC19591405</t>
  </si>
  <si>
    <t>https://webapp.buchhaltungsbutler.de/receipts/view-pdf/ReceiptforOrderMC19591405Mailchimp.pdf</t>
  </si>
  <si>
    <t>1253</t>
  </si>
  <si>
    <t>Abrechnung vom 30.04.2024MC</t>
  </si>
  <si>
    <t>117.80</t>
  </si>
  <si>
    <t>Abrechnung vom 30.04.2024MC NORMAN VOSS</t>
  </si>
  <si>
    <t>1274</t>
  </si>
  <si>
    <t>-117.80</t>
  </si>
  <si>
    <t>1254</t>
  </si>
  <si>
    <t>Research IDPs in Nabire - Yones Douw</t>
  </si>
  <si>
    <t>-333.17</t>
  </si>
  <si>
    <t>Auslandsüberweisung Produktbezeichnung: Kundenzahlung Imp. Währung Auftrag vom: 27.05.2024 Unsere Referenz: YG4967-ZAI353263 Begünstigter: 1 540009757356 Yones Douw Bank des Begünstigten: BMRIIDJAXXX Verwendungszweck: Advancement Humanitarian Research M ay 2024 Auftragsbetrag: IDR 5.000.000,00 Kurs: 17201,415000 Gegenwert:</t>
  </si>
  <si>
    <t>290.67</t>
  </si>
  <si>
    <t>2023-04-11 00:00:00</t>
  </si>
  <si>
    <t>https://webapp.buchhaltungsbutler.de/receipts/view-pdf/AdvancePaymentrequest_Yones_final.pdf</t>
  </si>
  <si>
    <t>1255</t>
  </si>
  <si>
    <t>Auslandsüberweisungsgebühr - Yones Douw</t>
  </si>
  <si>
    <t>Research, Collecting, Monitoring in situ WP - Eneko Bahabol</t>
  </si>
  <si>
    <t>-813.72</t>
  </si>
  <si>
    <t>Auslandsüberweisung Produktbezeichnung: Kundenzahlung Imp. Währung Auftrag vom: 28.05.2024 Unsere Referenz: YG4967-ZAI353285 Begünstigter: 7 955162986 Eneko Bahabol Bank des Begünstigten: CENAIDJAXXX Verwendungszweck: Invoice 2024-03 Auftragsbetrag: IDR 13.652.000,00 Kurs : 17254,310000 Gegenwert: EUR 791,22</t>
  </si>
  <si>
    <t>2024-03</t>
  </si>
  <si>
    <t>791.22</t>
  </si>
  <si>
    <t>2024-05-11 00:00:00</t>
  </si>
  <si>
    <t>https://webapp.buchhaltungsbutler.de/receipts/view-pdf/Binder1.pdf</t>
  </si>
  <si>
    <t>1256</t>
  </si>
  <si>
    <t>Nettolohnzahlungen Mai - SEPA Sammel-Ueberweisung mit 3 Ueberweisungen und folgenden zusaetzlichen Informationen: TAN1: null MSG-ID: LG-27052024-10094000000113775</t>
  </si>
  <si>
    <t>SEPA Sammel-Ueberweisung mit 3 Ueberweisungen und folgenden zusaetzlichen Informationen: TAN1: null MSG-ID: LG-27052024-10094000000113775</t>
  </si>
  <si>
    <t>1257</t>
  </si>
  <si>
    <t>-2778.18</t>
  </si>
  <si>
    <t>BNR: 81835189 B561001Q3H4 Beitraege 05/24 EREF: 9700526055 MREF: MD140724128 CRED: DE51TK100000031158 IBAN: DE59200505501280376854 BIC: HASP DEHHXXX</t>
  </si>
  <si>
    <t>1258</t>
  </si>
  <si>
    <t>Beitraege 01.05.2024 - 31.05.2024 81835189 1042.75 EREF: 2610010433791809 MREF: 011203311201-2 CRED: DE84BKK00000085660 IBAN: DE457002027006 67562546 BIC: HYVEDEMMXXX</t>
  </si>
  <si>
    <t>1259</t>
  </si>
  <si>
    <t>Bankgebühren - GLS GEMEINSCHAFTSBK BOCHUM</t>
  </si>
  <si>
    <t>ABSCHLUSS PER 31.05.2024</t>
  </si>
  <si>
    <t>1260</t>
  </si>
  <si>
    <t>0000117815920 0019579315637 Rechnungsnr: 120616862831 KdNr. 117815920 Vodafone sagt Danke EREF: 0000117815920 0019579315637 MREF: DE04KMMC0 00117815920T026148527 CRED: DE26ZZZ00000006194 IBAN: DE35700202700655472355 BIC: HYVEDEMMXXX</t>
  </si>
  <si>
    <t>120616862831</t>
  </si>
  <si>
    <t>2024-05-24 00:00:00</t>
  </si>
  <si>
    <t>https://webapp.buchhaltungsbutler.de/receipts/view-pdf/2024-05-24_Rechnung_Kundennr_117815920.pdf</t>
  </si>
  <si>
    <t>1261</t>
  </si>
  <si>
    <t>4. Zahlung Brot für die Welt P23 - EV. WERK F. DIAKONIE UND ENTWICKLUNG E.V.</t>
  </si>
  <si>
    <t>30960.00</t>
  </si>
  <si>
    <t>Z120220281/N-IDN-2022-0281 EREF: BELEG LFD-583395</t>
  </si>
  <si>
    <t>N-IDN-2022-0281 4. Zahlungsanforderung</t>
  </si>
  <si>
    <t>Ev. Werk f. Diakonie und Entwicklung</t>
  </si>
  <si>
    <t>30960</t>
  </si>
  <si>
    <t>2024-05-22 00:00:00</t>
  </si>
  <si>
    <t>https://webapp.buchhaltungsbutler.de/receipts/view-pdf/F03-101RequesttransferfundsDevIntN-IDN-2022-0281_may2024.pdf</t>
  </si>
  <si>
    <t>Waiting for "Notification of Transfer" from BftW</t>
  </si>
  <si>
    <t>1262</t>
  </si>
  <si>
    <t>Ausgleich Fehlbuchung 21.05 - Norman Herbert Voss, Man Hang Voss</t>
  </si>
  <si>
    <t>27.31</t>
  </si>
  <si>
    <t>Rueckzahlung privat amazon bestellung fehlberechnung Bestellnummer: P02-7039027-3190814</t>
  </si>
  <si>
    <t>1263</t>
  </si>
  <si>
    <t>worqs Coworking Wuppertal invoice WQWUP20241124 Virtual Office 365 1. Jun. 2024 bis 30. Jun. 2024 EREF: D-0019E5X97GNE MREF: WORQSCOWORK-QXT 88D CRED: GB27ZZZSDDBARC0000007495895 IBAN: FR7617118820080000000001760 BIC: GOAAFRP1</t>
  </si>
  <si>
    <t>WQWUP20241124</t>
  </si>
  <si>
    <t>2024-06-01 00:00:00</t>
  </si>
  <si>
    <t>https://webapp.buchhaltungsbutler.de/receipts/view-pdf/worqscoworkingwuppertal_invoice_WQWUP20241124.pdf</t>
  </si>
  <si>
    <t>1264</t>
  </si>
  <si>
    <t>www.grover.com EREF: uOxWP)4UodocgmWz MREF: 1437a8edf321034f048d166f1ffff9c3 CRED: DE36ZZZ00001690322 IBAN: DK6089000000022730 BIC: SXPYDKKK</t>
  </si>
  <si>
    <t>977</t>
  </si>
  <si>
    <t>DE-120624-0011676099</t>
  </si>
  <si>
    <t>Grover Deutschland</t>
  </si>
  <si>
    <t>2024-06-12 00:00:00</t>
  </si>
  <si>
    <t>https://webapp.buchhaltungsbutler.de/receipts/view-pdf/pdfJune_2.pdf</t>
  </si>
  <si>
    <t>1265</t>
  </si>
  <si>
    <t>Stnr 131/5951/0787 Lohnsteuer Mai 24 1.239,99 EREF: 13100059510787L240611-6933-85031858 MREF: NW005897133746 CRED: DE14NRW00000098851 IBAN: DE84300500000004061214 BIC: WELADEDDXXX ABWA: Landeshauptkasse des Landes</t>
  </si>
  <si>
    <t>1266</t>
  </si>
  <si>
    <t>-315.50</t>
  </si>
  <si>
    <t>Auslandsüberweisung Produktbezeichnung: Kundenzahlung Import EUR Auftrag vom: 17.06.2024 Unsere Referenz: YG4967-ZAI355335 Begünstigter: 033 501068792501 Fatia Maulidiyanti Bank des Begünstigten: BRINIDJAXXX Verwendungszweck: Invoice no. 01/VI/2024/FM-HRM Auftragsbetrag: EUR 306,00 Buchungsbetrag: EUR 315,50-Wert:</t>
  </si>
  <si>
    <t>01/VI/2024/FM-HRM</t>
  </si>
  <si>
    <t>306</t>
  </si>
  <si>
    <t>2024-06-10 00:00:00</t>
  </si>
  <si>
    <t>https://webapp.buchhaltungsbutler.de/receipts/view-pdf/INVOICE_Fatia_HRM_6thInstallment.pdf</t>
  </si>
  <si>
    <t>1267</t>
  </si>
  <si>
    <t>-217.50</t>
  </si>
  <si>
    <t>BROWSE.AI PLANCAN BURNABYUSD 228,00KURS: 1,0666171,75% AUSLANDSUMS. 3,74Umsatz vom 16.06.2024MC NORMAN VOSS</t>
  </si>
  <si>
    <t>FBAAB4DF-0002</t>
  </si>
  <si>
    <t>213.76</t>
  </si>
  <si>
    <t>2024-06-16 00:00:00</t>
  </si>
  <si>
    <t>https://webapp.buchhaltungsbutler.de/receipts/view-pdf/Invoice-FBAAB4DF-0002.pdf</t>
  </si>
  <si>
    <t>1275</t>
  </si>
  <si>
    <t>Auslandsgebühren Kreditkarte - BROWSE.AI PLANCAN BURNABYUSD</t>
  </si>
  <si>
    <t>Azure Cloud Apps and databases - MSFT * E0200SC22HIRL MSFT AZUREEUR</t>
  </si>
  <si>
    <t>-17.01</t>
  </si>
  <si>
    <t>MSFT * E0200SC22HIRL MSFT AZUREEUR 17,01Umsatz vom 18.06.2024MC NORMAN VOSS</t>
  </si>
  <si>
    <t>E0200SC22H</t>
  </si>
  <si>
    <t>Microsoft Azure</t>
  </si>
  <si>
    <t>17.01</t>
  </si>
  <si>
    <t>2024-06-17 00:00:00</t>
  </si>
  <si>
    <t>https://webapp.buchhaltungsbutler.de/receipts/view-pdf/E0200SC22H_Invoice.pdf</t>
  </si>
  <si>
    <t>1276</t>
  </si>
  <si>
    <t>-22.66</t>
  </si>
  <si>
    <t>OPENAI *CHATGPT SUBSCRUSA SAN FRANCISCOUSD 23,80KURS: 1,0687021,75% AUSLANDSUMS. 0,39Umsatz vom 18.06.2024MC NORMAN VOSS</t>
  </si>
  <si>
    <t>D475975F-0017</t>
  </si>
  <si>
    <t>22.27</t>
  </si>
  <si>
    <t>2024-06-18 00:00:00</t>
  </si>
  <si>
    <t>https://webapp.buchhaltungsbutler.de/receipts/view-pdf/Invoice-D475975F-0017.pdf</t>
  </si>
  <si>
    <t>1277</t>
  </si>
  <si>
    <t>Abrechnung vom 31.05.2024MC</t>
  </si>
  <si>
    <t>27.34</t>
  </si>
  <si>
    <t>Abrechnung vom 31.05.2024MC NORMAN VOSS</t>
  </si>
  <si>
    <t>1278</t>
  </si>
  <si>
    <t>Research and Info collection IDPs Nabire - Yones Douw</t>
  </si>
  <si>
    <t>-671.31</t>
  </si>
  <si>
    <t>Auslandsüberweisung Produktbezeichnung: Kundenzahlung Imp. Währung Auftrag vom: 21.06.2024 Unsere Referenz: YG4967-ZAI355718 Begünstigter: 1 540009757356 Yones Douw Bank des Begünstigten: BMRIIDJAXXX Verwendungszweck: YD 2024-1 Auftragsbetrag: IDR 11.385.500,00 Kurs: 1732 1,477500 Gegenwert: EUR 657,31</t>
  </si>
  <si>
    <t>YC 2024-1</t>
  </si>
  <si>
    <t>657.31</t>
  </si>
  <si>
    <t>2024-06-14 00:00:00</t>
  </si>
  <si>
    <t>https://webapp.buchhaltungsbutler.de/receipts/view-pdf/Invoice_Yones_June24_Nabireinvestigation_final.pdf</t>
  </si>
  <si>
    <t>1268</t>
  </si>
  <si>
    <t>Überweisung Gebühr - Yones Douw</t>
  </si>
  <si>
    <t>-27.34</t>
  </si>
  <si>
    <t>1269</t>
  </si>
  <si>
    <t>DEEPL* DEEPL.COM CUS:2DEU KOLNEUR 4,99Umsatz vom 20.06.2024MC NORMAN VOSS</t>
  </si>
  <si>
    <t>DI-20240621-3584</t>
  </si>
  <si>
    <t>2024-06-21 00:00:00</t>
  </si>
  <si>
    <t>https://webapp.buchhaltungsbutler.de/receipts/view-pdf/invoice_DI-20240621-3584.pdf</t>
  </si>
  <si>
    <t>1279</t>
  </si>
  <si>
    <t>Nettolohnzahlungen Juni - SEPA Sammel-Ueberweisung mit 3 Ueberweisungen und folgenden zusaetzlichen Informationen: TAN1: null MSG-ID: LG-24062024-10094000000114482</t>
  </si>
  <si>
    <t>SEPA Sammel-Ueberweisung mit 3 Ueberweisungen und folgenden zusaetzlichen Informationen: TAN1: null MSG-ID: LG-24062024-10094000000114482</t>
  </si>
  <si>
    <t>1271</t>
  </si>
  <si>
    <t>Mailchimp LLC 179664882 19835009 us13 EREF: CJN8L8NVLT9FZQPX3C MREF: GXXW2J2V5JT4Q4C2 CRED: NL48ZZZ342764500000 IBAN: NL24DEUT0265195047 BIC : DEUTNL2AXXX ABWA: Mailchimp LLC</t>
  </si>
  <si>
    <t>19835009</t>
  </si>
  <si>
    <t>22.35</t>
  </si>
  <si>
    <t>https://webapp.buchhaltungsbutler.de/receipts/view-pdf/ReceiptforOrderMC19835009Mailchimp.pdf</t>
  </si>
  <si>
    <t>1270</t>
  </si>
  <si>
    <t>Research Field Investigation - Eneko Bahabol</t>
  </si>
  <si>
    <t>-1260.21</t>
  </si>
  <si>
    <t>Auslandsüberweisung Produktbezeichnung: Kundenzahlung Imp. Währung Auftrag vom: 25.06.2024 Unsere Referenz: YG4967-ZAI356074 Begünstigter: 7 955162986 Eneko Bahabol Bank des Begünstigten: CENAIDJAXXX Verwendungszweck: Invoice 2024-4 Auftragsbetrag: IDR 21.572.550,00 Kurs: 17310,550000 Gegenwert: EUR 1.246,21</t>
  </si>
  <si>
    <t>2024-04</t>
  </si>
  <si>
    <t>1246.21</t>
  </si>
  <si>
    <t>2024-06-11 00:00:00</t>
  </si>
  <si>
    <t>https://webapp.buchhaltungsbutler.de/receipts/view-pdf/Invoice_Eneko_June24_Nabireinvestigation.pdf</t>
  </si>
  <si>
    <t>1280</t>
  </si>
  <si>
    <t>Auslandsüberweisungsgebühr - Eneko Bahabol</t>
  </si>
  <si>
    <t>Spesenfuchs GmbH EREF: STR16NAQLYJKDOQHOZNBTRANAU4STLQFWP MREF: BH10ERIK32LOBQYY CRED: DE69ZZZ00002189278 IBAN: IE30CITI99005132956548 BIC: STTOIE22</t>
  </si>
  <si>
    <t>B3C0837E-0003</t>
  </si>
  <si>
    <t>2024-06-23 00:00:00</t>
  </si>
  <si>
    <t>https://webapp.buchhaltungsbutler.de/receipts/view-pdf/Spesenfuchs_Rechnung_B3C0837E-0003.pdf</t>
  </si>
  <si>
    <t>1281</t>
  </si>
  <si>
    <t>BNR: 81835189 B561001Q3H4 Beitraege 06/24 EREF: 8500543596 MREF: MD140724128 CRED: DE51TK100000031158 IBAN: DE59200505501280376854 BIC: HASP DEHHXXX</t>
  </si>
  <si>
    <t>1283</t>
  </si>
  <si>
    <t>Beitraege 01.06.2024 - 30.06.2024 81835189 1042.75 EREF: 2610010484989573 MREF: 011203311201-2 CRED: DE84BKK00000085660 IBAN: DE457002027006 67562546 BIC: HYVEDEMMXXX</t>
  </si>
  <si>
    <t>1282</t>
  </si>
  <si>
    <t>-4.88</t>
  </si>
  <si>
    <t>ABSCHLUSS PER 30.06.2024</t>
  </si>
  <si>
    <t>1284</t>
  </si>
  <si>
    <t>0000117815920 0019639351415 Rechnungsnr: 120689086276 KdNr. 117815920 Vodafone sagt Danke EREF: 0000117815920 0019639351415 MREF: DE04KMMC0 00117815920T026148527 CRED: DE26ZZZ00000006194 IBAN: DE35700202700655472355 BIC: HYVEDEMMXXX</t>
  </si>
  <si>
    <t>120689086276</t>
  </si>
  <si>
    <t>2024-06-24 00:00:00</t>
  </si>
  <si>
    <t>https://webapp.buchhaltungsbutler.de/receipts/view-pdf/2024-06-24_Rechnung_Kundennr_117815920.pdf</t>
  </si>
  <si>
    <t>1285</t>
  </si>
  <si>
    <t>worqs Coworking Wuppertal invoice WQWUP20241152 Virtual Office 365 1. Jul. 2024 bis 31. Jul. 2024 EREF: D-001DAPPA8XW2 MREF: WORQSCOWORK-QXT 88D CRED: GB27ZZZSDDBARC0000007495895 IBAN: FR7617118820080000000001760 BIC: GOAAFRP1</t>
  </si>
  <si>
    <t>WQWUP20241152</t>
  </si>
  <si>
    <t>2024-07-01 00:00:00</t>
  </si>
  <si>
    <t>https://webapp.buchhaltungsbutler.de/receipts/view-pdf/worqscoworkingwuppertal_invoice_WQWUP20241152.pdf</t>
  </si>
  <si>
    <t>1286</t>
  </si>
  <si>
    <t>-15.00</t>
  </si>
  <si>
    <t>congstar Kundennummer 2213928924/Rechnung 6775264874 EREF: 7836848693 MREF: MA17966048 CRED: DE93ZZZ00000078611 IBAN: DE57590100660166496669 BIC: PBNKDEFFXXX ABWE: GP congstar Prepaid</t>
  </si>
  <si>
    <t>2213928924-Erstaufladung</t>
  </si>
  <si>
    <t>2024-07-08 00:00:00</t>
  </si>
  <si>
    <t>https://webapp.buchhaltungsbutler.de/receipts/view-pdf/Erstaufladungerfolgreich.pdf</t>
  </si>
  <si>
    <t>1287</t>
  </si>
  <si>
    <t>www.grover.com EREF: LQaSnWEH1DVGSz0y MREF: 1437a8edf321034f048d166f1ffff9c3 CRED: DE36ZZZ00001690322 IBAN: DK6089000000022730 BIC: SXPYDKKK</t>
  </si>
  <si>
    <t>DE 120724 0012178219</t>
  </si>
  <si>
    <t>2024-08-09 00:00:00</t>
  </si>
  <si>
    <t>https://webapp.buchhaltungsbutler.de/receipts/view-pdf/GroverJuly2024_2.pdf</t>
  </si>
  <si>
    <t>1288</t>
  </si>
  <si>
    <t>Stnr 131/5951/0787 Lohnsteuer Juni 24 1.239,99 EREF: 13100059510787L240711-6977-85961523 MREF: NW005897133746 CRED: DE14NRW00000098851 IBAN: DE84300500000004061214 BIC: WELADEDDXXX ABWA: Landeshauptkasse des Landes</t>
  </si>
  <si>
    <t>1289</t>
  </si>
  <si>
    <t>Azure Cloud Apps and databases refund - MICROSOFT*AZUREIRL MSBILL.INFOEUR</t>
  </si>
  <si>
    <t>MICROSOFT*AZUREIRL MSBILL.INFOEUR 17,01Umsatz vom 15.07.2024MC NORMAN VOSS</t>
  </si>
  <si>
    <t>1304</t>
  </si>
  <si>
    <t>Kreditkartenabrechnung - Abrechnung vom 28.06.2024MC</t>
  </si>
  <si>
    <t>262.16</t>
  </si>
  <si>
    <t>Abrechnung vom 28.06.2024MC NORMAN VOSS</t>
  </si>
  <si>
    <t>1305</t>
  </si>
  <si>
    <t>MASTERCARD Abrechnung EREF: KKM43060967128512750000 MREF: DZ4967128512750020220603 CRED: DE02ZZZ00000027384 IBAN: DE20430609679919810800 BIC : GENODEM1GLS</t>
  </si>
  <si>
    <t>1291</t>
  </si>
  <si>
    <t>-262.16</t>
  </si>
  <si>
    <t>1290</t>
  </si>
  <si>
    <t>-22.26</t>
  </si>
  <si>
    <t>OPENAI *CHATGPT SUBSCRUSA SAN FRANCISCOUSD 23,80KURS: 1,0877511,75% AUSLANDSUMS. 0,38Umsatz vom 18.07.2024MC NORMAN VOSS</t>
  </si>
  <si>
    <t>D475975F 0018</t>
  </si>
  <si>
    <t>2024-07-18 00:00:00</t>
  </si>
  <si>
    <t>https://webapp.buchhaltungsbutler.de/receipts/view-pdf/Invoice-D475975F-0018.pdf</t>
  </si>
  <si>
    <t>1306</t>
  </si>
  <si>
    <t>KSK Abgaben für publizistische Tätigkeit 2023 für HRM - Künstlersozialkasse</t>
  </si>
  <si>
    <t>-181.75</t>
  </si>
  <si>
    <t>Künstlersozialabgabe 2023 Abgabenummer 84 258912 X 004 DevInt e.V. SecureGo plus IBAN: DE18200505501280123355 BIC: HASPDEHHXXX</t>
  </si>
  <si>
    <t>84 258912 X 004 2023</t>
  </si>
  <si>
    <t>Künstlersozialkasse</t>
  </si>
  <si>
    <t>181.75</t>
  </si>
  <si>
    <t>2024-07-11 00:00:00</t>
  </si>
  <si>
    <t>https://webapp.buchhaltungsbutler.de/receipts/view-pdf/KSKZahlungsbelegBuchhaltungfu%CC%88r2023.pdf</t>
  </si>
  <si>
    <t>1292</t>
  </si>
  <si>
    <t>Deep Pro Übersetzungstool - DEEPL* SUB:1946118 CUSDEU KOLNEUR</t>
  </si>
  <si>
    <t>DEEPL* SUB:1946118 CUSDEU KOLNEUR 4,99Umsatz vom 20.07.2024MC NORMAN VOSS</t>
  </si>
  <si>
    <t>DI-20240721-3664</t>
  </si>
  <si>
    <t>2024-07-21 00:00:00</t>
  </si>
  <si>
    <t>https://webapp.buchhaltungsbutler.de/receipts/view-pdf/invoice_DI-20240721-3664_2.pdf</t>
  </si>
  <si>
    <t>1307</t>
  </si>
  <si>
    <t>-22.00</t>
  </si>
  <si>
    <t>Mailchimp LLC 179664882 20103445 us13 EREF: CQL6X2ZMF78MLXZF6C MREF: GXXW2J2V5JT4Q4C2 CRED: NL48ZZZ342764500000 IBAN: DE83500700100175956200 BIC: DEUTDEFFXXX ABWA: Mailchimp LLC</t>
  </si>
  <si>
    <t>MC20103445</t>
  </si>
  <si>
    <t>https://webapp.buchhaltungsbutler.de/receipts/view-pdf/ReceiptforOrderMC20103445Mailchimp.pdf</t>
  </si>
  <si>
    <t>1293</t>
  </si>
  <si>
    <t>-437.00</t>
  </si>
  <si>
    <t>Auslandsüberweisung Produktbezeichnung: Kundenzahlung Import EUR Auftrag vom: 24.07.2024 Unsere Referenz: YG4967-ZAI359099 Begünstigter: 033 501068792501 Fatia Maulidiyanti Bank des Begünstigten: BRINIDJAXXX Verwendungszweck: Invoice no. 01/VII/2024/FM-HRM Auftragsbetrag: EUR 427,50 Buchungsbetrag: EUR 437,00-Wert:</t>
  </si>
  <si>
    <t>01/VII/2024/FM-HRM</t>
  </si>
  <si>
    <t>427.5</t>
  </si>
  <si>
    <t>https://webapp.buchhaltungsbutler.de/receipts/view-pdf/INVOICE_Fatia_HRM_7thInstallment.pdf</t>
  </si>
  <si>
    <t>1294</t>
  </si>
  <si>
    <t>Webhosting Juni 2024 - Hetzner Online GmbH</t>
  </si>
  <si>
    <t>-38.62</t>
  </si>
  <si>
    <t>Rechnungsnr.: R0023892852 - Kundennr.: K0900254219 EREF: R0023892852 MREF: M-K0900254219-0001 CRED: DE63ZZZ00000015422 IBAN: DE8076520071001 2360320 BIC: HYVEDEMM406</t>
  </si>
  <si>
    <t>R0023892852</t>
  </si>
  <si>
    <t>38.62</t>
  </si>
  <si>
    <t>2024-07-20 00:00:00</t>
  </si>
  <si>
    <t>https://webapp.buchhaltungsbutler.de/receipts/view-pdf/Hetzner_2024-07-20_R0023892852.pdf</t>
  </si>
  <si>
    <t>1295</t>
  </si>
  <si>
    <t>Nettozahlungen Juli - SEPA Sammel-Ueberweisung mit 3 Ueberweisungen und folgenden zusaetzlichen Informationen: TAN1: null MSG-ID: LG-26072024-10094000000114991</t>
  </si>
  <si>
    <t>SEPA Sammel-Ueberweisung mit 3 Ueberweisungen und folgenden zusaetzlichen Informationen: TAN1: null MSG-ID: LG-26072024-10094000000114991</t>
  </si>
  <si>
    <t>1296</t>
  </si>
  <si>
    <t>BNR: 81835189 B561001Q3H4 Beitraege 07/24 EREF: 2707046333 MREF: MD140724128 CRED: DE51TK100000031158 IBAN: DE59200505501280376854 BIC: HASP DEHHXXX</t>
  </si>
  <si>
    <t>1297</t>
  </si>
  <si>
    <t>Beitraege 01.07.2024 - 31.07.2024 81835189 1042.75 EREF: 2610010539095984 MREF: 011203311201-2 CRED: DE84BKK00000085660 IBAN: DE457002027006 67562546 BIC: HYVEDEMMXXX</t>
  </si>
  <si>
    <t>1298</t>
  </si>
  <si>
    <t>Bankgebühren - ABSCHLUSS PER 31.07.2024</t>
  </si>
  <si>
    <t>ABSCHLUSS PER 31.07.2024</t>
  </si>
  <si>
    <t>1301</t>
  </si>
  <si>
    <t>Erstattung Fehlbuchung 26.04 - WiseBEL BruxellesEUR</t>
  </si>
  <si>
    <t>50.00</t>
  </si>
  <si>
    <t>WiseBEL BruxellesEUR 50,00Umsatz vom 30.07.2024MC NORMAN VOSS</t>
  </si>
  <si>
    <t>1308</t>
  </si>
  <si>
    <t>Kreditkartenabrechnung - Abrechnung vom 31.07.2024MC</t>
  </si>
  <si>
    <t>-39.76</t>
  </si>
  <si>
    <t>Abrechnung vom 31.07.2024MC NORMAN VOSS</t>
  </si>
  <si>
    <t>1309</t>
  </si>
  <si>
    <t>0000117815920 0019699497153 Rechnungsnr: 120759389535 KdNr. 117815920 Vodafone sagt Danke EREF: 0000117815920 0019699497153 MREF: DE04KMMC0 00117815920T026148527 CRED: DE26ZZZ00000006194 IBAN: DE35700202700655472355 BIC: HYVEDEMMXXX</t>
  </si>
  <si>
    <t>120759389535</t>
  </si>
  <si>
    <t>2024-07-24 00:00:00</t>
  </si>
  <si>
    <t>https://webapp.buchhaltungsbutler.de/receipts/view-pdf/2024-07-24_Rechnung_Kundennr_117815920.pdf</t>
  </si>
  <si>
    <t>1300</t>
  </si>
  <si>
    <t>39.76</t>
  </si>
  <si>
    <t>MASTERCARD Abrechnung NORMAN VOSS EREF: KKM43060967128512750000</t>
  </si>
  <si>
    <t>1299</t>
  </si>
  <si>
    <t>worqs Coworking Wuppertal invoice WQWUP20241178 Virtual Office 365 1. Aug. 2024 bis 31. Aug. 2024 EREF: D-001HT4MS62F9 MREF: WORQSCOWORK-QXT 88D CRED: GB27ZZZSDDBARC0000007495895 IBAN: FR7617118820080000000001760 BIC: GOAAFRP1</t>
  </si>
  <si>
    <t>WQWUP20241178</t>
  </si>
  <si>
    <t>2024-08-01 00:00:00</t>
  </si>
  <si>
    <t>https://webapp.buchhaltungsbutler.de/receipts/view-pdf/worqscoworkingwuppertal_invoice_WQWUP20241178.pdf</t>
  </si>
  <si>
    <t>1302</t>
  </si>
  <si>
    <t>-1382.35</t>
  </si>
  <si>
    <t>Auslandsüberweisung Produktbezeichnung: Kundenzahlung Imp. Währung Auftrag vom: 12.08.2024 Unsere Referenz: YG4967-ZAI360820 Begünstigter: 7 955162986 Eneko Bahabol Bank des Begünstigten: CENAIDJAXXX Verwendungszweck: 2024-05 Auftragsbetrag: IDR 23.512.750,00 Kurs: 17183, 230000 Gegenwert: EUR 1.368,35</t>
  </si>
  <si>
    <t>2024-5</t>
  </si>
  <si>
    <t>1368.35</t>
  </si>
  <si>
    <t>2024-08-05 00:00:00</t>
  </si>
  <si>
    <t>https://webapp.buchhaltungsbutler.de/receipts/view-pdf/Invoice_Mei-agustus2024Eneko2024-05.pdf</t>
  </si>
  <si>
    <t>1303</t>
  </si>
  <si>
    <t>Research and Investigation Consultancy - Eneko Bahabol</t>
  </si>
  <si>
    <t>www.grover.com EREF: 7cduRCjeTOWODdjx MREF: 1437a8edf321034f048d166f1ffff9c3 CRED: DE36ZZZ00001690322 IBAN: DK6089000000022730 BIC: SXPYDKKK</t>
  </si>
  <si>
    <t>DE 140824 0012727527</t>
  </si>
  <si>
    <t>2024-08-14 00:00:00</t>
  </si>
  <si>
    <t>https://webapp.buchhaltungsbutler.de/receipts/view-pdf/GroverAugust2024.pdf</t>
  </si>
  <si>
    <t>1310</t>
  </si>
  <si>
    <t>19267/31.07.24 MREF: 10094 CRED: DE67ZZZ00001952052 IBAN: DE42130700240143413300 BIC: DEUTDEDBROS</t>
  </si>
  <si>
    <t>19267</t>
  </si>
  <si>
    <t>2024-07-31 00:00:00</t>
  </si>
  <si>
    <t>https://webapp.buchhaltungsbutler.de/receipts/view-pdf/Rechnung_19267.pdf</t>
  </si>
  <si>
    <t>1311</t>
  </si>
  <si>
    <t>Stnr 131/5951/0787 Lohnsteuer Juli 24 1.239,99 EREF: 13100059510787L240813-7023-86486117 MREF: NW005897133746 CRED: DE14NRW00000098851 IBAN: DE84300500000004061214 BIC: WELADEDDXXX ABWA: Landeshauptkasse des Landes</t>
  </si>
  <si>
    <t>1312</t>
  </si>
  <si>
    <t>OPENAI *CHATGPT SUBSCRUSA SAN FRANCISCOUSD 23,80KURS: 1,0967741,75% AUSLANDSUMS. 0,38Umsatz vom 18.08.2024MC NORMAN VOSS</t>
  </si>
  <si>
    <t>D475975F 0019</t>
  </si>
  <si>
    <t>21.7</t>
  </si>
  <si>
    <t>2024-08-18 00:00:00</t>
  </si>
  <si>
    <t>https://webapp.buchhaltungsbutler.de/receipts/view-pdf/Invoice-D475975F-0019.pdf</t>
  </si>
  <si>
    <t>1320</t>
  </si>
  <si>
    <t>DEEPL* SUB:1946118 CUSDEU KOLNEUR 4,99Umsatz vom 20.08.2024MC NORMAN VOSS</t>
  </si>
  <si>
    <t>DI-20240821-3487</t>
  </si>
  <si>
    <t>2024-09-21 00:00:00</t>
  </si>
  <si>
    <t>https://webapp.buchhaltungsbutler.de/receipts/view-pdf/DI-20240821-3487.pdf</t>
  </si>
  <si>
    <t>1321</t>
  </si>
  <si>
    <t>-21.61</t>
  </si>
  <si>
    <t>Mailchimp LLC 179664882 20369177 us13 EREF: CF8MGC6GNPPVGVKX3C MREF: GXXW2J2V5JT4Q4C2 CRED: NL48ZZZ342764500000 IBAN: NL24DEUT0265195047 BIC : DEUTNL2AXXX ABWA: Mailchimp LLC</t>
  </si>
  <si>
    <t>MC20369177</t>
  </si>
  <si>
    <t>21.61</t>
  </si>
  <si>
    <t>2024-08-21 00:00:00</t>
  </si>
  <si>
    <t>https://webapp.buchhaltungsbutler.de/receipts/view-pdf/ReceiptforOrderMC20369177Mailchimp.pdf</t>
  </si>
  <si>
    <t>1313</t>
  </si>
  <si>
    <t>-5.39</t>
  </si>
  <si>
    <t>Rechnungsnr.: R0024289877 - Kundennr.: K0900254219 EREF: R0024289877 MREF: M-K0900254219-0001 CRED: DE63ZZZ00000015422 IBAN: DE8076520071001 2360320 BIC: HYVEDEMM406</t>
  </si>
  <si>
    <t>R0024289877</t>
  </si>
  <si>
    <t>5.39</t>
  </si>
  <si>
    <t>2024-08-20 00:00:00</t>
  </si>
  <si>
    <t>https://webapp.buchhaltungsbutler.de/receipts/view-pdf/Hetzner_2024-08-20_R0024289877.pdf</t>
  </si>
  <si>
    <t>1314</t>
  </si>
  <si>
    <t>93.81</t>
  </si>
  <si>
    <t>24C95287T94108813</t>
  </si>
  <si>
    <t>1317</t>
  </si>
  <si>
    <t>Paypal Währungsumrechnung - To U.S. Dollar</t>
  </si>
  <si>
    <t>-93.81</t>
  </si>
  <si>
    <t>5WV821104P095790X</t>
  </si>
  <si>
    <t>1316</t>
  </si>
  <si>
    <t>8LE429661C019814E</t>
  </si>
  <si>
    <t>1315</t>
  </si>
  <si>
    <t>Webdevelopment GitHub - GitHub, Inc.</t>
  </si>
  <si>
    <t>1PD30851CB987474L</t>
  </si>
  <si>
    <t>6UL19124B85952719</t>
  </si>
  <si>
    <t>2024-08-26 00:00:00</t>
  </si>
  <si>
    <t>https://webapp.buchhaltungsbutler.de/receipts/view-pdf/github-devintev-receipt-2024-08-26.pdf</t>
  </si>
  <si>
    <t>1318</t>
  </si>
  <si>
    <t>Nettozahlungen August - SEPA Sammel-Ueberweisung mit 3 Ueberweisungen und folgenden zusaetzlichen Informationen: SecureGo plus</t>
  </si>
  <si>
    <t>SEPA Sammel-Ueberweisung mit 3 Ueberweisungen und folgenden zusaetzlichen Informationen: SecureGo plus</t>
  </si>
  <si>
    <t>1319</t>
  </si>
  <si>
    <t>Auslandsüberweisungsgebühr - Yavet Pigai</t>
  </si>
  <si>
    <t>-246.89</t>
  </si>
  <si>
    <t>Auslandsüberweisung Produktbezeichnung: Kundenzahlung Imp. Währung Auftrag vom: 27.08.2024 Unsere Referenz: YG4967-ZAI362291 Begünstigter: 1 540019625940 Yavet Pigai Bank des Begünstigten: BMRIIDJAXXX Verwendungszweck: IN 2024-01 Auftragsbetrag: IDR 3.971.500,00 Kurs: 17 053,265000 Gegenwert: EUR 232,89</t>
  </si>
  <si>
    <t>Yavet Pigai</t>
  </si>
  <si>
    <t>232.89</t>
  </si>
  <si>
    <t>https://webapp.buchhaltungsbutler.de/receipts/view-pdf/Invoice_RevYafet_2.pdf</t>
  </si>
  <si>
    <t>1322</t>
  </si>
  <si>
    <t>Research Consultancy Papua - Yavet Pigai</t>
  </si>
  <si>
    <t>BNR: 81835189 B561001Q3H4 Beitraege 08/24 EREF: 7307302032 MREF: MD140724128 CRED: DE51TK100000031158 IBAN: DE59200505501280376854 BIC: HASP DEHHXXX</t>
  </si>
  <si>
    <t>1325</t>
  </si>
  <si>
    <t>Beitraege 01.08.2024 - 31.08.2024 81835189 1042.75 EREF: 2610010577174822 MREF: 011203311201-2 CRED: DE84BKK00000085660 IBAN: DE457002027006 67562546 BIC: HYVEDEMMXXX</t>
  </si>
  <si>
    <t>1324</t>
  </si>
  <si>
    <t>1036528748219/PP.5830.PP/. GitHub, Inc., Ihr Einkauf bei GitHub, Inc. EREF: 1036528748219 MREF: 5YA22253Q9ZKS CRED: LU96ZZZ00000000000000000 58 IBAN: LU89751000135104200E BIC: PPLXLUL2</t>
  </si>
  <si>
    <t>1323</t>
  </si>
  <si>
    <t>0000117815920 0019759475231 Rechnungsnr: 120830653313 KdNr. 117815920 Vodafone sagt Danke EREF: 0000117815920 0019759475231 MREF: DE04KMMC0 00117815920T026148527 CRED: DE26ZZZ00000006194 IBAN: DE35700202700655472355 BIC: HYVEDEMMXXX</t>
  </si>
  <si>
    <t>120830653313</t>
  </si>
  <si>
    <t>2024-08-22 00:00:00</t>
  </si>
  <si>
    <t>https://webapp.buchhaltungsbutler.de/receipts/view-pdf/2024-08-22_Rechnung_Kundennr_117815920_2.pdf</t>
  </si>
  <si>
    <t>1326</t>
  </si>
  <si>
    <t>Bankgebühren - ABSCHLUSS PER 31.08.2024</t>
  </si>
  <si>
    <t>-6.32</t>
  </si>
  <si>
    <t>ABSCHLUSS PER 31.08.2024</t>
  </si>
  <si>
    <t>1327</t>
  </si>
  <si>
    <t>worqs Coworking Wuppertal invoice WQWUP20241202 Virtual Office 365 1. Sep. 2024 bis 30. Sep. 2024 EREF: D-001NXJ535BE3 MREF: WORQSCOWORK-QXT 88D CRED: GB27ZZZSDDBARC0000007495895 IBAN: FR7617118820080000000001760 BIC: GOAAFRP1</t>
  </si>
  <si>
    <t>WQWUP20241202</t>
  </si>
  <si>
    <t>2024-09-01 00:00:00</t>
  </si>
  <si>
    <t>https://webapp.buchhaltungsbutler.de/receipts/view-pdf/worqscoworkingwuppertal_invoice_WQWUP20241202.pdf</t>
  </si>
  <si>
    <t>1328</t>
  </si>
  <si>
    <t>-928.03</t>
  </si>
  <si>
    <t>Auslandsüberweisung Produktbezeichnung: Kundenzahlung Imp. Währung Auftrag vom: 05.09.2024 Unsere Referenz: YG4967-ZAI363293 Begünstigter: 7 955162986 Eneko Bahabol Bank des Begünstigten: CENAIDJAXXX Verwendungszweck: 2024-6 Auftragsbetrag: IDR 15.392.650,00 Kurs: 16840,4 55000 Gegenwert: EUR 914,03</t>
  </si>
  <si>
    <t>2024-6</t>
  </si>
  <si>
    <t>914.03</t>
  </si>
  <si>
    <t>2024-08-28 00:00:00</t>
  </si>
  <si>
    <t>https://webapp.buchhaltungsbutler.de/receipts/view-pdf/invoice2024-6timika17.pdf</t>
  </si>
  <si>
    <t>1329</t>
  </si>
  <si>
    <t>Fehlabbuchung, siehe Rückzahlung 10.09.24 - DB Vertrieb GmbHDEU 239454232613EUR</t>
  </si>
  <si>
    <t>DB Vertrieb GmbHDEU 239454232613EUR 313,00Umsatz vom 06.09.2024MC NORMAN VOSS</t>
  </si>
  <si>
    <t>1333</t>
  </si>
  <si>
    <t>Rückbuchung Fehlabbuchung - DB Vertrieb GmbHDEU 239454232613EUR</t>
  </si>
  <si>
    <t>313.00</t>
  </si>
  <si>
    <t>1330</t>
  </si>
  <si>
    <t>Bahnfahrt Voß Stuttgart Wuppertal - DB Vertrieb GmbHDEU 954978100051EUR</t>
  </si>
  <si>
    <t>-92.00</t>
  </si>
  <si>
    <t>DB Vertrieb GmbHDEU 954978100051EUR 92,00Umsatz vom 06.09.2024MC NORMAN VOSS</t>
  </si>
  <si>
    <t>2024-954978100051</t>
  </si>
  <si>
    <t>DB Fernverkehr AG</t>
  </si>
  <si>
    <t>2024-09-06 00:00:00</t>
  </si>
  <si>
    <t>https://webapp.buchhaltungsbutler.de/receipts/view-pdf/DB_Rechnung_954978100051.pdf</t>
  </si>
  <si>
    <t>1332</t>
  </si>
  <si>
    <t>Bahnfahrt Voß Wuppertal Stuttgart - DB Vertrieb GmbHDEU 114348568950EUR</t>
  </si>
  <si>
    <t>-44.99</t>
  </si>
  <si>
    <t>DB Vertrieb GmbHDEU 114348568950EUR 44,99Umsatz vom 06.09.2024MC NORMAN VOSS</t>
  </si>
  <si>
    <t>2024-114348568950</t>
  </si>
  <si>
    <t>44.99</t>
  </si>
  <si>
    <t>https://webapp.buchhaltungsbutler.de/receipts/view-pdf/DB_Rechnung_114348568950.pdf</t>
  </si>
  <si>
    <t>1331</t>
  </si>
  <si>
    <t>Mission 21 Support 2024 für P24 - mission 21</t>
  </si>
  <si>
    <t>10642.53</t>
  </si>
  <si>
    <t>Auslandsüberweisung Produktbezeichnung: Kundenzahlung Exp. Währung Auftrag vom: 10.09.2024 Unsere Referenz: YG4967-ZAE271926 Fremde Referenz : DZBP19001354 Auftraggeber: mission 21 Verwendungszweck: HUMAN RIGHTS ADVOCACY INDO-PACIFIC MONITOR 2024 Ursprungsbetrag: CHF 10.000,00 Gebühr Vorstelle: CHF 0,00 Auftragsbetrag: CHF 10.000,00</t>
  </si>
  <si>
    <t>BB-Int-1018</t>
  </si>
  <si>
    <t>Mission 21</t>
  </si>
  <si>
    <t>10653.03</t>
  </si>
  <si>
    <t>2024-09-10 00:00:00</t>
  </si>
  <si>
    <t>https://webapp.buchhaltungsbutler.de/receipts/view-pdf/DevIntlHumanRightsMonitor2024_6333530.pdf</t>
  </si>
  <si>
    <t>1334</t>
  </si>
  <si>
    <t>Tagespauschale, Ausgabe: Papua Meeting in Stuttgart next EUKUMINDO - Norman Voß (2)</t>
  </si>
  <si>
    <t>-242.40</t>
  </si>
  <si>
    <t>Papua Meeting in Stuttgart next EUKUMINDO (11)</t>
  </si>
  <si>
    <t>SF-R-2-11</t>
  </si>
  <si>
    <t>Papua Meeting in Stuttgart next EUKUMINDO/Norman Voß</t>
  </si>
  <si>
    <t>242.4</t>
  </si>
  <si>
    <t>2024-09-11 00:00:00</t>
  </si>
  <si>
    <t>https://webapp.buchhaltungsbutler.de/receipts/view-pdf/20240911_2_11_papuameetinginstuttgartnexteukumindo_Reisekostenabrechnung.pdf</t>
  </si>
  <si>
    <t>1357</t>
  </si>
  <si>
    <t>Evangelische Diakonissenanstalt, Ausgabe: Papua Meeting in Stuttgart next EUKUMINDO - Norman Voß (2)</t>
  </si>
  <si>
    <t>Abendessen mit Projektfinanzierern, Ausgabe: Papua Meeting in Stuttgart next EUKUMINDO - Norman Voß (2)</t>
  </si>
  <si>
    <t>Sitzungsverpflegung Papua Ökumene Netzwerk, Ausgabe: Papua Meeting in Stuttgart next EUKUMINDO - Norman Voß (2)</t>
  </si>
  <si>
    <t>Taxi-Zentrale Wuppertal, Ausgabe: Papua Meeting in Stuttgart next EUKUMINDO - Norman Voß (2)</t>
  </si>
  <si>
    <t>SF-R-2-11-4</t>
  </si>
  <si>
    <t>https://webapp.buchhaltungsbutler.de/receipts/view-pdf/202410041122-22157257-9098717-1.pdf</t>
  </si>
  <si>
    <t>1358</t>
  </si>
  <si>
    <t>www.grover.com EREF: 8Y(LSmA30y7lBbwN MREF: 1437a8edf321034f048d166f1ffff9c3 CRED: DE36ZZZ00001690322 IBAN: DK6089000000022730 BIC: SXPYDKKK</t>
  </si>
  <si>
    <t>DE 120924 0013208339</t>
  </si>
  <si>
    <t>2024-09-12 00:00:00</t>
  </si>
  <si>
    <t>https://webapp.buchhaltungsbutler.de/receipts/view-pdf/Groverpdf.pdf</t>
  </si>
  <si>
    <t>1335</t>
  </si>
  <si>
    <t>Advocacy relocation cost Lamberti Faan Maybrat Vertriebene - Lamberti Faan</t>
  </si>
  <si>
    <t>-271.72</t>
  </si>
  <si>
    <t>Auslandsüberweisung Produktbezeichnung: Kundenzahlung Imp. Währung Auftrag vom: 13.09.2024 Unsere Referenz: YG4967-ZAI364047 Begünstigter: 1 600005059171 Lamberti Faan Bank des Begünstigten: BMRIIDJAXXX Verwendungszweck: Security support accommodation Auftragsbetrag: IDR 4.000.000,00 Kurs: 16826,290000 Gegenwert:</t>
  </si>
  <si>
    <t>EmergencyRequest2024-09-12</t>
  </si>
  <si>
    <t>237.72</t>
  </si>
  <si>
    <t>https://webapp.buchhaltungsbutler.de/receipts/view-pdf/Lami_Request_safehouse_Sorong.pdf</t>
  </si>
  <si>
    <t>1336</t>
  </si>
  <si>
    <t>Auslandsüberweisungsgebühr OUR - Lamberti Faan</t>
  </si>
  <si>
    <t>Stnr 131/5951/0787 Lohnsteuer Aug. 24 1.239,99 EREF: 13100059510787L240911-7065-87182152 MREF: NW005897133746 CRED: DE14NRW00000098851 IBAN: DE84300500000004061214 BIC: WELADEDDXXX ABWA: Landeshauptkasse des Landes</t>
  </si>
  <si>
    <t>1337</t>
  </si>
  <si>
    <t>Kreditkartenabrechnung - Abrechnung vom 30.08.2024MC</t>
  </si>
  <si>
    <t>27.07</t>
  </si>
  <si>
    <t>Abrechnung vom 30.08.2024MC NORMAN VOSS</t>
  </si>
  <si>
    <t>1352</t>
  </si>
  <si>
    <t>KI Tool Textanalyse - OPENAI *CHATGPT SUBSCRUSA SAN</t>
  </si>
  <si>
    <t>-21.79</t>
  </si>
  <si>
    <t>OPENAI *CHATGPT SUBSCRUSA SAN FRANCISCOUSD 23,80KURS: 1,1111111,75% AUSLANDSUMS. 0,37Umsatz vom 18.09.2024MC NORMAN VOSS</t>
  </si>
  <si>
    <t>D475975F-0020</t>
  </si>
  <si>
    <t>21.79</t>
  </si>
  <si>
    <t>2024-09-18 00:00:00</t>
  </si>
  <si>
    <t>https://webapp.buchhaltungsbutler.de/receipts/view-pdf/Invoice-D475975F-0020.pdf</t>
  </si>
  <si>
    <t>1351</t>
  </si>
  <si>
    <t>-27.07</t>
  </si>
  <si>
    <t>1338</t>
  </si>
  <si>
    <t>Deepl API Pro Abo Übersetzungstool - DEEPL* SUB:1946118 CUSDEU KOLNEUR</t>
  </si>
  <si>
    <t>DEEPL* SUB:1946118 CUSDEU KOLNEUR 4,99Umsatz vom 20.09.2024MC NORMAN VOSS</t>
  </si>
  <si>
    <t>DI-20240921-3581</t>
  </si>
  <si>
    <t>https://webapp.buchhaltungsbutler.de/receipts/view-pdf/invoice_DI-20240921-3581_2.pdf</t>
  </si>
  <si>
    <t>1353</t>
  </si>
  <si>
    <t>Deepl Pro Starter Jahres Abo - DeepL SE</t>
  </si>
  <si>
    <t>SUB:1994844 CUS:212977 EREF: STR16NAQT2WCAUKNK4TRFRAN0OKOBZ0FVF MREF: 74DP8X6VVIWJLIUJ CRED: DE6011100002139582 IBAN: IE30CITI99005132956548 BIC: STTOIE22</t>
  </si>
  <si>
    <t>DI-20240921-885</t>
  </si>
  <si>
    <t>https://webapp.buchhaltungsbutler.de/receipts/view-pdf/invoice_DI-20240921-885.pdf</t>
  </si>
  <si>
    <t>1340</t>
  </si>
  <si>
    <t>-21.56</t>
  </si>
  <si>
    <t>Mailchimp LLC 179664882 20645329 us13 EREF: CHL6RXXNNPR5T5FX3C MREF: GXXW2J2V5JT4Q4C2 CRED: NL48ZZZ342764500000 IBAN: NL24DEUT0265195047 BIC : DEUTNL2AXXX ABWA: Mailchimp LLC</t>
  </si>
  <si>
    <t>20645329</t>
  </si>
  <si>
    <t>21.56</t>
  </si>
  <si>
    <t>https://webapp.buchhaltungsbutler.de/receipts/view-pdf/ReceiptforOrderMC20645329Mailchimp.pdf</t>
  </si>
  <si>
    <t>1339</t>
  </si>
  <si>
    <t>Rechnungsnr.: R0024694894 - Kundennr.: K0900254219 EREF: R0024694894 MREF: M-K0900254219-0001 CRED: DE63ZZZ00000015422 IBAN: DE8076520071001 2360320 BIC: HYVEDEMM406</t>
  </si>
  <si>
    <t>R0024694894</t>
  </si>
  <si>
    <t>2024-09-20 00:00:00</t>
  </si>
  <si>
    <t>https://webapp.buchhaltungsbutler.de/receipts/view-pdf/Hetzner_2024-09-20_R0024694894.pdf</t>
  </si>
  <si>
    <t>1341</t>
  </si>
  <si>
    <t>Bahncard Business 50 2.Kl Norman Voß - DB Vertrieb GmbHDEU 427896073331EUR</t>
  </si>
  <si>
    <t>DB Vertrieb GmbHDEU 427896073331EUR 313,00Umsatz vom 24.09.2024MC NORMAN VOSS</t>
  </si>
  <si>
    <t>2024-427896073331</t>
  </si>
  <si>
    <t>2024-09-24 00:00:00</t>
  </si>
  <si>
    <t>https://webapp.buchhaltungsbutler.de/receipts/view-pdf/DB_Rechnung_427896073331.pdf</t>
  </si>
  <si>
    <t>1354</t>
  </si>
  <si>
    <t>BNR: 81835189 B561001Q3H4 Beitraege 09/24 EREF: 7907597481 MREF: MD140724128 CRED: DE51TK100000031158 IBAN: DE59200505501280376854 BIC: HASP DEHHXXX</t>
  </si>
  <si>
    <t>1342</t>
  </si>
  <si>
    <t>Beitraege 01.09.2024 - 30.09.2024 81835189 1042.75 EREF: 2610010626289711 MREF: 011203311201-2 CRED: DE84BKK00000085660 IBAN: DE457002027006 67562546 BIC: HYVEDEMMXXX</t>
  </si>
  <si>
    <t>1343</t>
  </si>
  <si>
    <t>Bahnfahrt Voß Wuppertal Genf Wuppertal - DB Vertrieb GmbHDEU 755991842624EUR</t>
  </si>
  <si>
    <t>-351.55</t>
  </si>
  <si>
    <t>DB Vertrieb GmbHDEU 755991842624EUR 351,55Umsatz vom 25.09.2024MC NORMAN VOSS</t>
  </si>
  <si>
    <t>2024-755991842624</t>
  </si>
  <si>
    <t>351.55</t>
  </si>
  <si>
    <t>2024-09-25 00:00:00</t>
  </si>
  <si>
    <t>https://webapp.buchhaltungsbutler.de/receipts/view-pdf/DB_Rechnung_755991842624.pdf</t>
  </si>
  <si>
    <t>1355</t>
  </si>
  <si>
    <t>Nettozahlungen September - SEPA Sammel-Ueberweisung mit 3 Ueberweisungen und folgenden zusaetzlichen Informationen: TAN1: SecureGo plus MSG-ID: LG-27092024-10094000000 116133</t>
  </si>
  <si>
    <t>-5733.59</t>
  </si>
  <si>
    <t>SEPA Sammel-Ueberweisung mit 3 Ueberweisungen und folgenden zusaetzlichen Informationen: TAN1: SecureGo plus MSG-ID: LG-27092024-10094000000 116133</t>
  </si>
  <si>
    <t>1344</t>
  </si>
  <si>
    <t>-274.34</t>
  </si>
  <si>
    <t>ReNr IN240184, KdNr 12807 SecureGo plus IBAN: DE43700400410300739000 BIC: COBADEFFXXX</t>
  </si>
  <si>
    <t>IN240184</t>
  </si>
  <si>
    <t>274.34</t>
  </si>
  <si>
    <t>2024-02-23 00:00:00</t>
  </si>
  <si>
    <t>https://webapp.buchhaltungsbutler.de/receipts/view-pdf/IN240184.pdf</t>
  </si>
  <si>
    <t>1346</t>
  </si>
  <si>
    <t>Fehlzahlung - European Space Imaging</t>
  </si>
  <si>
    <t>-297.49</t>
  </si>
  <si>
    <t>1345</t>
  </si>
  <si>
    <t>Tagespauschale, Ausgabe: UN HRC57 with PPT - Norman Voß (2)</t>
  </si>
  <si>
    <t>-257.18</t>
  </si>
  <si>
    <t>UN HRC57 with PPT (12)</t>
  </si>
  <si>
    <t>SF-R-2-12</t>
  </si>
  <si>
    <t>UN HRC57 with PPT/Norman Voß</t>
  </si>
  <si>
    <t>257.18</t>
  </si>
  <si>
    <t>2024-09-30 00:00:00</t>
  </si>
  <si>
    <t>https://webapp.buchhaltungsbutler.de/receipts/view-pdf/20240930_2_12_unhrc57withppt_Reisekostenabrechnung_merged.pdf</t>
  </si>
  <si>
    <t>1359</t>
  </si>
  <si>
    <t>Abendessen Papuanetzwerk, Ausgabe: UN HRC57 with PPT - Norman Voß (2)</t>
  </si>
  <si>
    <t>Gepäckaufbewahrung Schließfach Genf Bahnhof, Ausgabe: UN HRC57 with PPT - Norman Voß (2)</t>
  </si>
  <si>
    <t>Www.wuppertal.taxi, Ausgabe: UN HRC57 with PPT - Norman Voß (2)</t>
  </si>
  <si>
    <t>Hotel Astoria, Ausgabe: UN HRC57 with PPT - Norman Voß (2)</t>
  </si>
  <si>
    <t>-295.99</t>
  </si>
  <si>
    <t>SF-R-2-12-1</t>
  </si>
  <si>
    <t>295.99</t>
  </si>
  <si>
    <t>https://webapp.buchhaltungsbutler.de/receipts/view-pdf/202410041109-21359438-4000839-1.pdf</t>
  </si>
  <si>
    <t>1360</t>
  </si>
  <si>
    <t>Bankgebühren - ABSCHLUSS PER 30.09.2024</t>
  </si>
  <si>
    <t>ABSCHLUSS PER 30.09.2024</t>
  </si>
  <si>
    <t>1347</t>
  </si>
  <si>
    <t>Tagespauschale, Ausgabe: Jayapura Reise 2024 - Florian Bartosch (3)</t>
  </si>
  <si>
    <t>-2900.03</t>
  </si>
  <si>
    <t>Jayapura Reise 2024 (6)</t>
  </si>
  <si>
    <t>SF-R-3-6</t>
  </si>
  <si>
    <t>Jayapura Reise 2024/Florian Bartosch</t>
  </si>
  <si>
    <t>2900.03</t>
  </si>
  <si>
    <t>2024-10-01 00:00:00</t>
  </si>
  <si>
    <t>https://webapp.buchhaltungsbutler.de/receipts/view-pdf/20241001_3_6_jayapurareise2024_Reisekostenabrechnung_merged.pdf</t>
  </si>
  <si>
    <t>1410</t>
  </si>
  <si>
    <t>Accommodation at P3W, Ausgabe: Jayapura Reise 2024 - Florian Bartosch (3)</t>
  </si>
  <si>
    <t>Rm Murni Rasa, Ausgabe: Jayapura Reise 2024 - Florian Bartosch (3)</t>
  </si>
  <si>
    <t>Lunch with Eneko and Otis, Ausgabe: Jayapura Reise 2024 - Florian Bartosch (3)</t>
  </si>
  <si>
    <t>Snacks for video editing session, Ausgabe: Jayapura Reise 2024 - Florian Bartosch (3)</t>
  </si>
  <si>
    <t>Haven Cafe Sentani, Ausgabe: Jayapura Reise 2024 - Florian Bartosch (3)</t>
  </si>
  <si>
    <t>Resto Rumah Gunung, Ausgabe: Jayapura Reise 2024 - Florian Bartosch (3)</t>
  </si>
  <si>
    <t>Lunch with Eneko Bahabol (WPCC), Ausgabe: Jayapura Reise 2024 - Florian Bartosch (3)</t>
  </si>
  <si>
    <t>Ticket: Munich - Denpasar, Ausgabe: Jayapura Reise 2024 - Florian Bartosch (3)</t>
  </si>
  <si>
    <t>Taxi from Sentani Airport to P3W, Ausgabe: Jayapura Reise 2024 - Florian Bartosch (3)</t>
  </si>
  <si>
    <t>Tissues, Ausgabe: Jayapura Reise 2024 - Florian Bartosch (3)</t>
  </si>
  <si>
    <t>Fuel, Ausgabe: Jayapura Reise 2024 - Florian Bartosch (3)</t>
  </si>
  <si>
    <t>Rivenda Store: Water and softdrinks, Ausgabe: Jayapura Reise 2024 - Florian Bartosch (3)</t>
  </si>
  <si>
    <t>Auslandskrankenversicherung, Ausgabe: Jayapura Reise 2024 - Florian Bartosch (3)</t>
  </si>
  <si>
    <t>Rental fee for cattage in Amai Village, Ausgabe: Jayapura Reise 2024 - Florian Bartosch (3)</t>
  </si>
  <si>
    <t>Rantal car for 7 days, Ausgabe: Jayapura Reise 2024 - Florian Bartosch (3)</t>
  </si>
  <si>
    <t>Taxi, Ausgabe: Jayapura Reise 2024 - Florian Bartosch (3)</t>
  </si>
  <si>
    <t>Public transport: Munich Airport - Home, Ausgabe: Jayapura Reise 2024 - Florian Bartosch (3)</t>
  </si>
  <si>
    <t>Autobus Oberbayern Gmbh, Ausgabe: Jayapura Reise 2024 - Florian Bartosch (3)</t>
  </si>
  <si>
    <t>Visa on Arrival, Indonesia, Ausgabe: Jayapura Reise 2024 - Florian Bartosch (3)</t>
  </si>
  <si>
    <t>Garuda Indonesia Ticket from Denpasar to Jayapura, Ausgabe: Jayapura Reise 2024 - Florian Bartosch (3)</t>
  </si>
  <si>
    <t>2 bottles of wine, Ausgabe: Jayapura Reise 2024 - Florian Bartosch (3)</t>
  </si>
  <si>
    <t>Bali shirt present, Ausgabe: Jayapura Reise 2024 - Florian Bartosch (3)</t>
  </si>
  <si>
    <t>Fuel for rental car, Ausgabe: Jayapura Reise 2024 - Florian Bartosch (3)</t>
  </si>
  <si>
    <t>Beleg, Übernachtung, Reise: Lobbyreise Genf NV - Hotel Astoria SACHE GeneveCHF</t>
  </si>
  <si>
    <t>-300.99</t>
  </si>
  <si>
    <t>Hotel Astoria SACHE GeneveCHF 278,00KURS: 0,9397921,75% AUSLANDSUMS. 5,18Umsatz vom 30.09.2024MC NORMAN VOSS</t>
  </si>
  <si>
    <t>125821</t>
  </si>
  <si>
    <t>Hotel Astoria Geneve</t>
  </si>
  <si>
    <t>295.81</t>
  </si>
  <si>
    <t>https://webapp.buchhaltungsbutler.de/receipts/view-pdf/large-202410041109-21359438-4000839-1.pdf</t>
  </si>
  <si>
    <t>1356</t>
  </si>
  <si>
    <t>Auslandsgebühren Kreditkarte - Hotel Astoria SACHE GeneveCHF</t>
  </si>
  <si>
    <t>worqs Coworking Wuppertal invoice WQWUP20241226 Virtual Office 365 1. Okt. 2024 bis 31. Okt. 2024 EREF: D-001TFVZGK088 MREF: WORQSCOWORK-QXT 88D CRED: GB27ZZZSDDBARC0000007495895 IBAN: FR7617118820080000000001760 BIC: GOAAFRP1</t>
  </si>
  <si>
    <t>WQWUP20241226</t>
  </si>
  <si>
    <t>https://webapp.buchhaltungsbutler.de/receipts/view-pdf/worqscoworkingwuppertal_invoice_WQWUP20241226.pdf</t>
  </si>
  <si>
    <t>1349</t>
  </si>
  <si>
    <t>0000117815920 0019819312280 Rechnungsnr: 120901609111 KdNr. 117815920 Vodafone sagt Danke EREF: 0000117815920 0019819312280 MREF: DE04KMMC0 00117815920T026148527 CRED: DE26ZZZ00000006194 IBAN: DE35700202700655472355 BIC: HYVEDEMMXXX</t>
  </si>
  <si>
    <t>120901609111</t>
  </si>
  <si>
    <t>https://webapp.buchhaltungsbutler.de/receipts/view-pdf/2024-09-24_Rechnung_Kundennr_117815920.pdf</t>
  </si>
  <si>
    <t>1348</t>
  </si>
  <si>
    <t>-28.56</t>
  </si>
  <si>
    <t>Beitraege 01.09.2024 - 30.09.2024 81835189 28.56 EREF: 2610010630296255 MREF: 011203311201-2 CRED: DE84BKK00000085660 IBAN: DE45700202700667 562546 BIC: HYVEDEMMXXX</t>
  </si>
  <si>
    <t>1350</t>
  </si>
  <si>
    <t>Fehlbuchung privat Voß - SBB Gen veCHE Gen veCHF</t>
  </si>
  <si>
    <t>-5.45</t>
  </si>
  <si>
    <t>SBB Gen veCHE Gen veCHF 5,00KURS: 0,9328361,75% AUSLANDSUMS. 0,09Umsatz vom 02.10.2024MC NORMAN VOSS</t>
  </si>
  <si>
    <t>1386</t>
  </si>
  <si>
    <t>Fehlzahlung privat SBB - Norman Voß</t>
  </si>
  <si>
    <t>5.45</t>
  </si>
  <si>
    <t>1399</t>
  </si>
  <si>
    <t>19717/30.09.24 MREF: 10094 CRED: DE67ZZZ00001952052 IBAN: DE42130700240143413300 BIC: DEUTDEDBROS</t>
  </si>
  <si>
    <t>19717</t>
  </si>
  <si>
    <t>https://webapp.buchhaltungsbutler.de/receipts/view-pdf/Rechnung_19717.pdf</t>
  </si>
  <si>
    <t>1361</t>
  </si>
  <si>
    <t>www.grover.com EREF: 2aQflmj3NdslWbkH MREF: 1437a8edf321034f048d166f1ffff9c3 CRED: DE36ZZZ00001690322 IBAN: DK6089000000022730 BIC: SXPYDKKK</t>
  </si>
  <si>
    <t>DE 121024 0013717579</t>
  </si>
  <si>
    <t>2024-10-12 00:00:00</t>
  </si>
  <si>
    <t>https://webapp.buchhaltungsbutler.de/receipts/view-pdf/pdfGroverOct.pdf</t>
  </si>
  <si>
    <t>1362</t>
  </si>
  <si>
    <t>5. Zahlung Brot für die Welt P23 - EV. WERK F. DIAKONIE UND ENTWICKLUNG E.V.</t>
  </si>
  <si>
    <t>35000.00</t>
  </si>
  <si>
    <t>Z120220281/N-IDN-2022-0281 EREF: BELEG LFD-601105</t>
  </si>
  <si>
    <t>BB-Int-1040</t>
  </si>
  <si>
    <t>Brot fur die Welt - Regional Office Pacific</t>
  </si>
  <si>
    <t>35000</t>
  </si>
  <si>
    <t>2024-10-16 00:00:00</t>
  </si>
  <si>
    <t>https://webapp.buchhaltungsbutler.de/receipts/view-pdf/DEVINTROF5Notification.pdf</t>
  </si>
  <si>
    <t>1363</t>
  </si>
  <si>
    <t>-1233.99</t>
  </si>
  <si>
    <t>Stnr 131/5951/0787 Lohnsteuer Sept.24 1.233,99 EREF: 13100059510787L241011-7107-88134795 MREF: NW005897133746 CRED: DE14NRW00000098851 IBAN: DE84300500000004061214 BIC: WELADEDDXXX ABWA: Landeshauptkasse des Landes</t>
  </si>
  <si>
    <t>1364</t>
  </si>
  <si>
    <t>monatl. Kreditkartenabrechnung - Abrechnung vom 30.09.2024MC</t>
  </si>
  <si>
    <t>828.32</t>
  </si>
  <si>
    <t>Abrechnung vom 30.09.2024MC NORMAN VOSS</t>
  </si>
  <si>
    <t>1389</t>
  </si>
  <si>
    <t>-22.41</t>
  </si>
  <si>
    <t>OPENAI *CHATGPT SUBSCRUSA SAN FRANCISCOUSD 23,80KURS: 1,0808361,75% AUSLANDSUMS. 0,39Umsatz vom 18.10.2024MC NORMAN VOSS</t>
  </si>
  <si>
    <t>D475975F-0021</t>
  </si>
  <si>
    <t>22.41</t>
  </si>
  <si>
    <t>2024-10-18 00:00:00</t>
  </si>
  <si>
    <t>https://webapp.buchhaltungsbutler.de/receipts/view-pdf/Invoice-D475975F-0021.pdf</t>
  </si>
  <si>
    <t>1387</t>
  </si>
  <si>
    <t>DEEPL* SUB:1946118 CUSDEU KOLNEUR 4,99Umsatz vom 20.10.2024MC NORMAN VOSS</t>
  </si>
  <si>
    <t>DI-20241021-3454</t>
  </si>
  <si>
    <t>2024-10-10 00:00:00</t>
  </si>
  <si>
    <t>https://webapp.buchhaltungsbutler.de/receipts/view-pdf/DI-20241021-3454.pdf</t>
  </si>
  <si>
    <t>1388</t>
  </si>
  <si>
    <t>Newsletter Subscription - Mailchimp LLC</t>
  </si>
  <si>
    <t>Mailchimp LLC EREF: V92FVJHBFXFNRFZ3 MREF: GXXW2J2V5JT4Q4C2 CRED: NL48ZZZ342764500000 IBAN: DE52100190001000027873 BIC: ADYBDEB2XXX</t>
  </si>
  <si>
    <t>20924061</t>
  </si>
  <si>
    <t>2024-10-21 00:00:00</t>
  </si>
  <si>
    <t>https://webapp.buchhaltungsbutler.de/receipts/view-pdf/ReceiptforOrderMC20924061Mailchimp.pdf</t>
  </si>
  <si>
    <t>1374</t>
  </si>
  <si>
    <t>-828.32</t>
  </si>
  <si>
    <t>1375</t>
  </si>
  <si>
    <t>Kundennummer: 900254219/Rechnungsnummer: 87000032503/ EREF: 21000007861 MREF: M-K0900254219-0001 CRED: DE63ZZZ00000015422 IBAN: DE8076520071 0012360320 BIC: HYVEDEMM406</t>
  </si>
  <si>
    <t>087000032503</t>
  </si>
  <si>
    <t>2024-10-20 00:00:00</t>
  </si>
  <si>
    <t>https://webapp.buchhaltungsbutler.de/receipts/view-pdf/Hetzner_2024-10-20_087000032503.pdf</t>
  </si>
  <si>
    <t>1373</t>
  </si>
  <si>
    <t>BNR: 81835189 B561001Q3H4 Beitraege 10/24 EREF: 2307467175 MREF: MD140724128 CRED: DE51TK100000031158 IBAN: DE59200505501280376854 BIC: HASP DEHHXXX</t>
  </si>
  <si>
    <t>1372</t>
  </si>
  <si>
    <t>Nettozahlungen Oktober - SEPA Sammel-Ueberweisung mit 3 Ueberweisungen und folgenden zusaetzlichen Informationen: TAN1: SecureGo plus MSG-ID: LG-29102024-10094000000 117103</t>
  </si>
  <si>
    <t>-6100.73</t>
  </si>
  <si>
    <t>SEPA Sammel-Ueberweisung mit 3 Ueberweisungen und folgenden zusaetzlichen Informationen: TAN1: SecureGo plus MSG-ID: LG-29102024-10094000000 117103</t>
  </si>
  <si>
    <t>1371</t>
  </si>
  <si>
    <t>-1071.31</t>
  </si>
  <si>
    <t>Beitraege 01.10.2024 - 31.10.2024 81835189 1071.31 EREF: 2610010680388466 MREF: 011203311201-2 CRED: DE84BKK00000085660 IBAN: DE457002027006 67562546 BIC: HYVEDEMMXXX</t>
  </si>
  <si>
    <t>1370</t>
  </si>
  <si>
    <t>-968.05</t>
  </si>
  <si>
    <t>Auslandsüberweisung Produktbezeichnung: Kundenzahlung Imp. Währung Auftrag vom: 30.10.2024 Unsere Referenz: YG4967-ZAI368954 Begünstigter: 7 955162986 Eneko Bahabol Bank des Begünstigten: CENAIDJAXXX Verwendungszweck: Inv 2024-7 Auftragsbetrag: IDR 15.971.393,00 Kurs: 167 40,625000 Gegenwert: EUR 954,05</t>
  </si>
  <si>
    <t>2024-7</t>
  </si>
  <si>
    <t>966.47</t>
  </si>
  <si>
    <t>2024-10-11 00:00:00</t>
  </si>
  <si>
    <t>https://webapp.buchhaltungsbutler.de/receipts/view-pdf/Final_Invoice_August_October24_v2.pdf</t>
  </si>
  <si>
    <t>1369</t>
  </si>
  <si>
    <t>Auslandsüberweisungsgebühr und Währungsumrechnungsentgelt - Eneko Bahabol</t>
  </si>
  <si>
    <t>Fehlzahlung vom 27.09.2024 - European Space Imaging GmbH</t>
  </si>
  <si>
    <t>297.49</t>
  </si>
  <si>
    <t>Rueckzahlung Doppelzahlung Re.Nr. 240184</t>
  </si>
  <si>
    <t>1367</t>
  </si>
  <si>
    <t>-135.14</t>
  </si>
  <si>
    <t>0000117815920 0019879065364 Rechnungsnr: 120972038224 KdNr. 117815920 Vodafone sagt Danke EREF: 0000117815920 0019879065364 MREF: DE04KMMC0 00117815920T026148527 CRED: DE26ZZZ00000006194 IBAN: DE35700202700655472355 BIC: HYVEDEMMXXX</t>
  </si>
  <si>
    <t>120972038224</t>
  </si>
  <si>
    <t>135.14</t>
  </si>
  <si>
    <t>2024-10-23 00:00:00</t>
  </si>
  <si>
    <t>https://webapp.buchhaltungsbutler.de/receipts/view-pdf/2024-10-23_Rechnung_Kundennr_117815920.pdf</t>
  </si>
  <si>
    <t>1366</t>
  </si>
  <si>
    <t>Bankgebühren - ABSCHLUSS PER 31.10.2024</t>
  </si>
  <si>
    <t>-6.44</t>
  </si>
  <si>
    <t>ABSCHLUSS PER 31.10.2024</t>
  </si>
  <si>
    <t>1368</t>
  </si>
  <si>
    <t>worqs Coworking Wuppertal invoice WQWUP20241250 Virtual Office 365 1. Nov. 2024 bis 30. Nov. 2024 EREF: D-001ZBMDSSGK1 MREF: WORQSCOWORK-QXT 88D CRED: GB27ZZZSDDBARC0000007495895 IBAN: FR7617118820080000000001760 BIC: GOAAFRP1</t>
  </si>
  <si>
    <t>WQWUP20241250</t>
  </si>
  <si>
    <t>2024-11-01 00:00:00</t>
  </si>
  <si>
    <t>https://webapp.buchhaltungsbutler.de/receipts/view-pdf/worqscoworkingwuppertal_invoice_WQWUP20241250.pdf</t>
  </si>
  <si>
    <t>1365</t>
  </si>
  <si>
    <t>Design and layout Intan Jaya Publication - Paulus Teguh Prastowo</t>
  </si>
  <si>
    <t>-809.50</t>
  </si>
  <si>
    <t>Auslandsüberweisung Produktbezeichnung: Kundenzahlung Import EUR Auftrag vom: 05.11.2024 Unsere Referenz: YG4967-ZAI369555 Begünstigter: 037 2609255 Paulus Teguh Prastowo Bank des Begünstigten: CENAIDJAXXX Verwendungszweck: INV.24/ABN/X/2024 Auftragsbetrag: EUR 800 ,00 Buchungsbetrag: EUR 809,50-Wert: 05.11.2024</t>
  </si>
  <si>
    <t>INV.24/ABN/X/2024</t>
  </si>
  <si>
    <t>2024-10-28 00:00:00</t>
  </si>
  <si>
    <t>https://webapp.buchhaltungsbutler.de/receipts/view-pdf/INVOICE_INV024ABNX2024_HRM.pdf</t>
  </si>
  <si>
    <t>1376</t>
  </si>
  <si>
    <t>Auslandsüberweisungsgebühr - Paulus Teguh Prastowo</t>
  </si>
  <si>
    <t>-1236.99</t>
  </si>
  <si>
    <t>Stnr 131/5951/0787 Lohnsteuer Okt. 24 1.236,99 EREF: 13100059510787L241112-7149-88770737 MREF: NW005897133746 CRED: DE14NRW00000098851 IBAN: DE84300500000004061214 BIC: WELADEDDXXX ABWA: Landeshauptkasse des Landes</t>
  </si>
  <si>
    <t>1377</t>
  </si>
  <si>
    <t>www.grover.com EREF: PsZ2vxlYRxo8heBx MREF: 1437a8edf321034f048d166f1ffff9c3 CRED: DE36ZZZ00001690322 IBAN: DK6089000000022730 BIC: SXPYDKKK</t>
  </si>
  <si>
    <t>DE 151124 0014305242</t>
  </si>
  <si>
    <t>2024-11-15 00:00:00</t>
  </si>
  <si>
    <t>https://webapp.buchhaltungsbutler.de/receipts/view-pdf/pdfGrover.pdf</t>
  </si>
  <si>
    <t>1378</t>
  </si>
  <si>
    <t>Fehleinzug Taxmaro - Taxmaro GmbH Steuerberatungsgesellschaft</t>
  </si>
  <si>
    <t>19888/11.11.24 MREF: 10094 CRED: DE67ZZZ00001952052 IBAN: DE42130700240143413300 BIC: DEUTDEDBROS</t>
  </si>
  <si>
    <t>1379</t>
  </si>
  <si>
    <t>-23.04</t>
  </si>
  <si>
    <t>OPENAI *CHATGPT SUBSCRUSA SAN FRANCISCOUSD 23,80KURS: 1,0512371,75% AUSLANDSUMS. 0,40Umsatz vom 18.11.2024MC NORMAN VOSS</t>
  </si>
  <si>
    <t>D475975F-0022</t>
  </si>
  <si>
    <t>23.04</t>
  </si>
  <si>
    <t>2024-11-18 00:00:00</t>
  </si>
  <si>
    <t>https://webapp.buchhaltungsbutler.de/receipts/view-pdf/Invoice-D475975F-0022.pdf</t>
  </si>
  <si>
    <t>1390</t>
  </si>
  <si>
    <t>monatl. Kreditkartenabrechnung - Abrechnung vom 31.10.2024MC</t>
  </si>
  <si>
    <t>333.84</t>
  </si>
  <si>
    <t>Abrechnung vom 31.10.2024MC NORMAN VOSS</t>
  </si>
  <si>
    <t>1391</t>
  </si>
  <si>
    <t>-333.84</t>
  </si>
  <si>
    <t>1380</t>
  </si>
  <si>
    <t>DEEPL* SUB:1946118 CUSDEU KOLNEUR 4,99Umsatz vom 20.11.2024MC NORMAN VOSS</t>
  </si>
  <si>
    <t>DI-20241121-3202</t>
  </si>
  <si>
    <t>2024-11-21 00:00:00</t>
  </si>
  <si>
    <t>https://webapp.buchhaltungsbutler.de/receipts/view-pdf/invoice_DI-20241121-3202.pdf</t>
  </si>
  <si>
    <t>1392</t>
  </si>
  <si>
    <t>-22.77</t>
  </si>
  <si>
    <t>Mailchimp LLC 179664882-21209989-us13 EREF: LK956BGWQBVNHFF3 MREF: GXXW2J2V5JT4Q4C2 CRED: NL48ZZZ342764500000 IBAN: DE52100190001000027873 B IC: ADYBDEB2XXX</t>
  </si>
  <si>
    <t>21209989</t>
  </si>
  <si>
    <t>22.77</t>
  </si>
  <si>
    <t>https://webapp.buchhaltungsbutler.de/receipts/view-pdf/ReceiptforOrderMC21209989Mailchimp.pdf</t>
  </si>
  <si>
    <t>1381</t>
  </si>
  <si>
    <t>Kundennummer: K0900254219 .Rechnungsnummer: 080000071381 . EREF: 20500017831 MREF: M-K0900254219-0001 CRED: DE63ZZZ00000015422 IBAN: DE80765 200710012360320 BIC: HYVEDEMM406</t>
  </si>
  <si>
    <t>080000071381</t>
  </si>
  <si>
    <t>2024-11-20 00:00:00</t>
  </si>
  <si>
    <t>https://webapp.buchhaltungsbutler.de/receipts/view-pdf/Hetzner_2024-11-20_080000071381.pdf</t>
  </si>
  <si>
    <t>1382</t>
  </si>
  <si>
    <t>812.57</t>
  </si>
  <si>
    <t>1397</t>
  </si>
  <si>
    <t>53.60</t>
  </si>
  <si>
    <t>1398</t>
  </si>
  <si>
    <t>Ausgleich Auslagenkonto - Florian Bartosch</t>
  </si>
  <si>
    <t>-53.60</t>
  </si>
  <si>
    <t>Erstattung Auslagen (copyshop, Bahn Heeschen) SecureGo plus IBAN: DE44120300001008605535 BIC: BYLADEM1001</t>
  </si>
  <si>
    <t>1394</t>
  </si>
  <si>
    <t>-812.57</t>
  </si>
  <si>
    <t>Erstattung Auslagen SecureGo plus IBAN: DE95200411550788162600 BIC: COBADEHD055</t>
  </si>
  <si>
    <t>1393</t>
  </si>
  <si>
    <t>Fehlabbuchung von Adobe - WORLDPAY</t>
  </si>
  <si>
    <t>-417.74</t>
  </si>
  <si>
    <t>www.adobe.com EREF: 33148961678 MREF: M-100001144-BL2938065357-S CRED: NL23ZZZ611047600000 IBAN: NL89ABNA0886568579 BIC: ABNANL2A ABWA: www. adobe.com</t>
  </si>
  <si>
    <t>1385</t>
  </si>
  <si>
    <t>www.adobe.com EREF: 35002593194 MREF: M-100001144-BL2938888103-S CRED: NL23ZZZ611047600000 IBAN: NL89ABNA0886568579 BIC: ABNANL2A ABWA: www. adobe.com</t>
  </si>
  <si>
    <t>1384</t>
  </si>
  <si>
    <t>www.adobe.com EREF: 29694470747 MREF: M-100001144-BL2938015545-S CRED: NL23ZZZ611047600000 IBAN: NL89ABNA0886568579 BIC: ABNANL2A ABWA: www. adobe.com</t>
  </si>
  <si>
    <t>1383</t>
  </si>
  <si>
    <t>Beitraege 01.11.2024 - 30.11.2024 81835189 1071.31 EREF: 2610010718465948 MREF: 011203311201-2 CRED: DE84BKK00000085660 IBAN: DE457002027006 67562546 BIC: HYVEDEMMXXX</t>
  </si>
  <si>
    <t>1395</t>
  </si>
  <si>
    <t>BNR: 81835189 B561001Q3H4 Beitraege 11/24 EREF: 4608018314 MREF: MD140724128 CRED: DE51TK100000031158 IBAN: DE59200505501280376854 BIC: HASP DEHHXXX</t>
  </si>
  <si>
    <t>1396</t>
  </si>
  <si>
    <t>Beglaubigung Unterschrift Eintragung VR Wolter - Notar Peter Krolopp</t>
  </si>
  <si>
    <t>-28.68</t>
  </si>
  <si>
    <t>ReNr 24/2167 - IG TAN1:Auftrag nicht TAN-pflichtig IBAN: DE50810932740001700006 BIC: GENODEF1MD1</t>
  </si>
  <si>
    <t>KOSTEN</t>
  </si>
  <si>
    <t>Peter Krolopp</t>
  </si>
  <si>
    <t>28.68</t>
  </si>
  <si>
    <t>2024-11-19 00:00:00</t>
  </si>
  <si>
    <t>https://webapp.buchhaltungsbutler.de/receipts/view-pdf/RechnungNotar2024-11.pdf</t>
  </si>
  <si>
    <t>1400</t>
  </si>
  <si>
    <t>Rückruf Taxmaro - Taxmaro GmbH Steuerberatungsgesellschaft</t>
  </si>
  <si>
    <t>190.40</t>
  </si>
  <si>
    <t>RETURN/REFUND, Retoure SEPA Lastschrift vom 18.11.2024, Rueckgabegrund: MD06 Lastschriftwiderspruch durch den Zahlungspflichtigen CRED: DE67 ZZZ00001952052 IBAN: DE42130700240143413300 BIC: DEUTDEDBROS</t>
  </si>
  <si>
    <t>1401</t>
  </si>
  <si>
    <t>Nettozahlungen November - SEPA Sammel-Ueberweisung mit 3 Ueberweisungen und folgenden zusaetzlichen Informationen: TAN1: SecureGo plus MSG-ID: LG-27112024-10094000000 119907</t>
  </si>
  <si>
    <t>-12157.33</t>
  </si>
  <si>
    <t>SEPA Sammel-Ueberweisung mit 3 Ueberweisungen und folgenden zusaetzlichen Informationen: TAN1: SecureGo plus MSG-ID: LG-27112024-10094000000 119907</t>
  </si>
  <si>
    <t>1402</t>
  </si>
  <si>
    <t>Adobe Advocacy CC - WORLDPAY</t>
  </si>
  <si>
    <t>-230.90</t>
  </si>
  <si>
    <t>www.adobe.com EREF: 29695177989 MREF: M-100001148-HB04968100177EDE-S CRED: NL23ZZZ611047600000 IBAN: NL89ABNA0886568579 BIC: ABNANL2A ABWA: www.adobe.com</t>
  </si>
  <si>
    <t>IEN2024062397031</t>
  </si>
  <si>
    <t>230.9</t>
  </si>
  <si>
    <t>2024-11-26 00:00:00</t>
  </si>
  <si>
    <t>https://webapp.buchhaltungsbutler.de/receipts/view-pdf/26112024_HB04968100177EDE.pdf</t>
  </si>
  <si>
    <t>1405</t>
  </si>
  <si>
    <t>Adobe CC Documentation - WORLDPAY</t>
  </si>
  <si>
    <t>www.adobe.com EREF: 28772035842 MREF: M-100001148-HB04968500140EDE-S CRED: NL23ZZZ611047600000 IBAN: NL89ABNA0886568579 BIC: ABNANL2A ABWA: www.adobe.com</t>
  </si>
  <si>
    <t>IEN2024062396981</t>
  </si>
  <si>
    <t>https://webapp.buchhaltungsbutler.de/receipts/view-pdf/invoice%283%29.pdf</t>
  </si>
  <si>
    <t>1404</t>
  </si>
  <si>
    <t>Adobe Publications CC - WORLDPAY</t>
  </si>
  <si>
    <t>www.adobe.com EREF: 28772036111 MREF: M-100001148-HB04968100189EDE-S CRED: NL23ZZZ611047600000 IBAN: NL89ABNA0886568579 BIC: ABNANL2A ABWA: www.adobe.com</t>
  </si>
  <si>
    <t>IEN2024062396958</t>
  </si>
  <si>
    <t>https://webapp.buchhaltungsbutler.de/receipts/view-pdf/Invoice_Adobe_AdminPubli.pdf</t>
  </si>
  <si>
    <t>1403</t>
  </si>
  <si>
    <t>-765.60</t>
  </si>
  <si>
    <t>Beitraege 01.11.2024 - 30.11.2024 81835189 765.60 EREF: 2610010724478569 MREF: 011203311201-2 CRED: DE84BKK00000085660 IBAN: DE4570020270066 7562546 BIC: HYVEDEMMXXX</t>
  </si>
  <si>
    <t>1406</t>
  </si>
  <si>
    <t>Bankgebühren - ABSCHLUSS PER 30.11.2024</t>
  </si>
  <si>
    <t>-7.16</t>
  </si>
  <si>
    <t>ABSCHLUSS PER 30.11.2024</t>
  </si>
  <si>
    <t>1407</t>
  </si>
  <si>
    <t>-2087.36</t>
  </si>
  <si>
    <t>BNR: 81835189 B561001Q3H4 Beitraege 11/24 EREF: 9920690415 MREF: MD140724128 CRED: DE51TK100000031158 IBAN: DE59200505501280376854 BIC: HASP DEHHXXX</t>
  </si>
  <si>
    <t>1409</t>
  </si>
  <si>
    <t>-148.07</t>
  </si>
  <si>
    <t>0000117815920 0019940465222 Rechnungsnr: 121043217300 KdNr. 117815920 Vodafone sagt Danke EREF: 0000117815920 0019940465222 MREF: DE04KMMC0 00117815920T026148527 CRED: DE26ZZZ00000006194 IBAN: DE35700202700655472355 BIC: HYVEDEMMXXX</t>
  </si>
  <si>
    <t>121043217300</t>
  </si>
  <si>
    <t>148.07</t>
  </si>
  <si>
    <t>2024-11-22 00:00:00</t>
  </si>
  <si>
    <t>https://webapp.buchhaltungsbutler.de/receipts/view-pdf/2024-11-22_Rechnung_Kundennr_117815920.pdf</t>
  </si>
  <si>
    <t>1408</t>
  </si>
  <si>
    <t>8 Tage Internetpaket Mobil Bartosch - Vodafone GmbH</t>
  </si>
  <si>
    <t>worqs Coworking Wuppertal invoice WQWUP20241274 Virtual Office 365 1. Dez. 2024 bis 31. Dez. 2024 EREF: D-00247FN04Q4C MREF: WORQSCOWORK-QXT 88D CRED: GB27ZZZSDDBARC0000007495895 IBAN: FR7617118820080000000001760 BIC: GOAAFRP1</t>
  </si>
  <si>
    <t>WQWUP20241274</t>
  </si>
  <si>
    <t>2024-12-01 00:00:00</t>
  </si>
  <si>
    <t>https://webapp.buchhaltungsbutler.de/receipts/view-pdf/worqscoworkingwuppertal_invoice_WQWUP20241274.pdf</t>
  </si>
  <si>
    <t>1411</t>
  </si>
  <si>
    <t>-976.90</t>
  </si>
  <si>
    <t>Auslandsüberweisung Produktbezeichnung: Kundenzahlung Imp. Währung Auftrag vom: 09.12.2024 Unsere Referenz: YG4967-ZAI373411 Begünstigter: 7 955162986 Eneko Bahabol Bank des Begünstigten: CENAIDJAXXX Verwendungszweck: Invoice 2024-8 Auftragsbetrag: IDR 15.903.300,00 Kurs: 16516,130000 Gegenwert: EUR 962,90</t>
  </si>
  <si>
    <t>2024-8</t>
  </si>
  <si>
    <t>962.9</t>
  </si>
  <si>
    <t>2024-11-27 00:00:00</t>
  </si>
  <si>
    <t>https://webapp.buchhaltungsbutler.de/receipts/view-pdf/invoiceoktober-november2024%281%29.pdf</t>
  </si>
  <si>
    <t>1412</t>
  </si>
  <si>
    <t>76.77</t>
  </si>
  <si>
    <t>TK-Beleg 101224,AB307,571 Erstattung nach AAG - U102. bis 02.07.2024 EREF: 3707561875</t>
  </si>
  <si>
    <t>1426</t>
  </si>
  <si>
    <t>72.57</t>
  </si>
  <si>
    <t>TK-Beleg 101224,AB306,571 Erstattung nach AAG - U123. bis 23.08.2024 EREF: 3707561874</t>
  </si>
  <si>
    <t>1425</t>
  </si>
  <si>
    <t>362.84</t>
  </si>
  <si>
    <t>TK-Beleg 101224,AB305,571 Erstattung nach AAG - U101. bis 05.07.2024 EREF: 3707561873</t>
  </si>
  <si>
    <t>1424</t>
  </si>
  <si>
    <t>290.27</t>
  </si>
  <si>
    <t>TK-Beleg 101224,AB304,571 Erstattung nach AAG - U128. bis 31.10.2024 EREF: 3707561872</t>
  </si>
  <si>
    <t>1423</t>
  </si>
  <si>
    <t>664.50</t>
  </si>
  <si>
    <t>TK-Beleg 101224,AB301,571 Erstattung nach AAG - U103. bis 12.01.2024 EREF: 3707561871</t>
  </si>
  <si>
    <t>1422</t>
  </si>
  <si>
    <t>TK-Beleg 101224,AB300,571 Erstattung nach AAG - U110. bis 14.06.2024 EREF: 3707561870</t>
  </si>
  <si>
    <t>1421</t>
  </si>
  <si>
    <t>TK-Beleg 101224,AB299,571 Erstattung nach AAG - U124. bis 28.05.2024 EREF: 3707561869</t>
  </si>
  <si>
    <t>1420</t>
  </si>
  <si>
    <t>47.66</t>
  </si>
  <si>
    <t>Erstattung nach AAG - U106. bis 06.05.2024 Erstattung AAG 47.66 EREF: 3620030381326128</t>
  </si>
  <si>
    <t>1419</t>
  </si>
  <si>
    <t>Erstattung nach AAG - U110. bis 10.07.2024 Erstattung AAG 47.66 EREF: 3620030381326114</t>
  </si>
  <si>
    <t>1418</t>
  </si>
  <si>
    <t>Erstattung nach AAG - U122. bis 22.11.2024 Erstattung AAG 47.66 EREF: 3620030381325301</t>
  </si>
  <si>
    <t>1417</t>
  </si>
  <si>
    <t>Erstattung nach AAG - U126. bis 26.09.2024 Erstattung AAG 47.66 EREF: 3620030381325300</t>
  </si>
  <si>
    <t>1416</t>
  </si>
  <si>
    <t>172.69</t>
  </si>
  <si>
    <t>Erstattung nach AAG - U106. bis 09.02.2024 Erstattung AAG 172.69 EREF: 3620030381325281</t>
  </si>
  <si>
    <t>1415</t>
  </si>
  <si>
    <t>Erstattung nach AAG - U124. bis 24.01.2024 Erstattung AAG 43.17 EREF: 3620030381326046</t>
  </si>
  <si>
    <t>1414</t>
  </si>
  <si>
    <t>www.grover.com EREF: wVpKrBKqX6mkeFqJ MREF: 1437a8edf321034f048d166f1ffff9c3 CRED: DE36ZZZ00001690322 IBAN: DK6089000000022730 BIC: SXPYDKKK</t>
  </si>
  <si>
    <t>DE 121224 0014749468</t>
  </si>
  <si>
    <t>2024-12-12 00:00:00</t>
  </si>
  <si>
    <t>https://webapp.buchhaltungsbutler.de/receipts/view-pdf/pdfgroverdez2024.pdf</t>
  </si>
  <si>
    <t>1413</t>
  </si>
  <si>
    <t>-34.17</t>
  </si>
  <si>
    <t>Stnr 131/5951/0787 Lohnsteuer Nov. 24 34,17 EREF: 13100059510787L241211-7191-89436634 MREF: NW005897133746 CRED: DE14NRW00000098851 IBAN: DE 84300500000004061214 BIC: WELADEDDXXX ABWA: Landeshauptkasse des Landes</t>
  </si>
  <si>
    <t>1427</t>
  </si>
  <si>
    <t>Porto - Deutsche Post Shop</t>
  </si>
  <si>
    <t>-3.20</t>
  </si>
  <si>
    <t>2WF14139AL478864M</t>
  </si>
  <si>
    <t>4124467922</t>
  </si>
  <si>
    <t>3.2</t>
  </si>
  <si>
    <t>2024-12-17 00:00:00</t>
  </si>
  <si>
    <t>https://webapp.buchhaltungsbutler.de/receipts/view-pdf/Rechnung_4124467922.pdf</t>
  </si>
  <si>
    <t>1429</t>
  </si>
  <si>
    <t>3.20</t>
  </si>
  <si>
    <t>8Y7033733J970205V</t>
  </si>
  <si>
    <t>1428</t>
  </si>
  <si>
    <t>1434</t>
  </si>
  <si>
    <t>Nettozahlungen Dezember 2024 - SEPA Sammel-Ueberweisung mit 3 Ueberweisungen und folgenden zusaetzlichen Informationen: TAN1: SecureGo plus MSG-ID: LG-17122024-10094000000 125335</t>
  </si>
  <si>
    <t>-8107.20</t>
  </si>
  <si>
    <t>SEPA Sammel-Ueberweisung mit 3 Ueberweisungen und folgenden zusaetzlichen Informationen: TAN1: SecureGo plus MSG-ID: LG-17122024-10094000000 125335</t>
  </si>
  <si>
    <t>1433</t>
  </si>
  <si>
    <t>Bartosch Florian Rückzahlung Auslagen SecureGo plus IBAN: DE44120300001008605535 BIC: BYLADEM1001</t>
  </si>
  <si>
    <t>1432</t>
  </si>
  <si>
    <t>Ausgleich Paypal - PayPal (Europe) S.a r.l. et Cie, S.C.A.</t>
  </si>
  <si>
    <t>1039026352860 PP.5830.PP . Shop der Deutschen Post (DPDHL Group), Ihr Einkauf bei Shop der Deutschen Post (DPDHL Group) EREF: 1039026352860 PP.5830.PP PAYPAL MREF: 5YA22253Q9ZKS CRED: LU96ZZZ0000000000000000058 IBAN: DE88500700100175526303 BIC: DEUTDEFFXXX</t>
  </si>
  <si>
    <t>1431</t>
  </si>
  <si>
    <t>Misereor 3. Zahlung 2023-2025 - Bischöfliches Hilfswerk MISEREOR</t>
  </si>
  <si>
    <t>BB-Int-1077</t>
  </si>
  <si>
    <t>DevInt e. V .</t>
  </si>
  <si>
    <t>2024-12-11 00:00:00</t>
  </si>
  <si>
    <t>https://webapp.buchhaltungsbutler.de/receipts/view-pdf/AuszahlungsmitteilungDok-ID-1693505_2.pdf</t>
  </si>
  <si>
    <t>1430</t>
  </si>
  <si>
    <t>4L309495JC719842L</t>
  </si>
  <si>
    <t>4124763242</t>
  </si>
  <si>
    <t>2024-12-19 00:00:00</t>
  </si>
  <si>
    <t>https://webapp.buchhaltungsbutler.de/receipts/view-pdf/Rechnung_4124763242.pdf</t>
  </si>
  <si>
    <t>1436</t>
  </si>
  <si>
    <t>1.60</t>
  </si>
  <si>
    <t>2KF38864AF949513L</t>
  </si>
  <si>
    <t>1435</t>
  </si>
  <si>
    <t>Kreditkartenabrechnung - Abrechnung vom 29.11.2024MC</t>
  </si>
  <si>
    <t>28.03</t>
  </si>
  <si>
    <t>Abrechnung vom 29.11.2024MC NORMAN VOSS</t>
  </si>
  <si>
    <t>1439</t>
  </si>
  <si>
    <t>-23.12</t>
  </si>
  <si>
    <t>OPENAI *CHATGPT SUBSCRUSA SAN FRANCISCOUSD 23,80KURS: 1,0475351,75% AUSLANDSUMS. 0,40Umsatz vom 18.12.2024MC NORMAN VOSS</t>
  </si>
  <si>
    <t>23.12</t>
  </si>
  <si>
    <t>2024-12-18 00:00:00</t>
  </si>
  <si>
    <t>https://webapp.buchhaltungsbutler.de/receipts/view-pdf/Invoice-D475975F-0023.pdf</t>
  </si>
  <si>
    <t>1438</t>
  </si>
  <si>
    <t>-28.03</t>
  </si>
  <si>
    <t>1437</t>
  </si>
  <si>
    <t>Videobearbeitung, Timeline setzen - Otis Lantipo</t>
  </si>
  <si>
    <t>-918.74</t>
  </si>
  <si>
    <t>Auslandsüberweisung Produktbezeichnung: Kundenzahlung Imp. Währung Auftrag vom: 20.12.2024 Unsere Referenz: YG4967-ZAI375189 Begünstigter: 1 377965859 Otis Lantipo Bank des Begünstigten: BNINIDJAJPA Verwendungszweck: Invoice INV-1-2024 Auftragsbetrag: IDR 15.000.000,00 Ku rs: 16579,325000 Gegenwert: EUR 904,74</t>
  </si>
  <si>
    <t>INV-1-2024</t>
  </si>
  <si>
    <t>Otis Lanny Papua ITShare</t>
  </si>
  <si>
    <t>904.74</t>
  </si>
  <si>
    <t>https://webapp.buchhaltungsbutler.de/receipts/view-pdf/INVOICEHRMVIDEO_OTIS_final2.pdf</t>
  </si>
  <si>
    <t>1440</t>
  </si>
  <si>
    <t>Auslandsüberweisungsgebühr - Otis Lantipo</t>
  </si>
  <si>
    <t>-4255.41</t>
  </si>
  <si>
    <t>BNR: 81835189 B561001Q3H4 Beitraege 12/24 EREF: 5207612555 MREF: MD140724128 CRED: DE51TK100000031158 IBAN: DE59200505501280376854 BIC: HASP DEHHXXX</t>
  </si>
  <si>
    <t>1444</t>
  </si>
  <si>
    <t>-1057.03</t>
  </si>
  <si>
    <t>Beitraege 01.12.2024 - 31.12.2024 81835189 1057.03 EREF: 2610010761555946 MREF: 011203311201-2 CRED: DE84BKK00000085660 IBAN: DE457002027006 67562546 BIC: HYVEDEMMXXX</t>
  </si>
  <si>
    <t>1443</t>
  </si>
  <si>
    <t>Home-Office Ausstattung HRM Project Coordinator - Payone i.A. von IKEA</t>
  </si>
  <si>
    <t>-329.00</t>
  </si>
  <si>
    <t>191219320197551251200004920 ELV65449361 19.12 19.32 ME0 EREF: 19121932019755125120000492065449361 MREF: G544936115462412191932 CRED: DE16E01 00000020245 IBAN: DE15302201900029610193 BIC: HYVEDEMM414 ABWA: IKEA 492 WUPPERTAL DANKT</t>
  </si>
  <si>
    <t>1487440077</t>
  </si>
  <si>
    <t>IKEA Deutschland GmbH &amp; Co. KG</t>
  </si>
  <si>
    <t>329</t>
  </si>
  <si>
    <t>https://webapp.buchhaltungsbutler.de/receipts/view-pdf/PDF-Dokument-4C95-994D-AF-0.pdf</t>
  </si>
  <si>
    <t>1442</t>
  </si>
  <si>
    <t>1039068152137/PP.5830.PP/. Shop der Deutschen Post (DPDHL Group), Ihr Einkauf bei Shop der Deutschen Post (DPDHL Group) EREF: 1039068152137 MREF: 5YA22253Q9ZKS CRED: LU96ZZZ0000000000000000058 IBAN: LU89751000135104200E BIC: PPLXLUL2</t>
  </si>
  <si>
    <t>1441</t>
  </si>
  <si>
    <t>DEEPL* SUB:1946118 CUSDEU KOLNEUR 4,99Umsatz vom 20.12.2024MC NORMAN VOSS</t>
  </si>
  <si>
    <t>DI-20241221-3222</t>
  </si>
  <si>
    <t>2024-12-21 00:00:00</t>
  </si>
  <si>
    <t>https://webapp.buchhaltungsbutler.de/receipts/view-pdf/DI-20241221-3222.pdf</t>
  </si>
  <si>
    <t>1471</t>
  </si>
  <si>
    <t>-23.13</t>
  </si>
  <si>
    <t>Mailchimp LLC 179664882-21494893-us13 EREF: LS638LHT9F9DT5F6 MREF: GXXW2J2V5JT4Q4C2 CRED: NL48ZZZ342764500000 IBAN: DE52100190001000027873 B IC: ADYBDEB2XXX</t>
  </si>
  <si>
    <t>21494893</t>
  </si>
  <si>
    <t>23.13</t>
  </si>
  <si>
    <t>https://webapp.buchhaltungsbutler.de/receipts/view-pdf/ReceiptforOrderMC21494893Mailchimp.pdf</t>
  </si>
  <si>
    <t>1445</t>
  </si>
  <si>
    <t>Kundennummer: K0900254219 Rechnungsnummer: 080000117268 EREF: 20400037090 MREF: M-K0900254219-0001 CRED: DE63ZZZ00000015422 IBAN: DE44701600 000000142108 BIC: GENODEFF701</t>
  </si>
  <si>
    <t>080000117268</t>
  </si>
  <si>
    <t>2024-12-20 00:00:00</t>
  </si>
  <si>
    <t>https://webapp.buchhaltungsbutler.de/receipts/view-pdf/Hetzner_2024-12-20_080000117268.pdf</t>
  </si>
  <si>
    <t>1446</t>
  </si>
  <si>
    <t>Bankgebühren - ABSCHLUSS PER 31.12.2024</t>
  </si>
  <si>
    <t>-8.24</t>
  </si>
  <si>
    <t>ABSCHLUSS PER 31.12.2024</t>
  </si>
  <si>
    <t>1447</t>
  </si>
  <si>
    <t>Verbindlichk. soziale Sicherheit</t>
  </si>
  <si>
    <t>AAG Forderungen</t>
  </si>
  <si>
    <t>2421</t>
  </si>
  <si>
    <t>Korrektur Fehlbuchung Verbindlichk. soziale Sicherheit</t>
  </si>
  <si>
    <t>worqs Coworking Wuppertal invoice WQWUP20251299 Virtual Office 365 1. Jan. 2025 bis 31. Jan. 2025 EREF: D-00297D812FXJ MREF: WORQSCOWORK-QXT 88D CRED: GB27ZZZSDDBARC0000007495895 IBAN: FR7617118820080000000001760 BIC: GOAAFRP1</t>
  </si>
  <si>
    <t>WQWUP20251299</t>
  </si>
  <si>
    <t>2025-01-01 00:00:00</t>
  </si>
  <si>
    <t>https://webapp.buchhaltungsbutler.de/receipts/view-pdf/worqscoworkingwuppertal_invoice_WQWUP20251299_01012025.pdf</t>
  </si>
  <si>
    <t>1448</t>
  </si>
  <si>
    <t>0000117815920 0019998466496 Rechnungsnr: 121114301520 KdNr. 117815920 Vodafone sagt Danke EREF: 0000117815920 0019998466496 MREF: DE04KMMC0 00117815920T026148527 CRED: DE26ZZZ00000006194 IBAN: DE35700202700655472355 BIC: HYVEDEMMXXX</t>
  </si>
  <si>
    <t>121114301520</t>
  </si>
  <si>
    <t>2024-12-27 00:00:00</t>
  </si>
  <si>
    <t>https://webapp.buchhaltungsbutler.de/receipts/view-pdf/2024-12-27_Rechnung_Kundennr_117815920.pdf</t>
  </si>
  <si>
    <t>1450</t>
  </si>
  <si>
    <t>Launch Intan Jaya Docu and Report, Jayapura - Eneko Bahabol</t>
  </si>
  <si>
    <t>-662.62</t>
  </si>
  <si>
    <t>Auslandsüberweisung Produktbezeichnung: Kundenzahlung Imp. Währung Auftrag vom: 07.01.2025 Unsere Referenz: YG4967-ZAI376748 Begünstigter: 7 955162986 Eneko Bahabol Bank des Begünstigten: CENAIDJAXXX Verwendungszweck: advancement launching eventAuftragsbetrag: IDR 10.800. 000,00 Kurs: 16548,590000 Gegenwert: EUR 652,62</t>
  </si>
  <si>
    <t>BB-Int-1081</t>
  </si>
  <si>
    <t>652.62</t>
  </si>
  <si>
    <t>2024-12-31 00:00:00</t>
  </si>
  <si>
    <t>https://webapp.buchhaltungsbutler.de/receipts/view-pdf/AdvancedPaymentRequest_Eneko_HRMLaunch_Jubi.pdf</t>
  </si>
  <si>
    <t>1449</t>
  </si>
  <si>
    <t>www.grover.com EREF: 2lY0cojWI8RwfiBQ MREF: 1437a8edf321034f048d166f1ffff9c3 CRED: DE36ZZZ00001690322 IBAN: DK6089000000022730 BIC: SXPYDKKK</t>
  </si>
  <si>
    <t>160125</t>
  </si>
  <si>
    <t>2025-01-16 00:00:00</t>
  </si>
  <si>
    <t>https://webapp.buchhaltungsbutler.de/receipts/view-pdf/GroverJan25pdf.pdf</t>
  </si>
  <si>
    <t>1451</t>
  </si>
  <si>
    <t>-1988.63</t>
  </si>
  <si>
    <t>Stnr 131/5951/0787 Lohnsteuer Dez. 24 1.988,63 EREF: 13100059510787L250113-7227-90374171 MREF: NW005897133746 CRED: DE14NRW00000098851 IBAN: DE84300500000004061214 BIC: WELADEDDXXX ABWA: Landeshauptkasse des Landes</t>
  </si>
  <si>
    <t>1453</t>
  </si>
  <si>
    <t>GLS Beitrag 2025, weitere Infos unter www.gls.de/beitrag KDNR: 12663442</t>
  </si>
  <si>
    <t>1452</t>
  </si>
  <si>
    <t>322.91</t>
  </si>
  <si>
    <t>37C184765D627292F</t>
  </si>
  <si>
    <t>1454</t>
  </si>
  <si>
    <t>website maintenance plugin - fiverr.com</t>
  </si>
  <si>
    <t>-322.91</t>
  </si>
  <si>
    <t>1RM74537M4546535F develop custom wordpress plugin, theme, woocommerce solution</t>
  </si>
  <si>
    <t>FI83968661268</t>
  </si>
  <si>
    <t>https://webapp.buchhaltungsbutler.de/receipts/view-pdf/FI83968661268.pdf</t>
  </si>
  <si>
    <t>1455</t>
  </si>
  <si>
    <t>1039665872614/PP.5830.PP/. FIVERR INTERNATIONAL LTD., Ihr Einkauf bei FIVERR INTERNATIONAL LTD. EREF: 1039665872614 MREF: 5YA22253Q9ZKS CRED : LU96ZZZ0000000000000000058 IBAN: LU89751000135104200E BIC: PPLXLUL2</t>
  </si>
  <si>
    <t>1456</t>
  </si>
  <si>
    <t>KI Tool Textanalyse via DevInt Coordination - OPENAI *CHATGPT SUBSCRUSA SAN</t>
  </si>
  <si>
    <t>-23.60</t>
  </si>
  <si>
    <t>OPENAI *CHATGPT SUBSCRUSA SAN FRANCISCOUSD 23,80KURS: 1,0263041,75% AUSLANDSUMS. 0,41Umsatz vom 18.01.2025MC NORMAN VOSS</t>
  </si>
  <si>
    <t>23.6</t>
  </si>
  <si>
    <t>2025-01-18 00:00:00</t>
  </si>
  <si>
    <t>https://webapp.buchhaltungsbutler.de/receipts/view-pdf/Invoice-D475975F-0024.pdf</t>
  </si>
  <si>
    <t>1472</t>
  </si>
  <si>
    <t>Kreditkartenabrechnung - Abrechnung vom 30.12.2024MC</t>
  </si>
  <si>
    <t>28.11</t>
  </si>
  <si>
    <t>Abrechnung vom 30.12.2024MC NORMAN VOSS</t>
  </si>
  <si>
    <t>1473</t>
  </si>
  <si>
    <t>-28.11</t>
  </si>
  <si>
    <t>1457</t>
  </si>
  <si>
    <t>-23.30</t>
  </si>
  <si>
    <t>Mailchimp LLC 179664882-21759845-us13 EREF: CN2HPX45RJ74P3F6 MREF: GXXW2J2V5JT4Q4C2 CRED: NL48ZZZ342764500000 IBAN: DE52100190001000027873 B IC: ADYBDEB2XXX</t>
  </si>
  <si>
    <t>21759845</t>
  </si>
  <si>
    <t>23.3</t>
  </si>
  <si>
    <t>2025-01-21 00:00:00</t>
  </si>
  <si>
    <t>https://webapp.buchhaltungsbutler.de/receipts/view-pdf/ReceiptforOrderMC21759845Mailchimp.pdf</t>
  </si>
  <si>
    <t>1458</t>
  </si>
  <si>
    <t>-5.07</t>
  </si>
  <si>
    <t>DEEPL* SUB:1946118 CUSDEU KOLNEUR 5,07Umsatz vom 21.01.2025MC NORMAN VOSS</t>
  </si>
  <si>
    <t>DI-20250121-5690</t>
  </si>
  <si>
    <t>5.07</t>
  </si>
  <si>
    <t>https://webapp.buchhaltungsbutler.de/receipts/view-pdf/DI-20250121-5690.pdf</t>
  </si>
  <si>
    <t>1474</t>
  </si>
  <si>
    <t>Kundennummer: K0900254219 Rechnungsnummer: 089000165053 EREF: 20700053748 MREF: M-K0900254219-0001 CRED: DE63ZZZ00000015422 IBAN: DE80765200 710012360320 BIC: HYVEDEMM406</t>
  </si>
  <si>
    <t>089000165053</t>
  </si>
  <si>
    <t>2025-01-20 00:00:00</t>
  </si>
  <si>
    <t>https://webapp.buchhaltungsbutler.de/receipts/view-pdf/Hetzner_2025-01-20_089000165053.pdf</t>
  </si>
  <si>
    <t>1459</t>
  </si>
  <si>
    <t>KI Tool Textanalyse via HRM Account - OPENAI *CHATGPT SUBSCRUSA SAN</t>
  </si>
  <si>
    <t>OPENAI *CHATGPT SUBSCRUSA SAN FRANCISCOUSD 23,80KURS: 1,0393011,75% AUSLANDSUMS. 0,40Umsatz vom 23.01.2025MC NORMAN VOSS</t>
  </si>
  <si>
    <t>B2B2136A</t>
  </si>
  <si>
    <t>2025-01-23 00:00:00</t>
  </si>
  <si>
    <t>https://webapp.buchhaltungsbutler.de/receipts/view-pdf/Invoice-B2B2136A-0001.pdf</t>
  </si>
  <si>
    <t>1475</t>
  </si>
  <si>
    <t>Advocacy Consultancy Brussels - Andrew Teixeira de Sousa</t>
  </si>
  <si>
    <t>-733.00</t>
  </si>
  <si>
    <t>Invoice No. 2025.0104.1 SecureGo plus IBAN: BE70950233779025 BIC: CTBKBEBXXXX</t>
  </si>
  <si>
    <t>2025.0104.1</t>
  </si>
  <si>
    <t>Andrew Sousa</t>
  </si>
  <si>
    <t>2025-01-04 00:00:00</t>
  </si>
  <si>
    <t>https://webapp.buchhaltungsbutler.de/receipts/view-pdf/2024DecInvoiceASousa.pdf</t>
  </si>
  <si>
    <t>1460</t>
  </si>
  <si>
    <t>-545.01</t>
  </si>
  <si>
    <t>Auslandsüberweisung Produktbezeichnung: Kundenzahlung Imp. Währung Auftrag vom: 27.01.2025 Unsere Referenz: YG4967-ZAI378708 Begünstigter: 7 955162986 Eneko Bahabol Bank des Begünstigten: CENAIDJAXXX Verwendungszweck: Invoice 2025-01 Auftragsbetrag: IDR 8.962.000,00 Kurs : 16750,937500 Gegenwert: EUR 535,01</t>
  </si>
  <si>
    <t>2025-01</t>
  </si>
  <si>
    <t>535.01</t>
  </si>
  <si>
    <t>2025-01-14 00:00:00</t>
  </si>
  <si>
    <t>https://webapp.buchhaltungsbutler.de/receipts/view-pdf/Invoice_Eneko_14Jan25.pdf</t>
  </si>
  <si>
    <t>1461</t>
  </si>
  <si>
    <t>Beitraege 01.01.2025 - 31.01.2025 81835189 1057.03 EREF: 2610010807655459 MREF: 011203311201-2 CRED: DE84BKK00000085660 IBAN: DE457002027006 67562546 BIC: HYVEDEMMXXX</t>
  </si>
  <si>
    <t>1463</t>
  </si>
  <si>
    <t>Verwaltungsgebühr Stifter Helfen Rabatt Docusign - Haus des Stiftens gGmbH fur Unternehmen und Non-Profits gGmbH</t>
  </si>
  <si>
    <t>-115.43</t>
  </si>
  <si>
    <t>www.stifter-helfen.de EREF: STR16NARF9VQTMXZUOVJCRAN9DRJYRNM22 MREF: 8NFOZWBARMBN3UUD CRED: BE39ZZZCITD000000037 IBAN: IE30CITI9900513295654 8 BIC: STTOIE22 ANAM: Haus des Stiftens gGmbH fur Unternehmen und Non-Profits gGmbH</t>
  </si>
  <si>
    <t>1125843</t>
  </si>
  <si>
    <t>115.43</t>
  </si>
  <si>
    <t>2025-01-27 00:00:00</t>
  </si>
  <si>
    <t>https://webapp.buchhaltungsbutler.de/receipts/view-pdf/order_328096_DEU.pdf</t>
  </si>
  <si>
    <t>1462</t>
  </si>
  <si>
    <t>BNR: 81835189 B561001Q3H4 Beitraege 01/25 EREF: 5007525745 MREF: MD140724128 CRED: DE51TK100000031158 IBAN: DE59200505501280376854 BIC: HASP DEHHXXX</t>
  </si>
  <si>
    <t>1464</t>
  </si>
  <si>
    <t>4255.41</t>
  </si>
  <si>
    <t>RETURN/REFUND, Retoure SEPA Lastschrift vom 29.01.2025, Rueckgabegrund: AM04 Deckung ungenügend EREF: 5007525745 CRED: DE51TK100000031158 IB AN: DE59200505501280376854 BIC: HASPDEHHXXX</t>
  </si>
  <si>
    <t>1465</t>
  </si>
  <si>
    <t>Gesetzliche Sozialaufwendungen</t>
  </si>
  <si>
    <t>Nettolohnzahlungen Januar 2025 - SEPA Sammel-Ueberweisung mit 3 Ueberweisungen und folgenden zusaetzlichen Informationen: TAN1: SecureGo plus MSG-ID: 2501281604</t>
  </si>
  <si>
    <t>-5985.10</t>
  </si>
  <si>
    <t>SEPA Sammel-Ueberweisung mit 3 Ueberweisungen und folgenden zusaetzlichen Informationen: TAN1: SecureGo plus MSG-ID: 2501281604</t>
  </si>
  <si>
    <t>1468</t>
  </si>
  <si>
    <t>Bankgebühren - ABSCHLUSS PER 31.01.2025</t>
  </si>
  <si>
    <t>-6.68</t>
  </si>
  <si>
    <t>ABSCHLUSS PER 31.01.2025</t>
  </si>
  <si>
    <t>1469</t>
  </si>
  <si>
    <t>0000117815920 0020055984436 Rechnungsnr: 121185315888 KdNr. 117815920 Vodafone sagt Danke EREF: 0000117815920 0020055984436 MREF: DE04KMMC0 00117815920T026148527 CRED: DE26ZZZ00000006194 IBAN: DE35700202700655472355 BIC: HYVEDEMMXXX</t>
  </si>
  <si>
    <t>121185315888</t>
  </si>
  <si>
    <t>https://webapp.buchhaltungsbutler.de/receipts/view-pdf/2025-01-23_Rechnung_Kundennr_117815920.pdf</t>
  </si>
  <si>
    <t>1467</t>
  </si>
  <si>
    <t>Contr-2025-100001/275 EREF: 588-12011439-1</t>
  </si>
  <si>
    <t>Contr-2024-100001/275 payment 2025</t>
  </si>
  <si>
    <t>2025-01-31 00:00:00</t>
  </si>
  <si>
    <t>https://webapp.buchhaltungsbutler.de/receipts/view-pdf/Paymentnotice100001275-DevInteVPapuaInternationalAdvocacy2023-2025.pdf</t>
  </si>
  <si>
    <t>1466</t>
  </si>
  <si>
    <t>worqs Coworking Wuppertal invoice WQWUP20251323 Virtual Office 365 1. Feb. 2025 bis 28. Feb. 2025 EREF: D-002EQTZE7VN8 MREF: WORQSCOWORK-QXT 88D CRED: GB27ZZZSDDBARC0000007495895 IBAN: FR7617118820080000000001760 BIC: GOAAFRP1</t>
  </si>
  <si>
    <t>WQWUP20251323</t>
  </si>
  <si>
    <t>2025-02-01 00:00:00</t>
  </si>
  <si>
    <t>https://webapp.buchhaltungsbutler.de/receipts/view-pdf/worqs-coworking-wuppertal_invoice_wqwup20251323_01-02-2025_talia-la-rosa.pdf</t>
  </si>
  <si>
    <t>1470</t>
  </si>
  <si>
    <t>-4259.41</t>
  </si>
  <si>
    <t>BNR: 81835189 B561001Q3H4 Beitraege 01/25 EREF: 9940788699 MREF: MD140724128 CRED: DE51TK100000031158 IBAN: DE59200505501280376854 BIC: HASP DEHHXXX</t>
  </si>
  <si>
    <t>1476</t>
  </si>
  <si>
    <t>Lastrückzugsgebühren wegen Kontodeckung - Techniker Krankenkasse</t>
  </si>
  <si>
    <t>Bahnticket Bartosch München - Genf - München WCC Papua Consultation - Deutsche Bahn AG</t>
  </si>
  <si>
    <t>-146.38</t>
  </si>
  <si>
    <t>2025-323338249707</t>
  </si>
  <si>
    <t>146.38</t>
  </si>
  <si>
    <t>2025-02-10 00:00:00</t>
  </si>
  <si>
    <t>https://webapp.buchhaltungsbutler.de/receipts/view-pdf/DB_Kaufbeleg_Bartosch_Mu_Gv_Mu_323338249707.pdf</t>
  </si>
  <si>
    <t>1495</t>
  </si>
  <si>
    <t>-559.94</t>
  </si>
  <si>
    <t>Invoice No. 2025.0204.1 SecureGo plus IBAN: BE70950233779025 BIC: CTBKBEBXXXX</t>
  </si>
  <si>
    <t>2025.0204 .1</t>
  </si>
  <si>
    <t>559.94</t>
  </si>
  <si>
    <t>2025-02-04 00:00:00</t>
  </si>
  <si>
    <t>https://webapp.buchhaltungsbutler.de/receipts/view-pdf/2025JanInvoiceASousa_2.pdf</t>
  </si>
  <si>
    <t>1477</t>
  </si>
  <si>
    <t>www.grover.com EREF: BU8eWtShswkpiTLc MREF: 1437a8edf321034f048d166f1ffff9c3 CRED: DE36ZZZ00001690322 IBAN: DK6089000000022730 BIC: SXPYDKKK</t>
  </si>
  <si>
    <t>DE-120225-0015717558</t>
  </si>
  <si>
    <t>2025-02-12 00:00:00</t>
  </si>
  <si>
    <t>https://webapp.buchhaltungsbutler.de/receipts/view-pdf/pdf_6.pdf</t>
  </si>
  <si>
    <t>1478</t>
  </si>
  <si>
    <t>Bahnticket Gast Bahabol Genf - München - Deutsche Bahn</t>
  </si>
  <si>
    <t>-75.19</t>
  </si>
  <si>
    <t>2025-469223281946</t>
  </si>
  <si>
    <t>75.19</t>
  </si>
  <si>
    <t>2025-02-13 00:00:00</t>
  </si>
  <si>
    <t>https://webapp.buchhaltungsbutler.de/receipts/view-pdf/DB_Kaufbeleg_Bahabol-GV-MU_469223281946.pdf</t>
  </si>
  <si>
    <t>1494</t>
  </si>
  <si>
    <t>-945.05</t>
  </si>
  <si>
    <t>Stnr 131/5951/0787 Lohnsteuer Jan. 25 945,05 EREF: 13100059510787L250211-7269-90893488 MREF: NW005897133746 CRED: DE14NRW00000098851 IBAN: D E84300500000004061214 BIC: WELADEDDXXX ABWA: Landeshauptkasse des Landes</t>
  </si>
  <si>
    <t>1479</t>
  </si>
  <si>
    <t>Rückzahlung Adobe vom 26.11.24 - WORLDPAY</t>
  </si>
  <si>
    <t>417.74</t>
  </si>
  <si>
    <t>33148961678 EREF: BTX29886852Z 33148961678</t>
  </si>
  <si>
    <t>1480</t>
  </si>
  <si>
    <t>Video Editing Scorched Earth technical part - Otis Lantipo</t>
  </si>
  <si>
    <t>-904.00</t>
  </si>
  <si>
    <t>Auslandsüberweisung Produktbezeichnung: Kundenzahlung Imp. Währung Auftrag vom: 18.02.2025 Unsere Referenz: YG4967-ZAI380993 Begünstigter: 1 377965859 Otis Lantipo Bank des Begünstigten: BNINIDJAJPA Verwendungszweck: Invoice INV-2-2025 Auftragsbetrag: IDR 15.000.000,00 Ku rs: 16778,530000 Gegenwert: EUR 894,00</t>
  </si>
  <si>
    <t>INV-2-2025</t>
  </si>
  <si>
    <t>Otis Lanny, PAPUA ITSHARE</t>
  </si>
  <si>
    <t>2025-02-06 00:00:00</t>
  </si>
  <si>
    <t>https://webapp.buchhaltungsbutler.de/receipts/view-pdf/INVOICEHRMVIDEOENGLISHVERSION_OTIS-Invoice_Feb25.pdf</t>
  </si>
  <si>
    <t>1481</t>
  </si>
  <si>
    <t>Videoediting Scorched Earth Animation - Otis Lantipo</t>
  </si>
  <si>
    <t>WCC Consultation Bossey Ticket Voß - DB Vertrieb GmbHDEU 541309439665EUR</t>
  </si>
  <si>
    <t>-159.20</t>
  </si>
  <si>
    <t>DB Vertrieb GmbHDEU 541309439665EUR 159,20Umsatz vom 17.02.2025MC NORMAN VOSS</t>
  </si>
  <si>
    <t>2025-541309439665</t>
  </si>
  <si>
    <t>159.2</t>
  </si>
  <si>
    <t>2025-02-17 00:00:00</t>
  </si>
  <si>
    <t>https://webapp.buchhaltungsbutler.de/receipts/view-pdf/DB_Kaufbeleg_541309439665.pdf</t>
  </si>
  <si>
    <t>1490</t>
  </si>
  <si>
    <t>Tagespauschale, Ausgabe: Papua Network Consultation - Talia La Rosa (4)</t>
  </si>
  <si>
    <t>-145.50</t>
  </si>
  <si>
    <t>Papua Network Consultation (2)</t>
  </si>
  <si>
    <t>SF-R-4-2</t>
  </si>
  <si>
    <t>Papua Network Consultation/Talia La Rosa</t>
  </si>
  <si>
    <t>145.5</t>
  </si>
  <si>
    <t>2025-02-19 00:00:00</t>
  </si>
  <si>
    <t>https://webapp.buchhaltungsbutler.de/receipts/view-pdf/20250219_4_2_papuanetworkconsultation_Reisekostenabrechnung_merged.pdf</t>
  </si>
  <si>
    <t>1530</t>
  </si>
  <si>
    <t>Airport Parking Gmbh, Ausgabe: Papua Network Consultation - Talia La Rosa (4)</t>
  </si>
  <si>
    <t>Datenverbindung im Ausland, Ausgabe: Papua Network Consultation - Talia La Rosa (4)</t>
  </si>
  <si>
    <t>Drive to parking close to airport (Return), Ausgabe: Papua Network Consultation - Talia La Rosa (4)</t>
  </si>
  <si>
    <t>Drive to parking close to airport, Ausgabe: Papua Network Consultation - Talia La Rosa (4)</t>
  </si>
  <si>
    <t>Tagespauschale, Ausgabe: WCC Papua Consultation - Norman Voß (2)</t>
  </si>
  <si>
    <t>-45.79</t>
  </si>
  <si>
    <t>WCC Papua Consultation (14)</t>
  </si>
  <si>
    <t>SF-R-2-14</t>
  </si>
  <si>
    <t>WCC Papua Consultation/Norman Voß</t>
  </si>
  <si>
    <t>45.79</t>
  </si>
  <si>
    <t>https://webapp.buchhaltungsbutler.de/receipts/view-pdf/20250219_2_14_wccpapuaconsultation_Reisekostenabrechnung_merged.pdf</t>
  </si>
  <si>
    <t>1532</t>
  </si>
  <si>
    <t>Roaming Internetgebühren, Ausgabe: WCC Papua Consultation - Norman Voß (2)</t>
  </si>
  <si>
    <t>Kreditkartenabrechnung - Abrechnung vom 31.01.2025MC</t>
  </si>
  <si>
    <t>51.97</t>
  </si>
  <si>
    <t>Abrechnung vom 31.01.2025MC NORMAN VOSS</t>
  </si>
  <si>
    <t>1491</t>
  </si>
  <si>
    <t>-51.97</t>
  </si>
  <si>
    <t>1482</t>
  </si>
  <si>
    <t>Bewirtung Partnernetzwerk Genf - Restaurant Chez Ma Cuisine, Genf</t>
  </si>
  <si>
    <t>-218.21</t>
  </si>
  <si>
    <t>A877928.24356</t>
  </si>
  <si>
    <t>Chez Ma Couisine</t>
  </si>
  <si>
    <t>218.21</t>
  </si>
  <si>
    <t>2025-02-23 00:00:00</t>
  </si>
  <si>
    <t>https://webapp.buchhaltungsbutler.de/receipts/view-pdf/IMG_6424zusammengefu%CC%88hrt.pdf</t>
  </si>
  <si>
    <t>1498</t>
  </si>
  <si>
    <t>DEEPL* SUB:1946118 CUSDEU KOLNEUR 4,99Umsatz vom 20.02.2025MC NORMAN VOSS</t>
  </si>
  <si>
    <t>DI-20250221-2920</t>
  </si>
  <si>
    <t>2025-02-21 00:00:00</t>
  </si>
  <si>
    <t>https://webapp.buchhaltungsbutler.de/receipts/view-pdf/DI-20250221-2920.pdf</t>
  </si>
  <si>
    <t>1492</t>
  </si>
  <si>
    <t>Bahnfahrt La Rosa Home - Frankfurt Team planning meeting - Deutsche Bahn AG</t>
  </si>
  <si>
    <t>-73.70</t>
  </si>
  <si>
    <t>2025-970992162995</t>
  </si>
  <si>
    <t>73.7</t>
  </si>
  <si>
    <t>2025-02-24 00:00:00</t>
  </si>
  <si>
    <t>https://webapp.buchhaltungsbutler.de/receipts/view-pdf/DB_Kaufbeleg_Talia_970992162995.pdf</t>
  </si>
  <si>
    <t>1496</t>
  </si>
  <si>
    <t>-22.97</t>
  </si>
  <si>
    <t>Mailchimp LLC 179664882-22033417-us13 EREF: WFJRT3TW7P6PJ4H6 MREF: GXXW2J2V5JT4Q4C2 CRED: NL48ZZZ342764500000 IBAN: DE52100190001000027873 B IC: ADYBDEB2XXX</t>
  </si>
  <si>
    <t>MC22033417</t>
  </si>
  <si>
    <t>22.97</t>
  </si>
  <si>
    <t>https://webapp.buchhaltungsbutler.de/receipts/view-pdf/ReceiptforOrderMC22033417_Mailchimp.pdf</t>
  </si>
  <si>
    <t>1483</t>
  </si>
  <si>
    <t>Buchhaltungsbuttler Feb 2025 - Jan 2026 - GC RE BUCHHALTUNGSBUTLER</t>
  </si>
  <si>
    <t>- CB-2025-87693 Vielen Dank - EREF: D-002JB1BGBTRY MREF: DFFPXCW CRED: DE5610100002197951 IBAN: FR7617118820080000000700936 BIC: GOAAFRP1</t>
  </si>
  <si>
    <t>CB-2025-87693</t>
  </si>
  <si>
    <t>2025-02-20 00:00:00</t>
  </si>
  <si>
    <t>https://webapp.buchhaltungsbutler.de/receipts/view-pdf/buchhaltungsbutler1_invoice_19AGopUdoYoWY17iC.pdf</t>
  </si>
  <si>
    <t>1484</t>
  </si>
  <si>
    <t>Kundennummer: K0900254219 Rechnungsnummer: 089000204505 EREF: 20500053667 MREF: M-K0900254219-0001 CRED: DE63ZZZ00000015422 IBAN: DE44701600 000000142108 BIC: GENODEFF701</t>
  </si>
  <si>
    <t>089000204505</t>
  </si>
  <si>
    <t>https://webapp.buchhaltungsbutler.de/receipts/view-pdf/Hetzner_2025-02-20_089000204505.pdf</t>
  </si>
  <si>
    <t>1485</t>
  </si>
  <si>
    <t>6. Zahlung Brot für die Welt P23 - EV. WERK F. DIAKONIE UND ENTWICKLUNG E.V.</t>
  </si>
  <si>
    <t>40070.00</t>
  </si>
  <si>
    <t>Z120220281/N-IDN-2022-0281 EREF: BELEG LFD-621199</t>
  </si>
  <si>
    <t>BB-Int-1153</t>
  </si>
  <si>
    <t>Request for transfer of funds to Bread for</t>
  </si>
  <si>
    <t>47086</t>
  </si>
  <si>
    <t>2025-04-30 00:00:00</t>
  </si>
  <si>
    <t>https://webapp.buchhaltungsbutler.de/receipts/view-pdf/F03-101RequesttransferfundsDevIntN-IDN-2022-0281_January2025.pdf</t>
  </si>
  <si>
    <t>1488</t>
  </si>
  <si>
    <t>6WF69785CG699740V</t>
  </si>
  <si>
    <t>1486</t>
  </si>
  <si>
    <t>Bahnticket München Frankfurt Bartosch Pahabol - DB Vertrieb GmbH</t>
  </si>
  <si>
    <t>2TS336028S5747406 A-Nr. 865029956981 865029956981</t>
  </si>
  <si>
    <t>2025-865029956981</t>
  </si>
  <si>
    <t>https://webapp.buchhaltungsbutler.de/receipts/view-pdf/DB_Rechnung_865029956981.pdf</t>
  </si>
  <si>
    <t>1487</t>
  </si>
  <si>
    <t>Bahnticket Gast EP München Frankfurt - DB Vertrieb GmbH</t>
  </si>
  <si>
    <t>Ausgleich Auslagenerstattung - DevInt e.V.</t>
  </si>
  <si>
    <t>539.30</t>
  </si>
  <si>
    <t>1500</t>
  </si>
  <si>
    <t>Spesen bei Reise und Aufenthalt mit Gast Bahabol - Diverse</t>
  </si>
  <si>
    <t>-99.52</t>
  </si>
  <si>
    <t>diverse</t>
  </si>
  <si>
    <t>Diverse</t>
  </si>
  <si>
    <t>99.52</t>
  </si>
  <si>
    <t>2025-02-25 00:00:00</t>
  </si>
  <si>
    <t>https://webapp.buchhaltungsbutler.de/receipts/view-pdf/IMG_6423.pdf</t>
  </si>
  <si>
    <t>1497</t>
  </si>
  <si>
    <t>Bewirtung und Aktivitäten mit Gast Bahabol - Diverse</t>
  </si>
  <si>
    <t>Tagespauschale, Ausgabe: Frankfurt Team Planning Meeting - Norman Voß (2)</t>
  </si>
  <si>
    <t>-19.60</t>
  </si>
  <si>
    <t>Frankfurt Team Planning Meeting (13)</t>
  </si>
  <si>
    <t>SF-R-2-13</t>
  </si>
  <si>
    <t>Frankfurt Team Planning Meeting/Norman Voß</t>
  </si>
  <si>
    <t>19.6</t>
  </si>
  <si>
    <t>https://webapp.buchhaltungsbutler.de/receipts/view-pdf/20250225_2_13_frankfurtteamplanningmeeting_Reisekostenabrechnung.pdf</t>
  </si>
  <si>
    <t>1511</t>
  </si>
  <si>
    <t>-23.18</t>
  </si>
  <si>
    <t>OPENAI *CHATGPT SUBSCRUSA SAN FRANCISCOUSD 23,80KURS: 1,0447761,75% AUSLANDSUMS. 0,40Umsatz vom 23.02.2025MC NORMAN VOSS</t>
  </si>
  <si>
    <t>B2B2136A-0002</t>
  </si>
  <si>
    <t>22.78</t>
  </si>
  <si>
    <t>https://webapp.buchhaltungsbutler.de/receipts/view-pdf/Invoice-B2B2136A-0002.pdf</t>
  </si>
  <si>
    <t>1513</t>
  </si>
  <si>
    <t>Kreditkartengebühr für Auslandszahlung - OPENAI *CHATGPT SUBSCRUSA SAN</t>
  </si>
  <si>
    <t>Tagespauschale, Ausgabe: Frankfurt Team Meeting - Talia La Rosa (4)</t>
  </si>
  <si>
    <t>Frankfurt Team Meeting (3)</t>
  </si>
  <si>
    <t>SF-R-4-3</t>
  </si>
  <si>
    <t>Frankfurt Team Meeting/Talia La Rosa</t>
  </si>
  <si>
    <t>https://webapp.buchhaltungsbutler.de/receipts/view-pdf/20250225_4_3_frankfurtteammeeting_Reisekostenabrechnung.pdf</t>
  </si>
  <si>
    <t>1531</t>
  </si>
  <si>
    <t>Drive to SBahn, Ausgabe: Frankfurt Team Meeting - Talia La Rosa (4)</t>
  </si>
  <si>
    <t>Drive to SBahn (Return), Ausgabe: Frankfurt Team Meeting - Talia La Rosa (4)</t>
  </si>
  <si>
    <t>Lunch break at Greek Restaurant, Ausgabe: Teammeeting in Frankfurt  &amp; Networking in Munich - Florian Bartosch (3)</t>
  </si>
  <si>
    <t>-173.60</t>
  </si>
  <si>
    <t>Teammeeting in Frankfurt &amp; Networking in Munich (7)</t>
  </si>
  <si>
    <t>SF-R-3-7</t>
  </si>
  <si>
    <t>Teammeeting in Frankfurt  &amp; Networking in Munich/Florian Bartosch</t>
  </si>
  <si>
    <t>173.6</t>
  </si>
  <si>
    <t>https://webapp.buchhaltungsbutler.de/receipts/view-pdf/20250225_3_7_teammeetinginfrankfurtnetworkinginmunich_Reisekostenabrechn.pdf</t>
  </si>
  <si>
    <t>1533</t>
  </si>
  <si>
    <t>Mittagessen am Frankfurter Bahnhof, Ausgabe: Teammeeting in Frankfurt  &amp; Networking in Munich - Florian Bartosch (3)</t>
  </si>
  <si>
    <t>Mittagessen mit Eneko, Ausgabe: Teammeeting in Frankfurt  &amp; Networking in Munich - Florian Bartosch (3)</t>
  </si>
  <si>
    <t>Autobus Oberbayern GmbH, Ausgabe: Teammeeting in Frankfurt  &amp; Networking in Munich - Florian Bartosch (3)</t>
  </si>
  <si>
    <t>Networking Ausflug: Deutsches Museum, Ausgabe: Teammeeting in Frankfurt  &amp; Networking in Munich - Florian Bartosch (3)</t>
  </si>
  <si>
    <t>Tageskarte für Eneko, Ausgabe: Teammeeting in Frankfurt  &amp; Networking in Munich - Florian Bartosch (3)</t>
  </si>
  <si>
    <t>Rückfahrt vom Flughafen München, Ausgabe: Teammeeting in Frankfurt  &amp; Networking in Munich - Florian Bartosch (3)</t>
  </si>
  <si>
    <t>1040480459838/PP.5830.PP/. DB Vertrieb GmbH, Ihr Einkauf bei DB Vertrieb GmbH EREF: 1040480459838 MREF: 5YA22253Q9ZKS CRED: LU96ZZZ000000000 0000000058 IBAN: LU89751000135104200E BIC: PPLXLUL2</t>
  </si>
  <si>
    <t>1489</t>
  </si>
  <si>
    <t>Nettolohnzahlungen Februar 2025 - SEPA Sammel-Ueberweisung mit 3 Ueberweisungen und folgenden zusaetzlichen Informationen: TAN1: SecureGo plus MSG-ID: 2502241343</t>
  </si>
  <si>
    <t>SEPA Sammel-Ueberweisung mit 3 Ueberweisungen und folgenden zusaetzlichen Informationen: TAN1: SecureGo plus MSG-ID: 2502241343</t>
  </si>
  <si>
    <t>1493</t>
  </si>
  <si>
    <t>-539.30</t>
  </si>
  <si>
    <t>Bartosch Florian Auslagen Rückerstattung Februar 2025 SecureGo plus IBAN: DE44120300001008605535 BIC: BYLADEM1001</t>
  </si>
  <si>
    <t>1501</t>
  </si>
  <si>
    <t>Bewirtung Team und Gast Planungstreffen Abendessen - Restaurant Ebbelwoi Unser</t>
  </si>
  <si>
    <t>-170.00</t>
  </si>
  <si>
    <t>Bon 26022025_22.29</t>
  </si>
  <si>
    <t>Restaurang Ebbelwoi Unser</t>
  </si>
  <si>
    <t>2025-03-26 00:00:00</t>
  </si>
  <si>
    <t>https://webapp.buchhaltungsbutler.de/receipts/view-pdf/IMG_6431.pdf</t>
  </si>
  <si>
    <t>1508</t>
  </si>
  <si>
    <t>Bahnticket Voß Wup-Frankfurt-Wup - DB Vertrieb GmbHDEU 734073879789EUR</t>
  </si>
  <si>
    <t>-104.10</t>
  </si>
  <si>
    <t>DB Vertrieb GmbHDEU 734073879789EUR 104,10Umsatz vom 24.02.2025MC NORMAN VOSS</t>
  </si>
  <si>
    <t>2025-734073879789</t>
  </si>
  <si>
    <t>https://webapp.buchhaltungsbutler.de/receipts/view-pdf/DB_Kaufbeleg_734073879789_2.pdf</t>
  </si>
  <si>
    <t>1514</t>
  </si>
  <si>
    <t>-1508.13</t>
  </si>
  <si>
    <t>BNR: 81835189 B561001Q3H4 Beitraege 02/25 EREF: 6307494862 MREF: MD140724128 CRED: DE51TK100000031158 IBAN: DE59200505501280376854 BIC: HASP DEHHXXX</t>
  </si>
  <si>
    <t>1505</t>
  </si>
  <si>
    <t>-1086.07</t>
  </si>
  <si>
    <t>Beitraege 01.02.2025 - 28.02.2025 81835189 1086.07 EREF: 2610010858790088 MREF: 011203311201-2 CRED: DE84BKK00000085660 IBAN: DE457002027006 67562546 BIC: HYVEDEMMXXX</t>
  </si>
  <si>
    <t>1504</t>
  </si>
  <si>
    <t>311.00</t>
  </si>
  <si>
    <t>TK-Beleg 250225,AB157,571 Erstattung nach AAG - U114. bis 17.02.2025 EREF: 1707488510</t>
  </si>
  <si>
    <t>1502</t>
  </si>
  <si>
    <t>Advocacy Report launch travel costs - Yohana Pigome</t>
  </si>
  <si>
    <t>-233.66</t>
  </si>
  <si>
    <t>Auslandsüberweisung Produktbezeichnung: Kundenzahlung Imp. Währung Auftrag vom: 26.02.2025 Unsere Referenz: YG4967-ZAI381845 Begünstigter: 1 54-00-1938391-2 Yohana Pigome Bank des Begünstigten: BMRIIDJAXXX Auftragsbetrag: IDR 3.785.430,00 Kurs: 16924,587500 Gegenwert: EU R 223,66 Buchungsbetrag: EUR 233,66-</t>
  </si>
  <si>
    <t>YD 2025-01</t>
  </si>
  <si>
    <t>223.66</t>
  </si>
  <si>
    <t>https://webapp.buchhaltungsbutler.de/receipts/view-pdf/ReimbursementYones_transferwife_merged%281%29.pdf</t>
  </si>
  <si>
    <t>1503</t>
  </si>
  <si>
    <t>Auslandsüberweisungsgebühr - Yohana Pigome</t>
  </si>
  <si>
    <t>Bahnfahrt La Rosa Sitzreservierung - DB Vertrieb GmbHDEU 234075574659EUR</t>
  </si>
  <si>
    <t>-5.20</t>
  </si>
  <si>
    <t>DB Vertrieb GmbHDEU 234075574659EUR 5,20Umsatz vom 25.02.2025MC NORMAN VOSS</t>
  </si>
  <si>
    <t>2025-234075574659</t>
  </si>
  <si>
    <t>5.2</t>
  </si>
  <si>
    <t>https://webapp.buchhaltungsbutler.de/receipts/view-pdf/DB_Kaufbeleg_234075574659.pdf</t>
  </si>
  <si>
    <t>1515</t>
  </si>
  <si>
    <t>Verpflegung Arbeitsplanungstreffen Tag 1 Frankfurt - tegut... gute Lebens</t>
  </si>
  <si>
    <t>-87.24</t>
  </si>
  <si>
    <t>250214550363425251249931440 ELV55665423 25.02 14.55 ME0 EREF: 25021455036342525124993144055665423 MREF: F566542341722502251455 CRED: DE50ZZZ 00000379697 IBAN: DE59302201900029610177 BIC: HYVEDEMM414 ABWA: TEGUT SAGT DANKE</t>
  </si>
  <si>
    <t>Bon 2194</t>
  </si>
  <si>
    <t>tegut Supermarkt Frankfurt</t>
  </si>
  <si>
    <t>87.24</t>
  </si>
  <si>
    <t>https://webapp.buchhaltungsbutler.de/receipts/view-pdf/IMG_6432.pdf</t>
  </si>
  <si>
    <t>1506</t>
  </si>
  <si>
    <t>AAG 02/2025 EK Techniker Krankenkasse</t>
  </si>
  <si>
    <t>Bankgebühren - ABSCHLUSS PER 28.02.2025</t>
  </si>
  <si>
    <t>-6.92</t>
  </si>
  <si>
    <t>ABSCHLUSS PER 28.02.2025</t>
  </si>
  <si>
    <t>1507</t>
  </si>
  <si>
    <t>Übernachtung mit Frühstück Frankfurt 3 Mitarbeiter - Verein Haus der JugendDEU Frankfurt</t>
  </si>
  <si>
    <t>Verein Haus der JugendDEU Frankfurt amEUR 800,00Umsatz vom 27.02.2025MC NORMAN VOSS</t>
  </si>
  <si>
    <t>001/00173343</t>
  </si>
  <si>
    <t>Haus der Jugend e.V.</t>
  </si>
  <si>
    <t>2025-02-27 00:00:00</t>
  </si>
  <si>
    <t>https://webapp.buchhaltungsbutler.de/receipts/view-pdf/RechnungHausderJugendFrankfurt2025-02-27.pdf</t>
  </si>
  <si>
    <t>1517</t>
  </si>
  <si>
    <t>Sitzungsraum Planungstreffen Frankfurt - Verein Haus der JugendDEU Frankfurt</t>
  </si>
  <si>
    <t>Übernachtungskosten Berater Bahabol - Verein Haus der JugendDEU Frankfurt</t>
  </si>
  <si>
    <t>Taxi 4 Pers FRAnkfurt Hbf - UBER   *TRIPNLD HELP.UBER.COMEUR</t>
  </si>
  <si>
    <t>-10.99</t>
  </si>
  <si>
    <t>UBER *TRIPNLD HELP.UBER.COMEUR 10,99Umsatz vom 27.02.2025MC NORMAN VOSS</t>
  </si>
  <si>
    <t>BonUber26.02.2025FRA</t>
  </si>
  <si>
    <t>Ausgestellt im Auftrag des Beförderers SafeDriver ennoo FRA</t>
  </si>
  <si>
    <t>10.99</t>
  </si>
  <si>
    <t>https://webapp.buchhaltungsbutler.de/receipts/view-pdf/Receipt_27Feb2025_121929.pdf</t>
  </si>
  <si>
    <t>1516</t>
  </si>
  <si>
    <t>Fahrt La Rosa ab Frankfurt - DB Vertrieb GmbHDEU 836542430423EUR</t>
  </si>
  <si>
    <t>-104.19</t>
  </si>
  <si>
    <t>DB Vertrieb GmbHDEU 836542430423EUR 104,19Umsatz vom 27.02.2025MC NORMAN VOSS</t>
  </si>
  <si>
    <t>2025-836542430423</t>
  </si>
  <si>
    <t>104.19</t>
  </si>
  <si>
    <t>https://webapp.buchhaltungsbutler.de/receipts/view-pdf/DB_Kaufbeleg_836542430423.pdf</t>
  </si>
  <si>
    <t>1519</t>
  </si>
  <si>
    <t>AI Tool 1 year Claude Anthropic - CLAUDE.AI SUBSCRIPTIONUSA PASADENAEUR</t>
  </si>
  <si>
    <t>-205.84</t>
  </si>
  <si>
    <t>CLAUDE.AI SUBSCRIPTIONUSA PASADENAEUR 202,301,75% AUSLANDSUMS. 3,54Umsatz vom 27.02.2025MC NORMAN VOSS</t>
  </si>
  <si>
    <t>725F92D3-0001</t>
  </si>
  <si>
    <t>Anthropic PBC</t>
  </si>
  <si>
    <t>202.3</t>
  </si>
  <si>
    <t>https://webapp.buchhaltungsbutler.de/receipts/view-pdf/Invoice-725F92D3-0001.pdf</t>
  </si>
  <si>
    <t>1520</t>
  </si>
  <si>
    <t>Kreditkartengebühren - CLAUDE.AI SUBSCRIPTIONUSA PASADENAEUR</t>
  </si>
  <si>
    <t>Anthropic Code Administration Development API costs - ANTHROPICUSA PASADENAUSD</t>
  </si>
  <si>
    <t>-17.34</t>
  </si>
  <si>
    <t>ANTHROPICUSA PASADENAUSD 17,85KURS: 1,0475351,75% AUSLANDSUMS. 0,30Umsatz vom 27.02.2025MC NORMAN VOSS</t>
  </si>
  <si>
    <t>D2F154AB-0001</t>
  </si>
  <si>
    <t>Anthropic, PBC</t>
  </si>
  <si>
    <t>17.04</t>
  </si>
  <si>
    <t>2025-03-27 00:00:00</t>
  </si>
  <si>
    <t>https://webapp.buchhaltungsbutler.de/receipts/view-pdf/Invoice-D2F154AB-0001_2.pdf</t>
  </si>
  <si>
    <t>1521</t>
  </si>
  <si>
    <t>Kreditkartengebühr für Auslandszahlung - ANTHROPICUSA PASADENAUSD</t>
  </si>
  <si>
    <t>Bahnticket Bartosch FRA - München - DB Vertrieb GmbHDEU 548707913861EUR</t>
  </si>
  <si>
    <t>-207.98</t>
  </si>
  <si>
    <t>DB Vertrieb GmbHDEU 548707913861EUR 207,98Umsatz vom 27.02.2025MC NORMAN VOSS</t>
  </si>
  <si>
    <t>2025-548707913861</t>
  </si>
  <si>
    <t>207.98</t>
  </si>
  <si>
    <t>https://webapp.buchhaltungsbutler.de/receipts/view-pdf/DB_Kaufbeleg_548707913861.pdf</t>
  </si>
  <si>
    <t>1518</t>
  </si>
  <si>
    <t>Bahnticket Gast FRA - München - DB Vertrieb GmbHDEU 548707913861EUR</t>
  </si>
  <si>
    <t>-938.69</t>
  </si>
  <si>
    <t>Auslandsüberweisung Produktbezeichnung: Kundenzahlung Imp. Währung Auftrag vom: 03.03.2025 Unsere Referenz: YG4967-ZAI382494 Begünstigter: 7 955162986 Eneko Bahabol Bank des Begünstigten: CENAIDJAXXX Verwendungszweck: Invoice 2025-02 Auftragsbetrag: IDR 15.763.586,00 Kurs : 16974,070000 Gegenwert: EUR 928,69</t>
  </si>
  <si>
    <t>2025-02</t>
  </si>
  <si>
    <t>928.69</t>
  </si>
  <si>
    <t>https://webapp.buchhaltungsbutler.de/receipts/view-pdf/Invoice_Eneko_25Feb25.pdf</t>
  </si>
  <si>
    <t>1510</t>
  </si>
  <si>
    <t>-29.16</t>
  </si>
  <si>
    <t>ANTHROPICUSA PASADENAUSD 29,75KURS: 1,0380321,75% AUSLANDSUMS. 0,50Umsatz vom 01.03.2025MC NORMAN VOSS</t>
  </si>
  <si>
    <t>D2F154AB-0002</t>
  </si>
  <si>
    <t>28.66</t>
  </si>
  <si>
    <t>2025-03-01 00:00:00</t>
  </si>
  <si>
    <t>https://webapp.buchhaltungsbutler.de/receipts/view-pdf/Invoice-D2F154AB-0002.pdf</t>
  </si>
  <si>
    <t>1522</t>
  </si>
  <si>
    <t>-23.49</t>
  </si>
  <si>
    <t>ANTHROPICUSA PASADENAUSD 23,97KURS: 1,0381121,75% AUSLANDSUMS. 0,40Umsatz vom 01.03.2025MC NORMAN VOSS</t>
  </si>
  <si>
    <t>D2F154AB-0004</t>
  </si>
  <si>
    <t>23.09</t>
  </si>
  <si>
    <t>https://webapp.buchhaltungsbutler.de/receipts/view-pdf/Invoice-D2F154AB-0004.pdf</t>
  </si>
  <si>
    <t>1523</t>
  </si>
  <si>
    <t>worqs Coworking Wuppertal invoice WQWUP20251350 Virtual Office 365 1. Mar. 2025 bis 31. Mar. 2025 EREF: D-002M94RHHN80 MREF: WORQSCOWORK-QXT 88D CRED: GB27ZZZSDDBARC0000007495895 IBAN: FR7617118820080000000001760 BIC: GOAAFRP1</t>
  </si>
  <si>
    <t>WQWUP20251350</t>
  </si>
  <si>
    <t>https://webapp.buchhaltungsbutler.de/receipts/view-pdf/worqs-coworking-wuppertal_invoice_wqwup20251350_01-03-2025_talia-la-rosa.pdf</t>
  </si>
  <si>
    <t>1512</t>
  </si>
  <si>
    <t>0000117815920 0020117079942 Rechnungsnr: 121256113477 KdNr. 117815920 Vodafone sagt Danke EREF: 0000117815920 0020117079942 MREF: DE04KMMC0 00117815920T026148527 CRED: DE26ZZZ00000006194 IBAN: DE35700202700655472355 BIC: HYVEDEMMXXX</t>
  </si>
  <si>
    <t>121256113477</t>
  </si>
  <si>
    <t>https://webapp.buchhaltungsbutler.de/receipts/view-pdf/2025-02-24_Rechnung_Kundennr_117815920.pdf</t>
  </si>
  <si>
    <t>1524</t>
  </si>
  <si>
    <t>-35.21</t>
  </si>
  <si>
    <t>ANTHROPICUSA PASADENAUSD 35,91KURS: 1,0378611,75% AUSLANDSUMS. 0,61Umsatz vom 04.03.2025MC NORMAN VOSS</t>
  </si>
  <si>
    <t>D2F154AB-0005</t>
  </si>
  <si>
    <t>34.6</t>
  </si>
  <si>
    <t>2025-03-04 00:00:00</t>
  </si>
  <si>
    <t>https://webapp.buchhaltungsbutler.de/receipts/view-pdf/Invoice-D2F154AB-0005.pdf</t>
  </si>
  <si>
    <t>1526</t>
  </si>
  <si>
    <t>-34.90</t>
  </si>
  <si>
    <t>ANTHROPICUSA PASADENAUSD 35,89KURS: 1,0463561,75% AUSLANDSUMS. 0,60Umsatz vom 05.03.2025MC NORMAN VOSS</t>
  </si>
  <si>
    <t>D2F154AB-0006</t>
  </si>
  <si>
    <t>34.3</t>
  </si>
  <si>
    <t>2025-03-05 00:00:00</t>
  </si>
  <si>
    <t>https://webapp.buchhaltungsbutler.de/receipts/view-pdf/Invoice-D2F154AB-0006.pdf</t>
  </si>
  <si>
    <t>1527</t>
  </si>
  <si>
    <t>Erstattung Bahntickets - Conseil Oecumenique des Eglises</t>
  </si>
  <si>
    <t>234.30</t>
  </si>
  <si>
    <t>Auslandsüberweisung Produktbezeichnung: Inlandsanschlusszahl.E EUR Auftrag vom: 10.03.2025 Unsere Referenz: YG4967-ZAE288261 Fremde Referenz : DZBP24482854 Auftraggeber: Conseil Oecumenique des Eglises Verwendungszweck: PAYMENT OF INVOICE 2025021 TO VENDO R S7567 Ursprungsbetrag: EUR 234,30 Auftragsbetrag: EUR 234,30 Buchungsbetrag:</t>
  </si>
  <si>
    <t>2025021</t>
  </si>
  <si>
    <t>234.3</t>
  </si>
  <si>
    <t>https://webapp.buchhaltungsbutler.de/receipts/view-pdf/Invoice2025021WCCfromDevIntticketswa_2.pdf</t>
  </si>
  <si>
    <t>1525</t>
  </si>
  <si>
    <t>Anthropic Code Administration Development API costs - ANTHROPICUSA SAN FRANCISCOUSD</t>
  </si>
  <si>
    <t>-34.11</t>
  </si>
  <si>
    <t>ANTHROPICUSA SAN FRANCISCOUSD 36,07KURS: 1,0760741,75% AUSLANDSUMS. 0,59Umsatz vom 07.03.2025MC NORMAN VOSS</t>
  </si>
  <si>
    <t>D2F154AB-0007</t>
  </si>
  <si>
    <t>33.52</t>
  </si>
  <si>
    <t>2025-03-06 00:00:00</t>
  </si>
  <si>
    <t>https://webapp.buchhaltungsbutler.de/receipts/view-pdf/Invoice-D2F154AB-0007.pdf</t>
  </si>
  <si>
    <t>1528</t>
  </si>
  <si>
    <t>Kreditkartengebühr für Auslandszahlung - ANTHROPICUSA SAN FRANCISCOUSD</t>
  </si>
  <si>
    <t>-33.76</t>
  </si>
  <si>
    <t>ANTHROPICUSA SAN FRANCISCOUSD 35,71KURS: 1,0762511,75% AUSLANDSUMS. 0,58Umsatz vom 09.03.2025MC NORMAN VOSS</t>
  </si>
  <si>
    <t>D2F154AB-0008</t>
  </si>
  <si>
    <t>33.18</t>
  </si>
  <si>
    <t>2025-03-09 00:00:00</t>
  </si>
  <si>
    <t>https://webapp.buchhaltungsbutler.de/receipts/view-pdf/Invoice-D2F154AB-0008.pdf</t>
  </si>
  <si>
    <t>1529</t>
  </si>
  <si>
    <t>www.grover.com EREF: U8Yv1zbTzZ7KwwDw MREF: 1437a8edf321034f048d166f1ffff9c3 CRED: DE36ZZZ00001690322 IBAN: DK6089000000022730 BIC: SXPYDKKK</t>
  </si>
  <si>
    <t>120325</t>
  </si>
  <si>
    <t>2025-03-12 00:00:00</t>
  </si>
  <si>
    <t>https://webapp.buchhaltungsbutler.de/receipts/view-pdf/grovermarchpdf.pdf</t>
  </si>
  <si>
    <t>1537</t>
  </si>
  <si>
    <t>Projektprüfung P23 HJ 3/6 - CURACON GmbH</t>
  </si>
  <si>
    <t>RE1025-00957 Prüfung DevInt e.V. P23 SecureGo plus IBAN: DE96350601902113514011 BIC: GENODED1DKD</t>
  </si>
  <si>
    <t>RE1025-00957</t>
  </si>
  <si>
    <t>https://webapp.buchhaltungsbutler.de/receipts/view-pdf/RechnungCuracon2025-02-13.pdf</t>
  </si>
  <si>
    <t>1534</t>
  </si>
  <si>
    <t>Flug Bartosch Fidji Brot für die Welt - raptim Deutschland GmbH</t>
  </si>
  <si>
    <t>-1852.76</t>
  </si>
  <si>
    <t>Rechnung Nr 36493585 SecureGo plus IBAN: DE54370601931009518017 BIC: GENODED1PAX</t>
  </si>
  <si>
    <t>36493585</t>
  </si>
  <si>
    <t>1852.76</t>
  </si>
  <si>
    <t>https://webapp.buchhaltungsbutler.de/receipts/view-pdf/Rechnung_36493585_Florian_Bartosch.pdf</t>
  </si>
  <si>
    <t>1535</t>
  </si>
  <si>
    <t>Adv. Research Lamberti Faan Maybrat - Lamberti Faan</t>
  </si>
  <si>
    <t>-340.83</t>
  </si>
  <si>
    <t>Auslandsüberweisung Produktbezeichnung: Kundenzahlung Imp. Währung Auftrag vom: 11.03.2025 Unsere Referenz: YG4967-ZAI383383 Begünstigter: 1 600005059171 Lamberti Faan Bank des Begünstigten: BMRIIDJAXXX Verwendungszweck: research advancement Auftragsbetrag: IDR 5.500.000 ,00 Kurs: 17637,602500 Gegenwert: EUR 311,83</t>
  </si>
  <si>
    <t>BB-Int-1148</t>
  </si>
  <si>
    <t>311.83</t>
  </si>
  <si>
    <t>2025-02-11 00:00:00</t>
  </si>
  <si>
    <t>https://webapp.buchhaltungsbutler.de/receipts/view-pdf/Lami_investigationadvancepayment.pdf</t>
  </si>
  <si>
    <t>1536</t>
  </si>
  <si>
    <t>Auslandsüberweisungsgebühr - Lamberti Faan</t>
  </si>
  <si>
    <t>Stnr 131/5951/0787 Lohnsteuer Feb. 25 945,05 EREF: 13100059510787L250311-7307-91566580 MREF: NW005897133746 CRED: DE14NRW00000098851 IBAN: D E84300500000004061214 BIC: WELADEDDXXX ABWA: Landeshauptkasse des Landes</t>
  </si>
  <si>
    <t>1538</t>
  </si>
  <si>
    <t>71.35</t>
  </si>
  <si>
    <t>931967401X486700V</t>
  </si>
  <si>
    <t>1539</t>
  </si>
  <si>
    <t>29694470747 EREF: BTX29959016Z 29694470747</t>
  </si>
  <si>
    <t>1541</t>
  </si>
  <si>
    <t>35002593194 EREF: BTX29958983Z 35002593194</t>
  </si>
  <si>
    <t>1542</t>
  </si>
  <si>
    <t>-71.35</t>
  </si>
  <si>
    <t>1040899767053/PP.5830.PP/. Zoom Communications, Inc., Ihr Einkauf bei Zoom Communications, Inc. EREF: 1040899767053 MREF: 5YA22253Q9ZKS CRED : LU96ZZZ0000000000000000058 IBAN: LU89751000135104200E BIC: PPLXLUL2</t>
  </si>
  <si>
    <t>1543</t>
  </si>
  <si>
    <t>monatliche (2x) Projekt Lohnbuchhaltung - CHP Hoermann Kraenkel</t>
  </si>
  <si>
    <t>-788.97</t>
  </si>
  <si>
    <t>Glaeub-ID DE78ZZZ00001286725 Mandat 210530000001 Rechnung 30808 vom 05.03.25 Debitor 21053 EREF: 2503051302-0000002 MREF: 210530000001 CRED: DE78ZZZ00001286725 IBAN: DE13700202700015358014 BIC: HYVEDEMMXXX</t>
  </si>
  <si>
    <t>2025/30808</t>
  </si>
  <si>
    <t>788.97</t>
  </si>
  <si>
    <t>https://webapp.buchhaltungsbutler.de/receipts/view-pdf/Rechnung30808vom05032025Mandant21053.pdf</t>
  </si>
  <si>
    <t>1544</t>
  </si>
  <si>
    <t>Umstellung Lohnabrechnung + U1 Erstattung + A1 Anträge Genf - CHP Hoermann Kraenkel</t>
  </si>
  <si>
    <t>Tagespauschale, Ausgabe: BfdW Partnerconsultation and Networking in Fiji - Florian Bartosch (3)</t>
  </si>
  <si>
    <t>-744.90</t>
  </si>
  <si>
    <t>BfdW Partnerconsultation and Networking in Fiji (8)</t>
  </si>
  <si>
    <t>SF-R-3-8</t>
  </si>
  <si>
    <t>BfdW Partnerconsultation and Networking in Fiji/Florian Bartosch</t>
  </si>
  <si>
    <t>744.9</t>
  </si>
  <si>
    <t>2025-03-20 00:00:00</t>
  </si>
  <si>
    <t>https://webapp.buchhaltungsbutler.de/receipts/view-pdf/20250320_3_8_bfdwpartnerconsultationandnetworkinginfiji_Reisekostenabrec_2.pdf</t>
  </si>
  <si>
    <t>1565</t>
  </si>
  <si>
    <t>Accommodation costs at PTC from 5 - 10 April 2025, Ausgabe: BfdW Partnerconsultation and Networking in Fiji - Florian Bartosch (3)</t>
  </si>
  <si>
    <t>Dinner with representatives of TAPOl, PANG, and GKI-TP, Ausgabe: BfdW Partnerconsultation and Networking in Fiji - Florian Bartosch (3)</t>
  </si>
  <si>
    <t>Dinner with Rosa Moiwend from PANG, Ausgabe: BfdW Partnerconsultation and Networking in Fiji - Florian Bartosch (3)</t>
  </si>
  <si>
    <t>Dinner with representative of GKI-TP, Ausgabe: BfdW Partnerconsultation and Networking in Fiji - Florian Bartosch (3)</t>
  </si>
  <si>
    <t>Fahrkarte zum Münchner Flughafen, Ausgabe: BfdW Partnerconsultation and Networking in Fiji - Florian Bartosch (3)</t>
  </si>
  <si>
    <t>Taxi From Nadi To Suva, Ausgabe: BfdW Partnerconsultation and Networking in Fiji - Florian Bartosch (3)</t>
  </si>
  <si>
    <t>Taxi from PTC to PCC Office (return), Ausgabe: BfdW Partnerconsultation and Networking in Fiji - Florian Bartosch (3)</t>
  </si>
  <si>
    <t>Taxi from Suva to Nadi, Ausgabe: BfdW Partnerconsultation and Networking in Fiji - Florian Bartosch (3)</t>
  </si>
  <si>
    <t>Fahrkarte Flughafen München - HBF München, Ausgabe: BfdW Partnerconsultation and Networking in Fiji - Florian Bartosch (3)</t>
  </si>
  <si>
    <t>monatl. Kreditkartenabrechnung - Abrechnung vom 28.02.2025MC</t>
  </si>
  <si>
    <t>1643.01</t>
  </si>
  <si>
    <t>Abrechnung vom 28.02.2025MC NORMAN VOSS</t>
  </si>
  <si>
    <t>1546</t>
  </si>
  <si>
    <t>Website Plugin Multilanguage - POLYLANG PRO - 1 SITEFRA BOURGOIN</t>
  </si>
  <si>
    <t>-58.91</t>
  </si>
  <si>
    <t>POLYLANG PRO - 1 SITEFRA BOURGOIN JALLEUR 58,91Umsatz vom 19.03.2025MC NORMAN VOSS</t>
  </si>
  <si>
    <t>A59086</t>
  </si>
  <si>
    <t>58.91</t>
  </si>
  <si>
    <t>2025-03-19 00:00:00</t>
  </si>
  <si>
    <t>https://webapp.buchhaltungsbutler.de/receipts/view-pdf/Invoice-A59086.pdf</t>
  </si>
  <si>
    <t>1545</t>
  </si>
  <si>
    <t>-1643.01</t>
  </si>
  <si>
    <t>1547</t>
  </si>
  <si>
    <t>Nettolohnzahlungen März 2025 - SEPA Sammel-Ueberweisung mit 3 Ueberweisungen und folgenden zusaetzlichen Informationen: TAN1: SecureGo plus MSG-ID: 2503210916</t>
  </si>
  <si>
    <t>-6065.86</t>
  </si>
  <si>
    <t>SEPA Sammel-Ueberweisung mit 3 Ueberweisungen und folgenden zusaetzlichen Informationen: TAN1: SecureGo plus MSG-ID: 2503210916</t>
  </si>
  <si>
    <t>1548</t>
  </si>
  <si>
    <t>Kundennummer: K0900254219 Rechnungsnummer: 083000241086 EREF: 21000066371 MREF: M-K0900254219-0001 CRED: DE63ZZZ00000015422 IBAN: DE80765200 710012360320 BIC: HYVEDEMM406</t>
  </si>
  <si>
    <t>083000241086</t>
  </si>
  <si>
    <t>https://webapp.buchhaltungsbutler.de/receipts/view-pdf/Hetzner_2025-03-20_083000241086.pdf</t>
  </si>
  <si>
    <t>1549</t>
  </si>
  <si>
    <t>-21.93</t>
  </si>
  <si>
    <t>Mailchimp LLC 179664882-22295433-us13 EREF: LSRXW37LP92G78G6 MREF: GXXW2J2V5JT4Q4C2 CRED: NL48ZZZ342764500000 IBAN: DE52100190001000027873 B IC: ADYBDEB2XXX</t>
  </si>
  <si>
    <t>BB-Int-1152</t>
  </si>
  <si>
    <t>21.93</t>
  </si>
  <si>
    <t>https://webapp.buchhaltungsbutler.de/receipts/view-pdf/ReceiptforOrderMC22295433Mailchimp.pdf</t>
  </si>
  <si>
    <t>1550</t>
  </si>
  <si>
    <t>Erstattung Flug Bartosch BftW Fidji - EV. WERK F. DIAKONIE UND ENTWICKLUNG E.V.</t>
  </si>
  <si>
    <t>Z120220256/N-OZM-2022-0256 EREF: BELEG LFD-626226</t>
  </si>
  <si>
    <t>2025022</t>
  </si>
  <si>
    <t>Protestant Agency for Diakonie and</t>
  </si>
  <si>
    <t>https://webapp.buchhaltungsbutler.de/receipts/view-pdf/Invoice2025022BftWfromDevInttickets.pdf</t>
  </si>
  <si>
    <t>1551</t>
  </si>
  <si>
    <t>-2881.77</t>
  </si>
  <si>
    <t>BNR: 81835189 B561001Q3H4 Beitraege 03/25 EREF: 5207820244 MREF: MD140724128 CRED: DE51TK100000031158 IBAN: DE59200505501280376854 BIC: HASP DEHHXXX</t>
  </si>
  <si>
    <t>1552</t>
  </si>
  <si>
    <t>-1071.55</t>
  </si>
  <si>
    <t>Beitraege 01.03.2025 - 31.03.2025 81835189 1071.55 EREF: 2610010904878952 MREF: 011203311201-2 CRED: DE84BKK00000085660 IBAN: DE457002027006 67562546 BIC: HYVEDEMMXXX</t>
  </si>
  <si>
    <t>1553</t>
  </si>
  <si>
    <t>Bankgebühren - ABSCHLUSS PER 31.03.2025</t>
  </si>
  <si>
    <t>ABSCHLUSS PER 31.03.2025</t>
  </si>
  <si>
    <t>1555</t>
  </si>
  <si>
    <t>-45.83</t>
  </si>
  <si>
    <t>0000117815920 0020176424852 Rechnungsnr: 121326826686 KdNr. 117815920 Vodafone sagt Danke EREF: 0000117815920 0020176424852 MREF: DE04KMMC0 00117815920T026148527 CRED: DE26ZZZ00000006194 IBAN: DE35700202700655472355 BIC: HYVEDEMMXXX</t>
  </si>
  <si>
    <t>121326826686</t>
  </si>
  <si>
    <t>45.83</t>
  </si>
  <si>
    <t>2025-03-24 00:00:00</t>
  </si>
  <si>
    <t>https://webapp.buchhaltungsbutler.de/receipts/view-pdf/2025-03-24_Rechnung_Kundennr_117815920.pdf</t>
  </si>
  <si>
    <t>1554</t>
  </si>
  <si>
    <t>worqs Coworking Wuppertal invoice WQWUP20251375 Virtual Office 365 1. Apr. 2025 bis 30. Apr. 2025 EREF: D-002SWADRK0K9 MREF: WORQSCOWORK-QXT 88D CRED: GB27ZZZSDDBARC0000007495895 IBAN: FR7617118820080000000001760 BIC: GOAAFRP1</t>
  </si>
  <si>
    <t>WQWUP20251375</t>
  </si>
  <si>
    <t>2025-04-01 00:00:00</t>
  </si>
  <si>
    <t>https://webapp.buchhaltungsbutler.de/receipts/view-pdf/worqs-coworking-wuppertal_invoice_wqwup20251375_01-04-2025_talia-la-rosa.pdf</t>
  </si>
  <si>
    <t>1556</t>
  </si>
  <si>
    <t>Research and Investigation incl. Angguruk Consultancy - Eneko Bahabol</t>
  </si>
  <si>
    <t>-1194.24</t>
  </si>
  <si>
    <t>Auslandsüberweisung Produktbezeichnung: Kundenzahlung Imp. Währung Auftrag vom: 07.04.2025 Unsere Referenz: YG4967-ZAI386094 Begünstigter: 7 955162986 Eneko Bahabol Bank des Begünstigten: CENAIDJAXXX Verwendungszweck: Invoice 2025-03 Auftragsbetrag: IDR 21.202.000,00 Kurs : 17903,487500 Gegenwert: EUR 1.184,24</t>
  </si>
  <si>
    <t>BB-Int-1155</t>
  </si>
  <si>
    <t>https://webapp.buchhaltungsbutler.de/receipts/view-pdf/InvoiceEnekoMarch2025_Paid6425.pdf</t>
  </si>
  <si>
    <t>1557</t>
  </si>
  <si>
    <t>-1645.56</t>
  </si>
  <si>
    <t>Invoice No. 2025.0318.1 SecureGo plus IBAN: BE70950233779025 BIC: CTBKBEBXXXX</t>
  </si>
  <si>
    <t>B-1200</t>
  </si>
  <si>
    <t>1645.56</t>
  </si>
  <si>
    <t>2025-03-18 00:00:00</t>
  </si>
  <si>
    <t>https://webapp.buchhaltungsbutler.de/receipts/view-pdf/2025FebInvoiceASousa%281%29.pdf</t>
  </si>
  <si>
    <t>1558</t>
  </si>
  <si>
    <t>Interpreting Coalition Meeting WCC - Andrew Teixeira de Sousa</t>
  </si>
  <si>
    <t>www.grover.com EREF: SQzlm8Wg5czx)Jvd MREF: 1437a8edf321034f048d166f1ffff9c3 CRED: DE36ZZZ00001690322 IBAN: DK6089000000022730 BIC: SXPYDKKK</t>
  </si>
  <si>
    <t>120425</t>
  </si>
  <si>
    <t>2025-04-12 00:00:00</t>
  </si>
  <si>
    <t>https://webapp.buchhaltungsbutler.de/receipts/view-pdf/GroverAprilpdf.pdf</t>
  </si>
  <si>
    <t>1559</t>
  </si>
  <si>
    <t>-864.29</t>
  </si>
  <si>
    <t>Stnr 131/5951/0787 Lohnsteuer Mrz. 25 864,29 EREF: 13100059510787L250411-7353-92498950 MREF: NW005897133746 CRED: DE14NRW00000098851 IBAN: D E84300500000004061214 BIC: WELADEDDXXX ABWA: Landeshauptkasse des Landes</t>
  </si>
  <si>
    <t>1562</t>
  </si>
  <si>
    <t>Nettolohnzahlungen April 2025 - SEPA Sammel-Ueberweisung mit 3 Ueberweisungen und folgenden zusaetzlichen Informationen: TAN1: SecureGo plus MSG-ID: 2504221415</t>
  </si>
  <si>
    <t>-6012.02</t>
  </si>
  <si>
    <t>SEPA Sammel-Ueberweisung mit 3 Ueberweisungen und folgenden zusaetzlichen Informationen: TAN1: SecureGo plus MSG-ID: 2504221415</t>
  </si>
  <si>
    <t>1567</t>
  </si>
  <si>
    <t>-21.06</t>
  </si>
  <si>
    <t>Mailchimp LLC 179664882-22561313-us13 EREF: TLFWKZLC7BD9BLZ3 MREF: GXXW2J2V5JT4Q4C2 CRED: NL48ZZZ342764500000 IBAN: DE52100190001000027873 B IC: ADYBDEB2XXX</t>
  </si>
  <si>
    <t>22561313</t>
  </si>
  <si>
    <t>21.06</t>
  </si>
  <si>
    <t>2025-04-21 00:00:00</t>
  </si>
  <si>
    <t>https://webapp.buchhaltungsbutler.de/receipts/view-pdf/ReceiptforOrderMC22561313Mailchimp.pdf</t>
  </si>
  <si>
    <t>1568</t>
  </si>
  <si>
    <t>Kundennummer: K0900254219 Rechnungsnummer: 080000261326 EREF: 20200084627 MREF: M-K0900254219-0001 CRED: DE63ZZZ00000015422 IBAN: DE80765200 710012360320 BIC: HYVEDEMM406</t>
  </si>
  <si>
    <t>080000261326</t>
  </si>
  <si>
    <t>2025-04-20 00:00:00</t>
  </si>
  <si>
    <t>https://webapp.buchhaltungsbutler.de/receipts/view-pdf/Hetzner_2025-04-20_080000261326.pdf</t>
  </si>
  <si>
    <t>1570</t>
  </si>
  <si>
    <t>BNR: 81835189 B561001Q3H4 Beitraege 04/25 EREF: 7707803672 MREF: MD140724128 CRED: DE51TK100000031158 IBAN: DE59200505501280376854 BIC: HASP DEHHXXX</t>
  </si>
  <si>
    <t>1572</t>
  </si>
  <si>
    <t>Beitraege 01.04.2025 - 30.04.2025 81835189 1071.55 EREF: 2610010953970557 MREF: 011203311201-2 CRED: DE84BKK00000085660 IBAN: DE457002027006 67562546 BIC: HYVEDEMMXXX</t>
  </si>
  <si>
    <t>1571</t>
  </si>
  <si>
    <t>worqs Coworking Wuppertal invoice WQWUP20251399 Virtual Office 365 1. Mai. 2025 bis 31. Mai. 2025 EREF: D-003051BQNXEG MREF: WORQSCOWORK-QXT 88D CRED: GB27ZZZSDDBARC0000007495895 IBAN: FR7617118820080000000001760 BIC: GOAAFRP1</t>
  </si>
  <si>
    <t>WQWUP20251399</t>
  </si>
  <si>
    <t>2025-05-01 00:00:00</t>
  </si>
  <si>
    <t>https://webapp.buchhaltungsbutler.de/receipts/view-pdf/worqs-coworking-wuppertal_invoice_wqwup20251399_01-05-2025_talia-la-rosa.pdf</t>
  </si>
  <si>
    <t>1576</t>
  </si>
  <si>
    <t>-155.18</t>
  </si>
  <si>
    <t>0000117815920 0020235598419 Rechnungsnr: 121397762174 KdNr. 117815920 Vodafone sagt Danke EREF: 0000117815920 0020235598419 MREF: DE04KMMC0 00117815920T026148527 CRED: DE26ZZZ00000006194 IBAN: DE35700202700655472355 BIC: HYVEDEMMXXX</t>
  </si>
  <si>
    <t>121397762174</t>
  </si>
  <si>
    <t>155.18</t>
  </si>
  <si>
    <t>2025-04-25 00:00:00</t>
  </si>
  <si>
    <t>https://webapp.buchhaltungsbutler.de/receipts/view-pdf/2025-04-25_Rechnung_Kundennr_117815920.pdf</t>
  </si>
  <si>
    <t>1575</t>
  </si>
  <si>
    <t>-1473.02</t>
  </si>
  <si>
    <t>Invoice No. 2025.0410.1 SecureGo plus IBAN: BE70950233779025 BIC: CTBKBEBXXXX</t>
  </si>
  <si>
    <t>1473.02</t>
  </si>
  <si>
    <t>2025-05-10 00:00:00</t>
  </si>
  <si>
    <t>https://webapp.buchhaltungsbutler.de/receipts/view-pdf/2025MarchInvoiceASousa_2.pdf</t>
  </si>
  <si>
    <t>1579</t>
  </si>
  <si>
    <t>limits</t>
  </si>
  <si>
    <t>name</t>
  </si>
  <si>
    <t>number</t>
  </si>
  <si>
    <t>revenue</t>
  </si>
  <si>
    <t>expense</t>
  </si>
  <si>
    <t>asset</t>
  </si>
  <si>
    <t>liability</t>
  </si>
  <si>
    <t>stock</t>
  </si>
  <si>
    <t>profitAndLoss</t>
  </si>
  <si>
    <t>Spenden</t>
  </si>
  <si>
    <t>Andere Einnahmen</t>
  </si>
  <si>
    <t>?</t>
  </si>
  <si>
    <t>Webhosting DevInt</t>
  </si>
  <si>
    <t>Notar</t>
  </si>
  <si>
    <t>Communication and Office</t>
  </si>
  <si>
    <t>Rechnungszahlungen WCC</t>
  </si>
  <si>
    <t>Travel and Networking</t>
  </si>
  <si>
    <t>Consultancy</t>
  </si>
  <si>
    <t>Documentation &amp; Monitoring Staff for WCC (Zweckbetrieb)</t>
  </si>
  <si>
    <t>Advocacy &amp; Networking Staff for WCC (Zweckbetrieb)</t>
  </si>
  <si>
    <t>Administration &amp; Publication Staff for WCC (Zweckbetrieb)</t>
  </si>
  <si>
    <t>General Admin Costs</t>
  </si>
  <si>
    <t>Documentation Coordination</t>
  </si>
  <si>
    <t>Project Accounting</t>
  </si>
  <si>
    <t>Bank Charges</t>
  </si>
  <si>
    <t>Admin and Contract Services</t>
  </si>
  <si>
    <t>max: 20000.0</t>
  </si>
  <si>
    <t>max: 100000.0</t>
  </si>
  <si>
    <t>max: 25000.0</t>
  </si>
  <si>
    <t>Misereor Projekt 416-600-1031</t>
  </si>
  <si>
    <t>max: 3000.0</t>
  </si>
  <si>
    <t>Mensen met een Missie</t>
  </si>
  <si>
    <t>Research and Campaigns</t>
  </si>
  <si>
    <t>Online and Digital Advocacy</t>
  </si>
  <si>
    <t>max: 10500.0 - extendedMax: 12600.0</t>
  </si>
  <si>
    <t>max: 33700.0 - extendedMax: 40440.0</t>
  </si>
  <si>
    <t>max: 33200.0 - extendedMax: 39840.0</t>
  </si>
  <si>
    <t>Project and Advocacy Coordination</t>
  </si>
  <si>
    <t>max: 24700.0 - extendedMax: 29640.0</t>
  </si>
  <si>
    <t>Administration and Publications Coordination</t>
  </si>
  <si>
    <t>max: 6000.0 - extendedMax: 7200.0</t>
  </si>
  <si>
    <t>Audit</t>
  </si>
  <si>
    <t>max: 60000.0 - extendedMax: 60000.0</t>
  </si>
  <si>
    <t>max: 337700.0 - extendedMax: 350000.0</t>
  </si>
  <si>
    <t>Brot für die Welt N-IDN-22-020</t>
  </si>
  <si>
    <t>max: 90000.0 - extendedMax: 90000.0</t>
  </si>
  <si>
    <t>Misereor Projekt 300-600-1024</t>
  </si>
  <si>
    <t>max: 32300.0</t>
  </si>
  <si>
    <t>Research &amp; Documentation: OSINT, Consultancy, Publication &amp; Cloud Services, Travel &amp; Networking</t>
  </si>
  <si>
    <t>max: 15700.0</t>
  </si>
  <si>
    <t>Advocacy: Travel, Networking, Publications</t>
  </si>
  <si>
    <t>max: 147900.0</t>
  </si>
  <si>
    <t>Documentation Coordination (65%)</t>
  </si>
  <si>
    <t>max: 144600.0</t>
  </si>
  <si>
    <t>Project and Advocacy Coordination (50%)</t>
  </si>
  <si>
    <t>max: 106800.0</t>
  </si>
  <si>
    <t>Administration and Publications Coordination (50%)</t>
  </si>
  <si>
    <t>max: 10100.0</t>
  </si>
  <si>
    <t>max: 9500.0</t>
  </si>
  <si>
    <t>Communication, Office, Bank Charges</t>
  </si>
  <si>
    <t>max: 12000.0</t>
  </si>
  <si>
    <t>Work Stations, Equipment</t>
  </si>
  <si>
    <t>account</t>
  </si>
  <si>
    <t>category 1</t>
  </si>
  <si>
    <t>category 2</t>
  </si>
  <si>
    <t>booking_categories</t>
  </si>
  <si>
    <t>saldo</t>
  </si>
  <si>
    <t>soll</t>
  </si>
  <si>
    <t>haben</t>
  </si>
  <si>
    <t>month</t>
  </si>
  <si>
    <t>703</t>
  </si>
  <si>
    <t>1730</t>
  </si>
  <si>
    <t>1700</t>
  </si>
  <si>
    <t>1705</t>
  </si>
  <si>
    <t>1712</t>
  </si>
  <si>
    <t>2400</t>
  </si>
  <si>
    <t>2551</t>
  </si>
  <si>
    <t>2555</t>
  </si>
  <si>
    <t>2558</t>
  </si>
  <si>
    <t>6700</t>
  </si>
  <si>
    <t>6750</t>
  </si>
  <si>
    <t>6751</t>
  </si>
  <si>
    <t>P01</t>
  </si>
  <si>
    <t>P12</t>
  </si>
  <si>
    <t>P13</t>
  </si>
  <si>
    <t>P21</t>
  </si>
  <si>
    <t>P22</t>
  </si>
  <si>
    <t>P23</t>
  </si>
  <si>
    <t>P24</t>
  </si>
  <si>
    <t>P25</t>
  </si>
  <si>
    <t>&lt;NA&gt;</t>
  </si>
  <si>
    <t>2022-02</t>
  </si>
  <si>
    <t>0.0</t>
  </si>
  <si>
    <t>Saldo Monat</t>
  </si>
  <si>
    <t>Rolling Saldo Total</t>
  </si>
  <si>
    <t>2022-03</t>
  </si>
  <si>
    <t>2022-04</t>
  </si>
  <si>
    <t>2022-05</t>
  </si>
  <si>
    <t>2022-06</t>
  </si>
  <si>
    <t>2022-07</t>
  </si>
  <si>
    <t>2022-08</t>
  </si>
  <si>
    <t>2022-10</t>
  </si>
  <si>
    <t>2022-11</t>
  </si>
  <si>
    <t>2022-12</t>
  </si>
  <si>
    <t>2023-02</t>
  </si>
  <si>
    <t>2023-03</t>
  </si>
  <si>
    <t>2023-04</t>
  </si>
  <si>
    <t>2023-05</t>
  </si>
  <si>
    <t>2023-06</t>
  </si>
  <si>
    <t>2023-07</t>
  </si>
  <si>
    <t>2023-08</t>
  </si>
  <si>
    <t>2023-09</t>
  </si>
  <si>
    <t>2023-10</t>
  </si>
  <si>
    <t>2023-11</t>
  </si>
  <si>
    <t>2023-12</t>
  </si>
  <si>
    <t>2024-01</t>
  </si>
  <si>
    <t>2024-02</t>
  </si>
  <si>
    <t>2024-05</t>
  </si>
  <si>
    <t>2024-06</t>
  </si>
  <si>
    <t>2024-07</t>
  </si>
  <si>
    <t>2024-08</t>
  </si>
  <si>
    <t>2024-09</t>
  </si>
  <si>
    <t>2024-10</t>
  </si>
  <si>
    <t>2024-11</t>
  </si>
  <si>
    <t>2024-12</t>
  </si>
  <si>
    <t>2025-03</t>
  </si>
  <si>
    <t>2025-04</t>
  </si>
  <si>
    <t>DevInt Gesamthaushalt 2022</t>
  </si>
  <si>
    <t>compiled: 13.05.2025 with last booking from 10.04.2025</t>
  </si>
  <si>
    <t>2022</t>
  </si>
  <si>
    <t>2022 January</t>
  </si>
  <si>
    <t>2022 February</t>
  </si>
  <si>
    <t>2022 March</t>
  </si>
  <si>
    <t>2022 April</t>
  </si>
  <si>
    <t>2022 May</t>
  </si>
  <si>
    <t>2022 June</t>
  </si>
  <si>
    <t>2022 July</t>
  </si>
  <si>
    <t>2022 August</t>
  </si>
  <si>
    <t>2022 September</t>
  </si>
  <si>
    <t>2022 October</t>
  </si>
  <si>
    <t>2022 November</t>
  </si>
  <si>
    <t>2022 December</t>
  </si>
  <si>
    <t>from:</t>
  </si>
  <si>
    <t>01.01.2022</t>
  </si>
  <si>
    <t>01.02.2022</t>
  </si>
  <si>
    <t>01.03.2022</t>
  </si>
  <si>
    <t>01.04.2022</t>
  </si>
  <si>
    <t>01.05.2022</t>
  </si>
  <si>
    <t>01.06.2022</t>
  </si>
  <si>
    <t>01.07.2022</t>
  </si>
  <si>
    <t>01.08.2022</t>
  </si>
  <si>
    <t>01.09.2022</t>
  </si>
  <si>
    <t>01.10.2022</t>
  </si>
  <si>
    <t>01.11.2022</t>
  </si>
  <si>
    <t>01.12.2022</t>
  </si>
  <si>
    <t>01.01.2023</t>
  </si>
  <si>
    <t>to:</t>
  </si>
  <si>
    <t>31.12.2022</t>
  </si>
  <si>
    <t>31.12.2023</t>
  </si>
  <si>
    <t>31.01.2022</t>
  </si>
  <si>
    <t>28.02.2022</t>
  </si>
  <si>
    <t>31.03.2022</t>
  </si>
  <si>
    <t>30.04.2022</t>
  </si>
  <si>
    <t>31.05.2022</t>
  </si>
  <si>
    <t>30.06.2022</t>
  </si>
  <si>
    <t>31.07.2022</t>
  </si>
  <si>
    <t>31.08.2022</t>
  </si>
  <si>
    <t>30.09.2022</t>
  </si>
  <si>
    <t>31.10.2022</t>
  </si>
  <si>
    <t>30.11.2022</t>
  </si>
  <si>
    <t>Verein - Ideeller Bereich</t>
  </si>
  <si>
    <t>allgemeine Ausgaben</t>
  </si>
  <si>
    <t>Kommunikation</t>
  </si>
  <si>
    <t>0111, 0112</t>
  </si>
  <si>
    <t>Personal</t>
  </si>
  <si>
    <t>0121, 0122, 0123</t>
  </si>
  <si>
    <t>Verwaltung</t>
  </si>
  <si>
    <t>0131, 0132</t>
  </si>
  <si>
    <t>allgemeine Einnahmen</t>
  </si>
  <si>
    <t>Human Rights Monitor (P21+P22)</t>
  </si>
  <si>
    <t>Expenses</t>
  </si>
  <si>
    <t>Programme</t>
  </si>
  <si>
    <t>Research, Campaigns, Publishing, Consultancies</t>
  </si>
  <si>
    <t>2111, 2112, 2114, 2211, 2212, 2214</t>
  </si>
  <si>
    <t>Travel, Networking, Training</t>
  </si>
  <si>
    <t>2113, 2213</t>
  </si>
  <si>
    <t>Personnel</t>
  </si>
  <si>
    <t>2221, 2121</t>
  </si>
  <si>
    <t>Administration &amp; Publications</t>
  </si>
  <si>
    <t>2223, 2123</t>
  </si>
  <si>
    <t>Project &amp; Advocacy Coordination</t>
  </si>
  <si>
    <t>2222, 2122</t>
  </si>
  <si>
    <t>Project Infrastructure &amp; Administration</t>
  </si>
  <si>
    <t>IT Rental, Software and Services, Accounting, Bank charges</t>
  </si>
  <si>
    <t>2231, 2232, 2233, 2235, 2131, 2132, 2133, 2135</t>
  </si>
  <si>
    <t>2234, 2134</t>
  </si>
  <si>
    <t>Income</t>
  </si>
  <si>
    <t>2201, 2101</t>
  </si>
  <si>
    <t>Bread for the World</t>
  </si>
  <si>
    <t>2204, 2104</t>
  </si>
  <si>
    <t>Mission21</t>
  </si>
  <si>
    <t>2205</t>
  </si>
  <si>
    <t>Verein - Zweckbetrieb</t>
  </si>
  <si>
    <t>WCC</t>
  </si>
  <si>
    <t>Payments from WCC</t>
  </si>
  <si>
    <t>Aufwendungen</t>
  </si>
  <si>
    <t>1211, 1212, 1213, 1214</t>
  </si>
  <si>
    <t>1221, 1222, 1223</t>
  </si>
  <si>
    <t>1230,  1233</t>
  </si>
  <si>
    <t>Andere</t>
  </si>
  <si>
    <t>Received Payments</t>
  </si>
  <si>
    <t>1100,  1300</t>
  </si>
  <si>
    <t>1111, 1112, 1113, 1114, 1311, 1312, 1313, 1314</t>
  </si>
  <si>
    <t>1121, 1122, 1123, 1321, 1322, 1323</t>
  </si>
  <si>
    <t>1130, 1330</t>
  </si>
  <si>
    <t>Period Balance</t>
  </si>
  <si>
    <t>Accumulated Balance</t>
  </si>
  <si>
    <t>Indo-Pacific Monitor for Human Rights and Peace</t>
  </si>
  <si>
    <t>compiled: 13.05.2025 with last booking from 07.05.2025</t>
  </si>
  <si>
    <t>2023 - 2025 (3 years)</t>
  </si>
  <si>
    <t>2023 (and before)</t>
  </si>
  <si>
    <t>2023 Jan-Jun</t>
  </si>
  <si>
    <t>2023 Jul-Dec</t>
  </si>
  <si>
    <t>2024 Jan-Jun</t>
  </si>
  <si>
    <t>2024 Jul-Dec</t>
  </si>
  <si>
    <t>2025 Jan-Jun</t>
  </si>
  <si>
    <t>2025 Jul-Dec</t>
  </si>
  <si>
    <t>01.07.2023</t>
  </si>
  <si>
    <t>01.01.2024</t>
  </si>
  <si>
    <t>01.07.2024</t>
  </si>
  <si>
    <t>01.01.2025</t>
  </si>
  <si>
    <t>01.07.2025</t>
  </si>
  <si>
    <t>28.02.2026</t>
  </si>
  <si>
    <t>30.06.2023</t>
  </si>
  <si>
    <t>31.12.2024</t>
  </si>
  <si>
    <t>30.06.2024</t>
  </si>
  <si>
    <t>31.12.2026</t>
  </si>
  <si>
    <t>30.06.2025</t>
  </si>
  <si>
    <t>Project Activities</t>
  </si>
  <si>
    <t>Rule of Law: Translation, Publication, Web Development, Cloud Services</t>
  </si>
  <si>
    <t>2313</t>
  </si>
  <si>
    <t>Project Administration</t>
  </si>
  <si>
    <t>Procurement</t>
  </si>
  <si>
    <t>Time window: from 2022-11-01 to 2023-06-30</t>
  </si>
  <si>
    <t>Research &amp; Documentation: OSINT, Consultancy, Publication &amp; Cloud Services, Travel &amp; Networking ( cost locations: 2311 )</t>
  </si>
  <si>
    <t>Aufwand (Soll) &lt;- an</t>
  </si>
  <si>
    <t>Aktiva (Haben)</t>
  </si>
  <si>
    <t>Advocacy: Travel, Networking, Publications ( cost locations: 2312 )</t>
  </si>
  <si>
    <t>Rule of Law: Translation, Publication, Web Development, Cloud Services ( cost locations: 2313 )</t>
  </si>
  <si>
    <t>Documentation Coordination (65%) ( cost locations: 2321 )</t>
  </si>
  <si>
    <t>Passiva (Haben)</t>
  </si>
  <si>
    <t>Passiva (Soll) &lt;- an</t>
  </si>
  <si>
    <t>Aufwand (Haben)</t>
  </si>
  <si>
    <t>Project and Advocacy Coordination (50%) ( cost locations: 2322 )</t>
  </si>
  <si>
    <t>Aktiva (Soll) &lt;- an</t>
  </si>
  <si>
    <t>Ertrag (Haben)</t>
  </si>
  <si>
    <t>Administration and Publications Coordination (50%) ( cost locations: 2323 )</t>
  </si>
  <si>
    <t>Project Accounting ( cost locations: 2331 )</t>
  </si>
  <si>
    <t>Communication, Office, Bank Charges ( cost locations: 2332 )</t>
  </si>
  <si>
    <t>Audit ( cost locations: 2333 )</t>
  </si>
  <si>
    <t>Work Stations, Equipment ( cost locations: 2341 )</t>
  </si>
  <si>
    <t>Kerk in Actie ( cost locations: 2301 )</t>
  </si>
  <si>
    <t>Brot für die Welt N-IDN-22-020 ( cost locations: 2302 )</t>
  </si>
  <si>
    <t>Misereor Projekt 300-600-1024 ( cost locations: 2303 )</t>
  </si>
  <si>
    <t>Time window: from 2023-07-01 to 2023-12-31</t>
  </si>
  <si>
    <t>Time window: from 2024-01-01 to 2024-06-30</t>
  </si>
  <si>
    <t>Time window: from 2024-07-01 to 2024-12-31</t>
  </si>
  <si>
    <t>Time window: from 2025-01-01 to 2025-06-30</t>
  </si>
  <si>
    <t>Time window: from 2025-07-01 to 2026-12-31</t>
  </si>
  <si>
    <t>2023 January</t>
  </si>
  <si>
    <t>2023 February</t>
  </si>
  <si>
    <t>2023 March</t>
  </si>
  <si>
    <t>2023 April</t>
  </si>
  <si>
    <t>2023 May</t>
  </si>
  <si>
    <t>2023 June</t>
  </si>
  <si>
    <t>2023 July</t>
  </si>
  <si>
    <t>2023 August</t>
  </si>
  <si>
    <t>2023 September</t>
  </si>
  <si>
    <t>2023 October</t>
  </si>
  <si>
    <t>2023 November</t>
  </si>
  <si>
    <t>2023 December</t>
  </si>
  <si>
    <t>2024 January</t>
  </si>
  <si>
    <t>2024 February</t>
  </si>
  <si>
    <t>2024 March</t>
  </si>
  <si>
    <t>2024 April</t>
  </si>
  <si>
    <t>2024 May</t>
  </si>
  <si>
    <t>2024 June</t>
  </si>
  <si>
    <t>2024 July</t>
  </si>
  <si>
    <t>2024 August</t>
  </si>
  <si>
    <t>2024 September</t>
  </si>
  <si>
    <t>2024 October</t>
  </si>
  <si>
    <t>2024 November</t>
  </si>
  <si>
    <t>2024 December</t>
  </si>
  <si>
    <t>2025 January</t>
  </si>
  <si>
    <t>2025 February</t>
  </si>
  <si>
    <t>2025 March</t>
  </si>
  <si>
    <t>2025 April</t>
  </si>
  <si>
    <t>2025 May</t>
  </si>
  <si>
    <t>2025 June</t>
  </si>
  <si>
    <t>2025 July</t>
  </si>
  <si>
    <t>2025 August</t>
  </si>
  <si>
    <t>2025 September</t>
  </si>
  <si>
    <t>2025 October</t>
  </si>
  <si>
    <t>2025 November</t>
  </si>
  <si>
    <t>2025 December</t>
  </si>
  <si>
    <t>2026</t>
  </si>
  <si>
    <t>01.02.2023</t>
  </si>
  <si>
    <t>01.03.2023</t>
  </si>
  <si>
    <t>01.04.2023</t>
  </si>
  <si>
    <t>01.05.2023</t>
  </si>
  <si>
    <t>01.06.2023</t>
  </si>
  <si>
    <t>01.08.2023</t>
  </si>
  <si>
    <t>01.09.2023</t>
  </si>
  <si>
    <t>01.10.2023</t>
  </si>
  <si>
    <t>01.11.2023</t>
  </si>
  <si>
    <t>01.12.2023</t>
  </si>
  <si>
    <t>01.02.2024</t>
  </si>
  <si>
    <t>01.03.2024</t>
  </si>
  <si>
    <t>01.04.2024</t>
  </si>
  <si>
    <t>01.05.2024</t>
  </si>
  <si>
    <t>01.06.2024</t>
  </si>
  <si>
    <t>01.08.2024</t>
  </si>
  <si>
    <t>01.09.2024</t>
  </si>
  <si>
    <t>01.10.2024</t>
  </si>
  <si>
    <t>01.11.2024</t>
  </si>
  <si>
    <t>01.12.2024</t>
  </si>
  <si>
    <t>01.02.2025</t>
  </si>
  <si>
    <t>01.03.2025</t>
  </si>
  <si>
    <t>01.04.2025</t>
  </si>
  <si>
    <t>01.05.2025</t>
  </si>
  <si>
    <t>01.06.2025</t>
  </si>
  <si>
    <t>01.08.2025</t>
  </si>
  <si>
    <t>01.09.2025</t>
  </si>
  <si>
    <t>01.10.2025</t>
  </si>
  <si>
    <t>01.11.2025</t>
  </si>
  <si>
    <t>01.12.2025</t>
  </si>
  <si>
    <t>01.01.2026</t>
  </si>
  <si>
    <t>31.01.2023</t>
  </si>
  <si>
    <t>28.02.2023</t>
  </si>
  <si>
    <t>31.03.2023</t>
  </si>
  <si>
    <t>30.04.2023</t>
  </si>
  <si>
    <t>31.05.2023</t>
  </si>
  <si>
    <t>31.07.2023</t>
  </si>
  <si>
    <t>31.08.2023</t>
  </si>
  <si>
    <t>30.09.2023</t>
  </si>
  <si>
    <t>31.10.2023</t>
  </si>
  <si>
    <t>30.11.2023</t>
  </si>
  <si>
    <t>31.01.2024</t>
  </si>
  <si>
    <t>29.02.2024</t>
  </si>
  <si>
    <t>31.03.2024</t>
  </si>
  <si>
    <t>30.04.2024</t>
  </si>
  <si>
    <t>31.05.2024</t>
  </si>
  <si>
    <t>31.07.2024</t>
  </si>
  <si>
    <t>31.08.2024</t>
  </si>
  <si>
    <t>30.09.2024</t>
  </si>
  <si>
    <t>31.10.2024</t>
  </si>
  <si>
    <t>30.11.2024</t>
  </si>
  <si>
    <t>31.01.2025</t>
  </si>
  <si>
    <t>28.02.2025</t>
  </si>
  <si>
    <t>31.03.2025</t>
  </si>
  <si>
    <t>30.04.2025</t>
  </si>
  <si>
    <t>31.05.2025</t>
  </si>
  <si>
    <t>31.07.2025</t>
  </si>
  <si>
    <t>31.08.2025</t>
  </si>
  <si>
    <t>30.09.2025</t>
  </si>
  <si>
    <t>31.10.2025</t>
  </si>
  <si>
    <t>30.11.2025</t>
  </si>
  <si>
    <t>31.12.2025</t>
  </si>
  <si>
    <t>Support for Indo-Pacific Monitor for Human Rights and Peace</t>
  </si>
  <si>
    <t>compiled: 13.05.2025 with last booking from 31.12.2024</t>
  </si>
  <si>
    <t>Project Activities P24 (Support P24)</t>
  </si>
  <si>
    <t>2413</t>
  </si>
  <si>
    <t>Personnel  (Support P24)</t>
  </si>
  <si>
    <t>2423</t>
  </si>
  <si>
    <t>Project Administration (Support P24)</t>
  </si>
  <si>
    <t>2431</t>
  </si>
  <si>
    <t>2433</t>
  </si>
  <si>
    <t>Procurement (Support P24)</t>
  </si>
  <si>
    <t>Income (Support P24)</t>
  </si>
  <si>
    <t>Others</t>
  </si>
  <si>
    <t>2402</t>
  </si>
  <si>
    <t>Research &amp; Documentation: OSINT, Consultancy, Publication &amp; Cloud Services, Travel &amp; Networking ( cost locations: 2411 )</t>
  </si>
  <si>
    <t>Advocacy: Travel, Networking, Publications ( cost locations: 2412 )</t>
  </si>
  <si>
    <t>Rule of Law: Translation, Publication, Web Development, Cloud Services ( cost locations: 2413 )</t>
  </si>
  <si>
    <t>Documentation Coordination (65%) ( cost locations: 2421 )</t>
  </si>
  <si>
    <t>Project and Advocacy Coordination (50%) ( cost locations: 2422 )</t>
  </si>
  <si>
    <t>Administration and Publications Coordination (50%) ( cost locations: 2423 )</t>
  </si>
  <si>
    <t>Project Accounting ( cost locations: 2431 )</t>
  </si>
  <si>
    <t>Communication, Office, Bank Charges ( cost locations: 2432 )</t>
  </si>
  <si>
    <t>Audit ( cost locations: 2433 )</t>
  </si>
  <si>
    <t>Work Stations, Equipment ( cost locations: 2441 )</t>
  </si>
  <si>
    <t>Mission 21 ( cost locations: 2401 )</t>
  </si>
  <si>
    <t>Others ( cost locations: 2402 )</t>
  </si>
  <si>
    <t>Indo-Pacific Monitor for Human Rights and Peace (Core+Support)</t>
  </si>
  <si>
    <t>Project Activities (Core P23)</t>
  </si>
  <si>
    <t>Personnel (Core P23)</t>
  </si>
  <si>
    <t>Project Administration (Core P23)</t>
  </si>
  <si>
    <t>Procurement (Core P23)</t>
  </si>
  <si>
    <t>Income (Core P23)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</si>
</sst>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dd\.mm\.yy"/>
    <numFmt numFmtId="165" formatCode="_-* #,##0.00\ _$_-;\-* #,##0.00\ _$_-;_-* &quot;-&quot;??\ _$_-;_-@_-"/>
    <numFmt numFmtId="166" formatCode="#,##0.00\ \€"/>
    <numFmt numFmtId="167" formatCode="#0\ \€"/>
  </numFmts>
  <fonts count="10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2"/>
      <color theme="1"/>
      <name val="Calibri"/>
      <family val="2"/>
      <scheme val="minor"/>
    </font>
    <font>
      <b/>
      <sz val="18"/>
      <name val="Calibri"/>
      <family val="2"/>
    </font>
    <font>
      <b/>
      <sz val="10"/>
      <name val="Calibri"/>
      <family val="2"/>
    </font>
    <font>
      <sz val="6"/>
      <color rgb="FF333333"/>
      <name val="Calibri"/>
      <family val="2"/>
    </font>
    <font>
      <b/>
      <sz val="16"/>
      <name val="Cambria"/>
      <family val="1"/>
    </font>
    <font>
      <b/>
      <sz val="14"/>
      <name val="Cambria"/>
      <family val="1"/>
    </font>
    <font>
      <b/>
      <sz val="12"/>
      <name val="Cambria"/>
      <family val="1"/>
    </font>
    <font>
      <b/>
      <sz val="18"/>
      <name val="Cambria"/>
      <family val="1"/>
    </font>
  </fonts>
  <fills count="8">
    <fill>
      <patternFill patternType="none"/>
    </fill>
    <fill>
      <patternFill patternType="gray125"/>
    </fill>
    <fill>
      <patternFill patternType="solid">
        <fgColor rgb="FFEDF4FF"/>
        <bgColor rgb="FFE2EBFB"/>
      </patternFill>
    </fill>
    <fill>
      <patternFill patternType="solid">
        <fgColor rgb="FF96C9EB"/>
        <bgColor rgb="FF96C9EB"/>
      </patternFill>
    </fill>
    <fill>
      <patternFill patternType="solid">
        <fgColor rgb="FFA7D4F2"/>
        <bgColor rgb="FFA7D4F2"/>
      </patternFill>
    </fill>
    <fill>
      <patternFill patternType="solid">
        <fgColor rgb="FFB5DBF5"/>
        <bgColor rgb="FFB5DBF5"/>
      </patternFill>
    </fill>
    <fill>
      <patternFill patternType="solid">
        <fgColor rgb="FF85BFE6"/>
        <bgColor rgb="FF85BFE6"/>
      </patternFill>
    </fill>
    <fill>
      <patternFill patternType="solid">
        <fgColor rgb="FFBEE0EC"/>
        <bgColor rgb="FFBEE0EC"/>
      </patternFill>
    </fill>
  </fills>
  <borders count="21">
    <border>
      <left/>
      <right/>
      <top/>
      <bottom/>
      <diagonal/>
    </border>
    <border>
      <left/>
      <right/>
      <top style="thin">
        <color rgb="FF000000"/>
      </top>
      <bottom/>
      <diagonal/>
    </border>
    <border>
      <left/>
      <right/>
      <top style="medium">
        <color auto="1"/>
      </top>
      <bottom/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62">
    <xf numFmtId="0" fontId="0" fillId="0" borderId="0" xfId="0"/>
    <xf numFmtId="0" fontId="1" fillId="0" borderId="0" xfId="0" applyFont="1"/>
    <xf numFmtId="164" fontId="0" fillId="0" borderId="0" xfId="0" applyNumberFormat="1"/>
    <xf numFmtId="165" fontId="2" fillId="0" borderId="0" xfId="0" applyNumberFormat="1" applyFont="1"/>
    <xf numFmtId="0" fontId="1" fillId="0" borderId="6" xfId="0" applyFont="1" applyBorder="1"/>
    <xf numFmtId="0" fontId="1" fillId="0" borderId="7" xfId="0" applyFont="1" applyBorder="1"/>
    <xf numFmtId="0" fontId="1" fillId="0" borderId="2" xfId="0" applyFont="1" applyBorder="1"/>
    <xf numFmtId="166" fontId="2" fillId="0" borderId="0" xfId="0" applyNumberFormat="1" applyFont="1"/>
    <xf numFmtId="0" fontId="0" fillId="0" borderId="4" xfId="0" applyBorder="1"/>
    <xf numFmtId="166" fontId="2" fillId="0" borderId="5" xfId="0" applyNumberFormat="1" applyFont="1" applyBorder="1"/>
    <xf numFmtId="0" fontId="0" fillId="0" borderId="5" xfId="0" applyBorder="1"/>
    <xf numFmtId="166" fontId="2" fillId="0" borderId="4" xfId="0" applyNumberFormat="1" applyFont="1" applyBorder="1"/>
    <xf numFmtId="166" fontId="2" fillId="0" borderId="1" xfId="0" applyNumberFormat="1" applyFont="1" applyBorder="1"/>
    <xf numFmtId="166" fontId="2" fillId="2" borderId="4" xfId="0" applyNumberFormat="1" applyFont="1" applyFill="1" applyBorder="1"/>
    <xf numFmtId="166" fontId="2" fillId="2" borderId="5" xfId="0" applyNumberFormat="1" applyFont="1" applyFill="1" applyBorder="1"/>
    <xf numFmtId="166" fontId="2" fillId="2" borderId="0" xfId="0" applyNumberFormat="1" applyFont="1" applyFill="1"/>
    <xf numFmtId="0" fontId="0" fillId="0" borderId="8" xfId="0" applyBorder="1"/>
    <xf numFmtId="0" fontId="0" fillId="0" borderId="9" xfId="0" applyBorder="1"/>
    <xf numFmtId="0" fontId="0" fillId="0" borderId="3" xfId="0" applyBorder="1"/>
    <xf numFmtId="0" fontId="5" fillId="0" borderId="0" xfId="0" applyFont="1"/>
    <xf numFmtId="0" fontId="5" fillId="0" borderId="11" xfId="0" applyFont="1" applyBorder="1"/>
    <xf numFmtId="0" fontId="0" fillId="0" borderId="10" xfId="0" applyBorder="1"/>
    <xf numFmtId="0" fontId="0" fillId="0" borderId="11" xfId="0" applyBorder="1"/>
    <xf numFmtId="0" fontId="6" fillId="3" borderId="0" xfId="0" applyFont="1" applyFill="1"/>
    <xf numFmtId="0" fontId="7" fillId="4" borderId="0" xfId="0" applyFont="1" applyFill="1"/>
    <xf numFmtId="0" fontId="7" fillId="4" borderId="10" xfId="0" applyFont="1" applyFill="1" applyBorder="1"/>
    <xf numFmtId="167" fontId="0" fillId="0" borderId="11" xfId="0" applyNumberFormat="1" applyBorder="1" applyAlignment="1">
      <alignment horizontal="right"/>
    </xf>
    <xf numFmtId="0" fontId="8" fillId="5" borderId="0" xfId="0" applyFont="1" applyFill="1"/>
    <xf numFmtId="0" fontId="8" fillId="5" borderId="10" xfId="0" applyFont="1" applyFill="1" applyBorder="1"/>
    <xf numFmtId="167" fontId="0" fillId="0" borderId="11" xfId="0" applyNumberFormat="1" applyBorder="1"/>
    <xf numFmtId="0" fontId="9" fillId="6" borderId="0" xfId="0" applyFont="1" applyFill="1"/>
    <xf numFmtId="0" fontId="7" fillId="3" borderId="0" xfId="0" applyFont="1" applyFill="1"/>
    <xf numFmtId="0" fontId="8" fillId="4" borderId="0" xfId="0" applyFont="1" applyFill="1"/>
    <xf numFmtId="0" fontId="8" fillId="4" borderId="10" xfId="0" applyFont="1" applyFill="1" applyBorder="1"/>
    <xf numFmtId="0" fontId="6" fillId="6" borderId="0" xfId="0" applyFont="1" applyFill="1"/>
    <xf numFmtId="0" fontId="8" fillId="7" borderId="0" xfId="0" applyFont="1" applyFill="1"/>
    <xf numFmtId="166" fontId="8" fillId="7" borderId="0" xfId="0" applyNumberFormat="1" applyFont="1" applyFill="1"/>
    <xf numFmtId="0" fontId="0" fillId="0" borderId="0" xfId="0" applyAlignment="1">
      <alignment horizontal="right"/>
    </xf>
    <xf numFmtId="0" fontId="0" fillId="0" borderId="0" xfId="0" applyAlignment="1">
      <alignment horizontal="left"/>
    </xf>
    <xf numFmtId="0" fontId="9" fillId="3" borderId="0" xfId="0" applyFont="1" applyFill="1"/>
    <xf numFmtId="0" fontId="6" fillId="4" borderId="0" xfId="0" applyFont="1" applyFill="1"/>
    <xf numFmtId="0" fontId="7" fillId="5" borderId="0" xfId="0" applyFont="1" applyFill="1"/>
    <xf numFmtId="167" fontId="8" fillId="5" borderId="12" xfId="0" applyNumberFormat="1" applyFont="1" applyFill="1" applyBorder="1"/>
    <xf numFmtId="0" fontId="0" fillId="0" borderId="12" xfId="0" applyBorder="1"/>
    <xf numFmtId="0" fontId="5" fillId="0" borderId="13" xfId="0" applyFont="1" applyBorder="1"/>
    <xf numFmtId="0" fontId="0" fillId="0" borderId="0" xfId="0"/>
    <xf numFmtId="167" fontId="7" fillId="4" borderId="12" xfId="0" applyNumberFormat="1" applyFont="1" applyFill="1" applyBorder="1"/>
    <xf numFmtId="0" fontId="4" fillId="0" borderId="14" xfId="0" applyFont="1" applyBorder="1" applyAlignment="1">
      <alignment horizontal="center" vertical="top" wrapText="1"/>
    </xf>
    <xf numFmtId="0" fontId="0" fillId="0" borderId="15" xfId="0" applyBorder="1"/>
    <xf numFmtId="0" fontId="0" fillId="0" borderId="16" xfId="0" applyBorder="1"/>
    <xf numFmtId="167" fontId="6" fillId="3" borderId="17" xfId="0" applyNumberFormat="1" applyFont="1" applyFill="1" applyBorder="1"/>
    <xf numFmtId="0" fontId="3" fillId="0" borderId="0" xfId="0" applyFont="1"/>
    <xf numFmtId="167" fontId="9" fillId="6" borderId="17" xfId="0" applyNumberFormat="1" applyFont="1" applyFill="1" applyBorder="1"/>
    <xf numFmtId="167" fontId="9" fillId="6" borderId="18" xfId="0" applyNumberFormat="1" applyFont="1" applyFill="1" applyBorder="1"/>
    <xf numFmtId="0" fontId="0" fillId="0" borderId="19" xfId="0" applyBorder="1"/>
    <xf numFmtId="0" fontId="0" fillId="0" borderId="20" xfId="0" applyBorder="1"/>
    <xf numFmtId="0" fontId="9" fillId="6" borderId="18" xfId="0" applyFont="1" applyFill="1" applyBorder="1"/>
    <xf numFmtId="0" fontId="6" fillId="6" borderId="18" xfId="0" applyFont="1" applyFill="1" applyBorder="1"/>
    <xf numFmtId="167" fontId="8" fillId="4" borderId="12" xfId="0" applyNumberFormat="1" applyFont="1" applyFill="1" applyBorder="1"/>
    <xf numFmtId="167" fontId="7" fillId="3" borderId="17" xfId="0" applyNumberFormat="1" applyFont="1" applyFill="1" applyBorder="1"/>
    <xf numFmtId="167" fontId="6" fillId="6" borderId="17" xfId="0" applyNumberFormat="1" applyFont="1" applyFill="1" applyBorder="1"/>
    <xf numFmtId="167" fontId="6" fillId="6" borderId="18" xfId="0" applyNumberFormat="1" applyFont="1" applyFill="1" applyBorder="1"/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S1777"/>
  <sheetViews>
    <sheetView workbookViewId="0"/>
  </sheetViews>
  <sheetFormatPr baseColWidth="10" defaultColWidth="8.83203125" defaultRowHeight="15" x14ac:dyDescent="0.2"/>
  <cols>
    <col min="2" max="2" width="6" customWidth="1"/>
    <col min="3" max="3" width="9" customWidth="1"/>
    <col min="4" max="4" width="6" customWidth="1"/>
    <col min="5" max="5" width="40" customWidth="1"/>
    <col min="6" max="6" width="15" customWidth="1"/>
    <col min="7" max="10" width="5" customWidth="1"/>
    <col min="12" max="12" width="16" customWidth="1"/>
    <col min="14" max="14" width="5" customWidth="1"/>
    <col min="16" max="16" width="12" customWidth="1"/>
  </cols>
  <sheetData>
    <row r="1" spans="1:4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</row>
    <row r="2" spans="1:45" ht="16" x14ac:dyDescent="0.2">
      <c r="A2">
        <v>142</v>
      </c>
      <c r="B2">
        <v>142</v>
      </c>
      <c r="C2" s="2">
        <v>44358</v>
      </c>
      <c r="D2" t="s">
        <v>45</v>
      </c>
      <c r="E2" t="s">
        <v>46</v>
      </c>
      <c r="F2" s="3">
        <v>24.3</v>
      </c>
      <c r="G2" t="s">
        <v>47</v>
      </c>
      <c r="H2" s="3">
        <v>0</v>
      </c>
      <c r="I2" t="s">
        <v>48</v>
      </c>
      <c r="J2">
        <v>2702</v>
      </c>
      <c r="K2" t="s">
        <v>49</v>
      </c>
      <c r="L2" t="s">
        <v>50</v>
      </c>
      <c r="M2" t="s">
        <v>51</v>
      </c>
      <c r="N2">
        <v>561</v>
      </c>
      <c r="O2" t="s">
        <v>52</v>
      </c>
      <c r="P2" t="s">
        <v>53</v>
      </c>
      <c r="T2" t="s">
        <v>54</v>
      </c>
      <c r="V2" t="s">
        <v>55</v>
      </c>
      <c r="W2" t="s">
        <v>56</v>
      </c>
      <c r="X2" t="s">
        <v>57</v>
      </c>
      <c r="Y2" t="s">
        <v>58</v>
      </c>
      <c r="Z2" s="3">
        <v>0</v>
      </c>
      <c r="AA2" t="s">
        <v>59</v>
      </c>
      <c r="AB2" t="s">
        <v>60</v>
      </c>
      <c r="AC2" t="s">
        <v>61</v>
      </c>
      <c r="AD2" t="s">
        <v>61</v>
      </c>
      <c r="AE2" t="s">
        <v>62</v>
      </c>
      <c r="AF2" t="s">
        <v>63</v>
      </c>
      <c r="AH2">
        <v>0</v>
      </c>
      <c r="AI2" s="2">
        <v>44358</v>
      </c>
      <c r="AJ2" t="s">
        <v>64</v>
      </c>
      <c r="AK2" t="s">
        <v>64</v>
      </c>
      <c r="AL2" t="s">
        <v>65</v>
      </c>
      <c r="AN2" s="3">
        <v>24.3</v>
      </c>
      <c r="AO2" t="s">
        <v>60</v>
      </c>
      <c r="AP2" t="s">
        <v>64</v>
      </c>
      <c r="AQ2" t="s">
        <v>62</v>
      </c>
      <c r="AR2">
        <v>7</v>
      </c>
      <c r="AS2" t="s">
        <v>66</v>
      </c>
    </row>
    <row r="3" spans="1:45" ht="16" x14ac:dyDescent="0.2">
      <c r="A3">
        <v>141</v>
      </c>
      <c r="B3">
        <v>141</v>
      </c>
      <c r="C3" s="2">
        <v>44377</v>
      </c>
      <c r="D3" t="s">
        <v>67</v>
      </c>
      <c r="E3" t="s">
        <v>68</v>
      </c>
      <c r="F3" s="3">
        <v>82.9</v>
      </c>
      <c r="G3" t="s">
        <v>47</v>
      </c>
      <c r="H3" s="3">
        <v>0</v>
      </c>
      <c r="I3" t="s">
        <v>48</v>
      </c>
      <c r="J3">
        <v>2710</v>
      </c>
      <c r="K3" t="s">
        <v>49</v>
      </c>
      <c r="L3" t="s">
        <v>50</v>
      </c>
      <c r="M3" t="s">
        <v>51</v>
      </c>
      <c r="N3">
        <v>561</v>
      </c>
      <c r="O3" t="s">
        <v>52</v>
      </c>
      <c r="P3" t="s">
        <v>53</v>
      </c>
      <c r="T3" t="s">
        <v>69</v>
      </c>
      <c r="V3" t="s">
        <v>70</v>
      </c>
      <c r="W3" t="s">
        <v>56</v>
      </c>
      <c r="X3" t="s">
        <v>71</v>
      </c>
      <c r="Y3" t="s">
        <v>72</v>
      </c>
      <c r="Z3" s="3">
        <v>19</v>
      </c>
      <c r="AA3" t="s">
        <v>73</v>
      </c>
      <c r="AB3" t="s">
        <v>74</v>
      </c>
      <c r="AC3" t="s">
        <v>61</v>
      </c>
      <c r="AD3" t="s">
        <v>61</v>
      </c>
      <c r="AE3" t="s">
        <v>75</v>
      </c>
      <c r="AF3" t="s">
        <v>63</v>
      </c>
      <c r="AH3">
        <v>0</v>
      </c>
      <c r="AI3" s="2">
        <v>44377</v>
      </c>
      <c r="AJ3" t="s">
        <v>64</v>
      </c>
      <c r="AK3" t="s">
        <v>64</v>
      </c>
      <c r="AL3" t="s">
        <v>76</v>
      </c>
      <c r="AN3" s="3">
        <v>82.9</v>
      </c>
      <c r="AO3" t="s">
        <v>74</v>
      </c>
      <c r="AP3" t="s">
        <v>64</v>
      </c>
      <c r="AQ3" t="s">
        <v>75</v>
      </c>
      <c r="AR3">
        <v>8</v>
      </c>
      <c r="AS3" t="s">
        <v>66</v>
      </c>
    </row>
    <row r="4" spans="1:45" ht="16" x14ac:dyDescent="0.2">
      <c r="A4">
        <v>143</v>
      </c>
      <c r="B4">
        <v>143</v>
      </c>
      <c r="C4" s="2">
        <v>44389</v>
      </c>
      <c r="D4" t="s">
        <v>45</v>
      </c>
      <c r="E4" t="s">
        <v>77</v>
      </c>
      <c r="F4" s="3">
        <v>3.99</v>
      </c>
      <c r="G4" t="s">
        <v>47</v>
      </c>
      <c r="H4" s="3">
        <v>0</v>
      </c>
      <c r="I4" t="s">
        <v>48</v>
      </c>
      <c r="J4">
        <v>2701</v>
      </c>
      <c r="K4" t="s">
        <v>49</v>
      </c>
      <c r="L4" t="s">
        <v>50</v>
      </c>
      <c r="M4" t="s">
        <v>51</v>
      </c>
      <c r="N4">
        <v>561</v>
      </c>
      <c r="O4" t="s">
        <v>52</v>
      </c>
      <c r="P4" t="s">
        <v>53</v>
      </c>
      <c r="T4" t="s">
        <v>78</v>
      </c>
      <c r="V4" t="s">
        <v>79</v>
      </c>
      <c r="W4" t="s">
        <v>56</v>
      </c>
      <c r="X4" t="s">
        <v>80</v>
      </c>
      <c r="Y4" t="s">
        <v>81</v>
      </c>
      <c r="Z4" s="3">
        <v>19</v>
      </c>
      <c r="AA4" t="s">
        <v>82</v>
      </c>
      <c r="AB4" t="s">
        <v>83</v>
      </c>
      <c r="AC4" t="s">
        <v>61</v>
      </c>
      <c r="AD4" t="s">
        <v>61</v>
      </c>
      <c r="AE4" t="s">
        <v>84</v>
      </c>
      <c r="AF4" t="s">
        <v>63</v>
      </c>
      <c r="AH4">
        <v>0</v>
      </c>
      <c r="AI4" s="2">
        <v>44389</v>
      </c>
      <c r="AJ4" t="s">
        <v>64</v>
      </c>
      <c r="AK4" t="s">
        <v>64</v>
      </c>
      <c r="AL4" t="s">
        <v>85</v>
      </c>
      <c r="AN4" s="3">
        <v>3.99</v>
      </c>
      <c r="AO4" t="s">
        <v>83</v>
      </c>
      <c r="AP4" t="s">
        <v>64</v>
      </c>
      <c r="AQ4" t="s">
        <v>84</v>
      </c>
      <c r="AR4">
        <v>9</v>
      </c>
      <c r="AS4" t="s">
        <v>66</v>
      </c>
    </row>
    <row r="5" spans="1:45" ht="16" x14ac:dyDescent="0.2">
      <c r="A5">
        <v>144</v>
      </c>
      <c r="B5">
        <v>144</v>
      </c>
      <c r="C5" s="2">
        <v>44389</v>
      </c>
      <c r="D5" t="s">
        <v>45</v>
      </c>
      <c r="E5" t="s">
        <v>86</v>
      </c>
      <c r="F5" s="3">
        <v>12.99</v>
      </c>
      <c r="G5" t="s">
        <v>47</v>
      </c>
      <c r="H5" s="3">
        <v>0</v>
      </c>
      <c r="I5" t="s">
        <v>48</v>
      </c>
      <c r="J5">
        <v>2701</v>
      </c>
      <c r="K5" t="s">
        <v>49</v>
      </c>
      <c r="L5" t="s">
        <v>50</v>
      </c>
      <c r="M5" t="s">
        <v>51</v>
      </c>
      <c r="N5">
        <v>561</v>
      </c>
      <c r="O5" t="s">
        <v>52</v>
      </c>
      <c r="P5" t="s">
        <v>53</v>
      </c>
      <c r="T5" t="s">
        <v>87</v>
      </c>
      <c r="V5" t="s">
        <v>88</v>
      </c>
      <c r="W5" t="s">
        <v>56</v>
      </c>
      <c r="X5" t="s">
        <v>89</v>
      </c>
      <c r="Y5" t="s">
        <v>90</v>
      </c>
      <c r="Z5" s="3">
        <v>19</v>
      </c>
      <c r="AA5" t="s">
        <v>91</v>
      </c>
      <c r="AB5" t="s">
        <v>83</v>
      </c>
      <c r="AC5" t="s">
        <v>61</v>
      </c>
      <c r="AD5" t="s">
        <v>61</v>
      </c>
      <c r="AE5" t="s">
        <v>92</v>
      </c>
      <c r="AF5" t="s">
        <v>63</v>
      </c>
      <c r="AH5">
        <v>0</v>
      </c>
      <c r="AI5" s="2">
        <v>44389</v>
      </c>
      <c r="AJ5" t="s">
        <v>64</v>
      </c>
      <c r="AK5" t="s">
        <v>64</v>
      </c>
      <c r="AL5" t="s">
        <v>93</v>
      </c>
      <c r="AN5" s="3">
        <v>12.99</v>
      </c>
      <c r="AO5" t="s">
        <v>83</v>
      </c>
      <c r="AP5" t="s">
        <v>64</v>
      </c>
      <c r="AQ5" t="s">
        <v>92</v>
      </c>
      <c r="AR5">
        <v>10</v>
      </c>
      <c r="AS5" t="s">
        <v>66</v>
      </c>
    </row>
    <row r="6" spans="1:45" ht="16" x14ac:dyDescent="0.2">
      <c r="A6">
        <v>145</v>
      </c>
      <c r="B6">
        <v>145</v>
      </c>
      <c r="C6" s="2">
        <v>44410</v>
      </c>
      <c r="D6" t="s">
        <v>94</v>
      </c>
      <c r="E6" t="s">
        <v>95</v>
      </c>
      <c r="F6" s="3">
        <v>47.12</v>
      </c>
      <c r="G6" t="s">
        <v>47</v>
      </c>
      <c r="H6" s="3">
        <v>0</v>
      </c>
      <c r="I6" t="s">
        <v>48</v>
      </c>
      <c r="J6">
        <v>2894</v>
      </c>
      <c r="K6" t="s">
        <v>49</v>
      </c>
      <c r="L6" t="s">
        <v>50</v>
      </c>
      <c r="M6" t="s">
        <v>51</v>
      </c>
      <c r="N6">
        <v>561</v>
      </c>
      <c r="O6" t="s">
        <v>52</v>
      </c>
      <c r="P6" t="s">
        <v>53</v>
      </c>
      <c r="T6" t="s">
        <v>96</v>
      </c>
      <c r="V6" t="s">
        <v>85</v>
      </c>
      <c r="W6" t="s">
        <v>56</v>
      </c>
      <c r="X6" t="s">
        <v>97</v>
      </c>
      <c r="Y6" t="s">
        <v>98</v>
      </c>
      <c r="Z6" s="3">
        <v>19</v>
      </c>
      <c r="AA6" t="s">
        <v>99</v>
      </c>
      <c r="AB6" t="s">
        <v>100</v>
      </c>
      <c r="AC6" t="s">
        <v>61</v>
      </c>
      <c r="AD6" t="s">
        <v>61</v>
      </c>
      <c r="AE6" t="s">
        <v>101</v>
      </c>
      <c r="AF6" t="s">
        <v>63</v>
      </c>
      <c r="AH6">
        <v>0</v>
      </c>
      <c r="AI6" s="2">
        <v>44410</v>
      </c>
      <c r="AJ6" t="s">
        <v>64</v>
      </c>
      <c r="AK6" t="s">
        <v>64</v>
      </c>
      <c r="AL6" t="s">
        <v>88</v>
      </c>
      <c r="AN6" s="3">
        <v>47.12</v>
      </c>
      <c r="AO6" t="s">
        <v>100</v>
      </c>
      <c r="AP6" t="s">
        <v>64</v>
      </c>
      <c r="AQ6" t="s">
        <v>101</v>
      </c>
      <c r="AR6">
        <v>11</v>
      </c>
      <c r="AS6" t="s">
        <v>66</v>
      </c>
    </row>
    <row r="7" spans="1:45" ht="16" x14ac:dyDescent="0.2">
      <c r="A7">
        <v>146</v>
      </c>
      <c r="B7">
        <v>146</v>
      </c>
      <c r="C7" s="2">
        <v>44539</v>
      </c>
      <c r="D7" t="s">
        <v>102</v>
      </c>
      <c r="E7" t="s">
        <v>103</v>
      </c>
      <c r="F7" s="3">
        <v>500</v>
      </c>
      <c r="G7" t="s">
        <v>47</v>
      </c>
      <c r="H7" s="3">
        <v>0</v>
      </c>
      <c r="I7" t="s">
        <v>104</v>
      </c>
      <c r="J7">
        <v>940</v>
      </c>
      <c r="K7" t="s">
        <v>52</v>
      </c>
      <c r="L7" t="s">
        <v>53</v>
      </c>
      <c r="N7">
        <v>3220</v>
      </c>
      <c r="O7" t="s">
        <v>49</v>
      </c>
      <c r="P7" t="s">
        <v>105</v>
      </c>
      <c r="Q7" t="s">
        <v>106</v>
      </c>
      <c r="T7" t="s">
        <v>107</v>
      </c>
      <c r="U7" t="s">
        <v>108</v>
      </c>
      <c r="Z7" s="3"/>
      <c r="AF7" t="s">
        <v>63</v>
      </c>
      <c r="AH7">
        <v>0</v>
      </c>
      <c r="AI7" s="2">
        <v>44539</v>
      </c>
      <c r="AJ7" t="s">
        <v>64</v>
      </c>
      <c r="AK7" t="s">
        <v>64</v>
      </c>
      <c r="AL7" t="s">
        <v>109</v>
      </c>
      <c r="AM7" t="s">
        <v>108</v>
      </c>
      <c r="AN7" s="3"/>
      <c r="AP7" t="s">
        <v>64</v>
      </c>
      <c r="AR7">
        <v>3</v>
      </c>
      <c r="AS7" t="s">
        <v>66</v>
      </c>
    </row>
    <row r="8" spans="1:45" ht="16" x14ac:dyDescent="0.2">
      <c r="A8">
        <v>147</v>
      </c>
      <c r="B8">
        <v>147</v>
      </c>
      <c r="C8" s="2">
        <v>44539</v>
      </c>
      <c r="D8" t="s">
        <v>94</v>
      </c>
      <c r="E8" t="s">
        <v>110</v>
      </c>
      <c r="F8" s="3">
        <v>89.96</v>
      </c>
      <c r="G8" t="s">
        <v>47</v>
      </c>
      <c r="H8" s="3">
        <v>0</v>
      </c>
      <c r="I8" t="s">
        <v>48</v>
      </c>
      <c r="J8">
        <v>2894</v>
      </c>
      <c r="K8" t="s">
        <v>49</v>
      </c>
      <c r="L8" t="s">
        <v>50</v>
      </c>
      <c r="M8" t="s">
        <v>51</v>
      </c>
      <c r="N8">
        <v>940</v>
      </c>
      <c r="O8" t="s">
        <v>52</v>
      </c>
      <c r="P8" t="s">
        <v>53</v>
      </c>
      <c r="T8" t="s">
        <v>111</v>
      </c>
      <c r="U8" t="s">
        <v>112</v>
      </c>
      <c r="V8" t="s">
        <v>65</v>
      </c>
      <c r="W8" t="s">
        <v>56</v>
      </c>
      <c r="X8" t="s">
        <v>113</v>
      </c>
      <c r="Y8" t="s">
        <v>114</v>
      </c>
      <c r="Z8" s="3">
        <v>19</v>
      </c>
      <c r="AA8" t="s">
        <v>115</v>
      </c>
      <c r="AB8" t="s">
        <v>116</v>
      </c>
      <c r="AC8" t="s">
        <v>61</v>
      </c>
      <c r="AD8" t="s">
        <v>61</v>
      </c>
      <c r="AE8" t="s">
        <v>117</v>
      </c>
      <c r="AF8" t="s">
        <v>63</v>
      </c>
      <c r="AH8">
        <v>0</v>
      </c>
      <c r="AI8" s="2">
        <v>44539</v>
      </c>
      <c r="AJ8" t="s">
        <v>64</v>
      </c>
      <c r="AK8" t="s">
        <v>64</v>
      </c>
      <c r="AL8" t="s">
        <v>118</v>
      </c>
      <c r="AM8" t="s">
        <v>112</v>
      </c>
      <c r="AN8" s="3">
        <v>89.96</v>
      </c>
      <c r="AO8" t="s">
        <v>116</v>
      </c>
      <c r="AP8" t="s">
        <v>64</v>
      </c>
      <c r="AQ8" t="s">
        <v>117</v>
      </c>
      <c r="AR8">
        <v>4</v>
      </c>
      <c r="AS8" t="s">
        <v>66</v>
      </c>
    </row>
    <row r="9" spans="1:45" ht="16" x14ac:dyDescent="0.2">
      <c r="A9">
        <v>2149</v>
      </c>
      <c r="B9">
        <v>2149</v>
      </c>
      <c r="C9" s="2">
        <v>44540</v>
      </c>
      <c r="D9" t="s">
        <v>119</v>
      </c>
      <c r="E9" t="s">
        <v>120</v>
      </c>
      <c r="F9" s="3">
        <v>0.01</v>
      </c>
      <c r="G9" t="s">
        <v>47</v>
      </c>
      <c r="H9" s="3">
        <v>0</v>
      </c>
      <c r="I9" t="s">
        <v>104</v>
      </c>
      <c r="J9">
        <v>940</v>
      </c>
      <c r="K9" t="s">
        <v>52</v>
      </c>
      <c r="L9" t="s">
        <v>53</v>
      </c>
      <c r="N9">
        <v>2000</v>
      </c>
      <c r="O9" t="s">
        <v>49</v>
      </c>
      <c r="P9" t="s">
        <v>105</v>
      </c>
      <c r="Q9" t="s">
        <v>51</v>
      </c>
      <c r="T9" t="s">
        <v>121</v>
      </c>
      <c r="U9" t="s">
        <v>122</v>
      </c>
      <c r="Z9" s="3"/>
      <c r="AF9" t="s">
        <v>63</v>
      </c>
      <c r="AH9">
        <v>0</v>
      </c>
      <c r="AI9" s="2">
        <v>44540</v>
      </c>
      <c r="AJ9" t="s">
        <v>64</v>
      </c>
      <c r="AK9" t="s">
        <v>64</v>
      </c>
      <c r="AL9" t="s">
        <v>123</v>
      </c>
      <c r="AM9" t="s">
        <v>122</v>
      </c>
      <c r="AN9" s="3"/>
      <c r="AP9" t="s">
        <v>64</v>
      </c>
      <c r="AR9">
        <v>2</v>
      </c>
      <c r="AS9" t="s">
        <v>66</v>
      </c>
    </row>
    <row r="10" spans="1:45" ht="16" x14ac:dyDescent="0.2">
      <c r="A10">
        <v>47</v>
      </c>
      <c r="B10">
        <v>47</v>
      </c>
      <c r="C10" s="2">
        <v>44558</v>
      </c>
      <c r="E10" t="s">
        <v>124</v>
      </c>
      <c r="F10" s="3">
        <v>171.3</v>
      </c>
      <c r="G10" t="s">
        <v>47</v>
      </c>
      <c r="H10" s="3">
        <v>0</v>
      </c>
      <c r="I10" t="s">
        <v>48</v>
      </c>
      <c r="J10">
        <v>705</v>
      </c>
      <c r="K10" t="s">
        <v>52</v>
      </c>
      <c r="L10" t="s">
        <v>53</v>
      </c>
      <c r="N10">
        <v>940</v>
      </c>
      <c r="O10" t="s">
        <v>52</v>
      </c>
      <c r="P10" t="s">
        <v>53</v>
      </c>
      <c r="T10" t="s">
        <v>125</v>
      </c>
      <c r="U10" t="s">
        <v>126</v>
      </c>
      <c r="V10" t="s">
        <v>109</v>
      </c>
      <c r="W10" t="s">
        <v>56</v>
      </c>
      <c r="X10" t="s">
        <v>127</v>
      </c>
      <c r="Y10" t="s">
        <v>128</v>
      </c>
      <c r="Z10" s="3">
        <v>0</v>
      </c>
      <c r="AA10" t="s">
        <v>129</v>
      </c>
      <c r="AB10" t="s">
        <v>130</v>
      </c>
      <c r="AC10" t="s">
        <v>61</v>
      </c>
      <c r="AD10" t="s">
        <v>61</v>
      </c>
      <c r="AE10" t="s">
        <v>131</v>
      </c>
      <c r="AF10" t="s">
        <v>63</v>
      </c>
      <c r="AH10">
        <v>0</v>
      </c>
      <c r="AI10" s="2">
        <v>44558</v>
      </c>
      <c r="AJ10" t="s">
        <v>64</v>
      </c>
      <c r="AK10" t="s">
        <v>64</v>
      </c>
      <c r="AL10" t="s">
        <v>132</v>
      </c>
      <c r="AM10" t="s">
        <v>126</v>
      </c>
      <c r="AN10" s="3">
        <v>171.3</v>
      </c>
      <c r="AO10" t="s">
        <v>130</v>
      </c>
      <c r="AP10" t="s">
        <v>64</v>
      </c>
      <c r="AQ10" t="s">
        <v>131</v>
      </c>
      <c r="AR10">
        <v>1</v>
      </c>
      <c r="AS10" t="s">
        <v>66</v>
      </c>
    </row>
    <row r="11" spans="1:45" ht="16" x14ac:dyDescent="0.2">
      <c r="A11">
        <v>58</v>
      </c>
      <c r="B11">
        <v>58</v>
      </c>
      <c r="C11" s="2">
        <v>44558</v>
      </c>
      <c r="E11" t="s">
        <v>133</v>
      </c>
      <c r="F11" s="3">
        <v>171.3</v>
      </c>
      <c r="G11" t="s">
        <v>47</v>
      </c>
      <c r="H11" s="3">
        <v>0</v>
      </c>
      <c r="I11" t="s">
        <v>104</v>
      </c>
      <c r="J11">
        <v>561</v>
      </c>
      <c r="K11" t="s">
        <v>52</v>
      </c>
      <c r="L11" t="s">
        <v>53</v>
      </c>
      <c r="N11">
        <v>705</v>
      </c>
      <c r="O11" t="s">
        <v>52</v>
      </c>
      <c r="P11" t="s">
        <v>53</v>
      </c>
      <c r="T11" t="s">
        <v>134</v>
      </c>
      <c r="Z11" s="3"/>
      <c r="AF11" t="s">
        <v>63</v>
      </c>
      <c r="AH11">
        <v>0</v>
      </c>
      <c r="AI11" s="2">
        <v>44558</v>
      </c>
      <c r="AJ11" t="s">
        <v>64</v>
      </c>
      <c r="AK11" t="s">
        <v>64</v>
      </c>
      <c r="AL11" t="s">
        <v>135</v>
      </c>
      <c r="AN11" s="3"/>
      <c r="AP11" t="s">
        <v>64</v>
      </c>
      <c r="AR11">
        <v>12</v>
      </c>
      <c r="AS11" t="s">
        <v>66</v>
      </c>
    </row>
    <row r="12" spans="1:45" ht="16" x14ac:dyDescent="0.2">
      <c r="A12">
        <v>193</v>
      </c>
      <c r="B12">
        <v>193</v>
      </c>
      <c r="C12" s="2">
        <v>44589</v>
      </c>
      <c r="D12" t="s">
        <v>136</v>
      </c>
      <c r="E12" t="s">
        <v>137</v>
      </c>
      <c r="F12" s="3">
        <v>10000</v>
      </c>
      <c r="G12" t="s">
        <v>47</v>
      </c>
      <c r="H12" s="3">
        <v>0</v>
      </c>
      <c r="I12" t="s">
        <v>104</v>
      </c>
      <c r="J12">
        <v>940</v>
      </c>
      <c r="K12" t="s">
        <v>52</v>
      </c>
      <c r="L12" t="s">
        <v>53</v>
      </c>
      <c r="N12">
        <v>3200</v>
      </c>
      <c r="O12" t="s">
        <v>49</v>
      </c>
      <c r="P12" t="s">
        <v>105</v>
      </c>
      <c r="Q12" t="s">
        <v>106</v>
      </c>
      <c r="T12" t="s">
        <v>138</v>
      </c>
      <c r="U12" t="s">
        <v>139</v>
      </c>
      <c r="V12" t="s">
        <v>140</v>
      </c>
      <c r="W12" t="s">
        <v>56</v>
      </c>
      <c r="X12" t="s">
        <v>141</v>
      </c>
      <c r="Y12" t="s">
        <v>142</v>
      </c>
      <c r="Z12" s="3">
        <v>0</v>
      </c>
      <c r="AA12" t="s">
        <v>143</v>
      </c>
      <c r="AB12" t="s">
        <v>144</v>
      </c>
      <c r="AC12" t="s">
        <v>61</v>
      </c>
      <c r="AD12" t="s">
        <v>61</v>
      </c>
      <c r="AE12" t="s">
        <v>145</v>
      </c>
      <c r="AF12" t="s">
        <v>63</v>
      </c>
      <c r="AH12">
        <v>0</v>
      </c>
      <c r="AI12" s="2">
        <v>44589</v>
      </c>
      <c r="AJ12" t="s">
        <v>64</v>
      </c>
      <c r="AK12" t="s">
        <v>64</v>
      </c>
      <c r="AL12" t="s">
        <v>79</v>
      </c>
      <c r="AM12" t="s">
        <v>139</v>
      </c>
      <c r="AN12" s="3">
        <v>10000</v>
      </c>
      <c r="AO12" t="s">
        <v>144</v>
      </c>
      <c r="AP12" t="s">
        <v>64</v>
      </c>
      <c r="AQ12" t="s">
        <v>145</v>
      </c>
      <c r="AR12">
        <v>13</v>
      </c>
      <c r="AS12" t="s">
        <v>66</v>
      </c>
    </row>
    <row r="13" spans="1:45" ht="16" x14ac:dyDescent="0.2">
      <c r="A13">
        <v>140</v>
      </c>
      <c r="B13">
        <v>140</v>
      </c>
      <c r="C13" s="2">
        <v>44592</v>
      </c>
      <c r="D13" t="s">
        <v>146</v>
      </c>
      <c r="E13" t="s">
        <v>147</v>
      </c>
      <c r="F13" s="3">
        <v>3.8</v>
      </c>
      <c r="G13" t="s">
        <v>47</v>
      </c>
      <c r="H13" s="3">
        <v>0</v>
      </c>
      <c r="I13" t="s">
        <v>48</v>
      </c>
      <c r="J13">
        <v>2705</v>
      </c>
      <c r="K13" t="s">
        <v>49</v>
      </c>
      <c r="L13" t="s">
        <v>50</v>
      </c>
      <c r="M13" t="s">
        <v>51</v>
      </c>
      <c r="N13">
        <v>940</v>
      </c>
      <c r="O13" t="s">
        <v>52</v>
      </c>
      <c r="P13" t="s">
        <v>53</v>
      </c>
      <c r="T13" t="s">
        <v>148</v>
      </c>
      <c r="U13" t="s">
        <v>149</v>
      </c>
      <c r="Z13" s="3"/>
      <c r="AF13" t="s">
        <v>63</v>
      </c>
      <c r="AH13">
        <v>0</v>
      </c>
      <c r="AI13" s="2">
        <v>44592</v>
      </c>
      <c r="AJ13" t="s">
        <v>64</v>
      </c>
      <c r="AK13" t="s">
        <v>64</v>
      </c>
      <c r="AL13" t="s">
        <v>70</v>
      </c>
      <c r="AM13" t="s">
        <v>149</v>
      </c>
      <c r="AN13" s="3"/>
      <c r="AP13" t="s">
        <v>64</v>
      </c>
      <c r="AR13">
        <v>14</v>
      </c>
      <c r="AS13" t="s">
        <v>66</v>
      </c>
    </row>
    <row r="14" spans="1:45" ht="16" x14ac:dyDescent="0.2">
      <c r="A14">
        <v>63</v>
      </c>
      <c r="B14">
        <v>63</v>
      </c>
      <c r="C14" s="2">
        <v>44594.438321759262</v>
      </c>
      <c r="E14" t="s">
        <v>150</v>
      </c>
      <c r="F14" s="3">
        <v>91.63</v>
      </c>
      <c r="G14" t="s">
        <v>47</v>
      </c>
      <c r="H14" s="3">
        <v>0</v>
      </c>
      <c r="I14" t="s">
        <v>104</v>
      </c>
      <c r="J14">
        <v>941</v>
      </c>
      <c r="K14" t="s">
        <v>52</v>
      </c>
      <c r="L14" t="s">
        <v>53</v>
      </c>
      <c r="N14">
        <v>705</v>
      </c>
      <c r="O14" t="s">
        <v>52</v>
      </c>
      <c r="P14" t="s">
        <v>53</v>
      </c>
      <c r="T14" t="s">
        <v>151</v>
      </c>
      <c r="U14" t="s">
        <v>152</v>
      </c>
      <c r="Z14" s="3"/>
      <c r="AF14" t="s">
        <v>63</v>
      </c>
      <c r="AH14">
        <v>0</v>
      </c>
      <c r="AI14" s="2">
        <v>44594</v>
      </c>
      <c r="AJ14" t="s">
        <v>64</v>
      </c>
      <c r="AK14" t="s">
        <v>64</v>
      </c>
      <c r="AL14" t="s">
        <v>55</v>
      </c>
      <c r="AM14" t="s">
        <v>152</v>
      </c>
      <c r="AN14" s="3"/>
      <c r="AP14" t="s">
        <v>64</v>
      </c>
      <c r="AR14">
        <v>15</v>
      </c>
      <c r="AS14" t="s">
        <v>66</v>
      </c>
    </row>
    <row r="15" spans="1:45" ht="16" x14ac:dyDescent="0.2">
      <c r="A15">
        <v>132</v>
      </c>
      <c r="B15">
        <v>132</v>
      </c>
      <c r="C15" s="2">
        <v>44594.438321759262</v>
      </c>
      <c r="D15" t="s">
        <v>153</v>
      </c>
      <c r="E15" t="s">
        <v>154</v>
      </c>
      <c r="F15" s="3">
        <v>91.63</v>
      </c>
      <c r="G15" t="s">
        <v>47</v>
      </c>
      <c r="H15" s="3">
        <v>0</v>
      </c>
      <c r="I15" t="s">
        <v>48</v>
      </c>
      <c r="J15">
        <v>2704</v>
      </c>
      <c r="K15" t="s">
        <v>49</v>
      </c>
      <c r="L15" t="s">
        <v>50</v>
      </c>
      <c r="M15" t="s">
        <v>51</v>
      </c>
      <c r="N15">
        <v>941</v>
      </c>
      <c r="O15" t="s">
        <v>52</v>
      </c>
      <c r="P15" t="s">
        <v>53</v>
      </c>
      <c r="T15" t="s">
        <v>155</v>
      </c>
      <c r="U15" t="s">
        <v>156</v>
      </c>
      <c r="V15" t="s">
        <v>157</v>
      </c>
      <c r="W15" t="s">
        <v>56</v>
      </c>
      <c r="X15" t="s">
        <v>158</v>
      </c>
      <c r="Y15" t="s">
        <v>159</v>
      </c>
      <c r="Z15" s="3">
        <v>19</v>
      </c>
      <c r="AA15" t="s">
        <v>151</v>
      </c>
      <c r="AB15" t="s">
        <v>160</v>
      </c>
      <c r="AC15" t="s">
        <v>61</v>
      </c>
      <c r="AD15" t="s">
        <v>61</v>
      </c>
      <c r="AE15" t="s">
        <v>161</v>
      </c>
      <c r="AF15" t="s">
        <v>63</v>
      </c>
      <c r="AH15">
        <v>0</v>
      </c>
      <c r="AI15" s="2">
        <v>44594</v>
      </c>
      <c r="AJ15" t="s">
        <v>64</v>
      </c>
      <c r="AK15" t="s">
        <v>64</v>
      </c>
      <c r="AL15" t="s">
        <v>162</v>
      </c>
      <c r="AM15" t="s">
        <v>156</v>
      </c>
      <c r="AN15" s="3">
        <v>91.63</v>
      </c>
      <c r="AO15" t="s">
        <v>160</v>
      </c>
      <c r="AP15" t="s">
        <v>64</v>
      </c>
      <c r="AQ15" t="s">
        <v>161</v>
      </c>
      <c r="AR15">
        <v>16</v>
      </c>
      <c r="AS15" t="s">
        <v>66</v>
      </c>
    </row>
    <row r="16" spans="1:45" ht="16" x14ac:dyDescent="0.2">
      <c r="A16">
        <v>65</v>
      </c>
      <c r="B16">
        <v>65</v>
      </c>
      <c r="C16" s="2">
        <v>44596</v>
      </c>
      <c r="E16" t="s">
        <v>163</v>
      </c>
      <c r="F16" s="3">
        <v>91.63</v>
      </c>
      <c r="G16" t="s">
        <v>47</v>
      </c>
      <c r="H16" s="3">
        <v>0</v>
      </c>
      <c r="I16" t="s">
        <v>48</v>
      </c>
      <c r="J16">
        <v>705</v>
      </c>
      <c r="K16" t="s">
        <v>52</v>
      </c>
      <c r="L16" t="s">
        <v>53</v>
      </c>
      <c r="N16">
        <v>940</v>
      </c>
      <c r="O16" t="s">
        <v>52</v>
      </c>
      <c r="P16" t="s">
        <v>53</v>
      </c>
      <c r="T16" t="s">
        <v>155</v>
      </c>
      <c r="U16" t="s">
        <v>164</v>
      </c>
      <c r="Z16" s="3"/>
      <c r="AF16" t="s">
        <v>63</v>
      </c>
      <c r="AH16">
        <v>0</v>
      </c>
      <c r="AI16" s="2">
        <v>44596</v>
      </c>
      <c r="AJ16" t="s">
        <v>64</v>
      </c>
      <c r="AK16" t="s">
        <v>64</v>
      </c>
      <c r="AL16" t="s">
        <v>165</v>
      </c>
      <c r="AM16" t="s">
        <v>164</v>
      </c>
      <c r="AN16" s="3"/>
      <c r="AP16" t="s">
        <v>64</v>
      </c>
      <c r="AR16">
        <v>17</v>
      </c>
      <c r="AS16" t="s">
        <v>66</v>
      </c>
    </row>
    <row r="17" spans="1:45" ht="16" x14ac:dyDescent="0.2">
      <c r="A17">
        <v>67</v>
      </c>
      <c r="B17">
        <v>67</v>
      </c>
      <c r="C17" s="2">
        <v>44609.677870370368</v>
      </c>
      <c r="E17" t="s">
        <v>150</v>
      </c>
      <c r="F17" s="3">
        <v>58.31</v>
      </c>
      <c r="G17" t="s">
        <v>47</v>
      </c>
      <c r="H17" s="3">
        <v>0</v>
      </c>
      <c r="I17" t="s">
        <v>104</v>
      </c>
      <c r="J17">
        <v>941</v>
      </c>
      <c r="K17" t="s">
        <v>52</v>
      </c>
      <c r="L17" t="s">
        <v>53</v>
      </c>
      <c r="N17">
        <v>705</v>
      </c>
      <c r="O17" t="s">
        <v>52</v>
      </c>
      <c r="P17" t="s">
        <v>53</v>
      </c>
      <c r="T17" t="s">
        <v>166</v>
      </c>
      <c r="U17" t="s">
        <v>167</v>
      </c>
      <c r="Z17" s="3"/>
      <c r="AF17" t="s">
        <v>63</v>
      </c>
      <c r="AH17">
        <v>0</v>
      </c>
      <c r="AI17" s="2">
        <v>44609</v>
      </c>
      <c r="AJ17" t="s">
        <v>64</v>
      </c>
      <c r="AK17" t="s">
        <v>64</v>
      </c>
      <c r="AL17" t="s">
        <v>140</v>
      </c>
      <c r="AM17" t="s">
        <v>167</v>
      </c>
      <c r="AN17" s="3"/>
      <c r="AP17" t="s">
        <v>64</v>
      </c>
      <c r="AR17">
        <v>18</v>
      </c>
      <c r="AS17" t="s">
        <v>66</v>
      </c>
    </row>
    <row r="18" spans="1:45" ht="16" x14ac:dyDescent="0.2">
      <c r="A18">
        <v>139</v>
      </c>
      <c r="B18">
        <v>139</v>
      </c>
      <c r="C18" s="2">
        <v>44609.677870370368</v>
      </c>
      <c r="D18" t="s">
        <v>153</v>
      </c>
      <c r="E18" t="s">
        <v>168</v>
      </c>
      <c r="F18" s="3">
        <v>58.31</v>
      </c>
      <c r="G18" t="s">
        <v>47</v>
      </c>
      <c r="H18" s="3">
        <v>0</v>
      </c>
      <c r="I18" t="s">
        <v>48</v>
      </c>
      <c r="J18">
        <v>2704</v>
      </c>
      <c r="K18" t="s">
        <v>49</v>
      </c>
      <c r="L18" t="s">
        <v>50</v>
      </c>
      <c r="M18" t="s">
        <v>51</v>
      </c>
      <c r="N18">
        <v>941</v>
      </c>
      <c r="O18" t="s">
        <v>52</v>
      </c>
      <c r="P18" t="s">
        <v>53</v>
      </c>
      <c r="T18" t="s">
        <v>169</v>
      </c>
      <c r="U18" t="s">
        <v>170</v>
      </c>
      <c r="V18" t="s">
        <v>171</v>
      </c>
      <c r="W18" t="s">
        <v>56</v>
      </c>
      <c r="X18" t="s">
        <v>172</v>
      </c>
      <c r="Y18" t="s">
        <v>159</v>
      </c>
      <c r="Z18" s="3">
        <v>19</v>
      </c>
      <c r="AA18" t="s">
        <v>166</v>
      </c>
      <c r="AB18" t="s">
        <v>173</v>
      </c>
      <c r="AC18" t="s">
        <v>61</v>
      </c>
      <c r="AD18" t="s">
        <v>61</v>
      </c>
      <c r="AE18" t="s">
        <v>174</v>
      </c>
      <c r="AF18" t="s">
        <v>63</v>
      </c>
      <c r="AH18">
        <v>0</v>
      </c>
      <c r="AI18" s="2">
        <v>44609</v>
      </c>
      <c r="AJ18" t="s">
        <v>64</v>
      </c>
      <c r="AK18" t="s">
        <v>64</v>
      </c>
      <c r="AL18" t="s">
        <v>175</v>
      </c>
      <c r="AM18" t="s">
        <v>170</v>
      </c>
      <c r="AN18" s="3">
        <v>58.31</v>
      </c>
      <c r="AO18" t="s">
        <v>173</v>
      </c>
      <c r="AP18" t="s">
        <v>64</v>
      </c>
      <c r="AQ18" t="s">
        <v>174</v>
      </c>
      <c r="AR18">
        <v>19</v>
      </c>
      <c r="AS18" t="s">
        <v>66</v>
      </c>
    </row>
    <row r="19" spans="1:45" ht="16" x14ac:dyDescent="0.2">
      <c r="A19">
        <v>70</v>
      </c>
      <c r="B19">
        <v>70</v>
      </c>
      <c r="C19" s="2">
        <v>44610.569062499999</v>
      </c>
      <c r="E19" t="s">
        <v>150</v>
      </c>
      <c r="F19" s="3">
        <v>166.48</v>
      </c>
      <c r="G19" t="s">
        <v>47</v>
      </c>
      <c r="H19" s="3">
        <v>0</v>
      </c>
      <c r="I19" t="s">
        <v>104</v>
      </c>
      <c r="J19">
        <v>941</v>
      </c>
      <c r="K19" t="s">
        <v>52</v>
      </c>
      <c r="L19" t="s">
        <v>53</v>
      </c>
      <c r="N19">
        <v>705</v>
      </c>
      <c r="O19" t="s">
        <v>52</v>
      </c>
      <c r="P19" t="s">
        <v>53</v>
      </c>
      <c r="T19" t="s">
        <v>176</v>
      </c>
      <c r="U19" t="s">
        <v>177</v>
      </c>
      <c r="Z19" s="3"/>
      <c r="AF19" t="s">
        <v>63</v>
      </c>
      <c r="AH19">
        <v>0</v>
      </c>
      <c r="AI19" s="2">
        <v>44610</v>
      </c>
      <c r="AJ19" t="s">
        <v>64</v>
      </c>
      <c r="AK19" t="s">
        <v>64</v>
      </c>
      <c r="AL19" t="s">
        <v>157</v>
      </c>
      <c r="AM19" t="s">
        <v>177</v>
      </c>
      <c r="AN19" s="3"/>
      <c r="AP19" t="s">
        <v>64</v>
      </c>
      <c r="AR19">
        <v>20</v>
      </c>
      <c r="AS19" t="s">
        <v>66</v>
      </c>
    </row>
    <row r="20" spans="1:45" ht="16" x14ac:dyDescent="0.2">
      <c r="A20">
        <v>117</v>
      </c>
      <c r="B20">
        <v>117</v>
      </c>
      <c r="C20" s="2">
        <v>44610.569062499999</v>
      </c>
      <c r="D20" t="s">
        <v>178</v>
      </c>
      <c r="E20" t="s">
        <v>179</v>
      </c>
      <c r="F20" s="3">
        <v>166.48</v>
      </c>
      <c r="G20" t="s">
        <v>47</v>
      </c>
      <c r="H20" s="3">
        <v>0</v>
      </c>
      <c r="I20" t="s">
        <v>48</v>
      </c>
      <c r="J20">
        <v>2702</v>
      </c>
      <c r="K20" t="s">
        <v>49</v>
      </c>
      <c r="L20" t="s">
        <v>50</v>
      </c>
      <c r="M20" t="s">
        <v>51</v>
      </c>
      <c r="N20">
        <v>941</v>
      </c>
      <c r="O20" t="s">
        <v>52</v>
      </c>
      <c r="P20" t="s">
        <v>53</v>
      </c>
      <c r="T20" t="s">
        <v>180</v>
      </c>
      <c r="U20" t="s">
        <v>181</v>
      </c>
      <c r="V20" t="s">
        <v>182</v>
      </c>
      <c r="W20" t="s">
        <v>56</v>
      </c>
      <c r="X20" t="s">
        <v>183</v>
      </c>
      <c r="Y20" t="s">
        <v>184</v>
      </c>
      <c r="Z20" s="3">
        <v>19</v>
      </c>
      <c r="AA20" t="s">
        <v>176</v>
      </c>
      <c r="AB20" t="s">
        <v>185</v>
      </c>
      <c r="AC20" t="s">
        <v>61</v>
      </c>
      <c r="AD20" t="s">
        <v>61</v>
      </c>
      <c r="AE20" t="s">
        <v>186</v>
      </c>
      <c r="AF20" t="s">
        <v>63</v>
      </c>
      <c r="AH20">
        <v>0</v>
      </c>
      <c r="AI20" s="2">
        <v>44610</v>
      </c>
      <c r="AJ20" t="s">
        <v>64</v>
      </c>
      <c r="AK20" t="s">
        <v>64</v>
      </c>
      <c r="AL20" t="s">
        <v>171</v>
      </c>
      <c r="AM20" t="s">
        <v>181</v>
      </c>
      <c r="AN20" s="3">
        <v>166.48</v>
      </c>
      <c r="AO20" t="s">
        <v>185</v>
      </c>
      <c r="AP20" t="s">
        <v>64</v>
      </c>
      <c r="AQ20" t="s">
        <v>186</v>
      </c>
      <c r="AR20">
        <v>21</v>
      </c>
      <c r="AS20" t="s">
        <v>66</v>
      </c>
    </row>
    <row r="21" spans="1:45" ht="16" x14ac:dyDescent="0.2">
      <c r="A21">
        <v>73</v>
      </c>
      <c r="B21">
        <v>73</v>
      </c>
      <c r="C21" s="2">
        <v>44613</v>
      </c>
      <c r="E21" t="s">
        <v>163</v>
      </c>
      <c r="F21" s="3">
        <v>58.31</v>
      </c>
      <c r="G21" t="s">
        <v>47</v>
      </c>
      <c r="H21" s="3">
        <v>0</v>
      </c>
      <c r="I21" t="s">
        <v>48</v>
      </c>
      <c r="J21">
        <v>705</v>
      </c>
      <c r="K21" t="s">
        <v>52</v>
      </c>
      <c r="L21" t="s">
        <v>53</v>
      </c>
      <c r="N21">
        <v>940</v>
      </c>
      <c r="O21" t="s">
        <v>52</v>
      </c>
      <c r="P21" t="s">
        <v>53</v>
      </c>
      <c r="T21" t="s">
        <v>169</v>
      </c>
      <c r="U21" t="s">
        <v>187</v>
      </c>
      <c r="Z21" s="3"/>
      <c r="AF21" t="s">
        <v>63</v>
      </c>
      <c r="AH21">
        <v>0</v>
      </c>
      <c r="AI21" s="2">
        <v>44613</v>
      </c>
      <c r="AJ21" t="s">
        <v>64</v>
      </c>
      <c r="AK21" t="s">
        <v>64</v>
      </c>
      <c r="AL21" t="s">
        <v>182</v>
      </c>
      <c r="AM21" t="s">
        <v>187</v>
      </c>
      <c r="AN21" s="3"/>
      <c r="AP21" t="s">
        <v>64</v>
      </c>
      <c r="AR21">
        <v>22</v>
      </c>
      <c r="AS21" t="s">
        <v>66</v>
      </c>
    </row>
    <row r="22" spans="1:45" ht="16" x14ac:dyDescent="0.2">
      <c r="A22">
        <v>119</v>
      </c>
      <c r="B22">
        <v>119</v>
      </c>
      <c r="C22" s="2">
        <v>44613</v>
      </c>
      <c r="D22" t="s">
        <v>146</v>
      </c>
      <c r="E22" t="s">
        <v>188</v>
      </c>
      <c r="F22" s="3">
        <v>60</v>
      </c>
      <c r="G22" t="s">
        <v>47</v>
      </c>
      <c r="H22" s="3">
        <v>0</v>
      </c>
      <c r="I22" t="s">
        <v>48</v>
      </c>
      <c r="J22">
        <v>2753</v>
      </c>
      <c r="K22" t="s">
        <v>49</v>
      </c>
      <c r="L22" t="s">
        <v>50</v>
      </c>
      <c r="M22" t="s">
        <v>51</v>
      </c>
      <c r="N22">
        <v>940</v>
      </c>
      <c r="O22" t="s">
        <v>52</v>
      </c>
      <c r="P22" t="s">
        <v>53</v>
      </c>
      <c r="T22" t="s">
        <v>189</v>
      </c>
      <c r="U22" t="s">
        <v>190</v>
      </c>
      <c r="V22" t="s">
        <v>175</v>
      </c>
      <c r="W22" t="s">
        <v>56</v>
      </c>
      <c r="X22" t="s">
        <v>191</v>
      </c>
      <c r="Y22" t="s">
        <v>192</v>
      </c>
      <c r="Z22" s="3">
        <v>0</v>
      </c>
      <c r="AA22" t="s">
        <v>193</v>
      </c>
      <c r="AB22" t="s">
        <v>194</v>
      </c>
      <c r="AC22" t="s">
        <v>61</v>
      </c>
      <c r="AD22" t="s">
        <v>61</v>
      </c>
      <c r="AE22" t="s">
        <v>195</v>
      </c>
      <c r="AF22" t="s">
        <v>63</v>
      </c>
      <c r="AH22">
        <v>0</v>
      </c>
      <c r="AI22" s="2">
        <v>44613</v>
      </c>
      <c r="AJ22" t="s">
        <v>64</v>
      </c>
      <c r="AK22" t="s">
        <v>64</v>
      </c>
      <c r="AL22" t="s">
        <v>196</v>
      </c>
      <c r="AM22" t="s">
        <v>190</v>
      </c>
      <c r="AN22" s="3">
        <v>60</v>
      </c>
      <c r="AO22" t="s">
        <v>194</v>
      </c>
      <c r="AP22" t="s">
        <v>64</v>
      </c>
      <c r="AQ22" t="s">
        <v>195</v>
      </c>
      <c r="AR22">
        <v>23</v>
      </c>
      <c r="AS22" t="s">
        <v>66</v>
      </c>
    </row>
    <row r="23" spans="1:45" ht="16" x14ac:dyDescent="0.2">
      <c r="A23">
        <v>75</v>
      </c>
      <c r="B23">
        <v>75</v>
      </c>
      <c r="C23" s="2">
        <v>44614</v>
      </c>
      <c r="E23" t="s">
        <v>163</v>
      </c>
      <c r="F23" s="3">
        <v>166.48</v>
      </c>
      <c r="G23" t="s">
        <v>47</v>
      </c>
      <c r="H23" s="3">
        <v>0</v>
      </c>
      <c r="I23" t="s">
        <v>48</v>
      </c>
      <c r="J23">
        <v>705</v>
      </c>
      <c r="K23" t="s">
        <v>52</v>
      </c>
      <c r="L23" t="s">
        <v>53</v>
      </c>
      <c r="N23">
        <v>940</v>
      </c>
      <c r="O23" t="s">
        <v>52</v>
      </c>
      <c r="P23" t="s">
        <v>53</v>
      </c>
      <c r="T23" t="s">
        <v>180</v>
      </c>
      <c r="U23" t="s">
        <v>197</v>
      </c>
      <c r="Z23" s="3"/>
      <c r="AF23" t="s">
        <v>63</v>
      </c>
      <c r="AH23">
        <v>0</v>
      </c>
      <c r="AI23" s="2">
        <v>44614</v>
      </c>
      <c r="AJ23" t="s">
        <v>64</v>
      </c>
      <c r="AK23" t="s">
        <v>64</v>
      </c>
      <c r="AL23" t="s">
        <v>198</v>
      </c>
      <c r="AM23" t="s">
        <v>197</v>
      </c>
      <c r="AN23" s="3"/>
      <c r="AP23" t="s">
        <v>64</v>
      </c>
      <c r="AR23">
        <v>24</v>
      </c>
      <c r="AS23" t="s">
        <v>66</v>
      </c>
    </row>
    <row r="24" spans="1:45" ht="16" x14ac:dyDescent="0.2">
      <c r="A24">
        <v>125</v>
      </c>
      <c r="B24">
        <v>125</v>
      </c>
      <c r="C24" s="2">
        <v>44620</v>
      </c>
      <c r="D24" t="s">
        <v>146</v>
      </c>
      <c r="E24" t="s">
        <v>147</v>
      </c>
      <c r="F24" s="3">
        <v>3.8</v>
      </c>
      <c r="G24" t="s">
        <v>47</v>
      </c>
      <c r="H24" s="3">
        <v>0</v>
      </c>
      <c r="I24" t="s">
        <v>48</v>
      </c>
      <c r="J24">
        <v>2705</v>
      </c>
      <c r="K24" t="s">
        <v>49</v>
      </c>
      <c r="L24" t="s">
        <v>50</v>
      </c>
      <c r="M24" t="s">
        <v>51</v>
      </c>
      <c r="N24">
        <v>940</v>
      </c>
      <c r="O24" t="s">
        <v>52</v>
      </c>
      <c r="P24" t="s">
        <v>53</v>
      </c>
      <c r="T24" t="s">
        <v>148</v>
      </c>
      <c r="U24" t="s">
        <v>199</v>
      </c>
      <c r="Z24" s="3"/>
      <c r="AF24" t="s">
        <v>63</v>
      </c>
      <c r="AH24">
        <v>0</v>
      </c>
      <c r="AI24" s="2">
        <v>44620</v>
      </c>
      <c r="AJ24" t="s">
        <v>64</v>
      </c>
      <c r="AK24" t="s">
        <v>64</v>
      </c>
      <c r="AL24" t="s">
        <v>200</v>
      </c>
      <c r="AM24" t="s">
        <v>199</v>
      </c>
      <c r="AN24" s="3"/>
      <c r="AP24" t="s">
        <v>64</v>
      </c>
      <c r="AR24">
        <v>25</v>
      </c>
      <c r="AS24" t="s">
        <v>66</v>
      </c>
    </row>
    <row r="25" spans="1:45" ht="16" x14ac:dyDescent="0.2">
      <c r="A25">
        <v>205</v>
      </c>
      <c r="B25">
        <v>205</v>
      </c>
      <c r="C25" s="2">
        <v>44620</v>
      </c>
      <c r="D25" t="s">
        <v>201</v>
      </c>
      <c r="E25" t="s">
        <v>202</v>
      </c>
      <c r="F25" s="3">
        <v>1492.04</v>
      </c>
      <c r="G25" t="s">
        <v>47</v>
      </c>
      <c r="H25" s="3">
        <v>0</v>
      </c>
      <c r="I25" t="s">
        <v>104</v>
      </c>
      <c r="J25">
        <v>1730</v>
      </c>
      <c r="K25" t="s">
        <v>52</v>
      </c>
      <c r="L25" t="s">
        <v>203</v>
      </c>
      <c r="N25">
        <v>1712</v>
      </c>
      <c r="O25" t="s">
        <v>52</v>
      </c>
      <c r="P25" t="s">
        <v>203</v>
      </c>
      <c r="T25" t="s">
        <v>64</v>
      </c>
      <c r="Z25" s="3"/>
      <c r="AF25" t="s">
        <v>63</v>
      </c>
      <c r="AH25">
        <v>0</v>
      </c>
      <c r="AI25" s="2">
        <v>44620</v>
      </c>
      <c r="AJ25" t="s">
        <v>64</v>
      </c>
      <c r="AK25" t="s">
        <v>64</v>
      </c>
      <c r="AL25" t="s">
        <v>64</v>
      </c>
      <c r="AN25" s="3"/>
      <c r="AP25" t="s">
        <v>64</v>
      </c>
      <c r="AR25" t="s">
        <v>64</v>
      </c>
      <c r="AS25" t="s">
        <v>66</v>
      </c>
    </row>
    <row r="26" spans="1:45" ht="16" x14ac:dyDescent="0.2">
      <c r="A26">
        <v>206</v>
      </c>
      <c r="B26">
        <v>206</v>
      </c>
      <c r="C26" s="2">
        <v>44620</v>
      </c>
      <c r="D26" t="s">
        <v>201</v>
      </c>
      <c r="E26" t="s">
        <v>204</v>
      </c>
      <c r="F26" s="3">
        <v>472.12</v>
      </c>
      <c r="G26" t="s">
        <v>47</v>
      </c>
      <c r="H26" s="3">
        <v>0</v>
      </c>
      <c r="I26" t="s">
        <v>104</v>
      </c>
      <c r="J26">
        <v>2555</v>
      </c>
      <c r="K26" t="s">
        <v>49</v>
      </c>
      <c r="L26" t="s">
        <v>50</v>
      </c>
      <c r="M26" t="s">
        <v>51</v>
      </c>
      <c r="N26">
        <v>1730</v>
      </c>
      <c r="O26" t="s">
        <v>52</v>
      </c>
      <c r="P26" t="s">
        <v>203</v>
      </c>
      <c r="T26" t="s">
        <v>64</v>
      </c>
      <c r="Z26" s="3"/>
      <c r="AF26" t="s">
        <v>63</v>
      </c>
      <c r="AH26">
        <v>0</v>
      </c>
      <c r="AI26" s="2">
        <v>44620</v>
      </c>
      <c r="AJ26" t="s">
        <v>64</v>
      </c>
      <c r="AK26" t="s">
        <v>64</v>
      </c>
      <c r="AL26" t="s">
        <v>64</v>
      </c>
      <c r="AN26" s="3"/>
      <c r="AP26" t="s">
        <v>64</v>
      </c>
      <c r="AR26" t="s">
        <v>64</v>
      </c>
      <c r="AS26" t="s">
        <v>66</v>
      </c>
    </row>
    <row r="27" spans="1:45" ht="16" x14ac:dyDescent="0.2">
      <c r="A27">
        <v>207</v>
      </c>
      <c r="B27">
        <v>207</v>
      </c>
      <c r="C27" s="2">
        <v>44620</v>
      </c>
      <c r="D27" t="s">
        <v>201</v>
      </c>
      <c r="E27" t="s">
        <v>205</v>
      </c>
      <c r="F27" s="3">
        <v>198.46</v>
      </c>
      <c r="G27" t="s">
        <v>47</v>
      </c>
      <c r="H27" s="3">
        <v>0</v>
      </c>
      <c r="I27" t="s">
        <v>104</v>
      </c>
      <c r="J27">
        <v>1730</v>
      </c>
      <c r="K27" t="s">
        <v>52</v>
      </c>
      <c r="L27" t="s">
        <v>203</v>
      </c>
      <c r="N27">
        <v>1700</v>
      </c>
      <c r="O27" t="s">
        <v>52</v>
      </c>
      <c r="P27" t="s">
        <v>203</v>
      </c>
      <c r="T27" t="s">
        <v>64</v>
      </c>
      <c r="Z27" s="3"/>
      <c r="AF27" t="s">
        <v>63</v>
      </c>
      <c r="AH27">
        <v>0</v>
      </c>
      <c r="AI27" s="2">
        <v>44620</v>
      </c>
      <c r="AJ27" t="s">
        <v>64</v>
      </c>
      <c r="AK27" t="s">
        <v>64</v>
      </c>
      <c r="AL27" t="s">
        <v>64</v>
      </c>
      <c r="AN27" s="3"/>
      <c r="AP27" t="s">
        <v>64</v>
      </c>
      <c r="AR27" t="s">
        <v>64</v>
      </c>
      <c r="AS27" t="s">
        <v>66</v>
      </c>
    </row>
    <row r="28" spans="1:45" ht="16" x14ac:dyDescent="0.2">
      <c r="A28">
        <v>209</v>
      </c>
      <c r="B28">
        <v>209</v>
      </c>
      <c r="C28" s="2">
        <v>44620</v>
      </c>
      <c r="D28" t="s">
        <v>201</v>
      </c>
      <c r="E28" t="s">
        <v>206</v>
      </c>
      <c r="F28" s="3">
        <v>2120.42</v>
      </c>
      <c r="G28" t="s">
        <v>47</v>
      </c>
      <c r="H28" s="3">
        <v>0</v>
      </c>
      <c r="I28" t="s">
        <v>104</v>
      </c>
      <c r="J28">
        <v>2551</v>
      </c>
      <c r="K28" t="s">
        <v>49</v>
      </c>
      <c r="L28" t="s">
        <v>50</v>
      </c>
      <c r="M28" t="s">
        <v>51</v>
      </c>
      <c r="N28">
        <v>1730</v>
      </c>
      <c r="O28" t="s">
        <v>52</v>
      </c>
      <c r="P28" t="s">
        <v>203</v>
      </c>
      <c r="T28" t="s">
        <v>64</v>
      </c>
      <c r="Z28" s="3"/>
      <c r="AF28" t="s">
        <v>63</v>
      </c>
      <c r="AH28">
        <v>0</v>
      </c>
      <c r="AI28" s="2">
        <v>44620</v>
      </c>
      <c r="AJ28" t="s">
        <v>64</v>
      </c>
      <c r="AK28" t="s">
        <v>64</v>
      </c>
      <c r="AL28" t="s">
        <v>64</v>
      </c>
      <c r="AN28" s="3"/>
      <c r="AP28" t="s">
        <v>64</v>
      </c>
      <c r="AR28" t="s">
        <v>64</v>
      </c>
      <c r="AS28" t="s">
        <v>66</v>
      </c>
    </row>
    <row r="29" spans="1:45" ht="16" x14ac:dyDescent="0.2">
      <c r="A29">
        <v>208</v>
      </c>
      <c r="B29">
        <v>208</v>
      </c>
      <c r="C29" s="2">
        <v>44620</v>
      </c>
      <c r="D29" t="s">
        <v>201</v>
      </c>
      <c r="E29" t="s">
        <v>205</v>
      </c>
      <c r="F29" s="3">
        <v>902.04</v>
      </c>
      <c r="G29" t="s">
        <v>47</v>
      </c>
      <c r="H29" s="3">
        <v>0</v>
      </c>
      <c r="I29" t="s">
        <v>104</v>
      </c>
      <c r="J29">
        <v>1730</v>
      </c>
      <c r="K29" t="s">
        <v>52</v>
      </c>
      <c r="L29" t="s">
        <v>203</v>
      </c>
      <c r="N29">
        <v>1705</v>
      </c>
      <c r="O29" t="s">
        <v>52</v>
      </c>
      <c r="P29" t="s">
        <v>203</v>
      </c>
      <c r="T29" t="s">
        <v>64</v>
      </c>
      <c r="Z29" s="3"/>
      <c r="AF29" t="s">
        <v>63</v>
      </c>
      <c r="AH29">
        <v>0</v>
      </c>
      <c r="AI29" s="2">
        <v>44620</v>
      </c>
      <c r="AJ29" t="s">
        <v>64</v>
      </c>
      <c r="AK29" t="s">
        <v>64</v>
      </c>
      <c r="AL29" t="s">
        <v>64</v>
      </c>
      <c r="AN29" s="3"/>
      <c r="AP29" t="s">
        <v>64</v>
      </c>
      <c r="AR29" t="s">
        <v>64</v>
      </c>
      <c r="AS29" t="s">
        <v>66</v>
      </c>
    </row>
    <row r="30" spans="1:45" ht="16" x14ac:dyDescent="0.2">
      <c r="A30">
        <v>95</v>
      </c>
      <c r="B30">
        <v>95</v>
      </c>
      <c r="C30" s="2">
        <v>44631</v>
      </c>
      <c r="E30" t="s">
        <v>207</v>
      </c>
      <c r="F30" s="3">
        <v>1492.04</v>
      </c>
      <c r="G30" t="s">
        <v>47</v>
      </c>
      <c r="H30" s="3">
        <v>0</v>
      </c>
      <c r="I30" t="s">
        <v>48</v>
      </c>
      <c r="J30">
        <v>1712</v>
      </c>
      <c r="K30" t="s">
        <v>52</v>
      </c>
      <c r="L30" t="s">
        <v>203</v>
      </c>
      <c r="N30">
        <v>940</v>
      </c>
      <c r="O30" t="s">
        <v>52</v>
      </c>
      <c r="P30" t="s">
        <v>53</v>
      </c>
      <c r="T30" t="s">
        <v>208</v>
      </c>
      <c r="U30" t="s">
        <v>209</v>
      </c>
      <c r="Z30" s="3"/>
      <c r="AF30" t="s">
        <v>63</v>
      </c>
      <c r="AH30">
        <v>0</v>
      </c>
      <c r="AI30" s="2">
        <v>44631</v>
      </c>
      <c r="AJ30" t="s">
        <v>64</v>
      </c>
      <c r="AK30" t="s">
        <v>64</v>
      </c>
      <c r="AL30" t="s">
        <v>210</v>
      </c>
      <c r="AM30" t="s">
        <v>209</v>
      </c>
      <c r="AN30" s="3"/>
      <c r="AP30" t="s">
        <v>64</v>
      </c>
      <c r="AR30">
        <v>26</v>
      </c>
      <c r="AS30" t="s">
        <v>66</v>
      </c>
    </row>
    <row r="31" spans="1:45" ht="16" x14ac:dyDescent="0.2">
      <c r="A31">
        <v>96</v>
      </c>
      <c r="B31">
        <v>96</v>
      </c>
      <c r="C31" s="2">
        <v>44631</v>
      </c>
      <c r="E31" t="s">
        <v>211</v>
      </c>
      <c r="F31" s="3">
        <v>902.04</v>
      </c>
      <c r="G31" t="s">
        <v>47</v>
      </c>
      <c r="H31" s="3">
        <v>0</v>
      </c>
      <c r="I31" t="s">
        <v>48</v>
      </c>
      <c r="J31">
        <v>1705</v>
      </c>
      <c r="K31" t="s">
        <v>52</v>
      </c>
      <c r="L31" t="s">
        <v>203</v>
      </c>
      <c r="N31">
        <v>940</v>
      </c>
      <c r="O31" t="s">
        <v>52</v>
      </c>
      <c r="P31" t="s">
        <v>53</v>
      </c>
      <c r="T31" t="s">
        <v>212</v>
      </c>
      <c r="U31" t="s">
        <v>213</v>
      </c>
      <c r="Z31" s="3"/>
      <c r="AF31" t="s">
        <v>63</v>
      </c>
      <c r="AH31">
        <v>0</v>
      </c>
      <c r="AI31" s="2">
        <v>44631</v>
      </c>
      <c r="AJ31" t="s">
        <v>64</v>
      </c>
      <c r="AK31" t="s">
        <v>64</v>
      </c>
      <c r="AL31" t="s">
        <v>214</v>
      </c>
      <c r="AM31" t="s">
        <v>213</v>
      </c>
      <c r="AN31" s="3"/>
      <c r="AP31" t="s">
        <v>64</v>
      </c>
      <c r="AR31">
        <v>27</v>
      </c>
      <c r="AS31" t="s">
        <v>66</v>
      </c>
    </row>
    <row r="32" spans="1:45" ht="16" x14ac:dyDescent="0.2">
      <c r="A32">
        <v>97</v>
      </c>
      <c r="B32">
        <v>97</v>
      </c>
      <c r="C32" s="2">
        <v>44635</v>
      </c>
      <c r="E32" t="s">
        <v>215</v>
      </c>
      <c r="F32" s="3">
        <v>198.46</v>
      </c>
      <c r="G32" t="s">
        <v>47</v>
      </c>
      <c r="H32" s="3">
        <v>0</v>
      </c>
      <c r="I32" t="s">
        <v>48</v>
      </c>
      <c r="J32">
        <v>1700</v>
      </c>
      <c r="K32" t="s">
        <v>52</v>
      </c>
      <c r="L32" t="s">
        <v>203</v>
      </c>
      <c r="N32">
        <v>940</v>
      </c>
      <c r="O32" t="s">
        <v>52</v>
      </c>
      <c r="P32" t="s">
        <v>53</v>
      </c>
      <c r="T32" t="s">
        <v>216</v>
      </c>
      <c r="U32" t="s">
        <v>217</v>
      </c>
      <c r="Z32" s="3"/>
      <c r="AF32" t="s">
        <v>63</v>
      </c>
      <c r="AH32">
        <v>0</v>
      </c>
      <c r="AI32" s="2">
        <v>44635</v>
      </c>
      <c r="AJ32" t="s">
        <v>64</v>
      </c>
      <c r="AK32" t="s">
        <v>64</v>
      </c>
      <c r="AL32" t="s">
        <v>218</v>
      </c>
      <c r="AM32" t="s">
        <v>217</v>
      </c>
      <c r="AN32" s="3"/>
      <c r="AP32" t="s">
        <v>64</v>
      </c>
      <c r="AR32">
        <v>28</v>
      </c>
      <c r="AS32" t="s">
        <v>66</v>
      </c>
    </row>
    <row r="33" spans="1:45" ht="16" x14ac:dyDescent="0.2">
      <c r="A33">
        <v>98</v>
      </c>
      <c r="B33">
        <v>98</v>
      </c>
      <c r="C33" s="2">
        <v>44641</v>
      </c>
      <c r="E33" t="s">
        <v>207</v>
      </c>
      <c r="F33" s="3">
        <v>1492.04</v>
      </c>
      <c r="G33" t="s">
        <v>47</v>
      </c>
      <c r="H33" s="3">
        <v>0</v>
      </c>
      <c r="I33" t="s">
        <v>48</v>
      </c>
      <c r="J33">
        <v>1712</v>
      </c>
      <c r="K33" t="s">
        <v>52</v>
      </c>
      <c r="L33" t="s">
        <v>203</v>
      </c>
      <c r="N33">
        <v>940</v>
      </c>
      <c r="O33" t="s">
        <v>52</v>
      </c>
      <c r="P33" t="s">
        <v>53</v>
      </c>
      <c r="T33" t="s">
        <v>208</v>
      </c>
      <c r="U33" t="s">
        <v>219</v>
      </c>
      <c r="Z33" s="3"/>
      <c r="AF33" t="s">
        <v>63</v>
      </c>
      <c r="AH33">
        <v>0</v>
      </c>
      <c r="AI33" s="2">
        <v>44641</v>
      </c>
      <c r="AJ33" t="s">
        <v>64</v>
      </c>
      <c r="AK33" t="s">
        <v>64</v>
      </c>
      <c r="AL33" t="s">
        <v>220</v>
      </c>
      <c r="AM33" t="s">
        <v>219</v>
      </c>
      <c r="AN33" s="3"/>
      <c r="AP33" t="s">
        <v>64</v>
      </c>
      <c r="AR33">
        <v>29</v>
      </c>
      <c r="AS33" t="s">
        <v>66</v>
      </c>
    </row>
    <row r="34" spans="1:45" ht="16" x14ac:dyDescent="0.2">
      <c r="A34">
        <v>136</v>
      </c>
      <c r="B34">
        <v>136</v>
      </c>
      <c r="C34" s="2">
        <v>44649</v>
      </c>
      <c r="E34" t="s">
        <v>221</v>
      </c>
      <c r="F34" s="3">
        <v>902.04</v>
      </c>
      <c r="G34" t="s">
        <v>47</v>
      </c>
      <c r="H34" s="3">
        <v>0</v>
      </c>
      <c r="I34" t="s">
        <v>48</v>
      </c>
      <c r="J34">
        <v>1705</v>
      </c>
      <c r="K34" t="s">
        <v>52</v>
      </c>
      <c r="L34" t="s">
        <v>203</v>
      </c>
      <c r="N34">
        <v>940</v>
      </c>
      <c r="O34" t="s">
        <v>52</v>
      </c>
      <c r="P34" t="s">
        <v>53</v>
      </c>
      <c r="T34" t="s">
        <v>212</v>
      </c>
      <c r="U34" t="s">
        <v>222</v>
      </c>
      <c r="Z34" s="3"/>
      <c r="AF34" t="s">
        <v>63</v>
      </c>
      <c r="AH34">
        <v>0</v>
      </c>
      <c r="AI34" s="2">
        <v>44649</v>
      </c>
      <c r="AJ34" t="s">
        <v>64</v>
      </c>
      <c r="AK34" t="s">
        <v>64</v>
      </c>
      <c r="AL34" t="s">
        <v>223</v>
      </c>
      <c r="AM34" t="s">
        <v>222</v>
      </c>
      <c r="AN34" s="3"/>
      <c r="AP34" t="s">
        <v>64</v>
      </c>
      <c r="AR34">
        <v>30</v>
      </c>
      <c r="AS34" t="s">
        <v>66</v>
      </c>
    </row>
    <row r="35" spans="1:45" ht="16" x14ac:dyDescent="0.2">
      <c r="A35">
        <v>137</v>
      </c>
      <c r="B35">
        <v>137</v>
      </c>
      <c r="C35" s="2">
        <v>44651</v>
      </c>
      <c r="D35" t="s">
        <v>146</v>
      </c>
      <c r="E35" t="s">
        <v>147</v>
      </c>
      <c r="F35" s="3">
        <v>3.8</v>
      </c>
      <c r="G35" t="s">
        <v>47</v>
      </c>
      <c r="H35" s="3">
        <v>0</v>
      </c>
      <c r="I35" t="s">
        <v>48</v>
      </c>
      <c r="J35">
        <v>2705</v>
      </c>
      <c r="K35" t="s">
        <v>49</v>
      </c>
      <c r="L35" t="s">
        <v>50</v>
      </c>
      <c r="M35" t="s">
        <v>51</v>
      </c>
      <c r="N35">
        <v>940</v>
      </c>
      <c r="O35" t="s">
        <v>52</v>
      </c>
      <c r="P35" t="s">
        <v>53</v>
      </c>
      <c r="T35" t="s">
        <v>148</v>
      </c>
      <c r="U35" t="s">
        <v>224</v>
      </c>
      <c r="Z35" s="3"/>
      <c r="AF35" t="s">
        <v>63</v>
      </c>
      <c r="AH35">
        <v>0</v>
      </c>
      <c r="AI35" s="2">
        <v>44651</v>
      </c>
      <c r="AJ35" t="s">
        <v>64</v>
      </c>
      <c r="AK35" t="s">
        <v>64</v>
      </c>
      <c r="AL35" t="s">
        <v>225</v>
      </c>
      <c r="AM35" t="s">
        <v>224</v>
      </c>
      <c r="AN35" s="3"/>
      <c r="AP35" t="s">
        <v>64</v>
      </c>
      <c r="AR35">
        <v>31</v>
      </c>
      <c r="AS35" t="s">
        <v>66</v>
      </c>
    </row>
    <row r="36" spans="1:45" ht="16" x14ac:dyDescent="0.2">
      <c r="A36">
        <v>200</v>
      </c>
      <c r="B36">
        <v>200</v>
      </c>
      <c r="C36" s="2">
        <v>44651</v>
      </c>
      <c r="D36" t="s">
        <v>201</v>
      </c>
      <c r="E36" t="s">
        <v>204</v>
      </c>
      <c r="F36" s="3">
        <v>472.12</v>
      </c>
      <c r="G36" t="s">
        <v>47</v>
      </c>
      <c r="H36" s="3">
        <v>0</v>
      </c>
      <c r="I36" t="s">
        <v>104</v>
      </c>
      <c r="J36">
        <v>2555</v>
      </c>
      <c r="K36" t="s">
        <v>49</v>
      </c>
      <c r="L36" t="s">
        <v>50</v>
      </c>
      <c r="M36" t="s">
        <v>51</v>
      </c>
      <c r="N36">
        <v>1730</v>
      </c>
      <c r="O36" t="s">
        <v>52</v>
      </c>
      <c r="P36" t="s">
        <v>203</v>
      </c>
      <c r="T36" t="s">
        <v>64</v>
      </c>
      <c r="Z36" s="3"/>
      <c r="AF36" t="s">
        <v>63</v>
      </c>
      <c r="AH36">
        <v>0</v>
      </c>
      <c r="AI36" s="2">
        <v>44651</v>
      </c>
      <c r="AJ36" t="s">
        <v>64</v>
      </c>
      <c r="AK36" t="s">
        <v>64</v>
      </c>
      <c r="AL36" t="s">
        <v>64</v>
      </c>
      <c r="AN36" s="3"/>
      <c r="AP36" t="s">
        <v>64</v>
      </c>
      <c r="AR36" t="s">
        <v>64</v>
      </c>
      <c r="AS36" t="s">
        <v>66</v>
      </c>
    </row>
    <row r="37" spans="1:45" ht="16" x14ac:dyDescent="0.2">
      <c r="A37">
        <v>201</v>
      </c>
      <c r="B37">
        <v>201</v>
      </c>
      <c r="C37" s="2">
        <v>44651</v>
      </c>
      <c r="D37" t="s">
        <v>201</v>
      </c>
      <c r="E37" t="s">
        <v>206</v>
      </c>
      <c r="F37" s="3">
        <v>2120.42</v>
      </c>
      <c r="G37" t="s">
        <v>47</v>
      </c>
      <c r="H37" s="3">
        <v>0</v>
      </c>
      <c r="I37" t="s">
        <v>104</v>
      </c>
      <c r="J37">
        <v>2551</v>
      </c>
      <c r="K37" t="s">
        <v>49</v>
      </c>
      <c r="L37" t="s">
        <v>50</v>
      </c>
      <c r="M37" t="s">
        <v>51</v>
      </c>
      <c r="N37">
        <v>1730</v>
      </c>
      <c r="O37" t="s">
        <v>52</v>
      </c>
      <c r="P37" t="s">
        <v>203</v>
      </c>
      <c r="T37" t="s">
        <v>64</v>
      </c>
      <c r="Z37" s="3"/>
      <c r="AF37" t="s">
        <v>63</v>
      </c>
      <c r="AH37">
        <v>0</v>
      </c>
      <c r="AI37" s="2">
        <v>44651</v>
      </c>
      <c r="AJ37" t="s">
        <v>64</v>
      </c>
      <c r="AK37" t="s">
        <v>64</v>
      </c>
      <c r="AL37" t="s">
        <v>64</v>
      </c>
      <c r="AN37" s="3"/>
      <c r="AP37" t="s">
        <v>64</v>
      </c>
      <c r="AR37" t="s">
        <v>64</v>
      </c>
      <c r="AS37" t="s">
        <v>66</v>
      </c>
    </row>
    <row r="38" spans="1:45" ht="16" x14ac:dyDescent="0.2">
      <c r="A38">
        <v>202</v>
      </c>
      <c r="B38">
        <v>202</v>
      </c>
      <c r="C38" s="2">
        <v>44651</v>
      </c>
      <c r="D38" t="s">
        <v>201</v>
      </c>
      <c r="E38" t="s">
        <v>205</v>
      </c>
      <c r="F38" s="3">
        <v>902.04</v>
      </c>
      <c r="G38" t="s">
        <v>47</v>
      </c>
      <c r="H38" s="3">
        <v>0</v>
      </c>
      <c r="I38" t="s">
        <v>104</v>
      </c>
      <c r="J38">
        <v>1730</v>
      </c>
      <c r="K38" t="s">
        <v>52</v>
      </c>
      <c r="L38" t="s">
        <v>203</v>
      </c>
      <c r="N38">
        <v>1705</v>
      </c>
      <c r="O38" t="s">
        <v>52</v>
      </c>
      <c r="P38" t="s">
        <v>203</v>
      </c>
      <c r="T38" t="s">
        <v>64</v>
      </c>
      <c r="Z38" s="3"/>
      <c r="AF38" t="s">
        <v>63</v>
      </c>
      <c r="AH38">
        <v>0</v>
      </c>
      <c r="AI38" s="2">
        <v>44651</v>
      </c>
      <c r="AJ38" t="s">
        <v>64</v>
      </c>
      <c r="AK38" t="s">
        <v>64</v>
      </c>
      <c r="AL38" t="s">
        <v>64</v>
      </c>
      <c r="AN38" s="3"/>
      <c r="AP38" t="s">
        <v>64</v>
      </c>
      <c r="AR38" t="s">
        <v>64</v>
      </c>
      <c r="AS38" t="s">
        <v>66</v>
      </c>
    </row>
    <row r="39" spans="1:45" ht="16" x14ac:dyDescent="0.2">
      <c r="A39">
        <v>203</v>
      </c>
      <c r="B39">
        <v>203</v>
      </c>
      <c r="C39" s="2">
        <v>44651</v>
      </c>
      <c r="D39" t="s">
        <v>201</v>
      </c>
      <c r="E39" t="s">
        <v>205</v>
      </c>
      <c r="F39" s="3">
        <v>198.46</v>
      </c>
      <c r="G39" t="s">
        <v>47</v>
      </c>
      <c r="H39" s="3">
        <v>0</v>
      </c>
      <c r="I39" t="s">
        <v>104</v>
      </c>
      <c r="J39">
        <v>1730</v>
      </c>
      <c r="K39" t="s">
        <v>52</v>
      </c>
      <c r="L39" t="s">
        <v>203</v>
      </c>
      <c r="N39">
        <v>1700</v>
      </c>
      <c r="O39" t="s">
        <v>52</v>
      </c>
      <c r="P39" t="s">
        <v>203</v>
      </c>
      <c r="T39" t="s">
        <v>64</v>
      </c>
      <c r="Z39" s="3"/>
      <c r="AF39" t="s">
        <v>63</v>
      </c>
      <c r="AH39">
        <v>0</v>
      </c>
      <c r="AI39" s="2">
        <v>44651</v>
      </c>
      <c r="AJ39" t="s">
        <v>64</v>
      </c>
      <c r="AK39" t="s">
        <v>64</v>
      </c>
      <c r="AL39" t="s">
        <v>64</v>
      </c>
      <c r="AN39" s="3"/>
      <c r="AP39" t="s">
        <v>64</v>
      </c>
      <c r="AR39" t="s">
        <v>64</v>
      </c>
      <c r="AS39" t="s">
        <v>66</v>
      </c>
    </row>
    <row r="40" spans="1:45" ht="16" x14ac:dyDescent="0.2">
      <c r="A40">
        <v>204</v>
      </c>
      <c r="B40">
        <v>204</v>
      </c>
      <c r="C40" s="2">
        <v>44651</v>
      </c>
      <c r="D40" t="s">
        <v>201</v>
      </c>
      <c r="E40" t="s">
        <v>202</v>
      </c>
      <c r="F40" s="3">
        <v>1492.04</v>
      </c>
      <c r="G40" t="s">
        <v>47</v>
      </c>
      <c r="H40" s="3">
        <v>0</v>
      </c>
      <c r="I40" t="s">
        <v>104</v>
      </c>
      <c r="J40">
        <v>1730</v>
      </c>
      <c r="K40" t="s">
        <v>52</v>
      </c>
      <c r="L40" t="s">
        <v>203</v>
      </c>
      <c r="N40">
        <v>1712</v>
      </c>
      <c r="O40" t="s">
        <v>52</v>
      </c>
      <c r="P40" t="s">
        <v>203</v>
      </c>
      <c r="T40" t="s">
        <v>64</v>
      </c>
      <c r="Z40" s="3"/>
      <c r="AF40" t="s">
        <v>63</v>
      </c>
      <c r="AH40">
        <v>0</v>
      </c>
      <c r="AI40" s="2">
        <v>44651</v>
      </c>
      <c r="AJ40" t="s">
        <v>64</v>
      </c>
      <c r="AK40" t="s">
        <v>64</v>
      </c>
      <c r="AL40" t="s">
        <v>64</v>
      </c>
      <c r="AN40" s="3"/>
      <c r="AP40" t="s">
        <v>64</v>
      </c>
      <c r="AR40" t="s">
        <v>64</v>
      </c>
      <c r="AS40" t="s">
        <v>66</v>
      </c>
    </row>
    <row r="41" spans="1:45" ht="16" x14ac:dyDescent="0.2">
      <c r="A41">
        <v>159</v>
      </c>
      <c r="B41">
        <v>159</v>
      </c>
      <c r="C41" s="2">
        <v>44657</v>
      </c>
      <c r="D41" t="s">
        <v>226</v>
      </c>
      <c r="E41" t="s">
        <v>227</v>
      </c>
      <c r="F41" s="3">
        <v>53.43</v>
      </c>
      <c r="G41" t="s">
        <v>47</v>
      </c>
      <c r="H41" s="3">
        <v>0</v>
      </c>
      <c r="I41" t="s">
        <v>48</v>
      </c>
      <c r="J41">
        <v>2704</v>
      </c>
      <c r="K41" t="s">
        <v>49</v>
      </c>
      <c r="L41" t="s">
        <v>50</v>
      </c>
      <c r="M41" t="s">
        <v>51</v>
      </c>
      <c r="N41">
        <v>940</v>
      </c>
      <c r="O41" t="s">
        <v>52</v>
      </c>
      <c r="P41" t="s">
        <v>53</v>
      </c>
      <c r="T41" t="s">
        <v>228</v>
      </c>
      <c r="U41" t="s">
        <v>229</v>
      </c>
      <c r="V41" t="s">
        <v>210</v>
      </c>
      <c r="W41" t="s">
        <v>56</v>
      </c>
      <c r="X41" t="s">
        <v>230</v>
      </c>
      <c r="Y41" t="s">
        <v>231</v>
      </c>
      <c r="Z41" s="3">
        <v>19</v>
      </c>
      <c r="AA41" t="s">
        <v>232</v>
      </c>
      <c r="AB41" t="s">
        <v>233</v>
      </c>
      <c r="AC41" t="s">
        <v>61</v>
      </c>
      <c r="AD41" t="s">
        <v>61</v>
      </c>
      <c r="AE41" t="s">
        <v>234</v>
      </c>
      <c r="AF41" t="s">
        <v>63</v>
      </c>
      <c r="AH41">
        <v>0</v>
      </c>
      <c r="AI41" s="2">
        <v>44657</v>
      </c>
      <c r="AJ41" t="s">
        <v>64</v>
      </c>
      <c r="AK41" t="s">
        <v>64</v>
      </c>
      <c r="AL41" t="s">
        <v>235</v>
      </c>
      <c r="AM41" t="s">
        <v>229</v>
      </c>
      <c r="AN41" s="3">
        <v>498.37</v>
      </c>
      <c r="AO41" t="s">
        <v>233</v>
      </c>
      <c r="AP41" t="s">
        <v>64</v>
      </c>
      <c r="AQ41" t="s">
        <v>234</v>
      </c>
      <c r="AR41">
        <v>32</v>
      </c>
      <c r="AS41" t="s">
        <v>66</v>
      </c>
    </row>
    <row r="42" spans="1:45" ht="16" x14ac:dyDescent="0.2">
      <c r="A42">
        <v>160</v>
      </c>
      <c r="B42">
        <v>160</v>
      </c>
      <c r="C42" s="2">
        <v>44657</v>
      </c>
      <c r="D42" t="s">
        <v>226</v>
      </c>
      <c r="E42" t="s">
        <v>236</v>
      </c>
      <c r="F42" s="3">
        <v>444.94</v>
      </c>
      <c r="G42" t="s">
        <v>47</v>
      </c>
      <c r="H42" s="3">
        <v>0</v>
      </c>
      <c r="I42" t="s">
        <v>48</v>
      </c>
      <c r="J42">
        <v>2704</v>
      </c>
      <c r="K42" t="s">
        <v>49</v>
      </c>
      <c r="L42" t="s">
        <v>50</v>
      </c>
      <c r="M42" t="s">
        <v>51</v>
      </c>
      <c r="N42">
        <v>940</v>
      </c>
      <c r="O42" t="s">
        <v>52</v>
      </c>
      <c r="P42" t="s">
        <v>53</v>
      </c>
      <c r="T42" t="s">
        <v>228</v>
      </c>
      <c r="U42" t="s">
        <v>229</v>
      </c>
      <c r="V42" t="s">
        <v>210</v>
      </c>
      <c r="W42" t="s">
        <v>56</v>
      </c>
      <c r="X42" t="s">
        <v>230</v>
      </c>
      <c r="Y42" t="s">
        <v>231</v>
      </c>
      <c r="Z42" s="3">
        <v>19</v>
      </c>
      <c r="AA42" t="s">
        <v>232</v>
      </c>
      <c r="AB42" t="s">
        <v>233</v>
      </c>
      <c r="AC42" t="s">
        <v>61</v>
      </c>
      <c r="AD42" t="s">
        <v>61</v>
      </c>
      <c r="AE42" t="s">
        <v>234</v>
      </c>
      <c r="AF42" t="s">
        <v>63</v>
      </c>
      <c r="AH42">
        <v>0</v>
      </c>
      <c r="AI42" s="2">
        <v>44657</v>
      </c>
      <c r="AJ42" t="s">
        <v>64</v>
      </c>
      <c r="AK42" t="s">
        <v>64</v>
      </c>
      <c r="AL42" t="s">
        <v>235</v>
      </c>
      <c r="AM42" t="s">
        <v>229</v>
      </c>
      <c r="AN42" s="3">
        <v>498.37</v>
      </c>
      <c r="AO42" t="s">
        <v>233</v>
      </c>
      <c r="AP42" t="s">
        <v>64</v>
      </c>
      <c r="AQ42" t="s">
        <v>234</v>
      </c>
      <c r="AR42">
        <v>32</v>
      </c>
      <c r="AS42" t="s">
        <v>66</v>
      </c>
    </row>
    <row r="43" spans="1:45" ht="16" x14ac:dyDescent="0.2">
      <c r="A43">
        <v>150</v>
      </c>
      <c r="B43">
        <v>150</v>
      </c>
      <c r="C43" s="2">
        <v>44665</v>
      </c>
      <c r="E43" t="s">
        <v>215</v>
      </c>
      <c r="F43" s="3">
        <v>198.46</v>
      </c>
      <c r="G43" t="s">
        <v>47</v>
      </c>
      <c r="H43" s="3">
        <v>0</v>
      </c>
      <c r="I43" t="s">
        <v>48</v>
      </c>
      <c r="J43">
        <v>1700</v>
      </c>
      <c r="K43" t="s">
        <v>52</v>
      </c>
      <c r="L43" t="s">
        <v>203</v>
      </c>
      <c r="N43">
        <v>940</v>
      </c>
      <c r="O43" t="s">
        <v>52</v>
      </c>
      <c r="P43" t="s">
        <v>53</v>
      </c>
      <c r="T43" t="s">
        <v>216</v>
      </c>
      <c r="U43" t="s">
        <v>237</v>
      </c>
      <c r="Z43" s="3"/>
      <c r="AF43" t="s">
        <v>63</v>
      </c>
      <c r="AH43">
        <v>0</v>
      </c>
      <c r="AI43" s="2">
        <v>44665</v>
      </c>
      <c r="AJ43" t="s">
        <v>64</v>
      </c>
      <c r="AK43" t="s">
        <v>64</v>
      </c>
      <c r="AL43" t="s">
        <v>238</v>
      </c>
      <c r="AM43" t="s">
        <v>237</v>
      </c>
      <c r="AN43" s="3"/>
      <c r="AP43" t="s">
        <v>64</v>
      </c>
      <c r="AR43">
        <v>33</v>
      </c>
      <c r="AS43" t="s">
        <v>66</v>
      </c>
    </row>
    <row r="44" spans="1:45" ht="16" x14ac:dyDescent="0.2">
      <c r="A44">
        <v>152</v>
      </c>
      <c r="B44">
        <v>152</v>
      </c>
      <c r="C44" s="2">
        <v>44670</v>
      </c>
      <c r="D44" t="s">
        <v>226</v>
      </c>
      <c r="E44" t="s">
        <v>239</v>
      </c>
      <c r="F44" s="3">
        <v>95.2</v>
      </c>
      <c r="G44" t="s">
        <v>47</v>
      </c>
      <c r="H44" s="3">
        <v>0</v>
      </c>
      <c r="I44" t="s">
        <v>48</v>
      </c>
      <c r="J44">
        <v>2894</v>
      </c>
      <c r="K44" t="s">
        <v>49</v>
      </c>
      <c r="L44" t="s">
        <v>50</v>
      </c>
      <c r="M44" t="s">
        <v>51</v>
      </c>
      <c r="N44">
        <v>940</v>
      </c>
      <c r="O44" t="s">
        <v>52</v>
      </c>
      <c r="P44" t="s">
        <v>53</v>
      </c>
      <c r="T44" t="s">
        <v>240</v>
      </c>
      <c r="U44" t="s">
        <v>241</v>
      </c>
      <c r="V44" t="s">
        <v>242</v>
      </c>
      <c r="W44" t="s">
        <v>243</v>
      </c>
      <c r="X44" t="s">
        <v>244</v>
      </c>
      <c r="Y44" t="s">
        <v>245</v>
      </c>
      <c r="Z44" s="3" t="s">
        <v>246</v>
      </c>
      <c r="AA44" t="s">
        <v>247</v>
      </c>
      <c r="AB44" t="s">
        <v>248</v>
      </c>
      <c r="AC44" t="s">
        <v>249</v>
      </c>
      <c r="AD44" t="s">
        <v>249</v>
      </c>
      <c r="AE44" t="s">
        <v>250</v>
      </c>
      <c r="AF44" t="s">
        <v>63</v>
      </c>
      <c r="AH44">
        <v>0</v>
      </c>
      <c r="AI44" s="2">
        <v>44670</v>
      </c>
      <c r="AJ44" t="s">
        <v>64</v>
      </c>
      <c r="AK44" t="s">
        <v>64</v>
      </c>
      <c r="AL44" t="s">
        <v>251</v>
      </c>
      <c r="AM44" t="s">
        <v>241</v>
      </c>
      <c r="AN44" s="3" t="s">
        <v>247</v>
      </c>
      <c r="AO44" t="s">
        <v>248</v>
      </c>
      <c r="AP44" t="s">
        <v>64</v>
      </c>
      <c r="AQ44" t="s">
        <v>250</v>
      </c>
      <c r="AR44">
        <v>34</v>
      </c>
      <c r="AS44" t="s">
        <v>66</v>
      </c>
    </row>
    <row r="45" spans="1:45" ht="16" x14ac:dyDescent="0.2">
      <c r="A45">
        <v>153</v>
      </c>
      <c r="B45">
        <v>153</v>
      </c>
      <c r="C45" s="2">
        <v>44670</v>
      </c>
      <c r="D45" t="s">
        <v>226</v>
      </c>
      <c r="E45" t="s">
        <v>252</v>
      </c>
      <c r="F45" s="3">
        <v>452.2</v>
      </c>
      <c r="G45" t="s">
        <v>47</v>
      </c>
      <c r="H45" s="3">
        <v>0</v>
      </c>
      <c r="I45" t="s">
        <v>48</v>
      </c>
      <c r="J45">
        <v>2894</v>
      </c>
      <c r="K45" t="s">
        <v>49</v>
      </c>
      <c r="L45" t="s">
        <v>50</v>
      </c>
      <c r="M45" t="s">
        <v>51</v>
      </c>
      <c r="N45">
        <v>940</v>
      </c>
      <c r="O45" t="s">
        <v>52</v>
      </c>
      <c r="P45" t="s">
        <v>53</v>
      </c>
      <c r="T45" t="s">
        <v>240</v>
      </c>
      <c r="U45" t="s">
        <v>241</v>
      </c>
      <c r="V45" t="s">
        <v>242</v>
      </c>
      <c r="W45" t="s">
        <v>243</v>
      </c>
      <c r="X45" t="s">
        <v>244</v>
      </c>
      <c r="Y45" t="s">
        <v>245</v>
      </c>
      <c r="Z45" s="3" t="s">
        <v>246</v>
      </c>
      <c r="AA45" t="s">
        <v>247</v>
      </c>
      <c r="AB45" t="s">
        <v>248</v>
      </c>
      <c r="AC45" t="s">
        <v>249</v>
      </c>
      <c r="AD45" t="s">
        <v>249</v>
      </c>
      <c r="AE45" t="s">
        <v>250</v>
      </c>
      <c r="AF45" t="s">
        <v>63</v>
      </c>
      <c r="AH45">
        <v>0</v>
      </c>
      <c r="AI45" s="2">
        <v>44670</v>
      </c>
      <c r="AJ45" t="s">
        <v>64</v>
      </c>
      <c r="AK45" t="s">
        <v>64</v>
      </c>
      <c r="AL45" t="s">
        <v>251</v>
      </c>
      <c r="AM45" t="s">
        <v>241</v>
      </c>
      <c r="AN45" s="3" t="s">
        <v>247</v>
      </c>
      <c r="AO45" t="s">
        <v>248</v>
      </c>
      <c r="AP45" t="s">
        <v>64</v>
      </c>
      <c r="AQ45" t="s">
        <v>250</v>
      </c>
      <c r="AR45">
        <v>34</v>
      </c>
      <c r="AS45" t="s">
        <v>66</v>
      </c>
    </row>
    <row r="46" spans="1:45" ht="16" x14ac:dyDescent="0.2">
      <c r="A46">
        <v>156</v>
      </c>
      <c r="B46">
        <v>156</v>
      </c>
      <c r="C46" s="2">
        <v>44671</v>
      </c>
      <c r="E46" t="s">
        <v>207</v>
      </c>
      <c r="F46" s="3">
        <v>1513.57</v>
      </c>
      <c r="G46" t="s">
        <v>47</v>
      </c>
      <c r="H46" s="3">
        <v>0</v>
      </c>
      <c r="I46" t="s">
        <v>48</v>
      </c>
      <c r="J46">
        <v>1712</v>
      </c>
      <c r="K46" t="s">
        <v>52</v>
      </c>
      <c r="L46" t="s">
        <v>203</v>
      </c>
      <c r="N46">
        <v>940</v>
      </c>
      <c r="O46" t="s">
        <v>52</v>
      </c>
      <c r="P46" t="s">
        <v>53</v>
      </c>
      <c r="T46" t="s">
        <v>253</v>
      </c>
      <c r="U46" t="s">
        <v>254</v>
      </c>
      <c r="Z46" s="3"/>
      <c r="AF46" t="s">
        <v>63</v>
      </c>
      <c r="AH46">
        <v>0</v>
      </c>
      <c r="AI46" s="2">
        <v>44671</v>
      </c>
      <c r="AJ46" t="s">
        <v>64</v>
      </c>
      <c r="AK46" t="s">
        <v>64</v>
      </c>
      <c r="AL46" t="s">
        <v>255</v>
      </c>
      <c r="AM46" t="s">
        <v>254</v>
      </c>
      <c r="AN46" s="3"/>
      <c r="AP46" t="s">
        <v>64</v>
      </c>
      <c r="AR46">
        <v>35</v>
      </c>
      <c r="AS46" t="s">
        <v>66</v>
      </c>
    </row>
    <row r="47" spans="1:45" ht="16" x14ac:dyDescent="0.2">
      <c r="A47">
        <v>162</v>
      </c>
      <c r="B47">
        <v>162</v>
      </c>
      <c r="C47" s="2">
        <v>44678</v>
      </c>
      <c r="E47" t="s">
        <v>256</v>
      </c>
      <c r="F47" s="3">
        <v>918.26</v>
      </c>
      <c r="G47" t="s">
        <v>47</v>
      </c>
      <c r="H47" s="3">
        <v>0</v>
      </c>
      <c r="I47" t="s">
        <v>48</v>
      </c>
      <c r="J47">
        <v>1705</v>
      </c>
      <c r="K47" t="s">
        <v>52</v>
      </c>
      <c r="L47" t="s">
        <v>203</v>
      </c>
      <c r="N47">
        <v>940</v>
      </c>
      <c r="O47" t="s">
        <v>52</v>
      </c>
      <c r="P47" t="s">
        <v>53</v>
      </c>
      <c r="T47" t="s">
        <v>257</v>
      </c>
      <c r="U47" t="s">
        <v>258</v>
      </c>
      <c r="Z47" s="3"/>
      <c r="AF47" t="s">
        <v>63</v>
      </c>
      <c r="AH47">
        <v>0</v>
      </c>
      <c r="AI47" s="2">
        <v>44678</v>
      </c>
      <c r="AJ47" t="s">
        <v>64</v>
      </c>
      <c r="AK47" t="s">
        <v>64</v>
      </c>
      <c r="AL47" t="s">
        <v>259</v>
      </c>
      <c r="AM47" t="s">
        <v>258</v>
      </c>
      <c r="AN47" s="3"/>
      <c r="AP47" t="s">
        <v>64</v>
      </c>
      <c r="AR47">
        <v>36</v>
      </c>
      <c r="AS47" t="s">
        <v>66</v>
      </c>
    </row>
    <row r="48" spans="1:45" ht="16" x14ac:dyDescent="0.2">
      <c r="A48">
        <v>161</v>
      </c>
      <c r="B48">
        <v>161</v>
      </c>
      <c r="C48" s="2">
        <v>44678</v>
      </c>
      <c r="D48" t="s">
        <v>226</v>
      </c>
      <c r="E48" t="s">
        <v>260</v>
      </c>
      <c r="F48" s="3">
        <v>444.94</v>
      </c>
      <c r="G48" t="s">
        <v>47</v>
      </c>
      <c r="H48" s="3">
        <v>0</v>
      </c>
      <c r="I48" t="s">
        <v>104</v>
      </c>
      <c r="J48">
        <v>940</v>
      </c>
      <c r="K48" t="s">
        <v>52</v>
      </c>
      <c r="L48" t="s">
        <v>53</v>
      </c>
      <c r="N48">
        <v>2704</v>
      </c>
      <c r="O48" t="s">
        <v>49</v>
      </c>
      <c r="P48" t="s">
        <v>50</v>
      </c>
      <c r="Q48" t="s">
        <v>51</v>
      </c>
      <c r="T48" t="s">
        <v>261</v>
      </c>
      <c r="U48" t="s">
        <v>262</v>
      </c>
      <c r="V48" t="s">
        <v>200</v>
      </c>
      <c r="W48" t="s">
        <v>56</v>
      </c>
      <c r="X48" t="s">
        <v>263</v>
      </c>
      <c r="Y48" t="s">
        <v>231</v>
      </c>
      <c r="Z48" s="3">
        <v>19</v>
      </c>
      <c r="AA48" t="s">
        <v>261</v>
      </c>
      <c r="AB48" t="s">
        <v>264</v>
      </c>
      <c r="AC48" t="s">
        <v>61</v>
      </c>
      <c r="AD48" t="s">
        <v>61</v>
      </c>
      <c r="AE48" t="s">
        <v>265</v>
      </c>
      <c r="AF48" t="s">
        <v>63</v>
      </c>
      <c r="AH48">
        <v>0</v>
      </c>
      <c r="AI48" s="2">
        <v>44678</v>
      </c>
      <c r="AJ48" t="s">
        <v>64</v>
      </c>
      <c r="AK48" t="s">
        <v>64</v>
      </c>
      <c r="AL48" t="s">
        <v>266</v>
      </c>
      <c r="AM48" t="s">
        <v>262</v>
      </c>
      <c r="AN48" s="3">
        <v>444.94</v>
      </c>
      <c r="AO48" t="s">
        <v>264</v>
      </c>
      <c r="AP48" t="s">
        <v>64</v>
      </c>
      <c r="AQ48" t="s">
        <v>265</v>
      </c>
      <c r="AR48">
        <v>37</v>
      </c>
      <c r="AS48" t="s">
        <v>66</v>
      </c>
    </row>
    <row r="49" spans="1:45" ht="16" x14ac:dyDescent="0.2">
      <c r="A49">
        <v>210</v>
      </c>
      <c r="B49">
        <v>210</v>
      </c>
      <c r="C49" s="2">
        <v>44680</v>
      </c>
      <c r="D49" t="s">
        <v>146</v>
      </c>
      <c r="E49" t="s">
        <v>147</v>
      </c>
      <c r="F49" s="3">
        <v>3.9</v>
      </c>
      <c r="G49" t="s">
        <v>47</v>
      </c>
      <c r="H49" s="3">
        <v>0</v>
      </c>
      <c r="I49" t="s">
        <v>48</v>
      </c>
      <c r="J49">
        <v>2705</v>
      </c>
      <c r="K49" t="s">
        <v>49</v>
      </c>
      <c r="L49" t="s">
        <v>50</v>
      </c>
      <c r="M49" t="s">
        <v>51</v>
      </c>
      <c r="N49">
        <v>940</v>
      </c>
      <c r="O49" t="s">
        <v>52</v>
      </c>
      <c r="P49" t="s">
        <v>53</v>
      </c>
      <c r="T49" t="s">
        <v>267</v>
      </c>
      <c r="U49" t="s">
        <v>268</v>
      </c>
      <c r="Z49" s="3"/>
      <c r="AF49" t="s">
        <v>63</v>
      </c>
      <c r="AH49">
        <v>0</v>
      </c>
      <c r="AI49" s="2">
        <v>44680</v>
      </c>
      <c r="AJ49" t="s">
        <v>64</v>
      </c>
      <c r="AK49" t="s">
        <v>64</v>
      </c>
      <c r="AL49" t="s">
        <v>269</v>
      </c>
      <c r="AM49" t="s">
        <v>268</v>
      </c>
      <c r="AN49" s="3"/>
      <c r="AP49" t="s">
        <v>64</v>
      </c>
      <c r="AR49">
        <v>38</v>
      </c>
      <c r="AS49" t="s">
        <v>66</v>
      </c>
    </row>
    <row r="50" spans="1:45" ht="16" x14ac:dyDescent="0.2">
      <c r="A50">
        <v>195</v>
      </c>
      <c r="B50">
        <v>195</v>
      </c>
      <c r="C50" s="2">
        <v>44681</v>
      </c>
      <c r="D50" t="s">
        <v>201</v>
      </c>
      <c r="E50" t="s">
        <v>204</v>
      </c>
      <c r="F50" s="3">
        <v>480.61</v>
      </c>
      <c r="G50" t="s">
        <v>47</v>
      </c>
      <c r="H50" s="3">
        <v>0</v>
      </c>
      <c r="I50" t="s">
        <v>104</v>
      </c>
      <c r="J50">
        <v>2555</v>
      </c>
      <c r="K50" t="s">
        <v>49</v>
      </c>
      <c r="L50" t="s">
        <v>50</v>
      </c>
      <c r="M50" t="s">
        <v>51</v>
      </c>
      <c r="N50">
        <v>1730</v>
      </c>
      <c r="O50" t="s">
        <v>52</v>
      </c>
      <c r="P50" t="s">
        <v>203</v>
      </c>
      <c r="T50" t="s">
        <v>64</v>
      </c>
      <c r="Z50" s="3"/>
      <c r="AF50" t="s">
        <v>63</v>
      </c>
      <c r="AH50">
        <v>0</v>
      </c>
      <c r="AI50" s="2">
        <v>44681</v>
      </c>
      <c r="AJ50" t="s">
        <v>64</v>
      </c>
      <c r="AK50" t="s">
        <v>64</v>
      </c>
      <c r="AL50" t="s">
        <v>64</v>
      </c>
      <c r="AN50" s="3"/>
      <c r="AP50" t="s">
        <v>64</v>
      </c>
      <c r="AR50" t="s">
        <v>64</v>
      </c>
      <c r="AS50" t="s">
        <v>66</v>
      </c>
    </row>
    <row r="51" spans="1:45" ht="16" x14ac:dyDescent="0.2">
      <c r="A51">
        <v>196</v>
      </c>
      <c r="B51">
        <v>196</v>
      </c>
      <c r="C51" s="2">
        <v>44681</v>
      </c>
      <c r="D51" t="s">
        <v>201</v>
      </c>
      <c r="E51" t="s">
        <v>206</v>
      </c>
      <c r="F51" s="3">
        <v>2158.59</v>
      </c>
      <c r="G51" t="s">
        <v>47</v>
      </c>
      <c r="H51" s="3">
        <v>0</v>
      </c>
      <c r="I51" t="s">
        <v>104</v>
      </c>
      <c r="J51">
        <v>2551</v>
      </c>
      <c r="K51" t="s">
        <v>49</v>
      </c>
      <c r="L51" t="s">
        <v>50</v>
      </c>
      <c r="M51" t="s">
        <v>51</v>
      </c>
      <c r="N51">
        <v>1730</v>
      </c>
      <c r="O51" t="s">
        <v>52</v>
      </c>
      <c r="P51" t="s">
        <v>203</v>
      </c>
      <c r="T51" t="s">
        <v>64</v>
      </c>
      <c r="Z51" s="3"/>
      <c r="AF51" t="s">
        <v>63</v>
      </c>
      <c r="AH51">
        <v>0</v>
      </c>
      <c r="AI51" s="2">
        <v>44681</v>
      </c>
      <c r="AJ51" t="s">
        <v>64</v>
      </c>
      <c r="AK51" t="s">
        <v>64</v>
      </c>
      <c r="AL51" t="s">
        <v>64</v>
      </c>
      <c r="AN51" s="3"/>
      <c r="AP51" t="s">
        <v>64</v>
      </c>
      <c r="AR51" t="s">
        <v>64</v>
      </c>
      <c r="AS51" t="s">
        <v>66</v>
      </c>
    </row>
    <row r="52" spans="1:45" ht="16" x14ac:dyDescent="0.2">
      <c r="A52">
        <v>197</v>
      </c>
      <c r="B52">
        <v>197</v>
      </c>
      <c r="C52" s="2">
        <v>44681</v>
      </c>
      <c r="D52" t="s">
        <v>201</v>
      </c>
      <c r="E52" t="s">
        <v>205</v>
      </c>
      <c r="F52" s="3">
        <v>918.26</v>
      </c>
      <c r="G52" t="s">
        <v>47</v>
      </c>
      <c r="H52" s="3">
        <v>0</v>
      </c>
      <c r="I52" t="s">
        <v>104</v>
      </c>
      <c r="J52">
        <v>1730</v>
      </c>
      <c r="K52" t="s">
        <v>52</v>
      </c>
      <c r="L52" t="s">
        <v>203</v>
      </c>
      <c r="N52">
        <v>1705</v>
      </c>
      <c r="O52" t="s">
        <v>52</v>
      </c>
      <c r="P52" t="s">
        <v>203</v>
      </c>
      <c r="T52" t="s">
        <v>64</v>
      </c>
      <c r="Z52" s="3"/>
      <c r="AF52" t="s">
        <v>63</v>
      </c>
      <c r="AH52">
        <v>0</v>
      </c>
      <c r="AI52" s="2">
        <v>44681</v>
      </c>
      <c r="AJ52" t="s">
        <v>64</v>
      </c>
      <c r="AK52" t="s">
        <v>64</v>
      </c>
      <c r="AL52" t="s">
        <v>64</v>
      </c>
      <c r="AN52" s="3"/>
      <c r="AP52" t="s">
        <v>64</v>
      </c>
      <c r="AR52" t="s">
        <v>64</v>
      </c>
      <c r="AS52" t="s">
        <v>66</v>
      </c>
    </row>
    <row r="53" spans="1:45" ht="16" x14ac:dyDescent="0.2">
      <c r="A53">
        <v>198</v>
      </c>
      <c r="B53">
        <v>198</v>
      </c>
      <c r="C53" s="2">
        <v>44681</v>
      </c>
      <c r="D53" t="s">
        <v>201</v>
      </c>
      <c r="E53" t="s">
        <v>205</v>
      </c>
      <c r="F53" s="3">
        <v>207.37</v>
      </c>
      <c r="G53" t="s">
        <v>47</v>
      </c>
      <c r="H53" s="3">
        <v>0</v>
      </c>
      <c r="I53" t="s">
        <v>104</v>
      </c>
      <c r="J53">
        <v>1730</v>
      </c>
      <c r="K53" t="s">
        <v>52</v>
      </c>
      <c r="L53" t="s">
        <v>203</v>
      </c>
      <c r="N53">
        <v>1700</v>
      </c>
      <c r="O53" t="s">
        <v>52</v>
      </c>
      <c r="P53" t="s">
        <v>203</v>
      </c>
      <c r="T53" t="s">
        <v>64</v>
      </c>
      <c r="Z53" s="3"/>
      <c r="AF53" t="s">
        <v>63</v>
      </c>
      <c r="AH53">
        <v>0</v>
      </c>
      <c r="AI53" s="2">
        <v>44681</v>
      </c>
      <c r="AJ53" t="s">
        <v>64</v>
      </c>
      <c r="AK53" t="s">
        <v>64</v>
      </c>
      <c r="AL53" t="s">
        <v>64</v>
      </c>
      <c r="AN53" s="3"/>
      <c r="AP53" t="s">
        <v>64</v>
      </c>
      <c r="AR53" t="s">
        <v>64</v>
      </c>
      <c r="AS53" t="s">
        <v>66</v>
      </c>
    </row>
    <row r="54" spans="1:45" ht="16" x14ac:dyDescent="0.2">
      <c r="A54">
        <v>199</v>
      </c>
      <c r="B54">
        <v>199</v>
      </c>
      <c r="C54" s="2">
        <v>44681</v>
      </c>
      <c r="D54" t="s">
        <v>201</v>
      </c>
      <c r="E54" t="s">
        <v>202</v>
      </c>
      <c r="F54" s="3">
        <v>1513.57</v>
      </c>
      <c r="G54" t="s">
        <v>47</v>
      </c>
      <c r="H54" s="3">
        <v>0</v>
      </c>
      <c r="I54" t="s">
        <v>104</v>
      </c>
      <c r="J54">
        <v>1730</v>
      </c>
      <c r="K54" t="s">
        <v>52</v>
      </c>
      <c r="L54" t="s">
        <v>203</v>
      </c>
      <c r="N54">
        <v>1712</v>
      </c>
      <c r="O54" t="s">
        <v>52</v>
      </c>
      <c r="P54" t="s">
        <v>203</v>
      </c>
      <c r="T54" t="s">
        <v>64</v>
      </c>
      <c r="Z54" s="3"/>
      <c r="AF54" t="s">
        <v>63</v>
      </c>
      <c r="AH54">
        <v>0</v>
      </c>
      <c r="AI54" s="2">
        <v>44681</v>
      </c>
      <c r="AJ54" t="s">
        <v>64</v>
      </c>
      <c r="AK54" t="s">
        <v>64</v>
      </c>
      <c r="AL54" t="s">
        <v>64</v>
      </c>
      <c r="AN54" s="3"/>
      <c r="AP54" t="s">
        <v>64</v>
      </c>
      <c r="AR54" t="s">
        <v>64</v>
      </c>
      <c r="AS54" t="s">
        <v>66</v>
      </c>
    </row>
    <row r="55" spans="1:45" ht="16" x14ac:dyDescent="0.2">
      <c r="A55">
        <v>166</v>
      </c>
      <c r="B55">
        <v>166</v>
      </c>
      <c r="C55" s="2">
        <v>44682</v>
      </c>
      <c r="D55" t="s">
        <v>270</v>
      </c>
      <c r="E55" t="s">
        <v>271</v>
      </c>
      <c r="F55" s="3">
        <v>7.2</v>
      </c>
      <c r="G55" t="s">
        <v>47</v>
      </c>
      <c r="H55" s="3">
        <v>0</v>
      </c>
      <c r="I55" t="s">
        <v>48</v>
      </c>
      <c r="J55">
        <v>2704</v>
      </c>
      <c r="K55" t="s">
        <v>49</v>
      </c>
      <c r="L55" t="s">
        <v>50</v>
      </c>
      <c r="M55" t="s">
        <v>51</v>
      </c>
      <c r="N55">
        <v>561</v>
      </c>
      <c r="O55" t="s">
        <v>52</v>
      </c>
      <c r="P55" t="s">
        <v>53</v>
      </c>
      <c r="T55" t="s">
        <v>272</v>
      </c>
      <c r="V55" t="s">
        <v>218</v>
      </c>
      <c r="W55" t="s">
        <v>56</v>
      </c>
      <c r="X55" t="s">
        <v>273</v>
      </c>
      <c r="Y55" t="s">
        <v>274</v>
      </c>
      <c r="Z55" s="3">
        <v>19</v>
      </c>
      <c r="AA55" t="s">
        <v>275</v>
      </c>
      <c r="AB55" t="s">
        <v>276</v>
      </c>
      <c r="AC55" t="s">
        <v>61</v>
      </c>
      <c r="AD55" t="s">
        <v>61</v>
      </c>
      <c r="AE55" t="s">
        <v>277</v>
      </c>
      <c r="AF55" t="s">
        <v>63</v>
      </c>
      <c r="AH55">
        <v>0</v>
      </c>
      <c r="AI55" s="2">
        <v>44682</v>
      </c>
      <c r="AJ55" t="s">
        <v>64</v>
      </c>
      <c r="AK55" t="s">
        <v>64</v>
      </c>
      <c r="AL55" t="s">
        <v>278</v>
      </c>
      <c r="AN55" s="3">
        <v>7.2</v>
      </c>
      <c r="AO55" t="s">
        <v>276</v>
      </c>
      <c r="AP55" t="s">
        <v>64</v>
      </c>
      <c r="AQ55" t="s">
        <v>277</v>
      </c>
      <c r="AR55">
        <v>39</v>
      </c>
      <c r="AS55" t="s">
        <v>66</v>
      </c>
    </row>
    <row r="56" spans="1:45" ht="16" x14ac:dyDescent="0.2">
      <c r="A56">
        <v>211</v>
      </c>
      <c r="B56">
        <v>211</v>
      </c>
      <c r="C56" s="2">
        <v>44686</v>
      </c>
      <c r="D56" t="s">
        <v>279</v>
      </c>
      <c r="E56" t="s">
        <v>280</v>
      </c>
      <c r="F56" s="3">
        <v>53.43</v>
      </c>
      <c r="G56" t="s">
        <v>47</v>
      </c>
      <c r="H56" s="3">
        <v>0</v>
      </c>
      <c r="I56" t="s">
        <v>48</v>
      </c>
      <c r="J56">
        <v>2704</v>
      </c>
      <c r="K56" t="s">
        <v>49</v>
      </c>
      <c r="L56" t="s">
        <v>50</v>
      </c>
      <c r="M56" t="s">
        <v>51</v>
      </c>
      <c r="N56">
        <v>940</v>
      </c>
      <c r="O56" t="s">
        <v>52</v>
      </c>
      <c r="P56" t="s">
        <v>53</v>
      </c>
      <c r="T56" t="s">
        <v>281</v>
      </c>
      <c r="U56" t="s">
        <v>282</v>
      </c>
      <c r="V56" t="s">
        <v>214</v>
      </c>
      <c r="W56" t="s">
        <v>56</v>
      </c>
      <c r="X56" t="s">
        <v>283</v>
      </c>
      <c r="Y56" t="s">
        <v>231</v>
      </c>
      <c r="Z56" s="3">
        <v>19</v>
      </c>
      <c r="AA56" t="s">
        <v>284</v>
      </c>
      <c r="AB56" t="s">
        <v>276</v>
      </c>
      <c r="AC56" t="s">
        <v>61</v>
      </c>
      <c r="AD56" t="s">
        <v>61</v>
      </c>
      <c r="AE56" t="s">
        <v>285</v>
      </c>
      <c r="AF56" t="s">
        <v>63</v>
      </c>
      <c r="AH56">
        <v>0</v>
      </c>
      <c r="AI56" s="2">
        <v>44686</v>
      </c>
      <c r="AJ56" t="s">
        <v>64</v>
      </c>
      <c r="AK56" t="s">
        <v>64</v>
      </c>
      <c r="AL56" t="s">
        <v>286</v>
      </c>
      <c r="AM56" t="s">
        <v>282</v>
      </c>
      <c r="AN56" s="3">
        <v>53.43</v>
      </c>
      <c r="AO56" t="s">
        <v>276</v>
      </c>
      <c r="AP56" t="s">
        <v>64</v>
      </c>
      <c r="AQ56" t="s">
        <v>285</v>
      </c>
      <c r="AR56">
        <v>40</v>
      </c>
      <c r="AS56" t="s">
        <v>66</v>
      </c>
    </row>
    <row r="57" spans="1:45" ht="16" x14ac:dyDescent="0.2">
      <c r="A57">
        <v>214</v>
      </c>
      <c r="B57">
        <v>214</v>
      </c>
      <c r="C57" s="2">
        <v>44687</v>
      </c>
      <c r="D57" t="s">
        <v>226</v>
      </c>
      <c r="E57" t="s">
        <v>287</v>
      </c>
      <c r="F57" s="3">
        <v>95.2</v>
      </c>
      <c r="G57" t="s">
        <v>47</v>
      </c>
      <c r="H57" s="3">
        <v>0</v>
      </c>
      <c r="I57" t="s">
        <v>48</v>
      </c>
      <c r="J57">
        <v>2894</v>
      </c>
      <c r="K57" t="s">
        <v>49</v>
      </c>
      <c r="L57" t="s">
        <v>50</v>
      </c>
      <c r="M57" t="s">
        <v>51</v>
      </c>
      <c r="N57">
        <v>940</v>
      </c>
      <c r="O57" t="s">
        <v>52</v>
      </c>
      <c r="P57" t="s">
        <v>53</v>
      </c>
      <c r="T57" t="s">
        <v>288</v>
      </c>
      <c r="U57" t="s">
        <v>289</v>
      </c>
      <c r="V57" t="s">
        <v>220</v>
      </c>
      <c r="W57" t="s">
        <v>56</v>
      </c>
      <c r="X57" t="s">
        <v>290</v>
      </c>
      <c r="Y57" t="s">
        <v>291</v>
      </c>
      <c r="Z57" s="3">
        <v>19</v>
      </c>
      <c r="AA57" t="s">
        <v>292</v>
      </c>
      <c r="AB57" t="s">
        <v>293</v>
      </c>
      <c r="AC57" t="s">
        <v>61</v>
      </c>
      <c r="AD57" t="s">
        <v>61</v>
      </c>
      <c r="AE57" t="s">
        <v>294</v>
      </c>
      <c r="AF57" t="s">
        <v>63</v>
      </c>
      <c r="AH57">
        <v>0</v>
      </c>
      <c r="AI57" s="2">
        <v>44687</v>
      </c>
      <c r="AJ57" t="s">
        <v>64</v>
      </c>
      <c r="AK57" t="s">
        <v>64</v>
      </c>
      <c r="AL57" t="s">
        <v>295</v>
      </c>
      <c r="AM57" t="s">
        <v>289</v>
      </c>
      <c r="AN57" s="3">
        <v>95.2</v>
      </c>
      <c r="AO57" t="s">
        <v>293</v>
      </c>
      <c r="AP57" t="s">
        <v>64</v>
      </c>
      <c r="AQ57" t="s">
        <v>294</v>
      </c>
      <c r="AR57">
        <v>41</v>
      </c>
      <c r="AS57" t="s">
        <v>66</v>
      </c>
    </row>
    <row r="58" spans="1:45" ht="16" x14ac:dyDescent="0.2">
      <c r="A58">
        <v>218</v>
      </c>
      <c r="B58">
        <v>218</v>
      </c>
      <c r="C58" s="2">
        <v>44694</v>
      </c>
      <c r="D58" t="s">
        <v>296</v>
      </c>
      <c r="E58" t="s">
        <v>297</v>
      </c>
      <c r="F58" s="3">
        <v>20000</v>
      </c>
      <c r="G58" t="s">
        <v>47</v>
      </c>
      <c r="H58" s="3">
        <v>0</v>
      </c>
      <c r="I58" t="s">
        <v>104</v>
      </c>
      <c r="J58">
        <v>940</v>
      </c>
      <c r="K58" t="s">
        <v>52</v>
      </c>
      <c r="L58" t="s">
        <v>53</v>
      </c>
      <c r="N58">
        <v>3200</v>
      </c>
      <c r="O58" t="s">
        <v>49</v>
      </c>
      <c r="P58" t="s">
        <v>105</v>
      </c>
      <c r="Q58" t="s">
        <v>106</v>
      </c>
      <c r="T58" t="s">
        <v>298</v>
      </c>
      <c r="U58" t="s">
        <v>299</v>
      </c>
      <c r="V58" t="s">
        <v>225</v>
      </c>
      <c r="W58" t="s">
        <v>56</v>
      </c>
      <c r="X58" t="s">
        <v>300</v>
      </c>
      <c r="Y58" t="s">
        <v>301</v>
      </c>
      <c r="Z58" s="3">
        <v>0</v>
      </c>
      <c r="AA58" t="s">
        <v>302</v>
      </c>
      <c r="AB58" t="s">
        <v>303</v>
      </c>
      <c r="AC58" t="s">
        <v>61</v>
      </c>
      <c r="AD58" t="s">
        <v>61</v>
      </c>
      <c r="AE58" t="s">
        <v>304</v>
      </c>
      <c r="AF58" t="s">
        <v>63</v>
      </c>
      <c r="AH58">
        <v>0</v>
      </c>
      <c r="AI58" s="2">
        <v>44694</v>
      </c>
      <c r="AJ58" t="s">
        <v>64</v>
      </c>
      <c r="AK58" t="s">
        <v>64</v>
      </c>
      <c r="AL58" t="s">
        <v>305</v>
      </c>
      <c r="AM58" t="s">
        <v>299</v>
      </c>
      <c r="AN58" s="3">
        <v>20000</v>
      </c>
      <c r="AO58" t="s">
        <v>303</v>
      </c>
      <c r="AP58" t="s">
        <v>64</v>
      </c>
      <c r="AQ58" t="s">
        <v>304</v>
      </c>
      <c r="AR58">
        <v>43</v>
      </c>
      <c r="AS58" t="s">
        <v>66</v>
      </c>
    </row>
    <row r="59" spans="1:45" ht="16" x14ac:dyDescent="0.2">
      <c r="A59">
        <v>215</v>
      </c>
      <c r="B59">
        <v>215</v>
      </c>
      <c r="C59" s="2">
        <v>44694</v>
      </c>
      <c r="E59" t="s">
        <v>215</v>
      </c>
      <c r="F59" s="3">
        <v>207.37</v>
      </c>
      <c r="G59" t="s">
        <v>47</v>
      </c>
      <c r="H59" s="3">
        <v>0</v>
      </c>
      <c r="I59" t="s">
        <v>48</v>
      </c>
      <c r="J59">
        <v>1700</v>
      </c>
      <c r="K59" t="s">
        <v>52</v>
      </c>
      <c r="L59" t="s">
        <v>203</v>
      </c>
      <c r="N59">
        <v>940</v>
      </c>
      <c r="O59" t="s">
        <v>52</v>
      </c>
      <c r="P59" t="s">
        <v>53</v>
      </c>
      <c r="T59" t="s">
        <v>306</v>
      </c>
      <c r="U59" t="s">
        <v>307</v>
      </c>
      <c r="Z59" s="3"/>
      <c r="AF59" t="s">
        <v>63</v>
      </c>
      <c r="AH59">
        <v>0</v>
      </c>
      <c r="AI59" s="2">
        <v>44694</v>
      </c>
      <c r="AJ59" t="s">
        <v>64</v>
      </c>
      <c r="AK59" t="s">
        <v>64</v>
      </c>
      <c r="AL59" t="s">
        <v>308</v>
      </c>
      <c r="AM59" t="s">
        <v>307</v>
      </c>
      <c r="AN59" s="3"/>
      <c r="AP59" t="s">
        <v>64</v>
      </c>
      <c r="AR59">
        <v>42</v>
      </c>
      <c r="AS59" t="s">
        <v>66</v>
      </c>
    </row>
    <row r="60" spans="1:45" ht="16" x14ac:dyDescent="0.2">
      <c r="A60">
        <v>219</v>
      </c>
      <c r="B60">
        <v>219</v>
      </c>
      <c r="C60" s="2">
        <v>44694</v>
      </c>
      <c r="D60" t="s">
        <v>226</v>
      </c>
      <c r="E60" t="s">
        <v>309</v>
      </c>
      <c r="F60" s="3">
        <v>160.65</v>
      </c>
      <c r="G60" t="s">
        <v>47</v>
      </c>
      <c r="H60" s="3">
        <v>0</v>
      </c>
      <c r="I60" t="s">
        <v>48</v>
      </c>
      <c r="J60">
        <v>2894</v>
      </c>
      <c r="K60" t="s">
        <v>49</v>
      </c>
      <c r="L60" t="s">
        <v>50</v>
      </c>
      <c r="M60" t="s">
        <v>51</v>
      </c>
      <c r="N60">
        <v>940</v>
      </c>
      <c r="O60" t="s">
        <v>52</v>
      </c>
      <c r="P60" t="s">
        <v>53</v>
      </c>
      <c r="T60" t="s">
        <v>310</v>
      </c>
      <c r="U60" t="s">
        <v>311</v>
      </c>
      <c r="V60" t="s">
        <v>223</v>
      </c>
      <c r="W60" t="s">
        <v>56</v>
      </c>
      <c r="X60" t="s">
        <v>312</v>
      </c>
      <c r="Y60" t="s">
        <v>313</v>
      </c>
      <c r="Z60" s="3">
        <v>19</v>
      </c>
      <c r="AA60" t="s">
        <v>314</v>
      </c>
      <c r="AB60" t="s">
        <v>315</v>
      </c>
      <c r="AC60" t="s">
        <v>61</v>
      </c>
      <c r="AD60" t="s">
        <v>61</v>
      </c>
      <c r="AE60" t="s">
        <v>316</v>
      </c>
      <c r="AF60" t="s">
        <v>63</v>
      </c>
      <c r="AH60">
        <v>0</v>
      </c>
      <c r="AI60" s="2">
        <v>44694</v>
      </c>
      <c r="AJ60" t="s">
        <v>64</v>
      </c>
      <c r="AK60" t="s">
        <v>64</v>
      </c>
      <c r="AL60" t="s">
        <v>317</v>
      </c>
      <c r="AM60" t="s">
        <v>311</v>
      </c>
      <c r="AN60" s="3">
        <v>160.65</v>
      </c>
      <c r="AO60" t="s">
        <v>315</v>
      </c>
      <c r="AP60" t="s">
        <v>64</v>
      </c>
      <c r="AQ60" t="s">
        <v>316</v>
      </c>
      <c r="AR60">
        <v>44</v>
      </c>
      <c r="AS60" t="s">
        <v>66</v>
      </c>
    </row>
    <row r="61" spans="1:45" ht="16" x14ac:dyDescent="0.2">
      <c r="A61">
        <v>262</v>
      </c>
      <c r="B61">
        <v>262</v>
      </c>
      <c r="C61" s="2">
        <v>44700</v>
      </c>
      <c r="D61" t="s">
        <v>318</v>
      </c>
      <c r="E61" t="s">
        <v>319</v>
      </c>
      <c r="F61" s="3">
        <v>44.85</v>
      </c>
      <c r="G61" t="s">
        <v>47</v>
      </c>
      <c r="H61" s="3">
        <v>0</v>
      </c>
      <c r="I61" t="s">
        <v>48</v>
      </c>
      <c r="J61">
        <v>2900</v>
      </c>
      <c r="K61" t="s">
        <v>49</v>
      </c>
      <c r="L61" t="s">
        <v>50</v>
      </c>
      <c r="M61" t="s">
        <v>51</v>
      </c>
      <c r="N61">
        <v>940</v>
      </c>
      <c r="O61" t="s">
        <v>52</v>
      </c>
      <c r="P61" t="s">
        <v>53</v>
      </c>
      <c r="T61" t="s">
        <v>320</v>
      </c>
      <c r="U61" t="s">
        <v>321</v>
      </c>
      <c r="V61" t="s">
        <v>235</v>
      </c>
      <c r="W61" t="s">
        <v>56</v>
      </c>
      <c r="X61" t="s">
        <v>322</v>
      </c>
      <c r="Y61" t="s">
        <v>323</v>
      </c>
      <c r="Z61" s="3">
        <v>19</v>
      </c>
      <c r="AA61" t="s">
        <v>324</v>
      </c>
      <c r="AB61" t="s">
        <v>325</v>
      </c>
      <c r="AC61" t="s">
        <v>61</v>
      </c>
      <c r="AD61" t="s">
        <v>61</v>
      </c>
      <c r="AE61" t="s">
        <v>326</v>
      </c>
      <c r="AF61" t="s">
        <v>63</v>
      </c>
      <c r="AH61">
        <v>0</v>
      </c>
      <c r="AI61" s="2">
        <v>44700</v>
      </c>
      <c r="AJ61" t="s">
        <v>64</v>
      </c>
      <c r="AK61" t="s">
        <v>64</v>
      </c>
      <c r="AL61" t="s">
        <v>327</v>
      </c>
      <c r="AM61" t="s">
        <v>321</v>
      </c>
      <c r="AN61" s="3">
        <v>44.85</v>
      </c>
      <c r="AO61" t="s">
        <v>325</v>
      </c>
      <c r="AP61" t="s">
        <v>64</v>
      </c>
      <c r="AQ61" t="s">
        <v>326</v>
      </c>
      <c r="AR61">
        <v>45</v>
      </c>
      <c r="AS61" t="s">
        <v>66</v>
      </c>
    </row>
    <row r="62" spans="1:45" ht="16" x14ac:dyDescent="0.2">
      <c r="A62">
        <v>245</v>
      </c>
      <c r="B62">
        <v>245</v>
      </c>
      <c r="C62" s="2">
        <v>44708</v>
      </c>
      <c r="E62" t="s">
        <v>328</v>
      </c>
      <c r="F62" s="3">
        <v>5131.8900000000003</v>
      </c>
      <c r="G62" t="s">
        <v>47</v>
      </c>
      <c r="H62" s="3">
        <v>0</v>
      </c>
      <c r="I62" t="s">
        <v>48</v>
      </c>
      <c r="J62">
        <v>1712</v>
      </c>
      <c r="K62" t="s">
        <v>52</v>
      </c>
      <c r="L62" t="s">
        <v>203</v>
      </c>
      <c r="N62">
        <v>940</v>
      </c>
      <c r="O62" t="s">
        <v>52</v>
      </c>
      <c r="P62" t="s">
        <v>53</v>
      </c>
      <c r="T62" t="s">
        <v>329</v>
      </c>
      <c r="U62" t="s">
        <v>330</v>
      </c>
      <c r="Z62" s="3"/>
      <c r="AF62" t="s">
        <v>63</v>
      </c>
      <c r="AH62">
        <v>0</v>
      </c>
      <c r="AI62" s="2">
        <v>44708</v>
      </c>
      <c r="AJ62" t="s">
        <v>64</v>
      </c>
      <c r="AK62" t="s">
        <v>64</v>
      </c>
      <c r="AL62" t="s">
        <v>331</v>
      </c>
      <c r="AM62" t="s">
        <v>330</v>
      </c>
      <c r="AN62" s="3"/>
      <c r="AP62" t="s">
        <v>64</v>
      </c>
      <c r="AR62">
        <v>51</v>
      </c>
      <c r="AS62" t="s">
        <v>66</v>
      </c>
    </row>
    <row r="63" spans="1:45" ht="16" x14ac:dyDescent="0.2">
      <c r="A63">
        <v>263</v>
      </c>
      <c r="B63">
        <v>263</v>
      </c>
      <c r="C63" s="2">
        <v>44708</v>
      </c>
      <c r="D63" t="s">
        <v>332</v>
      </c>
      <c r="E63" t="s">
        <v>137</v>
      </c>
      <c r="F63" s="3">
        <v>10000</v>
      </c>
      <c r="G63" t="s">
        <v>47</v>
      </c>
      <c r="H63" s="3">
        <v>0</v>
      </c>
      <c r="I63" t="s">
        <v>104</v>
      </c>
      <c r="J63">
        <v>940</v>
      </c>
      <c r="K63" t="s">
        <v>52</v>
      </c>
      <c r="L63" t="s">
        <v>53</v>
      </c>
      <c r="N63">
        <v>3200</v>
      </c>
      <c r="O63" t="s">
        <v>49</v>
      </c>
      <c r="P63" t="s">
        <v>105</v>
      </c>
      <c r="Q63" t="s">
        <v>106</v>
      </c>
      <c r="T63" t="s">
        <v>138</v>
      </c>
      <c r="U63" t="s">
        <v>333</v>
      </c>
      <c r="V63" t="s">
        <v>259</v>
      </c>
      <c r="W63" t="s">
        <v>56</v>
      </c>
      <c r="X63" t="s">
        <v>334</v>
      </c>
      <c r="Y63" t="s">
        <v>142</v>
      </c>
      <c r="Z63" s="3">
        <v>0</v>
      </c>
      <c r="AA63" t="s">
        <v>143</v>
      </c>
      <c r="AB63" t="s">
        <v>335</v>
      </c>
      <c r="AC63" t="s">
        <v>61</v>
      </c>
      <c r="AD63" t="s">
        <v>61</v>
      </c>
      <c r="AE63" t="s">
        <v>336</v>
      </c>
      <c r="AF63" t="s">
        <v>63</v>
      </c>
      <c r="AH63">
        <v>0</v>
      </c>
      <c r="AI63" s="2">
        <v>44708</v>
      </c>
      <c r="AJ63" t="s">
        <v>64</v>
      </c>
      <c r="AK63" t="s">
        <v>64</v>
      </c>
      <c r="AL63" t="s">
        <v>337</v>
      </c>
      <c r="AM63" t="s">
        <v>333</v>
      </c>
      <c r="AN63" s="3">
        <v>10000</v>
      </c>
      <c r="AO63" t="s">
        <v>335</v>
      </c>
      <c r="AP63" t="s">
        <v>64</v>
      </c>
      <c r="AQ63" t="s">
        <v>336</v>
      </c>
      <c r="AR63">
        <v>52</v>
      </c>
      <c r="AS63" t="s">
        <v>66</v>
      </c>
    </row>
    <row r="64" spans="1:45" ht="16" x14ac:dyDescent="0.2">
      <c r="A64">
        <v>274</v>
      </c>
      <c r="B64">
        <v>274</v>
      </c>
      <c r="C64" s="2">
        <v>44708</v>
      </c>
      <c r="D64" t="s">
        <v>338</v>
      </c>
      <c r="E64" t="s">
        <v>339</v>
      </c>
      <c r="F64" s="3">
        <v>300</v>
      </c>
      <c r="G64" t="s">
        <v>47</v>
      </c>
      <c r="H64" s="3">
        <v>0</v>
      </c>
      <c r="I64" t="s">
        <v>48</v>
      </c>
      <c r="J64">
        <v>2563</v>
      </c>
      <c r="K64" t="s">
        <v>49</v>
      </c>
      <c r="L64" t="s">
        <v>50</v>
      </c>
      <c r="M64" t="s">
        <v>51</v>
      </c>
      <c r="N64">
        <v>561</v>
      </c>
      <c r="O64" t="s">
        <v>52</v>
      </c>
      <c r="P64" t="s">
        <v>53</v>
      </c>
      <c r="T64" t="s">
        <v>340</v>
      </c>
      <c r="V64" t="s">
        <v>238</v>
      </c>
      <c r="W64" t="s">
        <v>56</v>
      </c>
      <c r="X64" t="s">
        <v>341</v>
      </c>
      <c r="Y64" t="s">
        <v>342</v>
      </c>
      <c r="Z64" s="3">
        <v>7</v>
      </c>
      <c r="AA64" t="s">
        <v>343</v>
      </c>
      <c r="AB64" t="s">
        <v>344</v>
      </c>
      <c r="AC64" t="s">
        <v>61</v>
      </c>
      <c r="AD64" t="s">
        <v>61</v>
      </c>
      <c r="AE64" t="s">
        <v>345</v>
      </c>
      <c r="AF64" t="s">
        <v>63</v>
      </c>
      <c r="AH64">
        <v>0</v>
      </c>
      <c r="AI64" s="2">
        <v>44708</v>
      </c>
      <c r="AJ64" t="s">
        <v>64</v>
      </c>
      <c r="AK64" t="s">
        <v>64</v>
      </c>
      <c r="AL64" t="s">
        <v>346</v>
      </c>
      <c r="AN64" s="3">
        <v>300</v>
      </c>
      <c r="AO64" t="s">
        <v>344</v>
      </c>
      <c r="AP64" t="s">
        <v>64</v>
      </c>
      <c r="AQ64" t="s">
        <v>345</v>
      </c>
      <c r="AR64">
        <v>46</v>
      </c>
      <c r="AS64" t="s">
        <v>66</v>
      </c>
    </row>
    <row r="65" spans="1:45" ht="16" x14ac:dyDescent="0.2">
      <c r="A65">
        <v>247</v>
      </c>
      <c r="B65">
        <v>247</v>
      </c>
      <c r="C65" s="2">
        <v>44708.479594907411</v>
      </c>
      <c r="E65" t="s">
        <v>347</v>
      </c>
      <c r="F65" s="3">
        <v>682.91</v>
      </c>
      <c r="G65" t="s">
        <v>47</v>
      </c>
      <c r="H65" s="3">
        <v>0</v>
      </c>
      <c r="I65" t="s">
        <v>104</v>
      </c>
      <c r="J65">
        <v>941</v>
      </c>
      <c r="K65" t="s">
        <v>52</v>
      </c>
      <c r="L65" t="s">
        <v>53</v>
      </c>
      <c r="N65">
        <v>705</v>
      </c>
      <c r="O65" t="s">
        <v>52</v>
      </c>
      <c r="P65" t="s">
        <v>53</v>
      </c>
      <c r="T65" t="s">
        <v>348</v>
      </c>
      <c r="U65" t="s">
        <v>349</v>
      </c>
      <c r="Z65" s="3"/>
      <c r="AF65" t="s">
        <v>63</v>
      </c>
      <c r="AH65">
        <v>0</v>
      </c>
      <c r="AI65" s="2">
        <v>44708</v>
      </c>
      <c r="AJ65" t="s">
        <v>64</v>
      </c>
      <c r="AK65" t="s">
        <v>64</v>
      </c>
      <c r="AL65" t="s">
        <v>350</v>
      </c>
      <c r="AM65" t="s">
        <v>349</v>
      </c>
      <c r="AN65" s="3"/>
      <c r="AP65" t="s">
        <v>64</v>
      </c>
      <c r="AR65">
        <v>47</v>
      </c>
      <c r="AS65" t="s">
        <v>66</v>
      </c>
    </row>
    <row r="66" spans="1:45" ht="16" x14ac:dyDescent="0.2">
      <c r="A66">
        <v>238</v>
      </c>
      <c r="B66">
        <v>238</v>
      </c>
      <c r="C66" s="2">
        <v>44708.479594907411</v>
      </c>
      <c r="E66" t="s">
        <v>150</v>
      </c>
      <c r="F66" s="3">
        <v>682.91</v>
      </c>
      <c r="G66" t="s">
        <v>47</v>
      </c>
      <c r="H66" s="3">
        <v>0</v>
      </c>
      <c r="I66" t="s">
        <v>104</v>
      </c>
      <c r="J66">
        <v>941</v>
      </c>
      <c r="K66" t="s">
        <v>52</v>
      </c>
      <c r="L66" t="s">
        <v>53</v>
      </c>
      <c r="N66">
        <v>705</v>
      </c>
      <c r="O66" t="s">
        <v>52</v>
      </c>
      <c r="P66" t="s">
        <v>53</v>
      </c>
      <c r="T66" t="s">
        <v>351</v>
      </c>
      <c r="U66" t="s">
        <v>352</v>
      </c>
      <c r="Z66" s="3"/>
      <c r="AF66" t="s">
        <v>63</v>
      </c>
      <c r="AH66">
        <v>0</v>
      </c>
      <c r="AI66" s="2">
        <v>44708</v>
      </c>
      <c r="AJ66" t="s">
        <v>64</v>
      </c>
      <c r="AK66" t="s">
        <v>64</v>
      </c>
      <c r="AL66" t="s">
        <v>353</v>
      </c>
      <c r="AM66" t="s">
        <v>352</v>
      </c>
      <c r="AN66" s="3"/>
      <c r="AP66" t="s">
        <v>64</v>
      </c>
      <c r="AR66">
        <v>49</v>
      </c>
      <c r="AS66" t="s">
        <v>66</v>
      </c>
    </row>
    <row r="67" spans="1:45" ht="16" x14ac:dyDescent="0.2">
      <c r="A67">
        <v>661</v>
      </c>
      <c r="B67">
        <v>661</v>
      </c>
      <c r="C67" s="2">
        <v>44708.479594907411</v>
      </c>
      <c r="D67" t="s">
        <v>354</v>
      </c>
      <c r="E67" t="s">
        <v>355</v>
      </c>
      <c r="F67" s="3">
        <v>682.91</v>
      </c>
      <c r="G67" t="s">
        <v>47</v>
      </c>
      <c r="H67" s="3">
        <v>0</v>
      </c>
      <c r="I67" t="s">
        <v>48</v>
      </c>
      <c r="J67">
        <v>2710</v>
      </c>
      <c r="K67" t="s">
        <v>49</v>
      </c>
      <c r="L67" t="s">
        <v>50</v>
      </c>
      <c r="M67" t="s">
        <v>51</v>
      </c>
      <c r="N67">
        <v>941</v>
      </c>
      <c r="O67" t="s">
        <v>52</v>
      </c>
      <c r="P67" t="s">
        <v>53</v>
      </c>
      <c r="T67" t="s">
        <v>356</v>
      </c>
      <c r="U67" t="s">
        <v>357</v>
      </c>
      <c r="V67" t="s">
        <v>251</v>
      </c>
      <c r="W67" t="s">
        <v>56</v>
      </c>
      <c r="X67" t="s">
        <v>358</v>
      </c>
      <c r="Y67" t="s">
        <v>359</v>
      </c>
      <c r="Z67" s="3">
        <v>0</v>
      </c>
      <c r="AA67" t="s">
        <v>351</v>
      </c>
      <c r="AB67" t="s">
        <v>344</v>
      </c>
      <c r="AC67" t="s">
        <v>61</v>
      </c>
      <c r="AD67" t="s">
        <v>61</v>
      </c>
      <c r="AE67" t="s">
        <v>360</v>
      </c>
      <c r="AF67" t="s">
        <v>63</v>
      </c>
      <c r="AH67">
        <v>0</v>
      </c>
      <c r="AI67" s="2">
        <v>44708</v>
      </c>
      <c r="AJ67" t="s">
        <v>64</v>
      </c>
      <c r="AK67" t="s">
        <v>64</v>
      </c>
      <c r="AL67" t="s">
        <v>361</v>
      </c>
      <c r="AM67" t="s">
        <v>357</v>
      </c>
      <c r="AN67" s="3">
        <v>682.91</v>
      </c>
      <c r="AO67" t="s">
        <v>344</v>
      </c>
      <c r="AP67" t="s">
        <v>64</v>
      </c>
      <c r="AQ67" t="s">
        <v>360</v>
      </c>
      <c r="AR67">
        <v>48</v>
      </c>
      <c r="AS67" t="s">
        <v>66</v>
      </c>
    </row>
    <row r="68" spans="1:45" ht="16" x14ac:dyDescent="0.2">
      <c r="A68">
        <v>2135</v>
      </c>
      <c r="B68">
        <v>2135</v>
      </c>
      <c r="C68" s="2">
        <v>44708.479594907411</v>
      </c>
      <c r="E68" t="s">
        <v>359</v>
      </c>
      <c r="F68" s="3">
        <v>682.91</v>
      </c>
      <c r="G68" t="s">
        <v>47</v>
      </c>
      <c r="H68" s="3">
        <v>0</v>
      </c>
      <c r="I68" t="s">
        <v>48</v>
      </c>
      <c r="J68">
        <v>705</v>
      </c>
      <c r="K68" t="s">
        <v>52</v>
      </c>
      <c r="L68" t="s">
        <v>53</v>
      </c>
      <c r="N68">
        <v>941</v>
      </c>
      <c r="O68" t="s">
        <v>52</v>
      </c>
      <c r="P68" t="s">
        <v>53</v>
      </c>
      <c r="T68" t="s">
        <v>362</v>
      </c>
      <c r="U68" t="s">
        <v>363</v>
      </c>
      <c r="Z68" s="3"/>
      <c r="AF68" t="s">
        <v>63</v>
      </c>
      <c r="AH68">
        <v>0</v>
      </c>
      <c r="AI68" s="2">
        <v>44708</v>
      </c>
      <c r="AJ68" t="s">
        <v>64</v>
      </c>
      <c r="AK68" t="s">
        <v>64</v>
      </c>
      <c r="AL68" t="s">
        <v>364</v>
      </c>
      <c r="AM68" t="s">
        <v>363</v>
      </c>
      <c r="AN68" s="3"/>
      <c r="AP68" t="s">
        <v>64</v>
      </c>
      <c r="AR68">
        <v>50</v>
      </c>
      <c r="AS68" t="s">
        <v>66</v>
      </c>
    </row>
    <row r="69" spans="1:45" ht="16" x14ac:dyDescent="0.2">
      <c r="A69">
        <v>273</v>
      </c>
      <c r="B69">
        <v>273</v>
      </c>
      <c r="C69" s="2">
        <v>44711</v>
      </c>
      <c r="D69" t="s">
        <v>338</v>
      </c>
      <c r="E69" t="s">
        <v>365</v>
      </c>
      <c r="F69" s="3">
        <v>300</v>
      </c>
      <c r="G69" t="s">
        <v>47</v>
      </c>
      <c r="H69" s="3">
        <v>0</v>
      </c>
      <c r="I69" t="s">
        <v>48</v>
      </c>
      <c r="J69">
        <v>2563</v>
      </c>
      <c r="K69" t="s">
        <v>49</v>
      </c>
      <c r="L69" t="s">
        <v>50</v>
      </c>
      <c r="M69" t="s">
        <v>51</v>
      </c>
      <c r="N69">
        <v>561</v>
      </c>
      <c r="O69" t="s">
        <v>52</v>
      </c>
      <c r="P69" t="s">
        <v>53</v>
      </c>
      <c r="T69" t="s">
        <v>340</v>
      </c>
      <c r="V69" t="s">
        <v>255</v>
      </c>
      <c r="W69" t="s">
        <v>56</v>
      </c>
      <c r="X69" t="s">
        <v>366</v>
      </c>
      <c r="Y69" t="s">
        <v>342</v>
      </c>
      <c r="Z69" s="3">
        <v>7</v>
      </c>
      <c r="AA69" t="s">
        <v>343</v>
      </c>
      <c r="AB69" t="s">
        <v>367</v>
      </c>
      <c r="AC69" t="s">
        <v>61</v>
      </c>
      <c r="AD69" t="s">
        <v>61</v>
      </c>
      <c r="AE69" t="s">
        <v>368</v>
      </c>
      <c r="AF69" t="s">
        <v>63</v>
      </c>
      <c r="AH69">
        <v>0</v>
      </c>
      <c r="AI69" s="2">
        <v>44711</v>
      </c>
      <c r="AJ69" t="s">
        <v>64</v>
      </c>
      <c r="AK69" t="s">
        <v>64</v>
      </c>
      <c r="AL69" t="s">
        <v>369</v>
      </c>
      <c r="AN69" s="3">
        <v>300</v>
      </c>
      <c r="AO69" t="s">
        <v>367</v>
      </c>
      <c r="AP69" t="s">
        <v>64</v>
      </c>
      <c r="AQ69" t="s">
        <v>368</v>
      </c>
      <c r="AR69">
        <v>53</v>
      </c>
      <c r="AS69" t="s">
        <v>66</v>
      </c>
    </row>
    <row r="70" spans="1:45" ht="16" x14ac:dyDescent="0.2">
      <c r="A70">
        <v>222</v>
      </c>
      <c r="B70">
        <v>222</v>
      </c>
      <c r="C70" s="2">
        <v>44712</v>
      </c>
      <c r="E70" t="s">
        <v>205</v>
      </c>
      <c r="F70" s="3">
        <v>769.2</v>
      </c>
      <c r="G70" t="s">
        <v>47</v>
      </c>
      <c r="H70" s="3">
        <v>0</v>
      </c>
      <c r="I70" t="s">
        <v>104</v>
      </c>
      <c r="J70">
        <v>1730</v>
      </c>
      <c r="K70" t="s">
        <v>52</v>
      </c>
      <c r="L70" t="s">
        <v>203</v>
      </c>
      <c r="N70">
        <v>1700</v>
      </c>
      <c r="O70" t="s">
        <v>52</v>
      </c>
      <c r="P70" t="s">
        <v>203</v>
      </c>
      <c r="T70" t="s">
        <v>64</v>
      </c>
      <c r="Z70" s="3"/>
      <c r="AF70" t="s">
        <v>63</v>
      </c>
      <c r="AH70">
        <v>0</v>
      </c>
      <c r="AI70" s="2">
        <v>44712</v>
      </c>
      <c r="AJ70" t="s">
        <v>64</v>
      </c>
      <c r="AK70" t="s">
        <v>64</v>
      </c>
      <c r="AL70" t="s">
        <v>64</v>
      </c>
      <c r="AN70" s="3"/>
      <c r="AP70" t="s">
        <v>64</v>
      </c>
      <c r="AR70" t="s">
        <v>64</v>
      </c>
      <c r="AS70" t="s">
        <v>66</v>
      </c>
    </row>
    <row r="71" spans="1:45" ht="16" x14ac:dyDescent="0.2">
      <c r="A71">
        <v>223</v>
      </c>
      <c r="B71">
        <v>223</v>
      </c>
      <c r="C71" s="2">
        <v>44712</v>
      </c>
      <c r="E71" t="s">
        <v>370</v>
      </c>
      <c r="F71" s="3">
        <v>2071.29</v>
      </c>
      <c r="G71" t="s">
        <v>47</v>
      </c>
      <c r="H71" s="3">
        <v>0</v>
      </c>
      <c r="I71" t="s">
        <v>104</v>
      </c>
      <c r="J71">
        <v>1730</v>
      </c>
      <c r="K71" t="s">
        <v>52</v>
      </c>
      <c r="L71" t="s">
        <v>203</v>
      </c>
      <c r="N71">
        <v>1705</v>
      </c>
      <c r="O71" t="s">
        <v>52</v>
      </c>
      <c r="P71" t="s">
        <v>203</v>
      </c>
      <c r="T71" t="s">
        <v>64</v>
      </c>
      <c r="Z71" s="3"/>
      <c r="AF71" t="s">
        <v>63</v>
      </c>
      <c r="AH71">
        <v>0</v>
      </c>
      <c r="AI71" s="2">
        <v>44712</v>
      </c>
      <c r="AJ71" t="s">
        <v>64</v>
      </c>
      <c r="AK71" t="s">
        <v>64</v>
      </c>
      <c r="AL71" t="s">
        <v>64</v>
      </c>
      <c r="AN71" s="3"/>
      <c r="AP71" t="s">
        <v>64</v>
      </c>
      <c r="AR71" t="s">
        <v>64</v>
      </c>
      <c r="AS71" t="s">
        <v>66</v>
      </c>
    </row>
    <row r="72" spans="1:45" ht="16" x14ac:dyDescent="0.2">
      <c r="A72">
        <v>224</v>
      </c>
      <c r="B72">
        <v>224</v>
      </c>
      <c r="C72" s="2">
        <v>44712</v>
      </c>
      <c r="E72" t="s">
        <v>202</v>
      </c>
      <c r="F72" s="3">
        <v>3146.58</v>
      </c>
      <c r="G72" t="s">
        <v>47</v>
      </c>
      <c r="H72" s="3">
        <v>0</v>
      </c>
      <c r="I72" t="s">
        <v>104</v>
      </c>
      <c r="J72">
        <v>1730</v>
      </c>
      <c r="K72" t="s">
        <v>52</v>
      </c>
      <c r="L72" t="s">
        <v>203</v>
      </c>
      <c r="N72">
        <v>1712</v>
      </c>
      <c r="O72" t="s">
        <v>52</v>
      </c>
      <c r="P72" t="s">
        <v>203</v>
      </c>
      <c r="T72" t="s">
        <v>64</v>
      </c>
      <c r="Z72" s="3"/>
      <c r="AF72" t="s">
        <v>63</v>
      </c>
      <c r="AH72">
        <v>0</v>
      </c>
      <c r="AI72" s="2">
        <v>44712</v>
      </c>
      <c r="AJ72" t="s">
        <v>64</v>
      </c>
      <c r="AK72" t="s">
        <v>64</v>
      </c>
      <c r="AL72" t="s">
        <v>64</v>
      </c>
      <c r="AN72" s="3"/>
      <c r="AP72" t="s">
        <v>64</v>
      </c>
      <c r="AR72" t="s">
        <v>64</v>
      </c>
      <c r="AS72" t="s">
        <v>66</v>
      </c>
    </row>
    <row r="73" spans="1:45" ht="16" x14ac:dyDescent="0.2">
      <c r="A73">
        <v>225</v>
      </c>
      <c r="B73">
        <v>225</v>
      </c>
      <c r="C73" s="2">
        <v>44712</v>
      </c>
      <c r="D73" t="s">
        <v>371</v>
      </c>
      <c r="E73" t="s">
        <v>206</v>
      </c>
      <c r="F73" s="3">
        <v>2847.87</v>
      </c>
      <c r="G73" t="s">
        <v>47</v>
      </c>
      <c r="H73" s="3">
        <v>0</v>
      </c>
      <c r="I73" t="s">
        <v>104</v>
      </c>
      <c r="J73">
        <v>2551</v>
      </c>
      <c r="K73" t="s">
        <v>49</v>
      </c>
      <c r="L73" t="s">
        <v>50</v>
      </c>
      <c r="M73" t="s">
        <v>51</v>
      </c>
      <c r="N73">
        <v>1730</v>
      </c>
      <c r="O73" t="s">
        <v>52</v>
      </c>
      <c r="P73" t="s">
        <v>203</v>
      </c>
      <c r="T73" t="s">
        <v>64</v>
      </c>
      <c r="Z73" s="3"/>
      <c r="AF73" t="s">
        <v>63</v>
      </c>
      <c r="AH73">
        <v>0</v>
      </c>
      <c r="AI73" s="2">
        <v>44712</v>
      </c>
      <c r="AJ73" t="s">
        <v>64</v>
      </c>
      <c r="AK73" t="s">
        <v>64</v>
      </c>
      <c r="AL73" t="s">
        <v>64</v>
      </c>
      <c r="AN73" s="3"/>
      <c r="AP73" t="s">
        <v>64</v>
      </c>
      <c r="AR73" t="s">
        <v>64</v>
      </c>
      <c r="AS73" t="s">
        <v>66</v>
      </c>
    </row>
    <row r="74" spans="1:45" ht="16" x14ac:dyDescent="0.2">
      <c r="A74">
        <v>226</v>
      </c>
      <c r="B74">
        <v>226</v>
      </c>
      <c r="C74" s="2">
        <v>44712</v>
      </c>
      <c r="D74" t="s">
        <v>372</v>
      </c>
      <c r="E74" t="s">
        <v>206</v>
      </c>
      <c r="F74" s="3">
        <v>2046.09</v>
      </c>
      <c r="G74" t="s">
        <v>47</v>
      </c>
      <c r="H74" s="3">
        <v>0</v>
      </c>
      <c r="I74" t="s">
        <v>104</v>
      </c>
      <c r="J74">
        <v>2551</v>
      </c>
      <c r="K74" t="s">
        <v>49</v>
      </c>
      <c r="L74" t="s">
        <v>50</v>
      </c>
      <c r="M74" t="s">
        <v>51</v>
      </c>
      <c r="N74">
        <v>1730</v>
      </c>
      <c r="O74" t="s">
        <v>52</v>
      </c>
      <c r="P74" t="s">
        <v>203</v>
      </c>
      <c r="T74" t="s">
        <v>64</v>
      </c>
      <c r="Z74" s="3"/>
      <c r="AF74" t="s">
        <v>63</v>
      </c>
      <c r="AH74">
        <v>0</v>
      </c>
      <c r="AI74" s="2">
        <v>44712</v>
      </c>
      <c r="AJ74" t="s">
        <v>64</v>
      </c>
      <c r="AK74" t="s">
        <v>64</v>
      </c>
      <c r="AL74" t="s">
        <v>64</v>
      </c>
      <c r="AN74" s="3"/>
      <c r="AP74" t="s">
        <v>64</v>
      </c>
      <c r="AR74" t="s">
        <v>64</v>
      </c>
      <c r="AS74" t="s">
        <v>66</v>
      </c>
    </row>
    <row r="75" spans="1:45" ht="16" x14ac:dyDescent="0.2">
      <c r="A75">
        <v>227</v>
      </c>
      <c r="B75">
        <v>227</v>
      </c>
      <c r="C75" s="2">
        <v>44712</v>
      </c>
      <c r="E75" t="s">
        <v>202</v>
      </c>
      <c r="F75" s="3">
        <v>1985.31</v>
      </c>
      <c r="G75" t="s">
        <v>47</v>
      </c>
      <c r="H75" s="3">
        <v>0</v>
      </c>
      <c r="I75" t="s">
        <v>104</v>
      </c>
      <c r="J75">
        <v>1730</v>
      </c>
      <c r="K75" t="s">
        <v>52</v>
      </c>
      <c r="L75" t="s">
        <v>203</v>
      </c>
      <c r="N75">
        <v>1712</v>
      </c>
      <c r="O75" t="s">
        <v>52</v>
      </c>
      <c r="P75" t="s">
        <v>203</v>
      </c>
      <c r="T75" t="s">
        <v>64</v>
      </c>
      <c r="Z75" s="3"/>
      <c r="AF75" t="s">
        <v>63</v>
      </c>
      <c r="AH75">
        <v>0</v>
      </c>
      <c r="AI75" s="2">
        <v>44712</v>
      </c>
      <c r="AJ75" t="s">
        <v>64</v>
      </c>
      <c r="AK75" t="s">
        <v>64</v>
      </c>
      <c r="AL75" t="s">
        <v>64</v>
      </c>
      <c r="AN75" s="3"/>
      <c r="AP75" t="s">
        <v>64</v>
      </c>
      <c r="AR75" t="s">
        <v>64</v>
      </c>
      <c r="AS75" t="s">
        <v>66</v>
      </c>
    </row>
    <row r="76" spans="1:45" ht="16" x14ac:dyDescent="0.2">
      <c r="A76">
        <v>228</v>
      </c>
      <c r="B76">
        <v>228</v>
      </c>
      <c r="C76" s="2">
        <v>44712</v>
      </c>
      <c r="E76" t="s">
        <v>205</v>
      </c>
      <c r="F76" s="3">
        <v>424.01</v>
      </c>
      <c r="G76" t="s">
        <v>47</v>
      </c>
      <c r="H76" s="3">
        <v>0</v>
      </c>
      <c r="I76" t="s">
        <v>104</v>
      </c>
      <c r="J76">
        <v>1730</v>
      </c>
      <c r="K76" t="s">
        <v>52</v>
      </c>
      <c r="L76" t="s">
        <v>203</v>
      </c>
      <c r="N76">
        <v>1700</v>
      </c>
      <c r="O76" t="s">
        <v>52</v>
      </c>
      <c r="P76" t="s">
        <v>203</v>
      </c>
      <c r="T76" t="s">
        <v>64</v>
      </c>
      <c r="Z76" s="3"/>
      <c r="AF76" t="s">
        <v>63</v>
      </c>
      <c r="AH76">
        <v>0</v>
      </c>
      <c r="AI76" s="2">
        <v>44712</v>
      </c>
      <c r="AJ76" t="s">
        <v>64</v>
      </c>
      <c r="AK76" t="s">
        <v>64</v>
      </c>
      <c r="AL76" t="s">
        <v>64</v>
      </c>
      <c r="AN76" s="3"/>
      <c r="AP76" t="s">
        <v>64</v>
      </c>
      <c r="AR76" t="s">
        <v>64</v>
      </c>
      <c r="AS76" t="s">
        <v>66</v>
      </c>
    </row>
    <row r="77" spans="1:45" ht="16" x14ac:dyDescent="0.2">
      <c r="A77">
        <v>229</v>
      </c>
      <c r="B77">
        <v>229</v>
      </c>
      <c r="C77" s="2">
        <v>44712</v>
      </c>
      <c r="E77" t="s">
        <v>370</v>
      </c>
      <c r="F77" s="3">
        <v>1285.56</v>
      </c>
      <c r="G77" t="s">
        <v>47</v>
      </c>
      <c r="H77" s="3">
        <v>0</v>
      </c>
      <c r="I77" t="s">
        <v>104</v>
      </c>
      <c r="J77">
        <v>1730</v>
      </c>
      <c r="K77" t="s">
        <v>52</v>
      </c>
      <c r="L77" t="s">
        <v>203</v>
      </c>
      <c r="N77">
        <v>1705</v>
      </c>
      <c r="O77" t="s">
        <v>52</v>
      </c>
      <c r="P77" t="s">
        <v>203</v>
      </c>
      <c r="T77" t="s">
        <v>64</v>
      </c>
      <c r="Z77" s="3"/>
      <c r="AF77" t="s">
        <v>63</v>
      </c>
      <c r="AH77">
        <v>0</v>
      </c>
      <c r="AI77" s="2">
        <v>44712</v>
      </c>
      <c r="AJ77" t="s">
        <v>64</v>
      </c>
      <c r="AK77" t="s">
        <v>64</v>
      </c>
      <c r="AL77" t="s">
        <v>64</v>
      </c>
      <c r="AN77" s="3"/>
      <c r="AP77" t="s">
        <v>64</v>
      </c>
      <c r="AR77" t="s">
        <v>64</v>
      </c>
      <c r="AS77" t="s">
        <v>66</v>
      </c>
    </row>
    <row r="78" spans="1:45" ht="16" x14ac:dyDescent="0.2">
      <c r="A78">
        <v>230</v>
      </c>
      <c r="B78">
        <v>230</v>
      </c>
      <c r="C78" s="2">
        <v>44712</v>
      </c>
      <c r="D78" t="s">
        <v>373</v>
      </c>
      <c r="E78" t="s">
        <v>206</v>
      </c>
      <c r="F78" s="3">
        <v>3022.03</v>
      </c>
      <c r="G78" t="s">
        <v>47</v>
      </c>
      <c r="H78" s="3">
        <v>0</v>
      </c>
      <c r="I78" t="s">
        <v>104</v>
      </c>
      <c r="J78">
        <v>2551</v>
      </c>
      <c r="K78" t="s">
        <v>49</v>
      </c>
      <c r="L78" t="s">
        <v>50</v>
      </c>
      <c r="M78" t="s">
        <v>51</v>
      </c>
      <c r="N78">
        <v>1730</v>
      </c>
      <c r="O78" t="s">
        <v>52</v>
      </c>
      <c r="P78" t="s">
        <v>203</v>
      </c>
      <c r="T78" t="s">
        <v>64</v>
      </c>
      <c r="Z78" s="3"/>
      <c r="AF78" t="s">
        <v>63</v>
      </c>
      <c r="AH78">
        <v>0</v>
      </c>
      <c r="AI78" s="2">
        <v>44712</v>
      </c>
      <c r="AJ78" t="s">
        <v>64</v>
      </c>
      <c r="AK78" t="s">
        <v>64</v>
      </c>
      <c r="AL78" t="s">
        <v>64</v>
      </c>
      <c r="AN78" s="3"/>
      <c r="AP78" t="s">
        <v>64</v>
      </c>
      <c r="AR78" t="s">
        <v>64</v>
      </c>
      <c r="AS78" t="s">
        <v>66</v>
      </c>
    </row>
    <row r="79" spans="1:45" ht="16" x14ac:dyDescent="0.2">
      <c r="A79">
        <v>231</v>
      </c>
      <c r="B79">
        <v>231</v>
      </c>
      <c r="C79" s="2">
        <v>44712</v>
      </c>
      <c r="D79" t="s">
        <v>373</v>
      </c>
      <c r="E79" t="s">
        <v>204</v>
      </c>
      <c r="F79" s="3">
        <v>672.85</v>
      </c>
      <c r="G79" t="s">
        <v>47</v>
      </c>
      <c r="H79" s="3">
        <v>0</v>
      </c>
      <c r="I79" t="s">
        <v>104</v>
      </c>
      <c r="J79">
        <v>2555</v>
      </c>
      <c r="K79" t="s">
        <v>49</v>
      </c>
      <c r="L79" t="s">
        <v>50</v>
      </c>
      <c r="M79" t="s">
        <v>51</v>
      </c>
      <c r="N79">
        <v>1730</v>
      </c>
      <c r="O79" t="s">
        <v>52</v>
      </c>
      <c r="P79" t="s">
        <v>203</v>
      </c>
      <c r="T79" t="s">
        <v>64</v>
      </c>
      <c r="Z79" s="3"/>
      <c r="AF79" t="s">
        <v>63</v>
      </c>
      <c r="AH79">
        <v>0</v>
      </c>
      <c r="AI79" s="2">
        <v>44712</v>
      </c>
      <c r="AJ79" t="s">
        <v>64</v>
      </c>
      <c r="AK79" t="s">
        <v>64</v>
      </c>
      <c r="AL79" t="s">
        <v>64</v>
      </c>
      <c r="AN79" s="3"/>
      <c r="AP79" t="s">
        <v>64</v>
      </c>
      <c r="AR79" t="s">
        <v>64</v>
      </c>
      <c r="AS79" t="s">
        <v>66</v>
      </c>
    </row>
    <row r="80" spans="1:45" ht="16" x14ac:dyDescent="0.2">
      <c r="A80">
        <v>232</v>
      </c>
      <c r="B80">
        <v>232</v>
      </c>
      <c r="C80" s="2">
        <v>44712</v>
      </c>
      <c r="D80" t="s">
        <v>371</v>
      </c>
      <c r="E80" t="s">
        <v>204</v>
      </c>
      <c r="F80" s="3">
        <v>634.07000000000005</v>
      </c>
      <c r="G80" t="s">
        <v>47</v>
      </c>
      <c r="H80" s="3">
        <v>0</v>
      </c>
      <c r="I80" t="s">
        <v>104</v>
      </c>
      <c r="J80">
        <v>2555</v>
      </c>
      <c r="K80" t="s">
        <v>49</v>
      </c>
      <c r="L80" t="s">
        <v>50</v>
      </c>
      <c r="M80" t="s">
        <v>51</v>
      </c>
      <c r="N80">
        <v>1730</v>
      </c>
      <c r="O80" t="s">
        <v>52</v>
      </c>
      <c r="P80" t="s">
        <v>203</v>
      </c>
      <c r="T80" t="s">
        <v>64</v>
      </c>
      <c r="Z80" s="3"/>
      <c r="AF80" t="s">
        <v>63</v>
      </c>
      <c r="AH80">
        <v>0</v>
      </c>
      <c r="AI80" s="2">
        <v>44712</v>
      </c>
      <c r="AJ80" t="s">
        <v>64</v>
      </c>
      <c r="AK80" t="s">
        <v>64</v>
      </c>
      <c r="AL80" t="s">
        <v>64</v>
      </c>
      <c r="AN80" s="3"/>
      <c r="AP80" t="s">
        <v>64</v>
      </c>
      <c r="AR80" t="s">
        <v>64</v>
      </c>
      <c r="AS80" t="s">
        <v>66</v>
      </c>
    </row>
    <row r="81" spans="1:45" ht="16" x14ac:dyDescent="0.2">
      <c r="A81">
        <v>233</v>
      </c>
      <c r="B81">
        <v>233</v>
      </c>
      <c r="C81" s="2">
        <v>44712</v>
      </c>
      <c r="D81" t="s">
        <v>372</v>
      </c>
      <c r="E81" t="s">
        <v>204</v>
      </c>
      <c r="F81" s="3">
        <v>459.04</v>
      </c>
      <c r="G81" t="s">
        <v>47</v>
      </c>
      <c r="H81" s="3">
        <v>0</v>
      </c>
      <c r="I81" t="s">
        <v>104</v>
      </c>
      <c r="J81">
        <v>2555</v>
      </c>
      <c r="K81" t="s">
        <v>49</v>
      </c>
      <c r="L81" t="s">
        <v>50</v>
      </c>
      <c r="M81" t="s">
        <v>51</v>
      </c>
      <c r="N81">
        <v>1730</v>
      </c>
      <c r="O81" t="s">
        <v>52</v>
      </c>
      <c r="P81" t="s">
        <v>203</v>
      </c>
      <c r="T81" t="s">
        <v>64</v>
      </c>
      <c r="Z81" s="3"/>
      <c r="AF81" t="s">
        <v>63</v>
      </c>
      <c r="AH81">
        <v>0</v>
      </c>
      <c r="AI81" s="2">
        <v>44712</v>
      </c>
      <c r="AJ81" t="s">
        <v>64</v>
      </c>
      <c r="AK81" t="s">
        <v>64</v>
      </c>
      <c r="AL81" t="s">
        <v>64</v>
      </c>
      <c r="AN81" s="3"/>
      <c r="AP81" t="s">
        <v>64</v>
      </c>
      <c r="AR81" t="s">
        <v>64</v>
      </c>
      <c r="AS81" t="s">
        <v>66</v>
      </c>
    </row>
    <row r="82" spans="1:45" ht="16" x14ac:dyDescent="0.2">
      <c r="A82">
        <v>258</v>
      </c>
      <c r="B82">
        <v>258</v>
      </c>
      <c r="C82" s="2">
        <v>44712</v>
      </c>
      <c r="D82" t="s">
        <v>146</v>
      </c>
      <c r="E82" t="s">
        <v>147</v>
      </c>
      <c r="F82" s="3">
        <v>4.38</v>
      </c>
      <c r="G82" t="s">
        <v>47</v>
      </c>
      <c r="H82" s="3">
        <v>0</v>
      </c>
      <c r="I82" t="s">
        <v>48</v>
      </c>
      <c r="J82">
        <v>2705</v>
      </c>
      <c r="K82" t="s">
        <v>49</v>
      </c>
      <c r="L82" t="s">
        <v>50</v>
      </c>
      <c r="M82" t="s">
        <v>51</v>
      </c>
      <c r="N82">
        <v>940</v>
      </c>
      <c r="O82" t="s">
        <v>52</v>
      </c>
      <c r="P82" t="s">
        <v>53</v>
      </c>
      <c r="T82" t="s">
        <v>374</v>
      </c>
      <c r="U82" t="s">
        <v>375</v>
      </c>
      <c r="Z82" s="3"/>
      <c r="AF82" t="s">
        <v>63</v>
      </c>
      <c r="AH82">
        <v>0</v>
      </c>
      <c r="AI82" s="2">
        <v>44712</v>
      </c>
      <c r="AJ82" t="s">
        <v>64</v>
      </c>
      <c r="AK82" t="s">
        <v>64</v>
      </c>
      <c r="AL82" t="s">
        <v>376</v>
      </c>
      <c r="AM82" t="s">
        <v>375</v>
      </c>
      <c r="AN82" s="3"/>
      <c r="AP82" t="s">
        <v>64</v>
      </c>
      <c r="AR82">
        <v>58</v>
      </c>
      <c r="AS82" t="s">
        <v>66</v>
      </c>
    </row>
    <row r="83" spans="1:45" ht="16" x14ac:dyDescent="0.2">
      <c r="A83">
        <v>257</v>
      </c>
      <c r="B83">
        <v>257</v>
      </c>
      <c r="C83" s="2">
        <v>44712</v>
      </c>
      <c r="E83" t="s">
        <v>256</v>
      </c>
      <c r="F83" s="3">
        <v>2487.06</v>
      </c>
      <c r="G83" t="s">
        <v>47</v>
      </c>
      <c r="H83" s="3">
        <v>0</v>
      </c>
      <c r="I83" t="s">
        <v>48</v>
      </c>
      <c r="J83">
        <v>1705</v>
      </c>
      <c r="K83" t="s">
        <v>52</v>
      </c>
      <c r="L83" t="s">
        <v>203</v>
      </c>
      <c r="N83">
        <v>940</v>
      </c>
      <c r="O83" t="s">
        <v>52</v>
      </c>
      <c r="P83" t="s">
        <v>53</v>
      </c>
      <c r="T83" t="s">
        <v>377</v>
      </c>
      <c r="U83" t="s">
        <v>378</v>
      </c>
      <c r="Z83" s="3"/>
      <c r="AF83" t="s">
        <v>63</v>
      </c>
      <c r="AH83">
        <v>0</v>
      </c>
      <c r="AI83" s="2">
        <v>44712</v>
      </c>
      <c r="AJ83" t="s">
        <v>64</v>
      </c>
      <c r="AK83" t="s">
        <v>64</v>
      </c>
      <c r="AL83" t="s">
        <v>379</v>
      </c>
      <c r="AM83" t="s">
        <v>378</v>
      </c>
      <c r="AN83" s="3"/>
      <c r="AP83" t="s">
        <v>64</v>
      </c>
      <c r="AR83">
        <v>57</v>
      </c>
      <c r="AS83" t="s">
        <v>66</v>
      </c>
    </row>
    <row r="84" spans="1:45" ht="16" x14ac:dyDescent="0.2">
      <c r="A84">
        <v>256</v>
      </c>
      <c r="B84">
        <v>256</v>
      </c>
      <c r="C84" s="2">
        <v>44712</v>
      </c>
      <c r="E84" t="s">
        <v>380</v>
      </c>
      <c r="F84" s="3">
        <v>682.91</v>
      </c>
      <c r="G84" t="s">
        <v>47</v>
      </c>
      <c r="H84" s="3">
        <v>0</v>
      </c>
      <c r="I84" t="s">
        <v>48</v>
      </c>
      <c r="J84">
        <v>705</v>
      </c>
      <c r="K84" t="s">
        <v>52</v>
      </c>
      <c r="L84" t="s">
        <v>53</v>
      </c>
      <c r="N84">
        <v>940</v>
      </c>
      <c r="O84" t="s">
        <v>52</v>
      </c>
      <c r="P84" t="s">
        <v>53</v>
      </c>
      <c r="T84" t="s">
        <v>356</v>
      </c>
      <c r="U84" t="s">
        <v>381</v>
      </c>
      <c r="Z84" s="3"/>
      <c r="AF84" t="s">
        <v>63</v>
      </c>
      <c r="AH84">
        <v>0</v>
      </c>
      <c r="AI84" s="2">
        <v>44712</v>
      </c>
      <c r="AJ84" t="s">
        <v>64</v>
      </c>
      <c r="AK84" t="s">
        <v>64</v>
      </c>
      <c r="AL84" t="s">
        <v>382</v>
      </c>
      <c r="AM84" t="s">
        <v>381</v>
      </c>
      <c r="AN84" s="3"/>
      <c r="AP84" t="s">
        <v>64</v>
      </c>
      <c r="AR84">
        <v>56</v>
      </c>
      <c r="AS84" t="s">
        <v>66</v>
      </c>
    </row>
    <row r="85" spans="1:45" ht="16" x14ac:dyDescent="0.2">
      <c r="A85">
        <v>255</v>
      </c>
      <c r="B85">
        <v>255</v>
      </c>
      <c r="C85" s="2">
        <v>44712.458611111113</v>
      </c>
      <c r="D85" t="s">
        <v>318</v>
      </c>
      <c r="E85" t="s">
        <v>383</v>
      </c>
      <c r="F85" s="3">
        <v>2.6</v>
      </c>
      <c r="G85" t="s">
        <v>47</v>
      </c>
      <c r="H85" s="3">
        <v>0</v>
      </c>
      <c r="I85" t="s">
        <v>48</v>
      </c>
      <c r="J85">
        <v>2702</v>
      </c>
      <c r="K85" t="s">
        <v>49</v>
      </c>
      <c r="L85" t="s">
        <v>50</v>
      </c>
      <c r="M85" t="s">
        <v>51</v>
      </c>
      <c r="N85">
        <v>941</v>
      </c>
      <c r="O85" t="s">
        <v>52</v>
      </c>
      <c r="P85" t="s">
        <v>53</v>
      </c>
      <c r="T85" t="s">
        <v>384</v>
      </c>
      <c r="U85" t="s">
        <v>385</v>
      </c>
      <c r="V85" t="s">
        <v>266</v>
      </c>
      <c r="W85" t="s">
        <v>56</v>
      </c>
      <c r="X85" t="s">
        <v>386</v>
      </c>
      <c r="Y85" t="s">
        <v>58</v>
      </c>
      <c r="Z85" s="3">
        <v>0</v>
      </c>
      <c r="AA85" t="s">
        <v>387</v>
      </c>
      <c r="AB85" t="s">
        <v>388</v>
      </c>
      <c r="AC85" t="s">
        <v>61</v>
      </c>
      <c r="AD85" t="s">
        <v>61</v>
      </c>
      <c r="AE85" t="s">
        <v>389</v>
      </c>
      <c r="AF85" t="s">
        <v>63</v>
      </c>
      <c r="AH85">
        <v>0</v>
      </c>
      <c r="AI85" s="2">
        <v>44712</v>
      </c>
      <c r="AJ85" t="s">
        <v>64</v>
      </c>
      <c r="AK85" t="s">
        <v>64</v>
      </c>
      <c r="AL85" t="s">
        <v>390</v>
      </c>
      <c r="AM85" t="s">
        <v>385</v>
      </c>
      <c r="AN85" s="3">
        <v>2.6</v>
      </c>
      <c r="AO85" t="s">
        <v>388</v>
      </c>
      <c r="AP85" t="s">
        <v>64</v>
      </c>
      <c r="AQ85" t="s">
        <v>389</v>
      </c>
      <c r="AR85">
        <v>55</v>
      </c>
      <c r="AS85" t="s">
        <v>66</v>
      </c>
    </row>
    <row r="86" spans="1:45" ht="16" x14ac:dyDescent="0.2">
      <c r="A86">
        <v>253</v>
      </c>
      <c r="B86">
        <v>253</v>
      </c>
      <c r="C86" s="2">
        <v>44712.458611111113</v>
      </c>
      <c r="E86" t="s">
        <v>150</v>
      </c>
      <c r="F86" s="3">
        <v>2.6</v>
      </c>
      <c r="G86" t="s">
        <v>47</v>
      </c>
      <c r="H86" s="3">
        <v>0</v>
      </c>
      <c r="I86" t="s">
        <v>104</v>
      </c>
      <c r="J86">
        <v>941</v>
      </c>
      <c r="K86" t="s">
        <v>52</v>
      </c>
      <c r="L86" t="s">
        <v>53</v>
      </c>
      <c r="N86">
        <v>705</v>
      </c>
      <c r="O86" t="s">
        <v>52</v>
      </c>
      <c r="P86" t="s">
        <v>53</v>
      </c>
      <c r="T86" t="s">
        <v>391</v>
      </c>
      <c r="U86" t="s">
        <v>392</v>
      </c>
      <c r="Z86" s="3"/>
      <c r="AF86" t="s">
        <v>63</v>
      </c>
      <c r="AH86">
        <v>0</v>
      </c>
      <c r="AI86" s="2">
        <v>44712</v>
      </c>
      <c r="AJ86" t="s">
        <v>64</v>
      </c>
      <c r="AK86" t="s">
        <v>64</v>
      </c>
      <c r="AL86" t="s">
        <v>393</v>
      </c>
      <c r="AM86" t="s">
        <v>392</v>
      </c>
      <c r="AN86" s="3"/>
      <c r="AP86" t="s">
        <v>64</v>
      </c>
      <c r="AR86">
        <v>54</v>
      </c>
      <c r="AS86" t="s">
        <v>66</v>
      </c>
    </row>
    <row r="87" spans="1:45" ht="16" x14ac:dyDescent="0.2">
      <c r="A87">
        <v>260</v>
      </c>
      <c r="B87">
        <v>260</v>
      </c>
      <c r="C87" s="2">
        <v>44713</v>
      </c>
      <c r="D87" t="s">
        <v>270</v>
      </c>
      <c r="E87" t="s">
        <v>271</v>
      </c>
      <c r="F87" s="3">
        <v>4.8</v>
      </c>
      <c r="G87" t="s">
        <v>47</v>
      </c>
      <c r="H87" s="3">
        <v>0</v>
      </c>
      <c r="I87" t="s">
        <v>48</v>
      </c>
      <c r="J87">
        <v>2704</v>
      </c>
      <c r="K87" t="s">
        <v>49</v>
      </c>
      <c r="L87" t="s">
        <v>50</v>
      </c>
      <c r="M87" t="s">
        <v>51</v>
      </c>
      <c r="N87">
        <v>561</v>
      </c>
      <c r="O87" t="s">
        <v>52</v>
      </c>
      <c r="P87" t="s">
        <v>53</v>
      </c>
      <c r="T87" t="s">
        <v>394</v>
      </c>
      <c r="V87" t="s">
        <v>278</v>
      </c>
      <c r="W87" t="s">
        <v>56</v>
      </c>
      <c r="X87" t="s">
        <v>395</v>
      </c>
      <c r="Y87" t="s">
        <v>274</v>
      </c>
      <c r="Z87" s="3">
        <v>19</v>
      </c>
      <c r="AA87" t="s">
        <v>396</v>
      </c>
      <c r="AB87" t="s">
        <v>397</v>
      </c>
      <c r="AC87" t="s">
        <v>61</v>
      </c>
      <c r="AD87" t="s">
        <v>61</v>
      </c>
      <c r="AE87" t="s">
        <v>398</v>
      </c>
      <c r="AF87" t="s">
        <v>63</v>
      </c>
      <c r="AH87">
        <v>0</v>
      </c>
      <c r="AI87" s="2">
        <v>44713</v>
      </c>
      <c r="AJ87" t="s">
        <v>64</v>
      </c>
      <c r="AK87" t="s">
        <v>64</v>
      </c>
      <c r="AL87" t="s">
        <v>193</v>
      </c>
      <c r="AN87" s="3">
        <v>4.8</v>
      </c>
      <c r="AO87" t="s">
        <v>397</v>
      </c>
      <c r="AP87" t="s">
        <v>64</v>
      </c>
      <c r="AQ87" t="s">
        <v>398</v>
      </c>
      <c r="AR87">
        <v>60</v>
      </c>
      <c r="AS87" t="s">
        <v>66</v>
      </c>
    </row>
    <row r="88" spans="1:45" ht="16" x14ac:dyDescent="0.2">
      <c r="A88">
        <v>270</v>
      </c>
      <c r="B88">
        <v>270</v>
      </c>
      <c r="C88" s="2">
        <v>44714</v>
      </c>
      <c r="E88" t="s">
        <v>380</v>
      </c>
      <c r="F88" s="3">
        <v>2.6</v>
      </c>
      <c r="G88" t="s">
        <v>47</v>
      </c>
      <c r="H88" s="3">
        <v>0</v>
      </c>
      <c r="I88" t="s">
        <v>48</v>
      </c>
      <c r="J88">
        <v>705</v>
      </c>
      <c r="K88" t="s">
        <v>52</v>
      </c>
      <c r="L88" t="s">
        <v>53</v>
      </c>
      <c r="N88">
        <v>940</v>
      </c>
      <c r="O88" t="s">
        <v>52</v>
      </c>
      <c r="P88" t="s">
        <v>53</v>
      </c>
      <c r="T88" t="s">
        <v>384</v>
      </c>
      <c r="U88" t="s">
        <v>399</v>
      </c>
      <c r="Z88" s="3"/>
      <c r="AF88" t="s">
        <v>63</v>
      </c>
      <c r="AH88">
        <v>0</v>
      </c>
      <c r="AI88" s="2">
        <v>44714</v>
      </c>
      <c r="AJ88" t="s">
        <v>64</v>
      </c>
      <c r="AK88" t="s">
        <v>64</v>
      </c>
      <c r="AL88" t="s">
        <v>400</v>
      </c>
      <c r="AM88" t="s">
        <v>399</v>
      </c>
      <c r="AN88" s="3"/>
      <c r="AP88" t="s">
        <v>64</v>
      </c>
      <c r="AR88">
        <v>62</v>
      </c>
      <c r="AS88" t="s">
        <v>66</v>
      </c>
    </row>
    <row r="89" spans="1:45" ht="16" x14ac:dyDescent="0.2">
      <c r="A89">
        <v>444</v>
      </c>
      <c r="B89">
        <v>444</v>
      </c>
      <c r="C89" s="2">
        <v>44714</v>
      </c>
      <c r="D89" t="s">
        <v>318</v>
      </c>
      <c r="E89" t="s">
        <v>401</v>
      </c>
      <c r="F89" s="3">
        <v>50.85</v>
      </c>
      <c r="G89" t="s">
        <v>47</v>
      </c>
      <c r="H89" s="3">
        <v>0</v>
      </c>
      <c r="I89" t="s">
        <v>48</v>
      </c>
      <c r="J89">
        <v>2900</v>
      </c>
      <c r="K89" t="s">
        <v>49</v>
      </c>
      <c r="L89" t="s">
        <v>50</v>
      </c>
      <c r="M89" t="s">
        <v>51</v>
      </c>
      <c r="N89">
        <v>940</v>
      </c>
      <c r="O89" t="s">
        <v>52</v>
      </c>
      <c r="P89" t="s">
        <v>53</v>
      </c>
      <c r="T89" t="s">
        <v>402</v>
      </c>
      <c r="U89" t="s">
        <v>403</v>
      </c>
      <c r="V89" t="s">
        <v>317</v>
      </c>
      <c r="W89" t="s">
        <v>56</v>
      </c>
      <c r="X89" t="s">
        <v>404</v>
      </c>
      <c r="Y89" t="s">
        <v>323</v>
      </c>
      <c r="Z89" s="3">
        <v>19</v>
      </c>
      <c r="AA89" t="s">
        <v>405</v>
      </c>
      <c r="AB89" t="s">
        <v>388</v>
      </c>
      <c r="AC89" t="s">
        <v>61</v>
      </c>
      <c r="AD89" t="s">
        <v>61</v>
      </c>
      <c r="AE89" t="s">
        <v>406</v>
      </c>
      <c r="AF89" t="s">
        <v>63</v>
      </c>
      <c r="AH89">
        <v>0</v>
      </c>
      <c r="AI89" s="2">
        <v>44714</v>
      </c>
      <c r="AJ89" t="s">
        <v>64</v>
      </c>
      <c r="AK89" t="s">
        <v>64</v>
      </c>
      <c r="AL89" t="s">
        <v>407</v>
      </c>
      <c r="AM89" t="s">
        <v>403</v>
      </c>
      <c r="AN89" s="3">
        <v>50.85</v>
      </c>
      <c r="AO89" t="s">
        <v>388</v>
      </c>
      <c r="AP89" t="s">
        <v>64</v>
      </c>
      <c r="AQ89" t="s">
        <v>406</v>
      </c>
      <c r="AR89">
        <v>61</v>
      </c>
      <c r="AS89" t="s">
        <v>66</v>
      </c>
    </row>
    <row r="90" spans="1:45" ht="16" x14ac:dyDescent="0.2">
      <c r="A90">
        <v>272</v>
      </c>
      <c r="B90">
        <v>272</v>
      </c>
      <c r="C90" s="2">
        <v>44719</v>
      </c>
      <c r="D90" t="s">
        <v>338</v>
      </c>
      <c r="E90" t="s">
        <v>408</v>
      </c>
      <c r="F90" s="3">
        <v>254.15</v>
      </c>
      <c r="G90" t="s">
        <v>47</v>
      </c>
      <c r="H90" s="3">
        <v>0</v>
      </c>
      <c r="I90" t="s">
        <v>48</v>
      </c>
      <c r="J90">
        <v>2563</v>
      </c>
      <c r="K90" t="s">
        <v>49</v>
      </c>
      <c r="L90" t="s">
        <v>50</v>
      </c>
      <c r="M90" t="s">
        <v>51</v>
      </c>
      <c r="N90">
        <v>561</v>
      </c>
      <c r="O90" t="s">
        <v>52</v>
      </c>
      <c r="P90" t="s">
        <v>53</v>
      </c>
      <c r="T90" t="s">
        <v>409</v>
      </c>
      <c r="V90" t="s">
        <v>308</v>
      </c>
      <c r="W90" t="s">
        <v>56</v>
      </c>
      <c r="X90" t="s">
        <v>410</v>
      </c>
      <c r="Y90" t="s">
        <v>411</v>
      </c>
      <c r="Z90" s="3">
        <v>7</v>
      </c>
      <c r="AA90" t="s">
        <v>412</v>
      </c>
      <c r="AB90" t="s">
        <v>413</v>
      </c>
      <c r="AC90" t="s">
        <v>61</v>
      </c>
      <c r="AD90" t="s">
        <v>61</v>
      </c>
      <c r="AE90" t="s">
        <v>414</v>
      </c>
      <c r="AF90" t="s">
        <v>63</v>
      </c>
      <c r="AH90">
        <v>0</v>
      </c>
      <c r="AI90" s="2">
        <v>44719</v>
      </c>
      <c r="AJ90" t="s">
        <v>64</v>
      </c>
      <c r="AK90" t="s">
        <v>64</v>
      </c>
      <c r="AL90" t="s">
        <v>415</v>
      </c>
      <c r="AN90" s="3">
        <v>254.15</v>
      </c>
      <c r="AO90" t="s">
        <v>413</v>
      </c>
      <c r="AP90" t="s">
        <v>64</v>
      </c>
      <c r="AQ90" t="s">
        <v>414</v>
      </c>
      <c r="AR90">
        <v>63</v>
      </c>
      <c r="AS90" t="s">
        <v>66</v>
      </c>
    </row>
    <row r="91" spans="1:45" ht="16" x14ac:dyDescent="0.2">
      <c r="A91">
        <v>277</v>
      </c>
      <c r="B91">
        <v>277</v>
      </c>
      <c r="C91" s="2">
        <v>44719</v>
      </c>
      <c r="D91" t="s">
        <v>338</v>
      </c>
      <c r="E91" t="s">
        <v>416</v>
      </c>
      <c r="F91" s="3">
        <v>118.35</v>
      </c>
      <c r="G91" t="s">
        <v>47</v>
      </c>
      <c r="H91" s="3">
        <v>0</v>
      </c>
      <c r="I91" t="s">
        <v>48</v>
      </c>
      <c r="J91">
        <v>2563</v>
      </c>
      <c r="K91" t="s">
        <v>49</v>
      </c>
      <c r="L91" t="s">
        <v>50</v>
      </c>
      <c r="M91" t="s">
        <v>51</v>
      </c>
      <c r="N91">
        <v>562</v>
      </c>
      <c r="O91" t="s">
        <v>52</v>
      </c>
      <c r="P91" t="s">
        <v>53</v>
      </c>
      <c r="T91" t="s">
        <v>417</v>
      </c>
      <c r="V91" t="s">
        <v>305</v>
      </c>
      <c r="W91" t="s">
        <v>56</v>
      </c>
      <c r="X91" t="s">
        <v>418</v>
      </c>
      <c r="Y91" t="s">
        <v>411</v>
      </c>
      <c r="Z91" s="3">
        <v>7</v>
      </c>
      <c r="AA91" t="s">
        <v>419</v>
      </c>
      <c r="AB91" t="s">
        <v>413</v>
      </c>
      <c r="AC91" t="s">
        <v>61</v>
      </c>
      <c r="AD91" t="s">
        <v>61</v>
      </c>
      <c r="AE91" t="s">
        <v>420</v>
      </c>
      <c r="AF91" t="s">
        <v>63</v>
      </c>
      <c r="AH91">
        <v>0</v>
      </c>
      <c r="AI91" s="2">
        <v>44719</v>
      </c>
      <c r="AJ91" t="s">
        <v>64</v>
      </c>
      <c r="AK91" t="s">
        <v>64</v>
      </c>
      <c r="AL91" t="s">
        <v>421</v>
      </c>
      <c r="AN91" s="3">
        <v>118.35</v>
      </c>
      <c r="AO91" t="s">
        <v>413</v>
      </c>
      <c r="AP91" t="s">
        <v>64</v>
      </c>
      <c r="AQ91" t="s">
        <v>420</v>
      </c>
      <c r="AR91">
        <v>64</v>
      </c>
      <c r="AS91" t="s">
        <v>66</v>
      </c>
    </row>
    <row r="92" spans="1:45" ht="16" x14ac:dyDescent="0.2">
      <c r="A92">
        <v>281</v>
      </c>
      <c r="B92">
        <v>281</v>
      </c>
      <c r="C92" s="2">
        <v>44719</v>
      </c>
      <c r="D92" t="s">
        <v>279</v>
      </c>
      <c r="E92" t="s">
        <v>280</v>
      </c>
      <c r="F92" s="3">
        <v>53.43</v>
      </c>
      <c r="G92" t="s">
        <v>47</v>
      </c>
      <c r="H92" s="3">
        <v>0</v>
      </c>
      <c r="I92" t="s">
        <v>48</v>
      </c>
      <c r="J92">
        <v>2704</v>
      </c>
      <c r="K92" t="s">
        <v>49</v>
      </c>
      <c r="L92" t="s">
        <v>50</v>
      </c>
      <c r="M92" t="s">
        <v>51</v>
      </c>
      <c r="N92">
        <v>940</v>
      </c>
      <c r="O92" t="s">
        <v>52</v>
      </c>
      <c r="P92" t="s">
        <v>53</v>
      </c>
      <c r="T92" t="s">
        <v>281</v>
      </c>
      <c r="U92" t="s">
        <v>422</v>
      </c>
      <c r="V92" t="s">
        <v>295</v>
      </c>
      <c r="W92" t="s">
        <v>56</v>
      </c>
      <c r="X92" t="s">
        <v>423</v>
      </c>
      <c r="Y92" t="s">
        <v>231</v>
      </c>
      <c r="Z92" s="3">
        <v>19</v>
      </c>
      <c r="AA92" t="s">
        <v>284</v>
      </c>
      <c r="AB92" t="s">
        <v>397</v>
      </c>
      <c r="AC92" t="s">
        <v>61</v>
      </c>
      <c r="AD92" t="s">
        <v>61</v>
      </c>
      <c r="AE92" t="s">
        <v>424</v>
      </c>
      <c r="AF92" t="s">
        <v>63</v>
      </c>
      <c r="AH92">
        <v>0</v>
      </c>
      <c r="AI92" s="2">
        <v>44719</v>
      </c>
      <c r="AJ92" t="s">
        <v>64</v>
      </c>
      <c r="AK92" t="s">
        <v>64</v>
      </c>
      <c r="AL92" t="s">
        <v>425</v>
      </c>
      <c r="AM92" t="s">
        <v>422</v>
      </c>
      <c r="AN92" s="3">
        <v>53.43</v>
      </c>
      <c r="AO92" t="s">
        <v>397</v>
      </c>
      <c r="AP92" t="s">
        <v>64</v>
      </c>
      <c r="AQ92" t="s">
        <v>424</v>
      </c>
      <c r="AR92">
        <v>68</v>
      </c>
      <c r="AS92" t="s">
        <v>66</v>
      </c>
    </row>
    <row r="93" spans="1:45" ht="16" x14ac:dyDescent="0.2">
      <c r="A93">
        <v>279</v>
      </c>
      <c r="B93">
        <v>279</v>
      </c>
      <c r="C93" s="2">
        <v>44719</v>
      </c>
      <c r="E93" t="s">
        <v>124</v>
      </c>
      <c r="F93" s="3">
        <v>866.15</v>
      </c>
      <c r="G93" t="s">
        <v>47</v>
      </c>
      <c r="H93" s="3">
        <v>0</v>
      </c>
      <c r="I93" t="s">
        <v>48</v>
      </c>
      <c r="J93">
        <v>705</v>
      </c>
      <c r="K93" t="s">
        <v>52</v>
      </c>
      <c r="L93" t="s">
        <v>53</v>
      </c>
      <c r="N93">
        <v>940</v>
      </c>
      <c r="O93" t="s">
        <v>52</v>
      </c>
      <c r="P93" t="s">
        <v>53</v>
      </c>
      <c r="T93" t="s">
        <v>426</v>
      </c>
      <c r="U93" t="s">
        <v>427</v>
      </c>
      <c r="Z93" s="3"/>
      <c r="AF93" t="s">
        <v>63</v>
      </c>
      <c r="AH93">
        <v>0</v>
      </c>
      <c r="AI93" s="2">
        <v>44719</v>
      </c>
      <c r="AJ93" t="s">
        <v>64</v>
      </c>
      <c r="AK93" t="s">
        <v>64</v>
      </c>
      <c r="AL93" t="s">
        <v>428</v>
      </c>
      <c r="AM93" t="s">
        <v>427</v>
      </c>
      <c r="AN93" s="3"/>
      <c r="AP93" t="s">
        <v>64</v>
      </c>
      <c r="AR93">
        <v>66</v>
      </c>
      <c r="AS93" t="s">
        <v>66</v>
      </c>
    </row>
    <row r="94" spans="1:45" ht="16" x14ac:dyDescent="0.2">
      <c r="A94">
        <v>287</v>
      </c>
      <c r="B94">
        <v>287</v>
      </c>
      <c r="C94" s="2">
        <v>44719</v>
      </c>
      <c r="E94" t="s">
        <v>429</v>
      </c>
      <c r="F94" s="3">
        <v>118.35</v>
      </c>
      <c r="G94" t="s">
        <v>47</v>
      </c>
      <c r="H94" s="3">
        <v>0</v>
      </c>
      <c r="I94" t="s">
        <v>48</v>
      </c>
      <c r="J94">
        <v>705</v>
      </c>
      <c r="K94" t="s">
        <v>52</v>
      </c>
      <c r="L94" t="s">
        <v>53</v>
      </c>
      <c r="N94">
        <v>940</v>
      </c>
      <c r="O94" t="s">
        <v>52</v>
      </c>
      <c r="P94" t="s">
        <v>53</v>
      </c>
      <c r="T94" t="s">
        <v>417</v>
      </c>
      <c r="U94" t="s">
        <v>430</v>
      </c>
      <c r="Z94" s="3"/>
      <c r="AF94" t="s">
        <v>63</v>
      </c>
      <c r="AH94">
        <v>0</v>
      </c>
      <c r="AI94" s="2">
        <v>44719</v>
      </c>
      <c r="AJ94" t="s">
        <v>64</v>
      </c>
      <c r="AK94" t="s">
        <v>64</v>
      </c>
      <c r="AL94" t="s">
        <v>431</v>
      </c>
      <c r="AM94" t="s">
        <v>430</v>
      </c>
      <c r="AN94" s="3"/>
      <c r="AP94" t="s">
        <v>64</v>
      </c>
      <c r="AR94">
        <v>65</v>
      </c>
      <c r="AS94" t="s">
        <v>66</v>
      </c>
    </row>
    <row r="95" spans="1:45" ht="16" x14ac:dyDescent="0.2">
      <c r="A95">
        <v>288</v>
      </c>
      <c r="B95">
        <v>288</v>
      </c>
      <c r="C95" s="2">
        <v>44719</v>
      </c>
      <c r="D95" t="s">
        <v>279</v>
      </c>
      <c r="E95" t="s">
        <v>287</v>
      </c>
      <c r="F95" s="3">
        <v>95.2</v>
      </c>
      <c r="G95" t="s">
        <v>47</v>
      </c>
      <c r="H95" s="3">
        <v>0</v>
      </c>
      <c r="I95" t="s">
        <v>48</v>
      </c>
      <c r="J95">
        <v>2894</v>
      </c>
      <c r="K95" t="s">
        <v>49</v>
      </c>
      <c r="L95" t="s">
        <v>50</v>
      </c>
      <c r="M95" t="s">
        <v>51</v>
      </c>
      <c r="N95">
        <v>940</v>
      </c>
      <c r="O95" t="s">
        <v>52</v>
      </c>
      <c r="P95" t="s">
        <v>53</v>
      </c>
      <c r="T95" t="s">
        <v>288</v>
      </c>
      <c r="U95" t="s">
        <v>432</v>
      </c>
      <c r="V95" t="s">
        <v>269</v>
      </c>
      <c r="W95" t="s">
        <v>56</v>
      </c>
      <c r="X95" t="s">
        <v>433</v>
      </c>
      <c r="Y95" t="s">
        <v>291</v>
      </c>
      <c r="Z95" s="3">
        <v>19</v>
      </c>
      <c r="AA95" t="s">
        <v>292</v>
      </c>
      <c r="AB95" t="s">
        <v>388</v>
      </c>
      <c r="AC95" t="s">
        <v>61</v>
      </c>
      <c r="AD95" t="s">
        <v>61</v>
      </c>
      <c r="AE95" t="s">
        <v>434</v>
      </c>
      <c r="AF95" t="s">
        <v>63</v>
      </c>
      <c r="AH95">
        <v>0</v>
      </c>
      <c r="AI95" s="2">
        <v>44719</v>
      </c>
      <c r="AJ95" t="s">
        <v>64</v>
      </c>
      <c r="AK95" t="s">
        <v>64</v>
      </c>
      <c r="AL95" t="s">
        <v>435</v>
      </c>
      <c r="AM95" t="s">
        <v>432</v>
      </c>
      <c r="AN95" s="3">
        <v>95.2</v>
      </c>
      <c r="AO95" t="s">
        <v>388</v>
      </c>
      <c r="AP95" t="s">
        <v>64</v>
      </c>
      <c r="AQ95" t="s">
        <v>434</v>
      </c>
      <c r="AR95">
        <v>69</v>
      </c>
      <c r="AS95" t="s">
        <v>66</v>
      </c>
    </row>
    <row r="96" spans="1:45" ht="16" x14ac:dyDescent="0.2">
      <c r="A96">
        <v>308</v>
      </c>
      <c r="B96">
        <v>308</v>
      </c>
      <c r="C96" s="2">
        <v>44719</v>
      </c>
      <c r="E96" t="s">
        <v>436</v>
      </c>
      <c r="F96" s="3">
        <v>866.15</v>
      </c>
      <c r="G96" t="s">
        <v>47</v>
      </c>
      <c r="H96" s="3">
        <v>0</v>
      </c>
      <c r="I96" t="s">
        <v>104</v>
      </c>
      <c r="J96">
        <v>561</v>
      </c>
      <c r="K96" t="s">
        <v>52</v>
      </c>
      <c r="L96" t="s">
        <v>53</v>
      </c>
      <c r="N96">
        <v>705</v>
      </c>
      <c r="O96" t="s">
        <v>52</v>
      </c>
      <c r="P96" t="s">
        <v>53</v>
      </c>
      <c r="T96" t="s">
        <v>437</v>
      </c>
      <c r="Z96" s="3"/>
      <c r="AF96" t="s">
        <v>63</v>
      </c>
      <c r="AH96">
        <v>0</v>
      </c>
      <c r="AI96" s="2">
        <v>44719</v>
      </c>
      <c r="AJ96" t="s">
        <v>64</v>
      </c>
      <c r="AK96" t="s">
        <v>64</v>
      </c>
      <c r="AL96" t="s">
        <v>438</v>
      </c>
      <c r="AN96" s="3"/>
      <c r="AP96" t="s">
        <v>64</v>
      </c>
      <c r="AR96">
        <v>80</v>
      </c>
      <c r="AS96" t="s">
        <v>66</v>
      </c>
    </row>
    <row r="97" spans="1:45" ht="16" x14ac:dyDescent="0.2">
      <c r="A97">
        <v>312</v>
      </c>
      <c r="B97">
        <v>312</v>
      </c>
      <c r="C97" s="2">
        <v>44719</v>
      </c>
      <c r="E97" t="s">
        <v>439</v>
      </c>
      <c r="F97" s="3">
        <v>118.35</v>
      </c>
      <c r="G97" t="s">
        <v>47</v>
      </c>
      <c r="H97" s="3">
        <v>0</v>
      </c>
      <c r="I97" t="s">
        <v>104</v>
      </c>
      <c r="J97">
        <v>562</v>
      </c>
      <c r="K97" t="s">
        <v>52</v>
      </c>
      <c r="L97" t="s">
        <v>53</v>
      </c>
      <c r="N97">
        <v>705</v>
      </c>
      <c r="O97" t="s">
        <v>52</v>
      </c>
      <c r="P97" t="s">
        <v>53</v>
      </c>
      <c r="T97" t="s">
        <v>419</v>
      </c>
      <c r="Z97" s="3"/>
      <c r="AF97" t="s">
        <v>63</v>
      </c>
      <c r="AH97">
        <v>0</v>
      </c>
      <c r="AI97" s="2">
        <v>44719</v>
      </c>
      <c r="AJ97" t="s">
        <v>64</v>
      </c>
      <c r="AK97" t="s">
        <v>64</v>
      </c>
      <c r="AL97" t="s">
        <v>440</v>
      </c>
      <c r="AN97" s="3"/>
      <c r="AP97" t="s">
        <v>64</v>
      </c>
      <c r="AR97">
        <v>82</v>
      </c>
      <c r="AS97" t="s">
        <v>66</v>
      </c>
    </row>
    <row r="98" spans="1:45" ht="16" x14ac:dyDescent="0.2">
      <c r="A98">
        <v>1892</v>
      </c>
      <c r="B98">
        <v>1892</v>
      </c>
      <c r="C98" s="2">
        <v>44719</v>
      </c>
      <c r="D98" t="s">
        <v>441</v>
      </c>
      <c r="E98" t="s">
        <v>442</v>
      </c>
      <c r="F98" s="3">
        <v>80000</v>
      </c>
      <c r="G98" t="s">
        <v>47</v>
      </c>
      <c r="H98" s="3">
        <v>0</v>
      </c>
      <c r="I98" t="s">
        <v>104</v>
      </c>
      <c r="J98">
        <v>940</v>
      </c>
      <c r="K98" t="s">
        <v>52</v>
      </c>
      <c r="L98" t="s">
        <v>53</v>
      </c>
      <c r="N98">
        <v>3200</v>
      </c>
      <c r="O98" t="s">
        <v>49</v>
      </c>
      <c r="P98" t="s">
        <v>105</v>
      </c>
      <c r="Q98" t="s">
        <v>106</v>
      </c>
      <c r="T98" t="s">
        <v>443</v>
      </c>
      <c r="U98" t="s">
        <v>444</v>
      </c>
      <c r="V98" t="s">
        <v>350</v>
      </c>
      <c r="W98" t="s">
        <v>56</v>
      </c>
      <c r="X98" t="s">
        <v>445</v>
      </c>
      <c r="Y98" t="s">
        <v>446</v>
      </c>
      <c r="Z98" s="3">
        <v>0</v>
      </c>
      <c r="AA98" t="s">
        <v>447</v>
      </c>
      <c r="AB98" t="s">
        <v>448</v>
      </c>
      <c r="AC98" t="s">
        <v>61</v>
      </c>
      <c r="AD98" t="s">
        <v>61</v>
      </c>
      <c r="AE98" t="s">
        <v>449</v>
      </c>
      <c r="AF98" t="s">
        <v>63</v>
      </c>
      <c r="AH98">
        <v>0</v>
      </c>
      <c r="AI98" s="2">
        <v>44719</v>
      </c>
      <c r="AJ98" t="s">
        <v>64</v>
      </c>
      <c r="AK98" t="s">
        <v>64</v>
      </c>
      <c r="AL98" t="s">
        <v>450</v>
      </c>
      <c r="AM98" t="s">
        <v>444</v>
      </c>
      <c r="AN98" s="3">
        <v>80000</v>
      </c>
      <c r="AO98" t="s">
        <v>448</v>
      </c>
      <c r="AP98" t="s">
        <v>64</v>
      </c>
      <c r="AQ98" t="s">
        <v>449</v>
      </c>
      <c r="AR98">
        <v>67</v>
      </c>
      <c r="AS98" t="s">
        <v>66</v>
      </c>
    </row>
    <row r="99" spans="1:45" ht="16" x14ac:dyDescent="0.2">
      <c r="A99">
        <v>318</v>
      </c>
      <c r="B99">
        <v>318</v>
      </c>
      <c r="C99" s="2">
        <v>44720</v>
      </c>
      <c r="D99" t="s">
        <v>318</v>
      </c>
      <c r="E99" t="s">
        <v>451</v>
      </c>
      <c r="F99" s="3">
        <v>15.99</v>
      </c>
      <c r="G99" t="s">
        <v>47</v>
      </c>
      <c r="H99" s="3">
        <v>0</v>
      </c>
      <c r="I99" t="s">
        <v>48</v>
      </c>
      <c r="J99">
        <v>2704</v>
      </c>
      <c r="K99" t="s">
        <v>49</v>
      </c>
      <c r="L99" t="s">
        <v>50</v>
      </c>
      <c r="M99" t="s">
        <v>51</v>
      </c>
      <c r="N99">
        <v>563</v>
      </c>
      <c r="O99" t="s">
        <v>52</v>
      </c>
      <c r="P99" t="s">
        <v>53</v>
      </c>
      <c r="T99" t="s">
        <v>452</v>
      </c>
      <c r="V99" t="s">
        <v>364</v>
      </c>
      <c r="W99" t="s">
        <v>56</v>
      </c>
      <c r="X99" t="s">
        <v>453</v>
      </c>
      <c r="Y99" t="s">
        <v>454</v>
      </c>
      <c r="Z99" s="3">
        <v>0</v>
      </c>
      <c r="AA99" t="s">
        <v>455</v>
      </c>
      <c r="AB99" t="s">
        <v>456</v>
      </c>
      <c r="AC99" t="s">
        <v>61</v>
      </c>
      <c r="AD99" t="s">
        <v>61</v>
      </c>
      <c r="AE99" t="s">
        <v>457</v>
      </c>
      <c r="AF99" t="s">
        <v>63</v>
      </c>
      <c r="AH99">
        <v>0</v>
      </c>
      <c r="AI99" s="2">
        <v>44720</v>
      </c>
      <c r="AJ99" t="s">
        <v>64</v>
      </c>
      <c r="AK99" t="s">
        <v>64</v>
      </c>
      <c r="AL99" t="s">
        <v>458</v>
      </c>
      <c r="AN99" s="3">
        <v>15.99</v>
      </c>
      <c r="AO99" t="s">
        <v>456</v>
      </c>
      <c r="AP99" t="s">
        <v>64</v>
      </c>
      <c r="AQ99" t="s">
        <v>457</v>
      </c>
      <c r="AR99">
        <v>83</v>
      </c>
      <c r="AS99" t="s">
        <v>66</v>
      </c>
    </row>
    <row r="100" spans="1:45" ht="16" x14ac:dyDescent="0.2">
      <c r="A100">
        <v>335</v>
      </c>
      <c r="B100">
        <v>335</v>
      </c>
      <c r="C100" s="2">
        <v>44724</v>
      </c>
      <c r="D100" t="s">
        <v>338</v>
      </c>
      <c r="E100" t="s">
        <v>459</v>
      </c>
      <c r="F100" s="3">
        <v>91.8</v>
      </c>
      <c r="G100" t="s">
        <v>47</v>
      </c>
      <c r="H100" s="3">
        <v>0</v>
      </c>
      <c r="I100" t="s">
        <v>48</v>
      </c>
      <c r="J100">
        <v>2563</v>
      </c>
      <c r="K100" t="s">
        <v>49</v>
      </c>
      <c r="L100" t="s">
        <v>50</v>
      </c>
      <c r="M100" t="s">
        <v>51</v>
      </c>
      <c r="N100">
        <v>562</v>
      </c>
      <c r="O100" t="s">
        <v>52</v>
      </c>
      <c r="P100" t="s">
        <v>53</v>
      </c>
      <c r="T100" t="s">
        <v>460</v>
      </c>
      <c r="V100" t="s">
        <v>361</v>
      </c>
      <c r="W100" t="s">
        <v>56</v>
      </c>
      <c r="X100" t="s">
        <v>461</v>
      </c>
      <c r="Y100" t="s">
        <v>411</v>
      </c>
      <c r="Z100" s="3">
        <v>7</v>
      </c>
      <c r="AA100" t="s">
        <v>462</v>
      </c>
      <c r="AB100" t="s">
        <v>463</v>
      </c>
      <c r="AC100" t="s">
        <v>61</v>
      </c>
      <c r="AD100" t="s">
        <v>61</v>
      </c>
      <c r="AE100" t="s">
        <v>464</v>
      </c>
      <c r="AF100" t="s">
        <v>63</v>
      </c>
      <c r="AH100">
        <v>0</v>
      </c>
      <c r="AI100" s="2">
        <v>44724</v>
      </c>
      <c r="AJ100" t="s">
        <v>64</v>
      </c>
      <c r="AK100" t="s">
        <v>64</v>
      </c>
      <c r="AL100" t="s">
        <v>465</v>
      </c>
      <c r="AN100" s="3">
        <v>91.8</v>
      </c>
      <c r="AO100" t="s">
        <v>463</v>
      </c>
      <c r="AP100" t="s">
        <v>64</v>
      </c>
      <c r="AQ100" t="s">
        <v>464</v>
      </c>
      <c r="AR100">
        <v>73</v>
      </c>
      <c r="AS100" t="s">
        <v>66</v>
      </c>
    </row>
    <row r="101" spans="1:45" ht="16" x14ac:dyDescent="0.2">
      <c r="A101">
        <v>300</v>
      </c>
      <c r="B101">
        <v>300</v>
      </c>
      <c r="C101" s="2">
        <v>44725</v>
      </c>
      <c r="E101" t="s">
        <v>429</v>
      </c>
      <c r="F101" s="3">
        <v>91.8</v>
      </c>
      <c r="G101" t="s">
        <v>47</v>
      </c>
      <c r="H101" s="3">
        <v>0</v>
      </c>
      <c r="I101" t="s">
        <v>48</v>
      </c>
      <c r="J101">
        <v>705</v>
      </c>
      <c r="K101" t="s">
        <v>52</v>
      </c>
      <c r="L101" t="s">
        <v>53</v>
      </c>
      <c r="N101">
        <v>940</v>
      </c>
      <c r="O101" t="s">
        <v>52</v>
      </c>
      <c r="P101" t="s">
        <v>53</v>
      </c>
      <c r="T101" t="s">
        <v>460</v>
      </c>
      <c r="U101" t="s">
        <v>466</v>
      </c>
      <c r="Z101" s="3"/>
      <c r="AF101" t="s">
        <v>63</v>
      </c>
      <c r="AH101">
        <v>0</v>
      </c>
      <c r="AI101" s="2">
        <v>44725</v>
      </c>
      <c r="AJ101" t="s">
        <v>64</v>
      </c>
      <c r="AK101" t="s">
        <v>64</v>
      </c>
      <c r="AL101" t="s">
        <v>467</v>
      </c>
      <c r="AM101" t="s">
        <v>466</v>
      </c>
      <c r="AN101" s="3"/>
      <c r="AP101" t="s">
        <v>64</v>
      </c>
      <c r="AR101">
        <v>74</v>
      </c>
      <c r="AS101" t="s">
        <v>66</v>
      </c>
    </row>
    <row r="102" spans="1:45" ht="16" x14ac:dyDescent="0.2">
      <c r="A102">
        <v>304</v>
      </c>
      <c r="B102">
        <v>304</v>
      </c>
      <c r="C102" s="2">
        <v>44725</v>
      </c>
      <c r="E102" t="s">
        <v>468</v>
      </c>
      <c r="F102" s="3">
        <v>2000</v>
      </c>
      <c r="G102" t="s">
        <v>47</v>
      </c>
      <c r="H102" s="3">
        <v>0</v>
      </c>
      <c r="I102" t="s">
        <v>48</v>
      </c>
      <c r="J102">
        <v>705</v>
      </c>
      <c r="K102" t="s">
        <v>52</v>
      </c>
      <c r="L102" t="s">
        <v>53</v>
      </c>
      <c r="N102">
        <v>940</v>
      </c>
      <c r="O102" t="s">
        <v>52</v>
      </c>
      <c r="P102" t="s">
        <v>53</v>
      </c>
      <c r="T102" t="s">
        <v>469</v>
      </c>
      <c r="U102" t="s">
        <v>470</v>
      </c>
      <c r="Z102" s="3"/>
      <c r="AF102" t="s">
        <v>63</v>
      </c>
      <c r="AH102">
        <v>0</v>
      </c>
      <c r="AI102" s="2">
        <v>44725</v>
      </c>
      <c r="AJ102" t="s">
        <v>64</v>
      </c>
      <c r="AK102" t="s">
        <v>64</v>
      </c>
      <c r="AL102" t="s">
        <v>471</v>
      </c>
      <c r="AM102" t="s">
        <v>470</v>
      </c>
      <c r="AN102" s="3"/>
      <c r="AP102" t="s">
        <v>64</v>
      </c>
      <c r="AR102">
        <v>75</v>
      </c>
      <c r="AS102" t="s">
        <v>66</v>
      </c>
    </row>
    <row r="103" spans="1:45" ht="16" x14ac:dyDescent="0.2">
      <c r="A103">
        <v>309</v>
      </c>
      <c r="B103">
        <v>309</v>
      </c>
      <c r="C103" s="2">
        <v>44725</v>
      </c>
      <c r="E103" t="s">
        <v>472</v>
      </c>
      <c r="F103" s="3">
        <v>2000</v>
      </c>
      <c r="G103" t="s">
        <v>47</v>
      </c>
      <c r="H103" s="3">
        <v>0</v>
      </c>
      <c r="I103" t="s">
        <v>104</v>
      </c>
      <c r="J103">
        <v>561</v>
      </c>
      <c r="K103" t="s">
        <v>52</v>
      </c>
      <c r="L103" t="s">
        <v>53</v>
      </c>
      <c r="N103">
        <v>705</v>
      </c>
      <c r="O103" t="s">
        <v>52</v>
      </c>
      <c r="P103" t="s">
        <v>53</v>
      </c>
      <c r="T103" t="s">
        <v>473</v>
      </c>
      <c r="Z103" s="3"/>
      <c r="AF103" t="s">
        <v>63</v>
      </c>
      <c r="AH103">
        <v>0</v>
      </c>
      <c r="AI103" s="2">
        <v>44725</v>
      </c>
      <c r="AJ103" t="s">
        <v>64</v>
      </c>
      <c r="AK103" t="s">
        <v>64</v>
      </c>
      <c r="AL103" t="s">
        <v>474</v>
      </c>
      <c r="AN103" s="3"/>
      <c r="AP103" t="s">
        <v>64</v>
      </c>
      <c r="AR103">
        <v>79</v>
      </c>
      <c r="AS103" t="s">
        <v>66</v>
      </c>
    </row>
    <row r="104" spans="1:45" ht="16" x14ac:dyDescent="0.2">
      <c r="A104">
        <v>313</v>
      </c>
      <c r="B104">
        <v>313</v>
      </c>
      <c r="C104" s="2">
        <v>44725</v>
      </c>
      <c r="E104" t="s">
        <v>475</v>
      </c>
      <c r="F104" s="3">
        <v>91.8</v>
      </c>
      <c r="G104" t="s">
        <v>47</v>
      </c>
      <c r="H104" s="3">
        <v>0</v>
      </c>
      <c r="I104" t="s">
        <v>104</v>
      </c>
      <c r="J104">
        <v>562</v>
      </c>
      <c r="K104" t="s">
        <v>52</v>
      </c>
      <c r="L104" t="s">
        <v>53</v>
      </c>
      <c r="N104">
        <v>705</v>
      </c>
      <c r="O104" t="s">
        <v>52</v>
      </c>
      <c r="P104" t="s">
        <v>53</v>
      </c>
      <c r="T104" t="s">
        <v>476</v>
      </c>
      <c r="Z104" s="3"/>
      <c r="AF104" t="s">
        <v>63</v>
      </c>
      <c r="AH104">
        <v>0</v>
      </c>
      <c r="AI104" s="2">
        <v>44725</v>
      </c>
      <c r="AJ104" t="s">
        <v>64</v>
      </c>
      <c r="AK104" t="s">
        <v>64</v>
      </c>
      <c r="AL104" t="s">
        <v>477</v>
      </c>
      <c r="AN104" s="3"/>
      <c r="AP104" t="s">
        <v>64</v>
      </c>
      <c r="AR104">
        <v>81</v>
      </c>
      <c r="AS104" t="s">
        <v>66</v>
      </c>
    </row>
    <row r="105" spans="1:45" ht="16" x14ac:dyDescent="0.2">
      <c r="A105">
        <v>420</v>
      </c>
      <c r="B105">
        <v>420</v>
      </c>
      <c r="C105" s="2">
        <v>44725</v>
      </c>
      <c r="D105" t="s">
        <v>338</v>
      </c>
      <c r="E105" t="s">
        <v>478</v>
      </c>
      <c r="F105" s="3">
        <v>1631.27</v>
      </c>
      <c r="G105" t="s">
        <v>47</v>
      </c>
      <c r="H105" s="3">
        <v>0</v>
      </c>
      <c r="I105" t="s">
        <v>48</v>
      </c>
      <c r="J105">
        <v>2562</v>
      </c>
      <c r="K105" t="s">
        <v>49</v>
      </c>
      <c r="L105" t="s">
        <v>50</v>
      </c>
      <c r="M105" t="s">
        <v>51</v>
      </c>
      <c r="N105">
        <v>561</v>
      </c>
      <c r="O105" t="s">
        <v>52</v>
      </c>
      <c r="P105" t="s">
        <v>53</v>
      </c>
      <c r="T105" t="s">
        <v>479</v>
      </c>
      <c r="U105" t="s">
        <v>480</v>
      </c>
      <c r="V105" t="s">
        <v>481</v>
      </c>
      <c r="W105" t="s">
        <v>243</v>
      </c>
      <c r="X105" t="s">
        <v>482</v>
      </c>
      <c r="Y105" t="s">
        <v>483</v>
      </c>
      <c r="Z105" s="3" t="s">
        <v>484</v>
      </c>
      <c r="AA105" t="s">
        <v>485</v>
      </c>
      <c r="AB105" t="s">
        <v>486</v>
      </c>
      <c r="AC105" t="s">
        <v>249</v>
      </c>
      <c r="AD105" t="s">
        <v>249</v>
      </c>
      <c r="AE105" t="s">
        <v>487</v>
      </c>
      <c r="AF105" t="s">
        <v>63</v>
      </c>
      <c r="AH105">
        <v>0</v>
      </c>
      <c r="AI105" s="2">
        <v>44725</v>
      </c>
      <c r="AJ105" t="s">
        <v>64</v>
      </c>
      <c r="AK105" t="s">
        <v>64</v>
      </c>
      <c r="AL105" t="s">
        <v>488</v>
      </c>
      <c r="AM105" t="s">
        <v>480</v>
      </c>
      <c r="AN105" s="3" t="s">
        <v>485</v>
      </c>
      <c r="AO105" t="s">
        <v>486</v>
      </c>
      <c r="AP105" t="s">
        <v>64</v>
      </c>
      <c r="AQ105" t="s">
        <v>487</v>
      </c>
      <c r="AR105">
        <v>113</v>
      </c>
      <c r="AS105" t="s">
        <v>66</v>
      </c>
    </row>
    <row r="106" spans="1:45" ht="16" x14ac:dyDescent="0.2">
      <c r="A106">
        <v>421</v>
      </c>
      <c r="B106">
        <v>421</v>
      </c>
      <c r="C106" s="2">
        <v>44725</v>
      </c>
      <c r="D106" t="s">
        <v>338</v>
      </c>
      <c r="E106" t="s">
        <v>489</v>
      </c>
      <c r="F106" s="3">
        <v>118.51</v>
      </c>
      <c r="G106" t="s">
        <v>47</v>
      </c>
      <c r="H106" s="3">
        <v>0</v>
      </c>
      <c r="I106" t="s">
        <v>48</v>
      </c>
      <c r="J106">
        <v>3270</v>
      </c>
      <c r="K106" t="s">
        <v>49</v>
      </c>
      <c r="L106" t="s">
        <v>50</v>
      </c>
      <c r="M106" t="s">
        <v>106</v>
      </c>
      <c r="N106">
        <v>561</v>
      </c>
      <c r="O106" t="s">
        <v>52</v>
      </c>
      <c r="P106" t="s">
        <v>53</v>
      </c>
      <c r="T106" t="s">
        <v>479</v>
      </c>
      <c r="U106" t="s">
        <v>480</v>
      </c>
      <c r="V106" t="s">
        <v>481</v>
      </c>
      <c r="W106" t="s">
        <v>243</v>
      </c>
      <c r="X106" t="s">
        <v>482</v>
      </c>
      <c r="Y106" t="s">
        <v>483</v>
      </c>
      <c r="Z106" s="3" t="s">
        <v>484</v>
      </c>
      <c r="AA106" t="s">
        <v>485</v>
      </c>
      <c r="AB106" t="s">
        <v>486</v>
      </c>
      <c r="AC106" t="s">
        <v>249</v>
      </c>
      <c r="AD106" t="s">
        <v>249</v>
      </c>
      <c r="AE106" t="s">
        <v>487</v>
      </c>
      <c r="AF106" t="s">
        <v>63</v>
      </c>
      <c r="AH106">
        <v>0</v>
      </c>
      <c r="AI106" s="2">
        <v>44725</v>
      </c>
      <c r="AJ106" t="s">
        <v>64</v>
      </c>
      <c r="AK106" t="s">
        <v>64</v>
      </c>
      <c r="AL106" t="s">
        <v>488</v>
      </c>
      <c r="AM106" t="s">
        <v>480</v>
      </c>
      <c r="AN106" s="3" t="s">
        <v>485</v>
      </c>
      <c r="AO106" t="s">
        <v>486</v>
      </c>
      <c r="AP106" t="s">
        <v>64</v>
      </c>
      <c r="AQ106" t="s">
        <v>487</v>
      </c>
      <c r="AR106">
        <v>113</v>
      </c>
      <c r="AS106" t="s">
        <v>66</v>
      </c>
    </row>
    <row r="107" spans="1:45" ht="16" x14ac:dyDescent="0.2">
      <c r="A107">
        <v>422</v>
      </c>
      <c r="B107">
        <v>422</v>
      </c>
      <c r="C107" s="2">
        <v>44725</v>
      </c>
      <c r="D107" t="s">
        <v>338</v>
      </c>
      <c r="E107" t="s">
        <v>490</v>
      </c>
      <c r="F107" s="3">
        <v>180.4</v>
      </c>
      <c r="G107" t="s">
        <v>47</v>
      </c>
      <c r="H107" s="3">
        <v>0</v>
      </c>
      <c r="I107" t="s">
        <v>48</v>
      </c>
      <c r="J107">
        <v>2560</v>
      </c>
      <c r="K107" t="s">
        <v>49</v>
      </c>
      <c r="L107" t="s">
        <v>50</v>
      </c>
      <c r="M107" t="s">
        <v>51</v>
      </c>
      <c r="N107">
        <v>561</v>
      </c>
      <c r="O107" t="s">
        <v>52</v>
      </c>
      <c r="P107" t="s">
        <v>53</v>
      </c>
      <c r="T107" t="s">
        <v>479</v>
      </c>
      <c r="U107" t="s">
        <v>480</v>
      </c>
      <c r="V107" t="s">
        <v>481</v>
      </c>
      <c r="W107" t="s">
        <v>243</v>
      </c>
      <c r="X107" t="s">
        <v>482</v>
      </c>
      <c r="Y107" t="s">
        <v>483</v>
      </c>
      <c r="Z107" s="3" t="s">
        <v>484</v>
      </c>
      <c r="AA107" t="s">
        <v>485</v>
      </c>
      <c r="AB107" t="s">
        <v>486</v>
      </c>
      <c r="AC107" t="s">
        <v>249</v>
      </c>
      <c r="AD107" t="s">
        <v>249</v>
      </c>
      <c r="AE107" t="s">
        <v>487</v>
      </c>
      <c r="AF107" t="s">
        <v>63</v>
      </c>
      <c r="AH107">
        <v>0</v>
      </c>
      <c r="AI107" s="2">
        <v>44725</v>
      </c>
      <c r="AJ107" t="s">
        <v>64</v>
      </c>
      <c r="AK107" t="s">
        <v>64</v>
      </c>
      <c r="AL107" t="s">
        <v>488</v>
      </c>
      <c r="AM107" t="s">
        <v>480</v>
      </c>
      <c r="AN107" s="3" t="s">
        <v>485</v>
      </c>
      <c r="AO107" t="s">
        <v>486</v>
      </c>
      <c r="AP107" t="s">
        <v>64</v>
      </c>
      <c r="AQ107" t="s">
        <v>487</v>
      </c>
      <c r="AR107">
        <v>113</v>
      </c>
      <c r="AS107" t="s">
        <v>66</v>
      </c>
    </row>
    <row r="108" spans="1:45" ht="16" x14ac:dyDescent="0.2">
      <c r="A108">
        <v>431</v>
      </c>
      <c r="B108">
        <v>431</v>
      </c>
      <c r="C108" s="2">
        <v>44726</v>
      </c>
      <c r="D108" t="s">
        <v>338</v>
      </c>
      <c r="E108" t="s">
        <v>491</v>
      </c>
      <c r="F108" s="3">
        <v>54.64</v>
      </c>
      <c r="G108" t="s">
        <v>47</v>
      </c>
      <c r="H108" s="3">
        <v>0</v>
      </c>
      <c r="I108" t="s">
        <v>48</v>
      </c>
      <c r="J108">
        <v>3270</v>
      </c>
      <c r="K108" t="s">
        <v>49</v>
      </c>
      <c r="L108" t="s">
        <v>50</v>
      </c>
      <c r="M108" t="s">
        <v>106</v>
      </c>
      <c r="N108">
        <v>562</v>
      </c>
      <c r="O108" t="s">
        <v>52</v>
      </c>
      <c r="P108" t="s">
        <v>53</v>
      </c>
      <c r="T108" t="s">
        <v>492</v>
      </c>
      <c r="U108" t="s">
        <v>493</v>
      </c>
      <c r="V108" t="s">
        <v>494</v>
      </c>
      <c r="W108" t="s">
        <v>56</v>
      </c>
      <c r="X108" t="s">
        <v>495</v>
      </c>
      <c r="Y108" t="s">
        <v>496</v>
      </c>
      <c r="Z108" s="3">
        <v>0</v>
      </c>
      <c r="AA108" t="s">
        <v>497</v>
      </c>
      <c r="AB108" t="s">
        <v>498</v>
      </c>
      <c r="AC108" t="s">
        <v>61</v>
      </c>
      <c r="AD108" t="s">
        <v>61</v>
      </c>
      <c r="AE108" t="s">
        <v>499</v>
      </c>
      <c r="AF108" t="s">
        <v>63</v>
      </c>
      <c r="AH108">
        <v>0</v>
      </c>
      <c r="AI108" s="2">
        <v>44726</v>
      </c>
      <c r="AJ108" t="s">
        <v>64</v>
      </c>
      <c r="AK108" t="s">
        <v>64</v>
      </c>
      <c r="AL108" t="s">
        <v>500</v>
      </c>
      <c r="AM108" t="s">
        <v>493</v>
      </c>
      <c r="AN108" s="3">
        <v>285.05</v>
      </c>
      <c r="AO108" t="s">
        <v>498</v>
      </c>
      <c r="AP108" t="s">
        <v>64</v>
      </c>
      <c r="AQ108" t="s">
        <v>499</v>
      </c>
      <c r="AR108">
        <v>114</v>
      </c>
      <c r="AS108" t="s">
        <v>66</v>
      </c>
    </row>
    <row r="109" spans="1:45" ht="16" x14ac:dyDescent="0.2">
      <c r="A109">
        <v>432</v>
      </c>
      <c r="B109">
        <v>432</v>
      </c>
      <c r="C109" s="2">
        <v>44726</v>
      </c>
      <c r="D109" t="s">
        <v>338</v>
      </c>
      <c r="E109" t="s">
        <v>501</v>
      </c>
      <c r="F109" s="3">
        <v>180.4</v>
      </c>
      <c r="G109" t="s">
        <v>47</v>
      </c>
      <c r="H109" s="3">
        <v>0</v>
      </c>
      <c r="I109" t="s">
        <v>48</v>
      </c>
      <c r="J109">
        <v>2560</v>
      </c>
      <c r="K109" t="s">
        <v>49</v>
      </c>
      <c r="L109" t="s">
        <v>50</v>
      </c>
      <c r="M109" t="s">
        <v>51</v>
      </c>
      <c r="N109">
        <v>562</v>
      </c>
      <c r="O109" t="s">
        <v>52</v>
      </c>
      <c r="P109" t="s">
        <v>53</v>
      </c>
      <c r="T109" t="s">
        <v>492</v>
      </c>
      <c r="U109" t="s">
        <v>493</v>
      </c>
      <c r="V109" t="s">
        <v>494</v>
      </c>
      <c r="W109" t="s">
        <v>56</v>
      </c>
      <c r="X109" t="s">
        <v>495</v>
      </c>
      <c r="Y109" t="s">
        <v>496</v>
      </c>
      <c r="Z109" s="3">
        <v>0</v>
      </c>
      <c r="AA109" t="s">
        <v>497</v>
      </c>
      <c r="AB109" t="s">
        <v>498</v>
      </c>
      <c r="AC109" t="s">
        <v>61</v>
      </c>
      <c r="AD109" t="s">
        <v>61</v>
      </c>
      <c r="AE109" t="s">
        <v>499</v>
      </c>
      <c r="AF109" t="s">
        <v>63</v>
      </c>
      <c r="AH109">
        <v>0</v>
      </c>
      <c r="AI109" s="2">
        <v>44726</v>
      </c>
      <c r="AJ109" t="s">
        <v>64</v>
      </c>
      <c r="AK109" t="s">
        <v>64</v>
      </c>
      <c r="AL109" t="s">
        <v>500</v>
      </c>
      <c r="AM109" t="s">
        <v>493</v>
      </c>
      <c r="AN109" s="3">
        <v>285.05</v>
      </c>
      <c r="AO109" t="s">
        <v>498</v>
      </c>
      <c r="AP109" t="s">
        <v>64</v>
      </c>
      <c r="AQ109" t="s">
        <v>499</v>
      </c>
      <c r="AR109">
        <v>114</v>
      </c>
      <c r="AS109" t="s">
        <v>66</v>
      </c>
    </row>
    <row r="110" spans="1:45" ht="16" x14ac:dyDescent="0.2">
      <c r="A110">
        <v>433</v>
      </c>
      <c r="B110">
        <v>433</v>
      </c>
      <c r="C110" s="2">
        <v>44726</v>
      </c>
      <c r="D110" t="s">
        <v>338</v>
      </c>
      <c r="E110" t="s">
        <v>502</v>
      </c>
      <c r="F110" s="3">
        <v>50.01</v>
      </c>
      <c r="G110" t="s">
        <v>47</v>
      </c>
      <c r="H110" s="3">
        <v>0</v>
      </c>
      <c r="I110" t="s">
        <v>48</v>
      </c>
      <c r="J110">
        <v>2563</v>
      </c>
      <c r="K110" t="s">
        <v>49</v>
      </c>
      <c r="L110" t="s">
        <v>50</v>
      </c>
      <c r="M110" t="s">
        <v>51</v>
      </c>
      <c r="N110">
        <v>562</v>
      </c>
      <c r="O110" t="s">
        <v>52</v>
      </c>
      <c r="P110" t="s">
        <v>53</v>
      </c>
      <c r="T110" t="s">
        <v>492</v>
      </c>
      <c r="U110" t="s">
        <v>493</v>
      </c>
      <c r="V110" t="s">
        <v>494</v>
      </c>
      <c r="W110" t="s">
        <v>56</v>
      </c>
      <c r="X110" t="s">
        <v>495</v>
      </c>
      <c r="Y110" t="s">
        <v>496</v>
      </c>
      <c r="Z110" s="3">
        <v>0</v>
      </c>
      <c r="AA110" t="s">
        <v>497</v>
      </c>
      <c r="AB110" t="s">
        <v>498</v>
      </c>
      <c r="AC110" t="s">
        <v>61</v>
      </c>
      <c r="AD110" t="s">
        <v>61</v>
      </c>
      <c r="AE110" t="s">
        <v>499</v>
      </c>
      <c r="AF110" t="s">
        <v>63</v>
      </c>
      <c r="AH110">
        <v>0</v>
      </c>
      <c r="AI110" s="2">
        <v>44726</v>
      </c>
      <c r="AJ110" t="s">
        <v>64</v>
      </c>
      <c r="AK110" t="s">
        <v>64</v>
      </c>
      <c r="AL110" t="s">
        <v>500</v>
      </c>
      <c r="AM110" t="s">
        <v>493</v>
      </c>
      <c r="AN110" s="3">
        <v>285.05</v>
      </c>
      <c r="AO110" t="s">
        <v>498</v>
      </c>
      <c r="AP110" t="s">
        <v>64</v>
      </c>
      <c r="AQ110" t="s">
        <v>499</v>
      </c>
      <c r="AR110">
        <v>114</v>
      </c>
      <c r="AS110" t="s">
        <v>66</v>
      </c>
    </row>
    <row r="111" spans="1:45" ht="16" x14ac:dyDescent="0.2">
      <c r="A111">
        <v>301</v>
      </c>
      <c r="B111">
        <v>301</v>
      </c>
      <c r="C111" s="2">
        <v>44727</v>
      </c>
      <c r="E111" t="s">
        <v>215</v>
      </c>
      <c r="F111" s="3">
        <v>1193.21</v>
      </c>
      <c r="G111" t="s">
        <v>47</v>
      </c>
      <c r="H111" s="3">
        <v>0</v>
      </c>
      <c r="I111" t="s">
        <v>48</v>
      </c>
      <c r="J111">
        <v>1700</v>
      </c>
      <c r="K111" t="s">
        <v>52</v>
      </c>
      <c r="L111" t="s">
        <v>203</v>
      </c>
      <c r="N111">
        <v>940</v>
      </c>
      <c r="O111" t="s">
        <v>52</v>
      </c>
      <c r="P111" t="s">
        <v>53</v>
      </c>
      <c r="T111" t="s">
        <v>503</v>
      </c>
      <c r="U111" t="s">
        <v>504</v>
      </c>
      <c r="Z111" s="3"/>
      <c r="AF111" t="s">
        <v>63</v>
      </c>
      <c r="AH111">
        <v>0</v>
      </c>
      <c r="AI111" s="2">
        <v>44727</v>
      </c>
      <c r="AJ111" t="s">
        <v>64</v>
      </c>
      <c r="AK111" t="s">
        <v>64</v>
      </c>
      <c r="AL111" t="s">
        <v>505</v>
      </c>
      <c r="AM111" t="s">
        <v>504</v>
      </c>
      <c r="AN111" s="3"/>
      <c r="AP111" t="s">
        <v>64</v>
      </c>
      <c r="AR111">
        <v>76</v>
      </c>
      <c r="AS111" t="s">
        <v>66</v>
      </c>
    </row>
    <row r="112" spans="1:45" ht="16" x14ac:dyDescent="0.2">
      <c r="A112">
        <v>469</v>
      </c>
      <c r="B112">
        <v>469</v>
      </c>
      <c r="C112" s="2">
        <v>44727</v>
      </c>
      <c r="D112" t="s">
        <v>338</v>
      </c>
      <c r="E112" t="s">
        <v>506</v>
      </c>
      <c r="F112" s="3">
        <v>35.58</v>
      </c>
      <c r="G112" t="s">
        <v>47</v>
      </c>
      <c r="H112" s="3">
        <v>0</v>
      </c>
      <c r="I112" t="s">
        <v>48</v>
      </c>
      <c r="J112">
        <v>3270</v>
      </c>
      <c r="K112" t="s">
        <v>49</v>
      </c>
      <c r="L112" t="s">
        <v>50</v>
      </c>
      <c r="M112" t="s">
        <v>106</v>
      </c>
      <c r="N112">
        <v>942</v>
      </c>
      <c r="O112" t="s">
        <v>52</v>
      </c>
      <c r="P112" t="s">
        <v>53</v>
      </c>
      <c r="T112" t="s">
        <v>507</v>
      </c>
      <c r="U112" t="s">
        <v>508</v>
      </c>
      <c r="V112" t="s">
        <v>440</v>
      </c>
      <c r="W112" t="s">
        <v>56</v>
      </c>
      <c r="X112" t="s">
        <v>509</v>
      </c>
      <c r="Y112" t="s">
        <v>510</v>
      </c>
      <c r="Z112" s="3">
        <v>0</v>
      </c>
      <c r="AA112" t="s">
        <v>511</v>
      </c>
      <c r="AB112" t="s">
        <v>512</v>
      </c>
      <c r="AC112" t="s">
        <v>61</v>
      </c>
      <c r="AD112" t="s">
        <v>61</v>
      </c>
      <c r="AE112" t="s">
        <v>513</v>
      </c>
      <c r="AF112" t="s">
        <v>63</v>
      </c>
      <c r="AH112">
        <v>0</v>
      </c>
      <c r="AI112" s="2">
        <v>44727</v>
      </c>
      <c r="AJ112" t="s">
        <v>64</v>
      </c>
      <c r="AK112" t="s">
        <v>64</v>
      </c>
      <c r="AL112" t="s">
        <v>514</v>
      </c>
      <c r="AM112" t="s">
        <v>508</v>
      </c>
      <c r="AN112" s="3">
        <v>35.58</v>
      </c>
      <c r="AO112" t="s">
        <v>512</v>
      </c>
      <c r="AP112" t="s">
        <v>64</v>
      </c>
      <c r="AQ112" t="s">
        <v>513</v>
      </c>
      <c r="AR112">
        <v>130</v>
      </c>
      <c r="AS112" t="s">
        <v>66</v>
      </c>
    </row>
    <row r="113" spans="1:45" ht="16" x14ac:dyDescent="0.2">
      <c r="A113">
        <v>468</v>
      </c>
      <c r="B113">
        <v>468</v>
      </c>
      <c r="C113" s="2">
        <v>44732</v>
      </c>
      <c r="D113" t="s">
        <v>338</v>
      </c>
      <c r="E113" t="s">
        <v>515</v>
      </c>
      <c r="F113" s="3">
        <v>245.77</v>
      </c>
      <c r="G113" t="s">
        <v>47</v>
      </c>
      <c r="H113" s="3">
        <v>0</v>
      </c>
      <c r="I113" t="s">
        <v>48</v>
      </c>
      <c r="J113">
        <v>3270</v>
      </c>
      <c r="K113" t="s">
        <v>49</v>
      </c>
      <c r="L113" t="s">
        <v>50</v>
      </c>
      <c r="M113" t="s">
        <v>106</v>
      </c>
      <c r="N113">
        <v>942</v>
      </c>
      <c r="O113" t="s">
        <v>52</v>
      </c>
      <c r="P113" t="s">
        <v>53</v>
      </c>
      <c r="T113" t="s">
        <v>516</v>
      </c>
      <c r="U113" t="s">
        <v>517</v>
      </c>
      <c r="V113" t="s">
        <v>458</v>
      </c>
      <c r="W113" t="s">
        <v>56</v>
      </c>
      <c r="X113" t="s">
        <v>518</v>
      </c>
      <c r="Y113" t="s">
        <v>510</v>
      </c>
      <c r="Z113" s="3">
        <v>0</v>
      </c>
      <c r="AA113" t="s">
        <v>519</v>
      </c>
      <c r="AB113" t="s">
        <v>520</v>
      </c>
      <c r="AC113" t="s">
        <v>61</v>
      </c>
      <c r="AD113" t="s">
        <v>61</v>
      </c>
      <c r="AE113" t="s">
        <v>521</v>
      </c>
      <c r="AF113" t="s">
        <v>63</v>
      </c>
      <c r="AH113">
        <v>0</v>
      </c>
      <c r="AI113" s="2">
        <v>44732</v>
      </c>
      <c r="AJ113" t="s">
        <v>64</v>
      </c>
      <c r="AK113" t="s">
        <v>64</v>
      </c>
      <c r="AL113" t="s">
        <v>522</v>
      </c>
      <c r="AM113" t="s">
        <v>517</v>
      </c>
      <c r="AN113" s="3">
        <v>245.77</v>
      </c>
      <c r="AO113" t="s">
        <v>520</v>
      </c>
      <c r="AP113" t="s">
        <v>64</v>
      </c>
      <c r="AQ113" t="s">
        <v>521</v>
      </c>
      <c r="AR113">
        <v>131</v>
      </c>
      <c r="AS113" t="s">
        <v>66</v>
      </c>
    </row>
    <row r="114" spans="1:45" ht="16" x14ac:dyDescent="0.2">
      <c r="A114">
        <v>332</v>
      </c>
      <c r="B114">
        <v>332</v>
      </c>
      <c r="C114" s="2">
        <v>44733</v>
      </c>
      <c r="E114" t="s">
        <v>523</v>
      </c>
      <c r="F114" s="3">
        <v>869.79</v>
      </c>
      <c r="G114" t="s">
        <v>47</v>
      </c>
      <c r="H114" s="3">
        <v>0</v>
      </c>
      <c r="I114" t="s">
        <v>48</v>
      </c>
      <c r="J114">
        <v>1705</v>
      </c>
      <c r="K114" t="s">
        <v>52</v>
      </c>
      <c r="L114" t="s">
        <v>203</v>
      </c>
      <c r="N114">
        <v>940</v>
      </c>
      <c r="O114" t="s">
        <v>52</v>
      </c>
      <c r="P114" t="s">
        <v>53</v>
      </c>
      <c r="T114" t="s">
        <v>524</v>
      </c>
      <c r="U114" t="s">
        <v>525</v>
      </c>
      <c r="V114" t="s">
        <v>369</v>
      </c>
      <c r="W114" t="s">
        <v>56</v>
      </c>
      <c r="X114" t="s">
        <v>526</v>
      </c>
      <c r="Y114" t="s">
        <v>523</v>
      </c>
      <c r="Z114" s="3">
        <v>0</v>
      </c>
      <c r="AA114" t="s">
        <v>527</v>
      </c>
      <c r="AB114" t="s">
        <v>448</v>
      </c>
      <c r="AC114" t="s">
        <v>61</v>
      </c>
      <c r="AD114" t="s">
        <v>61</v>
      </c>
      <c r="AE114" t="s">
        <v>528</v>
      </c>
      <c r="AF114" t="s">
        <v>63</v>
      </c>
      <c r="AH114">
        <v>0</v>
      </c>
      <c r="AI114" s="2">
        <v>44733</v>
      </c>
      <c r="AJ114" t="s">
        <v>64</v>
      </c>
      <c r="AK114" t="s">
        <v>64</v>
      </c>
      <c r="AL114" t="s">
        <v>529</v>
      </c>
      <c r="AM114" t="s">
        <v>525</v>
      </c>
      <c r="AN114" s="3">
        <v>883.29</v>
      </c>
      <c r="AO114" t="s">
        <v>448</v>
      </c>
      <c r="AP114" t="s">
        <v>64</v>
      </c>
      <c r="AQ114" t="s">
        <v>528</v>
      </c>
      <c r="AR114">
        <v>86</v>
      </c>
      <c r="AS114" t="s">
        <v>66</v>
      </c>
    </row>
    <row r="115" spans="1:45" ht="16" x14ac:dyDescent="0.2">
      <c r="A115">
        <v>333</v>
      </c>
      <c r="B115">
        <v>333</v>
      </c>
      <c r="C115" s="2">
        <v>44733</v>
      </c>
      <c r="D115" t="s">
        <v>226</v>
      </c>
      <c r="E115" t="s">
        <v>530</v>
      </c>
      <c r="F115" s="3">
        <v>8.5</v>
      </c>
      <c r="G115" t="s">
        <v>47</v>
      </c>
      <c r="H115" s="3">
        <v>0</v>
      </c>
      <c r="I115" t="s">
        <v>48</v>
      </c>
      <c r="J115">
        <v>2900</v>
      </c>
      <c r="K115" t="s">
        <v>49</v>
      </c>
      <c r="L115" t="s">
        <v>50</v>
      </c>
      <c r="M115" t="s">
        <v>51</v>
      </c>
      <c r="N115">
        <v>940</v>
      </c>
      <c r="O115" t="s">
        <v>52</v>
      </c>
      <c r="P115" t="s">
        <v>53</v>
      </c>
      <c r="T115" t="s">
        <v>524</v>
      </c>
      <c r="U115" t="s">
        <v>525</v>
      </c>
      <c r="V115" t="s">
        <v>369</v>
      </c>
      <c r="W115" t="s">
        <v>56</v>
      </c>
      <c r="X115" t="s">
        <v>526</v>
      </c>
      <c r="Y115" t="s">
        <v>523</v>
      </c>
      <c r="Z115" s="3">
        <v>0</v>
      </c>
      <c r="AA115" t="s">
        <v>527</v>
      </c>
      <c r="AB115" t="s">
        <v>448</v>
      </c>
      <c r="AC115" t="s">
        <v>61</v>
      </c>
      <c r="AD115" t="s">
        <v>61</v>
      </c>
      <c r="AE115" t="s">
        <v>528</v>
      </c>
      <c r="AF115" t="s">
        <v>63</v>
      </c>
      <c r="AH115">
        <v>0</v>
      </c>
      <c r="AI115" s="2">
        <v>44733</v>
      </c>
      <c r="AJ115" t="s">
        <v>64</v>
      </c>
      <c r="AK115" t="s">
        <v>64</v>
      </c>
      <c r="AL115" t="s">
        <v>529</v>
      </c>
      <c r="AM115" t="s">
        <v>525</v>
      </c>
      <c r="AN115" s="3">
        <v>883.29</v>
      </c>
      <c r="AO115" t="s">
        <v>448</v>
      </c>
      <c r="AP115" t="s">
        <v>64</v>
      </c>
      <c r="AQ115" t="s">
        <v>528</v>
      </c>
      <c r="AR115">
        <v>86</v>
      </c>
      <c r="AS115" t="s">
        <v>66</v>
      </c>
    </row>
    <row r="116" spans="1:45" ht="16" x14ac:dyDescent="0.2">
      <c r="A116">
        <v>334</v>
      </c>
      <c r="B116">
        <v>334</v>
      </c>
      <c r="C116" s="2">
        <v>44733</v>
      </c>
      <c r="D116" t="s">
        <v>226</v>
      </c>
      <c r="E116" t="s">
        <v>531</v>
      </c>
      <c r="F116" s="3">
        <v>5</v>
      </c>
      <c r="G116" t="s">
        <v>47</v>
      </c>
      <c r="H116" s="3">
        <v>0</v>
      </c>
      <c r="I116" t="s">
        <v>48</v>
      </c>
      <c r="J116">
        <v>2900</v>
      </c>
      <c r="K116" t="s">
        <v>49</v>
      </c>
      <c r="L116" t="s">
        <v>50</v>
      </c>
      <c r="M116" t="s">
        <v>51</v>
      </c>
      <c r="N116">
        <v>940</v>
      </c>
      <c r="O116" t="s">
        <v>52</v>
      </c>
      <c r="P116" t="s">
        <v>53</v>
      </c>
      <c r="T116" t="s">
        <v>524</v>
      </c>
      <c r="U116" t="s">
        <v>525</v>
      </c>
      <c r="V116" t="s">
        <v>369</v>
      </c>
      <c r="W116" t="s">
        <v>56</v>
      </c>
      <c r="X116" t="s">
        <v>526</v>
      </c>
      <c r="Y116" t="s">
        <v>523</v>
      </c>
      <c r="Z116" s="3">
        <v>0</v>
      </c>
      <c r="AA116" t="s">
        <v>527</v>
      </c>
      <c r="AB116" t="s">
        <v>448</v>
      </c>
      <c r="AC116" t="s">
        <v>61</v>
      </c>
      <c r="AD116" t="s">
        <v>61</v>
      </c>
      <c r="AE116" t="s">
        <v>528</v>
      </c>
      <c r="AF116" t="s">
        <v>63</v>
      </c>
      <c r="AH116">
        <v>0</v>
      </c>
      <c r="AI116" s="2">
        <v>44733</v>
      </c>
      <c r="AJ116" t="s">
        <v>64</v>
      </c>
      <c r="AK116" t="s">
        <v>64</v>
      </c>
      <c r="AL116" t="s">
        <v>529</v>
      </c>
      <c r="AM116" t="s">
        <v>525</v>
      </c>
      <c r="AN116" s="3">
        <v>883.29</v>
      </c>
      <c r="AO116" t="s">
        <v>448</v>
      </c>
      <c r="AP116" t="s">
        <v>64</v>
      </c>
      <c r="AQ116" t="s">
        <v>528</v>
      </c>
      <c r="AR116">
        <v>86</v>
      </c>
      <c r="AS116" t="s">
        <v>66</v>
      </c>
    </row>
    <row r="117" spans="1:45" ht="16" x14ac:dyDescent="0.2">
      <c r="A117">
        <v>338</v>
      </c>
      <c r="B117">
        <v>338</v>
      </c>
      <c r="C117" s="2">
        <v>44734</v>
      </c>
      <c r="E117" t="s">
        <v>532</v>
      </c>
      <c r="F117" s="3">
        <v>5239.7700000000004</v>
      </c>
      <c r="G117" t="s">
        <v>47</v>
      </c>
      <c r="H117" s="3">
        <v>0</v>
      </c>
      <c r="I117" t="s">
        <v>48</v>
      </c>
      <c r="J117">
        <v>1712</v>
      </c>
      <c r="K117" t="s">
        <v>52</v>
      </c>
      <c r="L117" t="s">
        <v>203</v>
      </c>
      <c r="N117">
        <v>940</v>
      </c>
      <c r="O117" t="s">
        <v>52</v>
      </c>
      <c r="P117" t="s">
        <v>53</v>
      </c>
      <c r="T117" t="s">
        <v>533</v>
      </c>
      <c r="U117" t="s">
        <v>534</v>
      </c>
      <c r="Z117" s="3"/>
      <c r="AF117" t="s">
        <v>63</v>
      </c>
      <c r="AH117">
        <v>0</v>
      </c>
      <c r="AI117" s="2">
        <v>44734</v>
      </c>
      <c r="AJ117" t="s">
        <v>64</v>
      </c>
      <c r="AK117" t="s">
        <v>64</v>
      </c>
      <c r="AL117" t="s">
        <v>535</v>
      </c>
      <c r="AM117" t="s">
        <v>534</v>
      </c>
      <c r="AN117" s="3"/>
      <c r="AP117" t="s">
        <v>64</v>
      </c>
      <c r="AR117">
        <v>87</v>
      </c>
      <c r="AS117" t="s">
        <v>66</v>
      </c>
    </row>
    <row r="118" spans="1:45" ht="16" x14ac:dyDescent="0.2">
      <c r="A118">
        <v>339</v>
      </c>
      <c r="B118">
        <v>339</v>
      </c>
      <c r="C118" s="2">
        <v>44734</v>
      </c>
      <c r="D118" t="s">
        <v>536</v>
      </c>
      <c r="E118" t="s">
        <v>68</v>
      </c>
      <c r="F118" s="3">
        <v>89.5</v>
      </c>
      <c r="G118" t="s">
        <v>47</v>
      </c>
      <c r="H118" s="3">
        <v>0</v>
      </c>
      <c r="I118" t="s">
        <v>48</v>
      </c>
      <c r="J118">
        <v>2710</v>
      </c>
      <c r="K118" t="s">
        <v>49</v>
      </c>
      <c r="L118" t="s">
        <v>50</v>
      </c>
      <c r="M118" t="s">
        <v>51</v>
      </c>
      <c r="N118">
        <v>940</v>
      </c>
      <c r="O118" t="s">
        <v>52</v>
      </c>
      <c r="P118" t="s">
        <v>53</v>
      </c>
      <c r="T118" t="s">
        <v>537</v>
      </c>
      <c r="U118" t="s">
        <v>538</v>
      </c>
      <c r="V118" t="s">
        <v>393</v>
      </c>
      <c r="W118" t="s">
        <v>56</v>
      </c>
      <c r="X118" t="s">
        <v>539</v>
      </c>
      <c r="Y118" t="s">
        <v>72</v>
      </c>
      <c r="Z118" s="3">
        <v>19</v>
      </c>
      <c r="AA118" t="s">
        <v>540</v>
      </c>
      <c r="AB118" t="s">
        <v>541</v>
      </c>
      <c r="AC118" t="s">
        <v>61</v>
      </c>
      <c r="AD118" t="s">
        <v>61</v>
      </c>
      <c r="AE118" t="s">
        <v>542</v>
      </c>
      <c r="AF118" t="s">
        <v>63</v>
      </c>
      <c r="AH118">
        <v>0</v>
      </c>
      <c r="AI118" s="2">
        <v>44734</v>
      </c>
      <c r="AJ118" t="s">
        <v>64</v>
      </c>
      <c r="AK118" t="s">
        <v>64</v>
      </c>
      <c r="AL118" t="s">
        <v>543</v>
      </c>
      <c r="AM118" t="s">
        <v>538</v>
      </c>
      <c r="AN118" s="3">
        <v>89.5</v>
      </c>
      <c r="AO118" t="s">
        <v>541</v>
      </c>
      <c r="AP118" t="s">
        <v>64</v>
      </c>
      <c r="AQ118" t="s">
        <v>542</v>
      </c>
      <c r="AR118">
        <v>88</v>
      </c>
      <c r="AS118" t="s">
        <v>66</v>
      </c>
    </row>
    <row r="119" spans="1:45" ht="16" x14ac:dyDescent="0.2">
      <c r="A119">
        <v>467</v>
      </c>
      <c r="B119">
        <v>467</v>
      </c>
      <c r="C119" s="2">
        <v>44735</v>
      </c>
      <c r="D119" t="s">
        <v>338</v>
      </c>
      <c r="E119" t="s">
        <v>544</v>
      </c>
      <c r="F119" s="3">
        <v>76.3</v>
      </c>
      <c r="G119" t="s">
        <v>47</v>
      </c>
      <c r="H119" s="3">
        <v>0</v>
      </c>
      <c r="I119" t="s">
        <v>48</v>
      </c>
      <c r="J119">
        <v>2563</v>
      </c>
      <c r="K119" t="s">
        <v>49</v>
      </c>
      <c r="L119" t="s">
        <v>50</v>
      </c>
      <c r="M119" t="s">
        <v>51</v>
      </c>
      <c r="N119">
        <v>942</v>
      </c>
      <c r="O119" t="s">
        <v>52</v>
      </c>
      <c r="P119" t="s">
        <v>53</v>
      </c>
      <c r="T119" t="s">
        <v>545</v>
      </c>
      <c r="U119" t="s">
        <v>546</v>
      </c>
      <c r="V119" t="s">
        <v>547</v>
      </c>
      <c r="W119" t="s">
        <v>56</v>
      </c>
      <c r="X119" t="s">
        <v>548</v>
      </c>
      <c r="Y119" t="s">
        <v>549</v>
      </c>
      <c r="Z119" s="3">
        <v>0</v>
      </c>
      <c r="AA119" t="s">
        <v>550</v>
      </c>
      <c r="AB119" t="s">
        <v>551</v>
      </c>
      <c r="AC119" t="s">
        <v>61</v>
      </c>
      <c r="AD119" t="s">
        <v>61</v>
      </c>
      <c r="AE119" t="s">
        <v>552</v>
      </c>
      <c r="AF119" t="s">
        <v>63</v>
      </c>
      <c r="AH119">
        <v>0</v>
      </c>
      <c r="AI119" s="2">
        <v>44735</v>
      </c>
      <c r="AJ119" t="s">
        <v>64</v>
      </c>
      <c r="AK119" t="s">
        <v>64</v>
      </c>
      <c r="AL119" t="s">
        <v>553</v>
      </c>
      <c r="AM119" t="s">
        <v>546</v>
      </c>
      <c r="AN119" s="3">
        <v>76.3</v>
      </c>
      <c r="AO119" t="s">
        <v>551</v>
      </c>
      <c r="AP119" t="s">
        <v>64</v>
      </c>
      <c r="AQ119" t="s">
        <v>552</v>
      </c>
      <c r="AR119">
        <v>132</v>
      </c>
      <c r="AS119" t="s">
        <v>66</v>
      </c>
    </row>
    <row r="120" spans="1:45" ht="16" x14ac:dyDescent="0.2">
      <c r="A120">
        <v>340</v>
      </c>
      <c r="B120">
        <v>340</v>
      </c>
      <c r="C120" s="2">
        <v>44739</v>
      </c>
      <c r="D120" t="s">
        <v>318</v>
      </c>
      <c r="E120" t="s">
        <v>319</v>
      </c>
      <c r="F120" s="3">
        <v>39.9</v>
      </c>
      <c r="G120" t="s">
        <v>47</v>
      </c>
      <c r="H120" s="3">
        <v>0</v>
      </c>
      <c r="I120" t="s">
        <v>48</v>
      </c>
      <c r="J120">
        <v>2900</v>
      </c>
      <c r="K120" t="s">
        <v>49</v>
      </c>
      <c r="L120" t="s">
        <v>50</v>
      </c>
      <c r="M120" t="s">
        <v>51</v>
      </c>
      <c r="N120">
        <v>940</v>
      </c>
      <c r="O120" t="s">
        <v>52</v>
      </c>
      <c r="P120" t="s">
        <v>53</v>
      </c>
      <c r="T120" t="s">
        <v>554</v>
      </c>
      <c r="U120" t="s">
        <v>555</v>
      </c>
      <c r="V120" t="s">
        <v>556</v>
      </c>
      <c r="W120" t="s">
        <v>56</v>
      </c>
      <c r="X120" t="s">
        <v>557</v>
      </c>
      <c r="Y120" t="s">
        <v>323</v>
      </c>
      <c r="Z120" s="3">
        <v>19</v>
      </c>
      <c r="AA120" t="s">
        <v>558</v>
      </c>
      <c r="AB120" t="s">
        <v>559</v>
      </c>
      <c r="AC120" t="s">
        <v>61</v>
      </c>
      <c r="AD120" t="s">
        <v>61</v>
      </c>
      <c r="AE120" t="s">
        <v>560</v>
      </c>
      <c r="AF120" t="s">
        <v>63</v>
      </c>
      <c r="AH120">
        <v>0</v>
      </c>
      <c r="AI120" s="2">
        <v>44739</v>
      </c>
      <c r="AJ120" t="s">
        <v>64</v>
      </c>
      <c r="AK120" t="s">
        <v>64</v>
      </c>
      <c r="AL120" t="s">
        <v>547</v>
      </c>
      <c r="AM120" t="s">
        <v>555</v>
      </c>
      <c r="AN120" s="3">
        <v>39.9</v>
      </c>
      <c r="AO120" t="s">
        <v>559</v>
      </c>
      <c r="AP120" t="s">
        <v>64</v>
      </c>
      <c r="AQ120" t="s">
        <v>560</v>
      </c>
      <c r="AR120">
        <v>89</v>
      </c>
      <c r="AS120" t="s">
        <v>66</v>
      </c>
    </row>
    <row r="121" spans="1:45" ht="16" x14ac:dyDescent="0.2">
      <c r="A121">
        <v>1946</v>
      </c>
      <c r="B121">
        <v>1946</v>
      </c>
      <c r="C121" s="2">
        <v>44739</v>
      </c>
      <c r="D121" t="s">
        <v>338</v>
      </c>
      <c r="E121" t="s">
        <v>561</v>
      </c>
      <c r="F121" s="3">
        <v>40.299999999999997</v>
      </c>
      <c r="G121" t="s">
        <v>47</v>
      </c>
      <c r="H121" s="3">
        <v>0</v>
      </c>
      <c r="I121" t="s">
        <v>48</v>
      </c>
      <c r="J121">
        <v>3270</v>
      </c>
      <c r="K121" t="s">
        <v>49</v>
      </c>
      <c r="L121" t="s">
        <v>50</v>
      </c>
      <c r="M121" t="s">
        <v>106</v>
      </c>
      <c r="N121">
        <v>562</v>
      </c>
      <c r="O121" t="s">
        <v>52</v>
      </c>
      <c r="P121" t="s">
        <v>53</v>
      </c>
      <c r="T121" t="s">
        <v>562</v>
      </c>
      <c r="U121" t="s">
        <v>563</v>
      </c>
      <c r="V121" t="s">
        <v>564</v>
      </c>
      <c r="W121" t="s">
        <v>56</v>
      </c>
      <c r="X121" t="s">
        <v>565</v>
      </c>
      <c r="Y121" t="s">
        <v>566</v>
      </c>
      <c r="Z121" s="3">
        <v>0</v>
      </c>
      <c r="AA121" t="s">
        <v>471</v>
      </c>
      <c r="AB121" t="s">
        <v>567</v>
      </c>
      <c r="AC121" t="s">
        <v>61</v>
      </c>
      <c r="AD121" t="s">
        <v>61</v>
      </c>
      <c r="AE121" t="s">
        <v>568</v>
      </c>
      <c r="AF121" t="s">
        <v>63</v>
      </c>
      <c r="AH121">
        <v>0</v>
      </c>
      <c r="AI121" s="2">
        <v>44739</v>
      </c>
      <c r="AJ121" t="s">
        <v>64</v>
      </c>
      <c r="AK121" t="s">
        <v>64</v>
      </c>
      <c r="AL121" t="s">
        <v>569</v>
      </c>
      <c r="AM121" t="s">
        <v>563</v>
      </c>
      <c r="AN121" s="3">
        <v>75</v>
      </c>
      <c r="AO121" t="s">
        <v>567</v>
      </c>
      <c r="AP121" t="s">
        <v>64</v>
      </c>
      <c r="AQ121" t="s">
        <v>568</v>
      </c>
      <c r="AR121">
        <v>122</v>
      </c>
      <c r="AS121" t="s">
        <v>66</v>
      </c>
    </row>
    <row r="122" spans="1:45" ht="16" x14ac:dyDescent="0.2">
      <c r="A122">
        <v>1947</v>
      </c>
      <c r="B122">
        <v>1947</v>
      </c>
      <c r="C122" s="2">
        <v>44739</v>
      </c>
      <c r="D122" t="s">
        <v>338</v>
      </c>
      <c r="E122" t="s">
        <v>570</v>
      </c>
      <c r="F122" s="3">
        <v>26.8</v>
      </c>
      <c r="G122" t="s">
        <v>47</v>
      </c>
      <c r="H122" s="3">
        <v>0</v>
      </c>
      <c r="I122" t="s">
        <v>48</v>
      </c>
      <c r="J122">
        <v>3270</v>
      </c>
      <c r="K122" t="s">
        <v>49</v>
      </c>
      <c r="L122" t="s">
        <v>50</v>
      </c>
      <c r="M122" t="s">
        <v>106</v>
      </c>
      <c r="N122">
        <v>562</v>
      </c>
      <c r="O122" t="s">
        <v>52</v>
      </c>
      <c r="P122" t="s">
        <v>53</v>
      </c>
      <c r="T122" t="s">
        <v>562</v>
      </c>
      <c r="U122" t="s">
        <v>563</v>
      </c>
      <c r="V122" t="s">
        <v>564</v>
      </c>
      <c r="W122" t="s">
        <v>56</v>
      </c>
      <c r="X122" t="s">
        <v>565</v>
      </c>
      <c r="Y122" t="s">
        <v>566</v>
      </c>
      <c r="Z122" s="3">
        <v>0</v>
      </c>
      <c r="AA122" t="s">
        <v>471</v>
      </c>
      <c r="AB122" t="s">
        <v>567</v>
      </c>
      <c r="AC122" t="s">
        <v>61</v>
      </c>
      <c r="AD122" t="s">
        <v>61</v>
      </c>
      <c r="AE122" t="s">
        <v>568</v>
      </c>
      <c r="AF122" t="s">
        <v>63</v>
      </c>
      <c r="AH122">
        <v>0</v>
      </c>
      <c r="AI122" s="2">
        <v>44739</v>
      </c>
      <c r="AJ122" t="s">
        <v>64</v>
      </c>
      <c r="AK122" t="s">
        <v>64</v>
      </c>
      <c r="AL122" t="s">
        <v>569</v>
      </c>
      <c r="AM122" t="s">
        <v>563</v>
      </c>
      <c r="AN122" s="3">
        <v>75</v>
      </c>
      <c r="AO122" t="s">
        <v>567</v>
      </c>
      <c r="AP122" t="s">
        <v>64</v>
      </c>
      <c r="AQ122" t="s">
        <v>568</v>
      </c>
      <c r="AR122">
        <v>122</v>
      </c>
      <c r="AS122" t="s">
        <v>66</v>
      </c>
    </row>
    <row r="123" spans="1:45" ht="16" x14ac:dyDescent="0.2">
      <c r="A123">
        <v>1948</v>
      </c>
      <c r="B123">
        <v>1948</v>
      </c>
      <c r="C123" s="2">
        <v>44739</v>
      </c>
      <c r="D123" t="s">
        <v>338</v>
      </c>
      <c r="E123" t="s">
        <v>571</v>
      </c>
      <c r="F123" s="3">
        <v>7.9</v>
      </c>
      <c r="G123" t="s">
        <v>47</v>
      </c>
      <c r="H123" s="3">
        <v>0</v>
      </c>
      <c r="I123" t="s">
        <v>48</v>
      </c>
      <c r="J123">
        <v>3270</v>
      </c>
      <c r="K123" t="s">
        <v>49</v>
      </c>
      <c r="L123" t="s">
        <v>50</v>
      </c>
      <c r="M123" t="s">
        <v>106</v>
      </c>
      <c r="N123">
        <v>562</v>
      </c>
      <c r="O123" t="s">
        <v>52</v>
      </c>
      <c r="P123" t="s">
        <v>53</v>
      </c>
      <c r="T123" t="s">
        <v>562</v>
      </c>
      <c r="U123" t="s">
        <v>563</v>
      </c>
      <c r="V123" t="s">
        <v>564</v>
      </c>
      <c r="W123" t="s">
        <v>56</v>
      </c>
      <c r="X123" t="s">
        <v>565</v>
      </c>
      <c r="Y123" t="s">
        <v>566</v>
      </c>
      <c r="Z123" s="3">
        <v>0</v>
      </c>
      <c r="AA123" t="s">
        <v>471</v>
      </c>
      <c r="AB123" t="s">
        <v>567</v>
      </c>
      <c r="AC123" t="s">
        <v>61</v>
      </c>
      <c r="AD123" t="s">
        <v>61</v>
      </c>
      <c r="AE123" t="s">
        <v>568</v>
      </c>
      <c r="AF123" t="s">
        <v>63</v>
      </c>
      <c r="AH123">
        <v>0</v>
      </c>
      <c r="AI123" s="2">
        <v>44739</v>
      </c>
      <c r="AJ123" t="s">
        <v>64</v>
      </c>
      <c r="AK123" t="s">
        <v>64</v>
      </c>
      <c r="AL123" t="s">
        <v>569</v>
      </c>
      <c r="AM123" t="s">
        <v>563</v>
      </c>
      <c r="AN123" s="3">
        <v>75</v>
      </c>
      <c r="AO123" t="s">
        <v>567</v>
      </c>
      <c r="AP123" t="s">
        <v>64</v>
      </c>
      <c r="AQ123" t="s">
        <v>568</v>
      </c>
      <c r="AR123">
        <v>122</v>
      </c>
      <c r="AS123" t="s">
        <v>66</v>
      </c>
    </row>
    <row r="124" spans="1:45" ht="16" x14ac:dyDescent="0.2">
      <c r="A124">
        <v>343</v>
      </c>
      <c r="B124">
        <v>343</v>
      </c>
      <c r="C124" s="2">
        <v>44740</v>
      </c>
      <c r="D124" t="s">
        <v>279</v>
      </c>
      <c r="E124" t="s">
        <v>572</v>
      </c>
      <c r="F124" s="3">
        <v>107.1</v>
      </c>
      <c r="G124" t="s">
        <v>47</v>
      </c>
      <c r="H124" s="3">
        <v>0</v>
      </c>
      <c r="I124" t="s">
        <v>48</v>
      </c>
      <c r="J124">
        <v>2704</v>
      </c>
      <c r="K124" t="s">
        <v>49</v>
      </c>
      <c r="L124" t="s">
        <v>50</v>
      </c>
      <c r="M124" t="s">
        <v>51</v>
      </c>
      <c r="N124">
        <v>940</v>
      </c>
      <c r="O124" t="s">
        <v>52</v>
      </c>
      <c r="P124" t="s">
        <v>53</v>
      </c>
      <c r="T124" t="s">
        <v>573</v>
      </c>
      <c r="U124" t="s">
        <v>574</v>
      </c>
      <c r="V124" t="s">
        <v>193</v>
      </c>
      <c r="W124" t="s">
        <v>56</v>
      </c>
      <c r="X124" t="s">
        <v>575</v>
      </c>
      <c r="Y124" t="s">
        <v>576</v>
      </c>
      <c r="Z124" s="3">
        <v>19</v>
      </c>
      <c r="AA124" t="s">
        <v>577</v>
      </c>
      <c r="AB124" t="s">
        <v>559</v>
      </c>
      <c r="AC124" t="s">
        <v>61</v>
      </c>
      <c r="AD124" t="s">
        <v>61</v>
      </c>
      <c r="AE124" t="s">
        <v>578</v>
      </c>
      <c r="AF124" t="s">
        <v>63</v>
      </c>
      <c r="AH124">
        <v>0</v>
      </c>
      <c r="AI124" s="2">
        <v>44740</v>
      </c>
      <c r="AJ124" t="s">
        <v>64</v>
      </c>
      <c r="AK124" t="s">
        <v>64</v>
      </c>
      <c r="AL124" t="s">
        <v>579</v>
      </c>
      <c r="AM124" t="s">
        <v>574</v>
      </c>
      <c r="AN124" s="3">
        <v>107.1</v>
      </c>
      <c r="AO124" t="s">
        <v>559</v>
      </c>
      <c r="AP124" t="s">
        <v>64</v>
      </c>
      <c r="AQ124" t="s">
        <v>578</v>
      </c>
      <c r="AR124">
        <v>90</v>
      </c>
      <c r="AS124" t="s">
        <v>66</v>
      </c>
    </row>
    <row r="125" spans="1:45" ht="16" x14ac:dyDescent="0.2">
      <c r="A125">
        <v>342</v>
      </c>
      <c r="B125">
        <v>342</v>
      </c>
      <c r="C125" s="2">
        <v>44740</v>
      </c>
      <c r="E125" t="s">
        <v>256</v>
      </c>
      <c r="F125" s="3">
        <v>2487.06</v>
      </c>
      <c r="G125" t="s">
        <v>47</v>
      </c>
      <c r="H125" s="3">
        <v>0</v>
      </c>
      <c r="I125" t="s">
        <v>48</v>
      </c>
      <c r="J125">
        <v>1705</v>
      </c>
      <c r="K125" t="s">
        <v>52</v>
      </c>
      <c r="L125" t="s">
        <v>203</v>
      </c>
      <c r="N125">
        <v>940</v>
      </c>
      <c r="O125" t="s">
        <v>52</v>
      </c>
      <c r="P125" t="s">
        <v>53</v>
      </c>
      <c r="T125" t="s">
        <v>377</v>
      </c>
      <c r="U125" t="s">
        <v>580</v>
      </c>
      <c r="Z125" s="3"/>
      <c r="AF125" t="s">
        <v>63</v>
      </c>
      <c r="AH125">
        <v>0</v>
      </c>
      <c r="AI125" s="2">
        <v>44740</v>
      </c>
      <c r="AJ125" t="s">
        <v>64</v>
      </c>
      <c r="AK125" t="s">
        <v>64</v>
      </c>
      <c r="AL125" t="s">
        <v>581</v>
      </c>
      <c r="AM125" t="s">
        <v>580</v>
      </c>
      <c r="AN125" s="3"/>
      <c r="AP125" t="s">
        <v>64</v>
      </c>
      <c r="AR125">
        <v>92</v>
      </c>
      <c r="AS125" t="s">
        <v>66</v>
      </c>
    </row>
    <row r="126" spans="1:45" ht="16" x14ac:dyDescent="0.2">
      <c r="A126">
        <v>344</v>
      </c>
      <c r="B126">
        <v>344</v>
      </c>
      <c r="C126" s="2">
        <v>44740</v>
      </c>
      <c r="E126" t="s">
        <v>582</v>
      </c>
      <c r="F126" s="3">
        <v>869.79</v>
      </c>
      <c r="G126" t="s">
        <v>47</v>
      </c>
      <c r="H126" s="3">
        <v>0</v>
      </c>
      <c r="I126" t="s">
        <v>48</v>
      </c>
      <c r="J126">
        <v>1705</v>
      </c>
      <c r="K126" t="s">
        <v>52</v>
      </c>
      <c r="L126" t="s">
        <v>203</v>
      </c>
      <c r="N126">
        <v>940</v>
      </c>
      <c r="O126" t="s">
        <v>52</v>
      </c>
      <c r="P126" t="s">
        <v>53</v>
      </c>
      <c r="T126" t="s">
        <v>583</v>
      </c>
      <c r="U126" t="s">
        <v>584</v>
      </c>
      <c r="Z126" s="3"/>
      <c r="AF126" t="s">
        <v>63</v>
      </c>
      <c r="AH126">
        <v>0</v>
      </c>
      <c r="AI126" s="2">
        <v>44740</v>
      </c>
      <c r="AJ126" t="s">
        <v>64</v>
      </c>
      <c r="AK126" t="s">
        <v>64</v>
      </c>
      <c r="AL126" t="s">
        <v>585</v>
      </c>
      <c r="AM126" t="s">
        <v>584</v>
      </c>
      <c r="AN126" s="3"/>
      <c r="AP126" t="s">
        <v>64</v>
      </c>
      <c r="AR126">
        <v>91</v>
      </c>
      <c r="AS126" t="s">
        <v>66</v>
      </c>
    </row>
    <row r="127" spans="1:45" ht="16" x14ac:dyDescent="0.2">
      <c r="A127">
        <v>319</v>
      </c>
      <c r="B127">
        <v>319</v>
      </c>
      <c r="C127" s="2">
        <v>44742</v>
      </c>
      <c r="E127" t="s">
        <v>205</v>
      </c>
      <c r="F127" s="3">
        <v>717.56</v>
      </c>
      <c r="G127" t="s">
        <v>47</v>
      </c>
      <c r="H127" s="3">
        <v>0</v>
      </c>
      <c r="I127" t="s">
        <v>104</v>
      </c>
      <c r="J127">
        <v>1730</v>
      </c>
      <c r="K127" t="s">
        <v>52</v>
      </c>
      <c r="L127" t="s">
        <v>203</v>
      </c>
      <c r="N127">
        <v>1700</v>
      </c>
      <c r="O127" t="s">
        <v>52</v>
      </c>
      <c r="P127" t="s">
        <v>203</v>
      </c>
      <c r="T127" t="s">
        <v>64</v>
      </c>
      <c r="Z127" s="3"/>
      <c r="AF127" t="s">
        <v>63</v>
      </c>
      <c r="AH127">
        <v>0</v>
      </c>
      <c r="AI127" s="2">
        <v>44742</v>
      </c>
      <c r="AJ127" t="s">
        <v>64</v>
      </c>
      <c r="AK127" t="s">
        <v>64</v>
      </c>
      <c r="AL127" t="s">
        <v>64</v>
      </c>
      <c r="AN127" s="3"/>
      <c r="AP127" t="s">
        <v>64</v>
      </c>
      <c r="AR127" t="s">
        <v>64</v>
      </c>
      <c r="AS127" t="s">
        <v>66</v>
      </c>
    </row>
    <row r="128" spans="1:45" ht="16" x14ac:dyDescent="0.2">
      <c r="A128">
        <v>320</v>
      </c>
      <c r="B128">
        <v>320</v>
      </c>
      <c r="C128" s="2">
        <v>44742</v>
      </c>
      <c r="E128" t="s">
        <v>370</v>
      </c>
      <c r="F128" s="3">
        <v>2071.29</v>
      </c>
      <c r="G128" t="s">
        <v>47</v>
      </c>
      <c r="H128" s="3">
        <v>0</v>
      </c>
      <c r="I128" t="s">
        <v>104</v>
      </c>
      <c r="J128">
        <v>1730</v>
      </c>
      <c r="K128" t="s">
        <v>52</v>
      </c>
      <c r="L128" t="s">
        <v>203</v>
      </c>
      <c r="N128">
        <v>1705</v>
      </c>
      <c r="O128" t="s">
        <v>52</v>
      </c>
      <c r="P128" t="s">
        <v>203</v>
      </c>
      <c r="T128" t="s">
        <v>64</v>
      </c>
      <c r="Z128" s="3"/>
      <c r="AF128" t="s">
        <v>63</v>
      </c>
      <c r="AH128">
        <v>0</v>
      </c>
      <c r="AI128" s="2">
        <v>44742</v>
      </c>
      <c r="AJ128" t="s">
        <v>64</v>
      </c>
      <c r="AK128" t="s">
        <v>64</v>
      </c>
      <c r="AL128" t="s">
        <v>64</v>
      </c>
      <c r="AN128" s="3"/>
      <c r="AP128" t="s">
        <v>64</v>
      </c>
      <c r="AR128" t="s">
        <v>64</v>
      </c>
      <c r="AS128" t="s">
        <v>66</v>
      </c>
    </row>
    <row r="129" spans="1:45" ht="16" x14ac:dyDescent="0.2">
      <c r="A129">
        <v>321</v>
      </c>
      <c r="B129">
        <v>321</v>
      </c>
      <c r="C129" s="2">
        <v>44742</v>
      </c>
      <c r="E129" t="s">
        <v>202</v>
      </c>
      <c r="F129" s="3">
        <v>3198.22</v>
      </c>
      <c r="G129" t="s">
        <v>47</v>
      </c>
      <c r="H129" s="3">
        <v>0</v>
      </c>
      <c r="I129" t="s">
        <v>104</v>
      </c>
      <c r="J129">
        <v>1730</v>
      </c>
      <c r="K129" t="s">
        <v>52</v>
      </c>
      <c r="L129" t="s">
        <v>203</v>
      </c>
      <c r="N129">
        <v>1712</v>
      </c>
      <c r="O129" t="s">
        <v>52</v>
      </c>
      <c r="P129" t="s">
        <v>203</v>
      </c>
      <c r="T129" t="s">
        <v>64</v>
      </c>
      <c r="Z129" s="3"/>
      <c r="AF129" t="s">
        <v>63</v>
      </c>
      <c r="AH129">
        <v>0</v>
      </c>
      <c r="AI129" s="2">
        <v>44742</v>
      </c>
      <c r="AJ129" t="s">
        <v>64</v>
      </c>
      <c r="AK129" t="s">
        <v>64</v>
      </c>
      <c r="AL129" t="s">
        <v>64</v>
      </c>
      <c r="AN129" s="3"/>
      <c r="AP129" t="s">
        <v>64</v>
      </c>
      <c r="AR129" t="s">
        <v>64</v>
      </c>
      <c r="AS129" t="s">
        <v>66</v>
      </c>
    </row>
    <row r="130" spans="1:45" ht="16" x14ac:dyDescent="0.2">
      <c r="A130">
        <v>322</v>
      </c>
      <c r="B130">
        <v>322</v>
      </c>
      <c r="C130" s="2">
        <v>44742</v>
      </c>
      <c r="D130" t="s">
        <v>371</v>
      </c>
      <c r="E130" t="s">
        <v>206</v>
      </c>
      <c r="F130" s="3">
        <v>2847.87</v>
      </c>
      <c r="G130" t="s">
        <v>47</v>
      </c>
      <c r="H130" s="3">
        <v>0</v>
      </c>
      <c r="I130" t="s">
        <v>104</v>
      </c>
      <c r="J130">
        <v>2551</v>
      </c>
      <c r="K130" t="s">
        <v>49</v>
      </c>
      <c r="L130" t="s">
        <v>50</v>
      </c>
      <c r="M130" t="s">
        <v>51</v>
      </c>
      <c r="N130">
        <v>1730</v>
      </c>
      <c r="O130" t="s">
        <v>52</v>
      </c>
      <c r="P130" t="s">
        <v>203</v>
      </c>
      <c r="T130" t="s">
        <v>64</v>
      </c>
      <c r="Z130" s="3"/>
      <c r="AF130" t="s">
        <v>63</v>
      </c>
      <c r="AH130">
        <v>0</v>
      </c>
      <c r="AI130" s="2">
        <v>44742</v>
      </c>
      <c r="AJ130" t="s">
        <v>64</v>
      </c>
      <c r="AK130" t="s">
        <v>64</v>
      </c>
      <c r="AL130" t="s">
        <v>64</v>
      </c>
      <c r="AN130" s="3"/>
      <c r="AP130" t="s">
        <v>64</v>
      </c>
      <c r="AR130" t="s">
        <v>64</v>
      </c>
      <c r="AS130" t="s">
        <v>66</v>
      </c>
    </row>
    <row r="131" spans="1:45" ht="16" x14ac:dyDescent="0.2">
      <c r="A131">
        <v>323</v>
      </c>
      <c r="B131">
        <v>323</v>
      </c>
      <c r="C131" s="2">
        <v>44742</v>
      </c>
      <c r="D131" t="s">
        <v>372</v>
      </c>
      <c r="E131" t="s">
        <v>206</v>
      </c>
      <c r="F131" s="3">
        <v>2046.09</v>
      </c>
      <c r="G131" t="s">
        <v>47</v>
      </c>
      <c r="H131" s="3">
        <v>0</v>
      </c>
      <c r="I131" t="s">
        <v>104</v>
      </c>
      <c r="J131">
        <v>2551</v>
      </c>
      <c r="K131" t="s">
        <v>49</v>
      </c>
      <c r="L131" t="s">
        <v>50</v>
      </c>
      <c r="M131" t="s">
        <v>51</v>
      </c>
      <c r="N131">
        <v>1730</v>
      </c>
      <c r="O131" t="s">
        <v>52</v>
      </c>
      <c r="P131" t="s">
        <v>203</v>
      </c>
      <c r="T131" t="s">
        <v>64</v>
      </c>
      <c r="Z131" s="3"/>
      <c r="AF131" t="s">
        <v>63</v>
      </c>
      <c r="AH131">
        <v>0</v>
      </c>
      <c r="AI131" s="2">
        <v>44742</v>
      </c>
      <c r="AJ131" t="s">
        <v>64</v>
      </c>
      <c r="AK131" t="s">
        <v>64</v>
      </c>
      <c r="AL131" t="s">
        <v>64</v>
      </c>
      <c r="AN131" s="3"/>
      <c r="AP131" t="s">
        <v>64</v>
      </c>
      <c r="AR131" t="s">
        <v>64</v>
      </c>
      <c r="AS131" t="s">
        <v>66</v>
      </c>
    </row>
    <row r="132" spans="1:45" ht="16" x14ac:dyDescent="0.2">
      <c r="A132">
        <v>324</v>
      </c>
      <c r="B132">
        <v>324</v>
      </c>
      <c r="C132" s="2">
        <v>44742</v>
      </c>
      <c r="E132" t="s">
        <v>202</v>
      </c>
      <c r="F132" s="3">
        <v>2041.55</v>
      </c>
      <c r="G132" t="s">
        <v>47</v>
      </c>
      <c r="H132" s="3">
        <v>0</v>
      </c>
      <c r="I132" t="s">
        <v>104</v>
      </c>
      <c r="J132">
        <v>1730</v>
      </c>
      <c r="K132" t="s">
        <v>52</v>
      </c>
      <c r="L132" t="s">
        <v>203</v>
      </c>
      <c r="N132">
        <v>1712</v>
      </c>
      <c r="O132" t="s">
        <v>52</v>
      </c>
      <c r="P132" t="s">
        <v>203</v>
      </c>
      <c r="T132" t="s">
        <v>64</v>
      </c>
      <c r="Z132" s="3"/>
      <c r="AF132" t="s">
        <v>63</v>
      </c>
      <c r="AH132">
        <v>0</v>
      </c>
      <c r="AI132" s="2">
        <v>44742</v>
      </c>
      <c r="AJ132" t="s">
        <v>64</v>
      </c>
      <c r="AK132" t="s">
        <v>64</v>
      </c>
      <c r="AL132" t="s">
        <v>64</v>
      </c>
      <c r="AN132" s="3"/>
      <c r="AP132" t="s">
        <v>64</v>
      </c>
      <c r="AR132" t="s">
        <v>64</v>
      </c>
      <c r="AS132" t="s">
        <v>66</v>
      </c>
    </row>
    <row r="133" spans="1:45" ht="16" x14ac:dyDescent="0.2">
      <c r="A133">
        <v>325</v>
      </c>
      <c r="B133">
        <v>325</v>
      </c>
      <c r="C133" s="2">
        <v>44742</v>
      </c>
      <c r="E133" t="s">
        <v>205</v>
      </c>
      <c r="F133" s="3">
        <v>367.77</v>
      </c>
      <c r="G133" t="s">
        <v>47</v>
      </c>
      <c r="H133" s="3">
        <v>0</v>
      </c>
      <c r="I133" t="s">
        <v>104</v>
      </c>
      <c r="J133">
        <v>1730</v>
      </c>
      <c r="K133" t="s">
        <v>52</v>
      </c>
      <c r="L133" t="s">
        <v>203</v>
      </c>
      <c r="N133">
        <v>1700</v>
      </c>
      <c r="O133" t="s">
        <v>52</v>
      </c>
      <c r="P133" t="s">
        <v>203</v>
      </c>
      <c r="T133" t="s">
        <v>64</v>
      </c>
      <c r="Z133" s="3"/>
      <c r="AF133" t="s">
        <v>63</v>
      </c>
      <c r="AH133">
        <v>0</v>
      </c>
      <c r="AI133" s="2">
        <v>44742</v>
      </c>
      <c r="AJ133" t="s">
        <v>64</v>
      </c>
      <c r="AK133" t="s">
        <v>64</v>
      </c>
      <c r="AL133" t="s">
        <v>64</v>
      </c>
      <c r="AN133" s="3"/>
      <c r="AP133" t="s">
        <v>64</v>
      </c>
      <c r="AR133" t="s">
        <v>64</v>
      </c>
      <c r="AS133" t="s">
        <v>66</v>
      </c>
    </row>
    <row r="134" spans="1:45" ht="16" x14ac:dyDescent="0.2">
      <c r="A134">
        <v>326</v>
      </c>
      <c r="B134">
        <v>326</v>
      </c>
      <c r="C134" s="2">
        <v>44742</v>
      </c>
      <c r="E134" t="s">
        <v>370</v>
      </c>
      <c r="F134" s="3">
        <v>1285.56</v>
      </c>
      <c r="G134" t="s">
        <v>47</v>
      </c>
      <c r="H134" s="3">
        <v>0</v>
      </c>
      <c r="I134" t="s">
        <v>104</v>
      </c>
      <c r="J134">
        <v>1730</v>
      </c>
      <c r="K134" t="s">
        <v>52</v>
      </c>
      <c r="L134" t="s">
        <v>203</v>
      </c>
      <c r="N134">
        <v>1705</v>
      </c>
      <c r="O134" t="s">
        <v>52</v>
      </c>
      <c r="P134" t="s">
        <v>203</v>
      </c>
      <c r="T134" t="s">
        <v>64</v>
      </c>
      <c r="Z134" s="3"/>
      <c r="AF134" t="s">
        <v>63</v>
      </c>
      <c r="AH134">
        <v>0</v>
      </c>
      <c r="AI134" s="2">
        <v>44742</v>
      </c>
      <c r="AJ134" t="s">
        <v>64</v>
      </c>
      <c r="AK134" t="s">
        <v>64</v>
      </c>
      <c r="AL134" t="s">
        <v>64</v>
      </c>
      <c r="AN134" s="3"/>
      <c r="AP134" t="s">
        <v>64</v>
      </c>
      <c r="AR134" t="s">
        <v>64</v>
      </c>
      <c r="AS134" t="s">
        <v>66</v>
      </c>
    </row>
    <row r="135" spans="1:45" ht="16" x14ac:dyDescent="0.2">
      <c r="A135">
        <v>327</v>
      </c>
      <c r="B135">
        <v>327</v>
      </c>
      <c r="C135" s="2">
        <v>44742</v>
      </c>
      <c r="D135" t="s">
        <v>373</v>
      </c>
      <c r="E135" t="s">
        <v>206</v>
      </c>
      <c r="F135" s="3">
        <v>3022.03</v>
      </c>
      <c r="G135" t="s">
        <v>47</v>
      </c>
      <c r="H135" s="3">
        <v>0</v>
      </c>
      <c r="I135" t="s">
        <v>104</v>
      </c>
      <c r="J135">
        <v>2551</v>
      </c>
      <c r="K135" t="s">
        <v>49</v>
      </c>
      <c r="L135" t="s">
        <v>50</v>
      </c>
      <c r="M135" t="s">
        <v>51</v>
      </c>
      <c r="N135">
        <v>1730</v>
      </c>
      <c r="O135" t="s">
        <v>52</v>
      </c>
      <c r="P135" t="s">
        <v>203</v>
      </c>
      <c r="T135" t="s">
        <v>64</v>
      </c>
      <c r="Z135" s="3"/>
      <c r="AF135" t="s">
        <v>63</v>
      </c>
      <c r="AH135">
        <v>0</v>
      </c>
      <c r="AI135" s="2">
        <v>44742</v>
      </c>
      <c r="AJ135" t="s">
        <v>64</v>
      </c>
      <c r="AK135" t="s">
        <v>64</v>
      </c>
      <c r="AL135" t="s">
        <v>64</v>
      </c>
      <c r="AN135" s="3"/>
      <c r="AP135" t="s">
        <v>64</v>
      </c>
      <c r="AR135" t="s">
        <v>64</v>
      </c>
      <c r="AS135" t="s">
        <v>66</v>
      </c>
    </row>
    <row r="136" spans="1:45" ht="16" x14ac:dyDescent="0.2">
      <c r="A136">
        <v>328</v>
      </c>
      <c r="B136">
        <v>328</v>
      </c>
      <c r="C136" s="2">
        <v>44742</v>
      </c>
      <c r="D136" t="s">
        <v>373</v>
      </c>
      <c r="E136" t="s">
        <v>204</v>
      </c>
      <c r="F136" s="3">
        <v>672.85</v>
      </c>
      <c r="G136" t="s">
        <v>47</v>
      </c>
      <c r="H136" s="3">
        <v>0</v>
      </c>
      <c r="I136" t="s">
        <v>104</v>
      </c>
      <c r="J136">
        <v>2555</v>
      </c>
      <c r="K136" t="s">
        <v>49</v>
      </c>
      <c r="L136" t="s">
        <v>50</v>
      </c>
      <c r="M136" t="s">
        <v>51</v>
      </c>
      <c r="N136">
        <v>1730</v>
      </c>
      <c r="O136" t="s">
        <v>52</v>
      </c>
      <c r="P136" t="s">
        <v>203</v>
      </c>
      <c r="T136" t="s">
        <v>64</v>
      </c>
      <c r="Z136" s="3"/>
      <c r="AF136" t="s">
        <v>63</v>
      </c>
      <c r="AH136">
        <v>0</v>
      </c>
      <c r="AI136" s="2">
        <v>44742</v>
      </c>
      <c r="AJ136" t="s">
        <v>64</v>
      </c>
      <c r="AK136" t="s">
        <v>64</v>
      </c>
      <c r="AL136" t="s">
        <v>64</v>
      </c>
      <c r="AN136" s="3"/>
      <c r="AP136" t="s">
        <v>64</v>
      </c>
      <c r="AR136" t="s">
        <v>64</v>
      </c>
      <c r="AS136" t="s">
        <v>66</v>
      </c>
    </row>
    <row r="137" spans="1:45" ht="16" x14ac:dyDescent="0.2">
      <c r="A137">
        <v>329</v>
      </c>
      <c r="B137">
        <v>329</v>
      </c>
      <c r="C137" s="2">
        <v>44742</v>
      </c>
      <c r="D137" t="s">
        <v>371</v>
      </c>
      <c r="E137" t="s">
        <v>204</v>
      </c>
      <c r="F137" s="3">
        <v>634.07000000000005</v>
      </c>
      <c r="G137" t="s">
        <v>47</v>
      </c>
      <c r="H137" s="3">
        <v>0</v>
      </c>
      <c r="I137" t="s">
        <v>104</v>
      </c>
      <c r="J137">
        <v>2555</v>
      </c>
      <c r="K137" t="s">
        <v>49</v>
      </c>
      <c r="L137" t="s">
        <v>50</v>
      </c>
      <c r="M137" t="s">
        <v>51</v>
      </c>
      <c r="N137">
        <v>1730</v>
      </c>
      <c r="O137" t="s">
        <v>52</v>
      </c>
      <c r="P137" t="s">
        <v>203</v>
      </c>
      <c r="T137" t="s">
        <v>64</v>
      </c>
      <c r="Z137" s="3"/>
      <c r="AF137" t="s">
        <v>63</v>
      </c>
      <c r="AH137">
        <v>0</v>
      </c>
      <c r="AI137" s="2">
        <v>44742</v>
      </c>
      <c r="AJ137" t="s">
        <v>64</v>
      </c>
      <c r="AK137" t="s">
        <v>64</v>
      </c>
      <c r="AL137" t="s">
        <v>64</v>
      </c>
      <c r="AN137" s="3"/>
      <c r="AP137" t="s">
        <v>64</v>
      </c>
      <c r="AR137" t="s">
        <v>64</v>
      </c>
      <c r="AS137" t="s">
        <v>66</v>
      </c>
    </row>
    <row r="138" spans="1:45" ht="16" x14ac:dyDescent="0.2">
      <c r="A138">
        <v>330</v>
      </c>
      <c r="B138">
        <v>330</v>
      </c>
      <c r="C138" s="2">
        <v>44742</v>
      </c>
      <c r="D138" t="s">
        <v>372</v>
      </c>
      <c r="E138" t="s">
        <v>204</v>
      </c>
      <c r="F138" s="3">
        <v>459.04</v>
      </c>
      <c r="G138" t="s">
        <v>47</v>
      </c>
      <c r="H138" s="3">
        <v>0</v>
      </c>
      <c r="I138" t="s">
        <v>104</v>
      </c>
      <c r="J138">
        <v>2555</v>
      </c>
      <c r="K138" t="s">
        <v>49</v>
      </c>
      <c r="L138" t="s">
        <v>50</v>
      </c>
      <c r="M138" t="s">
        <v>51</v>
      </c>
      <c r="N138">
        <v>1730</v>
      </c>
      <c r="O138" t="s">
        <v>52</v>
      </c>
      <c r="P138" t="s">
        <v>203</v>
      </c>
      <c r="T138" t="s">
        <v>64</v>
      </c>
      <c r="Z138" s="3"/>
      <c r="AF138" t="s">
        <v>63</v>
      </c>
      <c r="AH138">
        <v>0</v>
      </c>
      <c r="AI138" s="2">
        <v>44742</v>
      </c>
      <c r="AJ138" t="s">
        <v>64</v>
      </c>
      <c r="AK138" t="s">
        <v>64</v>
      </c>
      <c r="AL138" t="s">
        <v>64</v>
      </c>
      <c r="AN138" s="3"/>
      <c r="AP138" t="s">
        <v>64</v>
      </c>
      <c r="AR138" t="s">
        <v>64</v>
      </c>
      <c r="AS138" t="s">
        <v>66</v>
      </c>
    </row>
    <row r="139" spans="1:45" ht="16" x14ac:dyDescent="0.2">
      <c r="A139">
        <v>345</v>
      </c>
      <c r="B139">
        <v>345</v>
      </c>
      <c r="C139" s="2">
        <v>44742</v>
      </c>
      <c r="D139" t="s">
        <v>146</v>
      </c>
      <c r="E139" t="s">
        <v>147</v>
      </c>
      <c r="F139" s="3">
        <v>5.08</v>
      </c>
      <c r="G139" t="s">
        <v>47</v>
      </c>
      <c r="H139" s="3">
        <v>0</v>
      </c>
      <c r="I139" t="s">
        <v>48</v>
      </c>
      <c r="J139">
        <v>2705</v>
      </c>
      <c r="K139" t="s">
        <v>49</v>
      </c>
      <c r="L139" t="s">
        <v>50</v>
      </c>
      <c r="M139" t="s">
        <v>51</v>
      </c>
      <c r="N139">
        <v>940</v>
      </c>
      <c r="O139" t="s">
        <v>52</v>
      </c>
      <c r="P139" t="s">
        <v>53</v>
      </c>
      <c r="T139" t="s">
        <v>586</v>
      </c>
      <c r="U139" t="s">
        <v>587</v>
      </c>
      <c r="Z139" s="3"/>
      <c r="AF139" t="s">
        <v>63</v>
      </c>
      <c r="AH139">
        <v>0</v>
      </c>
      <c r="AI139" s="2">
        <v>44742</v>
      </c>
      <c r="AJ139" t="s">
        <v>64</v>
      </c>
      <c r="AK139" t="s">
        <v>64</v>
      </c>
      <c r="AL139" t="s">
        <v>588</v>
      </c>
      <c r="AM139" t="s">
        <v>587</v>
      </c>
      <c r="AN139" s="3"/>
      <c r="AP139" t="s">
        <v>64</v>
      </c>
      <c r="AR139">
        <v>93</v>
      </c>
      <c r="AS139" t="s">
        <v>66</v>
      </c>
    </row>
    <row r="140" spans="1:45" ht="16" x14ac:dyDescent="0.2">
      <c r="A140">
        <v>349</v>
      </c>
      <c r="B140">
        <v>349</v>
      </c>
      <c r="C140" s="2">
        <v>44743</v>
      </c>
      <c r="D140" t="s">
        <v>270</v>
      </c>
      <c r="E140" t="s">
        <v>271</v>
      </c>
      <c r="F140" s="3">
        <v>9.6</v>
      </c>
      <c r="G140" t="s">
        <v>47</v>
      </c>
      <c r="H140" s="3">
        <v>0</v>
      </c>
      <c r="I140" t="s">
        <v>48</v>
      </c>
      <c r="J140">
        <v>2704</v>
      </c>
      <c r="K140" t="s">
        <v>49</v>
      </c>
      <c r="L140" t="s">
        <v>50</v>
      </c>
      <c r="M140" t="s">
        <v>51</v>
      </c>
      <c r="N140">
        <v>561</v>
      </c>
      <c r="O140" t="s">
        <v>52</v>
      </c>
      <c r="P140" t="s">
        <v>53</v>
      </c>
      <c r="T140" t="s">
        <v>589</v>
      </c>
      <c r="V140" t="s">
        <v>379</v>
      </c>
      <c r="W140" t="s">
        <v>56</v>
      </c>
      <c r="X140" t="s">
        <v>590</v>
      </c>
      <c r="Y140" t="s">
        <v>274</v>
      </c>
      <c r="Z140" s="3">
        <v>19</v>
      </c>
      <c r="AA140" t="s">
        <v>591</v>
      </c>
      <c r="AB140" t="s">
        <v>592</v>
      </c>
      <c r="AC140" t="s">
        <v>61</v>
      </c>
      <c r="AD140" t="s">
        <v>61</v>
      </c>
      <c r="AE140" t="s">
        <v>593</v>
      </c>
      <c r="AF140" t="s">
        <v>63</v>
      </c>
      <c r="AH140">
        <v>0</v>
      </c>
      <c r="AI140" s="2">
        <v>44743</v>
      </c>
      <c r="AJ140" t="s">
        <v>64</v>
      </c>
      <c r="AK140" t="s">
        <v>64</v>
      </c>
      <c r="AL140" t="s">
        <v>564</v>
      </c>
      <c r="AN140" s="3">
        <v>9.6</v>
      </c>
      <c r="AO140" t="s">
        <v>592</v>
      </c>
      <c r="AP140" t="s">
        <v>64</v>
      </c>
      <c r="AQ140" t="s">
        <v>593</v>
      </c>
      <c r="AR140">
        <v>97</v>
      </c>
      <c r="AS140" t="s">
        <v>66</v>
      </c>
    </row>
    <row r="141" spans="1:45" ht="16" x14ac:dyDescent="0.2">
      <c r="A141">
        <v>470</v>
      </c>
      <c r="B141">
        <v>470</v>
      </c>
      <c r="C141" s="2">
        <v>44746</v>
      </c>
      <c r="D141" t="s">
        <v>338</v>
      </c>
      <c r="E141" t="s">
        <v>594</v>
      </c>
      <c r="F141" s="3">
        <v>78.650000000000006</v>
      </c>
      <c r="G141" t="s">
        <v>47</v>
      </c>
      <c r="H141" s="3">
        <v>0</v>
      </c>
      <c r="I141" t="s">
        <v>48</v>
      </c>
      <c r="J141">
        <v>2563</v>
      </c>
      <c r="K141" t="s">
        <v>49</v>
      </c>
      <c r="L141" t="s">
        <v>50</v>
      </c>
      <c r="M141" t="s">
        <v>51</v>
      </c>
      <c r="N141">
        <v>942</v>
      </c>
      <c r="O141" t="s">
        <v>52</v>
      </c>
      <c r="P141" t="s">
        <v>53</v>
      </c>
      <c r="T141" t="s">
        <v>595</v>
      </c>
      <c r="U141" t="s">
        <v>596</v>
      </c>
      <c r="V141" t="s">
        <v>543</v>
      </c>
      <c r="W141" t="s">
        <v>56</v>
      </c>
      <c r="X141" t="s">
        <v>597</v>
      </c>
      <c r="Y141" t="s">
        <v>549</v>
      </c>
      <c r="Z141" s="3">
        <v>0</v>
      </c>
      <c r="AA141" t="s">
        <v>598</v>
      </c>
      <c r="AB141" t="s">
        <v>599</v>
      </c>
      <c r="AC141" t="s">
        <v>61</v>
      </c>
      <c r="AD141" t="s">
        <v>61</v>
      </c>
      <c r="AE141" t="s">
        <v>600</v>
      </c>
      <c r="AF141" t="s">
        <v>63</v>
      </c>
      <c r="AH141">
        <v>0</v>
      </c>
      <c r="AI141" s="2">
        <v>44746</v>
      </c>
      <c r="AJ141" t="s">
        <v>64</v>
      </c>
      <c r="AK141" t="s">
        <v>64</v>
      </c>
      <c r="AL141" t="s">
        <v>601</v>
      </c>
      <c r="AM141" t="s">
        <v>596</v>
      </c>
      <c r="AN141" s="3">
        <v>78.650000000000006</v>
      </c>
      <c r="AO141" t="s">
        <v>599</v>
      </c>
      <c r="AP141" t="s">
        <v>64</v>
      </c>
      <c r="AQ141" t="s">
        <v>600</v>
      </c>
      <c r="AR141">
        <v>133</v>
      </c>
      <c r="AS141" t="s">
        <v>66</v>
      </c>
    </row>
    <row r="142" spans="1:45" ht="16" x14ac:dyDescent="0.2">
      <c r="A142">
        <v>346</v>
      </c>
      <c r="B142">
        <v>346</v>
      </c>
      <c r="C142" s="2">
        <v>44748</v>
      </c>
      <c r="D142" t="s">
        <v>279</v>
      </c>
      <c r="E142" t="s">
        <v>280</v>
      </c>
      <c r="F142" s="3">
        <v>53.43</v>
      </c>
      <c r="G142" t="s">
        <v>47</v>
      </c>
      <c r="H142" s="3">
        <v>0</v>
      </c>
      <c r="I142" t="s">
        <v>48</v>
      </c>
      <c r="J142">
        <v>2704</v>
      </c>
      <c r="K142" t="s">
        <v>49</v>
      </c>
      <c r="L142" t="s">
        <v>50</v>
      </c>
      <c r="M142" t="s">
        <v>51</v>
      </c>
      <c r="N142">
        <v>940</v>
      </c>
      <c r="O142" t="s">
        <v>52</v>
      </c>
      <c r="P142" t="s">
        <v>53</v>
      </c>
      <c r="T142" t="s">
        <v>281</v>
      </c>
      <c r="U142" t="s">
        <v>602</v>
      </c>
      <c r="V142" t="s">
        <v>603</v>
      </c>
      <c r="W142" t="s">
        <v>56</v>
      </c>
      <c r="X142" t="s">
        <v>604</v>
      </c>
      <c r="Y142" t="s">
        <v>231</v>
      </c>
      <c r="Z142" s="3">
        <v>19</v>
      </c>
      <c r="AA142" t="s">
        <v>284</v>
      </c>
      <c r="AB142" t="s">
        <v>592</v>
      </c>
      <c r="AC142" t="s">
        <v>61</v>
      </c>
      <c r="AD142" t="s">
        <v>61</v>
      </c>
      <c r="AE142" t="s">
        <v>605</v>
      </c>
      <c r="AF142" t="s">
        <v>63</v>
      </c>
      <c r="AH142">
        <v>0</v>
      </c>
      <c r="AI142" s="2">
        <v>44748</v>
      </c>
      <c r="AJ142" t="s">
        <v>64</v>
      </c>
      <c r="AK142" t="s">
        <v>64</v>
      </c>
      <c r="AL142" t="s">
        <v>606</v>
      </c>
      <c r="AM142" t="s">
        <v>602</v>
      </c>
      <c r="AN142" s="3">
        <v>53.43</v>
      </c>
      <c r="AO142" t="s">
        <v>592</v>
      </c>
      <c r="AP142" t="s">
        <v>64</v>
      </c>
      <c r="AQ142" t="s">
        <v>605</v>
      </c>
      <c r="AR142">
        <v>94</v>
      </c>
      <c r="AS142" t="s">
        <v>66</v>
      </c>
    </row>
    <row r="143" spans="1:45" ht="16" x14ac:dyDescent="0.2">
      <c r="A143">
        <v>347</v>
      </c>
      <c r="B143">
        <v>347</v>
      </c>
      <c r="C143" s="2">
        <v>44749</v>
      </c>
      <c r="D143" t="s">
        <v>279</v>
      </c>
      <c r="E143" t="s">
        <v>287</v>
      </c>
      <c r="F143" s="3">
        <v>95.2</v>
      </c>
      <c r="G143" t="s">
        <v>47</v>
      </c>
      <c r="H143" s="3">
        <v>0</v>
      </c>
      <c r="I143" t="s">
        <v>48</v>
      </c>
      <c r="J143">
        <v>2894</v>
      </c>
      <c r="K143" t="s">
        <v>49</v>
      </c>
      <c r="L143" t="s">
        <v>50</v>
      </c>
      <c r="M143" t="s">
        <v>51</v>
      </c>
      <c r="N143">
        <v>940</v>
      </c>
      <c r="O143" t="s">
        <v>52</v>
      </c>
      <c r="P143" t="s">
        <v>53</v>
      </c>
      <c r="T143" t="s">
        <v>288</v>
      </c>
      <c r="U143" t="s">
        <v>607</v>
      </c>
      <c r="V143" t="s">
        <v>390</v>
      </c>
      <c r="W143" t="s">
        <v>56</v>
      </c>
      <c r="X143" t="s">
        <v>608</v>
      </c>
      <c r="Y143" t="s">
        <v>291</v>
      </c>
      <c r="Z143" s="3">
        <v>19</v>
      </c>
      <c r="AA143" t="s">
        <v>292</v>
      </c>
      <c r="AB143" t="s">
        <v>609</v>
      </c>
      <c r="AC143" t="s">
        <v>61</v>
      </c>
      <c r="AD143" t="s">
        <v>61</v>
      </c>
      <c r="AE143" t="s">
        <v>610</v>
      </c>
      <c r="AF143" t="s">
        <v>63</v>
      </c>
      <c r="AH143">
        <v>0</v>
      </c>
      <c r="AI143" s="2">
        <v>44749</v>
      </c>
      <c r="AJ143" t="s">
        <v>64</v>
      </c>
      <c r="AK143" t="s">
        <v>64</v>
      </c>
      <c r="AL143" t="s">
        <v>611</v>
      </c>
      <c r="AM143" t="s">
        <v>607</v>
      </c>
      <c r="AN143" s="3">
        <v>95.2</v>
      </c>
      <c r="AO143" t="s">
        <v>609</v>
      </c>
      <c r="AP143" t="s">
        <v>64</v>
      </c>
      <c r="AQ143" t="s">
        <v>610</v>
      </c>
      <c r="AR143">
        <v>95</v>
      </c>
      <c r="AS143" t="s">
        <v>66</v>
      </c>
    </row>
    <row r="144" spans="1:45" ht="16" x14ac:dyDescent="0.2">
      <c r="A144">
        <v>365</v>
      </c>
      <c r="B144">
        <v>365</v>
      </c>
      <c r="C144" s="2">
        <v>44753</v>
      </c>
      <c r="D144" t="s">
        <v>318</v>
      </c>
      <c r="E144" t="s">
        <v>401</v>
      </c>
      <c r="F144" s="3">
        <v>45.9</v>
      </c>
      <c r="G144" t="s">
        <v>47</v>
      </c>
      <c r="H144" s="3">
        <v>0</v>
      </c>
      <c r="I144" t="s">
        <v>48</v>
      </c>
      <c r="J144">
        <v>2900</v>
      </c>
      <c r="K144" t="s">
        <v>49</v>
      </c>
      <c r="L144" t="s">
        <v>50</v>
      </c>
      <c r="M144" t="s">
        <v>51</v>
      </c>
      <c r="N144">
        <v>940</v>
      </c>
      <c r="O144" t="s">
        <v>52</v>
      </c>
      <c r="P144" t="s">
        <v>53</v>
      </c>
      <c r="T144" t="s">
        <v>612</v>
      </c>
      <c r="U144" t="s">
        <v>613</v>
      </c>
      <c r="V144" t="s">
        <v>400</v>
      </c>
      <c r="W144" t="s">
        <v>56</v>
      </c>
      <c r="X144" t="s">
        <v>614</v>
      </c>
      <c r="Y144" t="s">
        <v>323</v>
      </c>
      <c r="Z144" s="3">
        <v>19</v>
      </c>
      <c r="AA144" t="s">
        <v>615</v>
      </c>
      <c r="AB144" t="s">
        <v>616</v>
      </c>
      <c r="AC144" t="s">
        <v>61</v>
      </c>
      <c r="AD144" t="s">
        <v>61</v>
      </c>
      <c r="AE144" t="s">
        <v>617</v>
      </c>
      <c r="AF144" t="s">
        <v>63</v>
      </c>
      <c r="AH144">
        <v>0</v>
      </c>
      <c r="AI144" s="2">
        <v>44753</v>
      </c>
      <c r="AJ144" t="s">
        <v>64</v>
      </c>
      <c r="AK144" t="s">
        <v>64</v>
      </c>
      <c r="AL144" t="s">
        <v>618</v>
      </c>
      <c r="AM144" t="s">
        <v>613</v>
      </c>
      <c r="AN144" s="3">
        <v>45.9</v>
      </c>
      <c r="AO144" t="s">
        <v>616</v>
      </c>
      <c r="AP144" t="s">
        <v>64</v>
      </c>
      <c r="AQ144" t="s">
        <v>617</v>
      </c>
      <c r="AR144">
        <v>96</v>
      </c>
      <c r="AS144" t="s">
        <v>66</v>
      </c>
    </row>
    <row r="145" spans="1:45" ht="16" x14ac:dyDescent="0.2">
      <c r="A145">
        <v>364</v>
      </c>
      <c r="B145">
        <v>364</v>
      </c>
      <c r="C145" s="2">
        <v>44755</v>
      </c>
      <c r="D145" t="s">
        <v>619</v>
      </c>
      <c r="E145" t="s">
        <v>620</v>
      </c>
      <c r="F145" s="3">
        <v>3000</v>
      </c>
      <c r="G145" t="s">
        <v>47</v>
      </c>
      <c r="H145" s="3">
        <v>0</v>
      </c>
      <c r="I145" t="s">
        <v>104</v>
      </c>
      <c r="J145">
        <v>940</v>
      </c>
      <c r="K145" t="s">
        <v>52</v>
      </c>
      <c r="L145" t="s">
        <v>53</v>
      </c>
      <c r="N145">
        <v>3220</v>
      </c>
      <c r="O145" t="s">
        <v>49</v>
      </c>
      <c r="P145" t="s">
        <v>105</v>
      </c>
      <c r="Q145" t="s">
        <v>106</v>
      </c>
      <c r="T145" t="s">
        <v>621</v>
      </c>
      <c r="U145" t="s">
        <v>622</v>
      </c>
      <c r="V145" t="s">
        <v>407</v>
      </c>
      <c r="W145" t="s">
        <v>56</v>
      </c>
      <c r="X145" t="s">
        <v>623</v>
      </c>
      <c r="Y145" t="s">
        <v>624</v>
      </c>
      <c r="Z145" s="3">
        <v>0</v>
      </c>
      <c r="AA145" t="s">
        <v>625</v>
      </c>
      <c r="AB145" t="s">
        <v>626</v>
      </c>
      <c r="AC145" t="s">
        <v>61</v>
      </c>
      <c r="AD145" t="s">
        <v>61</v>
      </c>
      <c r="AE145" t="s">
        <v>627</v>
      </c>
      <c r="AF145" t="s">
        <v>63</v>
      </c>
      <c r="AH145">
        <v>0</v>
      </c>
      <c r="AI145" s="2">
        <v>44755</v>
      </c>
      <c r="AJ145" t="s">
        <v>64</v>
      </c>
      <c r="AK145" t="s">
        <v>64</v>
      </c>
      <c r="AL145" t="s">
        <v>628</v>
      </c>
      <c r="AM145" t="s">
        <v>622</v>
      </c>
      <c r="AN145" s="3">
        <v>3000</v>
      </c>
      <c r="AO145" t="s">
        <v>626</v>
      </c>
      <c r="AP145" t="s">
        <v>64</v>
      </c>
      <c r="AQ145" t="s">
        <v>627</v>
      </c>
      <c r="AR145">
        <v>98</v>
      </c>
      <c r="AS145" t="s">
        <v>66</v>
      </c>
    </row>
    <row r="146" spans="1:45" ht="16" x14ac:dyDescent="0.2">
      <c r="A146">
        <v>473</v>
      </c>
      <c r="B146">
        <v>473</v>
      </c>
      <c r="C146" s="2">
        <v>44755</v>
      </c>
      <c r="D146" t="s">
        <v>338</v>
      </c>
      <c r="E146" t="s">
        <v>629</v>
      </c>
      <c r="F146" s="3">
        <v>45.5</v>
      </c>
      <c r="G146" t="s">
        <v>47</v>
      </c>
      <c r="H146" s="3">
        <v>0</v>
      </c>
      <c r="I146" t="s">
        <v>48</v>
      </c>
      <c r="J146">
        <v>2563</v>
      </c>
      <c r="K146" t="s">
        <v>49</v>
      </c>
      <c r="L146" t="s">
        <v>50</v>
      </c>
      <c r="M146" t="s">
        <v>51</v>
      </c>
      <c r="N146">
        <v>942</v>
      </c>
      <c r="O146" t="s">
        <v>52</v>
      </c>
      <c r="P146" t="s">
        <v>53</v>
      </c>
      <c r="T146" t="s">
        <v>630</v>
      </c>
      <c r="U146" t="s">
        <v>631</v>
      </c>
      <c r="V146" t="s">
        <v>628</v>
      </c>
      <c r="W146" t="s">
        <v>56</v>
      </c>
      <c r="X146" t="s">
        <v>632</v>
      </c>
      <c r="Y146" t="s">
        <v>411</v>
      </c>
      <c r="Z146" s="3">
        <v>19</v>
      </c>
      <c r="AA146" t="s">
        <v>633</v>
      </c>
      <c r="AB146" t="s">
        <v>634</v>
      </c>
      <c r="AC146" t="s">
        <v>61</v>
      </c>
      <c r="AD146" t="s">
        <v>61</v>
      </c>
      <c r="AE146" t="s">
        <v>635</v>
      </c>
      <c r="AF146" t="s">
        <v>63</v>
      </c>
      <c r="AH146">
        <v>0</v>
      </c>
      <c r="AI146" s="2">
        <v>44755</v>
      </c>
      <c r="AJ146" t="s">
        <v>64</v>
      </c>
      <c r="AK146" t="s">
        <v>64</v>
      </c>
      <c r="AL146" t="s">
        <v>636</v>
      </c>
      <c r="AM146" t="s">
        <v>631</v>
      </c>
      <c r="AN146" s="3">
        <v>45.5</v>
      </c>
      <c r="AO146" t="s">
        <v>634</v>
      </c>
      <c r="AP146" t="s">
        <v>64</v>
      </c>
      <c r="AQ146" t="s">
        <v>635</v>
      </c>
      <c r="AR146">
        <v>142</v>
      </c>
      <c r="AS146" t="s">
        <v>66</v>
      </c>
    </row>
    <row r="147" spans="1:45" ht="16" x14ac:dyDescent="0.2">
      <c r="A147">
        <v>363</v>
      </c>
      <c r="B147">
        <v>363</v>
      </c>
      <c r="C147" s="2">
        <v>44756</v>
      </c>
      <c r="E147" t="s">
        <v>215</v>
      </c>
      <c r="F147" s="3">
        <v>1085.33</v>
      </c>
      <c r="G147" t="s">
        <v>47</v>
      </c>
      <c r="H147" s="3">
        <v>0</v>
      </c>
      <c r="I147" t="s">
        <v>48</v>
      </c>
      <c r="J147">
        <v>1700</v>
      </c>
      <c r="K147" t="s">
        <v>52</v>
      </c>
      <c r="L147" t="s">
        <v>203</v>
      </c>
      <c r="N147">
        <v>940</v>
      </c>
      <c r="O147" t="s">
        <v>52</v>
      </c>
      <c r="P147" t="s">
        <v>53</v>
      </c>
      <c r="T147" t="s">
        <v>637</v>
      </c>
      <c r="U147" t="s">
        <v>638</v>
      </c>
      <c r="Z147" s="3"/>
      <c r="AF147" t="s">
        <v>63</v>
      </c>
      <c r="AH147">
        <v>0</v>
      </c>
      <c r="AI147" s="2">
        <v>44756</v>
      </c>
      <c r="AJ147" t="s">
        <v>64</v>
      </c>
      <c r="AK147" t="s">
        <v>64</v>
      </c>
      <c r="AL147" t="s">
        <v>639</v>
      </c>
      <c r="AM147" t="s">
        <v>638</v>
      </c>
      <c r="AN147" s="3"/>
      <c r="AP147" t="s">
        <v>64</v>
      </c>
      <c r="AR147">
        <v>99</v>
      </c>
      <c r="AS147" t="s">
        <v>66</v>
      </c>
    </row>
    <row r="148" spans="1:45" ht="16" x14ac:dyDescent="0.2">
      <c r="A148">
        <v>367</v>
      </c>
      <c r="B148">
        <v>367</v>
      </c>
      <c r="C148" s="2">
        <v>44760</v>
      </c>
      <c r="E148" t="s">
        <v>532</v>
      </c>
      <c r="F148" s="3">
        <v>5169.3500000000004</v>
      </c>
      <c r="G148" t="s">
        <v>47</v>
      </c>
      <c r="H148" s="3">
        <v>0</v>
      </c>
      <c r="I148" t="s">
        <v>48</v>
      </c>
      <c r="J148">
        <v>1712</v>
      </c>
      <c r="K148" t="s">
        <v>52</v>
      </c>
      <c r="L148" t="s">
        <v>203</v>
      </c>
      <c r="N148">
        <v>940</v>
      </c>
      <c r="O148" t="s">
        <v>52</v>
      </c>
      <c r="P148" t="s">
        <v>53</v>
      </c>
      <c r="T148" t="s">
        <v>640</v>
      </c>
      <c r="U148" t="s">
        <v>641</v>
      </c>
      <c r="Z148" s="3"/>
      <c r="AF148" t="s">
        <v>63</v>
      </c>
      <c r="AH148">
        <v>0</v>
      </c>
      <c r="AI148" s="2">
        <v>44760</v>
      </c>
      <c r="AJ148" t="s">
        <v>64</v>
      </c>
      <c r="AK148" t="s">
        <v>64</v>
      </c>
      <c r="AL148" t="s">
        <v>642</v>
      </c>
      <c r="AM148" t="s">
        <v>641</v>
      </c>
      <c r="AN148" s="3"/>
      <c r="AP148" t="s">
        <v>64</v>
      </c>
      <c r="AR148">
        <v>100</v>
      </c>
      <c r="AS148" t="s">
        <v>66</v>
      </c>
    </row>
    <row r="149" spans="1:45" ht="16" x14ac:dyDescent="0.2">
      <c r="A149">
        <v>463</v>
      </c>
      <c r="B149">
        <v>463</v>
      </c>
      <c r="C149" s="2">
        <v>44762</v>
      </c>
      <c r="E149" t="s">
        <v>643</v>
      </c>
      <c r="F149" s="3">
        <v>357.65</v>
      </c>
      <c r="G149" t="s">
        <v>47</v>
      </c>
      <c r="H149" s="3">
        <v>0</v>
      </c>
      <c r="I149" t="s">
        <v>104</v>
      </c>
      <c r="J149">
        <v>942</v>
      </c>
      <c r="K149" t="s">
        <v>52</v>
      </c>
      <c r="L149" t="s">
        <v>53</v>
      </c>
      <c r="N149">
        <v>705</v>
      </c>
      <c r="O149" t="s">
        <v>52</v>
      </c>
      <c r="P149" t="s">
        <v>53</v>
      </c>
      <c r="T149" t="s">
        <v>644</v>
      </c>
      <c r="U149" t="s">
        <v>645</v>
      </c>
      <c r="Z149" s="3"/>
      <c r="AF149" t="s">
        <v>63</v>
      </c>
      <c r="AH149">
        <v>0</v>
      </c>
      <c r="AI149" s="2">
        <v>44762</v>
      </c>
      <c r="AJ149" t="s">
        <v>64</v>
      </c>
      <c r="AK149" t="s">
        <v>64</v>
      </c>
      <c r="AL149" t="s">
        <v>646</v>
      </c>
      <c r="AM149" t="s">
        <v>645</v>
      </c>
      <c r="AN149" s="3"/>
      <c r="AP149" t="s">
        <v>64</v>
      </c>
      <c r="AR149">
        <v>135</v>
      </c>
      <c r="AS149" t="s">
        <v>66</v>
      </c>
    </row>
    <row r="150" spans="1:45" ht="16" x14ac:dyDescent="0.2">
      <c r="A150">
        <v>378</v>
      </c>
      <c r="B150">
        <v>378</v>
      </c>
      <c r="C150" s="2">
        <v>44763</v>
      </c>
      <c r="E150" t="s">
        <v>647</v>
      </c>
      <c r="F150" s="3">
        <v>357.65</v>
      </c>
      <c r="G150" t="s">
        <v>47</v>
      </c>
      <c r="H150" s="3">
        <v>0</v>
      </c>
      <c r="I150" t="s">
        <v>48</v>
      </c>
      <c r="J150">
        <v>705</v>
      </c>
      <c r="K150" t="s">
        <v>52</v>
      </c>
      <c r="L150" t="s">
        <v>53</v>
      </c>
      <c r="N150">
        <v>940</v>
      </c>
      <c r="O150" t="s">
        <v>52</v>
      </c>
      <c r="P150" t="s">
        <v>53</v>
      </c>
      <c r="T150" t="s">
        <v>648</v>
      </c>
      <c r="U150" t="s">
        <v>649</v>
      </c>
      <c r="Z150" s="3"/>
      <c r="AF150" t="s">
        <v>63</v>
      </c>
      <c r="AH150">
        <v>0</v>
      </c>
      <c r="AI150" s="2">
        <v>44763</v>
      </c>
      <c r="AJ150" t="s">
        <v>64</v>
      </c>
      <c r="AK150" t="s">
        <v>64</v>
      </c>
      <c r="AL150" t="s">
        <v>650</v>
      </c>
      <c r="AM150" t="s">
        <v>649</v>
      </c>
      <c r="AN150" s="3"/>
      <c r="AP150" t="s">
        <v>64</v>
      </c>
      <c r="AR150">
        <v>103</v>
      </c>
      <c r="AS150" t="s">
        <v>66</v>
      </c>
    </row>
    <row r="151" spans="1:45" ht="16" x14ac:dyDescent="0.2">
      <c r="A151">
        <v>2136</v>
      </c>
      <c r="B151">
        <v>2136</v>
      </c>
      <c r="C151" s="2">
        <v>44763</v>
      </c>
      <c r="D151" t="s">
        <v>651</v>
      </c>
      <c r="E151" t="s">
        <v>652</v>
      </c>
      <c r="F151" s="3">
        <v>50</v>
      </c>
      <c r="G151" t="s">
        <v>47</v>
      </c>
      <c r="H151" s="3">
        <v>0</v>
      </c>
      <c r="I151" t="s">
        <v>48</v>
      </c>
      <c r="J151">
        <v>2705</v>
      </c>
      <c r="K151" t="s">
        <v>49</v>
      </c>
      <c r="L151" t="s">
        <v>50</v>
      </c>
      <c r="M151" t="s">
        <v>51</v>
      </c>
      <c r="N151">
        <v>940</v>
      </c>
      <c r="O151" t="s">
        <v>52</v>
      </c>
      <c r="P151" t="s">
        <v>53</v>
      </c>
      <c r="T151" t="s">
        <v>653</v>
      </c>
      <c r="U151" t="s">
        <v>654</v>
      </c>
      <c r="Z151" s="3"/>
      <c r="AF151" t="s">
        <v>63</v>
      </c>
      <c r="AH151">
        <v>0</v>
      </c>
      <c r="AI151" s="2">
        <v>44763</v>
      </c>
      <c r="AJ151" t="s">
        <v>64</v>
      </c>
      <c r="AK151" t="s">
        <v>64</v>
      </c>
      <c r="AL151" t="s">
        <v>655</v>
      </c>
      <c r="AM151" t="s">
        <v>654</v>
      </c>
      <c r="AN151" s="3"/>
      <c r="AP151" t="s">
        <v>64</v>
      </c>
      <c r="AR151">
        <v>104</v>
      </c>
      <c r="AS151" t="s">
        <v>66</v>
      </c>
    </row>
    <row r="152" spans="1:45" ht="16" x14ac:dyDescent="0.2">
      <c r="A152">
        <v>380</v>
      </c>
      <c r="B152">
        <v>380</v>
      </c>
      <c r="C152" s="2">
        <v>44767</v>
      </c>
      <c r="D152" t="s">
        <v>226</v>
      </c>
      <c r="E152" t="s">
        <v>309</v>
      </c>
      <c r="F152" s="3">
        <v>107.1</v>
      </c>
      <c r="G152" t="s">
        <v>47</v>
      </c>
      <c r="H152" s="3">
        <v>0</v>
      </c>
      <c r="I152" t="s">
        <v>48</v>
      </c>
      <c r="J152">
        <v>2894</v>
      </c>
      <c r="K152" t="s">
        <v>49</v>
      </c>
      <c r="L152" t="s">
        <v>50</v>
      </c>
      <c r="M152" t="s">
        <v>51</v>
      </c>
      <c r="N152">
        <v>940</v>
      </c>
      <c r="O152" t="s">
        <v>52</v>
      </c>
      <c r="P152" t="s">
        <v>53</v>
      </c>
      <c r="T152" t="s">
        <v>573</v>
      </c>
      <c r="U152" t="s">
        <v>656</v>
      </c>
      <c r="V152" t="s">
        <v>435</v>
      </c>
      <c r="W152" t="s">
        <v>56</v>
      </c>
      <c r="X152" t="s">
        <v>657</v>
      </c>
      <c r="Y152" t="s">
        <v>313</v>
      </c>
      <c r="Z152" s="3">
        <v>19</v>
      </c>
      <c r="AA152" t="s">
        <v>577</v>
      </c>
      <c r="AB152" t="s">
        <v>658</v>
      </c>
      <c r="AC152" t="s">
        <v>61</v>
      </c>
      <c r="AD152" t="s">
        <v>61</v>
      </c>
      <c r="AE152" t="s">
        <v>659</v>
      </c>
      <c r="AF152" t="s">
        <v>63</v>
      </c>
      <c r="AH152">
        <v>0</v>
      </c>
      <c r="AI152" s="2">
        <v>44767</v>
      </c>
      <c r="AJ152" t="s">
        <v>64</v>
      </c>
      <c r="AK152" t="s">
        <v>64</v>
      </c>
      <c r="AL152" t="s">
        <v>660</v>
      </c>
      <c r="AM152" t="s">
        <v>656</v>
      </c>
      <c r="AN152" s="3">
        <v>107.1</v>
      </c>
      <c r="AO152" t="s">
        <v>658</v>
      </c>
      <c r="AP152" t="s">
        <v>64</v>
      </c>
      <c r="AQ152" t="s">
        <v>659</v>
      </c>
      <c r="AR152">
        <v>105</v>
      </c>
      <c r="AS152" t="s">
        <v>66</v>
      </c>
    </row>
    <row r="153" spans="1:45" ht="16" x14ac:dyDescent="0.2">
      <c r="A153">
        <v>472</v>
      </c>
      <c r="B153">
        <v>472</v>
      </c>
      <c r="C153" s="2">
        <v>44768</v>
      </c>
      <c r="D153" t="s">
        <v>338</v>
      </c>
      <c r="E153" t="s">
        <v>661</v>
      </c>
      <c r="F153" s="3">
        <v>161.30000000000001</v>
      </c>
      <c r="G153" t="s">
        <v>47</v>
      </c>
      <c r="H153" s="3">
        <v>0</v>
      </c>
      <c r="I153" t="s">
        <v>48</v>
      </c>
      <c r="J153">
        <v>2563</v>
      </c>
      <c r="K153" t="s">
        <v>49</v>
      </c>
      <c r="L153" t="s">
        <v>50</v>
      </c>
      <c r="M153" t="s">
        <v>51</v>
      </c>
      <c r="N153">
        <v>942</v>
      </c>
      <c r="O153" t="s">
        <v>52</v>
      </c>
      <c r="P153" t="s">
        <v>53</v>
      </c>
      <c r="T153" t="s">
        <v>662</v>
      </c>
      <c r="U153" t="s">
        <v>663</v>
      </c>
      <c r="V153" t="s">
        <v>529</v>
      </c>
      <c r="W153" t="s">
        <v>56</v>
      </c>
      <c r="X153" t="s">
        <v>664</v>
      </c>
      <c r="Y153" t="s">
        <v>665</v>
      </c>
      <c r="Z153" s="3">
        <v>0</v>
      </c>
      <c r="AA153" t="s">
        <v>666</v>
      </c>
      <c r="AB153" t="s">
        <v>667</v>
      </c>
      <c r="AC153" t="s">
        <v>61</v>
      </c>
      <c r="AD153" t="s">
        <v>61</v>
      </c>
      <c r="AE153" t="s">
        <v>668</v>
      </c>
      <c r="AF153" t="s">
        <v>63</v>
      </c>
      <c r="AH153">
        <v>0</v>
      </c>
      <c r="AI153" s="2">
        <v>44768</v>
      </c>
      <c r="AJ153" t="s">
        <v>64</v>
      </c>
      <c r="AK153" t="s">
        <v>64</v>
      </c>
      <c r="AL153" t="s">
        <v>669</v>
      </c>
      <c r="AM153" t="s">
        <v>663</v>
      </c>
      <c r="AN153" s="3">
        <v>161.30000000000001</v>
      </c>
      <c r="AO153" t="s">
        <v>667</v>
      </c>
      <c r="AP153" t="s">
        <v>64</v>
      </c>
      <c r="AQ153" t="s">
        <v>668</v>
      </c>
      <c r="AR153">
        <v>136</v>
      </c>
      <c r="AS153" t="s">
        <v>66</v>
      </c>
    </row>
    <row r="154" spans="1:45" ht="16" x14ac:dyDescent="0.2">
      <c r="A154">
        <v>858</v>
      </c>
      <c r="B154">
        <v>858</v>
      </c>
      <c r="C154" s="2">
        <v>44768</v>
      </c>
      <c r="D154" t="s">
        <v>318</v>
      </c>
      <c r="E154" t="s">
        <v>401</v>
      </c>
      <c r="F154" s="3">
        <v>39.9</v>
      </c>
      <c r="G154" t="s">
        <v>47</v>
      </c>
      <c r="H154" s="3">
        <v>0</v>
      </c>
      <c r="I154" t="s">
        <v>48</v>
      </c>
      <c r="J154">
        <v>2900</v>
      </c>
      <c r="K154" t="s">
        <v>49</v>
      </c>
      <c r="L154" t="s">
        <v>50</v>
      </c>
      <c r="M154" t="s">
        <v>51</v>
      </c>
      <c r="N154">
        <v>940</v>
      </c>
      <c r="O154" t="s">
        <v>52</v>
      </c>
      <c r="P154" t="s">
        <v>53</v>
      </c>
      <c r="T154" t="s">
        <v>554</v>
      </c>
      <c r="U154" t="s">
        <v>670</v>
      </c>
      <c r="V154" t="s">
        <v>671</v>
      </c>
      <c r="W154" t="s">
        <v>56</v>
      </c>
      <c r="X154" t="s">
        <v>672</v>
      </c>
      <c r="Y154" t="s">
        <v>323</v>
      </c>
      <c r="Z154" s="3">
        <v>19</v>
      </c>
      <c r="AA154" t="s">
        <v>558</v>
      </c>
      <c r="AB154" t="s">
        <v>673</v>
      </c>
      <c r="AC154" t="s">
        <v>61</v>
      </c>
      <c r="AD154" t="s">
        <v>61</v>
      </c>
      <c r="AE154" t="s">
        <v>674</v>
      </c>
      <c r="AF154" t="s">
        <v>63</v>
      </c>
      <c r="AH154">
        <v>0</v>
      </c>
      <c r="AI154" s="2">
        <v>44768</v>
      </c>
      <c r="AJ154" t="s">
        <v>64</v>
      </c>
      <c r="AK154" t="s">
        <v>64</v>
      </c>
      <c r="AL154" t="s">
        <v>675</v>
      </c>
      <c r="AM154" t="s">
        <v>670</v>
      </c>
      <c r="AN154" s="3">
        <v>39.9</v>
      </c>
      <c r="AO154" t="s">
        <v>673</v>
      </c>
      <c r="AP154" t="s">
        <v>64</v>
      </c>
      <c r="AQ154" t="s">
        <v>674</v>
      </c>
      <c r="AR154">
        <v>107</v>
      </c>
      <c r="AS154" t="s">
        <v>66</v>
      </c>
    </row>
    <row r="155" spans="1:45" ht="16" x14ac:dyDescent="0.2">
      <c r="A155">
        <v>1938</v>
      </c>
      <c r="B155">
        <v>1938</v>
      </c>
      <c r="C155" s="2">
        <v>44768</v>
      </c>
      <c r="D155" t="s">
        <v>338</v>
      </c>
      <c r="E155" t="s">
        <v>676</v>
      </c>
      <c r="F155" s="3">
        <v>22.4</v>
      </c>
      <c r="G155" t="s">
        <v>47</v>
      </c>
      <c r="H155" s="3">
        <v>0</v>
      </c>
      <c r="I155" t="s">
        <v>48</v>
      </c>
      <c r="J155">
        <v>2560</v>
      </c>
      <c r="K155" t="s">
        <v>49</v>
      </c>
      <c r="L155" t="s">
        <v>50</v>
      </c>
      <c r="M155" t="s">
        <v>51</v>
      </c>
      <c r="N155">
        <v>561</v>
      </c>
      <c r="O155" t="s">
        <v>52</v>
      </c>
      <c r="P155" t="s">
        <v>53</v>
      </c>
      <c r="T155" t="s">
        <v>677</v>
      </c>
      <c r="U155" t="s">
        <v>678</v>
      </c>
      <c r="V155" t="s">
        <v>474</v>
      </c>
      <c r="W155" t="s">
        <v>56</v>
      </c>
      <c r="X155" t="s">
        <v>679</v>
      </c>
      <c r="Y155" t="s">
        <v>665</v>
      </c>
      <c r="Z155" s="3">
        <v>0</v>
      </c>
      <c r="AA155" t="s">
        <v>680</v>
      </c>
      <c r="AB155" t="s">
        <v>667</v>
      </c>
      <c r="AC155" t="s">
        <v>61</v>
      </c>
      <c r="AD155" t="s">
        <v>61</v>
      </c>
      <c r="AE155" t="s">
        <v>681</v>
      </c>
      <c r="AF155" t="s">
        <v>63</v>
      </c>
      <c r="AH155">
        <v>0</v>
      </c>
      <c r="AI155" s="2">
        <v>44768</v>
      </c>
      <c r="AJ155" t="s">
        <v>64</v>
      </c>
      <c r="AK155" t="s">
        <v>64</v>
      </c>
      <c r="AL155" t="s">
        <v>682</v>
      </c>
      <c r="AM155" t="s">
        <v>678</v>
      </c>
      <c r="AN155" s="3">
        <v>231.4</v>
      </c>
      <c r="AO155" t="s">
        <v>667</v>
      </c>
      <c r="AP155" t="s">
        <v>64</v>
      </c>
      <c r="AQ155" t="s">
        <v>681</v>
      </c>
      <c r="AR155">
        <v>112</v>
      </c>
      <c r="AS155" t="s">
        <v>66</v>
      </c>
    </row>
    <row r="156" spans="1:45" ht="16" x14ac:dyDescent="0.2">
      <c r="A156">
        <v>1939</v>
      </c>
      <c r="B156">
        <v>1939</v>
      </c>
      <c r="C156" s="2">
        <v>44768</v>
      </c>
      <c r="D156" t="s">
        <v>338</v>
      </c>
      <c r="E156" t="s">
        <v>683</v>
      </c>
      <c r="F156" s="3">
        <v>26.8</v>
      </c>
      <c r="G156" t="s">
        <v>47</v>
      </c>
      <c r="H156" s="3">
        <v>0</v>
      </c>
      <c r="I156" t="s">
        <v>48</v>
      </c>
      <c r="J156">
        <v>3270</v>
      </c>
      <c r="K156" t="s">
        <v>49</v>
      </c>
      <c r="L156" t="s">
        <v>50</v>
      </c>
      <c r="M156" t="s">
        <v>106</v>
      </c>
      <c r="N156">
        <v>561</v>
      </c>
      <c r="O156" t="s">
        <v>52</v>
      </c>
      <c r="P156" t="s">
        <v>53</v>
      </c>
      <c r="T156" t="s">
        <v>677</v>
      </c>
      <c r="U156" t="s">
        <v>678</v>
      </c>
      <c r="V156" t="s">
        <v>474</v>
      </c>
      <c r="W156" t="s">
        <v>56</v>
      </c>
      <c r="X156" t="s">
        <v>679</v>
      </c>
      <c r="Y156" t="s">
        <v>665</v>
      </c>
      <c r="Z156" s="3">
        <v>0</v>
      </c>
      <c r="AA156" t="s">
        <v>680</v>
      </c>
      <c r="AB156" t="s">
        <v>667</v>
      </c>
      <c r="AC156" t="s">
        <v>61</v>
      </c>
      <c r="AD156" t="s">
        <v>61</v>
      </c>
      <c r="AE156" t="s">
        <v>681</v>
      </c>
      <c r="AF156" t="s">
        <v>63</v>
      </c>
      <c r="AH156">
        <v>0</v>
      </c>
      <c r="AI156" s="2">
        <v>44768</v>
      </c>
      <c r="AJ156" t="s">
        <v>64</v>
      </c>
      <c r="AK156" t="s">
        <v>64</v>
      </c>
      <c r="AL156" t="s">
        <v>682</v>
      </c>
      <c r="AM156" t="s">
        <v>678</v>
      </c>
      <c r="AN156" s="3">
        <v>231.4</v>
      </c>
      <c r="AO156" t="s">
        <v>667</v>
      </c>
      <c r="AP156" t="s">
        <v>64</v>
      </c>
      <c r="AQ156" t="s">
        <v>681</v>
      </c>
      <c r="AR156">
        <v>112</v>
      </c>
      <c r="AS156" t="s">
        <v>66</v>
      </c>
    </row>
    <row r="157" spans="1:45" ht="16" x14ac:dyDescent="0.2">
      <c r="A157">
        <v>1940</v>
      </c>
      <c r="B157">
        <v>1940</v>
      </c>
      <c r="C157" s="2">
        <v>44768</v>
      </c>
      <c r="D157" t="s">
        <v>338</v>
      </c>
      <c r="E157" t="s">
        <v>684</v>
      </c>
      <c r="F157" s="3">
        <v>40.299999999999997</v>
      </c>
      <c r="G157" t="s">
        <v>47</v>
      </c>
      <c r="H157" s="3">
        <v>0</v>
      </c>
      <c r="I157" t="s">
        <v>48</v>
      </c>
      <c r="J157">
        <v>3270</v>
      </c>
      <c r="K157" t="s">
        <v>49</v>
      </c>
      <c r="L157" t="s">
        <v>50</v>
      </c>
      <c r="M157" t="s">
        <v>106</v>
      </c>
      <c r="N157">
        <v>561</v>
      </c>
      <c r="O157" t="s">
        <v>52</v>
      </c>
      <c r="P157" t="s">
        <v>53</v>
      </c>
      <c r="T157" t="s">
        <v>677</v>
      </c>
      <c r="U157" t="s">
        <v>678</v>
      </c>
      <c r="V157" t="s">
        <v>474</v>
      </c>
      <c r="W157" t="s">
        <v>56</v>
      </c>
      <c r="X157" t="s">
        <v>679</v>
      </c>
      <c r="Y157" t="s">
        <v>665</v>
      </c>
      <c r="Z157" s="3">
        <v>0</v>
      </c>
      <c r="AA157" t="s">
        <v>680</v>
      </c>
      <c r="AB157" t="s">
        <v>667</v>
      </c>
      <c r="AC157" t="s">
        <v>61</v>
      </c>
      <c r="AD157" t="s">
        <v>61</v>
      </c>
      <c r="AE157" t="s">
        <v>681</v>
      </c>
      <c r="AF157" t="s">
        <v>63</v>
      </c>
      <c r="AH157">
        <v>0</v>
      </c>
      <c r="AI157" s="2">
        <v>44768</v>
      </c>
      <c r="AJ157" t="s">
        <v>64</v>
      </c>
      <c r="AK157" t="s">
        <v>64</v>
      </c>
      <c r="AL157" t="s">
        <v>682</v>
      </c>
      <c r="AM157" t="s">
        <v>678</v>
      </c>
      <c r="AN157" s="3">
        <v>231.4</v>
      </c>
      <c r="AO157" t="s">
        <v>667</v>
      </c>
      <c r="AP157" t="s">
        <v>64</v>
      </c>
      <c r="AQ157" t="s">
        <v>681</v>
      </c>
      <c r="AR157">
        <v>112</v>
      </c>
      <c r="AS157" t="s">
        <v>66</v>
      </c>
    </row>
    <row r="158" spans="1:45" ht="16" x14ac:dyDescent="0.2">
      <c r="A158">
        <v>1941</v>
      </c>
      <c r="B158">
        <v>1941</v>
      </c>
      <c r="C158" s="2">
        <v>44768</v>
      </c>
      <c r="D158" t="s">
        <v>338</v>
      </c>
      <c r="E158" t="s">
        <v>683</v>
      </c>
      <c r="F158" s="3">
        <v>22.4</v>
      </c>
      <c r="G158" t="s">
        <v>47</v>
      </c>
      <c r="H158" s="3">
        <v>0</v>
      </c>
      <c r="I158" t="s">
        <v>48</v>
      </c>
      <c r="J158">
        <v>3270</v>
      </c>
      <c r="K158" t="s">
        <v>49</v>
      </c>
      <c r="L158" t="s">
        <v>50</v>
      </c>
      <c r="M158" t="s">
        <v>106</v>
      </c>
      <c r="N158">
        <v>561</v>
      </c>
      <c r="O158" t="s">
        <v>52</v>
      </c>
      <c r="P158" t="s">
        <v>53</v>
      </c>
      <c r="T158" t="s">
        <v>677</v>
      </c>
      <c r="U158" t="s">
        <v>678</v>
      </c>
      <c r="V158" t="s">
        <v>474</v>
      </c>
      <c r="W158" t="s">
        <v>56</v>
      </c>
      <c r="X158" t="s">
        <v>679</v>
      </c>
      <c r="Y158" t="s">
        <v>665</v>
      </c>
      <c r="Z158" s="3">
        <v>0</v>
      </c>
      <c r="AA158" t="s">
        <v>680</v>
      </c>
      <c r="AB158" t="s">
        <v>667</v>
      </c>
      <c r="AC158" t="s">
        <v>61</v>
      </c>
      <c r="AD158" t="s">
        <v>61</v>
      </c>
      <c r="AE158" t="s">
        <v>681</v>
      </c>
      <c r="AF158" t="s">
        <v>63</v>
      </c>
      <c r="AH158">
        <v>0</v>
      </c>
      <c r="AI158" s="2">
        <v>44768</v>
      </c>
      <c r="AJ158" t="s">
        <v>64</v>
      </c>
      <c r="AK158" t="s">
        <v>64</v>
      </c>
      <c r="AL158" t="s">
        <v>682</v>
      </c>
      <c r="AM158" t="s">
        <v>678</v>
      </c>
      <c r="AN158" s="3">
        <v>231.4</v>
      </c>
      <c r="AO158" t="s">
        <v>667</v>
      </c>
      <c r="AP158" t="s">
        <v>64</v>
      </c>
      <c r="AQ158" t="s">
        <v>681</v>
      </c>
      <c r="AR158">
        <v>112</v>
      </c>
      <c r="AS158" t="s">
        <v>66</v>
      </c>
    </row>
    <row r="159" spans="1:45" ht="16" x14ac:dyDescent="0.2">
      <c r="A159">
        <v>1942</v>
      </c>
      <c r="B159">
        <v>1942</v>
      </c>
      <c r="C159" s="2">
        <v>44768</v>
      </c>
      <c r="D159" t="s">
        <v>338</v>
      </c>
      <c r="E159" t="s">
        <v>685</v>
      </c>
      <c r="F159" s="3">
        <v>9</v>
      </c>
      <c r="G159" t="s">
        <v>47</v>
      </c>
      <c r="H159" s="3">
        <v>0</v>
      </c>
      <c r="I159" t="s">
        <v>48</v>
      </c>
      <c r="J159">
        <v>2563</v>
      </c>
      <c r="K159" t="s">
        <v>49</v>
      </c>
      <c r="L159" t="s">
        <v>50</v>
      </c>
      <c r="M159" t="s">
        <v>51</v>
      </c>
      <c r="N159">
        <v>561</v>
      </c>
      <c r="O159" t="s">
        <v>52</v>
      </c>
      <c r="P159" t="s">
        <v>53</v>
      </c>
      <c r="T159" t="s">
        <v>677</v>
      </c>
      <c r="U159" t="s">
        <v>678</v>
      </c>
      <c r="V159" t="s">
        <v>474</v>
      </c>
      <c r="W159" t="s">
        <v>56</v>
      </c>
      <c r="X159" t="s">
        <v>679</v>
      </c>
      <c r="Y159" t="s">
        <v>665</v>
      </c>
      <c r="Z159" s="3">
        <v>0</v>
      </c>
      <c r="AA159" t="s">
        <v>680</v>
      </c>
      <c r="AB159" t="s">
        <v>667</v>
      </c>
      <c r="AC159" t="s">
        <v>61</v>
      </c>
      <c r="AD159" t="s">
        <v>61</v>
      </c>
      <c r="AE159" t="s">
        <v>681</v>
      </c>
      <c r="AF159" t="s">
        <v>63</v>
      </c>
      <c r="AH159">
        <v>0</v>
      </c>
      <c r="AI159" s="2">
        <v>44768</v>
      </c>
      <c r="AJ159" t="s">
        <v>64</v>
      </c>
      <c r="AK159" t="s">
        <v>64</v>
      </c>
      <c r="AL159" t="s">
        <v>682</v>
      </c>
      <c r="AM159" t="s">
        <v>678</v>
      </c>
      <c r="AN159" s="3">
        <v>231.4</v>
      </c>
      <c r="AO159" t="s">
        <v>667</v>
      </c>
      <c r="AP159" t="s">
        <v>64</v>
      </c>
      <c r="AQ159" t="s">
        <v>681</v>
      </c>
      <c r="AR159">
        <v>112</v>
      </c>
      <c r="AS159" t="s">
        <v>66</v>
      </c>
    </row>
    <row r="160" spans="1:45" ht="16" x14ac:dyDescent="0.2">
      <c r="A160">
        <v>1943</v>
      </c>
      <c r="B160">
        <v>1943</v>
      </c>
      <c r="C160" s="2">
        <v>44768</v>
      </c>
      <c r="D160" t="s">
        <v>338</v>
      </c>
      <c r="E160" t="s">
        <v>684</v>
      </c>
      <c r="F160" s="3">
        <v>91.7</v>
      </c>
      <c r="G160" t="s">
        <v>47</v>
      </c>
      <c r="H160" s="3">
        <v>0</v>
      </c>
      <c r="I160" t="s">
        <v>48</v>
      </c>
      <c r="J160">
        <v>3270</v>
      </c>
      <c r="K160" t="s">
        <v>49</v>
      </c>
      <c r="L160" t="s">
        <v>50</v>
      </c>
      <c r="M160" t="s">
        <v>106</v>
      </c>
      <c r="N160">
        <v>561</v>
      </c>
      <c r="O160" t="s">
        <v>52</v>
      </c>
      <c r="P160" t="s">
        <v>53</v>
      </c>
      <c r="T160" t="s">
        <v>677</v>
      </c>
      <c r="U160" t="s">
        <v>678</v>
      </c>
      <c r="V160" t="s">
        <v>474</v>
      </c>
      <c r="W160" t="s">
        <v>56</v>
      </c>
      <c r="X160" t="s">
        <v>679</v>
      </c>
      <c r="Y160" t="s">
        <v>665</v>
      </c>
      <c r="Z160" s="3">
        <v>0</v>
      </c>
      <c r="AA160" t="s">
        <v>680</v>
      </c>
      <c r="AB160" t="s">
        <v>667</v>
      </c>
      <c r="AC160" t="s">
        <v>61</v>
      </c>
      <c r="AD160" t="s">
        <v>61</v>
      </c>
      <c r="AE160" t="s">
        <v>681</v>
      </c>
      <c r="AF160" t="s">
        <v>63</v>
      </c>
      <c r="AH160">
        <v>0</v>
      </c>
      <c r="AI160" s="2">
        <v>44768</v>
      </c>
      <c r="AJ160" t="s">
        <v>64</v>
      </c>
      <c r="AK160" t="s">
        <v>64</v>
      </c>
      <c r="AL160" t="s">
        <v>682</v>
      </c>
      <c r="AM160" t="s">
        <v>678</v>
      </c>
      <c r="AN160" s="3">
        <v>231.4</v>
      </c>
      <c r="AO160" t="s">
        <v>667</v>
      </c>
      <c r="AP160" t="s">
        <v>64</v>
      </c>
      <c r="AQ160" t="s">
        <v>681</v>
      </c>
      <c r="AR160">
        <v>112</v>
      </c>
      <c r="AS160" t="s">
        <v>66</v>
      </c>
    </row>
    <row r="161" spans="1:45" ht="16" x14ac:dyDescent="0.2">
      <c r="A161">
        <v>1944</v>
      </c>
      <c r="B161">
        <v>1944</v>
      </c>
      <c r="C161" s="2">
        <v>44768</v>
      </c>
      <c r="D161" t="s">
        <v>338</v>
      </c>
      <c r="E161" t="s">
        <v>686</v>
      </c>
      <c r="F161" s="3">
        <v>7.9</v>
      </c>
      <c r="G161" t="s">
        <v>47</v>
      </c>
      <c r="H161" s="3">
        <v>0</v>
      </c>
      <c r="I161" t="s">
        <v>48</v>
      </c>
      <c r="J161">
        <v>3270</v>
      </c>
      <c r="K161" t="s">
        <v>49</v>
      </c>
      <c r="L161" t="s">
        <v>50</v>
      </c>
      <c r="M161" t="s">
        <v>106</v>
      </c>
      <c r="N161">
        <v>561</v>
      </c>
      <c r="O161" t="s">
        <v>52</v>
      </c>
      <c r="P161" t="s">
        <v>53</v>
      </c>
      <c r="T161" t="s">
        <v>677</v>
      </c>
      <c r="U161" t="s">
        <v>678</v>
      </c>
      <c r="V161" t="s">
        <v>474</v>
      </c>
      <c r="W161" t="s">
        <v>56</v>
      </c>
      <c r="X161" t="s">
        <v>679</v>
      </c>
      <c r="Y161" t="s">
        <v>665</v>
      </c>
      <c r="Z161" s="3">
        <v>0</v>
      </c>
      <c r="AA161" t="s">
        <v>680</v>
      </c>
      <c r="AB161" t="s">
        <v>667</v>
      </c>
      <c r="AC161" t="s">
        <v>61</v>
      </c>
      <c r="AD161" t="s">
        <v>61</v>
      </c>
      <c r="AE161" t="s">
        <v>681</v>
      </c>
      <c r="AF161" t="s">
        <v>63</v>
      </c>
      <c r="AH161">
        <v>0</v>
      </c>
      <c r="AI161" s="2">
        <v>44768</v>
      </c>
      <c r="AJ161" t="s">
        <v>64</v>
      </c>
      <c r="AK161" t="s">
        <v>64</v>
      </c>
      <c r="AL161" t="s">
        <v>682</v>
      </c>
      <c r="AM161" t="s">
        <v>678</v>
      </c>
      <c r="AN161" s="3">
        <v>231.4</v>
      </c>
      <c r="AO161" t="s">
        <v>667</v>
      </c>
      <c r="AP161" t="s">
        <v>64</v>
      </c>
      <c r="AQ161" t="s">
        <v>681</v>
      </c>
      <c r="AR161">
        <v>112</v>
      </c>
      <c r="AS161" t="s">
        <v>66</v>
      </c>
    </row>
    <row r="162" spans="1:45" ht="16" x14ac:dyDescent="0.2">
      <c r="A162">
        <v>1945</v>
      </c>
      <c r="B162">
        <v>1945</v>
      </c>
      <c r="C162" s="2">
        <v>44768</v>
      </c>
      <c r="D162" t="s">
        <v>338</v>
      </c>
      <c r="E162" t="s">
        <v>686</v>
      </c>
      <c r="F162" s="3">
        <v>10.9</v>
      </c>
      <c r="G162" t="s">
        <v>47</v>
      </c>
      <c r="H162" s="3">
        <v>0</v>
      </c>
      <c r="I162" t="s">
        <v>48</v>
      </c>
      <c r="J162">
        <v>3270</v>
      </c>
      <c r="K162" t="s">
        <v>49</v>
      </c>
      <c r="L162" t="s">
        <v>50</v>
      </c>
      <c r="M162" t="s">
        <v>106</v>
      </c>
      <c r="N162">
        <v>561</v>
      </c>
      <c r="O162" t="s">
        <v>52</v>
      </c>
      <c r="P162" t="s">
        <v>53</v>
      </c>
      <c r="T162" t="s">
        <v>677</v>
      </c>
      <c r="U162" t="s">
        <v>678</v>
      </c>
      <c r="V162" t="s">
        <v>474</v>
      </c>
      <c r="W162" t="s">
        <v>56</v>
      </c>
      <c r="X162" t="s">
        <v>679</v>
      </c>
      <c r="Y162" t="s">
        <v>665</v>
      </c>
      <c r="Z162" s="3">
        <v>0</v>
      </c>
      <c r="AA162" t="s">
        <v>680</v>
      </c>
      <c r="AB162" t="s">
        <v>667</v>
      </c>
      <c r="AC162" t="s">
        <v>61</v>
      </c>
      <c r="AD162" t="s">
        <v>61</v>
      </c>
      <c r="AE162" t="s">
        <v>681</v>
      </c>
      <c r="AF162" t="s">
        <v>63</v>
      </c>
      <c r="AH162">
        <v>0</v>
      </c>
      <c r="AI162" s="2">
        <v>44768</v>
      </c>
      <c r="AJ162" t="s">
        <v>64</v>
      </c>
      <c r="AK162" t="s">
        <v>64</v>
      </c>
      <c r="AL162" t="s">
        <v>682</v>
      </c>
      <c r="AM162" t="s">
        <v>678</v>
      </c>
      <c r="AN162" s="3">
        <v>231.4</v>
      </c>
      <c r="AO162" t="s">
        <v>667</v>
      </c>
      <c r="AP162" t="s">
        <v>64</v>
      </c>
      <c r="AQ162" t="s">
        <v>681</v>
      </c>
      <c r="AR162">
        <v>112</v>
      </c>
      <c r="AS162" t="s">
        <v>66</v>
      </c>
    </row>
    <row r="163" spans="1:45" ht="16" x14ac:dyDescent="0.2">
      <c r="A163">
        <v>385</v>
      </c>
      <c r="B163">
        <v>385</v>
      </c>
      <c r="C163" s="2">
        <v>44769</v>
      </c>
      <c r="E163" t="s">
        <v>582</v>
      </c>
      <c r="F163" s="3">
        <v>869.79</v>
      </c>
      <c r="G163" t="s">
        <v>47</v>
      </c>
      <c r="H163" s="3">
        <v>0</v>
      </c>
      <c r="I163" t="s">
        <v>48</v>
      </c>
      <c r="J163">
        <v>1705</v>
      </c>
      <c r="K163" t="s">
        <v>52</v>
      </c>
      <c r="L163" t="s">
        <v>203</v>
      </c>
      <c r="N163">
        <v>940</v>
      </c>
      <c r="O163" t="s">
        <v>52</v>
      </c>
      <c r="P163" t="s">
        <v>53</v>
      </c>
      <c r="T163" t="s">
        <v>583</v>
      </c>
      <c r="U163" t="s">
        <v>687</v>
      </c>
      <c r="Z163" s="3"/>
      <c r="AF163" t="s">
        <v>63</v>
      </c>
      <c r="AH163">
        <v>0</v>
      </c>
      <c r="AI163" s="2">
        <v>44769</v>
      </c>
      <c r="AJ163" t="s">
        <v>64</v>
      </c>
      <c r="AK163" t="s">
        <v>64</v>
      </c>
      <c r="AL163" t="s">
        <v>688</v>
      </c>
      <c r="AM163" t="s">
        <v>687</v>
      </c>
      <c r="AN163" s="3"/>
      <c r="AP163" t="s">
        <v>64</v>
      </c>
      <c r="AR163">
        <v>109</v>
      </c>
      <c r="AS163" t="s">
        <v>66</v>
      </c>
    </row>
    <row r="164" spans="1:45" ht="16" x14ac:dyDescent="0.2">
      <c r="A164">
        <v>386</v>
      </c>
      <c r="B164">
        <v>386</v>
      </c>
      <c r="C164" s="2">
        <v>44769</v>
      </c>
      <c r="E164" t="s">
        <v>256</v>
      </c>
      <c r="F164" s="3">
        <v>2487.06</v>
      </c>
      <c r="G164" t="s">
        <v>47</v>
      </c>
      <c r="H164" s="3">
        <v>0</v>
      </c>
      <c r="I164" t="s">
        <v>48</v>
      </c>
      <c r="J164">
        <v>1705</v>
      </c>
      <c r="K164" t="s">
        <v>52</v>
      </c>
      <c r="L164" t="s">
        <v>203</v>
      </c>
      <c r="N164">
        <v>940</v>
      </c>
      <c r="O164" t="s">
        <v>52</v>
      </c>
      <c r="P164" t="s">
        <v>53</v>
      </c>
      <c r="T164" t="s">
        <v>377</v>
      </c>
      <c r="U164" t="s">
        <v>689</v>
      </c>
      <c r="Z164" s="3"/>
      <c r="AF164" t="s">
        <v>63</v>
      </c>
      <c r="AH164">
        <v>0</v>
      </c>
      <c r="AI164" s="2">
        <v>44769</v>
      </c>
      <c r="AJ164" t="s">
        <v>64</v>
      </c>
      <c r="AK164" t="s">
        <v>64</v>
      </c>
      <c r="AL164" t="s">
        <v>690</v>
      </c>
      <c r="AM164" t="s">
        <v>689</v>
      </c>
      <c r="AN164" s="3"/>
      <c r="AP164" t="s">
        <v>64</v>
      </c>
      <c r="AR164">
        <v>110</v>
      </c>
      <c r="AS164" t="s">
        <v>66</v>
      </c>
    </row>
    <row r="165" spans="1:45" ht="16" x14ac:dyDescent="0.2">
      <c r="A165">
        <v>439</v>
      </c>
      <c r="B165">
        <v>439</v>
      </c>
      <c r="C165" s="2">
        <v>44771</v>
      </c>
      <c r="D165" t="s">
        <v>146</v>
      </c>
      <c r="E165" t="s">
        <v>147</v>
      </c>
      <c r="F165" s="3">
        <v>4.38</v>
      </c>
      <c r="G165" t="s">
        <v>47</v>
      </c>
      <c r="H165" s="3">
        <v>0</v>
      </c>
      <c r="I165" t="s">
        <v>48</v>
      </c>
      <c r="J165">
        <v>2705</v>
      </c>
      <c r="K165" t="s">
        <v>49</v>
      </c>
      <c r="L165" t="s">
        <v>50</v>
      </c>
      <c r="M165" t="s">
        <v>51</v>
      </c>
      <c r="N165">
        <v>940</v>
      </c>
      <c r="O165" t="s">
        <v>52</v>
      </c>
      <c r="P165" t="s">
        <v>53</v>
      </c>
      <c r="T165" t="s">
        <v>374</v>
      </c>
      <c r="U165" t="s">
        <v>691</v>
      </c>
      <c r="Z165" s="3"/>
      <c r="AF165" t="s">
        <v>63</v>
      </c>
      <c r="AH165">
        <v>0</v>
      </c>
      <c r="AI165" s="2">
        <v>44771</v>
      </c>
      <c r="AJ165" t="s">
        <v>64</v>
      </c>
      <c r="AK165" t="s">
        <v>64</v>
      </c>
      <c r="AL165" t="s">
        <v>692</v>
      </c>
      <c r="AM165" t="s">
        <v>691</v>
      </c>
      <c r="AN165" s="3"/>
      <c r="AP165" t="s">
        <v>64</v>
      </c>
      <c r="AR165">
        <v>117</v>
      </c>
      <c r="AS165" t="s">
        <v>66</v>
      </c>
    </row>
    <row r="166" spans="1:45" ht="16" x14ac:dyDescent="0.2">
      <c r="A166">
        <v>1933</v>
      </c>
      <c r="B166">
        <v>1933</v>
      </c>
      <c r="C166" s="2">
        <v>44771</v>
      </c>
      <c r="D166" t="s">
        <v>338</v>
      </c>
      <c r="E166" t="s">
        <v>693</v>
      </c>
      <c r="F166" s="3">
        <v>7.6</v>
      </c>
      <c r="G166" t="s">
        <v>47</v>
      </c>
      <c r="H166" s="3">
        <v>0</v>
      </c>
      <c r="I166" t="s">
        <v>48</v>
      </c>
      <c r="J166">
        <v>3270</v>
      </c>
      <c r="K166" t="s">
        <v>49</v>
      </c>
      <c r="L166" t="s">
        <v>50</v>
      </c>
      <c r="M166" t="s">
        <v>106</v>
      </c>
      <c r="N166">
        <v>562</v>
      </c>
      <c r="O166" t="s">
        <v>52</v>
      </c>
      <c r="P166" t="s">
        <v>53</v>
      </c>
      <c r="T166" t="s">
        <v>694</v>
      </c>
      <c r="U166" t="s">
        <v>695</v>
      </c>
      <c r="V166" t="s">
        <v>415</v>
      </c>
      <c r="W166" t="s">
        <v>56</v>
      </c>
      <c r="X166" t="s">
        <v>696</v>
      </c>
      <c r="Y166" t="s">
        <v>549</v>
      </c>
      <c r="Z166" s="3">
        <v>0</v>
      </c>
      <c r="AA166" t="s">
        <v>697</v>
      </c>
      <c r="AB166" t="s">
        <v>551</v>
      </c>
      <c r="AC166" t="s">
        <v>61</v>
      </c>
      <c r="AD166" t="s">
        <v>61</v>
      </c>
      <c r="AE166" t="s">
        <v>698</v>
      </c>
      <c r="AF166" t="s">
        <v>63</v>
      </c>
      <c r="AH166">
        <v>0</v>
      </c>
      <c r="AI166" s="2">
        <v>44771</v>
      </c>
      <c r="AJ166" t="s">
        <v>64</v>
      </c>
      <c r="AK166" t="s">
        <v>64</v>
      </c>
      <c r="AL166" t="s">
        <v>699</v>
      </c>
      <c r="AM166" t="s">
        <v>695</v>
      </c>
      <c r="AN166" s="3">
        <v>126.8</v>
      </c>
      <c r="AO166" t="s">
        <v>551</v>
      </c>
      <c r="AP166" t="s">
        <v>64</v>
      </c>
      <c r="AQ166" t="s">
        <v>698</v>
      </c>
      <c r="AR166">
        <v>101</v>
      </c>
      <c r="AS166" t="s">
        <v>66</v>
      </c>
    </row>
    <row r="167" spans="1:45" ht="16" x14ac:dyDescent="0.2">
      <c r="A167">
        <v>1934</v>
      </c>
      <c r="B167">
        <v>1934</v>
      </c>
      <c r="C167" s="2">
        <v>44771</v>
      </c>
      <c r="D167" t="s">
        <v>338</v>
      </c>
      <c r="E167" t="s">
        <v>700</v>
      </c>
      <c r="F167" s="3">
        <v>16.8</v>
      </c>
      <c r="G167" t="s">
        <v>47</v>
      </c>
      <c r="H167" s="3">
        <v>0</v>
      </c>
      <c r="I167" t="s">
        <v>48</v>
      </c>
      <c r="J167">
        <v>2560</v>
      </c>
      <c r="K167" t="s">
        <v>49</v>
      </c>
      <c r="L167" t="s">
        <v>50</v>
      </c>
      <c r="M167" t="s">
        <v>51</v>
      </c>
      <c r="N167">
        <v>562</v>
      </c>
      <c r="O167" t="s">
        <v>52</v>
      </c>
      <c r="P167" t="s">
        <v>53</v>
      </c>
      <c r="T167" t="s">
        <v>694</v>
      </c>
      <c r="U167" t="s">
        <v>695</v>
      </c>
      <c r="V167" t="s">
        <v>415</v>
      </c>
      <c r="W167" t="s">
        <v>56</v>
      </c>
      <c r="X167" t="s">
        <v>696</v>
      </c>
      <c r="Y167" t="s">
        <v>549</v>
      </c>
      <c r="Z167" s="3">
        <v>0</v>
      </c>
      <c r="AA167" t="s">
        <v>697</v>
      </c>
      <c r="AB167" t="s">
        <v>551</v>
      </c>
      <c r="AC167" t="s">
        <v>61</v>
      </c>
      <c r="AD167" t="s">
        <v>61</v>
      </c>
      <c r="AE167" t="s">
        <v>698</v>
      </c>
      <c r="AF167" t="s">
        <v>63</v>
      </c>
      <c r="AH167">
        <v>0</v>
      </c>
      <c r="AI167" s="2">
        <v>44771</v>
      </c>
      <c r="AJ167" t="s">
        <v>64</v>
      </c>
      <c r="AK167" t="s">
        <v>64</v>
      </c>
      <c r="AL167" t="s">
        <v>699</v>
      </c>
      <c r="AM167" t="s">
        <v>695</v>
      </c>
      <c r="AN167" s="3">
        <v>126.8</v>
      </c>
      <c r="AO167" t="s">
        <v>551</v>
      </c>
      <c r="AP167" t="s">
        <v>64</v>
      </c>
      <c r="AQ167" t="s">
        <v>698</v>
      </c>
      <c r="AR167">
        <v>101</v>
      </c>
      <c r="AS167" t="s">
        <v>66</v>
      </c>
    </row>
    <row r="168" spans="1:45" ht="16" x14ac:dyDescent="0.2">
      <c r="A168">
        <v>1935</v>
      </c>
      <c r="B168">
        <v>1935</v>
      </c>
      <c r="C168" s="2">
        <v>44771</v>
      </c>
      <c r="D168" t="s">
        <v>338</v>
      </c>
      <c r="E168" t="s">
        <v>701</v>
      </c>
      <c r="F168" s="3">
        <v>30.9</v>
      </c>
      <c r="G168" t="s">
        <v>47</v>
      </c>
      <c r="H168" s="3">
        <v>0</v>
      </c>
      <c r="I168" t="s">
        <v>48</v>
      </c>
      <c r="J168">
        <v>3270</v>
      </c>
      <c r="K168" t="s">
        <v>49</v>
      </c>
      <c r="L168" t="s">
        <v>50</v>
      </c>
      <c r="M168" t="s">
        <v>106</v>
      </c>
      <c r="N168">
        <v>562</v>
      </c>
      <c r="O168" t="s">
        <v>52</v>
      </c>
      <c r="P168" t="s">
        <v>53</v>
      </c>
      <c r="T168" t="s">
        <v>694</v>
      </c>
      <c r="U168" t="s">
        <v>695</v>
      </c>
      <c r="V168" t="s">
        <v>415</v>
      </c>
      <c r="W168" t="s">
        <v>56</v>
      </c>
      <c r="X168" t="s">
        <v>696</v>
      </c>
      <c r="Y168" t="s">
        <v>549</v>
      </c>
      <c r="Z168" s="3">
        <v>0</v>
      </c>
      <c r="AA168" t="s">
        <v>697</v>
      </c>
      <c r="AB168" t="s">
        <v>551</v>
      </c>
      <c r="AC168" t="s">
        <v>61</v>
      </c>
      <c r="AD168" t="s">
        <v>61</v>
      </c>
      <c r="AE168" t="s">
        <v>698</v>
      </c>
      <c r="AF168" t="s">
        <v>63</v>
      </c>
      <c r="AH168">
        <v>0</v>
      </c>
      <c r="AI168" s="2">
        <v>44771</v>
      </c>
      <c r="AJ168" t="s">
        <v>64</v>
      </c>
      <c r="AK168" t="s">
        <v>64</v>
      </c>
      <c r="AL168" t="s">
        <v>699</v>
      </c>
      <c r="AM168" t="s">
        <v>695</v>
      </c>
      <c r="AN168" s="3">
        <v>126.8</v>
      </c>
      <c r="AO168" t="s">
        <v>551</v>
      </c>
      <c r="AP168" t="s">
        <v>64</v>
      </c>
      <c r="AQ168" t="s">
        <v>698</v>
      </c>
      <c r="AR168">
        <v>101</v>
      </c>
      <c r="AS168" t="s">
        <v>66</v>
      </c>
    </row>
    <row r="169" spans="1:45" ht="16" x14ac:dyDescent="0.2">
      <c r="A169">
        <v>1936</v>
      </c>
      <c r="B169">
        <v>1936</v>
      </c>
      <c r="C169" s="2">
        <v>44771</v>
      </c>
      <c r="D169" t="s">
        <v>338</v>
      </c>
      <c r="E169" t="s">
        <v>702</v>
      </c>
      <c r="F169" s="3">
        <v>20</v>
      </c>
      <c r="G169" t="s">
        <v>47</v>
      </c>
      <c r="H169" s="3">
        <v>0</v>
      </c>
      <c r="I169" t="s">
        <v>48</v>
      </c>
      <c r="J169">
        <v>2562</v>
      </c>
      <c r="K169" t="s">
        <v>49</v>
      </c>
      <c r="L169" t="s">
        <v>50</v>
      </c>
      <c r="M169" t="s">
        <v>51</v>
      </c>
      <c r="N169">
        <v>562</v>
      </c>
      <c r="O169" t="s">
        <v>52</v>
      </c>
      <c r="P169" t="s">
        <v>53</v>
      </c>
      <c r="T169" t="s">
        <v>694</v>
      </c>
      <c r="U169" t="s">
        <v>695</v>
      </c>
      <c r="V169" t="s">
        <v>415</v>
      </c>
      <c r="W169" t="s">
        <v>56</v>
      </c>
      <c r="X169" t="s">
        <v>696</v>
      </c>
      <c r="Y169" t="s">
        <v>549</v>
      </c>
      <c r="Z169" s="3">
        <v>0</v>
      </c>
      <c r="AA169" t="s">
        <v>697</v>
      </c>
      <c r="AB169" t="s">
        <v>551</v>
      </c>
      <c r="AC169" t="s">
        <v>61</v>
      </c>
      <c r="AD169" t="s">
        <v>61</v>
      </c>
      <c r="AE169" t="s">
        <v>698</v>
      </c>
      <c r="AF169" t="s">
        <v>63</v>
      </c>
      <c r="AH169">
        <v>0</v>
      </c>
      <c r="AI169" s="2">
        <v>44771</v>
      </c>
      <c r="AJ169" t="s">
        <v>64</v>
      </c>
      <c r="AK169" t="s">
        <v>64</v>
      </c>
      <c r="AL169" t="s">
        <v>699</v>
      </c>
      <c r="AM169" t="s">
        <v>695</v>
      </c>
      <c r="AN169" s="3">
        <v>126.8</v>
      </c>
      <c r="AO169" t="s">
        <v>551</v>
      </c>
      <c r="AP169" t="s">
        <v>64</v>
      </c>
      <c r="AQ169" t="s">
        <v>698</v>
      </c>
      <c r="AR169">
        <v>101</v>
      </c>
      <c r="AS169" t="s">
        <v>66</v>
      </c>
    </row>
    <row r="170" spans="1:45" ht="16" x14ac:dyDescent="0.2">
      <c r="A170">
        <v>1937</v>
      </c>
      <c r="B170">
        <v>1937</v>
      </c>
      <c r="C170" s="2">
        <v>44771</v>
      </c>
      <c r="D170" t="s">
        <v>338</v>
      </c>
      <c r="E170" t="s">
        <v>703</v>
      </c>
      <c r="F170" s="3">
        <v>51.5</v>
      </c>
      <c r="G170" t="s">
        <v>47</v>
      </c>
      <c r="H170" s="3">
        <v>0</v>
      </c>
      <c r="I170" t="s">
        <v>48</v>
      </c>
      <c r="J170">
        <v>3270</v>
      </c>
      <c r="K170" t="s">
        <v>49</v>
      </c>
      <c r="L170" t="s">
        <v>50</v>
      </c>
      <c r="M170" t="s">
        <v>106</v>
      </c>
      <c r="N170">
        <v>562</v>
      </c>
      <c r="O170" t="s">
        <v>52</v>
      </c>
      <c r="P170" t="s">
        <v>53</v>
      </c>
      <c r="T170" t="s">
        <v>694</v>
      </c>
      <c r="U170" t="s">
        <v>695</v>
      </c>
      <c r="V170" t="s">
        <v>415</v>
      </c>
      <c r="W170" t="s">
        <v>56</v>
      </c>
      <c r="X170" t="s">
        <v>696</v>
      </c>
      <c r="Y170" t="s">
        <v>549</v>
      </c>
      <c r="Z170" s="3">
        <v>0</v>
      </c>
      <c r="AA170" t="s">
        <v>697</v>
      </c>
      <c r="AB170" t="s">
        <v>551</v>
      </c>
      <c r="AC170" t="s">
        <v>61</v>
      </c>
      <c r="AD170" t="s">
        <v>61</v>
      </c>
      <c r="AE170" t="s">
        <v>698</v>
      </c>
      <c r="AF170" t="s">
        <v>63</v>
      </c>
      <c r="AH170">
        <v>0</v>
      </c>
      <c r="AI170" s="2">
        <v>44771</v>
      </c>
      <c r="AJ170" t="s">
        <v>64</v>
      </c>
      <c r="AK170" t="s">
        <v>64</v>
      </c>
      <c r="AL170" t="s">
        <v>699</v>
      </c>
      <c r="AM170" t="s">
        <v>695</v>
      </c>
      <c r="AN170" s="3">
        <v>126.8</v>
      </c>
      <c r="AO170" t="s">
        <v>551</v>
      </c>
      <c r="AP170" t="s">
        <v>64</v>
      </c>
      <c r="AQ170" t="s">
        <v>698</v>
      </c>
      <c r="AR170">
        <v>101</v>
      </c>
      <c r="AS170" t="s">
        <v>66</v>
      </c>
    </row>
    <row r="171" spans="1:45" ht="16" x14ac:dyDescent="0.2">
      <c r="A171">
        <v>350</v>
      </c>
      <c r="B171">
        <v>350</v>
      </c>
      <c r="C171" s="2">
        <v>44773</v>
      </c>
      <c r="E171" t="s">
        <v>205</v>
      </c>
      <c r="F171" s="3">
        <v>743.38</v>
      </c>
      <c r="G171" t="s">
        <v>47</v>
      </c>
      <c r="H171" s="3">
        <v>0</v>
      </c>
      <c r="I171" t="s">
        <v>104</v>
      </c>
      <c r="J171">
        <v>1730</v>
      </c>
      <c r="K171" t="s">
        <v>52</v>
      </c>
      <c r="L171" t="s">
        <v>203</v>
      </c>
      <c r="N171">
        <v>1700</v>
      </c>
      <c r="O171" t="s">
        <v>52</v>
      </c>
      <c r="P171" t="s">
        <v>203</v>
      </c>
      <c r="T171" t="s">
        <v>64</v>
      </c>
      <c r="Z171" s="3"/>
      <c r="AF171" t="s">
        <v>63</v>
      </c>
      <c r="AH171">
        <v>0</v>
      </c>
      <c r="AI171" s="2">
        <v>44773</v>
      </c>
      <c r="AJ171" t="s">
        <v>64</v>
      </c>
      <c r="AK171" t="s">
        <v>64</v>
      </c>
      <c r="AL171" t="s">
        <v>64</v>
      </c>
      <c r="AN171" s="3"/>
      <c r="AP171" t="s">
        <v>64</v>
      </c>
      <c r="AR171" t="s">
        <v>64</v>
      </c>
      <c r="AS171" t="s">
        <v>66</v>
      </c>
    </row>
    <row r="172" spans="1:45" ht="16" x14ac:dyDescent="0.2">
      <c r="A172">
        <v>351</v>
      </c>
      <c r="B172">
        <v>351</v>
      </c>
      <c r="C172" s="2">
        <v>44773</v>
      </c>
      <c r="E172" t="s">
        <v>370</v>
      </c>
      <c r="F172" s="3">
        <v>2071.29</v>
      </c>
      <c r="G172" t="s">
        <v>47</v>
      </c>
      <c r="H172" s="3">
        <v>0</v>
      </c>
      <c r="I172" t="s">
        <v>104</v>
      </c>
      <c r="J172">
        <v>1730</v>
      </c>
      <c r="K172" t="s">
        <v>52</v>
      </c>
      <c r="L172" t="s">
        <v>203</v>
      </c>
      <c r="N172">
        <v>1705</v>
      </c>
      <c r="O172" t="s">
        <v>52</v>
      </c>
      <c r="P172" t="s">
        <v>203</v>
      </c>
      <c r="T172" t="s">
        <v>64</v>
      </c>
      <c r="Z172" s="3"/>
      <c r="AF172" t="s">
        <v>63</v>
      </c>
      <c r="AH172">
        <v>0</v>
      </c>
      <c r="AI172" s="2">
        <v>44773</v>
      </c>
      <c r="AJ172" t="s">
        <v>64</v>
      </c>
      <c r="AK172" t="s">
        <v>64</v>
      </c>
      <c r="AL172" t="s">
        <v>64</v>
      </c>
      <c r="AN172" s="3"/>
      <c r="AP172" t="s">
        <v>64</v>
      </c>
      <c r="AR172" t="s">
        <v>64</v>
      </c>
      <c r="AS172" t="s">
        <v>66</v>
      </c>
    </row>
    <row r="173" spans="1:45" ht="16" x14ac:dyDescent="0.2">
      <c r="A173">
        <v>352</v>
      </c>
      <c r="B173">
        <v>352</v>
      </c>
      <c r="C173" s="2">
        <v>44773</v>
      </c>
      <c r="E173" t="s">
        <v>202</v>
      </c>
      <c r="F173" s="3">
        <v>3172.4</v>
      </c>
      <c r="G173" t="s">
        <v>47</v>
      </c>
      <c r="H173" s="3">
        <v>0</v>
      </c>
      <c r="I173" t="s">
        <v>104</v>
      </c>
      <c r="J173">
        <v>1730</v>
      </c>
      <c r="K173" t="s">
        <v>52</v>
      </c>
      <c r="L173" t="s">
        <v>203</v>
      </c>
      <c r="N173">
        <v>1712</v>
      </c>
      <c r="O173" t="s">
        <v>52</v>
      </c>
      <c r="P173" t="s">
        <v>203</v>
      </c>
      <c r="T173" t="s">
        <v>64</v>
      </c>
      <c r="Z173" s="3"/>
      <c r="AF173" t="s">
        <v>63</v>
      </c>
      <c r="AH173">
        <v>0</v>
      </c>
      <c r="AI173" s="2">
        <v>44773</v>
      </c>
      <c r="AJ173" t="s">
        <v>64</v>
      </c>
      <c r="AK173" t="s">
        <v>64</v>
      </c>
      <c r="AL173" t="s">
        <v>64</v>
      </c>
      <c r="AN173" s="3"/>
      <c r="AP173" t="s">
        <v>64</v>
      </c>
      <c r="AR173" t="s">
        <v>64</v>
      </c>
      <c r="AS173" t="s">
        <v>66</v>
      </c>
    </row>
    <row r="174" spans="1:45" ht="16" x14ac:dyDescent="0.2">
      <c r="A174">
        <v>353</v>
      </c>
      <c r="B174">
        <v>353</v>
      </c>
      <c r="C174" s="2">
        <v>44773</v>
      </c>
      <c r="D174" t="s">
        <v>371</v>
      </c>
      <c r="E174" t="s">
        <v>206</v>
      </c>
      <c r="F174" s="3">
        <v>2847.87</v>
      </c>
      <c r="G174" t="s">
        <v>47</v>
      </c>
      <c r="H174" s="3">
        <v>0</v>
      </c>
      <c r="I174" t="s">
        <v>104</v>
      </c>
      <c r="J174">
        <v>2551</v>
      </c>
      <c r="K174" t="s">
        <v>49</v>
      </c>
      <c r="L174" t="s">
        <v>50</v>
      </c>
      <c r="M174" t="s">
        <v>51</v>
      </c>
      <c r="N174">
        <v>1730</v>
      </c>
      <c r="O174" t="s">
        <v>52</v>
      </c>
      <c r="P174" t="s">
        <v>203</v>
      </c>
      <c r="T174" t="s">
        <v>64</v>
      </c>
      <c r="Z174" s="3"/>
      <c r="AF174" t="s">
        <v>63</v>
      </c>
      <c r="AH174">
        <v>0</v>
      </c>
      <c r="AI174" s="2">
        <v>44773</v>
      </c>
      <c r="AJ174" t="s">
        <v>64</v>
      </c>
      <c r="AK174" t="s">
        <v>64</v>
      </c>
      <c r="AL174" t="s">
        <v>64</v>
      </c>
      <c r="AN174" s="3"/>
      <c r="AP174" t="s">
        <v>64</v>
      </c>
      <c r="AR174" t="s">
        <v>64</v>
      </c>
      <c r="AS174" t="s">
        <v>66</v>
      </c>
    </row>
    <row r="175" spans="1:45" ht="16" x14ac:dyDescent="0.2">
      <c r="A175">
        <v>354</v>
      </c>
      <c r="B175">
        <v>354</v>
      </c>
      <c r="C175" s="2">
        <v>44773</v>
      </c>
      <c r="D175" t="s">
        <v>372</v>
      </c>
      <c r="E175" t="s">
        <v>206</v>
      </c>
      <c r="F175" s="3">
        <v>2046.09</v>
      </c>
      <c r="G175" t="s">
        <v>47</v>
      </c>
      <c r="H175" s="3">
        <v>0</v>
      </c>
      <c r="I175" t="s">
        <v>104</v>
      </c>
      <c r="J175">
        <v>2551</v>
      </c>
      <c r="K175" t="s">
        <v>49</v>
      </c>
      <c r="L175" t="s">
        <v>50</v>
      </c>
      <c r="M175" t="s">
        <v>51</v>
      </c>
      <c r="N175">
        <v>1730</v>
      </c>
      <c r="O175" t="s">
        <v>52</v>
      </c>
      <c r="P175" t="s">
        <v>203</v>
      </c>
      <c r="T175" t="s">
        <v>64</v>
      </c>
      <c r="Z175" s="3"/>
      <c r="AF175" t="s">
        <v>63</v>
      </c>
      <c r="AH175">
        <v>0</v>
      </c>
      <c r="AI175" s="2">
        <v>44773</v>
      </c>
      <c r="AJ175" t="s">
        <v>64</v>
      </c>
      <c r="AK175" t="s">
        <v>64</v>
      </c>
      <c r="AL175" t="s">
        <v>64</v>
      </c>
      <c r="AN175" s="3"/>
      <c r="AP175" t="s">
        <v>64</v>
      </c>
      <c r="AR175" t="s">
        <v>64</v>
      </c>
      <c r="AS175" t="s">
        <v>66</v>
      </c>
    </row>
    <row r="176" spans="1:45" ht="16" x14ac:dyDescent="0.2">
      <c r="A176">
        <v>355</v>
      </c>
      <c r="B176">
        <v>355</v>
      </c>
      <c r="C176" s="2">
        <v>44773</v>
      </c>
      <c r="E176" t="s">
        <v>202</v>
      </c>
      <c r="F176" s="3">
        <v>1996.95</v>
      </c>
      <c r="G176" t="s">
        <v>47</v>
      </c>
      <c r="H176" s="3">
        <v>0</v>
      </c>
      <c r="I176" t="s">
        <v>104</v>
      </c>
      <c r="J176">
        <v>1730</v>
      </c>
      <c r="K176" t="s">
        <v>52</v>
      </c>
      <c r="L176" t="s">
        <v>203</v>
      </c>
      <c r="N176">
        <v>1712</v>
      </c>
      <c r="O176" t="s">
        <v>52</v>
      </c>
      <c r="P176" t="s">
        <v>203</v>
      </c>
      <c r="T176" t="s">
        <v>64</v>
      </c>
      <c r="Z176" s="3"/>
      <c r="AF176" t="s">
        <v>63</v>
      </c>
      <c r="AH176">
        <v>0</v>
      </c>
      <c r="AI176" s="2">
        <v>44773</v>
      </c>
      <c r="AJ176" t="s">
        <v>64</v>
      </c>
      <c r="AK176" t="s">
        <v>64</v>
      </c>
      <c r="AL176" t="s">
        <v>64</v>
      </c>
      <c r="AN176" s="3"/>
      <c r="AP176" t="s">
        <v>64</v>
      </c>
      <c r="AR176" t="s">
        <v>64</v>
      </c>
      <c r="AS176" t="s">
        <v>66</v>
      </c>
    </row>
    <row r="177" spans="1:45" ht="16" x14ac:dyDescent="0.2">
      <c r="A177">
        <v>356</v>
      </c>
      <c r="B177">
        <v>356</v>
      </c>
      <c r="C177" s="2">
        <v>44773</v>
      </c>
      <c r="E177" t="s">
        <v>205</v>
      </c>
      <c r="F177" s="3">
        <v>412.37</v>
      </c>
      <c r="G177" t="s">
        <v>47</v>
      </c>
      <c r="H177" s="3">
        <v>0</v>
      </c>
      <c r="I177" t="s">
        <v>104</v>
      </c>
      <c r="J177">
        <v>1730</v>
      </c>
      <c r="K177" t="s">
        <v>52</v>
      </c>
      <c r="L177" t="s">
        <v>203</v>
      </c>
      <c r="N177">
        <v>1700</v>
      </c>
      <c r="O177" t="s">
        <v>52</v>
      </c>
      <c r="P177" t="s">
        <v>203</v>
      </c>
      <c r="T177" t="s">
        <v>64</v>
      </c>
      <c r="Z177" s="3"/>
      <c r="AF177" t="s">
        <v>63</v>
      </c>
      <c r="AH177">
        <v>0</v>
      </c>
      <c r="AI177" s="2">
        <v>44773</v>
      </c>
      <c r="AJ177" t="s">
        <v>64</v>
      </c>
      <c r="AK177" t="s">
        <v>64</v>
      </c>
      <c r="AL177" t="s">
        <v>64</v>
      </c>
      <c r="AN177" s="3"/>
      <c r="AP177" t="s">
        <v>64</v>
      </c>
      <c r="AR177" t="s">
        <v>64</v>
      </c>
      <c r="AS177" t="s">
        <v>66</v>
      </c>
    </row>
    <row r="178" spans="1:45" ht="16" x14ac:dyDescent="0.2">
      <c r="A178">
        <v>357</v>
      </c>
      <c r="B178">
        <v>357</v>
      </c>
      <c r="C178" s="2">
        <v>44773</v>
      </c>
      <c r="E178" t="s">
        <v>370</v>
      </c>
      <c r="F178" s="3">
        <v>1285.56</v>
      </c>
      <c r="G178" t="s">
        <v>47</v>
      </c>
      <c r="H178" s="3">
        <v>0</v>
      </c>
      <c r="I178" t="s">
        <v>104</v>
      </c>
      <c r="J178">
        <v>1730</v>
      </c>
      <c r="K178" t="s">
        <v>52</v>
      </c>
      <c r="L178" t="s">
        <v>203</v>
      </c>
      <c r="N178">
        <v>1705</v>
      </c>
      <c r="O178" t="s">
        <v>52</v>
      </c>
      <c r="P178" t="s">
        <v>203</v>
      </c>
      <c r="T178" t="s">
        <v>64</v>
      </c>
      <c r="Z178" s="3"/>
      <c r="AF178" t="s">
        <v>63</v>
      </c>
      <c r="AH178">
        <v>0</v>
      </c>
      <c r="AI178" s="2">
        <v>44773</v>
      </c>
      <c r="AJ178" t="s">
        <v>64</v>
      </c>
      <c r="AK178" t="s">
        <v>64</v>
      </c>
      <c r="AL178" t="s">
        <v>64</v>
      </c>
      <c r="AN178" s="3"/>
      <c r="AP178" t="s">
        <v>64</v>
      </c>
      <c r="AR178" t="s">
        <v>64</v>
      </c>
      <c r="AS178" t="s">
        <v>66</v>
      </c>
    </row>
    <row r="179" spans="1:45" ht="16" x14ac:dyDescent="0.2">
      <c r="A179">
        <v>358</v>
      </c>
      <c r="B179">
        <v>358</v>
      </c>
      <c r="C179" s="2">
        <v>44773</v>
      </c>
      <c r="D179" t="s">
        <v>373</v>
      </c>
      <c r="E179" t="s">
        <v>206</v>
      </c>
      <c r="F179" s="3">
        <v>3022.03</v>
      </c>
      <c r="G179" t="s">
        <v>47</v>
      </c>
      <c r="H179" s="3">
        <v>0</v>
      </c>
      <c r="I179" t="s">
        <v>104</v>
      </c>
      <c r="J179">
        <v>2551</v>
      </c>
      <c r="K179" t="s">
        <v>49</v>
      </c>
      <c r="L179" t="s">
        <v>50</v>
      </c>
      <c r="M179" t="s">
        <v>51</v>
      </c>
      <c r="N179">
        <v>1730</v>
      </c>
      <c r="O179" t="s">
        <v>52</v>
      </c>
      <c r="P179" t="s">
        <v>203</v>
      </c>
      <c r="T179" t="s">
        <v>64</v>
      </c>
      <c r="Z179" s="3"/>
      <c r="AF179" t="s">
        <v>63</v>
      </c>
      <c r="AH179">
        <v>0</v>
      </c>
      <c r="AI179" s="2">
        <v>44773</v>
      </c>
      <c r="AJ179" t="s">
        <v>64</v>
      </c>
      <c r="AK179" t="s">
        <v>64</v>
      </c>
      <c r="AL179" t="s">
        <v>64</v>
      </c>
      <c r="AN179" s="3"/>
      <c r="AP179" t="s">
        <v>64</v>
      </c>
      <c r="AR179" t="s">
        <v>64</v>
      </c>
      <c r="AS179" t="s">
        <v>66</v>
      </c>
    </row>
    <row r="180" spans="1:45" ht="16" x14ac:dyDescent="0.2">
      <c r="A180">
        <v>359</v>
      </c>
      <c r="B180">
        <v>359</v>
      </c>
      <c r="C180" s="2">
        <v>44773</v>
      </c>
      <c r="D180" t="s">
        <v>373</v>
      </c>
      <c r="E180" t="s">
        <v>204</v>
      </c>
      <c r="F180" s="3">
        <v>672.85</v>
      </c>
      <c r="G180" t="s">
        <v>47</v>
      </c>
      <c r="H180" s="3">
        <v>0</v>
      </c>
      <c r="I180" t="s">
        <v>104</v>
      </c>
      <c r="J180">
        <v>2555</v>
      </c>
      <c r="K180" t="s">
        <v>49</v>
      </c>
      <c r="L180" t="s">
        <v>50</v>
      </c>
      <c r="M180" t="s">
        <v>51</v>
      </c>
      <c r="N180">
        <v>1730</v>
      </c>
      <c r="O180" t="s">
        <v>52</v>
      </c>
      <c r="P180" t="s">
        <v>203</v>
      </c>
      <c r="T180" t="s">
        <v>64</v>
      </c>
      <c r="Z180" s="3"/>
      <c r="AF180" t="s">
        <v>63</v>
      </c>
      <c r="AH180">
        <v>0</v>
      </c>
      <c r="AI180" s="2">
        <v>44773</v>
      </c>
      <c r="AJ180" t="s">
        <v>64</v>
      </c>
      <c r="AK180" t="s">
        <v>64</v>
      </c>
      <c r="AL180" t="s">
        <v>64</v>
      </c>
      <c r="AN180" s="3"/>
      <c r="AP180" t="s">
        <v>64</v>
      </c>
      <c r="AR180" t="s">
        <v>64</v>
      </c>
      <c r="AS180" t="s">
        <v>66</v>
      </c>
    </row>
    <row r="181" spans="1:45" ht="16" x14ac:dyDescent="0.2">
      <c r="A181">
        <v>360</v>
      </c>
      <c r="B181">
        <v>360</v>
      </c>
      <c r="C181" s="2">
        <v>44773</v>
      </c>
      <c r="D181" t="s">
        <v>371</v>
      </c>
      <c r="E181" t="s">
        <v>204</v>
      </c>
      <c r="F181" s="3">
        <v>634.07000000000005</v>
      </c>
      <c r="G181" t="s">
        <v>47</v>
      </c>
      <c r="H181" s="3">
        <v>0</v>
      </c>
      <c r="I181" t="s">
        <v>104</v>
      </c>
      <c r="J181">
        <v>2555</v>
      </c>
      <c r="K181" t="s">
        <v>49</v>
      </c>
      <c r="L181" t="s">
        <v>50</v>
      </c>
      <c r="M181" t="s">
        <v>51</v>
      </c>
      <c r="N181">
        <v>1730</v>
      </c>
      <c r="O181" t="s">
        <v>52</v>
      </c>
      <c r="P181" t="s">
        <v>203</v>
      </c>
      <c r="T181" t="s">
        <v>64</v>
      </c>
      <c r="Z181" s="3"/>
      <c r="AF181" t="s">
        <v>63</v>
      </c>
      <c r="AH181">
        <v>0</v>
      </c>
      <c r="AI181" s="2">
        <v>44773</v>
      </c>
      <c r="AJ181" t="s">
        <v>64</v>
      </c>
      <c r="AK181" t="s">
        <v>64</v>
      </c>
      <c r="AL181" t="s">
        <v>64</v>
      </c>
      <c r="AN181" s="3"/>
      <c r="AP181" t="s">
        <v>64</v>
      </c>
      <c r="AR181" t="s">
        <v>64</v>
      </c>
      <c r="AS181" t="s">
        <v>66</v>
      </c>
    </row>
    <row r="182" spans="1:45" ht="16" x14ac:dyDescent="0.2">
      <c r="A182">
        <v>361</v>
      </c>
      <c r="B182">
        <v>361</v>
      </c>
      <c r="C182" s="2">
        <v>44773</v>
      </c>
      <c r="D182" t="s">
        <v>372</v>
      </c>
      <c r="E182" t="s">
        <v>204</v>
      </c>
      <c r="F182" s="3">
        <v>459.04</v>
      </c>
      <c r="G182" t="s">
        <v>47</v>
      </c>
      <c r="H182" s="3">
        <v>0</v>
      </c>
      <c r="I182" t="s">
        <v>104</v>
      </c>
      <c r="J182">
        <v>2555</v>
      </c>
      <c r="K182" t="s">
        <v>49</v>
      </c>
      <c r="L182" t="s">
        <v>50</v>
      </c>
      <c r="M182" t="s">
        <v>51</v>
      </c>
      <c r="N182">
        <v>1730</v>
      </c>
      <c r="O182" t="s">
        <v>52</v>
      </c>
      <c r="P182" t="s">
        <v>203</v>
      </c>
      <c r="T182" t="s">
        <v>64</v>
      </c>
      <c r="Z182" s="3"/>
      <c r="AF182" t="s">
        <v>63</v>
      </c>
      <c r="AH182">
        <v>0</v>
      </c>
      <c r="AI182" s="2">
        <v>44773</v>
      </c>
      <c r="AJ182" t="s">
        <v>64</v>
      </c>
      <c r="AK182" t="s">
        <v>64</v>
      </c>
      <c r="AL182" t="s">
        <v>64</v>
      </c>
      <c r="AN182" s="3"/>
      <c r="AP182" t="s">
        <v>64</v>
      </c>
      <c r="AR182" t="s">
        <v>64</v>
      </c>
      <c r="AS182" t="s">
        <v>66</v>
      </c>
    </row>
    <row r="183" spans="1:45" ht="16" x14ac:dyDescent="0.2">
      <c r="A183">
        <v>440</v>
      </c>
      <c r="B183">
        <v>440</v>
      </c>
      <c r="C183" s="2">
        <v>44777</v>
      </c>
      <c r="D183" t="s">
        <v>279</v>
      </c>
      <c r="E183" t="s">
        <v>280</v>
      </c>
      <c r="F183" s="3">
        <v>53.43</v>
      </c>
      <c r="G183" t="s">
        <v>47</v>
      </c>
      <c r="H183" s="3">
        <v>0</v>
      </c>
      <c r="I183" t="s">
        <v>48</v>
      </c>
      <c r="J183">
        <v>2704</v>
      </c>
      <c r="K183" t="s">
        <v>49</v>
      </c>
      <c r="L183" t="s">
        <v>50</v>
      </c>
      <c r="M183" t="s">
        <v>51</v>
      </c>
      <c r="N183">
        <v>940</v>
      </c>
      <c r="O183" t="s">
        <v>52</v>
      </c>
      <c r="P183" t="s">
        <v>53</v>
      </c>
      <c r="T183" t="s">
        <v>281</v>
      </c>
      <c r="U183" t="s">
        <v>704</v>
      </c>
      <c r="V183" t="s">
        <v>585</v>
      </c>
      <c r="W183" t="s">
        <v>56</v>
      </c>
      <c r="X183" t="s">
        <v>705</v>
      </c>
      <c r="Y183" t="s">
        <v>231</v>
      </c>
      <c r="Z183" s="3">
        <v>19</v>
      </c>
      <c r="AA183" t="s">
        <v>284</v>
      </c>
      <c r="AB183" t="s">
        <v>706</v>
      </c>
      <c r="AC183" t="s">
        <v>61</v>
      </c>
      <c r="AD183" t="s">
        <v>61</v>
      </c>
      <c r="AE183" t="s">
        <v>707</v>
      </c>
      <c r="AF183" t="s">
        <v>63</v>
      </c>
      <c r="AH183">
        <v>0</v>
      </c>
      <c r="AI183" s="2">
        <v>44777</v>
      </c>
      <c r="AJ183" t="s">
        <v>64</v>
      </c>
      <c r="AK183" t="s">
        <v>64</v>
      </c>
      <c r="AL183" t="s">
        <v>708</v>
      </c>
      <c r="AM183" t="s">
        <v>704</v>
      </c>
      <c r="AN183" s="3">
        <v>53.43</v>
      </c>
      <c r="AO183" t="s">
        <v>706</v>
      </c>
      <c r="AP183" t="s">
        <v>64</v>
      </c>
      <c r="AQ183" t="s">
        <v>707</v>
      </c>
      <c r="AR183">
        <v>118</v>
      </c>
      <c r="AS183" t="s">
        <v>66</v>
      </c>
    </row>
    <row r="184" spans="1:45" ht="16" x14ac:dyDescent="0.2">
      <c r="A184">
        <v>446</v>
      </c>
      <c r="B184">
        <v>446</v>
      </c>
      <c r="C184" s="2">
        <v>44777</v>
      </c>
      <c r="D184" t="s">
        <v>318</v>
      </c>
      <c r="E184" t="s">
        <v>709</v>
      </c>
      <c r="F184" s="3">
        <v>52.16</v>
      </c>
      <c r="G184" t="s">
        <v>47</v>
      </c>
      <c r="H184" s="3">
        <v>0</v>
      </c>
      <c r="I184" t="s">
        <v>48</v>
      </c>
      <c r="J184">
        <v>2701</v>
      </c>
      <c r="K184" t="s">
        <v>49</v>
      </c>
      <c r="L184" t="s">
        <v>50</v>
      </c>
      <c r="M184" t="s">
        <v>51</v>
      </c>
      <c r="N184">
        <v>940</v>
      </c>
      <c r="O184" t="s">
        <v>52</v>
      </c>
      <c r="P184" t="s">
        <v>53</v>
      </c>
      <c r="T184" t="s">
        <v>710</v>
      </c>
      <c r="U184" t="s">
        <v>711</v>
      </c>
      <c r="V184" t="s">
        <v>579</v>
      </c>
      <c r="W184" t="s">
        <v>56</v>
      </c>
      <c r="X184" t="s">
        <v>712</v>
      </c>
      <c r="Y184" t="s">
        <v>713</v>
      </c>
      <c r="Z184" s="3">
        <v>19</v>
      </c>
      <c r="AA184" t="s">
        <v>714</v>
      </c>
      <c r="AB184" t="s">
        <v>715</v>
      </c>
      <c r="AC184" t="s">
        <v>61</v>
      </c>
      <c r="AD184" t="s">
        <v>61</v>
      </c>
      <c r="AE184" t="s">
        <v>716</v>
      </c>
      <c r="AF184" t="s">
        <v>63</v>
      </c>
      <c r="AH184">
        <v>0</v>
      </c>
      <c r="AI184" s="2">
        <v>44777</v>
      </c>
      <c r="AJ184" t="s">
        <v>64</v>
      </c>
      <c r="AK184" t="s">
        <v>64</v>
      </c>
      <c r="AL184" t="s">
        <v>717</v>
      </c>
      <c r="AM184" t="s">
        <v>711</v>
      </c>
      <c r="AN184" s="3">
        <v>52.16</v>
      </c>
      <c r="AO184" t="s">
        <v>715</v>
      </c>
      <c r="AP184" t="s">
        <v>64</v>
      </c>
      <c r="AQ184" t="s">
        <v>716</v>
      </c>
      <c r="AR184">
        <v>119</v>
      </c>
      <c r="AS184" t="s">
        <v>66</v>
      </c>
    </row>
    <row r="185" spans="1:45" ht="16" x14ac:dyDescent="0.2">
      <c r="A185">
        <v>441</v>
      </c>
      <c r="B185">
        <v>441</v>
      </c>
      <c r="C185" s="2">
        <v>44781</v>
      </c>
      <c r="D185" t="s">
        <v>279</v>
      </c>
      <c r="E185" t="s">
        <v>287</v>
      </c>
      <c r="F185" s="3">
        <v>95.2</v>
      </c>
      <c r="G185" t="s">
        <v>47</v>
      </c>
      <c r="H185" s="3">
        <v>0</v>
      </c>
      <c r="I185" t="s">
        <v>48</v>
      </c>
      <c r="J185">
        <v>2894</v>
      </c>
      <c r="K185" t="s">
        <v>49</v>
      </c>
      <c r="L185" t="s">
        <v>50</v>
      </c>
      <c r="M185" t="s">
        <v>51</v>
      </c>
      <c r="N185">
        <v>940</v>
      </c>
      <c r="O185" t="s">
        <v>52</v>
      </c>
      <c r="P185" t="s">
        <v>53</v>
      </c>
      <c r="T185" t="s">
        <v>288</v>
      </c>
      <c r="U185" t="s">
        <v>718</v>
      </c>
      <c r="V185" t="s">
        <v>588</v>
      </c>
      <c r="W185" t="s">
        <v>56</v>
      </c>
      <c r="X185" t="s">
        <v>719</v>
      </c>
      <c r="Y185" t="s">
        <v>291</v>
      </c>
      <c r="Z185" s="3">
        <v>19</v>
      </c>
      <c r="AA185" t="s">
        <v>292</v>
      </c>
      <c r="AB185" t="s">
        <v>720</v>
      </c>
      <c r="AC185" t="s">
        <v>61</v>
      </c>
      <c r="AD185" t="s">
        <v>61</v>
      </c>
      <c r="AE185" t="s">
        <v>721</v>
      </c>
      <c r="AF185" t="s">
        <v>63</v>
      </c>
      <c r="AH185">
        <v>0</v>
      </c>
      <c r="AI185" s="2">
        <v>44781</v>
      </c>
      <c r="AJ185" t="s">
        <v>64</v>
      </c>
      <c r="AK185" t="s">
        <v>64</v>
      </c>
      <c r="AL185" t="s">
        <v>722</v>
      </c>
      <c r="AM185" t="s">
        <v>718</v>
      </c>
      <c r="AN185" s="3">
        <v>95.2</v>
      </c>
      <c r="AO185" t="s">
        <v>720</v>
      </c>
      <c r="AP185" t="s">
        <v>64</v>
      </c>
      <c r="AQ185" t="s">
        <v>721</v>
      </c>
      <c r="AR185">
        <v>120</v>
      </c>
      <c r="AS185" t="s">
        <v>66</v>
      </c>
    </row>
    <row r="186" spans="1:45" ht="16" x14ac:dyDescent="0.2">
      <c r="A186">
        <v>445</v>
      </c>
      <c r="B186">
        <v>445</v>
      </c>
      <c r="C186" s="2">
        <v>44782</v>
      </c>
      <c r="D186" t="s">
        <v>318</v>
      </c>
      <c r="E186" t="s">
        <v>401</v>
      </c>
      <c r="F186" s="3">
        <v>45.9</v>
      </c>
      <c r="G186" t="s">
        <v>47</v>
      </c>
      <c r="H186" s="3">
        <v>0</v>
      </c>
      <c r="I186" t="s">
        <v>48</v>
      </c>
      <c r="J186">
        <v>2900</v>
      </c>
      <c r="K186" t="s">
        <v>49</v>
      </c>
      <c r="L186" t="s">
        <v>50</v>
      </c>
      <c r="M186" t="s">
        <v>51</v>
      </c>
      <c r="N186">
        <v>940</v>
      </c>
      <c r="O186" t="s">
        <v>52</v>
      </c>
      <c r="P186" t="s">
        <v>53</v>
      </c>
      <c r="T186" t="s">
        <v>612</v>
      </c>
      <c r="U186" t="s">
        <v>723</v>
      </c>
      <c r="V186" t="s">
        <v>724</v>
      </c>
      <c r="W186" t="s">
        <v>56</v>
      </c>
      <c r="X186" t="s">
        <v>725</v>
      </c>
      <c r="Y186" t="s">
        <v>323</v>
      </c>
      <c r="Z186" s="3">
        <v>19</v>
      </c>
      <c r="AA186" t="s">
        <v>615</v>
      </c>
      <c r="AB186" t="s">
        <v>726</v>
      </c>
      <c r="AC186" t="s">
        <v>61</v>
      </c>
      <c r="AD186" t="s">
        <v>61</v>
      </c>
      <c r="AE186" t="s">
        <v>727</v>
      </c>
      <c r="AF186" t="s">
        <v>63</v>
      </c>
      <c r="AH186">
        <v>0</v>
      </c>
      <c r="AI186" s="2">
        <v>44782</v>
      </c>
      <c r="AJ186" t="s">
        <v>64</v>
      </c>
      <c r="AK186" t="s">
        <v>64</v>
      </c>
      <c r="AL186" t="s">
        <v>728</v>
      </c>
      <c r="AM186" t="s">
        <v>723</v>
      </c>
      <c r="AN186" s="3">
        <v>45.9</v>
      </c>
      <c r="AO186" t="s">
        <v>726</v>
      </c>
      <c r="AP186" t="s">
        <v>64</v>
      </c>
      <c r="AQ186" t="s">
        <v>727</v>
      </c>
      <c r="AR186">
        <v>121</v>
      </c>
      <c r="AS186" t="s">
        <v>66</v>
      </c>
    </row>
    <row r="187" spans="1:45" ht="16" x14ac:dyDescent="0.2">
      <c r="A187">
        <v>451</v>
      </c>
      <c r="B187">
        <v>451</v>
      </c>
      <c r="C187" s="2">
        <v>44785</v>
      </c>
      <c r="E187" t="s">
        <v>729</v>
      </c>
      <c r="F187" s="3">
        <v>486.85</v>
      </c>
      <c r="G187" t="s">
        <v>47</v>
      </c>
      <c r="H187" s="3">
        <v>0</v>
      </c>
      <c r="I187" t="s">
        <v>104</v>
      </c>
      <c r="J187">
        <v>562</v>
      </c>
      <c r="K187" t="s">
        <v>52</v>
      </c>
      <c r="L187" t="s">
        <v>53</v>
      </c>
      <c r="N187">
        <v>705</v>
      </c>
      <c r="O187" t="s">
        <v>52</v>
      </c>
      <c r="P187" t="s">
        <v>53</v>
      </c>
      <c r="T187" t="s">
        <v>730</v>
      </c>
      <c r="Z187" s="3"/>
      <c r="AF187" t="s">
        <v>63</v>
      </c>
      <c r="AH187">
        <v>0</v>
      </c>
      <c r="AI187" s="2">
        <v>44785</v>
      </c>
      <c r="AJ187" t="s">
        <v>64</v>
      </c>
      <c r="AK187" t="s">
        <v>64</v>
      </c>
      <c r="AL187" t="s">
        <v>731</v>
      </c>
      <c r="AN187" s="3"/>
      <c r="AP187" t="s">
        <v>64</v>
      </c>
      <c r="AR187">
        <v>123</v>
      </c>
      <c r="AS187" t="s">
        <v>66</v>
      </c>
    </row>
    <row r="188" spans="1:45" ht="16" x14ac:dyDescent="0.2">
      <c r="A188">
        <v>452</v>
      </c>
      <c r="B188">
        <v>452</v>
      </c>
      <c r="C188" s="2">
        <v>44785</v>
      </c>
      <c r="E188" t="s">
        <v>429</v>
      </c>
      <c r="F188" s="3">
        <v>486.85</v>
      </c>
      <c r="G188" t="s">
        <v>47</v>
      </c>
      <c r="H188" s="3">
        <v>0</v>
      </c>
      <c r="I188" t="s">
        <v>48</v>
      </c>
      <c r="J188">
        <v>705</v>
      </c>
      <c r="K188" t="s">
        <v>52</v>
      </c>
      <c r="L188" t="s">
        <v>53</v>
      </c>
      <c r="N188">
        <v>940</v>
      </c>
      <c r="O188" t="s">
        <v>52</v>
      </c>
      <c r="P188" t="s">
        <v>53</v>
      </c>
      <c r="T188" t="s">
        <v>732</v>
      </c>
      <c r="U188" t="s">
        <v>733</v>
      </c>
      <c r="Z188" s="3"/>
      <c r="AF188" t="s">
        <v>63</v>
      </c>
      <c r="AH188">
        <v>0</v>
      </c>
      <c r="AI188" s="2">
        <v>44785</v>
      </c>
      <c r="AJ188" t="s">
        <v>64</v>
      </c>
      <c r="AK188" t="s">
        <v>64</v>
      </c>
      <c r="AL188" t="s">
        <v>734</v>
      </c>
      <c r="AM188" t="s">
        <v>733</v>
      </c>
      <c r="AN188" s="3"/>
      <c r="AP188" t="s">
        <v>64</v>
      </c>
      <c r="AR188">
        <v>124</v>
      </c>
      <c r="AS188" t="s">
        <v>66</v>
      </c>
    </row>
    <row r="189" spans="1:45" ht="16" x14ac:dyDescent="0.2">
      <c r="A189">
        <v>453</v>
      </c>
      <c r="B189">
        <v>453</v>
      </c>
      <c r="C189" s="2">
        <v>44788</v>
      </c>
      <c r="E189" t="s">
        <v>215</v>
      </c>
      <c r="F189" s="3">
        <v>1155.75</v>
      </c>
      <c r="G189" t="s">
        <v>47</v>
      </c>
      <c r="H189" s="3">
        <v>0</v>
      </c>
      <c r="I189" t="s">
        <v>48</v>
      </c>
      <c r="J189">
        <v>1700</v>
      </c>
      <c r="K189" t="s">
        <v>52</v>
      </c>
      <c r="L189" t="s">
        <v>203</v>
      </c>
      <c r="N189">
        <v>940</v>
      </c>
      <c r="O189" t="s">
        <v>52</v>
      </c>
      <c r="P189" t="s">
        <v>53</v>
      </c>
      <c r="T189" t="s">
        <v>735</v>
      </c>
      <c r="U189" t="s">
        <v>736</v>
      </c>
      <c r="Z189" s="3"/>
      <c r="AF189" t="s">
        <v>63</v>
      </c>
      <c r="AH189">
        <v>0</v>
      </c>
      <c r="AI189" s="2">
        <v>44788</v>
      </c>
      <c r="AJ189" t="s">
        <v>64</v>
      </c>
      <c r="AK189" t="s">
        <v>64</v>
      </c>
      <c r="AL189" t="s">
        <v>737</v>
      </c>
      <c r="AM189" t="s">
        <v>736</v>
      </c>
      <c r="AN189" s="3"/>
      <c r="AP189" t="s">
        <v>64</v>
      </c>
      <c r="AR189">
        <v>125</v>
      </c>
      <c r="AS189" t="s">
        <v>66</v>
      </c>
    </row>
    <row r="190" spans="1:45" ht="16" x14ac:dyDescent="0.2">
      <c r="A190">
        <v>456</v>
      </c>
      <c r="B190">
        <v>456</v>
      </c>
      <c r="C190" s="2">
        <v>44791</v>
      </c>
      <c r="E190" t="s">
        <v>532</v>
      </c>
      <c r="F190" s="3">
        <v>5169.3500000000004</v>
      </c>
      <c r="G190" t="s">
        <v>47</v>
      </c>
      <c r="H190" s="3">
        <v>0</v>
      </c>
      <c r="I190" t="s">
        <v>48</v>
      </c>
      <c r="J190">
        <v>1712</v>
      </c>
      <c r="K190" t="s">
        <v>52</v>
      </c>
      <c r="L190" t="s">
        <v>203</v>
      </c>
      <c r="N190">
        <v>940</v>
      </c>
      <c r="O190" t="s">
        <v>52</v>
      </c>
      <c r="P190" t="s">
        <v>53</v>
      </c>
      <c r="T190" t="s">
        <v>640</v>
      </c>
      <c r="U190" t="s">
        <v>738</v>
      </c>
      <c r="Z190" s="3"/>
      <c r="AF190" t="s">
        <v>63</v>
      </c>
      <c r="AH190">
        <v>0</v>
      </c>
      <c r="AI190" s="2">
        <v>44791</v>
      </c>
      <c r="AJ190" t="s">
        <v>64</v>
      </c>
      <c r="AK190" t="s">
        <v>64</v>
      </c>
      <c r="AL190" t="s">
        <v>739</v>
      </c>
      <c r="AM190" t="s">
        <v>738</v>
      </c>
      <c r="AN190" s="3"/>
      <c r="AP190" t="s">
        <v>64</v>
      </c>
      <c r="AR190">
        <v>126</v>
      </c>
      <c r="AS190" t="s">
        <v>66</v>
      </c>
    </row>
    <row r="191" spans="1:45" ht="16" x14ac:dyDescent="0.2">
      <c r="A191">
        <v>464</v>
      </c>
      <c r="B191">
        <v>464</v>
      </c>
      <c r="C191" s="2">
        <v>44791</v>
      </c>
      <c r="E191" t="s">
        <v>740</v>
      </c>
      <c r="F191" s="3">
        <v>285.45</v>
      </c>
      <c r="G191" t="s">
        <v>47</v>
      </c>
      <c r="H191" s="3">
        <v>0</v>
      </c>
      <c r="I191" t="s">
        <v>104</v>
      </c>
      <c r="J191">
        <v>942</v>
      </c>
      <c r="K191" t="s">
        <v>52</v>
      </c>
      <c r="L191" t="s">
        <v>53</v>
      </c>
      <c r="N191">
        <v>705</v>
      </c>
      <c r="O191" t="s">
        <v>52</v>
      </c>
      <c r="P191" t="s">
        <v>53</v>
      </c>
      <c r="T191" t="s">
        <v>741</v>
      </c>
      <c r="U191" t="s">
        <v>742</v>
      </c>
      <c r="Z191" s="3"/>
      <c r="AF191" t="s">
        <v>63</v>
      </c>
      <c r="AH191">
        <v>0</v>
      </c>
      <c r="AI191" s="2">
        <v>44791</v>
      </c>
      <c r="AJ191" t="s">
        <v>64</v>
      </c>
      <c r="AK191" t="s">
        <v>64</v>
      </c>
      <c r="AL191" t="s">
        <v>743</v>
      </c>
      <c r="AM191" t="s">
        <v>742</v>
      </c>
      <c r="AN191" s="3"/>
      <c r="AP191" t="s">
        <v>64</v>
      </c>
      <c r="AR191">
        <v>137</v>
      </c>
      <c r="AS191" t="s">
        <v>66</v>
      </c>
    </row>
    <row r="192" spans="1:45" ht="16" x14ac:dyDescent="0.2">
      <c r="A192">
        <v>459</v>
      </c>
      <c r="B192">
        <v>459</v>
      </c>
      <c r="C192" s="2">
        <v>44792</v>
      </c>
      <c r="E192" t="s">
        <v>744</v>
      </c>
      <c r="F192" s="3">
        <v>285.45</v>
      </c>
      <c r="G192" t="s">
        <v>47</v>
      </c>
      <c r="H192" s="3">
        <v>0</v>
      </c>
      <c r="I192" t="s">
        <v>48</v>
      </c>
      <c r="J192">
        <v>705</v>
      </c>
      <c r="K192" t="s">
        <v>52</v>
      </c>
      <c r="L192" t="s">
        <v>53</v>
      </c>
      <c r="N192">
        <v>940</v>
      </c>
      <c r="O192" t="s">
        <v>52</v>
      </c>
      <c r="P192" t="s">
        <v>53</v>
      </c>
      <c r="T192" t="s">
        <v>745</v>
      </c>
      <c r="U192" t="s">
        <v>649</v>
      </c>
      <c r="Z192" s="3"/>
      <c r="AF192" t="s">
        <v>63</v>
      </c>
      <c r="AH192">
        <v>0</v>
      </c>
      <c r="AI192" s="2">
        <v>44792</v>
      </c>
      <c r="AJ192" t="s">
        <v>64</v>
      </c>
      <c r="AK192" t="s">
        <v>64</v>
      </c>
      <c r="AL192" t="s">
        <v>746</v>
      </c>
      <c r="AM192" t="s">
        <v>649</v>
      </c>
      <c r="AN192" s="3"/>
      <c r="AP192" t="s">
        <v>64</v>
      </c>
      <c r="AR192">
        <v>127</v>
      </c>
      <c r="AS192" t="s">
        <v>66</v>
      </c>
    </row>
    <row r="193" spans="1:45" ht="16" x14ac:dyDescent="0.2">
      <c r="A193">
        <v>461</v>
      </c>
      <c r="B193">
        <v>461</v>
      </c>
      <c r="C193" s="2">
        <v>44792</v>
      </c>
      <c r="D193" t="s">
        <v>747</v>
      </c>
      <c r="E193" t="s">
        <v>748</v>
      </c>
      <c r="F193" s="3">
        <v>4892</v>
      </c>
      <c r="G193" t="s">
        <v>47</v>
      </c>
      <c r="H193" s="3">
        <v>0</v>
      </c>
      <c r="I193" t="s">
        <v>104</v>
      </c>
      <c r="J193">
        <v>940</v>
      </c>
      <c r="K193" t="s">
        <v>52</v>
      </c>
      <c r="L193" t="s">
        <v>53</v>
      </c>
      <c r="N193">
        <v>6565</v>
      </c>
      <c r="O193" t="s">
        <v>49</v>
      </c>
      <c r="P193" t="s">
        <v>105</v>
      </c>
      <c r="Q193" t="s">
        <v>749</v>
      </c>
      <c r="T193" t="s">
        <v>750</v>
      </c>
      <c r="U193" t="s">
        <v>751</v>
      </c>
      <c r="V193" t="s">
        <v>618</v>
      </c>
      <c r="W193" t="s">
        <v>752</v>
      </c>
      <c r="X193" t="s">
        <v>753</v>
      </c>
      <c r="Y193" t="s">
        <v>754</v>
      </c>
      <c r="Z193" s="3">
        <v>0</v>
      </c>
      <c r="AA193" t="s">
        <v>755</v>
      </c>
      <c r="AB193" t="s">
        <v>756</v>
      </c>
      <c r="AC193" t="s">
        <v>61</v>
      </c>
      <c r="AD193" t="s">
        <v>61</v>
      </c>
      <c r="AE193" t="s">
        <v>757</v>
      </c>
      <c r="AF193" t="s">
        <v>63</v>
      </c>
      <c r="AH193">
        <v>0</v>
      </c>
      <c r="AI193" s="2">
        <v>44792</v>
      </c>
      <c r="AJ193" t="s">
        <v>64</v>
      </c>
      <c r="AK193" t="s">
        <v>64</v>
      </c>
      <c r="AL193" t="s">
        <v>758</v>
      </c>
      <c r="AM193" t="s">
        <v>751</v>
      </c>
      <c r="AN193" s="3">
        <v>4892</v>
      </c>
      <c r="AO193" t="s">
        <v>756</v>
      </c>
      <c r="AP193" t="s">
        <v>64</v>
      </c>
      <c r="AQ193" t="s">
        <v>757</v>
      </c>
      <c r="AR193">
        <v>128</v>
      </c>
      <c r="AS193" t="s">
        <v>66</v>
      </c>
    </row>
    <row r="194" spans="1:45" ht="16" x14ac:dyDescent="0.2">
      <c r="A194">
        <v>474</v>
      </c>
      <c r="B194">
        <v>474</v>
      </c>
      <c r="C194" s="2">
        <v>44798</v>
      </c>
      <c r="D194" t="s">
        <v>318</v>
      </c>
      <c r="E194" t="s">
        <v>319</v>
      </c>
      <c r="F194" s="3">
        <v>39.9</v>
      </c>
      <c r="G194" t="s">
        <v>47</v>
      </c>
      <c r="H194" s="3">
        <v>0</v>
      </c>
      <c r="I194" t="s">
        <v>48</v>
      </c>
      <c r="J194">
        <v>2900</v>
      </c>
      <c r="K194" t="s">
        <v>49</v>
      </c>
      <c r="L194" t="s">
        <v>50</v>
      </c>
      <c r="M194" t="s">
        <v>51</v>
      </c>
      <c r="N194">
        <v>940</v>
      </c>
      <c r="O194" t="s">
        <v>52</v>
      </c>
      <c r="P194" t="s">
        <v>53</v>
      </c>
      <c r="T194" t="s">
        <v>554</v>
      </c>
      <c r="U194" t="s">
        <v>759</v>
      </c>
      <c r="V194" t="s">
        <v>639</v>
      </c>
      <c r="W194" t="s">
        <v>56</v>
      </c>
      <c r="X194" t="s">
        <v>760</v>
      </c>
      <c r="Y194" t="s">
        <v>323</v>
      </c>
      <c r="Z194" s="3">
        <v>19</v>
      </c>
      <c r="AA194" t="s">
        <v>558</v>
      </c>
      <c r="AB194" t="s">
        <v>761</v>
      </c>
      <c r="AC194" t="s">
        <v>61</v>
      </c>
      <c r="AD194" t="s">
        <v>61</v>
      </c>
      <c r="AE194" t="s">
        <v>762</v>
      </c>
      <c r="AF194" t="s">
        <v>63</v>
      </c>
      <c r="AH194">
        <v>0</v>
      </c>
      <c r="AI194" s="2">
        <v>44798</v>
      </c>
      <c r="AJ194" t="s">
        <v>64</v>
      </c>
      <c r="AK194" t="s">
        <v>64</v>
      </c>
      <c r="AL194" t="s">
        <v>763</v>
      </c>
      <c r="AM194" t="s">
        <v>759</v>
      </c>
      <c r="AN194" s="3">
        <v>39.9</v>
      </c>
      <c r="AO194" t="s">
        <v>761</v>
      </c>
      <c r="AP194" t="s">
        <v>64</v>
      </c>
      <c r="AQ194" t="s">
        <v>762</v>
      </c>
      <c r="AR194">
        <v>129</v>
      </c>
      <c r="AS194" t="s">
        <v>66</v>
      </c>
    </row>
    <row r="195" spans="1:45" ht="16" x14ac:dyDescent="0.2">
      <c r="A195">
        <v>475</v>
      </c>
      <c r="B195">
        <v>475</v>
      </c>
      <c r="C195" s="2">
        <v>44802</v>
      </c>
      <c r="E195" t="s">
        <v>582</v>
      </c>
      <c r="F195" s="3">
        <v>886.16</v>
      </c>
      <c r="G195" t="s">
        <v>47</v>
      </c>
      <c r="H195" s="3">
        <v>0</v>
      </c>
      <c r="I195" t="s">
        <v>48</v>
      </c>
      <c r="J195">
        <v>1705</v>
      </c>
      <c r="K195" t="s">
        <v>52</v>
      </c>
      <c r="L195" t="s">
        <v>203</v>
      </c>
      <c r="N195">
        <v>940</v>
      </c>
      <c r="O195" t="s">
        <v>52</v>
      </c>
      <c r="P195" t="s">
        <v>53</v>
      </c>
      <c r="T195" t="s">
        <v>764</v>
      </c>
      <c r="U195" t="s">
        <v>765</v>
      </c>
      <c r="Z195" s="3"/>
      <c r="AF195" t="s">
        <v>63</v>
      </c>
      <c r="AH195">
        <v>0</v>
      </c>
      <c r="AI195" s="2">
        <v>44802</v>
      </c>
      <c r="AJ195" t="s">
        <v>64</v>
      </c>
      <c r="AK195" t="s">
        <v>64</v>
      </c>
      <c r="AL195" t="s">
        <v>766</v>
      </c>
      <c r="AM195" t="s">
        <v>765</v>
      </c>
      <c r="AN195" s="3"/>
      <c r="AP195" t="s">
        <v>64</v>
      </c>
      <c r="AR195">
        <v>146</v>
      </c>
      <c r="AS195" t="s">
        <v>66</v>
      </c>
    </row>
    <row r="196" spans="1:45" ht="16" x14ac:dyDescent="0.2">
      <c r="A196">
        <v>476</v>
      </c>
      <c r="B196">
        <v>476</v>
      </c>
      <c r="C196" s="2">
        <v>44802</v>
      </c>
      <c r="E196" t="s">
        <v>256</v>
      </c>
      <c r="F196" s="3">
        <v>2487.06</v>
      </c>
      <c r="G196" t="s">
        <v>47</v>
      </c>
      <c r="H196" s="3">
        <v>0</v>
      </c>
      <c r="I196" t="s">
        <v>48</v>
      </c>
      <c r="J196">
        <v>1705</v>
      </c>
      <c r="K196" t="s">
        <v>52</v>
      </c>
      <c r="L196" t="s">
        <v>203</v>
      </c>
      <c r="N196">
        <v>940</v>
      </c>
      <c r="O196" t="s">
        <v>52</v>
      </c>
      <c r="P196" t="s">
        <v>53</v>
      </c>
      <c r="T196" t="s">
        <v>377</v>
      </c>
      <c r="U196" t="s">
        <v>767</v>
      </c>
      <c r="Z196" s="3"/>
      <c r="AF196" t="s">
        <v>63</v>
      </c>
      <c r="AH196">
        <v>0</v>
      </c>
      <c r="AI196" s="2">
        <v>44802</v>
      </c>
      <c r="AJ196" t="s">
        <v>64</v>
      </c>
      <c r="AK196" t="s">
        <v>64</v>
      </c>
      <c r="AL196" t="s">
        <v>768</v>
      </c>
      <c r="AM196" t="s">
        <v>767</v>
      </c>
      <c r="AN196" s="3"/>
      <c r="AP196" t="s">
        <v>64</v>
      </c>
      <c r="AR196">
        <v>147</v>
      </c>
      <c r="AS196" t="s">
        <v>66</v>
      </c>
    </row>
    <row r="197" spans="1:45" ht="16" x14ac:dyDescent="0.2">
      <c r="A197">
        <v>488</v>
      </c>
      <c r="B197">
        <v>488</v>
      </c>
      <c r="C197" s="2">
        <v>44804</v>
      </c>
      <c r="E197" t="s">
        <v>769</v>
      </c>
      <c r="F197" s="3">
        <v>171.18</v>
      </c>
      <c r="G197" t="s">
        <v>47</v>
      </c>
      <c r="H197" s="3">
        <v>0</v>
      </c>
      <c r="I197" t="s">
        <v>104</v>
      </c>
      <c r="J197">
        <v>561</v>
      </c>
      <c r="K197" t="s">
        <v>52</v>
      </c>
      <c r="L197" t="s">
        <v>53</v>
      </c>
      <c r="N197">
        <v>705</v>
      </c>
      <c r="O197" t="s">
        <v>52</v>
      </c>
      <c r="P197" t="s">
        <v>53</v>
      </c>
      <c r="T197" t="s">
        <v>770</v>
      </c>
      <c r="V197" t="s">
        <v>699</v>
      </c>
      <c r="W197" t="s">
        <v>56</v>
      </c>
      <c r="X197" t="s">
        <v>771</v>
      </c>
      <c r="Y197" t="s">
        <v>772</v>
      </c>
      <c r="Z197" s="3">
        <v>0</v>
      </c>
      <c r="AA197" t="s">
        <v>770</v>
      </c>
      <c r="AB197" t="s">
        <v>773</v>
      </c>
      <c r="AC197" t="s">
        <v>61</v>
      </c>
      <c r="AD197" t="s">
        <v>61</v>
      </c>
      <c r="AE197" t="s">
        <v>774</v>
      </c>
      <c r="AF197" t="s">
        <v>63</v>
      </c>
      <c r="AH197">
        <v>0</v>
      </c>
      <c r="AI197" s="2">
        <v>44804</v>
      </c>
      <c r="AJ197" t="s">
        <v>64</v>
      </c>
      <c r="AK197" t="s">
        <v>64</v>
      </c>
      <c r="AL197" t="s">
        <v>775</v>
      </c>
      <c r="AN197" s="3">
        <v>171.18</v>
      </c>
      <c r="AO197" t="s">
        <v>773</v>
      </c>
      <c r="AP197" t="s">
        <v>64</v>
      </c>
      <c r="AQ197" t="s">
        <v>774</v>
      </c>
      <c r="AR197">
        <v>150</v>
      </c>
      <c r="AS197" t="s">
        <v>66</v>
      </c>
    </row>
    <row r="198" spans="1:45" ht="16" x14ac:dyDescent="0.2">
      <c r="A198">
        <v>495</v>
      </c>
      <c r="B198">
        <v>495</v>
      </c>
      <c r="C198" s="2">
        <v>44804</v>
      </c>
      <c r="E198" t="s">
        <v>776</v>
      </c>
      <c r="F198" s="3">
        <v>15.99</v>
      </c>
      <c r="G198" t="s">
        <v>47</v>
      </c>
      <c r="H198" s="3">
        <v>0</v>
      </c>
      <c r="I198" t="s">
        <v>48</v>
      </c>
      <c r="J198">
        <v>705</v>
      </c>
      <c r="K198" t="s">
        <v>52</v>
      </c>
      <c r="L198" t="s">
        <v>53</v>
      </c>
      <c r="N198">
        <v>940</v>
      </c>
      <c r="O198" t="s">
        <v>52</v>
      </c>
      <c r="P198" t="s">
        <v>53</v>
      </c>
      <c r="T198" t="s">
        <v>452</v>
      </c>
      <c r="U198" t="s">
        <v>777</v>
      </c>
      <c r="Z198" s="3"/>
      <c r="AF198" t="s">
        <v>63</v>
      </c>
      <c r="AH198">
        <v>0</v>
      </c>
      <c r="AI198" s="2">
        <v>44804</v>
      </c>
      <c r="AJ198" t="s">
        <v>64</v>
      </c>
      <c r="AK198" t="s">
        <v>64</v>
      </c>
      <c r="AL198" t="s">
        <v>778</v>
      </c>
      <c r="AM198" t="s">
        <v>777</v>
      </c>
      <c r="AN198" s="3"/>
      <c r="AP198" t="s">
        <v>64</v>
      </c>
      <c r="AR198">
        <v>151</v>
      </c>
      <c r="AS198" t="s">
        <v>66</v>
      </c>
    </row>
    <row r="199" spans="1:45" ht="16" x14ac:dyDescent="0.2">
      <c r="A199">
        <v>496</v>
      </c>
      <c r="B199">
        <v>496</v>
      </c>
      <c r="C199" s="2">
        <v>44804</v>
      </c>
      <c r="E199" t="s">
        <v>779</v>
      </c>
      <c r="F199" s="3">
        <v>171.18</v>
      </c>
      <c r="G199" t="s">
        <v>47</v>
      </c>
      <c r="H199" s="3">
        <v>0</v>
      </c>
      <c r="I199" t="s">
        <v>48</v>
      </c>
      <c r="J199">
        <v>705</v>
      </c>
      <c r="K199" t="s">
        <v>52</v>
      </c>
      <c r="L199" t="s">
        <v>53</v>
      </c>
      <c r="N199">
        <v>940</v>
      </c>
      <c r="O199" t="s">
        <v>52</v>
      </c>
      <c r="P199" t="s">
        <v>53</v>
      </c>
      <c r="T199" t="s">
        <v>780</v>
      </c>
      <c r="U199" t="s">
        <v>781</v>
      </c>
      <c r="Z199" s="3"/>
      <c r="AF199" t="s">
        <v>63</v>
      </c>
      <c r="AH199">
        <v>0</v>
      </c>
      <c r="AI199" s="2">
        <v>44804</v>
      </c>
      <c r="AJ199" t="s">
        <v>64</v>
      </c>
      <c r="AK199" t="s">
        <v>64</v>
      </c>
      <c r="AL199" t="s">
        <v>782</v>
      </c>
      <c r="AM199" t="s">
        <v>781</v>
      </c>
      <c r="AN199" s="3"/>
      <c r="AP199" t="s">
        <v>64</v>
      </c>
      <c r="AR199">
        <v>152</v>
      </c>
      <c r="AS199" t="s">
        <v>66</v>
      </c>
    </row>
    <row r="200" spans="1:45" ht="16" x14ac:dyDescent="0.2">
      <c r="A200">
        <v>523</v>
      </c>
      <c r="B200">
        <v>523</v>
      </c>
      <c r="C200" s="2">
        <v>44804</v>
      </c>
      <c r="D200" t="s">
        <v>651</v>
      </c>
      <c r="E200" t="s">
        <v>147</v>
      </c>
      <c r="F200" s="3">
        <v>9.5</v>
      </c>
      <c r="G200" t="s">
        <v>47</v>
      </c>
      <c r="H200" s="3">
        <v>0</v>
      </c>
      <c r="I200" t="s">
        <v>48</v>
      </c>
      <c r="J200">
        <v>2705</v>
      </c>
      <c r="K200" t="s">
        <v>49</v>
      </c>
      <c r="L200" t="s">
        <v>50</v>
      </c>
      <c r="M200" t="s">
        <v>51</v>
      </c>
      <c r="N200">
        <v>940</v>
      </c>
      <c r="O200" t="s">
        <v>52</v>
      </c>
      <c r="P200" t="s">
        <v>53</v>
      </c>
      <c r="T200" t="s">
        <v>783</v>
      </c>
      <c r="U200" t="s">
        <v>784</v>
      </c>
      <c r="V200" t="s">
        <v>642</v>
      </c>
      <c r="W200" t="s">
        <v>56</v>
      </c>
      <c r="X200" t="s">
        <v>753</v>
      </c>
      <c r="Y200" t="s">
        <v>785</v>
      </c>
      <c r="Z200" s="3">
        <v>0</v>
      </c>
      <c r="AA200" t="s">
        <v>786</v>
      </c>
      <c r="AB200" t="s">
        <v>787</v>
      </c>
      <c r="AC200" t="s">
        <v>61</v>
      </c>
      <c r="AD200" t="s">
        <v>61</v>
      </c>
      <c r="AE200" t="s">
        <v>788</v>
      </c>
      <c r="AF200" t="s">
        <v>63</v>
      </c>
      <c r="AH200">
        <v>0</v>
      </c>
      <c r="AI200" s="2">
        <v>44804</v>
      </c>
      <c r="AJ200" t="s">
        <v>64</v>
      </c>
      <c r="AK200" t="s">
        <v>64</v>
      </c>
      <c r="AL200" t="s">
        <v>789</v>
      </c>
      <c r="AM200" t="s">
        <v>784</v>
      </c>
      <c r="AN200" s="3">
        <v>756.15</v>
      </c>
      <c r="AO200" t="s">
        <v>787</v>
      </c>
      <c r="AP200" t="s">
        <v>64</v>
      </c>
      <c r="AQ200" t="s">
        <v>788</v>
      </c>
      <c r="AR200">
        <v>153</v>
      </c>
      <c r="AS200" t="s">
        <v>66</v>
      </c>
    </row>
    <row r="201" spans="1:45" ht="16" x14ac:dyDescent="0.2">
      <c r="A201">
        <v>524</v>
      </c>
      <c r="B201">
        <v>524</v>
      </c>
      <c r="C201" s="2">
        <v>44804</v>
      </c>
      <c r="D201" t="s">
        <v>790</v>
      </c>
      <c r="E201" t="s">
        <v>791</v>
      </c>
      <c r="F201" s="3">
        <v>756.15</v>
      </c>
      <c r="G201" t="s">
        <v>47</v>
      </c>
      <c r="H201" s="3">
        <v>0</v>
      </c>
      <c r="I201" t="s">
        <v>48</v>
      </c>
      <c r="J201">
        <v>2510</v>
      </c>
      <c r="K201" t="s">
        <v>49</v>
      </c>
      <c r="L201" t="s">
        <v>50</v>
      </c>
      <c r="M201" t="s">
        <v>51</v>
      </c>
      <c r="N201">
        <v>940</v>
      </c>
      <c r="O201" t="s">
        <v>52</v>
      </c>
      <c r="P201" t="s">
        <v>53</v>
      </c>
      <c r="T201" t="s">
        <v>783</v>
      </c>
      <c r="U201" t="s">
        <v>784</v>
      </c>
      <c r="V201" t="s">
        <v>642</v>
      </c>
      <c r="W201" t="s">
        <v>56</v>
      </c>
      <c r="X201" t="s">
        <v>753</v>
      </c>
      <c r="Y201" t="s">
        <v>785</v>
      </c>
      <c r="Z201" s="3">
        <v>0</v>
      </c>
      <c r="AA201" t="s">
        <v>786</v>
      </c>
      <c r="AB201" t="s">
        <v>787</v>
      </c>
      <c r="AC201" t="s">
        <v>61</v>
      </c>
      <c r="AD201" t="s">
        <v>61</v>
      </c>
      <c r="AE201" t="s">
        <v>788</v>
      </c>
      <c r="AF201" t="s">
        <v>63</v>
      </c>
      <c r="AH201">
        <v>0</v>
      </c>
      <c r="AI201" s="2">
        <v>44804</v>
      </c>
      <c r="AJ201" t="s">
        <v>64</v>
      </c>
      <c r="AK201" t="s">
        <v>64</v>
      </c>
      <c r="AL201" t="s">
        <v>789</v>
      </c>
      <c r="AM201" t="s">
        <v>784</v>
      </c>
      <c r="AN201" s="3">
        <v>756.15</v>
      </c>
      <c r="AO201" t="s">
        <v>787</v>
      </c>
      <c r="AP201" t="s">
        <v>64</v>
      </c>
      <c r="AQ201" t="s">
        <v>788</v>
      </c>
      <c r="AR201">
        <v>153</v>
      </c>
      <c r="AS201" t="s">
        <v>66</v>
      </c>
    </row>
    <row r="202" spans="1:45" ht="16" x14ac:dyDescent="0.2">
      <c r="A202">
        <v>525</v>
      </c>
      <c r="B202">
        <v>525</v>
      </c>
      <c r="C202" s="2">
        <v>44804</v>
      </c>
      <c r="D202" t="s">
        <v>651</v>
      </c>
      <c r="E202" t="s">
        <v>147</v>
      </c>
      <c r="F202" s="3">
        <v>4.78</v>
      </c>
      <c r="G202" t="s">
        <v>47</v>
      </c>
      <c r="H202" s="3">
        <v>0</v>
      </c>
      <c r="I202" t="s">
        <v>48</v>
      </c>
      <c r="J202">
        <v>2705</v>
      </c>
      <c r="K202" t="s">
        <v>49</v>
      </c>
      <c r="L202" t="s">
        <v>50</v>
      </c>
      <c r="M202" t="s">
        <v>51</v>
      </c>
      <c r="N202">
        <v>940</v>
      </c>
      <c r="O202" t="s">
        <v>52</v>
      </c>
      <c r="P202" t="s">
        <v>53</v>
      </c>
      <c r="T202" t="s">
        <v>792</v>
      </c>
      <c r="U202" t="s">
        <v>793</v>
      </c>
      <c r="Z202" s="3"/>
      <c r="AF202" t="s">
        <v>63</v>
      </c>
      <c r="AH202">
        <v>0</v>
      </c>
      <c r="AI202" s="2">
        <v>44804</v>
      </c>
      <c r="AJ202" t="s">
        <v>64</v>
      </c>
      <c r="AK202" t="s">
        <v>64</v>
      </c>
      <c r="AL202" t="s">
        <v>794</v>
      </c>
      <c r="AM202" t="s">
        <v>793</v>
      </c>
      <c r="AN202" s="3"/>
      <c r="AP202" t="s">
        <v>64</v>
      </c>
      <c r="AR202">
        <v>154</v>
      </c>
      <c r="AS202" t="s">
        <v>66</v>
      </c>
    </row>
    <row r="203" spans="1:45" ht="16" x14ac:dyDescent="0.2">
      <c r="A203">
        <v>679</v>
      </c>
      <c r="B203">
        <v>679</v>
      </c>
      <c r="C203" s="2">
        <v>44804</v>
      </c>
      <c r="E203" t="s">
        <v>205</v>
      </c>
      <c r="F203" s="3">
        <v>143.38</v>
      </c>
      <c r="G203" t="s">
        <v>47</v>
      </c>
      <c r="H203" s="3">
        <v>0</v>
      </c>
      <c r="I203" t="s">
        <v>104</v>
      </c>
      <c r="J203">
        <v>1730</v>
      </c>
      <c r="K203" t="s">
        <v>52</v>
      </c>
      <c r="L203" t="s">
        <v>203</v>
      </c>
      <c r="N203">
        <v>1700</v>
      </c>
      <c r="O203" t="s">
        <v>52</v>
      </c>
      <c r="P203" t="s">
        <v>203</v>
      </c>
      <c r="T203" t="s">
        <v>64</v>
      </c>
      <c r="Z203" s="3"/>
      <c r="AF203" t="s">
        <v>63</v>
      </c>
      <c r="AH203">
        <v>0</v>
      </c>
      <c r="AI203" s="2">
        <v>44804</v>
      </c>
      <c r="AJ203" t="s">
        <v>64</v>
      </c>
      <c r="AK203" t="s">
        <v>64</v>
      </c>
      <c r="AL203" t="s">
        <v>64</v>
      </c>
      <c r="AN203" s="3"/>
      <c r="AP203" t="s">
        <v>64</v>
      </c>
      <c r="AR203" t="s">
        <v>64</v>
      </c>
      <c r="AS203" t="s">
        <v>66</v>
      </c>
    </row>
    <row r="204" spans="1:45" ht="16" x14ac:dyDescent="0.2">
      <c r="A204">
        <v>680</v>
      </c>
      <c r="B204">
        <v>680</v>
      </c>
      <c r="C204" s="2">
        <v>44804</v>
      </c>
      <c r="E204" t="s">
        <v>370</v>
      </c>
      <c r="F204" s="3">
        <v>2087.66</v>
      </c>
      <c r="G204" t="s">
        <v>47</v>
      </c>
      <c r="H204" s="3">
        <v>0</v>
      </c>
      <c r="I204" t="s">
        <v>104</v>
      </c>
      <c r="J204">
        <v>1730</v>
      </c>
      <c r="K204" t="s">
        <v>52</v>
      </c>
      <c r="L204" t="s">
        <v>203</v>
      </c>
      <c r="N204">
        <v>1705</v>
      </c>
      <c r="O204" t="s">
        <v>52</v>
      </c>
      <c r="P204" t="s">
        <v>203</v>
      </c>
      <c r="T204" t="s">
        <v>64</v>
      </c>
      <c r="Z204" s="3"/>
      <c r="AF204" t="s">
        <v>63</v>
      </c>
      <c r="AH204">
        <v>0</v>
      </c>
      <c r="AI204" s="2">
        <v>44804</v>
      </c>
      <c r="AJ204" t="s">
        <v>64</v>
      </c>
      <c r="AK204" t="s">
        <v>64</v>
      </c>
      <c r="AL204" t="s">
        <v>64</v>
      </c>
      <c r="AN204" s="3"/>
      <c r="AP204" t="s">
        <v>64</v>
      </c>
      <c r="AR204" t="s">
        <v>64</v>
      </c>
      <c r="AS204" t="s">
        <v>66</v>
      </c>
    </row>
    <row r="205" spans="1:45" ht="16" x14ac:dyDescent="0.2">
      <c r="A205">
        <v>681</v>
      </c>
      <c r="B205">
        <v>681</v>
      </c>
      <c r="C205" s="2">
        <v>44804</v>
      </c>
      <c r="E205" t="s">
        <v>202</v>
      </c>
      <c r="F205" s="3">
        <v>3172.4</v>
      </c>
      <c r="G205" t="s">
        <v>47</v>
      </c>
      <c r="H205" s="3">
        <v>0</v>
      </c>
      <c r="I205" t="s">
        <v>104</v>
      </c>
      <c r="J205">
        <v>1730</v>
      </c>
      <c r="K205" t="s">
        <v>52</v>
      </c>
      <c r="L205" t="s">
        <v>203</v>
      </c>
      <c r="N205">
        <v>1712</v>
      </c>
      <c r="O205" t="s">
        <v>52</v>
      </c>
      <c r="P205" t="s">
        <v>203</v>
      </c>
      <c r="T205" t="s">
        <v>64</v>
      </c>
      <c r="Z205" s="3"/>
      <c r="AF205" t="s">
        <v>63</v>
      </c>
      <c r="AH205">
        <v>0</v>
      </c>
      <c r="AI205" s="2">
        <v>44804</v>
      </c>
      <c r="AJ205" t="s">
        <v>64</v>
      </c>
      <c r="AK205" t="s">
        <v>64</v>
      </c>
      <c r="AL205" t="s">
        <v>64</v>
      </c>
      <c r="AN205" s="3"/>
      <c r="AP205" t="s">
        <v>64</v>
      </c>
      <c r="AR205" t="s">
        <v>64</v>
      </c>
      <c r="AS205" t="s">
        <v>66</v>
      </c>
    </row>
    <row r="206" spans="1:45" ht="16" x14ac:dyDescent="0.2">
      <c r="A206">
        <v>682</v>
      </c>
      <c r="B206">
        <v>682</v>
      </c>
      <c r="C206" s="2">
        <v>44804</v>
      </c>
      <c r="D206" t="s">
        <v>371</v>
      </c>
      <c r="E206" t="s">
        <v>206</v>
      </c>
      <c r="F206" s="3">
        <v>2847.87</v>
      </c>
      <c r="G206" t="s">
        <v>47</v>
      </c>
      <c r="H206" s="3">
        <v>0</v>
      </c>
      <c r="I206" t="s">
        <v>104</v>
      </c>
      <c r="J206">
        <v>2551</v>
      </c>
      <c r="K206" t="s">
        <v>49</v>
      </c>
      <c r="L206" t="s">
        <v>50</v>
      </c>
      <c r="M206" t="s">
        <v>51</v>
      </c>
      <c r="N206">
        <v>1730</v>
      </c>
      <c r="O206" t="s">
        <v>52</v>
      </c>
      <c r="P206" t="s">
        <v>203</v>
      </c>
      <c r="T206" t="s">
        <v>64</v>
      </c>
      <c r="Z206" s="3"/>
      <c r="AF206" t="s">
        <v>63</v>
      </c>
      <c r="AH206">
        <v>0</v>
      </c>
      <c r="AI206" s="2">
        <v>44804</v>
      </c>
      <c r="AJ206" t="s">
        <v>64</v>
      </c>
      <c r="AK206" t="s">
        <v>64</v>
      </c>
      <c r="AL206" t="s">
        <v>64</v>
      </c>
      <c r="AN206" s="3"/>
      <c r="AP206" t="s">
        <v>64</v>
      </c>
      <c r="AR206" t="s">
        <v>64</v>
      </c>
      <c r="AS206" t="s">
        <v>66</v>
      </c>
    </row>
    <row r="207" spans="1:45" ht="16" x14ac:dyDescent="0.2">
      <c r="A207">
        <v>683</v>
      </c>
      <c r="B207">
        <v>683</v>
      </c>
      <c r="C207" s="2">
        <v>44804</v>
      </c>
      <c r="D207" t="s">
        <v>372</v>
      </c>
      <c r="E207" t="s">
        <v>206</v>
      </c>
      <c r="F207" s="3">
        <v>2046.09</v>
      </c>
      <c r="G207" t="s">
        <v>47</v>
      </c>
      <c r="H207" s="3">
        <v>0</v>
      </c>
      <c r="I207" t="s">
        <v>104</v>
      </c>
      <c r="J207">
        <v>2551</v>
      </c>
      <c r="K207" t="s">
        <v>49</v>
      </c>
      <c r="L207" t="s">
        <v>50</v>
      </c>
      <c r="M207" t="s">
        <v>51</v>
      </c>
      <c r="N207">
        <v>1730</v>
      </c>
      <c r="O207" t="s">
        <v>52</v>
      </c>
      <c r="P207" t="s">
        <v>203</v>
      </c>
      <c r="T207" t="s">
        <v>64</v>
      </c>
      <c r="Z207" s="3"/>
      <c r="AF207" t="s">
        <v>63</v>
      </c>
      <c r="AH207">
        <v>0</v>
      </c>
      <c r="AI207" s="2">
        <v>44804</v>
      </c>
      <c r="AJ207" t="s">
        <v>64</v>
      </c>
      <c r="AK207" t="s">
        <v>64</v>
      </c>
      <c r="AL207" t="s">
        <v>64</v>
      </c>
      <c r="AN207" s="3"/>
      <c r="AP207" t="s">
        <v>64</v>
      </c>
      <c r="AR207" t="s">
        <v>64</v>
      </c>
      <c r="AS207" t="s">
        <v>66</v>
      </c>
    </row>
    <row r="208" spans="1:45" ht="16" x14ac:dyDescent="0.2">
      <c r="A208">
        <v>684</v>
      </c>
      <c r="B208">
        <v>684</v>
      </c>
      <c r="C208" s="2">
        <v>44804</v>
      </c>
      <c r="E208" t="s">
        <v>202</v>
      </c>
      <c r="F208" s="3">
        <v>1996.95</v>
      </c>
      <c r="G208" t="s">
        <v>47</v>
      </c>
      <c r="H208" s="3">
        <v>0</v>
      </c>
      <c r="I208" t="s">
        <v>104</v>
      </c>
      <c r="J208">
        <v>1730</v>
      </c>
      <c r="K208" t="s">
        <v>52</v>
      </c>
      <c r="L208" t="s">
        <v>203</v>
      </c>
      <c r="N208">
        <v>1712</v>
      </c>
      <c r="O208" t="s">
        <v>52</v>
      </c>
      <c r="P208" t="s">
        <v>203</v>
      </c>
      <c r="T208" t="s">
        <v>64</v>
      </c>
      <c r="Z208" s="3"/>
      <c r="AF208" t="s">
        <v>63</v>
      </c>
      <c r="AH208">
        <v>0</v>
      </c>
      <c r="AI208" s="2">
        <v>44804</v>
      </c>
      <c r="AJ208" t="s">
        <v>64</v>
      </c>
      <c r="AK208" t="s">
        <v>64</v>
      </c>
      <c r="AL208" t="s">
        <v>64</v>
      </c>
      <c r="AN208" s="3"/>
      <c r="AP208" t="s">
        <v>64</v>
      </c>
      <c r="AR208" t="s">
        <v>64</v>
      </c>
      <c r="AS208" t="s">
        <v>66</v>
      </c>
    </row>
    <row r="209" spans="1:45" ht="16" x14ac:dyDescent="0.2">
      <c r="A209">
        <v>685</v>
      </c>
      <c r="B209">
        <v>685</v>
      </c>
      <c r="C209" s="2">
        <v>44804</v>
      </c>
      <c r="E209" t="s">
        <v>205</v>
      </c>
      <c r="F209" s="3">
        <v>112.37</v>
      </c>
      <c r="G209" t="s">
        <v>47</v>
      </c>
      <c r="H209" s="3">
        <v>0</v>
      </c>
      <c r="I209" t="s">
        <v>104</v>
      </c>
      <c r="J209">
        <v>1730</v>
      </c>
      <c r="K209" t="s">
        <v>52</v>
      </c>
      <c r="L209" t="s">
        <v>203</v>
      </c>
      <c r="N209">
        <v>1700</v>
      </c>
      <c r="O209" t="s">
        <v>52</v>
      </c>
      <c r="P209" t="s">
        <v>203</v>
      </c>
      <c r="T209" t="s">
        <v>64</v>
      </c>
      <c r="Z209" s="3"/>
      <c r="AF209" t="s">
        <v>63</v>
      </c>
      <c r="AH209">
        <v>0</v>
      </c>
      <c r="AI209" s="2">
        <v>44804</v>
      </c>
      <c r="AJ209" t="s">
        <v>64</v>
      </c>
      <c r="AK209" t="s">
        <v>64</v>
      </c>
      <c r="AL209" t="s">
        <v>64</v>
      </c>
      <c r="AN209" s="3"/>
      <c r="AP209" t="s">
        <v>64</v>
      </c>
      <c r="AR209" t="s">
        <v>64</v>
      </c>
      <c r="AS209" t="s">
        <v>66</v>
      </c>
    </row>
    <row r="210" spans="1:45" ht="16" x14ac:dyDescent="0.2">
      <c r="A210">
        <v>686</v>
      </c>
      <c r="B210">
        <v>686</v>
      </c>
      <c r="C210" s="2">
        <v>44804</v>
      </c>
      <c r="E210" t="s">
        <v>370</v>
      </c>
      <c r="F210" s="3">
        <v>1285.56</v>
      </c>
      <c r="G210" t="s">
        <v>47</v>
      </c>
      <c r="H210" s="3">
        <v>0</v>
      </c>
      <c r="I210" t="s">
        <v>104</v>
      </c>
      <c r="J210">
        <v>1730</v>
      </c>
      <c r="K210" t="s">
        <v>52</v>
      </c>
      <c r="L210" t="s">
        <v>203</v>
      </c>
      <c r="N210">
        <v>1705</v>
      </c>
      <c r="O210" t="s">
        <v>52</v>
      </c>
      <c r="P210" t="s">
        <v>203</v>
      </c>
      <c r="T210" t="s">
        <v>64</v>
      </c>
      <c r="Z210" s="3"/>
      <c r="AF210" t="s">
        <v>63</v>
      </c>
      <c r="AH210">
        <v>0</v>
      </c>
      <c r="AI210" s="2">
        <v>44804</v>
      </c>
      <c r="AJ210" t="s">
        <v>64</v>
      </c>
      <c r="AK210" t="s">
        <v>64</v>
      </c>
      <c r="AL210" t="s">
        <v>64</v>
      </c>
      <c r="AN210" s="3"/>
      <c r="AP210" t="s">
        <v>64</v>
      </c>
      <c r="AR210" t="s">
        <v>64</v>
      </c>
      <c r="AS210" t="s">
        <v>66</v>
      </c>
    </row>
    <row r="211" spans="1:45" ht="16" x14ac:dyDescent="0.2">
      <c r="A211">
        <v>687</v>
      </c>
      <c r="B211">
        <v>687</v>
      </c>
      <c r="C211" s="2">
        <v>44804</v>
      </c>
      <c r="D211" t="s">
        <v>373</v>
      </c>
      <c r="E211" t="s">
        <v>206</v>
      </c>
      <c r="F211" s="3">
        <v>3022.03</v>
      </c>
      <c r="G211" t="s">
        <v>47</v>
      </c>
      <c r="H211" s="3">
        <v>0</v>
      </c>
      <c r="I211" t="s">
        <v>104</v>
      </c>
      <c r="J211">
        <v>2551</v>
      </c>
      <c r="K211" t="s">
        <v>49</v>
      </c>
      <c r="L211" t="s">
        <v>50</v>
      </c>
      <c r="M211" t="s">
        <v>51</v>
      </c>
      <c r="N211">
        <v>1730</v>
      </c>
      <c r="O211" t="s">
        <v>52</v>
      </c>
      <c r="P211" t="s">
        <v>203</v>
      </c>
      <c r="T211" t="s">
        <v>64</v>
      </c>
      <c r="Z211" s="3"/>
      <c r="AF211" t="s">
        <v>63</v>
      </c>
      <c r="AH211">
        <v>0</v>
      </c>
      <c r="AI211" s="2">
        <v>44804</v>
      </c>
      <c r="AJ211" t="s">
        <v>64</v>
      </c>
      <c r="AK211" t="s">
        <v>64</v>
      </c>
      <c r="AL211" t="s">
        <v>64</v>
      </c>
      <c r="AN211" s="3"/>
      <c r="AP211" t="s">
        <v>64</v>
      </c>
      <c r="AR211" t="s">
        <v>64</v>
      </c>
      <c r="AS211" t="s">
        <v>66</v>
      </c>
    </row>
    <row r="212" spans="1:45" ht="16" x14ac:dyDescent="0.2">
      <c r="A212">
        <v>688</v>
      </c>
      <c r="B212">
        <v>688</v>
      </c>
      <c r="C212" s="2">
        <v>44804</v>
      </c>
      <c r="D212" t="s">
        <v>373</v>
      </c>
      <c r="E212" t="s">
        <v>204</v>
      </c>
      <c r="F212" s="3">
        <v>672.85</v>
      </c>
      <c r="G212" t="s">
        <v>47</v>
      </c>
      <c r="H212" s="3">
        <v>0</v>
      </c>
      <c r="I212" t="s">
        <v>104</v>
      </c>
      <c r="J212">
        <v>2555</v>
      </c>
      <c r="K212" t="s">
        <v>49</v>
      </c>
      <c r="L212" t="s">
        <v>50</v>
      </c>
      <c r="M212" t="s">
        <v>51</v>
      </c>
      <c r="N212">
        <v>1730</v>
      </c>
      <c r="O212" t="s">
        <v>52</v>
      </c>
      <c r="P212" t="s">
        <v>203</v>
      </c>
      <c r="T212" t="s">
        <v>64</v>
      </c>
      <c r="Z212" s="3"/>
      <c r="AF212" t="s">
        <v>63</v>
      </c>
      <c r="AH212">
        <v>0</v>
      </c>
      <c r="AI212" s="2">
        <v>44804</v>
      </c>
      <c r="AJ212" t="s">
        <v>64</v>
      </c>
      <c r="AK212" t="s">
        <v>64</v>
      </c>
      <c r="AL212" t="s">
        <v>64</v>
      </c>
      <c r="AN212" s="3"/>
      <c r="AP212" t="s">
        <v>64</v>
      </c>
      <c r="AR212" t="s">
        <v>64</v>
      </c>
      <c r="AS212" t="s">
        <v>66</v>
      </c>
    </row>
    <row r="213" spans="1:45" ht="16" x14ac:dyDescent="0.2">
      <c r="A213">
        <v>689</v>
      </c>
      <c r="B213">
        <v>689</v>
      </c>
      <c r="C213" s="2">
        <v>44804</v>
      </c>
      <c r="D213" t="s">
        <v>371</v>
      </c>
      <c r="E213" t="s">
        <v>204</v>
      </c>
      <c r="F213" s="3">
        <v>634.07000000000005</v>
      </c>
      <c r="G213" t="s">
        <v>47</v>
      </c>
      <c r="H213" s="3">
        <v>0</v>
      </c>
      <c r="I213" t="s">
        <v>104</v>
      </c>
      <c r="J213">
        <v>2555</v>
      </c>
      <c r="K213" t="s">
        <v>49</v>
      </c>
      <c r="L213" t="s">
        <v>50</v>
      </c>
      <c r="M213" t="s">
        <v>51</v>
      </c>
      <c r="N213">
        <v>1730</v>
      </c>
      <c r="O213" t="s">
        <v>52</v>
      </c>
      <c r="P213" t="s">
        <v>203</v>
      </c>
      <c r="T213" t="s">
        <v>64</v>
      </c>
      <c r="Z213" s="3"/>
      <c r="AF213" t="s">
        <v>63</v>
      </c>
      <c r="AH213">
        <v>0</v>
      </c>
      <c r="AI213" s="2">
        <v>44804</v>
      </c>
      <c r="AJ213" t="s">
        <v>64</v>
      </c>
      <c r="AK213" t="s">
        <v>64</v>
      </c>
      <c r="AL213" t="s">
        <v>64</v>
      </c>
      <c r="AN213" s="3"/>
      <c r="AP213" t="s">
        <v>64</v>
      </c>
      <c r="AR213" t="s">
        <v>64</v>
      </c>
      <c r="AS213" t="s">
        <v>66</v>
      </c>
    </row>
    <row r="214" spans="1:45" ht="16" x14ac:dyDescent="0.2">
      <c r="A214">
        <v>690</v>
      </c>
      <c r="B214">
        <v>690</v>
      </c>
      <c r="C214" s="2">
        <v>44804</v>
      </c>
      <c r="D214" t="s">
        <v>372</v>
      </c>
      <c r="E214" t="s">
        <v>204</v>
      </c>
      <c r="F214" s="3">
        <v>475.41</v>
      </c>
      <c r="G214" t="s">
        <v>47</v>
      </c>
      <c r="H214" s="3">
        <v>0</v>
      </c>
      <c r="I214" t="s">
        <v>104</v>
      </c>
      <c r="J214">
        <v>2555</v>
      </c>
      <c r="K214" t="s">
        <v>49</v>
      </c>
      <c r="L214" t="s">
        <v>50</v>
      </c>
      <c r="M214" t="s">
        <v>51</v>
      </c>
      <c r="N214">
        <v>1730</v>
      </c>
      <c r="O214" t="s">
        <v>52</v>
      </c>
      <c r="P214" t="s">
        <v>203</v>
      </c>
      <c r="T214" t="s">
        <v>64</v>
      </c>
      <c r="Z214" s="3"/>
      <c r="AF214" t="s">
        <v>63</v>
      </c>
      <c r="AH214">
        <v>0</v>
      </c>
      <c r="AI214" s="2">
        <v>44804</v>
      </c>
      <c r="AJ214" t="s">
        <v>64</v>
      </c>
      <c r="AK214" t="s">
        <v>64</v>
      </c>
      <c r="AL214" t="s">
        <v>64</v>
      </c>
      <c r="AN214" s="3"/>
      <c r="AP214" t="s">
        <v>64</v>
      </c>
      <c r="AR214" t="s">
        <v>64</v>
      </c>
      <c r="AS214" t="s">
        <v>66</v>
      </c>
    </row>
    <row r="215" spans="1:45" ht="16" x14ac:dyDescent="0.2">
      <c r="A215">
        <v>691</v>
      </c>
      <c r="B215">
        <v>691</v>
      </c>
      <c r="C215" s="2">
        <v>44804</v>
      </c>
      <c r="E215" t="s">
        <v>205</v>
      </c>
      <c r="F215" s="3">
        <v>900</v>
      </c>
      <c r="G215" t="s">
        <v>47</v>
      </c>
      <c r="H215" s="3">
        <v>0</v>
      </c>
      <c r="I215" t="s">
        <v>104</v>
      </c>
      <c r="J215">
        <v>1730</v>
      </c>
      <c r="K215" t="s">
        <v>52</v>
      </c>
      <c r="L215" t="s">
        <v>203</v>
      </c>
      <c r="N215">
        <v>705</v>
      </c>
      <c r="O215" t="s">
        <v>52</v>
      </c>
      <c r="P215" t="s">
        <v>53</v>
      </c>
      <c r="T215" t="s">
        <v>64</v>
      </c>
      <c r="Z215" s="3"/>
      <c r="AF215" t="s">
        <v>63</v>
      </c>
      <c r="AH215">
        <v>0</v>
      </c>
      <c r="AI215" s="2">
        <v>44804</v>
      </c>
      <c r="AJ215" t="s">
        <v>64</v>
      </c>
      <c r="AK215" t="s">
        <v>64</v>
      </c>
      <c r="AL215" t="s">
        <v>64</v>
      </c>
      <c r="AN215" s="3"/>
      <c r="AP215" t="s">
        <v>64</v>
      </c>
      <c r="AR215" t="s">
        <v>64</v>
      </c>
      <c r="AS215" t="s">
        <v>66</v>
      </c>
    </row>
    <row r="216" spans="1:45" ht="16" x14ac:dyDescent="0.2">
      <c r="A216">
        <v>1985</v>
      </c>
      <c r="B216">
        <v>1985</v>
      </c>
      <c r="C216" s="2">
        <v>44804</v>
      </c>
      <c r="E216" t="s">
        <v>795</v>
      </c>
      <c r="F216" s="3">
        <v>15.99</v>
      </c>
      <c r="G216" t="s">
        <v>47</v>
      </c>
      <c r="H216" s="3">
        <v>0</v>
      </c>
      <c r="I216" t="s">
        <v>104</v>
      </c>
      <c r="J216">
        <v>563</v>
      </c>
      <c r="K216" t="s">
        <v>52</v>
      </c>
      <c r="L216" t="s">
        <v>53</v>
      </c>
      <c r="N216">
        <v>705</v>
      </c>
      <c r="O216" t="s">
        <v>52</v>
      </c>
      <c r="P216" t="s">
        <v>53</v>
      </c>
      <c r="T216" t="s">
        <v>455</v>
      </c>
      <c r="Z216" s="3"/>
      <c r="AF216" t="s">
        <v>63</v>
      </c>
      <c r="AH216">
        <v>0</v>
      </c>
      <c r="AI216" s="2">
        <v>44804</v>
      </c>
      <c r="AJ216" t="s">
        <v>64</v>
      </c>
      <c r="AK216" t="s">
        <v>64</v>
      </c>
      <c r="AL216" t="s">
        <v>796</v>
      </c>
      <c r="AN216" s="3"/>
      <c r="AP216" t="s">
        <v>64</v>
      </c>
      <c r="AR216">
        <v>149</v>
      </c>
      <c r="AS216" t="s">
        <v>66</v>
      </c>
    </row>
    <row r="217" spans="1:45" ht="16" x14ac:dyDescent="0.2">
      <c r="A217">
        <v>2147</v>
      </c>
      <c r="B217">
        <v>2147</v>
      </c>
      <c r="C217" s="2">
        <v>44805</v>
      </c>
      <c r="D217" t="s">
        <v>797</v>
      </c>
      <c r="E217" t="s">
        <v>798</v>
      </c>
      <c r="F217" s="3">
        <v>118.05</v>
      </c>
      <c r="G217" t="s">
        <v>47</v>
      </c>
      <c r="H217" s="3">
        <v>0</v>
      </c>
      <c r="I217" t="s">
        <v>48</v>
      </c>
      <c r="J217">
        <v>6822</v>
      </c>
      <c r="K217" t="s">
        <v>49</v>
      </c>
      <c r="L217" t="s">
        <v>50</v>
      </c>
      <c r="M217" t="s">
        <v>799</v>
      </c>
      <c r="N217">
        <v>942</v>
      </c>
      <c r="O217" t="s">
        <v>52</v>
      </c>
      <c r="P217" t="s">
        <v>53</v>
      </c>
      <c r="T217" t="s">
        <v>800</v>
      </c>
      <c r="U217" t="s">
        <v>801</v>
      </c>
      <c r="V217" t="s">
        <v>682</v>
      </c>
      <c r="W217" t="s">
        <v>56</v>
      </c>
      <c r="X217" t="s">
        <v>802</v>
      </c>
      <c r="Y217" t="s">
        <v>803</v>
      </c>
      <c r="Z217" s="3">
        <v>0</v>
      </c>
      <c r="AA217" t="s">
        <v>804</v>
      </c>
      <c r="AB217" t="s">
        <v>805</v>
      </c>
      <c r="AC217" t="s">
        <v>61</v>
      </c>
      <c r="AD217" t="s">
        <v>61</v>
      </c>
      <c r="AE217" t="s">
        <v>806</v>
      </c>
      <c r="AF217" t="s">
        <v>63</v>
      </c>
      <c r="AH217">
        <v>0</v>
      </c>
      <c r="AI217" s="2">
        <v>44805</v>
      </c>
      <c r="AJ217" t="s">
        <v>64</v>
      </c>
      <c r="AK217" t="s">
        <v>64</v>
      </c>
      <c r="AL217" t="s">
        <v>807</v>
      </c>
      <c r="AM217" t="s">
        <v>801</v>
      </c>
      <c r="AN217" s="3">
        <v>118.05</v>
      </c>
      <c r="AO217" t="s">
        <v>805</v>
      </c>
      <c r="AP217" t="s">
        <v>64</v>
      </c>
      <c r="AQ217" t="s">
        <v>806</v>
      </c>
      <c r="AR217">
        <v>159</v>
      </c>
      <c r="AS217" t="s">
        <v>66</v>
      </c>
    </row>
    <row r="218" spans="1:45" ht="16" x14ac:dyDescent="0.2">
      <c r="A218">
        <v>2275</v>
      </c>
      <c r="B218">
        <v>2275</v>
      </c>
      <c r="C218" s="2">
        <v>44808</v>
      </c>
      <c r="D218" t="s">
        <v>808</v>
      </c>
      <c r="E218" t="s">
        <v>809</v>
      </c>
      <c r="F218" s="3">
        <v>11.2</v>
      </c>
      <c r="G218" t="s">
        <v>47</v>
      </c>
      <c r="H218" s="3">
        <v>0</v>
      </c>
      <c r="I218" t="s">
        <v>48</v>
      </c>
      <c r="J218">
        <v>2560</v>
      </c>
      <c r="K218" t="s">
        <v>49</v>
      </c>
      <c r="L218" t="s">
        <v>50</v>
      </c>
      <c r="M218" t="s">
        <v>51</v>
      </c>
      <c r="N218">
        <v>561</v>
      </c>
      <c r="O218" t="s">
        <v>52</v>
      </c>
      <c r="P218" t="s">
        <v>53</v>
      </c>
      <c r="T218" t="s">
        <v>810</v>
      </c>
      <c r="U218" t="s">
        <v>811</v>
      </c>
      <c r="V218" t="s">
        <v>688</v>
      </c>
      <c r="W218" t="s">
        <v>56</v>
      </c>
      <c r="X218" t="s">
        <v>812</v>
      </c>
      <c r="Y218" t="s">
        <v>803</v>
      </c>
      <c r="Z218" s="3">
        <v>0</v>
      </c>
      <c r="AA218" t="s">
        <v>813</v>
      </c>
      <c r="AB218" t="s">
        <v>805</v>
      </c>
      <c r="AC218" t="s">
        <v>61</v>
      </c>
      <c r="AD218" t="s">
        <v>61</v>
      </c>
      <c r="AE218" t="s">
        <v>814</v>
      </c>
      <c r="AF218" t="s">
        <v>63</v>
      </c>
      <c r="AH218">
        <v>0</v>
      </c>
      <c r="AI218" s="2">
        <v>44808</v>
      </c>
      <c r="AJ218" t="s">
        <v>64</v>
      </c>
      <c r="AK218" t="s">
        <v>64</v>
      </c>
      <c r="AL218" t="s">
        <v>815</v>
      </c>
      <c r="AM218" t="s">
        <v>811</v>
      </c>
      <c r="AN218" s="3">
        <v>11.2</v>
      </c>
      <c r="AO218" t="s">
        <v>805</v>
      </c>
      <c r="AP218" t="s">
        <v>64</v>
      </c>
      <c r="AQ218" t="s">
        <v>814</v>
      </c>
      <c r="AR218">
        <v>163</v>
      </c>
      <c r="AS218" t="s">
        <v>66</v>
      </c>
    </row>
    <row r="219" spans="1:45" ht="16" x14ac:dyDescent="0.2">
      <c r="A219">
        <v>500</v>
      </c>
      <c r="B219">
        <v>500</v>
      </c>
      <c r="C219" s="2">
        <v>44809</v>
      </c>
      <c r="D219" t="s">
        <v>338</v>
      </c>
      <c r="E219" t="s">
        <v>816</v>
      </c>
      <c r="F219" s="3">
        <v>28.2</v>
      </c>
      <c r="G219" t="s">
        <v>47</v>
      </c>
      <c r="H219" s="3">
        <v>0</v>
      </c>
      <c r="I219" t="s">
        <v>48</v>
      </c>
      <c r="J219">
        <v>3270</v>
      </c>
      <c r="K219" t="s">
        <v>49</v>
      </c>
      <c r="L219" t="s">
        <v>50</v>
      </c>
      <c r="M219" t="s">
        <v>106</v>
      </c>
      <c r="N219">
        <v>561</v>
      </c>
      <c r="O219" t="s">
        <v>52</v>
      </c>
      <c r="P219" t="s">
        <v>53</v>
      </c>
      <c r="T219" t="s">
        <v>817</v>
      </c>
      <c r="V219" t="s">
        <v>660</v>
      </c>
      <c r="W219" t="s">
        <v>56</v>
      </c>
      <c r="X219" t="s">
        <v>818</v>
      </c>
      <c r="Y219" t="s">
        <v>819</v>
      </c>
      <c r="Z219" s="3">
        <v>19</v>
      </c>
      <c r="AA219" t="s">
        <v>223</v>
      </c>
      <c r="AB219" t="s">
        <v>820</v>
      </c>
      <c r="AC219" t="s">
        <v>61</v>
      </c>
      <c r="AD219" t="s">
        <v>61</v>
      </c>
      <c r="AE219" t="s">
        <v>821</v>
      </c>
      <c r="AF219" t="s">
        <v>63</v>
      </c>
      <c r="AH219">
        <v>0</v>
      </c>
      <c r="AI219" s="2">
        <v>44809</v>
      </c>
      <c r="AJ219" t="s">
        <v>64</v>
      </c>
      <c r="AK219" t="s">
        <v>64</v>
      </c>
      <c r="AL219" t="s">
        <v>671</v>
      </c>
      <c r="AN219" s="3">
        <v>30</v>
      </c>
      <c r="AO219" t="s">
        <v>820</v>
      </c>
      <c r="AP219" t="s">
        <v>64</v>
      </c>
      <c r="AQ219" t="s">
        <v>821</v>
      </c>
      <c r="AR219">
        <v>158</v>
      </c>
      <c r="AS219" t="s">
        <v>66</v>
      </c>
    </row>
    <row r="220" spans="1:45" ht="16" x14ac:dyDescent="0.2">
      <c r="A220">
        <v>501</v>
      </c>
      <c r="B220">
        <v>501</v>
      </c>
      <c r="C220" s="2">
        <v>44809</v>
      </c>
      <c r="D220" t="s">
        <v>338</v>
      </c>
      <c r="E220" t="s">
        <v>822</v>
      </c>
      <c r="F220" s="3">
        <v>1.8</v>
      </c>
      <c r="G220" t="s">
        <v>47</v>
      </c>
      <c r="H220" s="3">
        <v>0</v>
      </c>
      <c r="I220" t="s">
        <v>48</v>
      </c>
      <c r="J220">
        <v>3270</v>
      </c>
      <c r="K220" t="s">
        <v>49</v>
      </c>
      <c r="L220" t="s">
        <v>50</v>
      </c>
      <c r="M220" t="s">
        <v>106</v>
      </c>
      <c r="N220">
        <v>561</v>
      </c>
      <c r="O220" t="s">
        <v>52</v>
      </c>
      <c r="P220" t="s">
        <v>53</v>
      </c>
      <c r="T220" t="s">
        <v>817</v>
      </c>
      <c r="V220" t="s">
        <v>660</v>
      </c>
      <c r="W220" t="s">
        <v>56</v>
      </c>
      <c r="X220" t="s">
        <v>818</v>
      </c>
      <c r="Y220" t="s">
        <v>819</v>
      </c>
      <c r="Z220" s="3">
        <v>19</v>
      </c>
      <c r="AA220" t="s">
        <v>223</v>
      </c>
      <c r="AB220" t="s">
        <v>820</v>
      </c>
      <c r="AC220" t="s">
        <v>61</v>
      </c>
      <c r="AD220" t="s">
        <v>61</v>
      </c>
      <c r="AE220" t="s">
        <v>821</v>
      </c>
      <c r="AF220" t="s">
        <v>63</v>
      </c>
      <c r="AH220">
        <v>0</v>
      </c>
      <c r="AI220" s="2">
        <v>44809</v>
      </c>
      <c r="AJ220" t="s">
        <v>64</v>
      </c>
      <c r="AK220" t="s">
        <v>64</v>
      </c>
      <c r="AL220" t="s">
        <v>671</v>
      </c>
      <c r="AN220" s="3">
        <v>30</v>
      </c>
      <c r="AO220" t="s">
        <v>820</v>
      </c>
      <c r="AP220" t="s">
        <v>64</v>
      </c>
      <c r="AQ220" t="s">
        <v>821</v>
      </c>
      <c r="AR220">
        <v>158</v>
      </c>
      <c r="AS220" t="s">
        <v>66</v>
      </c>
    </row>
    <row r="221" spans="1:45" ht="16" x14ac:dyDescent="0.2">
      <c r="A221">
        <v>502</v>
      </c>
      <c r="B221">
        <v>502</v>
      </c>
      <c r="C221" s="2">
        <v>44809</v>
      </c>
      <c r="D221" t="s">
        <v>338</v>
      </c>
      <c r="E221" t="s">
        <v>823</v>
      </c>
      <c r="F221" s="3">
        <v>61.5</v>
      </c>
      <c r="G221" t="s">
        <v>47</v>
      </c>
      <c r="H221" s="3">
        <v>0</v>
      </c>
      <c r="I221" t="s">
        <v>48</v>
      </c>
      <c r="J221">
        <v>3270</v>
      </c>
      <c r="K221" t="s">
        <v>49</v>
      </c>
      <c r="L221" t="s">
        <v>50</v>
      </c>
      <c r="M221" t="s">
        <v>106</v>
      </c>
      <c r="N221">
        <v>942</v>
      </c>
      <c r="O221" t="s">
        <v>52</v>
      </c>
      <c r="P221" t="s">
        <v>53</v>
      </c>
      <c r="T221" t="s">
        <v>824</v>
      </c>
      <c r="U221" t="s">
        <v>825</v>
      </c>
      <c r="V221" t="s">
        <v>826</v>
      </c>
      <c r="W221" t="s">
        <v>56</v>
      </c>
      <c r="X221" t="s">
        <v>827</v>
      </c>
      <c r="Y221" t="s">
        <v>828</v>
      </c>
      <c r="Z221" s="3">
        <v>0</v>
      </c>
      <c r="AA221" t="s">
        <v>431</v>
      </c>
      <c r="AB221" t="s">
        <v>805</v>
      </c>
      <c r="AC221" t="s">
        <v>61</v>
      </c>
      <c r="AD221" t="s">
        <v>61</v>
      </c>
      <c r="AE221" t="s">
        <v>829</v>
      </c>
      <c r="AF221" t="s">
        <v>63</v>
      </c>
      <c r="AH221">
        <v>0</v>
      </c>
      <c r="AI221" s="2">
        <v>44809</v>
      </c>
      <c r="AJ221" t="s">
        <v>64</v>
      </c>
      <c r="AK221" t="s">
        <v>64</v>
      </c>
      <c r="AL221" t="s">
        <v>830</v>
      </c>
      <c r="AM221" t="s">
        <v>825</v>
      </c>
      <c r="AN221" s="3">
        <v>65</v>
      </c>
      <c r="AO221" t="s">
        <v>805</v>
      </c>
      <c r="AP221" t="s">
        <v>64</v>
      </c>
      <c r="AQ221" t="s">
        <v>829</v>
      </c>
      <c r="AR221">
        <v>161</v>
      </c>
      <c r="AS221" t="s">
        <v>66</v>
      </c>
    </row>
    <row r="222" spans="1:45" ht="16" x14ac:dyDescent="0.2">
      <c r="A222">
        <v>503</v>
      </c>
      <c r="B222">
        <v>503</v>
      </c>
      <c r="C222" s="2">
        <v>44809</v>
      </c>
      <c r="D222" t="s">
        <v>338</v>
      </c>
      <c r="E222" t="s">
        <v>831</v>
      </c>
      <c r="F222" s="3">
        <v>3.5</v>
      </c>
      <c r="G222" t="s">
        <v>47</v>
      </c>
      <c r="H222" s="3">
        <v>0</v>
      </c>
      <c r="I222" t="s">
        <v>48</v>
      </c>
      <c r="J222">
        <v>3270</v>
      </c>
      <c r="K222" t="s">
        <v>49</v>
      </c>
      <c r="L222" t="s">
        <v>50</v>
      </c>
      <c r="M222" t="s">
        <v>106</v>
      </c>
      <c r="N222">
        <v>942</v>
      </c>
      <c r="O222" t="s">
        <v>52</v>
      </c>
      <c r="P222" t="s">
        <v>53</v>
      </c>
      <c r="T222" t="s">
        <v>824</v>
      </c>
      <c r="U222" t="s">
        <v>825</v>
      </c>
      <c r="V222" t="s">
        <v>826</v>
      </c>
      <c r="W222" t="s">
        <v>56</v>
      </c>
      <c r="X222" t="s">
        <v>827</v>
      </c>
      <c r="Y222" t="s">
        <v>828</v>
      </c>
      <c r="Z222" s="3">
        <v>0</v>
      </c>
      <c r="AA222" t="s">
        <v>431</v>
      </c>
      <c r="AB222" t="s">
        <v>805</v>
      </c>
      <c r="AC222" t="s">
        <v>61</v>
      </c>
      <c r="AD222" t="s">
        <v>61</v>
      </c>
      <c r="AE222" t="s">
        <v>829</v>
      </c>
      <c r="AF222" t="s">
        <v>63</v>
      </c>
      <c r="AH222">
        <v>0</v>
      </c>
      <c r="AI222" s="2">
        <v>44809</v>
      </c>
      <c r="AJ222" t="s">
        <v>64</v>
      </c>
      <c r="AK222" t="s">
        <v>64</v>
      </c>
      <c r="AL222" t="s">
        <v>830</v>
      </c>
      <c r="AM222" t="s">
        <v>825</v>
      </c>
      <c r="AN222" s="3">
        <v>65</v>
      </c>
      <c r="AO222" t="s">
        <v>805</v>
      </c>
      <c r="AP222" t="s">
        <v>64</v>
      </c>
      <c r="AQ222" t="s">
        <v>829</v>
      </c>
      <c r="AR222">
        <v>161</v>
      </c>
      <c r="AS222" t="s">
        <v>66</v>
      </c>
    </row>
    <row r="223" spans="1:45" ht="16" x14ac:dyDescent="0.2">
      <c r="A223">
        <v>2144</v>
      </c>
      <c r="B223">
        <v>2144</v>
      </c>
      <c r="C223" s="2">
        <v>44809</v>
      </c>
      <c r="D223" t="s">
        <v>797</v>
      </c>
      <c r="E223" t="s">
        <v>832</v>
      </c>
      <c r="F223" s="3">
        <v>238</v>
      </c>
      <c r="G223" t="s">
        <v>47</v>
      </c>
      <c r="H223" s="3">
        <v>0</v>
      </c>
      <c r="I223" t="s">
        <v>48</v>
      </c>
      <c r="J223">
        <v>6821</v>
      </c>
      <c r="K223" t="s">
        <v>49</v>
      </c>
      <c r="L223" t="s">
        <v>50</v>
      </c>
      <c r="M223" t="s">
        <v>799</v>
      </c>
      <c r="N223">
        <v>942</v>
      </c>
      <c r="O223" t="s">
        <v>52</v>
      </c>
      <c r="P223" t="s">
        <v>53</v>
      </c>
      <c r="T223" t="s">
        <v>833</v>
      </c>
      <c r="U223" t="s">
        <v>834</v>
      </c>
      <c r="V223" t="s">
        <v>690</v>
      </c>
      <c r="W223" t="s">
        <v>56</v>
      </c>
      <c r="X223" t="s">
        <v>835</v>
      </c>
      <c r="Y223" t="s">
        <v>803</v>
      </c>
      <c r="Z223" s="3">
        <v>0</v>
      </c>
      <c r="AA223" t="s">
        <v>836</v>
      </c>
      <c r="AB223" t="s">
        <v>805</v>
      </c>
      <c r="AC223" t="s">
        <v>61</v>
      </c>
      <c r="AD223" t="s">
        <v>61</v>
      </c>
      <c r="AE223" t="s">
        <v>837</v>
      </c>
      <c r="AF223" t="s">
        <v>63</v>
      </c>
      <c r="AH223">
        <v>0</v>
      </c>
      <c r="AI223" s="2">
        <v>44809</v>
      </c>
      <c r="AJ223" t="s">
        <v>64</v>
      </c>
      <c r="AK223" t="s">
        <v>64</v>
      </c>
      <c r="AL223" t="s">
        <v>724</v>
      </c>
      <c r="AM223" t="s">
        <v>834</v>
      </c>
      <c r="AN223" s="3">
        <v>260</v>
      </c>
      <c r="AO223" t="s">
        <v>805</v>
      </c>
      <c r="AP223" t="s">
        <v>64</v>
      </c>
      <c r="AQ223" t="s">
        <v>837</v>
      </c>
      <c r="AR223">
        <v>160</v>
      </c>
      <c r="AS223" t="s">
        <v>66</v>
      </c>
    </row>
    <row r="224" spans="1:45" ht="16" x14ac:dyDescent="0.2">
      <c r="A224">
        <v>2145</v>
      </c>
      <c r="B224">
        <v>2145</v>
      </c>
      <c r="C224" s="2">
        <v>44809</v>
      </c>
      <c r="D224" t="s">
        <v>797</v>
      </c>
      <c r="E224" t="s">
        <v>838</v>
      </c>
      <c r="F224" s="3">
        <v>15.4</v>
      </c>
      <c r="G224" t="s">
        <v>47</v>
      </c>
      <c r="H224" s="3">
        <v>0</v>
      </c>
      <c r="I224" t="s">
        <v>48</v>
      </c>
      <c r="J224">
        <v>6815</v>
      </c>
      <c r="K224" t="s">
        <v>49</v>
      </c>
      <c r="L224" t="s">
        <v>50</v>
      </c>
      <c r="M224" t="s">
        <v>799</v>
      </c>
      <c r="N224">
        <v>942</v>
      </c>
      <c r="O224" t="s">
        <v>52</v>
      </c>
      <c r="P224" t="s">
        <v>53</v>
      </c>
      <c r="T224" t="s">
        <v>833</v>
      </c>
      <c r="U224" t="s">
        <v>834</v>
      </c>
      <c r="V224" t="s">
        <v>690</v>
      </c>
      <c r="W224" t="s">
        <v>56</v>
      </c>
      <c r="X224" t="s">
        <v>835</v>
      </c>
      <c r="Y224" t="s">
        <v>803</v>
      </c>
      <c r="Z224" s="3">
        <v>0</v>
      </c>
      <c r="AA224" t="s">
        <v>836</v>
      </c>
      <c r="AB224" t="s">
        <v>805</v>
      </c>
      <c r="AC224" t="s">
        <v>61</v>
      </c>
      <c r="AD224" t="s">
        <v>61</v>
      </c>
      <c r="AE224" t="s">
        <v>837</v>
      </c>
      <c r="AF224" t="s">
        <v>63</v>
      </c>
      <c r="AH224">
        <v>0</v>
      </c>
      <c r="AI224" s="2">
        <v>44809</v>
      </c>
      <c r="AJ224" t="s">
        <v>64</v>
      </c>
      <c r="AK224" t="s">
        <v>64</v>
      </c>
      <c r="AL224" t="s">
        <v>724</v>
      </c>
      <c r="AM224" t="s">
        <v>834</v>
      </c>
      <c r="AN224" s="3">
        <v>260</v>
      </c>
      <c r="AO224" t="s">
        <v>805</v>
      </c>
      <c r="AP224" t="s">
        <v>64</v>
      </c>
      <c r="AQ224" t="s">
        <v>837</v>
      </c>
      <c r="AR224">
        <v>160</v>
      </c>
      <c r="AS224" t="s">
        <v>66</v>
      </c>
    </row>
    <row r="225" spans="1:45" ht="16" x14ac:dyDescent="0.2">
      <c r="A225">
        <v>2146</v>
      </c>
      <c r="B225">
        <v>2146</v>
      </c>
      <c r="C225" s="2">
        <v>44809</v>
      </c>
      <c r="D225" t="s">
        <v>797</v>
      </c>
      <c r="E225" t="s">
        <v>838</v>
      </c>
      <c r="F225" s="3">
        <v>6.6</v>
      </c>
      <c r="G225" t="s">
        <v>47</v>
      </c>
      <c r="H225" s="3">
        <v>0</v>
      </c>
      <c r="I225" t="s">
        <v>48</v>
      </c>
      <c r="J225">
        <v>6815</v>
      </c>
      <c r="K225" t="s">
        <v>49</v>
      </c>
      <c r="L225" t="s">
        <v>50</v>
      </c>
      <c r="M225" t="s">
        <v>799</v>
      </c>
      <c r="N225">
        <v>942</v>
      </c>
      <c r="O225" t="s">
        <v>52</v>
      </c>
      <c r="P225" t="s">
        <v>53</v>
      </c>
      <c r="T225" t="s">
        <v>833</v>
      </c>
      <c r="U225" t="s">
        <v>834</v>
      </c>
      <c r="V225" t="s">
        <v>690</v>
      </c>
      <c r="W225" t="s">
        <v>56</v>
      </c>
      <c r="X225" t="s">
        <v>835</v>
      </c>
      <c r="Y225" t="s">
        <v>803</v>
      </c>
      <c r="Z225" s="3">
        <v>0</v>
      </c>
      <c r="AA225" t="s">
        <v>836</v>
      </c>
      <c r="AB225" t="s">
        <v>805</v>
      </c>
      <c r="AC225" t="s">
        <v>61</v>
      </c>
      <c r="AD225" t="s">
        <v>61</v>
      </c>
      <c r="AE225" t="s">
        <v>837</v>
      </c>
      <c r="AF225" t="s">
        <v>63</v>
      </c>
      <c r="AH225">
        <v>0</v>
      </c>
      <c r="AI225" s="2">
        <v>44809</v>
      </c>
      <c r="AJ225" t="s">
        <v>64</v>
      </c>
      <c r="AK225" t="s">
        <v>64</v>
      </c>
      <c r="AL225" t="s">
        <v>724</v>
      </c>
      <c r="AM225" t="s">
        <v>834</v>
      </c>
      <c r="AN225" s="3">
        <v>260</v>
      </c>
      <c r="AO225" t="s">
        <v>805</v>
      </c>
      <c r="AP225" t="s">
        <v>64</v>
      </c>
      <c r="AQ225" t="s">
        <v>837</v>
      </c>
      <c r="AR225">
        <v>160</v>
      </c>
      <c r="AS225" t="s">
        <v>66</v>
      </c>
    </row>
    <row r="226" spans="1:45" ht="16" x14ac:dyDescent="0.2">
      <c r="A226">
        <v>504</v>
      </c>
      <c r="B226">
        <v>504</v>
      </c>
      <c r="C226" s="2">
        <v>44810</v>
      </c>
      <c r="D226" t="s">
        <v>45</v>
      </c>
      <c r="E226" t="s">
        <v>839</v>
      </c>
      <c r="F226" s="3">
        <v>77.349999999999994</v>
      </c>
      <c r="G226" t="s">
        <v>47</v>
      </c>
      <c r="H226" s="3">
        <v>0</v>
      </c>
      <c r="I226" t="s">
        <v>48</v>
      </c>
      <c r="J226">
        <v>2894</v>
      </c>
      <c r="K226" t="s">
        <v>49</v>
      </c>
      <c r="L226" t="s">
        <v>50</v>
      </c>
      <c r="M226" t="s">
        <v>51</v>
      </c>
      <c r="N226">
        <v>940</v>
      </c>
      <c r="O226" t="s">
        <v>52</v>
      </c>
      <c r="P226" t="s">
        <v>53</v>
      </c>
      <c r="T226" t="s">
        <v>840</v>
      </c>
      <c r="U226" t="s">
        <v>841</v>
      </c>
      <c r="V226" t="s">
        <v>675</v>
      </c>
      <c r="W226" t="s">
        <v>56</v>
      </c>
      <c r="X226" t="s">
        <v>842</v>
      </c>
      <c r="Y226" t="s">
        <v>313</v>
      </c>
      <c r="Z226" s="3">
        <v>19</v>
      </c>
      <c r="AA226" t="s">
        <v>843</v>
      </c>
      <c r="AB226" t="s">
        <v>761</v>
      </c>
      <c r="AC226" t="s">
        <v>61</v>
      </c>
      <c r="AD226" t="s">
        <v>61</v>
      </c>
      <c r="AE226" t="s">
        <v>844</v>
      </c>
      <c r="AF226" t="s">
        <v>63</v>
      </c>
      <c r="AH226">
        <v>0</v>
      </c>
      <c r="AI226" s="2">
        <v>44810</v>
      </c>
      <c r="AJ226" t="s">
        <v>64</v>
      </c>
      <c r="AK226" t="s">
        <v>64</v>
      </c>
      <c r="AL226" t="s">
        <v>845</v>
      </c>
      <c r="AM226" t="s">
        <v>841</v>
      </c>
      <c r="AN226" s="3">
        <v>77.349999999999994</v>
      </c>
      <c r="AO226" t="s">
        <v>761</v>
      </c>
      <c r="AP226" t="s">
        <v>64</v>
      </c>
      <c r="AQ226" t="s">
        <v>844</v>
      </c>
      <c r="AR226">
        <v>155</v>
      </c>
      <c r="AS226" t="s">
        <v>66</v>
      </c>
    </row>
    <row r="227" spans="1:45" ht="16" x14ac:dyDescent="0.2">
      <c r="A227">
        <v>506</v>
      </c>
      <c r="B227">
        <v>506</v>
      </c>
      <c r="C227" s="2">
        <v>44810</v>
      </c>
      <c r="D227" t="s">
        <v>797</v>
      </c>
      <c r="E227" t="s">
        <v>846</v>
      </c>
      <c r="F227" s="3">
        <v>63</v>
      </c>
      <c r="G227" t="s">
        <v>47</v>
      </c>
      <c r="H227" s="3">
        <v>0</v>
      </c>
      <c r="I227" t="s">
        <v>48</v>
      </c>
      <c r="J227">
        <v>6800</v>
      </c>
      <c r="K227" t="s">
        <v>49</v>
      </c>
      <c r="L227" t="s">
        <v>50</v>
      </c>
      <c r="M227" t="s">
        <v>799</v>
      </c>
      <c r="N227">
        <v>942</v>
      </c>
      <c r="O227" t="s">
        <v>52</v>
      </c>
      <c r="P227" t="s">
        <v>53</v>
      </c>
      <c r="T227" t="s">
        <v>847</v>
      </c>
      <c r="U227" t="s">
        <v>848</v>
      </c>
      <c r="V227" t="s">
        <v>849</v>
      </c>
      <c r="W227" t="s">
        <v>56</v>
      </c>
      <c r="X227" t="s">
        <v>850</v>
      </c>
      <c r="Y227" t="s">
        <v>803</v>
      </c>
      <c r="Z227" s="3">
        <v>0</v>
      </c>
      <c r="AA227" t="s">
        <v>415</v>
      </c>
      <c r="AB227" t="s">
        <v>820</v>
      </c>
      <c r="AC227" t="s">
        <v>61</v>
      </c>
      <c r="AD227" t="s">
        <v>61</v>
      </c>
      <c r="AE227" t="s">
        <v>851</v>
      </c>
      <c r="AF227" t="s">
        <v>63</v>
      </c>
      <c r="AH227">
        <v>0</v>
      </c>
      <c r="AI227" s="2">
        <v>44810</v>
      </c>
      <c r="AJ227" t="s">
        <v>64</v>
      </c>
      <c r="AK227" t="s">
        <v>64</v>
      </c>
      <c r="AL227" t="s">
        <v>852</v>
      </c>
      <c r="AM227" t="s">
        <v>848</v>
      </c>
      <c r="AN227" s="3">
        <v>63</v>
      </c>
      <c r="AO227" t="s">
        <v>820</v>
      </c>
      <c r="AP227" t="s">
        <v>64</v>
      </c>
      <c r="AQ227" t="s">
        <v>851</v>
      </c>
      <c r="AR227">
        <v>162</v>
      </c>
      <c r="AS227" t="s">
        <v>66</v>
      </c>
    </row>
    <row r="228" spans="1:45" ht="16" x14ac:dyDescent="0.2">
      <c r="A228">
        <v>507</v>
      </c>
      <c r="B228">
        <v>507</v>
      </c>
      <c r="C228" s="2">
        <v>44810</v>
      </c>
      <c r="D228" t="s">
        <v>853</v>
      </c>
      <c r="E228" t="s">
        <v>854</v>
      </c>
      <c r="F228" s="3">
        <v>0.63</v>
      </c>
      <c r="G228" t="s">
        <v>47</v>
      </c>
      <c r="H228" s="3">
        <v>0</v>
      </c>
      <c r="I228" t="s">
        <v>48</v>
      </c>
      <c r="J228">
        <v>6843</v>
      </c>
      <c r="K228" t="s">
        <v>49</v>
      </c>
      <c r="L228" t="s">
        <v>50</v>
      </c>
      <c r="M228" t="s">
        <v>799</v>
      </c>
      <c r="N228">
        <v>942</v>
      </c>
      <c r="O228" t="s">
        <v>52</v>
      </c>
      <c r="P228" t="s">
        <v>53</v>
      </c>
      <c r="T228" t="s">
        <v>847</v>
      </c>
      <c r="U228" t="s">
        <v>848</v>
      </c>
      <c r="V228" t="s">
        <v>849</v>
      </c>
      <c r="W228" t="s">
        <v>56</v>
      </c>
      <c r="X228" t="s">
        <v>850</v>
      </c>
      <c r="Y228" t="s">
        <v>803</v>
      </c>
      <c r="Z228" s="3">
        <v>0</v>
      </c>
      <c r="AA228" t="s">
        <v>415</v>
      </c>
      <c r="AB228" t="s">
        <v>820</v>
      </c>
      <c r="AC228" t="s">
        <v>61</v>
      </c>
      <c r="AD228" t="s">
        <v>61</v>
      </c>
      <c r="AE228" t="s">
        <v>851</v>
      </c>
      <c r="AF228" t="s">
        <v>63</v>
      </c>
      <c r="AH228">
        <v>0</v>
      </c>
      <c r="AI228" s="2">
        <v>44810</v>
      </c>
      <c r="AJ228" t="s">
        <v>64</v>
      </c>
      <c r="AK228" t="s">
        <v>64</v>
      </c>
      <c r="AL228" t="s">
        <v>852</v>
      </c>
      <c r="AM228" t="s">
        <v>848</v>
      </c>
      <c r="AN228" s="3">
        <v>63</v>
      </c>
      <c r="AO228" t="s">
        <v>820</v>
      </c>
      <c r="AP228" t="s">
        <v>64</v>
      </c>
      <c r="AQ228" t="s">
        <v>851</v>
      </c>
      <c r="AR228">
        <v>162</v>
      </c>
      <c r="AS228" t="s">
        <v>66</v>
      </c>
    </row>
    <row r="229" spans="1:45" ht="16" x14ac:dyDescent="0.2">
      <c r="A229">
        <v>498</v>
      </c>
      <c r="B229">
        <v>498</v>
      </c>
      <c r="C229" s="2">
        <v>44810</v>
      </c>
      <c r="D229" t="s">
        <v>279</v>
      </c>
      <c r="E229" t="s">
        <v>280</v>
      </c>
      <c r="F229" s="3">
        <v>53.43</v>
      </c>
      <c r="G229" t="s">
        <v>47</v>
      </c>
      <c r="H229" s="3">
        <v>0</v>
      </c>
      <c r="I229" t="s">
        <v>48</v>
      </c>
      <c r="J229">
        <v>2704</v>
      </c>
      <c r="K229" t="s">
        <v>49</v>
      </c>
      <c r="L229" t="s">
        <v>50</v>
      </c>
      <c r="M229" t="s">
        <v>51</v>
      </c>
      <c r="N229">
        <v>940</v>
      </c>
      <c r="O229" t="s">
        <v>52</v>
      </c>
      <c r="P229" t="s">
        <v>53</v>
      </c>
      <c r="T229" t="s">
        <v>281</v>
      </c>
      <c r="U229" t="s">
        <v>855</v>
      </c>
      <c r="V229" t="s">
        <v>650</v>
      </c>
      <c r="W229" t="s">
        <v>56</v>
      </c>
      <c r="X229" t="s">
        <v>856</v>
      </c>
      <c r="Y229" t="s">
        <v>231</v>
      </c>
      <c r="Z229" s="3">
        <v>19</v>
      </c>
      <c r="AA229" t="s">
        <v>284</v>
      </c>
      <c r="AB229" t="s">
        <v>857</v>
      </c>
      <c r="AC229" t="s">
        <v>61</v>
      </c>
      <c r="AD229" t="s">
        <v>61</v>
      </c>
      <c r="AE229" t="s">
        <v>858</v>
      </c>
      <c r="AF229" t="s">
        <v>63</v>
      </c>
      <c r="AH229">
        <v>0</v>
      </c>
      <c r="AI229" s="2">
        <v>44810</v>
      </c>
      <c r="AJ229" t="s">
        <v>64</v>
      </c>
      <c r="AK229" t="s">
        <v>64</v>
      </c>
      <c r="AL229" t="s">
        <v>859</v>
      </c>
      <c r="AM229" t="s">
        <v>855</v>
      </c>
      <c r="AN229" s="3">
        <v>53.43</v>
      </c>
      <c r="AO229" t="s">
        <v>857</v>
      </c>
      <c r="AP229" t="s">
        <v>64</v>
      </c>
      <c r="AQ229" t="s">
        <v>858</v>
      </c>
      <c r="AR229">
        <v>156</v>
      </c>
      <c r="AS229" t="s">
        <v>66</v>
      </c>
    </row>
    <row r="230" spans="1:45" ht="16" x14ac:dyDescent="0.2">
      <c r="A230">
        <v>512</v>
      </c>
      <c r="B230">
        <v>512</v>
      </c>
      <c r="C230" s="2">
        <v>44811</v>
      </c>
      <c r="D230" t="s">
        <v>279</v>
      </c>
      <c r="E230" t="s">
        <v>287</v>
      </c>
      <c r="F230" s="3">
        <v>95.2</v>
      </c>
      <c r="G230" t="s">
        <v>47</v>
      </c>
      <c r="H230" s="3">
        <v>0</v>
      </c>
      <c r="I230" t="s">
        <v>48</v>
      </c>
      <c r="J230">
        <v>2894</v>
      </c>
      <c r="K230" t="s">
        <v>49</v>
      </c>
      <c r="L230" t="s">
        <v>50</v>
      </c>
      <c r="M230" t="s">
        <v>51</v>
      </c>
      <c r="N230">
        <v>940</v>
      </c>
      <c r="O230" t="s">
        <v>52</v>
      </c>
      <c r="P230" t="s">
        <v>53</v>
      </c>
      <c r="T230" t="s">
        <v>288</v>
      </c>
      <c r="U230" t="s">
        <v>860</v>
      </c>
      <c r="V230" t="s">
        <v>553</v>
      </c>
      <c r="W230" t="s">
        <v>56</v>
      </c>
      <c r="X230" t="s">
        <v>861</v>
      </c>
      <c r="Y230" t="s">
        <v>291</v>
      </c>
      <c r="Z230" s="3">
        <v>19</v>
      </c>
      <c r="AA230" t="s">
        <v>292</v>
      </c>
      <c r="AB230" t="s">
        <v>773</v>
      </c>
      <c r="AC230" t="s">
        <v>61</v>
      </c>
      <c r="AD230" t="s">
        <v>61</v>
      </c>
      <c r="AE230" t="s">
        <v>862</v>
      </c>
      <c r="AF230" t="s">
        <v>63</v>
      </c>
      <c r="AH230">
        <v>0</v>
      </c>
      <c r="AI230" s="2">
        <v>44811</v>
      </c>
      <c r="AJ230" t="s">
        <v>64</v>
      </c>
      <c r="AK230" t="s">
        <v>64</v>
      </c>
      <c r="AL230" t="s">
        <v>863</v>
      </c>
      <c r="AM230" t="s">
        <v>860</v>
      </c>
      <c r="AN230" s="3">
        <v>95.2</v>
      </c>
      <c r="AO230" t="s">
        <v>773</v>
      </c>
      <c r="AP230" t="s">
        <v>64</v>
      </c>
      <c r="AQ230" t="s">
        <v>862</v>
      </c>
      <c r="AR230">
        <v>164</v>
      </c>
      <c r="AS230" t="s">
        <v>66</v>
      </c>
    </row>
    <row r="231" spans="1:45" ht="16" x14ac:dyDescent="0.2">
      <c r="A231">
        <v>534</v>
      </c>
      <c r="B231">
        <v>534</v>
      </c>
      <c r="C231" s="2">
        <v>44818</v>
      </c>
      <c r="D231" t="s">
        <v>338</v>
      </c>
      <c r="E231" t="s">
        <v>864</v>
      </c>
      <c r="F231" s="3">
        <v>3.8</v>
      </c>
      <c r="G231" t="s">
        <v>47</v>
      </c>
      <c r="H231" s="3">
        <v>0</v>
      </c>
      <c r="I231" t="s">
        <v>48</v>
      </c>
      <c r="J231">
        <v>2560</v>
      </c>
      <c r="K231" t="s">
        <v>49</v>
      </c>
      <c r="L231" t="s">
        <v>50</v>
      </c>
      <c r="M231" t="s">
        <v>51</v>
      </c>
      <c r="N231">
        <v>561</v>
      </c>
      <c r="O231" t="s">
        <v>52</v>
      </c>
      <c r="P231" t="s">
        <v>53</v>
      </c>
      <c r="T231" t="s">
        <v>148</v>
      </c>
      <c r="U231" t="s">
        <v>865</v>
      </c>
      <c r="V231" t="s">
        <v>722</v>
      </c>
      <c r="W231" t="s">
        <v>56</v>
      </c>
      <c r="X231" t="s">
        <v>866</v>
      </c>
      <c r="Y231" t="s">
        <v>867</v>
      </c>
      <c r="Z231" s="3">
        <v>0</v>
      </c>
      <c r="AA231" t="s">
        <v>868</v>
      </c>
      <c r="AB231" t="s">
        <v>869</v>
      </c>
      <c r="AC231" t="s">
        <v>61</v>
      </c>
      <c r="AD231" t="s">
        <v>61</v>
      </c>
      <c r="AE231" t="s">
        <v>870</v>
      </c>
      <c r="AF231" t="s">
        <v>63</v>
      </c>
      <c r="AH231">
        <v>0</v>
      </c>
      <c r="AI231" s="2">
        <v>44818</v>
      </c>
      <c r="AJ231" t="s">
        <v>64</v>
      </c>
      <c r="AK231" t="s">
        <v>64</v>
      </c>
      <c r="AL231" t="s">
        <v>871</v>
      </c>
      <c r="AM231" t="s">
        <v>865</v>
      </c>
      <c r="AN231" s="3">
        <v>3.8</v>
      </c>
      <c r="AO231" t="s">
        <v>869</v>
      </c>
      <c r="AP231" t="s">
        <v>64</v>
      </c>
      <c r="AQ231" t="s">
        <v>870</v>
      </c>
      <c r="AR231">
        <v>177</v>
      </c>
      <c r="AS231" t="s">
        <v>66</v>
      </c>
    </row>
    <row r="232" spans="1:45" ht="16" x14ac:dyDescent="0.2">
      <c r="A232">
        <v>1918</v>
      </c>
      <c r="B232">
        <v>1918</v>
      </c>
      <c r="C232" s="2">
        <v>44818</v>
      </c>
      <c r="D232" t="s">
        <v>45</v>
      </c>
      <c r="E232" t="s">
        <v>872</v>
      </c>
      <c r="F232" s="3">
        <v>105.93</v>
      </c>
      <c r="G232" t="s">
        <v>47</v>
      </c>
      <c r="H232" s="3">
        <v>0</v>
      </c>
      <c r="I232" t="s">
        <v>48</v>
      </c>
      <c r="J232">
        <v>2704</v>
      </c>
      <c r="K232" t="s">
        <v>49</v>
      </c>
      <c r="L232" t="s">
        <v>50</v>
      </c>
      <c r="M232" t="s">
        <v>51</v>
      </c>
      <c r="N232">
        <v>940</v>
      </c>
      <c r="O232" t="s">
        <v>52</v>
      </c>
      <c r="P232" t="s">
        <v>53</v>
      </c>
      <c r="T232" t="s">
        <v>873</v>
      </c>
      <c r="U232" t="s">
        <v>874</v>
      </c>
      <c r="V232" t="s">
        <v>875</v>
      </c>
      <c r="W232" t="s">
        <v>56</v>
      </c>
      <c r="X232" t="s">
        <v>876</v>
      </c>
      <c r="Y232" t="s">
        <v>877</v>
      </c>
      <c r="Z232" s="3">
        <v>7</v>
      </c>
      <c r="AA232" t="s">
        <v>878</v>
      </c>
      <c r="AB232" t="s">
        <v>879</v>
      </c>
      <c r="AC232" t="s">
        <v>61</v>
      </c>
      <c r="AD232" t="s">
        <v>61</v>
      </c>
      <c r="AE232" t="s">
        <v>880</v>
      </c>
      <c r="AF232" t="s">
        <v>63</v>
      </c>
      <c r="AH232">
        <v>0</v>
      </c>
      <c r="AI232" s="2">
        <v>44818</v>
      </c>
      <c r="AJ232" t="s">
        <v>64</v>
      </c>
      <c r="AK232" t="s">
        <v>64</v>
      </c>
      <c r="AL232" t="s">
        <v>881</v>
      </c>
      <c r="AM232" t="s">
        <v>874</v>
      </c>
      <c r="AN232" s="3">
        <v>105.93</v>
      </c>
      <c r="AO232" t="s">
        <v>879</v>
      </c>
      <c r="AP232" t="s">
        <v>64</v>
      </c>
      <c r="AQ232" t="s">
        <v>880</v>
      </c>
      <c r="AR232">
        <v>166</v>
      </c>
      <c r="AS232" t="s">
        <v>66</v>
      </c>
    </row>
    <row r="233" spans="1:45" ht="16" x14ac:dyDescent="0.2">
      <c r="A233">
        <v>513</v>
      </c>
      <c r="B233">
        <v>513</v>
      </c>
      <c r="C233" s="2">
        <v>44819</v>
      </c>
      <c r="E233" t="s">
        <v>215</v>
      </c>
      <c r="F233" s="3">
        <v>1155.75</v>
      </c>
      <c r="G233" t="s">
        <v>47</v>
      </c>
      <c r="H233" s="3">
        <v>0</v>
      </c>
      <c r="I233" t="s">
        <v>48</v>
      </c>
      <c r="J233">
        <v>1700</v>
      </c>
      <c r="K233" t="s">
        <v>52</v>
      </c>
      <c r="L233" t="s">
        <v>203</v>
      </c>
      <c r="N233">
        <v>940</v>
      </c>
      <c r="O233" t="s">
        <v>52</v>
      </c>
      <c r="P233" t="s">
        <v>53</v>
      </c>
      <c r="T233" t="s">
        <v>735</v>
      </c>
      <c r="U233" t="s">
        <v>882</v>
      </c>
      <c r="Z233" s="3"/>
      <c r="AF233" t="s">
        <v>63</v>
      </c>
      <c r="AH233">
        <v>0</v>
      </c>
      <c r="AI233" s="2">
        <v>44819</v>
      </c>
      <c r="AJ233" t="s">
        <v>64</v>
      </c>
      <c r="AK233" t="s">
        <v>64</v>
      </c>
      <c r="AL233" t="s">
        <v>883</v>
      </c>
      <c r="AM233" t="s">
        <v>882</v>
      </c>
      <c r="AN233" s="3"/>
      <c r="AP233" t="s">
        <v>64</v>
      </c>
      <c r="AR233">
        <v>165</v>
      </c>
      <c r="AS233" t="s">
        <v>66</v>
      </c>
    </row>
    <row r="234" spans="1:45" ht="16" x14ac:dyDescent="0.2">
      <c r="A234">
        <v>529</v>
      </c>
      <c r="B234">
        <v>529</v>
      </c>
      <c r="C234" s="2">
        <v>44820</v>
      </c>
      <c r="D234" t="s">
        <v>747</v>
      </c>
      <c r="E234" t="s">
        <v>884</v>
      </c>
      <c r="F234" s="3">
        <v>739.5</v>
      </c>
      <c r="G234" t="s">
        <v>47</v>
      </c>
      <c r="H234" s="3">
        <v>0</v>
      </c>
      <c r="I234" t="s">
        <v>104</v>
      </c>
      <c r="J234">
        <v>940</v>
      </c>
      <c r="K234" t="s">
        <v>52</v>
      </c>
      <c r="L234" t="s">
        <v>53</v>
      </c>
      <c r="N234">
        <v>6565</v>
      </c>
      <c r="O234" t="s">
        <v>49</v>
      </c>
      <c r="P234" t="s">
        <v>105</v>
      </c>
      <c r="Q234" t="s">
        <v>749</v>
      </c>
      <c r="T234" t="s">
        <v>885</v>
      </c>
      <c r="U234" t="s">
        <v>886</v>
      </c>
      <c r="V234" t="s">
        <v>500</v>
      </c>
      <c r="W234" t="s">
        <v>752</v>
      </c>
      <c r="X234" t="s">
        <v>887</v>
      </c>
      <c r="Y234" t="s">
        <v>754</v>
      </c>
      <c r="Z234" s="3">
        <v>0</v>
      </c>
      <c r="AA234" t="s">
        <v>888</v>
      </c>
      <c r="AB234" t="s">
        <v>889</v>
      </c>
      <c r="AC234" t="s">
        <v>61</v>
      </c>
      <c r="AD234" t="s">
        <v>61</v>
      </c>
      <c r="AE234" t="s">
        <v>890</v>
      </c>
      <c r="AF234" t="s">
        <v>63</v>
      </c>
      <c r="AH234">
        <v>0</v>
      </c>
      <c r="AI234" s="2">
        <v>44820</v>
      </c>
      <c r="AJ234" t="s">
        <v>64</v>
      </c>
      <c r="AK234" t="s">
        <v>64</v>
      </c>
      <c r="AL234" t="s">
        <v>891</v>
      </c>
      <c r="AM234" t="s">
        <v>886</v>
      </c>
      <c r="AN234" s="3">
        <v>739.5</v>
      </c>
      <c r="AO234" t="s">
        <v>889</v>
      </c>
      <c r="AP234" t="s">
        <v>64</v>
      </c>
      <c r="AQ234" t="s">
        <v>890</v>
      </c>
      <c r="AR234">
        <v>167</v>
      </c>
      <c r="AS234" t="s">
        <v>66</v>
      </c>
    </row>
    <row r="235" spans="1:45" ht="16" x14ac:dyDescent="0.2">
      <c r="A235">
        <v>547</v>
      </c>
      <c r="B235">
        <v>547</v>
      </c>
      <c r="C235" s="2">
        <v>44820</v>
      </c>
      <c r="D235" t="s">
        <v>338</v>
      </c>
      <c r="E235" t="s">
        <v>892</v>
      </c>
      <c r="F235" s="3">
        <v>13.7</v>
      </c>
      <c r="G235" t="s">
        <v>47</v>
      </c>
      <c r="H235" s="3">
        <v>0</v>
      </c>
      <c r="I235" t="s">
        <v>48</v>
      </c>
      <c r="J235">
        <v>2563</v>
      </c>
      <c r="K235" t="s">
        <v>49</v>
      </c>
      <c r="L235" t="s">
        <v>50</v>
      </c>
      <c r="M235" t="s">
        <v>51</v>
      </c>
      <c r="N235">
        <v>942</v>
      </c>
      <c r="O235" t="s">
        <v>52</v>
      </c>
      <c r="P235" t="s">
        <v>53</v>
      </c>
      <c r="T235" t="s">
        <v>893</v>
      </c>
      <c r="U235" t="s">
        <v>894</v>
      </c>
      <c r="V235" t="s">
        <v>731</v>
      </c>
      <c r="W235" t="s">
        <v>56</v>
      </c>
      <c r="X235" t="s">
        <v>895</v>
      </c>
      <c r="Y235" t="s">
        <v>867</v>
      </c>
      <c r="Z235" s="3">
        <v>0</v>
      </c>
      <c r="AA235" t="s">
        <v>896</v>
      </c>
      <c r="AB235" t="s">
        <v>897</v>
      </c>
      <c r="AC235" t="s">
        <v>61</v>
      </c>
      <c r="AD235" t="s">
        <v>61</v>
      </c>
      <c r="AE235" t="s">
        <v>898</v>
      </c>
      <c r="AF235" t="s">
        <v>63</v>
      </c>
      <c r="AH235">
        <v>0</v>
      </c>
      <c r="AI235" s="2">
        <v>44820</v>
      </c>
      <c r="AJ235" t="s">
        <v>64</v>
      </c>
      <c r="AK235" t="s">
        <v>64</v>
      </c>
      <c r="AL235" t="s">
        <v>899</v>
      </c>
      <c r="AM235" t="s">
        <v>894</v>
      </c>
      <c r="AN235" s="3">
        <v>13.7</v>
      </c>
      <c r="AO235" t="s">
        <v>897</v>
      </c>
      <c r="AP235" t="s">
        <v>64</v>
      </c>
      <c r="AQ235" t="s">
        <v>898</v>
      </c>
      <c r="AR235">
        <v>171</v>
      </c>
      <c r="AS235" t="s">
        <v>66</v>
      </c>
    </row>
    <row r="236" spans="1:45" ht="16" x14ac:dyDescent="0.2">
      <c r="A236">
        <v>548</v>
      </c>
      <c r="B236">
        <v>548</v>
      </c>
      <c r="C236" s="2">
        <v>44820</v>
      </c>
      <c r="D236" t="s">
        <v>338</v>
      </c>
      <c r="E236" t="s">
        <v>900</v>
      </c>
      <c r="F236" s="3">
        <v>1.74</v>
      </c>
      <c r="G236" t="s">
        <v>47</v>
      </c>
      <c r="H236" s="3">
        <v>0</v>
      </c>
      <c r="I236" t="s">
        <v>48</v>
      </c>
      <c r="J236">
        <v>2563</v>
      </c>
      <c r="K236" t="s">
        <v>49</v>
      </c>
      <c r="L236" t="s">
        <v>50</v>
      </c>
      <c r="M236" t="s">
        <v>51</v>
      </c>
      <c r="N236">
        <v>942</v>
      </c>
      <c r="O236" t="s">
        <v>52</v>
      </c>
      <c r="P236" t="s">
        <v>53</v>
      </c>
      <c r="T236" t="s">
        <v>901</v>
      </c>
      <c r="U236" t="s">
        <v>902</v>
      </c>
      <c r="V236" t="s">
        <v>734</v>
      </c>
      <c r="W236" t="s">
        <v>56</v>
      </c>
      <c r="X236" t="s">
        <v>903</v>
      </c>
      <c r="Y236" t="s">
        <v>867</v>
      </c>
      <c r="Z236" s="3">
        <v>0</v>
      </c>
      <c r="AA236" t="s">
        <v>904</v>
      </c>
      <c r="AB236" t="s">
        <v>897</v>
      </c>
      <c r="AC236" t="s">
        <v>61</v>
      </c>
      <c r="AD236" t="s">
        <v>61</v>
      </c>
      <c r="AE236" t="s">
        <v>905</v>
      </c>
      <c r="AF236" t="s">
        <v>63</v>
      </c>
      <c r="AH236">
        <v>0</v>
      </c>
      <c r="AI236" s="2">
        <v>44820</v>
      </c>
      <c r="AJ236" t="s">
        <v>64</v>
      </c>
      <c r="AK236" t="s">
        <v>64</v>
      </c>
      <c r="AL236" t="s">
        <v>906</v>
      </c>
      <c r="AM236" t="s">
        <v>902</v>
      </c>
      <c r="AN236" s="3">
        <v>1.74</v>
      </c>
      <c r="AO236" t="s">
        <v>897</v>
      </c>
      <c r="AP236" t="s">
        <v>64</v>
      </c>
      <c r="AQ236" t="s">
        <v>905</v>
      </c>
      <c r="AR236">
        <v>170</v>
      </c>
      <c r="AS236" t="s">
        <v>66</v>
      </c>
    </row>
    <row r="237" spans="1:45" ht="16" x14ac:dyDescent="0.2">
      <c r="A237">
        <v>549</v>
      </c>
      <c r="B237">
        <v>549</v>
      </c>
      <c r="C237" s="2">
        <v>44820</v>
      </c>
      <c r="D237" t="s">
        <v>338</v>
      </c>
      <c r="E237" t="s">
        <v>907</v>
      </c>
      <c r="F237" s="3">
        <v>43.05</v>
      </c>
      <c r="G237" t="s">
        <v>47</v>
      </c>
      <c r="H237" s="3">
        <v>0</v>
      </c>
      <c r="I237" t="s">
        <v>48</v>
      </c>
      <c r="J237">
        <v>2563</v>
      </c>
      <c r="K237" t="s">
        <v>49</v>
      </c>
      <c r="L237" t="s">
        <v>50</v>
      </c>
      <c r="M237" t="s">
        <v>51</v>
      </c>
      <c r="N237">
        <v>942</v>
      </c>
      <c r="O237" t="s">
        <v>52</v>
      </c>
      <c r="P237" t="s">
        <v>53</v>
      </c>
      <c r="T237" t="s">
        <v>908</v>
      </c>
      <c r="U237" t="s">
        <v>909</v>
      </c>
      <c r="V237" t="s">
        <v>569</v>
      </c>
      <c r="W237" t="s">
        <v>56</v>
      </c>
      <c r="X237" t="s">
        <v>910</v>
      </c>
      <c r="Y237" t="s">
        <v>911</v>
      </c>
      <c r="Z237" s="3">
        <v>7</v>
      </c>
      <c r="AA237" t="s">
        <v>912</v>
      </c>
      <c r="AB237" t="s">
        <v>897</v>
      </c>
      <c r="AC237" t="s">
        <v>61</v>
      </c>
      <c r="AD237" t="s">
        <v>61</v>
      </c>
      <c r="AE237" t="s">
        <v>913</v>
      </c>
      <c r="AF237" t="s">
        <v>63</v>
      </c>
      <c r="AH237">
        <v>0</v>
      </c>
      <c r="AI237" s="2">
        <v>44820</v>
      </c>
      <c r="AJ237" t="s">
        <v>64</v>
      </c>
      <c r="AK237" t="s">
        <v>64</v>
      </c>
      <c r="AL237" t="s">
        <v>914</v>
      </c>
      <c r="AM237" t="s">
        <v>909</v>
      </c>
      <c r="AN237" s="3">
        <v>43.05</v>
      </c>
      <c r="AO237" t="s">
        <v>897</v>
      </c>
      <c r="AP237" t="s">
        <v>64</v>
      </c>
      <c r="AQ237" t="s">
        <v>913</v>
      </c>
      <c r="AR237">
        <v>169</v>
      </c>
      <c r="AS237" t="s">
        <v>66</v>
      </c>
    </row>
    <row r="238" spans="1:45" ht="16" x14ac:dyDescent="0.2">
      <c r="A238">
        <v>550</v>
      </c>
      <c r="B238">
        <v>550</v>
      </c>
      <c r="C238" s="2">
        <v>44820</v>
      </c>
      <c r="D238" t="s">
        <v>338</v>
      </c>
      <c r="E238" t="s">
        <v>915</v>
      </c>
      <c r="F238" s="3">
        <v>162.65</v>
      </c>
      <c r="G238" t="s">
        <v>47</v>
      </c>
      <c r="H238" s="3">
        <v>0</v>
      </c>
      <c r="I238" t="s">
        <v>48</v>
      </c>
      <c r="J238">
        <v>2562</v>
      </c>
      <c r="K238" t="s">
        <v>49</v>
      </c>
      <c r="L238" t="s">
        <v>50</v>
      </c>
      <c r="M238" t="s">
        <v>51</v>
      </c>
      <c r="N238">
        <v>942</v>
      </c>
      <c r="O238" t="s">
        <v>52</v>
      </c>
      <c r="P238" t="s">
        <v>53</v>
      </c>
      <c r="T238" t="s">
        <v>916</v>
      </c>
      <c r="U238" t="s">
        <v>917</v>
      </c>
      <c r="V238" t="s">
        <v>728</v>
      </c>
      <c r="W238" t="s">
        <v>56</v>
      </c>
      <c r="X238" t="s">
        <v>918</v>
      </c>
      <c r="Y238" t="s">
        <v>867</v>
      </c>
      <c r="Z238" s="3">
        <v>0</v>
      </c>
      <c r="AA238" t="s">
        <v>919</v>
      </c>
      <c r="AB238" t="s">
        <v>869</v>
      </c>
      <c r="AC238" t="s">
        <v>61</v>
      </c>
      <c r="AD238" t="s">
        <v>61</v>
      </c>
      <c r="AE238" t="s">
        <v>920</v>
      </c>
      <c r="AF238" t="s">
        <v>63</v>
      </c>
      <c r="AH238">
        <v>0</v>
      </c>
      <c r="AI238" s="2">
        <v>44820</v>
      </c>
      <c r="AJ238" t="s">
        <v>64</v>
      </c>
      <c r="AK238" t="s">
        <v>64</v>
      </c>
      <c r="AL238" t="s">
        <v>921</v>
      </c>
      <c r="AM238" t="s">
        <v>917</v>
      </c>
      <c r="AN238" s="3">
        <v>162.65</v>
      </c>
      <c r="AO238" t="s">
        <v>869</v>
      </c>
      <c r="AP238" t="s">
        <v>64</v>
      </c>
      <c r="AQ238" t="s">
        <v>920</v>
      </c>
      <c r="AR238">
        <v>168</v>
      </c>
      <c r="AS238" t="s">
        <v>66</v>
      </c>
    </row>
    <row r="239" spans="1:45" ht="16" x14ac:dyDescent="0.2">
      <c r="A239">
        <v>526</v>
      </c>
      <c r="B239">
        <v>526</v>
      </c>
      <c r="C239" s="2">
        <v>44823</v>
      </c>
      <c r="D239" t="s">
        <v>790</v>
      </c>
      <c r="E239" t="s">
        <v>922</v>
      </c>
      <c r="F239" s="3">
        <v>400</v>
      </c>
      <c r="G239" t="s">
        <v>47</v>
      </c>
      <c r="H239" s="3">
        <v>0</v>
      </c>
      <c r="I239" t="s">
        <v>48</v>
      </c>
      <c r="J239">
        <v>2510</v>
      </c>
      <c r="K239" t="s">
        <v>49</v>
      </c>
      <c r="L239" t="s">
        <v>50</v>
      </c>
      <c r="M239" t="s">
        <v>51</v>
      </c>
      <c r="N239">
        <v>940</v>
      </c>
      <c r="O239" t="s">
        <v>52</v>
      </c>
      <c r="P239" t="s">
        <v>53</v>
      </c>
      <c r="T239" t="s">
        <v>923</v>
      </c>
      <c r="U239" t="s">
        <v>924</v>
      </c>
      <c r="V239" t="s">
        <v>708</v>
      </c>
      <c r="W239" t="s">
        <v>56</v>
      </c>
      <c r="X239" t="s">
        <v>925</v>
      </c>
      <c r="Y239" t="s">
        <v>926</v>
      </c>
      <c r="Z239" s="3">
        <v>0</v>
      </c>
      <c r="AA239" t="s">
        <v>927</v>
      </c>
      <c r="AB239" t="s">
        <v>928</v>
      </c>
      <c r="AC239" t="s">
        <v>61</v>
      </c>
      <c r="AD239" t="s">
        <v>61</v>
      </c>
      <c r="AE239" t="s">
        <v>929</v>
      </c>
      <c r="AF239" t="s">
        <v>63</v>
      </c>
      <c r="AH239">
        <v>0</v>
      </c>
      <c r="AI239" s="2">
        <v>44823</v>
      </c>
      <c r="AJ239" t="s">
        <v>64</v>
      </c>
      <c r="AK239" t="s">
        <v>64</v>
      </c>
      <c r="AL239" t="s">
        <v>930</v>
      </c>
      <c r="AM239" t="s">
        <v>924</v>
      </c>
      <c r="AN239" s="3">
        <v>400</v>
      </c>
      <c r="AO239" t="s">
        <v>928</v>
      </c>
      <c r="AP239" t="s">
        <v>64</v>
      </c>
      <c r="AQ239" t="s">
        <v>929</v>
      </c>
      <c r="AR239">
        <v>174</v>
      </c>
      <c r="AS239" t="s">
        <v>66</v>
      </c>
    </row>
    <row r="240" spans="1:45" ht="16" x14ac:dyDescent="0.2">
      <c r="A240">
        <v>527</v>
      </c>
      <c r="B240">
        <v>527</v>
      </c>
      <c r="C240" s="2">
        <v>44823</v>
      </c>
      <c r="D240" t="s">
        <v>651</v>
      </c>
      <c r="E240" t="s">
        <v>931</v>
      </c>
      <c r="F240" s="3">
        <v>9.5</v>
      </c>
      <c r="G240" t="s">
        <v>47</v>
      </c>
      <c r="H240" s="3">
        <v>0</v>
      </c>
      <c r="I240" t="s">
        <v>48</v>
      </c>
      <c r="J240">
        <v>2705</v>
      </c>
      <c r="K240" t="s">
        <v>49</v>
      </c>
      <c r="L240" t="s">
        <v>50</v>
      </c>
      <c r="M240" t="s">
        <v>51</v>
      </c>
      <c r="N240">
        <v>940</v>
      </c>
      <c r="O240" t="s">
        <v>52</v>
      </c>
      <c r="P240" t="s">
        <v>53</v>
      </c>
      <c r="T240" t="s">
        <v>923</v>
      </c>
      <c r="U240" t="s">
        <v>924</v>
      </c>
      <c r="V240" t="s">
        <v>708</v>
      </c>
      <c r="W240" t="s">
        <v>56</v>
      </c>
      <c r="X240" t="s">
        <v>925</v>
      </c>
      <c r="Y240" t="s">
        <v>926</v>
      </c>
      <c r="Z240" s="3">
        <v>0</v>
      </c>
      <c r="AA240" t="s">
        <v>927</v>
      </c>
      <c r="AB240" t="s">
        <v>928</v>
      </c>
      <c r="AC240" t="s">
        <v>61</v>
      </c>
      <c r="AD240" t="s">
        <v>61</v>
      </c>
      <c r="AE240" t="s">
        <v>929</v>
      </c>
      <c r="AF240" t="s">
        <v>63</v>
      </c>
      <c r="AH240">
        <v>0</v>
      </c>
      <c r="AI240" s="2">
        <v>44823</v>
      </c>
      <c r="AJ240" t="s">
        <v>64</v>
      </c>
      <c r="AK240" t="s">
        <v>64</v>
      </c>
      <c r="AL240" t="s">
        <v>930</v>
      </c>
      <c r="AM240" t="s">
        <v>924</v>
      </c>
      <c r="AN240" s="3">
        <v>400</v>
      </c>
      <c r="AO240" t="s">
        <v>928</v>
      </c>
      <c r="AP240" t="s">
        <v>64</v>
      </c>
      <c r="AQ240" t="s">
        <v>929</v>
      </c>
      <c r="AR240">
        <v>174</v>
      </c>
      <c r="AS240" t="s">
        <v>66</v>
      </c>
    </row>
    <row r="241" spans="1:45" ht="16" x14ac:dyDescent="0.2">
      <c r="A241">
        <v>532</v>
      </c>
      <c r="B241">
        <v>532</v>
      </c>
      <c r="C241" s="2">
        <v>44823</v>
      </c>
      <c r="E241" t="s">
        <v>932</v>
      </c>
      <c r="F241" s="3">
        <v>7800.52</v>
      </c>
      <c r="G241" t="s">
        <v>47</v>
      </c>
      <c r="H241" s="3">
        <v>0</v>
      </c>
      <c r="I241" t="s">
        <v>48</v>
      </c>
      <c r="J241">
        <v>1712</v>
      </c>
      <c r="K241" t="s">
        <v>52</v>
      </c>
      <c r="L241" t="s">
        <v>203</v>
      </c>
      <c r="N241">
        <v>940</v>
      </c>
      <c r="O241" t="s">
        <v>52</v>
      </c>
      <c r="P241" t="s">
        <v>53</v>
      </c>
      <c r="T241" t="s">
        <v>933</v>
      </c>
      <c r="U241" t="s">
        <v>934</v>
      </c>
      <c r="Z241" s="3"/>
      <c r="AF241" t="s">
        <v>63</v>
      </c>
      <c r="AH241">
        <v>0</v>
      </c>
      <c r="AI241" s="2">
        <v>44823</v>
      </c>
      <c r="AJ241" t="s">
        <v>64</v>
      </c>
      <c r="AK241" t="s">
        <v>64</v>
      </c>
      <c r="AL241" t="s">
        <v>935</v>
      </c>
      <c r="AM241" t="s">
        <v>934</v>
      </c>
      <c r="AN241" s="3"/>
      <c r="AP241" t="s">
        <v>64</v>
      </c>
      <c r="AR241">
        <v>175</v>
      </c>
      <c r="AS241" t="s">
        <v>66</v>
      </c>
    </row>
    <row r="242" spans="1:45" ht="16" x14ac:dyDescent="0.2">
      <c r="A242">
        <v>637</v>
      </c>
      <c r="B242">
        <v>637</v>
      </c>
      <c r="C242" s="2">
        <v>44823</v>
      </c>
      <c r="E242" t="s">
        <v>936</v>
      </c>
      <c r="F242" s="3">
        <v>900</v>
      </c>
      <c r="G242" t="s">
        <v>47</v>
      </c>
      <c r="H242" s="3">
        <v>0</v>
      </c>
      <c r="I242" t="s">
        <v>104</v>
      </c>
      <c r="J242">
        <v>940</v>
      </c>
      <c r="K242" t="s">
        <v>52</v>
      </c>
      <c r="L242" t="s">
        <v>53</v>
      </c>
      <c r="N242">
        <v>1700</v>
      </c>
      <c r="O242" t="s">
        <v>52</v>
      </c>
      <c r="P242" t="s">
        <v>203</v>
      </c>
      <c r="T242" t="s">
        <v>937</v>
      </c>
      <c r="U242" t="s">
        <v>938</v>
      </c>
      <c r="Z242" s="3"/>
      <c r="AF242" t="s">
        <v>63</v>
      </c>
      <c r="AH242">
        <v>0</v>
      </c>
      <c r="AI242" s="2">
        <v>44823</v>
      </c>
      <c r="AJ242" t="s">
        <v>64</v>
      </c>
      <c r="AK242" t="s">
        <v>64</v>
      </c>
      <c r="AL242" t="s">
        <v>939</v>
      </c>
      <c r="AM242" t="s">
        <v>938</v>
      </c>
      <c r="AN242" s="3"/>
      <c r="AP242" t="s">
        <v>64</v>
      </c>
      <c r="AR242">
        <v>172</v>
      </c>
      <c r="AS242" t="s">
        <v>66</v>
      </c>
    </row>
    <row r="243" spans="1:45" ht="16" x14ac:dyDescent="0.2">
      <c r="A243">
        <v>1932</v>
      </c>
      <c r="B243">
        <v>1932</v>
      </c>
      <c r="C243" s="2">
        <v>44823</v>
      </c>
      <c r="D243" t="s">
        <v>536</v>
      </c>
      <c r="E243" t="s">
        <v>940</v>
      </c>
      <c r="F243" s="3">
        <v>297.8</v>
      </c>
      <c r="G243" t="s">
        <v>47</v>
      </c>
      <c r="H243" s="3">
        <v>0</v>
      </c>
      <c r="I243" t="s">
        <v>48</v>
      </c>
      <c r="J243">
        <v>2900</v>
      </c>
      <c r="K243" t="s">
        <v>49</v>
      </c>
      <c r="L243" t="s">
        <v>50</v>
      </c>
      <c r="M243" t="s">
        <v>51</v>
      </c>
      <c r="N243">
        <v>940</v>
      </c>
      <c r="O243" t="s">
        <v>52</v>
      </c>
      <c r="P243" t="s">
        <v>53</v>
      </c>
      <c r="T243" t="s">
        <v>941</v>
      </c>
      <c r="U243" t="s">
        <v>942</v>
      </c>
      <c r="V243" t="s">
        <v>943</v>
      </c>
      <c r="W243" t="s">
        <v>56</v>
      </c>
      <c r="X243" t="s">
        <v>944</v>
      </c>
      <c r="Y243" t="s">
        <v>945</v>
      </c>
      <c r="Z243" s="3">
        <v>19</v>
      </c>
      <c r="AA243" t="s">
        <v>946</v>
      </c>
      <c r="AB243" t="s">
        <v>897</v>
      </c>
      <c r="AC243" t="s">
        <v>61</v>
      </c>
      <c r="AD243" t="s">
        <v>61</v>
      </c>
      <c r="AE243" t="s">
        <v>947</v>
      </c>
      <c r="AF243" t="s">
        <v>63</v>
      </c>
      <c r="AH243">
        <v>0</v>
      </c>
      <c r="AI243" s="2">
        <v>44823</v>
      </c>
      <c r="AJ243" t="s">
        <v>64</v>
      </c>
      <c r="AK243" t="s">
        <v>64</v>
      </c>
      <c r="AL243" t="s">
        <v>948</v>
      </c>
      <c r="AM243" t="s">
        <v>942</v>
      </c>
      <c r="AN243" s="3">
        <v>297.8</v>
      </c>
      <c r="AO243" t="s">
        <v>897</v>
      </c>
      <c r="AP243" t="s">
        <v>64</v>
      </c>
      <c r="AQ243" t="s">
        <v>947</v>
      </c>
      <c r="AR243">
        <v>173</v>
      </c>
      <c r="AS243" t="s">
        <v>66</v>
      </c>
    </row>
    <row r="244" spans="1:45" ht="16" x14ac:dyDescent="0.2">
      <c r="A244">
        <v>1931</v>
      </c>
      <c r="B244">
        <v>1931</v>
      </c>
      <c r="C244" s="2">
        <v>44826</v>
      </c>
      <c r="D244" t="s">
        <v>354</v>
      </c>
      <c r="E244" t="s">
        <v>949</v>
      </c>
      <c r="F244" s="3">
        <v>71.88</v>
      </c>
      <c r="G244" t="s">
        <v>47</v>
      </c>
      <c r="H244" s="3">
        <v>0</v>
      </c>
      <c r="I244" t="s">
        <v>48</v>
      </c>
      <c r="J244">
        <v>2710</v>
      </c>
      <c r="K244" t="s">
        <v>49</v>
      </c>
      <c r="L244" t="s">
        <v>50</v>
      </c>
      <c r="M244" t="s">
        <v>51</v>
      </c>
      <c r="N244">
        <v>942</v>
      </c>
      <c r="O244" t="s">
        <v>52</v>
      </c>
      <c r="P244" t="s">
        <v>53</v>
      </c>
      <c r="T244" t="s">
        <v>950</v>
      </c>
      <c r="U244" t="s">
        <v>951</v>
      </c>
      <c r="V244" t="s">
        <v>815</v>
      </c>
      <c r="W244" t="s">
        <v>56</v>
      </c>
      <c r="X244" t="s">
        <v>952</v>
      </c>
      <c r="Y244" t="s">
        <v>953</v>
      </c>
      <c r="Z244" s="3">
        <v>19</v>
      </c>
      <c r="AA244" t="s">
        <v>954</v>
      </c>
      <c r="AB244" t="s">
        <v>955</v>
      </c>
      <c r="AC244" t="s">
        <v>61</v>
      </c>
      <c r="AD244" t="s">
        <v>61</v>
      </c>
      <c r="AE244" t="s">
        <v>956</v>
      </c>
      <c r="AF244" t="s">
        <v>63</v>
      </c>
      <c r="AH244">
        <v>0</v>
      </c>
      <c r="AI244" s="2">
        <v>44826</v>
      </c>
      <c r="AJ244" t="s">
        <v>64</v>
      </c>
      <c r="AK244" t="s">
        <v>64</v>
      </c>
      <c r="AL244" t="s">
        <v>957</v>
      </c>
      <c r="AM244" t="s">
        <v>951</v>
      </c>
      <c r="AN244" s="3">
        <v>71.88</v>
      </c>
      <c r="AO244" t="s">
        <v>955</v>
      </c>
      <c r="AP244" t="s">
        <v>64</v>
      </c>
      <c r="AQ244" t="s">
        <v>956</v>
      </c>
      <c r="AR244">
        <v>209</v>
      </c>
      <c r="AS244" t="s">
        <v>66</v>
      </c>
    </row>
    <row r="245" spans="1:45" ht="16" x14ac:dyDescent="0.2">
      <c r="A245">
        <v>535</v>
      </c>
      <c r="B245">
        <v>535</v>
      </c>
      <c r="C245" s="2">
        <v>44832</v>
      </c>
      <c r="E245" t="s">
        <v>582</v>
      </c>
      <c r="F245" s="3">
        <v>1132.46</v>
      </c>
      <c r="G245" t="s">
        <v>47</v>
      </c>
      <c r="H245" s="3">
        <v>0</v>
      </c>
      <c r="I245" t="s">
        <v>48</v>
      </c>
      <c r="J245">
        <v>1705</v>
      </c>
      <c r="K245" t="s">
        <v>52</v>
      </c>
      <c r="L245" t="s">
        <v>203</v>
      </c>
      <c r="N245">
        <v>940</v>
      </c>
      <c r="O245" t="s">
        <v>52</v>
      </c>
      <c r="P245" t="s">
        <v>53</v>
      </c>
      <c r="T245" t="s">
        <v>958</v>
      </c>
      <c r="U245" t="s">
        <v>959</v>
      </c>
      <c r="Z245" s="3"/>
      <c r="AF245" t="s">
        <v>63</v>
      </c>
      <c r="AH245">
        <v>0</v>
      </c>
      <c r="AI245" s="2">
        <v>44832</v>
      </c>
      <c r="AJ245" t="s">
        <v>64</v>
      </c>
      <c r="AK245" t="s">
        <v>64</v>
      </c>
      <c r="AL245" t="s">
        <v>960</v>
      </c>
      <c r="AM245" t="s">
        <v>959</v>
      </c>
      <c r="AN245" s="3"/>
      <c r="AP245" t="s">
        <v>64</v>
      </c>
      <c r="AR245">
        <v>178</v>
      </c>
      <c r="AS245" t="s">
        <v>66</v>
      </c>
    </row>
    <row r="246" spans="1:45" ht="16" x14ac:dyDescent="0.2">
      <c r="A246">
        <v>536</v>
      </c>
      <c r="B246">
        <v>536</v>
      </c>
      <c r="C246" s="2">
        <v>44832</v>
      </c>
      <c r="E246" t="s">
        <v>256</v>
      </c>
      <c r="F246" s="3">
        <v>3954.49</v>
      </c>
      <c r="G246" t="s">
        <v>47</v>
      </c>
      <c r="H246" s="3">
        <v>0</v>
      </c>
      <c r="I246" t="s">
        <v>48</v>
      </c>
      <c r="J246">
        <v>1705</v>
      </c>
      <c r="K246" t="s">
        <v>52</v>
      </c>
      <c r="L246" t="s">
        <v>203</v>
      </c>
      <c r="N246">
        <v>940</v>
      </c>
      <c r="O246" t="s">
        <v>52</v>
      </c>
      <c r="P246" t="s">
        <v>53</v>
      </c>
      <c r="T246" t="s">
        <v>961</v>
      </c>
      <c r="U246" t="s">
        <v>962</v>
      </c>
      <c r="Z246" s="3"/>
      <c r="AF246" t="s">
        <v>63</v>
      </c>
      <c r="AH246">
        <v>0</v>
      </c>
      <c r="AI246" s="2">
        <v>44832</v>
      </c>
      <c r="AJ246" t="s">
        <v>64</v>
      </c>
      <c r="AK246" t="s">
        <v>64</v>
      </c>
      <c r="AL246" t="s">
        <v>963</v>
      </c>
      <c r="AM246" t="s">
        <v>962</v>
      </c>
      <c r="AN246" s="3"/>
      <c r="AP246" t="s">
        <v>64</v>
      </c>
      <c r="AR246">
        <v>179</v>
      </c>
      <c r="AS246" t="s">
        <v>66</v>
      </c>
    </row>
    <row r="247" spans="1:45" ht="16" x14ac:dyDescent="0.2">
      <c r="A247">
        <v>540</v>
      </c>
      <c r="B247">
        <v>540</v>
      </c>
      <c r="C247" s="2">
        <v>44834</v>
      </c>
      <c r="D247" t="s">
        <v>651</v>
      </c>
      <c r="E247" t="s">
        <v>147</v>
      </c>
      <c r="F247" s="3">
        <v>4.58</v>
      </c>
      <c r="G247" t="s">
        <v>47</v>
      </c>
      <c r="H247" s="3">
        <v>0</v>
      </c>
      <c r="I247" t="s">
        <v>48</v>
      </c>
      <c r="J247">
        <v>2705</v>
      </c>
      <c r="K247" t="s">
        <v>49</v>
      </c>
      <c r="L247" t="s">
        <v>50</v>
      </c>
      <c r="M247" t="s">
        <v>51</v>
      </c>
      <c r="N247">
        <v>940</v>
      </c>
      <c r="O247" t="s">
        <v>52</v>
      </c>
      <c r="P247" t="s">
        <v>53</v>
      </c>
      <c r="T247" t="s">
        <v>964</v>
      </c>
      <c r="U247" t="s">
        <v>965</v>
      </c>
      <c r="Z247" s="3"/>
      <c r="AF247" t="s">
        <v>63</v>
      </c>
      <c r="AH247">
        <v>0</v>
      </c>
      <c r="AI247" s="2">
        <v>44834</v>
      </c>
      <c r="AJ247" t="s">
        <v>64</v>
      </c>
      <c r="AK247" t="s">
        <v>64</v>
      </c>
      <c r="AL247" t="s">
        <v>966</v>
      </c>
      <c r="AM247" t="s">
        <v>965</v>
      </c>
      <c r="AN247" s="3"/>
      <c r="AP247" t="s">
        <v>64</v>
      </c>
      <c r="AR247">
        <v>180</v>
      </c>
      <c r="AS247" t="s">
        <v>66</v>
      </c>
    </row>
    <row r="248" spans="1:45" ht="16" x14ac:dyDescent="0.2">
      <c r="A248">
        <v>829</v>
      </c>
      <c r="B248">
        <v>829</v>
      </c>
      <c r="C248" s="2">
        <v>44834</v>
      </c>
      <c r="E248" t="s">
        <v>205</v>
      </c>
      <c r="F248" s="3">
        <v>1599.71</v>
      </c>
      <c r="G248" t="s">
        <v>47</v>
      </c>
      <c r="H248" s="3">
        <v>0</v>
      </c>
      <c r="I248" t="s">
        <v>104</v>
      </c>
      <c r="J248">
        <v>1730</v>
      </c>
      <c r="K248" t="s">
        <v>52</v>
      </c>
      <c r="L248" t="s">
        <v>203</v>
      </c>
      <c r="N248">
        <v>1700</v>
      </c>
      <c r="O248" t="s">
        <v>52</v>
      </c>
      <c r="P248" t="s">
        <v>203</v>
      </c>
      <c r="T248" t="s">
        <v>64</v>
      </c>
      <c r="Z248" s="3"/>
      <c r="AF248" t="s">
        <v>63</v>
      </c>
      <c r="AH248">
        <v>0</v>
      </c>
      <c r="AI248" s="2">
        <v>44834</v>
      </c>
      <c r="AJ248" t="s">
        <v>64</v>
      </c>
      <c r="AK248" t="s">
        <v>64</v>
      </c>
      <c r="AL248" t="s">
        <v>64</v>
      </c>
      <c r="AN248" s="3"/>
      <c r="AP248" t="s">
        <v>64</v>
      </c>
      <c r="AR248" t="s">
        <v>64</v>
      </c>
      <c r="AS248" t="s">
        <v>66</v>
      </c>
    </row>
    <row r="249" spans="1:45" ht="16" x14ac:dyDescent="0.2">
      <c r="A249">
        <v>830</v>
      </c>
      <c r="B249">
        <v>830</v>
      </c>
      <c r="C249" s="2">
        <v>44834</v>
      </c>
      <c r="E249" t="s">
        <v>370</v>
      </c>
      <c r="F249" s="3">
        <v>3003.45</v>
      </c>
      <c r="G249" t="s">
        <v>47</v>
      </c>
      <c r="H249" s="3">
        <v>0</v>
      </c>
      <c r="I249" t="s">
        <v>104</v>
      </c>
      <c r="J249">
        <v>1730</v>
      </c>
      <c r="K249" t="s">
        <v>52</v>
      </c>
      <c r="L249" t="s">
        <v>203</v>
      </c>
      <c r="N249">
        <v>1705</v>
      </c>
      <c r="O249" t="s">
        <v>52</v>
      </c>
      <c r="P249" t="s">
        <v>203</v>
      </c>
      <c r="T249" t="s">
        <v>64</v>
      </c>
      <c r="Z249" s="3"/>
      <c r="AF249" t="s">
        <v>63</v>
      </c>
      <c r="AH249">
        <v>0</v>
      </c>
      <c r="AI249" s="2">
        <v>44834</v>
      </c>
      <c r="AJ249" t="s">
        <v>64</v>
      </c>
      <c r="AK249" t="s">
        <v>64</v>
      </c>
      <c r="AL249" t="s">
        <v>64</v>
      </c>
      <c r="AN249" s="3"/>
      <c r="AP249" t="s">
        <v>64</v>
      </c>
      <c r="AR249" t="s">
        <v>64</v>
      </c>
      <c r="AS249" t="s">
        <v>66</v>
      </c>
    </row>
    <row r="250" spans="1:45" ht="16" x14ac:dyDescent="0.2">
      <c r="A250">
        <v>831</v>
      </c>
      <c r="B250">
        <v>831</v>
      </c>
      <c r="C250" s="2">
        <v>44834</v>
      </c>
      <c r="E250" t="s">
        <v>202</v>
      </c>
      <c r="F250" s="3">
        <v>4641.1899999999996</v>
      </c>
      <c r="G250" t="s">
        <v>47</v>
      </c>
      <c r="H250" s="3">
        <v>0</v>
      </c>
      <c r="I250" t="s">
        <v>104</v>
      </c>
      <c r="J250">
        <v>1730</v>
      </c>
      <c r="K250" t="s">
        <v>52</v>
      </c>
      <c r="L250" t="s">
        <v>203</v>
      </c>
      <c r="N250">
        <v>1712</v>
      </c>
      <c r="O250" t="s">
        <v>52</v>
      </c>
      <c r="P250" t="s">
        <v>203</v>
      </c>
      <c r="T250" t="s">
        <v>64</v>
      </c>
      <c r="Z250" s="3"/>
      <c r="AF250" t="s">
        <v>63</v>
      </c>
      <c r="AH250">
        <v>0</v>
      </c>
      <c r="AI250" s="2">
        <v>44834</v>
      </c>
      <c r="AJ250" t="s">
        <v>64</v>
      </c>
      <c r="AK250" t="s">
        <v>64</v>
      </c>
      <c r="AL250" t="s">
        <v>64</v>
      </c>
      <c r="AN250" s="3"/>
      <c r="AP250" t="s">
        <v>64</v>
      </c>
      <c r="AR250" t="s">
        <v>64</v>
      </c>
      <c r="AS250" t="s">
        <v>66</v>
      </c>
    </row>
    <row r="251" spans="1:45" ht="16" x14ac:dyDescent="0.2">
      <c r="A251">
        <v>832</v>
      </c>
      <c r="B251">
        <v>832</v>
      </c>
      <c r="C251" s="2">
        <v>44834</v>
      </c>
      <c r="D251" t="s">
        <v>967</v>
      </c>
      <c r="E251" t="s">
        <v>968</v>
      </c>
      <c r="F251" s="3">
        <v>732.42</v>
      </c>
      <c r="G251" t="s">
        <v>47</v>
      </c>
      <c r="H251" s="3">
        <v>0</v>
      </c>
      <c r="I251" t="s">
        <v>104</v>
      </c>
      <c r="J251">
        <v>6700</v>
      </c>
      <c r="K251" t="s">
        <v>49</v>
      </c>
      <c r="L251" t="s">
        <v>50</v>
      </c>
      <c r="M251" t="s">
        <v>799</v>
      </c>
      <c r="N251">
        <v>1730</v>
      </c>
      <c r="O251" t="s">
        <v>52</v>
      </c>
      <c r="P251" t="s">
        <v>203</v>
      </c>
      <c r="T251" t="s">
        <v>64</v>
      </c>
      <c r="Z251" s="3"/>
      <c r="AF251" t="s">
        <v>63</v>
      </c>
      <c r="AH251">
        <v>0</v>
      </c>
      <c r="AI251" s="2">
        <v>44834</v>
      </c>
      <c r="AJ251" t="s">
        <v>64</v>
      </c>
      <c r="AK251" t="s">
        <v>64</v>
      </c>
      <c r="AL251" t="s">
        <v>64</v>
      </c>
      <c r="AN251" s="3"/>
      <c r="AP251" t="s">
        <v>64</v>
      </c>
      <c r="AR251" t="s">
        <v>64</v>
      </c>
      <c r="AS251" t="s">
        <v>66</v>
      </c>
    </row>
    <row r="252" spans="1:45" ht="16" x14ac:dyDescent="0.2">
      <c r="A252">
        <v>833</v>
      </c>
      <c r="B252">
        <v>833</v>
      </c>
      <c r="C252" s="2">
        <v>44834</v>
      </c>
      <c r="D252" t="s">
        <v>969</v>
      </c>
      <c r="E252" t="s">
        <v>968</v>
      </c>
      <c r="F252" s="3">
        <v>364.08</v>
      </c>
      <c r="G252" t="s">
        <v>47</v>
      </c>
      <c r="H252" s="3">
        <v>0</v>
      </c>
      <c r="I252" t="s">
        <v>104</v>
      </c>
      <c r="J252">
        <v>6700</v>
      </c>
      <c r="K252" t="s">
        <v>49</v>
      </c>
      <c r="L252" t="s">
        <v>50</v>
      </c>
      <c r="M252" t="s">
        <v>799</v>
      </c>
      <c r="N252">
        <v>1730</v>
      </c>
      <c r="O252" t="s">
        <v>52</v>
      </c>
      <c r="P252" t="s">
        <v>203</v>
      </c>
      <c r="T252" t="s">
        <v>64</v>
      </c>
      <c r="Z252" s="3"/>
      <c r="AF252" t="s">
        <v>63</v>
      </c>
      <c r="AH252">
        <v>0</v>
      </c>
      <c r="AI252" s="2">
        <v>44834</v>
      </c>
      <c r="AJ252" t="s">
        <v>64</v>
      </c>
      <c r="AK252" t="s">
        <v>64</v>
      </c>
      <c r="AL252" t="s">
        <v>64</v>
      </c>
      <c r="AN252" s="3"/>
      <c r="AP252" t="s">
        <v>64</v>
      </c>
      <c r="AR252" t="s">
        <v>64</v>
      </c>
      <c r="AS252" t="s">
        <v>66</v>
      </c>
    </row>
    <row r="253" spans="1:45" ht="16" x14ac:dyDescent="0.2">
      <c r="A253">
        <v>834</v>
      </c>
      <c r="B253">
        <v>834</v>
      </c>
      <c r="C253" s="2">
        <v>44834</v>
      </c>
      <c r="D253" t="s">
        <v>371</v>
      </c>
      <c r="E253" t="s">
        <v>968</v>
      </c>
      <c r="F253" s="3">
        <v>3702.23</v>
      </c>
      <c r="G253" t="s">
        <v>47</v>
      </c>
      <c r="H253" s="3">
        <v>0</v>
      </c>
      <c r="I253" t="s">
        <v>104</v>
      </c>
      <c r="J253">
        <v>2551</v>
      </c>
      <c r="K253" t="s">
        <v>49</v>
      </c>
      <c r="L253" t="s">
        <v>50</v>
      </c>
      <c r="M253" t="s">
        <v>51</v>
      </c>
      <c r="N253">
        <v>1730</v>
      </c>
      <c r="O253" t="s">
        <v>52</v>
      </c>
      <c r="P253" t="s">
        <v>203</v>
      </c>
      <c r="T253" t="s">
        <v>64</v>
      </c>
      <c r="Z253" s="3"/>
      <c r="AF253" t="s">
        <v>63</v>
      </c>
      <c r="AH253">
        <v>0</v>
      </c>
      <c r="AI253" s="2">
        <v>44834</v>
      </c>
      <c r="AJ253" t="s">
        <v>64</v>
      </c>
      <c r="AK253" t="s">
        <v>64</v>
      </c>
      <c r="AL253" t="s">
        <v>64</v>
      </c>
      <c r="AN253" s="3"/>
      <c r="AP253" t="s">
        <v>64</v>
      </c>
      <c r="AR253" t="s">
        <v>64</v>
      </c>
      <c r="AS253" t="s">
        <v>66</v>
      </c>
    </row>
    <row r="254" spans="1:45" ht="16" x14ac:dyDescent="0.2">
      <c r="A254">
        <v>835</v>
      </c>
      <c r="B254">
        <v>835</v>
      </c>
      <c r="C254" s="2">
        <v>44834</v>
      </c>
      <c r="D254" t="s">
        <v>372</v>
      </c>
      <c r="E254" t="s">
        <v>968</v>
      </c>
      <c r="F254" s="3">
        <v>2250.6999999999998</v>
      </c>
      <c r="G254" t="s">
        <v>47</v>
      </c>
      <c r="H254" s="3">
        <v>0</v>
      </c>
      <c r="I254" t="s">
        <v>104</v>
      </c>
      <c r="J254">
        <v>2551</v>
      </c>
      <c r="K254" t="s">
        <v>49</v>
      </c>
      <c r="L254" t="s">
        <v>50</v>
      </c>
      <c r="M254" t="s">
        <v>51</v>
      </c>
      <c r="N254">
        <v>1730</v>
      </c>
      <c r="O254" t="s">
        <v>52</v>
      </c>
      <c r="P254" t="s">
        <v>203</v>
      </c>
      <c r="T254" t="s">
        <v>64</v>
      </c>
      <c r="Z254" s="3"/>
      <c r="AF254" t="s">
        <v>63</v>
      </c>
      <c r="AH254">
        <v>0</v>
      </c>
      <c r="AI254" s="2">
        <v>44834</v>
      </c>
      <c r="AJ254" t="s">
        <v>64</v>
      </c>
      <c r="AK254" t="s">
        <v>64</v>
      </c>
      <c r="AL254" t="s">
        <v>64</v>
      </c>
      <c r="AN254" s="3"/>
      <c r="AP254" t="s">
        <v>64</v>
      </c>
      <c r="AR254" t="s">
        <v>64</v>
      </c>
      <c r="AS254" t="s">
        <v>66</v>
      </c>
    </row>
    <row r="255" spans="1:45" ht="16" x14ac:dyDescent="0.2">
      <c r="A255">
        <v>836</v>
      </c>
      <c r="B255">
        <v>836</v>
      </c>
      <c r="C255" s="2">
        <v>44834</v>
      </c>
      <c r="E255" t="s">
        <v>202</v>
      </c>
      <c r="F255" s="3">
        <v>3159.33</v>
      </c>
      <c r="G255" t="s">
        <v>47</v>
      </c>
      <c r="H255" s="3">
        <v>0</v>
      </c>
      <c r="I255" t="s">
        <v>104</v>
      </c>
      <c r="J255">
        <v>1730</v>
      </c>
      <c r="K255" t="s">
        <v>52</v>
      </c>
      <c r="L255" t="s">
        <v>203</v>
      </c>
      <c r="N255">
        <v>1712</v>
      </c>
      <c r="O255" t="s">
        <v>52</v>
      </c>
      <c r="P255" t="s">
        <v>203</v>
      </c>
      <c r="T255" t="s">
        <v>64</v>
      </c>
      <c r="Z255" s="3"/>
      <c r="AF255" t="s">
        <v>63</v>
      </c>
      <c r="AH255">
        <v>0</v>
      </c>
      <c r="AI255" s="2">
        <v>44834</v>
      </c>
      <c r="AJ255" t="s">
        <v>64</v>
      </c>
      <c r="AK255" t="s">
        <v>64</v>
      </c>
      <c r="AL255" t="s">
        <v>64</v>
      </c>
      <c r="AN255" s="3"/>
      <c r="AP255" t="s">
        <v>64</v>
      </c>
      <c r="AR255" t="s">
        <v>64</v>
      </c>
      <c r="AS255" t="s">
        <v>66</v>
      </c>
    </row>
    <row r="256" spans="1:45" ht="16" x14ac:dyDescent="0.2">
      <c r="A256">
        <v>837</v>
      </c>
      <c r="B256">
        <v>837</v>
      </c>
      <c r="C256" s="2">
        <v>44834</v>
      </c>
      <c r="E256" t="s">
        <v>205</v>
      </c>
      <c r="F256" s="3">
        <v>1095.53</v>
      </c>
      <c r="G256" t="s">
        <v>47</v>
      </c>
      <c r="H256" s="3">
        <v>0</v>
      </c>
      <c r="I256" t="s">
        <v>104</v>
      </c>
      <c r="J256">
        <v>1730</v>
      </c>
      <c r="K256" t="s">
        <v>52</v>
      </c>
      <c r="L256" t="s">
        <v>203</v>
      </c>
      <c r="N256">
        <v>1700</v>
      </c>
      <c r="O256" t="s">
        <v>52</v>
      </c>
      <c r="P256" t="s">
        <v>203</v>
      </c>
      <c r="T256" t="s">
        <v>64</v>
      </c>
      <c r="Z256" s="3"/>
      <c r="AF256" t="s">
        <v>63</v>
      </c>
      <c r="AH256">
        <v>0</v>
      </c>
      <c r="AI256" s="2">
        <v>44834</v>
      </c>
      <c r="AJ256" t="s">
        <v>64</v>
      </c>
      <c r="AK256" t="s">
        <v>64</v>
      </c>
      <c r="AL256" t="s">
        <v>64</v>
      </c>
      <c r="AN256" s="3"/>
      <c r="AP256" t="s">
        <v>64</v>
      </c>
      <c r="AR256" t="s">
        <v>64</v>
      </c>
      <c r="AS256" t="s">
        <v>66</v>
      </c>
    </row>
    <row r="257" spans="1:45" ht="16" x14ac:dyDescent="0.2">
      <c r="A257">
        <v>838</v>
      </c>
      <c r="B257">
        <v>838</v>
      </c>
      <c r="C257" s="2">
        <v>44834</v>
      </c>
      <c r="E257" t="s">
        <v>370</v>
      </c>
      <c r="F257" s="3">
        <v>2083.5</v>
      </c>
      <c r="G257" t="s">
        <v>47</v>
      </c>
      <c r="H257" s="3">
        <v>0</v>
      </c>
      <c r="I257" t="s">
        <v>104</v>
      </c>
      <c r="J257">
        <v>1730</v>
      </c>
      <c r="K257" t="s">
        <v>52</v>
      </c>
      <c r="L257" t="s">
        <v>203</v>
      </c>
      <c r="N257">
        <v>1705</v>
      </c>
      <c r="O257" t="s">
        <v>52</v>
      </c>
      <c r="P257" t="s">
        <v>203</v>
      </c>
      <c r="T257" t="s">
        <v>64</v>
      </c>
      <c r="Z257" s="3"/>
      <c r="AF257" t="s">
        <v>63</v>
      </c>
      <c r="AH257">
        <v>0</v>
      </c>
      <c r="AI257" s="2">
        <v>44834</v>
      </c>
      <c r="AJ257" t="s">
        <v>64</v>
      </c>
      <c r="AK257" t="s">
        <v>64</v>
      </c>
      <c r="AL257" t="s">
        <v>64</v>
      </c>
      <c r="AN257" s="3"/>
      <c r="AP257" t="s">
        <v>64</v>
      </c>
      <c r="AR257" t="s">
        <v>64</v>
      </c>
      <c r="AS257" t="s">
        <v>66</v>
      </c>
    </row>
    <row r="258" spans="1:45" ht="16" x14ac:dyDescent="0.2">
      <c r="A258">
        <v>839</v>
      </c>
      <c r="B258">
        <v>839</v>
      </c>
      <c r="C258" s="2">
        <v>44834</v>
      </c>
      <c r="D258" t="s">
        <v>970</v>
      </c>
      <c r="E258" t="s">
        <v>971</v>
      </c>
      <c r="F258" s="3">
        <v>1925.16</v>
      </c>
      <c r="G258" t="s">
        <v>47</v>
      </c>
      <c r="H258" s="3">
        <v>0</v>
      </c>
      <c r="I258" t="s">
        <v>104</v>
      </c>
      <c r="J258">
        <v>6700</v>
      </c>
      <c r="K258" t="s">
        <v>49</v>
      </c>
      <c r="L258" t="s">
        <v>50</v>
      </c>
      <c r="M258" t="s">
        <v>799</v>
      </c>
      <c r="N258">
        <v>1730</v>
      </c>
      <c r="O258" t="s">
        <v>52</v>
      </c>
      <c r="P258" t="s">
        <v>203</v>
      </c>
      <c r="T258" t="s">
        <v>64</v>
      </c>
      <c r="Z258" s="3"/>
      <c r="AF258" t="s">
        <v>63</v>
      </c>
      <c r="AH258">
        <v>0</v>
      </c>
      <c r="AI258" s="2">
        <v>44834</v>
      </c>
      <c r="AJ258" t="s">
        <v>64</v>
      </c>
      <c r="AK258" t="s">
        <v>64</v>
      </c>
      <c r="AL258" t="s">
        <v>64</v>
      </c>
      <c r="AN258" s="3"/>
      <c r="AP258" t="s">
        <v>64</v>
      </c>
      <c r="AR258" t="s">
        <v>64</v>
      </c>
      <c r="AS258" t="s">
        <v>66</v>
      </c>
    </row>
    <row r="259" spans="1:45" ht="16" x14ac:dyDescent="0.2">
      <c r="A259">
        <v>840</v>
      </c>
      <c r="B259">
        <v>840</v>
      </c>
      <c r="C259" s="2">
        <v>44834</v>
      </c>
      <c r="D259" t="s">
        <v>373</v>
      </c>
      <c r="E259" t="s">
        <v>968</v>
      </c>
      <c r="F259" s="3">
        <v>3022.03</v>
      </c>
      <c r="G259" t="s">
        <v>47</v>
      </c>
      <c r="H259" s="3">
        <v>0</v>
      </c>
      <c r="I259" t="s">
        <v>104</v>
      </c>
      <c r="J259">
        <v>2551</v>
      </c>
      <c r="K259" t="s">
        <v>49</v>
      </c>
      <c r="L259" t="s">
        <v>50</v>
      </c>
      <c r="M259" t="s">
        <v>51</v>
      </c>
      <c r="N259">
        <v>1730</v>
      </c>
      <c r="O259" t="s">
        <v>52</v>
      </c>
      <c r="P259" t="s">
        <v>203</v>
      </c>
      <c r="T259" t="s">
        <v>64</v>
      </c>
      <c r="Z259" s="3"/>
      <c r="AF259" t="s">
        <v>63</v>
      </c>
      <c r="AH259">
        <v>0</v>
      </c>
      <c r="AI259" s="2">
        <v>44834</v>
      </c>
      <c r="AJ259" t="s">
        <v>64</v>
      </c>
      <c r="AK259" t="s">
        <v>64</v>
      </c>
      <c r="AL259" t="s">
        <v>64</v>
      </c>
      <c r="AN259" s="3"/>
      <c r="AP259" t="s">
        <v>64</v>
      </c>
      <c r="AR259" t="s">
        <v>64</v>
      </c>
      <c r="AS259" t="s">
        <v>66</v>
      </c>
    </row>
    <row r="260" spans="1:45" ht="16" x14ac:dyDescent="0.2">
      <c r="A260">
        <v>841</v>
      </c>
      <c r="B260">
        <v>841</v>
      </c>
      <c r="C260" s="2">
        <v>44834</v>
      </c>
      <c r="D260" t="s">
        <v>970</v>
      </c>
      <c r="E260" t="s">
        <v>204</v>
      </c>
      <c r="F260" s="3">
        <v>424.62</v>
      </c>
      <c r="G260" t="s">
        <v>47</v>
      </c>
      <c r="H260" s="3">
        <v>0</v>
      </c>
      <c r="I260" t="s">
        <v>104</v>
      </c>
      <c r="J260">
        <v>6750</v>
      </c>
      <c r="K260" t="s">
        <v>49</v>
      </c>
      <c r="L260" t="s">
        <v>50</v>
      </c>
      <c r="M260" t="s">
        <v>799</v>
      </c>
      <c r="N260">
        <v>1730</v>
      </c>
      <c r="O260" t="s">
        <v>52</v>
      </c>
      <c r="P260" t="s">
        <v>203</v>
      </c>
      <c r="T260" t="s">
        <v>64</v>
      </c>
      <c r="Z260" s="3"/>
      <c r="AF260" t="s">
        <v>63</v>
      </c>
      <c r="AH260">
        <v>0</v>
      </c>
      <c r="AI260" s="2">
        <v>44834</v>
      </c>
      <c r="AJ260" t="s">
        <v>64</v>
      </c>
      <c r="AK260" t="s">
        <v>64</v>
      </c>
      <c r="AL260" t="s">
        <v>64</v>
      </c>
      <c r="AN260" s="3"/>
      <c r="AP260" t="s">
        <v>64</v>
      </c>
      <c r="AR260" t="s">
        <v>64</v>
      </c>
      <c r="AS260" t="s">
        <v>66</v>
      </c>
    </row>
    <row r="261" spans="1:45" ht="16" x14ac:dyDescent="0.2">
      <c r="A261">
        <v>842</v>
      </c>
      <c r="B261">
        <v>842</v>
      </c>
      <c r="C261" s="2">
        <v>44834</v>
      </c>
      <c r="D261" t="s">
        <v>967</v>
      </c>
      <c r="E261" t="s">
        <v>204</v>
      </c>
      <c r="F261" s="3">
        <v>163.08000000000001</v>
      </c>
      <c r="G261" t="s">
        <v>47</v>
      </c>
      <c r="H261" s="3">
        <v>0</v>
      </c>
      <c r="I261" t="s">
        <v>104</v>
      </c>
      <c r="J261">
        <v>6750</v>
      </c>
      <c r="K261" t="s">
        <v>49</v>
      </c>
      <c r="L261" t="s">
        <v>50</v>
      </c>
      <c r="M261" t="s">
        <v>799</v>
      </c>
      <c r="N261">
        <v>1730</v>
      </c>
      <c r="O261" t="s">
        <v>52</v>
      </c>
      <c r="P261" t="s">
        <v>203</v>
      </c>
      <c r="T261" t="s">
        <v>64</v>
      </c>
      <c r="Z261" s="3"/>
      <c r="AF261" t="s">
        <v>63</v>
      </c>
      <c r="AH261">
        <v>0</v>
      </c>
      <c r="AI261" s="2">
        <v>44834</v>
      </c>
      <c r="AJ261" t="s">
        <v>64</v>
      </c>
      <c r="AK261" t="s">
        <v>64</v>
      </c>
      <c r="AL261" t="s">
        <v>64</v>
      </c>
      <c r="AN261" s="3"/>
      <c r="AP261" t="s">
        <v>64</v>
      </c>
      <c r="AR261" t="s">
        <v>64</v>
      </c>
      <c r="AS261" t="s">
        <v>66</v>
      </c>
    </row>
    <row r="262" spans="1:45" ht="16" x14ac:dyDescent="0.2">
      <c r="A262">
        <v>843</v>
      </c>
      <c r="B262">
        <v>843</v>
      </c>
      <c r="C262" s="2">
        <v>44834</v>
      </c>
      <c r="D262" t="s">
        <v>969</v>
      </c>
      <c r="E262" t="s">
        <v>204</v>
      </c>
      <c r="F262" s="3">
        <v>84.6</v>
      </c>
      <c r="G262" t="s">
        <v>47</v>
      </c>
      <c r="H262" s="3">
        <v>0</v>
      </c>
      <c r="I262" t="s">
        <v>104</v>
      </c>
      <c r="J262">
        <v>6750</v>
      </c>
      <c r="K262" t="s">
        <v>49</v>
      </c>
      <c r="L262" t="s">
        <v>50</v>
      </c>
      <c r="M262" t="s">
        <v>799</v>
      </c>
      <c r="N262">
        <v>1730</v>
      </c>
      <c r="O262" t="s">
        <v>52</v>
      </c>
      <c r="P262" t="s">
        <v>203</v>
      </c>
      <c r="T262" t="s">
        <v>64</v>
      </c>
      <c r="Z262" s="3"/>
      <c r="AF262" t="s">
        <v>63</v>
      </c>
      <c r="AH262">
        <v>0</v>
      </c>
      <c r="AI262" s="2">
        <v>44834</v>
      </c>
      <c r="AJ262" t="s">
        <v>64</v>
      </c>
      <c r="AK262" t="s">
        <v>64</v>
      </c>
      <c r="AL262" t="s">
        <v>64</v>
      </c>
      <c r="AN262" s="3"/>
      <c r="AP262" t="s">
        <v>64</v>
      </c>
      <c r="AR262" t="s">
        <v>64</v>
      </c>
      <c r="AS262" t="s">
        <v>66</v>
      </c>
    </row>
    <row r="263" spans="1:45" ht="16" x14ac:dyDescent="0.2">
      <c r="A263">
        <v>844</v>
      </c>
      <c r="B263">
        <v>844</v>
      </c>
      <c r="C263" s="2">
        <v>44834</v>
      </c>
      <c r="D263" t="s">
        <v>373</v>
      </c>
      <c r="E263" t="s">
        <v>204</v>
      </c>
      <c r="F263" s="3">
        <v>666.55</v>
      </c>
      <c r="G263" t="s">
        <v>47</v>
      </c>
      <c r="H263" s="3">
        <v>0</v>
      </c>
      <c r="I263" t="s">
        <v>104</v>
      </c>
      <c r="J263">
        <v>2555</v>
      </c>
      <c r="K263" t="s">
        <v>49</v>
      </c>
      <c r="L263" t="s">
        <v>50</v>
      </c>
      <c r="M263" t="s">
        <v>51</v>
      </c>
      <c r="N263">
        <v>1730</v>
      </c>
      <c r="O263" t="s">
        <v>52</v>
      </c>
      <c r="P263" t="s">
        <v>203</v>
      </c>
      <c r="T263" t="s">
        <v>64</v>
      </c>
      <c r="Z263" s="3"/>
      <c r="AF263" t="s">
        <v>63</v>
      </c>
      <c r="AH263">
        <v>0</v>
      </c>
      <c r="AI263" s="2">
        <v>44834</v>
      </c>
      <c r="AJ263" t="s">
        <v>64</v>
      </c>
      <c r="AK263" t="s">
        <v>64</v>
      </c>
      <c r="AL263" t="s">
        <v>64</v>
      </c>
      <c r="AN263" s="3"/>
      <c r="AP263" t="s">
        <v>64</v>
      </c>
      <c r="AR263" t="s">
        <v>64</v>
      </c>
      <c r="AS263" t="s">
        <v>66</v>
      </c>
    </row>
    <row r="264" spans="1:45" ht="16" x14ac:dyDescent="0.2">
      <c r="A264">
        <v>845</v>
      </c>
      <c r="B264">
        <v>845</v>
      </c>
      <c r="C264" s="2">
        <v>44834</v>
      </c>
      <c r="D264" t="s">
        <v>371</v>
      </c>
      <c r="E264" t="s">
        <v>204</v>
      </c>
      <c r="F264" s="3">
        <v>824.3</v>
      </c>
      <c r="G264" t="s">
        <v>47</v>
      </c>
      <c r="H264" s="3">
        <v>0</v>
      </c>
      <c r="I264" t="s">
        <v>104</v>
      </c>
      <c r="J264">
        <v>2555</v>
      </c>
      <c r="K264" t="s">
        <v>49</v>
      </c>
      <c r="L264" t="s">
        <v>50</v>
      </c>
      <c r="M264" t="s">
        <v>51</v>
      </c>
      <c r="N264">
        <v>1730</v>
      </c>
      <c r="O264" t="s">
        <v>52</v>
      </c>
      <c r="P264" t="s">
        <v>203</v>
      </c>
      <c r="T264" t="s">
        <v>64</v>
      </c>
      <c r="Z264" s="3"/>
      <c r="AF264" t="s">
        <v>63</v>
      </c>
      <c r="AH264">
        <v>0</v>
      </c>
      <c r="AI264" s="2">
        <v>44834</v>
      </c>
      <c r="AJ264" t="s">
        <v>64</v>
      </c>
      <c r="AK264" t="s">
        <v>64</v>
      </c>
      <c r="AL264" t="s">
        <v>64</v>
      </c>
      <c r="AN264" s="3"/>
      <c r="AP264" t="s">
        <v>64</v>
      </c>
      <c r="AR264" t="s">
        <v>64</v>
      </c>
      <c r="AS264" t="s">
        <v>66</v>
      </c>
    </row>
    <row r="265" spans="1:45" ht="16" x14ac:dyDescent="0.2">
      <c r="A265">
        <v>846</v>
      </c>
      <c r="B265">
        <v>846</v>
      </c>
      <c r="C265" s="2">
        <v>44834</v>
      </c>
      <c r="D265" t="s">
        <v>372</v>
      </c>
      <c r="E265" t="s">
        <v>204</v>
      </c>
      <c r="F265" s="3">
        <v>522.94000000000005</v>
      </c>
      <c r="G265" t="s">
        <v>47</v>
      </c>
      <c r="H265" s="3">
        <v>0</v>
      </c>
      <c r="I265" t="s">
        <v>104</v>
      </c>
      <c r="J265">
        <v>2555</v>
      </c>
      <c r="K265" t="s">
        <v>49</v>
      </c>
      <c r="L265" t="s">
        <v>50</v>
      </c>
      <c r="M265" t="s">
        <v>51</v>
      </c>
      <c r="N265">
        <v>1730</v>
      </c>
      <c r="O265" t="s">
        <v>52</v>
      </c>
      <c r="P265" t="s">
        <v>203</v>
      </c>
      <c r="T265" t="s">
        <v>64</v>
      </c>
      <c r="Z265" s="3"/>
      <c r="AF265" t="s">
        <v>63</v>
      </c>
      <c r="AH265">
        <v>0</v>
      </c>
      <c r="AI265" s="2">
        <v>44834</v>
      </c>
      <c r="AJ265" t="s">
        <v>64</v>
      </c>
      <c r="AK265" t="s">
        <v>64</v>
      </c>
      <c r="AL265" t="s">
        <v>64</v>
      </c>
      <c r="AN265" s="3"/>
      <c r="AP265" t="s">
        <v>64</v>
      </c>
      <c r="AR265" t="s">
        <v>64</v>
      </c>
      <c r="AS265" t="s">
        <v>66</v>
      </c>
    </row>
    <row r="266" spans="1:45" ht="16" x14ac:dyDescent="0.2">
      <c r="A266">
        <v>847</v>
      </c>
      <c r="B266">
        <v>847</v>
      </c>
      <c r="C266" s="2">
        <v>44834</v>
      </c>
      <c r="E266" t="s">
        <v>205</v>
      </c>
      <c r="F266" s="3">
        <v>900</v>
      </c>
      <c r="G266" t="s">
        <v>47</v>
      </c>
      <c r="H266" s="3">
        <v>0</v>
      </c>
      <c r="I266" t="s">
        <v>104</v>
      </c>
      <c r="J266">
        <v>705</v>
      </c>
      <c r="K266" t="s">
        <v>52</v>
      </c>
      <c r="L266" t="s">
        <v>53</v>
      </c>
      <c r="N266">
        <v>1730</v>
      </c>
      <c r="O266" t="s">
        <v>52</v>
      </c>
      <c r="P266" t="s">
        <v>203</v>
      </c>
      <c r="T266" t="s">
        <v>64</v>
      </c>
      <c r="Z266" s="3"/>
      <c r="AF266" t="s">
        <v>63</v>
      </c>
      <c r="AH266">
        <v>0</v>
      </c>
      <c r="AI266" s="2">
        <v>44834</v>
      </c>
      <c r="AJ266" t="s">
        <v>64</v>
      </c>
      <c r="AK266" t="s">
        <v>64</v>
      </c>
      <c r="AL266" t="s">
        <v>64</v>
      </c>
      <c r="AN266" s="3"/>
      <c r="AP266" t="s">
        <v>64</v>
      </c>
      <c r="AR266" t="s">
        <v>64</v>
      </c>
      <c r="AS266" t="s">
        <v>66</v>
      </c>
    </row>
    <row r="267" spans="1:45" ht="16" x14ac:dyDescent="0.2">
      <c r="A267">
        <v>862</v>
      </c>
      <c r="B267">
        <v>862</v>
      </c>
      <c r="C267" s="2">
        <v>44835</v>
      </c>
      <c r="D267" t="s">
        <v>270</v>
      </c>
      <c r="E267" t="s">
        <v>271</v>
      </c>
      <c r="F267" s="3">
        <v>7.2</v>
      </c>
      <c r="G267" t="s">
        <v>47</v>
      </c>
      <c r="H267" s="3">
        <v>0</v>
      </c>
      <c r="I267" t="s">
        <v>48</v>
      </c>
      <c r="J267">
        <v>2704</v>
      </c>
      <c r="K267" t="s">
        <v>49</v>
      </c>
      <c r="L267" t="s">
        <v>50</v>
      </c>
      <c r="M267" t="s">
        <v>51</v>
      </c>
      <c r="N267">
        <v>561</v>
      </c>
      <c r="O267" t="s">
        <v>52</v>
      </c>
      <c r="P267" t="s">
        <v>53</v>
      </c>
      <c r="T267" t="s">
        <v>272</v>
      </c>
      <c r="V267" t="s">
        <v>972</v>
      </c>
      <c r="W267" t="s">
        <v>56</v>
      </c>
      <c r="X267" t="s">
        <v>973</v>
      </c>
      <c r="Y267" t="s">
        <v>274</v>
      </c>
      <c r="Z267" s="3">
        <v>19</v>
      </c>
      <c r="AA267" t="s">
        <v>275</v>
      </c>
      <c r="AB267" t="s">
        <v>974</v>
      </c>
      <c r="AC267" t="s">
        <v>61</v>
      </c>
      <c r="AD267" t="s">
        <v>61</v>
      </c>
      <c r="AE267" t="s">
        <v>975</v>
      </c>
      <c r="AF267" t="s">
        <v>63</v>
      </c>
      <c r="AH267">
        <v>0</v>
      </c>
      <c r="AI267" s="2">
        <v>44835</v>
      </c>
      <c r="AJ267" t="s">
        <v>64</v>
      </c>
      <c r="AK267" t="s">
        <v>64</v>
      </c>
      <c r="AL267" t="s">
        <v>976</v>
      </c>
      <c r="AN267" s="3">
        <v>7.2</v>
      </c>
      <c r="AO267" t="s">
        <v>974</v>
      </c>
      <c r="AP267" t="s">
        <v>64</v>
      </c>
      <c r="AQ267" t="s">
        <v>975</v>
      </c>
      <c r="AR267">
        <v>228</v>
      </c>
      <c r="AS267" t="s">
        <v>66</v>
      </c>
    </row>
    <row r="268" spans="1:45" ht="16" x14ac:dyDescent="0.2">
      <c r="A268">
        <v>543</v>
      </c>
      <c r="B268">
        <v>543</v>
      </c>
      <c r="C268" s="2">
        <v>44840</v>
      </c>
      <c r="E268" t="s">
        <v>977</v>
      </c>
      <c r="F268" s="3">
        <v>2250</v>
      </c>
      <c r="G268" t="s">
        <v>47</v>
      </c>
      <c r="H268" s="3">
        <v>0</v>
      </c>
      <c r="I268" t="s">
        <v>104</v>
      </c>
      <c r="J268">
        <v>562</v>
      </c>
      <c r="K268" t="s">
        <v>52</v>
      </c>
      <c r="L268" t="s">
        <v>53</v>
      </c>
      <c r="N268">
        <v>705</v>
      </c>
      <c r="O268" t="s">
        <v>52</v>
      </c>
      <c r="P268" t="s">
        <v>53</v>
      </c>
      <c r="T268" t="s">
        <v>978</v>
      </c>
      <c r="V268" t="s">
        <v>758</v>
      </c>
      <c r="W268" t="s">
        <v>56</v>
      </c>
      <c r="X268" t="s">
        <v>979</v>
      </c>
      <c r="Y268" t="s">
        <v>980</v>
      </c>
      <c r="Z268" s="3">
        <v>0</v>
      </c>
      <c r="AA268" t="s">
        <v>981</v>
      </c>
      <c r="AB268" t="s">
        <v>982</v>
      </c>
      <c r="AC268" t="s">
        <v>61</v>
      </c>
      <c r="AD268" t="s">
        <v>61</v>
      </c>
      <c r="AE268" t="s">
        <v>983</v>
      </c>
      <c r="AF268" t="s">
        <v>63</v>
      </c>
      <c r="AH268">
        <v>0</v>
      </c>
      <c r="AI268" s="2">
        <v>44840</v>
      </c>
      <c r="AJ268" t="s">
        <v>64</v>
      </c>
      <c r="AK268" t="s">
        <v>64</v>
      </c>
      <c r="AL268" t="s">
        <v>984</v>
      </c>
      <c r="AN268" s="3">
        <v>2250</v>
      </c>
      <c r="AO268" t="s">
        <v>982</v>
      </c>
      <c r="AP268" t="s">
        <v>64</v>
      </c>
      <c r="AQ268" t="s">
        <v>983</v>
      </c>
      <c r="AR268">
        <v>182</v>
      </c>
      <c r="AS268" t="s">
        <v>66</v>
      </c>
    </row>
    <row r="269" spans="1:45" ht="16" x14ac:dyDescent="0.2">
      <c r="A269">
        <v>553</v>
      </c>
      <c r="B269">
        <v>553</v>
      </c>
      <c r="C269" s="2">
        <v>44840</v>
      </c>
      <c r="D269" t="s">
        <v>279</v>
      </c>
      <c r="E269" t="s">
        <v>985</v>
      </c>
      <c r="F269" s="3">
        <v>53.43</v>
      </c>
      <c r="G269" t="s">
        <v>47</v>
      </c>
      <c r="H269" s="3">
        <v>0</v>
      </c>
      <c r="I269" t="s">
        <v>48</v>
      </c>
      <c r="J269">
        <v>2704</v>
      </c>
      <c r="K269" t="s">
        <v>49</v>
      </c>
      <c r="L269" t="s">
        <v>50</v>
      </c>
      <c r="M269" t="s">
        <v>51</v>
      </c>
      <c r="N269">
        <v>940</v>
      </c>
      <c r="O269" t="s">
        <v>52</v>
      </c>
      <c r="P269" t="s">
        <v>53</v>
      </c>
      <c r="T269" t="s">
        <v>281</v>
      </c>
      <c r="U269" t="s">
        <v>986</v>
      </c>
      <c r="V269" t="s">
        <v>737</v>
      </c>
      <c r="W269" t="s">
        <v>56</v>
      </c>
      <c r="X269" t="s">
        <v>987</v>
      </c>
      <c r="Y269" t="s">
        <v>231</v>
      </c>
      <c r="Z269" s="3">
        <v>19</v>
      </c>
      <c r="AA269" t="s">
        <v>284</v>
      </c>
      <c r="AB269" t="s">
        <v>974</v>
      </c>
      <c r="AC269" t="s">
        <v>61</v>
      </c>
      <c r="AD269" t="s">
        <v>61</v>
      </c>
      <c r="AE269" t="s">
        <v>988</v>
      </c>
      <c r="AF269" t="s">
        <v>63</v>
      </c>
      <c r="AH269">
        <v>0</v>
      </c>
      <c r="AI269" s="2">
        <v>44840</v>
      </c>
      <c r="AJ269" t="s">
        <v>64</v>
      </c>
      <c r="AK269" t="s">
        <v>64</v>
      </c>
      <c r="AL269" t="s">
        <v>989</v>
      </c>
      <c r="AM269" t="s">
        <v>986</v>
      </c>
      <c r="AN269" s="3">
        <v>53.43</v>
      </c>
      <c r="AO269" t="s">
        <v>974</v>
      </c>
      <c r="AP269" t="s">
        <v>64</v>
      </c>
      <c r="AQ269" t="s">
        <v>988</v>
      </c>
      <c r="AR269">
        <v>181</v>
      </c>
      <c r="AS269" t="s">
        <v>66</v>
      </c>
    </row>
    <row r="270" spans="1:45" ht="16" x14ac:dyDescent="0.2">
      <c r="A270">
        <v>546</v>
      </c>
      <c r="B270">
        <v>546</v>
      </c>
      <c r="C270" s="2">
        <v>44841</v>
      </c>
      <c r="E270" t="s">
        <v>990</v>
      </c>
      <c r="F270" s="3">
        <v>2250</v>
      </c>
      <c r="G270" t="s">
        <v>47</v>
      </c>
      <c r="H270" s="3">
        <v>0</v>
      </c>
      <c r="I270" t="s">
        <v>48</v>
      </c>
      <c r="J270">
        <v>705</v>
      </c>
      <c r="K270" t="s">
        <v>52</v>
      </c>
      <c r="L270" t="s">
        <v>53</v>
      </c>
      <c r="N270">
        <v>940</v>
      </c>
      <c r="O270" t="s">
        <v>52</v>
      </c>
      <c r="P270" t="s">
        <v>53</v>
      </c>
      <c r="T270" t="s">
        <v>991</v>
      </c>
      <c r="U270" t="s">
        <v>992</v>
      </c>
      <c r="Z270" s="3"/>
      <c r="AF270" t="s">
        <v>63</v>
      </c>
      <c r="AH270">
        <v>0</v>
      </c>
      <c r="AI270" s="2">
        <v>44841</v>
      </c>
      <c r="AJ270" t="s">
        <v>64</v>
      </c>
      <c r="AK270" t="s">
        <v>64</v>
      </c>
      <c r="AL270" t="s">
        <v>993</v>
      </c>
      <c r="AM270" t="s">
        <v>992</v>
      </c>
      <c r="AN270" s="3"/>
      <c r="AP270" t="s">
        <v>64</v>
      </c>
      <c r="AR270">
        <v>183</v>
      </c>
      <c r="AS270" t="s">
        <v>66</v>
      </c>
    </row>
    <row r="271" spans="1:45" ht="16" x14ac:dyDescent="0.2">
      <c r="A271">
        <v>545</v>
      </c>
      <c r="B271">
        <v>545</v>
      </c>
      <c r="C271" s="2">
        <v>44846</v>
      </c>
      <c r="D271" t="s">
        <v>279</v>
      </c>
      <c r="E271" t="s">
        <v>287</v>
      </c>
      <c r="F271" s="3">
        <v>95.2</v>
      </c>
      <c r="G271" t="s">
        <v>47</v>
      </c>
      <c r="H271" s="3">
        <v>0</v>
      </c>
      <c r="I271" t="s">
        <v>48</v>
      </c>
      <c r="J271">
        <v>2894</v>
      </c>
      <c r="K271" t="s">
        <v>49</v>
      </c>
      <c r="L271" t="s">
        <v>50</v>
      </c>
      <c r="M271" t="s">
        <v>51</v>
      </c>
      <c r="N271">
        <v>940</v>
      </c>
      <c r="O271" t="s">
        <v>52</v>
      </c>
      <c r="P271" t="s">
        <v>53</v>
      </c>
      <c r="T271" t="s">
        <v>288</v>
      </c>
      <c r="U271" t="s">
        <v>994</v>
      </c>
      <c r="V271" t="s">
        <v>739</v>
      </c>
      <c r="W271" t="s">
        <v>56</v>
      </c>
      <c r="X271" t="s">
        <v>995</v>
      </c>
      <c r="Y271" t="s">
        <v>291</v>
      </c>
      <c r="Z271" s="3">
        <v>19</v>
      </c>
      <c r="AA271" t="s">
        <v>292</v>
      </c>
      <c r="AB271" t="s">
        <v>996</v>
      </c>
      <c r="AC271" t="s">
        <v>61</v>
      </c>
      <c r="AD271" t="s">
        <v>61</v>
      </c>
      <c r="AE271" t="s">
        <v>997</v>
      </c>
      <c r="AF271" t="s">
        <v>63</v>
      </c>
      <c r="AH271">
        <v>0</v>
      </c>
      <c r="AI271" s="2">
        <v>44846</v>
      </c>
      <c r="AJ271" t="s">
        <v>64</v>
      </c>
      <c r="AK271" t="s">
        <v>64</v>
      </c>
      <c r="AL271" t="s">
        <v>998</v>
      </c>
      <c r="AM271" t="s">
        <v>994</v>
      </c>
      <c r="AN271" s="3">
        <v>95.2</v>
      </c>
      <c r="AO271" t="s">
        <v>996</v>
      </c>
      <c r="AP271" t="s">
        <v>64</v>
      </c>
      <c r="AQ271" t="s">
        <v>997</v>
      </c>
      <c r="AR271">
        <v>184</v>
      </c>
      <c r="AS271" t="s">
        <v>66</v>
      </c>
    </row>
    <row r="272" spans="1:45" ht="16" x14ac:dyDescent="0.2">
      <c r="A272">
        <v>557</v>
      </c>
      <c r="B272">
        <v>557</v>
      </c>
      <c r="C272" s="2">
        <v>44847</v>
      </c>
      <c r="D272" t="s">
        <v>338</v>
      </c>
      <c r="E272" t="s">
        <v>999</v>
      </c>
      <c r="F272" s="3">
        <v>2654.73</v>
      </c>
      <c r="G272" t="s">
        <v>47</v>
      </c>
      <c r="H272" s="3">
        <v>0</v>
      </c>
      <c r="I272" t="s">
        <v>48</v>
      </c>
      <c r="J272">
        <v>2561</v>
      </c>
      <c r="K272" t="s">
        <v>49</v>
      </c>
      <c r="L272" t="s">
        <v>50</v>
      </c>
      <c r="M272" t="s">
        <v>51</v>
      </c>
      <c r="N272">
        <v>940</v>
      </c>
      <c r="O272" t="s">
        <v>52</v>
      </c>
      <c r="P272" t="s">
        <v>53</v>
      </c>
      <c r="T272" t="s">
        <v>1000</v>
      </c>
      <c r="U272" t="s">
        <v>1001</v>
      </c>
      <c r="V272" t="s">
        <v>746</v>
      </c>
      <c r="W272" t="s">
        <v>56</v>
      </c>
      <c r="X272" t="s">
        <v>1002</v>
      </c>
      <c r="Y272" t="s">
        <v>1003</v>
      </c>
      <c r="Z272" s="3">
        <v>0</v>
      </c>
      <c r="AA272" t="s">
        <v>1004</v>
      </c>
      <c r="AB272" t="s">
        <v>982</v>
      </c>
      <c r="AC272" t="s">
        <v>61</v>
      </c>
      <c r="AD272" t="s">
        <v>61</v>
      </c>
      <c r="AE272" t="s">
        <v>1005</v>
      </c>
      <c r="AF272" t="s">
        <v>63</v>
      </c>
      <c r="AH272">
        <v>0</v>
      </c>
      <c r="AI272" s="2">
        <v>44847</v>
      </c>
      <c r="AJ272" t="s">
        <v>64</v>
      </c>
      <c r="AK272" t="s">
        <v>64</v>
      </c>
      <c r="AL272" t="s">
        <v>1006</v>
      </c>
      <c r="AM272" t="s">
        <v>1001</v>
      </c>
      <c r="AN272" s="3">
        <v>2654.73</v>
      </c>
      <c r="AO272" t="s">
        <v>982</v>
      </c>
      <c r="AP272" t="s">
        <v>64</v>
      </c>
      <c r="AQ272" t="s">
        <v>1005</v>
      </c>
      <c r="AR272">
        <v>186</v>
      </c>
      <c r="AS272" t="s">
        <v>66</v>
      </c>
    </row>
    <row r="273" spans="1:45" ht="16" x14ac:dyDescent="0.2">
      <c r="A273">
        <v>554</v>
      </c>
      <c r="B273">
        <v>554</v>
      </c>
      <c r="C273" s="2">
        <v>44847</v>
      </c>
      <c r="E273" t="s">
        <v>215</v>
      </c>
      <c r="F273" s="3">
        <v>2695.24</v>
      </c>
      <c r="G273" t="s">
        <v>47</v>
      </c>
      <c r="H273" s="3">
        <v>0</v>
      </c>
      <c r="I273" t="s">
        <v>48</v>
      </c>
      <c r="J273">
        <v>1700</v>
      </c>
      <c r="K273" t="s">
        <v>52</v>
      </c>
      <c r="L273" t="s">
        <v>203</v>
      </c>
      <c r="N273">
        <v>940</v>
      </c>
      <c r="O273" t="s">
        <v>52</v>
      </c>
      <c r="P273" t="s">
        <v>53</v>
      </c>
      <c r="T273" t="s">
        <v>1007</v>
      </c>
      <c r="U273" t="s">
        <v>1008</v>
      </c>
      <c r="Z273" s="3"/>
      <c r="AF273" t="s">
        <v>63</v>
      </c>
      <c r="AH273">
        <v>0</v>
      </c>
      <c r="AI273" s="2">
        <v>44847</v>
      </c>
      <c r="AJ273" t="s">
        <v>64</v>
      </c>
      <c r="AK273" t="s">
        <v>64</v>
      </c>
      <c r="AL273" t="s">
        <v>1009</v>
      </c>
      <c r="AM273" t="s">
        <v>1008</v>
      </c>
      <c r="AN273" s="3"/>
      <c r="AP273" t="s">
        <v>64</v>
      </c>
      <c r="AR273">
        <v>187</v>
      </c>
      <c r="AS273" t="s">
        <v>66</v>
      </c>
    </row>
    <row r="274" spans="1:45" ht="16" x14ac:dyDescent="0.2">
      <c r="A274">
        <v>1930</v>
      </c>
      <c r="B274">
        <v>1930</v>
      </c>
      <c r="C274" s="2">
        <v>44847</v>
      </c>
      <c r="D274" t="s">
        <v>536</v>
      </c>
      <c r="E274" t="s">
        <v>1010</v>
      </c>
      <c r="F274" s="3">
        <v>300.32</v>
      </c>
      <c r="G274" t="s">
        <v>47</v>
      </c>
      <c r="H274" s="3">
        <v>0</v>
      </c>
      <c r="I274" t="s">
        <v>48</v>
      </c>
      <c r="J274">
        <v>2900</v>
      </c>
      <c r="K274" t="s">
        <v>49</v>
      </c>
      <c r="L274" t="s">
        <v>50</v>
      </c>
      <c r="M274" t="s">
        <v>51</v>
      </c>
      <c r="N274">
        <v>940</v>
      </c>
      <c r="O274" t="s">
        <v>52</v>
      </c>
      <c r="P274" t="s">
        <v>53</v>
      </c>
      <c r="T274" t="s">
        <v>1011</v>
      </c>
      <c r="U274" t="s">
        <v>1012</v>
      </c>
      <c r="V274" t="s">
        <v>717</v>
      </c>
      <c r="W274" t="s">
        <v>56</v>
      </c>
      <c r="X274" t="s">
        <v>1013</v>
      </c>
      <c r="Y274" t="s">
        <v>945</v>
      </c>
      <c r="Z274" s="3">
        <v>19</v>
      </c>
      <c r="AA274" t="s">
        <v>1014</v>
      </c>
      <c r="AB274" t="s">
        <v>1015</v>
      </c>
      <c r="AC274" t="s">
        <v>61</v>
      </c>
      <c r="AD274" t="s">
        <v>61</v>
      </c>
      <c r="AE274" t="s">
        <v>1016</v>
      </c>
      <c r="AF274" t="s">
        <v>63</v>
      </c>
      <c r="AH274">
        <v>0</v>
      </c>
      <c r="AI274" s="2">
        <v>44847</v>
      </c>
      <c r="AJ274" t="s">
        <v>64</v>
      </c>
      <c r="AK274" t="s">
        <v>64</v>
      </c>
      <c r="AL274" t="s">
        <v>1017</v>
      </c>
      <c r="AM274" t="s">
        <v>1012</v>
      </c>
      <c r="AN274" s="3">
        <v>300.32</v>
      </c>
      <c r="AO274" t="s">
        <v>1015</v>
      </c>
      <c r="AP274" t="s">
        <v>64</v>
      </c>
      <c r="AQ274" t="s">
        <v>1016</v>
      </c>
      <c r="AR274">
        <v>185</v>
      </c>
      <c r="AS274" t="s">
        <v>66</v>
      </c>
    </row>
    <row r="275" spans="1:45" ht="16" x14ac:dyDescent="0.2">
      <c r="A275">
        <v>1883</v>
      </c>
      <c r="B275">
        <v>1883</v>
      </c>
      <c r="C275" s="2">
        <v>44851</v>
      </c>
      <c r="D275" t="s">
        <v>338</v>
      </c>
      <c r="E275" t="s">
        <v>1018</v>
      </c>
      <c r="F275" s="3">
        <v>725.41</v>
      </c>
      <c r="G275" t="s">
        <v>47</v>
      </c>
      <c r="H275" s="3">
        <v>0</v>
      </c>
      <c r="I275" t="s">
        <v>48</v>
      </c>
      <c r="J275">
        <v>2562</v>
      </c>
      <c r="K275" t="s">
        <v>49</v>
      </c>
      <c r="L275" t="s">
        <v>50</v>
      </c>
      <c r="M275" t="s">
        <v>51</v>
      </c>
      <c r="N275">
        <v>562</v>
      </c>
      <c r="O275" t="s">
        <v>52</v>
      </c>
      <c r="P275" t="s">
        <v>53</v>
      </c>
      <c r="T275" t="s">
        <v>1019</v>
      </c>
      <c r="U275" t="s">
        <v>1020</v>
      </c>
      <c r="V275" t="s">
        <v>1021</v>
      </c>
      <c r="W275" t="s">
        <v>1022</v>
      </c>
      <c r="X275" t="s">
        <v>1023</v>
      </c>
      <c r="Y275" t="s">
        <v>1024</v>
      </c>
      <c r="Z275" s="3" t="s">
        <v>1025</v>
      </c>
      <c r="AA275" t="s">
        <v>1026</v>
      </c>
      <c r="AB275" t="s">
        <v>1027</v>
      </c>
      <c r="AC275" t="s">
        <v>1028</v>
      </c>
      <c r="AD275" t="s">
        <v>1028</v>
      </c>
      <c r="AE275" t="s">
        <v>1029</v>
      </c>
      <c r="AF275" t="s">
        <v>63</v>
      </c>
      <c r="AH275">
        <v>0</v>
      </c>
      <c r="AI275" s="2">
        <v>44851</v>
      </c>
      <c r="AJ275" t="s">
        <v>64</v>
      </c>
      <c r="AK275" t="s">
        <v>64</v>
      </c>
      <c r="AL275" t="s">
        <v>1030</v>
      </c>
      <c r="AM275" t="s">
        <v>1020</v>
      </c>
      <c r="AN275" s="3" t="s">
        <v>1026</v>
      </c>
      <c r="AO275" t="s">
        <v>1027</v>
      </c>
      <c r="AP275" t="s">
        <v>64</v>
      </c>
      <c r="AQ275" t="s">
        <v>1029</v>
      </c>
      <c r="AR275">
        <v>224</v>
      </c>
      <c r="AS275" t="s">
        <v>66</v>
      </c>
    </row>
    <row r="276" spans="1:45" ht="16" x14ac:dyDescent="0.2">
      <c r="A276">
        <v>1884</v>
      </c>
      <c r="B276">
        <v>1884</v>
      </c>
      <c r="C276" s="2">
        <v>44851</v>
      </c>
      <c r="D276" t="s">
        <v>338</v>
      </c>
      <c r="E276" t="s">
        <v>1018</v>
      </c>
      <c r="F276" s="3">
        <v>400.8</v>
      </c>
      <c r="G276" t="s">
        <v>47</v>
      </c>
      <c r="H276" s="3">
        <v>0</v>
      </c>
      <c r="I276" t="s">
        <v>48</v>
      </c>
      <c r="J276">
        <v>2560</v>
      </c>
      <c r="K276" t="s">
        <v>49</v>
      </c>
      <c r="L276" t="s">
        <v>50</v>
      </c>
      <c r="M276" t="s">
        <v>51</v>
      </c>
      <c r="N276">
        <v>562</v>
      </c>
      <c r="O276" t="s">
        <v>52</v>
      </c>
      <c r="P276" t="s">
        <v>53</v>
      </c>
      <c r="T276" t="s">
        <v>1019</v>
      </c>
      <c r="U276" t="s">
        <v>1020</v>
      </c>
      <c r="V276" t="s">
        <v>1021</v>
      </c>
      <c r="W276" t="s">
        <v>1022</v>
      </c>
      <c r="X276" t="s">
        <v>1023</v>
      </c>
      <c r="Y276" t="s">
        <v>1024</v>
      </c>
      <c r="Z276" s="3" t="s">
        <v>1025</v>
      </c>
      <c r="AA276" t="s">
        <v>1026</v>
      </c>
      <c r="AB276" t="s">
        <v>1027</v>
      </c>
      <c r="AC276" t="s">
        <v>1028</v>
      </c>
      <c r="AD276" t="s">
        <v>1028</v>
      </c>
      <c r="AE276" t="s">
        <v>1029</v>
      </c>
      <c r="AF276" t="s">
        <v>63</v>
      </c>
      <c r="AH276">
        <v>0</v>
      </c>
      <c r="AI276" s="2">
        <v>44851</v>
      </c>
      <c r="AJ276" t="s">
        <v>64</v>
      </c>
      <c r="AK276" t="s">
        <v>64</v>
      </c>
      <c r="AL276" t="s">
        <v>1030</v>
      </c>
      <c r="AM276" t="s">
        <v>1020</v>
      </c>
      <c r="AN276" s="3" t="s">
        <v>1026</v>
      </c>
      <c r="AO276" t="s">
        <v>1027</v>
      </c>
      <c r="AP276" t="s">
        <v>64</v>
      </c>
      <c r="AQ276" t="s">
        <v>1029</v>
      </c>
      <c r="AR276">
        <v>224</v>
      </c>
      <c r="AS276" t="s">
        <v>66</v>
      </c>
    </row>
    <row r="277" spans="1:45" ht="16" x14ac:dyDescent="0.2">
      <c r="A277">
        <v>1885</v>
      </c>
      <c r="B277">
        <v>1885</v>
      </c>
      <c r="C277" s="2">
        <v>44851</v>
      </c>
      <c r="D277" t="s">
        <v>338</v>
      </c>
      <c r="E277" t="s">
        <v>1018</v>
      </c>
      <c r="F277" s="3">
        <v>609.79</v>
      </c>
      <c r="G277" t="s">
        <v>47</v>
      </c>
      <c r="H277" s="3">
        <v>0</v>
      </c>
      <c r="I277" t="s">
        <v>48</v>
      </c>
      <c r="J277">
        <v>2561</v>
      </c>
      <c r="K277" t="s">
        <v>49</v>
      </c>
      <c r="L277" t="s">
        <v>50</v>
      </c>
      <c r="M277" t="s">
        <v>51</v>
      </c>
      <c r="N277">
        <v>562</v>
      </c>
      <c r="O277" t="s">
        <v>52</v>
      </c>
      <c r="P277" t="s">
        <v>53</v>
      </c>
      <c r="T277" t="s">
        <v>1019</v>
      </c>
      <c r="U277" t="s">
        <v>1020</v>
      </c>
      <c r="V277" t="s">
        <v>1021</v>
      </c>
      <c r="W277" t="s">
        <v>1022</v>
      </c>
      <c r="X277" t="s">
        <v>1023</v>
      </c>
      <c r="Y277" t="s">
        <v>1024</v>
      </c>
      <c r="Z277" s="3" t="s">
        <v>1025</v>
      </c>
      <c r="AA277" t="s">
        <v>1026</v>
      </c>
      <c r="AB277" t="s">
        <v>1027</v>
      </c>
      <c r="AC277" t="s">
        <v>1028</v>
      </c>
      <c r="AD277" t="s">
        <v>1028</v>
      </c>
      <c r="AE277" t="s">
        <v>1029</v>
      </c>
      <c r="AF277" t="s">
        <v>63</v>
      </c>
      <c r="AH277">
        <v>0</v>
      </c>
      <c r="AI277" s="2">
        <v>44851</v>
      </c>
      <c r="AJ277" t="s">
        <v>64</v>
      </c>
      <c r="AK277" t="s">
        <v>64</v>
      </c>
      <c r="AL277" t="s">
        <v>1030</v>
      </c>
      <c r="AM277" t="s">
        <v>1020</v>
      </c>
      <c r="AN277" s="3" t="s">
        <v>1026</v>
      </c>
      <c r="AO277" t="s">
        <v>1027</v>
      </c>
      <c r="AP277" t="s">
        <v>64</v>
      </c>
      <c r="AQ277" t="s">
        <v>1029</v>
      </c>
      <c r="AR277">
        <v>224</v>
      </c>
      <c r="AS277" t="s">
        <v>66</v>
      </c>
    </row>
    <row r="278" spans="1:45" ht="16" x14ac:dyDescent="0.2">
      <c r="A278">
        <v>1886</v>
      </c>
      <c r="B278">
        <v>1886</v>
      </c>
      <c r="C278" s="2">
        <v>44851</v>
      </c>
      <c r="D278" t="s">
        <v>338</v>
      </c>
      <c r="E278" t="s">
        <v>1018</v>
      </c>
      <c r="F278" s="3">
        <v>216.11</v>
      </c>
      <c r="G278" t="s">
        <v>47</v>
      </c>
      <c r="H278" s="3">
        <v>0</v>
      </c>
      <c r="I278" t="s">
        <v>48</v>
      </c>
      <c r="J278">
        <v>2563</v>
      </c>
      <c r="K278" t="s">
        <v>49</v>
      </c>
      <c r="L278" t="s">
        <v>50</v>
      </c>
      <c r="M278" t="s">
        <v>51</v>
      </c>
      <c r="N278">
        <v>562</v>
      </c>
      <c r="O278" t="s">
        <v>52</v>
      </c>
      <c r="P278" t="s">
        <v>53</v>
      </c>
      <c r="T278" t="s">
        <v>1019</v>
      </c>
      <c r="U278" t="s">
        <v>1020</v>
      </c>
      <c r="V278" t="s">
        <v>1021</v>
      </c>
      <c r="W278" t="s">
        <v>1022</v>
      </c>
      <c r="X278" t="s">
        <v>1023</v>
      </c>
      <c r="Y278" t="s">
        <v>1024</v>
      </c>
      <c r="Z278" s="3" t="s">
        <v>1025</v>
      </c>
      <c r="AA278" t="s">
        <v>1026</v>
      </c>
      <c r="AB278" t="s">
        <v>1027</v>
      </c>
      <c r="AC278" t="s">
        <v>1028</v>
      </c>
      <c r="AD278" t="s">
        <v>1028</v>
      </c>
      <c r="AE278" t="s">
        <v>1029</v>
      </c>
      <c r="AF278" t="s">
        <v>63</v>
      </c>
      <c r="AH278">
        <v>0</v>
      </c>
      <c r="AI278" s="2">
        <v>44851</v>
      </c>
      <c r="AJ278" t="s">
        <v>64</v>
      </c>
      <c r="AK278" t="s">
        <v>64</v>
      </c>
      <c r="AL278" t="s">
        <v>1030</v>
      </c>
      <c r="AM278" t="s">
        <v>1020</v>
      </c>
      <c r="AN278" s="3" t="s">
        <v>1026</v>
      </c>
      <c r="AO278" t="s">
        <v>1027</v>
      </c>
      <c r="AP278" t="s">
        <v>64</v>
      </c>
      <c r="AQ278" t="s">
        <v>1029</v>
      </c>
      <c r="AR278">
        <v>224</v>
      </c>
      <c r="AS278" t="s">
        <v>66</v>
      </c>
    </row>
    <row r="279" spans="1:45" ht="16" x14ac:dyDescent="0.2">
      <c r="A279">
        <v>1887</v>
      </c>
      <c r="B279">
        <v>1887</v>
      </c>
      <c r="C279" s="2">
        <v>44851</v>
      </c>
      <c r="D279" t="s">
        <v>338</v>
      </c>
      <c r="E279" t="s">
        <v>1018</v>
      </c>
      <c r="F279" s="3">
        <v>2.83</v>
      </c>
      <c r="G279" t="s">
        <v>47</v>
      </c>
      <c r="H279" s="3">
        <v>0</v>
      </c>
      <c r="I279" t="s">
        <v>48</v>
      </c>
      <c r="J279">
        <v>2701</v>
      </c>
      <c r="K279" t="s">
        <v>49</v>
      </c>
      <c r="L279" t="s">
        <v>50</v>
      </c>
      <c r="M279" t="s">
        <v>51</v>
      </c>
      <c r="N279">
        <v>562</v>
      </c>
      <c r="O279" t="s">
        <v>52</v>
      </c>
      <c r="P279" t="s">
        <v>53</v>
      </c>
      <c r="T279" t="s">
        <v>1019</v>
      </c>
      <c r="U279" t="s">
        <v>1020</v>
      </c>
      <c r="V279" t="s">
        <v>1021</v>
      </c>
      <c r="W279" t="s">
        <v>1022</v>
      </c>
      <c r="X279" t="s">
        <v>1023</v>
      </c>
      <c r="Y279" t="s">
        <v>1024</v>
      </c>
      <c r="Z279" s="3" t="s">
        <v>1025</v>
      </c>
      <c r="AA279" t="s">
        <v>1026</v>
      </c>
      <c r="AB279" t="s">
        <v>1027</v>
      </c>
      <c r="AC279" t="s">
        <v>1028</v>
      </c>
      <c r="AD279" t="s">
        <v>1028</v>
      </c>
      <c r="AE279" t="s">
        <v>1029</v>
      </c>
      <c r="AF279" t="s">
        <v>63</v>
      </c>
      <c r="AH279">
        <v>0</v>
      </c>
      <c r="AI279" s="2">
        <v>44851</v>
      </c>
      <c r="AJ279" t="s">
        <v>64</v>
      </c>
      <c r="AK279" t="s">
        <v>64</v>
      </c>
      <c r="AL279" t="s">
        <v>1030</v>
      </c>
      <c r="AM279" t="s">
        <v>1020</v>
      </c>
      <c r="AN279" s="3" t="s">
        <v>1026</v>
      </c>
      <c r="AO279" t="s">
        <v>1027</v>
      </c>
      <c r="AP279" t="s">
        <v>64</v>
      </c>
      <c r="AQ279" t="s">
        <v>1029</v>
      </c>
      <c r="AR279">
        <v>224</v>
      </c>
      <c r="AS279" t="s">
        <v>66</v>
      </c>
    </row>
    <row r="280" spans="1:45" ht="16" x14ac:dyDescent="0.2">
      <c r="A280">
        <v>1888</v>
      </c>
      <c r="B280">
        <v>1888</v>
      </c>
      <c r="C280" s="2">
        <v>44851</v>
      </c>
      <c r="D280" t="s">
        <v>338</v>
      </c>
      <c r="E280" t="s">
        <v>1018</v>
      </c>
      <c r="F280" s="3">
        <v>17.88</v>
      </c>
      <c r="G280" t="s">
        <v>47</v>
      </c>
      <c r="H280" s="3">
        <v>0</v>
      </c>
      <c r="I280" t="s">
        <v>48</v>
      </c>
      <c r="J280">
        <v>2702</v>
      </c>
      <c r="K280" t="s">
        <v>49</v>
      </c>
      <c r="L280" t="s">
        <v>50</v>
      </c>
      <c r="M280" t="s">
        <v>51</v>
      </c>
      <c r="N280">
        <v>562</v>
      </c>
      <c r="O280" t="s">
        <v>52</v>
      </c>
      <c r="P280" t="s">
        <v>53</v>
      </c>
      <c r="T280" t="s">
        <v>1019</v>
      </c>
      <c r="U280" t="s">
        <v>1020</v>
      </c>
      <c r="V280" t="s">
        <v>1021</v>
      </c>
      <c r="W280" t="s">
        <v>1022</v>
      </c>
      <c r="X280" t="s">
        <v>1023</v>
      </c>
      <c r="Y280" t="s">
        <v>1024</v>
      </c>
      <c r="Z280" s="3" t="s">
        <v>1025</v>
      </c>
      <c r="AA280" t="s">
        <v>1026</v>
      </c>
      <c r="AB280" t="s">
        <v>1027</v>
      </c>
      <c r="AC280" t="s">
        <v>1028</v>
      </c>
      <c r="AD280" t="s">
        <v>1028</v>
      </c>
      <c r="AE280" t="s">
        <v>1029</v>
      </c>
      <c r="AF280" t="s">
        <v>63</v>
      </c>
      <c r="AH280">
        <v>0</v>
      </c>
      <c r="AI280" s="2">
        <v>44851</v>
      </c>
      <c r="AJ280" t="s">
        <v>64</v>
      </c>
      <c r="AK280" t="s">
        <v>64</v>
      </c>
      <c r="AL280" t="s">
        <v>1030</v>
      </c>
      <c r="AM280" t="s">
        <v>1020</v>
      </c>
      <c r="AN280" s="3" t="s">
        <v>1026</v>
      </c>
      <c r="AO280" t="s">
        <v>1027</v>
      </c>
      <c r="AP280" t="s">
        <v>64</v>
      </c>
      <c r="AQ280" t="s">
        <v>1029</v>
      </c>
      <c r="AR280">
        <v>224</v>
      </c>
      <c r="AS280" t="s">
        <v>66</v>
      </c>
    </row>
    <row r="281" spans="1:45" ht="16" x14ac:dyDescent="0.2">
      <c r="A281">
        <v>1889</v>
      </c>
      <c r="B281">
        <v>1889</v>
      </c>
      <c r="C281" s="2">
        <v>44851</v>
      </c>
      <c r="D281" t="s">
        <v>338</v>
      </c>
      <c r="E281" t="s">
        <v>1018</v>
      </c>
      <c r="F281" s="3">
        <v>117.83</v>
      </c>
      <c r="G281" t="s">
        <v>47</v>
      </c>
      <c r="H281" s="3">
        <v>0</v>
      </c>
      <c r="I281" t="s">
        <v>48</v>
      </c>
      <c r="J281">
        <v>3270</v>
      </c>
      <c r="K281" t="s">
        <v>49</v>
      </c>
      <c r="L281" t="s">
        <v>50</v>
      </c>
      <c r="M281" t="s">
        <v>106</v>
      </c>
      <c r="N281">
        <v>562</v>
      </c>
      <c r="O281" t="s">
        <v>52</v>
      </c>
      <c r="P281" t="s">
        <v>53</v>
      </c>
      <c r="T281" t="s">
        <v>1019</v>
      </c>
      <c r="U281" t="s">
        <v>1020</v>
      </c>
      <c r="V281" t="s">
        <v>1021</v>
      </c>
      <c r="W281" t="s">
        <v>1022</v>
      </c>
      <c r="X281" t="s">
        <v>1023</v>
      </c>
      <c r="Y281" t="s">
        <v>1024</v>
      </c>
      <c r="Z281" s="3" t="s">
        <v>1025</v>
      </c>
      <c r="AA281" t="s">
        <v>1026</v>
      </c>
      <c r="AB281" t="s">
        <v>1027</v>
      </c>
      <c r="AC281" t="s">
        <v>1028</v>
      </c>
      <c r="AD281" t="s">
        <v>1028</v>
      </c>
      <c r="AE281" t="s">
        <v>1029</v>
      </c>
      <c r="AF281" t="s">
        <v>63</v>
      </c>
      <c r="AH281">
        <v>0</v>
      </c>
      <c r="AI281" s="2">
        <v>44851</v>
      </c>
      <c r="AJ281" t="s">
        <v>64</v>
      </c>
      <c r="AK281" t="s">
        <v>64</v>
      </c>
      <c r="AL281" t="s">
        <v>1030</v>
      </c>
      <c r="AM281" t="s">
        <v>1020</v>
      </c>
      <c r="AN281" s="3" t="s">
        <v>1026</v>
      </c>
      <c r="AO281" t="s">
        <v>1027</v>
      </c>
      <c r="AP281" t="s">
        <v>64</v>
      </c>
      <c r="AQ281" t="s">
        <v>1029</v>
      </c>
      <c r="AR281">
        <v>224</v>
      </c>
      <c r="AS281" t="s">
        <v>66</v>
      </c>
    </row>
    <row r="282" spans="1:45" ht="16" x14ac:dyDescent="0.2">
      <c r="A282">
        <v>1890</v>
      </c>
      <c r="B282">
        <v>1890</v>
      </c>
      <c r="C282" s="2">
        <v>44851</v>
      </c>
      <c r="D282" t="s">
        <v>338</v>
      </c>
      <c r="E282" t="s">
        <v>1018</v>
      </c>
      <c r="F282" s="3">
        <v>50.5</v>
      </c>
      <c r="G282" t="s">
        <v>47</v>
      </c>
      <c r="H282" s="3">
        <v>0</v>
      </c>
      <c r="I282" t="s">
        <v>48</v>
      </c>
      <c r="J282">
        <v>3250</v>
      </c>
      <c r="K282" t="s">
        <v>49</v>
      </c>
      <c r="L282" t="s">
        <v>50</v>
      </c>
      <c r="M282" t="s">
        <v>106</v>
      </c>
      <c r="N282">
        <v>562</v>
      </c>
      <c r="O282" t="s">
        <v>52</v>
      </c>
      <c r="P282" t="s">
        <v>53</v>
      </c>
      <c r="T282" t="s">
        <v>1019</v>
      </c>
      <c r="U282" t="s">
        <v>1020</v>
      </c>
      <c r="V282" t="s">
        <v>1021</v>
      </c>
      <c r="W282" t="s">
        <v>1022</v>
      </c>
      <c r="X282" t="s">
        <v>1023</v>
      </c>
      <c r="Y282" t="s">
        <v>1024</v>
      </c>
      <c r="Z282" s="3" t="s">
        <v>1025</v>
      </c>
      <c r="AA282" t="s">
        <v>1026</v>
      </c>
      <c r="AB282" t="s">
        <v>1027</v>
      </c>
      <c r="AC282" t="s">
        <v>1028</v>
      </c>
      <c r="AD282" t="s">
        <v>1028</v>
      </c>
      <c r="AE282" t="s">
        <v>1029</v>
      </c>
      <c r="AF282" t="s">
        <v>63</v>
      </c>
      <c r="AH282">
        <v>0</v>
      </c>
      <c r="AI282" s="2">
        <v>44851</v>
      </c>
      <c r="AJ282" t="s">
        <v>64</v>
      </c>
      <c r="AK282" t="s">
        <v>64</v>
      </c>
      <c r="AL282" t="s">
        <v>1030</v>
      </c>
      <c r="AM282" t="s">
        <v>1020</v>
      </c>
      <c r="AN282" s="3" t="s">
        <v>1026</v>
      </c>
      <c r="AO282" t="s">
        <v>1027</v>
      </c>
      <c r="AP282" t="s">
        <v>64</v>
      </c>
      <c r="AQ282" t="s">
        <v>1029</v>
      </c>
      <c r="AR282">
        <v>224</v>
      </c>
      <c r="AS282" t="s">
        <v>66</v>
      </c>
    </row>
    <row r="283" spans="1:45" ht="16" x14ac:dyDescent="0.2">
      <c r="A283">
        <v>558</v>
      </c>
      <c r="B283">
        <v>558</v>
      </c>
      <c r="C283" s="2">
        <v>44852</v>
      </c>
      <c r="D283" t="s">
        <v>45</v>
      </c>
      <c r="E283" t="s">
        <v>1031</v>
      </c>
      <c r="F283" s="3">
        <v>77.349999999999994</v>
      </c>
      <c r="G283" t="s">
        <v>47</v>
      </c>
      <c r="H283" s="3">
        <v>0</v>
      </c>
      <c r="I283" t="s">
        <v>104</v>
      </c>
      <c r="J283">
        <v>940</v>
      </c>
      <c r="K283" t="s">
        <v>52</v>
      </c>
      <c r="L283" t="s">
        <v>53</v>
      </c>
      <c r="N283">
        <v>2894</v>
      </c>
      <c r="O283" t="s">
        <v>49</v>
      </c>
      <c r="P283" t="s">
        <v>50</v>
      </c>
      <c r="Q283" t="s">
        <v>51</v>
      </c>
      <c r="T283" t="s">
        <v>843</v>
      </c>
      <c r="U283" t="s">
        <v>1032</v>
      </c>
      <c r="V283" t="s">
        <v>1033</v>
      </c>
      <c r="W283" t="s">
        <v>56</v>
      </c>
      <c r="X283" t="s">
        <v>842</v>
      </c>
      <c r="Y283" t="s">
        <v>313</v>
      </c>
      <c r="Z283" s="3">
        <v>19</v>
      </c>
      <c r="AA283" t="s">
        <v>843</v>
      </c>
      <c r="AB283" t="s">
        <v>889</v>
      </c>
      <c r="AC283" t="s">
        <v>61</v>
      </c>
      <c r="AD283" t="s">
        <v>61</v>
      </c>
      <c r="AE283" t="s">
        <v>1034</v>
      </c>
      <c r="AF283" t="s">
        <v>63</v>
      </c>
      <c r="AH283">
        <v>0</v>
      </c>
      <c r="AI283" s="2">
        <v>44852</v>
      </c>
      <c r="AJ283" t="s">
        <v>64</v>
      </c>
      <c r="AK283" t="s">
        <v>64</v>
      </c>
      <c r="AL283" t="s">
        <v>1035</v>
      </c>
      <c r="AM283" t="s">
        <v>1032</v>
      </c>
      <c r="AN283" s="3">
        <v>77.349999999999994</v>
      </c>
      <c r="AO283" t="s">
        <v>889</v>
      </c>
      <c r="AP283" t="s">
        <v>64</v>
      </c>
      <c r="AQ283" t="s">
        <v>1034</v>
      </c>
      <c r="AR283">
        <v>188</v>
      </c>
      <c r="AS283" t="s">
        <v>66</v>
      </c>
    </row>
    <row r="284" spans="1:45" ht="16" x14ac:dyDescent="0.2">
      <c r="A284">
        <v>777</v>
      </c>
      <c r="B284">
        <v>777</v>
      </c>
      <c r="C284" s="2">
        <v>44855</v>
      </c>
      <c r="E284" t="s">
        <v>1036</v>
      </c>
      <c r="F284" s="3">
        <v>799.7</v>
      </c>
      <c r="G284" t="s">
        <v>47</v>
      </c>
      <c r="H284" s="3">
        <v>0</v>
      </c>
      <c r="I284" t="s">
        <v>104</v>
      </c>
      <c r="J284">
        <v>942</v>
      </c>
      <c r="K284" t="s">
        <v>52</v>
      </c>
      <c r="L284" t="s">
        <v>53</v>
      </c>
      <c r="N284">
        <v>705</v>
      </c>
      <c r="O284" t="s">
        <v>52</v>
      </c>
      <c r="P284" t="s">
        <v>53</v>
      </c>
      <c r="T284" t="s">
        <v>1037</v>
      </c>
      <c r="U284" t="s">
        <v>1038</v>
      </c>
      <c r="Z284" s="3"/>
      <c r="AF284" t="s">
        <v>63</v>
      </c>
      <c r="AH284">
        <v>0</v>
      </c>
      <c r="AI284" s="2">
        <v>44855</v>
      </c>
      <c r="AJ284" t="s">
        <v>64</v>
      </c>
      <c r="AK284" t="s">
        <v>64</v>
      </c>
      <c r="AL284" t="s">
        <v>1039</v>
      </c>
      <c r="AM284" t="s">
        <v>1038</v>
      </c>
      <c r="AN284" s="3"/>
      <c r="AP284" t="s">
        <v>64</v>
      </c>
      <c r="AR284">
        <v>210</v>
      </c>
      <c r="AS284" t="s">
        <v>66</v>
      </c>
    </row>
    <row r="285" spans="1:45" ht="16" x14ac:dyDescent="0.2">
      <c r="A285">
        <v>646</v>
      </c>
      <c r="B285">
        <v>646</v>
      </c>
      <c r="C285" s="2">
        <v>44858</v>
      </c>
      <c r="E285" t="s">
        <v>744</v>
      </c>
      <c r="F285" s="3">
        <v>799.7</v>
      </c>
      <c r="G285" t="s">
        <v>47</v>
      </c>
      <c r="H285" s="3">
        <v>0</v>
      </c>
      <c r="I285" t="s">
        <v>48</v>
      </c>
      <c r="J285">
        <v>705</v>
      </c>
      <c r="K285" t="s">
        <v>52</v>
      </c>
      <c r="L285" t="s">
        <v>53</v>
      </c>
      <c r="N285">
        <v>940</v>
      </c>
      <c r="O285" t="s">
        <v>52</v>
      </c>
      <c r="P285" t="s">
        <v>53</v>
      </c>
      <c r="T285" t="s">
        <v>1040</v>
      </c>
      <c r="U285" t="s">
        <v>649</v>
      </c>
      <c r="Z285" s="3"/>
      <c r="AF285" t="s">
        <v>63</v>
      </c>
      <c r="AH285">
        <v>0</v>
      </c>
      <c r="AI285" s="2">
        <v>44858</v>
      </c>
      <c r="AJ285" t="s">
        <v>64</v>
      </c>
      <c r="AK285" t="s">
        <v>64</v>
      </c>
      <c r="AL285" t="s">
        <v>1041</v>
      </c>
      <c r="AM285" t="s">
        <v>649</v>
      </c>
      <c r="AN285" s="3"/>
      <c r="AP285" t="s">
        <v>64</v>
      </c>
      <c r="AR285">
        <v>189</v>
      </c>
      <c r="AS285" t="s">
        <v>66</v>
      </c>
    </row>
    <row r="286" spans="1:45" ht="16" x14ac:dyDescent="0.2">
      <c r="A286">
        <v>874</v>
      </c>
      <c r="B286">
        <v>874</v>
      </c>
      <c r="C286" s="2">
        <v>44858</v>
      </c>
      <c r="D286" t="s">
        <v>354</v>
      </c>
      <c r="E286" t="s">
        <v>1042</v>
      </c>
      <c r="F286" s="3">
        <v>4.99</v>
      </c>
      <c r="G286" t="s">
        <v>47</v>
      </c>
      <c r="H286" s="3">
        <v>0</v>
      </c>
      <c r="I286" t="s">
        <v>48</v>
      </c>
      <c r="J286">
        <v>2710</v>
      </c>
      <c r="K286" t="s">
        <v>49</v>
      </c>
      <c r="L286" t="s">
        <v>50</v>
      </c>
      <c r="M286" t="s">
        <v>51</v>
      </c>
      <c r="N286">
        <v>942</v>
      </c>
      <c r="O286" t="s">
        <v>52</v>
      </c>
      <c r="P286" t="s">
        <v>53</v>
      </c>
      <c r="T286" t="s">
        <v>1043</v>
      </c>
      <c r="U286" t="s">
        <v>1044</v>
      </c>
      <c r="V286" t="s">
        <v>859</v>
      </c>
      <c r="W286" t="s">
        <v>56</v>
      </c>
      <c r="X286" t="s">
        <v>1045</v>
      </c>
      <c r="Y286" t="s">
        <v>953</v>
      </c>
      <c r="Z286" s="3">
        <v>19</v>
      </c>
      <c r="AA286" t="s">
        <v>1046</v>
      </c>
      <c r="AB286" t="s">
        <v>1047</v>
      </c>
      <c r="AC286" t="s">
        <v>61</v>
      </c>
      <c r="AD286" t="s">
        <v>61</v>
      </c>
      <c r="AE286" t="s">
        <v>1048</v>
      </c>
      <c r="AF286" t="s">
        <v>63</v>
      </c>
      <c r="AH286">
        <v>0</v>
      </c>
      <c r="AI286" s="2">
        <v>44858</v>
      </c>
      <c r="AJ286" t="s">
        <v>64</v>
      </c>
      <c r="AK286" t="s">
        <v>64</v>
      </c>
      <c r="AL286" t="s">
        <v>1049</v>
      </c>
      <c r="AM286" t="s">
        <v>1044</v>
      </c>
      <c r="AN286" s="3">
        <v>4.99</v>
      </c>
      <c r="AO286" t="s">
        <v>1047</v>
      </c>
      <c r="AP286" t="s">
        <v>64</v>
      </c>
      <c r="AQ286" t="s">
        <v>1048</v>
      </c>
      <c r="AR286">
        <v>211</v>
      </c>
      <c r="AS286" t="s">
        <v>66</v>
      </c>
    </row>
    <row r="287" spans="1:45" ht="16" x14ac:dyDescent="0.2">
      <c r="A287">
        <v>645</v>
      </c>
      <c r="B287">
        <v>645</v>
      </c>
      <c r="C287" s="2">
        <v>44859</v>
      </c>
      <c r="E287" t="s">
        <v>1050</v>
      </c>
      <c r="F287" s="3">
        <v>5961.32</v>
      </c>
      <c r="G287" t="s">
        <v>47</v>
      </c>
      <c r="H287" s="3">
        <v>0</v>
      </c>
      <c r="I287" t="s">
        <v>48</v>
      </c>
      <c r="J287">
        <v>1712</v>
      </c>
      <c r="K287" t="s">
        <v>52</v>
      </c>
      <c r="L287" t="s">
        <v>203</v>
      </c>
      <c r="N287">
        <v>940</v>
      </c>
      <c r="O287" t="s">
        <v>52</v>
      </c>
      <c r="P287" t="s">
        <v>53</v>
      </c>
      <c r="T287" t="s">
        <v>1051</v>
      </c>
      <c r="U287" t="s">
        <v>1052</v>
      </c>
      <c r="Z287" s="3"/>
      <c r="AF287" t="s">
        <v>63</v>
      </c>
      <c r="AH287">
        <v>0</v>
      </c>
      <c r="AI287" s="2">
        <v>44859</v>
      </c>
      <c r="AJ287" t="s">
        <v>64</v>
      </c>
      <c r="AK287" t="s">
        <v>64</v>
      </c>
      <c r="AL287" t="s">
        <v>1053</v>
      </c>
      <c r="AM287" t="s">
        <v>1052</v>
      </c>
      <c r="AN287" s="3"/>
      <c r="AP287" t="s">
        <v>64</v>
      </c>
      <c r="AR287">
        <v>190</v>
      </c>
      <c r="AS287" t="s">
        <v>66</v>
      </c>
    </row>
    <row r="288" spans="1:45" ht="16" x14ac:dyDescent="0.2">
      <c r="A288">
        <v>667</v>
      </c>
      <c r="B288">
        <v>667</v>
      </c>
      <c r="C288" s="2">
        <v>44859</v>
      </c>
      <c r="D288" t="s">
        <v>354</v>
      </c>
      <c r="E288" t="s">
        <v>1054</v>
      </c>
      <c r="F288" s="3">
        <v>19.41</v>
      </c>
      <c r="G288" t="s">
        <v>47</v>
      </c>
      <c r="H288" s="3">
        <v>0</v>
      </c>
      <c r="I288" t="s">
        <v>48</v>
      </c>
      <c r="J288">
        <v>2710</v>
      </c>
      <c r="K288" t="s">
        <v>49</v>
      </c>
      <c r="L288" t="s">
        <v>50</v>
      </c>
      <c r="M288" t="s">
        <v>51</v>
      </c>
      <c r="N288">
        <v>940</v>
      </c>
      <c r="O288" t="s">
        <v>52</v>
      </c>
      <c r="P288" t="s">
        <v>53</v>
      </c>
      <c r="T288" t="s">
        <v>1055</v>
      </c>
      <c r="U288" t="s">
        <v>1056</v>
      </c>
      <c r="V288" t="s">
        <v>1057</v>
      </c>
      <c r="W288" t="s">
        <v>56</v>
      </c>
      <c r="X288" t="s">
        <v>1058</v>
      </c>
      <c r="Y288" t="s">
        <v>1059</v>
      </c>
      <c r="Z288" s="3">
        <v>7</v>
      </c>
      <c r="AA288" t="s">
        <v>1060</v>
      </c>
      <c r="AB288" t="s">
        <v>1061</v>
      </c>
      <c r="AC288" t="s">
        <v>61</v>
      </c>
      <c r="AD288" t="s">
        <v>61</v>
      </c>
      <c r="AE288" t="s">
        <v>1062</v>
      </c>
      <c r="AF288" t="s">
        <v>63</v>
      </c>
      <c r="AH288">
        <v>0</v>
      </c>
      <c r="AI288" s="2">
        <v>44859</v>
      </c>
      <c r="AJ288" t="s">
        <v>64</v>
      </c>
      <c r="AK288" t="s">
        <v>64</v>
      </c>
      <c r="AL288" t="s">
        <v>1063</v>
      </c>
      <c r="AM288" t="s">
        <v>1056</v>
      </c>
      <c r="AN288" s="3">
        <v>19.41</v>
      </c>
      <c r="AO288" t="s">
        <v>1061</v>
      </c>
      <c r="AP288" t="s">
        <v>64</v>
      </c>
      <c r="AQ288" t="s">
        <v>1062</v>
      </c>
      <c r="AR288">
        <v>192</v>
      </c>
      <c r="AS288" t="s">
        <v>66</v>
      </c>
    </row>
    <row r="289" spans="1:45" ht="16" x14ac:dyDescent="0.2">
      <c r="A289">
        <v>668</v>
      </c>
      <c r="B289">
        <v>668</v>
      </c>
      <c r="C289" s="2">
        <v>44859</v>
      </c>
      <c r="D289" t="s">
        <v>354</v>
      </c>
      <c r="E289" t="s">
        <v>1064</v>
      </c>
      <c r="F289" s="3">
        <v>32.08</v>
      </c>
      <c r="G289" t="s">
        <v>47</v>
      </c>
      <c r="H289" s="3">
        <v>0</v>
      </c>
      <c r="I289" t="s">
        <v>48</v>
      </c>
      <c r="J289">
        <v>2710</v>
      </c>
      <c r="K289" t="s">
        <v>49</v>
      </c>
      <c r="L289" t="s">
        <v>50</v>
      </c>
      <c r="M289" t="s">
        <v>51</v>
      </c>
      <c r="N289">
        <v>940</v>
      </c>
      <c r="O289" t="s">
        <v>52</v>
      </c>
      <c r="P289" t="s">
        <v>53</v>
      </c>
      <c r="T289" t="s">
        <v>1065</v>
      </c>
      <c r="U289" t="s">
        <v>1066</v>
      </c>
      <c r="V289" t="s">
        <v>1067</v>
      </c>
      <c r="W289" t="s">
        <v>56</v>
      </c>
      <c r="X289" t="s">
        <v>1068</v>
      </c>
      <c r="Y289" t="s">
        <v>81</v>
      </c>
      <c r="Z289" s="3">
        <v>7</v>
      </c>
      <c r="AA289" t="s">
        <v>1069</v>
      </c>
      <c r="AB289" t="s">
        <v>1061</v>
      </c>
      <c r="AC289" t="s">
        <v>61</v>
      </c>
      <c r="AD289" t="s">
        <v>61</v>
      </c>
      <c r="AE289" t="s">
        <v>1070</v>
      </c>
      <c r="AF289" t="s">
        <v>63</v>
      </c>
      <c r="AH289">
        <v>0</v>
      </c>
      <c r="AI289" s="2">
        <v>44859</v>
      </c>
      <c r="AJ289" t="s">
        <v>64</v>
      </c>
      <c r="AK289" t="s">
        <v>64</v>
      </c>
      <c r="AL289" t="s">
        <v>1071</v>
      </c>
      <c r="AM289" t="s">
        <v>1066</v>
      </c>
      <c r="AN289" s="3">
        <v>32.08</v>
      </c>
      <c r="AO289" t="s">
        <v>1061</v>
      </c>
      <c r="AP289" t="s">
        <v>64</v>
      </c>
      <c r="AQ289" t="s">
        <v>1070</v>
      </c>
      <c r="AR289">
        <v>191</v>
      </c>
      <c r="AS289" t="s">
        <v>66</v>
      </c>
    </row>
    <row r="290" spans="1:45" ht="16" x14ac:dyDescent="0.2">
      <c r="A290">
        <v>666</v>
      </c>
      <c r="B290">
        <v>666</v>
      </c>
      <c r="C290" s="2">
        <v>44860</v>
      </c>
      <c r="D290" t="s">
        <v>354</v>
      </c>
      <c r="E290" t="s">
        <v>1072</v>
      </c>
      <c r="F290" s="3">
        <v>31.03</v>
      </c>
      <c r="G290" t="s">
        <v>47</v>
      </c>
      <c r="H290" s="3">
        <v>0</v>
      </c>
      <c r="I290" t="s">
        <v>48</v>
      </c>
      <c r="J290">
        <v>2710</v>
      </c>
      <c r="K290" t="s">
        <v>49</v>
      </c>
      <c r="L290" t="s">
        <v>50</v>
      </c>
      <c r="M290" t="s">
        <v>51</v>
      </c>
      <c r="N290">
        <v>940</v>
      </c>
      <c r="O290" t="s">
        <v>52</v>
      </c>
      <c r="P290" t="s">
        <v>53</v>
      </c>
      <c r="T290" t="s">
        <v>1073</v>
      </c>
      <c r="U290" t="s">
        <v>1074</v>
      </c>
      <c r="V290" t="s">
        <v>743</v>
      </c>
      <c r="W290" t="s">
        <v>56</v>
      </c>
      <c r="X290" t="s">
        <v>1075</v>
      </c>
      <c r="Y290" t="s">
        <v>1076</v>
      </c>
      <c r="Z290" s="3">
        <v>7</v>
      </c>
      <c r="AA290" t="s">
        <v>1077</v>
      </c>
      <c r="AB290" t="s">
        <v>1078</v>
      </c>
      <c r="AC290" t="s">
        <v>61</v>
      </c>
      <c r="AD290" t="s">
        <v>61</v>
      </c>
      <c r="AE290" t="s">
        <v>1079</v>
      </c>
      <c r="AF290" t="s">
        <v>63</v>
      </c>
      <c r="AH290">
        <v>0</v>
      </c>
      <c r="AI290" s="2">
        <v>44860</v>
      </c>
      <c r="AJ290" t="s">
        <v>64</v>
      </c>
      <c r="AK290" t="s">
        <v>64</v>
      </c>
      <c r="AL290" t="s">
        <v>1080</v>
      </c>
      <c r="AM290" t="s">
        <v>1074</v>
      </c>
      <c r="AN290" s="3">
        <v>31.03</v>
      </c>
      <c r="AO290" t="s">
        <v>1078</v>
      </c>
      <c r="AP290" t="s">
        <v>64</v>
      </c>
      <c r="AQ290" t="s">
        <v>1079</v>
      </c>
      <c r="AR290">
        <v>197</v>
      </c>
      <c r="AS290" t="s">
        <v>66</v>
      </c>
    </row>
    <row r="291" spans="1:45" ht="16" x14ac:dyDescent="0.2">
      <c r="A291">
        <v>1928</v>
      </c>
      <c r="B291">
        <v>1928</v>
      </c>
      <c r="C291" s="2">
        <v>44860</v>
      </c>
      <c r="D291" t="s">
        <v>354</v>
      </c>
      <c r="E291" t="s">
        <v>1081</v>
      </c>
      <c r="F291" s="3">
        <v>51.01</v>
      </c>
      <c r="G291" t="s">
        <v>47</v>
      </c>
      <c r="H291" s="3">
        <v>0</v>
      </c>
      <c r="I291" t="s">
        <v>48</v>
      </c>
      <c r="J291">
        <v>2710</v>
      </c>
      <c r="K291" t="s">
        <v>49</v>
      </c>
      <c r="L291" t="s">
        <v>50</v>
      </c>
      <c r="M291" t="s">
        <v>51</v>
      </c>
      <c r="N291">
        <v>940</v>
      </c>
      <c r="O291" t="s">
        <v>52</v>
      </c>
      <c r="P291" t="s">
        <v>53</v>
      </c>
      <c r="T291" t="s">
        <v>1082</v>
      </c>
      <c r="U291" t="s">
        <v>1083</v>
      </c>
      <c r="V291" t="s">
        <v>1084</v>
      </c>
      <c r="W291" t="s">
        <v>56</v>
      </c>
      <c r="X291" t="s">
        <v>1085</v>
      </c>
      <c r="Y291" t="s">
        <v>81</v>
      </c>
      <c r="Z291" s="3">
        <v>7</v>
      </c>
      <c r="AA291" t="s">
        <v>1086</v>
      </c>
      <c r="AB291" t="s">
        <v>1078</v>
      </c>
      <c r="AC291" t="s">
        <v>61</v>
      </c>
      <c r="AD291" t="s">
        <v>61</v>
      </c>
      <c r="AE291" t="s">
        <v>1087</v>
      </c>
      <c r="AF291" t="s">
        <v>63</v>
      </c>
      <c r="AH291">
        <v>0</v>
      </c>
      <c r="AI291" s="2">
        <v>44860</v>
      </c>
      <c r="AJ291" t="s">
        <v>64</v>
      </c>
      <c r="AK291" t="s">
        <v>64</v>
      </c>
      <c r="AL291" t="s">
        <v>1088</v>
      </c>
      <c r="AM291" t="s">
        <v>1083</v>
      </c>
      <c r="AN291" s="3">
        <v>80.959999999999994</v>
      </c>
      <c r="AO291" t="s">
        <v>1078</v>
      </c>
      <c r="AP291" t="s">
        <v>64</v>
      </c>
      <c r="AQ291" t="s">
        <v>1087</v>
      </c>
      <c r="AR291">
        <v>198</v>
      </c>
      <c r="AS291" t="s">
        <v>66</v>
      </c>
    </row>
    <row r="292" spans="1:45" ht="16" x14ac:dyDescent="0.2">
      <c r="A292">
        <v>1929</v>
      </c>
      <c r="B292">
        <v>1929</v>
      </c>
      <c r="C292" s="2">
        <v>44860</v>
      </c>
      <c r="D292" t="s">
        <v>279</v>
      </c>
      <c r="E292" t="s">
        <v>1089</v>
      </c>
      <c r="F292" s="3">
        <v>29.95</v>
      </c>
      <c r="G292" t="s">
        <v>47</v>
      </c>
      <c r="H292" s="3">
        <v>0</v>
      </c>
      <c r="I292" t="s">
        <v>48</v>
      </c>
      <c r="J292">
        <v>2900</v>
      </c>
      <c r="K292" t="s">
        <v>49</v>
      </c>
      <c r="L292" t="s">
        <v>50</v>
      </c>
      <c r="M292" t="s">
        <v>51</v>
      </c>
      <c r="N292">
        <v>940</v>
      </c>
      <c r="O292" t="s">
        <v>52</v>
      </c>
      <c r="P292" t="s">
        <v>53</v>
      </c>
      <c r="T292" t="s">
        <v>1082</v>
      </c>
      <c r="U292" t="s">
        <v>1083</v>
      </c>
      <c r="V292" t="s">
        <v>1084</v>
      </c>
      <c r="W292" t="s">
        <v>56</v>
      </c>
      <c r="X292" t="s">
        <v>1085</v>
      </c>
      <c r="Y292" t="s">
        <v>81</v>
      </c>
      <c r="Z292" s="3">
        <v>7</v>
      </c>
      <c r="AA292" t="s">
        <v>1086</v>
      </c>
      <c r="AB292" t="s">
        <v>1078</v>
      </c>
      <c r="AC292" t="s">
        <v>61</v>
      </c>
      <c r="AD292" t="s">
        <v>61</v>
      </c>
      <c r="AE292" t="s">
        <v>1087</v>
      </c>
      <c r="AF292" t="s">
        <v>63</v>
      </c>
      <c r="AH292">
        <v>0</v>
      </c>
      <c r="AI292" s="2">
        <v>44860</v>
      </c>
      <c r="AJ292" t="s">
        <v>64</v>
      </c>
      <c r="AK292" t="s">
        <v>64</v>
      </c>
      <c r="AL292" t="s">
        <v>1088</v>
      </c>
      <c r="AM292" t="s">
        <v>1083</v>
      </c>
      <c r="AN292" s="3">
        <v>80.959999999999994</v>
      </c>
      <c r="AO292" t="s">
        <v>1078</v>
      </c>
      <c r="AP292" t="s">
        <v>64</v>
      </c>
      <c r="AQ292" t="s">
        <v>1087</v>
      </c>
      <c r="AR292">
        <v>198</v>
      </c>
      <c r="AS292" t="s">
        <v>66</v>
      </c>
    </row>
    <row r="293" spans="1:45" ht="16" x14ac:dyDescent="0.2">
      <c r="A293">
        <v>657</v>
      </c>
      <c r="B293">
        <v>657</v>
      </c>
      <c r="C293" s="2">
        <v>44860.713738425933</v>
      </c>
      <c r="E293" t="s">
        <v>1090</v>
      </c>
      <c r="F293" s="3">
        <v>87.26</v>
      </c>
      <c r="G293" t="s">
        <v>47</v>
      </c>
      <c r="H293" s="3">
        <v>0</v>
      </c>
      <c r="I293" t="s">
        <v>104</v>
      </c>
      <c r="J293">
        <v>941</v>
      </c>
      <c r="K293" t="s">
        <v>52</v>
      </c>
      <c r="L293" t="s">
        <v>53</v>
      </c>
      <c r="N293">
        <v>705</v>
      </c>
      <c r="O293" t="s">
        <v>52</v>
      </c>
      <c r="P293" t="s">
        <v>53</v>
      </c>
      <c r="T293" t="s">
        <v>1091</v>
      </c>
      <c r="U293" t="s">
        <v>1092</v>
      </c>
      <c r="Z293" s="3"/>
      <c r="AF293" t="s">
        <v>63</v>
      </c>
      <c r="AH293">
        <v>0</v>
      </c>
      <c r="AI293" s="2">
        <v>44860</v>
      </c>
      <c r="AJ293" t="s">
        <v>64</v>
      </c>
      <c r="AK293" t="s">
        <v>64</v>
      </c>
      <c r="AL293" t="s">
        <v>1093</v>
      </c>
      <c r="AM293" t="s">
        <v>1092</v>
      </c>
      <c r="AN293" s="3"/>
      <c r="AP293" t="s">
        <v>64</v>
      </c>
      <c r="AR293">
        <v>195</v>
      </c>
      <c r="AS293" t="s">
        <v>66</v>
      </c>
    </row>
    <row r="294" spans="1:45" ht="16" x14ac:dyDescent="0.2">
      <c r="A294">
        <v>659</v>
      </c>
      <c r="B294">
        <v>659</v>
      </c>
      <c r="C294" s="2">
        <v>44860.713738425933</v>
      </c>
      <c r="E294" t="s">
        <v>1094</v>
      </c>
      <c r="F294" s="3">
        <v>87.26</v>
      </c>
      <c r="G294" t="s">
        <v>47</v>
      </c>
      <c r="H294" s="3">
        <v>0</v>
      </c>
      <c r="I294" t="s">
        <v>48</v>
      </c>
      <c r="J294">
        <v>705</v>
      </c>
      <c r="K294" t="s">
        <v>52</v>
      </c>
      <c r="L294" t="s">
        <v>53</v>
      </c>
      <c r="N294">
        <v>941</v>
      </c>
      <c r="O294" t="s">
        <v>52</v>
      </c>
      <c r="P294" t="s">
        <v>53</v>
      </c>
      <c r="T294" t="s">
        <v>1095</v>
      </c>
      <c r="U294" t="s">
        <v>1096</v>
      </c>
      <c r="Z294" s="3"/>
      <c r="AF294" t="s">
        <v>63</v>
      </c>
      <c r="AH294">
        <v>0</v>
      </c>
      <c r="AI294" s="2">
        <v>44860</v>
      </c>
      <c r="AJ294" t="s">
        <v>64</v>
      </c>
      <c r="AK294" t="s">
        <v>64</v>
      </c>
      <c r="AL294" t="s">
        <v>1097</v>
      </c>
      <c r="AM294" t="s">
        <v>1096</v>
      </c>
      <c r="AN294" s="3"/>
      <c r="AP294" t="s">
        <v>64</v>
      </c>
      <c r="AR294">
        <v>196</v>
      </c>
      <c r="AS294" t="s">
        <v>66</v>
      </c>
    </row>
    <row r="295" spans="1:45" ht="16" x14ac:dyDescent="0.2">
      <c r="A295">
        <v>663</v>
      </c>
      <c r="B295">
        <v>663</v>
      </c>
      <c r="C295" s="2">
        <v>44860.713738425933</v>
      </c>
      <c r="D295" t="s">
        <v>354</v>
      </c>
      <c r="E295" t="s">
        <v>1098</v>
      </c>
      <c r="F295" s="3">
        <v>87.26</v>
      </c>
      <c r="G295" t="s">
        <v>47</v>
      </c>
      <c r="H295" s="3">
        <v>0</v>
      </c>
      <c r="I295" t="s">
        <v>48</v>
      </c>
      <c r="J295">
        <v>2710</v>
      </c>
      <c r="K295" t="s">
        <v>49</v>
      </c>
      <c r="L295" t="s">
        <v>50</v>
      </c>
      <c r="M295" t="s">
        <v>51</v>
      </c>
      <c r="N295">
        <v>941</v>
      </c>
      <c r="O295" t="s">
        <v>52</v>
      </c>
      <c r="P295" t="s">
        <v>53</v>
      </c>
      <c r="T295" t="s">
        <v>1099</v>
      </c>
      <c r="U295" t="s">
        <v>1100</v>
      </c>
      <c r="V295" t="s">
        <v>1101</v>
      </c>
      <c r="W295" t="s">
        <v>56</v>
      </c>
      <c r="X295" t="s">
        <v>1102</v>
      </c>
      <c r="Y295" t="s">
        <v>1103</v>
      </c>
      <c r="Z295" s="3">
        <v>0</v>
      </c>
      <c r="AA295" t="s">
        <v>1091</v>
      </c>
      <c r="AB295" t="s">
        <v>1104</v>
      </c>
      <c r="AC295" t="s">
        <v>61</v>
      </c>
      <c r="AD295" t="s">
        <v>61</v>
      </c>
      <c r="AE295" t="s">
        <v>1105</v>
      </c>
      <c r="AF295" t="s">
        <v>63</v>
      </c>
      <c r="AH295">
        <v>0</v>
      </c>
      <c r="AI295" s="2">
        <v>44860</v>
      </c>
      <c r="AJ295" t="s">
        <v>64</v>
      </c>
      <c r="AK295" t="s">
        <v>64</v>
      </c>
      <c r="AL295" t="s">
        <v>1106</v>
      </c>
      <c r="AM295" t="s">
        <v>1100</v>
      </c>
      <c r="AN295" s="3">
        <v>87.26</v>
      </c>
      <c r="AO295" t="s">
        <v>1104</v>
      </c>
      <c r="AP295" t="s">
        <v>64</v>
      </c>
      <c r="AQ295" t="s">
        <v>1105</v>
      </c>
      <c r="AR295">
        <v>194</v>
      </c>
      <c r="AS295" t="s">
        <v>66</v>
      </c>
    </row>
    <row r="296" spans="1:45" ht="16" x14ac:dyDescent="0.2">
      <c r="A296">
        <v>2137</v>
      </c>
      <c r="B296">
        <v>2137</v>
      </c>
      <c r="C296" s="2">
        <v>44860.713738425933</v>
      </c>
      <c r="E296" t="s">
        <v>1107</v>
      </c>
      <c r="F296" s="3">
        <v>87.26</v>
      </c>
      <c r="G296" t="s">
        <v>47</v>
      </c>
      <c r="H296" s="3">
        <v>0</v>
      </c>
      <c r="I296" t="s">
        <v>104</v>
      </c>
      <c r="J296">
        <v>941</v>
      </c>
      <c r="K296" t="s">
        <v>52</v>
      </c>
      <c r="L296" t="s">
        <v>53</v>
      </c>
      <c r="N296">
        <v>705</v>
      </c>
      <c r="O296" t="s">
        <v>52</v>
      </c>
      <c r="P296" t="s">
        <v>53</v>
      </c>
      <c r="T296" t="s">
        <v>1108</v>
      </c>
      <c r="U296" t="s">
        <v>1109</v>
      </c>
      <c r="Z296" s="3"/>
      <c r="AF296" t="s">
        <v>63</v>
      </c>
      <c r="AH296">
        <v>0</v>
      </c>
      <c r="AI296" s="2">
        <v>44860</v>
      </c>
      <c r="AJ296" t="s">
        <v>64</v>
      </c>
      <c r="AK296" t="s">
        <v>64</v>
      </c>
      <c r="AL296" t="s">
        <v>1110</v>
      </c>
      <c r="AM296" t="s">
        <v>1109</v>
      </c>
      <c r="AN296" s="3"/>
      <c r="AP296" t="s">
        <v>64</v>
      </c>
      <c r="AR296">
        <v>193</v>
      </c>
      <c r="AS296" t="s">
        <v>66</v>
      </c>
    </row>
    <row r="297" spans="1:45" ht="16" x14ac:dyDescent="0.2">
      <c r="A297">
        <v>669</v>
      </c>
      <c r="B297">
        <v>669</v>
      </c>
      <c r="C297" s="2">
        <v>44861</v>
      </c>
      <c r="E297" t="s">
        <v>582</v>
      </c>
      <c r="F297" s="3">
        <v>1041.3399999999999</v>
      </c>
      <c r="G297" t="s">
        <v>47</v>
      </c>
      <c r="H297" s="3">
        <v>0</v>
      </c>
      <c r="I297" t="s">
        <v>48</v>
      </c>
      <c r="J297">
        <v>1705</v>
      </c>
      <c r="K297" t="s">
        <v>52</v>
      </c>
      <c r="L297" t="s">
        <v>203</v>
      </c>
      <c r="N297">
        <v>940</v>
      </c>
      <c r="O297" t="s">
        <v>52</v>
      </c>
      <c r="P297" t="s">
        <v>53</v>
      </c>
      <c r="T297" t="s">
        <v>1111</v>
      </c>
      <c r="U297" t="s">
        <v>1112</v>
      </c>
      <c r="Z297" s="3"/>
      <c r="AF297" t="s">
        <v>63</v>
      </c>
      <c r="AH297">
        <v>0</v>
      </c>
      <c r="AI297" s="2">
        <v>44861</v>
      </c>
      <c r="AJ297" t="s">
        <v>64</v>
      </c>
      <c r="AK297" t="s">
        <v>64</v>
      </c>
      <c r="AL297" t="s">
        <v>1113</v>
      </c>
      <c r="AM297" t="s">
        <v>1112</v>
      </c>
      <c r="AN297" s="3"/>
      <c r="AP297" t="s">
        <v>64</v>
      </c>
      <c r="AR297">
        <v>199</v>
      </c>
      <c r="AS297" t="s">
        <v>66</v>
      </c>
    </row>
    <row r="298" spans="1:45" ht="16" x14ac:dyDescent="0.2">
      <c r="A298">
        <v>750</v>
      </c>
      <c r="B298">
        <v>750</v>
      </c>
      <c r="C298" s="2">
        <v>44862</v>
      </c>
      <c r="E298" t="s">
        <v>256</v>
      </c>
      <c r="F298" s="3">
        <v>3058.95</v>
      </c>
      <c r="G298" t="s">
        <v>47</v>
      </c>
      <c r="H298" s="3">
        <v>0</v>
      </c>
      <c r="I298" t="s">
        <v>48</v>
      </c>
      <c r="J298">
        <v>1705</v>
      </c>
      <c r="K298" t="s">
        <v>52</v>
      </c>
      <c r="L298" t="s">
        <v>203</v>
      </c>
      <c r="N298">
        <v>940</v>
      </c>
      <c r="O298" t="s">
        <v>52</v>
      </c>
      <c r="P298" t="s">
        <v>53</v>
      </c>
      <c r="T298" t="s">
        <v>1114</v>
      </c>
      <c r="U298" t="s">
        <v>1115</v>
      </c>
      <c r="Z298" s="3"/>
      <c r="AF298" t="s">
        <v>63</v>
      </c>
      <c r="AH298">
        <v>0</v>
      </c>
      <c r="AI298" s="2">
        <v>44862</v>
      </c>
      <c r="AJ298" t="s">
        <v>64</v>
      </c>
      <c r="AK298" t="s">
        <v>64</v>
      </c>
      <c r="AL298" t="s">
        <v>1116</v>
      </c>
      <c r="AM298" t="s">
        <v>1115</v>
      </c>
      <c r="AN298" s="3"/>
      <c r="AP298" t="s">
        <v>64</v>
      </c>
      <c r="AR298">
        <v>202</v>
      </c>
      <c r="AS298" t="s">
        <v>66</v>
      </c>
    </row>
    <row r="299" spans="1:45" ht="16" x14ac:dyDescent="0.2">
      <c r="A299">
        <v>754</v>
      </c>
      <c r="B299">
        <v>754</v>
      </c>
      <c r="C299" s="2">
        <v>44862</v>
      </c>
      <c r="E299" t="s">
        <v>1117</v>
      </c>
      <c r="F299" s="3">
        <v>87.26</v>
      </c>
      <c r="G299" t="s">
        <v>47</v>
      </c>
      <c r="H299" s="3">
        <v>0</v>
      </c>
      <c r="I299" t="s">
        <v>48</v>
      </c>
      <c r="J299">
        <v>705</v>
      </c>
      <c r="K299" t="s">
        <v>52</v>
      </c>
      <c r="L299" t="s">
        <v>53</v>
      </c>
      <c r="N299">
        <v>940</v>
      </c>
      <c r="O299" t="s">
        <v>52</v>
      </c>
      <c r="P299" t="s">
        <v>53</v>
      </c>
      <c r="T299" t="s">
        <v>1099</v>
      </c>
      <c r="U299" t="s">
        <v>1118</v>
      </c>
      <c r="Z299" s="3"/>
      <c r="AF299" t="s">
        <v>63</v>
      </c>
      <c r="AH299">
        <v>0</v>
      </c>
      <c r="AI299" s="2">
        <v>44862</v>
      </c>
      <c r="AJ299" t="s">
        <v>64</v>
      </c>
      <c r="AK299" t="s">
        <v>64</v>
      </c>
      <c r="AL299" t="s">
        <v>1119</v>
      </c>
      <c r="AM299" t="s">
        <v>1118</v>
      </c>
      <c r="AN299" s="3"/>
      <c r="AP299" t="s">
        <v>64</v>
      </c>
      <c r="AR299">
        <v>201</v>
      </c>
      <c r="AS299" t="s">
        <v>66</v>
      </c>
    </row>
    <row r="300" spans="1:45" ht="16" x14ac:dyDescent="0.2">
      <c r="A300">
        <v>783</v>
      </c>
      <c r="B300">
        <v>783</v>
      </c>
      <c r="C300" s="2">
        <v>44862</v>
      </c>
      <c r="D300" t="s">
        <v>790</v>
      </c>
      <c r="E300" t="s">
        <v>791</v>
      </c>
      <c r="F300" s="3">
        <v>1641.08</v>
      </c>
      <c r="G300" t="s">
        <v>47</v>
      </c>
      <c r="H300" s="3">
        <v>0</v>
      </c>
      <c r="I300" t="s">
        <v>48</v>
      </c>
      <c r="J300">
        <v>2510</v>
      </c>
      <c r="K300" t="s">
        <v>49</v>
      </c>
      <c r="L300" t="s">
        <v>50</v>
      </c>
      <c r="M300" t="s">
        <v>51</v>
      </c>
      <c r="N300">
        <v>940</v>
      </c>
      <c r="O300" t="s">
        <v>52</v>
      </c>
      <c r="P300" t="s">
        <v>53</v>
      </c>
      <c r="T300" t="s">
        <v>1120</v>
      </c>
      <c r="U300" t="s">
        <v>1121</v>
      </c>
      <c r="V300" t="s">
        <v>669</v>
      </c>
      <c r="W300" t="s">
        <v>56</v>
      </c>
      <c r="X300" t="s">
        <v>887</v>
      </c>
      <c r="Y300" t="s">
        <v>785</v>
      </c>
      <c r="Z300" s="3">
        <v>0</v>
      </c>
      <c r="AA300" t="s">
        <v>1122</v>
      </c>
      <c r="AB300" t="s">
        <v>996</v>
      </c>
      <c r="AC300" t="s">
        <v>61</v>
      </c>
      <c r="AD300" t="s">
        <v>61</v>
      </c>
      <c r="AE300" t="s">
        <v>1123</v>
      </c>
      <c r="AF300" t="s">
        <v>63</v>
      </c>
      <c r="AH300">
        <v>0</v>
      </c>
      <c r="AI300" s="2">
        <v>44862</v>
      </c>
      <c r="AJ300" t="s">
        <v>64</v>
      </c>
      <c r="AK300" t="s">
        <v>64</v>
      </c>
      <c r="AL300" t="s">
        <v>1124</v>
      </c>
      <c r="AM300" t="s">
        <v>1121</v>
      </c>
      <c r="AN300" s="3">
        <v>1641.08</v>
      </c>
      <c r="AO300" t="s">
        <v>996</v>
      </c>
      <c r="AP300" t="s">
        <v>64</v>
      </c>
      <c r="AQ300" t="s">
        <v>1123</v>
      </c>
      <c r="AR300">
        <v>200</v>
      </c>
      <c r="AS300" t="s">
        <v>66</v>
      </c>
    </row>
    <row r="301" spans="1:45" ht="16" x14ac:dyDescent="0.2">
      <c r="A301">
        <v>784</v>
      </c>
      <c r="B301">
        <v>784</v>
      </c>
      <c r="C301" s="2">
        <v>44862</v>
      </c>
      <c r="D301" t="s">
        <v>651</v>
      </c>
      <c r="E301" t="s">
        <v>147</v>
      </c>
      <c r="F301" s="3">
        <v>9.5</v>
      </c>
      <c r="G301" t="s">
        <v>47</v>
      </c>
      <c r="H301" s="3">
        <v>0</v>
      </c>
      <c r="I301" t="s">
        <v>48</v>
      </c>
      <c r="J301">
        <v>2705</v>
      </c>
      <c r="K301" t="s">
        <v>49</v>
      </c>
      <c r="L301" t="s">
        <v>50</v>
      </c>
      <c r="M301" t="s">
        <v>51</v>
      </c>
      <c r="N301">
        <v>940</v>
      </c>
      <c r="O301" t="s">
        <v>52</v>
      </c>
      <c r="P301" t="s">
        <v>53</v>
      </c>
      <c r="T301" t="s">
        <v>1120</v>
      </c>
      <c r="U301" t="s">
        <v>1121</v>
      </c>
      <c r="V301" t="s">
        <v>669</v>
      </c>
      <c r="W301" t="s">
        <v>56</v>
      </c>
      <c r="X301" t="s">
        <v>887</v>
      </c>
      <c r="Y301" t="s">
        <v>785</v>
      </c>
      <c r="Z301" s="3">
        <v>0</v>
      </c>
      <c r="AA301" t="s">
        <v>1122</v>
      </c>
      <c r="AB301" t="s">
        <v>996</v>
      </c>
      <c r="AC301" t="s">
        <v>61</v>
      </c>
      <c r="AD301" t="s">
        <v>61</v>
      </c>
      <c r="AE301" t="s">
        <v>1123</v>
      </c>
      <c r="AF301" t="s">
        <v>63</v>
      </c>
      <c r="AH301">
        <v>0</v>
      </c>
      <c r="AI301" s="2">
        <v>44862</v>
      </c>
      <c r="AJ301" t="s">
        <v>64</v>
      </c>
      <c r="AK301" t="s">
        <v>64</v>
      </c>
      <c r="AL301" t="s">
        <v>1124</v>
      </c>
      <c r="AM301" t="s">
        <v>1121</v>
      </c>
      <c r="AN301" s="3">
        <v>1641.08</v>
      </c>
      <c r="AO301" t="s">
        <v>996</v>
      </c>
      <c r="AP301" t="s">
        <v>64</v>
      </c>
      <c r="AQ301" t="s">
        <v>1123</v>
      </c>
      <c r="AR301">
        <v>200</v>
      </c>
      <c r="AS301" t="s">
        <v>66</v>
      </c>
    </row>
    <row r="302" spans="1:45" ht="16" x14ac:dyDescent="0.2">
      <c r="A302">
        <v>785</v>
      </c>
      <c r="B302">
        <v>785</v>
      </c>
      <c r="C302" s="2">
        <v>44865</v>
      </c>
      <c r="D302" t="s">
        <v>651</v>
      </c>
      <c r="E302" t="s">
        <v>147</v>
      </c>
      <c r="F302" s="3">
        <v>4.9800000000000004</v>
      </c>
      <c r="G302" t="s">
        <v>47</v>
      </c>
      <c r="H302" s="3">
        <v>0</v>
      </c>
      <c r="I302" t="s">
        <v>48</v>
      </c>
      <c r="J302">
        <v>2705</v>
      </c>
      <c r="K302" t="s">
        <v>49</v>
      </c>
      <c r="L302" t="s">
        <v>50</v>
      </c>
      <c r="M302" t="s">
        <v>51</v>
      </c>
      <c r="N302">
        <v>940</v>
      </c>
      <c r="O302" t="s">
        <v>52</v>
      </c>
      <c r="P302" t="s">
        <v>53</v>
      </c>
      <c r="T302" t="s">
        <v>1125</v>
      </c>
      <c r="U302" t="s">
        <v>1126</v>
      </c>
      <c r="Z302" s="3"/>
      <c r="AF302" t="s">
        <v>63</v>
      </c>
      <c r="AH302">
        <v>0</v>
      </c>
      <c r="AI302" s="2">
        <v>44865</v>
      </c>
      <c r="AJ302" t="s">
        <v>64</v>
      </c>
      <c r="AK302" t="s">
        <v>64</v>
      </c>
      <c r="AL302" t="s">
        <v>1127</v>
      </c>
      <c r="AM302" t="s">
        <v>1126</v>
      </c>
      <c r="AN302" s="3"/>
      <c r="AP302" t="s">
        <v>64</v>
      </c>
      <c r="AR302">
        <v>203</v>
      </c>
      <c r="AS302" t="s">
        <v>66</v>
      </c>
    </row>
    <row r="303" spans="1:45" ht="16" x14ac:dyDescent="0.2">
      <c r="A303">
        <v>811</v>
      </c>
      <c r="B303">
        <v>811</v>
      </c>
      <c r="C303" s="2">
        <v>44865</v>
      </c>
      <c r="E303" t="s">
        <v>205</v>
      </c>
      <c r="F303" s="3">
        <v>1187.3499999999999</v>
      </c>
      <c r="G303" t="s">
        <v>47</v>
      </c>
      <c r="H303" s="3">
        <v>0</v>
      </c>
      <c r="I303" t="s">
        <v>104</v>
      </c>
      <c r="J303">
        <v>1730</v>
      </c>
      <c r="K303" t="s">
        <v>52</v>
      </c>
      <c r="L303" t="s">
        <v>203</v>
      </c>
      <c r="N303">
        <v>1700</v>
      </c>
      <c r="O303" t="s">
        <v>52</v>
      </c>
      <c r="P303" t="s">
        <v>203</v>
      </c>
      <c r="T303" t="s">
        <v>64</v>
      </c>
      <c r="Z303" s="3"/>
      <c r="AF303" t="s">
        <v>63</v>
      </c>
      <c r="AH303">
        <v>0</v>
      </c>
      <c r="AI303" s="2">
        <v>44865</v>
      </c>
      <c r="AJ303" t="s">
        <v>64</v>
      </c>
      <c r="AK303" t="s">
        <v>64</v>
      </c>
      <c r="AL303" t="s">
        <v>64</v>
      </c>
      <c r="AN303" s="3"/>
      <c r="AP303" t="s">
        <v>64</v>
      </c>
      <c r="AR303" t="s">
        <v>64</v>
      </c>
      <c r="AS303" t="s">
        <v>66</v>
      </c>
    </row>
    <row r="304" spans="1:45" ht="16" x14ac:dyDescent="0.2">
      <c r="A304">
        <v>812</v>
      </c>
      <c r="B304">
        <v>812</v>
      </c>
      <c r="C304" s="2">
        <v>44865</v>
      </c>
      <c r="E304" t="s">
        <v>370</v>
      </c>
      <c r="F304" s="3">
        <v>2769.15</v>
      </c>
      <c r="G304" t="s">
        <v>47</v>
      </c>
      <c r="H304" s="3">
        <v>0</v>
      </c>
      <c r="I304" t="s">
        <v>104</v>
      </c>
      <c r="J304">
        <v>1730</v>
      </c>
      <c r="K304" t="s">
        <v>52</v>
      </c>
      <c r="L304" t="s">
        <v>203</v>
      </c>
      <c r="N304">
        <v>1705</v>
      </c>
      <c r="O304" t="s">
        <v>52</v>
      </c>
      <c r="P304" t="s">
        <v>203</v>
      </c>
      <c r="T304" t="s">
        <v>64</v>
      </c>
      <c r="Z304" s="3"/>
      <c r="AF304" t="s">
        <v>63</v>
      </c>
      <c r="AH304">
        <v>0</v>
      </c>
      <c r="AI304" s="2">
        <v>44865</v>
      </c>
      <c r="AJ304" t="s">
        <v>64</v>
      </c>
      <c r="AK304" t="s">
        <v>64</v>
      </c>
      <c r="AL304" t="s">
        <v>64</v>
      </c>
      <c r="AN304" s="3"/>
      <c r="AP304" t="s">
        <v>64</v>
      </c>
      <c r="AR304" t="s">
        <v>64</v>
      </c>
      <c r="AS304" t="s">
        <v>66</v>
      </c>
    </row>
    <row r="305" spans="1:45" ht="16" x14ac:dyDescent="0.2">
      <c r="A305">
        <v>813</v>
      </c>
      <c r="B305">
        <v>813</v>
      </c>
      <c r="C305" s="2">
        <v>44865</v>
      </c>
      <c r="E305" t="s">
        <v>202</v>
      </c>
      <c r="F305" s="3">
        <v>3943.04</v>
      </c>
      <c r="G305" t="s">
        <v>47</v>
      </c>
      <c r="H305" s="3">
        <v>0</v>
      </c>
      <c r="I305" t="s">
        <v>104</v>
      </c>
      <c r="J305">
        <v>1730</v>
      </c>
      <c r="K305" t="s">
        <v>52</v>
      </c>
      <c r="L305" t="s">
        <v>203</v>
      </c>
      <c r="N305">
        <v>1712</v>
      </c>
      <c r="O305" t="s">
        <v>52</v>
      </c>
      <c r="P305" t="s">
        <v>203</v>
      </c>
      <c r="T305" t="s">
        <v>64</v>
      </c>
      <c r="Z305" s="3"/>
      <c r="AF305" t="s">
        <v>63</v>
      </c>
      <c r="AH305">
        <v>0</v>
      </c>
      <c r="AI305" s="2">
        <v>44865</v>
      </c>
      <c r="AJ305" t="s">
        <v>64</v>
      </c>
      <c r="AK305" t="s">
        <v>64</v>
      </c>
      <c r="AL305" t="s">
        <v>64</v>
      </c>
      <c r="AN305" s="3"/>
      <c r="AP305" t="s">
        <v>64</v>
      </c>
      <c r="AR305" t="s">
        <v>64</v>
      </c>
      <c r="AS305" t="s">
        <v>66</v>
      </c>
    </row>
    <row r="306" spans="1:45" ht="16" x14ac:dyDescent="0.2">
      <c r="A306">
        <v>814</v>
      </c>
      <c r="B306">
        <v>814</v>
      </c>
      <c r="C306" s="2">
        <v>44865</v>
      </c>
      <c r="D306" t="s">
        <v>967</v>
      </c>
      <c r="E306" t="s">
        <v>968</v>
      </c>
      <c r="F306" s="3">
        <v>304.79000000000002</v>
      </c>
      <c r="G306" t="s">
        <v>47</v>
      </c>
      <c r="H306" s="3">
        <v>0</v>
      </c>
      <c r="I306" t="s">
        <v>104</v>
      </c>
      <c r="J306">
        <v>6700</v>
      </c>
      <c r="K306" t="s">
        <v>49</v>
      </c>
      <c r="L306" t="s">
        <v>50</v>
      </c>
      <c r="M306" t="s">
        <v>799</v>
      </c>
      <c r="N306">
        <v>1730</v>
      </c>
      <c r="O306" t="s">
        <v>52</v>
      </c>
      <c r="P306" t="s">
        <v>203</v>
      </c>
      <c r="T306" t="s">
        <v>64</v>
      </c>
      <c r="Z306" s="3"/>
      <c r="AF306" t="s">
        <v>63</v>
      </c>
      <c r="AH306">
        <v>0</v>
      </c>
      <c r="AI306" s="2">
        <v>44865</v>
      </c>
      <c r="AJ306" t="s">
        <v>64</v>
      </c>
      <c r="AK306" t="s">
        <v>64</v>
      </c>
      <c r="AL306" t="s">
        <v>64</v>
      </c>
      <c r="AN306" s="3"/>
      <c r="AP306" t="s">
        <v>64</v>
      </c>
      <c r="AR306" t="s">
        <v>64</v>
      </c>
      <c r="AS306" t="s">
        <v>66</v>
      </c>
    </row>
    <row r="307" spans="1:45" ht="16" x14ac:dyDescent="0.2">
      <c r="A307">
        <v>815</v>
      </c>
      <c r="B307">
        <v>815</v>
      </c>
      <c r="C307" s="2">
        <v>44865</v>
      </c>
      <c r="D307" t="s">
        <v>969</v>
      </c>
      <c r="E307" t="s">
        <v>968</v>
      </c>
      <c r="F307" s="3">
        <v>153.74</v>
      </c>
      <c r="G307" t="s">
        <v>47</v>
      </c>
      <c r="H307" s="3">
        <v>0</v>
      </c>
      <c r="I307" t="s">
        <v>104</v>
      </c>
      <c r="J307">
        <v>6700</v>
      </c>
      <c r="K307" t="s">
        <v>49</v>
      </c>
      <c r="L307" t="s">
        <v>50</v>
      </c>
      <c r="M307" t="s">
        <v>799</v>
      </c>
      <c r="N307">
        <v>1730</v>
      </c>
      <c r="O307" t="s">
        <v>52</v>
      </c>
      <c r="P307" t="s">
        <v>203</v>
      </c>
      <c r="T307" t="s">
        <v>64</v>
      </c>
      <c r="Z307" s="3"/>
      <c r="AF307" t="s">
        <v>63</v>
      </c>
      <c r="AH307">
        <v>0</v>
      </c>
      <c r="AI307" s="2">
        <v>44865</v>
      </c>
      <c r="AJ307" t="s">
        <v>64</v>
      </c>
      <c r="AK307" t="s">
        <v>64</v>
      </c>
      <c r="AL307" t="s">
        <v>64</v>
      </c>
      <c r="AN307" s="3"/>
      <c r="AP307" t="s">
        <v>64</v>
      </c>
      <c r="AR307" t="s">
        <v>64</v>
      </c>
      <c r="AS307" t="s">
        <v>66</v>
      </c>
    </row>
    <row r="308" spans="1:45" ht="16" x14ac:dyDescent="0.2">
      <c r="A308">
        <v>816</v>
      </c>
      <c r="B308">
        <v>816</v>
      </c>
      <c r="C308" s="2">
        <v>44865</v>
      </c>
      <c r="D308" t="s">
        <v>371</v>
      </c>
      <c r="E308" t="s">
        <v>968</v>
      </c>
      <c r="F308" s="3">
        <v>3702.23</v>
      </c>
      <c r="G308" t="s">
        <v>47</v>
      </c>
      <c r="H308" s="3">
        <v>0</v>
      </c>
      <c r="I308" t="s">
        <v>104</v>
      </c>
      <c r="J308">
        <v>2551</v>
      </c>
      <c r="K308" t="s">
        <v>49</v>
      </c>
      <c r="L308" t="s">
        <v>50</v>
      </c>
      <c r="M308" t="s">
        <v>51</v>
      </c>
      <c r="N308">
        <v>1730</v>
      </c>
      <c r="O308" t="s">
        <v>52</v>
      </c>
      <c r="P308" t="s">
        <v>203</v>
      </c>
      <c r="T308" t="s">
        <v>64</v>
      </c>
      <c r="Z308" s="3"/>
      <c r="AF308" t="s">
        <v>63</v>
      </c>
      <c r="AH308">
        <v>0</v>
      </c>
      <c r="AI308" s="2">
        <v>44865</v>
      </c>
      <c r="AJ308" t="s">
        <v>64</v>
      </c>
      <c r="AK308" t="s">
        <v>64</v>
      </c>
      <c r="AL308" t="s">
        <v>64</v>
      </c>
      <c r="AN308" s="3"/>
      <c r="AP308" t="s">
        <v>64</v>
      </c>
      <c r="AR308" t="s">
        <v>64</v>
      </c>
      <c r="AS308" t="s">
        <v>66</v>
      </c>
    </row>
    <row r="309" spans="1:45" ht="16" x14ac:dyDescent="0.2">
      <c r="A309">
        <v>817</v>
      </c>
      <c r="B309">
        <v>817</v>
      </c>
      <c r="C309" s="2">
        <v>44865</v>
      </c>
      <c r="D309" t="s">
        <v>372</v>
      </c>
      <c r="E309" t="s">
        <v>968</v>
      </c>
      <c r="F309" s="3">
        <v>2250.6999999999998</v>
      </c>
      <c r="G309" t="s">
        <v>47</v>
      </c>
      <c r="H309" s="3">
        <v>0</v>
      </c>
      <c r="I309" t="s">
        <v>104</v>
      </c>
      <c r="J309">
        <v>2551</v>
      </c>
      <c r="K309" t="s">
        <v>49</v>
      </c>
      <c r="L309" t="s">
        <v>50</v>
      </c>
      <c r="M309" t="s">
        <v>51</v>
      </c>
      <c r="N309">
        <v>1730</v>
      </c>
      <c r="O309" t="s">
        <v>52</v>
      </c>
      <c r="P309" t="s">
        <v>203</v>
      </c>
      <c r="T309" t="s">
        <v>64</v>
      </c>
      <c r="Z309" s="3"/>
      <c r="AF309" t="s">
        <v>63</v>
      </c>
      <c r="AH309">
        <v>0</v>
      </c>
      <c r="AI309" s="2">
        <v>44865</v>
      </c>
      <c r="AJ309" t="s">
        <v>64</v>
      </c>
      <c r="AK309" t="s">
        <v>64</v>
      </c>
      <c r="AL309" t="s">
        <v>64</v>
      </c>
      <c r="AN309" s="3"/>
      <c r="AP309" t="s">
        <v>64</v>
      </c>
      <c r="AR309" t="s">
        <v>64</v>
      </c>
      <c r="AS309" t="s">
        <v>66</v>
      </c>
    </row>
    <row r="310" spans="1:45" ht="16" x14ac:dyDescent="0.2">
      <c r="A310">
        <v>818</v>
      </c>
      <c r="B310">
        <v>818</v>
      </c>
      <c r="C310" s="2">
        <v>44865</v>
      </c>
      <c r="E310" t="s">
        <v>202</v>
      </c>
      <c r="F310" s="3">
        <v>2018.28</v>
      </c>
      <c r="G310" t="s">
        <v>47</v>
      </c>
      <c r="H310" s="3">
        <v>0</v>
      </c>
      <c r="I310" t="s">
        <v>104</v>
      </c>
      <c r="J310">
        <v>1730</v>
      </c>
      <c r="K310" t="s">
        <v>52</v>
      </c>
      <c r="L310" t="s">
        <v>203</v>
      </c>
      <c r="N310">
        <v>1712</v>
      </c>
      <c r="O310" t="s">
        <v>52</v>
      </c>
      <c r="P310" t="s">
        <v>203</v>
      </c>
      <c r="T310" t="s">
        <v>64</v>
      </c>
      <c r="Z310" s="3"/>
      <c r="AF310" t="s">
        <v>63</v>
      </c>
      <c r="AH310">
        <v>0</v>
      </c>
      <c r="AI310" s="2">
        <v>44865</v>
      </c>
      <c r="AJ310" t="s">
        <v>64</v>
      </c>
      <c r="AK310" t="s">
        <v>64</v>
      </c>
      <c r="AL310" t="s">
        <v>64</v>
      </c>
      <c r="AN310" s="3"/>
      <c r="AP310" t="s">
        <v>64</v>
      </c>
      <c r="AR310" t="s">
        <v>64</v>
      </c>
      <c r="AS310" t="s">
        <v>66</v>
      </c>
    </row>
    <row r="311" spans="1:45" ht="16" x14ac:dyDescent="0.2">
      <c r="A311">
        <v>819</v>
      </c>
      <c r="B311">
        <v>819</v>
      </c>
      <c r="C311" s="2">
        <v>44865</v>
      </c>
      <c r="E311" t="s">
        <v>205</v>
      </c>
      <c r="F311" s="3">
        <v>423</v>
      </c>
      <c r="G311" t="s">
        <v>47</v>
      </c>
      <c r="H311" s="3">
        <v>0</v>
      </c>
      <c r="I311" t="s">
        <v>104</v>
      </c>
      <c r="J311">
        <v>1730</v>
      </c>
      <c r="K311" t="s">
        <v>52</v>
      </c>
      <c r="L311" t="s">
        <v>203</v>
      </c>
      <c r="N311">
        <v>1700</v>
      </c>
      <c r="O311" t="s">
        <v>52</v>
      </c>
      <c r="P311" t="s">
        <v>203</v>
      </c>
      <c r="T311" t="s">
        <v>64</v>
      </c>
      <c r="Z311" s="3"/>
      <c r="AF311" t="s">
        <v>63</v>
      </c>
      <c r="AH311">
        <v>0</v>
      </c>
      <c r="AI311" s="2">
        <v>44865</v>
      </c>
      <c r="AJ311" t="s">
        <v>64</v>
      </c>
      <c r="AK311" t="s">
        <v>64</v>
      </c>
      <c r="AL311" t="s">
        <v>64</v>
      </c>
      <c r="AN311" s="3"/>
      <c r="AP311" t="s">
        <v>64</v>
      </c>
      <c r="AR311" t="s">
        <v>64</v>
      </c>
      <c r="AS311" t="s">
        <v>66</v>
      </c>
    </row>
    <row r="312" spans="1:45" ht="16" x14ac:dyDescent="0.2">
      <c r="A312">
        <v>820</v>
      </c>
      <c r="B312">
        <v>820</v>
      </c>
      <c r="C312" s="2">
        <v>44865</v>
      </c>
      <c r="E312" t="s">
        <v>370</v>
      </c>
      <c r="F312" s="3">
        <v>1331.14</v>
      </c>
      <c r="G312" t="s">
        <v>47</v>
      </c>
      <c r="H312" s="3">
        <v>0</v>
      </c>
      <c r="I312" t="s">
        <v>104</v>
      </c>
      <c r="J312">
        <v>1730</v>
      </c>
      <c r="K312" t="s">
        <v>52</v>
      </c>
      <c r="L312" t="s">
        <v>203</v>
      </c>
      <c r="N312">
        <v>1705</v>
      </c>
      <c r="O312" t="s">
        <v>52</v>
      </c>
      <c r="P312" t="s">
        <v>203</v>
      </c>
      <c r="T312" t="s">
        <v>64</v>
      </c>
      <c r="Z312" s="3"/>
      <c r="AF312" t="s">
        <v>63</v>
      </c>
      <c r="AH312">
        <v>0</v>
      </c>
      <c r="AI312" s="2">
        <v>44865</v>
      </c>
      <c r="AJ312" t="s">
        <v>64</v>
      </c>
      <c r="AK312" t="s">
        <v>64</v>
      </c>
      <c r="AL312" t="s">
        <v>64</v>
      </c>
      <c r="AN312" s="3"/>
      <c r="AP312" t="s">
        <v>64</v>
      </c>
      <c r="AR312" t="s">
        <v>64</v>
      </c>
      <c r="AS312" t="s">
        <v>66</v>
      </c>
    </row>
    <row r="313" spans="1:45" ht="16" x14ac:dyDescent="0.2">
      <c r="A313">
        <v>821</v>
      </c>
      <c r="B313">
        <v>821</v>
      </c>
      <c r="C313" s="2">
        <v>44865</v>
      </c>
      <c r="D313" t="s">
        <v>970</v>
      </c>
      <c r="E313" t="s">
        <v>971</v>
      </c>
      <c r="F313" s="3">
        <v>40.11</v>
      </c>
      <c r="G313" t="s">
        <v>47</v>
      </c>
      <c r="H313" s="3">
        <v>0</v>
      </c>
      <c r="I313" t="s">
        <v>104</v>
      </c>
      <c r="J313">
        <v>6700</v>
      </c>
      <c r="K313" t="s">
        <v>49</v>
      </c>
      <c r="L313" t="s">
        <v>50</v>
      </c>
      <c r="M313" t="s">
        <v>799</v>
      </c>
      <c r="N313">
        <v>1730</v>
      </c>
      <c r="O313" t="s">
        <v>52</v>
      </c>
      <c r="P313" t="s">
        <v>203</v>
      </c>
      <c r="T313" t="s">
        <v>64</v>
      </c>
      <c r="Z313" s="3"/>
      <c r="AF313" t="s">
        <v>63</v>
      </c>
      <c r="AH313">
        <v>0</v>
      </c>
      <c r="AI313" s="2">
        <v>44865</v>
      </c>
      <c r="AJ313" t="s">
        <v>64</v>
      </c>
      <c r="AK313" t="s">
        <v>64</v>
      </c>
      <c r="AL313" t="s">
        <v>64</v>
      </c>
      <c r="AN313" s="3"/>
      <c r="AP313" t="s">
        <v>64</v>
      </c>
      <c r="AR313" t="s">
        <v>64</v>
      </c>
      <c r="AS313" t="s">
        <v>66</v>
      </c>
    </row>
    <row r="314" spans="1:45" ht="16" x14ac:dyDescent="0.2">
      <c r="A314">
        <v>822</v>
      </c>
      <c r="B314">
        <v>822</v>
      </c>
      <c r="C314" s="2">
        <v>44865</v>
      </c>
      <c r="D314" t="s">
        <v>373</v>
      </c>
      <c r="E314" t="s">
        <v>968</v>
      </c>
      <c r="F314" s="3">
        <v>3022.03</v>
      </c>
      <c r="G314" t="s">
        <v>47</v>
      </c>
      <c r="H314" s="3">
        <v>0</v>
      </c>
      <c r="I314" t="s">
        <v>104</v>
      </c>
      <c r="J314">
        <v>2551</v>
      </c>
      <c r="K314" t="s">
        <v>49</v>
      </c>
      <c r="L314" t="s">
        <v>50</v>
      </c>
      <c r="M314" t="s">
        <v>51</v>
      </c>
      <c r="N314">
        <v>1730</v>
      </c>
      <c r="O314" t="s">
        <v>52</v>
      </c>
      <c r="P314" t="s">
        <v>203</v>
      </c>
      <c r="T314" t="s">
        <v>64</v>
      </c>
      <c r="Z314" s="3"/>
      <c r="AF314" t="s">
        <v>63</v>
      </c>
      <c r="AH314">
        <v>0</v>
      </c>
      <c r="AI314" s="2">
        <v>44865</v>
      </c>
      <c r="AJ314" t="s">
        <v>64</v>
      </c>
      <c r="AK314" t="s">
        <v>64</v>
      </c>
      <c r="AL314" t="s">
        <v>64</v>
      </c>
      <c r="AN314" s="3"/>
      <c r="AP314" t="s">
        <v>64</v>
      </c>
      <c r="AR314" t="s">
        <v>64</v>
      </c>
      <c r="AS314" t="s">
        <v>66</v>
      </c>
    </row>
    <row r="315" spans="1:45" ht="16" x14ac:dyDescent="0.2">
      <c r="A315">
        <v>823</v>
      </c>
      <c r="B315">
        <v>823</v>
      </c>
      <c r="C315" s="2">
        <v>44865</v>
      </c>
      <c r="D315" t="s">
        <v>970</v>
      </c>
      <c r="E315" t="s">
        <v>204</v>
      </c>
      <c r="F315" s="3">
        <v>9.31</v>
      </c>
      <c r="G315" t="s">
        <v>47</v>
      </c>
      <c r="H315" s="3">
        <v>0</v>
      </c>
      <c r="I315" t="s">
        <v>104</v>
      </c>
      <c r="J315">
        <v>6750</v>
      </c>
      <c r="K315" t="s">
        <v>49</v>
      </c>
      <c r="L315" t="s">
        <v>50</v>
      </c>
      <c r="M315" t="s">
        <v>799</v>
      </c>
      <c r="N315">
        <v>1730</v>
      </c>
      <c r="O315" t="s">
        <v>52</v>
      </c>
      <c r="P315" t="s">
        <v>203</v>
      </c>
      <c r="T315" t="s">
        <v>64</v>
      </c>
      <c r="Z315" s="3"/>
      <c r="AF315" t="s">
        <v>63</v>
      </c>
      <c r="AH315">
        <v>0</v>
      </c>
      <c r="AI315" s="2">
        <v>44865</v>
      </c>
      <c r="AJ315" t="s">
        <v>64</v>
      </c>
      <c r="AK315" t="s">
        <v>64</v>
      </c>
      <c r="AL315" t="s">
        <v>64</v>
      </c>
      <c r="AN315" s="3"/>
      <c r="AP315" t="s">
        <v>64</v>
      </c>
      <c r="AR315" t="s">
        <v>64</v>
      </c>
      <c r="AS315" t="s">
        <v>66</v>
      </c>
    </row>
    <row r="316" spans="1:45" ht="16" x14ac:dyDescent="0.2">
      <c r="A316">
        <v>824</v>
      </c>
      <c r="B316">
        <v>824</v>
      </c>
      <c r="C316" s="2">
        <v>44865</v>
      </c>
      <c r="D316" t="s">
        <v>967</v>
      </c>
      <c r="E316" t="s">
        <v>204</v>
      </c>
      <c r="F316" s="3">
        <v>70.69</v>
      </c>
      <c r="G316" t="s">
        <v>47</v>
      </c>
      <c r="H316" s="3">
        <v>0</v>
      </c>
      <c r="I316" t="s">
        <v>104</v>
      </c>
      <c r="J316">
        <v>6750</v>
      </c>
      <c r="K316" t="s">
        <v>49</v>
      </c>
      <c r="L316" t="s">
        <v>50</v>
      </c>
      <c r="M316" t="s">
        <v>799</v>
      </c>
      <c r="N316">
        <v>1730</v>
      </c>
      <c r="O316" t="s">
        <v>52</v>
      </c>
      <c r="P316" t="s">
        <v>203</v>
      </c>
      <c r="T316" t="s">
        <v>64</v>
      </c>
      <c r="Z316" s="3"/>
      <c r="AF316" t="s">
        <v>63</v>
      </c>
      <c r="AH316">
        <v>0</v>
      </c>
      <c r="AI316" s="2">
        <v>44865</v>
      </c>
      <c r="AJ316" t="s">
        <v>64</v>
      </c>
      <c r="AK316" t="s">
        <v>64</v>
      </c>
      <c r="AL316" t="s">
        <v>64</v>
      </c>
      <c r="AN316" s="3"/>
      <c r="AP316" t="s">
        <v>64</v>
      </c>
      <c r="AR316" t="s">
        <v>64</v>
      </c>
      <c r="AS316" t="s">
        <v>66</v>
      </c>
    </row>
    <row r="317" spans="1:45" ht="16" x14ac:dyDescent="0.2">
      <c r="A317">
        <v>825</v>
      </c>
      <c r="B317">
        <v>825</v>
      </c>
      <c r="C317" s="2">
        <v>44865</v>
      </c>
      <c r="D317" t="s">
        <v>969</v>
      </c>
      <c r="E317" t="s">
        <v>204</v>
      </c>
      <c r="F317" s="3">
        <v>35.72</v>
      </c>
      <c r="G317" t="s">
        <v>47</v>
      </c>
      <c r="H317" s="3">
        <v>0</v>
      </c>
      <c r="I317" t="s">
        <v>104</v>
      </c>
      <c r="J317">
        <v>6750</v>
      </c>
      <c r="K317" t="s">
        <v>49</v>
      </c>
      <c r="L317" t="s">
        <v>50</v>
      </c>
      <c r="M317" t="s">
        <v>799</v>
      </c>
      <c r="N317">
        <v>1730</v>
      </c>
      <c r="O317" t="s">
        <v>52</v>
      </c>
      <c r="P317" t="s">
        <v>203</v>
      </c>
      <c r="T317" t="s">
        <v>64</v>
      </c>
      <c r="Z317" s="3"/>
      <c r="AF317" t="s">
        <v>63</v>
      </c>
      <c r="AH317">
        <v>0</v>
      </c>
      <c r="AI317" s="2">
        <v>44865</v>
      </c>
      <c r="AJ317" t="s">
        <v>64</v>
      </c>
      <c r="AK317" t="s">
        <v>64</v>
      </c>
      <c r="AL317" t="s">
        <v>64</v>
      </c>
      <c r="AN317" s="3"/>
      <c r="AP317" t="s">
        <v>64</v>
      </c>
      <c r="AR317" t="s">
        <v>64</v>
      </c>
      <c r="AS317" t="s">
        <v>66</v>
      </c>
    </row>
    <row r="318" spans="1:45" ht="16" x14ac:dyDescent="0.2">
      <c r="A318">
        <v>826</v>
      </c>
      <c r="B318">
        <v>826</v>
      </c>
      <c r="C318" s="2">
        <v>44865</v>
      </c>
      <c r="D318" t="s">
        <v>373</v>
      </c>
      <c r="E318" t="s">
        <v>204</v>
      </c>
      <c r="F318" s="3">
        <v>700.97</v>
      </c>
      <c r="G318" t="s">
        <v>47</v>
      </c>
      <c r="H318" s="3">
        <v>0</v>
      </c>
      <c r="I318" t="s">
        <v>104</v>
      </c>
      <c r="J318">
        <v>2555</v>
      </c>
      <c r="K318" t="s">
        <v>49</v>
      </c>
      <c r="L318" t="s">
        <v>50</v>
      </c>
      <c r="M318" t="s">
        <v>51</v>
      </c>
      <c r="N318">
        <v>1730</v>
      </c>
      <c r="O318" t="s">
        <v>52</v>
      </c>
      <c r="P318" t="s">
        <v>203</v>
      </c>
      <c r="T318" t="s">
        <v>64</v>
      </c>
      <c r="Z318" s="3"/>
      <c r="AF318" t="s">
        <v>63</v>
      </c>
      <c r="AH318">
        <v>0</v>
      </c>
      <c r="AI318" s="2">
        <v>44865</v>
      </c>
      <c r="AJ318" t="s">
        <v>64</v>
      </c>
      <c r="AK318" t="s">
        <v>64</v>
      </c>
      <c r="AL318" t="s">
        <v>64</v>
      </c>
      <c r="AN318" s="3"/>
      <c r="AP318" t="s">
        <v>64</v>
      </c>
      <c r="AR318" t="s">
        <v>64</v>
      </c>
      <c r="AS318" t="s">
        <v>66</v>
      </c>
    </row>
    <row r="319" spans="1:45" ht="16" x14ac:dyDescent="0.2">
      <c r="A319">
        <v>827</v>
      </c>
      <c r="B319">
        <v>827</v>
      </c>
      <c r="C319" s="2">
        <v>44865</v>
      </c>
      <c r="D319" t="s">
        <v>371</v>
      </c>
      <c r="E319" t="s">
        <v>204</v>
      </c>
      <c r="F319" s="3">
        <v>858.73</v>
      </c>
      <c r="G319" t="s">
        <v>47</v>
      </c>
      <c r="H319" s="3">
        <v>0</v>
      </c>
      <c r="I319" t="s">
        <v>104</v>
      </c>
      <c r="J319">
        <v>2555</v>
      </c>
      <c r="K319" t="s">
        <v>49</v>
      </c>
      <c r="L319" t="s">
        <v>50</v>
      </c>
      <c r="M319" t="s">
        <v>51</v>
      </c>
      <c r="N319">
        <v>1730</v>
      </c>
      <c r="O319" t="s">
        <v>52</v>
      </c>
      <c r="P319" t="s">
        <v>203</v>
      </c>
      <c r="T319" t="s">
        <v>64</v>
      </c>
      <c r="Z319" s="3"/>
      <c r="AF319" t="s">
        <v>63</v>
      </c>
      <c r="AH319">
        <v>0</v>
      </c>
      <c r="AI319" s="2">
        <v>44865</v>
      </c>
      <c r="AJ319" t="s">
        <v>64</v>
      </c>
      <c r="AK319" t="s">
        <v>64</v>
      </c>
      <c r="AL319" t="s">
        <v>64</v>
      </c>
      <c r="AN319" s="3"/>
      <c r="AP319" t="s">
        <v>64</v>
      </c>
      <c r="AR319" t="s">
        <v>64</v>
      </c>
      <c r="AS319" t="s">
        <v>66</v>
      </c>
    </row>
    <row r="320" spans="1:45" ht="16" x14ac:dyDescent="0.2">
      <c r="A320">
        <v>828</v>
      </c>
      <c r="B320">
        <v>828</v>
      </c>
      <c r="C320" s="2">
        <v>44865</v>
      </c>
      <c r="D320" t="s">
        <v>372</v>
      </c>
      <c r="E320" t="s">
        <v>204</v>
      </c>
      <c r="F320" s="3">
        <v>522.94000000000005</v>
      </c>
      <c r="G320" t="s">
        <v>47</v>
      </c>
      <c r="H320" s="3">
        <v>0</v>
      </c>
      <c r="I320" t="s">
        <v>104</v>
      </c>
      <c r="J320">
        <v>2555</v>
      </c>
      <c r="K320" t="s">
        <v>49</v>
      </c>
      <c r="L320" t="s">
        <v>50</v>
      </c>
      <c r="M320" t="s">
        <v>51</v>
      </c>
      <c r="N320">
        <v>1730</v>
      </c>
      <c r="O320" t="s">
        <v>52</v>
      </c>
      <c r="P320" t="s">
        <v>203</v>
      </c>
      <c r="T320" t="s">
        <v>64</v>
      </c>
      <c r="Z320" s="3"/>
      <c r="AF320" t="s">
        <v>63</v>
      </c>
      <c r="AH320">
        <v>0</v>
      </c>
      <c r="AI320" s="2">
        <v>44865</v>
      </c>
      <c r="AJ320" t="s">
        <v>64</v>
      </c>
      <c r="AK320" t="s">
        <v>64</v>
      </c>
      <c r="AL320" t="s">
        <v>64</v>
      </c>
      <c r="AN320" s="3"/>
      <c r="AP320" t="s">
        <v>64</v>
      </c>
      <c r="AR320" t="s">
        <v>64</v>
      </c>
      <c r="AS320" t="s">
        <v>66</v>
      </c>
    </row>
    <row r="321" spans="1:45" ht="16" x14ac:dyDescent="0.2">
      <c r="A321">
        <v>1927</v>
      </c>
      <c r="B321">
        <v>1927</v>
      </c>
      <c r="C321" s="2">
        <v>44869</v>
      </c>
      <c r="D321" t="s">
        <v>279</v>
      </c>
      <c r="E321" t="s">
        <v>280</v>
      </c>
      <c r="F321" s="3">
        <v>53.43</v>
      </c>
      <c r="G321" t="s">
        <v>47</v>
      </c>
      <c r="H321" s="3">
        <v>0</v>
      </c>
      <c r="I321" t="s">
        <v>48</v>
      </c>
      <c r="J321">
        <v>2704</v>
      </c>
      <c r="K321" t="s">
        <v>49</v>
      </c>
      <c r="L321" t="s">
        <v>50</v>
      </c>
      <c r="M321" t="s">
        <v>51</v>
      </c>
      <c r="N321">
        <v>940</v>
      </c>
      <c r="O321" t="s">
        <v>52</v>
      </c>
      <c r="P321" t="s">
        <v>53</v>
      </c>
      <c r="T321" t="s">
        <v>281</v>
      </c>
      <c r="U321" t="s">
        <v>1128</v>
      </c>
      <c r="V321" t="s">
        <v>1129</v>
      </c>
      <c r="W321" t="s">
        <v>56</v>
      </c>
      <c r="X321" t="s">
        <v>1130</v>
      </c>
      <c r="Y321" t="s">
        <v>231</v>
      </c>
      <c r="Z321" s="3">
        <v>19</v>
      </c>
      <c r="AA321" t="s">
        <v>284</v>
      </c>
      <c r="AB321" t="s">
        <v>1131</v>
      </c>
      <c r="AC321" t="s">
        <v>61</v>
      </c>
      <c r="AD321" t="s">
        <v>61</v>
      </c>
      <c r="AE321" t="s">
        <v>1132</v>
      </c>
      <c r="AF321" t="s">
        <v>63</v>
      </c>
      <c r="AH321">
        <v>0</v>
      </c>
      <c r="AI321" s="2">
        <v>44869</v>
      </c>
      <c r="AJ321" t="s">
        <v>64</v>
      </c>
      <c r="AK321" t="s">
        <v>64</v>
      </c>
      <c r="AL321" t="s">
        <v>1133</v>
      </c>
      <c r="AM321" t="s">
        <v>1128</v>
      </c>
      <c r="AN321" s="3">
        <v>53.43</v>
      </c>
      <c r="AO321" t="s">
        <v>1131</v>
      </c>
      <c r="AP321" t="s">
        <v>64</v>
      </c>
      <c r="AQ321" t="s">
        <v>1132</v>
      </c>
      <c r="AR321">
        <v>204</v>
      </c>
      <c r="AS321" t="s">
        <v>66</v>
      </c>
    </row>
    <row r="322" spans="1:45" ht="16" x14ac:dyDescent="0.2">
      <c r="A322">
        <v>780</v>
      </c>
      <c r="B322">
        <v>780</v>
      </c>
      <c r="C322" s="2">
        <v>44874</v>
      </c>
      <c r="D322" t="s">
        <v>354</v>
      </c>
      <c r="E322" t="s">
        <v>1134</v>
      </c>
      <c r="F322" s="3">
        <v>1552.88</v>
      </c>
      <c r="G322" t="s">
        <v>47</v>
      </c>
      <c r="H322" s="3">
        <v>0</v>
      </c>
      <c r="I322" t="s">
        <v>48</v>
      </c>
      <c r="J322">
        <v>2710</v>
      </c>
      <c r="K322" t="s">
        <v>49</v>
      </c>
      <c r="L322" t="s">
        <v>50</v>
      </c>
      <c r="M322" t="s">
        <v>51</v>
      </c>
      <c r="N322">
        <v>940</v>
      </c>
      <c r="O322" t="s">
        <v>52</v>
      </c>
      <c r="P322" t="s">
        <v>53</v>
      </c>
      <c r="T322" t="s">
        <v>1135</v>
      </c>
      <c r="U322" t="s">
        <v>1136</v>
      </c>
      <c r="V322" t="s">
        <v>636</v>
      </c>
      <c r="W322" t="s">
        <v>56</v>
      </c>
      <c r="X322" t="s">
        <v>1137</v>
      </c>
      <c r="Y322" t="s">
        <v>1138</v>
      </c>
      <c r="Z322" s="3">
        <v>0</v>
      </c>
      <c r="AA322" t="s">
        <v>1139</v>
      </c>
      <c r="AB322" t="s">
        <v>1140</v>
      </c>
      <c r="AC322" t="s">
        <v>61</v>
      </c>
      <c r="AD322" t="s">
        <v>61</v>
      </c>
      <c r="AE322" t="s">
        <v>1141</v>
      </c>
      <c r="AF322" t="s">
        <v>63</v>
      </c>
      <c r="AH322">
        <v>0</v>
      </c>
      <c r="AI322" s="2">
        <v>44874</v>
      </c>
      <c r="AJ322" t="s">
        <v>64</v>
      </c>
      <c r="AK322" t="s">
        <v>64</v>
      </c>
      <c r="AL322" t="s">
        <v>1142</v>
      </c>
      <c r="AM322" t="s">
        <v>1136</v>
      </c>
      <c r="AN322" s="3">
        <v>1552.88</v>
      </c>
      <c r="AO322" t="s">
        <v>1140</v>
      </c>
      <c r="AP322" t="s">
        <v>64</v>
      </c>
      <c r="AQ322" t="s">
        <v>1141</v>
      </c>
      <c r="AR322">
        <v>212</v>
      </c>
      <c r="AS322" t="s">
        <v>66</v>
      </c>
    </row>
    <row r="323" spans="1:45" ht="16" x14ac:dyDescent="0.2">
      <c r="A323">
        <v>781</v>
      </c>
      <c r="B323">
        <v>781</v>
      </c>
      <c r="C323" s="2">
        <v>44874</v>
      </c>
      <c r="D323" t="s">
        <v>354</v>
      </c>
      <c r="E323" t="s">
        <v>1143</v>
      </c>
      <c r="F323" s="3">
        <v>40.58</v>
      </c>
      <c r="G323" t="s">
        <v>47</v>
      </c>
      <c r="H323" s="3">
        <v>0</v>
      </c>
      <c r="I323" t="s">
        <v>48</v>
      </c>
      <c r="J323">
        <v>2710</v>
      </c>
      <c r="K323" t="s">
        <v>49</v>
      </c>
      <c r="L323" t="s">
        <v>50</v>
      </c>
      <c r="M323" t="s">
        <v>51</v>
      </c>
      <c r="N323">
        <v>940</v>
      </c>
      <c r="O323" t="s">
        <v>52</v>
      </c>
      <c r="P323" t="s">
        <v>53</v>
      </c>
      <c r="T323" t="s">
        <v>1144</v>
      </c>
      <c r="U323" t="s">
        <v>1145</v>
      </c>
      <c r="V323" t="s">
        <v>1146</v>
      </c>
      <c r="W323" t="s">
        <v>56</v>
      </c>
      <c r="X323" t="s">
        <v>1147</v>
      </c>
      <c r="Y323" t="s">
        <v>1138</v>
      </c>
      <c r="Z323" s="3">
        <v>0</v>
      </c>
      <c r="AA323" t="s">
        <v>1148</v>
      </c>
      <c r="AB323" t="s">
        <v>1140</v>
      </c>
      <c r="AC323" t="s">
        <v>61</v>
      </c>
      <c r="AD323" t="s">
        <v>61</v>
      </c>
      <c r="AE323" t="s">
        <v>1149</v>
      </c>
      <c r="AF323" t="s">
        <v>63</v>
      </c>
      <c r="AH323">
        <v>0</v>
      </c>
      <c r="AI323" s="2">
        <v>44874</v>
      </c>
      <c r="AJ323" t="s">
        <v>64</v>
      </c>
      <c r="AK323" t="s">
        <v>64</v>
      </c>
      <c r="AL323" t="s">
        <v>1150</v>
      </c>
      <c r="AM323" t="s">
        <v>1145</v>
      </c>
      <c r="AN323" s="3">
        <v>40.58</v>
      </c>
      <c r="AO323" t="s">
        <v>1140</v>
      </c>
      <c r="AP323" t="s">
        <v>64</v>
      </c>
      <c r="AQ323" t="s">
        <v>1149</v>
      </c>
      <c r="AR323">
        <v>213</v>
      </c>
      <c r="AS323" t="s">
        <v>66</v>
      </c>
    </row>
    <row r="324" spans="1:45" ht="16" x14ac:dyDescent="0.2">
      <c r="A324">
        <v>3513</v>
      </c>
      <c r="B324">
        <v>3513</v>
      </c>
      <c r="C324" s="2">
        <v>44876</v>
      </c>
      <c r="D324" t="s">
        <v>354</v>
      </c>
      <c r="E324" t="s">
        <v>1151</v>
      </c>
      <c r="F324" s="3">
        <v>108.66</v>
      </c>
      <c r="G324" t="s">
        <v>47</v>
      </c>
      <c r="H324" s="3">
        <v>0</v>
      </c>
      <c r="I324" t="s">
        <v>48</v>
      </c>
      <c r="J324">
        <v>2710</v>
      </c>
      <c r="K324" t="s">
        <v>49</v>
      </c>
      <c r="L324" t="s">
        <v>50</v>
      </c>
      <c r="M324" t="s">
        <v>51</v>
      </c>
      <c r="N324">
        <v>940</v>
      </c>
      <c r="O324" t="s">
        <v>52</v>
      </c>
      <c r="P324" t="s">
        <v>53</v>
      </c>
      <c r="T324" t="s">
        <v>1152</v>
      </c>
      <c r="U324" t="s">
        <v>1153</v>
      </c>
      <c r="V324" t="s">
        <v>1154</v>
      </c>
      <c r="W324" t="s">
        <v>56</v>
      </c>
      <c r="X324" t="s">
        <v>1155</v>
      </c>
      <c r="Y324" t="s">
        <v>1138</v>
      </c>
      <c r="Z324" s="3">
        <v>0</v>
      </c>
      <c r="AA324" t="s">
        <v>1156</v>
      </c>
      <c r="AB324" t="s">
        <v>1157</v>
      </c>
      <c r="AC324" t="s">
        <v>61</v>
      </c>
      <c r="AD324" t="s">
        <v>61</v>
      </c>
      <c r="AE324" t="s">
        <v>1158</v>
      </c>
      <c r="AF324" t="s">
        <v>63</v>
      </c>
      <c r="AH324">
        <v>0</v>
      </c>
      <c r="AI324" s="2">
        <v>44876</v>
      </c>
      <c r="AJ324" t="s">
        <v>64</v>
      </c>
      <c r="AK324" t="s">
        <v>64</v>
      </c>
      <c r="AL324" t="s">
        <v>1159</v>
      </c>
      <c r="AM324" t="s">
        <v>1153</v>
      </c>
      <c r="AN324" s="3">
        <v>108.66</v>
      </c>
      <c r="AO324" t="s">
        <v>1157</v>
      </c>
      <c r="AP324" t="s">
        <v>64</v>
      </c>
      <c r="AQ324" t="s">
        <v>1158</v>
      </c>
      <c r="AR324">
        <v>214</v>
      </c>
      <c r="AS324" t="s">
        <v>66</v>
      </c>
    </row>
    <row r="325" spans="1:45" ht="16" x14ac:dyDescent="0.2">
      <c r="A325">
        <v>790</v>
      </c>
      <c r="B325">
        <v>790</v>
      </c>
      <c r="C325" s="2">
        <v>44879</v>
      </c>
      <c r="D325" t="s">
        <v>354</v>
      </c>
      <c r="E325" t="s">
        <v>1160</v>
      </c>
      <c r="F325" s="3">
        <v>39.630000000000003</v>
      </c>
      <c r="G325" t="s">
        <v>47</v>
      </c>
      <c r="H325" s="3">
        <v>0</v>
      </c>
      <c r="I325" t="s">
        <v>48</v>
      </c>
      <c r="J325">
        <v>2710</v>
      </c>
      <c r="K325" t="s">
        <v>49</v>
      </c>
      <c r="L325" t="s">
        <v>50</v>
      </c>
      <c r="M325" t="s">
        <v>51</v>
      </c>
      <c r="N325">
        <v>940</v>
      </c>
      <c r="O325" t="s">
        <v>52</v>
      </c>
      <c r="P325" t="s">
        <v>53</v>
      </c>
      <c r="T325" t="s">
        <v>1161</v>
      </c>
      <c r="U325" t="s">
        <v>1162</v>
      </c>
      <c r="V325" t="s">
        <v>766</v>
      </c>
      <c r="W325" t="s">
        <v>56</v>
      </c>
      <c r="X325" t="s">
        <v>1163</v>
      </c>
      <c r="Y325" t="s">
        <v>1138</v>
      </c>
      <c r="Z325" s="3">
        <v>0</v>
      </c>
      <c r="AA325" t="s">
        <v>1164</v>
      </c>
      <c r="AB325" t="s">
        <v>1165</v>
      </c>
      <c r="AC325" t="s">
        <v>61</v>
      </c>
      <c r="AD325" t="s">
        <v>61</v>
      </c>
      <c r="AE325" t="s">
        <v>1166</v>
      </c>
      <c r="AF325" t="s">
        <v>63</v>
      </c>
      <c r="AH325">
        <v>0</v>
      </c>
      <c r="AI325" s="2">
        <v>44879</v>
      </c>
      <c r="AJ325" t="s">
        <v>64</v>
      </c>
      <c r="AK325" t="s">
        <v>64</v>
      </c>
      <c r="AL325" t="s">
        <v>1167</v>
      </c>
      <c r="AM325" t="s">
        <v>1162</v>
      </c>
      <c r="AN325" s="3">
        <v>39.630000000000003</v>
      </c>
      <c r="AO325" t="s">
        <v>1165</v>
      </c>
      <c r="AP325" t="s">
        <v>64</v>
      </c>
      <c r="AQ325" t="s">
        <v>1166</v>
      </c>
      <c r="AR325">
        <v>215</v>
      </c>
      <c r="AS325" t="s">
        <v>66</v>
      </c>
    </row>
    <row r="326" spans="1:45" ht="16" x14ac:dyDescent="0.2">
      <c r="A326">
        <v>789</v>
      </c>
      <c r="B326">
        <v>789</v>
      </c>
      <c r="C326" s="2">
        <v>44879</v>
      </c>
      <c r="D326" t="s">
        <v>279</v>
      </c>
      <c r="E326" t="s">
        <v>287</v>
      </c>
      <c r="F326" s="3">
        <v>178.5</v>
      </c>
      <c r="G326" t="s">
        <v>47</v>
      </c>
      <c r="H326" s="3">
        <v>0</v>
      </c>
      <c r="I326" t="s">
        <v>48</v>
      </c>
      <c r="J326">
        <v>2894</v>
      </c>
      <c r="K326" t="s">
        <v>49</v>
      </c>
      <c r="L326" t="s">
        <v>50</v>
      </c>
      <c r="M326" t="s">
        <v>51</v>
      </c>
      <c r="N326">
        <v>940</v>
      </c>
      <c r="O326" t="s">
        <v>52</v>
      </c>
      <c r="P326" t="s">
        <v>53</v>
      </c>
      <c r="T326" t="s">
        <v>1168</v>
      </c>
      <c r="U326" t="s">
        <v>1169</v>
      </c>
      <c r="V326" t="s">
        <v>768</v>
      </c>
      <c r="W326" t="s">
        <v>56</v>
      </c>
      <c r="X326" t="s">
        <v>1170</v>
      </c>
      <c r="Y326" t="s">
        <v>291</v>
      </c>
      <c r="Z326" s="3">
        <v>19</v>
      </c>
      <c r="AA326" t="s">
        <v>1171</v>
      </c>
      <c r="AB326" t="s">
        <v>1172</v>
      </c>
      <c r="AC326" t="s">
        <v>61</v>
      </c>
      <c r="AD326" t="s">
        <v>61</v>
      </c>
      <c r="AE326" t="s">
        <v>1173</v>
      </c>
      <c r="AF326" t="s">
        <v>63</v>
      </c>
      <c r="AH326">
        <v>0</v>
      </c>
      <c r="AI326" s="2">
        <v>44879</v>
      </c>
      <c r="AJ326" t="s">
        <v>64</v>
      </c>
      <c r="AK326" t="s">
        <v>64</v>
      </c>
      <c r="AL326" t="s">
        <v>1174</v>
      </c>
      <c r="AM326" t="s">
        <v>1169</v>
      </c>
      <c r="AN326" s="3">
        <v>178.5</v>
      </c>
      <c r="AO326" t="s">
        <v>1172</v>
      </c>
      <c r="AP326" t="s">
        <v>64</v>
      </c>
      <c r="AQ326" t="s">
        <v>1173</v>
      </c>
      <c r="AR326">
        <v>216</v>
      </c>
      <c r="AS326" t="s">
        <v>66</v>
      </c>
    </row>
    <row r="327" spans="1:45" ht="16" x14ac:dyDescent="0.2">
      <c r="A327">
        <v>791</v>
      </c>
      <c r="B327">
        <v>791</v>
      </c>
      <c r="C327" s="2">
        <v>44880</v>
      </c>
      <c r="E327" t="s">
        <v>215</v>
      </c>
      <c r="F327" s="3">
        <v>1610.35</v>
      </c>
      <c r="G327" t="s">
        <v>47</v>
      </c>
      <c r="H327" s="3">
        <v>0</v>
      </c>
      <c r="I327" t="s">
        <v>48</v>
      </c>
      <c r="J327">
        <v>1700</v>
      </c>
      <c r="K327" t="s">
        <v>52</v>
      </c>
      <c r="L327" t="s">
        <v>203</v>
      </c>
      <c r="N327">
        <v>940</v>
      </c>
      <c r="O327" t="s">
        <v>52</v>
      </c>
      <c r="P327" t="s">
        <v>53</v>
      </c>
      <c r="T327" t="s">
        <v>1175</v>
      </c>
      <c r="U327" t="s">
        <v>1176</v>
      </c>
      <c r="Z327" s="3"/>
      <c r="AF327" t="s">
        <v>63</v>
      </c>
      <c r="AH327">
        <v>0</v>
      </c>
      <c r="AI327" s="2">
        <v>44880</v>
      </c>
      <c r="AJ327" t="s">
        <v>64</v>
      </c>
      <c r="AK327" t="s">
        <v>64</v>
      </c>
      <c r="AL327" t="s">
        <v>1177</v>
      </c>
      <c r="AM327" t="s">
        <v>1176</v>
      </c>
      <c r="AN327" s="3"/>
      <c r="AP327" t="s">
        <v>64</v>
      </c>
      <c r="AR327">
        <v>217</v>
      </c>
      <c r="AS327" t="s">
        <v>66</v>
      </c>
    </row>
    <row r="328" spans="1:45" ht="16" x14ac:dyDescent="0.2">
      <c r="A328">
        <v>850</v>
      </c>
      <c r="B328">
        <v>850</v>
      </c>
      <c r="C328" s="2">
        <v>44880</v>
      </c>
      <c r="D328" t="s">
        <v>354</v>
      </c>
      <c r="E328" t="s">
        <v>1178</v>
      </c>
      <c r="F328" s="3">
        <v>321.89</v>
      </c>
      <c r="G328" t="s">
        <v>47</v>
      </c>
      <c r="H328" s="3">
        <v>0</v>
      </c>
      <c r="I328" t="s">
        <v>48</v>
      </c>
      <c r="J328">
        <v>2710</v>
      </c>
      <c r="K328" t="s">
        <v>49</v>
      </c>
      <c r="L328" t="s">
        <v>50</v>
      </c>
      <c r="M328" t="s">
        <v>51</v>
      </c>
      <c r="N328">
        <v>940</v>
      </c>
      <c r="O328" t="s">
        <v>52</v>
      </c>
      <c r="P328" t="s">
        <v>53</v>
      </c>
      <c r="T328" t="s">
        <v>1179</v>
      </c>
      <c r="U328" t="s">
        <v>1180</v>
      </c>
      <c r="V328" t="s">
        <v>1181</v>
      </c>
      <c r="W328" t="s">
        <v>56</v>
      </c>
      <c r="X328" t="s">
        <v>1182</v>
      </c>
      <c r="Y328" t="s">
        <v>1138</v>
      </c>
      <c r="Z328" s="3">
        <v>0</v>
      </c>
      <c r="AA328" t="s">
        <v>1183</v>
      </c>
      <c r="AB328" t="s">
        <v>1184</v>
      </c>
      <c r="AC328" t="s">
        <v>61</v>
      </c>
      <c r="AD328" t="s">
        <v>61</v>
      </c>
      <c r="AE328" t="s">
        <v>1185</v>
      </c>
      <c r="AF328" t="s">
        <v>63</v>
      </c>
      <c r="AH328">
        <v>0</v>
      </c>
      <c r="AI328" s="2">
        <v>44880</v>
      </c>
      <c r="AJ328" t="s">
        <v>64</v>
      </c>
      <c r="AK328" t="s">
        <v>64</v>
      </c>
      <c r="AL328" t="s">
        <v>1186</v>
      </c>
      <c r="AM328" t="s">
        <v>1180</v>
      </c>
      <c r="AN328" s="3">
        <v>321.89</v>
      </c>
      <c r="AO328" t="s">
        <v>1184</v>
      </c>
      <c r="AP328" t="s">
        <v>64</v>
      </c>
      <c r="AQ328" t="s">
        <v>1185</v>
      </c>
      <c r="AR328">
        <v>218</v>
      </c>
      <c r="AS328" t="s">
        <v>66</v>
      </c>
    </row>
    <row r="329" spans="1:45" ht="16" x14ac:dyDescent="0.2">
      <c r="A329">
        <v>849</v>
      </c>
      <c r="B329">
        <v>849</v>
      </c>
      <c r="C329" s="2">
        <v>44881</v>
      </c>
      <c r="D329" t="s">
        <v>747</v>
      </c>
      <c r="E329" t="s">
        <v>1187</v>
      </c>
      <c r="F329" s="3">
        <v>1645.5</v>
      </c>
      <c r="G329" t="s">
        <v>47</v>
      </c>
      <c r="H329" s="3">
        <v>0</v>
      </c>
      <c r="I329" t="s">
        <v>104</v>
      </c>
      <c r="J329">
        <v>940</v>
      </c>
      <c r="K329" t="s">
        <v>52</v>
      </c>
      <c r="L329" t="s">
        <v>53</v>
      </c>
      <c r="N329">
        <v>6565</v>
      </c>
      <c r="O329" t="s">
        <v>49</v>
      </c>
      <c r="P329" t="s">
        <v>105</v>
      </c>
      <c r="Q329" t="s">
        <v>749</v>
      </c>
      <c r="T329" t="s">
        <v>1188</v>
      </c>
      <c r="U329" t="s">
        <v>1189</v>
      </c>
      <c r="V329" t="s">
        <v>775</v>
      </c>
      <c r="W329" t="s">
        <v>752</v>
      </c>
      <c r="X329" t="s">
        <v>1190</v>
      </c>
      <c r="Y329" t="s">
        <v>754</v>
      </c>
      <c r="Z329" s="3">
        <v>0</v>
      </c>
      <c r="AA329" t="s">
        <v>1191</v>
      </c>
      <c r="AB329" t="s">
        <v>1192</v>
      </c>
      <c r="AC329" t="s">
        <v>61</v>
      </c>
      <c r="AD329" t="s">
        <v>61</v>
      </c>
      <c r="AE329" t="s">
        <v>1193</v>
      </c>
      <c r="AF329" t="s">
        <v>63</v>
      </c>
      <c r="AH329">
        <v>0</v>
      </c>
      <c r="AI329" s="2">
        <v>44881</v>
      </c>
      <c r="AJ329" t="s">
        <v>64</v>
      </c>
      <c r="AK329" t="s">
        <v>64</v>
      </c>
      <c r="AL329" t="s">
        <v>1194</v>
      </c>
      <c r="AM329" t="s">
        <v>1189</v>
      </c>
      <c r="AN329" s="3">
        <v>1645.5</v>
      </c>
      <c r="AO329" t="s">
        <v>1192</v>
      </c>
      <c r="AP329" t="s">
        <v>64</v>
      </c>
      <c r="AQ329" t="s">
        <v>1193</v>
      </c>
      <c r="AR329">
        <v>219</v>
      </c>
      <c r="AS329" t="s">
        <v>66</v>
      </c>
    </row>
    <row r="330" spans="1:45" ht="16" x14ac:dyDescent="0.2">
      <c r="A330">
        <v>856</v>
      </c>
      <c r="B330">
        <v>856</v>
      </c>
      <c r="C330" s="2">
        <v>44882</v>
      </c>
      <c r="D330" t="s">
        <v>318</v>
      </c>
      <c r="E330" t="s">
        <v>1195</v>
      </c>
      <c r="F330" s="3">
        <v>57.12</v>
      </c>
      <c r="G330" t="s">
        <v>47</v>
      </c>
      <c r="H330" s="3">
        <v>0</v>
      </c>
      <c r="I330" t="s">
        <v>48</v>
      </c>
      <c r="J330">
        <v>2704</v>
      </c>
      <c r="K330" t="s">
        <v>49</v>
      </c>
      <c r="L330" t="s">
        <v>50</v>
      </c>
      <c r="M330" t="s">
        <v>51</v>
      </c>
      <c r="N330">
        <v>940</v>
      </c>
      <c r="O330" t="s">
        <v>52</v>
      </c>
      <c r="P330" t="s">
        <v>53</v>
      </c>
      <c r="T330" t="s">
        <v>1196</v>
      </c>
      <c r="U330" t="s">
        <v>1197</v>
      </c>
      <c r="V330" t="s">
        <v>789</v>
      </c>
      <c r="W330" t="s">
        <v>56</v>
      </c>
      <c r="X330" t="s">
        <v>1198</v>
      </c>
      <c r="Y330" t="s">
        <v>1199</v>
      </c>
      <c r="Z330" s="3">
        <v>19</v>
      </c>
      <c r="AA330" t="s">
        <v>1200</v>
      </c>
      <c r="AB330" t="s">
        <v>1165</v>
      </c>
      <c r="AC330" t="s">
        <v>61</v>
      </c>
      <c r="AD330" t="s">
        <v>61</v>
      </c>
      <c r="AE330" t="s">
        <v>1201</v>
      </c>
      <c r="AF330" t="s">
        <v>63</v>
      </c>
      <c r="AH330">
        <v>0</v>
      </c>
      <c r="AI330" s="2">
        <v>44882</v>
      </c>
      <c r="AJ330" t="s">
        <v>64</v>
      </c>
      <c r="AK330" t="s">
        <v>64</v>
      </c>
      <c r="AL330" t="s">
        <v>1202</v>
      </c>
      <c r="AM330" t="s">
        <v>1197</v>
      </c>
      <c r="AN330" s="3">
        <v>57.12</v>
      </c>
      <c r="AO330" t="s">
        <v>1165</v>
      </c>
      <c r="AP330" t="s">
        <v>64</v>
      </c>
      <c r="AQ330" t="s">
        <v>1201</v>
      </c>
      <c r="AR330">
        <v>221</v>
      </c>
      <c r="AS330" t="s">
        <v>66</v>
      </c>
    </row>
    <row r="331" spans="1:45" ht="16" x14ac:dyDescent="0.2">
      <c r="A331">
        <v>857</v>
      </c>
      <c r="B331">
        <v>857</v>
      </c>
      <c r="C331" s="2">
        <v>44882</v>
      </c>
      <c r="D331" t="s">
        <v>318</v>
      </c>
      <c r="E331" t="s">
        <v>1203</v>
      </c>
      <c r="F331" s="3">
        <v>114.24</v>
      </c>
      <c r="G331" t="s">
        <v>47</v>
      </c>
      <c r="H331" s="3">
        <v>0</v>
      </c>
      <c r="I331" t="s">
        <v>48</v>
      </c>
      <c r="J331">
        <v>2704</v>
      </c>
      <c r="K331" t="s">
        <v>49</v>
      </c>
      <c r="L331" t="s">
        <v>50</v>
      </c>
      <c r="M331" t="s">
        <v>51</v>
      </c>
      <c r="N331">
        <v>940</v>
      </c>
      <c r="O331" t="s">
        <v>52</v>
      </c>
      <c r="P331" t="s">
        <v>53</v>
      </c>
      <c r="T331" t="s">
        <v>1204</v>
      </c>
      <c r="U331" t="s">
        <v>1205</v>
      </c>
      <c r="V331" t="s">
        <v>794</v>
      </c>
      <c r="W331" t="s">
        <v>56</v>
      </c>
      <c r="X331" t="s">
        <v>1206</v>
      </c>
      <c r="Y331" t="s">
        <v>1199</v>
      </c>
      <c r="Z331" s="3">
        <v>19</v>
      </c>
      <c r="AA331" t="s">
        <v>1207</v>
      </c>
      <c r="AB331" t="s">
        <v>1165</v>
      </c>
      <c r="AC331" t="s">
        <v>61</v>
      </c>
      <c r="AD331" t="s">
        <v>61</v>
      </c>
      <c r="AE331" t="s">
        <v>1208</v>
      </c>
      <c r="AF331" t="s">
        <v>63</v>
      </c>
      <c r="AH331">
        <v>0</v>
      </c>
      <c r="AI331" s="2">
        <v>44882</v>
      </c>
      <c r="AJ331" t="s">
        <v>64</v>
      </c>
      <c r="AK331" t="s">
        <v>64</v>
      </c>
      <c r="AL331" t="s">
        <v>1209</v>
      </c>
      <c r="AM331" t="s">
        <v>1205</v>
      </c>
      <c r="AN331" s="3">
        <v>114.24</v>
      </c>
      <c r="AO331" t="s">
        <v>1165</v>
      </c>
      <c r="AP331" t="s">
        <v>64</v>
      </c>
      <c r="AQ331" t="s">
        <v>1208</v>
      </c>
      <c r="AR331">
        <v>222</v>
      </c>
      <c r="AS331" t="s">
        <v>66</v>
      </c>
    </row>
    <row r="332" spans="1:45" ht="16" x14ac:dyDescent="0.2">
      <c r="A332">
        <v>851</v>
      </c>
      <c r="B332">
        <v>851</v>
      </c>
      <c r="C332" s="2">
        <v>44882</v>
      </c>
      <c r="E332" t="s">
        <v>1210</v>
      </c>
      <c r="F332" s="3">
        <v>9674.26</v>
      </c>
      <c r="G332" t="s">
        <v>47</v>
      </c>
      <c r="H332" s="3">
        <v>0</v>
      </c>
      <c r="I332" t="s">
        <v>48</v>
      </c>
      <c r="J332">
        <v>1712</v>
      </c>
      <c r="K332" t="s">
        <v>52</v>
      </c>
      <c r="L332" t="s">
        <v>203</v>
      </c>
      <c r="N332">
        <v>940</v>
      </c>
      <c r="O332" t="s">
        <v>52</v>
      </c>
      <c r="P332" t="s">
        <v>53</v>
      </c>
      <c r="T332" t="s">
        <v>1211</v>
      </c>
      <c r="U332" t="s">
        <v>1212</v>
      </c>
      <c r="Z332" s="3"/>
      <c r="AF332" t="s">
        <v>63</v>
      </c>
      <c r="AH332">
        <v>0</v>
      </c>
      <c r="AI332" s="2">
        <v>44882</v>
      </c>
      <c r="AJ332" t="s">
        <v>64</v>
      </c>
      <c r="AK332" t="s">
        <v>64</v>
      </c>
      <c r="AL332" t="s">
        <v>1213</v>
      </c>
      <c r="AM332" t="s">
        <v>1212</v>
      </c>
      <c r="AN332" s="3"/>
      <c r="AP332" t="s">
        <v>64</v>
      </c>
      <c r="AR332">
        <v>220</v>
      </c>
      <c r="AS332" t="s">
        <v>66</v>
      </c>
    </row>
    <row r="333" spans="1:45" ht="16" x14ac:dyDescent="0.2">
      <c r="A333">
        <v>1563</v>
      </c>
      <c r="B333">
        <v>1563</v>
      </c>
      <c r="C333" s="2">
        <v>44883</v>
      </c>
      <c r="E333" t="s">
        <v>1214</v>
      </c>
      <c r="F333" s="3">
        <v>4.99</v>
      </c>
      <c r="G333" t="s">
        <v>47</v>
      </c>
      <c r="H333" s="3">
        <v>0</v>
      </c>
      <c r="I333" t="s">
        <v>104</v>
      </c>
      <c r="J333">
        <v>942</v>
      </c>
      <c r="K333" t="s">
        <v>52</v>
      </c>
      <c r="L333" t="s">
        <v>53</v>
      </c>
      <c r="N333">
        <v>705</v>
      </c>
      <c r="O333" t="s">
        <v>52</v>
      </c>
      <c r="P333" t="s">
        <v>53</v>
      </c>
      <c r="T333" t="s">
        <v>1046</v>
      </c>
      <c r="U333" t="s">
        <v>1215</v>
      </c>
      <c r="Z333" s="3"/>
      <c r="AF333" t="s">
        <v>63</v>
      </c>
      <c r="AH333">
        <v>0</v>
      </c>
      <c r="AI333" s="2">
        <v>44883</v>
      </c>
      <c r="AJ333" t="s">
        <v>64</v>
      </c>
      <c r="AK333" t="s">
        <v>64</v>
      </c>
      <c r="AL333" t="s">
        <v>1216</v>
      </c>
      <c r="AM333" t="s">
        <v>1215</v>
      </c>
      <c r="AN333" s="3"/>
      <c r="AP333" t="s">
        <v>64</v>
      </c>
      <c r="AR333">
        <v>248</v>
      </c>
      <c r="AS333" t="s">
        <v>66</v>
      </c>
    </row>
    <row r="334" spans="1:45" ht="16" x14ac:dyDescent="0.2">
      <c r="A334">
        <v>1904</v>
      </c>
      <c r="B334">
        <v>1904</v>
      </c>
      <c r="C334" s="2">
        <v>44883</v>
      </c>
      <c r="D334" t="s">
        <v>318</v>
      </c>
      <c r="E334" t="s">
        <v>1217</v>
      </c>
      <c r="F334" s="3">
        <v>45.9</v>
      </c>
      <c r="G334" t="s">
        <v>47</v>
      </c>
      <c r="H334" s="3">
        <v>0</v>
      </c>
      <c r="I334" t="s">
        <v>48</v>
      </c>
      <c r="J334">
        <v>2900</v>
      </c>
      <c r="K334" t="s">
        <v>49</v>
      </c>
      <c r="L334" t="s">
        <v>50</v>
      </c>
      <c r="M334" t="s">
        <v>51</v>
      </c>
      <c r="N334">
        <v>940</v>
      </c>
      <c r="O334" t="s">
        <v>52</v>
      </c>
      <c r="P334" t="s">
        <v>53</v>
      </c>
      <c r="T334" t="s">
        <v>612</v>
      </c>
      <c r="U334" t="s">
        <v>1218</v>
      </c>
      <c r="V334" t="s">
        <v>1219</v>
      </c>
      <c r="W334" t="s">
        <v>56</v>
      </c>
      <c r="X334" t="s">
        <v>1220</v>
      </c>
      <c r="Y334" t="s">
        <v>323</v>
      </c>
      <c r="Z334" s="3">
        <v>19</v>
      </c>
      <c r="AA334" t="s">
        <v>615</v>
      </c>
      <c r="AB334" t="s">
        <v>889</v>
      </c>
      <c r="AC334" t="s">
        <v>61</v>
      </c>
      <c r="AD334" t="s">
        <v>61</v>
      </c>
      <c r="AE334" t="s">
        <v>1221</v>
      </c>
      <c r="AF334" t="s">
        <v>63</v>
      </c>
      <c r="AH334">
        <v>0</v>
      </c>
      <c r="AI334" s="2">
        <v>44883</v>
      </c>
      <c r="AJ334" t="s">
        <v>64</v>
      </c>
      <c r="AK334" t="s">
        <v>64</v>
      </c>
      <c r="AL334" t="s">
        <v>1222</v>
      </c>
      <c r="AM334" t="s">
        <v>1218</v>
      </c>
      <c r="AN334" s="3">
        <v>45.9</v>
      </c>
      <c r="AO334" t="s">
        <v>889</v>
      </c>
      <c r="AP334" t="s">
        <v>64</v>
      </c>
      <c r="AQ334" t="s">
        <v>1221</v>
      </c>
      <c r="AR334">
        <v>223</v>
      </c>
      <c r="AS334" t="s">
        <v>66</v>
      </c>
    </row>
    <row r="335" spans="1:45" ht="16" x14ac:dyDescent="0.2">
      <c r="A335">
        <v>854</v>
      </c>
      <c r="B335">
        <v>854</v>
      </c>
      <c r="C335" s="2">
        <v>44885.026770833327</v>
      </c>
      <c r="D335" t="s">
        <v>270</v>
      </c>
      <c r="E335" t="s">
        <v>1223</v>
      </c>
      <c r="F335" s="3">
        <v>14.28</v>
      </c>
      <c r="G335" t="s">
        <v>47</v>
      </c>
      <c r="H335" s="3">
        <v>0</v>
      </c>
      <c r="I335" t="s">
        <v>48</v>
      </c>
      <c r="J335">
        <v>2704</v>
      </c>
      <c r="K335" t="s">
        <v>49</v>
      </c>
      <c r="L335" t="s">
        <v>50</v>
      </c>
      <c r="M335" t="s">
        <v>51</v>
      </c>
      <c r="N335">
        <v>941</v>
      </c>
      <c r="O335" t="s">
        <v>52</v>
      </c>
      <c r="P335" t="s">
        <v>53</v>
      </c>
      <c r="T335" t="s">
        <v>1224</v>
      </c>
      <c r="U335" t="s">
        <v>1225</v>
      </c>
      <c r="V335" t="s">
        <v>782</v>
      </c>
      <c r="W335" t="s">
        <v>56</v>
      </c>
      <c r="X335" t="s">
        <v>1226</v>
      </c>
      <c r="Y335" t="s">
        <v>159</v>
      </c>
      <c r="Z335" s="3">
        <v>19</v>
      </c>
      <c r="AA335" t="s">
        <v>1227</v>
      </c>
      <c r="AB335" t="s">
        <v>1228</v>
      </c>
      <c r="AC335" t="s">
        <v>61</v>
      </c>
      <c r="AD335" t="s">
        <v>61</v>
      </c>
      <c r="AE335" t="s">
        <v>1229</v>
      </c>
      <c r="AF335" t="s">
        <v>63</v>
      </c>
      <c r="AH335">
        <v>0</v>
      </c>
      <c r="AI335" s="2">
        <v>44885</v>
      </c>
      <c r="AJ335" t="s">
        <v>64</v>
      </c>
      <c r="AK335" t="s">
        <v>64</v>
      </c>
      <c r="AL335" t="s">
        <v>1230</v>
      </c>
      <c r="AM335" t="s">
        <v>1225</v>
      </c>
      <c r="AN335" s="3">
        <v>14.28</v>
      </c>
      <c r="AO335" t="s">
        <v>1228</v>
      </c>
      <c r="AP335" t="s">
        <v>64</v>
      </c>
      <c r="AQ335" t="s">
        <v>1229</v>
      </c>
      <c r="AR335">
        <v>226</v>
      </c>
      <c r="AS335" t="s">
        <v>66</v>
      </c>
    </row>
    <row r="336" spans="1:45" ht="16" x14ac:dyDescent="0.2">
      <c r="A336">
        <v>855</v>
      </c>
      <c r="B336">
        <v>855</v>
      </c>
      <c r="C336" s="2">
        <v>44885.026770833327</v>
      </c>
      <c r="E336" t="s">
        <v>1231</v>
      </c>
      <c r="F336" s="3">
        <v>14.28</v>
      </c>
      <c r="G336" t="s">
        <v>47</v>
      </c>
      <c r="H336" s="3">
        <v>0</v>
      </c>
      <c r="I336" t="s">
        <v>104</v>
      </c>
      <c r="J336">
        <v>941</v>
      </c>
      <c r="K336" t="s">
        <v>52</v>
      </c>
      <c r="L336" t="s">
        <v>53</v>
      </c>
      <c r="N336">
        <v>705</v>
      </c>
      <c r="O336" t="s">
        <v>52</v>
      </c>
      <c r="P336" t="s">
        <v>53</v>
      </c>
      <c r="T336" t="s">
        <v>1227</v>
      </c>
      <c r="U336" t="s">
        <v>1232</v>
      </c>
      <c r="Z336" s="3"/>
      <c r="AF336" t="s">
        <v>63</v>
      </c>
      <c r="AH336">
        <v>0</v>
      </c>
      <c r="AI336" s="2">
        <v>44885</v>
      </c>
      <c r="AJ336" t="s">
        <v>64</v>
      </c>
      <c r="AK336" t="s">
        <v>64</v>
      </c>
      <c r="AL336" t="s">
        <v>1233</v>
      </c>
      <c r="AM336" t="s">
        <v>1232</v>
      </c>
      <c r="AN336" s="3"/>
      <c r="AP336" t="s">
        <v>64</v>
      </c>
      <c r="AR336">
        <v>225</v>
      </c>
      <c r="AS336" t="s">
        <v>66</v>
      </c>
    </row>
    <row r="337" spans="1:45" ht="16" x14ac:dyDescent="0.2">
      <c r="A337">
        <v>1926</v>
      </c>
      <c r="B337">
        <v>1926</v>
      </c>
      <c r="C337" s="2">
        <v>44886</v>
      </c>
      <c r="D337" t="s">
        <v>354</v>
      </c>
      <c r="E337" t="s">
        <v>1234</v>
      </c>
      <c r="F337" s="3">
        <v>340</v>
      </c>
      <c r="G337" t="s">
        <v>47</v>
      </c>
      <c r="H337" s="3">
        <v>0</v>
      </c>
      <c r="I337" t="s">
        <v>48</v>
      </c>
      <c r="J337">
        <v>2710</v>
      </c>
      <c r="K337" t="s">
        <v>49</v>
      </c>
      <c r="L337" t="s">
        <v>50</v>
      </c>
      <c r="M337" t="s">
        <v>51</v>
      </c>
      <c r="N337">
        <v>940</v>
      </c>
      <c r="O337" t="s">
        <v>52</v>
      </c>
      <c r="P337" t="s">
        <v>53</v>
      </c>
      <c r="T337" t="s">
        <v>1235</v>
      </c>
      <c r="U337" t="s">
        <v>1236</v>
      </c>
      <c r="V337" t="s">
        <v>852</v>
      </c>
      <c r="W337" t="s">
        <v>56</v>
      </c>
      <c r="X337" t="s">
        <v>1237</v>
      </c>
      <c r="Y337" t="s">
        <v>1238</v>
      </c>
      <c r="Z337" s="3">
        <v>19</v>
      </c>
      <c r="AA337" t="s">
        <v>1239</v>
      </c>
      <c r="AB337" t="s">
        <v>1240</v>
      </c>
      <c r="AC337" t="s">
        <v>61</v>
      </c>
      <c r="AD337" t="s">
        <v>61</v>
      </c>
      <c r="AE337" t="s">
        <v>1241</v>
      </c>
      <c r="AF337" t="s">
        <v>63</v>
      </c>
      <c r="AH337">
        <v>0</v>
      </c>
      <c r="AI337" s="2">
        <v>44886</v>
      </c>
      <c r="AJ337" t="s">
        <v>64</v>
      </c>
      <c r="AK337" t="s">
        <v>64</v>
      </c>
      <c r="AL337" t="s">
        <v>1242</v>
      </c>
      <c r="AM337" t="s">
        <v>1236</v>
      </c>
      <c r="AN337" s="3">
        <v>340</v>
      </c>
      <c r="AO337" t="s">
        <v>1240</v>
      </c>
      <c r="AP337" t="s">
        <v>64</v>
      </c>
      <c r="AQ337" t="s">
        <v>1241</v>
      </c>
      <c r="AR337">
        <v>231</v>
      </c>
      <c r="AS337" t="s">
        <v>66</v>
      </c>
    </row>
    <row r="338" spans="1:45" ht="16" x14ac:dyDescent="0.2">
      <c r="A338">
        <v>2138</v>
      </c>
      <c r="B338">
        <v>2138</v>
      </c>
      <c r="C338" s="2">
        <v>44886</v>
      </c>
      <c r="D338" t="s">
        <v>354</v>
      </c>
      <c r="E338" t="s">
        <v>1243</v>
      </c>
      <c r="F338" s="3">
        <v>4.99</v>
      </c>
      <c r="G338" t="s">
        <v>47</v>
      </c>
      <c r="H338" s="3">
        <v>0</v>
      </c>
      <c r="I338" t="s">
        <v>48</v>
      </c>
      <c r="J338">
        <v>2710</v>
      </c>
      <c r="K338" t="s">
        <v>49</v>
      </c>
      <c r="L338" t="s">
        <v>50</v>
      </c>
      <c r="M338" t="s">
        <v>51</v>
      </c>
      <c r="N338">
        <v>942</v>
      </c>
      <c r="O338" t="s">
        <v>52</v>
      </c>
      <c r="P338" t="s">
        <v>53</v>
      </c>
      <c r="T338" t="s">
        <v>1043</v>
      </c>
      <c r="U338" t="s">
        <v>1244</v>
      </c>
      <c r="V338" t="s">
        <v>1245</v>
      </c>
      <c r="W338" t="s">
        <v>56</v>
      </c>
      <c r="X338" t="s">
        <v>1246</v>
      </c>
      <c r="Y338" t="s">
        <v>953</v>
      </c>
      <c r="Z338" s="3">
        <v>19</v>
      </c>
      <c r="AA338" t="s">
        <v>1046</v>
      </c>
      <c r="AB338" t="s">
        <v>1240</v>
      </c>
      <c r="AC338" t="s">
        <v>61</v>
      </c>
      <c r="AD338" t="s">
        <v>61</v>
      </c>
      <c r="AE338" t="s">
        <v>1247</v>
      </c>
      <c r="AF338" t="s">
        <v>63</v>
      </c>
      <c r="AH338">
        <v>0</v>
      </c>
      <c r="AI338" s="2">
        <v>44886</v>
      </c>
      <c r="AJ338" t="s">
        <v>64</v>
      </c>
      <c r="AK338" t="s">
        <v>64</v>
      </c>
      <c r="AL338" t="s">
        <v>1248</v>
      </c>
      <c r="AM338" t="s">
        <v>1244</v>
      </c>
      <c r="AN338" s="3">
        <v>4.99</v>
      </c>
      <c r="AO338" t="s">
        <v>1240</v>
      </c>
      <c r="AP338" t="s">
        <v>64</v>
      </c>
      <c r="AQ338" t="s">
        <v>1247</v>
      </c>
      <c r="AR338">
        <v>249</v>
      </c>
      <c r="AS338" t="s">
        <v>66</v>
      </c>
    </row>
    <row r="339" spans="1:45" ht="16" x14ac:dyDescent="0.2">
      <c r="A339">
        <v>2140</v>
      </c>
      <c r="B339">
        <v>2140</v>
      </c>
      <c r="C339" s="2">
        <v>44886</v>
      </c>
      <c r="E339" t="s">
        <v>1249</v>
      </c>
      <c r="F339" s="3">
        <v>4.99</v>
      </c>
      <c r="G339" t="s">
        <v>47</v>
      </c>
      <c r="H339" s="3">
        <v>0</v>
      </c>
      <c r="I339" t="s">
        <v>48</v>
      </c>
      <c r="J339">
        <v>705</v>
      </c>
      <c r="K339" t="s">
        <v>52</v>
      </c>
      <c r="L339" t="s">
        <v>53</v>
      </c>
      <c r="N339">
        <v>940</v>
      </c>
      <c r="O339" t="s">
        <v>52</v>
      </c>
      <c r="P339" t="s">
        <v>53</v>
      </c>
      <c r="T339" t="s">
        <v>1043</v>
      </c>
      <c r="U339" t="s">
        <v>649</v>
      </c>
      <c r="Z339" s="3"/>
      <c r="AF339" t="s">
        <v>63</v>
      </c>
      <c r="AH339">
        <v>0</v>
      </c>
      <c r="AI339" s="2">
        <v>44886</v>
      </c>
      <c r="AJ339" t="s">
        <v>64</v>
      </c>
      <c r="AK339" t="s">
        <v>64</v>
      </c>
      <c r="AL339" t="s">
        <v>1250</v>
      </c>
      <c r="AM339" t="s">
        <v>649</v>
      </c>
      <c r="AN339" s="3"/>
      <c r="AP339" t="s">
        <v>64</v>
      </c>
      <c r="AR339">
        <v>232</v>
      </c>
      <c r="AS339" t="s">
        <v>66</v>
      </c>
    </row>
    <row r="340" spans="1:45" ht="16" x14ac:dyDescent="0.2">
      <c r="A340">
        <v>865</v>
      </c>
      <c r="B340">
        <v>865</v>
      </c>
      <c r="C340" s="2">
        <v>44886.413506944453</v>
      </c>
      <c r="D340" t="s">
        <v>354</v>
      </c>
      <c r="E340" t="s">
        <v>1251</v>
      </c>
      <c r="F340" s="3">
        <v>41.96</v>
      </c>
      <c r="G340" t="s">
        <v>47</v>
      </c>
      <c r="H340" s="3">
        <v>0</v>
      </c>
      <c r="I340" t="s">
        <v>48</v>
      </c>
      <c r="J340">
        <v>2710</v>
      </c>
      <c r="K340" t="s">
        <v>49</v>
      </c>
      <c r="L340" t="s">
        <v>50</v>
      </c>
      <c r="M340" t="s">
        <v>51</v>
      </c>
      <c r="N340">
        <v>941</v>
      </c>
      <c r="O340" t="s">
        <v>52</v>
      </c>
      <c r="P340" t="s">
        <v>53</v>
      </c>
      <c r="T340" t="s">
        <v>1252</v>
      </c>
      <c r="U340" t="s">
        <v>1253</v>
      </c>
      <c r="V340" t="s">
        <v>830</v>
      </c>
      <c r="W340" t="s">
        <v>56</v>
      </c>
      <c r="X340" t="s">
        <v>1254</v>
      </c>
      <c r="Y340" t="s">
        <v>1255</v>
      </c>
      <c r="Z340" s="3">
        <v>19</v>
      </c>
      <c r="AA340" t="s">
        <v>1256</v>
      </c>
      <c r="AB340" t="s">
        <v>1240</v>
      </c>
      <c r="AC340" t="s">
        <v>61</v>
      </c>
      <c r="AD340" t="s">
        <v>61</v>
      </c>
      <c r="AE340" t="s">
        <v>1257</v>
      </c>
      <c r="AF340" t="s">
        <v>63</v>
      </c>
      <c r="AH340">
        <v>0</v>
      </c>
      <c r="AI340" s="2">
        <v>44886</v>
      </c>
      <c r="AJ340" t="s">
        <v>64</v>
      </c>
      <c r="AK340" t="s">
        <v>64</v>
      </c>
      <c r="AL340" t="s">
        <v>1258</v>
      </c>
      <c r="AM340" t="s">
        <v>1253</v>
      </c>
      <c r="AN340" s="3">
        <v>41.96</v>
      </c>
      <c r="AO340" t="s">
        <v>1240</v>
      </c>
      <c r="AP340" t="s">
        <v>64</v>
      </c>
      <c r="AQ340" t="s">
        <v>1257</v>
      </c>
      <c r="AR340">
        <v>230</v>
      </c>
      <c r="AS340" t="s">
        <v>66</v>
      </c>
    </row>
    <row r="341" spans="1:45" ht="16" x14ac:dyDescent="0.2">
      <c r="A341">
        <v>866</v>
      </c>
      <c r="B341">
        <v>866</v>
      </c>
      <c r="C341" s="2">
        <v>44886.413506944453</v>
      </c>
      <c r="E341" t="s">
        <v>1259</v>
      </c>
      <c r="F341" s="3">
        <v>41.96</v>
      </c>
      <c r="G341" t="s">
        <v>47</v>
      </c>
      <c r="H341" s="3">
        <v>0</v>
      </c>
      <c r="I341" t="s">
        <v>104</v>
      </c>
      <c r="J341">
        <v>941</v>
      </c>
      <c r="K341" t="s">
        <v>52</v>
      </c>
      <c r="L341" t="s">
        <v>53</v>
      </c>
      <c r="N341">
        <v>705</v>
      </c>
      <c r="O341" t="s">
        <v>52</v>
      </c>
      <c r="P341" t="s">
        <v>53</v>
      </c>
      <c r="T341" t="s">
        <v>1256</v>
      </c>
      <c r="U341" t="s">
        <v>1260</v>
      </c>
      <c r="Z341" s="3"/>
      <c r="AF341" t="s">
        <v>63</v>
      </c>
      <c r="AH341">
        <v>0</v>
      </c>
      <c r="AI341" s="2">
        <v>44886</v>
      </c>
      <c r="AJ341" t="s">
        <v>64</v>
      </c>
      <c r="AK341" t="s">
        <v>64</v>
      </c>
      <c r="AL341" t="s">
        <v>1261</v>
      </c>
      <c r="AM341" t="s">
        <v>1260</v>
      </c>
      <c r="AN341" s="3"/>
      <c r="AP341" t="s">
        <v>64</v>
      </c>
      <c r="AR341">
        <v>229</v>
      </c>
      <c r="AS341" t="s">
        <v>66</v>
      </c>
    </row>
    <row r="342" spans="1:45" ht="16" x14ac:dyDescent="0.2">
      <c r="A342">
        <v>875</v>
      </c>
      <c r="B342">
        <v>875</v>
      </c>
      <c r="C342" s="2">
        <v>44887</v>
      </c>
      <c r="E342" t="s">
        <v>1262</v>
      </c>
      <c r="F342" s="3">
        <v>14.28</v>
      </c>
      <c r="G342" t="s">
        <v>47</v>
      </c>
      <c r="H342" s="3">
        <v>0</v>
      </c>
      <c r="I342" t="s">
        <v>48</v>
      </c>
      <c r="J342">
        <v>705</v>
      </c>
      <c r="K342" t="s">
        <v>52</v>
      </c>
      <c r="L342" t="s">
        <v>53</v>
      </c>
      <c r="N342">
        <v>940</v>
      </c>
      <c r="O342" t="s">
        <v>52</v>
      </c>
      <c r="P342" t="s">
        <v>53</v>
      </c>
      <c r="T342" t="s">
        <v>1224</v>
      </c>
      <c r="U342" t="s">
        <v>1263</v>
      </c>
      <c r="Z342" s="3"/>
      <c r="AF342" t="s">
        <v>63</v>
      </c>
      <c r="AH342">
        <v>0</v>
      </c>
      <c r="AI342" s="2">
        <v>44887</v>
      </c>
      <c r="AJ342" t="s">
        <v>64</v>
      </c>
      <c r="AK342" t="s">
        <v>64</v>
      </c>
      <c r="AL342" t="s">
        <v>1264</v>
      </c>
      <c r="AM342" t="s">
        <v>1263</v>
      </c>
      <c r="AN342" s="3"/>
      <c r="AP342" t="s">
        <v>64</v>
      </c>
      <c r="AR342">
        <v>233</v>
      </c>
      <c r="AS342" t="s">
        <v>66</v>
      </c>
    </row>
    <row r="343" spans="1:45" ht="16" x14ac:dyDescent="0.2">
      <c r="A343">
        <v>876</v>
      </c>
      <c r="B343">
        <v>876</v>
      </c>
      <c r="C343" s="2">
        <v>44887</v>
      </c>
      <c r="E343" t="s">
        <v>1265</v>
      </c>
      <c r="F343" s="3">
        <v>41.96</v>
      </c>
      <c r="G343" t="s">
        <v>47</v>
      </c>
      <c r="H343" s="3">
        <v>0</v>
      </c>
      <c r="I343" t="s">
        <v>48</v>
      </c>
      <c r="J343">
        <v>705</v>
      </c>
      <c r="K343" t="s">
        <v>52</v>
      </c>
      <c r="L343" t="s">
        <v>53</v>
      </c>
      <c r="N343">
        <v>940</v>
      </c>
      <c r="O343" t="s">
        <v>52</v>
      </c>
      <c r="P343" t="s">
        <v>53</v>
      </c>
      <c r="T343" t="s">
        <v>1252</v>
      </c>
      <c r="U343" t="s">
        <v>1266</v>
      </c>
      <c r="Z343" s="3"/>
      <c r="AF343" t="s">
        <v>63</v>
      </c>
      <c r="AH343">
        <v>0</v>
      </c>
      <c r="AI343" s="2">
        <v>44887</v>
      </c>
      <c r="AJ343" t="s">
        <v>64</v>
      </c>
      <c r="AK343" t="s">
        <v>64</v>
      </c>
      <c r="AL343" t="s">
        <v>1267</v>
      </c>
      <c r="AM343" t="s">
        <v>1266</v>
      </c>
      <c r="AN343" s="3"/>
      <c r="AP343" t="s">
        <v>64</v>
      </c>
      <c r="AR343">
        <v>238</v>
      </c>
      <c r="AS343" t="s">
        <v>66</v>
      </c>
    </row>
    <row r="344" spans="1:45" ht="16" x14ac:dyDescent="0.2">
      <c r="A344">
        <v>880</v>
      </c>
      <c r="B344">
        <v>880</v>
      </c>
      <c r="C344" s="2">
        <v>44887</v>
      </c>
      <c r="D344" t="s">
        <v>318</v>
      </c>
      <c r="E344" t="s">
        <v>1268</v>
      </c>
      <c r="F344" s="3">
        <v>39.9</v>
      </c>
      <c r="G344" t="s">
        <v>47</v>
      </c>
      <c r="H344" s="3">
        <v>0</v>
      </c>
      <c r="I344" t="s">
        <v>48</v>
      </c>
      <c r="J344">
        <v>2900</v>
      </c>
      <c r="K344" t="s">
        <v>49</v>
      </c>
      <c r="L344" t="s">
        <v>50</v>
      </c>
      <c r="M344" t="s">
        <v>51</v>
      </c>
      <c r="N344">
        <v>940</v>
      </c>
      <c r="O344" t="s">
        <v>52</v>
      </c>
      <c r="P344" t="s">
        <v>53</v>
      </c>
      <c r="T344" t="s">
        <v>554</v>
      </c>
      <c r="U344" t="s">
        <v>1269</v>
      </c>
      <c r="V344" t="s">
        <v>1270</v>
      </c>
      <c r="W344" t="s">
        <v>56</v>
      </c>
      <c r="X344" t="s">
        <v>1271</v>
      </c>
      <c r="Y344" t="s">
        <v>323</v>
      </c>
      <c r="Z344" s="3">
        <v>19</v>
      </c>
      <c r="AA344" t="s">
        <v>558</v>
      </c>
      <c r="AB344" t="s">
        <v>1272</v>
      </c>
      <c r="AC344" t="s">
        <v>61</v>
      </c>
      <c r="AD344" t="s">
        <v>61</v>
      </c>
      <c r="AE344" t="s">
        <v>1273</v>
      </c>
      <c r="AF344" t="s">
        <v>63</v>
      </c>
      <c r="AH344">
        <v>0</v>
      </c>
      <c r="AI344" s="2">
        <v>44887</v>
      </c>
      <c r="AJ344" t="s">
        <v>64</v>
      </c>
      <c r="AK344" t="s">
        <v>64</v>
      </c>
      <c r="AL344" t="s">
        <v>1274</v>
      </c>
      <c r="AM344" t="s">
        <v>1269</v>
      </c>
      <c r="AN344" s="3">
        <v>39.9</v>
      </c>
      <c r="AO344" t="s">
        <v>1272</v>
      </c>
      <c r="AP344" t="s">
        <v>64</v>
      </c>
      <c r="AQ344" t="s">
        <v>1273</v>
      </c>
      <c r="AR344">
        <v>236</v>
      </c>
      <c r="AS344" t="s">
        <v>66</v>
      </c>
    </row>
    <row r="345" spans="1:45" ht="16" x14ac:dyDescent="0.2">
      <c r="A345">
        <v>1908</v>
      </c>
      <c r="B345">
        <v>1908</v>
      </c>
      <c r="C345" s="2">
        <v>44887</v>
      </c>
      <c r="D345" t="s">
        <v>318</v>
      </c>
      <c r="E345" t="s">
        <v>1217</v>
      </c>
      <c r="F345" s="3">
        <v>45.9</v>
      </c>
      <c r="G345" t="s">
        <v>47</v>
      </c>
      <c r="H345" s="3">
        <v>0</v>
      </c>
      <c r="I345" t="s">
        <v>48</v>
      </c>
      <c r="J345">
        <v>2900</v>
      </c>
      <c r="K345" t="s">
        <v>49</v>
      </c>
      <c r="L345" t="s">
        <v>50</v>
      </c>
      <c r="M345" t="s">
        <v>51</v>
      </c>
      <c r="N345">
        <v>940</v>
      </c>
      <c r="O345" t="s">
        <v>52</v>
      </c>
      <c r="P345" t="s">
        <v>53</v>
      </c>
      <c r="T345" t="s">
        <v>612</v>
      </c>
      <c r="U345" t="s">
        <v>1275</v>
      </c>
      <c r="V345" t="s">
        <v>1276</v>
      </c>
      <c r="W345" t="s">
        <v>56</v>
      </c>
      <c r="X345" t="s">
        <v>1277</v>
      </c>
      <c r="Y345" t="s">
        <v>323</v>
      </c>
      <c r="Z345" s="3">
        <v>19</v>
      </c>
      <c r="AA345" t="s">
        <v>615</v>
      </c>
      <c r="AB345" t="s">
        <v>1278</v>
      </c>
      <c r="AC345" t="s">
        <v>61</v>
      </c>
      <c r="AD345" t="s">
        <v>61</v>
      </c>
      <c r="AE345" t="s">
        <v>1279</v>
      </c>
      <c r="AF345" t="s">
        <v>63</v>
      </c>
      <c r="AH345">
        <v>0</v>
      </c>
      <c r="AI345" s="2">
        <v>44887</v>
      </c>
      <c r="AJ345" t="s">
        <v>64</v>
      </c>
      <c r="AK345" t="s">
        <v>64</v>
      </c>
      <c r="AL345" t="s">
        <v>1280</v>
      </c>
      <c r="AM345" t="s">
        <v>1275</v>
      </c>
      <c r="AN345" s="3">
        <v>45.9</v>
      </c>
      <c r="AO345" t="s">
        <v>1278</v>
      </c>
      <c r="AP345" t="s">
        <v>64</v>
      </c>
      <c r="AQ345" t="s">
        <v>1279</v>
      </c>
      <c r="AR345">
        <v>235</v>
      </c>
      <c r="AS345" t="s">
        <v>66</v>
      </c>
    </row>
    <row r="346" spans="1:45" ht="16" x14ac:dyDescent="0.2">
      <c r="A346">
        <v>1910</v>
      </c>
      <c r="B346">
        <v>1910</v>
      </c>
      <c r="C346" s="2">
        <v>44887</v>
      </c>
      <c r="D346" t="s">
        <v>318</v>
      </c>
      <c r="E346" t="s">
        <v>1217</v>
      </c>
      <c r="F346" s="3">
        <v>45.9</v>
      </c>
      <c r="G346" t="s">
        <v>47</v>
      </c>
      <c r="H346" s="3">
        <v>0</v>
      </c>
      <c r="I346" t="s">
        <v>48</v>
      </c>
      <c r="J346">
        <v>2900</v>
      </c>
      <c r="K346" t="s">
        <v>49</v>
      </c>
      <c r="L346" t="s">
        <v>50</v>
      </c>
      <c r="M346" t="s">
        <v>51</v>
      </c>
      <c r="N346">
        <v>940</v>
      </c>
      <c r="O346" t="s">
        <v>52</v>
      </c>
      <c r="P346" t="s">
        <v>53</v>
      </c>
      <c r="T346" t="s">
        <v>612</v>
      </c>
      <c r="U346" t="s">
        <v>1281</v>
      </c>
      <c r="V346" t="s">
        <v>1282</v>
      </c>
      <c r="W346" t="s">
        <v>56</v>
      </c>
      <c r="X346" t="s">
        <v>1283</v>
      </c>
      <c r="Y346" t="s">
        <v>323</v>
      </c>
      <c r="Z346" s="3">
        <v>19</v>
      </c>
      <c r="AA346" t="s">
        <v>615</v>
      </c>
      <c r="AB346" t="s">
        <v>1284</v>
      </c>
      <c r="AC346" t="s">
        <v>61</v>
      </c>
      <c r="AD346" t="s">
        <v>61</v>
      </c>
      <c r="AE346" t="s">
        <v>1285</v>
      </c>
      <c r="AF346" t="s">
        <v>63</v>
      </c>
      <c r="AH346">
        <v>0</v>
      </c>
      <c r="AI346" s="2">
        <v>44887</v>
      </c>
      <c r="AJ346" t="s">
        <v>64</v>
      </c>
      <c r="AK346" t="s">
        <v>64</v>
      </c>
      <c r="AL346" t="s">
        <v>1286</v>
      </c>
      <c r="AM346" t="s">
        <v>1281</v>
      </c>
      <c r="AN346" s="3">
        <v>45.9</v>
      </c>
      <c r="AO346" t="s">
        <v>1284</v>
      </c>
      <c r="AP346" t="s">
        <v>64</v>
      </c>
      <c r="AQ346" t="s">
        <v>1285</v>
      </c>
      <c r="AR346">
        <v>237</v>
      </c>
      <c r="AS346" t="s">
        <v>66</v>
      </c>
    </row>
    <row r="347" spans="1:45" ht="16" x14ac:dyDescent="0.2">
      <c r="A347">
        <v>1906</v>
      </c>
      <c r="B347">
        <v>1906</v>
      </c>
      <c r="C347" s="2">
        <v>44887</v>
      </c>
      <c r="D347" t="s">
        <v>318</v>
      </c>
      <c r="E347" t="s">
        <v>1268</v>
      </c>
      <c r="F347" s="3">
        <v>39.9</v>
      </c>
      <c r="G347" t="s">
        <v>47</v>
      </c>
      <c r="H347" s="3">
        <v>0</v>
      </c>
      <c r="I347" t="s">
        <v>48</v>
      </c>
      <c r="J347">
        <v>2900</v>
      </c>
      <c r="K347" t="s">
        <v>49</v>
      </c>
      <c r="L347" t="s">
        <v>50</v>
      </c>
      <c r="M347" t="s">
        <v>51</v>
      </c>
      <c r="N347">
        <v>940</v>
      </c>
      <c r="O347" t="s">
        <v>52</v>
      </c>
      <c r="P347" t="s">
        <v>53</v>
      </c>
      <c r="T347" t="s">
        <v>554</v>
      </c>
      <c r="U347" t="s">
        <v>1287</v>
      </c>
      <c r="V347" t="s">
        <v>1288</v>
      </c>
      <c r="W347" t="s">
        <v>56</v>
      </c>
      <c r="X347" t="s">
        <v>1289</v>
      </c>
      <c r="Y347" t="s">
        <v>323</v>
      </c>
      <c r="Z347" s="3">
        <v>19</v>
      </c>
      <c r="AA347" t="s">
        <v>558</v>
      </c>
      <c r="AB347" t="s">
        <v>1290</v>
      </c>
      <c r="AC347" t="s">
        <v>61</v>
      </c>
      <c r="AD347" t="s">
        <v>61</v>
      </c>
      <c r="AE347" t="s">
        <v>1291</v>
      </c>
      <c r="AF347" t="s">
        <v>63</v>
      </c>
      <c r="AH347">
        <v>0</v>
      </c>
      <c r="AI347" s="2">
        <v>44887</v>
      </c>
      <c r="AJ347" t="s">
        <v>64</v>
      </c>
      <c r="AK347" t="s">
        <v>64</v>
      </c>
      <c r="AL347" t="s">
        <v>1292</v>
      </c>
      <c r="AM347" t="s">
        <v>1287</v>
      </c>
      <c r="AN347" s="3">
        <v>39.9</v>
      </c>
      <c r="AO347" t="s">
        <v>1290</v>
      </c>
      <c r="AP347" t="s">
        <v>64</v>
      </c>
      <c r="AQ347" t="s">
        <v>1291</v>
      </c>
      <c r="AR347">
        <v>234</v>
      </c>
      <c r="AS347" t="s">
        <v>66</v>
      </c>
    </row>
    <row r="348" spans="1:45" ht="16" x14ac:dyDescent="0.2">
      <c r="A348">
        <v>1925</v>
      </c>
      <c r="B348">
        <v>1925</v>
      </c>
      <c r="C348" s="2">
        <v>44889</v>
      </c>
      <c r="D348" t="s">
        <v>318</v>
      </c>
      <c r="E348" t="s">
        <v>1293</v>
      </c>
      <c r="F348" s="3">
        <v>46.27</v>
      </c>
      <c r="G348" t="s">
        <v>47</v>
      </c>
      <c r="H348" s="3">
        <v>0</v>
      </c>
      <c r="I348" t="s">
        <v>48</v>
      </c>
      <c r="J348">
        <v>2704</v>
      </c>
      <c r="K348" t="s">
        <v>49</v>
      </c>
      <c r="L348" t="s">
        <v>50</v>
      </c>
      <c r="M348" t="s">
        <v>51</v>
      </c>
      <c r="N348">
        <v>563</v>
      </c>
      <c r="O348" t="s">
        <v>52</v>
      </c>
      <c r="P348" t="s">
        <v>53</v>
      </c>
      <c r="T348" t="s">
        <v>1294</v>
      </c>
      <c r="V348" t="s">
        <v>883</v>
      </c>
      <c r="W348" t="s">
        <v>56</v>
      </c>
      <c r="X348" t="s">
        <v>1295</v>
      </c>
      <c r="Y348" t="s">
        <v>1296</v>
      </c>
      <c r="Z348" s="3">
        <v>19</v>
      </c>
      <c r="AA348" t="s">
        <v>1297</v>
      </c>
      <c r="AB348" t="s">
        <v>1298</v>
      </c>
      <c r="AC348" t="s">
        <v>61</v>
      </c>
      <c r="AD348" t="s">
        <v>61</v>
      </c>
      <c r="AE348" t="s">
        <v>1299</v>
      </c>
      <c r="AF348" t="s">
        <v>63</v>
      </c>
      <c r="AH348">
        <v>0</v>
      </c>
      <c r="AI348" s="2">
        <v>44889</v>
      </c>
      <c r="AJ348" t="s">
        <v>64</v>
      </c>
      <c r="AK348" t="s">
        <v>64</v>
      </c>
      <c r="AL348" t="s">
        <v>1300</v>
      </c>
      <c r="AN348" s="3">
        <v>46.27</v>
      </c>
      <c r="AO348" t="s">
        <v>1298</v>
      </c>
      <c r="AP348" t="s">
        <v>64</v>
      </c>
      <c r="AQ348" t="s">
        <v>1299</v>
      </c>
      <c r="AR348">
        <v>241</v>
      </c>
      <c r="AS348" t="s">
        <v>66</v>
      </c>
    </row>
    <row r="349" spans="1:45" ht="16" x14ac:dyDescent="0.2">
      <c r="A349">
        <v>2035</v>
      </c>
      <c r="B349">
        <v>2035</v>
      </c>
      <c r="C349" s="2">
        <v>44889</v>
      </c>
      <c r="D349" t="s">
        <v>318</v>
      </c>
      <c r="E349" t="s">
        <v>1268</v>
      </c>
      <c r="F349" s="3">
        <v>39.9</v>
      </c>
      <c r="G349" t="s">
        <v>47</v>
      </c>
      <c r="H349" s="3">
        <v>0</v>
      </c>
      <c r="I349" t="s">
        <v>48</v>
      </c>
      <c r="J349">
        <v>2900</v>
      </c>
      <c r="K349" t="s">
        <v>49</v>
      </c>
      <c r="L349" t="s">
        <v>50</v>
      </c>
      <c r="M349" t="s">
        <v>51</v>
      </c>
      <c r="N349">
        <v>940</v>
      </c>
      <c r="O349" t="s">
        <v>52</v>
      </c>
      <c r="P349" t="s">
        <v>53</v>
      </c>
      <c r="T349" t="s">
        <v>554</v>
      </c>
      <c r="U349" t="s">
        <v>1301</v>
      </c>
      <c r="V349" t="s">
        <v>1302</v>
      </c>
      <c r="W349" t="s">
        <v>56</v>
      </c>
      <c r="X349" t="s">
        <v>1303</v>
      </c>
      <c r="Y349" t="s">
        <v>323</v>
      </c>
      <c r="Z349" s="3">
        <v>19</v>
      </c>
      <c r="AA349" t="s">
        <v>558</v>
      </c>
      <c r="AB349" t="s">
        <v>1304</v>
      </c>
      <c r="AC349" t="s">
        <v>61</v>
      </c>
      <c r="AD349" t="s">
        <v>61</v>
      </c>
      <c r="AE349" t="s">
        <v>1305</v>
      </c>
      <c r="AF349" t="s">
        <v>63</v>
      </c>
      <c r="AH349">
        <v>0</v>
      </c>
      <c r="AI349" s="2">
        <v>44889</v>
      </c>
      <c r="AJ349" t="s">
        <v>64</v>
      </c>
      <c r="AK349" t="s">
        <v>64</v>
      </c>
      <c r="AL349" t="s">
        <v>1306</v>
      </c>
      <c r="AM349" t="s">
        <v>1301</v>
      </c>
      <c r="AN349" s="3">
        <v>39.9</v>
      </c>
      <c r="AO349" t="s">
        <v>1304</v>
      </c>
      <c r="AP349" t="s">
        <v>64</v>
      </c>
      <c r="AQ349" t="s">
        <v>1305</v>
      </c>
      <c r="AR349">
        <v>242</v>
      </c>
      <c r="AS349" t="s">
        <v>66</v>
      </c>
    </row>
    <row r="350" spans="1:45" ht="16" x14ac:dyDescent="0.2">
      <c r="A350">
        <v>922</v>
      </c>
      <c r="B350">
        <v>922</v>
      </c>
      <c r="C350" s="2">
        <v>44890</v>
      </c>
      <c r="D350" t="s">
        <v>354</v>
      </c>
      <c r="E350" t="s">
        <v>1307</v>
      </c>
      <c r="F350" s="3">
        <v>232.05</v>
      </c>
      <c r="G350" t="s">
        <v>47</v>
      </c>
      <c r="H350" s="3">
        <v>0</v>
      </c>
      <c r="I350" t="s">
        <v>48</v>
      </c>
      <c r="J350">
        <v>2710</v>
      </c>
      <c r="K350" t="s">
        <v>49</v>
      </c>
      <c r="L350" t="s">
        <v>50</v>
      </c>
      <c r="M350" t="s">
        <v>51</v>
      </c>
      <c r="N350">
        <v>940</v>
      </c>
      <c r="O350" t="s">
        <v>52</v>
      </c>
      <c r="P350" t="s">
        <v>53</v>
      </c>
      <c r="T350" t="s">
        <v>1308</v>
      </c>
      <c r="U350" t="s">
        <v>1309</v>
      </c>
      <c r="V350" t="s">
        <v>891</v>
      </c>
      <c r="W350" t="s">
        <v>56</v>
      </c>
      <c r="X350" t="s">
        <v>1310</v>
      </c>
      <c r="Y350" t="s">
        <v>1311</v>
      </c>
      <c r="Z350" s="3">
        <v>19</v>
      </c>
      <c r="AA350" t="s">
        <v>1312</v>
      </c>
      <c r="AB350" t="s">
        <v>1304</v>
      </c>
      <c r="AC350" t="s">
        <v>61</v>
      </c>
      <c r="AD350" t="s">
        <v>61</v>
      </c>
      <c r="AE350" t="s">
        <v>1313</v>
      </c>
      <c r="AF350" t="s">
        <v>63</v>
      </c>
      <c r="AH350">
        <v>0</v>
      </c>
      <c r="AI350" s="2">
        <v>44890</v>
      </c>
      <c r="AJ350" t="s">
        <v>64</v>
      </c>
      <c r="AK350" t="s">
        <v>64</v>
      </c>
      <c r="AL350" t="s">
        <v>1314</v>
      </c>
      <c r="AM350" t="s">
        <v>1309</v>
      </c>
      <c r="AN350" s="3">
        <v>232.05</v>
      </c>
      <c r="AO350" t="s">
        <v>1304</v>
      </c>
      <c r="AP350" t="s">
        <v>64</v>
      </c>
      <c r="AQ350" t="s">
        <v>1313</v>
      </c>
      <c r="AR350">
        <v>244</v>
      </c>
      <c r="AS350" t="s">
        <v>66</v>
      </c>
    </row>
    <row r="351" spans="1:45" ht="16" x14ac:dyDescent="0.2">
      <c r="A351">
        <v>923</v>
      </c>
      <c r="B351">
        <v>923</v>
      </c>
      <c r="C351" s="2">
        <v>44890</v>
      </c>
      <c r="D351" t="s">
        <v>354</v>
      </c>
      <c r="E351" t="s">
        <v>1315</v>
      </c>
      <c r="F351" s="3">
        <v>232.05</v>
      </c>
      <c r="G351" t="s">
        <v>47</v>
      </c>
      <c r="H351" s="3">
        <v>0</v>
      </c>
      <c r="I351" t="s">
        <v>48</v>
      </c>
      <c r="J351">
        <v>2710</v>
      </c>
      <c r="K351" t="s">
        <v>49</v>
      </c>
      <c r="L351" t="s">
        <v>50</v>
      </c>
      <c r="M351" t="s">
        <v>51</v>
      </c>
      <c r="N351">
        <v>940</v>
      </c>
      <c r="O351" t="s">
        <v>52</v>
      </c>
      <c r="P351" t="s">
        <v>53</v>
      </c>
      <c r="T351" t="s">
        <v>1308</v>
      </c>
      <c r="U351" t="s">
        <v>1316</v>
      </c>
      <c r="V351" t="s">
        <v>881</v>
      </c>
      <c r="W351" t="s">
        <v>56</v>
      </c>
      <c r="X351" t="s">
        <v>1317</v>
      </c>
      <c r="Y351" t="s">
        <v>1311</v>
      </c>
      <c r="Z351" s="3">
        <v>19</v>
      </c>
      <c r="AA351" t="s">
        <v>1312</v>
      </c>
      <c r="AB351" t="s">
        <v>1304</v>
      </c>
      <c r="AC351" t="s">
        <v>61</v>
      </c>
      <c r="AD351" t="s">
        <v>61</v>
      </c>
      <c r="AE351" t="s">
        <v>1318</v>
      </c>
      <c r="AF351" t="s">
        <v>63</v>
      </c>
      <c r="AH351">
        <v>0</v>
      </c>
      <c r="AI351" s="2">
        <v>44890</v>
      </c>
      <c r="AJ351" t="s">
        <v>64</v>
      </c>
      <c r="AK351" t="s">
        <v>64</v>
      </c>
      <c r="AL351" t="s">
        <v>1319</v>
      </c>
      <c r="AM351" t="s">
        <v>1316</v>
      </c>
      <c r="AN351" s="3">
        <v>232.05</v>
      </c>
      <c r="AO351" t="s">
        <v>1304</v>
      </c>
      <c r="AP351" t="s">
        <v>64</v>
      </c>
      <c r="AQ351" t="s">
        <v>1318</v>
      </c>
      <c r="AR351">
        <v>243</v>
      </c>
      <c r="AS351" t="s">
        <v>66</v>
      </c>
    </row>
    <row r="352" spans="1:45" ht="16" x14ac:dyDescent="0.2">
      <c r="A352">
        <v>919</v>
      </c>
      <c r="B352">
        <v>919</v>
      </c>
      <c r="C352" s="2">
        <v>44893</v>
      </c>
      <c r="D352" t="s">
        <v>354</v>
      </c>
      <c r="E352" t="s">
        <v>1320</v>
      </c>
      <c r="F352" s="3">
        <v>232.05</v>
      </c>
      <c r="G352" t="s">
        <v>47</v>
      </c>
      <c r="H352" s="3">
        <v>0</v>
      </c>
      <c r="I352" t="s">
        <v>48</v>
      </c>
      <c r="J352">
        <v>2710</v>
      </c>
      <c r="K352" t="s">
        <v>49</v>
      </c>
      <c r="L352" t="s">
        <v>50</v>
      </c>
      <c r="M352" t="s">
        <v>51</v>
      </c>
      <c r="N352">
        <v>940</v>
      </c>
      <c r="O352" t="s">
        <v>52</v>
      </c>
      <c r="P352" t="s">
        <v>53</v>
      </c>
      <c r="T352" t="s">
        <v>1308</v>
      </c>
      <c r="U352" t="s">
        <v>1321</v>
      </c>
      <c r="V352" t="s">
        <v>921</v>
      </c>
      <c r="W352" t="s">
        <v>56</v>
      </c>
      <c r="X352" t="s">
        <v>1322</v>
      </c>
      <c r="Y352" t="s">
        <v>1311</v>
      </c>
      <c r="Z352" s="3">
        <v>19</v>
      </c>
      <c r="AA352" t="s">
        <v>1312</v>
      </c>
      <c r="AB352" t="s">
        <v>1298</v>
      </c>
      <c r="AC352" t="s">
        <v>61</v>
      </c>
      <c r="AD352" t="s">
        <v>61</v>
      </c>
      <c r="AE352" t="s">
        <v>1323</v>
      </c>
      <c r="AF352" t="s">
        <v>63</v>
      </c>
      <c r="AH352">
        <v>0</v>
      </c>
      <c r="AI352" s="2">
        <v>44893</v>
      </c>
      <c r="AJ352" t="s">
        <v>64</v>
      </c>
      <c r="AK352" t="s">
        <v>64</v>
      </c>
      <c r="AL352" t="s">
        <v>1324</v>
      </c>
      <c r="AM352" t="s">
        <v>1321</v>
      </c>
      <c r="AN352" s="3">
        <v>232.05</v>
      </c>
      <c r="AO352" t="s">
        <v>1298</v>
      </c>
      <c r="AP352" t="s">
        <v>64</v>
      </c>
      <c r="AQ352" t="s">
        <v>1323</v>
      </c>
      <c r="AR352">
        <v>245</v>
      </c>
      <c r="AS352" t="s">
        <v>66</v>
      </c>
    </row>
    <row r="353" spans="1:45" ht="16" x14ac:dyDescent="0.2">
      <c r="A353">
        <v>917</v>
      </c>
      <c r="B353">
        <v>917</v>
      </c>
      <c r="C353" s="2">
        <v>44893</v>
      </c>
      <c r="E353" t="s">
        <v>256</v>
      </c>
      <c r="F353" s="3">
        <v>5388.77</v>
      </c>
      <c r="G353" t="s">
        <v>47</v>
      </c>
      <c r="H353" s="3">
        <v>0</v>
      </c>
      <c r="I353" t="s">
        <v>48</v>
      </c>
      <c r="J353">
        <v>1705</v>
      </c>
      <c r="K353" t="s">
        <v>52</v>
      </c>
      <c r="L353" t="s">
        <v>203</v>
      </c>
      <c r="N353">
        <v>940</v>
      </c>
      <c r="O353" t="s">
        <v>52</v>
      </c>
      <c r="P353" t="s">
        <v>53</v>
      </c>
      <c r="T353" t="s">
        <v>1325</v>
      </c>
      <c r="U353" t="s">
        <v>1326</v>
      </c>
      <c r="Z353" s="3"/>
      <c r="AF353" t="s">
        <v>63</v>
      </c>
      <c r="AH353">
        <v>0</v>
      </c>
      <c r="AI353" s="2">
        <v>44893</v>
      </c>
      <c r="AJ353" t="s">
        <v>64</v>
      </c>
      <c r="AK353" t="s">
        <v>64</v>
      </c>
      <c r="AL353" t="s">
        <v>1327</v>
      </c>
      <c r="AM353" t="s">
        <v>1326</v>
      </c>
      <c r="AN353" s="3"/>
      <c r="AP353" t="s">
        <v>64</v>
      </c>
      <c r="AR353">
        <v>246</v>
      </c>
      <c r="AS353" t="s">
        <v>66</v>
      </c>
    </row>
    <row r="354" spans="1:45" ht="16" x14ac:dyDescent="0.2">
      <c r="A354">
        <v>918</v>
      </c>
      <c r="B354">
        <v>918</v>
      </c>
      <c r="C354" s="2">
        <v>44893</v>
      </c>
      <c r="E354" t="s">
        <v>582</v>
      </c>
      <c r="F354" s="3">
        <v>1655.41</v>
      </c>
      <c r="G354" t="s">
        <v>47</v>
      </c>
      <c r="H354" s="3">
        <v>0</v>
      </c>
      <c r="I354" t="s">
        <v>48</v>
      </c>
      <c r="J354">
        <v>1705</v>
      </c>
      <c r="K354" t="s">
        <v>52</v>
      </c>
      <c r="L354" t="s">
        <v>203</v>
      </c>
      <c r="N354">
        <v>940</v>
      </c>
      <c r="O354" t="s">
        <v>52</v>
      </c>
      <c r="P354" t="s">
        <v>53</v>
      </c>
      <c r="T354" t="s">
        <v>1328</v>
      </c>
      <c r="U354" t="s">
        <v>1329</v>
      </c>
      <c r="Z354" s="3"/>
      <c r="AF354" t="s">
        <v>63</v>
      </c>
      <c r="AH354">
        <v>0</v>
      </c>
      <c r="AI354" s="2">
        <v>44893</v>
      </c>
      <c r="AJ354" t="s">
        <v>64</v>
      </c>
      <c r="AK354" t="s">
        <v>64</v>
      </c>
      <c r="AL354" t="s">
        <v>1330</v>
      </c>
      <c r="AM354" t="s">
        <v>1329</v>
      </c>
      <c r="AN354" s="3"/>
      <c r="AP354" t="s">
        <v>64</v>
      </c>
      <c r="AR354">
        <v>247</v>
      </c>
      <c r="AS354" t="s">
        <v>66</v>
      </c>
    </row>
    <row r="355" spans="1:45" ht="16" x14ac:dyDescent="0.2">
      <c r="A355">
        <v>794</v>
      </c>
      <c r="B355">
        <v>794</v>
      </c>
      <c r="C355" s="2">
        <v>44895</v>
      </c>
      <c r="E355" t="s">
        <v>205</v>
      </c>
      <c r="F355" s="3">
        <v>2581.75</v>
      </c>
      <c r="G355" t="s">
        <v>47</v>
      </c>
      <c r="H355" s="3">
        <v>0</v>
      </c>
      <c r="I355" t="s">
        <v>104</v>
      </c>
      <c r="J355">
        <v>1730</v>
      </c>
      <c r="K355" t="s">
        <v>52</v>
      </c>
      <c r="L355" t="s">
        <v>203</v>
      </c>
      <c r="N355">
        <v>1700</v>
      </c>
      <c r="O355" t="s">
        <v>52</v>
      </c>
      <c r="P355" t="s">
        <v>203</v>
      </c>
      <c r="T355" t="s">
        <v>64</v>
      </c>
      <c r="Z355" s="3"/>
      <c r="AF355" t="s">
        <v>63</v>
      </c>
      <c r="AH355">
        <v>0</v>
      </c>
      <c r="AI355" s="2">
        <v>44895</v>
      </c>
      <c r="AJ355" t="s">
        <v>64</v>
      </c>
      <c r="AK355" t="s">
        <v>64</v>
      </c>
      <c r="AL355" t="s">
        <v>64</v>
      </c>
      <c r="AN355" s="3"/>
      <c r="AP355" t="s">
        <v>64</v>
      </c>
      <c r="AR355" t="s">
        <v>64</v>
      </c>
      <c r="AS355" t="s">
        <v>66</v>
      </c>
    </row>
    <row r="356" spans="1:45" ht="16" x14ac:dyDescent="0.2">
      <c r="A356">
        <v>795</v>
      </c>
      <c r="B356">
        <v>795</v>
      </c>
      <c r="C356" s="2">
        <v>44895</v>
      </c>
      <c r="E356" t="s">
        <v>370</v>
      </c>
      <c r="F356" s="3">
        <v>4612.08</v>
      </c>
      <c r="G356" t="s">
        <v>47</v>
      </c>
      <c r="H356" s="3">
        <v>0</v>
      </c>
      <c r="I356" t="s">
        <v>104</v>
      </c>
      <c r="J356">
        <v>1730</v>
      </c>
      <c r="K356" t="s">
        <v>52</v>
      </c>
      <c r="L356" t="s">
        <v>203</v>
      </c>
      <c r="N356">
        <v>1705</v>
      </c>
      <c r="O356" t="s">
        <v>52</v>
      </c>
      <c r="P356" t="s">
        <v>203</v>
      </c>
      <c r="T356" t="s">
        <v>64</v>
      </c>
      <c r="Z356" s="3"/>
      <c r="AF356" t="s">
        <v>63</v>
      </c>
      <c r="AH356">
        <v>0</v>
      </c>
      <c r="AI356" s="2">
        <v>44895</v>
      </c>
      <c r="AJ356" t="s">
        <v>64</v>
      </c>
      <c r="AK356" t="s">
        <v>64</v>
      </c>
      <c r="AL356" t="s">
        <v>64</v>
      </c>
      <c r="AN356" s="3"/>
      <c r="AP356" t="s">
        <v>64</v>
      </c>
      <c r="AR356" t="s">
        <v>64</v>
      </c>
      <c r="AS356" t="s">
        <v>66</v>
      </c>
    </row>
    <row r="357" spans="1:45" ht="16" x14ac:dyDescent="0.2">
      <c r="A357">
        <v>796</v>
      </c>
      <c r="B357">
        <v>796</v>
      </c>
      <c r="C357" s="2">
        <v>44895</v>
      </c>
      <c r="E357" t="s">
        <v>202</v>
      </c>
      <c r="F357" s="3">
        <v>6207.56</v>
      </c>
      <c r="G357" t="s">
        <v>47</v>
      </c>
      <c r="H357" s="3">
        <v>0</v>
      </c>
      <c r="I357" t="s">
        <v>104</v>
      </c>
      <c r="J357">
        <v>1730</v>
      </c>
      <c r="K357" t="s">
        <v>52</v>
      </c>
      <c r="L357" t="s">
        <v>203</v>
      </c>
      <c r="N357">
        <v>1712</v>
      </c>
      <c r="O357" t="s">
        <v>52</v>
      </c>
      <c r="P357" t="s">
        <v>203</v>
      </c>
      <c r="T357" t="s">
        <v>64</v>
      </c>
      <c r="Z357" s="3"/>
      <c r="AF357" t="s">
        <v>63</v>
      </c>
      <c r="AH357">
        <v>0</v>
      </c>
      <c r="AI357" s="2">
        <v>44895</v>
      </c>
      <c r="AJ357" t="s">
        <v>64</v>
      </c>
      <c r="AK357" t="s">
        <v>64</v>
      </c>
      <c r="AL357" t="s">
        <v>64</v>
      </c>
      <c r="AN357" s="3"/>
      <c r="AP357" t="s">
        <v>64</v>
      </c>
      <c r="AR357" t="s">
        <v>64</v>
      </c>
      <c r="AS357" t="s">
        <v>66</v>
      </c>
    </row>
    <row r="358" spans="1:45" ht="16" x14ac:dyDescent="0.2">
      <c r="A358">
        <v>797</v>
      </c>
      <c r="B358">
        <v>797</v>
      </c>
      <c r="C358" s="2">
        <v>44895</v>
      </c>
      <c r="D358" t="s">
        <v>967</v>
      </c>
      <c r="E358" t="s">
        <v>968</v>
      </c>
      <c r="F358" s="3">
        <v>833.25</v>
      </c>
      <c r="G358" t="s">
        <v>47</v>
      </c>
      <c r="H358" s="3">
        <v>0</v>
      </c>
      <c r="I358" t="s">
        <v>104</v>
      </c>
      <c r="J358">
        <v>6700</v>
      </c>
      <c r="K358" t="s">
        <v>49</v>
      </c>
      <c r="L358" t="s">
        <v>50</v>
      </c>
      <c r="M358" t="s">
        <v>799</v>
      </c>
      <c r="N358">
        <v>1730</v>
      </c>
      <c r="O358" t="s">
        <v>52</v>
      </c>
      <c r="P358" t="s">
        <v>203</v>
      </c>
      <c r="T358" t="s">
        <v>64</v>
      </c>
      <c r="Z358" s="3"/>
      <c r="AF358" t="s">
        <v>63</v>
      </c>
      <c r="AH358">
        <v>0</v>
      </c>
      <c r="AI358" s="2">
        <v>44895</v>
      </c>
      <c r="AJ358" t="s">
        <v>64</v>
      </c>
      <c r="AK358" t="s">
        <v>64</v>
      </c>
      <c r="AL358" t="s">
        <v>64</v>
      </c>
      <c r="AN358" s="3"/>
      <c r="AP358" t="s">
        <v>64</v>
      </c>
      <c r="AR358" t="s">
        <v>64</v>
      </c>
      <c r="AS358" t="s">
        <v>66</v>
      </c>
    </row>
    <row r="359" spans="1:45" ht="16" x14ac:dyDescent="0.2">
      <c r="A359">
        <v>798</v>
      </c>
      <c r="B359">
        <v>798</v>
      </c>
      <c r="C359" s="2">
        <v>44895</v>
      </c>
      <c r="D359" t="s">
        <v>371</v>
      </c>
      <c r="E359" t="s">
        <v>968</v>
      </c>
      <c r="F359" s="3">
        <v>6208.36</v>
      </c>
      <c r="G359" t="s">
        <v>47</v>
      </c>
      <c r="H359" s="3">
        <v>0</v>
      </c>
      <c r="I359" t="s">
        <v>104</v>
      </c>
      <c r="J359">
        <v>2551</v>
      </c>
      <c r="K359" t="s">
        <v>49</v>
      </c>
      <c r="L359" t="s">
        <v>50</v>
      </c>
      <c r="M359" t="s">
        <v>51</v>
      </c>
      <c r="N359">
        <v>1730</v>
      </c>
      <c r="O359" t="s">
        <v>52</v>
      </c>
      <c r="P359" t="s">
        <v>203</v>
      </c>
      <c r="T359" t="s">
        <v>64</v>
      </c>
      <c r="Z359" s="3"/>
      <c r="AF359" t="s">
        <v>63</v>
      </c>
      <c r="AH359">
        <v>0</v>
      </c>
      <c r="AI359" s="2">
        <v>44895</v>
      </c>
      <c r="AJ359" t="s">
        <v>64</v>
      </c>
      <c r="AK359" t="s">
        <v>64</v>
      </c>
      <c r="AL359" t="s">
        <v>64</v>
      </c>
      <c r="AN359" s="3"/>
      <c r="AP359" t="s">
        <v>64</v>
      </c>
      <c r="AR359" t="s">
        <v>64</v>
      </c>
      <c r="AS359" t="s">
        <v>66</v>
      </c>
    </row>
    <row r="360" spans="1:45" ht="16" x14ac:dyDescent="0.2">
      <c r="A360">
        <v>799</v>
      </c>
      <c r="B360">
        <v>799</v>
      </c>
      <c r="C360" s="2">
        <v>44895</v>
      </c>
      <c r="D360" t="s">
        <v>372</v>
      </c>
      <c r="E360" t="s">
        <v>968</v>
      </c>
      <c r="F360" s="3">
        <v>3942.13</v>
      </c>
      <c r="G360" t="s">
        <v>47</v>
      </c>
      <c r="H360" s="3">
        <v>0</v>
      </c>
      <c r="I360" t="s">
        <v>104</v>
      </c>
      <c r="J360">
        <v>2551</v>
      </c>
      <c r="K360" t="s">
        <v>49</v>
      </c>
      <c r="L360" t="s">
        <v>50</v>
      </c>
      <c r="M360" t="s">
        <v>51</v>
      </c>
      <c r="N360">
        <v>1730</v>
      </c>
      <c r="O360" t="s">
        <v>52</v>
      </c>
      <c r="P360" t="s">
        <v>203</v>
      </c>
      <c r="T360" t="s">
        <v>64</v>
      </c>
      <c r="Z360" s="3"/>
      <c r="AF360" t="s">
        <v>63</v>
      </c>
      <c r="AH360">
        <v>0</v>
      </c>
      <c r="AI360" s="2">
        <v>44895</v>
      </c>
      <c r="AJ360" t="s">
        <v>64</v>
      </c>
      <c r="AK360" t="s">
        <v>64</v>
      </c>
      <c r="AL360" t="s">
        <v>64</v>
      </c>
      <c r="AN360" s="3"/>
      <c r="AP360" t="s">
        <v>64</v>
      </c>
      <c r="AR360" t="s">
        <v>64</v>
      </c>
      <c r="AS360" t="s">
        <v>66</v>
      </c>
    </row>
    <row r="361" spans="1:45" ht="16" x14ac:dyDescent="0.2">
      <c r="A361">
        <v>800</v>
      </c>
      <c r="B361">
        <v>800</v>
      </c>
      <c r="C361" s="2">
        <v>44895</v>
      </c>
      <c r="E361" t="s">
        <v>202</v>
      </c>
      <c r="F361" s="3">
        <v>3466.7</v>
      </c>
      <c r="G361" t="s">
        <v>47</v>
      </c>
      <c r="H361" s="3">
        <v>0</v>
      </c>
      <c r="I361" t="s">
        <v>104</v>
      </c>
      <c r="J361">
        <v>1730</v>
      </c>
      <c r="K361" t="s">
        <v>52</v>
      </c>
      <c r="L361" t="s">
        <v>203</v>
      </c>
      <c r="N361">
        <v>1712</v>
      </c>
      <c r="O361" t="s">
        <v>52</v>
      </c>
      <c r="P361" t="s">
        <v>203</v>
      </c>
      <c r="T361" t="s">
        <v>64</v>
      </c>
      <c r="Z361" s="3"/>
      <c r="AF361" t="s">
        <v>63</v>
      </c>
      <c r="AH361">
        <v>0</v>
      </c>
      <c r="AI361" s="2">
        <v>44895</v>
      </c>
      <c r="AJ361" t="s">
        <v>64</v>
      </c>
      <c r="AK361" t="s">
        <v>64</v>
      </c>
      <c r="AL361" t="s">
        <v>64</v>
      </c>
      <c r="AN361" s="3"/>
      <c r="AP361" t="s">
        <v>64</v>
      </c>
      <c r="AR361" t="s">
        <v>64</v>
      </c>
      <c r="AS361" t="s">
        <v>66</v>
      </c>
    </row>
    <row r="362" spans="1:45" ht="16" x14ac:dyDescent="0.2">
      <c r="A362">
        <v>801</v>
      </c>
      <c r="B362">
        <v>801</v>
      </c>
      <c r="C362" s="2">
        <v>44895</v>
      </c>
      <c r="E362" t="s">
        <v>205</v>
      </c>
      <c r="F362" s="3">
        <v>1134.77</v>
      </c>
      <c r="G362" t="s">
        <v>47</v>
      </c>
      <c r="H362" s="3">
        <v>0</v>
      </c>
      <c r="I362" t="s">
        <v>104</v>
      </c>
      <c r="J362">
        <v>1730</v>
      </c>
      <c r="K362" t="s">
        <v>52</v>
      </c>
      <c r="L362" t="s">
        <v>203</v>
      </c>
      <c r="N362">
        <v>1700</v>
      </c>
      <c r="O362" t="s">
        <v>52</v>
      </c>
      <c r="P362" t="s">
        <v>203</v>
      </c>
      <c r="T362" t="s">
        <v>64</v>
      </c>
      <c r="Z362" s="3"/>
      <c r="AF362" t="s">
        <v>63</v>
      </c>
      <c r="AH362">
        <v>0</v>
      </c>
      <c r="AI362" s="2">
        <v>44895</v>
      </c>
      <c r="AJ362" t="s">
        <v>64</v>
      </c>
      <c r="AK362" t="s">
        <v>64</v>
      </c>
      <c r="AL362" t="s">
        <v>64</v>
      </c>
      <c r="AN362" s="3"/>
      <c r="AP362" t="s">
        <v>64</v>
      </c>
      <c r="AR362" t="s">
        <v>64</v>
      </c>
      <c r="AS362" t="s">
        <v>66</v>
      </c>
    </row>
    <row r="363" spans="1:45" ht="16" x14ac:dyDescent="0.2">
      <c r="A363">
        <v>802</v>
      </c>
      <c r="B363">
        <v>802</v>
      </c>
      <c r="C363" s="2">
        <v>44895</v>
      </c>
      <c r="E363" t="s">
        <v>370</v>
      </c>
      <c r="F363" s="3">
        <v>2432.1</v>
      </c>
      <c r="G363" t="s">
        <v>47</v>
      </c>
      <c r="H363" s="3">
        <v>0</v>
      </c>
      <c r="I363" t="s">
        <v>104</v>
      </c>
      <c r="J363">
        <v>1730</v>
      </c>
      <c r="K363" t="s">
        <v>52</v>
      </c>
      <c r="L363" t="s">
        <v>203</v>
      </c>
      <c r="N363">
        <v>1705</v>
      </c>
      <c r="O363" t="s">
        <v>52</v>
      </c>
      <c r="P363" t="s">
        <v>203</v>
      </c>
      <c r="T363" t="s">
        <v>64</v>
      </c>
      <c r="Z363" s="3"/>
      <c r="AF363" t="s">
        <v>63</v>
      </c>
      <c r="AH363">
        <v>0</v>
      </c>
      <c r="AI363" s="2">
        <v>44895</v>
      </c>
      <c r="AJ363" t="s">
        <v>64</v>
      </c>
      <c r="AK363" t="s">
        <v>64</v>
      </c>
      <c r="AL363" t="s">
        <v>64</v>
      </c>
      <c r="AN363" s="3"/>
      <c r="AP363" t="s">
        <v>64</v>
      </c>
      <c r="AR363" t="s">
        <v>64</v>
      </c>
      <c r="AS363" t="s">
        <v>66</v>
      </c>
    </row>
    <row r="364" spans="1:45" ht="16" x14ac:dyDescent="0.2">
      <c r="A364">
        <v>803</v>
      </c>
      <c r="B364">
        <v>803</v>
      </c>
      <c r="C364" s="2">
        <v>44895</v>
      </c>
      <c r="D364" t="s">
        <v>373</v>
      </c>
      <c r="E364" t="s">
        <v>968</v>
      </c>
      <c r="F364" s="3">
        <v>2417.62</v>
      </c>
      <c r="G364" t="s">
        <v>47</v>
      </c>
      <c r="H364" s="3">
        <v>0</v>
      </c>
      <c r="I364" t="s">
        <v>104</v>
      </c>
      <c r="J364">
        <v>2551</v>
      </c>
      <c r="K364" t="s">
        <v>49</v>
      </c>
      <c r="L364" t="s">
        <v>50</v>
      </c>
      <c r="M364" t="s">
        <v>51</v>
      </c>
      <c r="N364">
        <v>1730</v>
      </c>
      <c r="O364" t="s">
        <v>52</v>
      </c>
      <c r="P364" t="s">
        <v>203</v>
      </c>
      <c r="T364" t="s">
        <v>64</v>
      </c>
      <c r="Z364" s="3"/>
      <c r="AF364" t="s">
        <v>63</v>
      </c>
      <c r="AH364">
        <v>0</v>
      </c>
      <c r="AI364" s="2">
        <v>44895</v>
      </c>
      <c r="AJ364" t="s">
        <v>64</v>
      </c>
      <c r="AK364" t="s">
        <v>64</v>
      </c>
      <c r="AL364" t="s">
        <v>64</v>
      </c>
      <c r="AN364" s="3"/>
      <c r="AP364" t="s">
        <v>64</v>
      </c>
      <c r="AR364" t="s">
        <v>64</v>
      </c>
      <c r="AS364" t="s">
        <v>66</v>
      </c>
    </row>
    <row r="365" spans="1:45" ht="16" x14ac:dyDescent="0.2">
      <c r="A365">
        <v>804</v>
      </c>
      <c r="B365">
        <v>804</v>
      </c>
      <c r="C365" s="2">
        <v>44895</v>
      </c>
      <c r="D365" t="s">
        <v>970</v>
      </c>
      <c r="E365" t="s">
        <v>971</v>
      </c>
      <c r="F365" s="3">
        <v>332.04</v>
      </c>
      <c r="G365" t="s">
        <v>47</v>
      </c>
      <c r="H365" s="3">
        <v>0</v>
      </c>
      <c r="I365" t="s">
        <v>104</v>
      </c>
      <c r="J365">
        <v>6700</v>
      </c>
      <c r="K365" t="s">
        <v>49</v>
      </c>
      <c r="L365" t="s">
        <v>50</v>
      </c>
      <c r="M365" t="s">
        <v>799</v>
      </c>
      <c r="N365">
        <v>1730</v>
      </c>
      <c r="O365" t="s">
        <v>52</v>
      </c>
      <c r="P365" t="s">
        <v>203</v>
      </c>
      <c r="T365" t="s">
        <v>64</v>
      </c>
      <c r="Z365" s="3"/>
      <c r="AF365" t="s">
        <v>63</v>
      </c>
      <c r="AH365">
        <v>0</v>
      </c>
      <c r="AI365" s="2">
        <v>44895</v>
      </c>
      <c r="AJ365" t="s">
        <v>64</v>
      </c>
      <c r="AK365" t="s">
        <v>64</v>
      </c>
      <c r="AL365" t="s">
        <v>64</v>
      </c>
      <c r="AN365" s="3"/>
      <c r="AP365" t="s">
        <v>64</v>
      </c>
      <c r="AR365" t="s">
        <v>64</v>
      </c>
      <c r="AS365" t="s">
        <v>66</v>
      </c>
    </row>
    <row r="366" spans="1:45" ht="16" x14ac:dyDescent="0.2">
      <c r="A366">
        <v>805</v>
      </c>
      <c r="B366">
        <v>805</v>
      </c>
      <c r="C366" s="2">
        <v>44895</v>
      </c>
      <c r="D366" t="s">
        <v>373</v>
      </c>
      <c r="E366" t="s">
        <v>968</v>
      </c>
      <c r="F366" s="3">
        <v>3022.03</v>
      </c>
      <c r="G366" t="s">
        <v>47</v>
      </c>
      <c r="H366" s="3">
        <v>0</v>
      </c>
      <c r="I366" t="s">
        <v>104</v>
      </c>
      <c r="J366">
        <v>2551</v>
      </c>
      <c r="K366" t="s">
        <v>49</v>
      </c>
      <c r="L366" t="s">
        <v>50</v>
      </c>
      <c r="M366" t="s">
        <v>51</v>
      </c>
      <c r="N366">
        <v>1730</v>
      </c>
      <c r="O366" t="s">
        <v>52</v>
      </c>
      <c r="P366" t="s">
        <v>203</v>
      </c>
      <c r="T366" t="s">
        <v>64</v>
      </c>
      <c r="Z366" s="3"/>
      <c r="AF366" t="s">
        <v>63</v>
      </c>
      <c r="AH366">
        <v>0</v>
      </c>
      <c r="AI366" s="2">
        <v>44895</v>
      </c>
      <c r="AJ366" t="s">
        <v>64</v>
      </c>
      <c r="AK366" t="s">
        <v>64</v>
      </c>
      <c r="AL366" t="s">
        <v>64</v>
      </c>
      <c r="AN366" s="3"/>
      <c r="AP366" t="s">
        <v>64</v>
      </c>
      <c r="AR366" t="s">
        <v>64</v>
      </c>
      <c r="AS366" t="s">
        <v>66</v>
      </c>
    </row>
    <row r="367" spans="1:45" ht="16" x14ac:dyDescent="0.2">
      <c r="A367">
        <v>806</v>
      </c>
      <c r="B367">
        <v>806</v>
      </c>
      <c r="C367" s="2">
        <v>44895</v>
      </c>
      <c r="D367" t="s">
        <v>970</v>
      </c>
      <c r="E367" t="s">
        <v>204</v>
      </c>
      <c r="F367" s="3">
        <v>77.02</v>
      </c>
      <c r="G367" t="s">
        <v>47</v>
      </c>
      <c r="H367" s="3">
        <v>0</v>
      </c>
      <c r="I367" t="s">
        <v>104</v>
      </c>
      <c r="J367">
        <v>6750</v>
      </c>
      <c r="K367" t="s">
        <v>49</v>
      </c>
      <c r="L367" t="s">
        <v>50</v>
      </c>
      <c r="M367" t="s">
        <v>799</v>
      </c>
      <c r="N367">
        <v>1730</v>
      </c>
      <c r="O367" t="s">
        <v>52</v>
      </c>
      <c r="P367" t="s">
        <v>203</v>
      </c>
      <c r="T367" t="s">
        <v>64</v>
      </c>
      <c r="Z367" s="3"/>
      <c r="AF367" t="s">
        <v>63</v>
      </c>
      <c r="AH367">
        <v>0</v>
      </c>
      <c r="AI367" s="2">
        <v>44895</v>
      </c>
      <c r="AJ367" t="s">
        <v>64</v>
      </c>
      <c r="AK367" t="s">
        <v>64</v>
      </c>
      <c r="AL367" t="s">
        <v>64</v>
      </c>
      <c r="AN367" s="3"/>
      <c r="AP367" t="s">
        <v>64</v>
      </c>
      <c r="AR367" t="s">
        <v>64</v>
      </c>
      <c r="AS367" t="s">
        <v>66</v>
      </c>
    </row>
    <row r="368" spans="1:45" ht="16" x14ac:dyDescent="0.2">
      <c r="A368">
        <v>807</v>
      </c>
      <c r="B368">
        <v>807</v>
      </c>
      <c r="C368" s="2">
        <v>44895</v>
      </c>
      <c r="D368" t="s">
        <v>967</v>
      </c>
      <c r="E368" t="s">
        <v>204</v>
      </c>
      <c r="F368" s="3">
        <v>193.28</v>
      </c>
      <c r="G368" t="s">
        <v>47</v>
      </c>
      <c r="H368" s="3">
        <v>0</v>
      </c>
      <c r="I368" t="s">
        <v>104</v>
      </c>
      <c r="J368">
        <v>6750</v>
      </c>
      <c r="K368" t="s">
        <v>49</v>
      </c>
      <c r="L368" t="s">
        <v>50</v>
      </c>
      <c r="M368" t="s">
        <v>799</v>
      </c>
      <c r="N368">
        <v>1730</v>
      </c>
      <c r="O368" t="s">
        <v>52</v>
      </c>
      <c r="P368" t="s">
        <v>203</v>
      </c>
      <c r="T368" t="s">
        <v>64</v>
      </c>
      <c r="Z368" s="3"/>
      <c r="AF368" t="s">
        <v>63</v>
      </c>
      <c r="AH368">
        <v>0</v>
      </c>
      <c r="AI368" s="2">
        <v>44895</v>
      </c>
      <c r="AJ368" t="s">
        <v>64</v>
      </c>
      <c r="AK368" t="s">
        <v>64</v>
      </c>
      <c r="AL368" t="s">
        <v>64</v>
      </c>
      <c r="AN368" s="3"/>
      <c r="AP368" t="s">
        <v>64</v>
      </c>
      <c r="AR368" t="s">
        <v>64</v>
      </c>
      <c r="AS368" t="s">
        <v>66</v>
      </c>
    </row>
    <row r="369" spans="1:45" ht="16" x14ac:dyDescent="0.2">
      <c r="A369">
        <v>808</v>
      </c>
      <c r="B369">
        <v>808</v>
      </c>
      <c r="C369" s="2">
        <v>44895</v>
      </c>
      <c r="D369" t="s">
        <v>373</v>
      </c>
      <c r="E369" t="s">
        <v>204</v>
      </c>
      <c r="F369" s="3">
        <v>1184.8599999999999</v>
      </c>
      <c r="G369" t="s">
        <v>47</v>
      </c>
      <c r="H369" s="3">
        <v>0</v>
      </c>
      <c r="I369" t="s">
        <v>104</v>
      </c>
      <c r="J369">
        <v>2555</v>
      </c>
      <c r="K369" t="s">
        <v>49</v>
      </c>
      <c r="L369" t="s">
        <v>50</v>
      </c>
      <c r="M369" t="s">
        <v>51</v>
      </c>
      <c r="N369">
        <v>1730</v>
      </c>
      <c r="O369" t="s">
        <v>52</v>
      </c>
      <c r="P369" t="s">
        <v>203</v>
      </c>
      <c r="T369" t="s">
        <v>64</v>
      </c>
      <c r="Z369" s="3"/>
      <c r="AF369" t="s">
        <v>63</v>
      </c>
      <c r="AH369">
        <v>0</v>
      </c>
      <c r="AI369" s="2">
        <v>44895</v>
      </c>
      <c r="AJ369" t="s">
        <v>64</v>
      </c>
      <c r="AK369" t="s">
        <v>64</v>
      </c>
      <c r="AL369" t="s">
        <v>64</v>
      </c>
      <c r="AN369" s="3"/>
      <c r="AP369" t="s">
        <v>64</v>
      </c>
      <c r="AR369" t="s">
        <v>64</v>
      </c>
      <c r="AS369" t="s">
        <v>66</v>
      </c>
    </row>
    <row r="370" spans="1:45" ht="16" x14ac:dyDescent="0.2">
      <c r="A370">
        <v>809</v>
      </c>
      <c r="B370">
        <v>809</v>
      </c>
      <c r="C370" s="2">
        <v>44895</v>
      </c>
      <c r="D370" t="s">
        <v>371</v>
      </c>
      <c r="E370" t="s">
        <v>204</v>
      </c>
      <c r="F370" s="3">
        <v>1360.34</v>
      </c>
      <c r="G370" t="s">
        <v>47</v>
      </c>
      <c r="H370" s="3">
        <v>0</v>
      </c>
      <c r="I370" t="s">
        <v>104</v>
      </c>
      <c r="J370">
        <v>2555</v>
      </c>
      <c r="K370" t="s">
        <v>49</v>
      </c>
      <c r="L370" t="s">
        <v>50</v>
      </c>
      <c r="M370" t="s">
        <v>51</v>
      </c>
      <c r="N370">
        <v>1730</v>
      </c>
      <c r="O370" t="s">
        <v>52</v>
      </c>
      <c r="P370" t="s">
        <v>203</v>
      </c>
      <c r="T370" t="s">
        <v>64</v>
      </c>
      <c r="Z370" s="3"/>
      <c r="AF370" t="s">
        <v>63</v>
      </c>
      <c r="AH370">
        <v>0</v>
      </c>
      <c r="AI370" s="2">
        <v>44895</v>
      </c>
      <c r="AJ370" t="s">
        <v>64</v>
      </c>
      <c r="AK370" t="s">
        <v>64</v>
      </c>
      <c r="AL370" t="s">
        <v>64</v>
      </c>
      <c r="AN370" s="3"/>
      <c r="AP370" t="s">
        <v>64</v>
      </c>
      <c r="AR370" t="s">
        <v>64</v>
      </c>
      <c r="AS370" t="s">
        <v>66</v>
      </c>
    </row>
    <row r="371" spans="1:45" ht="16" x14ac:dyDescent="0.2">
      <c r="A371">
        <v>810</v>
      </c>
      <c r="B371">
        <v>810</v>
      </c>
      <c r="C371" s="2">
        <v>44895</v>
      </c>
      <c r="D371" t="s">
        <v>372</v>
      </c>
      <c r="E371" t="s">
        <v>204</v>
      </c>
      <c r="F371" s="3">
        <v>864.03</v>
      </c>
      <c r="G371" t="s">
        <v>47</v>
      </c>
      <c r="H371" s="3">
        <v>0</v>
      </c>
      <c r="I371" t="s">
        <v>104</v>
      </c>
      <c r="J371">
        <v>2555</v>
      </c>
      <c r="K371" t="s">
        <v>49</v>
      </c>
      <c r="L371" t="s">
        <v>50</v>
      </c>
      <c r="M371" t="s">
        <v>51</v>
      </c>
      <c r="N371">
        <v>1730</v>
      </c>
      <c r="O371" t="s">
        <v>52</v>
      </c>
      <c r="P371" t="s">
        <v>203</v>
      </c>
      <c r="T371" t="s">
        <v>64</v>
      </c>
      <c r="Z371" s="3"/>
      <c r="AF371" t="s">
        <v>63</v>
      </c>
      <c r="AH371">
        <v>0</v>
      </c>
      <c r="AI371" s="2">
        <v>44895</v>
      </c>
      <c r="AJ371" t="s">
        <v>64</v>
      </c>
      <c r="AK371" t="s">
        <v>64</v>
      </c>
      <c r="AL371" t="s">
        <v>64</v>
      </c>
      <c r="AN371" s="3"/>
      <c r="AP371" t="s">
        <v>64</v>
      </c>
      <c r="AR371" t="s">
        <v>64</v>
      </c>
      <c r="AS371" t="s">
        <v>66</v>
      </c>
    </row>
    <row r="372" spans="1:45" ht="16" x14ac:dyDescent="0.2">
      <c r="A372">
        <v>1561</v>
      </c>
      <c r="B372">
        <v>1561</v>
      </c>
      <c r="C372" s="2">
        <v>44895</v>
      </c>
      <c r="D372" t="s">
        <v>651</v>
      </c>
      <c r="E372" t="s">
        <v>147</v>
      </c>
      <c r="F372" s="3">
        <v>5.98</v>
      </c>
      <c r="G372" t="s">
        <v>47</v>
      </c>
      <c r="H372" s="3">
        <v>0</v>
      </c>
      <c r="I372" t="s">
        <v>48</v>
      </c>
      <c r="J372">
        <v>2705</v>
      </c>
      <c r="K372" t="s">
        <v>49</v>
      </c>
      <c r="L372" t="s">
        <v>50</v>
      </c>
      <c r="M372" t="s">
        <v>51</v>
      </c>
      <c r="N372">
        <v>940</v>
      </c>
      <c r="O372" t="s">
        <v>52</v>
      </c>
      <c r="P372" t="s">
        <v>53</v>
      </c>
      <c r="T372" t="s">
        <v>1331</v>
      </c>
      <c r="U372" t="s">
        <v>1332</v>
      </c>
      <c r="Z372" s="3"/>
      <c r="AF372" t="s">
        <v>63</v>
      </c>
      <c r="AH372">
        <v>0</v>
      </c>
      <c r="AI372" s="2">
        <v>44895</v>
      </c>
      <c r="AJ372" t="s">
        <v>64</v>
      </c>
      <c r="AK372" t="s">
        <v>64</v>
      </c>
      <c r="AL372" t="s">
        <v>1333</v>
      </c>
      <c r="AM372" t="s">
        <v>1332</v>
      </c>
      <c r="AN372" s="3"/>
      <c r="AP372" t="s">
        <v>64</v>
      </c>
      <c r="AR372">
        <v>379</v>
      </c>
      <c r="AS372" t="s">
        <v>66</v>
      </c>
    </row>
    <row r="373" spans="1:45" ht="16" x14ac:dyDescent="0.2">
      <c r="A373">
        <v>1560</v>
      </c>
      <c r="B373">
        <v>1560</v>
      </c>
      <c r="C373" s="2">
        <v>44897</v>
      </c>
      <c r="D373" t="s">
        <v>296</v>
      </c>
      <c r="E373" t="s">
        <v>1334</v>
      </c>
      <c r="F373" s="3">
        <v>5000</v>
      </c>
      <c r="G373" t="s">
        <v>47</v>
      </c>
      <c r="H373" s="3">
        <v>0</v>
      </c>
      <c r="I373" t="s">
        <v>104</v>
      </c>
      <c r="J373">
        <v>940</v>
      </c>
      <c r="K373" t="s">
        <v>52</v>
      </c>
      <c r="L373" t="s">
        <v>53</v>
      </c>
      <c r="N373">
        <v>3200</v>
      </c>
      <c r="O373" t="s">
        <v>49</v>
      </c>
      <c r="P373" t="s">
        <v>105</v>
      </c>
      <c r="Q373" t="s">
        <v>106</v>
      </c>
      <c r="T373" t="s">
        <v>1335</v>
      </c>
      <c r="U373" t="s">
        <v>299</v>
      </c>
      <c r="V373" t="s">
        <v>1336</v>
      </c>
      <c r="W373" t="s">
        <v>56</v>
      </c>
      <c r="X373" t="s">
        <v>300</v>
      </c>
      <c r="Y373" t="s">
        <v>301</v>
      </c>
      <c r="Z373" s="3">
        <v>0</v>
      </c>
      <c r="AA373" t="s">
        <v>1337</v>
      </c>
      <c r="AB373" t="s">
        <v>1338</v>
      </c>
      <c r="AC373" t="s">
        <v>61</v>
      </c>
      <c r="AD373" t="s">
        <v>61</v>
      </c>
      <c r="AE373" t="s">
        <v>1339</v>
      </c>
      <c r="AF373" t="s">
        <v>63</v>
      </c>
      <c r="AH373">
        <v>0</v>
      </c>
      <c r="AI373" s="2">
        <v>44897</v>
      </c>
      <c r="AJ373" t="s">
        <v>64</v>
      </c>
      <c r="AK373" t="s">
        <v>64</v>
      </c>
      <c r="AL373" t="s">
        <v>1340</v>
      </c>
      <c r="AM373" t="s">
        <v>299</v>
      </c>
      <c r="AN373" s="3">
        <v>5000</v>
      </c>
      <c r="AO373" t="s">
        <v>1338</v>
      </c>
      <c r="AP373" t="s">
        <v>64</v>
      </c>
      <c r="AQ373" t="s">
        <v>1339</v>
      </c>
      <c r="AR373">
        <v>469</v>
      </c>
      <c r="AS373" t="s">
        <v>66</v>
      </c>
    </row>
    <row r="374" spans="1:45" ht="16" x14ac:dyDescent="0.2">
      <c r="A374">
        <v>1891</v>
      </c>
      <c r="B374">
        <v>1891</v>
      </c>
      <c r="C374" s="2">
        <v>44901</v>
      </c>
      <c r="D374" t="s">
        <v>441</v>
      </c>
      <c r="E374" t="s">
        <v>1341</v>
      </c>
      <c r="F374" s="3">
        <v>16800</v>
      </c>
      <c r="G374" t="s">
        <v>47</v>
      </c>
      <c r="H374" s="3">
        <v>0</v>
      </c>
      <c r="I374" t="s">
        <v>104</v>
      </c>
      <c r="J374">
        <v>940</v>
      </c>
      <c r="K374" t="s">
        <v>52</v>
      </c>
      <c r="L374" t="s">
        <v>53</v>
      </c>
      <c r="N374">
        <v>3200</v>
      </c>
      <c r="O374" t="s">
        <v>49</v>
      </c>
      <c r="P374" t="s">
        <v>105</v>
      </c>
      <c r="Q374" t="s">
        <v>106</v>
      </c>
      <c r="T374" t="s">
        <v>1342</v>
      </c>
      <c r="U374" t="s">
        <v>1343</v>
      </c>
      <c r="V374" t="s">
        <v>1344</v>
      </c>
      <c r="W374" t="s">
        <v>56</v>
      </c>
      <c r="X374" t="s">
        <v>1345</v>
      </c>
      <c r="Y374" t="s">
        <v>446</v>
      </c>
      <c r="Z374" s="3">
        <v>0</v>
      </c>
      <c r="AA374" t="s">
        <v>1346</v>
      </c>
      <c r="AB374" t="s">
        <v>1347</v>
      </c>
      <c r="AC374" t="s">
        <v>61</v>
      </c>
      <c r="AD374" t="s">
        <v>61</v>
      </c>
      <c r="AE374" t="s">
        <v>1348</v>
      </c>
      <c r="AF374" t="s">
        <v>63</v>
      </c>
      <c r="AH374">
        <v>0</v>
      </c>
      <c r="AI374" s="2">
        <v>44901</v>
      </c>
      <c r="AJ374" t="s">
        <v>64</v>
      </c>
      <c r="AK374" t="s">
        <v>64</v>
      </c>
      <c r="AL374" t="s">
        <v>1349</v>
      </c>
      <c r="AM374" t="s">
        <v>1343</v>
      </c>
      <c r="AN374" s="3">
        <v>16800</v>
      </c>
      <c r="AO374" t="s">
        <v>1347</v>
      </c>
      <c r="AP374" t="s">
        <v>64</v>
      </c>
      <c r="AQ374" t="s">
        <v>1348</v>
      </c>
      <c r="AR374">
        <v>746</v>
      </c>
      <c r="AS374" t="s">
        <v>66</v>
      </c>
    </row>
    <row r="375" spans="1:45" ht="16" x14ac:dyDescent="0.2">
      <c r="A375">
        <v>1878</v>
      </c>
      <c r="B375">
        <v>1878</v>
      </c>
      <c r="C375" s="2">
        <v>44901</v>
      </c>
      <c r="D375" t="s">
        <v>279</v>
      </c>
      <c r="E375" t="s">
        <v>280</v>
      </c>
      <c r="F375" s="3">
        <v>53.43</v>
      </c>
      <c r="G375" t="s">
        <v>47</v>
      </c>
      <c r="H375" s="3">
        <v>0</v>
      </c>
      <c r="I375" t="s">
        <v>48</v>
      </c>
      <c r="J375">
        <v>2704</v>
      </c>
      <c r="K375" t="s">
        <v>49</v>
      </c>
      <c r="L375" t="s">
        <v>50</v>
      </c>
      <c r="M375" t="s">
        <v>51</v>
      </c>
      <c r="N375">
        <v>940</v>
      </c>
      <c r="O375" t="s">
        <v>52</v>
      </c>
      <c r="P375" t="s">
        <v>53</v>
      </c>
      <c r="T375" t="s">
        <v>281</v>
      </c>
      <c r="U375" t="s">
        <v>1350</v>
      </c>
      <c r="V375" t="s">
        <v>1351</v>
      </c>
      <c r="W375" t="s">
        <v>56</v>
      </c>
      <c r="X375" t="s">
        <v>1352</v>
      </c>
      <c r="Y375" t="s">
        <v>231</v>
      </c>
      <c r="Z375" s="3">
        <v>19</v>
      </c>
      <c r="AA375" t="s">
        <v>284</v>
      </c>
      <c r="AB375" t="s">
        <v>1353</v>
      </c>
      <c r="AC375" t="s">
        <v>61</v>
      </c>
      <c r="AD375" t="s">
        <v>61</v>
      </c>
      <c r="AE375" t="s">
        <v>1354</v>
      </c>
      <c r="AF375" t="s">
        <v>63</v>
      </c>
      <c r="AH375">
        <v>0</v>
      </c>
      <c r="AI375" s="2">
        <v>44901</v>
      </c>
      <c r="AJ375" t="s">
        <v>64</v>
      </c>
      <c r="AK375" t="s">
        <v>64</v>
      </c>
      <c r="AL375" t="s">
        <v>1355</v>
      </c>
      <c r="AM375" t="s">
        <v>1350</v>
      </c>
      <c r="AN375" s="3">
        <v>53.43</v>
      </c>
      <c r="AO375" t="s">
        <v>1353</v>
      </c>
      <c r="AP375" t="s">
        <v>64</v>
      </c>
      <c r="AQ375" t="s">
        <v>1354</v>
      </c>
      <c r="AR375">
        <v>745</v>
      </c>
      <c r="AS375" t="s">
        <v>66</v>
      </c>
    </row>
    <row r="376" spans="1:45" ht="16" x14ac:dyDescent="0.2">
      <c r="A376">
        <v>1968</v>
      </c>
      <c r="B376">
        <v>1968</v>
      </c>
      <c r="C376" s="2">
        <v>44901</v>
      </c>
      <c r="D376" t="s">
        <v>338</v>
      </c>
      <c r="E376" t="s">
        <v>1356</v>
      </c>
      <c r="F376" s="3">
        <v>18.29</v>
      </c>
      <c r="G376" t="s">
        <v>47</v>
      </c>
      <c r="H376" s="3">
        <v>0</v>
      </c>
      <c r="I376" t="s">
        <v>48</v>
      </c>
      <c r="J376">
        <v>3270</v>
      </c>
      <c r="K376" t="s">
        <v>49</v>
      </c>
      <c r="L376" t="s">
        <v>50</v>
      </c>
      <c r="M376" t="s">
        <v>106</v>
      </c>
      <c r="N376">
        <v>562</v>
      </c>
      <c r="O376" t="s">
        <v>52</v>
      </c>
      <c r="P376" t="s">
        <v>53</v>
      </c>
      <c r="T376" t="s">
        <v>1357</v>
      </c>
      <c r="U376" t="s">
        <v>1358</v>
      </c>
      <c r="V376" t="s">
        <v>1359</v>
      </c>
      <c r="W376" t="s">
        <v>56</v>
      </c>
      <c r="X376" t="s">
        <v>1360</v>
      </c>
      <c r="Y376" t="s">
        <v>1361</v>
      </c>
      <c r="Z376" s="3">
        <v>0</v>
      </c>
      <c r="AA376" t="s">
        <v>1362</v>
      </c>
      <c r="AB376" t="s">
        <v>1363</v>
      </c>
      <c r="AC376" t="s">
        <v>61</v>
      </c>
      <c r="AD376" t="s">
        <v>61</v>
      </c>
      <c r="AE376" t="s">
        <v>1364</v>
      </c>
      <c r="AF376" t="s">
        <v>63</v>
      </c>
      <c r="AH376">
        <v>0</v>
      </c>
      <c r="AI376" s="2">
        <v>44901</v>
      </c>
      <c r="AJ376" t="s">
        <v>64</v>
      </c>
      <c r="AK376" t="s">
        <v>64</v>
      </c>
      <c r="AL376" t="s">
        <v>1365</v>
      </c>
      <c r="AM376" t="s">
        <v>1358</v>
      </c>
      <c r="AN376" s="3">
        <v>48.6</v>
      </c>
      <c r="AO376" t="s">
        <v>1363</v>
      </c>
      <c r="AP376" t="s">
        <v>64</v>
      </c>
      <c r="AQ376" t="s">
        <v>1364</v>
      </c>
      <c r="AR376">
        <v>767</v>
      </c>
      <c r="AS376" t="s">
        <v>66</v>
      </c>
    </row>
    <row r="377" spans="1:45" ht="16" x14ac:dyDescent="0.2">
      <c r="A377">
        <v>1969</v>
      </c>
      <c r="B377">
        <v>1969</v>
      </c>
      <c r="C377" s="2">
        <v>44901</v>
      </c>
      <c r="D377" t="s">
        <v>338</v>
      </c>
      <c r="E377" t="s">
        <v>1366</v>
      </c>
      <c r="F377" s="3">
        <v>1.1399999999999999</v>
      </c>
      <c r="G377" t="s">
        <v>47</v>
      </c>
      <c r="H377" s="3">
        <v>0</v>
      </c>
      <c r="I377" t="s">
        <v>48</v>
      </c>
      <c r="J377">
        <v>2561</v>
      </c>
      <c r="K377" t="s">
        <v>49</v>
      </c>
      <c r="L377" t="s">
        <v>50</v>
      </c>
      <c r="M377" t="s">
        <v>51</v>
      </c>
      <c r="N377">
        <v>562</v>
      </c>
      <c r="O377" t="s">
        <v>52</v>
      </c>
      <c r="P377" t="s">
        <v>53</v>
      </c>
      <c r="T377" t="s">
        <v>1357</v>
      </c>
      <c r="U377" t="s">
        <v>1358</v>
      </c>
      <c r="V377" t="s">
        <v>1359</v>
      </c>
      <c r="W377" t="s">
        <v>56</v>
      </c>
      <c r="X377" t="s">
        <v>1360</v>
      </c>
      <c r="Y377" t="s">
        <v>1361</v>
      </c>
      <c r="Z377" s="3">
        <v>0</v>
      </c>
      <c r="AA377" t="s">
        <v>1362</v>
      </c>
      <c r="AB377" t="s">
        <v>1363</v>
      </c>
      <c r="AC377" t="s">
        <v>61</v>
      </c>
      <c r="AD377" t="s">
        <v>61</v>
      </c>
      <c r="AE377" t="s">
        <v>1364</v>
      </c>
      <c r="AF377" t="s">
        <v>63</v>
      </c>
      <c r="AH377">
        <v>0</v>
      </c>
      <c r="AI377" s="2">
        <v>44901</v>
      </c>
      <c r="AJ377" t="s">
        <v>64</v>
      </c>
      <c r="AK377" t="s">
        <v>64</v>
      </c>
      <c r="AL377" t="s">
        <v>1365</v>
      </c>
      <c r="AM377" t="s">
        <v>1358</v>
      </c>
      <c r="AN377" s="3">
        <v>48.6</v>
      </c>
      <c r="AO377" t="s">
        <v>1363</v>
      </c>
      <c r="AP377" t="s">
        <v>64</v>
      </c>
      <c r="AQ377" t="s">
        <v>1364</v>
      </c>
      <c r="AR377">
        <v>767</v>
      </c>
      <c r="AS377" t="s">
        <v>66</v>
      </c>
    </row>
    <row r="378" spans="1:45" ht="16" x14ac:dyDescent="0.2">
      <c r="A378">
        <v>1970</v>
      </c>
      <c r="B378">
        <v>1970</v>
      </c>
      <c r="C378" s="2">
        <v>44901</v>
      </c>
      <c r="D378" t="s">
        <v>338</v>
      </c>
      <c r="E378" t="s">
        <v>1367</v>
      </c>
      <c r="F378" s="3">
        <v>2.09</v>
      </c>
      <c r="G378" t="s">
        <v>47</v>
      </c>
      <c r="H378" s="3">
        <v>0</v>
      </c>
      <c r="I378" t="s">
        <v>48</v>
      </c>
      <c r="J378">
        <v>2563</v>
      </c>
      <c r="K378" t="s">
        <v>49</v>
      </c>
      <c r="L378" t="s">
        <v>50</v>
      </c>
      <c r="M378" t="s">
        <v>51</v>
      </c>
      <c r="N378">
        <v>562</v>
      </c>
      <c r="O378" t="s">
        <v>52</v>
      </c>
      <c r="P378" t="s">
        <v>53</v>
      </c>
      <c r="T378" t="s">
        <v>1357</v>
      </c>
      <c r="U378" t="s">
        <v>1358</v>
      </c>
      <c r="V378" t="s">
        <v>1359</v>
      </c>
      <c r="W378" t="s">
        <v>56</v>
      </c>
      <c r="X378" t="s">
        <v>1360</v>
      </c>
      <c r="Y378" t="s">
        <v>1361</v>
      </c>
      <c r="Z378" s="3">
        <v>0</v>
      </c>
      <c r="AA378" t="s">
        <v>1362</v>
      </c>
      <c r="AB378" t="s">
        <v>1363</v>
      </c>
      <c r="AC378" t="s">
        <v>61</v>
      </c>
      <c r="AD378" t="s">
        <v>61</v>
      </c>
      <c r="AE378" t="s">
        <v>1364</v>
      </c>
      <c r="AF378" t="s">
        <v>63</v>
      </c>
      <c r="AH378">
        <v>0</v>
      </c>
      <c r="AI378" s="2">
        <v>44901</v>
      </c>
      <c r="AJ378" t="s">
        <v>64</v>
      </c>
      <c r="AK378" t="s">
        <v>64</v>
      </c>
      <c r="AL378" t="s">
        <v>1365</v>
      </c>
      <c r="AM378" t="s">
        <v>1358</v>
      </c>
      <c r="AN378" s="3">
        <v>48.6</v>
      </c>
      <c r="AO378" t="s">
        <v>1363</v>
      </c>
      <c r="AP378" t="s">
        <v>64</v>
      </c>
      <c r="AQ378" t="s">
        <v>1364</v>
      </c>
      <c r="AR378">
        <v>767</v>
      </c>
      <c r="AS378" t="s">
        <v>66</v>
      </c>
    </row>
    <row r="379" spans="1:45" ht="16" x14ac:dyDescent="0.2">
      <c r="A379">
        <v>1971</v>
      </c>
      <c r="B379">
        <v>1971</v>
      </c>
      <c r="C379" s="2">
        <v>44901</v>
      </c>
      <c r="D379" t="s">
        <v>338</v>
      </c>
      <c r="E379" t="s">
        <v>1368</v>
      </c>
      <c r="F379" s="3">
        <v>2.4900000000000002</v>
      </c>
      <c r="G379" t="s">
        <v>47</v>
      </c>
      <c r="H379" s="3">
        <v>0</v>
      </c>
      <c r="I379" t="s">
        <v>48</v>
      </c>
      <c r="J379">
        <v>2563</v>
      </c>
      <c r="K379" t="s">
        <v>49</v>
      </c>
      <c r="L379" t="s">
        <v>50</v>
      </c>
      <c r="M379" t="s">
        <v>51</v>
      </c>
      <c r="N379">
        <v>562</v>
      </c>
      <c r="O379" t="s">
        <v>52</v>
      </c>
      <c r="P379" t="s">
        <v>53</v>
      </c>
      <c r="T379" t="s">
        <v>1357</v>
      </c>
      <c r="U379" t="s">
        <v>1358</v>
      </c>
      <c r="V379" t="s">
        <v>1359</v>
      </c>
      <c r="W379" t="s">
        <v>56</v>
      </c>
      <c r="X379" t="s">
        <v>1360</v>
      </c>
      <c r="Y379" t="s">
        <v>1361</v>
      </c>
      <c r="Z379" s="3">
        <v>0</v>
      </c>
      <c r="AA379" t="s">
        <v>1362</v>
      </c>
      <c r="AB379" t="s">
        <v>1363</v>
      </c>
      <c r="AC379" t="s">
        <v>61</v>
      </c>
      <c r="AD379" t="s">
        <v>61</v>
      </c>
      <c r="AE379" t="s">
        <v>1364</v>
      </c>
      <c r="AF379" t="s">
        <v>63</v>
      </c>
      <c r="AH379">
        <v>0</v>
      </c>
      <c r="AI379" s="2">
        <v>44901</v>
      </c>
      <c r="AJ379" t="s">
        <v>64</v>
      </c>
      <c r="AK379" t="s">
        <v>64</v>
      </c>
      <c r="AL379" t="s">
        <v>1365</v>
      </c>
      <c r="AM379" t="s">
        <v>1358</v>
      </c>
      <c r="AN379" s="3">
        <v>48.6</v>
      </c>
      <c r="AO379" t="s">
        <v>1363</v>
      </c>
      <c r="AP379" t="s">
        <v>64</v>
      </c>
      <c r="AQ379" t="s">
        <v>1364</v>
      </c>
      <c r="AR379">
        <v>767</v>
      </c>
      <c r="AS379" t="s">
        <v>66</v>
      </c>
    </row>
    <row r="380" spans="1:45" ht="16" x14ac:dyDescent="0.2">
      <c r="A380">
        <v>1972</v>
      </c>
      <c r="B380">
        <v>1972</v>
      </c>
      <c r="C380" s="2">
        <v>44901</v>
      </c>
      <c r="D380" t="s">
        <v>338</v>
      </c>
      <c r="E380" t="s">
        <v>1369</v>
      </c>
      <c r="F380" s="3">
        <v>9.73</v>
      </c>
      <c r="G380" t="s">
        <v>47</v>
      </c>
      <c r="H380" s="3">
        <v>0</v>
      </c>
      <c r="I380" t="s">
        <v>48</v>
      </c>
      <c r="J380">
        <v>2563</v>
      </c>
      <c r="K380" t="s">
        <v>49</v>
      </c>
      <c r="L380" t="s">
        <v>50</v>
      </c>
      <c r="M380" t="s">
        <v>51</v>
      </c>
      <c r="N380">
        <v>562</v>
      </c>
      <c r="O380" t="s">
        <v>52</v>
      </c>
      <c r="P380" t="s">
        <v>53</v>
      </c>
      <c r="T380" t="s">
        <v>1357</v>
      </c>
      <c r="U380" t="s">
        <v>1358</v>
      </c>
      <c r="V380" t="s">
        <v>1359</v>
      </c>
      <c r="W380" t="s">
        <v>56</v>
      </c>
      <c r="X380" t="s">
        <v>1360</v>
      </c>
      <c r="Y380" t="s">
        <v>1361</v>
      </c>
      <c r="Z380" s="3">
        <v>0</v>
      </c>
      <c r="AA380" t="s">
        <v>1362</v>
      </c>
      <c r="AB380" t="s">
        <v>1363</v>
      </c>
      <c r="AC380" t="s">
        <v>61</v>
      </c>
      <c r="AD380" t="s">
        <v>61</v>
      </c>
      <c r="AE380" t="s">
        <v>1364</v>
      </c>
      <c r="AF380" t="s">
        <v>63</v>
      </c>
      <c r="AH380">
        <v>0</v>
      </c>
      <c r="AI380" s="2">
        <v>44901</v>
      </c>
      <c r="AJ380" t="s">
        <v>64</v>
      </c>
      <c r="AK380" t="s">
        <v>64</v>
      </c>
      <c r="AL380" t="s">
        <v>1365</v>
      </c>
      <c r="AM380" t="s">
        <v>1358</v>
      </c>
      <c r="AN380" s="3">
        <v>48.6</v>
      </c>
      <c r="AO380" t="s">
        <v>1363</v>
      </c>
      <c r="AP380" t="s">
        <v>64</v>
      </c>
      <c r="AQ380" t="s">
        <v>1364</v>
      </c>
      <c r="AR380">
        <v>767</v>
      </c>
      <c r="AS380" t="s">
        <v>66</v>
      </c>
    </row>
    <row r="381" spans="1:45" ht="16" x14ac:dyDescent="0.2">
      <c r="A381">
        <v>1973</v>
      </c>
      <c r="B381">
        <v>1973</v>
      </c>
      <c r="C381" s="2">
        <v>44901</v>
      </c>
      <c r="D381" t="s">
        <v>338</v>
      </c>
      <c r="E381" t="s">
        <v>1370</v>
      </c>
      <c r="F381" s="3">
        <v>7.53</v>
      </c>
      <c r="G381" t="s">
        <v>47</v>
      </c>
      <c r="H381" s="3">
        <v>0</v>
      </c>
      <c r="I381" t="s">
        <v>48</v>
      </c>
      <c r="J381">
        <v>2563</v>
      </c>
      <c r="K381" t="s">
        <v>49</v>
      </c>
      <c r="L381" t="s">
        <v>50</v>
      </c>
      <c r="M381" t="s">
        <v>51</v>
      </c>
      <c r="N381">
        <v>562</v>
      </c>
      <c r="O381" t="s">
        <v>52</v>
      </c>
      <c r="P381" t="s">
        <v>53</v>
      </c>
      <c r="T381" t="s">
        <v>1357</v>
      </c>
      <c r="U381" t="s">
        <v>1358</v>
      </c>
      <c r="V381" t="s">
        <v>1359</v>
      </c>
      <c r="W381" t="s">
        <v>56</v>
      </c>
      <c r="X381" t="s">
        <v>1360</v>
      </c>
      <c r="Y381" t="s">
        <v>1361</v>
      </c>
      <c r="Z381" s="3">
        <v>0</v>
      </c>
      <c r="AA381" t="s">
        <v>1362</v>
      </c>
      <c r="AB381" t="s">
        <v>1363</v>
      </c>
      <c r="AC381" t="s">
        <v>61</v>
      </c>
      <c r="AD381" t="s">
        <v>61</v>
      </c>
      <c r="AE381" t="s">
        <v>1364</v>
      </c>
      <c r="AF381" t="s">
        <v>63</v>
      </c>
      <c r="AH381">
        <v>0</v>
      </c>
      <c r="AI381" s="2">
        <v>44901</v>
      </c>
      <c r="AJ381" t="s">
        <v>64</v>
      </c>
      <c r="AK381" t="s">
        <v>64</v>
      </c>
      <c r="AL381" t="s">
        <v>1365</v>
      </c>
      <c r="AM381" t="s">
        <v>1358</v>
      </c>
      <c r="AN381" s="3">
        <v>48.6</v>
      </c>
      <c r="AO381" t="s">
        <v>1363</v>
      </c>
      <c r="AP381" t="s">
        <v>64</v>
      </c>
      <c r="AQ381" t="s">
        <v>1364</v>
      </c>
      <c r="AR381">
        <v>767</v>
      </c>
      <c r="AS381" t="s">
        <v>66</v>
      </c>
    </row>
    <row r="382" spans="1:45" ht="16" x14ac:dyDescent="0.2">
      <c r="A382">
        <v>1974</v>
      </c>
      <c r="B382">
        <v>1974</v>
      </c>
      <c r="C382" s="2">
        <v>44901</v>
      </c>
      <c r="D382" t="s">
        <v>338</v>
      </c>
      <c r="E382" t="s">
        <v>1371</v>
      </c>
      <c r="F382" s="3">
        <v>3.65</v>
      </c>
      <c r="G382" t="s">
        <v>47</v>
      </c>
      <c r="H382" s="3">
        <v>0</v>
      </c>
      <c r="I382" t="s">
        <v>48</v>
      </c>
      <c r="J382">
        <v>2561</v>
      </c>
      <c r="K382" t="s">
        <v>49</v>
      </c>
      <c r="L382" t="s">
        <v>50</v>
      </c>
      <c r="M382" t="s">
        <v>51</v>
      </c>
      <c r="N382">
        <v>562</v>
      </c>
      <c r="O382" t="s">
        <v>52</v>
      </c>
      <c r="P382" t="s">
        <v>53</v>
      </c>
      <c r="T382" t="s">
        <v>1357</v>
      </c>
      <c r="U382" t="s">
        <v>1358</v>
      </c>
      <c r="V382" t="s">
        <v>1359</v>
      </c>
      <c r="W382" t="s">
        <v>56</v>
      </c>
      <c r="X382" t="s">
        <v>1360</v>
      </c>
      <c r="Y382" t="s">
        <v>1361</v>
      </c>
      <c r="Z382" s="3">
        <v>0</v>
      </c>
      <c r="AA382" t="s">
        <v>1362</v>
      </c>
      <c r="AB382" t="s">
        <v>1363</v>
      </c>
      <c r="AC382" t="s">
        <v>61</v>
      </c>
      <c r="AD382" t="s">
        <v>61</v>
      </c>
      <c r="AE382" t="s">
        <v>1364</v>
      </c>
      <c r="AF382" t="s">
        <v>63</v>
      </c>
      <c r="AH382">
        <v>0</v>
      </c>
      <c r="AI382" s="2">
        <v>44901</v>
      </c>
      <c r="AJ382" t="s">
        <v>64</v>
      </c>
      <c r="AK382" t="s">
        <v>64</v>
      </c>
      <c r="AL382" t="s">
        <v>1365</v>
      </c>
      <c r="AM382" t="s">
        <v>1358</v>
      </c>
      <c r="AN382" s="3">
        <v>48.6</v>
      </c>
      <c r="AO382" t="s">
        <v>1363</v>
      </c>
      <c r="AP382" t="s">
        <v>64</v>
      </c>
      <c r="AQ382" t="s">
        <v>1364</v>
      </c>
      <c r="AR382">
        <v>767</v>
      </c>
      <c r="AS382" t="s">
        <v>66</v>
      </c>
    </row>
    <row r="383" spans="1:45" ht="16" x14ac:dyDescent="0.2">
      <c r="A383">
        <v>1975</v>
      </c>
      <c r="B383">
        <v>1975</v>
      </c>
      <c r="C383" s="2">
        <v>44901</v>
      </c>
      <c r="D383" t="s">
        <v>338</v>
      </c>
      <c r="E383" t="s">
        <v>1372</v>
      </c>
      <c r="F383" s="3">
        <v>3.68</v>
      </c>
      <c r="G383" t="s">
        <v>47</v>
      </c>
      <c r="H383" s="3">
        <v>0</v>
      </c>
      <c r="I383" t="s">
        <v>48</v>
      </c>
      <c r="J383">
        <v>2561</v>
      </c>
      <c r="K383" t="s">
        <v>49</v>
      </c>
      <c r="L383" t="s">
        <v>50</v>
      </c>
      <c r="M383" t="s">
        <v>51</v>
      </c>
      <c r="N383">
        <v>562</v>
      </c>
      <c r="O383" t="s">
        <v>52</v>
      </c>
      <c r="P383" t="s">
        <v>53</v>
      </c>
      <c r="T383" t="s">
        <v>1357</v>
      </c>
      <c r="U383" t="s">
        <v>1358</v>
      </c>
      <c r="V383" t="s">
        <v>1359</v>
      </c>
      <c r="W383" t="s">
        <v>56</v>
      </c>
      <c r="X383" t="s">
        <v>1360</v>
      </c>
      <c r="Y383" t="s">
        <v>1361</v>
      </c>
      <c r="Z383" s="3">
        <v>0</v>
      </c>
      <c r="AA383" t="s">
        <v>1362</v>
      </c>
      <c r="AB383" t="s">
        <v>1363</v>
      </c>
      <c r="AC383" t="s">
        <v>61</v>
      </c>
      <c r="AD383" t="s">
        <v>61</v>
      </c>
      <c r="AE383" t="s">
        <v>1364</v>
      </c>
      <c r="AF383" t="s">
        <v>63</v>
      </c>
      <c r="AH383">
        <v>0</v>
      </c>
      <c r="AI383" s="2">
        <v>44901</v>
      </c>
      <c r="AJ383" t="s">
        <v>64</v>
      </c>
      <c r="AK383" t="s">
        <v>64</v>
      </c>
      <c r="AL383" t="s">
        <v>1365</v>
      </c>
      <c r="AM383" t="s">
        <v>1358</v>
      </c>
      <c r="AN383" s="3">
        <v>48.6</v>
      </c>
      <c r="AO383" t="s">
        <v>1363</v>
      </c>
      <c r="AP383" t="s">
        <v>64</v>
      </c>
      <c r="AQ383" t="s">
        <v>1364</v>
      </c>
      <c r="AR383">
        <v>767</v>
      </c>
      <c r="AS383" t="s">
        <v>66</v>
      </c>
    </row>
    <row r="384" spans="1:45" ht="16" x14ac:dyDescent="0.2">
      <c r="A384">
        <v>1896</v>
      </c>
      <c r="B384">
        <v>1896</v>
      </c>
      <c r="C384" s="2">
        <v>44902</v>
      </c>
      <c r="E384" t="s">
        <v>1373</v>
      </c>
      <c r="F384" s="3">
        <v>343.95</v>
      </c>
      <c r="G384" t="s">
        <v>47</v>
      </c>
      <c r="H384" s="3">
        <v>0</v>
      </c>
      <c r="I384" t="s">
        <v>104</v>
      </c>
      <c r="J384">
        <v>940</v>
      </c>
      <c r="K384" t="s">
        <v>52</v>
      </c>
      <c r="L384" t="s">
        <v>53</v>
      </c>
      <c r="N384">
        <v>705</v>
      </c>
      <c r="O384" t="s">
        <v>52</v>
      </c>
      <c r="P384" t="s">
        <v>53</v>
      </c>
      <c r="T384" t="s">
        <v>1374</v>
      </c>
      <c r="U384" t="s">
        <v>1375</v>
      </c>
      <c r="Z384" s="3"/>
      <c r="AF384" t="s">
        <v>63</v>
      </c>
      <c r="AH384">
        <v>0</v>
      </c>
      <c r="AI384" s="2">
        <v>44902</v>
      </c>
      <c r="AJ384" t="s">
        <v>64</v>
      </c>
      <c r="AK384" t="s">
        <v>64</v>
      </c>
      <c r="AL384" t="s">
        <v>1376</v>
      </c>
      <c r="AM384" t="s">
        <v>1375</v>
      </c>
      <c r="AN384" s="3"/>
      <c r="AP384" t="s">
        <v>64</v>
      </c>
      <c r="AR384">
        <v>752</v>
      </c>
      <c r="AS384" t="s">
        <v>66</v>
      </c>
    </row>
    <row r="385" spans="1:45" ht="16" x14ac:dyDescent="0.2">
      <c r="A385">
        <v>1897</v>
      </c>
      <c r="B385">
        <v>1897</v>
      </c>
      <c r="C385" s="2">
        <v>44902</v>
      </c>
      <c r="E385" t="s">
        <v>1377</v>
      </c>
      <c r="F385" s="3">
        <v>343.95</v>
      </c>
      <c r="G385" t="s">
        <v>47</v>
      </c>
      <c r="H385" s="3">
        <v>0</v>
      </c>
      <c r="I385" t="s">
        <v>48</v>
      </c>
      <c r="J385">
        <v>705</v>
      </c>
      <c r="K385" t="s">
        <v>52</v>
      </c>
      <c r="L385" t="s">
        <v>53</v>
      </c>
      <c r="N385">
        <v>940</v>
      </c>
      <c r="O385" t="s">
        <v>52</v>
      </c>
      <c r="P385" t="s">
        <v>53</v>
      </c>
      <c r="T385" t="s">
        <v>1378</v>
      </c>
      <c r="U385" t="s">
        <v>1379</v>
      </c>
      <c r="V385" t="s">
        <v>1380</v>
      </c>
      <c r="W385" t="s">
        <v>56</v>
      </c>
      <c r="X385" t="s">
        <v>1381</v>
      </c>
      <c r="Y385" t="s">
        <v>1382</v>
      </c>
      <c r="Z385" s="3">
        <v>0</v>
      </c>
      <c r="AA385" t="s">
        <v>1374</v>
      </c>
      <c r="AB385" t="s">
        <v>1347</v>
      </c>
      <c r="AC385" t="s">
        <v>61</v>
      </c>
      <c r="AD385" t="s">
        <v>61</v>
      </c>
      <c r="AE385" t="s">
        <v>1383</v>
      </c>
      <c r="AF385" t="s">
        <v>63</v>
      </c>
      <c r="AH385">
        <v>0</v>
      </c>
      <c r="AI385" s="2">
        <v>44902</v>
      </c>
      <c r="AJ385" t="s">
        <v>64</v>
      </c>
      <c r="AK385" t="s">
        <v>64</v>
      </c>
      <c r="AL385" t="s">
        <v>1384</v>
      </c>
      <c r="AM385" t="s">
        <v>1379</v>
      </c>
      <c r="AN385" s="3">
        <v>343.95</v>
      </c>
      <c r="AO385" t="s">
        <v>1347</v>
      </c>
      <c r="AP385" t="s">
        <v>64</v>
      </c>
      <c r="AQ385" t="s">
        <v>1383</v>
      </c>
      <c r="AR385">
        <v>751</v>
      </c>
      <c r="AS385" t="s">
        <v>66</v>
      </c>
    </row>
    <row r="386" spans="1:45" ht="16" x14ac:dyDescent="0.2">
      <c r="A386">
        <v>1898</v>
      </c>
      <c r="B386">
        <v>1898</v>
      </c>
      <c r="C386" s="2">
        <v>44902</v>
      </c>
      <c r="D386" t="s">
        <v>790</v>
      </c>
      <c r="E386" t="s">
        <v>1385</v>
      </c>
      <c r="F386" s="3">
        <v>2367.33</v>
      </c>
      <c r="G386" t="s">
        <v>47</v>
      </c>
      <c r="H386" s="3">
        <v>0</v>
      </c>
      <c r="I386" t="s">
        <v>48</v>
      </c>
      <c r="J386">
        <v>2510</v>
      </c>
      <c r="K386" t="s">
        <v>49</v>
      </c>
      <c r="L386" t="s">
        <v>50</v>
      </c>
      <c r="M386" t="s">
        <v>51</v>
      </c>
      <c r="N386">
        <v>940</v>
      </c>
      <c r="O386" t="s">
        <v>52</v>
      </c>
      <c r="P386" t="s">
        <v>53</v>
      </c>
      <c r="T386" t="s">
        <v>1386</v>
      </c>
      <c r="U386" t="s">
        <v>1387</v>
      </c>
      <c r="V386" t="s">
        <v>1388</v>
      </c>
      <c r="W386" t="s">
        <v>56</v>
      </c>
      <c r="X386" t="s">
        <v>1389</v>
      </c>
      <c r="Y386" t="s">
        <v>785</v>
      </c>
      <c r="Z386" s="3">
        <v>0</v>
      </c>
      <c r="AA386" t="s">
        <v>1390</v>
      </c>
      <c r="AB386" t="s">
        <v>1391</v>
      </c>
      <c r="AC386" t="s">
        <v>61</v>
      </c>
      <c r="AD386" t="s">
        <v>61</v>
      </c>
      <c r="AE386" t="s">
        <v>1392</v>
      </c>
      <c r="AF386" t="s">
        <v>63</v>
      </c>
      <c r="AH386">
        <v>0</v>
      </c>
      <c r="AI386" s="2">
        <v>44902</v>
      </c>
      <c r="AJ386" t="s">
        <v>64</v>
      </c>
      <c r="AK386" t="s">
        <v>64</v>
      </c>
      <c r="AL386" t="s">
        <v>1393</v>
      </c>
      <c r="AM386" t="s">
        <v>1387</v>
      </c>
      <c r="AN386" s="3">
        <v>2367.33</v>
      </c>
      <c r="AO386" t="s">
        <v>1391</v>
      </c>
      <c r="AP386" t="s">
        <v>64</v>
      </c>
      <c r="AQ386" t="s">
        <v>1392</v>
      </c>
      <c r="AR386">
        <v>753</v>
      </c>
      <c r="AS386" t="s">
        <v>66</v>
      </c>
    </row>
    <row r="387" spans="1:45" ht="16" x14ac:dyDescent="0.2">
      <c r="A387">
        <v>1899</v>
      </c>
      <c r="B387">
        <v>1899</v>
      </c>
      <c r="C387" s="2">
        <v>44902</v>
      </c>
      <c r="D387" t="s">
        <v>651</v>
      </c>
      <c r="E387" t="s">
        <v>328</v>
      </c>
      <c r="F387" s="3">
        <v>9.5</v>
      </c>
      <c r="G387" t="s">
        <v>47</v>
      </c>
      <c r="H387" s="3">
        <v>0</v>
      </c>
      <c r="I387" t="s">
        <v>48</v>
      </c>
      <c r="J387">
        <v>2705</v>
      </c>
      <c r="K387" t="s">
        <v>49</v>
      </c>
      <c r="L387" t="s">
        <v>50</v>
      </c>
      <c r="M387" t="s">
        <v>51</v>
      </c>
      <c r="N387">
        <v>940</v>
      </c>
      <c r="O387" t="s">
        <v>52</v>
      </c>
      <c r="P387" t="s">
        <v>53</v>
      </c>
      <c r="T387" t="s">
        <v>1386</v>
      </c>
      <c r="U387" t="s">
        <v>1387</v>
      </c>
      <c r="V387" t="s">
        <v>1388</v>
      </c>
      <c r="W387" t="s">
        <v>56</v>
      </c>
      <c r="X387" t="s">
        <v>1389</v>
      </c>
      <c r="Y387" t="s">
        <v>785</v>
      </c>
      <c r="Z387" s="3">
        <v>0</v>
      </c>
      <c r="AA387" t="s">
        <v>1390</v>
      </c>
      <c r="AB387" t="s">
        <v>1391</v>
      </c>
      <c r="AC387" t="s">
        <v>61</v>
      </c>
      <c r="AD387" t="s">
        <v>61</v>
      </c>
      <c r="AE387" t="s">
        <v>1392</v>
      </c>
      <c r="AF387" t="s">
        <v>63</v>
      </c>
      <c r="AH387">
        <v>0</v>
      </c>
      <c r="AI387" s="2">
        <v>44902</v>
      </c>
      <c r="AJ387" t="s">
        <v>64</v>
      </c>
      <c r="AK387" t="s">
        <v>64</v>
      </c>
      <c r="AL387" t="s">
        <v>1393</v>
      </c>
      <c r="AM387" t="s">
        <v>1387</v>
      </c>
      <c r="AN387" s="3">
        <v>2367.33</v>
      </c>
      <c r="AO387" t="s">
        <v>1391</v>
      </c>
      <c r="AP387" t="s">
        <v>64</v>
      </c>
      <c r="AQ387" t="s">
        <v>1392</v>
      </c>
      <c r="AR387">
        <v>753</v>
      </c>
      <c r="AS387" t="s">
        <v>66</v>
      </c>
    </row>
    <row r="388" spans="1:45" ht="16" x14ac:dyDescent="0.2">
      <c r="A388">
        <v>1916</v>
      </c>
      <c r="B388">
        <v>1916</v>
      </c>
      <c r="C388" s="2">
        <v>44903</v>
      </c>
      <c r="D388" t="s">
        <v>318</v>
      </c>
      <c r="E388" t="s">
        <v>1394</v>
      </c>
      <c r="F388" s="3">
        <v>25.5</v>
      </c>
      <c r="G388" t="s">
        <v>47</v>
      </c>
      <c r="H388" s="3">
        <v>0</v>
      </c>
      <c r="I388" t="s">
        <v>48</v>
      </c>
      <c r="J388">
        <v>2704</v>
      </c>
      <c r="K388" t="s">
        <v>49</v>
      </c>
      <c r="L388" t="s">
        <v>50</v>
      </c>
      <c r="M388" t="s">
        <v>51</v>
      </c>
      <c r="N388">
        <v>940</v>
      </c>
      <c r="O388" t="s">
        <v>52</v>
      </c>
      <c r="P388" t="s">
        <v>53</v>
      </c>
      <c r="T388" t="s">
        <v>1395</v>
      </c>
      <c r="U388" t="s">
        <v>1396</v>
      </c>
      <c r="V388" t="s">
        <v>1397</v>
      </c>
      <c r="W388" t="s">
        <v>56</v>
      </c>
      <c r="X388" t="s">
        <v>1398</v>
      </c>
      <c r="Y388" t="s">
        <v>1399</v>
      </c>
      <c r="Z388" s="3">
        <v>19</v>
      </c>
      <c r="AA388" t="s">
        <v>1400</v>
      </c>
      <c r="AB388" t="s">
        <v>1401</v>
      </c>
      <c r="AC388" t="s">
        <v>61</v>
      </c>
      <c r="AD388" t="s">
        <v>61</v>
      </c>
      <c r="AE388" t="s">
        <v>1402</v>
      </c>
      <c r="AF388" t="s">
        <v>63</v>
      </c>
      <c r="AH388">
        <v>0</v>
      </c>
      <c r="AI388" s="2">
        <v>44903</v>
      </c>
      <c r="AJ388" t="s">
        <v>64</v>
      </c>
      <c r="AK388" t="s">
        <v>64</v>
      </c>
      <c r="AL388" t="s">
        <v>1403</v>
      </c>
      <c r="AM388" t="s">
        <v>1396</v>
      </c>
      <c r="AN388" s="3">
        <v>25.5</v>
      </c>
      <c r="AO388" t="s">
        <v>1401</v>
      </c>
      <c r="AP388" t="s">
        <v>64</v>
      </c>
      <c r="AQ388" t="s">
        <v>1402</v>
      </c>
      <c r="AR388">
        <v>755</v>
      </c>
      <c r="AS388" t="s">
        <v>66</v>
      </c>
    </row>
    <row r="389" spans="1:45" ht="16" x14ac:dyDescent="0.2">
      <c r="A389">
        <v>1914</v>
      </c>
      <c r="B389">
        <v>1914</v>
      </c>
      <c r="C389" s="2">
        <v>44903</v>
      </c>
      <c r="D389" t="s">
        <v>318</v>
      </c>
      <c r="E389" t="s">
        <v>1217</v>
      </c>
      <c r="F389" s="3">
        <v>45.9</v>
      </c>
      <c r="G389" t="s">
        <v>47</v>
      </c>
      <c r="H389" s="3">
        <v>0</v>
      </c>
      <c r="I389" t="s">
        <v>48</v>
      </c>
      <c r="J389">
        <v>2900</v>
      </c>
      <c r="K389" t="s">
        <v>49</v>
      </c>
      <c r="L389" t="s">
        <v>50</v>
      </c>
      <c r="M389" t="s">
        <v>51</v>
      </c>
      <c r="N389">
        <v>940</v>
      </c>
      <c r="O389" t="s">
        <v>52</v>
      </c>
      <c r="P389" t="s">
        <v>53</v>
      </c>
      <c r="T389" t="s">
        <v>612</v>
      </c>
      <c r="U389" t="s">
        <v>1404</v>
      </c>
      <c r="V389" t="s">
        <v>1405</v>
      </c>
      <c r="W389" t="s">
        <v>56</v>
      </c>
      <c r="X389" t="s">
        <v>1406</v>
      </c>
      <c r="Y389" t="s">
        <v>323</v>
      </c>
      <c r="Z389" s="3">
        <v>19</v>
      </c>
      <c r="AA389" t="s">
        <v>615</v>
      </c>
      <c r="AB389" t="s">
        <v>1347</v>
      </c>
      <c r="AC389" t="s">
        <v>61</v>
      </c>
      <c r="AD389" t="s">
        <v>61</v>
      </c>
      <c r="AE389" t="s">
        <v>1407</v>
      </c>
      <c r="AF389" t="s">
        <v>63</v>
      </c>
      <c r="AH389">
        <v>0</v>
      </c>
      <c r="AI389" s="2">
        <v>44903</v>
      </c>
      <c r="AJ389" t="s">
        <v>64</v>
      </c>
      <c r="AK389" t="s">
        <v>64</v>
      </c>
      <c r="AL389" t="s">
        <v>1408</v>
      </c>
      <c r="AM389" t="s">
        <v>1404</v>
      </c>
      <c r="AN389" s="3">
        <v>45.9</v>
      </c>
      <c r="AO389" t="s">
        <v>1347</v>
      </c>
      <c r="AP389" t="s">
        <v>64</v>
      </c>
      <c r="AQ389" t="s">
        <v>1407</v>
      </c>
      <c r="AR389">
        <v>754</v>
      </c>
      <c r="AS389" t="s">
        <v>66</v>
      </c>
    </row>
    <row r="390" spans="1:45" ht="16" x14ac:dyDescent="0.2">
      <c r="A390">
        <v>1915</v>
      </c>
      <c r="B390">
        <v>1915</v>
      </c>
      <c r="C390" s="2">
        <v>44904</v>
      </c>
      <c r="D390" t="s">
        <v>318</v>
      </c>
      <c r="E390" t="s">
        <v>1409</v>
      </c>
      <c r="F390" s="3">
        <v>10.130000000000001</v>
      </c>
      <c r="G390" t="s">
        <v>47</v>
      </c>
      <c r="H390" s="3">
        <v>0</v>
      </c>
      <c r="I390" t="s">
        <v>48</v>
      </c>
      <c r="J390">
        <v>2701</v>
      </c>
      <c r="K390" t="s">
        <v>49</v>
      </c>
      <c r="L390" t="s">
        <v>50</v>
      </c>
      <c r="M390" t="s">
        <v>51</v>
      </c>
      <c r="N390">
        <v>940</v>
      </c>
      <c r="O390" t="s">
        <v>52</v>
      </c>
      <c r="P390" t="s">
        <v>53</v>
      </c>
      <c r="T390" t="s">
        <v>1410</v>
      </c>
      <c r="U390" t="s">
        <v>1411</v>
      </c>
      <c r="V390" t="s">
        <v>1412</v>
      </c>
      <c r="W390" t="s">
        <v>56</v>
      </c>
      <c r="X390" t="s">
        <v>1413</v>
      </c>
      <c r="Y390" t="s">
        <v>1414</v>
      </c>
      <c r="Z390" s="3">
        <v>19</v>
      </c>
      <c r="AA390" t="s">
        <v>1415</v>
      </c>
      <c r="AB390" t="s">
        <v>1347</v>
      </c>
      <c r="AC390" t="s">
        <v>61</v>
      </c>
      <c r="AD390" t="s">
        <v>61</v>
      </c>
      <c r="AE390" t="s">
        <v>1416</v>
      </c>
      <c r="AF390" t="s">
        <v>63</v>
      </c>
      <c r="AH390">
        <v>0</v>
      </c>
      <c r="AI390" s="2">
        <v>44904</v>
      </c>
      <c r="AJ390" t="s">
        <v>64</v>
      </c>
      <c r="AK390" t="s">
        <v>64</v>
      </c>
      <c r="AL390" t="s">
        <v>1417</v>
      </c>
      <c r="AM390" t="s">
        <v>1411</v>
      </c>
      <c r="AN390" s="3">
        <v>10.130000000000001</v>
      </c>
      <c r="AO390" t="s">
        <v>1347</v>
      </c>
      <c r="AP390" t="s">
        <v>64</v>
      </c>
      <c r="AQ390" t="s">
        <v>1416</v>
      </c>
      <c r="AR390">
        <v>756</v>
      </c>
      <c r="AS390" t="s">
        <v>66</v>
      </c>
    </row>
    <row r="391" spans="1:45" ht="16" x14ac:dyDescent="0.2">
      <c r="A391">
        <v>1912</v>
      </c>
      <c r="B391">
        <v>1912</v>
      </c>
      <c r="C391" s="2">
        <v>44904</v>
      </c>
      <c r="D391" t="s">
        <v>279</v>
      </c>
      <c r="E391" t="s">
        <v>287</v>
      </c>
      <c r="F391" s="3">
        <v>95.2</v>
      </c>
      <c r="G391" t="s">
        <v>47</v>
      </c>
      <c r="H391" s="3">
        <v>0</v>
      </c>
      <c r="I391" t="s">
        <v>48</v>
      </c>
      <c r="J391">
        <v>2894</v>
      </c>
      <c r="K391" t="s">
        <v>49</v>
      </c>
      <c r="L391" t="s">
        <v>50</v>
      </c>
      <c r="M391" t="s">
        <v>51</v>
      </c>
      <c r="N391">
        <v>940</v>
      </c>
      <c r="O391" t="s">
        <v>52</v>
      </c>
      <c r="P391" t="s">
        <v>53</v>
      </c>
      <c r="T391" t="s">
        <v>288</v>
      </c>
      <c r="U391" t="s">
        <v>1418</v>
      </c>
      <c r="V391" t="s">
        <v>1419</v>
      </c>
      <c r="W391" t="s">
        <v>56</v>
      </c>
      <c r="X391" t="s">
        <v>1420</v>
      </c>
      <c r="Y391" t="s">
        <v>291</v>
      </c>
      <c r="Z391" s="3">
        <v>19</v>
      </c>
      <c r="AA391" t="s">
        <v>292</v>
      </c>
      <c r="AB391" t="s">
        <v>1391</v>
      </c>
      <c r="AC391" t="s">
        <v>61</v>
      </c>
      <c r="AD391" t="s">
        <v>61</v>
      </c>
      <c r="AE391" t="s">
        <v>1421</v>
      </c>
      <c r="AF391" t="s">
        <v>63</v>
      </c>
      <c r="AH391">
        <v>0</v>
      </c>
      <c r="AI391" s="2">
        <v>44904</v>
      </c>
      <c r="AJ391" t="s">
        <v>64</v>
      </c>
      <c r="AK391" t="s">
        <v>64</v>
      </c>
      <c r="AL391" t="s">
        <v>1422</v>
      </c>
      <c r="AM391" t="s">
        <v>1418</v>
      </c>
      <c r="AN391" s="3">
        <v>95.2</v>
      </c>
      <c r="AO391" t="s">
        <v>1391</v>
      </c>
      <c r="AP391" t="s">
        <v>64</v>
      </c>
      <c r="AQ391" t="s">
        <v>1421</v>
      </c>
      <c r="AR391">
        <v>757</v>
      </c>
      <c r="AS391" t="s">
        <v>66</v>
      </c>
    </row>
    <row r="392" spans="1:45" ht="16" x14ac:dyDescent="0.2">
      <c r="A392">
        <v>1919</v>
      </c>
      <c r="B392">
        <v>1919</v>
      </c>
      <c r="C392" s="2">
        <v>44907</v>
      </c>
      <c r="D392" t="s">
        <v>354</v>
      </c>
      <c r="E392" t="s">
        <v>1423</v>
      </c>
      <c r="F392" s="3">
        <v>194.28</v>
      </c>
      <c r="G392" t="s">
        <v>47</v>
      </c>
      <c r="H392" s="3">
        <v>0</v>
      </c>
      <c r="I392" t="s">
        <v>48</v>
      </c>
      <c r="J392">
        <v>2701</v>
      </c>
      <c r="K392" t="s">
        <v>49</v>
      </c>
      <c r="L392" t="s">
        <v>50</v>
      </c>
      <c r="M392" t="s">
        <v>51</v>
      </c>
      <c r="N392">
        <v>940</v>
      </c>
      <c r="O392" t="s">
        <v>52</v>
      </c>
      <c r="P392" t="s">
        <v>53</v>
      </c>
      <c r="T392" t="s">
        <v>1424</v>
      </c>
      <c r="U392" t="s">
        <v>1425</v>
      </c>
      <c r="V392" t="s">
        <v>1426</v>
      </c>
      <c r="W392" t="s">
        <v>56</v>
      </c>
      <c r="X392" t="s">
        <v>1427</v>
      </c>
      <c r="Y392" t="s">
        <v>1428</v>
      </c>
      <c r="Z392" s="3">
        <v>19</v>
      </c>
      <c r="AA392" t="s">
        <v>1429</v>
      </c>
      <c r="AB392" t="s">
        <v>1401</v>
      </c>
      <c r="AC392" t="s">
        <v>61</v>
      </c>
      <c r="AD392" t="s">
        <v>61</v>
      </c>
      <c r="AE392" t="s">
        <v>1430</v>
      </c>
      <c r="AF392" t="s">
        <v>63</v>
      </c>
      <c r="AH392">
        <v>0</v>
      </c>
      <c r="AI392" s="2">
        <v>44907</v>
      </c>
      <c r="AJ392" t="s">
        <v>64</v>
      </c>
      <c r="AK392" t="s">
        <v>64</v>
      </c>
      <c r="AL392" t="s">
        <v>1431</v>
      </c>
      <c r="AM392" t="s">
        <v>1425</v>
      </c>
      <c r="AN392" s="3">
        <v>194.28</v>
      </c>
      <c r="AO392" t="s">
        <v>1401</v>
      </c>
      <c r="AP392" t="s">
        <v>64</v>
      </c>
      <c r="AQ392" t="s">
        <v>1430</v>
      </c>
      <c r="AR392">
        <v>758</v>
      </c>
      <c r="AS392" t="s">
        <v>66</v>
      </c>
    </row>
    <row r="393" spans="1:45" ht="16" x14ac:dyDescent="0.2">
      <c r="A393">
        <v>1922</v>
      </c>
      <c r="B393">
        <v>1922</v>
      </c>
      <c r="C393" s="2">
        <v>44908</v>
      </c>
      <c r="D393" t="s">
        <v>318</v>
      </c>
      <c r="E393" t="s">
        <v>1409</v>
      </c>
      <c r="F393" s="3">
        <v>24.65</v>
      </c>
      <c r="G393" t="s">
        <v>47</v>
      </c>
      <c r="H393" s="3">
        <v>0</v>
      </c>
      <c r="I393" t="s">
        <v>48</v>
      </c>
      <c r="J393">
        <v>2701</v>
      </c>
      <c r="K393" t="s">
        <v>49</v>
      </c>
      <c r="L393" t="s">
        <v>50</v>
      </c>
      <c r="M393" t="s">
        <v>51</v>
      </c>
      <c r="N393">
        <v>940</v>
      </c>
      <c r="O393" t="s">
        <v>52</v>
      </c>
      <c r="P393" t="s">
        <v>53</v>
      </c>
      <c r="T393" t="s">
        <v>1432</v>
      </c>
      <c r="U393" t="s">
        <v>1433</v>
      </c>
      <c r="V393" t="s">
        <v>1434</v>
      </c>
      <c r="W393" t="s">
        <v>243</v>
      </c>
      <c r="X393" t="s">
        <v>1435</v>
      </c>
      <c r="Y393" t="s">
        <v>1436</v>
      </c>
      <c r="Z393" s="3" t="s">
        <v>1437</v>
      </c>
      <c r="AA393" t="s">
        <v>1438</v>
      </c>
      <c r="AB393" t="s">
        <v>1439</v>
      </c>
      <c r="AC393" t="s">
        <v>249</v>
      </c>
      <c r="AD393" t="s">
        <v>249</v>
      </c>
      <c r="AE393" t="s">
        <v>1440</v>
      </c>
      <c r="AF393" t="s">
        <v>63</v>
      </c>
      <c r="AH393">
        <v>0</v>
      </c>
      <c r="AI393" s="2">
        <v>44908</v>
      </c>
      <c r="AJ393" t="s">
        <v>64</v>
      </c>
      <c r="AK393" t="s">
        <v>64</v>
      </c>
      <c r="AL393" t="s">
        <v>1441</v>
      </c>
      <c r="AM393" t="s">
        <v>1433</v>
      </c>
      <c r="AN393" s="3" t="s">
        <v>1438</v>
      </c>
      <c r="AO393" t="s">
        <v>1439</v>
      </c>
      <c r="AP393" t="s">
        <v>64</v>
      </c>
      <c r="AQ393" t="s">
        <v>1440</v>
      </c>
      <c r="AR393">
        <v>759</v>
      </c>
      <c r="AS393" t="s">
        <v>66</v>
      </c>
    </row>
    <row r="394" spans="1:45" ht="16" x14ac:dyDescent="0.2">
      <c r="A394">
        <v>1923</v>
      </c>
      <c r="B394">
        <v>1923</v>
      </c>
      <c r="C394" s="2">
        <v>44908</v>
      </c>
      <c r="D394" t="s">
        <v>354</v>
      </c>
      <c r="E394" t="s">
        <v>1442</v>
      </c>
      <c r="F394" s="3">
        <v>15.39</v>
      </c>
      <c r="G394" t="s">
        <v>47</v>
      </c>
      <c r="H394" s="3">
        <v>0</v>
      </c>
      <c r="I394" t="s">
        <v>48</v>
      </c>
      <c r="J394">
        <v>2900</v>
      </c>
      <c r="K394" t="s">
        <v>49</v>
      </c>
      <c r="L394" t="s">
        <v>50</v>
      </c>
      <c r="M394" t="s">
        <v>51</v>
      </c>
      <c r="N394">
        <v>940</v>
      </c>
      <c r="O394" t="s">
        <v>52</v>
      </c>
      <c r="P394" t="s">
        <v>53</v>
      </c>
      <c r="T394" t="s">
        <v>1432</v>
      </c>
      <c r="U394" t="s">
        <v>1433</v>
      </c>
      <c r="V394" t="s">
        <v>1434</v>
      </c>
      <c r="W394" t="s">
        <v>243</v>
      </c>
      <c r="X394" t="s">
        <v>1435</v>
      </c>
      <c r="Y394" t="s">
        <v>1436</v>
      </c>
      <c r="Z394" s="3" t="s">
        <v>1437</v>
      </c>
      <c r="AA394" t="s">
        <v>1438</v>
      </c>
      <c r="AB394" t="s">
        <v>1439</v>
      </c>
      <c r="AC394" t="s">
        <v>249</v>
      </c>
      <c r="AD394" t="s">
        <v>249</v>
      </c>
      <c r="AE394" t="s">
        <v>1440</v>
      </c>
      <c r="AF394" t="s">
        <v>63</v>
      </c>
      <c r="AH394">
        <v>0</v>
      </c>
      <c r="AI394" s="2">
        <v>44908</v>
      </c>
      <c r="AJ394" t="s">
        <v>64</v>
      </c>
      <c r="AK394" t="s">
        <v>64</v>
      </c>
      <c r="AL394" t="s">
        <v>1441</v>
      </c>
      <c r="AM394" t="s">
        <v>1433</v>
      </c>
      <c r="AN394" s="3" t="s">
        <v>1438</v>
      </c>
      <c r="AO394" t="s">
        <v>1439</v>
      </c>
      <c r="AP394" t="s">
        <v>64</v>
      </c>
      <c r="AQ394" t="s">
        <v>1440</v>
      </c>
      <c r="AR394">
        <v>759</v>
      </c>
      <c r="AS394" t="s">
        <v>66</v>
      </c>
    </row>
    <row r="395" spans="1:45" ht="16" x14ac:dyDescent="0.2">
      <c r="A395">
        <v>1924</v>
      </c>
      <c r="B395">
        <v>1924</v>
      </c>
      <c r="C395" s="2">
        <v>44908</v>
      </c>
      <c r="E395" t="s">
        <v>1443</v>
      </c>
      <c r="F395" s="3">
        <v>8184.16</v>
      </c>
      <c r="G395" t="s">
        <v>47</v>
      </c>
      <c r="H395" s="3">
        <v>0</v>
      </c>
      <c r="I395" t="s">
        <v>48</v>
      </c>
      <c r="J395">
        <v>1712</v>
      </c>
      <c r="K395" t="s">
        <v>52</v>
      </c>
      <c r="L395" t="s">
        <v>203</v>
      </c>
      <c r="N395">
        <v>940</v>
      </c>
      <c r="O395" t="s">
        <v>52</v>
      </c>
      <c r="P395" t="s">
        <v>53</v>
      </c>
      <c r="T395" t="s">
        <v>1444</v>
      </c>
      <c r="U395" t="s">
        <v>1445</v>
      </c>
      <c r="Z395" s="3"/>
      <c r="AF395" t="s">
        <v>63</v>
      </c>
      <c r="AH395">
        <v>0</v>
      </c>
      <c r="AI395" s="2">
        <v>44908</v>
      </c>
      <c r="AJ395" t="s">
        <v>64</v>
      </c>
      <c r="AK395" t="s">
        <v>64</v>
      </c>
      <c r="AL395" t="s">
        <v>1446</v>
      </c>
      <c r="AM395" t="s">
        <v>1445</v>
      </c>
      <c r="AN395" s="3"/>
      <c r="AP395" t="s">
        <v>64</v>
      </c>
      <c r="AR395">
        <v>760</v>
      </c>
      <c r="AS395" t="s">
        <v>66</v>
      </c>
    </row>
    <row r="396" spans="1:45" ht="16" x14ac:dyDescent="0.2">
      <c r="A396">
        <v>2191</v>
      </c>
      <c r="B396">
        <v>2191</v>
      </c>
      <c r="C396" s="2">
        <v>44909</v>
      </c>
      <c r="D396" t="s">
        <v>747</v>
      </c>
      <c r="E396" t="s">
        <v>1447</v>
      </c>
      <c r="F396" s="3">
        <v>583.5</v>
      </c>
      <c r="G396" t="s">
        <v>47</v>
      </c>
      <c r="H396" s="3">
        <v>0</v>
      </c>
      <c r="I396" t="s">
        <v>104</v>
      </c>
      <c r="J396">
        <v>940</v>
      </c>
      <c r="K396" t="s">
        <v>52</v>
      </c>
      <c r="L396" t="s">
        <v>53</v>
      </c>
      <c r="N396">
        <v>6565</v>
      </c>
      <c r="O396" t="s">
        <v>49</v>
      </c>
      <c r="P396" t="s">
        <v>105</v>
      </c>
      <c r="Q396" t="s">
        <v>749</v>
      </c>
      <c r="T396" t="s">
        <v>1448</v>
      </c>
      <c r="U396" t="s">
        <v>1449</v>
      </c>
      <c r="V396" t="s">
        <v>1450</v>
      </c>
      <c r="W396" t="s">
        <v>752</v>
      </c>
      <c r="X396" t="s">
        <v>1451</v>
      </c>
      <c r="Y396" t="s">
        <v>754</v>
      </c>
      <c r="Z396" s="3">
        <v>0</v>
      </c>
      <c r="AA396" t="s">
        <v>1452</v>
      </c>
      <c r="AB396" t="s">
        <v>1347</v>
      </c>
      <c r="AC396" t="s">
        <v>61</v>
      </c>
      <c r="AD396" t="s">
        <v>61</v>
      </c>
      <c r="AE396" t="s">
        <v>1453</v>
      </c>
      <c r="AF396" t="s">
        <v>63</v>
      </c>
      <c r="AH396">
        <v>0</v>
      </c>
      <c r="AI396" s="2">
        <v>44909</v>
      </c>
      <c r="AJ396" t="s">
        <v>64</v>
      </c>
      <c r="AK396" t="s">
        <v>64</v>
      </c>
      <c r="AL396" t="s">
        <v>1454</v>
      </c>
      <c r="AM396" t="s">
        <v>1449</v>
      </c>
      <c r="AN396" s="3">
        <v>583.5</v>
      </c>
      <c r="AO396" t="s">
        <v>1347</v>
      </c>
      <c r="AP396" t="s">
        <v>64</v>
      </c>
      <c r="AQ396" t="s">
        <v>1453</v>
      </c>
      <c r="AR396">
        <v>761</v>
      </c>
      <c r="AS396" t="s">
        <v>66</v>
      </c>
    </row>
    <row r="397" spans="1:45" ht="16" x14ac:dyDescent="0.2">
      <c r="A397">
        <v>1951</v>
      </c>
      <c r="B397">
        <v>1951</v>
      </c>
      <c r="C397" s="2">
        <v>44910</v>
      </c>
      <c r="E397" t="s">
        <v>215</v>
      </c>
      <c r="F397" s="3">
        <v>3716.52</v>
      </c>
      <c r="G397" t="s">
        <v>47</v>
      </c>
      <c r="H397" s="3">
        <v>0</v>
      </c>
      <c r="I397" t="s">
        <v>48</v>
      </c>
      <c r="J397">
        <v>1700</v>
      </c>
      <c r="K397" t="s">
        <v>52</v>
      </c>
      <c r="L397" t="s">
        <v>203</v>
      </c>
      <c r="N397">
        <v>940</v>
      </c>
      <c r="O397" t="s">
        <v>52</v>
      </c>
      <c r="P397" t="s">
        <v>53</v>
      </c>
      <c r="T397" t="s">
        <v>1455</v>
      </c>
      <c r="U397" t="s">
        <v>1456</v>
      </c>
      <c r="Z397" s="3"/>
      <c r="AF397" t="s">
        <v>63</v>
      </c>
      <c r="AH397">
        <v>0</v>
      </c>
      <c r="AI397" s="2">
        <v>44910</v>
      </c>
      <c r="AJ397" t="s">
        <v>64</v>
      </c>
      <c r="AK397" t="s">
        <v>64</v>
      </c>
      <c r="AL397" t="s">
        <v>1457</v>
      </c>
      <c r="AM397" t="s">
        <v>1456</v>
      </c>
      <c r="AN397" s="3"/>
      <c r="AP397" t="s">
        <v>64</v>
      </c>
      <c r="AR397">
        <v>762</v>
      </c>
      <c r="AS397" t="s">
        <v>66</v>
      </c>
    </row>
    <row r="398" spans="1:45" ht="16" x14ac:dyDescent="0.2">
      <c r="A398">
        <v>1960</v>
      </c>
      <c r="B398">
        <v>1960</v>
      </c>
      <c r="C398" s="2">
        <v>44910</v>
      </c>
      <c r="D398" t="s">
        <v>318</v>
      </c>
      <c r="E398" t="s">
        <v>1458</v>
      </c>
      <c r="F398" s="3">
        <v>29.99</v>
      </c>
      <c r="G398" t="s">
        <v>47</v>
      </c>
      <c r="H398" s="3">
        <v>0</v>
      </c>
      <c r="I398" t="s">
        <v>48</v>
      </c>
      <c r="J398">
        <v>2701</v>
      </c>
      <c r="K398" t="s">
        <v>49</v>
      </c>
      <c r="L398" t="s">
        <v>50</v>
      </c>
      <c r="M398" t="s">
        <v>51</v>
      </c>
      <c r="N398">
        <v>940</v>
      </c>
      <c r="O398" t="s">
        <v>52</v>
      </c>
      <c r="P398" t="s">
        <v>53</v>
      </c>
      <c r="T398" t="s">
        <v>1459</v>
      </c>
      <c r="U398" t="s">
        <v>1460</v>
      </c>
      <c r="V398" t="s">
        <v>1461</v>
      </c>
      <c r="W398" t="s">
        <v>243</v>
      </c>
      <c r="X398" t="s">
        <v>1462</v>
      </c>
      <c r="Y398" t="s">
        <v>1463</v>
      </c>
      <c r="Z398" s="3" t="s">
        <v>1464</v>
      </c>
      <c r="AA398" t="s">
        <v>1465</v>
      </c>
      <c r="AB398" t="s">
        <v>1466</v>
      </c>
      <c r="AC398" t="s">
        <v>249</v>
      </c>
      <c r="AD398" t="s">
        <v>249</v>
      </c>
      <c r="AE398" t="s">
        <v>1467</v>
      </c>
      <c r="AF398" t="s">
        <v>63</v>
      </c>
      <c r="AH398">
        <v>0</v>
      </c>
      <c r="AI398" s="2">
        <v>44910</v>
      </c>
      <c r="AJ398" t="s">
        <v>64</v>
      </c>
      <c r="AK398" t="s">
        <v>64</v>
      </c>
      <c r="AL398" t="s">
        <v>1468</v>
      </c>
      <c r="AM398" t="s">
        <v>1460</v>
      </c>
      <c r="AN398" s="3" t="s">
        <v>1465</v>
      </c>
      <c r="AO398" t="s">
        <v>1466</v>
      </c>
      <c r="AP398" t="s">
        <v>64</v>
      </c>
      <c r="AQ398" t="s">
        <v>1467</v>
      </c>
      <c r="AR398">
        <v>763</v>
      </c>
      <c r="AS398" t="s">
        <v>66</v>
      </c>
    </row>
    <row r="399" spans="1:45" ht="16" x14ac:dyDescent="0.2">
      <c r="A399">
        <v>1961</v>
      </c>
      <c r="B399">
        <v>1961</v>
      </c>
      <c r="C399" s="2">
        <v>44910</v>
      </c>
      <c r="D399" t="s">
        <v>279</v>
      </c>
      <c r="E399" t="s">
        <v>1469</v>
      </c>
      <c r="F399" s="3">
        <v>18</v>
      </c>
      <c r="G399" t="s">
        <v>47</v>
      </c>
      <c r="H399" s="3">
        <v>0</v>
      </c>
      <c r="I399" t="s">
        <v>48</v>
      </c>
      <c r="J399">
        <v>2803</v>
      </c>
      <c r="K399" t="s">
        <v>49</v>
      </c>
      <c r="L399" t="s">
        <v>50</v>
      </c>
      <c r="M399" t="s">
        <v>51</v>
      </c>
      <c r="N399">
        <v>940</v>
      </c>
      <c r="O399" t="s">
        <v>52</v>
      </c>
      <c r="P399" t="s">
        <v>53</v>
      </c>
      <c r="T399" t="s">
        <v>1459</v>
      </c>
      <c r="U399" t="s">
        <v>1460</v>
      </c>
      <c r="V399" t="s">
        <v>1461</v>
      </c>
      <c r="W399" t="s">
        <v>243</v>
      </c>
      <c r="X399" t="s">
        <v>1462</v>
      </c>
      <c r="Y399" t="s">
        <v>1463</v>
      </c>
      <c r="Z399" s="3" t="s">
        <v>1464</v>
      </c>
      <c r="AA399" t="s">
        <v>1465</v>
      </c>
      <c r="AB399" t="s">
        <v>1466</v>
      </c>
      <c r="AC399" t="s">
        <v>249</v>
      </c>
      <c r="AD399" t="s">
        <v>249</v>
      </c>
      <c r="AE399" t="s">
        <v>1467</v>
      </c>
      <c r="AF399" t="s">
        <v>63</v>
      </c>
      <c r="AH399">
        <v>0</v>
      </c>
      <c r="AI399" s="2">
        <v>44910</v>
      </c>
      <c r="AJ399" t="s">
        <v>64</v>
      </c>
      <c r="AK399" t="s">
        <v>64</v>
      </c>
      <c r="AL399" t="s">
        <v>1468</v>
      </c>
      <c r="AM399" t="s">
        <v>1460</v>
      </c>
      <c r="AN399" s="3" t="s">
        <v>1465</v>
      </c>
      <c r="AO399" t="s">
        <v>1466</v>
      </c>
      <c r="AP399" t="s">
        <v>64</v>
      </c>
      <c r="AQ399" t="s">
        <v>1467</v>
      </c>
      <c r="AR399">
        <v>763</v>
      </c>
      <c r="AS399" t="s">
        <v>66</v>
      </c>
    </row>
    <row r="400" spans="1:45" ht="16" x14ac:dyDescent="0.2">
      <c r="A400">
        <v>1962</v>
      </c>
      <c r="B400">
        <v>1962</v>
      </c>
      <c r="C400" s="2">
        <v>44911</v>
      </c>
      <c r="D400" t="s">
        <v>318</v>
      </c>
      <c r="E400" t="s">
        <v>1470</v>
      </c>
      <c r="F400" s="3">
        <v>38.590000000000003</v>
      </c>
      <c r="G400" t="s">
        <v>47</v>
      </c>
      <c r="H400" s="3">
        <v>0</v>
      </c>
      <c r="I400" t="s">
        <v>48</v>
      </c>
      <c r="J400">
        <v>2701</v>
      </c>
      <c r="K400" t="s">
        <v>49</v>
      </c>
      <c r="L400" t="s">
        <v>50</v>
      </c>
      <c r="M400" t="s">
        <v>51</v>
      </c>
      <c r="N400">
        <v>940</v>
      </c>
      <c r="O400" t="s">
        <v>52</v>
      </c>
      <c r="P400" t="s">
        <v>53</v>
      </c>
      <c r="T400" t="s">
        <v>1471</v>
      </c>
      <c r="U400" t="s">
        <v>1472</v>
      </c>
      <c r="V400" t="s">
        <v>1473</v>
      </c>
      <c r="W400" t="s">
        <v>56</v>
      </c>
      <c r="X400" t="s">
        <v>1474</v>
      </c>
      <c r="Y400" t="s">
        <v>1475</v>
      </c>
      <c r="Z400" s="3">
        <v>19</v>
      </c>
      <c r="AA400" t="s">
        <v>1476</v>
      </c>
      <c r="AB400" t="s">
        <v>1477</v>
      </c>
      <c r="AC400" t="s">
        <v>61</v>
      </c>
      <c r="AD400" t="s">
        <v>61</v>
      </c>
      <c r="AE400" t="s">
        <v>1478</v>
      </c>
      <c r="AF400" t="s">
        <v>63</v>
      </c>
      <c r="AH400">
        <v>0</v>
      </c>
      <c r="AI400" s="2">
        <v>44911</v>
      </c>
      <c r="AJ400" t="s">
        <v>64</v>
      </c>
      <c r="AK400" t="s">
        <v>64</v>
      </c>
      <c r="AL400" t="s">
        <v>1479</v>
      </c>
      <c r="AM400" t="s">
        <v>1472</v>
      </c>
      <c r="AN400" s="3">
        <v>38.590000000000003</v>
      </c>
      <c r="AO400" t="s">
        <v>1477</v>
      </c>
      <c r="AP400" t="s">
        <v>64</v>
      </c>
      <c r="AQ400" t="s">
        <v>1478</v>
      </c>
      <c r="AR400">
        <v>764</v>
      </c>
      <c r="AS400" t="s">
        <v>66</v>
      </c>
    </row>
    <row r="401" spans="1:45" ht="16" x14ac:dyDescent="0.2">
      <c r="A401">
        <v>1967</v>
      </c>
      <c r="B401">
        <v>1967</v>
      </c>
      <c r="C401" s="2">
        <v>44911</v>
      </c>
      <c r="D401" t="s">
        <v>318</v>
      </c>
      <c r="E401" t="s">
        <v>1480</v>
      </c>
      <c r="F401" s="3">
        <v>101.24</v>
      </c>
      <c r="G401" t="s">
        <v>47</v>
      </c>
      <c r="H401" s="3">
        <v>0</v>
      </c>
      <c r="I401" t="s">
        <v>48</v>
      </c>
      <c r="J401">
        <v>2701</v>
      </c>
      <c r="K401" t="s">
        <v>49</v>
      </c>
      <c r="L401" t="s">
        <v>50</v>
      </c>
      <c r="M401" t="s">
        <v>51</v>
      </c>
      <c r="N401">
        <v>940</v>
      </c>
      <c r="O401" t="s">
        <v>52</v>
      </c>
      <c r="P401" t="s">
        <v>53</v>
      </c>
      <c r="T401" t="s">
        <v>1481</v>
      </c>
      <c r="U401" t="s">
        <v>1482</v>
      </c>
      <c r="V401" t="s">
        <v>1483</v>
      </c>
      <c r="W401" t="s">
        <v>1022</v>
      </c>
      <c r="X401" t="s">
        <v>1484</v>
      </c>
      <c r="Y401" t="s">
        <v>1485</v>
      </c>
      <c r="Z401" s="3" t="s">
        <v>1486</v>
      </c>
      <c r="AA401" t="s">
        <v>1487</v>
      </c>
      <c r="AB401" t="s">
        <v>1488</v>
      </c>
      <c r="AC401" t="s">
        <v>1028</v>
      </c>
      <c r="AD401" t="s">
        <v>1028</v>
      </c>
      <c r="AE401" t="s">
        <v>1489</v>
      </c>
      <c r="AF401" t="s">
        <v>63</v>
      </c>
      <c r="AH401">
        <v>0</v>
      </c>
      <c r="AI401" s="2">
        <v>44911</v>
      </c>
      <c r="AJ401" t="s">
        <v>64</v>
      </c>
      <c r="AK401" t="s">
        <v>64</v>
      </c>
      <c r="AL401" t="s">
        <v>1490</v>
      </c>
      <c r="AM401" t="s">
        <v>1482</v>
      </c>
      <c r="AN401" s="3" t="s">
        <v>1487</v>
      </c>
      <c r="AO401" t="s">
        <v>1488</v>
      </c>
      <c r="AP401" t="s">
        <v>64</v>
      </c>
      <c r="AQ401" t="s">
        <v>1489</v>
      </c>
      <c r="AR401">
        <v>765</v>
      </c>
      <c r="AS401" t="s">
        <v>66</v>
      </c>
    </row>
    <row r="402" spans="1:45" ht="16" x14ac:dyDescent="0.2">
      <c r="A402">
        <v>1994</v>
      </c>
      <c r="B402">
        <v>1994</v>
      </c>
      <c r="C402" s="2">
        <v>44911</v>
      </c>
      <c r="D402" t="s">
        <v>354</v>
      </c>
      <c r="E402" t="s">
        <v>1491</v>
      </c>
      <c r="F402" s="3">
        <v>32.99</v>
      </c>
      <c r="G402" t="s">
        <v>47</v>
      </c>
      <c r="H402" s="3">
        <v>0</v>
      </c>
      <c r="I402" t="s">
        <v>48</v>
      </c>
      <c r="J402">
        <v>2701</v>
      </c>
      <c r="K402" t="s">
        <v>49</v>
      </c>
      <c r="L402" t="s">
        <v>50</v>
      </c>
      <c r="M402" t="s">
        <v>51</v>
      </c>
      <c r="N402">
        <v>940</v>
      </c>
      <c r="O402" t="s">
        <v>52</v>
      </c>
      <c r="P402" t="s">
        <v>53</v>
      </c>
      <c r="T402" t="s">
        <v>1492</v>
      </c>
      <c r="U402" t="s">
        <v>1493</v>
      </c>
      <c r="V402" t="s">
        <v>1494</v>
      </c>
      <c r="W402" t="s">
        <v>56</v>
      </c>
      <c r="X402" t="s">
        <v>1495</v>
      </c>
      <c r="Y402" t="s">
        <v>1475</v>
      </c>
      <c r="Z402" s="3">
        <v>19</v>
      </c>
      <c r="AA402" t="s">
        <v>1496</v>
      </c>
      <c r="AB402" t="s">
        <v>1497</v>
      </c>
      <c r="AC402" t="s">
        <v>61</v>
      </c>
      <c r="AD402" t="s">
        <v>61</v>
      </c>
      <c r="AE402" t="s">
        <v>1498</v>
      </c>
      <c r="AF402" t="s">
        <v>63</v>
      </c>
      <c r="AH402">
        <v>0</v>
      </c>
      <c r="AI402" s="2">
        <v>44911</v>
      </c>
      <c r="AJ402" t="s">
        <v>64</v>
      </c>
      <c r="AK402" t="s">
        <v>64</v>
      </c>
      <c r="AL402" t="s">
        <v>1499</v>
      </c>
      <c r="AM402" t="s">
        <v>1493</v>
      </c>
      <c r="AN402" s="3">
        <v>32.99</v>
      </c>
      <c r="AO402" t="s">
        <v>1497</v>
      </c>
      <c r="AP402" t="s">
        <v>64</v>
      </c>
      <c r="AQ402" t="s">
        <v>1498</v>
      </c>
      <c r="AR402">
        <v>766</v>
      </c>
      <c r="AS402" t="s">
        <v>66</v>
      </c>
    </row>
    <row r="403" spans="1:45" ht="16" x14ac:dyDescent="0.2">
      <c r="A403">
        <v>1979</v>
      </c>
      <c r="B403">
        <v>1979</v>
      </c>
      <c r="C403" s="2">
        <v>44914</v>
      </c>
      <c r="E403" t="s">
        <v>776</v>
      </c>
      <c r="F403" s="3">
        <v>46.27</v>
      </c>
      <c r="G403" t="s">
        <v>47</v>
      </c>
      <c r="H403" s="3">
        <v>0</v>
      </c>
      <c r="I403" t="s">
        <v>48</v>
      </c>
      <c r="J403">
        <v>705</v>
      </c>
      <c r="K403" t="s">
        <v>52</v>
      </c>
      <c r="L403" t="s">
        <v>53</v>
      </c>
      <c r="N403">
        <v>940</v>
      </c>
      <c r="O403" t="s">
        <v>52</v>
      </c>
      <c r="P403" t="s">
        <v>53</v>
      </c>
      <c r="T403" t="s">
        <v>1294</v>
      </c>
      <c r="U403" t="s">
        <v>1500</v>
      </c>
      <c r="Z403" s="3"/>
      <c r="AF403" t="s">
        <v>63</v>
      </c>
      <c r="AH403">
        <v>0</v>
      </c>
      <c r="AI403" s="2">
        <v>44914</v>
      </c>
      <c r="AJ403" t="s">
        <v>64</v>
      </c>
      <c r="AK403" t="s">
        <v>64</v>
      </c>
      <c r="AL403" t="s">
        <v>1501</v>
      </c>
      <c r="AM403" t="s">
        <v>1500</v>
      </c>
      <c r="AN403" s="3"/>
      <c r="AP403" t="s">
        <v>64</v>
      </c>
      <c r="AR403">
        <v>771</v>
      </c>
      <c r="AS403" t="s">
        <v>66</v>
      </c>
    </row>
    <row r="404" spans="1:45" ht="16" x14ac:dyDescent="0.2">
      <c r="A404">
        <v>1990</v>
      </c>
      <c r="B404">
        <v>1990</v>
      </c>
      <c r="C404" s="2">
        <v>44914</v>
      </c>
      <c r="D404" t="s">
        <v>318</v>
      </c>
      <c r="E404" t="s">
        <v>46</v>
      </c>
      <c r="F404" s="3">
        <v>1.6</v>
      </c>
      <c r="G404" t="s">
        <v>47</v>
      </c>
      <c r="H404" s="3">
        <v>0</v>
      </c>
      <c r="I404" t="s">
        <v>48</v>
      </c>
      <c r="J404">
        <v>2702</v>
      </c>
      <c r="K404" t="s">
        <v>49</v>
      </c>
      <c r="L404" t="s">
        <v>50</v>
      </c>
      <c r="M404" t="s">
        <v>51</v>
      </c>
      <c r="N404">
        <v>940</v>
      </c>
      <c r="O404" t="s">
        <v>52</v>
      </c>
      <c r="P404" t="s">
        <v>53</v>
      </c>
      <c r="T404" t="s">
        <v>1502</v>
      </c>
      <c r="U404" t="s">
        <v>1503</v>
      </c>
      <c r="V404" t="s">
        <v>1504</v>
      </c>
      <c r="W404" t="s">
        <v>56</v>
      </c>
      <c r="X404" t="s">
        <v>1505</v>
      </c>
      <c r="Y404" t="s">
        <v>1506</v>
      </c>
      <c r="Z404" s="3">
        <v>0</v>
      </c>
      <c r="AA404" t="s">
        <v>1507</v>
      </c>
      <c r="AB404" t="s">
        <v>1508</v>
      </c>
      <c r="AC404" t="s">
        <v>61</v>
      </c>
      <c r="AD404" t="s">
        <v>61</v>
      </c>
      <c r="AE404" t="s">
        <v>1509</v>
      </c>
      <c r="AF404" t="s">
        <v>63</v>
      </c>
      <c r="AH404">
        <v>0</v>
      </c>
      <c r="AI404" s="2">
        <v>44914</v>
      </c>
      <c r="AJ404" t="s">
        <v>64</v>
      </c>
      <c r="AK404" t="s">
        <v>64</v>
      </c>
      <c r="AL404" t="s">
        <v>1510</v>
      </c>
      <c r="AM404" t="s">
        <v>1503</v>
      </c>
      <c r="AN404" s="3">
        <v>1.6</v>
      </c>
      <c r="AO404" t="s">
        <v>1508</v>
      </c>
      <c r="AP404" t="s">
        <v>64</v>
      </c>
      <c r="AQ404" t="s">
        <v>1509</v>
      </c>
      <c r="AR404">
        <v>769</v>
      </c>
      <c r="AS404" t="s">
        <v>66</v>
      </c>
    </row>
    <row r="405" spans="1:45" ht="16" x14ac:dyDescent="0.2">
      <c r="A405">
        <v>1991</v>
      </c>
      <c r="B405">
        <v>1991</v>
      </c>
      <c r="C405" s="2">
        <v>44914</v>
      </c>
      <c r="D405" t="s">
        <v>1511</v>
      </c>
      <c r="E405" t="s">
        <v>1512</v>
      </c>
      <c r="F405" s="3">
        <v>735</v>
      </c>
      <c r="G405" t="s">
        <v>47</v>
      </c>
      <c r="H405" s="3">
        <v>0</v>
      </c>
      <c r="I405" t="s">
        <v>48</v>
      </c>
      <c r="J405">
        <v>2900</v>
      </c>
      <c r="K405" t="s">
        <v>49</v>
      </c>
      <c r="L405" t="s">
        <v>50</v>
      </c>
      <c r="M405" t="s">
        <v>51</v>
      </c>
      <c r="N405">
        <v>940</v>
      </c>
      <c r="O405" t="s">
        <v>52</v>
      </c>
      <c r="P405" t="s">
        <v>53</v>
      </c>
      <c r="T405" t="s">
        <v>1513</v>
      </c>
      <c r="U405" t="s">
        <v>1514</v>
      </c>
      <c r="V405" t="s">
        <v>1515</v>
      </c>
      <c r="W405" t="s">
        <v>56</v>
      </c>
      <c r="X405" t="s">
        <v>1516</v>
      </c>
      <c r="Y405" t="s">
        <v>1517</v>
      </c>
      <c r="Z405" s="3">
        <v>0</v>
      </c>
      <c r="AA405" t="s">
        <v>1518</v>
      </c>
      <c r="AB405" t="s">
        <v>1497</v>
      </c>
      <c r="AC405" t="s">
        <v>61</v>
      </c>
      <c r="AD405" t="s">
        <v>61</v>
      </c>
      <c r="AE405" t="s">
        <v>1519</v>
      </c>
      <c r="AF405" t="s">
        <v>63</v>
      </c>
      <c r="AH405">
        <v>0</v>
      </c>
      <c r="AI405" s="2">
        <v>44914</v>
      </c>
      <c r="AJ405" t="s">
        <v>64</v>
      </c>
      <c r="AK405" t="s">
        <v>64</v>
      </c>
      <c r="AL405" t="s">
        <v>1520</v>
      </c>
      <c r="AM405" t="s">
        <v>1514</v>
      </c>
      <c r="AN405" s="3">
        <v>735</v>
      </c>
      <c r="AO405" t="s">
        <v>1497</v>
      </c>
      <c r="AP405" t="s">
        <v>64</v>
      </c>
      <c r="AQ405" t="s">
        <v>1519</v>
      </c>
      <c r="AR405">
        <v>768</v>
      </c>
      <c r="AS405" t="s">
        <v>66</v>
      </c>
    </row>
    <row r="406" spans="1:45" ht="16" x14ac:dyDescent="0.2">
      <c r="A406">
        <v>1992</v>
      </c>
      <c r="B406">
        <v>1992</v>
      </c>
      <c r="C406" s="2">
        <v>44914</v>
      </c>
      <c r="D406" t="s">
        <v>146</v>
      </c>
      <c r="E406" t="s">
        <v>1521</v>
      </c>
      <c r="F406" s="3">
        <v>9.5</v>
      </c>
      <c r="G406" t="s">
        <v>47</v>
      </c>
      <c r="H406" s="3">
        <v>0</v>
      </c>
      <c r="I406" t="s">
        <v>48</v>
      </c>
      <c r="J406">
        <v>2705</v>
      </c>
      <c r="K406" t="s">
        <v>49</v>
      </c>
      <c r="L406" t="s">
        <v>50</v>
      </c>
      <c r="M406" t="s">
        <v>51</v>
      </c>
      <c r="N406">
        <v>940</v>
      </c>
      <c r="O406" t="s">
        <v>52</v>
      </c>
      <c r="P406" t="s">
        <v>53</v>
      </c>
      <c r="T406" t="s">
        <v>1513</v>
      </c>
      <c r="U406" t="s">
        <v>1514</v>
      </c>
      <c r="V406" t="s">
        <v>1515</v>
      </c>
      <c r="W406" t="s">
        <v>56</v>
      </c>
      <c r="X406" t="s">
        <v>1516</v>
      </c>
      <c r="Y406" t="s">
        <v>1517</v>
      </c>
      <c r="Z406" s="3">
        <v>0</v>
      </c>
      <c r="AA406" t="s">
        <v>1518</v>
      </c>
      <c r="AB406" t="s">
        <v>1497</v>
      </c>
      <c r="AC406" t="s">
        <v>61</v>
      </c>
      <c r="AD406" t="s">
        <v>61</v>
      </c>
      <c r="AE406" t="s">
        <v>1519</v>
      </c>
      <c r="AF406" t="s">
        <v>63</v>
      </c>
      <c r="AH406">
        <v>0</v>
      </c>
      <c r="AI406" s="2">
        <v>44914</v>
      </c>
      <c r="AJ406" t="s">
        <v>64</v>
      </c>
      <c r="AK406" t="s">
        <v>64</v>
      </c>
      <c r="AL406" t="s">
        <v>1520</v>
      </c>
      <c r="AM406" t="s">
        <v>1514</v>
      </c>
      <c r="AN406" s="3">
        <v>735</v>
      </c>
      <c r="AO406" t="s">
        <v>1497</v>
      </c>
      <c r="AP406" t="s">
        <v>64</v>
      </c>
      <c r="AQ406" t="s">
        <v>1519</v>
      </c>
      <c r="AR406">
        <v>768</v>
      </c>
      <c r="AS406" t="s">
        <v>66</v>
      </c>
    </row>
    <row r="407" spans="1:45" ht="16" x14ac:dyDescent="0.2">
      <c r="A407">
        <v>1993</v>
      </c>
      <c r="B407">
        <v>1993</v>
      </c>
      <c r="C407" s="2">
        <v>44914</v>
      </c>
      <c r="D407" t="s">
        <v>279</v>
      </c>
      <c r="E407" t="s">
        <v>1522</v>
      </c>
      <c r="F407" s="3">
        <v>1618.4</v>
      </c>
      <c r="G407" t="s">
        <v>47</v>
      </c>
      <c r="H407" s="3">
        <v>0</v>
      </c>
      <c r="I407" t="s">
        <v>48</v>
      </c>
      <c r="J407">
        <v>2894</v>
      </c>
      <c r="K407" t="s">
        <v>49</v>
      </c>
      <c r="L407" t="s">
        <v>50</v>
      </c>
      <c r="M407" t="s">
        <v>51</v>
      </c>
      <c r="N407">
        <v>940</v>
      </c>
      <c r="O407" t="s">
        <v>52</v>
      </c>
      <c r="P407" t="s">
        <v>53</v>
      </c>
      <c r="T407" t="s">
        <v>1523</v>
      </c>
      <c r="U407" t="s">
        <v>1524</v>
      </c>
      <c r="V407" t="s">
        <v>1525</v>
      </c>
      <c r="W407" t="s">
        <v>56</v>
      </c>
      <c r="X407" t="s">
        <v>1526</v>
      </c>
      <c r="Y407" t="s">
        <v>1527</v>
      </c>
      <c r="Z407" s="3">
        <v>19</v>
      </c>
      <c r="AA407" t="s">
        <v>1528</v>
      </c>
      <c r="AB407" t="s">
        <v>1529</v>
      </c>
      <c r="AC407" t="s">
        <v>61</v>
      </c>
      <c r="AD407" t="s">
        <v>61</v>
      </c>
      <c r="AE407" t="s">
        <v>1530</v>
      </c>
      <c r="AF407" t="s">
        <v>63</v>
      </c>
      <c r="AH407">
        <v>0</v>
      </c>
      <c r="AI407" s="2">
        <v>44914</v>
      </c>
      <c r="AJ407" t="s">
        <v>64</v>
      </c>
      <c r="AK407" t="s">
        <v>64</v>
      </c>
      <c r="AL407" t="s">
        <v>1531</v>
      </c>
      <c r="AM407" t="s">
        <v>1524</v>
      </c>
      <c r="AN407" s="3">
        <v>1618.4</v>
      </c>
      <c r="AO407" t="s">
        <v>1529</v>
      </c>
      <c r="AP407" t="s">
        <v>64</v>
      </c>
      <c r="AQ407" t="s">
        <v>1530</v>
      </c>
      <c r="AR407">
        <v>770</v>
      </c>
      <c r="AS407" t="s">
        <v>66</v>
      </c>
    </row>
    <row r="408" spans="1:45" ht="16" x14ac:dyDescent="0.2">
      <c r="A408">
        <v>1987</v>
      </c>
      <c r="B408">
        <v>1987</v>
      </c>
      <c r="C408" s="2">
        <v>44914</v>
      </c>
      <c r="E408" t="s">
        <v>795</v>
      </c>
      <c r="F408" s="3">
        <v>52.2</v>
      </c>
      <c r="G408" t="s">
        <v>47</v>
      </c>
      <c r="H408" s="3">
        <v>0</v>
      </c>
      <c r="I408" t="s">
        <v>104</v>
      </c>
      <c r="J408">
        <v>561</v>
      </c>
      <c r="K408" t="s">
        <v>52</v>
      </c>
      <c r="L408" t="s">
        <v>53</v>
      </c>
      <c r="N408">
        <v>705</v>
      </c>
      <c r="O408" t="s">
        <v>52</v>
      </c>
      <c r="P408" t="s">
        <v>53</v>
      </c>
      <c r="T408" t="s">
        <v>1532</v>
      </c>
      <c r="Z408" s="3"/>
      <c r="AF408" t="s">
        <v>63</v>
      </c>
      <c r="AH408">
        <v>0</v>
      </c>
      <c r="AI408" s="2">
        <v>44914</v>
      </c>
      <c r="AJ408" t="s">
        <v>64</v>
      </c>
      <c r="AK408" t="s">
        <v>64</v>
      </c>
      <c r="AL408" t="s">
        <v>1533</v>
      </c>
      <c r="AN408" s="3"/>
      <c r="AP408" t="s">
        <v>64</v>
      </c>
      <c r="AR408">
        <v>775</v>
      </c>
      <c r="AS408" t="s">
        <v>66</v>
      </c>
    </row>
    <row r="409" spans="1:45" ht="16" x14ac:dyDescent="0.2">
      <c r="A409">
        <v>1986</v>
      </c>
      <c r="B409">
        <v>1986</v>
      </c>
      <c r="C409" s="2">
        <v>44914</v>
      </c>
      <c r="E409" t="s">
        <v>795</v>
      </c>
      <c r="F409" s="3">
        <v>46.27</v>
      </c>
      <c r="G409" t="s">
        <v>47</v>
      </c>
      <c r="H409" s="3">
        <v>0</v>
      </c>
      <c r="I409" t="s">
        <v>104</v>
      </c>
      <c r="J409">
        <v>563</v>
      </c>
      <c r="K409" t="s">
        <v>52</v>
      </c>
      <c r="L409" t="s">
        <v>53</v>
      </c>
      <c r="N409">
        <v>705</v>
      </c>
      <c r="O409" t="s">
        <v>52</v>
      </c>
      <c r="P409" t="s">
        <v>53</v>
      </c>
      <c r="T409" t="s">
        <v>1297</v>
      </c>
      <c r="Z409" s="3"/>
      <c r="AF409" t="s">
        <v>63</v>
      </c>
      <c r="AH409">
        <v>0</v>
      </c>
      <c r="AI409" s="2">
        <v>44914</v>
      </c>
      <c r="AJ409" t="s">
        <v>64</v>
      </c>
      <c r="AK409" t="s">
        <v>64</v>
      </c>
      <c r="AL409" t="s">
        <v>1534</v>
      </c>
      <c r="AN409" s="3"/>
      <c r="AP409" t="s">
        <v>64</v>
      </c>
      <c r="AR409">
        <v>774</v>
      </c>
      <c r="AS409" t="s">
        <v>66</v>
      </c>
    </row>
    <row r="410" spans="1:45" ht="16" x14ac:dyDescent="0.2">
      <c r="A410">
        <v>1980</v>
      </c>
      <c r="B410">
        <v>1980</v>
      </c>
      <c r="C410" s="2">
        <v>44914</v>
      </c>
      <c r="E410" t="s">
        <v>779</v>
      </c>
      <c r="F410" s="3">
        <v>52.2</v>
      </c>
      <c r="G410" t="s">
        <v>47</v>
      </c>
      <c r="H410" s="3">
        <v>0</v>
      </c>
      <c r="I410" t="s">
        <v>48</v>
      </c>
      <c r="J410">
        <v>705</v>
      </c>
      <c r="K410" t="s">
        <v>52</v>
      </c>
      <c r="L410" t="s">
        <v>53</v>
      </c>
      <c r="N410">
        <v>940</v>
      </c>
      <c r="O410" t="s">
        <v>52</v>
      </c>
      <c r="P410" t="s">
        <v>53</v>
      </c>
      <c r="T410" t="s">
        <v>1535</v>
      </c>
      <c r="U410" t="s">
        <v>1536</v>
      </c>
      <c r="Z410" s="3"/>
      <c r="AF410" t="s">
        <v>63</v>
      </c>
      <c r="AH410">
        <v>0</v>
      </c>
      <c r="AI410" s="2">
        <v>44914</v>
      </c>
      <c r="AJ410" t="s">
        <v>64</v>
      </c>
      <c r="AK410" t="s">
        <v>64</v>
      </c>
      <c r="AL410" t="s">
        <v>1537</v>
      </c>
      <c r="AM410" t="s">
        <v>1536</v>
      </c>
      <c r="AN410" s="3"/>
      <c r="AP410" t="s">
        <v>64</v>
      </c>
      <c r="AR410">
        <v>772</v>
      </c>
      <c r="AS410" t="s">
        <v>66</v>
      </c>
    </row>
    <row r="411" spans="1:45" ht="16" x14ac:dyDescent="0.2">
      <c r="A411">
        <v>2129</v>
      </c>
      <c r="B411">
        <v>2129</v>
      </c>
      <c r="C411" s="2">
        <v>44914</v>
      </c>
      <c r="D411" t="s">
        <v>1538</v>
      </c>
      <c r="E411" t="s">
        <v>1539</v>
      </c>
      <c r="F411" s="3">
        <v>40819</v>
      </c>
      <c r="G411" t="s">
        <v>47</v>
      </c>
      <c r="H411" s="3">
        <v>0</v>
      </c>
      <c r="I411" t="s">
        <v>104</v>
      </c>
      <c r="J411">
        <v>940</v>
      </c>
      <c r="K411" t="s">
        <v>52</v>
      </c>
      <c r="L411" t="s">
        <v>53</v>
      </c>
      <c r="N411">
        <v>3200</v>
      </c>
      <c r="O411" t="s">
        <v>49</v>
      </c>
      <c r="P411" t="s">
        <v>105</v>
      </c>
      <c r="Q411" t="s">
        <v>106</v>
      </c>
      <c r="T411" t="s">
        <v>1540</v>
      </c>
      <c r="U411" t="s">
        <v>1541</v>
      </c>
      <c r="V411" t="s">
        <v>1518</v>
      </c>
      <c r="W411" t="s">
        <v>56</v>
      </c>
      <c r="X411" t="s">
        <v>1542</v>
      </c>
      <c r="Y411" t="s">
        <v>446</v>
      </c>
      <c r="Z411" s="3">
        <v>0</v>
      </c>
      <c r="AA411" t="s">
        <v>1543</v>
      </c>
      <c r="AB411" t="s">
        <v>1544</v>
      </c>
      <c r="AC411" t="s">
        <v>61</v>
      </c>
      <c r="AD411" t="s">
        <v>61</v>
      </c>
      <c r="AE411" t="s">
        <v>1545</v>
      </c>
      <c r="AF411" t="s">
        <v>63</v>
      </c>
      <c r="AH411">
        <v>0</v>
      </c>
      <c r="AI411" s="2">
        <v>44914</v>
      </c>
      <c r="AJ411" t="s">
        <v>64</v>
      </c>
      <c r="AK411" t="s">
        <v>64</v>
      </c>
      <c r="AL411" t="s">
        <v>1546</v>
      </c>
      <c r="AM411" t="s">
        <v>1541</v>
      </c>
      <c r="AN411" s="3">
        <v>40819</v>
      </c>
      <c r="AO411" t="s">
        <v>1544</v>
      </c>
      <c r="AP411" t="s">
        <v>64</v>
      </c>
      <c r="AQ411" t="s">
        <v>1545</v>
      </c>
      <c r="AR411">
        <v>773</v>
      </c>
      <c r="AS411" t="s">
        <v>66</v>
      </c>
    </row>
    <row r="412" spans="1:45" ht="16" x14ac:dyDescent="0.2">
      <c r="A412">
        <v>2001</v>
      </c>
      <c r="B412">
        <v>2001</v>
      </c>
      <c r="C412" s="2">
        <v>44915</v>
      </c>
      <c r="D412" t="s">
        <v>536</v>
      </c>
      <c r="E412" t="s">
        <v>1547</v>
      </c>
      <c r="F412" s="3">
        <v>111</v>
      </c>
      <c r="G412" t="s">
        <v>47</v>
      </c>
      <c r="H412" s="3">
        <v>0</v>
      </c>
      <c r="I412" t="s">
        <v>48</v>
      </c>
      <c r="J412">
        <v>2900</v>
      </c>
      <c r="K412" t="s">
        <v>49</v>
      </c>
      <c r="L412" t="s">
        <v>50</v>
      </c>
      <c r="M412" t="s">
        <v>51</v>
      </c>
      <c r="N412">
        <v>940</v>
      </c>
      <c r="O412" t="s">
        <v>52</v>
      </c>
      <c r="P412" t="s">
        <v>53</v>
      </c>
      <c r="T412" t="s">
        <v>1548</v>
      </c>
      <c r="U412" t="s">
        <v>1549</v>
      </c>
      <c r="V412" t="s">
        <v>1550</v>
      </c>
      <c r="W412" t="s">
        <v>56</v>
      </c>
      <c r="X412" t="s">
        <v>1551</v>
      </c>
      <c r="Y412" t="s">
        <v>1552</v>
      </c>
      <c r="Z412" s="3">
        <v>19</v>
      </c>
      <c r="AA412" t="s">
        <v>849</v>
      </c>
      <c r="AB412" t="s">
        <v>1553</v>
      </c>
      <c r="AC412" t="s">
        <v>61</v>
      </c>
      <c r="AD412" t="s">
        <v>61</v>
      </c>
      <c r="AE412" t="s">
        <v>1554</v>
      </c>
      <c r="AF412" t="s">
        <v>63</v>
      </c>
      <c r="AH412">
        <v>0</v>
      </c>
      <c r="AI412" s="2">
        <v>44915</v>
      </c>
      <c r="AJ412" t="s">
        <v>64</v>
      </c>
      <c r="AK412" t="s">
        <v>64</v>
      </c>
      <c r="AL412" t="s">
        <v>1555</v>
      </c>
      <c r="AM412" t="s">
        <v>1549</v>
      </c>
      <c r="AN412" s="3">
        <v>111</v>
      </c>
      <c r="AO412" t="s">
        <v>1553</v>
      </c>
      <c r="AP412" t="s">
        <v>64</v>
      </c>
      <c r="AQ412" t="s">
        <v>1554</v>
      </c>
      <c r="AR412">
        <v>780</v>
      </c>
      <c r="AS412" t="s">
        <v>66</v>
      </c>
    </row>
    <row r="413" spans="1:45" ht="16" x14ac:dyDescent="0.2">
      <c r="A413">
        <v>1995</v>
      </c>
      <c r="B413">
        <v>1995</v>
      </c>
      <c r="C413" s="2">
        <v>44915.660520833328</v>
      </c>
      <c r="D413" t="s">
        <v>354</v>
      </c>
      <c r="E413" t="s">
        <v>1098</v>
      </c>
      <c r="F413" s="3">
        <v>590.08000000000004</v>
      </c>
      <c r="G413" t="s">
        <v>47</v>
      </c>
      <c r="H413" s="3">
        <v>0</v>
      </c>
      <c r="I413" t="s">
        <v>48</v>
      </c>
      <c r="J413">
        <v>2710</v>
      </c>
      <c r="K413" t="s">
        <v>49</v>
      </c>
      <c r="L413" t="s">
        <v>50</v>
      </c>
      <c r="M413" t="s">
        <v>51</v>
      </c>
      <c r="N413">
        <v>941</v>
      </c>
      <c r="O413" t="s">
        <v>52</v>
      </c>
      <c r="P413" t="s">
        <v>53</v>
      </c>
      <c r="T413" t="s">
        <v>1556</v>
      </c>
      <c r="U413" t="s">
        <v>1557</v>
      </c>
      <c r="V413" t="s">
        <v>1558</v>
      </c>
      <c r="W413" t="s">
        <v>56</v>
      </c>
      <c r="X413" t="s">
        <v>1559</v>
      </c>
      <c r="Y413" t="s">
        <v>1560</v>
      </c>
      <c r="Z413" s="3">
        <v>0</v>
      </c>
      <c r="AA413" t="s">
        <v>1561</v>
      </c>
      <c r="AB413" t="s">
        <v>1553</v>
      </c>
      <c r="AC413" t="s">
        <v>61</v>
      </c>
      <c r="AD413" t="s">
        <v>61</v>
      </c>
      <c r="AE413" t="s">
        <v>1562</v>
      </c>
      <c r="AF413" t="s">
        <v>63</v>
      </c>
      <c r="AH413">
        <v>0</v>
      </c>
      <c r="AI413" s="2">
        <v>44915</v>
      </c>
      <c r="AJ413" t="s">
        <v>64</v>
      </c>
      <c r="AK413" t="s">
        <v>64</v>
      </c>
      <c r="AL413" t="s">
        <v>1563</v>
      </c>
      <c r="AM413" t="s">
        <v>1557</v>
      </c>
      <c r="AN413" s="3">
        <v>590.08000000000004</v>
      </c>
      <c r="AO413" t="s">
        <v>1553</v>
      </c>
      <c r="AP413" t="s">
        <v>64</v>
      </c>
      <c r="AQ413" t="s">
        <v>1562</v>
      </c>
      <c r="AR413">
        <v>777</v>
      </c>
      <c r="AS413" t="s">
        <v>66</v>
      </c>
    </row>
    <row r="414" spans="1:45" ht="16" x14ac:dyDescent="0.2">
      <c r="A414">
        <v>1998</v>
      </c>
      <c r="B414">
        <v>1998</v>
      </c>
      <c r="C414" s="2">
        <v>44915.660520833328</v>
      </c>
      <c r="E414" t="s">
        <v>1564</v>
      </c>
      <c r="F414" s="3">
        <v>590.08000000000004</v>
      </c>
      <c r="G414" t="s">
        <v>47</v>
      </c>
      <c r="H414" s="3">
        <v>0</v>
      </c>
      <c r="I414" t="s">
        <v>48</v>
      </c>
      <c r="J414">
        <v>705</v>
      </c>
      <c r="K414" t="s">
        <v>52</v>
      </c>
      <c r="L414" t="s">
        <v>53</v>
      </c>
      <c r="N414">
        <v>941</v>
      </c>
      <c r="O414" t="s">
        <v>52</v>
      </c>
      <c r="P414" t="s">
        <v>53</v>
      </c>
      <c r="T414" t="s">
        <v>1565</v>
      </c>
      <c r="U414" t="s">
        <v>1566</v>
      </c>
      <c r="Z414" s="3"/>
      <c r="AF414" t="s">
        <v>63</v>
      </c>
      <c r="AH414">
        <v>0</v>
      </c>
      <c r="AI414" s="2">
        <v>44915</v>
      </c>
      <c r="AJ414" t="s">
        <v>64</v>
      </c>
      <c r="AK414" t="s">
        <v>64</v>
      </c>
      <c r="AL414" t="s">
        <v>1567</v>
      </c>
      <c r="AM414" t="s">
        <v>1566</v>
      </c>
      <c r="AN414" s="3"/>
      <c r="AP414" t="s">
        <v>64</v>
      </c>
      <c r="AR414">
        <v>779</v>
      </c>
      <c r="AS414" t="s">
        <v>66</v>
      </c>
    </row>
    <row r="415" spans="1:45" ht="16" x14ac:dyDescent="0.2">
      <c r="A415">
        <v>1999</v>
      </c>
      <c r="B415">
        <v>1999</v>
      </c>
      <c r="C415" s="2">
        <v>44915.660520833328</v>
      </c>
      <c r="E415" t="s">
        <v>1107</v>
      </c>
      <c r="F415" s="3">
        <v>590.08000000000004</v>
      </c>
      <c r="G415" t="s">
        <v>47</v>
      </c>
      <c r="H415" s="3">
        <v>0</v>
      </c>
      <c r="I415" t="s">
        <v>104</v>
      </c>
      <c r="J415">
        <v>941</v>
      </c>
      <c r="K415" t="s">
        <v>52</v>
      </c>
      <c r="L415" t="s">
        <v>53</v>
      </c>
      <c r="N415">
        <v>705</v>
      </c>
      <c r="O415" t="s">
        <v>52</v>
      </c>
      <c r="P415" t="s">
        <v>53</v>
      </c>
      <c r="T415" t="s">
        <v>1568</v>
      </c>
      <c r="U415" t="s">
        <v>1569</v>
      </c>
      <c r="Z415" s="3"/>
      <c r="AF415" t="s">
        <v>63</v>
      </c>
      <c r="AH415">
        <v>0</v>
      </c>
      <c r="AI415" s="2">
        <v>44915</v>
      </c>
      <c r="AJ415" t="s">
        <v>64</v>
      </c>
      <c r="AK415" t="s">
        <v>64</v>
      </c>
      <c r="AL415" t="s">
        <v>1570</v>
      </c>
      <c r="AM415" t="s">
        <v>1569</v>
      </c>
      <c r="AN415" s="3"/>
      <c r="AP415" t="s">
        <v>64</v>
      </c>
      <c r="AR415">
        <v>776</v>
      </c>
      <c r="AS415" t="s">
        <v>66</v>
      </c>
    </row>
    <row r="416" spans="1:45" ht="16" x14ac:dyDescent="0.2">
      <c r="A416">
        <v>2000</v>
      </c>
      <c r="B416">
        <v>2000</v>
      </c>
      <c r="C416" s="2">
        <v>44915.660520833328</v>
      </c>
      <c r="E416" t="s">
        <v>1231</v>
      </c>
      <c r="F416" s="3">
        <v>590.08000000000004</v>
      </c>
      <c r="G416" t="s">
        <v>47</v>
      </c>
      <c r="H416" s="3">
        <v>0</v>
      </c>
      <c r="I416" t="s">
        <v>104</v>
      </c>
      <c r="J416">
        <v>941</v>
      </c>
      <c r="K416" t="s">
        <v>52</v>
      </c>
      <c r="L416" t="s">
        <v>53</v>
      </c>
      <c r="N416">
        <v>705</v>
      </c>
      <c r="O416" t="s">
        <v>52</v>
      </c>
      <c r="P416" t="s">
        <v>53</v>
      </c>
      <c r="T416" t="s">
        <v>1561</v>
      </c>
      <c r="U416" t="s">
        <v>1571</v>
      </c>
      <c r="Z416" s="3"/>
      <c r="AF416" t="s">
        <v>63</v>
      </c>
      <c r="AH416">
        <v>0</v>
      </c>
      <c r="AI416" s="2">
        <v>44915</v>
      </c>
      <c r="AJ416" t="s">
        <v>64</v>
      </c>
      <c r="AK416" t="s">
        <v>64</v>
      </c>
      <c r="AL416" t="s">
        <v>1572</v>
      </c>
      <c r="AM416" t="s">
        <v>1571</v>
      </c>
      <c r="AN416" s="3"/>
      <c r="AP416" t="s">
        <v>64</v>
      </c>
      <c r="AR416">
        <v>778</v>
      </c>
      <c r="AS416" t="s">
        <v>66</v>
      </c>
    </row>
    <row r="417" spans="1:45" ht="16" x14ac:dyDescent="0.2">
      <c r="A417">
        <v>2003</v>
      </c>
      <c r="B417">
        <v>2003</v>
      </c>
      <c r="C417" s="2">
        <v>44916</v>
      </c>
      <c r="D417" t="s">
        <v>318</v>
      </c>
      <c r="E417" t="s">
        <v>46</v>
      </c>
      <c r="F417" s="3">
        <v>1.6</v>
      </c>
      <c r="G417" t="s">
        <v>47</v>
      </c>
      <c r="H417" s="3">
        <v>0</v>
      </c>
      <c r="I417" t="s">
        <v>48</v>
      </c>
      <c r="J417">
        <v>2702</v>
      </c>
      <c r="K417" t="s">
        <v>49</v>
      </c>
      <c r="L417" t="s">
        <v>50</v>
      </c>
      <c r="M417" t="s">
        <v>51</v>
      </c>
      <c r="N417">
        <v>940</v>
      </c>
      <c r="O417" t="s">
        <v>52</v>
      </c>
      <c r="P417" t="s">
        <v>53</v>
      </c>
      <c r="T417" t="s">
        <v>1502</v>
      </c>
      <c r="U417" t="s">
        <v>1573</v>
      </c>
      <c r="V417" t="s">
        <v>1574</v>
      </c>
      <c r="W417" t="s">
        <v>56</v>
      </c>
      <c r="X417" t="s">
        <v>1575</v>
      </c>
      <c r="Y417" t="s">
        <v>58</v>
      </c>
      <c r="Z417" s="3">
        <v>0</v>
      </c>
      <c r="AA417" t="s">
        <v>1507</v>
      </c>
      <c r="AB417" t="s">
        <v>1576</v>
      </c>
      <c r="AC417" t="s">
        <v>61</v>
      </c>
      <c r="AD417" t="s">
        <v>61</v>
      </c>
      <c r="AE417" t="s">
        <v>1577</v>
      </c>
      <c r="AF417" t="s">
        <v>63</v>
      </c>
      <c r="AH417">
        <v>0</v>
      </c>
      <c r="AI417" s="2">
        <v>44916</v>
      </c>
      <c r="AJ417" t="s">
        <v>64</v>
      </c>
      <c r="AK417" t="s">
        <v>64</v>
      </c>
      <c r="AL417" t="s">
        <v>1578</v>
      </c>
      <c r="AM417" t="s">
        <v>1573</v>
      </c>
      <c r="AN417" s="3">
        <v>1.6</v>
      </c>
      <c r="AO417" t="s">
        <v>1576</v>
      </c>
      <c r="AP417" t="s">
        <v>64</v>
      </c>
      <c r="AQ417" t="s">
        <v>1577</v>
      </c>
      <c r="AR417">
        <v>782</v>
      </c>
      <c r="AS417" t="s">
        <v>66</v>
      </c>
    </row>
    <row r="418" spans="1:45" ht="16" x14ac:dyDescent="0.2">
      <c r="A418">
        <v>2005</v>
      </c>
      <c r="B418">
        <v>2005</v>
      </c>
      <c r="C418" s="2">
        <v>44916</v>
      </c>
      <c r="D418" t="s">
        <v>354</v>
      </c>
      <c r="E418" t="s">
        <v>1579</v>
      </c>
      <c r="F418" s="3">
        <v>417.57</v>
      </c>
      <c r="G418" t="s">
        <v>47</v>
      </c>
      <c r="H418" s="3">
        <v>0</v>
      </c>
      <c r="I418" t="s">
        <v>48</v>
      </c>
      <c r="J418">
        <v>2710</v>
      </c>
      <c r="K418" t="s">
        <v>49</v>
      </c>
      <c r="L418" t="s">
        <v>50</v>
      </c>
      <c r="M418" t="s">
        <v>51</v>
      </c>
      <c r="N418">
        <v>940</v>
      </c>
      <c r="O418" t="s">
        <v>52</v>
      </c>
      <c r="P418" t="s">
        <v>53</v>
      </c>
      <c r="T418" t="s">
        <v>1580</v>
      </c>
      <c r="U418" t="s">
        <v>1581</v>
      </c>
      <c r="V418" t="s">
        <v>1582</v>
      </c>
      <c r="W418" t="s">
        <v>56</v>
      </c>
      <c r="X418" t="s">
        <v>1583</v>
      </c>
      <c r="Y418" t="s">
        <v>1138</v>
      </c>
      <c r="Z418" s="3">
        <v>0</v>
      </c>
      <c r="AA418" t="s">
        <v>1584</v>
      </c>
      <c r="AB418" t="s">
        <v>1576</v>
      </c>
      <c r="AC418" t="s">
        <v>61</v>
      </c>
      <c r="AD418" t="s">
        <v>61</v>
      </c>
      <c r="AE418" t="s">
        <v>1585</v>
      </c>
      <c r="AF418" t="s">
        <v>63</v>
      </c>
      <c r="AH418">
        <v>0</v>
      </c>
      <c r="AI418" s="2">
        <v>44916</v>
      </c>
      <c r="AJ418" t="s">
        <v>64</v>
      </c>
      <c r="AK418" t="s">
        <v>64</v>
      </c>
      <c r="AL418" t="s">
        <v>1586</v>
      </c>
      <c r="AM418" t="s">
        <v>1581</v>
      </c>
      <c r="AN418" s="3">
        <v>417.57</v>
      </c>
      <c r="AO418" t="s">
        <v>1576</v>
      </c>
      <c r="AP418" t="s">
        <v>64</v>
      </c>
      <c r="AQ418" t="s">
        <v>1585</v>
      </c>
      <c r="AR418">
        <v>783</v>
      </c>
      <c r="AS418" t="s">
        <v>66</v>
      </c>
    </row>
    <row r="419" spans="1:45" ht="16" x14ac:dyDescent="0.2">
      <c r="A419">
        <v>2002</v>
      </c>
      <c r="B419">
        <v>2002</v>
      </c>
      <c r="C419" s="2">
        <v>44916</v>
      </c>
      <c r="E419" t="s">
        <v>744</v>
      </c>
      <c r="F419" s="3">
        <v>4.99</v>
      </c>
      <c r="G419" t="s">
        <v>47</v>
      </c>
      <c r="H419" s="3">
        <v>0</v>
      </c>
      <c r="I419" t="s">
        <v>48</v>
      </c>
      <c r="J419">
        <v>705</v>
      </c>
      <c r="K419" t="s">
        <v>52</v>
      </c>
      <c r="L419" t="s">
        <v>53</v>
      </c>
      <c r="N419">
        <v>940</v>
      </c>
      <c r="O419" t="s">
        <v>52</v>
      </c>
      <c r="P419" t="s">
        <v>53</v>
      </c>
      <c r="T419" t="s">
        <v>1043</v>
      </c>
      <c r="U419" t="s">
        <v>649</v>
      </c>
      <c r="Z419" s="3"/>
      <c r="AF419" t="s">
        <v>63</v>
      </c>
      <c r="AH419">
        <v>0</v>
      </c>
      <c r="AI419" s="2">
        <v>44916</v>
      </c>
      <c r="AJ419" t="s">
        <v>64</v>
      </c>
      <c r="AK419" t="s">
        <v>64</v>
      </c>
      <c r="AL419" t="s">
        <v>1587</v>
      </c>
      <c r="AM419" t="s">
        <v>649</v>
      </c>
      <c r="AN419" s="3"/>
      <c r="AP419" t="s">
        <v>64</v>
      </c>
      <c r="AR419">
        <v>781</v>
      </c>
      <c r="AS419" t="s">
        <v>66</v>
      </c>
    </row>
    <row r="420" spans="1:45" ht="16" x14ac:dyDescent="0.2">
      <c r="A420">
        <v>2026</v>
      </c>
      <c r="B420">
        <v>2026</v>
      </c>
      <c r="C420" s="2">
        <v>44916</v>
      </c>
      <c r="E420" t="s">
        <v>1588</v>
      </c>
      <c r="F420" s="3">
        <v>4.99</v>
      </c>
      <c r="G420" t="s">
        <v>47</v>
      </c>
      <c r="H420" s="3">
        <v>0</v>
      </c>
      <c r="I420" t="s">
        <v>104</v>
      </c>
      <c r="J420">
        <v>942</v>
      </c>
      <c r="K420" t="s">
        <v>52</v>
      </c>
      <c r="L420" t="s">
        <v>53</v>
      </c>
      <c r="N420">
        <v>705</v>
      </c>
      <c r="O420" t="s">
        <v>52</v>
      </c>
      <c r="P420" t="s">
        <v>53</v>
      </c>
      <c r="T420" t="s">
        <v>1046</v>
      </c>
      <c r="U420" t="s">
        <v>1589</v>
      </c>
      <c r="Z420" s="3"/>
      <c r="AF420" t="s">
        <v>63</v>
      </c>
      <c r="AH420">
        <v>0</v>
      </c>
      <c r="AI420" s="2">
        <v>44916</v>
      </c>
      <c r="AJ420" t="s">
        <v>64</v>
      </c>
      <c r="AK420" t="s">
        <v>64</v>
      </c>
      <c r="AL420" t="s">
        <v>1590</v>
      </c>
      <c r="AM420" t="s">
        <v>1589</v>
      </c>
      <c r="AN420" s="3"/>
      <c r="AP420" t="s">
        <v>64</v>
      </c>
      <c r="AR420">
        <v>795</v>
      </c>
      <c r="AS420" t="s">
        <v>66</v>
      </c>
    </row>
    <row r="421" spans="1:45" ht="16" x14ac:dyDescent="0.2">
      <c r="A421">
        <v>2006</v>
      </c>
      <c r="B421">
        <v>2006</v>
      </c>
      <c r="C421" s="2">
        <v>44917</v>
      </c>
      <c r="E421" t="s">
        <v>1262</v>
      </c>
      <c r="F421" s="3">
        <v>590.08000000000004</v>
      </c>
      <c r="G421" t="s">
        <v>47</v>
      </c>
      <c r="H421" s="3">
        <v>0</v>
      </c>
      <c r="I421" t="s">
        <v>48</v>
      </c>
      <c r="J421">
        <v>705</v>
      </c>
      <c r="K421" t="s">
        <v>52</v>
      </c>
      <c r="L421" t="s">
        <v>53</v>
      </c>
      <c r="N421">
        <v>940</v>
      </c>
      <c r="O421" t="s">
        <v>52</v>
      </c>
      <c r="P421" t="s">
        <v>53</v>
      </c>
      <c r="T421" t="s">
        <v>1556</v>
      </c>
      <c r="U421" t="s">
        <v>1591</v>
      </c>
      <c r="Z421" s="3"/>
      <c r="AF421" t="s">
        <v>63</v>
      </c>
      <c r="AH421">
        <v>0</v>
      </c>
      <c r="AI421" s="2">
        <v>44917</v>
      </c>
      <c r="AJ421" t="s">
        <v>64</v>
      </c>
      <c r="AK421" t="s">
        <v>64</v>
      </c>
      <c r="AL421" t="s">
        <v>1592</v>
      </c>
      <c r="AM421" t="s">
        <v>1591</v>
      </c>
      <c r="AN421" s="3"/>
      <c r="AP421" t="s">
        <v>64</v>
      </c>
      <c r="AR421">
        <v>784</v>
      </c>
      <c r="AS421" t="s">
        <v>66</v>
      </c>
    </row>
    <row r="422" spans="1:45" ht="16" x14ac:dyDescent="0.2">
      <c r="A422">
        <v>2022</v>
      </c>
      <c r="B422">
        <v>2022</v>
      </c>
      <c r="C422" s="2">
        <v>44917</v>
      </c>
      <c r="D422" t="s">
        <v>536</v>
      </c>
      <c r="E422" t="s">
        <v>1593</v>
      </c>
      <c r="F422" s="3">
        <v>600</v>
      </c>
      <c r="G422" t="s">
        <v>47</v>
      </c>
      <c r="H422" s="3">
        <v>0</v>
      </c>
      <c r="I422" t="s">
        <v>48</v>
      </c>
      <c r="J422">
        <v>2510</v>
      </c>
      <c r="K422" t="s">
        <v>49</v>
      </c>
      <c r="L422" t="s">
        <v>50</v>
      </c>
      <c r="M422" t="s">
        <v>51</v>
      </c>
      <c r="N422">
        <v>940</v>
      </c>
      <c r="O422" t="s">
        <v>52</v>
      </c>
      <c r="P422" t="s">
        <v>53</v>
      </c>
      <c r="T422" t="s">
        <v>1594</v>
      </c>
      <c r="U422" t="s">
        <v>1595</v>
      </c>
      <c r="V422" t="s">
        <v>1596</v>
      </c>
      <c r="W422" t="s">
        <v>56</v>
      </c>
      <c r="X422" t="s">
        <v>93</v>
      </c>
      <c r="Y422" t="s">
        <v>1597</v>
      </c>
      <c r="Z422" s="3">
        <v>0</v>
      </c>
      <c r="AA422" t="s">
        <v>1598</v>
      </c>
      <c r="AB422" t="s">
        <v>1599</v>
      </c>
      <c r="AC422" t="s">
        <v>61</v>
      </c>
      <c r="AD422" t="s">
        <v>61</v>
      </c>
      <c r="AE422" t="s">
        <v>1600</v>
      </c>
      <c r="AF422" t="s">
        <v>63</v>
      </c>
      <c r="AH422">
        <v>0</v>
      </c>
      <c r="AI422" s="2">
        <v>44917</v>
      </c>
      <c r="AJ422" t="s">
        <v>64</v>
      </c>
      <c r="AK422" t="s">
        <v>64</v>
      </c>
      <c r="AL422" t="s">
        <v>1601</v>
      </c>
      <c r="AM422" t="s">
        <v>1595</v>
      </c>
      <c r="AN422" s="3">
        <v>600</v>
      </c>
      <c r="AO422" t="s">
        <v>1599</v>
      </c>
      <c r="AP422" t="s">
        <v>64</v>
      </c>
      <c r="AQ422" t="s">
        <v>1600</v>
      </c>
      <c r="AR422">
        <v>786</v>
      </c>
      <c r="AS422" t="s">
        <v>66</v>
      </c>
    </row>
    <row r="423" spans="1:45" ht="16" x14ac:dyDescent="0.2">
      <c r="A423">
        <v>2023</v>
      </c>
      <c r="B423">
        <v>2023</v>
      </c>
      <c r="C423" s="2">
        <v>44917</v>
      </c>
      <c r="D423" t="s">
        <v>651</v>
      </c>
      <c r="E423" t="s">
        <v>1521</v>
      </c>
      <c r="F423" s="3">
        <v>9.5</v>
      </c>
      <c r="G423" t="s">
        <v>47</v>
      </c>
      <c r="H423" s="3">
        <v>0</v>
      </c>
      <c r="I423" t="s">
        <v>48</v>
      </c>
      <c r="J423">
        <v>2705</v>
      </c>
      <c r="K423" t="s">
        <v>49</v>
      </c>
      <c r="L423" t="s">
        <v>50</v>
      </c>
      <c r="M423" t="s">
        <v>51</v>
      </c>
      <c r="N423">
        <v>940</v>
      </c>
      <c r="O423" t="s">
        <v>52</v>
      </c>
      <c r="P423" t="s">
        <v>53</v>
      </c>
      <c r="T423" t="s">
        <v>1594</v>
      </c>
      <c r="U423" t="s">
        <v>1595</v>
      </c>
      <c r="V423" t="s">
        <v>1596</v>
      </c>
      <c r="W423" t="s">
        <v>56</v>
      </c>
      <c r="X423" t="s">
        <v>93</v>
      </c>
      <c r="Y423" t="s">
        <v>1597</v>
      </c>
      <c r="Z423" s="3">
        <v>0</v>
      </c>
      <c r="AA423" t="s">
        <v>1598</v>
      </c>
      <c r="AB423" t="s">
        <v>1599</v>
      </c>
      <c r="AC423" t="s">
        <v>61</v>
      </c>
      <c r="AD423" t="s">
        <v>61</v>
      </c>
      <c r="AE423" t="s">
        <v>1600</v>
      </c>
      <c r="AF423" t="s">
        <v>63</v>
      </c>
      <c r="AH423">
        <v>0</v>
      </c>
      <c r="AI423" s="2">
        <v>44917</v>
      </c>
      <c r="AJ423" t="s">
        <v>64</v>
      </c>
      <c r="AK423" t="s">
        <v>64</v>
      </c>
      <c r="AL423" t="s">
        <v>1601</v>
      </c>
      <c r="AM423" t="s">
        <v>1595</v>
      </c>
      <c r="AN423" s="3">
        <v>600</v>
      </c>
      <c r="AO423" t="s">
        <v>1599</v>
      </c>
      <c r="AP423" t="s">
        <v>64</v>
      </c>
      <c r="AQ423" t="s">
        <v>1600</v>
      </c>
      <c r="AR423">
        <v>786</v>
      </c>
      <c r="AS423" t="s">
        <v>66</v>
      </c>
    </row>
    <row r="424" spans="1:45" ht="16" x14ac:dyDescent="0.2">
      <c r="A424">
        <v>2027</v>
      </c>
      <c r="B424">
        <v>2027</v>
      </c>
      <c r="C424" s="2">
        <v>44917</v>
      </c>
      <c r="D424" t="s">
        <v>354</v>
      </c>
      <c r="E424" t="s">
        <v>1602</v>
      </c>
      <c r="F424" s="3">
        <v>4.99</v>
      </c>
      <c r="G424" t="s">
        <v>47</v>
      </c>
      <c r="H424" s="3">
        <v>0</v>
      </c>
      <c r="I424" t="s">
        <v>48</v>
      </c>
      <c r="J424">
        <v>2710</v>
      </c>
      <c r="K424" t="s">
        <v>49</v>
      </c>
      <c r="L424" t="s">
        <v>50</v>
      </c>
      <c r="M424" t="s">
        <v>51</v>
      </c>
      <c r="N424">
        <v>942</v>
      </c>
      <c r="O424" t="s">
        <v>52</v>
      </c>
      <c r="P424" t="s">
        <v>53</v>
      </c>
      <c r="T424" t="s">
        <v>1043</v>
      </c>
      <c r="U424" t="s">
        <v>1603</v>
      </c>
      <c r="V424" t="s">
        <v>1604</v>
      </c>
      <c r="W424" t="s">
        <v>56</v>
      </c>
      <c r="X424" t="s">
        <v>1605</v>
      </c>
      <c r="Y424" t="s">
        <v>953</v>
      </c>
      <c r="Z424" s="3">
        <v>19</v>
      </c>
      <c r="AA424" t="s">
        <v>1046</v>
      </c>
      <c r="AB424" t="s">
        <v>1576</v>
      </c>
      <c r="AC424" t="s">
        <v>61</v>
      </c>
      <c r="AD424" t="s">
        <v>61</v>
      </c>
      <c r="AE424" t="s">
        <v>1606</v>
      </c>
      <c r="AF424" t="s">
        <v>63</v>
      </c>
      <c r="AH424">
        <v>0</v>
      </c>
      <c r="AI424" s="2">
        <v>44917</v>
      </c>
      <c r="AJ424" t="s">
        <v>64</v>
      </c>
      <c r="AK424" t="s">
        <v>64</v>
      </c>
      <c r="AL424" t="s">
        <v>1607</v>
      </c>
      <c r="AM424" t="s">
        <v>1603</v>
      </c>
      <c r="AN424" s="3">
        <v>4.99</v>
      </c>
      <c r="AO424" t="s">
        <v>1576</v>
      </c>
      <c r="AP424" t="s">
        <v>64</v>
      </c>
      <c r="AQ424" t="s">
        <v>1606</v>
      </c>
      <c r="AR424">
        <v>796</v>
      </c>
      <c r="AS424" t="s">
        <v>66</v>
      </c>
    </row>
    <row r="425" spans="1:45" ht="16" x14ac:dyDescent="0.2">
      <c r="A425">
        <v>2037</v>
      </c>
      <c r="B425">
        <v>2037</v>
      </c>
      <c r="C425" s="2">
        <v>44917</v>
      </c>
      <c r="D425" t="s">
        <v>354</v>
      </c>
      <c r="E425" t="s">
        <v>1608</v>
      </c>
      <c r="F425" s="3">
        <v>260.10000000000002</v>
      </c>
      <c r="G425" t="s">
        <v>47</v>
      </c>
      <c r="H425" s="3">
        <v>0</v>
      </c>
      <c r="I425" t="s">
        <v>48</v>
      </c>
      <c r="J425">
        <v>2710</v>
      </c>
      <c r="K425" t="s">
        <v>49</v>
      </c>
      <c r="L425" t="s">
        <v>50</v>
      </c>
      <c r="M425" t="s">
        <v>51</v>
      </c>
      <c r="N425">
        <v>940</v>
      </c>
      <c r="O425" t="s">
        <v>52</v>
      </c>
      <c r="P425" t="s">
        <v>53</v>
      </c>
      <c r="T425" t="s">
        <v>1609</v>
      </c>
      <c r="U425" t="s">
        <v>1610</v>
      </c>
      <c r="V425" t="s">
        <v>1611</v>
      </c>
      <c r="W425" t="s">
        <v>56</v>
      </c>
      <c r="X425" t="s">
        <v>1612</v>
      </c>
      <c r="Y425" t="s">
        <v>1138</v>
      </c>
      <c r="Z425" s="3">
        <v>0</v>
      </c>
      <c r="AA425" t="s">
        <v>1613</v>
      </c>
      <c r="AB425" t="s">
        <v>1599</v>
      </c>
      <c r="AC425" t="s">
        <v>61</v>
      </c>
      <c r="AD425" t="s">
        <v>61</v>
      </c>
      <c r="AE425" t="s">
        <v>1614</v>
      </c>
      <c r="AF425" t="s">
        <v>63</v>
      </c>
      <c r="AH425">
        <v>0</v>
      </c>
      <c r="AI425" s="2">
        <v>44917</v>
      </c>
      <c r="AJ425" t="s">
        <v>64</v>
      </c>
      <c r="AK425" t="s">
        <v>64</v>
      </c>
      <c r="AL425" t="s">
        <v>1615</v>
      </c>
      <c r="AM425" t="s">
        <v>1610</v>
      </c>
      <c r="AN425" s="3">
        <v>260.10000000000002</v>
      </c>
      <c r="AO425" t="s">
        <v>1599</v>
      </c>
      <c r="AP425" t="s">
        <v>64</v>
      </c>
      <c r="AQ425" t="s">
        <v>1614</v>
      </c>
      <c r="AR425">
        <v>785</v>
      </c>
      <c r="AS425" t="s">
        <v>66</v>
      </c>
    </row>
    <row r="426" spans="1:45" ht="16" x14ac:dyDescent="0.2">
      <c r="A426">
        <v>2019</v>
      </c>
      <c r="B426">
        <v>2019</v>
      </c>
      <c r="C426" s="2">
        <v>44918</v>
      </c>
      <c r="D426" t="s">
        <v>790</v>
      </c>
      <c r="E426" t="s">
        <v>1616</v>
      </c>
      <c r="F426" s="3">
        <v>273.60000000000002</v>
      </c>
      <c r="G426" t="s">
        <v>47</v>
      </c>
      <c r="H426" s="3">
        <v>0</v>
      </c>
      <c r="I426" t="s">
        <v>48</v>
      </c>
      <c r="J426">
        <v>2510</v>
      </c>
      <c r="K426" t="s">
        <v>49</v>
      </c>
      <c r="L426" t="s">
        <v>50</v>
      </c>
      <c r="M426" t="s">
        <v>51</v>
      </c>
      <c r="N426">
        <v>940</v>
      </c>
      <c r="O426" t="s">
        <v>52</v>
      </c>
      <c r="P426" t="s">
        <v>53</v>
      </c>
      <c r="T426" t="s">
        <v>1617</v>
      </c>
      <c r="U426" t="s">
        <v>1618</v>
      </c>
      <c r="V426" t="s">
        <v>1619</v>
      </c>
      <c r="W426" t="s">
        <v>56</v>
      </c>
      <c r="X426" t="s">
        <v>1620</v>
      </c>
      <c r="Y426" t="s">
        <v>1621</v>
      </c>
      <c r="Z426" s="3">
        <v>0</v>
      </c>
      <c r="AA426" t="s">
        <v>1622</v>
      </c>
      <c r="AB426" t="s">
        <v>1599</v>
      </c>
      <c r="AC426" t="s">
        <v>61</v>
      </c>
      <c r="AD426" t="s">
        <v>61</v>
      </c>
      <c r="AE426" t="s">
        <v>1623</v>
      </c>
      <c r="AF426" t="s">
        <v>63</v>
      </c>
      <c r="AH426">
        <v>0</v>
      </c>
      <c r="AI426" s="2">
        <v>44918</v>
      </c>
      <c r="AJ426" t="s">
        <v>64</v>
      </c>
      <c r="AK426" t="s">
        <v>64</v>
      </c>
      <c r="AL426" t="s">
        <v>1624</v>
      </c>
      <c r="AM426" t="s">
        <v>1618</v>
      </c>
      <c r="AN426" s="3">
        <v>273.60000000000002</v>
      </c>
      <c r="AO426" t="s">
        <v>1599</v>
      </c>
      <c r="AP426" t="s">
        <v>64</v>
      </c>
      <c r="AQ426" t="s">
        <v>1623</v>
      </c>
      <c r="AR426">
        <v>787</v>
      </c>
      <c r="AS426" t="s">
        <v>66</v>
      </c>
    </row>
    <row r="427" spans="1:45" ht="16" x14ac:dyDescent="0.2">
      <c r="A427">
        <v>2014</v>
      </c>
      <c r="B427">
        <v>2014</v>
      </c>
      <c r="C427" s="2">
        <v>44922</v>
      </c>
      <c r="D427" t="s">
        <v>279</v>
      </c>
      <c r="E427" t="s">
        <v>287</v>
      </c>
      <c r="F427" s="3">
        <v>95.2</v>
      </c>
      <c r="G427" t="s">
        <v>47</v>
      </c>
      <c r="H427" s="3">
        <v>0</v>
      </c>
      <c r="I427" t="s">
        <v>48</v>
      </c>
      <c r="J427">
        <v>2894</v>
      </c>
      <c r="K427" t="s">
        <v>49</v>
      </c>
      <c r="L427" t="s">
        <v>50</v>
      </c>
      <c r="M427" t="s">
        <v>51</v>
      </c>
      <c r="N427">
        <v>940</v>
      </c>
      <c r="O427" t="s">
        <v>52</v>
      </c>
      <c r="P427" t="s">
        <v>53</v>
      </c>
      <c r="T427" t="s">
        <v>288</v>
      </c>
      <c r="U427" t="s">
        <v>1625</v>
      </c>
      <c r="V427" t="s">
        <v>1626</v>
      </c>
      <c r="W427" t="s">
        <v>56</v>
      </c>
      <c r="X427" t="s">
        <v>1627</v>
      </c>
      <c r="Y427" t="s">
        <v>291</v>
      </c>
      <c r="Z427" s="3">
        <v>19</v>
      </c>
      <c r="AA427" t="s">
        <v>292</v>
      </c>
      <c r="AB427" t="s">
        <v>1497</v>
      </c>
      <c r="AC427" t="s">
        <v>61</v>
      </c>
      <c r="AD427" t="s">
        <v>61</v>
      </c>
      <c r="AE427" t="s">
        <v>1628</v>
      </c>
      <c r="AF427" t="s">
        <v>63</v>
      </c>
      <c r="AH427">
        <v>0</v>
      </c>
      <c r="AI427" s="2">
        <v>44922</v>
      </c>
      <c r="AJ427" t="s">
        <v>64</v>
      </c>
      <c r="AK427" t="s">
        <v>64</v>
      </c>
      <c r="AL427" t="s">
        <v>1629</v>
      </c>
      <c r="AM427" t="s">
        <v>1625</v>
      </c>
      <c r="AN427" s="3">
        <v>95.2</v>
      </c>
      <c r="AO427" t="s">
        <v>1497</v>
      </c>
      <c r="AP427" t="s">
        <v>64</v>
      </c>
      <c r="AQ427" t="s">
        <v>1628</v>
      </c>
      <c r="AR427">
        <v>791</v>
      </c>
      <c r="AS427" t="s">
        <v>66</v>
      </c>
    </row>
    <row r="428" spans="1:45" ht="16" x14ac:dyDescent="0.2">
      <c r="A428">
        <v>2017</v>
      </c>
      <c r="B428">
        <v>2017</v>
      </c>
      <c r="C428" s="2">
        <v>44922</v>
      </c>
      <c r="D428" t="s">
        <v>318</v>
      </c>
      <c r="E428" t="s">
        <v>1630</v>
      </c>
      <c r="F428" s="3">
        <v>10.78</v>
      </c>
      <c r="G428" t="s">
        <v>47</v>
      </c>
      <c r="H428" s="3">
        <v>0</v>
      </c>
      <c r="I428" t="s">
        <v>48</v>
      </c>
      <c r="J428">
        <v>2701</v>
      </c>
      <c r="K428" t="s">
        <v>49</v>
      </c>
      <c r="L428" t="s">
        <v>50</v>
      </c>
      <c r="M428" t="s">
        <v>51</v>
      </c>
      <c r="N428">
        <v>940</v>
      </c>
      <c r="O428" t="s">
        <v>52</v>
      </c>
      <c r="P428" t="s">
        <v>53</v>
      </c>
      <c r="T428" t="s">
        <v>1631</v>
      </c>
      <c r="U428" t="s">
        <v>1632</v>
      </c>
      <c r="V428" t="s">
        <v>1633</v>
      </c>
      <c r="W428" t="s">
        <v>56</v>
      </c>
      <c r="X428" t="s">
        <v>1634</v>
      </c>
      <c r="Y428" t="s">
        <v>1635</v>
      </c>
      <c r="Z428" s="3">
        <v>19</v>
      </c>
      <c r="AA428" t="s">
        <v>1636</v>
      </c>
      <c r="AB428" t="s">
        <v>1637</v>
      </c>
      <c r="AC428" t="s">
        <v>61</v>
      </c>
      <c r="AD428" t="s">
        <v>61</v>
      </c>
      <c r="AE428" t="s">
        <v>1638</v>
      </c>
      <c r="AF428" t="s">
        <v>63</v>
      </c>
      <c r="AH428">
        <v>0</v>
      </c>
      <c r="AI428" s="2">
        <v>44922</v>
      </c>
      <c r="AJ428" t="s">
        <v>64</v>
      </c>
      <c r="AK428" t="s">
        <v>64</v>
      </c>
      <c r="AL428" t="s">
        <v>1639</v>
      </c>
      <c r="AM428" t="s">
        <v>1632</v>
      </c>
      <c r="AN428" s="3">
        <v>10.78</v>
      </c>
      <c r="AO428" t="s">
        <v>1637</v>
      </c>
      <c r="AP428" t="s">
        <v>64</v>
      </c>
      <c r="AQ428" t="s">
        <v>1638</v>
      </c>
      <c r="AR428">
        <v>790</v>
      </c>
      <c r="AS428" t="s">
        <v>66</v>
      </c>
    </row>
    <row r="429" spans="1:45" ht="16" x14ac:dyDescent="0.2">
      <c r="A429">
        <v>2018</v>
      </c>
      <c r="B429">
        <v>2018</v>
      </c>
      <c r="C429" s="2">
        <v>44922</v>
      </c>
      <c r="D429" t="s">
        <v>318</v>
      </c>
      <c r="E429" t="s">
        <v>1640</v>
      </c>
      <c r="F429" s="3">
        <v>50.9</v>
      </c>
      <c r="G429" t="s">
        <v>47</v>
      </c>
      <c r="H429" s="3">
        <v>0</v>
      </c>
      <c r="I429" t="s">
        <v>48</v>
      </c>
      <c r="J429">
        <v>2701</v>
      </c>
      <c r="K429" t="s">
        <v>49</v>
      </c>
      <c r="L429" t="s">
        <v>50</v>
      </c>
      <c r="M429" t="s">
        <v>51</v>
      </c>
      <c r="N429">
        <v>940</v>
      </c>
      <c r="O429" t="s">
        <v>52</v>
      </c>
      <c r="P429" t="s">
        <v>53</v>
      </c>
      <c r="T429" t="s">
        <v>1641</v>
      </c>
      <c r="U429" t="s">
        <v>1642</v>
      </c>
      <c r="V429" t="s">
        <v>1643</v>
      </c>
      <c r="W429" t="s">
        <v>56</v>
      </c>
      <c r="X429" t="s">
        <v>1644</v>
      </c>
      <c r="Y429" t="s">
        <v>1635</v>
      </c>
      <c r="Z429" s="3">
        <v>19</v>
      </c>
      <c r="AA429" t="s">
        <v>1645</v>
      </c>
      <c r="AB429" t="s">
        <v>1637</v>
      </c>
      <c r="AC429" t="s">
        <v>61</v>
      </c>
      <c r="AD429" t="s">
        <v>61</v>
      </c>
      <c r="AE429" t="s">
        <v>1646</v>
      </c>
      <c r="AF429" t="s">
        <v>63</v>
      </c>
      <c r="AH429">
        <v>0</v>
      </c>
      <c r="AI429" s="2">
        <v>44922</v>
      </c>
      <c r="AJ429" t="s">
        <v>64</v>
      </c>
      <c r="AK429" t="s">
        <v>64</v>
      </c>
      <c r="AL429" t="s">
        <v>1647</v>
      </c>
      <c r="AM429" t="s">
        <v>1642</v>
      </c>
      <c r="AN429" s="3">
        <v>50.9</v>
      </c>
      <c r="AO429" t="s">
        <v>1637</v>
      </c>
      <c r="AP429" t="s">
        <v>64</v>
      </c>
      <c r="AQ429" t="s">
        <v>1646</v>
      </c>
      <c r="AR429">
        <v>788</v>
      </c>
      <c r="AS429" t="s">
        <v>66</v>
      </c>
    </row>
    <row r="430" spans="1:45" ht="16" x14ac:dyDescent="0.2">
      <c r="A430">
        <v>2036</v>
      </c>
      <c r="B430">
        <v>2036</v>
      </c>
      <c r="C430" s="2">
        <v>44922</v>
      </c>
      <c r="D430" t="s">
        <v>318</v>
      </c>
      <c r="E430" t="s">
        <v>1268</v>
      </c>
      <c r="F430" s="3">
        <v>39.9</v>
      </c>
      <c r="G430" t="s">
        <v>47</v>
      </c>
      <c r="H430" s="3">
        <v>0</v>
      </c>
      <c r="I430" t="s">
        <v>48</v>
      </c>
      <c r="J430">
        <v>2900</v>
      </c>
      <c r="K430" t="s">
        <v>49</v>
      </c>
      <c r="L430" t="s">
        <v>50</v>
      </c>
      <c r="M430" t="s">
        <v>51</v>
      </c>
      <c r="N430">
        <v>940</v>
      </c>
      <c r="O430" t="s">
        <v>52</v>
      </c>
      <c r="P430" t="s">
        <v>53</v>
      </c>
      <c r="T430" t="s">
        <v>554</v>
      </c>
      <c r="U430" t="s">
        <v>1648</v>
      </c>
      <c r="V430" t="s">
        <v>1649</v>
      </c>
      <c r="W430" t="s">
        <v>56</v>
      </c>
      <c r="X430" t="s">
        <v>1650</v>
      </c>
      <c r="Y430" t="s">
        <v>323</v>
      </c>
      <c r="Z430" s="3">
        <v>19</v>
      </c>
      <c r="AA430" t="s">
        <v>558</v>
      </c>
      <c r="AB430" t="s">
        <v>1637</v>
      </c>
      <c r="AC430" t="s">
        <v>61</v>
      </c>
      <c r="AD430" t="s">
        <v>61</v>
      </c>
      <c r="AE430" t="s">
        <v>1651</v>
      </c>
      <c r="AF430" t="s">
        <v>63</v>
      </c>
      <c r="AH430">
        <v>0</v>
      </c>
      <c r="AI430" s="2">
        <v>44922</v>
      </c>
      <c r="AJ430" t="s">
        <v>64</v>
      </c>
      <c r="AK430" t="s">
        <v>64</v>
      </c>
      <c r="AL430" t="s">
        <v>1652</v>
      </c>
      <c r="AM430" t="s">
        <v>1648</v>
      </c>
      <c r="AN430" s="3">
        <v>39.9</v>
      </c>
      <c r="AO430" t="s">
        <v>1637</v>
      </c>
      <c r="AP430" t="s">
        <v>64</v>
      </c>
      <c r="AQ430" t="s">
        <v>1651</v>
      </c>
      <c r="AR430">
        <v>789</v>
      </c>
      <c r="AS430" t="s">
        <v>66</v>
      </c>
    </row>
    <row r="431" spans="1:45" ht="16" x14ac:dyDescent="0.2">
      <c r="A431">
        <v>2148</v>
      </c>
      <c r="B431">
        <v>2148</v>
      </c>
      <c r="C431" s="2">
        <v>44922</v>
      </c>
      <c r="D431" t="s">
        <v>119</v>
      </c>
      <c r="E431" t="s">
        <v>1653</v>
      </c>
      <c r="F431" s="3">
        <v>0.03</v>
      </c>
      <c r="G431" t="s">
        <v>47</v>
      </c>
      <c r="H431" s="3">
        <v>0</v>
      </c>
      <c r="I431" t="s">
        <v>104</v>
      </c>
      <c r="J431">
        <v>940</v>
      </c>
      <c r="K431" t="s">
        <v>52</v>
      </c>
      <c r="L431" t="s">
        <v>53</v>
      </c>
      <c r="N431">
        <v>2000</v>
      </c>
      <c r="O431" t="s">
        <v>49</v>
      </c>
      <c r="P431" t="s">
        <v>105</v>
      </c>
      <c r="Q431" t="s">
        <v>51</v>
      </c>
      <c r="T431" t="s">
        <v>1654</v>
      </c>
      <c r="U431" t="s">
        <v>1655</v>
      </c>
      <c r="Z431" s="3"/>
      <c r="AF431" t="s">
        <v>63</v>
      </c>
      <c r="AH431">
        <v>0</v>
      </c>
      <c r="AI431" s="2">
        <v>44922</v>
      </c>
      <c r="AJ431" t="s">
        <v>64</v>
      </c>
      <c r="AK431" t="s">
        <v>64</v>
      </c>
      <c r="AL431" t="s">
        <v>1656</v>
      </c>
      <c r="AM431" t="s">
        <v>1655</v>
      </c>
      <c r="AN431" s="3"/>
      <c r="AP431" t="s">
        <v>64</v>
      </c>
      <c r="AR431">
        <v>792</v>
      </c>
      <c r="AS431" t="s">
        <v>66</v>
      </c>
    </row>
    <row r="432" spans="1:45" ht="16" x14ac:dyDescent="0.2">
      <c r="A432">
        <v>2029</v>
      </c>
      <c r="B432">
        <v>2029</v>
      </c>
      <c r="C432" s="2">
        <v>44923</v>
      </c>
      <c r="E432" t="s">
        <v>256</v>
      </c>
      <c r="F432" s="3">
        <v>4005.69</v>
      </c>
      <c r="G432" t="s">
        <v>47</v>
      </c>
      <c r="H432" s="3">
        <v>0</v>
      </c>
      <c r="I432" t="s">
        <v>48</v>
      </c>
      <c r="J432">
        <v>1705</v>
      </c>
      <c r="K432" t="s">
        <v>52</v>
      </c>
      <c r="L432" t="s">
        <v>203</v>
      </c>
      <c r="N432">
        <v>940</v>
      </c>
      <c r="O432" t="s">
        <v>52</v>
      </c>
      <c r="P432" t="s">
        <v>53</v>
      </c>
      <c r="T432" t="s">
        <v>1657</v>
      </c>
      <c r="U432" t="s">
        <v>1658</v>
      </c>
      <c r="Z432" s="3"/>
      <c r="AF432" t="s">
        <v>63</v>
      </c>
      <c r="AH432">
        <v>0</v>
      </c>
      <c r="AI432" s="2">
        <v>44923</v>
      </c>
      <c r="AJ432" t="s">
        <v>64</v>
      </c>
      <c r="AK432" t="s">
        <v>64</v>
      </c>
      <c r="AL432" t="s">
        <v>1659</v>
      </c>
      <c r="AM432" t="s">
        <v>1658</v>
      </c>
      <c r="AN432" s="3"/>
      <c r="AP432" t="s">
        <v>64</v>
      </c>
      <c r="AR432">
        <v>798</v>
      </c>
      <c r="AS432" t="s">
        <v>66</v>
      </c>
    </row>
    <row r="433" spans="1:45" ht="16" x14ac:dyDescent="0.2">
      <c r="A433">
        <v>2028</v>
      </c>
      <c r="B433">
        <v>2028</v>
      </c>
      <c r="C433" s="2">
        <v>44923</v>
      </c>
      <c r="E433" t="s">
        <v>582</v>
      </c>
      <c r="F433" s="3">
        <v>974.79</v>
      </c>
      <c r="G433" t="s">
        <v>47</v>
      </c>
      <c r="H433" s="3">
        <v>0</v>
      </c>
      <c r="I433" t="s">
        <v>48</v>
      </c>
      <c r="J433">
        <v>1705</v>
      </c>
      <c r="K433" t="s">
        <v>52</v>
      </c>
      <c r="L433" t="s">
        <v>203</v>
      </c>
      <c r="N433">
        <v>940</v>
      </c>
      <c r="O433" t="s">
        <v>52</v>
      </c>
      <c r="P433" t="s">
        <v>53</v>
      </c>
      <c r="T433" t="s">
        <v>1660</v>
      </c>
      <c r="U433" t="s">
        <v>1661</v>
      </c>
      <c r="Z433" s="3"/>
      <c r="AF433" t="s">
        <v>63</v>
      </c>
      <c r="AH433">
        <v>0</v>
      </c>
      <c r="AI433" s="2">
        <v>44923</v>
      </c>
      <c r="AJ433" t="s">
        <v>64</v>
      </c>
      <c r="AK433" t="s">
        <v>64</v>
      </c>
      <c r="AL433" t="s">
        <v>1662</v>
      </c>
      <c r="AM433" t="s">
        <v>1661</v>
      </c>
      <c r="AN433" s="3"/>
      <c r="AP433" t="s">
        <v>64</v>
      </c>
      <c r="AR433">
        <v>797</v>
      </c>
      <c r="AS433" t="s">
        <v>66</v>
      </c>
    </row>
    <row r="434" spans="1:45" ht="16" x14ac:dyDescent="0.2">
      <c r="A434">
        <v>2032</v>
      </c>
      <c r="B434">
        <v>2032</v>
      </c>
      <c r="C434" s="2">
        <v>44923</v>
      </c>
      <c r="D434" t="s">
        <v>790</v>
      </c>
      <c r="E434" t="s">
        <v>1663</v>
      </c>
      <c r="F434" s="3">
        <v>1115.94</v>
      </c>
      <c r="G434" t="s">
        <v>47</v>
      </c>
      <c r="H434" s="3">
        <v>0</v>
      </c>
      <c r="I434" t="s">
        <v>48</v>
      </c>
      <c r="J434">
        <v>2510</v>
      </c>
      <c r="K434" t="s">
        <v>49</v>
      </c>
      <c r="L434" t="s">
        <v>50</v>
      </c>
      <c r="M434" t="s">
        <v>51</v>
      </c>
      <c r="N434">
        <v>940</v>
      </c>
      <c r="O434" t="s">
        <v>52</v>
      </c>
      <c r="P434" t="s">
        <v>53</v>
      </c>
      <c r="T434" t="s">
        <v>1664</v>
      </c>
      <c r="U434" t="s">
        <v>1665</v>
      </c>
      <c r="V434" t="s">
        <v>1666</v>
      </c>
      <c r="W434" t="s">
        <v>56</v>
      </c>
      <c r="X434" t="s">
        <v>1451</v>
      </c>
      <c r="Y434" t="s">
        <v>785</v>
      </c>
      <c r="Z434" s="3">
        <v>0</v>
      </c>
      <c r="AA434" t="s">
        <v>1667</v>
      </c>
      <c r="AB434" t="s">
        <v>1668</v>
      </c>
      <c r="AC434" t="s">
        <v>61</v>
      </c>
      <c r="AD434" t="s">
        <v>61</v>
      </c>
      <c r="AE434" t="s">
        <v>1669</v>
      </c>
      <c r="AF434" t="s">
        <v>63</v>
      </c>
      <c r="AH434">
        <v>0</v>
      </c>
      <c r="AI434" s="2">
        <v>44923</v>
      </c>
      <c r="AJ434" t="s">
        <v>64</v>
      </c>
      <c r="AK434" t="s">
        <v>64</v>
      </c>
      <c r="AL434" t="s">
        <v>1670</v>
      </c>
      <c r="AM434" t="s">
        <v>1665</v>
      </c>
      <c r="AN434" s="3">
        <v>1115.94</v>
      </c>
      <c r="AO434" t="s">
        <v>1668</v>
      </c>
      <c r="AP434" t="s">
        <v>64</v>
      </c>
      <c r="AQ434" t="s">
        <v>1669</v>
      </c>
      <c r="AR434">
        <v>799</v>
      </c>
      <c r="AS434" t="s">
        <v>66</v>
      </c>
    </row>
    <row r="435" spans="1:45" ht="16" x14ac:dyDescent="0.2">
      <c r="A435">
        <v>2033</v>
      </c>
      <c r="B435">
        <v>2033</v>
      </c>
      <c r="C435" s="2">
        <v>44923</v>
      </c>
      <c r="D435" t="s">
        <v>651</v>
      </c>
      <c r="E435" t="s">
        <v>328</v>
      </c>
      <c r="F435" s="3">
        <v>9.5</v>
      </c>
      <c r="G435" t="s">
        <v>47</v>
      </c>
      <c r="H435" s="3">
        <v>0</v>
      </c>
      <c r="I435" t="s">
        <v>48</v>
      </c>
      <c r="J435">
        <v>2705</v>
      </c>
      <c r="K435" t="s">
        <v>49</v>
      </c>
      <c r="L435" t="s">
        <v>50</v>
      </c>
      <c r="M435" t="s">
        <v>51</v>
      </c>
      <c r="N435">
        <v>940</v>
      </c>
      <c r="O435" t="s">
        <v>52</v>
      </c>
      <c r="P435" t="s">
        <v>53</v>
      </c>
      <c r="T435" t="s">
        <v>1664</v>
      </c>
      <c r="U435" t="s">
        <v>1665</v>
      </c>
      <c r="V435" t="s">
        <v>1666</v>
      </c>
      <c r="W435" t="s">
        <v>56</v>
      </c>
      <c r="X435" t="s">
        <v>1451</v>
      </c>
      <c r="Y435" t="s">
        <v>785</v>
      </c>
      <c r="Z435" s="3">
        <v>0</v>
      </c>
      <c r="AA435" t="s">
        <v>1667</v>
      </c>
      <c r="AB435" t="s">
        <v>1668</v>
      </c>
      <c r="AC435" t="s">
        <v>61</v>
      </c>
      <c r="AD435" t="s">
        <v>61</v>
      </c>
      <c r="AE435" t="s">
        <v>1669</v>
      </c>
      <c r="AF435" t="s">
        <v>63</v>
      </c>
      <c r="AH435">
        <v>0</v>
      </c>
      <c r="AI435" s="2">
        <v>44923</v>
      </c>
      <c r="AJ435" t="s">
        <v>64</v>
      </c>
      <c r="AK435" t="s">
        <v>64</v>
      </c>
      <c r="AL435" t="s">
        <v>1670</v>
      </c>
      <c r="AM435" t="s">
        <v>1665</v>
      </c>
      <c r="AN435" s="3">
        <v>1115.94</v>
      </c>
      <c r="AO435" t="s">
        <v>1668</v>
      </c>
      <c r="AP435" t="s">
        <v>64</v>
      </c>
      <c r="AQ435" t="s">
        <v>1669</v>
      </c>
      <c r="AR435">
        <v>799</v>
      </c>
      <c r="AS435" t="s">
        <v>66</v>
      </c>
    </row>
    <row r="436" spans="1:45" ht="16" x14ac:dyDescent="0.2">
      <c r="A436">
        <v>2034</v>
      </c>
      <c r="B436">
        <v>2034</v>
      </c>
      <c r="C436" s="2">
        <v>44923</v>
      </c>
      <c r="D436" t="s">
        <v>354</v>
      </c>
      <c r="E436" t="s">
        <v>1671</v>
      </c>
      <c r="F436" s="3">
        <v>1248.76</v>
      </c>
      <c r="G436" t="s">
        <v>47</v>
      </c>
      <c r="H436" s="3">
        <v>0</v>
      </c>
      <c r="I436" t="s">
        <v>48</v>
      </c>
      <c r="J436">
        <v>2710</v>
      </c>
      <c r="K436" t="s">
        <v>49</v>
      </c>
      <c r="L436" t="s">
        <v>50</v>
      </c>
      <c r="M436" t="s">
        <v>51</v>
      </c>
      <c r="N436">
        <v>940</v>
      </c>
      <c r="O436" t="s">
        <v>52</v>
      </c>
      <c r="P436" t="s">
        <v>53</v>
      </c>
      <c r="T436" t="s">
        <v>1672</v>
      </c>
      <c r="U436" t="s">
        <v>1673</v>
      </c>
      <c r="V436" t="s">
        <v>1674</v>
      </c>
      <c r="W436" t="s">
        <v>56</v>
      </c>
      <c r="X436" t="s">
        <v>1675</v>
      </c>
      <c r="Y436" t="s">
        <v>1138</v>
      </c>
      <c r="Z436" s="3">
        <v>0</v>
      </c>
      <c r="AA436" t="s">
        <v>1676</v>
      </c>
      <c r="AB436" t="s">
        <v>1668</v>
      </c>
      <c r="AC436" t="s">
        <v>61</v>
      </c>
      <c r="AD436" t="s">
        <v>61</v>
      </c>
      <c r="AE436" t="s">
        <v>1677</v>
      </c>
      <c r="AF436" t="s">
        <v>63</v>
      </c>
      <c r="AH436">
        <v>0</v>
      </c>
      <c r="AI436" s="2">
        <v>44923</v>
      </c>
      <c r="AJ436" t="s">
        <v>64</v>
      </c>
      <c r="AK436" t="s">
        <v>64</v>
      </c>
      <c r="AL436" t="s">
        <v>1678</v>
      </c>
      <c r="AM436" t="s">
        <v>1673</v>
      </c>
      <c r="AN436" s="3">
        <v>1248.76</v>
      </c>
      <c r="AO436" t="s">
        <v>1668</v>
      </c>
      <c r="AP436" t="s">
        <v>64</v>
      </c>
      <c r="AQ436" t="s">
        <v>1677</v>
      </c>
      <c r="AR436">
        <v>800</v>
      </c>
      <c r="AS436" t="s">
        <v>66</v>
      </c>
    </row>
    <row r="437" spans="1:45" ht="16" x14ac:dyDescent="0.2">
      <c r="A437">
        <v>2039</v>
      </c>
      <c r="B437">
        <v>2039</v>
      </c>
      <c r="C437" s="2">
        <v>44924</v>
      </c>
      <c r="D437" t="s">
        <v>790</v>
      </c>
      <c r="E437" t="s">
        <v>1679</v>
      </c>
      <c r="F437" s="3">
        <v>450</v>
      </c>
      <c r="G437" t="s">
        <v>47</v>
      </c>
      <c r="H437" s="3">
        <v>0</v>
      </c>
      <c r="I437" t="s">
        <v>48</v>
      </c>
      <c r="J437">
        <v>2510</v>
      </c>
      <c r="K437" t="s">
        <v>49</v>
      </c>
      <c r="L437" t="s">
        <v>50</v>
      </c>
      <c r="M437" t="s">
        <v>51</v>
      </c>
      <c r="N437">
        <v>940</v>
      </c>
      <c r="O437" t="s">
        <v>52</v>
      </c>
      <c r="P437" t="s">
        <v>53</v>
      </c>
      <c r="T437" t="s">
        <v>1680</v>
      </c>
      <c r="U437" t="s">
        <v>1681</v>
      </c>
      <c r="V437" t="s">
        <v>1682</v>
      </c>
      <c r="W437" t="s">
        <v>56</v>
      </c>
      <c r="X437" t="s">
        <v>1683</v>
      </c>
      <c r="Y437" t="s">
        <v>1621</v>
      </c>
      <c r="Z437" s="3">
        <v>0</v>
      </c>
      <c r="AA437" t="s">
        <v>1684</v>
      </c>
      <c r="AB437" t="s">
        <v>1553</v>
      </c>
      <c r="AC437" t="s">
        <v>61</v>
      </c>
      <c r="AD437" t="s">
        <v>61</v>
      </c>
      <c r="AE437" t="s">
        <v>1685</v>
      </c>
      <c r="AF437" t="s">
        <v>63</v>
      </c>
      <c r="AH437">
        <v>0</v>
      </c>
      <c r="AI437" s="2">
        <v>44924</v>
      </c>
      <c r="AJ437" t="s">
        <v>64</v>
      </c>
      <c r="AK437" t="s">
        <v>64</v>
      </c>
      <c r="AL437" t="s">
        <v>1686</v>
      </c>
      <c r="AM437" t="s">
        <v>1681</v>
      </c>
      <c r="AN437" s="3">
        <v>450</v>
      </c>
      <c r="AO437" t="s">
        <v>1553</v>
      </c>
      <c r="AP437" t="s">
        <v>64</v>
      </c>
      <c r="AQ437" t="s">
        <v>1685</v>
      </c>
      <c r="AR437">
        <v>801</v>
      </c>
      <c r="AS437" t="s">
        <v>66</v>
      </c>
    </row>
    <row r="438" spans="1:45" ht="16" x14ac:dyDescent="0.2">
      <c r="A438">
        <v>2042</v>
      </c>
      <c r="B438">
        <v>2042</v>
      </c>
      <c r="C438" s="2">
        <v>44925</v>
      </c>
      <c r="D438" t="s">
        <v>354</v>
      </c>
      <c r="E438" t="s">
        <v>1687</v>
      </c>
      <c r="F438" s="3">
        <v>1662.91</v>
      </c>
      <c r="G438" t="s">
        <v>47</v>
      </c>
      <c r="H438" s="3">
        <v>0</v>
      </c>
      <c r="I438" t="s">
        <v>48</v>
      </c>
      <c r="J438">
        <v>2710</v>
      </c>
      <c r="K438" t="s">
        <v>49</v>
      </c>
      <c r="L438" t="s">
        <v>50</v>
      </c>
      <c r="M438" t="s">
        <v>51</v>
      </c>
      <c r="N438">
        <v>940</v>
      </c>
      <c r="O438" t="s">
        <v>52</v>
      </c>
      <c r="P438" t="s">
        <v>53</v>
      </c>
      <c r="T438" t="s">
        <v>1688</v>
      </c>
      <c r="U438" t="s">
        <v>1689</v>
      </c>
      <c r="V438" t="s">
        <v>1690</v>
      </c>
      <c r="W438" t="s">
        <v>56</v>
      </c>
      <c r="X438" t="s">
        <v>1691</v>
      </c>
      <c r="Y438" t="s">
        <v>1138</v>
      </c>
      <c r="Z438" s="3">
        <v>0</v>
      </c>
      <c r="AA438" t="s">
        <v>1692</v>
      </c>
      <c r="AB438" t="s">
        <v>1693</v>
      </c>
      <c r="AC438" t="s">
        <v>61</v>
      </c>
      <c r="AD438" t="s">
        <v>61</v>
      </c>
      <c r="AE438" t="s">
        <v>1694</v>
      </c>
      <c r="AF438" t="s">
        <v>63</v>
      </c>
      <c r="AH438">
        <v>0</v>
      </c>
      <c r="AI438" s="2">
        <v>44925</v>
      </c>
      <c r="AJ438" t="s">
        <v>64</v>
      </c>
      <c r="AK438" t="s">
        <v>64</v>
      </c>
      <c r="AL438" t="s">
        <v>1695</v>
      </c>
      <c r="AM438" t="s">
        <v>1689</v>
      </c>
      <c r="AN438" s="3">
        <v>1662.91</v>
      </c>
      <c r="AO438" t="s">
        <v>1693</v>
      </c>
      <c r="AP438" t="s">
        <v>64</v>
      </c>
      <c r="AQ438" t="s">
        <v>1694</v>
      </c>
      <c r="AR438">
        <v>802</v>
      </c>
      <c r="AS438" t="s">
        <v>66</v>
      </c>
    </row>
    <row r="439" spans="1:45" ht="16" x14ac:dyDescent="0.2">
      <c r="A439">
        <v>2043</v>
      </c>
      <c r="B439">
        <v>2043</v>
      </c>
      <c r="C439" s="2">
        <v>44925</v>
      </c>
      <c r="D439" t="s">
        <v>651</v>
      </c>
      <c r="E439" t="s">
        <v>147</v>
      </c>
      <c r="F439" s="3">
        <v>7.68</v>
      </c>
      <c r="G439" t="s">
        <v>47</v>
      </c>
      <c r="H439" s="3">
        <v>0</v>
      </c>
      <c r="I439" t="s">
        <v>48</v>
      </c>
      <c r="J439">
        <v>2705</v>
      </c>
      <c r="K439" t="s">
        <v>49</v>
      </c>
      <c r="L439" t="s">
        <v>50</v>
      </c>
      <c r="M439" t="s">
        <v>51</v>
      </c>
      <c r="N439">
        <v>940</v>
      </c>
      <c r="O439" t="s">
        <v>52</v>
      </c>
      <c r="P439" t="s">
        <v>53</v>
      </c>
      <c r="T439" t="s">
        <v>1696</v>
      </c>
      <c r="U439" t="s">
        <v>1697</v>
      </c>
      <c r="Z439" s="3"/>
      <c r="AF439" t="s">
        <v>63</v>
      </c>
      <c r="AH439">
        <v>0</v>
      </c>
      <c r="AI439" s="2">
        <v>44925</v>
      </c>
      <c r="AJ439" t="s">
        <v>64</v>
      </c>
      <c r="AK439" t="s">
        <v>64</v>
      </c>
      <c r="AL439" t="s">
        <v>1698</v>
      </c>
      <c r="AM439" t="s">
        <v>1697</v>
      </c>
      <c r="AN439" s="3"/>
      <c r="AP439" t="s">
        <v>64</v>
      </c>
      <c r="AR439">
        <v>803</v>
      </c>
      <c r="AS439" t="s">
        <v>66</v>
      </c>
    </row>
    <row r="440" spans="1:45" ht="16" x14ac:dyDescent="0.2">
      <c r="A440">
        <v>2094</v>
      </c>
      <c r="B440">
        <v>2094</v>
      </c>
      <c r="C440" s="2">
        <v>44926</v>
      </c>
      <c r="D440" t="s">
        <v>970</v>
      </c>
      <c r="E440" t="s">
        <v>1699</v>
      </c>
      <c r="F440" s="3">
        <v>158.99</v>
      </c>
      <c r="G440" t="s">
        <v>47</v>
      </c>
      <c r="H440" s="3">
        <v>0</v>
      </c>
      <c r="I440" t="s">
        <v>104</v>
      </c>
      <c r="J440">
        <v>6700</v>
      </c>
      <c r="K440" t="s">
        <v>49</v>
      </c>
      <c r="L440" t="s">
        <v>50</v>
      </c>
      <c r="M440" t="s">
        <v>799</v>
      </c>
      <c r="N440">
        <v>1730</v>
      </c>
      <c r="O440" t="s">
        <v>52</v>
      </c>
      <c r="P440" t="s">
        <v>203</v>
      </c>
      <c r="T440" t="s">
        <v>64</v>
      </c>
      <c r="Z440" s="3"/>
      <c r="AF440" t="s">
        <v>63</v>
      </c>
      <c r="AH440">
        <v>0</v>
      </c>
      <c r="AI440" s="2">
        <v>44926</v>
      </c>
      <c r="AJ440" t="s">
        <v>64</v>
      </c>
      <c r="AK440" t="s">
        <v>64</v>
      </c>
      <c r="AL440" t="s">
        <v>64</v>
      </c>
      <c r="AN440" s="3"/>
      <c r="AP440" t="s">
        <v>64</v>
      </c>
      <c r="AR440" t="s">
        <v>64</v>
      </c>
      <c r="AS440" t="s">
        <v>66</v>
      </c>
    </row>
    <row r="441" spans="1:45" ht="16" x14ac:dyDescent="0.2">
      <c r="A441">
        <v>2095</v>
      </c>
      <c r="B441">
        <v>2095</v>
      </c>
      <c r="C441" s="2">
        <v>44926</v>
      </c>
      <c r="D441" t="s">
        <v>970</v>
      </c>
      <c r="E441" t="s">
        <v>204</v>
      </c>
      <c r="F441" s="3">
        <v>36.880000000000003</v>
      </c>
      <c r="G441" t="s">
        <v>47</v>
      </c>
      <c r="H441" s="3">
        <v>0</v>
      </c>
      <c r="I441" t="s">
        <v>104</v>
      </c>
      <c r="J441">
        <v>6750</v>
      </c>
      <c r="K441" t="s">
        <v>49</v>
      </c>
      <c r="L441" t="s">
        <v>50</v>
      </c>
      <c r="M441" t="s">
        <v>799</v>
      </c>
      <c r="N441">
        <v>1730</v>
      </c>
      <c r="O441" t="s">
        <v>52</v>
      </c>
      <c r="P441" t="s">
        <v>203</v>
      </c>
      <c r="T441" t="s">
        <v>64</v>
      </c>
      <c r="Z441" s="3"/>
      <c r="AF441" t="s">
        <v>63</v>
      </c>
      <c r="AH441">
        <v>0</v>
      </c>
      <c r="AI441" s="2">
        <v>44926</v>
      </c>
      <c r="AJ441" t="s">
        <v>64</v>
      </c>
      <c r="AK441" t="s">
        <v>64</v>
      </c>
      <c r="AL441" t="s">
        <v>64</v>
      </c>
      <c r="AN441" s="3"/>
      <c r="AP441" t="s">
        <v>64</v>
      </c>
      <c r="AR441" t="s">
        <v>64</v>
      </c>
      <c r="AS441" t="s">
        <v>66</v>
      </c>
    </row>
    <row r="442" spans="1:45" ht="16" x14ac:dyDescent="0.2">
      <c r="A442">
        <v>2096</v>
      </c>
      <c r="B442">
        <v>2096</v>
      </c>
      <c r="C442" s="2">
        <v>44926</v>
      </c>
      <c r="D442" t="s">
        <v>967</v>
      </c>
      <c r="E442" t="s">
        <v>206</v>
      </c>
      <c r="F442" s="3">
        <v>240.66</v>
      </c>
      <c r="G442" t="s">
        <v>47</v>
      </c>
      <c r="H442" s="3">
        <v>0</v>
      </c>
      <c r="I442" t="s">
        <v>104</v>
      </c>
      <c r="J442">
        <v>6700</v>
      </c>
      <c r="K442" t="s">
        <v>49</v>
      </c>
      <c r="L442" t="s">
        <v>50</v>
      </c>
      <c r="M442" t="s">
        <v>799</v>
      </c>
      <c r="N442">
        <v>1730</v>
      </c>
      <c r="O442" t="s">
        <v>52</v>
      </c>
      <c r="P442" t="s">
        <v>203</v>
      </c>
      <c r="T442" t="s">
        <v>64</v>
      </c>
      <c r="Z442" s="3"/>
      <c r="AF442" t="s">
        <v>63</v>
      </c>
      <c r="AH442">
        <v>0</v>
      </c>
      <c r="AI442" s="2">
        <v>44926</v>
      </c>
      <c r="AJ442" t="s">
        <v>64</v>
      </c>
      <c r="AK442" t="s">
        <v>64</v>
      </c>
      <c r="AL442" t="s">
        <v>64</v>
      </c>
      <c r="AN442" s="3"/>
      <c r="AP442" t="s">
        <v>64</v>
      </c>
      <c r="AR442" t="s">
        <v>64</v>
      </c>
      <c r="AS442" t="s">
        <v>66</v>
      </c>
    </row>
    <row r="443" spans="1:45" ht="16" x14ac:dyDescent="0.2">
      <c r="A443">
        <v>2097</v>
      </c>
      <c r="B443">
        <v>2097</v>
      </c>
      <c r="C443" s="2">
        <v>44926</v>
      </c>
      <c r="D443" t="s">
        <v>967</v>
      </c>
      <c r="E443" t="s">
        <v>204</v>
      </c>
      <c r="F443" s="3">
        <v>40.03</v>
      </c>
      <c r="G443" t="s">
        <v>47</v>
      </c>
      <c r="H443" s="3">
        <v>0</v>
      </c>
      <c r="I443" t="s">
        <v>104</v>
      </c>
      <c r="J443">
        <v>6750</v>
      </c>
      <c r="K443" t="s">
        <v>49</v>
      </c>
      <c r="L443" t="s">
        <v>50</v>
      </c>
      <c r="M443" t="s">
        <v>799</v>
      </c>
      <c r="N443">
        <v>1730</v>
      </c>
      <c r="O443" t="s">
        <v>52</v>
      </c>
      <c r="P443" t="s">
        <v>203</v>
      </c>
      <c r="T443" t="s">
        <v>64</v>
      </c>
      <c r="Z443" s="3"/>
      <c r="AF443" t="s">
        <v>63</v>
      </c>
      <c r="AH443">
        <v>0</v>
      </c>
      <c r="AI443" s="2">
        <v>44926</v>
      </c>
      <c r="AJ443" t="s">
        <v>64</v>
      </c>
      <c r="AK443" t="s">
        <v>64</v>
      </c>
      <c r="AL443" t="s">
        <v>64</v>
      </c>
      <c r="AN443" s="3"/>
      <c r="AP443" t="s">
        <v>64</v>
      </c>
      <c r="AR443" t="s">
        <v>64</v>
      </c>
      <c r="AS443" t="s">
        <v>66</v>
      </c>
    </row>
    <row r="444" spans="1:45" ht="16" x14ac:dyDescent="0.2">
      <c r="A444">
        <v>2098</v>
      </c>
      <c r="B444">
        <v>2098</v>
      </c>
      <c r="C444" s="2">
        <v>44926</v>
      </c>
      <c r="D444" t="s">
        <v>373</v>
      </c>
      <c r="E444" t="s">
        <v>206</v>
      </c>
      <c r="F444" s="3">
        <v>3022.03</v>
      </c>
      <c r="G444" t="s">
        <v>47</v>
      </c>
      <c r="H444" s="3">
        <v>0</v>
      </c>
      <c r="I444" t="s">
        <v>104</v>
      </c>
      <c r="J444">
        <v>2551</v>
      </c>
      <c r="K444" t="s">
        <v>49</v>
      </c>
      <c r="L444" t="s">
        <v>50</v>
      </c>
      <c r="M444" t="s">
        <v>51</v>
      </c>
      <c r="N444">
        <v>1730</v>
      </c>
      <c r="O444" t="s">
        <v>52</v>
      </c>
      <c r="P444" t="s">
        <v>203</v>
      </c>
      <c r="T444" t="s">
        <v>64</v>
      </c>
      <c r="Z444" s="3"/>
      <c r="AF444" t="s">
        <v>63</v>
      </c>
      <c r="AH444">
        <v>0</v>
      </c>
      <c r="AI444" s="2">
        <v>44926</v>
      </c>
      <c r="AJ444" t="s">
        <v>64</v>
      </c>
      <c r="AK444" t="s">
        <v>64</v>
      </c>
      <c r="AL444" t="s">
        <v>64</v>
      </c>
      <c r="AN444" s="3"/>
      <c r="AP444" t="s">
        <v>64</v>
      </c>
      <c r="AR444" t="s">
        <v>64</v>
      </c>
      <c r="AS444" t="s">
        <v>66</v>
      </c>
    </row>
    <row r="445" spans="1:45" ht="16" x14ac:dyDescent="0.2">
      <c r="A445">
        <v>2099</v>
      </c>
      <c r="B445">
        <v>2099</v>
      </c>
      <c r="C445" s="2">
        <v>44926</v>
      </c>
      <c r="D445" t="s">
        <v>373</v>
      </c>
      <c r="E445" t="s">
        <v>204</v>
      </c>
      <c r="F445" s="3">
        <v>700.95</v>
      </c>
      <c r="G445" t="s">
        <v>47</v>
      </c>
      <c r="H445" s="3">
        <v>0</v>
      </c>
      <c r="I445" t="s">
        <v>104</v>
      </c>
      <c r="J445">
        <v>2555</v>
      </c>
      <c r="K445" t="s">
        <v>49</v>
      </c>
      <c r="L445" t="s">
        <v>50</v>
      </c>
      <c r="M445" t="s">
        <v>51</v>
      </c>
      <c r="N445">
        <v>1730</v>
      </c>
      <c r="O445" t="s">
        <v>52</v>
      </c>
      <c r="P445" t="s">
        <v>203</v>
      </c>
      <c r="T445" t="s">
        <v>64</v>
      </c>
      <c r="Z445" s="3"/>
      <c r="AF445" t="s">
        <v>63</v>
      </c>
      <c r="AH445">
        <v>0</v>
      </c>
      <c r="AI445" s="2">
        <v>44926</v>
      </c>
      <c r="AJ445" t="s">
        <v>64</v>
      </c>
      <c r="AK445" t="s">
        <v>64</v>
      </c>
      <c r="AL445" t="s">
        <v>64</v>
      </c>
      <c r="AN445" s="3"/>
      <c r="AP445" t="s">
        <v>64</v>
      </c>
      <c r="AR445" t="s">
        <v>64</v>
      </c>
      <c r="AS445" t="s">
        <v>66</v>
      </c>
    </row>
    <row r="446" spans="1:45" ht="16" x14ac:dyDescent="0.2">
      <c r="A446">
        <v>2100</v>
      </c>
      <c r="B446">
        <v>2100</v>
      </c>
      <c r="C446" s="2">
        <v>44926</v>
      </c>
      <c r="D446" t="s">
        <v>371</v>
      </c>
      <c r="E446" t="s">
        <v>206</v>
      </c>
      <c r="F446" s="3">
        <v>8337.83</v>
      </c>
      <c r="G446" t="s">
        <v>47</v>
      </c>
      <c r="H446" s="3">
        <v>0</v>
      </c>
      <c r="I446" t="s">
        <v>104</v>
      </c>
      <c r="J446">
        <v>2551</v>
      </c>
      <c r="K446" t="s">
        <v>49</v>
      </c>
      <c r="L446" t="s">
        <v>50</v>
      </c>
      <c r="M446" t="s">
        <v>51</v>
      </c>
      <c r="N446">
        <v>1730</v>
      </c>
      <c r="O446" t="s">
        <v>52</v>
      </c>
      <c r="P446" t="s">
        <v>203</v>
      </c>
      <c r="T446" t="s">
        <v>64</v>
      </c>
      <c r="Z446" s="3"/>
      <c r="AF446" t="s">
        <v>63</v>
      </c>
      <c r="AH446">
        <v>0</v>
      </c>
      <c r="AI446" s="2">
        <v>44926</v>
      </c>
      <c r="AJ446" t="s">
        <v>64</v>
      </c>
      <c r="AK446" t="s">
        <v>64</v>
      </c>
      <c r="AL446" t="s">
        <v>64</v>
      </c>
      <c r="AN446" s="3"/>
      <c r="AP446" t="s">
        <v>64</v>
      </c>
      <c r="AR446" t="s">
        <v>64</v>
      </c>
      <c r="AS446" t="s">
        <v>66</v>
      </c>
    </row>
    <row r="447" spans="1:45" ht="16" x14ac:dyDescent="0.2">
      <c r="A447">
        <v>2101</v>
      </c>
      <c r="B447">
        <v>2101</v>
      </c>
      <c r="C447" s="2">
        <v>44926</v>
      </c>
      <c r="D447" t="s">
        <v>371</v>
      </c>
      <c r="E447" t="s">
        <v>204</v>
      </c>
      <c r="F447" s="3">
        <v>1386.7</v>
      </c>
      <c r="G447" t="s">
        <v>47</v>
      </c>
      <c r="H447" s="3">
        <v>0</v>
      </c>
      <c r="I447" t="s">
        <v>104</v>
      </c>
      <c r="J447">
        <v>2555</v>
      </c>
      <c r="K447" t="s">
        <v>49</v>
      </c>
      <c r="L447" t="s">
        <v>50</v>
      </c>
      <c r="M447" t="s">
        <v>51</v>
      </c>
      <c r="N447">
        <v>1730</v>
      </c>
      <c r="O447" t="s">
        <v>52</v>
      </c>
      <c r="P447" t="s">
        <v>203</v>
      </c>
      <c r="T447" t="s">
        <v>64</v>
      </c>
      <c r="Z447" s="3"/>
      <c r="AF447" t="s">
        <v>63</v>
      </c>
      <c r="AH447">
        <v>0</v>
      </c>
      <c r="AI447" s="2">
        <v>44926</v>
      </c>
      <c r="AJ447" t="s">
        <v>64</v>
      </c>
      <c r="AK447" t="s">
        <v>64</v>
      </c>
      <c r="AL447" t="s">
        <v>64</v>
      </c>
      <c r="AN447" s="3"/>
      <c r="AP447" t="s">
        <v>64</v>
      </c>
      <c r="AR447" t="s">
        <v>64</v>
      </c>
      <c r="AS447" t="s">
        <v>66</v>
      </c>
    </row>
    <row r="448" spans="1:45" ht="16" x14ac:dyDescent="0.2">
      <c r="A448">
        <v>2102</v>
      </c>
      <c r="B448">
        <v>2102</v>
      </c>
      <c r="C448" s="2">
        <v>44926</v>
      </c>
      <c r="D448" t="s">
        <v>372</v>
      </c>
      <c r="E448" t="s">
        <v>1700</v>
      </c>
      <c r="F448" s="3">
        <v>135.04</v>
      </c>
      <c r="G448" t="s">
        <v>47</v>
      </c>
      <c r="H448" s="3">
        <v>0</v>
      </c>
      <c r="I448" t="s">
        <v>104</v>
      </c>
      <c r="J448">
        <v>1730</v>
      </c>
      <c r="K448" t="s">
        <v>52</v>
      </c>
      <c r="L448" t="s">
        <v>203</v>
      </c>
      <c r="N448">
        <v>2000</v>
      </c>
      <c r="O448" t="s">
        <v>49</v>
      </c>
      <c r="P448" t="s">
        <v>105</v>
      </c>
      <c r="Q448" t="s">
        <v>51</v>
      </c>
      <c r="T448" t="s">
        <v>64</v>
      </c>
      <c r="Z448" s="3"/>
      <c r="AF448" t="s">
        <v>63</v>
      </c>
      <c r="AH448">
        <v>0</v>
      </c>
      <c r="AI448" s="2">
        <v>44926</v>
      </c>
      <c r="AJ448" t="s">
        <v>64</v>
      </c>
      <c r="AK448" t="s">
        <v>64</v>
      </c>
      <c r="AL448" t="s">
        <v>64</v>
      </c>
      <c r="AN448" s="3"/>
      <c r="AP448" t="s">
        <v>64</v>
      </c>
      <c r="AR448" t="s">
        <v>64</v>
      </c>
      <c r="AS448" t="s">
        <v>66</v>
      </c>
    </row>
    <row r="449" spans="1:45" ht="16" x14ac:dyDescent="0.2">
      <c r="A449">
        <v>2103</v>
      </c>
      <c r="B449">
        <v>2103</v>
      </c>
      <c r="C449" s="2">
        <v>44926</v>
      </c>
      <c r="D449" t="s">
        <v>372</v>
      </c>
      <c r="E449" t="s">
        <v>206</v>
      </c>
      <c r="F449" s="3">
        <v>2250.6999999999998</v>
      </c>
      <c r="G449" t="s">
        <v>47</v>
      </c>
      <c r="H449" s="3">
        <v>0</v>
      </c>
      <c r="I449" t="s">
        <v>104</v>
      </c>
      <c r="J449">
        <v>2551</v>
      </c>
      <c r="K449" t="s">
        <v>49</v>
      </c>
      <c r="L449" t="s">
        <v>50</v>
      </c>
      <c r="M449" t="s">
        <v>51</v>
      </c>
      <c r="N449">
        <v>1730</v>
      </c>
      <c r="O449" t="s">
        <v>52</v>
      </c>
      <c r="P449" t="s">
        <v>203</v>
      </c>
      <c r="T449" t="s">
        <v>64</v>
      </c>
      <c r="Z449" s="3"/>
      <c r="AF449" t="s">
        <v>63</v>
      </c>
      <c r="AH449">
        <v>0</v>
      </c>
      <c r="AI449" s="2">
        <v>44926</v>
      </c>
      <c r="AJ449" t="s">
        <v>64</v>
      </c>
      <c r="AK449" t="s">
        <v>64</v>
      </c>
      <c r="AL449" t="s">
        <v>64</v>
      </c>
      <c r="AN449" s="3"/>
      <c r="AP449" t="s">
        <v>64</v>
      </c>
      <c r="AR449" t="s">
        <v>64</v>
      </c>
      <c r="AS449" t="s">
        <v>66</v>
      </c>
    </row>
    <row r="450" spans="1:45" ht="16" x14ac:dyDescent="0.2">
      <c r="A450">
        <v>2104</v>
      </c>
      <c r="B450">
        <v>2104</v>
      </c>
      <c r="C450" s="2">
        <v>44926</v>
      </c>
      <c r="D450" t="s">
        <v>372</v>
      </c>
      <c r="E450" t="s">
        <v>204</v>
      </c>
      <c r="F450" s="3">
        <v>522.96</v>
      </c>
      <c r="G450" t="s">
        <v>47</v>
      </c>
      <c r="H450" s="3">
        <v>0</v>
      </c>
      <c r="I450" t="s">
        <v>104</v>
      </c>
      <c r="J450">
        <v>2555</v>
      </c>
      <c r="K450" t="s">
        <v>49</v>
      </c>
      <c r="L450" t="s">
        <v>50</v>
      </c>
      <c r="M450" t="s">
        <v>51</v>
      </c>
      <c r="N450">
        <v>1730</v>
      </c>
      <c r="O450" t="s">
        <v>52</v>
      </c>
      <c r="P450" t="s">
        <v>203</v>
      </c>
      <c r="T450" t="s">
        <v>64</v>
      </c>
      <c r="Z450" s="3"/>
      <c r="AF450" t="s">
        <v>63</v>
      </c>
      <c r="AH450">
        <v>0</v>
      </c>
      <c r="AI450" s="2">
        <v>44926</v>
      </c>
      <c r="AJ450" t="s">
        <v>64</v>
      </c>
      <c r="AK450" t="s">
        <v>64</v>
      </c>
      <c r="AL450" t="s">
        <v>64</v>
      </c>
      <c r="AN450" s="3"/>
      <c r="AP450" t="s">
        <v>64</v>
      </c>
      <c r="AR450" t="s">
        <v>64</v>
      </c>
      <c r="AS450" t="s">
        <v>66</v>
      </c>
    </row>
    <row r="451" spans="1:45" ht="16" x14ac:dyDescent="0.2">
      <c r="A451">
        <v>2105</v>
      </c>
      <c r="B451">
        <v>2105</v>
      </c>
      <c r="C451" s="2">
        <v>44926</v>
      </c>
      <c r="E451" t="s">
        <v>1701</v>
      </c>
      <c r="F451" s="3">
        <v>90.03</v>
      </c>
      <c r="G451" t="s">
        <v>47</v>
      </c>
      <c r="H451" s="3">
        <v>0</v>
      </c>
      <c r="I451" t="s">
        <v>104</v>
      </c>
      <c r="J451">
        <v>703</v>
      </c>
      <c r="K451" t="s">
        <v>52</v>
      </c>
      <c r="L451" t="s">
        <v>53</v>
      </c>
      <c r="N451">
        <v>1730</v>
      </c>
      <c r="O451" t="s">
        <v>52</v>
      </c>
      <c r="P451" t="s">
        <v>203</v>
      </c>
      <c r="T451" t="s">
        <v>64</v>
      </c>
      <c r="Z451" s="3"/>
      <c r="AF451" t="s">
        <v>63</v>
      </c>
      <c r="AH451">
        <v>0</v>
      </c>
      <c r="AI451" s="2">
        <v>44926</v>
      </c>
      <c r="AJ451" t="s">
        <v>64</v>
      </c>
      <c r="AK451" t="s">
        <v>64</v>
      </c>
      <c r="AL451" t="s">
        <v>64</v>
      </c>
      <c r="AN451" s="3"/>
      <c r="AP451" t="s">
        <v>64</v>
      </c>
      <c r="AR451" t="s">
        <v>64</v>
      </c>
      <c r="AS451" t="s">
        <v>66</v>
      </c>
    </row>
    <row r="452" spans="1:45" ht="16" x14ac:dyDescent="0.2">
      <c r="A452">
        <v>2106</v>
      </c>
      <c r="B452">
        <v>2106</v>
      </c>
      <c r="C452" s="2">
        <v>44926</v>
      </c>
      <c r="E452" t="s">
        <v>1702</v>
      </c>
      <c r="F452" s="3">
        <v>45.01</v>
      </c>
      <c r="G452" t="s">
        <v>47</v>
      </c>
      <c r="H452" s="3">
        <v>0</v>
      </c>
      <c r="I452" t="s">
        <v>104</v>
      </c>
      <c r="J452">
        <v>703</v>
      </c>
      <c r="K452" t="s">
        <v>52</v>
      </c>
      <c r="L452" t="s">
        <v>53</v>
      </c>
      <c r="N452">
        <v>1730</v>
      </c>
      <c r="O452" t="s">
        <v>52</v>
      </c>
      <c r="P452" t="s">
        <v>203</v>
      </c>
      <c r="T452" t="s">
        <v>64</v>
      </c>
      <c r="Z452" s="3"/>
      <c r="AF452" t="s">
        <v>63</v>
      </c>
      <c r="AH452">
        <v>0</v>
      </c>
      <c r="AI452" s="2">
        <v>44926</v>
      </c>
      <c r="AJ452" t="s">
        <v>64</v>
      </c>
      <c r="AK452" t="s">
        <v>64</v>
      </c>
      <c r="AL452" t="s">
        <v>64</v>
      </c>
      <c r="AN452" s="3"/>
      <c r="AP452" t="s">
        <v>64</v>
      </c>
      <c r="AR452" t="s">
        <v>64</v>
      </c>
      <c r="AS452" t="s">
        <v>66</v>
      </c>
    </row>
    <row r="453" spans="1:45" ht="16" x14ac:dyDescent="0.2">
      <c r="A453">
        <v>2107</v>
      </c>
      <c r="B453">
        <v>2107</v>
      </c>
      <c r="C453" s="2">
        <v>44926</v>
      </c>
      <c r="E453" t="s">
        <v>205</v>
      </c>
      <c r="F453" s="3">
        <v>3078.02</v>
      </c>
      <c r="G453" t="s">
        <v>47</v>
      </c>
      <c r="H453" s="3">
        <v>0</v>
      </c>
      <c r="I453" t="s">
        <v>104</v>
      </c>
      <c r="J453">
        <v>1730</v>
      </c>
      <c r="K453" t="s">
        <v>52</v>
      </c>
      <c r="L453" t="s">
        <v>203</v>
      </c>
      <c r="N453">
        <v>1700</v>
      </c>
      <c r="O453" t="s">
        <v>52</v>
      </c>
      <c r="P453" t="s">
        <v>203</v>
      </c>
      <c r="T453" t="s">
        <v>64</v>
      </c>
      <c r="Z453" s="3"/>
      <c r="AF453" t="s">
        <v>63</v>
      </c>
      <c r="AH453">
        <v>0</v>
      </c>
      <c r="AI453" s="2">
        <v>44926</v>
      </c>
      <c r="AJ453" t="s">
        <v>64</v>
      </c>
      <c r="AK453" t="s">
        <v>64</v>
      </c>
      <c r="AL453" t="s">
        <v>64</v>
      </c>
      <c r="AN453" s="3"/>
      <c r="AP453" t="s">
        <v>64</v>
      </c>
      <c r="AR453" t="s">
        <v>64</v>
      </c>
      <c r="AS453" t="s">
        <v>66</v>
      </c>
    </row>
    <row r="454" spans="1:45" ht="16" x14ac:dyDescent="0.2">
      <c r="A454">
        <v>2108</v>
      </c>
      <c r="B454">
        <v>2108</v>
      </c>
      <c r="C454" s="2">
        <v>44926</v>
      </c>
      <c r="E454" t="s">
        <v>370</v>
      </c>
      <c r="F454" s="3">
        <v>3597.71</v>
      </c>
      <c r="G454" t="s">
        <v>47</v>
      </c>
      <c r="H454" s="3">
        <v>0</v>
      </c>
      <c r="I454" t="s">
        <v>104</v>
      </c>
      <c r="J454">
        <v>1730</v>
      </c>
      <c r="K454" t="s">
        <v>52</v>
      </c>
      <c r="L454" t="s">
        <v>203</v>
      </c>
      <c r="N454">
        <v>1705</v>
      </c>
      <c r="O454" t="s">
        <v>52</v>
      </c>
      <c r="P454" t="s">
        <v>203</v>
      </c>
      <c r="T454" t="s">
        <v>64</v>
      </c>
      <c r="Z454" s="3"/>
      <c r="AF454" t="s">
        <v>63</v>
      </c>
      <c r="AH454">
        <v>0</v>
      </c>
      <c r="AI454" s="2">
        <v>44926</v>
      </c>
      <c r="AJ454" t="s">
        <v>64</v>
      </c>
      <c r="AK454" t="s">
        <v>64</v>
      </c>
      <c r="AL454" t="s">
        <v>64</v>
      </c>
      <c r="AN454" s="3"/>
      <c r="AP454" t="s">
        <v>64</v>
      </c>
      <c r="AR454" t="s">
        <v>64</v>
      </c>
      <c r="AS454" t="s">
        <v>66</v>
      </c>
    </row>
    <row r="455" spans="1:45" ht="16" x14ac:dyDescent="0.2">
      <c r="A455">
        <v>2109</v>
      </c>
      <c r="B455">
        <v>2109</v>
      </c>
      <c r="C455" s="2">
        <v>44926</v>
      </c>
      <c r="E455" t="s">
        <v>202</v>
      </c>
      <c r="F455" s="3">
        <v>6103.15</v>
      </c>
      <c r="G455" t="s">
        <v>47</v>
      </c>
      <c r="H455" s="3">
        <v>0</v>
      </c>
      <c r="I455" t="s">
        <v>104</v>
      </c>
      <c r="J455">
        <v>1730</v>
      </c>
      <c r="K455" t="s">
        <v>52</v>
      </c>
      <c r="L455" t="s">
        <v>203</v>
      </c>
      <c r="N455">
        <v>1712</v>
      </c>
      <c r="O455" t="s">
        <v>52</v>
      </c>
      <c r="P455" t="s">
        <v>203</v>
      </c>
      <c r="T455" t="s">
        <v>64</v>
      </c>
      <c r="Z455" s="3"/>
      <c r="AF455" t="s">
        <v>63</v>
      </c>
      <c r="AH455">
        <v>0</v>
      </c>
      <c r="AI455" s="2">
        <v>44926</v>
      </c>
      <c r="AJ455" t="s">
        <v>64</v>
      </c>
      <c r="AK455" t="s">
        <v>64</v>
      </c>
      <c r="AL455" t="s">
        <v>64</v>
      </c>
      <c r="AN455" s="3"/>
      <c r="AP455" t="s">
        <v>64</v>
      </c>
      <c r="AR455" t="s">
        <v>64</v>
      </c>
      <c r="AS455" t="s">
        <v>66</v>
      </c>
    </row>
    <row r="456" spans="1:45" ht="16" x14ac:dyDescent="0.2">
      <c r="A456">
        <v>2110</v>
      </c>
      <c r="B456">
        <v>2110</v>
      </c>
      <c r="C456" s="2">
        <v>44926</v>
      </c>
      <c r="E456" t="s">
        <v>202</v>
      </c>
      <c r="F456" s="3">
        <v>2081.0100000000002</v>
      </c>
      <c r="G456" t="s">
        <v>47</v>
      </c>
      <c r="H456" s="3">
        <v>0</v>
      </c>
      <c r="I456" t="s">
        <v>104</v>
      </c>
      <c r="J456">
        <v>1730</v>
      </c>
      <c r="K456" t="s">
        <v>52</v>
      </c>
      <c r="L456" t="s">
        <v>203</v>
      </c>
      <c r="N456">
        <v>1712</v>
      </c>
      <c r="O456" t="s">
        <v>52</v>
      </c>
      <c r="P456" t="s">
        <v>203</v>
      </c>
      <c r="T456" t="s">
        <v>64</v>
      </c>
      <c r="Z456" s="3"/>
      <c r="AF456" t="s">
        <v>63</v>
      </c>
      <c r="AH456">
        <v>0</v>
      </c>
      <c r="AI456" s="2">
        <v>44926</v>
      </c>
      <c r="AJ456" t="s">
        <v>64</v>
      </c>
      <c r="AK456" t="s">
        <v>64</v>
      </c>
      <c r="AL456" t="s">
        <v>64</v>
      </c>
      <c r="AN456" s="3"/>
      <c r="AP456" t="s">
        <v>64</v>
      </c>
      <c r="AR456" t="s">
        <v>64</v>
      </c>
      <c r="AS456" t="s">
        <v>66</v>
      </c>
    </row>
    <row r="457" spans="1:45" ht="16" x14ac:dyDescent="0.2">
      <c r="A457">
        <v>2111</v>
      </c>
      <c r="B457">
        <v>2111</v>
      </c>
      <c r="C457" s="2">
        <v>44926</v>
      </c>
      <c r="E457" t="s">
        <v>205</v>
      </c>
      <c r="F457" s="3">
        <v>455.07</v>
      </c>
      <c r="G457" t="s">
        <v>47</v>
      </c>
      <c r="H457" s="3">
        <v>0</v>
      </c>
      <c r="I457" t="s">
        <v>104</v>
      </c>
      <c r="J457">
        <v>1730</v>
      </c>
      <c r="K457" t="s">
        <v>52</v>
      </c>
      <c r="L457" t="s">
        <v>203</v>
      </c>
      <c r="N457">
        <v>1700</v>
      </c>
      <c r="O457" t="s">
        <v>52</v>
      </c>
      <c r="P457" t="s">
        <v>203</v>
      </c>
      <c r="T457" t="s">
        <v>64</v>
      </c>
      <c r="Z457" s="3"/>
      <c r="AF457" t="s">
        <v>63</v>
      </c>
      <c r="AH457">
        <v>0</v>
      </c>
      <c r="AI457" s="2">
        <v>44926</v>
      </c>
      <c r="AJ457" t="s">
        <v>64</v>
      </c>
      <c r="AK457" t="s">
        <v>64</v>
      </c>
      <c r="AL457" t="s">
        <v>64</v>
      </c>
      <c r="AN457" s="3"/>
      <c r="AP457" t="s">
        <v>64</v>
      </c>
      <c r="AR457" t="s">
        <v>64</v>
      </c>
      <c r="AS457" t="s">
        <v>66</v>
      </c>
    </row>
    <row r="458" spans="1:45" ht="16" x14ac:dyDescent="0.2">
      <c r="A458">
        <v>2112</v>
      </c>
      <c r="B458">
        <v>2112</v>
      </c>
      <c r="C458" s="2">
        <v>44926</v>
      </c>
      <c r="E458" t="s">
        <v>370</v>
      </c>
      <c r="F458" s="3">
        <v>1382.77</v>
      </c>
      <c r="G458" t="s">
        <v>47</v>
      </c>
      <c r="H458" s="3">
        <v>0</v>
      </c>
      <c r="I458" t="s">
        <v>104</v>
      </c>
      <c r="J458">
        <v>1730</v>
      </c>
      <c r="K458" t="s">
        <v>52</v>
      </c>
      <c r="L458" t="s">
        <v>203</v>
      </c>
      <c r="N458">
        <v>1705</v>
      </c>
      <c r="O458" t="s">
        <v>52</v>
      </c>
      <c r="P458" t="s">
        <v>203</v>
      </c>
      <c r="T458" t="s">
        <v>64</v>
      </c>
      <c r="Z458" s="3"/>
      <c r="AF458" t="s">
        <v>63</v>
      </c>
      <c r="AH458">
        <v>0</v>
      </c>
      <c r="AI458" s="2">
        <v>44926</v>
      </c>
      <c r="AJ458" t="s">
        <v>64</v>
      </c>
      <c r="AK458" t="s">
        <v>64</v>
      </c>
      <c r="AL458" t="s">
        <v>64</v>
      </c>
      <c r="AN458" s="3"/>
      <c r="AP458" t="s">
        <v>64</v>
      </c>
      <c r="AR458" t="s">
        <v>64</v>
      </c>
      <c r="AS458" t="s">
        <v>66</v>
      </c>
    </row>
    <row r="459" spans="1:45" ht="16" x14ac:dyDescent="0.2">
      <c r="A459">
        <v>2061</v>
      </c>
      <c r="B459">
        <v>2061</v>
      </c>
      <c r="C459" s="2">
        <v>44928</v>
      </c>
      <c r="E459" t="s">
        <v>1703</v>
      </c>
      <c r="F459" s="3">
        <v>1618.4</v>
      </c>
      <c r="G459" t="s">
        <v>47</v>
      </c>
      <c r="H459" s="3">
        <v>0</v>
      </c>
      <c r="I459" t="s">
        <v>48</v>
      </c>
      <c r="J459">
        <v>705</v>
      </c>
      <c r="K459" t="s">
        <v>52</v>
      </c>
      <c r="L459" t="s">
        <v>53</v>
      </c>
      <c r="N459">
        <v>940</v>
      </c>
      <c r="O459" t="s">
        <v>52</v>
      </c>
      <c r="P459" t="s">
        <v>53</v>
      </c>
      <c r="T459" t="s">
        <v>1523</v>
      </c>
      <c r="U459" t="s">
        <v>1704</v>
      </c>
      <c r="Z459" s="3"/>
      <c r="AF459" t="s">
        <v>63</v>
      </c>
      <c r="AH459">
        <v>0</v>
      </c>
      <c r="AI459" s="2">
        <v>44928</v>
      </c>
      <c r="AJ459" t="s">
        <v>64</v>
      </c>
      <c r="AK459" t="s">
        <v>64</v>
      </c>
      <c r="AL459" t="s">
        <v>1705</v>
      </c>
      <c r="AM459" t="s">
        <v>1704</v>
      </c>
      <c r="AN459" s="3"/>
      <c r="AP459" t="s">
        <v>64</v>
      </c>
      <c r="AR459">
        <v>804</v>
      </c>
      <c r="AS459" t="s">
        <v>66</v>
      </c>
    </row>
    <row r="460" spans="1:45" ht="16" x14ac:dyDescent="0.2">
      <c r="A460">
        <v>2070</v>
      </c>
      <c r="B460">
        <v>2070</v>
      </c>
      <c r="C460" s="2">
        <v>44928</v>
      </c>
      <c r="D460" t="s">
        <v>536</v>
      </c>
      <c r="E460" t="s">
        <v>1706</v>
      </c>
      <c r="F460" s="3">
        <v>50.7</v>
      </c>
      <c r="G460" t="s">
        <v>47</v>
      </c>
      <c r="H460" s="3">
        <v>0</v>
      </c>
      <c r="I460" t="s">
        <v>48</v>
      </c>
      <c r="J460">
        <v>2720</v>
      </c>
      <c r="K460" t="s">
        <v>49</v>
      </c>
      <c r="L460" t="s">
        <v>50</v>
      </c>
      <c r="M460" t="s">
        <v>51</v>
      </c>
      <c r="N460">
        <v>940</v>
      </c>
      <c r="O460" t="s">
        <v>52</v>
      </c>
      <c r="P460" t="s">
        <v>53</v>
      </c>
      <c r="T460" t="s">
        <v>1707</v>
      </c>
      <c r="U460" t="s">
        <v>1708</v>
      </c>
      <c r="V460" t="s">
        <v>1709</v>
      </c>
      <c r="W460" t="s">
        <v>56</v>
      </c>
      <c r="X460" t="s">
        <v>1710</v>
      </c>
      <c r="Y460" t="s">
        <v>81</v>
      </c>
      <c r="Z460" s="3">
        <v>7</v>
      </c>
      <c r="AA460" t="s">
        <v>1711</v>
      </c>
      <c r="AB460" t="s">
        <v>1693</v>
      </c>
      <c r="AC460" t="s">
        <v>61</v>
      </c>
      <c r="AD460" t="s">
        <v>61</v>
      </c>
      <c r="AE460" t="s">
        <v>1712</v>
      </c>
      <c r="AF460" t="s">
        <v>63</v>
      </c>
      <c r="AH460">
        <v>0</v>
      </c>
      <c r="AI460" s="2">
        <v>44928</v>
      </c>
      <c r="AJ460" t="s">
        <v>64</v>
      </c>
      <c r="AK460" t="s">
        <v>64</v>
      </c>
      <c r="AL460" t="s">
        <v>1713</v>
      </c>
      <c r="AM460" t="s">
        <v>1708</v>
      </c>
      <c r="AN460" s="3">
        <v>50.7</v>
      </c>
      <c r="AO460" t="s">
        <v>1693</v>
      </c>
      <c r="AP460" t="s">
        <v>64</v>
      </c>
      <c r="AQ460" t="s">
        <v>1712</v>
      </c>
      <c r="AR460">
        <v>806</v>
      </c>
      <c r="AS460" t="s">
        <v>66</v>
      </c>
    </row>
    <row r="461" spans="1:45" ht="16" x14ac:dyDescent="0.2">
      <c r="A461">
        <v>2077</v>
      </c>
      <c r="B461">
        <v>2077</v>
      </c>
      <c r="C461" s="2">
        <v>44928</v>
      </c>
      <c r="D461" t="s">
        <v>536</v>
      </c>
      <c r="E461" t="s">
        <v>1706</v>
      </c>
      <c r="F461" s="3">
        <v>15.99</v>
      </c>
      <c r="G461" t="s">
        <v>47</v>
      </c>
      <c r="H461" s="3">
        <v>0</v>
      </c>
      <c r="I461" t="s">
        <v>48</v>
      </c>
      <c r="J461">
        <v>2720</v>
      </c>
      <c r="K461" t="s">
        <v>49</v>
      </c>
      <c r="L461" t="s">
        <v>50</v>
      </c>
      <c r="M461" t="s">
        <v>51</v>
      </c>
      <c r="N461">
        <v>940</v>
      </c>
      <c r="O461" t="s">
        <v>52</v>
      </c>
      <c r="P461" t="s">
        <v>53</v>
      </c>
      <c r="T461" t="s">
        <v>452</v>
      </c>
      <c r="U461" t="s">
        <v>1714</v>
      </c>
      <c r="V461" t="s">
        <v>1715</v>
      </c>
      <c r="W461" t="s">
        <v>56</v>
      </c>
      <c r="X461" t="s">
        <v>1716</v>
      </c>
      <c r="Y461" t="s">
        <v>81</v>
      </c>
      <c r="Z461" s="3">
        <v>7</v>
      </c>
      <c r="AA461" t="s">
        <v>455</v>
      </c>
      <c r="AB461" t="s">
        <v>1693</v>
      </c>
      <c r="AC461" t="s">
        <v>61</v>
      </c>
      <c r="AD461" t="s">
        <v>61</v>
      </c>
      <c r="AE461" t="s">
        <v>1717</v>
      </c>
      <c r="AF461" t="s">
        <v>63</v>
      </c>
      <c r="AH461">
        <v>0</v>
      </c>
      <c r="AI461" s="2">
        <v>44928</v>
      </c>
      <c r="AJ461" t="s">
        <v>64</v>
      </c>
      <c r="AK461" t="s">
        <v>64</v>
      </c>
      <c r="AL461" t="s">
        <v>1718</v>
      </c>
      <c r="AM461" t="s">
        <v>1714</v>
      </c>
      <c r="AN461" s="3">
        <v>15.99</v>
      </c>
      <c r="AO461" t="s">
        <v>1693</v>
      </c>
      <c r="AP461" t="s">
        <v>64</v>
      </c>
      <c r="AQ461" t="s">
        <v>1717</v>
      </c>
      <c r="AR461">
        <v>805</v>
      </c>
      <c r="AS461" t="s">
        <v>66</v>
      </c>
    </row>
    <row r="462" spans="1:45" ht="16" x14ac:dyDescent="0.2">
      <c r="A462">
        <v>2204</v>
      </c>
      <c r="B462">
        <v>2204</v>
      </c>
      <c r="C462" s="2">
        <v>44928</v>
      </c>
      <c r="E462" t="s">
        <v>1719</v>
      </c>
      <c r="F462" s="3">
        <v>4052.9</v>
      </c>
      <c r="G462" t="s">
        <v>47</v>
      </c>
      <c r="H462" s="3">
        <v>0</v>
      </c>
      <c r="I462" t="s">
        <v>48</v>
      </c>
      <c r="J462">
        <v>405</v>
      </c>
      <c r="K462" t="s">
        <v>52</v>
      </c>
      <c r="L462" t="s">
        <v>53</v>
      </c>
      <c r="N462">
        <v>940</v>
      </c>
      <c r="O462" t="s">
        <v>52</v>
      </c>
      <c r="P462" t="s">
        <v>53</v>
      </c>
      <c r="T462" t="s">
        <v>1720</v>
      </c>
      <c r="U462" t="s">
        <v>1721</v>
      </c>
      <c r="V462" t="s">
        <v>1722</v>
      </c>
      <c r="W462" t="s">
        <v>56</v>
      </c>
      <c r="X462" t="s">
        <v>1723</v>
      </c>
      <c r="Y462" t="s">
        <v>1724</v>
      </c>
      <c r="Z462" s="3">
        <v>19</v>
      </c>
      <c r="AA462" t="s">
        <v>1725</v>
      </c>
      <c r="AB462" t="s">
        <v>1726</v>
      </c>
      <c r="AC462" t="s">
        <v>61</v>
      </c>
      <c r="AD462" t="s">
        <v>61</v>
      </c>
      <c r="AE462" t="s">
        <v>1727</v>
      </c>
      <c r="AF462" t="s">
        <v>63</v>
      </c>
      <c r="AH462">
        <v>0</v>
      </c>
      <c r="AI462" s="2">
        <v>44928</v>
      </c>
      <c r="AJ462" t="s">
        <v>64</v>
      </c>
      <c r="AK462" t="s">
        <v>64</v>
      </c>
      <c r="AL462" t="s">
        <v>1728</v>
      </c>
      <c r="AM462" t="s">
        <v>1721</v>
      </c>
      <c r="AN462" s="3">
        <v>4052.9</v>
      </c>
      <c r="AO462" t="s">
        <v>1726</v>
      </c>
      <c r="AP462" t="s">
        <v>64</v>
      </c>
      <c r="AQ462" t="s">
        <v>1727</v>
      </c>
      <c r="AR462">
        <v>807</v>
      </c>
      <c r="AS462" t="s">
        <v>66</v>
      </c>
    </row>
    <row r="463" spans="1:45" ht="16" x14ac:dyDescent="0.2">
      <c r="A463">
        <v>2205</v>
      </c>
      <c r="B463">
        <v>2205</v>
      </c>
      <c r="C463" s="2">
        <v>44928</v>
      </c>
      <c r="E463" t="s">
        <v>1729</v>
      </c>
      <c r="F463" s="3">
        <v>2483.9</v>
      </c>
      <c r="G463" t="s">
        <v>47</v>
      </c>
      <c r="H463" s="3">
        <v>0</v>
      </c>
      <c r="I463" t="s">
        <v>48</v>
      </c>
      <c r="J463">
        <v>405</v>
      </c>
      <c r="K463" t="s">
        <v>52</v>
      </c>
      <c r="L463" t="s">
        <v>53</v>
      </c>
      <c r="N463">
        <v>940</v>
      </c>
      <c r="O463" t="s">
        <v>52</v>
      </c>
      <c r="P463" t="s">
        <v>53</v>
      </c>
      <c r="T463" t="s">
        <v>1730</v>
      </c>
      <c r="U463" t="s">
        <v>1731</v>
      </c>
      <c r="V463" t="s">
        <v>1732</v>
      </c>
      <c r="W463" t="s">
        <v>56</v>
      </c>
      <c r="X463" t="s">
        <v>1733</v>
      </c>
      <c r="Y463" t="s">
        <v>1734</v>
      </c>
      <c r="Z463" s="3">
        <v>0</v>
      </c>
      <c r="AA463" t="s">
        <v>1735</v>
      </c>
      <c r="AB463" t="s">
        <v>1736</v>
      </c>
      <c r="AC463" t="s">
        <v>61</v>
      </c>
      <c r="AD463" t="s">
        <v>61</v>
      </c>
      <c r="AE463" t="s">
        <v>1737</v>
      </c>
      <c r="AF463" t="s">
        <v>63</v>
      </c>
      <c r="AH463">
        <v>0</v>
      </c>
      <c r="AI463" s="2">
        <v>44928</v>
      </c>
      <c r="AJ463" t="s">
        <v>64</v>
      </c>
      <c r="AK463" t="s">
        <v>64</v>
      </c>
      <c r="AL463" t="s">
        <v>1738</v>
      </c>
      <c r="AM463" t="s">
        <v>1731</v>
      </c>
      <c r="AN463" s="3">
        <v>2483.9</v>
      </c>
      <c r="AO463" t="s">
        <v>1736</v>
      </c>
      <c r="AP463" t="s">
        <v>64</v>
      </c>
      <c r="AQ463" t="s">
        <v>1737</v>
      </c>
      <c r="AR463">
        <v>808</v>
      </c>
      <c r="AS463" t="s">
        <v>66</v>
      </c>
    </row>
    <row r="464" spans="1:45" ht="16" x14ac:dyDescent="0.2">
      <c r="A464">
        <v>2206</v>
      </c>
      <c r="B464">
        <v>2206</v>
      </c>
      <c r="C464" s="2">
        <v>44928</v>
      </c>
      <c r="E464" t="s">
        <v>1739</v>
      </c>
      <c r="F464" s="3">
        <v>379.83</v>
      </c>
      <c r="G464" t="s">
        <v>47</v>
      </c>
      <c r="H464" s="3">
        <v>0</v>
      </c>
      <c r="I464" t="s">
        <v>48</v>
      </c>
      <c r="J464">
        <v>340</v>
      </c>
      <c r="K464" t="s">
        <v>52</v>
      </c>
      <c r="L464" t="s">
        <v>53</v>
      </c>
      <c r="N464">
        <v>940</v>
      </c>
      <c r="O464" t="s">
        <v>52</v>
      </c>
      <c r="P464" t="s">
        <v>53</v>
      </c>
      <c r="T464" t="s">
        <v>1740</v>
      </c>
      <c r="U464" t="s">
        <v>1741</v>
      </c>
      <c r="V464" t="s">
        <v>1742</v>
      </c>
      <c r="W464" t="s">
        <v>56</v>
      </c>
      <c r="X464" t="s">
        <v>1743</v>
      </c>
      <c r="Y464" t="s">
        <v>1744</v>
      </c>
      <c r="Z464" s="3">
        <v>19</v>
      </c>
      <c r="AA464" t="s">
        <v>1745</v>
      </c>
      <c r="AB464" t="s">
        <v>1736</v>
      </c>
      <c r="AC464" t="s">
        <v>61</v>
      </c>
      <c r="AD464" t="s">
        <v>61</v>
      </c>
      <c r="AE464" t="s">
        <v>1746</v>
      </c>
      <c r="AF464" t="s">
        <v>63</v>
      </c>
      <c r="AH464">
        <v>0</v>
      </c>
      <c r="AI464" s="2">
        <v>44928</v>
      </c>
      <c r="AJ464" t="s">
        <v>64</v>
      </c>
      <c r="AK464" t="s">
        <v>64</v>
      </c>
      <c r="AL464" t="s">
        <v>1747</v>
      </c>
      <c r="AM464" t="s">
        <v>1741</v>
      </c>
      <c r="AN464" s="3">
        <v>379.83</v>
      </c>
      <c r="AO464" t="s">
        <v>1736</v>
      </c>
      <c r="AP464" t="s">
        <v>64</v>
      </c>
      <c r="AQ464" t="s">
        <v>1746</v>
      </c>
      <c r="AR464">
        <v>809</v>
      </c>
      <c r="AS464" t="s">
        <v>66</v>
      </c>
    </row>
    <row r="465" spans="1:45" ht="16" x14ac:dyDescent="0.2">
      <c r="A465">
        <v>2090</v>
      </c>
      <c r="B465">
        <v>2090</v>
      </c>
      <c r="C465" s="2">
        <v>44929</v>
      </c>
      <c r="D465" t="s">
        <v>1748</v>
      </c>
      <c r="E465" t="s">
        <v>1749</v>
      </c>
      <c r="F465" s="3">
        <v>12</v>
      </c>
      <c r="G465" t="s">
        <v>47</v>
      </c>
      <c r="H465" s="3">
        <v>0</v>
      </c>
      <c r="I465" t="s">
        <v>48</v>
      </c>
      <c r="J465">
        <v>2704</v>
      </c>
      <c r="K465" t="s">
        <v>49</v>
      </c>
      <c r="L465" t="s">
        <v>50</v>
      </c>
      <c r="M465" t="s">
        <v>51</v>
      </c>
      <c r="N465">
        <v>942</v>
      </c>
      <c r="O465" t="s">
        <v>52</v>
      </c>
      <c r="P465" t="s">
        <v>53</v>
      </c>
      <c r="T465" t="s">
        <v>1750</v>
      </c>
      <c r="U465" t="s">
        <v>1751</v>
      </c>
      <c r="V465" t="s">
        <v>1752</v>
      </c>
      <c r="W465" t="s">
        <v>56</v>
      </c>
      <c r="X465" t="s">
        <v>1753</v>
      </c>
      <c r="Y465" t="s">
        <v>274</v>
      </c>
      <c r="Z465" s="3">
        <v>19</v>
      </c>
      <c r="AA465" t="s">
        <v>135</v>
      </c>
      <c r="AB465" t="s">
        <v>1754</v>
      </c>
      <c r="AC465" t="s">
        <v>61</v>
      </c>
      <c r="AD465" t="s">
        <v>61</v>
      </c>
      <c r="AE465" t="s">
        <v>1755</v>
      </c>
      <c r="AF465" t="s">
        <v>63</v>
      </c>
      <c r="AH465">
        <v>0</v>
      </c>
      <c r="AI465" s="2">
        <v>44929</v>
      </c>
      <c r="AJ465" t="s">
        <v>64</v>
      </c>
      <c r="AK465" t="s">
        <v>64</v>
      </c>
      <c r="AL465" t="s">
        <v>1756</v>
      </c>
      <c r="AM465" t="s">
        <v>1751</v>
      </c>
      <c r="AN465" s="3">
        <v>12</v>
      </c>
      <c r="AO465" t="s">
        <v>1754</v>
      </c>
      <c r="AP465" t="s">
        <v>64</v>
      </c>
      <c r="AQ465" t="s">
        <v>1755</v>
      </c>
      <c r="AR465">
        <v>820</v>
      </c>
      <c r="AS465" t="s">
        <v>66</v>
      </c>
    </row>
    <row r="466" spans="1:45" ht="16" x14ac:dyDescent="0.2">
      <c r="A466">
        <v>2091</v>
      </c>
      <c r="B466">
        <v>2091</v>
      </c>
      <c r="C466" s="2">
        <v>44929</v>
      </c>
      <c r="D466" t="s">
        <v>1748</v>
      </c>
      <c r="E466" t="s">
        <v>1757</v>
      </c>
      <c r="F466" s="3">
        <v>0.12</v>
      </c>
      <c r="G466" t="s">
        <v>47</v>
      </c>
      <c r="H466" s="3">
        <v>0</v>
      </c>
      <c r="I466" t="s">
        <v>48</v>
      </c>
      <c r="J466">
        <v>2705</v>
      </c>
      <c r="K466" t="s">
        <v>49</v>
      </c>
      <c r="L466" t="s">
        <v>50</v>
      </c>
      <c r="M466" t="s">
        <v>51</v>
      </c>
      <c r="N466">
        <v>942</v>
      </c>
      <c r="O466" t="s">
        <v>52</v>
      </c>
      <c r="P466" t="s">
        <v>53</v>
      </c>
      <c r="T466" t="s">
        <v>1750</v>
      </c>
      <c r="U466" t="s">
        <v>1751</v>
      </c>
      <c r="V466" t="s">
        <v>1752</v>
      </c>
      <c r="W466" t="s">
        <v>56</v>
      </c>
      <c r="X466" t="s">
        <v>1753</v>
      </c>
      <c r="Y466" t="s">
        <v>274</v>
      </c>
      <c r="Z466" s="3">
        <v>19</v>
      </c>
      <c r="AA466" t="s">
        <v>135</v>
      </c>
      <c r="AB466" t="s">
        <v>1754</v>
      </c>
      <c r="AC466" t="s">
        <v>61</v>
      </c>
      <c r="AD466" t="s">
        <v>61</v>
      </c>
      <c r="AE466" t="s">
        <v>1755</v>
      </c>
      <c r="AF466" t="s">
        <v>63</v>
      </c>
      <c r="AH466">
        <v>0</v>
      </c>
      <c r="AI466" s="2">
        <v>44929</v>
      </c>
      <c r="AJ466" t="s">
        <v>64</v>
      </c>
      <c r="AK466" t="s">
        <v>64</v>
      </c>
      <c r="AL466" t="s">
        <v>1756</v>
      </c>
      <c r="AM466" t="s">
        <v>1751</v>
      </c>
      <c r="AN466" s="3">
        <v>12</v>
      </c>
      <c r="AO466" t="s">
        <v>1754</v>
      </c>
      <c r="AP466" t="s">
        <v>64</v>
      </c>
      <c r="AQ466" t="s">
        <v>1755</v>
      </c>
      <c r="AR466">
        <v>820</v>
      </c>
      <c r="AS466" t="s">
        <v>66</v>
      </c>
    </row>
    <row r="467" spans="1:45" ht="16" x14ac:dyDescent="0.2">
      <c r="A467">
        <v>2050</v>
      </c>
      <c r="B467">
        <v>2050</v>
      </c>
      <c r="C467" s="2">
        <v>44929.812569444453</v>
      </c>
      <c r="E467" t="s">
        <v>1231</v>
      </c>
      <c r="F467" s="3">
        <v>235.62</v>
      </c>
      <c r="G467" t="s">
        <v>47</v>
      </c>
      <c r="H467" s="3">
        <v>0</v>
      </c>
      <c r="I467" t="s">
        <v>104</v>
      </c>
      <c r="J467">
        <v>941</v>
      </c>
      <c r="K467" t="s">
        <v>52</v>
      </c>
      <c r="L467" t="s">
        <v>53</v>
      </c>
      <c r="N467">
        <v>705</v>
      </c>
      <c r="O467" t="s">
        <v>52</v>
      </c>
      <c r="P467" t="s">
        <v>53</v>
      </c>
      <c r="T467" t="s">
        <v>1758</v>
      </c>
      <c r="U467" t="s">
        <v>1759</v>
      </c>
      <c r="Z467" s="3"/>
      <c r="AF467" t="s">
        <v>63</v>
      </c>
      <c r="AH467">
        <v>0</v>
      </c>
      <c r="AI467" s="2">
        <v>44929</v>
      </c>
      <c r="AJ467" t="s">
        <v>64</v>
      </c>
      <c r="AK467" t="s">
        <v>64</v>
      </c>
      <c r="AL467" t="s">
        <v>1760</v>
      </c>
      <c r="AM467" t="s">
        <v>1759</v>
      </c>
      <c r="AN467" s="3"/>
      <c r="AP467" t="s">
        <v>64</v>
      </c>
      <c r="AR467">
        <v>810</v>
      </c>
      <c r="AS467" t="s">
        <v>66</v>
      </c>
    </row>
    <row r="468" spans="1:45" ht="16" x14ac:dyDescent="0.2">
      <c r="A468">
        <v>2062</v>
      </c>
      <c r="B468">
        <v>2062</v>
      </c>
      <c r="C468" s="2">
        <v>44929.812569444453</v>
      </c>
      <c r="D468" t="s">
        <v>1761</v>
      </c>
      <c r="E468" t="s">
        <v>1762</v>
      </c>
      <c r="F468" s="3">
        <v>235.62</v>
      </c>
      <c r="G468" t="s">
        <v>47</v>
      </c>
      <c r="H468" s="3">
        <v>0</v>
      </c>
      <c r="I468" t="s">
        <v>48</v>
      </c>
      <c r="J468">
        <v>2710</v>
      </c>
      <c r="K468" t="s">
        <v>49</v>
      </c>
      <c r="L468" t="s">
        <v>50</v>
      </c>
      <c r="M468" t="s">
        <v>51</v>
      </c>
      <c r="N468">
        <v>941</v>
      </c>
      <c r="O468" t="s">
        <v>52</v>
      </c>
      <c r="P468" t="s">
        <v>53</v>
      </c>
      <c r="T468" t="s">
        <v>1763</v>
      </c>
      <c r="U468" t="s">
        <v>1764</v>
      </c>
      <c r="V468" t="s">
        <v>1765</v>
      </c>
      <c r="W468" t="s">
        <v>56</v>
      </c>
      <c r="X468" t="s">
        <v>1766</v>
      </c>
      <c r="Y468" t="s">
        <v>1767</v>
      </c>
      <c r="Z468" s="3">
        <v>19</v>
      </c>
      <c r="AA468" t="s">
        <v>1758</v>
      </c>
      <c r="AB468" t="s">
        <v>1768</v>
      </c>
      <c r="AC468" t="s">
        <v>61</v>
      </c>
      <c r="AD468" t="s">
        <v>61</v>
      </c>
      <c r="AE468" t="s">
        <v>1769</v>
      </c>
      <c r="AF468" t="s">
        <v>63</v>
      </c>
      <c r="AH468">
        <v>0</v>
      </c>
      <c r="AI468" s="2">
        <v>44929</v>
      </c>
      <c r="AJ468" t="s">
        <v>64</v>
      </c>
      <c r="AK468" t="s">
        <v>64</v>
      </c>
      <c r="AL468" t="s">
        <v>1770</v>
      </c>
      <c r="AM468" t="s">
        <v>1764</v>
      </c>
      <c r="AN468" s="3">
        <v>235.62</v>
      </c>
      <c r="AO468" t="s">
        <v>1768</v>
      </c>
      <c r="AP468" t="s">
        <v>64</v>
      </c>
      <c r="AQ468" t="s">
        <v>1769</v>
      </c>
      <c r="AR468">
        <v>811</v>
      </c>
      <c r="AS468" t="s">
        <v>66</v>
      </c>
    </row>
    <row r="469" spans="1:45" ht="16" x14ac:dyDescent="0.2">
      <c r="A469">
        <v>2089</v>
      </c>
      <c r="B469">
        <v>2089</v>
      </c>
      <c r="C469" s="2">
        <v>44930</v>
      </c>
      <c r="D469" t="s">
        <v>1771</v>
      </c>
      <c r="E469" t="s">
        <v>1772</v>
      </c>
      <c r="F469" s="3">
        <v>10117.19</v>
      </c>
      <c r="G469" t="s">
        <v>47</v>
      </c>
      <c r="H469" s="3">
        <v>0</v>
      </c>
      <c r="I469" t="s">
        <v>104</v>
      </c>
      <c r="J469">
        <v>940</v>
      </c>
      <c r="K469" t="s">
        <v>52</v>
      </c>
      <c r="L469" t="s">
        <v>53</v>
      </c>
      <c r="N469">
        <v>3200</v>
      </c>
      <c r="O469" t="s">
        <v>49</v>
      </c>
      <c r="P469" t="s">
        <v>105</v>
      </c>
      <c r="Q469" t="s">
        <v>106</v>
      </c>
      <c r="T469" t="s">
        <v>1773</v>
      </c>
      <c r="U469" t="s">
        <v>1774</v>
      </c>
      <c r="V469" t="s">
        <v>1775</v>
      </c>
      <c r="W469" t="s">
        <v>56</v>
      </c>
      <c r="X469" t="s">
        <v>1776</v>
      </c>
      <c r="Y469" t="s">
        <v>1777</v>
      </c>
      <c r="Z469" s="3">
        <v>0</v>
      </c>
      <c r="AA469" t="s">
        <v>1773</v>
      </c>
      <c r="AB469" t="s">
        <v>1508</v>
      </c>
      <c r="AC469" t="s">
        <v>61</v>
      </c>
      <c r="AD469" t="s">
        <v>61</v>
      </c>
      <c r="AE469" t="s">
        <v>1778</v>
      </c>
      <c r="AF469" t="s">
        <v>63</v>
      </c>
      <c r="AH469">
        <v>0</v>
      </c>
      <c r="AI469" s="2">
        <v>44930</v>
      </c>
      <c r="AJ469" t="s">
        <v>64</v>
      </c>
      <c r="AK469" t="s">
        <v>64</v>
      </c>
      <c r="AL469" t="s">
        <v>1779</v>
      </c>
      <c r="AM469" t="s">
        <v>1774</v>
      </c>
      <c r="AN469" s="3">
        <v>10117.19</v>
      </c>
      <c r="AO469" t="s">
        <v>1508</v>
      </c>
      <c r="AP469" t="s">
        <v>64</v>
      </c>
      <c r="AQ469" t="s">
        <v>1778</v>
      </c>
      <c r="AR469">
        <v>812</v>
      </c>
      <c r="AS469" t="s">
        <v>66</v>
      </c>
    </row>
    <row r="470" spans="1:45" ht="16" x14ac:dyDescent="0.2">
      <c r="A470">
        <v>2054</v>
      </c>
      <c r="B470">
        <v>2054</v>
      </c>
      <c r="C470" s="2">
        <v>44931</v>
      </c>
      <c r="E470" t="s">
        <v>1265</v>
      </c>
      <c r="F470" s="3">
        <v>235.62</v>
      </c>
      <c r="G470" t="s">
        <v>47</v>
      </c>
      <c r="H470" s="3">
        <v>0</v>
      </c>
      <c r="I470" t="s">
        <v>48</v>
      </c>
      <c r="J470">
        <v>705</v>
      </c>
      <c r="K470" t="s">
        <v>52</v>
      </c>
      <c r="L470" t="s">
        <v>53</v>
      </c>
      <c r="N470">
        <v>940</v>
      </c>
      <c r="O470" t="s">
        <v>52</v>
      </c>
      <c r="P470" t="s">
        <v>53</v>
      </c>
      <c r="T470" t="s">
        <v>1763</v>
      </c>
      <c r="U470" t="s">
        <v>1780</v>
      </c>
      <c r="Z470" s="3"/>
      <c r="AF470" t="s">
        <v>63</v>
      </c>
      <c r="AH470">
        <v>0</v>
      </c>
      <c r="AI470" s="2">
        <v>44931</v>
      </c>
      <c r="AJ470" t="s">
        <v>64</v>
      </c>
      <c r="AK470" t="s">
        <v>64</v>
      </c>
      <c r="AL470" t="s">
        <v>1781</v>
      </c>
      <c r="AM470" t="s">
        <v>1780</v>
      </c>
      <c r="AN470" s="3"/>
      <c r="AP470" t="s">
        <v>64</v>
      </c>
      <c r="AR470">
        <v>814</v>
      </c>
      <c r="AS470" t="s">
        <v>66</v>
      </c>
    </row>
    <row r="471" spans="1:45" ht="16" x14ac:dyDescent="0.2">
      <c r="A471">
        <v>2065</v>
      </c>
      <c r="B471">
        <v>2065</v>
      </c>
      <c r="C471" s="2">
        <v>44931</v>
      </c>
      <c r="D471" t="s">
        <v>1782</v>
      </c>
      <c r="E471" t="s">
        <v>280</v>
      </c>
      <c r="F471" s="3">
        <v>53.43</v>
      </c>
      <c r="G471" t="s">
        <v>47</v>
      </c>
      <c r="H471" s="3">
        <v>0</v>
      </c>
      <c r="I471" t="s">
        <v>48</v>
      </c>
      <c r="J471">
        <v>2704</v>
      </c>
      <c r="K471" t="s">
        <v>49</v>
      </c>
      <c r="L471" t="s">
        <v>50</v>
      </c>
      <c r="M471" t="s">
        <v>51</v>
      </c>
      <c r="N471">
        <v>940</v>
      </c>
      <c r="O471" t="s">
        <v>52</v>
      </c>
      <c r="P471" t="s">
        <v>53</v>
      </c>
      <c r="T471" t="s">
        <v>281</v>
      </c>
      <c r="U471" t="s">
        <v>1783</v>
      </c>
      <c r="V471" t="s">
        <v>1784</v>
      </c>
      <c r="W471" t="s">
        <v>56</v>
      </c>
      <c r="X471" t="s">
        <v>1785</v>
      </c>
      <c r="Y471" t="s">
        <v>231</v>
      </c>
      <c r="Z471" s="3">
        <v>19</v>
      </c>
      <c r="AA471" t="s">
        <v>284</v>
      </c>
      <c r="AB471" t="s">
        <v>1754</v>
      </c>
      <c r="AC471" t="s">
        <v>61</v>
      </c>
      <c r="AD471" t="s">
        <v>61</v>
      </c>
      <c r="AE471" t="s">
        <v>1786</v>
      </c>
      <c r="AF471" t="s">
        <v>63</v>
      </c>
      <c r="AH471">
        <v>0</v>
      </c>
      <c r="AI471" s="2">
        <v>44931</v>
      </c>
      <c r="AJ471" t="s">
        <v>64</v>
      </c>
      <c r="AK471" t="s">
        <v>64</v>
      </c>
      <c r="AL471" t="s">
        <v>1787</v>
      </c>
      <c r="AM471" t="s">
        <v>1783</v>
      </c>
      <c r="AN471" s="3">
        <v>53.43</v>
      </c>
      <c r="AO471" t="s">
        <v>1754</v>
      </c>
      <c r="AP471" t="s">
        <v>64</v>
      </c>
      <c r="AQ471" t="s">
        <v>1786</v>
      </c>
      <c r="AR471">
        <v>813</v>
      </c>
      <c r="AS471" t="s">
        <v>66</v>
      </c>
    </row>
    <row r="472" spans="1:45" ht="16" x14ac:dyDescent="0.2">
      <c r="A472">
        <v>2060</v>
      </c>
      <c r="B472">
        <v>2060</v>
      </c>
      <c r="C472" s="2">
        <v>44932</v>
      </c>
      <c r="E472" t="s">
        <v>1788</v>
      </c>
      <c r="F472" s="3">
        <v>1618.4</v>
      </c>
      <c r="G472" t="s">
        <v>47</v>
      </c>
      <c r="H472" s="3">
        <v>0</v>
      </c>
      <c r="I472" t="s">
        <v>104</v>
      </c>
      <c r="J472">
        <v>940</v>
      </c>
      <c r="K472" t="s">
        <v>52</v>
      </c>
      <c r="L472" t="s">
        <v>53</v>
      </c>
      <c r="N472">
        <v>705</v>
      </c>
      <c r="O472" t="s">
        <v>52</v>
      </c>
      <c r="P472" t="s">
        <v>53</v>
      </c>
      <c r="T472" t="s">
        <v>1789</v>
      </c>
      <c r="U472" t="s">
        <v>1790</v>
      </c>
      <c r="Z472" s="3"/>
      <c r="AF472" t="s">
        <v>63</v>
      </c>
      <c r="AH472">
        <v>0</v>
      </c>
      <c r="AI472" s="2">
        <v>44932</v>
      </c>
      <c r="AJ472" t="s">
        <v>64</v>
      </c>
      <c r="AK472" t="s">
        <v>64</v>
      </c>
      <c r="AL472" t="s">
        <v>1791</v>
      </c>
      <c r="AM472" t="s">
        <v>1790</v>
      </c>
      <c r="AN472" s="3"/>
      <c r="AP472" t="s">
        <v>64</v>
      </c>
      <c r="AR472">
        <v>817</v>
      </c>
      <c r="AS472" t="s">
        <v>66</v>
      </c>
    </row>
    <row r="473" spans="1:45" ht="16" x14ac:dyDescent="0.2">
      <c r="A473">
        <v>2055</v>
      </c>
      <c r="B473">
        <v>2055</v>
      </c>
      <c r="C473" s="2">
        <v>44932.464641203696</v>
      </c>
      <c r="E473" t="s">
        <v>1231</v>
      </c>
      <c r="F473" s="3">
        <v>155.54</v>
      </c>
      <c r="G473" t="s">
        <v>47</v>
      </c>
      <c r="H473" s="3">
        <v>0</v>
      </c>
      <c r="I473" t="s">
        <v>104</v>
      </c>
      <c r="J473">
        <v>941</v>
      </c>
      <c r="K473" t="s">
        <v>52</v>
      </c>
      <c r="L473" t="s">
        <v>53</v>
      </c>
      <c r="N473">
        <v>705</v>
      </c>
      <c r="O473" t="s">
        <v>52</v>
      </c>
      <c r="P473" t="s">
        <v>53</v>
      </c>
      <c r="T473" t="s">
        <v>1792</v>
      </c>
      <c r="U473" t="s">
        <v>1793</v>
      </c>
      <c r="Z473" s="3"/>
      <c r="AF473" t="s">
        <v>63</v>
      </c>
      <c r="AH473">
        <v>0</v>
      </c>
      <c r="AI473" s="2">
        <v>44932</v>
      </c>
      <c r="AJ473" t="s">
        <v>64</v>
      </c>
      <c r="AK473" t="s">
        <v>64</v>
      </c>
      <c r="AL473" t="s">
        <v>1794</v>
      </c>
      <c r="AM473" t="s">
        <v>1793</v>
      </c>
      <c r="AN473" s="3"/>
      <c r="AP473" t="s">
        <v>64</v>
      </c>
      <c r="AR473">
        <v>815</v>
      </c>
      <c r="AS473" t="s">
        <v>66</v>
      </c>
    </row>
    <row r="474" spans="1:45" ht="16" x14ac:dyDescent="0.2">
      <c r="A474">
        <v>2068</v>
      </c>
      <c r="B474">
        <v>2068</v>
      </c>
      <c r="C474" s="2">
        <v>44932.464641203696</v>
      </c>
      <c r="D474" t="s">
        <v>318</v>
      </c>
      <c r="E474" t="s">
        <v>1795</v>
      </c>
      <c r="F474" s="3">
        <v>148.55000000000001</v>
      </c>
      <c r="G474" t="s">
        <v>47</v>
      </c>
      <c r="H474" s="3">
        <v>0</v>
      </c>
      <c r="I474" t="s">
        <v>48</v>
      </c>
      <c r="J474">
        <v>2704</v>
      </c>
      <c r="K474" t="s">
        <v>49</v>
      </c>
      <c r="L474" t="s">
        <v>50</v>
      </c>
      <c r="M474" t="s">
        <v>51</v>
      </c>
      <c r="N474">
        <v>941</v>
      </c>
      <c r="O474" t="s">
        <v>52</v>
      </c>
      <c r="P474" t="s">
        <v>53</v>
      </c>
      <c r="T474" t="s">
        <v>1796</v>
      </c>
      <c r="U474" t="s">
        <v>1797</v>
      </c>
      <c r="V474" t="s">
        <v>1798</v>
      </c>
      <c r="W474" t="s">
        <v>56</v>
      </c>
      <c r="X474" t="s">
        <v>1799</v>
      </c>
      <c r="Y474" t="s">
        <v>1800</v>
      </c>
      <c r="Z474" s="3">
        <v>19</v>
      </c>
      <c r="AA474" t="s">
        <v>1801</v>
      </c>
      <c r="AB474" t="s">
        <v>1802</v>
      </c>
      <c r="AC474" t="s">
        <v>61</v>
      </c>
      <c r="AD474" t="s">
        <v>61</v>
      </c>
      <c r="AE474" t="s">
        <v>1803</v>
      </c>
      <c r="AF474" t="s">
        <v>63</v>
      </c>
      <c r="AH474">
        <v>0</v>
      </c>
      <c r="AI474" s="2">
        <v>44932</v>
      </c>
      <c r="AJ474" t="s">
        <v>64</v>
      </c>
      <c r="AK474" t="s">
        <v>64</v>
      </c>
      <c r="AL474" t="s">
        <v>1804</v>
      </c>
      <c r="AM474" t="s">
        <v>1797</v>
      </c>
      <c r="AN474" s="3">
        <v>155.53</v>
      </c>
      <c r="AO474" t="s">
        <v>1802</v>
      </c>
      <c r="AP474" t="s">
        <v>64</v>
      </c>
      <c r="AQ474" t="s">
        <v>1803</v>
      </c>
      <c r="AR474">
        <v>816</v>
      </c>
      <c r="AS474" t="s">
        <v>66</v>
      </c>
    </row>
    <row r="475" spans="1:45" ht="16" x14ac:dyDescent="0.2">
      <c r="A475">
        <v>2069</v>
      </c>
      <c r="B475">
        <v>2069</v>
      </c>
      <c r="C475" s="2">
        <v>44932.464641203696</v>
      </c>
      <c r="D475" t="s">
        <v>318</v>
      </c>
      <c r="E475" t="s">
        <v>1805</v>
      </c>
      <c r="F475" s="3">
        <v>6.99</v>
      </c>
      <c r="G475" t="s">
        <v>47</v>
      </c>
      <c r="H475" s="3">
        <v>0</v>
      </c>
      <c r="I475" t="s">
        <v>48</v>
      </c>
      <c r="J475">
        <v>2704</v>
      </c>
      <c r="K475" t="s">
        <v>49</v>
      </c>
      <c r="L475" t="s">
        <v>50</v>
      </c>
      <c r="M475" t="s">
        <v>51</v>
      </c>
      <c r="N475">
        <v>941</v>
      </c>
      <c r="O475" t="s">
        <v>52</v>
      </c>
      <c r="P475" t="s">
        <v>53</v>
      </c>
      <c r="T475" t="s">
        <v>1796</v>
      </c>
      <c r="U475" t="s">
        <v>1797</v>
      </c>
      <c r="V475" t="s">
        <v>1798</v>
      </c>
      <c r="W475" t="s">
        <v>56</v>
      </c>
      <c r="X475" t="s">
        <v>1799</v>
      </c>
      <c r="Y475" t="s">
        <v>1800</v>
      </c>
      <c r="Z475" s="3">
        <v>19</v>
      </c>
      <c r="AA475" t="s">
        <v>1801</v>
      </c>
      <c r="AB475" t="s">
        <v>1802</v>
      </c>
      <c r="AC475" t="s">
        <v>61</v>
      </c>
      <c r="AD475" t="s">
        <v>61</v>
      </c>
      <c r="AE475" t="s">
        <v>1803</v>
      </c>
      <c r="AF475" t="s">
        <v>63</v>
      </c>
      <c r="AH475">
        <v>0</v>
      </c>
      <c r="AI475" s="2">
        <v>44932</v>
      </c>
      <c r="AJ475" t="s">
        <v>64</v>
      </c>
      <c r="AK475" t="s">
        <v>64</v>
      </c>
      <c r="AL475" t="s">
        <v>1804</v>
      </c>
      <c r="AM475" t="s">
        <v>1797</v>
      </c>
      <c r="AN475" s="3">
        <v>155.53</v>
      </c>
      <c r="AO475" t="s">
        <v>1802</v>
      </c>
      <c r="AP475" t="s">
        <v>64</v>
      </c>
      <c r="AQ475" t="s">
        <v>1803</v>
      </c>
      <c r="AR475">
        <v>816</v>
      </c>
      <c r="AS475" t="s">
        <v>66</v>
      </c>
    </row>
    <row r="476" spans="1:45" ht="16" x14ac:dyDescent="0.2">
      <c r="A476">
        <v>2058</v>
      </c>
      <c r="B476">
        <v>2058</v>
      </c>
      <c r="C476" s="2">
        <v>44936</v>
      </c>
      <c r="E476" t="s">
        <v>1265</v>
      </c>
      <c r="F476" s="3">
        <v>155.54</v>
      </c>
      <c r="G476" t="s">
        <v>47</v>
      </c>
      <c r="H476" s="3">
        <v>0</v>
      </c>
      <c r="I476" t="s">
        <v>48</v>
      </c>
      <c r="J476">
        <v>705</v>
      </c>
      <c r="K476" t="s">
        <v>52</v>
      </c>
      <c r="L476" t="s">
        <v>53</v>
      </c>
      <c r="N476">
        <v>940</v>
      </c>
      <c r="O476" t="s">
        <v>52</v>
      </c>
      <c r="P476" t="s">
        <v>53</v>
      </c>
      <c r="T476" t="s">
        <v>1796</v>
      </c>
      <c r="U476" t="s">
        <v>1806</v>
      </c>
      <c r="Z476" s="3"/>
      <c r="AF476" t="s">
        <v>63</v>
      </c>
      <c r="AH476">
        <v>0</v>
      </c>
      <c r="AI476" s="2">
        <v>44936</v>
      </c>
      <c r="AJ476" t="s">
        <v>64</v>
      </c>
      <c r="AK476" t="s">
        <v>64</v>
      </c>
      <c r="AL476" t="s">
        <v>1807</v>
      </c>
      <c r="AM476" t="s">
        <v>1806</v>
      </c>
      <c r="AN476" s="3"/>
      <c r="AP476" t="s">
        <v>64</v>
      </c>
      <c r="AR476">
        <v>818</v>
      </c>
      <c r="AS476" t="s">
        <v>66</v>
      </c>
    </row>
    <row r="477" spans="1:45" ht="16" x14ac:dyDescent="0.2">
      <c r="A477">
        <v>2080</v>
      </c>
      <c r="B477">
        <v>2080</v>
      </c>
      <c r="C477" s="2">
        <v>44936</v>
      </c>
      <c r="D477" t="s">
        <v>1748</v>
      </c>
      <c r="E477" t="s">
        <v>1217</v>
      </c>
      <c r="F477" s="3">
        <v>45.9</v>
      </c>
      <c r="G477" t="s">
        <v>47</v>
      </c>
      <c r="H477" s="3">
        <v>0</v>
      </c>
      <c r="I477" t="s">
        <v>48</v>
      </c>
      <c r="J477">
        <v>2900</v>
      </c>
      <c r="K477" t="s">
        <v>49</v>
      </c>
      <c r="L477" t="s">
        <v>50</v>
      </c>
      <c r="M477" t="s">
        <v>51</v>
      </c>
      <c r="N477">
        <v>940</v>
      </c>
      <c r="O477" t="s">
        <v>52</v>
      </c>
      <c r="P477" t="s">
        <v>53</v>
      </c>
      <c r="T477" t="s">
        <v>612</v>
      </c>
      <c r="U477" t="s">
        <v>1808</v>
      </c>
      <c r="V477" t="s">
        <v>1809</v>
      </c>
      <c r="W477" t="s">
        <v>56</v>
      </c>
      <c r="X477" t="s">
        <v>1810</v>
      </c>
      <c r="Y477" t="s">
        <v>323</v>
      </c>
      <c r="Z477" s="3">
        <v>19</v>
      </c>
      <c r="AA477" t="s">
        <v>615</v>
      </c>
      <c r="AB477" t="s">
        <v>1811</v>
      </c>
      <c r="AC477" t="s">
        <v>61</v>
      </c>
      <c r="AD477" t="s">
        <v>61</v>
      </c>
      <c r="AE477" t="s">
        <v>1812</v>
      </c>
      <c r="AF477" t="s">
        <v>63</v>
      </c>
      <c r="AH477">
        <v>0</v>
      </c>
      <c r="AI477" s="2">
        <v>44936</v>
      </c>
      <c r="AJ477" t="s">
        <v>64</v>
      </c>
      <c r="AK477" t="s">
        <v>64</v>
      </c>
      <c r="AL477" t="s">
        <v>1813</v>
      </c>
      <c r="AM477" t="s">
        <v>1808</v>
      </c>
      <c r="AN477" s="3">
        <v>45.9</v>
      </c>
      <c r="AO477" t="s">
        <v>1811</v>
      </c>
      <c r="AP477" t="s">
        <v>64</v>
      </c>
      <c r="AQ477" t="s">
        <v>1812</v>
      </c>
      <c r="AR477">
        <v>819</v>
      </c>
      <c r="AS477" t="s">
        <v>66</v>
      </c>
    </row>
    <row r="478" spans="1:45" ht="16" x14ac:dyDescent="0.2">
      <c r="A478">
        <v>2252</v>
      </c>
      <c r="B478">
        <v>2252</v>
      </c>
      <c r="C478" s="2">
        <v>44936</v>
      </c>
      <c r="D478" t="s">
        <v>1814</v>
      </c>
      <c r="E478" t="s">
        <v>1815</v>
      </c>
      <c r="F478" s="3">
        <v>127.6</v>
      </c>
      <c r="G478" t="s">
        <v>47</v>
      </c>
      <c r="H478" s="3">
        <v>0</v>
      </c>
      <c r="I478" t="s">
        <v>48</v>
      </c>
      <c r="J478">
        <v>2560</v>
      </c>
      <c r="K478" t="s">
        <v>49</v>
      </c>
      <c r="L478" t="s">
        <v>50</v>
      </c>
      <c r="M478" t="s">
        <v>51</v>
      </c>
      <c r="N478">
        <v>561</v>
      </c>
      <c r="O478" t="s">
        <v>52</v>
      </c>
      <c r="P478" t="s">
        <v>53</v>
      </c>
      <c r="T478" t="s">
        <v>1816</v>
      </c>
      <c r="U478" t="s">
        <v>1817</v>
      </c>
      <c r="V478" t="s">
        <v>1457</v>
      </c>
      <c r="W478" t="s">
        <v>56</v>
      </c>
      <c r="X478" t="s">
        <v>1818</v>
      </c>
      <c r="Y478" t="s">
        <v>1819</v>
      </c>
      <c r="Z478" s="3">
        <v>0</v>
      </c>
      <c r="AA478" t="s">
        <v>1820</v>
      </c>
      <c r="AB478" t="s">
        <v>1821</v>
      </c>
      <c r="AC478" t="s">
        <v>61</v>
      </c>
      <c r="AD478" t="s">
        <v>61</v>
      </c>
      <c r="AE478" t="s">
        <v>1822</v>
      </c>
      <c r="AF478" t="s">
        <v>63</v>
      </c>
      <c r="AH478">
        <v>0</v>
      </c>
      <c r="AI478" s="2">
        <v>44936</v>
      </c>
      <c r="AJ478" t="s">
        <v>64</v>
      </c>
      <c r="AK478" t="s">
        <v>64</v>
      </c>
      <c r="AL478" t="s">
        <v>1823</v>
      </c>
      <c r="AM478" t="s">
        <v>1817</v>
      </c>
      <c r="AN478" s="3">
        <v>127.6</v>
      </c>
      <c r="AO478" t="s">
        <v>1821</v>
      </c>
      <c r="AP478" t="s">
        <v>64</v>
      </c>
      <c r="AQ478" t="s">
        <v>1822</v>
      </c>
      <c r="AR478">
        <v>863</v>
      </c>
      <c r="AS478" t="s">
        <v>66</v>
      </c>
    </row>
    <row r="479" spans="1:45" ht="16" x14ac:dyDescent="0.2">
      <c r="A479">
        <v>2260</v>
      </c>
      <c r="B479">
        <v>2260</v>
      </c>
      <c r="C479" s="2">
        <v>44936</v>
      </c>
      <c r="D479" t="s">
        <v>797</v>
      </c>
      <c r="E479" t="s">
        <v>1824</v>
      </c>
      <c r="F479" s="3">
        <v>17</v>
      </c>
      <c r="G479" t="s">
        <v>47</v>
      </c>
      <c r="H479" s="3">
        <v>0</v>
      </c>
      <c r="I479" t="s">
        <v>48</v>
      </c>
      <c r="J479">
        <v>6822</v>
      </c>
      <c r="K479" t="s">
        <v>49</v>
      </c>
      <c r="L479" t="s">
        <v>50</v>
      </c>
      <c r="M479" t="s">
        <v>799</v>
      </c>
      <c r="N479">
        <v>561</v>
      </c>
      <c r="O479" t="s">
        <v>52</v>
      </c>
      <c r="P479" t="s">
        <v>53</v>
      </c>
      <c r="T479" t="s">
        <v>1825</v>
      </c>
      <c r="V479" t="s">
        <v>1403</v>
      </c>
      <c r="W479" t="s">
        <v>56</v>
      </c>
      <c r="X479" t="s">
        <v>1826</v>
      </c>
      <c r="Y479" t="s">
        <v>1827</v>
      </c>
      <c r="Z479" s="3">
        <v>7</v>
      </c>
      <c r="AA479" t="s">
        <v>165</v>
      </c>
      <c r="AB479" t="s">
        <v>1821</v>
      </c>
      <c r="AC479" t="s">
        <v>61</v>
      </c>
      <c r="AD479" t="s">
        <v>61</v>
      </c>
      <c r="AE479" t="s">
        <v>1828</v>
      </c>
      <c r="AF479" t="s">
        <v>63</v>
      </c>
      <c r="AH479">
        <v>0</v>
      </c>
      <c r="AI479" s="2">
        <v>44936</v>
      </c>
      <c r="AJ479" t="s">
        <v>64</v>
      </c>
      <c r="AK479" t="s">
        <v>64</v>
      </c>
      <c r="AL479" t="s">
        <v>1829</v>
      </c>
      <c r="AN479" s="3">
        <v>17</v>
      </c>
      <c r="AO479" t="s">
        <v>1821</v>
      </c>
      <c r="AP479" t="s">
        <v>64</v>
      </c>
      <c r="AQ479" t="s">
        <v>1828</v>
      </c>
      <c r="AR479">
        <v>864</v>
      </c>
      <c r="AS479" t="s">
        <v>66</v>
      </c>
    </row>
    <row r="480" spans="1:45" ht="16" x14ac:dyDescent="0.2">
      <c r="A480">
        <v>2066</v>
      </c>
      <c r="B480">
        <v>2066</v>
      </c>
      <c r="C480" s="2">
        <v>44937</v>
      </c>
      <c r="D480" t="s">
        <v>797</v>
      </c>
      <c r="E480" t="s">
        <v>1830</v>
      </c>
      <c r="F480" s="3">
        <v>314.60000000000002</v>
      </c>
      <c r="G480" t="s">
        <v>47</v>
      </c>
      <c r="H480" s="3">
        <v>0</v>
      </c>
      <c r="I480" t="s">
        <v>48</v>
      </c>
      <c r="J480">
        <v>2563</v>
      </c>
      <c r="K480" t="s">
        <v>49</v>
      </c>
      <c r="L480" t="s">
        <v>50</v>
      </c>
      <c r="M480" t="s">
        <v>51</v>
      </c>
      <c r="N480">
        <v>942</v>
      </c>
      <c r="O480" t="s">
        <v>52</v>
      </c>
      <c r="P480" t="s">
        <v>53</v>
      </c>
      <c r="T480" t="s">
        <v>1831</v>
      </c>
      <c r="U480" t="s">
        <v>1832</v>
      </c>
      <c r="V480" t="s">
        <v>1833</v>
      </c>
      <c r="W480" t="s">
        <v>56</v>
      </c>
      <c r="X480" t="s">
        <v>1834</v>
      </c>
      <c r="Y480" t="s">
        <v>411</v>
      </c>
      <c r="Z480" s="3">
        <v>7</v>
      </c>
      <c r="AA480" t="s">
        <v>1835</v>
      </c>
      <c r="AB480" t="s">
        <v>1836</v>
      </c>
      <c r="AC480" t="s">
        <v>61</v>
      </c>
      <c r="AD480" t="s">
        <v>61</v>
      </c>
      <c r="AE480" t="s">
        <v>1837</v>
      </c>
      <c r="AF480" t="s">
        <v>63</v>
      </c>
      <c r="AH480">
        <v>0</v>
      </c>
      <c r="AI480" s="2">
        <v>44937</v>
      </c>
      <c r="AJ480" t="s">
        <v>64</v>
      </c>
      <c r="AK480" t="s">
        <v>64</v>
      </c>
      <c r="AL480" t="s">
        <v>1838</v>
      </c>
      <c r="AM480" t="s">
        <v>1832</v>
      </c>
      <c r="AN480" s="3">
        <v>314.60000000000002</v>
      </c>
      <c r="AO480" t="s">
        <v>1836</v>
      </c>
      <c r="AP480" t="s">
        <v>64</v>
      </c>
      <c r="AQ480" t="s">
        <v>1837</v>
      </c>
      <c r="AR480">
        <v>821</v>
      </c>
      <c r="AS480" t="s">
        <v>66</v>
      </c>
    </row>
    <row r="481" spans="1:45" ht="16" x14ac:dyDescent="0.2">
      <c r="A481">
        <v>2081</v>
      </c>
      <c r="B481">
        <v>2081</v>
      </c>
      <c r="C481" s="2">
        <v>44939</v>
      </c>
      <c r="E481" t="s">
        <v>215</v>
      </c>
      <c r="F481" s="3">
        <v>3533.09</v>
      </c>
      <c r="G481" t="s">
        <v>47</v>
      </c>
      <c r="H481" s="3">
        <v>0</v>
      </c>
      <c r="I481" t="s">
        <v>48</v>
      </c>
      <c r="J481">
        <v>1700</v>
      </c>
      <c r="K481" t="s">
        <v>52</v>
      </c>
      <c r="L481" t="s">
        <v>203</v>
      </c>
      <c r="N481">
        <v>940</v>
      </c>
      <c r="O481" t="s">
        <v>52</v>
      </c>
      <c r="P481" t="s">
        <v>53</v>
      </c>
      <c r="T481" t="s">
        <v>1839</v>
      </c>
      <c r="U481" t="s">
        <v>1840</v>
      </c>
      <c r="Z481" s="3"/>
      <c r="AF481" t="s">
        <v>63</v>
      </c>
      <c r="AH481">
        <v>0</v>
      </c>
      <c r="AI481" s="2">
        <v>44939</v>
      </c>
      <c r="AJ481" t="s">
        <v>64</v>
      </c>
      <c r="AK481" t="s">
        <v>64</v>
      </c>
      <c r="AL481" t="s">
        <v>1841</v>
      </c>
      <c r="AM481" t="s">
        <v>1840</v>
      </c>
      <c r="AN481" s="3"/>
      <c r="AP481" t="s">
        <v>64</v>
      </c>
      <c r="AR481">
        <v>822</v>
      </c>
      <c r="AS481" t="s">
        <v>66</v>
      </c>
    </row>
    <row r="482" spans="1:45" ht="16" x14ac:dyDescent="0.2">
      <c r="A482">
        <v>2086</v>
      </c>
      <c r="B482">
        <v>2086</v>
      </c>
      <c r="C482" s="2">
        <v>44942</v>
      </c>
      <c r="D482" t="s">
        <v>1748</v>
      </c>
      <c r="E482" t="s">
        <v>188</v>
      </c>
      <c r="F482" s="3">
        <v>60</v>
      </c>
      <c r="G482" t="s">
        <v>47</v>
      </c>
      <c r="H482" s="3">
        <v>0</v>
      </c>
      <c r="I482" t="s">
        <v>48</v>
      </c>
      <c r="J482">
        <v>2753</v>
      </c>
      <c r="K482" t="s">
        <v>49</v>
      </c>
      <c r="L482" t="s">
        <v>50</v>
      </c>
      <c r="M482" t="s">
        <v>51</v>
      </c>
      <c r="N482">
        <v>940</v>
      </c>
      <c r="O482" t="s">
        <v>52</v>
      </c>
      <c r="P482" t="s">
        <v>53</v>
      </c>
      <c r="T482" t="s">
        <v>189</v>
      </c>
      <c r="U482" t="s">
        <v>1842</v>
      </c>
      <c r="Z482" s="3"/>
      <c r="AF482" t="s">
        <v>63</v>
      </c>
      <c r="AH482">
        <v>0</v>
      </c>
      <c r="AI482" s="2">
        <v>44942</v>
      </c>
      <c r="AJ482" t="s">
        <v>64</v>
      </c>
      <c r="AK482" t="s">
        <v>64</v>
      </c>
      <c r="AL482" t="s">
        <v>1843</v>
      </c>
      <c r="AM482" t="s">
        <v>1842</v>
      </c>
      <c r="AN482" s="3"/>
      <c r="AP482" t="s">
        <v>64</v>
      </c>
      <c r="AR482">
        <v>823</v>
      </c>
      <c r="AS482" t="s">
        <v>66</v>
      </c>
    </row>
    <row r="483" spans="1:45" ht="16" x14ac:dyDescent="0.2">
      <c r="A483">
        <v>2253</v>
      </c>
      <c r="B483">
        <v>2253</v>
      </c>
      <c r="C483" s="2">
        <v>44942</v>
      </c>
      <c r="D483" t="s">
        <v>1814</v>
      </c>
      <c r="E483" t="s">
        <v>1844</v>
      </c>
      <c r="F483" s="3">
        <v>39.17</v>
      </c>
      <c r="G483" t="s">
        <v>47</v>
      </c>
      <c r="H483" s="3">
        <v>0</v>
      </c>
      <c r="I483" t="s">
        <v>48</v>
      </c>
      <c r="J483">
        <v>3270</v>
      </c>
      <c r="K483" t="s">
        <v>49</v>
      </c>
      <c r="L483" t="s">
        <v>50</v>
      </c>
      <c r="M483" t="s">
        <v>106</v>
      </c>
      <c r="N483">
        <v>942</v>
      </c>
      <c r="O483" t="s">
        <v>52</v>
      </c>
      <c r="P483" t="s">
        <v>53</v>
      </c>
      <c r="T483" t="s">
        <v>1845</v>
      </c>
      <c r="U483" t="s">
        <v>1846</v>
      </c>
      <c r="V483" t="s">
        <v>1479</v>
      </c>
      <c r="W483" t="s">
        <v>56</v>
      </c>
      <c r="X483" t="s">
        <v>1847</v>
      </c>
      <c r="Y483" t="s">
        <v>1819</v>
      </c>
      <c r="Z483" s="3">
        <v>0</v>
      </c>
      <c r="AA483" t="s">
        <v>1848</v>
      </c>
      <c r="AB483" t="s">
        <v>1849</v>
      </c>
      <c r="AC483" t="s">
        <v>61</v>
      </c>
      <c r="AD483" t="s">
        <v>61</v>
      </c>
      <c r="AE483" t="s">
        <v>1850</v>
      </c>
      <c r="AF483" t="s">
        <v>63</v>
      </c>
      <c r="AH483">
        <v>0</v>
      </c>
      <c r="AI483" s="2">
        <v>44942</v>
      </c>
      <c r="AJ483" t="s">
        <v>64</v>
      </c>
      <c r="AK483" t="s">
        <v>64</v>
      </c>
      <c r="AL483" t="s">
        <v>1851</v>
      </c>
      <c r="AM483" t="s">
        <v>1846</v>
      </c>
      <c r="AN483" s="3">
        <v>39.17</v>
      </c>
      <c r="AO483" t="s">
        <v>1849</v>
      </c>
      <c r="AP483" t="s">
        <v>64</v>
      </c>
      <c r="AQ483" t="s">
        <v>1850</v>
      </c>
      <c r="AR483">
        <v>832</v>
      </c>
      <c r="AS483" t="s">
        <v>66</v>
      </c>
    </row>
    <row r="484" spans="1:45" ht="16" x14ac:dyDescent="0.2">
      <c r="A484">
        <v>2254</v>
      </c>
      <c r="B484">
        <v>2254</v>
      </c>
      <c r="C484" s="2">
        <v>44942</v>
      </c>
      <c r="D484" t="s">
        <v>1748</v>
      </c>
      <c r="E484" t="s">
        <v>1852</v>
      </c>
      <c r="F484" s="3">
        <v>0.52</v>
      </c>
      <c r="G484" t="s">
        <v>47</v>
      </c>
      <c r="H484" s="3">
        <v>0</v>
      </c>
      <c r="I484" t="s">
        <v>48</v>
      </c>
      <c r="J484">
        <v>2705</v>
      </c>
      <c r="K484" t="s">
        <v>49</v>
      </c>
      <c r="L484" t="s">
        <v>50</v>
      </c>
      <c r="M484" t="s">
        <v>51</v>
      </c>
      <c r="N484">
        <v>942</v>
      </c>
      <c r="O484" t="s">
        <v>52</v>
      </c>
      <c r="P484" t="s">
        <v>53</v>
      </c>
      <c r="T484" t="s">
        <v>1845</v>
      </c>
      <c r="U484" t="s">
        <v>1846</v>
      </c>
      <c r="V484" t="s">
        <v>1479</v>
      </c>
      <c r="W484" t="s">
        <v>56</v>
      </c>
      <c r="X484" t="s">
        <v>1847</v>
      </c>
      <c r="Y484" t="s">
        <v>1819</v>
      </c>
      <c r="Z484" s="3">
        <v>0</v>
      </c>
      <c r="AA484" t="s">
        <v>1848</v>
      </c>
      <c r="AB484" t="s">
        <v>1849</v>
      </c>
      <c r="AC484" t="s">
        <v>61</v>
      </c>
      <c r="AD484" t="s">
        <v>61</v>
      </c>
      <c r="AE484" t="s">
        <v>1850</v>
      </c>
      <c r="AF484" t="s">
        <v>63</v>
      </c>
      <c r="AH484">
        <v>0</v>
      </c>
      <c r="AI484" s="2">
        <v>44942</v>
      </c>
      <c r="AJ484" t="s">
        <v>64</v>
      </c>
      <c r="AK484" t="s">
        <v>64</v>
      </c>
      <c r="AL484" t="s">
        <v>1851</v>
      </c>
      <c r="AM484" t="s">
        <v>1846</v>
      </c>
      <c r="AN484" s="3">
        <v>39.17</v>
      </c>
      <c r="AO484" t="s">
        <v>1849</v>
      </c>
      <c r="AP484" t="s">
        <v>64</v>
      </c>
      <c r="AQ484" t="s">
        <v>1850</v>
      </c>
      <c r="AR484">
        <v>832</v>
      </c>
      <c r="AS484" t="s">
        <v>66</v>
      </c>
    </row>
    <row r="485" spans="1:45" ht="16" x14ac:dyDescent="0.2">
      <c r="A485">
        <v>2255</v>
      </c>
      <c r="B485">
        <v>2255</v>
      </c>
      <c r="C485" s="2">
        <v>44942</v>
      </c>
      <c r="D485" t="s">
        <v>1814</v>
      </c>
      <c r="E485" t="s">
        <v>1853</v>
      </c>
      <c r="F485" s="3">
        <v>21.24</v>
      </c>
      <c r="G485" t="s">
        <v>47</v>
      </c>
      <c r="H485" s="3">
        <v>0</v>
      </c>
      <c r="I485" t="s">
        <v>48</v>
      </c>
      <c r="J485">
        <v>3270</v>
      </c>
      <c r="K485" t="s">
        <v>49</v>
      </c>
      <c r="L485" t="s">
        <v>50</v>
      </c>
      <c r="M485" t="s">
        <v>106</v>
      </c>
      <c r="N485">
        <v>942</v>
      </c>
      <c r="O485" t="s">
        <v>52</v>
      </c>
      <c r="P485" t="s">
        <v>53</v>
      </c>
      <c r="T485" t="s">
        <v>1854</v>
      </c>
      <c r="U485" t="s">
        <v>1855</v>
      </c>
      <c r="V485" t="s">
        <v>1468</v>
      </c>
      <c r="W485" t="s">
        <v>56</v>
      </c>
      <c r="X485" t="s">
        <v>1856</v>
      </c>
      <c r="Y485" t="s">
        <v>1819</v>
      </c>
      <c r="Z485" s="3">
        <v>0</v>
      </c>
      <c r="AA485" t="s">
        <v>1857</v>
      </c>
      <c r="AB485" t="s">
        <v>1858</v>
      </c>
      <c r="AC485" t="s">
        <v>61</v>
      </c>
      <c r="AD485" t="s">
        <v>61</v>
      </c>
      <c r="AE485" t="s">
        <v>1859</v>
      </c>
      <c r="AF485" t="s">
        <v>63</v>
      </c>
      <c r="AH485">
        <v>0</v>
      </c>
      <c r="AI485" s="2">
        <v>44942</v>
      </c>
      <c r="AJ485" t="s">
        <v>64</v>
      </c>
      <c r="AK485" t="s">
        <v>64</v>
      </c>
      <c r="AL485" t="s">
        <v>1860</v>
      </c>
      <c r="AM485" t="s">
        <v>1855</v>
      </c>
      <c r="AN485" s="3">
        <v>21.24</v>
      </c>
      <c r="AO485" t="s">
        <v>1858</v>
      </c>
      <c r="AP485" t="s">
        <v>64</v>
      </c>
      <c r="AQ485" t="s">
        <v>1859</v>
      </c>
      <c r="AR485">
        <v>833</v>
      </c>
      <c r="AS485" t="s">
        <v>66</v>
      </c>
    </row>
    <row r="486" spans="1:45" ht="16" x14ac:dyDescent="0.2">
      <c r="A486">
        <v>2256</v>
      </c>
      <c r="B486">
        <v>2256</v>
      </c>
      <c r="C486" s="2">
        <v>44942</v>
      </c>
      <c r="D486" t="s">
        <v>1748</v>
      </c>
      <c r="E486" t="s">
        <v>1861</v>
      </c>
      <c r="F486" s="3">
        <v>0.6</v>
      </c>
      <c r="G486" t="s">
        <v>47</v>
      </c>
      <c r="H486" s="3">
        <v>0</v>
      </c>
      <c r="I486" t="s">
        <v>48</v>
      </c>
      <c r="J486">
        <v>2705</v>
      </c>
      <c r="K486" t="s">
        <v>49</v>
      </c>
      <c r="L486" t="s">
        <v>50</v>
      </c>
      <c r="M486" t="s">
        <v>51</v>
      </c>
      <c r="N486">
        <v>942</v>
      </c>
      <c r="O486" t="s">
        <v>52</v>
      </c>
      <c r="P486" t="s">
        <v>53</v>
      </c>
      <c r="T486" t="s">
        <v>1854</v>
      </c>
      <c r="U486" t="s">
        <v>1855</v>
      </c>
      <c r="V486" t="s">
        <v>1468</v>
      </c>
      <c r="W486" t="s">
        <v>56</v>
      </c>
      <c r="X486" t="s">
        <v>1856</v>
      </c>
      <c r="Y486" t="s">
        <v>1819</v>
      </c>
      <c r="Z486" s="3">
        <v>0</v>
      </c>
      <c r="AA486" t="s">
        <v>1857</v>
      </c>
      <c r="AB486" t="s">
        <v>1858</v>
      </c>
      <c r="AC486" t="s">
        <v>61</v>
      </c>
      <c r="AD486" t="s">
        <v>61</v>
      </c>
      <c r="AE486" t="s">
        <v>1859</v>
      </c>
      <c r="AF486" t="s">
        <v>63</v>
      </c>
      <c r="AH486">
        <v>0</v>
      </c>
      <c r="AI486" s="2">
        <v>44942</v>
      </c>
      <c r="AJ486" t="s">
        <v>64</v>
      </c>
      <c r="AK486" t="s">
        <v>64</v>
      </c>
      <c r="AL486" t="s">
        <v>1860</v>
      </c>
      <c r="AM486" t="s">
        <v>1855</v>
      </c>
      <c r="AN486" s="3">
        <v>21.24</v>
      </c>
      <c r="AO486" t="s">
        <v>1858</v>
      </c>
      <c r="AP486" t="s">
        <v>64</v>
      </c>
      <c r="AQ486" t="s">
        <v>1859</v>
      </c>
      <c r="AR486">
        <v>833</v>
      </c>
      <c r="AS486" t="s">
        <v>66</v>
      </c>
    </row>
    <row r="487" spans="1:45" ht="16" x14ac:dyDescent="0.2">
      <c r="A487">
        <v>2085</v>
      </c>
      <c r="B487">
        <v>2085</v>
      </c>
      <c r="C487" s="2">
        <v>44943</v>
      </c>
      <c r="D487" t="s">
        <v>338</v>
      </c>
      <c r="E487" t="s">
        <v>1862</v>
      </c>
      <c r="F487" s="3">
        <v>30</v>
      </c>
      <c r="G487" t="s">
        <v>47</v>
      </c>
      <c r="H487" s="3">
        <v>0</v>
      </c>
      <c r="I487" t="s">
        <v>48</v>
      </c>
      <c r="J487">
        <v>2561</v>
      </c>
      <c r="K487" t="s">
        <v>49</v>
      </c>
      <c r="L487" t="s">
        <v>50</v>
      </c>
      <c r="M487" t="s">
        <v>51</v>
      </c>
      <c r="N487">
        <v>940</v>
      </c>
      <c r="O487" t="s">
        <v>52</v>
      </c>
      <c r="P487" t="s">
        <v>53</v>
      </c>
      <c r="T487" t="s">
        <v>817</v>
      </c>
      <c r="U487" t="s">
        <v>1863</v>
      </c>
      <c r="V487" t="s">
        <v>1864</v>
      </c>
      <c r="W487" t="s">
        <v>56</v>
      </c>
      <c r="X487" t="s">
        <v>1865</v>
      </c>
      <c r="Y487" t="s">
        <v>1003</v>
      </c>
      <c r="Z487" s="3">
        <v>0</v>
      </c>
      <c r="AA487" t="s">
        <v>223</v>
      </c>
      <c r="AB487" t="s">
        <v>1391</v>
      </c>
      <c r="AC487" t="s">
        <v>61</v>
      </c>
      <c r="AD487" t="s">
        <v>61</v>
      </c>
      <c r="AE487" t="s">
        <v>1866</v>
      </c>
      <c r="AF487" t="s">
        <v>63</v>
      </c>
      <c r="AH487">
        <v>0</v>
      </c>
      <c r="AI487" s="2">
        <v>44943</v>
      </c>
      <c r="AJ487" t="s">
        <v>64</v>
      </c>
      <c r="AK487" t="s">
        <v>64</v>
      </c>
      <c r="AL487" t="s">
        <v>1867</v>
      </c>
      <c r="AM487" t="s">
        <v>1863</v>
      </c>
      <c r="AN487" s="3">
        <v>30</v>
      </c>
      <c r="AO487" t="s">
        <v>1391</v>
      </c>
      <c r="AP487" t="s">
        <v>64</v>
      </c>
      <c r="AQ487" t="s">
        <v>1866</v>
      </c>
      <c r="AR487">
        <v>825</v>
      </c>
      <c r="AS487" t="s">
        <v>66</v>
      </c>
    </row>
    <row r="488" spans="1:45" ht="16" x14ac:dyDescent="0.2">
      <c r="A488">
        <v>2201</v>
      </c>
      <c r="B488">
        <v>2201</v>
      </c>
      <c r="C488" s="2">
        <v>44943</v>
      </c>
      <c r="D488" t="s">
        <v>1761</v>
      </c>
      <c r="E488" t="s">
        <v>1868</v>
      </c>
      <c r="F488" s="3">
        <v>116.52</v>
      </c>
      <c r="G488" t="s">
        <v>47</v>
      </c>
      <c r="H488" s="3">
        <v>0</v>
      </c>
      <c r="I488" t="s">
        <v>48</v>
      </c>
      <c r="J488">
        <v>2720</v>
      </c>
      <c r="K488" t="s">
        <v>49</v>
      </c>
      <c r="L488" t="s">
        <v>50</v>
      </c>
      <c r="M488" t="s">
        <v>51</v>
      </c>
      <c r="N488">
        <v>940</v>
      </c>
      <c r="O488" t="s">
        <v>52</v>
      </c>
      <c r="P488" t="s">
        <v>53</v>
      </c>
      <c r="T488" t="s">
        <v>1869</v>
      </c>
      <c r="U488" t="s">
        <v>1870</v>
      </c>
      <c r="V488" t="s">
        <v>1871</v>
      </c>
      <c r="W488" t="s">
        <v>56</v>
      </c>
      <c r="X488" t="s">
        <v>1872</v>
      </c>
      <c r="Y488" t="s">
        <v>1873</v>
      </c>
      <c r="Z488" s="3">
        <v>7</v>
      </c>
      <c r="AA488" t="s">
        <v>1874</v>
      </c>
      <c r="AB488" t="s">
        <v>1875</v>
      </c>
      <c r="AC488" t="s">
        <v>61</v>
      </c>
      <c r="AD488" t="s">
        <v>61</v>
      </c>
      <c r="AE488" t="s">
        <v>1876</v>
      </c>
      <c r="AF488" t="s">
        <v>63</v>
      </c>
      <c r="AH488">
        <v>0</v>
      </c>
      <c r="AI488" s="2">
        <v>44943</v>
      </c>
      <c r="AJ488" t="s">
        <v>64</v>
      </c>
      <c r="AK488" t="s">
        <v>64</v>
      </c>
      <c r="AL488" t="s">
        <v>1877</v>
      </c>
      <c r="AM488" t="s">
        <v>1870</v>
      </c>
      <c r="AN488" s="3">
        <v>116.52</v>
      </c>
      <c r="AO488" t="s">
        <v>1875</v>
      </c>
      <c r="AP488" t="s">
        <v>64</v>
      </c>
      <c r="AQ488" t="s">
        <v>1876</v>
      </c>
      <c r="AR488">
        <v>824</v>
      </c>
      <c r="AS488" t="s">
        <v>66</v>
      </c>
    </row>
    <row r="489" spans="1:45" ht="16" x14ac:dyDescent="0.2">
      <c r="A489">
        <v>2198</v>
      </c>
      <c r="B489">
        <v>2198</v>
      </c>
      <c r="C489" s="2">
        <v>44945</v>
      </c>
      <c r="D489" t="s">
        <v>1748</v>
      </c>
      <c r="E489" t="s">
        <v>46</v>
      </c>
      <c r="F489" s="3">
        <v>3.7</v>
      </c>
      <c r="G489" t="s">
        <v>47</v>
      </c>
      <c r="H489" s="3">
        <v>0</v>
      </c>
      <c r="I489" t="s">
        <v>48</v>
      </c>
      <c r="J489">
        <v>2702</v>
      </c>
      <c r="K489" t="s">
        <v>49</v>
      </c>
      <c r="L489" t="s">
        <v>50</v>
      </c>
      <c r="M489" t="s">
        <v>51</v>
      </c>
      <c r="N489">
        <v>940</v>
      </c>
      <c r="O489" t="s">
        <v>52</v>
      </c>
      <c r="P489" t="s">
        <v>53</v>
      </c>
      <c r="T489" t="s">
        <v>1878</v>
      </c>
      <c r="U489" t="s">
        <v>1879</v>
      </c>
      <c r="V489" t="s">
        <v>1393</v>
      </c>
      <c r="W489" t="s">
        <v>56</v>
      </c>
      <c r="X489" t="s">
        <v>1880</v>
      </c>
      <c r="Y489" t="s">
        <v>58</v>
      </c>
      <c r="Z489" s="3">
        <v>0</v>
      </c>
      <c r="AA489" t="s">
        <v>1881</v>
      </c>
      <c r="AB489" t="s">
        <v>1882</v>
      </c>
      <c r="AC489" t="s">
        <v>61</v>
      </c>
      <c r="AD489" t="s">
        <v>61</v>
      </c>
      <c r="AE489" t="s">
        <v>1883</v>
      </c>
      <c r="AF489" t="s">
        <v>63</v>
      </c>
      <c r="AH489">
        <v>0</v>
      </c>
      <c r="AI489" s="2">
        <v>44945</v>
      </c>
      <c r="AJ489" t="s">
        <v>64</v>
      </c>
      <c r="AK489" t="s">
        <v>64</v>
      </c>
      <c r="AL489" t="s">
        <v>1884</v>
      </c>
      <c r="AM489" t="s">
        <v>1879</v>
      </c>
      <c r="AN489" s="3">
        <v>3.7</v>
      </c>
      <c r="AO489" t="s">
        <v>1882</v>
      </c>
      <c r="AP489" t="s">
        <v>64</v>
      </c>
      <c r="AQ489" t="s">
        <v>1883</v>
      </c>
      <c r="AR489">
        <v>826</v>
      </c>
      <c r="AS489" t="s">
        <v>66</v>
      </c>
    </row>
    <row r="490" spans="1:45" ht="16" x14ac:dyDescent="0.2">
      <c r="A490">
        <v>2123</v>
      </c>
      <c r="B490">
        <v>2123</v>
      </c>
      <c r="C490" s="2">
        <v>44946</v>
      </c>
      <c r="E490" t="s">
        <v>744</v>
      </c>
      <c r="F490" s="3">
        <v>4.99</v>
      </c>
      <c r="G490" t="s">
        <v>47</v>
      </c>
      <c r="H490" s="3">
        <v>0</v>
      </c>
      <c r="I490" t="s">
        <v>48</v>
      </c>
      <c r="J490">
        <v>705</v>
      </c>
      <c r="K490" t="s">
        <v>52</v>
      </c>
      <c r="L490" t="s">
        <v>53</v>
      </c>
      <c r="N490">
        <v>940</v>
      </c>
      <c r="O490" t="s">
        <v>52</v>
      </c>
      <c r="P490" t="s">
        <v>53</v>
      </c>
      <c r="T490" t="s">
        <v>1043</v>
      </c>
      <c r="U490" t="s">
        <v>649</v>
      </c>
      <c r="Z490" s="3"/>
      <c r="AF490" t="s">
        <v>63</v>
      </c>
      <c r="AH490">
        <v>0</v>
      </c>
      <c r="AI490" s="2">
        <v>44946</v>
      </c>
      <c r="AJ490" t="s">
        <v>64</v>
      </c>
      <c r="AK490" t="s">
        <v>64</v>
      </c>
      <c r="AL490" t="s">
        <v>1885</v>
      </c>
      <c r="AM490" t="s">
        <v>649</v>
      </c>
      <c r="AN490" s="3"/>
      <c r="AP490" t="s">
        <v>64</v>
      </c>
      <c r="AR490">
        <v>827</v>
      </c>
      <c r="AS490" t="s">
        <v>66</v>
      </c>
    </row>
    <row r="491" spans="1:45" ht="16" x14ac:dyDescent="0.2">
      <c r="A491">
        <v>2131</v>
      </c>
      <c r="B491">
        <v>2131</v>
      </c>
      <c r="C491" s="2">
        <v>44946</v>
      </c>
      <c r="E491" t="s">
        <v>1886</v>
      </c>
      <c r="F491" s="3">
        <v>4.99</v>
      </c>
      <c r="G491" t="s">
        <v>47</v>
      </c>
      <c r="H491" s="3">
        <v>0</v>
      </c>
      <c r="I491" t="s">
        <v>104</v>
      </c>
      <c r="J491">
        <v>942</v>
      </c>
      <c r="K491" t="s">
        <v>52</v>
      </c>
      <c r="L491" t="s">
        <v>53</v>
      </c>
      <c r="N491">
        <v>705</v>
      </c>
      <c r="O491" t="s">
        <v>52</v>
      </c>
      <c r="P491" t="s">
        <v>53</v>
      </c>
      <c r="T491" t="s">
        <v>1046</v>
      </c>
      <c r="U491" t="s">
        <v>1887</v>
      </c>
      <c r="Z491" s="3"/>
      <c r="AF491" t="s">
        <v>63</v>
      </c>
      <c r="AH491">
        <v>0</v>
      </c>
      <c r="AI491" s="2">
        <v>44946</v>
      </c>
      <c r="AJ491" t="s">
        <v>64</v>
      </c>
      <c r="AK491" t="s">
        <v>64</v>
      </c>
      <c r="AL491" t="s">
        <v>1888</v>
      </c>
      <c r="AM491" t="s">
        <v>1887</v>
      </c>
      <c r="AN491" s="3"/>
      <c r="AP491" t="s">
        <v>64</v>
      </c>
      <c r="AR491">
        <v>834</v>
      </c>
      <c r="AS491" t="s">
        <v>66</v>
      </c>
    </row>
    <row r="492" spans="1:45" ht="16" x14ac:dyDescent="0.2">
      <c r="A492">
        <v>2130</v>
      </c>
      <c r="B492">
        <v>2130</v>
      </c>
      <c r="C492" s="2">
        <v>44949</v>
      </c>
      <c r="E492" t="s">
        <v>1889</v>
      </c>
      <c r="F492" s="3">
        <v>6307.99</v>
      </c>
      <c r="G492" t="s">
        <v>47</v>
      </c>
      <c r="H492" s="3">
        <v>0</v>
      </c>
      <c r="I492" t="s">
        <v>48</v>
      </c>
      <c r="J492">
        <v>1712</v>
      </c>
      <c r="K492" t="s">
        <v>52</v>
      </c>
      <c r="L492" t="s">
        <v>203</v>
      </c>
      <c r="N492">
        <v>940</v>
      </c>
      <c r="O492" t="s">
        <v>52</v>
      </c>
      <c r="P492" t="s">
        <v>53</v>
      </c>
      <c r="T492" t="s">
        <v>1890</v>
      </c>
      <c r="U492" t="s">
        <v>1891</v>
      </c>
      <c r="Z492" s="3"/>
      <c r="AF492" t="s">
        <v>63</v>
      </c>
      <c r="AH492">
        <v>0</v>
      </c>
      <c r="AI492" s="2">
        <v>44949</v>
      </c>
      <c r="AJ492" t="s">
        <v>64</v>
      </c>
      <c r="AK492" t="s">
        <v>64</v>
      </c>
      <c r="AL492" t="s">
        <v>1892</v>
      </c>
      <c r="AM492" t="s">
        <v>1891</v>
      </c>
      <c r="AN492" s="3"/>
      <c r="AP492" t="s">
        <v>64</v>
      </c>
      <c r="AR492">
        <v>828</v>
      </c>
      <c r="AS492" t="s">
        <v>66</v>
      </c>
    </row>
    <row r="493" spans="1:45" ht="16" x14ac:dyDescent="0.2">
      <c r="A493">
        <v>2156</v>
      </c>
      <c r="B493">
        <v>2156</v>
      </c>
      <c r="C493" s="2">
        <v>44950</v>
      </c>
      <c r="D493" t="s">
        <v>1748</v>
      </c>
      <c r="E493" t="s">
        <v>1268</v>
      </c>
      <c r="F493" s="3">
        <v>39.9</v>
      </c>
      <c r="G493" t="s">
        <v>47</v>
      </c>
      <c r="H493" s="3">
        <v>0</v>
      </c>
      <c r="I493" t="s">
        <v>48</v>
      </c>
      <c r="J493">
        <v>2900</v>
      </c>
      <c r="K493" t="s">
        <v>49</v>
      </c>
      <c r="L493" t="s">
        <v>50</v>
      </c>
      <c r="M493" t="s">
        <v>51</v>
      </c>
      <c r="N493">
        <v>940</v>
      </c>
      <c r="O493" t="s">
        <v>52</v>
      </c>
      <c r="P493" t="s">
        <v>53</v>
      </c>
      <c r="T493" t="s">
        <v>554</v>
      </c>
      <c r="U493" t="s">
        <v>1893</v>
      </c>
      <c r="V493" t="s">
        <v>1894</v>
      </c>
      <c r="W493" t="s">
        <v>56</v>
      </c>
      <c r="X493" t="s">
        <v>1895</v>
      </c>
      <c r="Y493" t="s">
        <v>323</v>
      </c>
      <c r="Z493" s="3">
        <v>19</v>
      </c>
      <c r="AA493" t="s">
        <v>558</v>
      </c>
      <c r="AB493" t="s">
        <v>1896</v>
      </c>
      <c r="AC493" t="s">
        <v>61</v>
      </c>
      <c r="AD493" t="s">
        <v>61</v>
      </c>
      <c r="AE493" t="s">
        <v>1897</v>
      </c>
      <c r="AF493" t="s">
        <v>63</v>
      </c>
      <c r="AH493">
        <v>0</v>
      </c>
      <c r="AI493" s="2">
        <v>44950</v>
      </c>
      <c r="AJ493" t="s">
        <v>64</v>
      </c>
      <c r="AK493" t="s">
        <v>64</v>
      </c>
      <c r="AL493" t="s">
        <v>1898</v>
      </c>
      <c r="AM493" t="s">
        <v>1893</v>
      </c>
      <c r="AN493" s="3">
        <v>39.9</v>
      </c>
      <c r="AO493" t="s">
        <v>1896</v>
      </c>
      <c r="AP493" t="s">
        <v>64</v>
      </c>
      <c r="AQ493" t="s">
        <v>1897</v>
      </c>
      <c r="AR493">
        <v>829</v>
      </c>
      <c r="AS493" t="s">
        <v>66</v>
      </c>
    </row>
    <row r="494" spans="1:45" ht="16" x14ac:dyDescent="0.2">
      <c r="A494">
        <v>2197</v>
      </c>
      <c r="B494">
        <v>2197</v>
      </c>
      <c r="C494" s="2">
        <v>44950</v>
      </c>
      <c r="D494" t="s">
        <v>1761</v>
      </c>
      <c r="E494" t="s">
        <v>1899</v>
      </c>
      <c r="F494" s="3">
        <v>6.1</v>
      </c>
      <c r="G494" t="s">
        <v>47</v>
      </c>
      <c r="H494" s="3">
        <v>0</v>
      </c>
      <c r="I494" t="s">
        <v>48</v>
      </c>
      <c r="J494">
        <v>2720</v>
      </c>
      <c r="K494" t="s">
        <v>49</v>
      </c>
      <c r="L494" t="s">
        <v>50</v>
      </c>
      <c r="M494" t="s">
        <v>51</v>
      </c>
      <c r="N494">
        <v>942</v>
      </c>
      <c r="O494" t="s">
        <v>52</v>
      </c>
      <c r="P494" t="s">
        <v>53</v>
      </c>
      <c r="T494" t="s">
        <v>1900</v>
      </c>
      <c r="U494" t="s">
        <v>1901</v>
      </c>
      <c r="V494" t="s">
        <v>1902</v>
      </c>
      <c r="W494" t="s">
        <v>56</v>
      </c>
      <c r="X494" t="s">
        <v>1903</v>
      </c>
      <c r="Y494" t="s">
        <v>953</v>
      </c>
      <c r="Z494" s="3">
        <v>19</v>
      </c>
      <c r="AA494" t="s">
        <v>1904</v>
      </c>
      <c r="AB494" t="s">
        <v>1905</v>
      </c>
      <c r="AC494" t="s">
        <v>61</v>
      </c>
      <c r="AD494" t="s">
        <v>61</v>
      </c>
      <c r="AE494" t="s">
        <v>1906</v>
      </c>
      <c r="AF494" t="s">
        <v>63</v>
      </c>
      <c r="AH494">
        <v>0</v>
      </c>
      <c r="AI494" s="2">
        <v>44950</v>
      </c>
      <c r="AJ494" t="s">
        <v>64</v>
      </c>
      <c r="AK494" t="s">
        <v>64</v>
      </c>
      <c r="AL494" t="s">
        <v>1907</v>
      </c>
      <c r="AM494" t="s">
        <v>1901</v>
      </c>
      <c r="AN494" s="3">
        <v>6.1</v>
      </c>
      <c r="AO494" t="s">
        <v>1905</v>
      </c>
      <c r="AP494" t="s">
        <v>64</v>
      </c>
      <c r="AQ494" t="s">
        <v>1906</v>
      </c>
      <c r="AR494">
        <v>835</v>
      </c>
      <c r="AS494" t="s">
        <v>66</v>
      </c>
    </row>
    <row r="495" spans="1:45" ht="16" x14ac:dyDescent="0.2">
      <c r="A495">
        <v>2273</v>
      </c>
      <c r="B495">
        <v>2273</v>
      </c>
      <c r="C495" s="2">
        <v>44950</v>
      </c>
      <c r="E495" t="s">
        <v>1908</v>
      </c>
      <c r="F495" s="3">
        <v>90.03</v>
      </c>
      <c r="G495" t="s">
        <v>47</v>
      </c>
      <c r="H495" s="3">
        <v>0</v>
      </c>
      <c r="I495" t="s">
        <v>104</v>
      </c>
      <c r="J495">
        <v>940</v>
      </c>
      <c r="K495" t="s">
        <v>52</v>
      </c>
      <c r="L495" t="s">
        <v>53</v>
      </c>
      <c r="N495">
        <v>703</v>
      </c>
      <c r="O495" t="s">
        <v>52</v>
      </c>
      <c r="P495" t="s">
        <v>53</v>
      </c>
      <c r="T495" t="s">
        <v>1909</v>
      </c>
      <c r="U495" t="s">
        <v>1910</v>
      </c>
      <c r="Z495" s="3"/>
      <c r="AF495" t="s">
        <v>63</v>
      </c>
      <c r="AH495">
        <v>0</v>
      </c>
      <c r="AI495" s="2">
        <v>44950</v>
      </c>
      <c r="AJ495" t="s">
        <v>64</v>
      </c>
      <c r="AK495" t="s">
        <v>64</v>
      </c>
      <c r="AL495" t="s">
        <v>1911</v>
      </c>
      <c r="AM495" t="s">
        <v>1910</v>
      </c>
      <c r="AN495" s="3"/>
      <c r="AP495" t="s">
        <v>64</v>
      </c>
      <c r="AR495">
        <v>831</v>
      </c>
      <c r="AS495" t="s">
        <v>66</v>
      </c>
    </row>
    <row r="496" spans="1:45" ht="16" x14ac:dyDescent="0.2">
      <c r="A496">
        <v>2274</v>
      </c>
      <c r="B496">
        <v>2274</v>
      </c>
      <c r="C496" s="2">
        <v>44950</v>
      </c>
      <c r="E496" t="s">
        <v>1908</v>
      </c>
      <c r="F496" s="3">
        <v>45.01</v>
      </c>
      <c r="G496" t="s">
        <v>47</v>
      </c>
      <c r="H496" s="3">
        <v>0</v>
      </c>
      <c r="I496" t="s">
        <v>104</v>
      </c>
      <c r="J496">
        <v>940</v>
      </c>
      <c r="K496" t="s">
        <v>52</v>
      </c>
      <c r="L496" t="s">
        <v>53</v>
      </c>
      <c r="N496">
        <v>703</v>
      </c>
      <c r="O496" t="s">
        <v>52</v>
      </c>
      <c r="P496" t="s">
        <v>53</v>
      </c>
      <c r="T496" t="s">
        <v>1912</v>
      </c>
      <c r="U496" t="s">
        <v>1913</v>
      </c>
      <c r="Z496" s="3"/>
      <c r="AF496" t="s">
        <v>63</v>
      </c>
      <c r="AH496">
        <v>0</v>
      </c>
      <c r="AI496" s="2">
        <v>44950</v>
      </c>
      <c r="AJ496" t="s">
        <v>64</v>
      </c>
      <c r="AK496" t="s">
        <v>64</v>
      </c>
      <c r="AL496" t="s">
        <v>1914</v>
      </c>
      <c r="AM496" t="s">
        <v>1913</v>
      </c>
      <c r="AN496" s="3"/>
      <c r="AP496" t="s">
        <v>64</v>
      </c>
      <c r="AR496">
        <v>830</v>
      </c>
      <c r="AS496" t="s">
        <v>66</v>
      </c>
    </row>
    <row r="497" spans="1:45" ht="16" x14ac:dyDescent="0.2">
      <c r="A497">
        <v>2134</v>
      </c>
      <c r="B497">
        <v>2134</v>
      </c>
      <c r="C497" s="2">
        <v>44953</v>
      </c>
      <c r="E497" t="s">
        <v>256</v>
      </c>
      <c r="F497" s="3">
        <v>3403.69</v>
      </c>
      <c r="G497" t="s">
        <v>47</v>
      </c>
      <c r="H497" s="3">
        <v>0</v>
      </c>
      <c r="I497" t="s">
        <v>48</v>
      </c>
      <c r="J497">
        <v>1705</v>
      </c>
      <c r="K497" t="s">
        <v>52</v>
      </c>
      <c r="L497" t="s">
        <v>203</v>
      </c>
      <c r="N497">
        <v>940</v>
      </c>
      <c r="O497" t="s">
        <v>52</v>
      </c>
      <c r="P497" t="s">
        <v>53</v>
      </c>
      <c r="T497" t="s">
        <v>1915</v>
      </c>
      <c r="U497" t="s">
        <v>1916</v>
      </c>
      <c r="Z497" s="3"/>
      <c r="AF497" t="s">
        <v>63</v>
      </c>
      <c r="AH497">
        <v>0</v>
      </c>
      <c r="AI497" s="2">
        <v>44953</v>
      </c>
      <c r="AJ497" t="s">
        <v>64</v>
      </c>
      <c r="AK497" t="s">
        <v>64</v>
      </c>
      <c r="AL497" t="s">
        <v>1917</v>
      </c>
      <c r="AM497" t="s">
        <v>1916</v>
      </c>
      <c r="AN497" s="3"/>
      <c r="AP497" t="s">
        <v>64</v>
      </c>
      <c r="AR497">
        <v>838</v>
      </c>
      <c r="AS497" t="s">
        <v>66</v>
      </c>
    </row>
    <row r="498" spans="1:45" ht="16" x14ac:dyDescent="0.2">
      <c r="A498">
        <v>2133</v>
      </c>
      <c r="B498">
        <v>2133</v>
      </c>
      <c r="C498" s="2">
        <v>44953</v>
      </c>
      <c r="E498" t="s">
        <v>582</v>
      </c>
      <c r="F498" s="3">
        <v>941.16</v>
      </c>
      <c r="G498" t="s">
        <v>47</v>
      </c>
      <c r="H498" s="3">
        <v>0</v>
      </c>
      <c r="I498" t="s">
        <v>48</v>
      </c>
      <c r="J498">
        <v>1705</v>
      </c>
      <c r="K498" t="s">
        <v>52</v>
      </c>
      <c r="L498" t="s">
        <v>203</v>
      </c>
      <c r="N498">
        <v>940</v>
      </c>
      <c r="O498" t="s">
        <v>52</v>
      </c>
      <c r="P498" t="s">
        <v>53</v>
      </c>
      <c r="T498" t="s">
        <v>1918</v>
      </c>
      <c r="U498" t="s">
        <v>1919</v>
      </c>
      <c r="Z498" s="3"/>
      <c r="AF498" t="s">
        <v>63</v>
      </c>
      <c r="AH498">
        <v>0</v>
      </c>
      <c r="AI498" s="2">
        <v>44953</v>
      </c>
      <c r="AJ498" t="s">
        <v>64</v>
      </c>
      <c r="AK498" t="s">
        <v>64</v>
      </c>
      <c r="AL498" t="s">
        <v>1920</v>
      </c>
      <c r="AM498" t="s">
        <v>1919</v>
      </c>
      <c r="AN498" s="3"/>
      <c r="AP498" t="s">
        <v>64</v>
      </c>
      <c r="AR498">
        <v>837</v>
      </c>
      <c r="AS498" t="s">
        <v>66</v>
      </c>
    </row>
    <row r="499" spans="1:45" ht="16" x14ac:dyDescent="0.2">
      <c r="A499">
        <v>2157</v>
      </c>
      <c r="B499">
        <v>2157</v>
      </c>
      <c r="C499" s="2">
        <v>44953</v>
      </c>
      <c r="D499" t="s">
        <v>1748</v>
      </c>
      <c r="E499" t="s">
        <v>1921</v>
      </c>
      <c r="F499" s="3">
        <v>75.989999999999995</v>
      </c>
      <c r="G499" t="s">
        <v>47</v>
      </c>
      <c r="H499" s="3">
        <v>0</v>
      </c>
      <c r="I499" t="s">
        <v>48</v>
      </c>
      <c r="J499">
        <v>2704</v>
      </c>
      <c r="K499" t="s">
        <v>49</v>
      </c>
      <c r="L499" t="s">
        <v>50</v>
      </c>
      <c r="M499" t="s">
        <v>51</v>
      </c>
      <c r="N499">
        <v>940</v>
      </c>
      <c r="O499" t="s">
        <v>52</v>
      </c>
      <c r="P499" t="s">
        <v>53</v>
      </c>
      <c r="T499" t="s">
        <v>1922</v>
      </c>
      <c r="U499" t="s">
        <v>1923</v>
      </c>
      <c r="V499" t="s">
        <v>1924</v>
      </c>
      <c r="W499" t="s">
        <v>56</v>
      </c>
      <c r="X499" t="s">
        <v>1925</v>
      </c>
      <c r="Y499" t="s">
        <v>1926</v>
      </c>
      <c r="Z499" s="3">
        <v>19</v>
      </c>
      <c r="AA499" t="s">
        <v>1927</v>
      </c>
      <c r="AB499" t="s">
        <v>1928</v>
      </c>
      <c r="AC499" t="s">
        <v>61</v>
      </c>
      <c r="AD499" t="s">
        <v>61</v>
      </c>
      <c r="AE499" t="s">
        <v>1929</v>
      </c>
      <c r="AF499" t="s">
        <v>63</v>
      </c>
      <c r="AH499">
        <v>0</v>
      </c>
      <c r="AI499" s="2">
        <v>44953</v>
      </c>
      <c r="AJ499" t="s">
        <v>64</v>
      </c>
      <c r="AK499" t="s">
        <v>64</v>
      </c>
      <c r="AL499" t="s">
        <v>1930</v>
      </c>
      <c r="AM499" t="s">
        <v>1923</v>
      </c>
      <c r="AN499" s="3">
        <v>75.989999999999995</v>
      </c>
      <c r="AO499" t="s">
        <v>1928</v>
      </c>
      <c r="AP499" t="s">
        <v>64</v>
      </c>
      <c r="AQ499" t="s">
        <v>1929</v>
      </c>
      <c r="AR499">
        <v>836</v>
      </c>
      <c r="AS499" t="s">
        <v>66</v>
      </c>
    </row>
    <row r="500" spans="1:45" ht="16" x14ac:dyDescent="0.2">
      <c r="A500">
        <v>2196</v>
      </c>
      <c r="B500">
        <v>2196</v>
      </c>
      <c r="C500" s="2">
        <v>44957</v>
      </c>
      <c r="D500" t="s">
        <v>1748</v>
      </c>
      <c r="E500" t="s">
        <v>147</v>
      </c>
      <c r="F500" s="3">
        <v>5.78</v>
      </c>
      <c r="G500" t="s">
        <v>47</v>
      </c>
      <c r="H500" s="3">
        <v>0</v>
      </c>
      <c r="I500" t="s">
        <v>48</v>
      </c>
      <c r="J500">
        <v>2705</v>
      </c>
      <c r="K500" t="s">
        <v>49</v>
      </c>
      <c r="L500" t="s">
        <v>50</v>
      </c>
      <c r="M500" t="s">
        <v>51</v>
      </c>
      <c r="N500">
        <v>940</v>
      </c>
      <c r="O500" t="s">
        <v>52</v>
      </c>
      <c r="P500" t="s">
        <v>53</v>
      </c>
      <c r="T500" t="s">
        <v>1931</v>
      </c>
      <c r="U500" t="s">
        <v>1932</v>
      </c>
      <c r="Z500" s="3"/>
      <c r="AF500" t="s">
        <v>63</v>
      </c>
      <c r="AH500">
        <v>0</v>
      </c>
      <c r="AI500" s="2">
        <v>44957</v>
      </c>
      <c r="AJ500" t="s">
        <v>64</v>
      </c>
      <c r="AK500" t="s">
        <v>64</v>
      </c>
      <c r="AL500" t="s">
        <v>1933</v>
      </c>
      <c r="AM500" t="s">
        <v>1932</v>
      </c>
      <c r="AN500" s="3"/>
      <c r="AP500" t="s">
        <v>64</v>
      </c>
      <c r="AR500">
        <v>841</v>
      </c>
      <c r="AS500" t="s">
        <v>66</v>
      </c>
    </row>
    <row r="501" spans="1:45" ht="16" x14ac:dyDescent="0.2">
      <c r="A501">
        <v>2212</v>
      </c>
      <c r="B501">
        <v>2212</v>
      </c>
      <c r="C501" s="2">
        <v>44957</v>
      </c>
      <c r="E501" t="s">
        <v>205</v>
      </c>
      <c r="F501" s="3">
        <v>763.35</v>
      </c>
      <c r="G501" t="s">
        <v>47</v>
      </c>
      <c r="H501" s="3">
        <v>0</v>
      </c>
      <c r="I501" t="s">
        <v>104</v>
      </c>
      <c r="J501">
        <v>1730</v>
      </c>
      <c r="K501" t="s">
        <v>52</v>
      </c>
      <c r="L501" t="s">
        <v>203</v>
      </c>
      <c r="N501">
        <v>1700</v>
      </c>
      <c r="O501" t="s">
        <v>52</v>
      </c>
      <c r="P501" t="s">
        <v>203</v>
      </c>
      <c r="T501" t="s">
        <v>64</v>
      </c>
      <c r="Z501" s="3"/>
      <c r="AF501" t="s">
        <v>63</v>
      </c>
      <c r="AH501">
        <v>0</v>
      </c>
      <c r="AI501" s="2">
        <v>44957</v>
      </c>
      <c r="AJ501" t="s">
        <v>64</v>
      </c>
      <c r="AK501" t="s">
        <v>64</v>
      </c>
      <c r="AL501" t="s">
        <v>64</v>
      </c>
      <c r="AN501" s="3"/>
      <c r="AP501" t="s">
        <v>64</v>
      </c>
      <c r="AR501" t="s">
        <v>64</v>
      </c>
      <c r="AS501" t="s">
        <v>66</v>
      </c>
    </row>
    <row r="502" spans="1:45" ht="16" x14ac:dyDescent="0.2">
      <c r="A502">
        <v>2213</v>
      </c>
      <c r="B502">
        <v>2213</v>
      </c>
      <c r="C502" s="2">
        <v>44957</v>
      </c>
      <c r="E502" t="s">
        <v>370</v>
      </c>
      <c r="F502" s="3">
        <v>2242.06</v>
      </c>
      <c r="G502" t="s">
        <v>47</v>
      </c>
      <c r="H502" s="3">
        <v>0</v>
      </c>
      <c r="I502" t="s">
        <v>104</v>
      </c>
      <c r="J502">
        <v>1730</v>
      </c>
      <c r="K502" t="s">
        <v>52</v>
      </c>
      <c r="L502" t="s">
        <v>203</v>
      </c>
      <c r="N502">
        <v>1705</v>
      </c>
      <c r="O502" t="s">
        <v>52</v>
      </c>
      <c r="P502" t="s">
        <v>203</v>
      </c>
      <c r="T502" t="s">
        <v>64</v>
      </c>
      <c r="Z502" s="3"/>
      <c r="AF502" t="s">
        <v>63</v>
      </c>
      <c r="AH502">
        <v>0</v>
      </c>
      <c r="AI502" s="2">
        <v>44957</v>
      </c>
      <c r="AJ502" t="s">
        <v>64</v>
      </c>
      <c r="AK502" t="s">
        <v>64</v>
      </c>
      <c r="AL502" t="s">
        <v>64</v>
      </c>
      <c r="AN502" s="3"/>
      <c r="AP502" t="s">
        <v>64</v>
      </c>
      <c r="AR502" t="s">
        <v>64</v>
      </c>
      <c r="AS502" t="s">
        <v>66</v>
      </c>
    </row>
    <row r="503" spans="1:45" ht="16" x14ac:dyDescent="0.2">
      <c r="A503">
        <v>2214</v>
      </c>
      <c r="B503">
        <v>2214</v>
      </c>
      <c r="C503" s="2">
        <v>44957</v>
      </c>
      <c r="E503" t="s">
        <v>202</v>
      </c>
      <c r="F503" s="3">
        <v>3360.88</v>
      </c>
      <c r="G503" t="s">
        <v>47</v>
      </c>
      <c r="H503" s="3">
        <v>0</v>
      </c>
      <c r="I503" t="s">
        <v>104</v>
      </c>
      <c r="J503">
        <v>1730</v>
      </c>
      <c r="K503" t="s">
        <v>52</v>
      </c>
      <c r="L503" t="s">
        <v>203</v>
      </c>
      <c r="N503">
        <v>1712</v>
      </c>
      <c r="O503" t="s">
        <v>52</v>
      </c>
      <c r="P503" t="s">
        <v>203</v>
      </c>
      <c r="T503" t="s">
        <v>64</v>
      </c>
      <c r="Z503" s="3"/>
      <c r="AF503" t="s">
        <v>63</v>
      </c>
      <c r="AH503">
        <v>0</v>
      </c>
      <c r="AI503" s="2">
        <v>44957</v>
      </c>
      <c r="AJ503" t="s">
        <v>64</v>
      </c>
      <c r="AK503" t="s">
        <v>64</v>
      </c>
      <c r="AL503" t="s">
        <v>64</v>
      </c>
      <c r="AN503" s="3"/>
      <c r="AP503" t="s">
        <v>64</v>
      </c>
      <c r="AR503" t="s">
        <v>64</v>
      </c>
      <c r="AS503" t="s">
        <v>66</v>
      </c>
    </row>
    <row r="504" spans="1:45" ht="16" x14ac:dyDescent="0.2">
      <c r="A504">
        <v>2217</v>
      </c>
      <c r="B504">
        <v>2217</v>
      </c>
      <c r="C504" s="2">
        <v>44957</v>
      </c>
      <c r="D504" t="s">
        <v>1934</v>
      </c>
      <c r="E504" t="s">
        <v>206</v>
      </c>
      <c r="F504" s="3">
        <v>2847.87</v>
      </c>
      <c r="G504" t="s">
        <v>47</v>
      </c>
      <c r="H504" s="3">
        <v>0</v>
      </c>
      <c r="I504" t="s">
        <v>104</v>
      </c>
      <c r="J504">
        <v>2551</v>
      </c>
      <c r="K504" t="s">
        <v>49</v>
      </c>
      <c r="L504" t="s">
        <v>50</v>
      </c>
      <c r="M504" t="s">
        <v>51</v>
      </c>
      <c r="N504">
        <v>1730</v>
      </c>
      <c r="O504" t="s">
        <v>52</v>
      </c>
      <c r="P504" t="s">
        <v>203</v>
      </c>
      <c r="T504" t="s">
        <v>64</v>
      </c>
      <c r="Z504" s="3"/>
      <c r="AF504" t="s">
        <v>63</v>
      </c>
      <c r="AH504">
        <v>0</v>
      </c>
      <c r="AI504" s="2">
        <v>44957</v>
      </c>
      <c r="AJ504" t="s">
        <v>64</v>
      </c>
      <c r="AK504" t="s">
        <v>64</v>
      </c>
      <c r="AL504" t="s">
        <v>64</v>
      </c>
      <c r="AN504" s="3"/>
      <c r="AP504" t="s">
        <v>64</v>
      </c>
      <c r="AR504" t="s">
        <v>64</v>
      </c>
      <c r="AS504" t="s">
        <v>66</v>
      </c>
    </row>
    <row r="505" spans="1:45" ht="16" x14ac:dyDescent="0.2">
      <c r="A505">
        <v>2218</v>
      </c>
      <c r="B505">
        <v>2218</v>
      </c>
      <c r="C505" s="2">
        <v>44957</v>
      </c>
      <c r="D505" t="s">
        <v>1935</v>
      </c>
      <c r="E505" t="s">
        <v>206</v>
      </c>
      <c r="F505" s="3">
        <v>2158.59</v>
      </c>
      <c r="G505" t="s">
        <v>47</v>
      </c>
      <c r="H505" s="3">
        <v>0</v>
      </c>
      <c r="I505" t="s">
        <v>104</v>
      </c>
      <c r="J505">
        <v>2551</v>
      </c>
      <c r="K505" t="s">
        <v>49</v>
      </c>
      <c r="L505" t="s">
        <v>50</v>
      </c>
      <c r="M505" t="s">
        <v>51</v>
      </c>
      <c r="N505">
        <v>1730</v>
      </c>
      <c r="O505" t="s">
        <v>52</v>
      </c>
      <c r="P505" t="s">
        <v>203</v>
      </c>
      <c r="T505" t="s">
        <v>64</v>
      </c>
      <c r="Z505" s="3"/>
      <c r="AF505" t="s">
        <v>63</v>
      </c>
      <c r="AH505">
        <v>0</v>
      </c>
      <c r="AI505" s="2">
        <v>44957</v>
      </c>
      <c r="AJ505" t="s">
        <v>64</v>
      </c>
      <c r="AK505" t="s">
        <v>64</v>
      </c>
      <c r="AL505" t="s">
        <v>64</v>
      </c>
      <c r="AN505" s="3"/>
      <c r="AP505" t="s">
        <v>64</v>
      </c>
      <c r="AR505" t="s">
        <v>64</v>
      </c>
      <c r="AS505" t="s">
        <v>66</v>
      </c>
    </row>
    <row r="506" spans="1:45" ht="16" x14ac:dyDescent="0.2">
      <c r="A506">
        <v>2220</v>
      </c>
      <c r="B506">
        <v>2220</v>
      </c>
      <c r="C506" s="2">
        <v>44957</v>
      </c>
      <c r="D506" t="s">
        <v>1936</v>
      </c>
      <c r="E506" t="s">
        <v>206</v>
      </c>
      <c r="F506" s="3">
        <v>2988.56</v>
      </c>
      <c r="G506" t="s">
        <v>47</v>
      </c>
      <c r="H506" s="3">
        <v>0</v>
      </c>
      <c r="I506" t="s">
        <v>104</v>
      </c>
      <c r="J506">
        <v>2551</v>
      </c>
      <c r="K506" t="s">
        <v>49</v>
      </c>
      <c r="L506" t="s">
        <v>50</v>
      </c>
      <c r="M506" t="s">
        <v>51</v>
      </c>
      <c r="N506">
        <v>1730</v>
      </c>
      <c r="O506" t="s">
        <v>52</v>
      </c>
      <c r="P506" t="s">
        <v>203</v>
      </c>
      <c r="T506" t="s">
        <v>64</v>
      </c>
      <c r="Z506" s="3"/>
      <c r="AF506" t="s">
        <v>63</v>
      </c>
      <c r="AH506">
        <v>0</v>
      </c>
      <c r="AI506" s="2">
        <v>44957</v>
      </c>
      <c r="AJ506" t="s">
        <v>64</v>
      </c>
      <c r="AK506" t="s">
        <v>64</v>
      </c>
      <c r="AL506" t="s">
        <v>64</v>
      </c>
      <c r="AN506" s="3"/>
      <c r="AP506" t="s">
        <v>64</v>
      </c>
      <c r="AR506" t="s">
        <v>64</v>
      </c>
      <c r="AS506" t="s">
        <v>66</v>
      </c>
    </row>
    <row r="507" spans="1:45" ht="16" x14ac:dyDescent="0.2">
      <c r="A507">
        <v>2221</v>
      </c>
      <c r="B507">
        <v>2221</v>
      </c>
      <c r="C507" s="2">
        <v>44957</v>
      </c>
      <c r="D507" t="s">
        <v>970</v>
      </c>
      <c r="E507" t="s">
        <v>204</v>
      </c>
      <c r="F507" s="3">
        <v>425.73</v>
      </c>
      <c r="G507" t="s">
        <v>47</v>
      </c>
      <c r="H507" s="3">
        <v>0</v>
      </c>
      <c r="I507" t="s">
        <v>104</v>
      </c>
      <c r="J507">
        <v>6750</v>
      </c>
      <c r="K507" t="s">
        <v>49</v>
      </c>
      <c r="L507" t="s">
        <v>50</v>
      </c>
      <c r="M507" t="s">
        <v>799</v>
      </c>
      <c r="N507">
        <v>1730</v>
      </c>
      <c r="O507" t="s">
        <v>52</v>
      </c>
      <c r="P507" t="s">
        <v>203</v>
      </c>
      <c r="T507" t="s">
        <v>64</v>
      </c>
      <c r="Z507" s="3"/>
      <c r="AF507" t="s">
        <v>63</v>
      </c>
      <c r="AH507">
        <v>0</v>
      </c>
      <c r="AI507" s="2">
        <v>44957</v>
      </c>
      <c r="AJ507" t="s">
        <v>64</v>
      </c>
      <c r="AK507" t="s">
        <v>64</v>
      </c>
      <c r="AL507" t="s">
        <v>64</v>
      </c>
      <c r="AN507" s="3"/>
      <c r="AP507" t="s">
        <v>64</v>
      </c>
      <c r="AR507" t="s">
        <v>64</v>
      </c>
      <c r="AS507" t="s">
        <v>66</v>
      </c>
    </row>
    <row r="508" spans="1:45" ht="16" x14ac:dyDescent="0.2">
      <c r="A508">
        <v>2222</v>
      </c>
      <c r="B508">
        <v>2222</v>
      </c>
      <c r="C508" s="2">
        <v>44957</v>
      </c>
      <c r="D508" t="s">
        <v>967</v>
      </c>
      <c r="E508" t="s">
        <v>204</v>
      </c>
      <c r="F508" s="3">
        <v>36.57</v>
      </c>
      <c r="G508" t="s">
        <v>47</v>
      </c>
      <c r="H508" s="3">
        <v>0</v>
      </c>
      <c r="I508" t="s">
        <v>104</v>
      </c>
      <c r="J508">
        <v>6750</v>
      </c>
      <c r="K508" t="s">
        <v>49</v>
      </c>
      <c r="L508" t="s">
        <v>50</v>
      </c>
      <c r="M508" t="s">
        <v>799</v>
      </c>
      <c r="N508">
        <v>1730</v>
      </c>
      <c r="O508" t="s">
        <v>52</v>
      </c>
      <c r="P508" t="s">
        <v>203</v>
      </c>
      <c r="T508" t="s">
        <v>64</v>
      </c>
      <c r="Z508" s="3"/>
      <c r="AF508" t="s">
        <v>63</v>
      </c>
      <c r="AH508">
        <v>0</v>
      </c>
      <c r="AI508" s="2">
        <v>44957</v>
      </c>
      <c r="AJ508" t="s">
        <v>64</v>
      </c>
      <c r="AK508" t="s">
        <v>64</v>
      </c>
      <c r="AL508" t="s">
        <v>64</v>
      </c>
      <c r="AN508" s="3"/>
      <c r="AP508" t="s">
        <v>64</v>
      </c>
      <c r="AR508" t="s">
        <v>64</v>
      </c>
      <c r="AS508" t="s">
        <v>66</v>
      </c>
    </row>
    <row r="509" spans="1:45" ht="16" x14ac:dyDescent="0.2">
      <c r="A509">
        <v>2223</v>
      </c>
      <c r="B509">
        <v>2223</v>
      </c>
      <c r="C509" s="2">
        <v>44957</v>
      </c>
      <c r="D509" t="s">
        <v>1936</v>
      </c>
      <c r="E509" t="s">
        <v>204</v>
      </c>
      <c r="F509" s="3">
        <v>695.29</v>
      </c>
      <c r="G509" t="s">
        <v>47</v>
      </c>
      <c r="H509" s="3">
        <v>0</v>
      </c>
      <c r="I509" t="s">
        <v>104</v>
      </c>
      <c r="J509">
        <v>2555</v>
      </c>
      <c r="K509" t="s">
        <v>49</v>
      </c>
      <c r="L509" t="s">
        <v>50</v>
      </c>
      <c r="M509" t="s">
        <v>51</v>
      </c>
      <c r="N509">
        <v>1730</v>
      </c>
      <c r="O509" t="s">
        <v>52</v>
      </c>
      <c r="P509" t="s">
        <v>203</v>
      </c>
      <c r="T509" t="s">
        <v>64</v>
      </c>
      <c r="Z509" s="3"/>
      <c r="AF509" t="s">
        <v>63</v>
      </c>
      <c r="AH509">
        <v>0</v>
      </c>
      <c r="AI509" s="2">
        <v>44957</v>
      </c>
      <c r="AJ509" t="s">
        <v>64</v>
      </c>
      <c r="AK509" t="s">
        <v>64</v>
      </c>
      <c r="AL509" t="s">
        <v>64</v>
      </c>
      <c r="AN509" s="3"/>
      <c r="AP509" t="s">
        <v>64</v>
      </c>
      <c r="AR509" t="s">
        <v>64</v>
      </c>
      <c r="AS509" t="s">
        <v>66</v>
      </c>
    </row>
    <row r="510" spans="1:45" ht="16" x14ac:dyDescent="0.2">
      <c r="A510">
        <v>2224</v>
      </c>
      <c r="B510">
        <v>2224</v>
      </c>
      <c r="C510" s="2">
        <v>44957</v>
      </c>
      <c r="D510" t="s">
        <v>1934</v>
      </c>
      <c r="E510" t="s">
        <v>204</v>
      </c>
      <c r="F510" s="3">
        <v>662.56</v>
      </c>
      <c r="G510" t="s">
        <v>47</v>
      </c>
      <c r="H510" s="3">
        <v>0</v>
      </c>
      <c r="I510" t="s">
        <v>104</v>
      </c>
      <c r="J510">
        <v>2555</v>
      </c>
      <c r="K510" t="s">
        <v>49</v>
      </c>
      <c r="L510" t="s">
        <v>50</v>
      </c>
      <c r="M510" t="s">
        <v>51</v>
      </c>
      <c r="N510">
        <v>1730</v>
      </c>
      <c r="O510" t="s">
        <v>52</v>
      </c>
      <c r="P510" t="s">
        <v>203</v>
      </c>
      <c r="T510" t="s">
        <v>64</v>
      </c>
      <c r="Z510" s="3"/>
      <c r="AF510" t="s">
        <v>63</v>
      </c>
      <c r="AH510">
        <v>0</v>
      </c>
      <c r="AI510" s="2">
        <v>44957</v>
      </c>
      <c r="AJ510" t="s">
        <v>64</v>
      </c>
      <c r="AK510" t="s">
        <v>64</v>
      </c>
      <c r="AL510" t="s">
        <v>64</v>
      </c>
      <c r="AN510" s="3"/>
      <c r="AP510" t="s">
        <v>64</v>
      </c>
      <c r="AR510" t="s">
        <v>64</v>
      </c>
      <c r="AS510" t="s">
        <v>66</v>
      </c>
    </row>
    <row r="511" spans="1:45" ht="16" x14ac:dyDescent="0.2">
      <c r="A511">
        <v>2225</v>
      </c>
      <c r="B511">
        <v>2225</v>
      </c>
      <c r="C511" s="2">
        <v>44957</v>
      </c>
      <c r="D511" t="s">
        <v>1935</v>
      </c>
      <c r="E511" t="s">
        <v>204</v>
      </c>
      <c r="F511" s="3">
        <v>503.5</v>
      </c>
      <c r="G511" t="s">
        <v>47</v>
      </c>
      <c r="H511" s="3">
        <v>0</v>
      </c>
      <c r="I511" t="s">
        <v>104</v>
      </c>
      <c r="J511">
        <v>2555</v>
      </c>
      <c r="K511" t="s">
        <v>49</v>
      </c>
      <c r="L511" t="s">
        <v>50</v>
      </c>
      <c r="M511" t="s">
        <v>51</v>
      </c>
      <c r="N511">
        <v>1730</v>
      </c>
      <c r="O511" t="s">
        <v>52</v>
      </c>
      <c r="P511" t="s">
        <v>203</v>
      </c>
      <c r="T511" t="s">
        <v>64</v>
      </c>
      <c r="Z511" s="3"/>
      <c r="AF511" t="s">
        <v>63</v>
      </c>
      <c r="AH511">
        <v>0</v>
      </c>
      <c r="AI511" s="2">
        <v>44957</v>
      </c>
      <c r="AJ511" t="s">
        <v>64</v>
      </c>
      <c r="AK511" t="s">
        <v>64</v>
      </c>
      <c r="AL511" t="s">
        <v>64</v>
      </c>
      <c r="AN511" s="3"/>
      <c r="AP511" t="s">
        <v>64</v>
      </c>
      <c r="AR511" t="s">
        <v>64</v>
      </c>
      <c r="AS511" t="s">
        <v>66</v>
      </c>
    </row>
    <row r="512" spans="1:45" ht="16" x14ac:dyDescent="0.2">
      <c r="A512">
        <v>2356</v>
      </c>
      <c r="B512">
        <v>2356</v>
      </c>
      <c r="C512" s="2">
        <v>44957</v>
      </c>
      <c r="D512" t="s">
        <v>1937</v>
      </c>
      <c r="E512" t="s">
        <v>1938</v>
      </c>
      <c r="F512" s="3">
        <v>2482.9</v>
      </c>
      <c r="G512" t="s">
        <v>47</v>
      </c>
      <c r="H512" s="3">
        <v>0</v>
      </c>
      <c r="I512" t="s">
        <v>104</v>
      </c>
      <c r="J512">
        <v>2500</v>
      </c>
      <c r="K512" t="s">
        <v>49</v>
      </c>
      <c r="L512" t="s">
        <v>50</v>
      </c>
      <c r="M512" t="s">
        <v>51</v>
      </c>
      <c r="N512">
        <v>405</v>
      </c>
      <c r="O512" t="s">
        <v>52</v>
      </c>
      <c r="P512" t="s">
        <v>53</v>
      </c>
      <c r="T512" t="s">
        <v>64</v>
      </c>
      <c r="Z512" s="3"/>
      <c r="AF512" t="s">
        <v>63</v>
      </c>
      <c r="AH512">
        <v>0</v>
      </c>
      <c r="AI512" s="2">
        <v>44957</v>
      </c>
      <c r="AJ512" t="s">
        <v>64</v>
      </c>
      <c r="AK512" t="s">
        <v>64</v>
      </c>
      <c r="AL512" t="s">
        <v>64</v>
      </c>
      <c r="AN512" s="3"/>
      <c r="AP512" t="s">
        <v>64</v>
      </c>
      <c r="AR512" t="s">
        <v>64</v>
      </c>
      <c r="AS512" t="s">
        <v>66</v>
      </c>
    </row>
    <row r="513" spans="1:45" ht="16" x14ac:dyDescent="0.2">
      <c r="A513">
        <v>2357</v>
      </c>
      <c r="B513">
        <v>2357</v>
      </c>
      <c r="C513" s="2">
        <v>44957</v>
      </c>
      <c r="D513" t="s">
        <v>1937</v>
      </c>
      <c r="E513" t="s">
        <v>1939</v>
      </c>
      <c r="F513" s="3">
        <v>378.83</v>
      </c>
      <c r="G513" t="s">
        <v>47</v>
      </c>
      <c r="H513" s="3">
        <v>0</v>
      </c>
      <c r="I513" t="s">
        <v>104</v>
      </c>
      <c r="J513">
        <v>2501</v>
      </c>
      <c r="K513" t="s">
        <v>49</v>
      </c>
      <c r="L513" t="s">
        <v>50</v>
      </c>
      <c r="M513" t="s">
        <v>51</v>
      </c>
      <c r="N513">
        <v>340</v>
      </c>
      <c r="O513" t="s">
        <v>52</v>
      </c>
      <c r="P513" t="s">
        <v>53</v>
      </c>
      <c r="T513" t="s">
        <v>64</v>
      </c>
      <c r="Z513" s="3"/>
      <c r="AF513" t="s">
        <v>63</v>
      </c>
      <c r="AH513">
        <v>0</v>
      </c>
      <c r="AI513" s="2">
        <v>44957</v>
      </c>
      <c r="AJ513" t="s">
        <v>64</v>
      </c>
      <c r="AK513" t="s">
        <v>64</v>
      </c>
      <c r="AL513" t="s">
        <v>64</v>
      </c>
      <c r="AN513" s="3"/>
      <c r="AP513" t="s">
        <v>64</v>
      </c>
      <c r="AR513" t="s">
        <v>64</v>
      </c>
      <c r="AS513" t="s">
        <v>66</v>
      </c>
    </row>
    <row r="514" spans="1:45" ht="16" x14ac:dyDescent="0.2">
      <c r="A514">
        <v>2358</v>
      </c>
      <c r="B514">
        <v>2358</v>
      </c>
      <c r="C514" s="2">
        <v>44957</v>
      </c>
      <c r="D514" t="s">
        <v>1937</v>
      </c>
      <c r="E514" t="s">
        <v>1940</v>
      </c>
      <c r="F514" s="3">
        <v>3330.09</v>
      </c>
      <c r="G514" t="s">
        <v>47</v>
      </c>
      <c r="H514" s="3">
        <v>0</v>
      </c>
      <c r="I514" t="s">
        <v>104</v>
      </c>
      <c r="J514">
        <v>2500</v>
      </c>
      <c r="K514" t="s">
        <v>49</v>
      </c>
      <c r="L514" t="s">
        <v>50</v>
      </c>
      <c r="M514" t="s">
        <v>51</v>
      </c>
      <c r="N514">
        <v>405</v>
      </c>
      <c r="O514" t="s">
        <v>52</v>
      </c>
      <c r="P514" t="s">
        <v>53</v>
      </c>
      <c r="T514" t="s">
        <v>64</v>
      </c>
      <c r="Z514" s="3"/>
      <c r="AF514" t="s">
        <v>63</v>
      </c>
      <c r="AH514">
        <v>0</v>
      </c>
      <c r="AI514" s="2">
        <v>44957</v>
      </c>
      <c r="AJ514" t="s">
        <v>64</v>
      </c>
      <c r="AK514" t="s">
        <v>64</v>
      </c>
      <c r="AL514" t="s">
        <v>64</v>
      </c>
      <c r="AN514" s="3"/>
      <c r="AP514" t="s">
        <v>64</v>
      </c>
      <c r="AR514" t="s">
        <v>64</v>
      </c>
      <c r="AS514" t="s">
        <v>66</v>
      </c>
    </row>
    <row r="515" spans="1:45" ht="16" x14ac:dyDescent="0.2">
      <c r="A515">
        <v>2359</v>
      </c>
      <c r="B515">
        <v>2359</v>
      </c>
      <c r="C515" s="2">
        <v>44957</v>
      </c>
      <c r="D515" t="s">
        <v>1941</v>
      </c>
      <c r="E515" t="s">
        <v>1940</v>
      </c>
      <c r="F515" s="3">
        <v>721.81</v>
      </c>
      <c r="G515" t="s">
        <v>47</v>
      </c>
      <c r="H515" s="3">
        <v>0</v>
      </c>
      <c r="I515" t="s">
        <v>104</v>
      </c>
      <c r="J515">
        <v>2500</v>
      </c>
      <c r="K515" t="s">
        <v>49</v>
      </c>
      <c r="L515" t="s">
        <v>50</v>
      </c>
      <c r="M515" t="s">
        <v>51</v>
      </c>
      <c r="N515">
        <v>405</v>
      </c>
      <c r="O515" t="s">
        <v>52</v>
      </c>
      <c r="P515" t="s">
        <v>53</v>
      </c>
      <c r="T515" t="s">
        <v>64</v>
      </c>
      <c r="Z515" s="3"/>
      <c r="AF515" t="s">
        <v>63</v>
      </c>
      <c r="AH515">
        <v>0</v>
      </c>
      <c r="AI515" s="2">
        <v>44957</v>
      </c>
      <c r="AJ515" t="s">
        <v>64</v>
      </c>
      <c r="AK515" t="s">
        <v>64</v>
      </c>
      <c r="AL515" t="s">
        <v>64</v>
      </c>
      <c r="AN515" s="3"/>
      <c r="AP515" t="s">
        <v>64</v>
      </c>
      <c r="AR515" t="s">
        <v>64</v>
      </c>
      <c r="AS515" t="s">
        <v>66</v>
      </c>
    </row>
    <row r="516" spans="1:45" ht="16" x14ac:dyDescent="0.2">
      <c r="A516">
        <v>2939</v>
      </c>
      <c r="B516">
        <v>2939</v>
      </c>
      <c r="C516" s="2">
        <v>44957</v>
      </c>
      <c r="E516" t="s">
        <v>1942</v>
      </c>
      <c r="F516" s="3">
        <v>2947.11</v>
      </c>
      <c r="G516" t="s">
        <v>47</v>
      </c>
      <c r="H516" s="3">
        <v>0</v>
      </c>
      <c r="I516" t="s">
        <v>104</v>
      </c>
      <c r="J516">
        <v>1730</v>
      </c>
      <c r="K516" t="s">
        <v>52</v>
      </c>
      <c r="L516" t="s">
        <v>203</v>
      </c>
      <c r="N516">
        <v>1712</v>
      </c>
      <c r="O516" t="s">
        <v>52</v>
      </c>
      <c r="P516" t="s">
        <v>203</v>
      </c>
      <c r="T516" t="s">
        <v>64</v>
      </c>
      <c r="Z516" s="3"/>
      <c r="AF516" t="s">
        <v>63</v>
      </c>
      <c r="AH516">
        <v>0</v>
      </c>
      <c r="AI516" s="2">
        <v>44957</v>
      </c>
      <c r="AJ516" t="s">
        <v>64</v>
      </c>
      <c r="AK516" t="s">
        <v>64</v>
      </c>
      <c r="AL516" t="s">
        <v>64</v>
      </c>
      <c r="AN516" s="3"/>
      <c r="AP516" t="s">
        <v>64</v>
      </c>
      <c r="AR516" t="s">
        <v>64</v>
      </c>
      <c r="AS516" t="s">
        <v>66</v>
      </c>
    </row>
    <row r="517" spans="1:45" ht="16" x14ac:dyDescent="0.2">
      <c r="A517">
        <v>2940</v>
      </c>
      <c r="B517">
        <v>2940</v>
      </c>
      <c r="C517" s="2">
        <v>44957</v>
      </c>
      <c r="E517" t="s">
        <v>1943</v>
      </c>
      <c r="F517" s="3">
        <v>889.61</v>
      </c>
      <c r="G517" t="s">
        <v>47</v>
      </c>
      <c r="H517" s="3">
        <v>0</v>
      </c>
      <c r="I517" t="s">
        <v>104</v>
      </c>
      <c r="J517">
        <v>1730</v>
      </c>
      <c r="K517" t="s">
        <v>52</v>
      </c>
      <c r="L517" t="s">
        <v>203</v>
      </c>
      <c r="N517">
        <v>1700</v>
      </c>
      <c r="O517" t="s">
        <v>52</v>
      </c>
      <c r="P517" t="s">
        <v>203</v>
      </c>
      <c r="T517" t="s">
        <v>64</v>
      </c>
      <c r="Z517" s="3"/>
      <c r="AF517" t="s">
        <v>63</v>
      </c>
      <c r="AH517">
        <v>0</v>
      </c>
      <c r="AI517" s="2">
        <v>44957</v>
      </c>
      <c r="AJ517" t="s">
        <v>64</v>
      </c>
      <c r="AK517" t="s">
        <v>64</v>
      </c>
      <c r="AL517" t="s">
        <v>64</v>
      </c>
      <c r="AN517" s="3"/>
      <c r="AP517" t="s">
        <v>64</v>
      </c>
      <c r="AR517" t="s">
        <v>64</v>
      </c>
      <c r="AS517" t="s">
        <v>66</v>
      </c>
    </row>
    <row r="518" spans="1:45" ht="16" x14ac:dyDescent="0.2">
      <c r="A518">
        <v>2941</v>
      </c>
      <c r="B518">
        <v>2941</v>
      </c>
      <c r="C518" s="2">
        <v>44957</v>
      </c>
      <c r="E518" t="s">
        <v>370</v>
      </c>
      <c r="F518" s="3">
        <v>2102.79</v>
      </c>
      <c r="G518" t="s">
        <v>47</v>
      </c>
      <c r="H518" s="3">
        <v>0</v>
      </c>
      <c r="I518" t="s">
        <v>104</v>
      </c>
      <c r="J518">
        <v>1730</v>
      </c>
      <c r="K518" t="s">
        <v>52</v>
      </c>
      <c r="L518" t="s">
        <v>203</v>
      </c>
      <c r="N518">
        <v>1705</v>
      </c>
      <c r="O518" t="s">
        <v>52</v>
      </c>
      <c r="P518" t="s">
        <v>203</v>
      </c>
      <c r="T518" t="s">
        <v>64</v>
      </c>
      <c r="Z518" s="3"/>
      <c r="AF518" t="s">
        <v>63</v>
      </c>
      <c r="AH518">
        <v>0</v>
      </c>
      <c r="AI518" s="2">
        <v>44957</v>
      </c>
      <c r="AJ518" t="s">
        <v>64</v>
      </c>
      <c r="AK518" t="s">
        <v>64</v>
      </c>
      <c r="AL518" t="s">
        <v>64</v>
      </c>
      <c r="AN518" s="3"/>
      <c r="AP518" t="s">
        <v>64</v>
      </c>
      <c r="AR518" t="s">
        <v>64</v>
      </c>
      <c r="AS518" t="s">
        <v>66</v>
      </c>
    </row>
    <row r="519" spans="1:45" ht="16" x14ac:dyDescent="0.2">
      <c r="A519">
        <v>2942</v>
      </c>
      <c r="B519">
        <v>2942</v>
      </c>
      <c r="C519" s="2">
        <v>44957</v>
      </c>
      <c r="E519" t="s">
        <v>1944</v>
      </c>
      <c r="F519" s="3">
        <v>129.52000000000001</v>
      </c>
      <c r="G519" t="s">
        <v>47</v>
      </c>
      <c r="H519" s="3">
        <v>0</v>
      </c>
      <c r="I519" t="s">
        <v>104</v>
      </c>
      <c r="J519">
        <v>703</v>
      </c>
      <c r="K519" t="s">
        <v>52</v>
      </c>
      <c r="L519" t="s">
        <v>53</v>
      </c>
      <c r="N519">
        <v>1730</v>
      </c>
      <c r="O519" t="s">
        <v>52</v>
      </c>
      <c r="P519" t="s">
        <v>203</v>
      </c>
      <c r="T519" t="s">
        <v>64</v>
      </c>
      <c r="Z519" s="3"/>
      <c r="AF519" t="s">
        <v>63</v>
      </c>
      <c r="AH519">
        <v>0</v>
      </c>
      <c r="AI519" s="2">
        <v>44957</v>
      </c>
      <c r="AJ519" t="s">
        <v>64</v>
      </c>
      <c r="AK519" t="s">
        <v>64</v>
      </c>
      <c r="AL519" t="s">
        <v>64</v>
      </c>
      <c r="AN519" s="3"/>
      <c r="AP519" t="s">
        <v>64</v>
      </c>
      <c r="AR519" t="s">
        <v>64</v>
      </c>
      <c r="AS519" t="s">
        <v>66</v>
      </c>
    </row>
    <row r="520" spans="1:45" ht="16" x14ac:dyDescent="0.2">
      <c r="A520">
        <v>3671</v>
      </c>
      <c r="B520">
        <v>3671</v>
      </c>
      <c r="C520" s="2">
        <v>44957</v>
      </c>
      <c r="D520" t="s">
        <v>967</v>
      </c>
      <c r="E520" t="s">
        <v>1699</v>
      </c>
      <c r="F520" s="3">
        <v>1829.93</v>
      </c>
      <c r="G520" t="s">
        <v>47</v>
      </c>
      <c r="H520" s="3">
        <v>0</v>
      </c>
      <c r="I520" t="s">
        <v>104</v>
      </c>
      <c r="J520">
        <v>6700</v>
      </c>
      <c r="K520" t="s">
        <v>49</v>
      </c>
      <c r="L520" t="s">
        <v>50</v>
      </c>
      <c r="M520" t="s">
        <v>799</v>
      </c>
      <c r="N520">
        <v>1730</v>
      </c>
      <c r="O520" t="s">
        <v>52</v>
      </c>
      <c r="P520" t="s">
        <v>203</v>
      </c>
      <c r="T520" t="s">
        <v>64</v>
      </c>
      <c r="Z520" s="3"/>
      <c r="AF520" t="s">
        <v>63</v>
      </c>
      <c r="AH520">
        <v>0</v>
      </c>
      <c r="AI520" s="2">
        <v>44957</v>
      </c>
      <c r="AJ520" t="s">
        <v>64</v>
      </c>
      <c r="AK520" t="s">
        <v>64</v>
      </c>
      <c r="AL520" t="s">
        <v>64</v>
      </c>
      <c r="AN520" s="3"/>
      <c r="AP520" t="s">
        <v>64</v>
      </c>
      <c r="AR520" t="s">
        <v>64</v>
      </c>
      <c r="AS520" t="s">
        <v>66</v>
      </c>
    </row>
    <row r="521" spans="1:45" ht="16" x14ac:dyDescent="0.2">
      <c r="A521">
        <v>3746</v>
      </c>
      <c r="B521">
        <v>3746</v>
      </c>
      <c r="C521" s="2">
        <v>44957</v>
      </c>
      <c r="D521" t="s">
        <v>1935</v>
      </c>
      <c r="E521" t="s">
        <v>1945</v>
      </c>
      <c r="F521" s="3">
        <v>129.52000000000001</v>
      </c>
      <c r="G521" t="s">
        <v>47</v>
      </c>
      <c r="H521" s="3">
        <v>0</v>
      </c>
      <c r="I521" t="s">
        <v>104</v>
      </c>
      <c r="J521">
        <v>1730</v>
      </c>
      <c r="K521" t="s">
        <v>52</v>
      </c>
      <c r="L521" t="s">
        <v>203</v>
      </c>
      <c r="N521">
        <v>2400</v>
      </c>
      <c r="O521" t="s">
        <v>49</v>
      </c>
      <c r="P521" t="s">
        <v>105</v>
      </c>
      <c r="Q521" t="s">
        <v>51</v>
      </c>
      <c r="T521" t="s">
        <v>64</v>
      </c>
      <c r="Z521" s="3"/>
      <c r="AF521" t="s">
        <v>63</v>
      </c>
      <c r="AH521">
        <v>0</v>
      </c>
      <c r="AI521" s="2">
        <v>44957</v>
      </c>
      <c r="AJ521" t="s">
        <v>64</v>
      </c>
      <c r="AK521" t="s">
        <v>64</v>
      </c>
      <c r="AL521" t="s">
        <v>64</v>
      </c>
      <c r="AN521" s="3"/>
      <c r="AP521" t="s">
        <v>64</v>
      </c>
      <c r="AR521" t="s">
        <v>64</v>
      </c>
      <c r="AS521" t="s">
        <v>66</v>
      </c>
    </row>
    <row r="522" spans="1:45" ht="16" x14ac:dyDescent="0.2">
      <c r="A522">
        <v>3751</v>
      </c>
      <c r="B522">
        <v>3751</v>
      </c>
      <c r="C522" s="2">
        <v>44957</v>
      </c>
      <c r="D522" t="s">
        <v>967</v>
      </c>
      <c r="E522" t="s">
        <v>206</v>
      </c>
      <c r="F522" s="3">
        <v>157.19999999999999</v>
      </c>
      <c r="G522" t="s">
        <v>47</v>
      </c>
      <c r="H522" s="3">
        <v>0</v>
      </c>
      <c r="I522" t="s">
        <v>104</v>
      </c>
      <c r="J522">
        <v>6700</v>
      </c>
      <c r="K522" t="s">
        <v>49</v>
      </c>
      <c r="L522" t="s">
        <v>50</v>
      </c>
      <c r="M522" t="s">
        <v>799</v>
      </c>
      <c r="N522">
        <v>1730</v>
      </c>
      <c r="O522" t="s">
        <v>52</v>
      </c>
      <c r="P522" t="s">
        <v>203</v>
      </c>
      <c r="T522" t="s">
        <v>64</v>
      </c>
      <c r="Z522" s="3"/>
      <c r="AF522" t="s">
        <v>63</v>
      </c>
      <c r="AH522">
        <v>0</v>
      </c>
      <c r="AI522" s="2">
        <v>44957</v>
      </c>
      <c r="AJ522" t="s">
        <v>64</v>
      </c>
      <c r="AK522" t="s">
        <v>64</v>
      </c>
      <c r="AL522" t="s">
        <v>64</v>
      </c>
      <c r="AN522" s="3"/>
      <c r="AP522" t="s">
        <v>64</v>
      </c>
      <c r="AR522" t="s">
        <v>64</v>
      </c>
      <c r="AS522" t="s">
        <v>66</v>
      </c>
    </row>
    <row r="523" spans="1:45" ht="16" x14ac:dyDescent="0.2">
      <c r="A523">
        <v>2155</v>
      </c>
      <c r="B523">
        <v>2155</v>
      </c>
      <c r="C523" s="2">
        <v>44958.447881944441</v>
      </c>
      <c r="D523" t="s">
        <v>1761</v>
      </c>
      <c r="E523" t="s">
        <v>1946</v>
      </c>
      <c r="F523" s="3">
        <v>141.91999999999999</v>
      </c>
      <c r="G523" t="s">
        <v>47</v>
      </c>
      <c r="H523" s="3">
        <v>0</v>
      </c>
      <c r="I523" t="s">
        <v>48</v>
      </c>
      <c r="J523">
        <v>2720</v>
      </c>
      <c r="K523" t="s">
        <v>49</v>
      </c>
      <c r="L523" t="s">
        <v>50</v>
      </c>
      <c r="M523" t="s">
        <v>51</v>
      </c>
      <c r="N523">
        <v>941</v>
      </c>
      <c r="O523" t="s">
        <v>52</v>
      </c>
      <c r="P523" t="s">
        <v>53</v>
      </c>
      <c r="T523" t="s">
        <v>1947</v>
      </c>
      <c r="U523" t="s">
        <v>1948</v>
      </c>
      <c r="V523" t="s">
        <v>1949</v>
      </c>
      <c r="W523" t="s">
        <v>56</v>
      </c>
      <c r="X523" t="s">
        <v>1950</v>
      </c>
      <c r="Y523" t="s">
        <v>1255</v>
      </c>
      <c r="Z523" s="3">
        <v>19</v>
      </c>
      <c r="AA523" t="s">
        <v>1951</v>
      </c>
      <c r="AB523" t="s">
        <v>1952</v>
      </c>
      <c r="AC523" t="s">
        <v>61</v>
      </c>
      <c r="AD523" t="s">
        <v>61</v>
      </c>
      <c r="AE523" t="s">
        <v>1953</v>
      </c>
      <c r="AF523" t="s">
        <v>63</v>
      </c>
      <c r="AH523">
        <v>0</v>
      </c>
      <c r="AI523" s="2">
        <v>44958</v>
      </c>
      <c r="AJ523" t="s">
        <v>64</v>
      </c>
      <c r="AK523" t="s">
        <v>64</v>
      </c>
      <c r="AL523" t="s">
        <v>1954</v>
      </c>
      <c r="AM523" t="s">
        <v>1948</v>
      </c>
      <c r="AN523" s="3">
        <v>141.91999999999999</v>
      </c>
      <c r="AO523" t="s">
        <v>1952</v>
      </c>
      <c r="AP523" t="s">
        <v>64</v>
      </c>
      <c r="AQ523" t="s">
        <v>1953</v>
      </c>
      <c r="AR523">
        <v>840</v>
      </c>
      <c r="AS523" t="s">
        <v>66</v>
      </c>
    </row>
    <row r="524" spans="1:45" ht="16" x14ac:dyDescent="0.2">
      <c r="A524">
        <v>2150</v>
      </c>
      <c r="B524">
        <v>2150</v>
      </c>
      <c r="C524" s="2">
        <v>44958.447881944441</v>
      </c>
      <c r="E524" t="s">
        <v>1231</v>
      </c>
      <c r="F524" s="3">
        <v>141.91999999999999</v>
      </c>
      <c r="G524" t="s">
        <v>47</v>
      </c>
      <c r="H524" s="3">
        <v>0</v>
      </c>
      <c r="I524" t="s">
        <v>104</v>
      </c>
      <c r="J524">
        <v>941</v>
      </c>
      <c r="K524" t="s">
        <v>52</v>
      </c>
      <c r="L524" t="s">
        <v>53</v>
      </c>
      <c r="N524">
        <v>705</v>
      </c>
      <c r="O524" t="s">
        <v>52</v>
      </c>
      <c r="P524" t="s">
        <v>53</v>
      </c>
      <c r="T524" t="s">
        <v>1951</v>
      </c>
      <c r="U524" t="s">
        <v>1955</v>
      </c>
      <c r="Z524" s="3"/>
      <c r="AF524" t="s">
        <v>63</v>
      </c>
      <c r="AH524">
        <v>0</v>
      </c>
      <c r="AI524" s="2">
        <v>44958</v>
      </c>
      <c r="AJ524" t="s">
        <v>64</v>
      </c>
      <c r="AK524" t="s">
        <v>64</v>
      </c>
      <c r="AL524" t="s">
        <v>1956</v>
      </c>
      <c r="AM524" t="s">
        <v>1955</v>
      </c>
      <c r="AN524" s="3"/>
      <c r="AP524" t="s">
        <v>64</v>
      </c>
      <c r="AR524">
        <v>839</v>
      </c>
      <c r="AS524" t="s">
        <v>66</v>
      </c>
    </row>
    <row r="525" spans="1:45" ht="16" x14ac:dyDescent="0.2">
      <c r="A525">
        <v>2153</v>
      </c>
      <c r="B525">
        <v>2153</v>
      </c>
      <c r="C525" s="2">
        <v>44960</v>
      </c>
      <c r="E525" t="s">
        <v>1265</v>
      </c>
      <c r="F525" s="3">
        <v>141.91999999999999</v>
      </c>
      <c r="G525" t="s">
        <v>47</v>
      </c>
      <c r="H525" s="3">
        <v>0</v>
      </c>
      <c r="I525" t="s">
        <v>48</v>
      </c>
      <c r="J525">
        <v>705</v>
      </c>
      <c r="K525" t="s">
        <v>52</v>
      </c>
      <c r="L525" t="s">
        <v>53</v>
      </c>
      <c r="N525">
        <v>940</v>
      </c>
      <c r="O525" t="s">
        <v>52</v>
      </c>
      <c r="P525" t="s">
        <v>53</v>
      </c>
      <c r="T525" t="s">
        <v>1947</v>
      </c>
      <c r="U525" t="s">
        <v>1957</v>
      </c>
      <c r="Z525" s="3"/>
      <c r="AF525" t="s">
        <v>63</v>
      </c>
      <c r="AH525">
        <v>0</v>
      </c>
      <c r="AI525" s="2">
        <v>44960</v>
      </c>
      <c r="AJ525" t="s">
        <v>64</v>
      </c>
      <c r="AK525" t="s">
        <v>64</v>
      </c>
      <c r="AL525" t="s">
        <v>1958</v>
      </c>
      <c r="AM525" t="s">
        <v>1957</v>
      </c>
      <c r="AN525" s="3"/>
      <c r="AP525" t="s">
        <v>64</v>
      </c>
      <c r="AR525">
        <v>842</v>
      </c>
      <c r="AS525" t="s">
        <v>66</v>
      </c>
    </row>
    <row r="526" spans="1:45" ht="16" x14ac:dyDescent="0.2">
      <c r="A526">
        <v>2158</v>
      </c>
      <c r="B526">
        <v>2158</v>
      </c>
      <c r="C526" s="2">
        <v>44963</v>
      </c>
      <c r="D526" t="s">
        <v>1782</v>
      </c>
      <c r="E526" t="s">
        <v>280</v>
      </c>
      <c r="F526" s="3">
        <v>53.43</v>
      </c>
      <c r="G526" t="s">
        <v>47</v>
      </c>
      <c r="H526" s="3">
        <v>0</v>
      </c>
      <c r="I526" t="s">
        <v>48</v>
      </c>
      <c r="J526">
        <v>2704</v>
      </c>
      <c r="K526" t="s">
        <v>49</v>
      </c>
      <c r="L526" t="s">
        <v>50</v>
      </c>
      <c r="M526" t="s">
        <v>51</v>
      </c>
      <c r="N526">
        <v>940</v>
      </c>
      <c r="O526" t="s">
        <v>52</v>
      </c>
      <c r="P526" t="s">
        <v>53</v>
      </c>
      <c r="T526" t="s">
        <v>281</v>
      </c>
      <c r="U526" t="s">
        <v>1959</v>
      </c>
      <c r="V526" t="s">
        <v>1960</v>
      </c>
      <c r="W526" t="s">
        <v>56</v>
      </c>
      <c r="X526" t="s">
        <v>1961</v>
      </c>
      <c r="Y526" t="s">
        <v>231</v>
      </c>
      <c r="Z526" s="3">
        <v>19</v>
      </c>
      <c r="AA526" t="s">
        <v>284</v>
      </c>
      <c r="AB526" t="s">
        <v>1952</v>
      </c>
      <c r="AC526" t="s">
        <v>61</v>
      </c>
      <c r="AD526" t="s">
        <v>61</v>
      </c>
      <c r="AE526" t="s">
        <v>1962</v>
      </c>
      <c r="AF526" t="s">
        <v>63</v>
      </c>
      <c r="AH526">
        <v>0</v>
      </c>
      <c r="AI526" s="2">
        <v>44963</v>
      </c>
      <c r="AJ526" t="s">
        <v>64</v>
      </c>
      <c r="AK526" t="s">
        <v>64</v>
      </c>
      <c r="AL526" t="s">
        <v>1963</v>
      </c>
      <c r="AM526" t="s">
        <v>1959</v>
      </c>
      <c r="AN526" s="3">
        <v>53.43</v>
      </c>
      <c r="AO526" t="s">
        <v>1952</v>
      </c>
      <c r="AP526" t="s">
        <v>64</v>
      </c>
      <c r="AQ526" t="s">
        <v>1962</v>
      </c>
      <c r="AR526">
        <v>843</v>
      </c>
      <c r="AS526" t="s">
        <v>66</v>
      </c>
    </row>
    <row r="527" spans="1:45" ht="16" x14ac:dyDescent="0.2">
      <c r="A527">
        <v>2287</v>
      </c>
      <c r="B527">
        <v>2287</v>
      </c>
      <c r="C527" s="2">
        <v>44965</v>
      </c>
      <c r="D527" t="s">
        <v>1748</v>
      </c>
      <c r="E527" t="s">
        <v>1217</v>
      </c>
      <c r="F527" s="3">
        <v>45.9</v>
      </c>
      <c r="G527" t="s">
        <v>47</v>
      </c>
      <c r="H527" s="3">
        <v>0</v>
      </c>
      <c r="I527" t="s">
        <v>48</v>
      </c>
      <c r="J527">
        <v>2900</v>
      </c>
      <c r="K527" t="s">
        <v>49</v>
      </c>
      <c r="L527" t="s">
        <v>50</v>
      </c>
      <c r="M527" t="s">
        <v>51</v>
      </c>
      <c r="N527">
        <v>940</v>
      </c>
      <c r="O527" t="s">
        <v>52</v>
      </c>
      <c r="P527" t="s">
        <v>53</v>
      </c>
      <c r="T527" t="s">
        <v>612</v>
      </c>
      <c r="U527" t="s">
        <v>1964</v>
      </c>
      <c r="V527" t="s">
        <v>1965</v>
      </c>
      <c r="W527" t="s">
        <v>56</v>
      </c>
      <c r="X527" t="s">
        <v>1966</v>
      </c>
      <c r="Y527" t="s">
        <v>323</v>
      </c>
      <c r="Z527" s="3">
        <v>19</v>
      </c>
      <c r="AA527" t="s">
        <v>615</v>
      </c>
      <c r="AB527" t="s">
        <v>1967</v>
      </c>
      <c r="AC527" t="s">
        <v>61</v>
      </c>
      <c r="AD527" t="s">
        <v>61</v>
      </c>
      <c r="AE527" t="s">
        <v>1968</v>
      </c>
      <c r="AF527" t="s">
        <v>63</v>
      </c>
      <c r="AH527">
        <v>0</v>
      </c>
      <c r="AI527" s="2">
        <v>44965</v>
      </c>
      <c r="AJ527" t="s">
        <v>64</v>
      </c>
      <c r="AK527" t="s">
        <v>64</v>
      </c>
      <c r="AL527" t="s">
        <v>1969</v>
      </c>
      <c r="AM527" t="s">
        <v>1964</v>
      </c>
      <c r="AN527" s="3">
        <v>45.9</v>
      </c>
      <c r="AO527" t="s">
        <v>1967</v>
      </c>
      <c r="AP527" t="s">
        <v>64</v>
      </c>
      <c r="AQ527" t="s">
        <v>1968</v>
      </c>
      <c r="AR527">
        <v>844</v>
      </c>
      <c r="AS527" t="s">
        <v>66</v>
      </c>
    </row>
    <row r="528" spans="1:45" ht="16" x14ac:dyDescent="0.2">
      <c r="A528">
        <v>2163</v>
      </c>
      <c r="B528">
        <v>2163</v>
      </c>
      <c r="C528" s="2">
        <v>44966</v>
      </c>
      <c r="D528" t="s">
        <v>1782</v>
      </c>
      <c r="E528" t="s">
        <v>287</v>
      </c>
      <c r="F528" s="3">
        <v>95.2</v>
      </c>
      <c r="G528" t="s">
        <v>47</v>
      </c>
      <c r="H528" s="3">
        <v>0</v>
      </c>
      <c r="I528" t="s">
        <v>48</v>
      </c>
      <c r="J528">
        <v>2894</v>
      </c>
      <c r="K528" t="s">
        <v>49</v>
      </c>
      <c r="L528" t="s">
        <v>50</v>
      </c>
      <c r="M528" t="s">
        <v>51</v>
      </c>
      <c r="N528">
        <v>940</v>
      </c>
      <c r="O528" t="s">
        <v>52</v>
      </c>
      <c r="P528" t="s">
        <v>53</v>
      </c>
      <c r="T528" t="s">
        <v>288</v>
      </c>
      <c r="U528" t="s">
        <v>1970</v>
      </c>
      <c r="V528" t="s">
        <v>1971</v>
      </c>
      <c r="W528" t="s">
        <v>56</v>
      </c>
      <c r="X528" t="s">
        <v>1972</v>
      </c>
      <c r="Y528" t="s">
        <v>291</v>
      </c>
      <c r="Z528" s="3">
        <v>19</v>
      </c>
      <c r="AA528" t="s">
        <v>292</v>
      </c>
      <c r="AB528" t="s">
        <v>1973</v>
      </c>
      <c r="AC528" t="s">
        <v>61</v>
      </c>
      <c r="AD528" t="s">
        <v>61</v>
      </c>
      <c r="AE528" t="s">
        <v>1974</v>
      </c>
      <c r="AF528" t="s">
        <v>63</v>
      </c>
      <c r="AH528">
        <v>0</v>
      </c>
      <c r="AI528" s="2">
        <v>44966</v>
      </c>
      <c r="AJ528" t="s">
        <v>64</v>
      </c>
      <c r="AK528" t="s">
        <v>64</v>
      </c>
      <c r="AL528" t="s">
        <v>1975</v>
      </c>
      <c r="AM528" t="s">
        <v>1970</v>
      </c>
      <c r="AN528" s="3">
        <v>95.2</v>
      </c>
      <c r="AO528" t="s">
        <v>1973</v>
      </c>
      <c r="AP528" t="s">
        <v>64</v>
      </c>
      <c r="AQ528" t="s">
        <v>1974</v>
      </c>
      <c r="AR528">
        <v>845</v>
      </c>
      <c r="AS528" t="s">
        <v>66</v>
      </c>
    </row>
    <row r="529" spans="1:45" ht="16" x14ac:dyDescent="0.2">
      <c r="A529">
        <v>2244</v>
      </c>
      <c r="B529">
        <v>2244</v>
      </c>
      <c r="C529" s="2">
        <v>44970</v>
      </c>
      <c r="D529" t="s">
        <v>969</v>
      </c>
      <c r="E529" t="s">
        <v>1976</v>
      </c>
      <c r="F529" s="3">
        <v>1.49</v>
      </c>
      <c r="G529" t="s">
        <v>47</v>
      </c>
      <c r="H529" s="3">
        <v>0</v>
      </c>
      <c r="I529" t="s">
        <v>104</v>
      </c>
      <c r="J529">
        <v>6751</v>
      </c>
      <c r="K529" t="s">
        <v>49</v>
      </c>
      <c r="L529" t="s">
        <v>50</v>
      </c>
      <c r="M529" t="s">
        <v>799</v>
      </c>
      <c r="N529">
        <v>1800</v>
      </c>
      <c r="O529" t="s">
        <v>52</v>
      </c>
      <c r="P529" t="s">
        <v>203</v>
      </c>
      <c r="T529" t="s">
        <v>64</v>
      </c>
      <c r="Z529" s="3"/>
      <c r="AF529" t="s">
        <v>63</v>
      </c>
      <c r="AH529">
        <v>0</v>
      </c>
      <c r="AI529" s="2">
        <v>44970</v>
      </c>
      <c r="AJ529" t="s">
        <v>64</v>
      </c>
      <c r="AK529" t="s">
        <v>64</v>
      </c>
      <c r="AL529" t="s">
        <v>64</v>
      </c>
      <c r="AN529" s="3"/>
      <c r="AP529" t="s">
        <v>64</v>
      </c>
      <c r="AR529" t="s">
        <v>64</v>
      </c>
      <c r="AS529" t="s">
        <v>66</v>
      </c>
    </row>
    <row r="530" spans="1:45" ht="16" x14ac:dyDescent="0.2">
      <c r="A530">
        <v>2245</v>
      </c>
      <c r="B530">
        <v>2245</v>
      </c>
      <c r="C530" s="2">
        <v>44970</v>
      </c>
      <c r="D530" t="s">
        <v>967</v>
      </c>
      <c r="E530" t="s">
        <v>1976</v>
      </c>
      <c r="F530" s="3">
        <v>6.12</v>
      </c>
      <c r="G530" t="s">
        <v>47</v>
      </c>
      <c r="H530" s="3">
        <v>0</v>
      </c>
      <c r="I530" t="s">
        <v>104</v>
      </c>
      <c r="J530">
        <v>6751</v>
      </c>
      <c r="K530" t="s">
        <v>49</v>
      </c>
      <c r="L530" t="s">
        <v>50</v>
      </c>
      <c r="M530" t="s">
        <v>799</v>
      </c>
      <c r="N530">
        <v>1800</v>
      </c>
      <c r="O530" t="s">
        <v>52</v>
      </c>
      <c r="P530" t="s">
        <v>203</v>
      </c>
      <c r="T530" t="s">
        <v>64</v>
      </c>
      <c r="Z530" s="3"/>
      <c r="AF530" t="s">
        <v>63</v>
      </c>
      <c r="AH530">
        <v>0</v>
      </c>
      <c r="AI530" s="2">
        <v>44970</v>
      </c>
      <c r="AJ530" t="s">
        <v>64</v>
      </c>
      <c r="AK530" t="s">
        <v>64</v>
      </c>
      <c r="AL530" t="s">
        <v>64</v>
      </c>
      <c r="AN530" s="3"/>
      <c r="AP530" t="s">
        <v>64</v>
      </c>
      <c r="AR530" t="s">
        <v>64</v>
      </c>
      <c r="AS530" t="s">
        <v>66</v>
      </c>
    </row>
    <row r="531" spans="1:45" ht="16" x14ac:dyDescent="0.2">
      <c r="A531">
        <v>2246</v>
      </c>
      <c r="B531">
        <v>2246</v>
      </c>
      <c r="C531" s="2">
        <v>44970</v>
      </c>
      <c r="D531" t="s">
        <v>970</v>
      </c>
      <c r="E531" t="s">
        <v>1976</v>
      </c>
      <c r="F531" s="3">
        <v>7.12</v>
      </c>
      <c r="G531" t="s">
        <v>47</v>
      </c>
      <c r="H531" s="3">
        <v>0</v>
      </c>
      <c r="I531" t="s">
        <v>104</v>
      </c>
      <c r="J531">
        <v>6751</v>
      </c>
      <c r="K531" t="s">
        <v>49</v>
      </c>
      <c r="L531" t="s">
        <v>50</v>
      </c>
      <c r="M531" t="s">
        <v>799</v>
      </c>
      <c r="N531">
        <v>1800</v>
      </c>
      <c r="O531" t="s">
        <v>52</v>
      </c>
      <c r="P531" t="s">
        <v>203</v>
      </c>
      <c r="T531" t="s">
        <v>64</v>
      </c>
      <c r="Z531" s="3"/>
      <c r="AF531" t="s">
        <v>63</v>
      </c>
      <c r="AH531">
        <v>0</v>
      </c>
      <c r="AI531" s="2">
        <v>44970</v>
      </c>
      <c r="AJ531" t="s">
        <v>64</v>
      </c>
      <c r="AK531" t="s">
        <v>64</v>
      </c>
      <c r="AL531" t="s">
        <v>64</v>
      </c>
      <c r="AN531" s="3"/>
      <c r="AP531" t="s">
        <v>64</v>
      </c>
      <c r="AR531" t="s">
        <v>64</v>
      </c>
      <c r="AS531" t="s">
        <v>66</v>
      </c>
    </row>
    <row r="532" spans="1:45" ht="16" x14ac:dyDescent="0.2">
      <c r="A532">
        <v>2247</v>
      </c>
      <c r="B532">
        <v>2247</v>
      </c>
      <c r="C532" s="2">
        <v>44970</v>
      </c>
      <c r="D532" t="s">
        <v>372</v>
      </c>
      <c r="E532" t="s">
        <v>1976</v>
      </c>
      <c r="F532" s="3">
        <v>54.71</v>
      </c>
      <c r="G532" t="s">
        <v>47</v>
      </c>
      <c r="H532" s="3">
        <v>0</v>
      </c>
      <c r="I532" t="s">
        <v>104</v>
      </c>
      <c r="J532">
        <v>2558</v>
      </c>
      <c r="K532" t="s">
        <v>49</v>
      </c>
      <c r="L532" t="s">
        <v>50</v>
      </c>
      <c r="M532" t="s">
        <v>51</v>
      </c>
      <c r="N532">
        <v>1800</v>
      </c>
      <c r="O532" t="s">
        <v>52</v>
      </c>
      <c r="P532" t="s">
        <v>203</v>
      </c>
      <c r="T532" t="s">
        <v>64</v>
      </c>
      <c r="Z532" s="3"/>
      <c r="AF532" t="s">
        <v>63</v>
      </c>
      <c r="AH532">
        <v>0</v>
      </c>
      <c r="AI532" s="2">
        <v>44970</v>
      </c>
      <c r="AJ532" t="s">
        <v>64</v>
      </c>
      <c r="AK532" t="s">
        <v>64</v>
      </c>
      <c r="AL532" t="s">
        <v>64</v>
      </c>
      <c r="AN532" s="3"/>
      <c r="AP532" t="s">
        <v>64</v>
      </c>
      <c r="AR532" t="s">
        <v>64</v>
      </c>
      <c r="AS532" t="s">
        <v>66</v>
      </c>
    </row>
    <row r="533" spans="1:45" ht="16" x14ac:dyDescent="0.2">
      <c r="A533">
        <v>2248</v>
      </c>
      <c r="B533">
        <v>2248</v>
      </c>
      <c r="C533" s="2">
        <v>44970</v>
      </c>
      <c r="D533" t="s">
        <v>371</v>
      </c>
      <c r="E533" t="s">
        <v>1976</v>
      </c>
      <c r="F533" s="3">
        <v>96.63</v>
      </c>
      <c r="G533" t="s">
        <v>47</v>
      </c>
      <c r="H533" s="3">
        <v>0</v>
      </c>
      <c r="I533" t="s">
        <v>104</v>
      </c>
      <c r="J533">
        <v>2558</v>
      </c>
      <c r="K533" t="s">
        <v>49</v>
      </c>
      <c r="L533" t="s">
        <v>50</v>
      </c>
      <c r="M533" t="s">
        <v>51</v>
      </c>
      <c r="N533">
        <v>1800</v>
      </c>
      <c r="O533" t="s">
        <v>52</v>
      </c>
      <c r="P533" t="s">
        <v>203</v>
      </c>
      <c r="T533" t="s">
        <v>64</v>
      </c>
      <c r="Z533" s="3"/>
      <c r="AF533" t="s">
        <v>63</v>
      </c>
      <c r="AH533">
        <v>0</v>
      </c>
      <c r="AI533" s="2">
        <v>44970</v>
      </c>
      <c r="AJ533" t="s">
        <v>64</v>
      </c>
      <c r="AK533" t="s">
        <v>64</v>
      </c>
      <c r="AL533" t="s">
        <v>64</v>
      </c>
      <c r="AN533" s="3"/>
      <c r="AP533" t="s">
        <v>64</v>
      </c>
      <c r="AR533" t="s">
        <v>64</v>
      </c>
      <c r="AS533" t="s">
        <v>66</v>
      </c>
    </row>
    <row r="534" spans="1:45" ht="16" x14ac:dyDescent="0.2">
      <c r="A534">
        <v>2249</v>
      </c>
      <c r="B534">
        <v>2249</v>
      </c>
      <c r="C534" s="2">
        <v>44970</v>
      </c>
      <c r="D534" t="s">
        <v>373</v>
      </c>
      <c r="E534" t="s">
        <v>1976</v>
      </c>
      <c r="F534" s="3">
        <v>77.069999999999993</v>
      </c>
      <c r="G534" t="s">
        <v>47</v>
      </c>
      <c r="H534" s="3">
        <v>0</v>
      </c>
      <c r="I534" t="s">
        <v>104</v>
      </c>
      <c r="J534">
        <v>2558</v>
      </c>
      <c r="K534" t="s">
        <v>49</v>
      </c>
      <c r="L534" t="s">
        <v>50</v>
      </c>
      <c r="M534" t="s">
        <v>51</v>
      </c>
      <c r="N534">
        <v>1800</v>
      </c>
      <c r="O534" t="s">
        <v>52</v>
      </c>
      <c r="P534" t="s">
        <v>203</v>
      </c>
      <c r="T534" t="s">
        <v>64</v>
      </c>
      <c r="Z534" s="3"/>
      <c r="AF534" t="s">
        <v>63</v>
      </c>
      <c r="AH534">
        <v>0</v>
      </c>
      <c r="AI534" s="2">
        <v>44970</v>
      </c>
      <c r="AJ534" t="s">
        <v>64</v>
      </c>
      <c r="AK534" t="s">
        <v>64</v>
      </c>
      <c r="AL534" t="s">
        <v>64</v>
      </c>
      <c r="AN534" s="3"/>
      <c r="AP534" t="s">
        <v>64</v>
      </c>
      <c r="AR534" t="s">
        <v>64</v>
      </c>
      <c r="AS534" t="s">
        <v>66</v>
      </c>
    </row>
    <row r="535" spans="1:45" ht="16" x14ac:dyDescent="0.2">
      <c r="A535">
        <v>2250</v>
      </c>
      <c r="B535">
        <v>2250</v>
      </c>
      <c r="C535" s="2">
        <v>44970</v>
      </c>
      <c r="D535" t="s">
        <v>201</v>
      </c>
      <c r="E535" t="s">
        <v>1976</v>
      </c>
      <c r="F535" s="3">
        <v>18.55</v>
      </c>
      <c r="G535" t="s">
        <v>47</v>
      </c>
      <c r="H535" s="3">
        <v>0</v>
      </c>
      <c r="I535" t="s">
        <v>104</v>
      </c>
      <c r="J535">
        <v>2558</v>
      </c>
      <c r="K535" t="s">
        <v>49</v>
      </c>
      <c r="L535" t="s">
        <v>50</v>
      </c>
      <c r="M535" t="s">
        <v>51</v>
      </c>
      <c r="N535">
        <v>1800</v>
      </c>
      <c r="O535" t="s">
        <v>52</v>
      </c>
      <c r="P535" t="s">
        <v>203</v>
      </c>
      <c r="T535" t="s">
        <v>64</v>
      </c>
      <c r="Z535" s="3"/>
      <c r="AF535" t="s">
        <v>63</v>
      </c>
      <c r="AH535">
        <v>0</v>
      </c>
      <c r="AI535" s="2">
        <v>44970</v>
      </c>
      <c r="AJ535" t="s">
        <v>64</v>
      </c>
      <c r="AK535" t="s">
        <v>64</v>
      </c>
      <c r="AL535" t="s">
        <v>64</v>
      </c>
      <c r="AN535" s="3"/>
      <c r="AP535" t="s">
        <v>64</v>
      </c>
      <c r="AR535" t="s">
        <v>64</v>
      </c>
      <c r="AS535" t="s">
        <v>66</v>
      </c>
    </row>
    <row r="536" spans="1:45" ht="16" x14ac:dyDescent="0.2">
      <c r="A536">
        <v>2182</v>
      </c>
      <c r="B536">
        <v>2182</v>
      </c>
      <c r="C536" s="2">
        <v>44971.772719907407</v>
      </c>
      <c r="E536" t="s">
        <v>347</v>
      </c>
      <c r="F536" s="3">
        <v>189.3</v>
      </c>
      <c r="G536" t="s">
        <v>47</v>
      </c>
      <c r="H536" s="3">
        <v>0</v>
      </c>
      <c r="I536" t="s">
        <v>104</v>
      </c>
      <c r="J536">
        <v>941</v>
      </c>
      <c r="K536" t="s">
        <v>52</v>
      </c>
      <c r="L536" t="s">
        <v>53</v>
      </c>
      <c r="N536">
        <v>705</v>
      </c>
      <c r="O536" t="s">
        <v>52</v>
      </c>
      <c r="P536" t="s">
        <v>53</v>
      </c>
      <c r="T536" t="s">
        <v>1977</v>
      </c>
      <c r="U536" t="s">
        <v>1978</v>
      </c>
      <c r="Z536" s="3"/>
      <c r="AF536" t="s">
        <v>63</v>
      </c>
      <c r="AH536">
        <v>0</v>
      </c>
      <c r="AI536" s="2">
        <v>44971</v>
      </c>
      <c r="AJ536" t="s">
        <v>64</v>
      </c>
      <c r="AK536" t="s">
        <v>64</v>
      </c>
      <c r="AL536" t="s">
        <v>1979</v>
      </c>
      <c r="AM536" t="s">
        <v>1978</v>
      </c>
      <c r="AN536" s="3"/>
      <c r="AP536" t="s">
        <v>64</v>
      </c>
      <c r="AR536">
        <v>846</v>
      </c>
      <c r="AS536" t="s">
        <v>66</v>
      </c>
    </row>
    <row r="537" spans="1:45" ht="16" x14ac:dyDescent="0.2">
      <c r="A537">
        <v>2166</v>
      </c>
      <c r="B537">
        <v>2166</v>
      </c>
      <c r="C537" s="2">
        <v>44971.772719907407</v>
      </c>
      <c r="E537" t="s">
        <v>1231</v>
      </c>
      <c r="F537" s="3">
        <v>189.3</v>
      </c>
      <c r="G537" t="s">
        <v>47</v>
      </c>
      <c r="H537" s="3">
        <v>0</v>
      </c>
      <c r="I537" t="s">
        <v>104</v>
      </c>
      <c r="J537">
        <v>941</v>
      </c>
      <c r="K537" t="s">
        <v>52</v>
      </c>
      <c r="L537" t="s">
        <v>53</v>
      </c>
      <c r="N537">
        <v>705</v>
      </c>
      <c r="O537" t="s">
        <v>52</v>
      </c>
      <c r="P537" t="s">
        <v>53</v>
      </c>
      <c r="T537" t="s">
        <v>1980</v>
      </c>
      <c r="U537" t="s">
        <v>1981</v>
      </c>
      <c r="Z537" s="3"/>
      <c r="AF537" t="s">
        <v>63</v>
      </c>
      <c r="AH537">
        <v>0</v>
      </c>
      <c r="AI537" s="2">
        <v>44971</v>
      </c>
      <c r="AJ537" t="s">
        <v>64</v>
      </c>
      <c r="AK537" t="s">
        <v>64</v>
      </c>
      <c r="AL537" t="s">
        <v>1982</v>
      </c>
      <c r="AM537" t="s">
        <v>1981</v>
      </c>
      <c r="AN537" s="3"/>
      <c r="AP537" t="s">
        <v>64</v>
      </c>
      <c r="AR537">
        <v>848</v>
      </c>
      <c r="AS537" t="s">
        <v>66</v>
      </c>
    </row>
    <row r="538" spans="1:45" ht="16" x14ac:dyDescent="0.2">
      <c r="A538">
        <v>2184</v>
      </c>
      <c r="B538">
        <v>2184</v>
      </c>
      <c r="C538" s="2">
        <v>44971.772719907407</v>
      </c>
      <c r="E538" t="s">
        <v>1983</v>
      </c>
      <c r="F538" s="3">
        <v>189.3</v>
      </c>
      <c r="G538" t="s">
        <v>47</v>
      </c>
      <c r="H538" s="3">
        <v>0</v>
      </c>
      <c r="I538" t="s">
        <v>48</v>
      </c>
      <c r="J538">
        <v>705</v>
      </c>
      <c r="K538" t="s">
        <v>52</v>
      </c>
      <c r="L538" t="s">
        <v>53</v>
      </c>
      <c r="N538">
        <v>941</v>
      </c>
      <c r="O538" t="s">
        <v>52</v>
      </c>
      <c r="P538" t="s">
        <v>53</v>
      </c>
      <c r="T538" t="s">
        <v>1984</v>
      </c>
      <c r="U538" t="s">
        <v>1985</v>
      </c>
      <c r="Z538" s="3"/>
      <c r="AF538" t="s">
        <v>63</v>
      </c>
      <c r="AH538">
        <v>0</v>
      </c>
      <c r="AI538" s="2">
        <v>44971</v>
      </c>
      <c r="AJ538" t="s">
        <v>64</v>
      </c>
      <c r="AK538" t="s">
        <v>64</v>
      </c>
      <c r="AL538" t="s">
        <v>1986</v>
      </c>
      <c r="AM538" t="s">
        <v>1985</v>
      </c>
      <c r="AN538" s="3"/>
      <c r="AP538" t="s">
        <v>64</v>
      </c>
      <c r="AR538">
        <v>849</v>
      </c>
      <c r="AS538" t="s">
        <v>66</v>
      </c>
    </row>
    <row r="539" spans="1:45" ht="16" x14ac:dyDescent="0.2">
      <c r="A539">
        <v>2645</v>
      </c>
      <c r="B539">
        <v>2645</v>
      </c>
      <c r="C539" s="2">
        <v>44971.772719907407</v>
      </c>
      <c r="D539" t="s">
        <v>1761</v>
      </c>
      <c r="E539" t="s">
        <v>1987</v>
      </c>
      <c r="F539" s="3">
        <v>185.31</v>
      </c>
      <c r="G539" t="s">
        <v>47</v>
      </c>
      <c r="H539" s="3">
        <v>0</v>
      </c>
      <c r="I539" t="s">
        <v>48</v>
      </c>
      <c r="J539">
        <v>2721</v>
      </c>
      <c r="K539" t="s">
        <v>49</v>
      </c>
      <c r="L539" t="s">
        <v>50</v>
      </c>
      <c r="M539" t="s">
        <v>51</v>
      </c>
      <c r="N539">
        <v>941</v>
      </c>
      <c r="O539" t="s">
        <v>52</v>
      </c>
      <c r="P539" t="s">
        <v>53</v>
      </c>
      <c r="T539" t="s">
        <v>1988</v>
      </c>
      <c r="U539" t="s">
        <v>1989</v>
      </c>
      <c r="V539" t="s">
        <v>1990</v>
      </c>
      <c r="W539" t="s">
        <v>56</v>
      </c>
      <c r="X539" t="s">
        <v>1991</v>
      </c>
      <c r="Y539" t="s">
        <v>1992</v>
      </c>
      <c r="Z539" s="3">
        <v>0</v>
      </c>
      <c r="AA539" t="s">
        <v>1993</v>
      </c>
      <c r="AB539" t="s">
        <v>1994</v>
      </c>
      <c r="AC539" t="s">
        <v>61</v>
      </c>
      <c r="AD539" t="s">
        <v>61</v>
      </c>
      <c r="AE539" t="s">
        <v>1995</v>
      </c>
      <c r="AF539" t="s">
        <v>63</v>
      </c>
      <c r="AH539">
        <v>0</v>
      </c>
      <c r="AI539" s="2">
        <v>44971</v>
      </c>
      <c r="AJ539" t="s">
        <v>64</v>
      </c>
      <c r="AK539" t="s">
        <v>64</v>
      </c>
      <c r="AL539" t="s">
        <v>1996</v>
      </c>
      <c r="AM539" t="s">
        <v>1989</v>
      </c>
      <c r="AN539" s="3">
        <v>185.31</v>
      </c>
      <c r="AO539" t="s">
        <v>1994</v>
      </c>
      <c r="AP539" t="s">
        <v>64</v>
      </c>
      <c r="AQ539" t="s">
        <v>1995</v>
      </c>
      <c r="AR539">
        <v>847</v>
      </c>
      <c r="AS539" t="s">
        <v>66</v>
      </c>
    </row>
    <row r="540" spans="1:45" ht="16" x14ac:dyDescent="0.2">
      <c r="A540">
        <v>2646</v>
      </c>
      <c r="B540">
        <v>2646</v>
      </c>
      <c r="C540" s="2">
        <v>44971.772719907407</v>
      </c>
      <c r="D540" t="s">
        <v>1748</v>
      </c>
      <c r="E540" t="s">
        <v>1997</v>
      </c>
      <c r="F540" s="3">
        <v>3.99</v>
      </c>
      <c r="G540" t="s">
        <v>47</v>
      </c>
      <c r="H540" s="3">
        <v>0</v>
      </c>
      <c r="I540" t="s">
        <v>48</v>
      </c>
      <c r="J540">
        <v>2705</v>
      </c>
      <c r="K540" t="s">
        <v>49</v>
      </c>
      <c r="L540" t="s">
        <v>50</v>
      </c>
      <c r="M540" t="s">
        <v>51</v>
      </c>
      <c r="N540">
        <v>941</v>
      </c>
      <c r="O540" t="s">
        <v>52</v>
      </c>
      <c r="P540" t="s">
        <v>53</v>
      </c>
      <c r="T540" t="s">
        <v>1988</v>
      </c>
      <c r="U540" t="s">
        <v>1989</v>
      </c>
      <c r="V540" t="s">
        <v>1990</v>
      </c>
      <c r="W540" t="s">
        <v>56</v>
      </c>
      <c r="X540" t="s">
        <v>1991</v>
      </c>
      <c r="Y540" t="s">
        <v>1992</v>
      </c>
      <c r="Z540" s="3">
        <v>0</v>
      </c>
      <c r="AA540" t="s">
        <v>1993</v>
      </c>
      <c r="AB540" t="s">
        <v>1994</v>
      </c>
      <c r="AC540" t="s">
        <v>61</v>
      </c>
      <c r="AD540" t="s">
        <v>61</v>
      </c>
      <c r="AE540" t="s">
        <v>1995</v>
      </c>
      <c r="AF540" t="s">
        <v>63</v>
      </c>
      <c r="AH540">
        <v>0</v>
      </c>
      <c r="AI540" s="2">
        <v>44971</v>
      </c>
      <c r="AJ540" t="s">
        <v>64</v>
      </c>
      <c r="AK540" t="s">
        <v>64</v>
      </c>
      <c r="AL540" t="s">
        <v>1996</v>
      </c>
      <c r="AM540" t="s">
        <v>1989</v>
      </c>
      <c r="AN540" s="3">
        <v>185.31</v>
      </c>
      <c r="AO540" t="s">
        <v>1994</v>
      </c>
      <c r="AP540" t="s">
        <v>64</v>
      </c>
      <c r="AQ540" t="s">
        <v>1995</v>
      </c>
      <c r="AR540">
        <v>847</v>
      </c>
      <c r="AS540" t="s">
        <v>66</v>
      </c>
    </row>
    <row r="541" spans="1:45" ht="16" x14ac:dyDescent="0.2">
      <c r="A541">
        <v>2168</v>
      </c>
      <c r="B541">
        <v>2168</v>
      </c>
      <c r="C541" s="2">
        <v>44972</v>
      </c>
      <c r="E541" t="s">
        <v>215</v>
      </c>
      <c r="F541" s="3">
        <v>1652.96</v>
      </c>
      <c r="G541" t="s">
        <v>47</v>
      </c>
      <c r="H541" s="3">
        <v>0</v>
      </c>
      <c r="I541" t="s">
        <v>48</v>
      </c>
      <c r="J541">
        <v>1700</v>
      </c>
      <c r="K541" t="s">
        <v>52</v>
      </c>
      <c r="L541" t="s">
        <v>203</v>
      </c>
      <c r="N541">
        <v>940</v>
      </c>
      <c r="O541" t="s">
        <v>52</v>
      </c>
      <c r="P541" t="s">
        <v>53</v>
      </c>
      <c r="T541" t="s">
        <v>1998</v>
      </c>
      <c r="U541" t="s">
        <v>1999</v>
      </c>
      <c r="Z541" s="3"/>
      <c r="AF541" t="s">
        <v>63</v>
      </c>
      <c r="AH541">
        <v>0</v>
      </c>
      <c r="AI541" s="2">
        <v>44972</v>
      </c>
      <c r="AJ541" t="s">
        <v>64</v>
      </c>
      <c r="AK541" t="s">
        <v>64</v>
      </c>
      <c r="AL541" t="s">
        <v>2000</v>
      </c>
      <c r="AM541" t="s">
        <v>1999</v>
      </c>
      <c r="AN541" s="3"/>
      <c r="AP541" t="s">
        <v>64</v>
      </c>
      <c r="AR541">
        <v>850</v>
      </c>
      <c r="AS541" t="s">
        <v>66</v>
      </c>
    </row>
    <row r="542" spans="1:45" ht="16" x14ac:dyDescent="0.2">
      <c r="A542">
        <v>2200</v>
      </c>
      <c r="B542">
        <v>2200</v>
      </c>
      <c r="C542" s="2">
        <v>44972</v>
      </c>
      <c r="D542" t="s">
        <v>45</v>
      </c>
      <c r="E542" t="s">
        <v>46</v>
      </c>
      <c r="F542" s="3">
        <v>1</v>
      </c>
      <c r="G542" t="s">
        <v>47</v>
      </c>
      <c r="H542" s="3">
        <v>0</v>
      </c>
      <c r="I542" t="s">
        <v>48</v>
      </c>
      <c r="J542">
        <v>2702</v>
      </c>
      <c r="K542" t="s">
        <v>49</v>
      </c>
      <c r="L542" t="s">
        <v>50</v>
      </c>
      <c r="M542" t="s">
        <v>51</v>
      </c>
      <c r="N542">
        <v>940</v>
      </c>
      <c r="O542" t="s">
        <v>52</v>
      </c>
      <c r="P542" t="s">
        <v>53</v>
      </c>
      <c r="T542" t="s">
        <v>2001</v>
      </c>
      <c r="U542" t="s">
        <v>2002</v>
      </c>
      <c r="V542" t="s">
        <v>1408</v>
      </c>
      <c r="W542" t="s">
        <v>56</v>
      </c>
      <c r="X542" t="s">
        <v>2003</v>
      </c>
      <c r="Y542" t="s">
        <v>58</v>
      </c>
      <c r="Z542" s="3">
        <v>0</v>
      </c>
      <c r="AA542" t="s">
        <v>132</v>
      </c>
      <c r="AB542" t="s">
        <v>2004</v>
      </c>
      <c r="AC542" t="s">
        <v>61</v>
      </c>
      <c r="AD542" t="s">
        <v>61</v>
      </c>
      <c r="AE542" t="s">
        <v>2005</v>
      </c>
      <c r="AF542" t="s">
        <v>63</v>
      </c>
      <c r="AH542">
        <v>0</v>
      </c>
      <c r="AI542" s="2">
        <v>44972</v>
      </c>
      <c r="AJ542" t="s">
        <v>64</v>
      </c>
      <c r="AK542" t="s">
        <v>64</v>
      </c>
      <c r="AL542" t="s">
        <v>2006</v>
      </c>
      <c r="AM542" t="s">
        <v>2002</v>
      </c>
      <c r="AN542" s="3">
        <v>1</v>
      </c>
      <c r="AO542" t="s">
        <v>2004</v>
      </c>
      <c r="AP542" t="s">
        <v>64</v>
      </c>
      <c r="AQ542" t="s">
        <v>2005</v>
      </c>
      <c r="AR542">
        <v>851</v>
      </c>
      <c r="AS542" t="s">
        <v>66</v>
      </c>
    </row>
    <row r="543" spans="1:45" ht="16" x14ac:dyDescent="0.2">
      <c r="A543">
        <v>2170</v>
      </c>
      <c r="B543">
        <v>2170</v>
      </c>
      <c r="C543" s="2">
        <v>44973</v>
      </c>
      <c r="E543" t="s">
        <v>1262</v>
      </c>
      <c r="F543" s="3">
        <v>189.3</v>
      </c>
      <c r="G543" t="s">
        <v>47</v>
      </c>
      <c r="H543" s="3">
        <v>0</v>
      </c>
      <c r="I543" t="s">
        <v>48</v>
      </c>
      <c r="J543">
        <v>705</v>
      </c>
      <c r="K543" t="s">
        <v>52</v>
      </c>
      <c r="L543" t="s">
        <v>53</v>
      </c>
      <c r="N543">
        <v>940</v>
      </c>
      <c r="O543" t="s">
        <v>52</v>
      </c>
      <c r="P543" t="s">
        <v>53</v>
      </c>
      <c r="T543" t="s">
        <v>1988</v>
      </c>
      <c r="U543" t="s">
        <v>2007</v>
      </c>
      <c r="Z543" s="3"/>
      <c r="AF543" t="s">
        <v>63</v>
      </c>
      <c r="AH543">
        <v>0</v>
      </c>
      <c r="AI543" s="2">
        <v>44973</v>
      </c>
      <c r="AJ543" t="s">
        <v>64</v>
      </c>
      <c r="AK543" t="s">
        <v>64</v>
      </c>
      <c r="AL543" t="s">
        <v>2008</v>
      </c>
      <c r="AM543" t="s">
        <v>2007</v>
      </c>
      <c r="AN543" s="3"/>
      <c r="AP543" t="s">
        <v>64</v>
      </c>
      <c r="AR543">
        <v>852</v>
      </c>
      <c r="AS543" t="s">
        <v>66</v>
      </c>
    </row>
    <row r="544" spans="1:45" ht="16" x14ac:dyDescent="0.2">
      <c r="A544">
        <v>2194</v>
      </c>
      <c r="B544">
        <v>2194</v>
      </c>
      <c r="C544" s="2">
        <v>44973</v>
      </c>
      <c r="D544" t="s">
        <v>747</v>
      </c>
      <c r="E544" t="s">
        <v>2009</v>
      </c>
      <c r="F544" s="3">
        <v>3609.5</v>
      </c>
      <c r="G544" t="s">
        <v>47</v>
      </c>
      <c r="H544" s="3">
        <v>0</v>
      </c>
      <c r="I544" t="s">
        <v>104</v>
      </c>
      <c r="J544">
        <v>940</v>
      </c>
      <c r="K544" t="s">
        <v>52</v>
      </c>
      <c r="L544" t="s">
        <v>53</v>
      </c>
      <c r="N544">
        <v>6565</v>
      </c>
      <c r="O544" t="s">
        <v>49</v>
      </c>
      <c r="P544" t="s">
        <v>105</v>
      </c>
      <c r="Q544" t="s">
        <v>749</v>
      </c>
      <c r="T544" t="s">
        <v>2010</v>
      </c>
      <c r="U544" t="s">
        <v>2011</v>
      </c>
      <c r="V544" t="s">
        <v>1384</v>
      </c>
      <c r="W544" t="s">
        <v>752</v>
      </c>
      <c r="X544" t="s">
        <v>2012</v>
      </c>
      <c r="Y544" t="s">
        <v>754</v>
      </c>
      <c r="Z544" s="3">
        <v>0</v>
      </c>
      <c r="AA544" t="s">
        <v>2013</v>
      </c>
      <c r="AB544" t="s">
        <v>1754</v>
      </c>
      <c r="AC544" t="s">
        <v>61</v>
      </c>
      <c r="AD544" t="s">
        <v>61</v>
      </c>
      <c r="AE544" t="s">
        <v>2014</v>
      </c>
      <c r="AF544" t="s">
        <v>63</v>
      </c>
      <c r="AH544">
        <v>0</v>
      </c>
      <c r="AI544" s="2">
        <v>44973</v>
      </c>
      <c r="AJ544" t="s">
        <v>64</v>
      </c>
      <c r="AK544" t="s">
        <v>64</v>
      </c>
      <c r="AL544" t="s">
        <v>2015</v>
      </c>
      <c r="AM544" t="s">
        <v>2011</v>
      </c>
      <c r="AN544" s="3">
        <v>3609.5</v>
      </c>
      <c r="AO544" t="s">
        <v>1754</v>
      </c>
      <c r="AP544" t="s">
        <v>64</v>
      </c>
      <c r="AQ544" t="s">
        <v>2014</v>
      </c>
      <c r="AR544">
        <v>853</v>
      </c>
      <c r="AS544" t="s">
        <v>66</v>
      </c>
    </row>
    <row r="545" spans="1:45" ht="16" x14ac:dyDescent="0.2">
      <c r="A545">
        <v>2172</v>
      </c>
      <c r="B545">
        <v>2172</v>
      </c>
      <c r="C545" s="2">
        <v>44975.815729166658</v>
      </c>
      <c r="E545" t="s">
        <v>1231</v>
      </c>
      <c r="F545" s="3">
        <v>332.96</v>
      </c>
      <c r="G545" t="s">
        <v>47</v>
      </c>
      <c r="H545" s="3">
        <v>0</v>
      </c>
      <c r="I545" t="s">
        <v>104</v>
      </c>
      <c r="J545">
        <v>941</v>
      </c>
      <c r="K545" t="s">
        <v>52</v>
      </c>
      <c r="L545" t="s">
        <v>53</v>
      </c>
      <c r="N545">
        <v>705</v>
      </c>
      <c r="O545" t="s">
        <v>52</v>
      </c>
      <c r="P545" t="s">
        <v>53</v>
      </c>
      <c r="T545" t="s">
        <v>2016</v>
      </c>
      <c r="U545" t="s">
        <v>2017</v>
      </c>
      <c r="Z545" s="3"/>
      <c r="AF545" t="s">
        <v>63</v>
      </c>
      <c r="AH545">
        <v>0</v>
      </c>
      <c r="AI545" s="2">
        <v>44975</v>
      </c>
      <c r="AJ545" t="s">
        <v>64</v>
      </c>
      <c r="AK545" t="s">
        <v>64</v>
      </c>
      <c r="AL545" t="s">
        <v>2018</v>
      </c>
      <c r="AM545" t="s">
        <v>2017</v>
      </c>
      <c r="AN545" s="3"/>
      <c r="AP545" t="s">
        <v>64</v>
      </c>
      <c r="AR545">
        <v>854</v>
      </c>
      <c r="AS545" t="s">
        <v>66</v>
      </c>
    </row>
    <row r="546" spans="1:45" ht="16" x14ac:dyDescent="0.2">
      <c r="A546">
        <v>2195</v>
      </c>
      <c r="B546">
        <v>2195</v>
      </c>
      <c r="C546" s="2">
        <v>44975.815729166658</v>
      </c>
      <c r="D546" t="s">
        <v>1748</v>
      </c>
      <c r="E546" t="s">
        <v>179</v>
      </c>
      <c r="F546" s="3">
        <v>332.96</v>
      </c>
      <c r="G546" t="s">
        <v>47</v>
      </c>
      <c r="H546" s="3">
        <v>0</v>
      </c>
      <c r="I546" t="s">
        <v>48</v>
      </c>
      <c r="J546">
        <v>2702</v>
      </c>
      <c r="K546" t="s">
        <v>49</v>
      </c>
      <c r="L546" t="s">
        <v>50</v>
      </c>
      <c r="M546" t="s">
        <v>51</v>
      </c>
      <c r="N546">
        <v>941</v>
      </c>
      <c r="O546" t="s">
        <v>52</v>
      </c>
      <c r="P546" t="s">
        <v>53</v>
      </c>
      <c r="T546" t="s">
        <v>2019</v>
      </c>
      <c r="U546" t="s">
        <v>2020</v>
      </c>
      <c r="V546" t="s">
        <v>1376</v>
      </c>
      <c r="W546" t="s">
        <v>56</v>
      </c>
      <c r="X546" t="s">
        <v>2021</v>
      </c>
      <c r="Y546" t="s">
        <v>184</v>
      </c>
      <c r="Z546" s="3">
        <v>19</v>
      </c>
      <c r="AA546" t="s">
        <v>2016</v>
      </c>
      <c r="AB546" t="s">
        <v>2022</v>
      </c>
      <c r="AC546" t="s">
        <v>61</v>
      </c>
      <c r="AD546" t="s">
        <v>61</v>
      </c>
      <c r="AE546" t="s">
        <v>2023</v>
      </c>
      <c r="AF546" t="s">
        <v>63</v>
      </c>
      <c r="AH546">
        <v>0</v>
      </c>
      <c r="AI546" s="2">
        <v>44975</v>
      </c>
      <c r="AJ546" t="s">
        <v>64</v>
      </c>
      <c r="AK546" t="s">
        <v>64</v>
      </c>
      <c r="AL546" t="s">
        <v>2024</v>
      </c>
      <c r="AM546" t="s">
        <v>2020</v>
      </c>
      <c r="AN546" s="3">
        <v>332.96</v>
      </c>
      <c r="AO546" t="s">
        <v>2022</v>
      </c>
      <c r="AP546" t="s">
        <v>64</v>
      </c>
      <c r="AQ546" t="s">
        <v>2023</v>
      </c>
      <c r="AR546">
        <v>855</v>
      </c>
      <c r="AS546" t="s">
        <v>66</v>
      </c>
    </row>
    <row r="547" spans="1:45" ht="16" x14ac:dyDescent="0.2">
      <c r="A547">
        <v>2242</v>
      </c>
      <c r="B547">
        <v>2242</v>
      </c>
      <c r="C547" s="2">
        <v>44977</v>
      </c>
      <c r="D547" t="s">
        <v>1761</v>
      </c>
      <c r="E547" t="s">
        <v>940</v>
      </c>
      <c r="F547" s="3">
        <v>278.39999999999998</v>
      </c>
      <c r="G547" t="s">
        <v>47</v>
      </c>
      <c r="H547" s="3">
        <v>0</v>
      </c>
      <c r="I547" t="s">
        <v>48</v>
      </c>
      <c r="J547">
        <v>2720</v>
      </c>
      <c r="K547" t="s">
        <v>49</v>
      </c>
      <c r="L547" t="s">
        <v>50</v>
      </c>
      <c r="M547" t="s">
        <v>51</v>
      </c>
      <c r="N547">
        <v>940</v>
      </c>
      <c r="O547" t="s">
        <v>52</v>
      </c>
      <c r="P547" t="s">
        <v>53</v>
      </c>
      <c r="T547" t="s">
        <v>2025</v>
      </c>
      <c r="U547" t="s">
        <v>2026</v>
      </c>
      <c r="V547" t="s">
        <v>1355</v>
      </c>
      <c r="W547" t="s">
        <v>56</v>
      </c>
      <c r="X547" t="s">
        <v>2027</v>
      </c>
      <c r="Y547" t="s">
        <v>945</v>
      </c>
      <c r="Z547" s="3">
        <v>19</v>
      </c>
      <c r="AA547" t="s">
        <v>2028</v>
      </c>
      <c r="AB547" t="s">
        <v>2029</v>
      </c>
      <c r="AC547" t="s">
        <v>61</v>
      </c>
      <c r="AD547" t="s">
        <v>61</v>
      </c>
      <c r="AE547" t="s">
        <v>2030</v>
      </c>
      <c r="AF547" t="s">
        <v>63</v>
      </c>
      <c r="AH547">
        <v>0</v>
      </c>
      <c r="AI547" s="2">
        <v>44977</v>
      </c>
      <c r="AJ547" t="s">
        <v>64</v>
      </c>
      <c r="AK547" t="s">
        <v>64</v>
      </c>
      <c r="AL547" t="s">
        <v>2031</v>
      </c>
      <c r="AM547" t="s">
        <v>2026</v>
      </c>
      <c r="AN547" s="3">
        <v>278.39999999999998</v>
      </c>
      <c r="AO547" t="s">
        <v>2029</v>
      </c>
      <c r="AP547" t="s">
        <v>64</v>
      </c>
      <c r="AQ547" t="s">
        <v>2030</v>
      </c>
      <c r="AR547">
        <v>859</v>
      </c>
      <c r="AS547" t="s">
        <v>66</v>
      </c>
    </row>
    <row r="548" spans="1:45" ht="16" x14ac:dyDescent="0.2">
      <c r="A548">
        <v>2243</v>
      </c>
      <c r="B548">
        <v>2243</v>
      </c>
      <c r="C548" s="2">
        <v>44978</v>
      </c>
      <c r="D548" t="s">
        <v>1761</v>
      </c>
      <c r="E548" t="s">
        <v>2032</v>
      </c>
      <c r="F548" s="3">
        <v>22.65</v>
      </c>
      <c r="G548" t="s">
        <v>47</v>
      </c>
      <c r="H548" s="3">
        <v>0</v>
      </c>
      <c r="I548" t="s">
        <v>48</v>
      </c>
      <c r="J548">
        <v>2720</v>
      </c>
      <c r="K548" t="s">
        <v>49</v>
      </c>
      <c r="L548" t="s">
        <v>50</v>
      </c>
      <c r="M548" t="s">
        <v>51</v>
      </c>
      <c r="N548">
        <v>942</v>
      </c>
      <c r="O548" t="s">
        <v>52</v>
      </c>
      <c r="P548" t="s">
        <v>53</v>
      </c>
      <c r="T548" t="s">
        <v>2033</v>
      </c>
      <c r="U548" t="s">
        <v>2034</v>
      </c>
      <c r="V548" t="s">
        <v>1349</v>
      </c>
      <c r="W548" t="s">
        <v>56</v>
      </c>
      <c r="X548" t="s">
        <v>2035</v>
      </c>
      <c r="Y548" t="s">
        <v>2036</v>
      </c>
      <c r="Z548" s="3">
        <v>19</v>
      </c>
      <c r="AA548" t="s">
        <v>2037</v>
      </c>
      <c r="AB548" t="s">
        <v>2038</v>
      </c>
      <c r="AC548" t="s">
        <v>61</v>
      </c>
      <c r="AD548" t="s">
        <v>61</v>
      </c>
      <c r="AE548" t="s">
        <v>2039</v>
      </c>
      <c r="AF548" t="s">
        <v>63</v>
      </c>
      <c r="AH548">
        <v>0</v>
      </c>
      <c r="AI548" s="2">
        <v>44978</v>
      </c>
      <c r="AJ548" t="s">
        <v>64</v>
      </c>
      <c r="AK548" t="s">
        <v>64</v>
      </c>
      <c r="AL548" t="s">
        <v>2040</v>
      </c>
      <c r="AM548" t="s">
        <v>2034</v>
      </c>
      <c r="AN548" s="3">
        <v>22.65</v>
      </c>
      <c r="AO548" t="s">
        <v>2038</v>
      </c>
      <c r="AP548" t="s">
        <v>64</v>
      </c>
      <c r="AQ548" t="s">
        <v>2039</v>
      </c>
      <c r="AR548">
        <v>857</v>
      </c>
      <c r="AS548" t="s">
        <v>66</v>
      </c>
    </row>
    <row r="549" spans="1:45" ht="16" x14ac:dyDescent="0.2">
      <c r="A549">
        <v>2207</v>
      </c>
      <c r="B549">
        <v>2207</v>
      </c>
      <c r="C549" s="2">
        <v>44978</v>
      </c>
      <c r="E549" t="s">
        <v>2041</v>
      </c>
      <c r="F549" s="3">
        <v>394.35</v>
      </c>
      <c r="G549" t="s">
        <v>47</v>
      </c>
      <c r="H549" s="3">
        <v>0</v>
      </c>
      <c r="I549" t="s">
        <v>104</v>
      </c>
      <c r="J549">
        <v>942</v>
      </c>
      <c r="K549" t="s">
        <v>52</v>
      </c>
      <c r="L549" t="s">
        <v>53</v>
      </c>
      <c r="N549">
        <v>705</v>
      </c>
      <c r="O549" t="s">
        <v>52</v>
      </c>
      <c r="P549" t="s">
        <v>53</v>
      </c>
      <c r="T549" t="s">
        <v>2042</v>
      </c>
      <c r="U549" t="s">
        <v>2043</v>
      </c>
      <c r="Z549" s="3"/>
      <c r="AF549" t="s">
        <v>63</v>
      </c>
      <c r="AH549">
        <v>0</v>
      </c>
      <c r="AI549" s="2">
        <v>44978</v>
      </c>
      <c r="AJ549" t="s">
        <v>64</v>
      </c>
      <c r="AK549" t="s">
        <v>64</v>
      </c>
      <c r="AL549" t="s">
        <v>2044</v>
      </c>
      <c r="AM549" t="s">
        <v>2043</v>
      </c>
      <c r="AN549" s="3"/>
      <c r="AP549" t="s">
        <v>64</v>
      </c>
      <c r="AR549">
        <v>858</v>
      </c>
      <c r="AS549" t="s">
        <v>66</v>
      </c>
    </row>
    <row r="550" spans="1:45" ht="16" x14ac:dyDescent="0.2">
      <c r="A550">
        <v>2210</v>
      </c>
      <c r="B550">
        <v>2210</v>
      </c>
      <c r="C550" s="2">
        <v>44978</v>
      </c>
      <c r="E550" t="s">
        <v>744</v>
      </c>
      <c r="F550" s="3">
        <v>394.35</v>
      </c>
      <c r="G550" t="s">
        <v>47</v>
      </c>
      <c r="H550" s="3">
        <v>0</v>
      </c>
      <c r="I550" t="s">
        <v>48</v>
      </c>
      <c r="J550">
        <v>705</v>
      </c>
      <c r="K550" t="s">
        <v>52</v>
      </c>
      <c r="L550" t="s">
        <v>53</v>
      </c>
      <c r="N550">
        <v>940</v>
      </c>
      <c r="O550" t="s">
        <v>52</v>
      </c>
      <c r="P550" t="s">
        <v>53</v>
      </c>
      <c r="T550" t="s">
        <v>2045</v>
      </c>
      <c r="U550" t="s">
        <v>649</v>
      </c>
      <c r="Z550" s="3"/>
      <c r="AF550" t="s">
        <v>63</v>
      </c>
      <c r="AH550">
        <v>0</v>
      </c>
      <c r="AI550" s="2">
        <v>44978</v>
      </c>
      <c r="AJ550" t="s">
        <v>64</v>
      </c>
      <c r="AK550" t="s">
        <v>64</v>
      </c>
      <c r="AL550" t="s">
        <v>2046</v>
      </c>
      <c r="AM550" t="s">
        <v>649</v>
      </c>
      <c r="AN550" s="3"/>
      <c r="AP550" t="s">
        <v>64</v>
      </c>
      <c r="AR550">
        <v>861</v>
      </c>
      <c r="AS550" t="s">
        <v>66</v>
      </c>
    </row>
    <row r="551" spans="1:45" ht="16" x14ac:dyDescent="0.2">
      <c r="A551">
        <v>2209</v>
      </c>
      <c r="B551">
        <v>2209</v>
      </c>
      <c r="C551" s="2">
        <v>44978</v>
      </c>
      <c r="E551" t="s">
        <v>1265</v>
      </c>
      <c r="F551" s="3">
        <v>332.96</v>
      </c>
      <c r="G551" t="s">
        <v>47</v>
      </c>
      <c r="H551" s="3">
        <v>0</v>
      </c>
      <c r="I551" t="s">
        <v>48</v>
      </c>
      <c r="J551">
        <v>705</v>
      </c>
      <c r="K551" t="s">
        <v>52</v>
      </c>
      <c r="L551" t="s">
        <v>53</v>
      </c>
      <c r="N551">
        <v>940</v>
      </c>
      <c r="O551" t="s">
        <v>52</v>
      </c>
      <c r="P551" t="s">
        <v>53</v>
      </c>
      <c r="T551" t="s">
        <v>2019</v>
      </c>
      <c r="U551" t="s">
        <v>2047</v>
      </c>
      <c r="Z551" s="3"/>
      <c r="AF551" t="s">
        <v>63</v>
      </c>
      <c r="AH551">
        <v>0</v>
      </c>
      <c r="AI551" s="2">
        <v>44978</v>
      </c>
      <c r="AJ551" t="s">
        <v>64</v>
      </c>
      <c r="AK551" t="s">
        <v>64</v>
      </c>
      <c r="AL551" t="s">
        <v>2048</v>
      </c>
      <c r="AM551" t="s">
        <v>2047</v>
      </c>
      <c r="AN551" s="3"/>
      <c r="AP551" t="s">
        <v>64</v>
      </c>
      <c r="AR551">
        <v>860</v>
      </c>
      <c r="AS551" t="s">
        <v>66</v>
      </c>
    </row>
    <row r="552" spans="1:45" ht="16" x14ac:dyDescent="0.2">
      <c r="A552">
        <v>2257</v>
      </c>
      <c r="B552">
        <v>2257</v>
      </c>
      <c r="C552" s="2">
        <v>44980</v>
      </c>
      <c r="D552" t="s">
        <v>1761</v>
      </c>
      <c r="E552" t="s">
        <v>2049</v>
      </c>
      <c r="F552" s="3">
        <v>5.34</v>
      </c>
      <c r="G552" t="s">
        <v>47</v>
      </c>
      <c r="H552" s="3">
        <v>0</v>
      </c>
      <c r="I552" t="s">
        <v>48</v>
      </c>
      <c r="J552">
        <v>2720</v>
      </c>
      <c r="K552" t="s">
        <v>49</v>
      </c>
      <c r="L552" t="s">
        <v>50</v>
      </c>
      <c r="M552" t="s">
        <v>51</v>
      </c>
      <c r="N552">
        <v>942</v>
      </c>
      <c r="O552" t="s">
        <v>52</v>
      </c>
      <c r="P552" t="s">
        <v>53</v>
      </c>
      <c r="T552" t="s">
        <v>2050</v>
      </c>
      <c r="U552" t="s">
        <v>2051</v>
      </c>
      <c r="V552" t="s">
        <v>1490</v>
      </c>
      <c r="W552" t="s">
        <v>56</v>
      </c>
      <c r="X552" t="s">
        <v>2052</v>
      </c>
      <c r="Y552" t="s">
        <v>953</v>
      </c>
      <c r="Z552" s="3">
        <v>19</v>
      </c>
      <c r="AA552" t="s">
        <v>2053</v>
      </c>
      <c r="AB552" t="s">
        <v>2054</v>
      </c>
      <c r="AC552" t="s">
        <v>61</v>
      </c>
      <c r="AD552" t="s">
        <v>61</v>
      </c>
      <c r="AE552" t="s">
        <v>2055</v>
      </c>
      <c r="AF552" t="s">
        <v>63</v>
      </c>
      <c r="AH552">
        <v>0</v>
      </c>
      <c r="AI552" s="2">
        <v>44980</v>
      </c>
      <c r="AJ552" t="s">
        <v>64</v>
      </c>
      <c r="AK552" t="s">
        <v>64</v>
      </c>
      <c r="AL552" t="s">
        <v>2056</v>
      </c>
      <c r="AM552" t="s">
        <v>2051</v>
      </c>
      <c r="AN552" s="3">
        <v>5.34</v>
      </c>
      <c r="AO552" t="s">
        <v>2054</v>
      </c>
      <c r="AP552" t="s">
        <v>64</v>
      </c>
      <c r="AQ552" t="s">
        <v>2055</v>
      </c>
      <c r="AR552">
        <v>862</v>
      </c>
      <c r="AS552" t="s">
        <v>66</v>
      </c>
    </row>
    <row r="553" spans="1:45" ht="16" x14ac:dyDescent="0.2">
      <c r="A553">
        <v>2264</v>
      </c>
      <c r="B553">
        <v>2264</v>
      </c>
      <c r="C553" s="2">
        <v>44980</v>
      </c>
      <c r="D553" t="s">
        <v>1814</v>
      </c>
      <c r="E553" t="s">
        <v>2057</v>
      </c>
      <c r="F553" s="3">
        <v>22.42</v>
      </c>
      <c r="G553" t="s">
        <v>47</v>
      </c>
      <c r="H553" s="3">
        <v>0</v>
      </c>
      <c r="I553" t="s">
        <v>48</v>
      </c>
      <c r="J553">
        <v>2710</v>
      </c>
      <c r="K553" t="s">
        <v>49</v>
      </c>
      <c r="L553" t="s">
        <v>50</v>
      </c>
      <c r="M553" t="s">
        <v>51</v>
      </c>
      <c r="N553">
        <v>940</v>
      </c>
      <c r="O553" t="s">
        <v>52</v>
      </c>
      <c r="P553" t="s">
        <v>53</v>
      </c>
      <c r="T553" t="s">
        <v>2058</v>
      </c>
      <c r="U553" t="s">
        <v>2059</v>
      </c>
      <c r="V553" t="s">
        <v>1417</v>
      </c>
      <c r="W553" t="s">
        <v>56</v>
      </c>
      <c r="X553" t="s">
        <v>2060</v>
      </c>
      <c r="Y553" t="s">
        <v>2061</v>
      </c>
      <c r="Z553" s="3">
        <v>19</v>
      </c>
      <c r="AA553" t="s">
        <v>2062</v>
      </c>
      <c r="AB553" t="s">
        <v>2054</v>
      </c>
      <c r="AC553" t="s">
        <v>61</v>
      </c>
      <c r="AD553" t="s">
        <v>61</v>
      </c>
      <c r="AE553" t="s">
        <v>2063</v>
      </c>
      <c r="AF553" t="s">
        <v>63</v>
      </c>
      <c r="AH553">
        <v>0</v>
      </c>
      <c r="AI553" s="2">
        <v>44980</v>
      </c>
      <c r="AJ553" t="s">
        <v>64</v>
      </c>
      <c r="AK553" t="s">
        <v>64</v>
      </c>
      <c r="AL553" t="s">
        <v>2064</v>
      </c>
      <c r="AM553" t="s">
        <v>2059</v>
      </c>
      <c r="AN553" s="3">
        <v>22.42</v>
      </c>
      <c r="AO553" t="s">
        <v>2054</v>
      </c>
      <c r="AP553" t="s">
        <v>64</v>
      </c>
      <c r="AQ553" t="s">
        <v>2063</v>
      </c>
      <c r="AR553">
        <v>868</v>
      </c>
      <c r="AS553" t="s">
        <v>66</v>
      </c>
    </row>
    <row r="554" spans="1:45" ht="16" x14ac:dyDescent="0.2">
      <c r="A554">
        <v>2265</v>
      </c>
      <c r="B554">
        <v>2265</v>
      </c>
      <c r="C554" s="2">
        <v>44980</v>
      </c>
      <c r="D554" t="s">
        <v>1748</v>
      </c>
      <c r="E554" t="s">
        <v>2065</v>
      </c>
      <c r="F554" s="3">
        <v>21.42</v>
      </c>
      <c r="G554" t="s">
        <v>47</v>
      </c>
      <c r="H554" s="3">
        <v>0</v>
      </c>
      <c r="I554" t="s">
        <v>48</v>
      </c>
      <c r="J554">
        <v>2704</v>
      </c>
      <c r="K554" t="s">
        <v>49</v>
      </c>
      <c r="L554" t="s">
        <v>50</v>
      </c>
      <c r="M554" t="s">
        <v>51</v>
      </c>
      <c r="N554">
        <v>940</v>
      </c>
      <c r="O554" t="s">
        <v>52</v>
      </c>
      <c r="P554" t="s">
        <v>53</v>
      </c>
      <c r="T554" t="s">
        <v>2066</v>
      </c>
      <c r="U554" t="s">
        <v>2067</v>
      </c>
      <c r="V554" t="s">
        <v>2068</v>
      </c>
      <c r="W554" t="s">
        <v>56</v>
      </c>
      <c r="X554" t="s">
        <v>2069</v>
      </c>
      <c r="Y554" t="s">
        <v>2070</v>
      </c>
      <c r="Z554" s="3">
        <v>19</v>
      </c>
      <c r="AA554" t="s">
        <v>2071</v>
      </c>
      <c r="AB554" t="s">
        <v>2072</v>
      </c>
      <c r="AC554" t="s">
        <v>61</v>
      </c>
      <c r="AD554" t="s">
        <v>61</v>
      </c>
      <c r="AE554" t="s">
        <v>2073</v>
      </c>
      <c r="AF554" t="s">
        <v>63</v>
      </c>
      <c r="AH554">
        <v>0</v>
      </c>
      <c r="AI554" s="2">
        <v>44980</v>
      </c>
      <c r="AJ554" t="s">
        <v>64</v>
      </c>
      <c r="AK554" t="s">
        <v>64</v>
      </c>
      <c r="AL554" t="s">
        <v>2074</v>
      </c>
      <c r="AM554" t="s">
        <v>2067</v>
      </c>
      <c r="AN554" s="3">
        <v>21.42</v>
      </c>
      <c r="AO554" t="s">
        <v>2072</v>
      </c>
      <c r="AP554" t="s">
        <v>64</v>
      </c>
      <c r="AQ554" t="s">
        <v>2073</v>
      </c>
      <c r="AR554">
        <v>867</v>
      </c>
      <c r="AS554" t="s">
        <v>66</v>
      </c>
    </row>
    <row r="555" spans="1:45" ht="16" x14ac:dyDescent="0.2">
      <c r="A555">
        <v>2262</v>
      </c>
      <c r="B555">
        <v>2262</v>
      </c>
      <c r="C555" s="2">
        <v>44980</v>
      </c>
      <c r="E555" t="s">
        <v>779</v>
      </c>
      <c r="F555" s="3">
        <v>144.6</v>
      </c>
      <c r="G555" t="s">
        <v>47</v>
      </c>
      <c r="H555" s="3">
        <v>0</v>
      </c>
      <c r="I555" t="s">
        <v>48</v>
      </c>
      <c r="J555">
        <v>705</v>
      </c>
      <c r="K555" t="s">
        <v>52</v>
      </c>
      <c r="L555" t="s">
        <v>53</v>
      </c>
      <c r="N555">
        <v>940</v>
      </c>
      <c r="O555" t="s">
        <v>52</v>
      </c>
      <c r="P555" t="s">
        <v>53</v>
      </c>
      <c r="T555" t="s">
        <v>2075</v>
      </c>
      <c r="U555" t="s">
        <v>1536</v>
      </c>
      <c r="Z555" s="3"/>
      <c r="AF555" t="s">
        <v>63</v>
      </c>
      <c r="AH555">
        <v>0</v>
      </c>
      <c r="AI555" s="2">
        <v>44980</v>
      </c>
      <c r="AJ555" t="s">
        <v>64</v>
      </c>
      <c r="AK555" t="s">
        <v>64</v>
      </c>
      <c r="AL555" t="s">
        <v>2076</v>
      </c>
      <c r="AM555" t="s">
        <v>1536</v>
      </c>
      <c r="AN555" s="3"/>
      <c r="AP555" t="s">
        <v>64</v>
      </c>
      <c r="AR555">
        <v>866</v>
      </c>
      <c r="AS555" t="s">
        <v>66</v>
      </c>
    </row>
    <row r="556" spans="1:45" ht="16" x14ac:dyDescent="0.2">
      <c r="A556">
        <v>2268</v>
      </c>
      <c r="B556">
        <v>2268</v>
      </c>
      <c r="C556" s="2">
        <v>44980</v>
      </c>
      <c r="E556" t="s">
        <v>2077</v>
      </c>
      <c r="F556" s="3">
        <v>144.6</v>
      </c>
      <c r="G556" t="s">
        <v>47</v>
      </c>
      <c r="H556" s="3">
        <v>0</v>
      </c>
      <c r="I556" t="s">
        <v>104</v>
      </c>
      <c r="J556">
        <v>561</v>
      </c>
      <c r="K556" t="s">
        <v>52</v>
      </c>
      <c r="L556" t="s">
        <v>53</v>
      </c>
      <c r="N556">
        <v>705</v>
      </c>
      <c r="O556" t="s">
        <v>52</v>
      </c>
      <c r="P556" t="s">
        <v>53</v>
      </c>
      <c r="T556" t="s">
        <v>2078</v>
      </c>
      <c r="Z556" s="3"/>
      <c r="AF556" t="s">
        <v>63</v>
      </c>
      <c r="AH556">
        <v>0</v>
      </c>
      <c r="AI556" s="2">
        <v>44980</v>
      </c>
      <c r="AJ556" t="s">
        <v>64</v>
      </c>
      <c r="AK556" t="s">
        <v>64</v>
      </c>
      <c r="AL556" t="s">
        <v>2079</v>
      </c>
      <c r="AN556" s="3"/>
      <c r="AP556" t="s">
        <v>64</v>
      </c>
      <c r="AR556">
        <v>869</v>
      </c>
      <c r="AS556" t="s">
        <v>66</v>
      </c>
    </row>
    <row r="557" spans="1:45" ht="16" x14ac:dyDescent="0.2">
      <c r="A557">
        <v>2932</v>
      </c>
      <c r="B557">
        <v>2932</v>
      </c>
      <c r="C557" s="2">
        <v>44980</v>
      </c>
      <c r="E557" t="s">
        <v>2080</v>
      </c>
      <c r="F557" s="3">
        <v>5282.6</v>
      </c>
      <c r="G557" t="s">
        <v>47</v>
      </c>
      <c r="H557" s="3">
        <v>0</v>
      </c>
      <c r="I557" t="s">
        <v>48</v>
      </c>
      <c r="J557">
        <v>1712</v>
      </c>
      <c r="K557" t="s">
        <v>52</v>
      </c>
      <c r="L557" t="s">
        <v>203</v>
      </c>
      <c r="N557">
        <v>940</v>
      </c>
      <c r="O557" t="s">
        <v>52</v>
      </c>
      <c r="P557" t="s">
        <v>53</v>
      </c>
      <c r="T557" t="s">
        <v>2081</v>
      </c>
      <c r="U557" t="s">
        <v>2082</v>
      </c>
      <c r="Z557" s="3"/>
      <c r="AF557" t="s">
        <v>63</v>
      </c>
      <c r="AH557">
        <v>0</v>
      </c>
      <c r="AI557" s="2">
        <v>44980</v>
      </c>
      <c r="AJ557" t="s">
        <v>64</v>
      </c>
      <c r="AK557" t="s">
        <v>64</v>
      </c>
      <c r="AL557" t="s">
        <v>2083</v>
      </c>
      <c r="AM557" t="s">
        <v>2082</v>
      </c>
      <c r="AN557" s="3"/>
      <c r="AP557" t="s">
        <v>64</v>
      </c>
      <c r="AR557">
        <v>865</v>
      </c>
      <c r="AS557" t="s">
        <v>66</v>
      </c>
    </row>
    <row r="558" spans="1:45" ht="16" x14ac:dyDescent="0.2">
      <c r="A558">
        <v>2286</v>
      </c>
      <c r="B558">
        <v>2286</v>
      </c>
      <c r="C558" s="2">
        <v>44981</v>
      </c>
      <c r="D558" t="s">
        <v>1748</v>
      </c>
      <c r="E558" t="s">
        <v>1268</v>
      </c>
      <c r="F558" s="3">
        <v>39.9</v>
      </c>
      <c r="G558" t="s">
        <v>47</v>
      </c>
      <c r="H558" s="3">
        <v>0</v>
      </c>
      <c r="I558" t="s">
        <v>48</v>
      </c>
      <c r="J558">
        <v>2900</v>
      </c>
      <c r="K558" t="s">
        <v>49</v>
      </c>
      <c r="L558" t="s">
        <v>50</v>
      </c>
      <c r="M558" t="s">
        <v>51</v>
      </c>
      <c r="N558">
        <v>940</v>
      </c>
      <c r="O558" t="s">
        <v>52</v>
      </c>
      <c r="P558" t="s">
        <v>53</v>
      </c>
      <c r="T558" t="s">
        <v>554</v>
      </c>
      <c r="U558" t="s">
        <v>2084</v>
      </c>
      <c r="V558" t="s">
        <v>1510</v>
      </c>
      <c r="W558" t="s">
        <v>56</v>
      </c>
      <c r="X558" t="s">
        <v>2085</v>
      </c>
      <c r="Y558" t="s">
        <v>323</v>
      </c>
      <c r="Z558" s="3">
        <v>19</v>
      </c>
      <c r="AA558" t="s">
        <v>558</v>
      </c>
      <c r="AB558" t="s">
        <v>2086</v>
      </c>
      <c r="AC558" t="s">
        <v>61</v>
      </c>
      <c r="AD558" t="s">
        <v>61</v>
      </c>
      <c r="AE558" t="s">
        <v>2087</v>
      </c>
      <c r="AF558" t="s">
        <v>63</v>
      </c>
      <c r="AH558">
        <v>0</v>
      </c>
      <c r="AI558" s="2">
        <v>44981</v>
      </c>
      <c r="AJ558" t="s">
        <v>64</v>
      </c>
      <c r="AK558" t="s">
        <v>64</v>
      </c>
      <c r="AL558" t="s">
        <v>2088</v>
      </c>
      <c r="AM558" t="s">
        <v>2084</v>
      </c>
      <c r="AN558" s="3">
        <v>39.9</v>
      </c>
      <c r="AO558" t="s">
        <v>2086</v>
      </c>
      <c r="AP558" t="s">
        <v>64</v>
      </c>
      <c r="AQ558" t="s">
        <v>2087</v>
      </c>
      <c r="AR558">
        <v>874</v>
      </c>
      <c r="AS558" t="s">
        <v>66</v>
      </c>
    </row>
    <row r="559" spans="1:45" ht="16" x14ac:dyDescent="0.2">
      <c r="A559">
        <v>2289</v>
      </c>
      <c r="B559">
        <v>2289</v>
      </c>
      <c r="C559" s="2">
        <v>44981</v>
      </c>
      <c r="D559" t="s">
        <v>1782</v>
      </c>
      <c r="E559" t="s">
        <v>2089</v>
      </c>
      <c r="F559" s="3">
        <v>452.22</v>
      </c>
      <c r="G559" t="s">
        <v>47</v>
      </c>
      <c r="H559" s="3">
        <v>0</v>
      </c>
      <c r="I559" t="s">
        <v>48</v>
      </c>
      <c r="J559">
        <v>2704</v>
      </c>
      <c r="K559" t="s">
        <v>49</v>
      </c>
      <c r="L559" t="s">
        <v>50</v>
      </c>
      <c r="M559" t="s">
        <v>51</v>
      </c>
      <c r="N559">
        <v>940</v>
      </c>
      <c r="O559" t="s">
        <v>52</v>
      </c>
      <c r="P559" t="s">
        <v>53</v>
      </c>
      <c r="T559" t="s">
        <v>2090</v>
      </c>
      <c r="U559" t="s">
        <v>2091</v>
      </c>
      <c r="V559" t="s">
        <v>1531</v>
      </c>
      <c r="W559" t="s">
        <v>56</v>
      </c>
      <c r="X559" t="s">
        <v>2092</v>
      </c>
      <c r="Y559" t="s">
        <v>231</v>
      </c>
      <c r="Z559" s="3">
        <v>19</v>
      </c>
      <c r="AA559" t="s">
        <v>2093</v>
      </c>
      <c r="AB559" t="s">
        <v>2054</v>
      </c>
      <c r="AC559" t="s">
        <v>61</v>
      </c>
      <c r="AD559" t="s">
        <v>61</v>
      </c>
      <c r="AE559" t="s">
        <v>2094</v>
      </c>
      <c r="AF559" t="s">
        <v>63</v>
      </c>
      <c r="AH559">
        <v>0</v>
      </c>
      <c r="AI559" s="2">
        <v>44981</v>
      </c>
      <c r="AJ559" t="s">
        <v>64</v>
      </c>
      <c r="AK559" t="s">
        <v>64</v>
      </c>
      <c r="AL559" t="s">
        <v>2095</v>
      </c>
      <c r="AM559" t="s">
        <v>2091</v>
      </c>
      <c r="AN559" s="3">
        <v>452.22</v>
      </c>
      <c r="AO559" t="s">
        <v>2054</v>
      </c>
      <c r="AP559" t="s">
        <v>64</v>
      </c>
      <c r="AQ559" t="s">
        <v>2094</v>
      </c>
      <c r="AR559">
        <v>873</v>
      </c>
      <c r="AS559" t="s">
        <v>66</v>
      </c>
    </row>
    <row r="560" spans="1:45" ht="16" x14ac:dyDescent="0.2">
      <c r="A560">
        <v>2272</v>
      </c>
      <c r="B560">
        <v>2272</v>
      </c>
      <c r="C560" s="2">
        <v>44981</v>
      </c>
      <c r="E560" t="s">
        <v>582</v>
      </c>
      <c r="F560" s="3">
        <v>941.16</v>
      </c>
      <c r="G560" t="s">
        <v>47</v>
      </c>
      <c r="H560" s="3">
        <v>0</v>
      </c>
      <c r="I560" t="s">
        <v>48</v>
      </c>
      <c r="J560">
        <v>1705</v>
      </c>
      <c r="K560" t="s">
        <v>52</v>
      </c>
      <c r="L560" t="s">
        <v>203</v>
      </c>
      <c r="N560">
        <v>940</v>
      </c>
      <c r="O560" t="s">
        <v>52</v>
      </c>
      <c r="P560" t="s">
        <v>53</v>
      </c>
      <c r="T560" t="s">
        <v>1918</v>
      </c>
      <c r="U560" t="s">
        <v>2096</v>
      </c>
      <c r="Z560" s="3"/>
      <c r="AF560" t="s">
        <v>63</v>
      </c>
      <c r="AH560">
        <v>0</v>
      </c>
      <c r="AI560" s="2">
        <v>44981</v>
      </c>
      <c r="AJ560" t="s">
        <v>64</v>
      </c>
      <c r="AK560" t="s">
        <v>64</v>
      </c>
      <c r="AL560" t="s">
        <v>2097</v>
      </c>
      <c r="AM560" t="s">
        <v>2096</v>
      </c>
      <c r="AN560" s="3"/>
      <c r="AP560" t="s">
        <v>64</v>
      </c>
      <c r="AR560">
        <v>875</v>
      </c>
      <c r="AS560" t="s">
        <v>66</v>
      </c>
    </row>
    <row r="561" spans="1:45" ht="16" x14ac:dyDescent="0.2">
      <c r="A561">
        <v>2343</v>
      </c>
      <c r="B561">
        <v>2343</v>
      </c>
      <c r="C561" s="2">
        <v>44981</v>
      </c>
      <c r="D561" t="s">
        <v>1814</v>
      </c>
      <c r="E561" t="s">
        <v>2098</v>
      </c>
      <c r="F561" s="3">
        <v>220.29</v>
      </c>
      <c r="G561" t="s">
        <v>47</v>
      </c>
      <c r="H561" s="3">
        <v>0</v>
      </c>
      <c r="I561" t="s">
        <v>48</v>
      </c>
      <c r="J561">
        <v>2561</v>
      </c>
      <c r="K561" t="s">
        <v>49</v>
      </c>
      <c r="L561" t="s">
        <v>50</v>
      </c>
      <c r="M561" t="s">
        <v>51</v>
      </c>
      <c r="N561">
        <v>942</v>
      </c>
      <c r="O561" t="s">
        <v>52</v>
      </c>
      <c r="P561" t="s">
        <v>53</v>
      </c>
      <c r="T561" t="s">
        <v>2099</v>
      </c>
      <c r="U561" t="s">
        <v>2100</v>
      </c>
      <c r="V561" t="s">
        <v>1601</v>
      </c>
      <c r="W561" t="s">
        <v>56</v>
      </c>
      <c r="X561" t="s">
        <v>2101</v>
      </c>
      <c r="Y561" t="s">
        <v>2102</v>
      </c>
      <c r="Z561" s="3">
        <v>0</v>
      </c>
      <c r="AA561" t="s">
        <v>2103</v>
      </c>
      <c r="AB561" t="s">
        <v>2054</v>
      </c>
      <c r="AC561" t="s">
        <v>61</v>
      </c>
      <c r="AD561" t="s">
        <v>61</v>
      </c>
      <c r="AE561" t="s">
        <v>2104</v>
      </c>
      <c r="AF561" t="s">
        <v>63</v>
      </c>
      <c r="AH561">
        <v>0</v>
      </c>
      <c r="AI561" s="2">
        <v>44981</v>
      </c>
      <c r="AJ561" t="s">
        <v>64</v>
      </c>
      <c r="AK561" t="s">
        <v>64</v>
      </c>
      <c r="AL561" t="s">
        <v>2105</v>
      </c>
      <c r="AM561" t="s">
        <v>2100</v>
      </c>
      <c r="AN561" s="3">
        <v>220.29</v>
      </c>
      <c r="AO561" t="s">
        <v>2054</v>
      </c>
      <c r="AP561" t="s">
        <v>64</v>
      </c>
      <c r="AQ561" t="s">
        <v>2104</v>
      </c>
      <c r="AR561">
        <v>870</v>
      </c>
      <c r="AS561" t="s">
        <v>66</v>
      </c>
    </row>
    <row r="562" spans="1:45" ht="16" x14ac:dyDescent="0.2">
      <c r="A562">
        <v>2344</v>
      </c>
      <c r="B562">
        <v>2344</v>
      </c>
      <c r="C562" s="2">
        <v>44981</v>
      </c>
      <c r="D562" t="s">
        <v>1748</v>
      </c>
      <c r="E562" t="s">
        <v>2106</v>
      </c>
      <c r="F562" s="3">
        <v>2.2000000000000002</v>
      </c>
      <c r="G562" t="s">
        <v>47</v>
      </c>
      <c r="H562" s="3">
        <v>0</v>
      </c>
      <c r="I562" t="s">
        <v>48</v>
      </c>
      <c r="J562">
        <v>2705</v>
      </c>
      <c r="K562" t="s">
        <v>49</v>
      </c>
      <c r="L562" t="s">
        <v>50</v>
      </c>
      <c r="M562" t="s">
        <v>51</v>
      </c>
      <c r="N562">
        <v>942</v>
      </c>
      <c r="O562" t="s">
        <v>52</v>
      </c>
      <c r="P562" t="s">
        <v>53</v>
      </c>
      <c r="T562" t="s">
        <v>2099</v>
      </c>
      <c r="U562" t="s">
        <v>2100</v>
      </c>
      <c r="V562" t="s">
        <v>1601</v>
      </c>
      <c r="W562" t="s">
        <v>56</v>
      </c>
      <c r="X562" t="s">
        <v>2101</v>
      </c>
      <c r="Y562" t="s">
        <v>2102</v>
      </c>
      <c r="Z562" s="3">
        <v>0</v>
      </c>
      <c r="AA562" t="s">
        <v>2103</v>
      </c>
      <c r="AB562" t="s">
        <v>2054</v>
      </c>
      <c r="AC562" t="s">
        <v>61</v>
      </c>
      <c r="AD562" t="s">
        <v>61</v>
      </c>
      <c r="AE562" t="s">
        <v>2104</v>
      </c>
      <c r="AF562" t="s">
        <v>63</v>
      </c>
      <c r="AH562">
        <v>0</v>
      </c>
      <c r="AI562" s="2">
        <v>44981</v>
      </c>
      <c r="AJ562" t="s">
        <v>64</v>
      </c>
      <c r="AK562" t="s">
        <v>64</v>
      </c>
      <c r="AL562" t="s">
        <v>2105</v>
      </c>
      <c r="AM562" t="s">
        <v>2100</v>
      </c>
      <c r="AN562" s="3">
        <v>220.29</v>
      </c>
      <c r="AO562" t="s">
        <v>2054</v>
      </c>
      <c r="AP562" t="s">
        <v>64</v>
      </c>
      <c r="AQ562" t="s">
        <v>2104</v>
      </c>
      <c r="AR562">
        <v>870</v>
      </c>
      <c r="AS562" t="s">
        <v>66</v>
      </c>
    </row>
    <row r="563" spans="1:45" ht="16" x14ac:dyDescent="0.2">
      <c r="A563">
        <v>2345</v>
      </c>
      <c r="B563">
        <v>2345</v>
      </c>
      <c r="C563" s="2">
        <v>44981</v>
      </c>
      <c r="D563" t="s">
        <v>1814</v>
      </c>
      <c r="E563" t="s">
        <v>2107</v>
      </c>
      <c r="F563" s="3">
        <v>220.87</v>
      </c>
      <c r="G563" t="s">
        <v>47</v>
      </c>
      <c r="H563" s="3">
        <v>0</v>
      </c>
      <c r="I563" t="s">
        <v>48</v>
      </c>
      <c r="J563">
        <v>2561</v>
      </c>
      <c r="K563" t="s">
        <v>49</v>
      </c>
      <c r="L563" t="s">
        <v>50</v>
      </c>
      <c r="M563" t="s">
        <v>51</v>
      </c>
      <c r="N563">
        <v>942</v>
      </c>
      <c r="O563" t="s">
        <v>52</v>
      </c>
      <c r="P563" t="s">
        <v>53</v>
      </c>
      <c r="T563" t="s">
        <v>2108</v>
      </c>
      <c r="U563" t="s">
        <v>2109</v>
      </c>
      <c r="V563" t="s">
        <v>1446</v>
      </c>
      <c r="W563" t="s">
        <v>56</v>
      </c>
      <c r="X563" t="s">
        <v>2110</v>
      </c>
      <c r="Y563" t="s">
        <v>2102</v>
      </c>
      <c r="Z563" s="3">
        <v>0</v>
      </c>
      <c r="AA563" t="s">
        <v>2111</v>
      </c>
      <c r="AB563" t="s">
        <v>2112</v>
      </c>
      <c r="AC563" t="s">
        <v>61</v>
      </c>
      <c r="AD563" t="s">
        <v>61</v>
      </c>
      <c r="AE563" t="s">
        <v>2113</v>
      </c>
      <c r="AF563" t="s">
        <v>63</v>
      </c>
      <c r="AH563">
        <v>0</v>
      </c>
      <c r="AI563" s="2">
        <v>44981</v>
      </c>
      <c r="AJ563" t="s">
        <v>64</v>
      </c>
      <c r="AK563" t="s">
        <v>64</v>
      </c>
      <c r="AL563" t="s">
        <v>2114</v>
      </c>
      <c r="AM563" t="s">
        <v>2109</v>
      </c>
      <c r="AN563" s="3">
        <v>220.87</v>
      </c>
      <c r="AO563" t="s">
        <v>2112</v>
      </c>
      <c r="AP563" t="s">
        <v>64</v>
      </c>
      <c r="AQ563" t="s">
        <v>2113</v>
      </c>
      <c r="AR563">
        <v>871</v>
      </c>
      <c r="AS563" t="s">
        <v>66</v>
      </c>
    </row>
    <row r="564" spans="1:45" ht="16" x14ac:dyDescent="0.2">
      <c r="A564">
        <v>2346</v>
      </c>
      <c r="B564">
        <v>2346</v>
      </c>
      <c r="C564" s="2">
        <v>44981</v>
      </c>
      <c r="D564" t="s">
        <v>1748</v>
      </c>
      <c r="E564" t="s">
        <v>2106</v>
      </c>
      <c r="F564" s="3">
        <v>2.21</v>
      </c>
      <c r="G564" t="s">
        <v>47</v>
      </c>
      <c r="H564" s="3">
        <v>0</v>
      </c>
      <c r="I564" t="s">
        <v>48</v>
      </c>
      <c r="J564">
        <v>2705</v>
      </c>
      <c r="K564" t="s">
        <v>49</v>
      </c>
      <c r="L564" t="s">
        <v>50</v>
      </c>
      <c r="M564" t="s">
        <v>51</v>
      </c>
      <c r="N564">
        <v>942</v>
      </c>
      <c r="O564" t="s">
        <v>52</v>
      </c>
      <c r="P564" t="s">
        <v>53</v>
      </c>
      <c r="T564" t="s">
        <v>2108</v>
      </c>
      <c r="U564" t="s">
        <v>2109</v>
      </c>
      <c r="V564" t="s">
        <v>1446</v>
      </c>
      <c r="W564" t="s">
        <v>56</v>
      </c>
      <c r="X564" t="s">
        <v>2110</v>
      </c>
      <c r="Y564" t="s">
        <v>2102</v>
      </c>
      <c r="Z564" s="3">
        <v>0</v>
      </c>
      <c r="AA564" t="s">
        <v>2111</v>
      </c>
      <c r="AB564" t="s">
        <v>2112</v>
      </c>
      <c r="AC564" t="s">
        <v>61</v>
      </c>
      <c r="AD564" t="s">
        <v>61</v>
      </c>
      <c r="AE564" t="s">
        <v>2113</v>
      </c>
      <c r="AF564" t="s">
        <v>63</v>
      </c>
      <c r="AH564">
        <v>0</v>
      </c>
      <c r="AI564" s="2">
        <v>44981</v>
      </c>
      <c r="AJ564" t="s">
        <v>64</v>
      </c>
      <c r="AK564" t="s">
        <v>64</v>
      </c>
      <c r="AL564" t="s">
        <v>2114</v>
      </c>
      <c r="AM564" t="s">
        <v>2109</v>
      </c>
      <c r="AN564" s="3">
        <v>220.87</v>
      </c>
      <c r="AO564" t="s">
        <v>2112</v>
      </c>
      <c r="AP564" t="s">
        <v>64</v>
      </c>
      <c r="AQ564" t="s">
        <v>2113</v>
      </c>
      <c r="AR564">
        <v>871</v>
      </c>
      <c r="AS564" t="s">
        <v>66</v>
      </c>
    </row>
    <row r="565" spans="1:45" ht="16" x14ac:dyDescent="0.2">
      <c r="A565">
        <v>2355</v>
      </c>
      <c r="B565">
        <v>2355</v>
      </c>
      <c r="C565" s="2">
        <v>44981</v>
      </c>
      <c r="E565" t="s">
        <v>2115</v>
      </c>
      <c r="F565" s="3">
        <v>2207.1799999999998</v>
      </c>
      <c r="G565" t="s">
        <v>47</v>
      </c>
      <c r="H565" s="3">
        <v>0</v>
      </c>
      <c r="I565" t="s">
        <v>48</v>
      </c>
      <c r="J565">
        <v>405</v>
      </c>
      <c r="K565" t="s">
        <v>52</v>
      </c>
      <c r="L565" t="s">
        <v>53</v>
      </c>
      <c r="N565">
        <v>940</v>
      </c>
      <c r="O565" t="s">
        <v>52</v>
      </c>
      <c r="P565" t="s">
        <v>53</v>
      </c>
      <c r="T565" t="s">
        <v>2116</v>
      </c>
      <c r="U565" t="s">
        <v>2117</v>
      </c>
      <c r="V565" t="s">
        <v>1652</v>
      </c>
      <c r="W565" t="s">
        <v>56</v>
      </c>
      <c r="X565" t="s">
        <v>2118</v>
      </c>
      <c r="Y565" t="s">
        <v>1428</v>
      </c>
      <c r="Z565" s="3">
        <v>0</v>
      </c>
      <c r="AA565" t="s">
        <v>2119</v>
      </c>
      <c r="AB565" t="s">
        <v>2120</v>
      </c>
      <c r="AC565" t="s">
        <v>61</v>
      </c>
      <c r="AD565" t="s">
        <v>61</v>
      </c>
      <c r="AE565" t="s">
        <v>2121</v>
      </c>
      <c r="AF565" t="s">
        <v>63</v>
      </c>
      <c r="AH565">
        <v>0</v>
      </c>
      <c r="AI565" s="2">
        <v>44981</v>
      </c>
      <c r="AJ565" t="s">
        <v>64</v>
      </c>
      <c r="AK565" t="s">
        <v>64</v>
      </c>
      <c r="AL565" t="s">
        <v>2122</v>
      </c>
      <c r="AM565" t="s">
        <v>2117</v>
      </c>
      <c r="AN565" s="3">
        <v>2207.1799999999998</v>
      </c>
      <c r="AO565" t="s">
        <v>2120</v>
      </c>
      <c r="AP565" t="s">
        <v>64</v>
      </c>
      <c r="AQ565" t="s">
        <v>2121</v>
      </c>
      <c r="AR565">
        <v>872</v>
      </c>
      <c r="AS565" t="s">
        <v>66</v>
      </c>
    </row>
    <row r="566" spans="1:45" ht="16" x14ac:dyDescent="0.2">
      <c r="A566">
        <v>2276</v>
      </c>
      <c r="B566">
        <v>2276</v>
      </c>
      <c r="C566" s="2">
        <v>44984</v>
      </c>
      <c r="E566" t="s">
        <v>256</v>
      </c>
      <c r="F566" s="3">
        <v>3403.69</v>
      </c>
      <c r="G566" t="s">
        <v>47</v>
      </c>
      <c r="H566" s="3">
        <v>0</v>
      </c>
      <c r="I566" t="s">
        <v>48</v>
      </c>
      <c r="J566">
        <v>1705</v>
      </c>
      <c r="K566" t="s">
        <v>52</v>
      </c>
      <c r="L566" t="s">
        <v>203</v>
      </c>
      <c r="N566">
        <v>940</v>
      </c>
      <c r="O566" t="s">
        <v>52</v>
      </c>
      <c r="P566" t="s">
        <v>53</v>
      </c>
      <c r="T566" t="s">
        <v>1915</v>
      </c>
      <c r="U566" t="s">
        <v>2123</v>
      </c>
      <c r="Z566" s="3"/>
      <c r="AF566" t="s">
        <v>63</v>
      </c>
      <c r="AH566">
        <v>0</v>
      </c>
      <c r="AI566" s="2">
        <v>44984</v>
      </c>
      <c r="AJ566" t="s">
        <v>64</v>
      </c>
      <c r="AK566" t="s">
        <v>64</v>
      </c>
      <c r="AL566" t="s">
        <v>2124</v>
      </c>
      <c r="AM566" t="s">
        <v>2123</v>
      </c>
      <c r="AN566" s="3"/>
      <c r="AP566" t="s">
        <v>64</v>
      </c>
      <c r="AR566">
        <v>876</v>
      </c>
      <c r="AS566" t="s">
        <v>66</v>
      </c>
    </row>
    <row r="567" spans="1:45" ht="16" x14ac:dyDescent="0.2">
      <c r="A567">
        <v>2325</v>
      </c>
      <c r="B567">
        <v>2325</v>
      </c>
      <c r="C567" s="2">
        <v>44984</v>
      </c>
      <c r="D567" t="s">
        <v>1748</v>
      </c>
      <c r="E567" t="s">
        <v>2125</v>
      </c>
      <c r="F567" s="3">
        <v>36.99</v>
      </c>
      <c r="G567" t="s">
        <v>47</v>
      </c>
      <c r="H567" s="3">
        <v>0</v>
      </c>
      <c r="I567" t="s">
        <v>48</v>
      </c>
      <c r="J567">
        <v>2701</v>
      </c>
      <c r="K567" t="s">
        <v>49</v>
      </c>
      <c r="L567" t="s">
        <v>50</v>
      </c>
      <c r="M567" t="s">
        <v>51</v>
      </c>
      <c r="N567">
        <v>940</v>
      </c>
      <c r="O567" t="s">
        <v>52</v>
      </c>
      <c r="P567" t="s">
        <v>53</v>
      </c>
      <c r="T567" t="s">
        <v>2126</v>
      </c>
      <c r="U567" t="s">
        <v>2127</v>
      </c>
      <c r="V567" t="s">
        <v>1546</v>
      </c>
      <c r="W567" t="s">
        <v>56</v>
      </c>
      <c r="X567" t="s">
        <v>2128</v>
      </c>
      <c r="Y567" t="s">
        <v>2129</v>
      </c>
      <c r="Z567" s="3">
        <v>19</v>
      </c>
      <c r="AA567" t="s">
        <v>2130</v>
      </c>
      <c r="AB567" t="s">
        <v>2086</v>
      </c>
      <c r="AC567" t="s">
        <v>61</v>
      </c>
      <c r="AD567" t="s">
        <v>61</v>
      </c>
      <c r="AE567" t="s">
        <v>2131</v>
      </c>
      <c r="AF567" t="s">
        <v>63</v>
      </c>
      <c r="AH567">
        <v>0</v>
      </c>
      <c r="AI567" s="2">
        <v>44984</v>
      </c>
      <c r="AJ567" t="s">
        <v>64</v>
      </c>
      <c r="AK567" t="s">
        <v>64</v>
      </c>
      <c r="AL567" t="s">
        <v>2132</v>
      </c>
      <c r="AM567" t="s">
        <v>2127</v>
      </c>
      <c r="AN567" s="3">
        <v>36.99</v>
      </c>
      <c r="AO567" t="s">
        <v>2086</v>
      </c>
      <c r="AP567" t="s">
        <v>64</v>
      </c>
      <c r="AQ567" t="s">
        <v>2131</v>
      </c>
      <c r="AR567">
        <v>877</v>
      </c>
      <c r="AS567" t="s">
        <v>66</v>
      </c>
    </row>
    <row r="568" spans="1:45" ht="16" x14ac:dyDescent="0.2">
      <c r="A568">
        <v>2226</v>
      </c>
      <c r="B568">
        <v>2226</v>
      </c>
      <c r="C568" s="2">
        <v>44985</v>
      </c>
      <c r="D568" t="s">
        <v>1935</v>
      </c>
      <c r="E568" t="s">
        <v>2133</v>
      </c>
      <c r="F568" s="3">
        <v>129.52000000000001</v>
      </c>
      <c r="G568" t="s">
        <v>47</v>
      </c>
      <c r="H568" s="3">
        <v>0</v>
      </c>
      <c r="I568" t="s">
        <v>104</v>
      </c>
      <c r="J568">
        <v>703</v>
      </c>
      <c r="K568" t="s">
        <v>52</v>
      </c>
      <c r="L568" t="s">
        <v>53</v>
      </c>
      <c r="N568">
        <v>1730</v>
      </c>
      <c r="O568" t="s">
        <v>52</v>
      </c>
      <c r="P568" t="s">
        <v>203</v>
      </c>
      <c r="T568" t="s">
        <v>64</v>
      </c>
      <c r="Z568" s="3"/>
      <c r="AF568" t="s">
        <v>63</v>
      </c>
      <c r="AH568">
        <v>0</v>
      </c>
      <c r="AI568" s="2">
        <v>44985</v>
      </c>
      <c r="AJ568" t="s">
        <v>64</v>
      </c>
      <c r="AK568" t="s">
        <v>64</v>
      </c>
      <c r="AL568" t="s">
        <v>64</v>
      </c>
      <c r="AN568" s="3"/>
      <c r="AP568" t="s">
        <v>64</v>
      </c>
      <c r="AR568" t="s">
        <v>64</v>
      </c>
      <c r="AS568" t="s">
        <v>66</v>
      </c>
    </row>
    <row r="569" spans="1:45" ht="16" x14ac:dyDescent="0.2">
      <c r="A569">
        <v>2227</v>
      </c>
      <c r="B569">
        <v>2227</v>
      </c>
      <c r="C569" s="2">
        <v>44985</v>
      </c>
      <c r="D569" t="s">
        <v>1934</v>
      </c>
      <c r="E569" t="s">
        <v>2134</v>
      </c>
      <c r="F569" s="3">
        <v>265.8</v>
      </c>
      <c r="G569" t="s">
        <v>47</v>
      </c>
      <c r="H569" s="3">
        <v>0</v>
      </c>
      <c r="I569" t="s">
        <v>104</v>
      </c>
      <c r="J569">
        <v>703</v>
      </c>
      <c r="K569" t="s">
        <v>52</v>
      </c>
      <c r="L569" t="s">
        <v>53</v>
      </c>
      <c r="N569">
        <v>1730</v>
      </c>
      <c r="O569" t="s">
        <v>52</v>
      </c>
      <c r="P569" t="s">
        <v>203</v>
      </c>
      <c r="T569" t="s">
        <v>64</v>
      </c>
      <c r="Z569" s="3"/>
      <c r="AF569" t="s">
        <v>63</v>
      </c>
      <c r="AH569">
        <v>0</v>
      </c>
      <c r="AI569" s="2">
        <v>44985</v>
      </c>
      <c r="AJ569" t="s">
        <v>64</v>
      </c>
      <c r="AK569" t="s">
        <v>64</v>
      </c>
      <c r="AL569" t="s">
        <v>64</v>
      </c>
      <c r="AN569" s="3"/>
      <c r="AP569" t="s">
        <v>64</v>
      </c>
      <c r="AR569" t="s">
        <v>64</v>
      </c>
      <c r="AS569" t="s">
        <v>66</v>
      </c>
    </row>
    <row r="570" spans="1:45" ht="16" x14ac:dyDescent="0.2">
      <c r="A570">
        <v>2228</v>
      </c>
      <c r="B570">
        <v>2228</v>
      </c>
      <c r="C570" s="2">
        <v>44985</v>
      </c>
      <c r="E570" t="s">
        <v>205</v>
      </c>
      <c r="F570" s="3">
        <v>724.15</v>
      </c>
      <c r="G570" t="s">
        <v>47</v>
      </c>
      <c r="H570" s="3">
        <v>0</v>
      </c>
      <c r="I570" t="s">
        <v>104</v>
      </c>
      <c r="J570">
        <v>1730</v>
      </c>
      <c r="K570" t="s">
        <v>52</v>
      </c>
      <c r="L570" t="s">
        <v>203</v>
      </c>
      <c r="N570">
        <v>1700</v>
      </c>
      <c r="O570" t="s">
        <v>52</v>
      </c>
      <c r="P570" t="s">
        <v>203</v>
      </c>
      <c r="T570" t="s">
        <v>64</v>
      </c>
      <c r="Z570" s="3"/>
      <c r="AF570" t="s">
        <v>63</v>
      </c>
      <c r="AH570">
        <v>0</v>
      </c>
      <c r="AI570" s="2">
        <v>44985</v>
      </c>
      <c r="AJ570" t="s">
        <v>64</v>
      </c>
      <c r="AK570" t="s">
        <v>64</v>
      </c>
      <c r="AL570" t="s">
        <v>64</v>
      </c>
      <c r="AN570" s="3"/>
      <c r="AP570" t="s">
        <v>64</v>
      </c>
      <c r="AR570" t="s">
        <v>64</v>
      </c>
      <c r="AS570" t="s">
        <v>66</v>
      </c>
    </row>
    <row r="571" spans="1:45" ht="16" x14ac:dyDescent="0.2">
      <c r="A571">
        <v>2229</v>
      </c>
      <c r="B571">
        <v>2229</v>
      </c>
      <c r="C571" s="2">
        <v>44985</v>
      </c>
      <c r="E571" t="s">
        <v>370</v>
      </c>
      <c r="F571" s="3">
        <v>2173.9899999999998</v>
      </c>
      <c r="G571" t="s">
        <v>47</v>
      </c>
      <c r="H571" s="3">
        <v>0</v>
      </c>
      <c r="I571" t="s">
        <v>104</v>
      </c>
      <c r="J571">
        <v>1730</v>
      </c>
      <c r="K571" t="s">
        <v>52</v>
      </c>
      <c r="L571" t="s">
        <v>203</v>
      </c>
      <c r="N571">
        <v>1705</v>
      </c>
      <c r="O571" t="s">
        <v>52</v>
      </c>
      <c r="P571" t="s">
        <v>203</v>
      </c>
      <c r="T571" t="s">
        <v>64</v>
      </c>
      <c r="Z571" s="3"/>
      <c r="AF571" t="s">
        <v>63</v>
      </c>
      <c r="AH571">
        <v>0</v>
      </c>
      <c r="AI571" s="2">
        <v>44985</v>
      </c>
      <c r="AJ571" t="s">
        <v>64</v>
      </c>
      <c r="AK571" t="s">
        <v>64</v>
      </c>
      <c r="AL571" t="s">
        <v>64</v>
      </c>
      <c r="AN571" s="3"/>
      <c r="AP571" t="s">
        <v>64</v>
      </c>
      <c r="AR571" t="s">
        <v>64</v>
      </c>
      <c r="AS571" t="s">
        <v>66</v>
      </c>
    </row>
    <row r="572" spans="1:45" ht="16" x14ac:dyDescent="0.2">
      <c r="A572">
        <v>2230</v>
      </c>
      <c r="B572">
        <v>2230</v>
      </c>
      <c r="C572" s="2">
        <v>44985</v>
      </c>
      <c r="E572" t="s">
        <v>202</v>
      </c>
      <c r="F572" s="3">
        <v>3274.37</v>
      </c>
      <c r="G572" t="s">
        <v>47</v>
      </c>
      <c r="H572" s="3">
        <v>0</v>
      </c>
      <c r="I572" t="s">
        <v>104</v>
      </c>
      <c r="J572">
        <v>1730</v>
      </c>
      <c r="K572" t="s">
        <v>52</v>
      </c>
      <c r="L572" t="s">
        <v>203</v>
      </c>
      <c r="N572">
        <v>1712</v>
      </c>
      <c r="O572" t="s">
        <v>52</v>
      </c>
      <c r="P572" t="s">
        <v>203</v>
      </c>
      <c r="T572" t="s">
        <v>64</v>
      </c>
      <c r="Z572" s="3"/>
      <c r="AF572" t="s">
        <v>63</v>
      </c>
      <c r="AH572">
        <v>0</v>
      </c>
      <c r="AI572" s="2">
        <v>44985</v>
      </c>
      <c r="AJ572" t="s">
        <v>64</v>
      </c>
      <c r="AK572" t="s">
        <v>64</v>
      </c>
      <c r="AL572" t="s">
        <v>64</v>
      </c>
      <c r="AN572" s="3"/>
      <c r="AP572" t="s">
        <v>64</v>
      </c>
      <c r="AR572" t="s">
        <v>64</v>
      </c>
      <c r="AS572" t="s">
        <v>66</v>
      </c>
    </row>
    <row r="573" spans="1:45" ht="16" x14ac:dyDescent="0.2">
      <c r="A573">
        <v>2233</v>
      </c>
      <c r="B573">
        <v>2233</v>
      </c>
      <c r="C573" s="2">
        <v>44985</v>
      </c>
      <c r="D573" t="s">
        <v>1934</v>
      </c>
      <c r="E573" t="s">
        <v>206</v>
      </c>
      <c r="F573" s="3">
        <v>2847.87</v>
      </c>
      <c r="G573" t="s">
        <v>47</v>
      </c>
      <c r="H573" s="3">
        <v>0</v>
      </c>
      <c r="I573" t="s">
        <v>104</v>
      </c>
      <c r="J573">
        <v>2551</v>
      </c>
      <c r="K573" t="s">
        <v>49</v>
      </c>
      <c r="L573" t="s">
        <v>50</v>
      </c>
      <c r="M573" t="s">
        <v>51</v>
      </c>
      <c r="N573">
        <v>1730</v>
      </c>
      <c r="O573" t="s">
        <v>52</v>
      </c>
      <c r="P573" t="s">
        <v>203</v>
      </c>
      <c r="T573" t="s">
        <v>64</v>
      </c>
      <c r="Z573" s="3"/>
      <c r="AF573" t="s">
        <v>63</v>
      </c>
      <c r="AH573">
        <v>0</v>
      </c>
      <c r="AI573" s="2">
        <v>44985</v>
      </c>
      <c r="AJ573" t="s">
        <v>64</v>
      </c>
      <c r="AK573" t="s">
        <v>64</v>
      </c>
      <c r="AL573" t="s">
        <v>64</v>
      </c>
      <c r="AN573" s="3"/>
      <c r="AP573" t="s">
        <v>64</v>
      </c>
      <c r="AR573" t="s">
        <v>64</v>
      </c>
      <c r="AS573" t="s">
        <v>66</v>
      </c>
    </row>
    <row r="574" spans="1:45" ht="16" x14ac:dyDescent="0.2">
      <c r="A574">
        <v>2234</v>
      </c>
      <c r="B574">
        <v>2234</v>
      </c>
      <c r="C574" s="2">
        <v>44985</v>
      </c>
      <c r="D574" t="s">
        <v>1935</v>
      </c>
      <c r="E574" t="s">
        <v>206</v>
      </c>
      <c r="F574" s="3">
        <v>2158.59</v>
      </c>
      <c r="G574" t="s">
        <v>47</v>
      </c>
      <c r="H574" s="3">
        <v>0</v>
      </c>
      <c r="I574" t="s">
        <v>104</v>
      </c>
      <c r="J574">
        <v>2551</v>
      </c>
      <c r="K574" t="s">
        <v>49</v>
      </c>
      <c r="L574" t="s">
        <v>50</v>
      </c>
      <c r="M574" t="s">
        <v>51</v>
      </c>
      <c r="N574">
        <v>1730</v>
      </c>
      <c r="O574" t="s">
        <v>52</v>
      </c>
      <c r="P574" t="s">
        <v>203</v>
      </c>
      <c r="T574" t="s">
        <v>64</v>
      </c>
      <c r="Z574" s="3"/>
      <c r="AF574" t="s">
        <v>63</v>
      </c>
      <c r="AH574">
        <v>0</v>
      </c>
      <c r="AI574" s="2">
        <v>44985</v>
      </c>
      <c r="AJ574" t="s">
        <v>64</v>
      </c>
      <c r="AK574" t="s">
        <v>64</v>
      </c>
      <c r="AL574" t="s">
        <v>64</v>
      </c>
      <c r="AN574" s="3"/>
      <c r="AP574" t="s">
        <v>64</v>
      </c>
      <c r="AR574" t="s">
        <v>64</v>
      </c>
      <c r="AS574" t="s">
        <v>66</v>
      </c>
    </row>
    <row r="575" spans="1:45" ht="16" x14ac:dyDescent="0.2">
      <c r="A575">
        <v>2235</v>
      </c>
      <c r="B575">
        <v>2235</v>
      </c>
      <c r="C575" s="2">
        <v>44985</v>
      </c>
      <c r="E575" t="s">
        <v>202</v>
      </c>
      <c r="F575" s="3">
        <v>2008.23</v>
      </c>
      <c r="G575" t="s">
        <v>47</v>
      </c>
      <c r="H575" s="3">
        <v>0</v>
      </c>
      <c r="I575" t="s">
        <v>104</v>
      </c>
      <c r="J575">
        <v>1730</v>
      </c>
      <c r="K575" t="s">
        <v>52</v>
      </c>
      <c r="L575" t="s">
        <v>203</v>
      </c>
      <c r="N575">
        <v>1712</v>
      </c>
      <c r="O575" t="s">
        <v>52</v>
      </c>
      <c r="P575" t="s">
        <v>203</v>
      </c>
      <c r="T575" t="s">
        <v>64</v>
      </c>
      <c r="Z575" s="3"/>
      <c r="AF575" t="s">
        <v>63</v>
      </c>
      <c r="AH575">
        <v>0</v>
      </c>
      <c r="AI575" s="2">
        <v>44985</v>
      </c>
      <c r="AJ575" t="s">
        <v>64</v>
      </c>
      <c r="AK575" t="s">
        <v>64</v>
      </c>
      <c r="AL575" t="s">
        <v>64</v>
      </c>
      <c r="AN575" s="3"/>
      <c r="AP575" t="s">
        <v>64</v>
      </c>
      <c r="AR575" t="s">
        <v>64</v>
      </c>
      <c r="AS575" t="s">
        <v>66</v>
      </c>
    </row>
    <row r="576" spans="1:45" ht="16" x14ac:dyDescent="0.2">
      <c r="A576">
        <v>2236</v>
      </c>
      <c r="B576">
        <v>2236</v>
      </c>
      <c r="C576" s="2">
        <v>44985</v>
      </c>
      <c r="E576" t="s">
        <v>205</v>
      </c>
      <c r="F576" s="3">
        <v>371.41</v>
      </c>
      <c r="G576" t="s">
        <v>47</v>
      </c>
      <c r="H576" s="3">
        <v>0</v>
      </c>
      <c r="I576" t="s">
        <v>104</v>
      </c>
      <c r="J576">
        <v>1730</v>
      </c>
      <c r="K576" t="s">
        <v>52</v>
      </c>
      <c r="L576" t="s">
        <v>203</v>
      </c>
      <c r="N576">
        <v>1700</v>
      </c>
      <c r="O576" t="s">
        <v>52</v>
      </c>
      <c r="P576" t="s">
        <v>203</v>
      </c>
      <c r="T576" t="s">
        <v>64</v>
      </c>
      <c r="Z576" s="3"/>
      <c r="AF576" t="s">
        <v>63</v>
      </c>
      <c r="AH576">
        <v>0</v>
      </c>
      <c r="AI576" s="2">
        <v>44985</v>
      </c>
      <c r="AJ576" t="s">
        <v>64</v>
      </c>
      <c r="AK576" t="s">
        <v>64</v>
      </c>
      <c r="AL576" t="s">
        <v>64</v>
      </c>
      <c r="AN576" s="3"/>
      <c r="AP576" t="s">
        <v>64</v>
      </c>
      <c r="AR576" t="s">
        <v>64</v>
      </c>
      <c r="AS576" t="s">
        <v>66</v>
      </c>
    </row>
    <row r="577" spans="1:45" ht="16" x14ac:dyDescent="0.2">
      <c r="A577">
        <v>2237</v>
      </c>
      <c r="B577">
        <v>2237</v>
      </c>
      <c r="C577" s="2">
        <v>44985</v>
      </c>
      <c r="E577" t="s">
        <v>370</v>
      </c>
      <c r="F577" s="3">
        <v>1304.2</v>
      </c>
      <c r="G577" t="s">
        <v>47</v>
      </c>
      <c r="H577" s="3">
        <v>0</v>
      </c>
      <c r="I577" t="s">
        <v>104</v>
      </c>
      <c r="J577">
        <v>1730</v>
      </c>
      <c r="K577" t="s">
        <v>52</v>
      </c>
      <c r="L577" t="s">
        <v>203</v>
      </c>
      <c r="N577">
        <v>1705</v>
      </c>
      <c r="O577" t="s">
        <v>52</v>
      </c>
      <c r="P577" t="s">
        <v>203</v>
      </c>
      <c r="T577" t="s">
        <v>64</v>
      </c>
      <c r="Z577" s="3"/>
      <c r="AF577" t="s">
        <v>63</v>
      </c>
      <c r="AH577">
        <v>0</v>
      </c>
      <c r="AI577" s="2">
        <v>44985</v>
      </c>
      <c r="AJ577" t="s">
        <v>64</v>
      </c>
      <c r="AK577" t="s">
        <v>64</v>
      </c>
      <c r="AL577" t="s">
        <v>64</v>
      </c>
      <c r="AN577" s="3"/>
      <c r="AP577" t="s">
        <v>64</v>
      </c>
      <c r="AR577" t="s">
        <v>64</v>
      </c>
      <c r="AS577" t="s">
        <v>66</v>
      </c>
    </row>
    <row r="578" spans="1:45" ht="16" x14ac:dyDescent="0.2">
      <c r="A578">
        <v>2238</v>
      </c>
      <c r="B578">
        <v>2238</v>
      </c>
      <c r="C578" s="2">
        <v>44985</v>
      </c>
      <c r="D578" t="s">
        <v>1936</v>
      </c>
      <c r="E578" t="s">
        <v>206</v>
      </c>
      <c r="F578" s="3">
        <v>2988.56</v>
      </c>
      <c r="G578" t="s">
        <v>47</v>
      </c>
      <c r="H578" s="3">
        <v>0</v>
      </c>
      <c r="I578" t="s">
        <v>104</v>
      </c>
      <c r="J578">
        <v>2551</v>
      </c>
      <c r="K578" t="s">
        <v>49</v>
      </c>
      <c r="L578" t="s">
        <v>50</v>
      </c>
      <c r="M578" t="s">
        <v>51</v>
      </c>
      <c r="N578">
        <v>1730</v>
      </c>
      <c r="O578" t="s">
        <v>52</v>
      </c>
      <c r="P578" t="s">
        <v>203</v>
      </c>
      <c r="T578" t="s">
        <v>64</v>
      </c>
      <c r="Z578" s="3"/>
      <c r="AF578" t="s">
        <v>63</v>
      </c>
      <c r="AH578">
        <v>0</v>
      </c>
      <c r="AI578" s="2">
        <v>44985</v>
      </c>
      <c r="AJ578" t="s">
        <v>64</v>
      </c>
      <c r="AK578" t="s">
        <v>64</v>
      </c>
      <c r="AL578" t="s">
        <v>64</v>
      </c>
      <c r="AN578" s="3"/>
      <c r="AP578" t="s">
        <v>64</v>
      </c>
      <c r="AR578" t="s">
        <v>64</v>
      </c>
      <c r="AS578" t="s">
        <v>66</v>
      </c>
    </row>
    <row r="579" spans="1:45" ht="16" x14ac:dyDescent="0.2">
      <c r="A579">
        <v>2239</v>
      </c>
      <c r="B579">
        <v>2239</v>
      </c>
      <c r="C579" s="2">
        <v>44985</v>
      </c>
      <c r="D579" t="s">
        <v>1936</v>
      </c>
      <c r="E579" t="s">
        <v>204</v>
      </c>
      <c r="F579" s="3">
        <v>695.28</v>
      </c>
      <c r="G579" t="s">
        <v>47</v>
      </c>
      <c r="H579" s="3">
        <v>0</v>
      </c>
      <c r="I579" t="s">
        <v>104</v>
      </c>
      <c r="J579">
        <v>2555</v>
      </c>
      <c r="K579" t="s">
        <v>49</v>
      </c>
      <c r="L579" t="s">
        <v>50</v>
      </c>
      <c r="M579" t="s">
        <v>51</v>
      </c>
      <c r="N579">
        <v>1730</v>
      </c>
      <c r="O579" t="s">
        <v>52</v>
      </c>
      <c r="P579" t="s">
        <v>203</v>
      </c>
      <c r="T579" t="s">
        <v>64</v>
      </c>
      <c r="Z579" s="3"/>
      <c r="AF579" t="s">
        <v>63</v>
      </c>
      <c r="AH579">
        <v>0</v>
      </c>
      <c r="AI579" s="2">
        <v>44985</v>
      </c>
      <c r="AJ579" t="s">
        <v>64</v>
      </c>
      <c r="AK579" t="s">
        <v>64</v>
      </c>
      <c r="AL579" t="s">
        <v>64</v>
      </c>
      <c r="AN579" s="3"/>
      <c r="AP579" t="s">
        <v>64</v>
      </c>
      <c r="AR579" t="s">
        <v>64</v>
      </c>
      <c r="AS579" t="s">
        <v>66</v>
      </c>
    </row>
    <row r="580" spans="1:45" ht="16" x14ac:dyDescent="0.2">
      <c r="A580">
        <v>2240</v>
      </c>
      <c r="B580">
        <v>2240</v>
      </c>
      <c r="C580" s="2">
        <v>44985</v>
      </c>
      <c r="D580" t="s">
        <v>1934</v>
      </c>
      <c r="E580" t="s">
        <v>204</v>
      </c>
      <c r="F580" s="3">
        <v>662.55</v>
      </c>
      <c r="G580" t="s">
        <v>47</v>
      </c>
      <c r="H580" s="3">
        <v>0</v>
      </c>
      <c r="I580" t="s">
        <v>104</v>
      </c>
      <c r="J580">
        <v>2555</v>
      </c>
      <c r="K580" t="s">
        <v>49</v>
      </c>
      <c r="L580" t="s">
        <v>50</v>
      </c>
      <c r="M580" t="s">
        <v>51</v>
      </c>
      <c r="N580">
        <v>1730</v>
      </c>
      <c r="O580" t="s">
        <v>52</v>
      </c>
      <c r="P580" t="s">
        <v>203</v>
      </c>
      <c r="T580" t="s">
        <v>64</v>
      </c>
      <c r="Z580" s="3"/>
      <c r="AF580" t="s">
        <v>63</v>
      </c>
      <c r="AH580">
        <v>0</v>
      </c>
      <c r="AI580" s="2">
        <v>44985</v>
      </c>
      <c r="AJ580" t="s">
        <v>64</v>
      </c>
      <c r="AK580" t="s">
        <v>64</v>
      </c>
      <c r="AL580" t="s">
        <v>64</v>
      </c>
      <c r="AN580" s="3"/>
      <c r="AP580" t="s">
        <v>64</v>
      </c>
      <c r="AR580" t="s">
        <v>64</v>
      </c>
      <c r="AS580" t="s">
        <v>66</v>
      </c>
    </row>
    <row r="581" spans="1:45" ht="16" x14ac:dyDescent="0.2">
      <c r="A581">
        <v>2241</v>
      </c>
      <c r="B581">
        <v>2241</v>
      </c>
      <c r="C581" s="2">
        <v>44985</v>
      </c>
      <c r="D581" t="s">
        <v>1935</v>
      </c>
      <c r="E581" t="s">
        <v>204</v>
      </c>
      <c r="F581" s="3">
        <v>503.5</v>
      </c>
      <c r="G581" t="s">
        <v>47</v>
      </c>
      <c r="H581" s="3">
        <v>0</v>
      </c>
      <c r="I581" t="s">
        <v>104</v>
      </c>
      <c r="J581">
        <v>2555</v>
      </c>
      <c r="K581" t="s">
        <v>49</v>
      </c>
      <c r="L581" t="s">
        <v>50</v>
      </c>
      <c r="M581" t="s">
        <v>51</v>
      </c>
      <c r="N581">
        <v>1730</v>
      </c>
      <c r="O581" t="s">
        <v>52</v>
      </c>
      <c r="P581" t="s">
        <v>203</v>
      </c>
      <c r="T581" t="s">
        <v>64</v>
      </c>
      <c r="Z581" s="3"/>
      <c r="AF581" t="s">
        <v>63</v>
      </c>
      <c r="AH581">
        <v>0</v>
      </c>
      <c r="AI581" s="2">
        <v>44985</v>
      </c>
      <c r="AJ581" t="s">
        <v>64</v>
      </c>
      <c r="AK581" t="s">
        <v>64</v>
      </c>
      <c r="AL581" t="s">
        <v>64</v>
      </c>
      <c r="AN581" s="3"/>
      <c r="AP581" t="s">
        <v>64</v>
      </c>
      <c r="AR581" t="s">
        <v>64</v>
      </c>
      <c r="AS581" t="s">
        <v>66</v>
      </c>
    </row>
    <row r="582" spans="1:45" ht="16" x14ac:dyDescent="0.2">
      <c r="A582">
        <v>2278</v>
      </c>
      <c r="B582">
        <v>2278</v>
      </c>
      <c r="C582" s="2">
        <v>44985</v>
      </c>
      <c r="E582" t="s">
        <v>1908</v>
      </c>
      <c r="F582" s="3">
        <v>129.52000000000001</v>
      </c>
      <c r="G582" t="s">
        <v>47</v>
      </c>
      <c r="H582" s="3">
        <v>0</v>
      </c>
      <c r="I582" t="s">
        <v>104</v>
      </c>
      <c r="J582">
        <v>940</v>
      </c>
      <c r="K582" t="s">
        <v>52</v>
      </c>
      <c r="L582" t="s">
        <v>53</v>
      </c>
      <c r="N582">
        <v>703</v>
      </c>
      <c r="O582" t="s">
        <v>52</v>
      </c>
      <c r="P582" t="s">
        <v>53</v>
      </c>
      <c r="T582" t="s">
        <v>2135</v>
      </c>
      <c r="U582" t="s">
        <v>2136</v>
      </c>
      <c r="Z582" s="3"/>
      <c r="AF582" t="s">
        <v>63</v>
      </c>
      <c r="AH582">
        <v>0</v>
      </c>
      <c r="AI582" s="2">
        <v>44985</v>
      </c>
      <c r="AJ582" t="s">
        <v>64</v>
      </c>
      <c r="AK582" t="s">
        <v>64</v>
      </c>
      <c r="AL582" t="s">
        <v>2137</v>
      </c>
      <c r="AM582" t="s">
        <v>2136</v>
      </c>
      <c r="AN582" s="3"/>
      <c r="AP582" t="s">
        <v>64</v>
      </c>
      <c r="AR582">
        <v>878</v>
      </c>
      <c r="AS582" t="s">
        <v>66</v>
      </c>
    </row>
    <row r="583" spans="1:45" ht="16" x14ac:dyDescent="0.2">
      <c r="A583">
        <v>2279</v>
      </c>
      <c r="B583">
        <v>2279</v>
      </c>
      <c r="C583" s="2">
        <v>44985</v>
      </c>
      <c r="E583" t="s">
        <v>1908</v>
      </c>
      <c r="F583" s="3">
        <v>43.17</v>
      </c>
      <c r="G583" t="s">
        <v>47</v>
      </c>
      <c r="H583" s="3">
        <v>0</v>
      </c>
      <c r="I583" t="s">
        <v>104</v>
      </c>
      <c r="J583">
        <v>940</v>
      </c>
      <c r="K583" t="s">
        <v>52</v>
      </c>
      <c r="L583" t="s">
        <v>53</v>
      </c>
      <c r="N583">
        <v>703</v>
      </c>
      <c r="O583" t="s">
        <v>52</v>
      </c>
      <c r="P583" t="s">
        <v>53</v>
      </c>
      <c r="T583" t="s">
        <v>2138</v>
      </c>
      <c r="U583" t="s">
        <v>2139</v>
      </c>
      <c r="Z583" s="3"/>
      <c r="AF583" t="s">
        <v>63</v>
      </c>
      <c r="AH583">
        <v>0</v>
      </c>
      <c r="AI583" s="2">
        <v>44985</v>
      </c>
      <c r="AJ583" t="s">
        <v>64</v>
      </c>
      <c r="AK583" t="s">
        <v>64</v>
      </c>
      <c r="AL583" t="s">
        <v>2140</v>
      </c>
      <c r="AM583" t="s">
        <v>2139</v>
      </c>
      <c r="AN583" s="3"/>
      <c r="AP583" t="s">
        <v>64</v>
      </c>
      <c r="AR583">
        <v>879</v>
      </c>
      <c r="AS583" t="s">
        <v>66</v>
      </c>
    </row>
    <row r="584" spans="1:45" ht="16" x14ac:dyDescent="0.2">
      <c r="A584">
        <v>2280</v>
      </c>
      <c r="B584">
        <v>2280</v>
      </c>
      <c r="C584" s="2">
        <v>44985</v>
      </c>
      <c r="E584" t="s">
        <v>1908</v>
      </c>
      <c r="F584" s="3">
        <v>86.35</v>
      </c>
      <c r="G584" t="s">
        <v>47</v>
      </c>
      <c r="H584" s="3">
        <v>0</v>
      </c>
      <c r="I584" t="s">
        <v>104</v>
      </c>
      <c r="J584">
        <v>940</v>
      </c>
      <c r="K584" t="s">
        <v>52</v>
      </c>
      <c r="L584" t="s">
        <v>53</v>
      </c>
      <c r="N584">
        <v>703</v>
      </c>
      <c r="O584" t="s">
        <v>52</v>
      </c>
      <c r="P584" t="s">
        <v>53</v>
      </c>
      <c r="T584" t="s">
        <v>2141</v>
      </c>
      <c r="U584" t="s">
        <v>2142</v>
      </c>
      <c r="Z584" s="3"/>
      <c r="AF584" t="s">
        <v>63</v>
      </c>
      <c r="AH584">
        <v>0</v>
      </c>
      <c r="AI584" s="2">
        <v>44985</v>
      </c>
      <c r="AJ584" t="s">
        <v>64</v>
      </c>
      <c r="AK584" t="s">
        <v>64</v>
      </c>
      <c r="AL584" t="s">
        <v>2143</v>
      </c>
      <c r="AM584" t="s">
        <v>2142</v>
      </c>
      <c r="AN584" s="3"/>
      <c r="AP584" t="s">
        <v>64</v>
      </c>
      <c r="AR584">
        <v>880</v>
      </c>
      <c r="AS584" t="s">
        <v>66</v>
      </c>
    </row>
    <row r="585" spans="1:45" ht="16" x14ac:dyDescent="0.2">
      <c r="A585">
        <v>2331</v>
      </c>
      <c r="B585">
        <v>2331</v>
      </c>
      <c r="C585" s="2">
        <v>44985</v>
      </c>
      <c r="E585" t="s">
        <v>2144</v>
      </c>
      <c r="F585" s="3">
        <v>66.45</v>
      </c>
      <c r="G585" t="s">
        <v>47</v>
      </c>
      <c r="H585" s="3">
        <v>0</v>
      </c>
      <c r="I585" t="s">
        <v>104</v>
      </c>
      <c r="J585">
        <v>940</v>
      </c>
      <c r="K585" t="s">
        <v>52</v>
      </c>
      <c r="L585" t="s">
        <v>53</v>
      </c>
      <c r="N585">
        <v>703</v>
      </c>
      <c r="O585" t="s">
        <v>52</v>
      </c>
      <c r="P585" t="s">
        <v>53</v>
      </c>
      <c r="T585" t="s">
        <v>2145</v>
      </c>
      <c r="U585" t="s">
        <v>2146</v>
      </c>
      <c r="Z585" s="3"/>
      <c r="AF585" t="s">
        <v>63</v>
      </c>
      <c r="AH585">
        <v>0</v>
      </c>
      <c r="AI585" s="2">
        <v>44985</v>
      </c>
      <c r="AJ585" t="s">
        <v>64</v>
      </c>
      <c r="AK585" t="s">
        <v>64</v>
      </c>
      <c r="AL585" t="s">
        <v>2147</v>
      </c>
      <c r="AM585" t="s">
        <v>2146</v>
      </c>
      <c r="AN585" s="3"/>
      <c r="AP585" t="s">
        <v>64</v>
      </c>
      <c r="AR585">
        <v>881</v>
      </c>
      <c r="AS585" t="s">
        <v>66</v>
      </c>
    </row>
    <row r="586" spans="1:45" ht="16" x14ac:dyDescent="0.2">
      <c r="A586">
        <v>2332</v>
      </c>
      <c r="B586">
        <v>2332</v>
      </c>
      <c r="C586" s="2">
        <v>44985</v>
      </c>
      <c r="E586" t="s">
        <v>2144</v>
      </c>
      <c r="F586" s="3">
        <v>199.35</v>
      </c>
      <c r="G586" t="s">
        <v>47</v>
      </c>
      <c r="H586" s="3">
        <v>0</v>
      </c>
      <c r="I586" t="s">
        <v>104</v>
      </c>
      <c r="J586">
        <v>940</v>
      </c>
      <c r="K586" t="s">
        <v>52</v>
      </c>
      <c r="L586" t="s">
        <v>53</v>
      </c>
      <c r="N586">
        <v>703</v>
      </c>
      <c r="O586" t="s">
        <v>52</v>
      </c>
      <c r="P586" t="s">
        <v>53</v>
      </c>
      <c r="T586" t="s">
        <v>2148</v>
      </c>
      <c r="U586" t="s">
        <v>2149</v>
      </c>
      <c r="Z586" s="3"/>
      <c r="AF586" t="s">
        <v>63</v>
      </c>
      <c r="AH586">
        <v>0</v>
      </c>
      <c r="AI586" s="2">
        <v>44985</v>
      </c>
      <c r="AJ586" t="s">
        <v>64</v>
      </c>
      <c r="AK586" t="s">
        <v>64</v>
      </c>
      <c r="AL586" t="s">
        <v>2150</v>
      </c>
      <c r="AM586" t="s">
        <v>2149</v>
      </c>
      <c r="AN586" s="3"/>
      <c r="AP586" t="s">
        <v>64</v>
      </c>
      <c r="AR586">
        <v>882</v>
      </c>
      <c r="AS586" t="s">
        <v>66</v>
      </c>
    </row>
    <row r="587" spans="1:45" ht="16" x14ac:dyDescent="0.2">
      <c r="A587">
        <v>2347</v>
      </c>
      <c r="B587">
        <v>2347</v>
      </c>
      <c r="C587" s="2">
        <v>44985</v>
      </c>
      <c r="D587" t="s">
        <v>1748</v>
      </c>
      <c r="E587" t="s">
        <v>147</v>
      </c>
      <c r="F587" s="3">
        <v>5.88</v>
      </c>
      <c r="G587" t="s">
        <v>47</v>
      </c>
      <c r="H587" s="3">
        <v>0</v>
      </c>
      <c r="I587" t="s">
        <v>48</v>
      </c>
      <c r="J587">
        <v>2705</v>
      </c>
      <c r="K587" t="s">
        <v>49</v>
      </c>
      <c r="L587" t="s">
        <v>50</v>
      </c>
      <c r="M587" t="s">
        <v>51</v>
      </c>
      <c r="N587">
        <v>940</v>
      </c>
      <c r="O587" t="s">
        <v>52</v>
      </c>
      <c r="P587" t="s">
        <v>53</v>
      </c>
      <c r="T587" t="s">
        <v>2151</v>
      </c>
      <c r="U587" t="s">
        <v>2152</v>
      </c>
      <c r="Z587" s="3"/>
      <c r="AF587" t="s">
        <v>63</v>
      </c>
      <c r="AH587">
        <v>0</v>
      </c>
      <c r="AI587" s="2">
        <v>44985</v>
      </c>
      <c r="AJ587" t="s">
        <v>64</v>
      </c>
      <c r="AK587" t="s">
        <v>64</v>
      </c>
      <c r="AL587" t="s">
        <v>2153</v>
      </c>
      <c r="AM587" t="s">
        <v>2152</v>
      </c>
      <c r="AN587" s="3"/>
      <c r="AP587" t="s">
        <v>64</v>
      </c>
      <c r="AR587">
        <v>883</v>
      </c>
      <c r="AS587" t="s">
        <v>66</v>
      </c>
    </row>
    <row r="588" spans="1:45" ht="16" x14ac:dyDescent="0.2">
      <c r="A588">
        <v>2354</v>
      </c>
      <c r="B588">
        <v>2354</v>
      </c>
      <c r="C588" s="2">
        <v>44985</v>
      </c>
      <c r="D588" t="s">
        <v>1937</v>
      </c>
      <c r="E588" t="s">
        <v>2154</v>
      </c>
      <c r="F588" s="3">
        <v>2206.1799999999998</v>
      </c>
      <c r="G588" t="s">
        <v>47</v>
      </c>
      <c r="H588" s="3">
        <v>0</v>
      </c>
      <c r="I588" t="s">
        <v>104</v>
      </c>
      <c r="J588">
        <v>2500</v>
      </c>
      <c r="K588" t="s">
        <v>49</v>
      </c>
      <c r="L588" t="s">
        <v>50</v>
      </c>
      <c r="M588" t="s">
        <v>51</v>
      </c>
      <c r="N588">
        <v>405</v>
      </c>
      <c r="O588" t="s">
        <v>52</v>
      </c>
      <c r="P588" t="s">
        <v>53</v>
      </c>
      <c r="T588" t="s">
        <v>64</v>
      </c>
      <c r="Z588" s="3"/>
      <c r="AF588" t="s">
        <v>63</v>
      </c>
      <c r="AH588">
        <v>0</v>
      </c>
      <c r="AI588" s="2">
        <v>44985</v>
      </c>
      <c r="AJ588" t="s">
        <v>64</v>
      </c>
      <c r="AK588" t="s">
        <v>64</v>
      </c>
      <c r="AL588" t="s">
        <v>64</v>
      </c>
      <c r="AN588" s="3"/>
      <c r="AP588" t="s">
        <v>64</v>
      </c>
      <c r="AR588" t="s">
        <v>64</v>
      </c>
      <c r="AS588" t="s">
        <v>66</v>
      </c>
    </row>
    <row r="589" spans="1:45" ht="16" x14ac:dyDescent="0.2">
      <c r="A589">
        <v>3747</v>
      </c>
      <c r="B589">
        <v>3747</v>
      </c>
      <c r="C589" s="2">
        <v>44985</v>
      </c>
      <c r="D589" t="s">
        <v>1934</v>
      </c>
      <c r="E589" t="s">
        <v>2155</v>
      </c>
      <c r="F589" s="3">
        <v>265.8</v>
      </c>
      <c r="G589" t="s">
        <v>47</v>
      </c>
      <c r="H589" s="3">
        <v>0</v>
      </c>
      <c r="I589" t="s">
        <v>104</v>
      </c>
      <c r="J589">
        <v>1730</v>
      </c>
      <c r="K589" t="s">
        <v>52</v>
      </c>
      <c r="L589" t="s">
        <v>203</v>
      </c>
      <c r="N589">
        <v>2400</v>
      </c>
      <c r="O589" t="s">
        <v>49</v>
      </c>
      <c r="P589" t="s">
        <v>105</v>
      </c>
      <c r="Q589" t="s">
        <v>51</v>
      </c>
      <c r="T589" t="s">
        <v>64</v>
      </c>
      <c r="Z589" s="3"/>
      <c r="AF589" t="s">
        <v>63</v>
      </c>
      <c r="AH589">
        <v>0</v>
      </c>
      <c r="AI589" s="2">
        <v>44985</v>
      </c>
      <c r="AJ589" t="s">
        <v>64</v>
      </c>
      <c r="AK589" t="s">
        <v>64</v>
      </c>
      <c r="AL589" t="s">
        <v>64</v>
      </c>
      <c r="AN589" s="3"/>
      <c r="AP589" t="s">
        <v>64</v>
      </c>
      <c r="AR589" t="s">
        <v>64</v>
      </c>
      <c r="AS589" t="s">
        <v>66</v>
      </c>
    </row>
    <row r="590" spans="1:45" ht="16" x14ac:dyDescent="0.2">
      <c r="A590">
        <v>3748</v>
      </c>
      <c r="B590">
        <v>3748</v>
      </c>
      <c r="C590" s="2">
        <v>44985</v>
      </c>
      <c r="D590" t="s">
        <v>1935</v>
      </c>
      <c r="E590" t="s">
        <v>2155</v>
      </c>
      <c r="F590" s="3">
        <v>129.52000000000001</v>
      </c>
      <c r="G590" t="s">
        <v>47</v>
      </c>
      <c r="H590" s="3">
        <v>0</v>
      </c>
      <c r="I590" t="s">
        <v>104</v>
      </c>
      <c r="J590">
        <v>1730</v>
      </c>
      <c r="K590" t="s">
        <v>52</v>
      </c>
      <c r="L590" t="s">
        <v>203</v>
      </c>
      <c r="N590">
        <v>2400</v>
      </c>
      <c r="O590" t="s">
        <v>49</v>
      </c>
      <c r="P590" t="s">
        <v>105</v>
      </c>
      <c r="Q590" t="s">
        <v>51</v>
      </c>
      <c r="T590" t="s">
        <v>64</v>
      </c>
      <c r="Z590" s="3"/>
      <c r="AF590" t="s">
        <v>63</v>
      </c>
      <c r="AH590">
        <v>0</v>
      </c>
      <c r="AI590" s="2">
        <v>44985</v>
      </c>
      <c r="AJ590" t="s">
        <v>64</v>
      </c>
      <c r="AK590" t="s">
        <v>64</v>
      </c>
      <c r="AL590" t="s">
        <v>64</v>
      </c>
      <c r="AN590" s="3"/>
      <c r="AP590" t="s">
        <v>64</v>
      </c>
      <c r="AR590" t="s">
        <v>64</v>
      </c>
      <c r="AS590" t="s">
        <v>66</v>
      </c>
    </row>
    <row r="591" spans="1:45" ht="16" x14ac:dyDescent="0.2">
      <c r="A591">
        <v>2348</v>
      </c>
      <c r="B591">
        <v>2348</v>
      </c>
      <c r="C591" s="2">
        <v>44987</v>
      </c>
      <c r="E591" t="s">
        <v>2144</v>
      </c>
      <c r="F591" s="3">
        <v>866.66</v>
      </c>
      <c r="G591" t="s">
        <v>47</v>
      </c>
      <c r="H591" s="3">
        <v>0</v>
      </c>
      <c r="I591" t="s">
        <v>104</v>
      </c>
      <c r="J591">
        <v>940</v>
      </c>
      <c r="K591" t="s">
        <v>52</v>
      </c>
      <c r="L591" t="s">
        <v>53</v>
      </c>
      <c r="N591">
        <v>703</v>
      </c>
      <c r="O591" t="s">
        <v>52</v>
      </c>
      <c r="P591" t="s">
        <v>53</v>
      </c>
      <c r="T591" t="s">
        <v>2156</v>
      </c>
      <c r="U591" t="s">
        <v>2157</v>
      </c>
      <c r="Z591" s="3"/>
      <c r="AF591" t="s">
        <v>63</v>
      </c>
      <c r="AH591">
        <v>0</v>
      </c>
      <c r="AI591" s="2">
        <v>44987</v>
      </c>
      <c r="AJ591" t="s">
        <v>64</v>
      </c>
      <c r="AK591" t="s">
        <v>64</v>
      </c>
      <c r="AL591" t="s">
        <v>2158</v>
      </c>
      <c r="AM591" t="s">
        <v>2157</v>
      </c>
      <c r="AN591" s="3"/>
      <c r="AP591" t="s">
        <v>64</v>
      </c>
      <c r="AR591">
        <v>884</v>
      </c>
      <c r="AS591" t="s">
        <v>66</v>
      </c>
    </row>
    <row r="592" spans="1:45" ht="16" x14ac:dyDescent="0.2">
      <c r="A592">
        <v>3080</v>
      </c>
      <c r="B592">
        <v>3080</v>
      </c>
      <c r="C592" s="2">
        <v>44987</v>
      </c>
      <c r="D592" t="s">
        <v>119</v>
      </c>
      <c r="E592" t="s">
        <v>137</v>
      </c>
      <c r="F592" s="3">
        <v>1650</v>
      </c>
      <c r="G592" t="s">
        <v>47</v>
      </c>
      <c r="H592" s="3">
        <v>0</v>
      </c>
      <c r="I592" t="s">
        <v>104</v>
      </c>
      <c r="J592">
        <v>940</v>
      </c>
      <c r="K592" t="s">
        <v>52</v>
      </c>
      <c r="L592" t="s">
        <v>53</v>
      </c>
      <c r="N592">
        <v>3200</v>
      </c>
      <c r="O592" t="s">
        <v>49</v>
      </c>
      <c r="P592" t="s">
        <v>105</v>
      </c>
      <c r="Q592" t="s">
        <v>106</v>
      </c>
      <c r="T592" t="s">
        <v>2159</v>
      </c>
      <c r="U592" t="s">
        <v>2160</v>
      </c>
      <c r="V592" t="s">
        <v>1537</v>
      </c>
      <c r="W592" t="s">
        <v>752</v>
      </c>
      <c r="X592" t="s">
        <v>141</v>
      </c>
      <c r="Y592" t="s">
        <v>328</v>
      </c>
      <c r="Z592" s="3">
        <v>0</v>
      </c>
      <c r="AA592" t="s">
        <v>2161</v>
      </c>
      <c r="AB592" t="s">
        <v>2162</v>
      </c>
      <c r="AC592" t="s">
        <v>61</v>
      </c>
      <c r="AD592" t="s">
        <v>61</v>
      </c>
      <c r="AE592" t="s">
        <v>2163</v>
      </c>
      <c r="AF592" t="s">
        <v>63</v>
      </c>
      <c r="AH592">
        <v>0</v>
      </c>
      <c r="AI592" s="2">
        <v>44987</v>
      </c>
      <c r="AJ592" t="s">
        <v>64</v>
      </c>
      <c r="AK592" t="s">
        <v>64</v>
      </c>
      <c r="AL592" t="s">
        <v>2164</v>
      </c>
      <c r="AM592" t="s">
        <v>2160</v>
      </c>
      <c r="AN592" s="3">
        <v>1650</v>
      </c>
      <c r="AO592" t="s">
        <v>2162</v>
      </c>
      <c r="AP592" t="s">
        <v>64</v>
      </c>
      <c r="AQ592" t="s">
        <v>2163</v>
      </c>
      <c r="AR592">
        <v>885</v>
      </c>
      <c r="AS592" t="s">
        <v>66</v>
      </c>
    </row>
    <row r="593" spans="1:45" ht="16" x14ac:dyDescent="0.2">
      <c r="A593">
        <v>2296</v>
      </c>
      <c r="B593">
        <v>2296</v>
      </c>
      <c r="C593" s="2">
        <v>44991.417453703703</v>
      </c>
      <c r="D593" t="s">
        <v>1748</v>
      </c>
      <c r="E593" t="s">
        <v>2165</v>
      </c>
      <c r="F593" s="3">
        <v>57.85</v>
      </c>
      <c r="G593" t="s">
        <v>47</v>
      </c>
      <c r="H593" s="3">
        <v>0</v>
      </c>
      <c r="I593" t="s">
        <v>48</v>
      </c>
      <c r="J593">
        <v>2900</v>
      </c>
      <c r="K593" t="s">
        <v>49</v>
      </c>
      <c r="L593" t="s">
        <v>50</v>
      </c>
      <c r="M593" t="s">
        <v>51</v>
      </c>
      <c r="N593">
        <v>941</v>
      </c>
      <c r="O593" t="s">
        <v>52</v>
      </c>
      <c r="P593" t="s">
        <v>53</v>
      </c>
      <c r="T593" t="s">
        <v>2166</v>
      </c>
      <c r="U593" t="s">
        <v>2167</v>
      </c>
      <c r="V593" t="s">
        <v>1534</v>
      </c>
      <c r="W593" t="s">
        <v>56</v>
      </c>
      <c r="X593" t="s">
        <v>2168</v>
      </c>
      <c r="Y593" t="s">
        <v>323</v>
      </c>
      <c r="Z593" s="3">
        <v>19</v>
      </c>
      <c r="AA593" t="s">
        <v>2169</v>
      </c>
      <c r="AB593" t="s">
        <v>2170</v>
      </c>
      <c r="AC593" t="s">
        <v>61</v>
      </c>
      <c r="AD593" t="s">
        <v>61</v>
      </c>
      <c r="AE593" t="s">
        <v>2171</v>
      </c>
      <c r="AF593" t="s">
        <v>63</v>
      </c>
      <c r="AH593">
        <v>0</v>
      </c>
      <c r="AI593" s="2">
        <v>44991</v>
      </c>
      <c r="AJ593" t="s">
        <v>64</v>
      </c>
      <c r="AK593" t="s">
        <v>64</v>
      </c>
      <c r="AL593" t="s">
        <v>2172</v>
      </c>
      <c r="AM593" t="s">
        <v>2167</v>
      </c>
      <c r="AN593" s="3">
        <v>57.85</v>
      </c>
      <c r="AO593" t="s">
        <v>2170</v>
      </c>
      <c r="AP593" t="s">
        <v>64</v>
      </c>
      <c r="AQ593" t="s">
        <v>2171</v>
      </c>
      <c r="AR593">
        <v>887</v>
      </c>
      <c r="AS593" t="s">
        <v>66</v>
      </c>
    </row>
    <row r="594" spans="1:45" ht="16" x14ac:dyDescent="0.2">
      <c r="A594">
        <v>2290</v>
      </c>
      <c r="B594">
        <v>2290</v>
      </c>
      <c r="C594" s="2">
        <v>44991.417453703703</v>
      </c>
      <c r="E594" t="s">
        <v>1231</v>
      </c>
      <c r="F594" s="3">
        <v>57.85</v>
      </c>
      <c r="G594" t="s">
        <v>47</v>
      </c>
      <c r="H594" s="3">
        <v>0</v>
      </c>
      <c r="I594" t="s">
        <v>104</v>
      </c>
      <c r="J594">
        <v>941</v>
      </c>
      <c r="K594" t="s">
        <v>52</v>
      </c>
      <c r="L594" t="s">
        <v>53</v>
      </c>
      <c r="N594">
        <v>705</v>
      </c>
      <c r="O594" t="s">
        <v>52</v>
      </c>
      <c r="P594" t="s">
        <v>53</v>
      </c>
      <c r="T594" t="s">
        <v>2169</v>
      </c>
      <c r="U594" t="s">
        <v>2173</v>
      </c>
      <c r="Z594" s="3"/>
      <c r="AF594" t="s">
        <v>63</v>
      </c>
      <c r="AH594">
        <v>0</v>
      </c>
      <c r="AI594" s="2">
        <v>44991</v>
      </c>
      <c r="AJ594" t="s">
        <v>64</v>
      </c>
      <c r="AK594" t="s">
        <v>64</v>
      </c>
      <c r="AL594" t="s">
        <v>2174</v>
      </c>
      <c r="AM594" t="s">
        <v>2173</v>
      </c>
      <c r="AN594" s="3"/>
      <c r="AP594" t="s">
        <v>64</v>
      </c>
      <c r="AR594">
        <v>886</v>
      </c>
      <c r="AS594" t="s">
        <v>66</v>
      </c>
    </row>
    <row r="595" spans="1:45" ht="16" x14ac:dyDescent="0.2">
      <c r="A595">
        <v>2292</v>
      </c>
      <c r="B595">
        <v>2292</v>
      </c>
      <c r="C595" s="2">
        <v>44992</v>
      </c>
      <c r="E595" t="s">
        <v>1262</v>
      </c>
      <c r="F595" s="3">
        <v>57.85</v>
      </c>
      <c r="G595" t="s">
        <v>47</v>
      </c>
      <c r="H595" s="3">
        <v>0</v>
      </c>
      <c r="I595" t="s">
        <v>48</v>
      </c>
      <c r="J595">
        <v>705</v>
      </c>
      <c r="K595" t="s">
        <v>52</v>
      </c>
      <c r="L595" t="s">
        <v>53</v>
      </c>
      <c r="N595">
        <v>940</v>
      </c>
      <c r="O595" t="s">
        <v>52</v>
      </c>
      <c r="P595" t="s">
        <v>53</v>
      </c>
      <c r="T595" t="s">
        <v>2166</v>
      </c>
      <c r="U595" t="s">
        <v>2175</v>
      </c>
      <c r="Z595" s="3"/>
      <c r="AF595" t="s">
        <v>63</v>
      </c>
      <c r="AH595">
        <v>0</v>
      </c>
      <c r="AI595" s="2">
        <v>44992</v>
      </c>
      <c r="AJ595" t="s">
        <v>64</v>
      </c>
      <c r="AK595" t="s">
        <v>64</v>
      </c>
      <c r="AL595" t="s">
        <v>2176</v>
      </c>
      <c r="AM595" t="s">
        <v>2175</v>
      </c>
      <c r="AN595" s="3"/>
      <c r="AP595" t="s">
        <v>64</v>
      </c>
      <c r="AR595">
        <v>888</v>
      </c>
      <c r="AS595" t="s">
        <v>66</v>
      </c>
    </row>
    <row r="596" spans="1:45" ht="16" x14ac:dyDescent="0.2">
      <c r="A596">
        <v>2336</v>
      </c>
      <c r="B596">
        <v>2336</v>
      </c>
      <c r="C596" s="2">
        <v>44993</v>
      </c>
      <c r="D596" t="s">
        <v>1761</v>
      </c>
      <c r="E596" t="s">
        <v>2177</v>
      </c>
      <c r="F596" s="3">
        <v>71.900000000000006</v>
      </c>
      <c r="G596" t="s">
        <v>47</v>
      </c>
      <c r="H596" s="3">
        <v>0</v>
      </c>
      <c r="I596" t="s">
        <v>48</v>
      </c>
      <c r="J596">
        <v>2563</v>
      </c>
      <c r="K596" t="s">
        <v>49</v>
      </c>
      <c r="L596" t="s">
        <v>50</v>
      </c>
      <c r="M596" t="s">
        <v>51</v>
      </c>
      <c r="N596">
        <v>562</v>
      </c>
      <c r="O596" t="s">
        <v>52</v>
      </c>
      <c r="P596" t="s">
        <v>53</v>
      </c>
      <c r="T596" t="s">
        <v>2178</v>
      </c>
      <c r="V596" t="s">
        <v>1586</v>
      </c>
      <c r="W596" t="s">
        <v>56</v>
      </c>
      <c r="X596" t="s">
        <v>2179</v>
      </c>
      <c r="Y596" t="s">
        <v>2180</v>
      </c>
      <c r="Z596" s="3">
        <v>7</v>
      </c>
      <c r="AA596" t="s">
        <v>2181</v>
      </c>
      <c r="AB596" t="s">
        <v>2182</v>
      </c>
      <c r="AC596" t="s">
        <v>61</v>
      </c>
      <c r="AD596" t="s">
        <v>61</v>
      </c>
      <c r="AE596" t="s">
        <v>2183</v>
      </c>
      <c r="AF596" t="s">
        <v>63</v>
      </c>
      <c r="AH596">
        <v>0</v>
      </c>
      <c r="AI596" s="2">
        <v>44993</v>
      </c>
      <c r="AJ596" t="s">
        <v>64</v>
      </c>
      <c r="AK596" t="s">
        <v>64</v>
      </c>
      <c r="AL596" t="s">
        <v>2184</v>
      </c>
      <c r="AN596" s="3">
        <v>71.900000000000006</v>
      </c>
      <c r="AO596" t="s">
        <v>2182</v>
      </c>
      <c r="AP596" t="s">
        <v>64</v>
      </c>
      <c r="AQ596" t="s">
        <v>2183</v>
      </c>
      <c r="AR596">
        <v>906</v>
      </c>
      <c r="AS596" t="s">
        <v>66</v>
      </c>
    </row>
    <row r="597" spans="1:45" ht="16" x14ac:dyDescent="0.2">
      <c r="A597">
        <v>2340</v>
      </c>
      <c r="B597">
        <v>2340</v>
      </c>
      <c r="C597" s="2">
        <v>44994</v>
      </c>
      <c r="D597" t="s">
        <v>1814</v>
      </c>
      <c r="E597" t="s">
        <v>2185</v>
      </c>
      <c r="F597" s="3">
        <v>11.7</v>
      </c>
      <c r="G597" t="s">
        <v>47</v>
      </c>
      <c r="H597" s="3">
        <v>0</v>
      </c>
      <c r="I597" t="s">
        <v>48</v>
      </c>
      <c r="J597">
        <v>3270</v>
      </c>
      <c r="K597" t="s">
        <v>49</v>
      </c>
      <c r="L597" t="s">
        <v>50</v>
      </c>
      <c r="M597" t="s">
        <v>106</v>
      </c>
      <c r="N597">
        <v>561</v>
      </c>
      <c r="O597" t="s">
        <v>52</v>
      </c>
      <c r="P597" t="s">
        <v>53</v>
      </c>
      <c r="T597" t="s">
        <v>2186</v>
      </c>
      <c r="V597" t="s">
        <v>1615</v>
      </c>
      <c r="W597" t="s">
        <v>56</v>
      </c>
      <c r="X597" t="s">
        <v>2187</v>
      </c>
      <c r="Y597" t="s">
        <v>2188</v>
      </c>
      <c r="Z597" s="3">
        <v>0</v>
      </c>
      <c r="AA597" t="s">
        <v>2189</v>
      </c>
      <c r="AB597" t="s">
        <v>2190</v>
      </c>
      <c r="AC597" t="s">
        <v>61</v>
      </c>
      <c r="AD597" t="s">
        <v>61</v>
      </c>
      <c r="AE597" t="s">
        <v>2191</v>
      </c>
      <c r="AF597" t="s">
        <v>63</v>
      </c>
      <c r="AH597">
        <v>0</v>
      </c>
      <c r="AI597" s="2">
        <v>44994</v>
      </c>
      <c r="AJ597" t="s">
        <v>64</v>
      </c>
      <c r="AK597" t="s">
        <v>64</v>
      </c>
      <c r="AL597" t="s">
        <v>2192</v>
      </c>
      <c r="AN597" s="3">
        <v>37.200000000000003</v>
      </c>
      <c r="AO597" t="s">
        <v>2190</v>
      </c>
      <c r="AP597" t="s">
        <v>64</v>
      </c>
      <c r="AQ597" t="s">
        <v>2191</v>
      </c>
      <c r="AR597">
        <v>908</v>
      </c>
      <c r="AS597" t="s">
        <v>66</v>
      </c>
    </row>
    <row r="598" spans="1:45" ht="16" x14ac:dyDescent="0.2">
      <c r="A598">
        <v>2341</v>
      </c>
      <c r="B598">
        <v>2341</v>
      </c>
      <c r="C598" s="2">
        <v>44994</v>
      </c>
      <c r="D598" t="s">
        <v>1814</v>
      </c>
      <c r="E598" t="s">
        <v>2193</v>
      </c>
      <c r="F598" s="3">
        <v>8</v>
      </c>
      <c r="G598" t="s">
        <v>47</v>
      </c>
      <c r="H598" s="3">
        <v>0</v>
      </c>
      <c r="I598" t="s">
        <v>48</v>
      </c>
      <c r="J598">
        <v>2900</v>
      </c>
      <c r="K598" t="s">
        <v>49</v>
      </c>
      <c r="L598" t="s">
        <v>50</v>
      </c>
      <c r="M598" t="s">
        <v>51</v>
      </c>
      <c r="N598">
        <v>561</v>
      </c>
      <c r="O598" t="s">
        <v>52</v>
      </c>
      <c r="P598" t="s">
        <v>53</v>
      </c>
      <c r="T598" t="s">
        <v>2186</v>
      </c>
      <c r="V598" t="s">
        <v>1615</v>
      </c>
      <c r="W598" t="s">
        <v>56</v>
      </c>
      <c r="X598" t="s">
        <v>2187</v>
      </c>
      <c r="Y598" t="s">
        <v>2188</v>
      </c>
      <c r="Z598" s="3">
        <v>0</v>
      </c>
      <c r="AA598" t="s">
        <v>2189</v>
      </c>
      <c r="AB598" t="s">
        <v>2190</v>
      </c>
      <c r="AC598" t="s">
        <v>61</v>
      </c>
      <c r="AD598" t="s">
        <v>61</v>
      </c>
      <c r="AE598" t="s">
        <v>2191</v>
      </c>
      <c r="AF598" t="s">
        <v>63</v>
      </c>
      <c r="AH598">
        <v>0</v>
      </c>
      <c r="AI598" s="2">
        <v>44994</v>
      </c>
      <c r="AJ598" t="s">
        <v>64</v>
      </c>
      <c r="AK598" t="s">
        <v>64</v>
      </c>
      <c r="AL598" t="s">
        <v>2192</v>
      </c>
      <c r="AN598" s="3">
        <v>37.200000000000003</v>
      </c>
      <c r="AO598" t="s">
        <v>2190</v>
      </c>
      <c r="AP598" t="s">
        <v>64</v>
      </c>
      <c r="AQ598" t="s">
        <v>2191</v>
      </c>
      <c r="AR598">
        <v>908</v>
      </c>
      <c r="AS598" t="s">
        <v>66</v>
      </c>
    </row>
    <row r="599" spans="1:45" ht="16" x14ac:dyDescent="0.2">
      <c r="A599">
        <v>2342</v>
      </c>
      <c r="B599">
        <v>2342</v>
      </c>
      <c r="C599" s="2">
        <v>44994</v>
      </c>
      <c r="D599" t="s">
        <v>1814</v>
      </c>
      <c r="E599" t="s">
        <v>2194</v>
      </c>
      <c r="F599" s="3">
        <v>17.5</v>
      </c>
      <c r="G599" t="s">
        <v>47</v>
      </c>
      <c r="H599" s="3">
        <v>0</v>
      </c>
      <c r="I599" t="s">
        <v>48</v>
      </c>
      <c r="J599">
        <v>3270</v>
      </c>
      <c r="K599" t="s">
        <v>49</v>
      </c>
      <c r="L599" t="s">
        <v>50</v>
      </c>
      <c r="M599" t="s">
        <v>106</v>
      </c>
      <c r="N599">
        <v>561</v>
      </c>
      <c r="O599" t="s">
        <v>52</v>
      </c>
      <c r="P599" t="s">
        <v>53</v>
      </c>
      <c r="T599" t="s">
        <v>2186</v>
      </c>
      <c r="V599" t="s">
        <v>1615</v>
      </c>
      <c r="W599" t="s">
        <v>56</v>
      </c>
      <c r="X599" t="s">
        <v>2187</v>
      </c>
      <c r="Y599" t="s">
        <v>2188</v>
      </c>
      <c r="Z599" s="3">
        <v>0</v>
      </c>
      <c r="AA599" t="s">
        <v>2189</v>
      </c>
      <c r="AB599" t="s">
        <v>2190</v>
      </c>
      <c r="AC599" t="s">
        <v>61</v>
      </c>
      <c r="AD599" t="s">
        <v>61</v>
      </c>
      <c r="AE599" t="s">
        <v>2191</v>
      </c>
      <c r="AF599" t="s">
        <v>63</v>
      </c>
      <c r="AH599">
        <v>0</v>
      </c>
      <c r="AI599" s="2">
        <v>44994</v>
      </c>
      <c r="AJ599" t="s">
        <v>64</v>
      </c>
      <c r="AK599" t="s">
        <v>64</v>
      </c>
      <c r="AL599" t="s">
        <v>2192</v>
      </c>
      <c r="AN599" s="3">
        <v>37.200000000000003</v>
      </c>
      <c r="AO599" t="s">
        <v>2190</v>
      </c>
      <c r="AP599" t="s">
        <v>64</v>
      </c>
      <c r="AQ599" t="s">
        <v>2191</v>
      </c>
      <c r="AR599">
        <v>908</v>
      </c>
      <c r="AS599" t="s">
        <v>66</v>
      </c>
    </row>
    <row r="600" spans="1:45" ht="16" x14ac:dyDescent="0.2">
      <c r="A600">
        <v>2326</v>
      </c>
      <c r="B600">
        <v>2326</v>
      </c>
      <c r="C600" s="2">
        <v>44995</v>
      </c>
      <c r="D600" t="s">
        <v>1814</v>
      </c>
      <c r="E600" t="s">
        <v>2195</v>
      </c>
      <c r="F600" s="3">
        <v>104.1</v>
      </c>
      <c r="G600" t="s">
        <v>47</v>
      </c>
      <c r="H600" s="3">
        <v>0</v>
      </c>
      <c r="I600" t="s">
        <v>48</v>
      </c>
      <c r="J600">
        <v>3270</v>
      </c>
      <c r="K600" t="s">
        <v>49</v>
      </c>
      <c r="L600" t="s">
        <v>50</v>
      </c>
      <c r="M600" t="s">
        <v>106</v>
      </c>
      <c r="N600">
        <v>942</v>
      </c>
      <c r="O600" t="s">
        <v>52</v>
      </c>
      <c r="P600" t="s">
        <v>53</v>
      </c>
      <c r="T600" t="s">
        <v>2196</v>
      </c>
      <c r="U600" t="s">
        <v>2197</v>
      </c>
      <c r="V600" t="s">
        <v>1555</v>
      </c>
      <c r="W600" t="s">
        <v>56</v>
      </c>
      <c r="X600" t="s">
        <v>2198</v>
      </c>
      <c r="Y600" t="s">
        <v>2199</v>
      </c>
      <c r="Z600" s="3">
        <v>0</v>
      </c>
      <c r="AA600" t="s">
        <v>2200</v>
      </c>
      <c r="AB600" t="s">
        <v>2182</v>
      </c>
      <c r="AC600" t="s">
        <v>61</v>
      </c>
      <c r="AD600" t="s">
        <v>61</v>
      </c>
      <c r="AE600" t="s">
        <v>2201</v>
      </c>
      <c r="AF600" t="s">
        <v>63</v>
      </c>
      <c r="AH600">
        <v>0</v>
      </c>
      <c r="AI600" s="2">
        <v>44995</v>
      </c>
      <c r="AJ600" t="s">
        <v>64</v>
      </c>
      <c r="AK600" t="s">
        <v>64</v>
      </c>
      <c r="AL600" t="s">
        <v>2202</v>
      </c>
      <c r="AM600" t="s">
        <v>2197</v>
      </c>
      <c r="AN600" s="3">
        <v>104.1</v>
      </c>
      <c r="AO600" t="s">
        <v>2182</v>
      </c>
      <c r="AP600" t="s">
        <v>64</v>
      </c>
      <c r="AQ600" t="s">
        <v>2201</v>
      </c>
      <c r="AR600">
        <v>897</v>
      </c>
      <c r="AS600" t="s">
        <v>66</v>
      </c>
    </row>
    <row r="601" spans="1:45" ht="16" x14ac:dyDescent="0.2">
      <c r="A601">
        <v>2327</v>
      </c>
      <c r="B601">
        <v>2327</v>
      </c>
      <c r="C601" s="2">
        <v>44995</v>
      </c>
      <c r="D601" t="s">
        <v>1814</v>
      </c>
      <c r="E601" t="s">
        <v>2203</v>
      </c>
      <c r="F601" s="3">
        <v>5.9</v>
      </c>
      <c r="G601" t="s">
        <v>47</v>
      </c>
      <c r="H601" s="3">
        <v>0</v>
      </c>
      <c r="I601" t="s">
        <v>48</v>
      </c>
      <c r="J601">
        <v>3270</v>
      </c>
      <c r="K601" t="s">
        <v>49</v>
      </c>
      <c r="L601" t="s">
        <v>50</v>
      </c>
      <c r="M601" t="s">
        <v>106</v>
      </c>
      <c r="N601">
        <v>942</v>
      </c>
      <c r="O601" t="s">
        <v>52</v>
      </c>
      <c r="P601" t="s">
        <v>53</v>
      </c>
      <c r="T601" t="s">
        <v>2196</v>
      </c>
      <c r="U601" t="s">
        <v>2197</v>
      </c>
      <c r="V601" t="s">
        <v>1555</v>
      </c>
      <c r="W601" t="s">
        <v>56</v>
      </c>
      <c r="X601" t="s">
        <v>2198</v>
      </c>
      <c r="Y601" t="s">
        <v>2199</v>
      </c>
      <c r="Z601" s="3">
        <v>0</v>
      </c>
      <c r="AA601" t="s">
        <v>2200</v>
      </c>
      <c r="AB601" t="s">
        <v>2182</v>
      </c>
      <c r="AC601" t="s">
        <v>61</v>
      </c>
      <c r="AD601" t="s">
        <v>61</v>
      </c>
      <c r="AE601" t="s">
        <v>2201</v>
      </c>
      <c r="AF601" t="s">
        <v>63</v>
      </c>
      <c r="AH601">
        <v>0</v>
      </c>
      <c r="AI601" s="2">
        <v>44995</v>
      </c>
      <c r="AJ601" t="s">
        <v>64</v>
      </c>
      <c r="AK601" t="s">
        <v>64</v>
      </c>
      <c r="AL601" t="s">
        <v>2202</v>
      </c>
      <c r="AM601" t="s">
        <v>2197</v>
      </c>
      <c r="AN601" s="3">
        <v>104.1</v>
      </c>
      <c r="AO601" t="s">
        <v>2182</v>
      </c>
      <c r="AP601" t="s">
        <v>64</v>
      </c>
      <c r="AQ601" t="s">
        <v>2201</v>
      </c>
      <c r="AR601">
        <v>897</v>
      </c>
      <c r="AS601" t="s">
        <v>66</v>
      </c>
    </row>
    <row r="602" spans="1:45" ht="16" x14ac:dyDescent="0.2">
      <c r="A602">
        <v>2334</v>
      </c>
      <c r="B602">
        <v>2334</v>
      </c>
      <c r="C602" s="2">
        <v>44998</v>
      </c>
      <c r="D602" t="s">
        <v>1761</v>
      </c>
      <c r="E602" t="s">
        <v>2204</v>
      </c>
      <c r="F602" s="3">
        <v>73.55</v>
      </c>
      <c r="G602" t="s">
        <v>47</v>
      </c>
      <c r="H602" s="3">
        <v>0</v>
      </c>
      <c r="I602" t="s">
        <v>48</v>
      </c>
      <c r="J602">
        <v>2563</v>
      </c>
      <c r="K602" t="s">
        <v>49</v>
      </c>
      <c r="L602" t="s">
        <v>50</v>
      </c>
      <c r="M602" t="s">
        <v>51</v>
      </c>
      <c r="N602">
        <v>942</v>
      </c>
      <c r="O602" t="s">
        <v>52</v>
      </c>
      <c r="P602" t="s">
        <v>53</v>
      </c>
      <c r="T602" t="s">
        <v>2205</v>
      </c>
      <c r="U602" t="s">
        <v>2206</v>
      </c>
      <c r="V602" t="s">
        <v>1578</v>
      </c>
      <c r="W602" t="s">
        <v>56</v>
      </c>
      <c r="X602" t="s">
        <v>2207</v>
      </c>
      <c r="Y602" t="s">
        <v>2180</v>
      </c>
      <c r="Z602" s="3">
        <v>7</v>
      </c>
      <c r="AA602" t="s">
        <v>2208</v>
      </c>
      <c r="AB602" t="s">
        <v>2209</v>
      </c>
      <c r="AC602" t="s">
        <v>61</v>
      </c>
      <c r="AD602" t="s">
        <v>61</v>
      </c>
      <c r="AE602" t="s">
        <v>2210</v>
      </c>
      <c r="AF602" t="s">
        <v>63</v>
      </c>
      <c r="AH602">
        <v>0</v>
      </c>
      <c r="AI602" s="2">
        <v>44998</v>
      </c>
      <c r="AJ602" t="s">
        <v>64</v>
      </c>
      <c r="AK602" t="s">
        <v>64</v>
      </c>
      <c r="AL602" t="s">
        <v>2211</v>
      </c>
      <c r="AM602" t="s">
        <v>2206</v>
      </c>
      <c r="AN602" s="3">
        <v>73.55</v>
      </c>
      <c r="AO602" t="s">
        <v>2209</v>
      </c>
      <c r="AP602" t="s">
        <v>64</v>
      </c>
      <c r="AQ602" t="s">
        <v>2210</v>
      </c>
      <c r="AR602">
        <v>898</v>
      </c>
      <c r="AS602" t="s">
        <v>66</v>
      </c>
    </row>
    <row r="603" spans="1:45" ht="16" x14ac:dyDescent="0.2">
      <c r="A603">
        <v>3081</v>
      </c>
      <c r="B603">
        <v>3081</v>
      </c>
      <c r="C603" s="2">
        <v>44998</v>
      </c>
      <c r="D603" t="s">
        <v>808</v>
      </c>
      <c r="E603" t="s">
        <v>2212</v>
      </c>
      <c r="F603" s="3">
        <v>1648.25</v>
      </c>
      <c r="G603" t="s">
        <v>47</v>
      </c>
      <c r="H603" s="3">
        <v>0</v>
      </c>
      <c r="I603" t="s">
        <v>48</v>
      </c>
      <c r="J603">
        <v>3251</v>
      </c>
      <c r="K603" t="s">
        <v>49</v>
      </c>
      <c r="L603" t="s">
        <v>50</v>
      </c>
      <c r="M603" t="s">
        <v>106</v>
      </c>
      <c r="N603">
        <v>940</v>
      </c>
      <c r="O603" t="s">
        <v>52</v>
      </c>
      <c r="P603" t="s">
        <v>53</v>
      </c>
      <c r="T603" t="s">
        <v>2213</v>
      </c>
      <c r="U603" t="s">
        <v>2214</v>
      </c>
      <c r="V603" t="s">
        <v>1587</v>
      </c>
      <c r="W603" t="s">
        <v>56</v>
      </c>
      <c r="X603" t="s">
        <v>2215</v>
      </c>
      <c r="Y603" t="s">
        <v>2216</v>
      </c>
      <c r="Z603" s="3">
        <v>0</v>
      </c>
      <c r="AA603" t="s">
        <v>2217</v>
      </c>
      <c r="AB603" t="s">
        <v>2038</v>
      </c>
      <c r="AC603" t="s">
        <v>61</v>
      </c>
      <c r="AD603" t="s">
        <v>61</v>
      </c>
      <c r="AE603" t="s">
        <v>2218</v>
      </c>
      <c r="AF603" t="s">
        <v>63</v>
      </c>
      <c r="AH603">
        <v>0</v>
      </c>
      <c r="AI603" s="2">
        <v>44998</v>
      </c>
      <c r="AJ603" t="s">
        <v>64</v>
      </c>
      <c r="AK603" t="s">
        <v>64</v>
      </c>
      <c r="AL603" t="s">
        <v>2219</v>
      </c>
      <c r="AM603" t="s">
        <v>2214</v>
      </c>
      <c r="AN603" s="3">
        <v>1648.25</v>
      </c>
      <c r="AO603" t="s">
        <v>2038</v>
      </c>
      <c r="AP603" t="s">
        <v>64</v>
      </c>
      <c r="AQ603" t="s">
        <v>2218</v>
      </c>
      <c r="AR603">
        <v>889</v>
      </c>
      <c r="AS603" t="s">
        <v>66</v>
      </c>
    </row>
    <row r="604" spans="1:45" ht="16" x14ac:dyDescent="0.2">
      <c r="A604">
        <v>3082</v>
      </c>
      <c r="B604">
        <v>3082</v>
      </c>
      <c r="C604" s="2">
        <v>44998</v>
      </c>
      <c r="D604" t="s">
        <v>2220</v>
      </c>
      <c r="E604" t="s">
        <v>147</v>
      </c>
      <c r="F604" s="3">
        <v>22.5</v>
      </c>
      <c r="G604" t="s">
        <v>47</v>
      </c>
      <c r="H604" s="3">
        <v>0</v>
      </c>
      <c r="I604" t="s">
        <v>48</v>
      </c>
      <c r="J604">
        <v>2705</v>
      </c>
      <c r="K604" t="s">
        <v>49</v>
      </c>
      <c r="L604" t="s">
        <v>50</v>
      </c>
      <c r="M604" t="s">
        <v>51</v>
      </c>
      <c r="N604">
        <v>940</v>
      </c>
      <c r="O604" t="s">
        <v>52</v>
      </c>
      <c r="P604" t="s">
        <v>53</v>
      </c>
      <c r="T604" t="s">
        <v>2213</v>
      </c>
      <c r="U604" t="s">
        <v>2214</v>
      </c>
      <c r="V604" t="s">
        <v>1587</v>
      </c>
      <c r="W604" t="s">
        <v>56</v>
      </c>
      <c r="X604" t="s">
        <v>2215</v>
      </c>
      <c r="Y604" t="s">
        <v>2216</v>
      </c>
      <c r="Z604" s="3">
        <v>0</v>
      </c>
      <c r="AA604" t="s">
        <v>2217</v>
      </c>
      <c r="AB604" t="s">
        <v>2038</v>
      </c>
      <c r="AC604" t="s">
        <v>61</v>
      </c>
      <c r="AD604" t="s">
        <v>61</v>
      </c>
      <c r="AE604" t="s">
        <v>2218</v>
      </c>
      <c r="AF604" t="s">
        <v>63</v>
      </c>
      <c r="AH604">
        <v>0</v>
      </c>
      <c r="AI604" s="2">
        <v>44998</v>
      </c>
      <c r="AJ604" t="s">
        <v>64</v>
      </c>
      <c r="AK604" t="s">
        <v>64</v>
      </c>
      <c r="AL604" t="s">
        <v>2219</v>
      </c>
      <c r="AM604" t="s">
        <v>2214</v>
      </c>
      <c r="AN604" s="3">
        <v>1648.25</v>
      </c>
      <c r="AO604" t="s">
        <v>2038</v>
      </c>
      <c r="AP604" t="s">
        <v>64</v>
      </c>
      <c r="AQ604" t="s">
        <v>2218</v>
      </c>
      <c r="AR604">
        <v>889</v>
      </c>
      <c r="AS604" t="s">
        <v>66</v>
      </c>
    </row>
    <row r="605" spans="1:45" ht="16" x14ac:dyDescent="0.2">
      <c r="A605">
        <v>2294</v>
      </c>
      <c r="B605">
        <v>2294</v>
      </c>
      <c r="C605" s="2">
        <v>45000</v>
      </c>
      <c r="E605" t="s">
        <v>215</v>
      </c>
      <c r="F605" s="3">
        <v>1095.56</v>
      </c>
      <c r="G605" t="s">
        <v>47</v>
      </c>
      <c r="H605" s="3">
        <v>0</v>
      </c>
      <c r="I605" t="s">
        <v>48</v>
      </c>
      <c r="J605">
        <v>1700</v>
      </c>
      <c r="K605" t="s">
        <v>52</v>
      </c>
      <c r="L605" t="s">
        <v>203</v>
      </c>
      <c r="N605">
        <v>940</v>
      </c>
      <c r="O605" t="s">
        <v>52</v>
      </c>
      <c r="P605" t="s">
        <v>53</v>
      </c>
      <c r="T605" t="s">
        <v>2221</v>
      </c>
      <c r="U605" t="s">
        <v>2222</v>
      </c>
      <c r="Z605" s="3"/>
      <c r="AF605" t="s">
        <v>63</v>
      </c>
      <c r="AH605">
        <v>0</v>
      </c>
      <c r="AI605" s="2">
        <v>45000</v>
      </c>
      <c r="AJ605" t="s">
        <v>64</v>
      </c>
      <c r="AK605" t="s">
        <v>64</v>
      </c>
      <c r="AL605" t="s">
        <v>2223</v>
      </c>
      <c r="AM605" t="s">
        <v>2222</v>
      </c>
      <c r="AN605" s="3"/>
      <c r="AP605" t="s">
        <v>64</v>
      </c>
      <c r="AR605">
        <v>890</v>
      </c>
      <c r="AS605" t="s">
        <v>66</v>
      </c>
    </row>
    <row r="606" spans="1:45" ht="16" x14ac:dyDescent="0.2">
      <c r="A606">
        <v>2299</v>
      </c>
      <c r="B606">
        <v>2299</v>
      </c>
      <c r="C606" s="2">
        <v>45005</v>
      </c>
      <c r="D606" t="s">
        <v>1782</v>
      </c>
      <c r="E606" t="s">
        <v>287</v>
      </c>
      <c r="F606" s="3">
        <v>95.2</v>
      </c>
      <c r="G606" t="s">
        <v>47</v>
      </c>
      <c r="H606" s="3">
        <v>0</v>
      </c>
      <c r="I606" t="s">
        <v>48</v>
      </c>
      <c r="J606">
        <v>2894</v>
      </c>
      <c r="K606" t="s">
        <v>49</v>
      </c>
      <c r="L606" t="s">
        <v>50</v>
      </c>
      <c r="M606" t="s">
        <v>51</v>
      </c>
      <c r="N606">
        <v>940</v>
      </c>
      <c r="O606" t="s">
        <v>52</v>
      </c>
      <c r="P606" t="s">
        <v>53</v>
      </c>
      <c r="T606" t="s">
        <v>288</v>
      </c>
      <c r="U606" t="s">
        <v>2224</v>
      </c>
      <c r="V606" t="s">
        <v>1563</v>
      </c>
      <c r="W606" t="s">
        <v>56</v>
      </c>
      <c r="X606" t="s">
        <v>2225</v>
      </c>
      <c r="Y606" t="s">
        <v>291</v>
      </c>
      <c r="Z606" s="3">
        <v>19</v>
      </c>
      <c r="AA606" t="s">
        <v>292</v>
      </c>
      <c r="AB606" t="s">
        <v>2226</v>
      </c>
      <c r="AC606" t="s">
        <v>61</v>
      </c>
      <c r="AD606" t="s">
        <v>61</v>
      </c>
      <c r="AE606" t="s">
        <v>2227</v>
      </c>
      <c r="AF606" t="s">
        <v>63</v>
      </c>
      <c r="AH606">
        <v>0</v>
      </c>
      <c r="AI606" s="2">
        <v>45005</v>
      </c>
      <c r="AJ606" t="s">
        <v>64</v>
      </c>
      <c r="AK606" t="s">
        <v>64</v>
      </c>
      <c r="AL606" t="s">
        <v>2228</v>
      </c>
      <c r="AM606" t="s">
        <v>2224</v>
      </c>
      <c r="AN606" s="3">
        <v>95.2</v>
      </c>
      <c r="AO606" t="s">
        <v>2226</v>
      </c>
      <c r="AP606" t="s">
        <v>64</v>
      </c>
      <c r="AQ606" t="s">
        <v>2227</v>
      </c>
      <c r="AR606">
        <v>891</v>
      </c>
      <c r="AS606" t="s">
        <v>66</v>
      </c>
    </row>
    <row r="607" spans="1:45" ht="16" x14ac:dyDescent="0.2">
      <c r="A607">
        <v>2298</v>
      </c>
      <c r="B607">
        <v>2298</v>
      </c>
      <c r="C607" s="2">
        <v>45006</v>
      </c>
      <c r="E607" t="s">
        <v>744</v>
      </c>
      <c r="F607" s="3">
        <v>473.56</v>
      </c>
      <c r="G607" t="s">
        <v>47</v>
      </c>
      <c r="H607" s="3">
        <v>0</v>
      </c>
      <c r="I607" t="s">
        <v>48</v>
      </c>
      <c r="J607">
        <v>705</v>
      </c>
      <c r="K607" t="s">
        <v>52</v>
      </c>
      <c r="L607" t="s">
        <v>53</v>
      </c>
      <c r="N607">
        <v>940</v>
      </c>
      <c r="O607" t="s">
        <v>52</v>
      </c>
      <c r="P607" t="s">
        <v>53</v>
      </c>
      <c r="T607" t="s">
        <v>2229</v>
      </c>
      <c r="U607" t="s">
        <v>649</v>
      </c>
      <c r="Z607" s="3"/>
      <c r="AF607" t="s">
        <v>63</v>
      </c>
      <c r="AH607">
        <v>0</v>
      </c>
      <c r="AI607" s="2">
        <v>45006</v>
      </c>
      <c r="AJ607" t="s">
        <v>64</v>
      </c>
      <c r="AK607" t="s">
        <v>64</v>
      </c>
      <c r="AL607" t="s">
        <v>2230</v>
      </c>
      <c r="AM607" t="s">
        <v>649</v>
      </c>
      <c r="AN607" s="3"/>
      <c r="AP607" t="s">
        <v>64</v>
      </c>
      <c r="AR607">
        <v>892</v>
      </c>
      <c r="AS607" t="s">
        <v>66</v>
      </c>
    </row>
    <row r="608" spans="1:45" ht="16" x14ac:dyDescent="0.2">
      <c r="A608">
        <v>2349</v>
      </c>
      <c r="B608">
        <v>2349</v>
      </c>
      <c r="C608" s="2">
        <v>45006</v>
      </c>
      <c r="E608" t="s">
        <v>2231</v>
      </c>
      <c r="F608" s="3">
        <v>473.56</v>
      </c>
      <c r="G608" t="s">
        <v>47</v>
      </c>
      <c r="H608" s="3">
        <v>0</v>
      </c>
      <c r="I608" t="s">
        <v>104</v>
      </c>
      <c r="J608">
        <v>942</v>
      </c>
      <c r="K608" t="s">
        <v>52</v>
      </c>
      <c r="L608" t="s">
        <v>53</v>
      </c>
      <c r="N608">
        <v>705</v>
      </c>
      <c r="O608" t="s">
        <v>52</v>
      </c>
      <c r="P608" t="s">
        <v>53</v>
      </c>
      <c r="T608" t="s">
        <v>2232</v>
      </c>
      <c r="U608" t="s">
        <v>2233</v>
      </c>
      <c r="Z608" s="3"/>
      <c r="AF608" t="s">
        <v>63</v>
      </c>
      <c r="AH608">
        <v>0</v>
      </c>
      <c r="AI608" s="2">
        <v>45006</v>
      </c>
      <c r="AJ608" t="s">
        <v>64</v>
      </c>
      <c r="AK608" t="s">
        <v>64</v>
      </c>
      <c r="AL608" t="s">
        <v>2234</v>
      </c>
      <c r="AM608" t="s">
        <v>2233</v>
      </c>
      <c r="AN608" s="3"/>
      <c r="AP608" t="s">
        <v>64</v>
      </c>
      <c r="AR608">
        <v>900</v>
      </c>
      <c r="AS608" t="s">
        <v>66</v>
      </c>
    </row>
    <row r="609" spans="1:45" ht="16" x14ac:dyDescent="0.2">
      <c r="A609">
        <v>2318</v>
      </c>
      <c r="B609">
        <v>2318</v>
      </c>
      <c r="C609" s="2">
        <v>45006</v>
      </c>
      <c r="D609" t="s">
        <v>1761</v>
      </c>
      <c r="E609" t="s">
        <v>2032</v>
      </c>
      <c r="F609" s="3">
        <v>22.7</v>
      </c>
      <c r="G609" t="s">
        <v>47</v>
      </c>
      <c r="H609" s="3">
        <v>0</v>
      </c>
      <c r="I609" t="s">
        <v>48</v>
      </c>
      <c r="J609">
        <v>2720</v>
      </c>
      <c r="K609" t="s">
        <v>49</v>
      </c>
      <c r="L609" t="s">
        <v>50</v>
      </c>
      <c r="M609" t="s">
        <v>51</v>
      </c>
      <c r="N609">
        <v>942</v>
      </c>
      <c r="O609" t="s">
        <v>52</v>
      </c>
      <c r="P609" t="s">
        <v>53</v>
      </c>
      <c r="T609" t="s">
        <v>2235</v>
      </c>
      <c r="U609" t="s">
        <v>2236</v>
      </c>
      <c r="V609" t="s">
        <v>1624</v>
      </c>
      <c r="W609" t="s">
        <v>56</v>
      </c>
      <c r="X609" t="s">
        <v>2237</v>
      </c>
      <c r="Y609" t="s">
        <v>2036</v>
      </c>
      <c r="Z609" s="3">
        <v>19</v>
      </c>
      <c r="AA609" t="s">
        <v>2238</v>
      </c>
      <c r="AB609" t="s">
        <v>2239</v>
      </c>
      <c r="AC609" t="s">
        <v>61</v>
      </c>
      <c r="AD609" t="s">
        <v>61</v>
      </c>
      <c r="AE609" t="s">
        <v>2240</v>
      </c>
      <c r="AF609" t="s">
        <v>63</v>
      </c>
      <c r="AH609">
        <v>0</v>
      </c>
      <c r="AI609" s="2">
        <v>45006</v>
      </c>
      <c r="AJ609" t="s">
        <v>64</v>
      </c>
      <c r="AK609" t="s">
        <v>64</v>
      </c>
      <c r="AL609" t="s">
        <v>2241</v>
      </c>
      <c r="AM609" t="s">
        <v>2236</v>
      </c>
      <c r="AN609" s="3">
        <v>22.7</v>
      </c>
      <c r="AO609" t="s">
        <v>2239</v>
      </c>
      <c r="AP609" t="s">
        <v>64</v>
      </c>
      <c r="AQ609" t="s">
        <v>2240</v>
      </c>
      <c r="AR609">
        <v>899</v>
      </c>
      <c r="AS609" t="s">
        <v>66</v>
      </c>
    </row>
    <row r="610" spans="1:45" ht="16" x14ac:dyDescent="0.2">
      <c r="A610">
        <v>2352</v>
      </c>
      <c r="B610">
        <v>2352</v>
      </c>
      <c r="C610" s="2">
        <v>45008</v>
      </c>
      <c r="D610" t="s">
        <v>1761</v>
      </c>
      <c r="E610" t="s">
        <v>2242</v>
      </c>
      <c r="F610" s="3">
        <v>4.99</v>
      </c>
      <c r="G610" t="s">
        <v>47</v>
      </c>
      <c r="H610" s="3">
        <v>0</v>
      </c>
      <c r="I610" t="s">
        <v>48</v>
      </c>
      <c r="J610">
        <v>2720</v>
      </c>
      <c r="K610" t="s">
        <v>49</v>
      </c>
      <c r="L610" t="s">
        <v>50</v>
      </c>
      <c r="M610" t="s">
        <v>51</v>
      </c>
      <c r="N610">
        <v>942</v>
      </c>
      <c r="O610" t="s">
        <v>52</v>
      </c>
      <c r="P610" t="s">
        <v>53</v>
      </c>
      <c r="T610" t="s">
        <v>1043</v>
      </c>
      <c r="U610" t="s">
        <v>2243</v>
      </c>
      <c r="V610" t="s">
        <v>1570</v>
      </c>
      <c r="W610" t="s">
        <v>56</v>
      </c>
      <c r="X610" t="s">
        <v>2244</v>
      </c>
      <c r="Y610" t="s">
        <v>953</v>
      </c>
      <c r="Z610" s="3">
        <v>19</v>
      </c>
      <c r="AA610" t="s">
        <v>1046</v>
      </c>
      <c r="AB610" t="s">
        <v>2245</v>
      </c>
      <c r="AC610" t="s">
        <v>61</v>
      </c>
      <c r="AD610" t="s">
        <v>61</v>
      </c>
      <c r="AE610" t="s">
        <v>2246</v>
      </c>
      <c r="AF610" t="s">
        <v>63</v>
      </c>
      <c r="AH610">
        <v>0</v>
      </c>
      <c r="AI610" s="2">
        <v>45008</v>
      </c>
      <c r="AJ610" t="s">
        <v>64</v>
      </c>
      <c r="AK610" t="s">
        <v>64</v>
      </c>
      <c r="AL610" t="s">
        <v>2247</v>
      </c>
      <c r="AM610" t="s">
        <v>2243</v>
      </c>
      <c r="AN610" s="3">
        <v>4.99</v>
      </c>
      <c r="AO610" t="s">
        <v>2245</v>
      </c>
      <c r="AP610" t="s">
        <v>64</v>
      </c>
      <c r="AQ610" t="s">
        <v>2246</v>
      </c>
      <c r="AR610">
        <v>901</v>
      </c>
      <c r="AS610" t="s">
        <v>66</v>
      </c>
    </row>
    <row r="611" spans="1:45" ht="16" x14ac:dyDescent="0.2">
      <c r="A611">
        <v>2300</v>
      </c>
      <c r="B611">
        <v>2300</v>
      </c>
      <c r="C611" s="2">
        <v>45008</v>
      </c>
      <c r="D611" t="s">
        <v>1814</v>
      </c>
      <c r="E611" t="s">
        <v>2248</v>
      </c>
      <c r="F611" s="3">
        <v>22.5</v>
      </c>
      <c r="G611" t="s">
        <v>47</v>
      </c>
      <c r="H611" s="3">
        <v>0</v>
      </c>
      <c r="I611" t="s">
        <v>48</v>
      </c>
      <c r="J611">
        <v>2710</v>
      </c>
      <c r="K611" t="s">
        <v>49</v>
      </c>
      <c r="L611" t="s">
        <v>50</v>
      </c>
      <c r="M611" t="s">
        <v>51</v>
      </c>
      <c r="N611">
        <v>940</v>
      </c>
      <c r="O611" t="s">
        <v>52</v>
      </c>
      <c r="P611" t="s">
        <v>53</v>
      </c>
      <c r="T611" t="s">
        <v>2249</v>
      </c>
      <c r="U611" t="s">
        <v>2250</v>
      </c>
      <c r="V611" t="s">
        <v>1647</v>
      </c>
      <c r="W611" t="s">
        <v>56</v>
      </c>
      <c r="X611" t="s">
        <v>2251</v>
      </c>
      <c r="Y611" t="s">
        <v>2061</v>
      </c>
      <c r="Z611" s="3">
        <v>19</v>
      </c>
      <c r="AA611" t="s">
        <v>2252</v>
      </c>
      <c r="AB611" t="s">
        <v>2245</v>
      </c>
      <c r="AC611" t="s">
        <v>61</v>
      </c>
      <c r="AD611" t="s">
        <v>61</v>
      </c>
      <c r="AE611" t="s">
        <v>2253</v>
      </c>
      <c r="AF611" t="s">
        <v>63</v>
      </c>
      <c r="AH611">
        <v>0</v>
      </c>
      <c r="AI611" s="2">
        <v>45008</v>
      </c>
      <c r="AJ611" t="s">
        <v>64</v>
      </c>
      <c r="AK611" t="s">
        <v>64</v>
      </c>
      <c r="AL611" t="s">
        <v>2254</v>
      </c>
      <c r="AM611" t="s">
        <v>2250</v>
      </c>
      <c r="AN611" s="3">
        <v>22.5</v>
      </c>
      <c r="AO611" t="s">
        <v>2245</v>
      </c>
      <c r="AP611" t="s">
        <v>64</v>
      </c>
      <c r="AQ611" t="s">
        <v>2253</v>
      </c>
      <c r="AR611">
        <v>893</v>
      </c>
      <c r="AS611" t="s">
        <v>66</v>
      </c>
    </row>
    <row r="612" spans="1:45" ht="16" x14ac:dyDescent="0.2">
      <c r="A612">
        <v>2338</v>
      </c>
      <c r="B612">
        <v>2338</v>
      </c>
      <c r="C612" s="2">
        <v>45009</v>
      </c>
      <c r="D612" t="s">
        <v>1748</v>
      </c>
      <c r="E612" t="s">
        <v>2255</v>
      </c>
      <c r="F612" s="3">
        <v>24</v>
      </c>
      <c r="G612" t="s">
        <v>47</v>
      </c>
      <c r="H612" s="3">
        <v>0</v>
      </c>
      <c r="I612" t="s">
        <v>48</v>
      </c>
      <c r="J612">
        <v>2702</v>
      </c>
      <c r="K612" t="s">
        <v>49</v>
      </c>
      <c r="L612" t="s">
        <v>50</v>
      </c>
      <c r="M612" t="s">
        <v>51</v>
      </c>
      <c r="N612">
        <v>561</v>
      </c>
      <c r="O612" t="s">
        <v>52</v>
      </c>
      <c r="P612" t="s">
        <v>53</v>
      </c>
      <c r="T612" t="s">
        <v>2256</v>
      </c>
      <c r="V612" t="s">
        <v>1592</v>
      </c>
      <c r="W612" t="s">
        <v>56</v>
      </c>
      <c r="X612" t="s">
        <v>2257</v>
      </c>
      <c r="Y612" t="s">
        <v>2258</v>
      </c>
      <c r="Z612" s="3">
        <v>19</v>
      </c>
      <c r="AA612" t="s">
        <v>198</v>
      </c>
      <c r="AB612" t="s">
        <v>2259</v>
      </c>
      <c r="AC612" t="s">
        <v>61</v>
      </c>
      <c r="AD612" t="s">
        <v>61</v>
      </c>
      <c r="AE612" t="s">
        <v>2260</v>
      </c>
      <c r="AF612" t="s">
        <v>63</v>
      </c>
      <c r="AH612">
        <v>0</v>
      </c>
      <c r="AI612" s="2">
        <v>45009</v>
      </c>
      <c r="AJ612" t="s">
        <v>64</v>
      </c>
      <c r="AK612" t="s">
        <v>64</v>
      </c>
      <c r="AL612" t="s">
        <v>2261</v>
      </c>
      <c r="AN612" s="3">
        <v>24</v>
      </c>
      <c r="AO612" t="s">
        <v>2259</v>
      </c>
      <c r="AP612" t="s">
        <v>64</v>
      </c>
      <c r="AQ612" t="s">
        <v>2260</v>
      </c>
      <c r="AR612">
        <v>907</v>
      </c>
      <c r="AS612" t="s">
        <v>66</v>
      </c>
    </row>
    <row r="613" spans="1:45" ht="16" x14ac:dyDescent="0.2">
      <c r="A613">
        <v>2316</v>
      </c>
      <c r="B613">
        <v>2316</v>
      </c>
      <c r="C613" s="2">
        <v>45012</v>
      </c>
      <c r="D613" t="s">
        <v>1748</v>
      </c>
      <c r="E613" t="s">
        <v>1921</v>
      </c>
      <c r="F613" s="3">
        <v>19.989999999999998</v>
      </c>
      <c r="G613" t="s">
        <v>47</v>
      </c>
      <c r="H613" s="3">
        <v>0</v>
      </c>
      <c r="I613" t="s">
        <v>48</v>
      </c>
      <c r="J613">
        <v>2704</v>
      </c>
      <c r="K613" t="s">
        <v>49</v>
      </c>
      <c r="L613" t="s">
        <v>50</v>
      </c>
      <c r="M613" t="s">
        <v>51</v>
      </c>
      <c r="N613">
        <v>940</v>
      </c>
      <c r="O613" t="s">
        <v>52</v>
      </c>
      <c r="P613" t="s">
        <v>53</v>
      </c>
      <c r="T613" t="s">
        <v>2262</v>
      </c>
      <c r="U613" t="s">
        <v>2263</v>
      </c>
      <c r="V613" t="s">
        <v>1567</v>
      </c>
      <c r="W613" t="s">
        <v>56</v>
      </c>
      <c r="X613" t="s">
        <v>2264</v>
      </c>
      <c r="Y613" t="s">
        <v>2265</v>
      </c>
      <c r="Z613" s="3">
        <v>19</v>
      </c>
      <c r="AA613" t="s">
        <v>2266</v>
      </c>
      <c r="AB613" t="s">
        <v>2267</v>
      </c>
      <c r="AC613" t="s">
        <v>61</v>
      </c>
      <c r="AD613" t="s">
        <v>61</v>
      </c>
      <c r="AE613" t="s">
        <v>2268</v>
      </c>
      <c r="AF613" t="s">
        <v>63</v>
      </c>
      <c r="AH613">
        <v>0</v>
      </c>
      <c r="AI613" s="2">
        <v>45012</v>
      </c>
      <c r="AJ613" t="s">
        <v>64</v>
      </c>
      <c r="AK613" t="s">
        <v>64</v>
      </c>
      <c r="AL613" t="s">
        <v>2269</v>
      </c>
      <c r="AM613" t="s">
        <v>2263</v>
      </c>
      <c r="AN613" s="3">
        <v>19.989999999999998</v>
      </c>
      <c r="AO613" t="s">
        <v>2267</v>
      </c>
      <c r="AP613" t="s">
        <v>64</v>
      </c>
      <c r="AQ613" t="s">
        <v>2268</v>
      </c>
      <c r="AR613">
        <v>895</v>
      </c>
      <c r="AS613" t="s">
        <v>66</v>
      </c>
    </row>
    <row r="614" spans="1:45" ht="16" x14ac:dyDescent="0.2">
      <c r="A614">
        <v>2324</v>
      </c>
      <c r="B614">
        <v>2324</v>
      </c>
      <c r="C614" s="2">
        <v>45012</v>
      </c>
      <c r="D614" t="s">
        <v>1748</v>
      </c>
      <c r="E614" t="s">
        <v>2270</v>
      </c>
      <c r="F614" s="3">
        <v>40.130000000000003</v>
      </c>
      <c r="G614" t="s">
        <v>47</v>
      </c>
      <c r="H614" s="3">
        <v>0</v>
      </c>
      <c r="I614" t="s">
        <v>48</v>
      </c>
      <c r="J614">
        <v>2701</v>
      </c>
      <c r="K614" t="s">
        <v>49</v>
      </c>
      <c r="L614" t="s">
        <v>50</v>
      </c>
      <c r="M614" t="s">
        <v>51</v>
      </c>
      <c r="N614">
        <v>940</v>
      </c>
      <c r="O614" t="s">
        <v>52</v>
      </c>
      <c r="P614" t="s">
        <v>53</v>
      </c>
      <c r="T614" t="s">
        <v>2271</v>
      </c>
      <c r="U614" t="s">
        <v>2272</v>
      </c>
      <c r="V614" t="s">
        <v>1572</v>
      </c>
      <c r="W614" t="s">
        <v>56</v>
      </c>
      <c r="X614" t="s">
        <v>2273</v>
      </c>
      <c r="Y614" t="s">
        <v>2274</v>
      </c>
      <c r="Z614" s="3">
        <v>19</v>
      </c>
      <c r="AA614" t="s">
        <v>2275</v>
      </c>
      <c r="AB614" t="s">
        <v>2259</v>
      </c>
      <c r="AC614" t="s">
        <v>61</v>
      </c>
      <c r="AD614" t="s">
        <v>61</v>
      </c>
      <c r="AE614" t="s">
        <v>2276</v>
      </c>
      <c r="AF614" t="s">
        <v>63</v>
      </c>
      <c r="AH614">
        <v>0</v>
      </c>
      <c r="AI614" s="2">
        <v>45012</v>
      </c>
      <c r="AJ614" t="s">
        <v>64</v>
      </c>
      <c r="AK614" t="s">
        <v>64</v>
      </c>
      <c r="AL614" t="s">
        <v>2277</v>
      </c>
      <c r="AM614" t="s">
        <v>2272</v>
      </c>
      <c r="AN614" s="3">
        <v>40.130000000000003</v>
      </c>
      <c r="AO614" t="s">
        <v>2259</v>
      </c>
      <c r="AP614" t="s">
        <v>64</v>
      </c>
      <c r="AQ614" t="s">
        <v>2276</v>
      </c>
      <c r="AR614">
        <v>894</v>
      </c>
      <c r="AS614" t="s">
        <v>66</v>
      </c>
    </row>
    <row r="615" spans="1:45" ht="16" x14ac:dyDescent="0.2">
      <c r="A615">
        <v>2933</v>
      </c>
      <c r="B615">
        <v>2933</v>
      </c>
      <c r="C615" s="2">
        <v>45012</v>
      </c>
      <c r="E615" t="s">
        <v>2278</v>
      </c>
      <c r="F615" s="3">
        <v>5282.6</v>
      </c>
      <c r="G615" t="s">
        <v>47</v>
      </c>
      <c r="H615" s="3">
        <v>0</v>
      </c>
      <c r="I615" t="s">
        <v>48</v>
      </c>
      <c r="J615">
        <v>1712</v>
      </c>
      <c r="K615" t="s">
        <v>52</v>
      </c>
      <c r="L615" t="s">
        <v>203</v>
      </c>
      <c r="N615">
        <v>940</v>
      </c>
      <c r="O615" t="s">
        <v>52</v>
      </c>
      <c r="P615" t="s">
        <v>53</v>
      </c>
      <c r="T615" t="s">
        <v>2081</v>
      </c>
      <c r="U615" t="s">
        <v>2279</v>
      </c>
      <c r="Z615" s="3"/>
      <c r="AF615" t="s">
        <v>63</v>
      </c>
      <c r="AH615">
        <v>0</v>
      </c>
      <c r="AI615" s="2">
        <v>45012</v>
      </c>
      <c r="AJ615" t="s">
        <v>64</v>
      </c>
      <c r="AK615" t="s">
        <v>64</v>
      </c>
      <c r="AL615" t="s">
        <v>2280</v>
      </c>
      <c r="AM615" t="s">
        <v>2279</v>
      </c>
      <c r="AN615" s="3"/>
      <c r="AP615" t="s">
        <v>64</v>
      </c>
      <c r="AR615">
        <v>896</v>
      </c>
      <c r="AS615" t="s">
        <v>66</v>
      </c>
    </row>
    <row r="616" spans="1:45" ht="16" x14ac:dyDescent="0.2">
      <c r="A616">
        <v>2333</v>
      </c>
      <c r="B616">
        <v>2333</v>
      </c>
      <c r="C616" s="2">
        <v>45014</v>
      </c>
      <c r="E616" t="s">
        <v>2144</v>
      </c>
      <c r="F616" s="3">
        <v>265.8</v>
      </c>
      <c r="G616" t="s">
        <v>47</v>
      </c>
      <c r="H616" s="3">
        <v>0</v>
      </c>
      <c r="I616" t="s">
        <v>104</v>
      </c>
      <c r="J616">
        <v>940</v>
      </c>
      <c r="K616" t="s">
        <v>52</v>
      </c>
      <c r="L616" t="s">
        <v>53</v>
      </c>
      <c r="N616">
        <v>703</v>
      </c>
      <c r="O616" t="s">
        <v>52</v>
      </c>
      <c r="P616" t="s">
        <v>53</v>
      </c>
      <c r="T616" t="s">
        <v>2281</v>
      </c>
      <c r="U616" t="s">
        <v>2282</v>
      </c>
      <c r="Z616" s="3"/>
      <c r="AF616" t="s">
        <v>63</v>
      </c>
      <c r="AH616">
        <v>0</v>
      </c>
      <c r="AI616" s="2">
        <v>45014</v>
      </c>
      <c r="AJ616" t="s">
        <v>64</v>
      </c>
      <c r="AK616" t="s">
        <v>64</v>
      </c>
      <c r="AL616" t="s">
        <v>2283</v>
      </c>
      <c r="AM616" t="s">
        <v>2282</v>
      </c>
      <c r="AN616" s="3"/>
      <c r="AP616" t="s">
        <v>64</v>
      </c>
      <c r="AR616">
        <v>904</v>
      </c>
      <c r="AS616" t="s">
        <v>66</v>
      </c>
    </row>
    <row r="617" spans="1:45" ht="16" x14ac:dyDescent="0.2">
      <c r="A617">
        <v>2320</v>
      </c>
      <c r="B617">
        <v>2320</v>
      </c>
      <c r="C617" s="2">
        <v>45014</v>
      </c>
      <c r="E617" t="s">
        <v>582</v>
      </c>
      <c r="F617" s="3">
        <v>941.16</v>
      </c>
      <c r="G617" t="s">
        <v>47</v>
      </c>
      <c r="H617" s="3">
        <v>0</v>
      </c>
      <c r="I617" t="s">
        <v>48</v>
      </c>
      <c r="J617">
        <v>1705</v>
      </c>
      <c r="K617" t="s">
        <v>52</v>
      </c>
      <c r="L617" t="s">
        <v>203</v>
      </c>
      <c r="N617">
        <v>940</v>
      </c>
      <c r="O617" t="s">
        <v>52</v>
      </c>
      <c r="P617" t="s">
        <v>53</v>
      </c>
      <c r="T617" t="s">
        <v>1918</v>
      </c>
      <c r="U617" t="s">
        <v>2284</v>
      </c>
      <c r="Z617" s="3"/>
      <c r="AF617" t="s">
        <v>63</v>
      </c>
      <c r="AH617">
        <v>0</v>
      </c>
      <c r="AI617" s="2">
        <v>45014</v>
      </c>
      <c r="AJ617" t="s">
        <v>64</v>
      </c>
      <c r="AK617" t="s">
        <v>64</v>
      </c>
      <c r="AL617" t="s">
        <v>2285</v>
      </c>
      <c r="AM617" t="s">
        <v>2284</v>
      </c>
      <c r="AN617" s="3"/>
      <c r="AP617" t="s">
        <v>64</v>
      </c>
      <c r="AR617">
        <v>902</v>
      </c>
      <c r="AS617" t="s">
        <v>66</v>
      </c>
    </row>
    <row r="618" spans="1:45" ht="16" x14ac:dyDescent="0.2">
      <c r="A618">
        <v>2321</v>
      </c>
      <c r="B618">
        <v>2321</v>
      </c>
      <c r="C618" s="2">
        <v>45014</v>
      </c>
      <c r="E618" t="s">
        <v>256</v>
      </c>
      <c r="F618" s="3">
        <v>2537.0300000000002</v>
      </c>
      <c r="G618" t="s">
        <v>47</v>
      </c>
      <c r="H618" s="3">
        <v>0</v>
      </c>
      <c r="I618" t="s">
        <v>48</v>
      </c>
      <c r="J618">
        <v>1705</v>
      </c>
      <c r="K618" t="s">
        <v>52</v>
      </c>
      <c r="L618" t="s">
        <v>203</v>
      </c>
      <c r="N618">
        <v>940</v>
      </c>
      <c r="O618" t="s">
        <v>52</v>
      </c>
      <c r="P618" t="s">
        <v>53</v>
      </c>
      <c r="T618" t="s">
        <v>2286</v>
      </c>
      <c r="U618" t="s">
        <v>2287</v>
      </c>
      <c r="Z618" s="3"/>
      <c r="AF618" t="s">
        <v>63</v>
      </c>
      <c r="AH618">
        <v>0</v>
      </c>
      <c r="AI618" s="2">
        <v>45014</v>
      </c>
      <c r="AJ618" t="s">
        <v>64</v>
      </c>
      <c r="AK618" t="s">
        <v>64</v>
      </c>
      <c r="AL618" t="s">
        <v>2288</v>
      </c>
      <c r="AM618" t="s">
        <v>2287</v>
      </c>
      <c r="AN618" s="3"/>
      <c r="AP618" t="s">
        <v>64</v>
      </c>
      <c r="AR618">
        <v>903</v>
      </c>
      <c r="AS618" t="s">
        <v>66</v>
      </c>
    </row>
    <row r="619" spans="1:45" ht="16" x14ac:dyDescent="0.2">
      <c r="A619">
        <v>2351</v>
      </c>
      <c r="B619">
        <v>2351</v>
      </c>
      <c r="C619" s="2">
        <v>45014</v>
      </c>
      <c r="D619" t="s">
        <v>1748</v>
      </c>
      <c r="E619" t="s">
        <v>46</v>
      </c>
      <c r="F619" s="3">
        <v>1</v>
      </c>
      <c r="G619" t="s">
        <v>47</v>
      </c>
      <c r="H619" s="3">
        <v>0</v>
      </c>
      <c r="I619" t="s">
        <v>48</v>
      </c>
      <c r="J619">
        <v>2702</v>
      </c>
      <c r="K619" t="s">
        <v>49</v>
      </c>
      <c r="L619" t="s">
        <v>50</v>
      </c>
      <c r="M619" t="s">
        <v>51</v>
      </c>
      <c r="N619">
        <v>940</v>
      </c>
      <c r="O619" t="s">
        <v>52</v>
      </c>
      <c r="P619" t="s">
        <v>53</v>
      </c>
      <c r="T619" t="s">
        <v>2001</v>
      </c>
      <c r="U619" t="s">
        <v>2289</v>
      </c>
      <c r="Z619" s="3"/>
      <c r="AF619" t="s">
        <v>63</v>
      </c>
      <c r="AH619">
        <v>0</v>
      </c>
      <c r="AI619" s="2">
        <v>45014</v>
      </c>
      <c r="AJ619" t="s">
        <v>64</v>
      </c>
      <c r="AK619" t="s">
        <v>64</v>
      </c>
      <c r="AL619" t="s">
        <v>2290</v>
      </c>
      <c r="AM619" t="s">
        <v>2289</v>
      </c>
      <c r="AN619" s="3"/>
      <c r="AP619" t="s">
        <v>64</v>
      </c>
      <c r="AR619">
        <v>905</v>
      </c>
      <c r="AS619" t="s">
        <v>66</v>
      </c>
    </row>
    <row r="620" spans="1:45" ht="16" x14ac:dyDescent="0.2">
      <c r="A620">
        <v>2429</v>
      </c>
      <c r="B620">
        <v>2429</v>
      </c>
      <c r="C620" s="2">
        <v>45015</v>
      </c>
      <c r="D620" t="s">
        <v>1761</v>
      </c>
      <c r="E620" t="s">
        <v>2291</v>
      </c>
      <c r="F620" s="3">
        <v>9.99</v>
      </c>
      <c r="G620" t="s">
        <v>47</v>
      </c>
      <c r="H620" s="3">
        <v>0</v>
      </c>
      <c r="I620" t="s">
        <v>48</v>
      </c>
      <c r="J620">
        <v>2702</v>
      </c>
      <c r="K620" t="s">
        <v>49</v>
      </c>
      <c r="L620" t="s">
        <v>50</v>
      </c>
      <c r="M620" t="s">
        <v>51</v>
      </c>
      <c r="N620">
        <v>940</v>
      </c>
      <c r="O620" t="s">
        <v>52</v>
      </c>
      <c r="P620" t="s">
        <v>53</v>
      </c>
      <c r="T620" t="s">
        <v>2292</v>
      </c>
      <c r="U620" t="s">
        <v>2293</v>
      </c>
      <c r="V620" t="s">
        <v>1678</v>
      </c>
      <c r="W620" t="s">
        <v>56</v>
      </c>
      <c r="X620" t="s">
        <v>2294</v>
      </c>
      <c r="Y620" t="s">
        <v>2295</v>
      </c>
      <c r="Z620" s="3">
        <v>19</v>
      </c>
      <c r="AA620" t="s">
        <v>2296</v>
      </c>
      <c r="AB620" t="s">
        <v>2297</v>
      </c>
      <c r="AC620" t="s">
        <v>61</v>
      </c>
      <c r="AD620" t="s">
        <v>61</v>
      </c>
      <c r="AE620" t="s">
        <v>2298</v>
      </c>
      <c r="AF620" t="s">
        <v>63</v>
      </c>
      <c r="AH620">
        <v>0</v>
      </c>
      <c r="AI620" s="2">
        <v>45015</v>
      </c>
      <c r="AJ620" t="s">
        <v>64</v>
      </c>
      <c r="AK620" t="s">
        <v>64</v>
      </c>
      <c r="AL620" t="s">
        <v>2299</v>
      </c>
      <c r="AM620" t="s">
        <v>2293</v>
      </c>
      <c r="AN620" s="3">
        <v>9.99</v>
      </c>
      <c r="AO620" t="s">
        <v>2297</v>
      </c>
      <c r="AP620" t="s">
        <v>64</v>
      </c>
      <c r="AQ620" t="s">
        <v>2298</v>
      </c>
      <c r="AR620">
        <v>909</v>
      </c>
      <c r="AS620" t="s">
        <v>66</v>
      </c>
    </row>
    <row r="621" spans="1:45" ht="16" x14ac:dyDescent="0.2">
      <c r="A621">
        <v>2301</v>
      </c>
      <c r="B621">
        <v>2301</v>
      </c>
      <c r="C621" s="2">
        <v>45016</v>
      </c>
      <c r="E621" t="s">
        <v>2300</v>
      </c>
      <c r="F621" s="3">
        <v>265.8</v>
      </c>
      <c r="G621" t="s">
        <v>47</v>
      </c>
      <c r="H621" s="3">
        <v>0</v>
      </c>
      <c r="I621" t="s">
        <v>104</v>
      </c>
      <c r="J621">
        <v>703</v>
      </c>
      <c r="K621" t="s">
        <v>52</v>
      </c>
      <c r="L621" t="s">
        <v>53</v>
      </c>
      <c r="N621">
        <v>1730</v>
      </c>
      <c r="O621" t="s">
        <v>52</v>
      </c>
      <c r="P621" t="s">
        <v>203</v>
      </c>
      <c r="T621" t="s">
        <v>64</v>
      </c>
      <c r="Z621" s="3"/>
      <c r="AF621" t="s">
        <v>63</v>
      </c>
      <c r="AH621">
        <v>0</v>
      </c>
      <c r="AI621" s="2">
        <v>45016</v>
      </c>
      <c r="AJ621" t="s">
        <v>64</v>
      </c>
      <c r="AK621" t="s">
        <v>64</v>
      </c>
      <c r="AL621" t="s">
        <v>64</v>
      </c>
      <c r="AN621" s="3"/>
      <c r="AP621" t="s">
        <v>64</v>
      </c>
      <c r="AR621" t="s">
        <v>64</v>
      </c>
      <c r="AS621" t="s">
        <v>66</v>
      </c>
    </row>
    <row r="622" spans="1:45" ht="16" x14ac:dyDescent="0.2">
      <c r="A622">
        <v>2302</v>
      </c>
      <c r="B622">
        <v>2302</v>
      </c>
      <c r="C622" s="2">
        <v>45016</v>
      </c>
      <c r="E622" t="s">
        <v>205</v>
      </c>
      <c r="F622" s="3">
        <v>724.15</v>
      </c>
      <c r="G622" t="s">
        <v>47</v>
      </c>
      <c r="H622" s="3">
        <v>0</v>
      </c>
      <c r="I622" t="s">
        <v>104</v>
      </c>
      <c r="J622">
        <v>1730</v>
      </c>
      <c r="K622" t="s">
        <v>52</v>
      </c>
      <c r="L622" t="s">
        <v>203</v>
      </c>
      <c r="N622">
        <v>1700</v>
      </c>
      <c r="O622" t="s">
        <v>52</v>
      </c>
      <c r="P622" t="s">
        <v>203</v>
      </c>
      <c r="T622" t="s">
        <v>64</v>
      </c>
      <c r="Z622" s="3"/>
      <c r="AF622" t="s">
        <v>63</v>
      </c>
      <c r="AH622">
        <v>0</v>
      </c>
      <c r="AI622" s="2">
        <v>45016</v>
      </c>
      <c r="AJ622" t="s">
        <v>64</v>
      </c>
      <c r="AK622" t="s">
        <v>64</v>
      </c>
      <c r="AL622" t="s">
        <v>64</v>
      </c>
      <c r="AN622" s="3"/>
      <c r="AP622" t="s">
        <v>64</v>
      </c>
      <c r="AR622" t="s">
        <v>64</v>
      </c>
      <c r="AS622" t="s">
        <v>66</v>
      </c>
    </row>
    <row r="623" spans="1:45" ht="16" x14ac:dyDescent="0.2">
      <c r="A623">
        <v>2303</v>
      </c>
      <c r="B623">
        <v>2303</v>
      </c>
      <c r="C623" s="2">
        <v>45016</v>
      </c>
      <c r="E623" t="s">
        <v>370</v>
      </c>
      <c r="F623" s="3">
        <v>2173.9899999999998</v>
      </c>
      <c r="G623" t="s">
        <v>47</v>
      </c>
      <c r="H623" s="3">
        <v>0</v>
      </c>
      <c r="I623" t="s">
        <v>104</v>
      </c>
      <c r="J623">
        <v>1730</v>
      </c>
      <c r="K623" t="s">
        <v>52</v>
      </c>
      <c r="L623" t="s">
        <v>203</v>
      </c>
      <c r="N623">
        <v>1705</v>
      </c>
      <c r="O623" t="s">
        <v>52</v>
      </c>
      <c r="P623" t="s">
        <v>203</v>
      </c>
      <c r="T623" t="s">
        <v>64</v>
      </c>
      <c r="Z623" s="3"/>
      <c r="AF623" t="s">
        <v>63</v>
      </c>
      <c r="AH623">
        <v>0</v>
      </c>
      <c r="AI623" s="2">
        <v>45016</v>
      </c>
      <c r="AJ623" t="s">
        <v>64</v>
      </c>
      <c r="AK623" t="s">
        <v>64</v>
      </c>
      <c r="AL623" t="s">
        <v>64</v>
      </c>
      <c r="AN623" s="3"/>
      <c r="AP623" t="s">
        <v>64</v>
      </c>
      <c r="AR623" t="s">
        <v>64</v>
      </c>
      <c r="AS623" t="s">
        <v>66</v>
      </c>
    </row>
    <row r="624" spans="1:45" ht="16" x14ac:dyDescent="0.2">
      <c r="A624">
        <v>2304</v>
      </c>
      <c r="B624">
        <v>2304</v>
      </c>
      <c r="C624" s="2">
        <v>45016</v>
      </c>
      <c r="E624" t="s">
        <v>202</v>
      </c>
      <c r="F624" s="3">
        <v>3274.37</v>
      </c>
      <c r="G624" t="s">
        <v>47</v>
      </c>
      <c r="H624" s="3">
        <v>0</v>
      </c>
      <c r="I624" t="s">
        <v>104</v>
      </c>
      <c r="J624">
        <v>1730</v>
      </c>
      <c r="K624" t="s">
        <v>52</v>
      </c>
      <c r="L624" t="s">
        <v>203</v>
      </c>
      <c r="N624">
        <v>1712</v>
      </c>
      <c r="O624" t="s">
        <v>52</v>
      </c>
      <c r="P624" t="s">
        <v>203</v>
      </c>
      <c r="T624" t="s">
        <v>64</v>
      </c>
      <c r="Z624" s="3"/>
      <c r="AF624" t="s">
        <v>63</v>
      </c>
      <c r="AH624">
        <v>0</v>
      </c>
      <c r="AI624" s="2">
        <v>45016</v>
      </c>
      <c r="AJ624" t="s">
        <v>64</v>
      </c>
      <c r="AK624" t="s">
        <v>64</v>
      </c>
      <c r="AL624" t="s">
        <v>64</v>
      </c>
      <c r="AN624" s="3"/>
      <c r="AP624" t="s">
        <v>64</v>
      </c>
      <c r="AR624" t="s">
        <v>64</v>
      </c>
      <c r="AS624" t="s">
        <v>66</v>
      </c>
    </row>
    <row r="625" spans="1:45" ht="16" x14ac:dyDescent="0.2">
      <c r="A625">
        <v>2306</v>
      </c>
      <c r="B625">
        <v>2306</v>
      </c>
      <c r="C625" s="2">
        <v>45016</v>
      </c>
      <c r="D625" t="s">
        <v>1934</v>
      </c>
      <c r="E625" t="s">
        <v>206</v>
      </c>
      <c r="F625" s="3">
        <v>2847.87</v>
      </c>
      <c r="G625" t="s">
        <v>47</v>
      </c>
      <c r="H625" s="3">
        <v>0</v>
      </c>
      <c r="I625" t="s">
        <v>104</v>
      </c>
      <c r="J625">
        <v>2551</v>
      </c>
      <c r="K625" t="s">
        <v>49</v>
      </c>
      <c r="L625" t="s">
        <v>50</v>
      </c>
      <c r="M625" t="s">
        <v>51</v>
      </c>
      <c r="N625">
        <v>1730</v>
      </c>
      <c r="O625" t="s">
        <v>52</v>
      </c>
      <c r="P625" t="s">
        <v>203</v>
      </c>
      <c r="T625" t="s">
        <v>64</v>
      </c>
      <c r="Z625" s="3"/>
      <c r="AF625" t="s">
        <v>63</v>
      </c>
      <c r="AH625">
        <v>0</v>
      </c>
      <c r="AI625" s="2">
        <v>45016</v>
      </c>
      <c r="AJ625" t="s">
        <v>64</v>
      </c>
      <c r="AK625" t="s">
        <v>64</v>
      </c>
      <c r="AL625" t="s">
        <v>64</v>
      </c>
      <c r="AN625" s="3"/>
      <c r="AP625" t="s">
        <v>64</v>
      </c>
      <c r="AR625" t="s">
        <v>64</v>
      </c>
      <c r="AS625" t="s">
        <v>66</v>
      </c>
    </row>
    <row r="626" spans="1:45" ht="16" x14ac:dyDescent="0.2">
      <c r="A626">
        <v>2307</v>
      </c>
      <c r="B626">
        <v>2307</v>
      </c>
      <c r="C626" s="2">
        <v>45016</v>
      </c>
      <c r="D626" t="s">
        <v>1935</v>
      </c>
      <c r="E626" t="s">
        <v>206</v>
      </c>
      <c r="F626" s="3">
        <v>2158.59</v>
      </c>
      <c r="G626" t="s">
        <v>47</v>
      </c>
      <c r="H626" s="3">
        <v>0</v>
      </c>
      <c r="I626" t="s">
        <v>104</v>
      </c>
      <c r="J626">
        <v>2551</v>
      </c>
      <c r="K626" t="s">
        <v>49</v>
      </c>
      <c r="L626" t="s">
        <v>50</v>
      </c>
      <c r="M626" t="s">
        <v>51</v>
      </c>
      <c r="N626">
        <v>1730</v>
      </c>
      <c r="O626" t="s">
        <v>52</v>
      </c>
      <c r="P626" t="s">
        <v>203</v>
      </c>
      <c r="T626" t="s">
        <v>64</v>
      </c>
      <c r="Z626" s="3"/>
      <c r="AF626" t="s">
        <v>63</v>
      </c>
      <c r="AH626">
        <v>0</v>
      </c>
      <c r="AI626" s="2">
        <v>45016</v>
      </c>
      <c r="AJ626" t="s">
        <v>64</v>
      </c>
      <c r="AK626" t="s">
        <v>64</v>
      </c>
      <c r="AL626" t="s">
        <v>64</v>
      </c>
      <c r="AN626" s="3"/>
      <c r="AP626" t="s">
        <v>64</v>
      </c>
      <c r="AR626" t="s">
        <v>64</v>
      </c>
      <c r="AS626" t="s">
        <v>66</v>
      </c>
    </row>
    <row r="627" spans="1:45" ht="16" x14ac:dyDescent="0.2">
      <c r="A627">
        <v>2308</v>
      </c>
      <c r="B627">
        <v>2308</v>
      </c>
      <c r="C627" s="2">
        <v>45016</v>
      </c>
      <c r="E627" t="s">
        <v>202</v>
      </c>
      <c r="F627" s="3">
        <v>2008.23</v>
      </c>
      <c r="G627" t="s">
        <v>47</v>
      </c>
      <c r="H627" s="3">
        <v>0</v>
      </c>
      <c r="I627" t="s">
        <v>104</v>
      </c>
      <c r="J627">
        <v>1730</v>
      </c>
      <c r="K627" t="s">
        <v>52</v>
      </c>
      <c r="L627" t="s">
        <v>203</v>
      </c>
      <c r="N627">
        <v>1712</v>
      </c>
      <c r="O627" t="s">
        <v>52</v>
      </c>
      <c r="P627" t="s">
        <v>203</v>
      </c>
      <c r="T627" t="s">
        <v>64</v>
      </c>
      <c r="Z627" s="3"/>
      <c r="AF627" t="s">
        <v>63</v>
      </c>
      <c r="AH627">
        <v>0</v>
      </c>
      <c r="AI627" s="2">
        <v>45016</v>
      </c>
      <c r="AJ627" t="s">
        <v>64</v>
      </c>
      <c r="AK627" t="s">
        <v>64</v>
      </c>
      <c r="AL627" t="s">
        <v>64</v>
      </c>
      <c r="AN627" s="3"/>
      <c r="AP627" t="s">
        <v>64</v>
      </c>
      <c r="AR627" t="s">
        <v>64</v>
      </c>
      <c r="AS627" t="s">
        <v>66</v>
      </c>
    </row>
    <row r="628" spans="1:45" ht="16" x14ac:dyDescent="0.2">
      <c r="A628">
        <v>2309</v>
      </c>
      <c r="B628">
        <v>2309</v>
      </c>
      <c r="C628" s="2">
        <v>45016</v>
      </c>
      <c r="E628" t="s">
        <v>205</v>
      </c>
      <c r="F628" s="3">
        <v>371.41</v>
      </c>
      <c r="G628" t="s">
        <v>47</v>
      </c>
      <c r="H628" s="3">
        <v>0</v>
      </c>
      <c r="I628" t="s">
        <v>104</v>
      </c>
      <c r="J628">
        <v>1730</v>
      </c>
      <c r="K628" t="s">
        <v>52</v>
      </c>
      <c r="L628" t="s">
        <v>203</v>
      </c>
      <c r="N628">
        <v>1700</v>
      </c>
      <c r="O628" t="s">
        <v>52</v>
      </c>
      <c r="P628" t="s">
        <v>203</v>
      </c>
      <c r="T628" t="s">
        <v>64</v>
      </c>
      <c r="Z628" s="3"/>
      <c r="AF628" t="s">
        <v>63</v>
      </c>
      <c r="AH628">
        <v>0</v>
      </c>
      <c r="AI628" s="2">
        <v>45016</v>
      </c>
      <c r="AJ628" t="s">
        <v>64</v>
      </c>
      <c r="AK628" t="s">
        <v>64</v>
      </c>
      <c r="AL628" t="s">
        <v>64</v>
      </c>
      <c r="AN628" s="3"/>
      <c r="AP628" t="s">
        <v>64</v>
      </c>
      <c r="AR628" t="s">
        <v>64</v>
      </c>
      <c r="AS628" t="s">
        <v>66</v>
      </c>
    </row>
    <row r="629" spans="1:45" ht="16" x14ac:dyDescent="0.2">
      <c r="A629">
        <v>2310</v>
      </c>
      <c r="B629">
        <v>2310</v>
      </c>
      <c r="C629" s="2">
        <v>45016</v>
      </c>
      <c r="E629" t="s">
        <v>370</v>
      </c>
      <c r="F629" s="3">
        <v>1304.2</v>
      </c>
      <c r="G629" t="s">
        <v>47</v>
      </c>
      <c r="H629" s="3">
        <v>0</v>
      </c>
      <c r="I629" t="s">
        <v>104</v>
      </c>
      <c r="J629">
        <v>1730</v>
      </c>
      <c r="K629" t="s">
        <v>52</v>
      </c>
      <c r="L629" t="s">
        <v>203</v>
      </c>
      <c r="N629">
        <v>1705</v>
      </c>
      <c r="O629" t="s">
        <v>52</v>
      </c>
      <c r="P629" t="s">
        <v>203</v>
      </c>
      <c r="T629" t="s">
        <v>64</v>
      </c>
      <c r="Z629" s="3"/>
      <c r="AF629" t="s">
        <v>63</v>
      </c>
      <c r="AH629">
        <v>0</v>
      </c>
      <c r="AI629" s="2">
        <v>45016</v>
      </c>
      <c r="AJ629" t="s">
        <v>64</v>
      </c>
      <c r="AK629" t="s">
        <v>64</v>
      </c>
      <c r="AL629" t="s">
        <v>64</v>
      </c>
      <c r="AN629" s="3"/>
      <c r="AP629" t="s">
        <v>64</v>
      </c>
      <c r="AR629" t="s">
        <v>64</v>
      </c>
      <c r="AS629" t="s">
        <v>66</v>
      </c>
    </row>
    <row r="630" spans="1:45" ht="16" x14ac:dyDescent="0.2">
      <c r="A630">
        <v>2311</v>
      </c>
      <c r="B630">
        <v>2311</v>
      </c>
      <c r="C630" s="2">
        <v>45016</v>
      </c>
      <c r="D630" t="s">
        <v>1936</v>
      </c>
      <c r="E630" t="s">
        <v>206</v>
      </c>
      <c r="F630" s="3">
        <v>2988.56</v>
      </c>
      <c r="G630" t="s">
        <v>47</v>
      </c>
      <c r="H630" s="3">
        <v>0</v>
      </c>
      <c r="I630" t="s">
        <v>104</v>
      </c>
      <c r="J630">
        <v>2551</v>
      </c>
      <c r="K630" t="s">
        <v>49</v>
      </c>
      <c r="L630" t="s">
        <v>50</v>
      </c>
      <c r="M630" t="s">
        <v>51</v>
      </c>
      <c r="N630">
        <v>1730</v>
      </c>
      <c r="O630" t="s">
        <v>52</v>
      </c>
      <c r="P630" t="s">
        <v>203</v>
      </c>
      <c r="T630" t="s">
        <v>64</v>
      </c>
      <c r="Z630" s="3"/>
      <c r="AF630" t="s">
        <v>63</v>
      </c>
      <c r="AH630">
        <v>0</v>
      </c>
      <c r="AI630" s="2">
        <v>45016</v>
      </c>
      <c r="AJ630" t="s">
        <v>64</v>
      </c>
      <c r="AK630" t="s">
        <v>64</v>
      </c>
      <c r="AL630" t="s">
        <v>64</v>
      </c>
      <c r="AN630" s="3"/>
      <c r="AP630" t="s">
        <v>64</v>
      </c>
      <c r="AR630" t="s">
        <v>64</v>
      </c>
      <c r="AS630" t="s">
        <v>66</v>
      </c>
    </row>
    <row r="631" spans="1:45" ht="16" x14ac:dyDescent="0.2">
      <c r="A631">
        <v>2312</v>
      </c>
      <c r="B631">
        <v>2312</v>
      </c>
      <c r="C631" s="2">
        <v>45016</v>
      </c>
      <c r="D631" t="s">
        <v>1936</v>
      </c>
      <c r="E631" t="s">
        <v>204</v>
      </c>
      <c r="F631" s="3">
        <v>695.28</v>
      </c>
      <c r="G631" t="s">
        <v>47</v>
      </c>
      <c r="H631" s="3">
        <v>0</v>
      </c>
      <c r="I631" t="s">
        <v>104</v>
      </c>
      <c r="J631">
        <v>2555</v>
      </c>
      <c r="K631" t="s">
        <v>49</v>
      </c>
      <c r="L631" t="s">
        <v>50</v>
      </c>
      <c r="M631" t="s">
        <v>51</v>
      </c>
      <c r="N631">
        <v>1730</v>
      </c>
      <c r="O631" t="s">
        <v>52</v>
      </c>
      <c r="P631" t="s">
        <v>203</v>
      </c>
      <c r="T631" t="s">
        <v>64</v>
      </c>
      <c r="Z631" s="3"/>
      <c r="AF631" t="s">
        <v>63</v>
      </c>
      <c r="AH631">
        <v>0</v>
      </c>
      <c r="AI631" s="2">
        <v>45016</v>
      </c>
      <c r="AJ631" t="s">
        <v>64</v>
      </c>
      <c r="AK631" t="s">
        <v>64</v>
      </c>
      <c r="AL631" t="s">
        <v>64</v>
      </c>
      <c r="AN631" s="3"/>
      <c r="AP631" t="s">
        <v>64</v>
      </c>
      <c r="AR631" t="s">
        <v>64</v>
      </c>
      <c r="AS631" t="s">
        <v>66</v>
      </c>
    </row>
    <row r="632" spans="1:45" ht="16" x14ac:dyDescent="0.2">
      <c r="A632">
        <v>2313</v>
      </c>
      <c r="B632">
        <v>2313</v>
      </c>
      <c r="C632" s="2">
        <v>45016</v>
      </c>
      <c r="D632" t="s">
        <v>1934</v>
      </c>
      <c r="E632" t="s">
        <v>204</v>
      </c>
      <c r="F632" s="3">
        <v>662.55</v>
      </c>
      <c r="G632" t="s">
        <v>47</v>
      </c>
      <c r="H632" s="3">
        <v>0</v>
      </c>
      <c r="I632" t="s">
        <v>104</v>
      </c>
      <c r="J632">
        <v>2555</v>
      </c>
      <c r="K632" t="s">
        <v>49</v>
      </c>
      <c r="L632" t="s">
        <v>50</v>
      </c>
      <c r="M632" t="s">
        <v>51</v>
      </c>
      <c r="N632">
        <v>1730</v>
      </c>
      <c r="O632" t="s">
        <v>52</v>
      </c>
      <c r="P632" t="s">
        <v>203</v>
      </c>
      <c r="T632" t="s">
        <v>64</v>
      </c>
      <c r="Z632" s="3"/>
      <c r="AF632" t="s">
        <v>63</v>
      </c>
      <c r="AH632">
        <v>0</v>
      </c>
      <c r="AI632" s="2">
        <v>45016</v>
      </c>
      <c r="AJ632" t="s">
        <v>64</v>
      </c>
      <c r="AK632" t="s">
        <v>64</v>
      </c>
      <c r="AL632" t="s">
        <v>64</v>
      </c>
      <c r="AN632" s="3"/>
      <c r="AP632" t="s">
        <v>64</v>
      </c>
      <c r="AR632" t="s">
        <v>64</v>
      </c>
      <c r="AS632" t="s">
        <v>66</v>
      </c>
    </row>
    <row r="633" spans="1:45" ht="16" x14ac:dyDescent="0.2">
      <c r="A633">
        <v>2314</v>
      </c>
      <c r="B633">
        <v>2314</v>
      </c>
      <c r="C633" s="2">
        <v>45016</v>
      </c>
      <c r="D633" t="s">
        <v>1935</v>
      </c>
      <c r="E633" t="s">
        <v>204</v>
      </c>
      <c r="F633" s="3">
        <v>503.5</v>
      </c>
      <c r="G633" t="s">
        <v>47</v>
      </c>
      <c r="H633" s="3">
        <v>0</v>
      </c>
      <c r="I633" t="s">
        <v>104</v>
      </c>
      <c r="J633">
        <v>2555</v>
      </c>
      <c r="K633" t="s">
        <v>49</v>
      </c>
      <c r="L633" t="s">
        <v>50</v>
      </c>
      <c r="M633" t="s">
        <v>51</v>
      </c>
      <c r="N633">
        <v>1730</v>
      </c>
      <c r="O633" t="s">
        <v>52</v>
      </c>
      <c r="P633" t="s">
        <v>203</v>
      </c>
      <c r="T633" t="s">
        <v>64</v>
      </c>
      <c r="Z633" s="3"/>
      <c r="AF633" t="s">
        <v>63</v>
      </c>
      <c r="AH633">
        <v>0</v>
      </c>
      <c r="AI633" s="2">
        <v>45016</v>
      </c>
      <c r="AJ633" t="s">
        <v>64</v>
      </c>
      <c r="AK633" t="s">
        <v>64</v>
      </c>
      <c r="AL633" t="s">
        <v>64</v>
      </c>
      <c r="AN633" s="3"/>
      <c r="AP633" t="s">
        <v>64</v>
      </c>
      <c r="AR633" t="s">
        <v>64</v>
      </c>
      <c r="AS633" t="s">
        <v>66</v>
      </c>
    </row>
    <row r="634" spans="1:45" ht="16" x14ac:dyDescent="0.2">
      <c r="A634">
        <v>2396</v>
      </c>
      <c r="B634">
        <v>2396</v>
      </c>
      <c r="C634" s="2">
        <v>45016</v>
      </c>
      <c r="D634" t="s">
        <v>1748</v>
      </c>
      <c r="E634" t="s">
        <v>147</v>
      </c>
      <c r="F634" s="3">
        <v>4.9800000000000004</v>
      </c>
      <c r="G634" t="s">
        <v>47</v>
      </c>
      <c r="H634" s="3">
        <v>0</v>
      </c>
      <c r="I634" t="s">
        <v>48</v>
      </c>
      <c r="J634">
        <v>2705</v>
      </c>
      <c r="K634" t="s">
        <v>49</v>
      </c>
      <c r="L634" t="s">
        <v>50</v>
      </c>
      <c r="M634" t="s">
        <v>51</v>
      </c>
      <c r="N634">
        <v>940</v>
      </c>
      <c r="O634" t="s">
        <v>52</v>
      </c>
      <c r="P634" t="s">
        <v>53</v>
      </c>
      <c r="T634" t="s">
        <v>1125</v>
      </c>
      <c r="U634" t="s">
        <v>2301</v>
      </c>
      <c r="Z634" s="3"/>
      <c r="AF634" t="s">
        <v>63</v>
      </c>
      <c r="AH634">
        <v>0</v>
      </c>
      <c r="AI634" s="2">
        <v>45016</v>
      </c>
      <c r="AJ634" t="s">
        <v>64</v>
      </c>
      <c r="AK634" t="s">
        <v>64</v>
      </c>
      <c r="AL634" t="s">
        <v>2302</v>
      </c>
      <c r="AM634" t="s">
        <v>2301</v>
      </c>
      <c r="AN634" s="3"/>
      <c r="AP634" t="s">
        <v>64</v>
      </c>
      <c r="AR634">
        <v>911</v>
      </c>
      <c r="AS634" t="s">
        <v>66</v>
      </c>
    </row>
    <row r="635" spans="1:45" ht="16" x14ac:dyDescent="0.2">
      <c r="A635">
        <v>2430</v>
      </c>
      <c r="B635">
        <v>2430</v>
      </c>
      <c r="C635" s="2">
        <v>45016</v>
      </c>
      <c r="D635" t="s">
        <v>2303</v>
      </c>
      <c r="E635" t="s">
        <v>2304</v>
      </c>
      <c r="F635" s="3">
        <v>20000</v>
      </c>
      <c r="G635" t="s">
        <v>47</v>
      </c>
      <c r="H635" s="3">
        <v>0</v>
      </c>
      <c r="I635" t="s">
        <v>104</v>
      </c>
      <c r="J635">
        <v>940</v>
      </c>
      <c r="K635" t="s">
        <v>52</v>
      </c>
      <c r="L635" t="s">
        <v>53</v>
      </c>
      <c r="N635">
        <v>3200</v>
      </c>
      <c r="O635" t="s">
        <v>49</v>
      </c>
      <c r="P635" t="s">
        <v>105</v>
      </c>
      <c r="Q635" t="s">
        <v>106</v>
      </c>
      <c r="T635" t="s">
        <v>298</v>
      </c>
      <c r="U635" t="s">
        <v>2305</v>
      </c>
      <c r="V635" t="s">
        <v>1686</v>
      </c>
      <c r="W635" t="s">
        <v>56</v>
      </c>
      <c r="X635" t="s">
        <v>2306</v>
      </c>
      <c r="Y635" t="s">
        <v>142</v>
      </c>
      <c r="Z635" s="3">
        <v>0</v>
      </c>
      <c r="AA635" t="s">
        <v>302</v>
      </c>
      <c r="AB635" t="s">
        <v>2307</v>
      </c>
      <c r="AC635" t="s">
        <v>61</v>
      </c>
      <c r="AD635" t="s">
        <v>61</v>
      </c>
      <c r="AE635" t="s">
        <v>2308</v>
      </c>
      <c r="AF635" t="s">
        <v>63</v>
      </c>
      <c r="AH635">
        <v>0</v>
      </c>
      <c r="AI635" s="2">
        <v>45016</v>
      </c>
      <c r="AJ635" t="s">
        <v>64</v>
      </c>
      <c r="AK635" t="s">
        <v>64</v>
      </c>
      <c r="AL635" t="s">
        <v>2309</v>
      </c>
      <c r="AM635" t="s">
        <v>2305</v>
      </c>
      <c r="AN635" s="3">
        <v>20000</v>
      </c>
      <c r="AO635" t="s">
        <v>2307</v>
      </c>
      <c r="AP635" t="s">
        <v>64</v>
      </c>
      <c r="AQ635" t="s">
        <v>2308</v>
      </c>
      <c r="AR635">
        <v>910</v>
      </c>
      <c r="AS635" t="s">
        <v>66</v>
      </c>
    </row>
    <row r="636" spans="1:45" ht="16" x14ac:dyDescent="0.2">
      <c r="A636">
        <v>3750</v>
      </c>
      <c r="B636">
        <v>3750</v>
      </c>
      <c r="C636" s="2">
        <v>45016</v>
      </c>
      <c r="D636" t="s">
        <v>1934</v>
      </c>
      <c r="E636" t="s">
        <v>2155</v>
      </c>
      <c r="F636" s="3">
        <v>265.8</v>
      </c>
      <c r="G636" t="s">
        <v>47</v>
      </c>
      <c r="H636" s="3">
        <v>0</v>
      </c>
      <c r="I636" t="s">
        <v>104</v>
      </c>
      <c r="J636">
        <v>1730</v>
      </c>
      <c r="K636" t="s">
        <v>52</v>
      </c>
      <c r="L636" t="s">
        <v>203</v>
      </c>
      <c r="N636">
        <v>2400</v>
      </c>
      <c r="O636" t="s">
        <v>49</v>
      </c>
      <c r="P636" t="s">
        <v>105</v>
      </c>
      <c r="Q636" t="s">
        <v>51</v>
      </c>
      <c r="T636" t="s">
        <v>64</v>
      </c>
      <c r="Z636" s="3"/>
      <c r="AF636" t="s">
        <v>63</v>
      </c>
      <c r="AH636">
        <v>0</v>
      </c>
      <c r="AI636" s="2">
        <v>45016</v>
      </c>
      <c r="AJ636" t="s">
        <v>64</v>
      </c>
      <c r="AK636" t="s">
        <v>64</v>
      </c>
      <c r="AL636" t="s">
        <v>64</v>
      </c>
      <c r="AN636" s="3"/>
      <c r="AP636" t="s">
        <v>64</v>
      </c>
      <c r="AR636" t="s">
        <v>64</v>
      </c>
      <c r="AS636" t="s">
        <v>66</v>
      </c>
    </row>
    <row r="637" spans="1:45" ht="16" x14ac:dyDescent="0.2">
      <c r="A637">
        <v>3752</v>
      </c>
      <c r="B637">
        <v>3752</v>
      </c>
      <c r="C637" s="2">
        <v>45016</v>
      </c>
      <c r="E637" t="s">
        <v>2310</v>
      </c>
      <c r="F637" s="3">
        <v>866.66</v>
      </c>
      <c r="G637" t="s">
        <v>47</v>
      </c>
      <c r="H637" s="3">
        <v>0</v>
      </c>
      <c r="I637" t="s">
        <v>104</v>
      </c>
      <c r="J637">
        <v>703</v>
      </c>
      <c r="K637" t="s">
        <v>52</v>
      </c>
      <c r="L637" t="s">
        <v>53</v>
      </c>
      <c r="N637">
        <v>1705</v>
      </c>
      <c r="O637" t="s">
        <v>52</v>
      </c>
      <c r="P637" t="s">
        <v>203</v>
      </c>
      <c r="T637" t="s">
        <v>64</v>
      </c>
      <c r="Z637" s="3"/>
      <c r="AF637" t="s">
        <v>63</v>
      </c>
      <c r="AH637">
        <v>0</v>
      </c>
      <c r="AI637" s="2">
        <v>45016</v>
      </c>
      <c r="AJ637" t="s">
        <v>64</v>
      </c>
      <c r="AK637" t="s">
        <v>64</v>
      </c>
      <c r="AL637" t="s">
        <v>64</v>
      </c>
      <c r="AN637" s="3"/>
      <c r="AP637" t="s">
        <v>64</v>
      </c>
      <c r="AR637" t="s">
        <v>64</v>
      </c>
      <c r="AS637" t="s">
        <v>66</v>
      </c>
    </row>
    <row r="638" spans="1:45" ht="16" x14ac:dyDescent="0.2">
      <c r="A638">
        <v>2366</v>
      </c>
      <c r="B638">
        <v>2366</v>
      </c>
      <c r="C638" s="2">
        <v>45019</v>
      </c>
      <c r="D638" t="s">
        <v>1748</v>
      </c>
      <c r="E638" t="s">
        <v>46</v>
      </c>
      <c r="F638" s="3">
        <v>1.6</v>
      </c>
      <c r="G638" t="s">
        <v>47</v>
      </c>
      <c r="H638" s="3">
        <v>0</v>
      </c>
      <c r="I638" t="s">
        <v>48</v>
      </c>
      <c r="J638">
        <v>2702</v>
      </c>
      <c r="K638" t="s">
        <v>49</v>
      </c>
      <c r="L638" t="s">
        <v>50</v>
      </c>
      <c r="M638" t="s">
        <v>51</v>
      </c>
      <c r="N638">
        <v>940</v>
      </c>
      <c r="O638" t="s">
        <v>52</v>
      </c>
      <c r="P638" t="s">
        <v>53</v>
      </c>
      <c r="T638" t="s">
        <v>1502</v>
      </c>
      <c r="U638" t="s">
        <v>2311</v>
      </c>
      <c r="Z638" s="3"/>
      <c r="AF638" t="s">
        <v>63</v>
      </c>
      <c r="AH638">
        <v>0</v>
      </c>
      <c r="AI638" s="2">
        <v>45019</v>
      </c>
      <c r="AJ638" t="s">
        <v>64</v>
      </c>
      <c r="AK638" t="s">
        <v>64</v>
      </c>
      <c r="AL638" t="s">
        <v>2312</v>
      </c>
      <c r="AM638" t="s">
        <v>2311</v>
      </c>
      <c r="AN638" s="3"/>
      <c r="AP638" t="s">
        <v>64</v>
      </c>
      <c r="AR638">
        <v>912</v>
      </c>
      <c r="AS638" t="s">
        <v>66</v>
      </c>
    </row>
    <row r="639" spans="1:45" ht="16" x14ac:dyDescent="0.2">
      <c r="A639">
        <v>2368</v>
      </c>
      <c r="B639">
        <v>2368</v>
      </c>
      <c r="C639" s="2">
        <v>45026.656458333331</v>
      </c>
      <c r="D639" t="s">
        <v>1748</v>
      </c>
      <c r="E639" t="s">
        <v>2165</v>
      </c>
      <c r="F639" s="3">
        <v>52.9</v>
      </c>
      <c r="G639" t="s">
        <v>47</v>
      </c>
      <c r="H639" s="3">
        <v>0</v>
      </c>
      <c r="I639" t="s">
        <v>48</v>
      </c>
      <c r="J639">
        <v>2900</v>
      </c>
      <c r="K639" t="s">
        <v>49</v>
      </c>
      <c r="L639" t="s">
        <v>50</v>
      </c>
      <c r="M639" t="s">
        <v>51</v>
      </c>
      <c r="N639">
        <v>941</v>
      </c>
      <c r="O639" t="s">
        <v>52</v>
      </c>
      <c r="P639" t="s">
        <v>53</v>
      </c>
      <c r="T639" t="s">
        <v>2313</v>
      </c>
      <c r="U639" t="s">
        <v>2314</v>
      </c>
      <c r="V639" t="s">
        <v>1629</v>
      </c>
      <c r="W639" t="s">
        <v>56</v>
      </c>
      <c r="X639" t="s">
        <v>2315</v>
      </c>
      <c r="Y639" t="s">
        <v>323</v>
      </c>
      <c r="Z639" s="3">
        <v>19</v>
      </c>
      <c r="AA639" t="s">
        <v>2316</v>
      </c>
      <c r="AB639" t="s">
        <v>2317</v>
      </c>
      <c r="AC639" t="s">
        <v>61</v>
      </c>
      <c r="AD639" t="s">
        <v>61</v>
      </c>
      <c r="AE639" t="s">
        <v>2318</v>
      </c>
      <c r="AF639" t="s">
        <v>63</v>
      </c>
      <c r="AH639">
        <v>0</v>
      </c>
      <c r="AI639" s="2">
        <v>45026</v>
      </c>
      <c r="AJ639" t="s">
        <v>64</v>
      </c>
      <c r="AK639" t="s">
        <v>64</v>
      </c>
      <c r="AL639" t="s">
        <v>2319</v>
      </c>
      <c r="AM639" t="s">
        <v>2314</v>
      </c>
      <c r="AN639" s="3">
        <v>52.9</v>
      </c>
      <c r="AO639" t="s">
        <v>2317</v>
      </c>
      <c r="AP639" t="s">
        <v>64</v>
      </c>
      <c r="AQ639" t="s">
        <v>2318</v>
      </c>
      <c r="AR639">
        <v>914</v>
      </c>
      <c r="AS639" t="s">
        <v>66</v>
      </c>
    </row>
    <row r="640" spans="1:45" ht="16" x14ac:dyDescent="0.2">
      <c r="A640">
        <v>2367</v>
      </c>
      <c r="B640">
        <v>2367</v>
      </c>
      <c r="C640" s="2">
        <v>45026.656458333331</v>
      </c>
      <c r="E640" t="s">
        <v>1231</v>
      </c>
      <c r="F640" s="3">
        <v>52.9</v>
      </c>
      <c r="G640" t="s">
        <v>47</v>
      </c>
      <c r="H640" s="3">
        <v>0</v>
      </c>
      <c r="I640" t="s">
        <v>104</v>
      </c>
      <c r="J640">
        <v>941</v>
      </c>
      <c r="K640" t="s">
        <v>52</v>
      </c>
      <c r="L640" t="s">
        <v>53</v>
      </c>
      <c r="N640">
        <v>705</v>
      </c>
      <c r="O640" t="s">
        <v>52</v>
      </c>
      <c r="P640" t="s">
        <v>53</v>
      </c>
      <c r="T640" t="s">
        <v>2320</v>
      </c>
      <c r="U640" t="s">
        <v>2321</v>
      </c>
      <c r="Z640" s="3"/>
      <c r="AF640" t="s">
        <v>63</v>
      </c>
      <c r="AH640">
        <v>0</v>
      </c>
      <c r="AI640" s="2">
        <v>45026</v>
      </c>
      <c r="AJ640" t="s">
        <v>64</v>
      </c>
      <c r="AK640" t="s">
        <v>64</v>
      </c>
      <c r="AL640" t="s">
        <v>2322</v>
      </c>
      <c r="AM640" t="s">
        <v>2321</v>
      </c>
      <c r="AN640" s="3"/>
      <c r="AP640" t="s">
        <v>64</v>
      </c>
      <c r="AR640">
        <v>913</v>
      </c>
      <c r="AS640" t="s">
        <v>66</v>
      </c>
    </row>
    <row r="641" spans="1:45" ht="16" x14ac:dyDescent="0.2">
      <c r="A641">
        <v>2369</v>
      </c>
      <c r="B641">
        <v>2369</v>
      </c>
      <c r="C641" s="2">
        <v>45028</v>
      </c>
      <c r="E641" t="s">
        <v>1265</v>
      </c>
      <c r="F641" s="3">
        <v>52.9</v>
      </c>
      <c r="G641" t="s">
        <v>47</v>
      </c>
      <c r="H641" s="3">
        <v>0</v>
      </c>
      <c r="I641" t="s">
        <v>48</v>
      </c>
      <c r="J641">
        <v>705</v>
      </c>
      <c r="K641" t="s">
        <v>52</v>
      </c>
      <c r="L641" t="s">
        <v>53</v>
      </c>
      <c r="N641">
        <v>940</v>
      </c>
      <c r="O641" t="s">
        <v>52</v>
      </c>
      <c r="P641" t="s">
        <v>53</v>
      </c>
      <c r="T641" t="s">
        <v>2313</v>
      </c>
      <c r="U641" t="s">
        <v>2323</v>
      </c>
      <c r="Z641" s="3"/>
      <c r="AF641" t="s">
        <v>63</v>
      </c>
      <c r="AH641">
        <v>0</v>
      </c>
      <c r="AI641" s="2">
        <v>45028</v>
      </c>
      <c r="AJ641" t="s">
        <v>64</v>
      </c>
      <c r="AK641" t="s">
        <v>64</v>
      </c>
      <c r="AL641" t="s">
        <v>2324</v>
      </c>
      <c r="AM641" t="s">
        <v>2323</v>
      </c>
      <c r="AN641" s="3"/>
      <c r="AP641" t="s">
        <v>64</v>
      </c>
      <c r="AR641">
        <v>915</v>
      </c>
      <c r="AS641" t="s">
        <v>66</v>
      </c>
    </row>
    <row r="642" spans="1:45" ht="16" x14ac:dyDescent="0.2">
      <c r="A642">
        <v>2370</v>
      </c>
      <c r="B642">
        <v>2370</v>
      </c>
      <c r="C642" s="2">
        <v>45033</v>
      </c>
      <c r="E642" t="s">
        <v>215</v>
      </c>
      <c r="F642" s="3">
        <v>1095.56</v>
      </c>
      <c r="G642" t="s">
        <v>47</v>
      </c>
      <c r="H642" s="3">
        <v>0</v>
      </c>
      <c r="I642" t="s">
        <v>48</v>
      </c>
      <c r="J642">
        <v>1700</v>
      </c>
      <c r="K642" t="s">
        <v>52</v>
      </c>
      <c r="L642" t="s">
        <v>203</v>
      </c>
      <c r="N642">
        <v>940</v>
      </c>
      <c r="O642" t="s">
        <v>52</v>
      </c>
      <c r="P642" t="s">
        <v>53</v>
      </c>
      <c r="T642" t="s">
        <v>2221</v>
      </c>
      <c r="U642" t="s">
        <v>2325</v>
      </c>
      <c r="Z642" s="3"/>
      <c r="AF642" t="s">
        <v>63</v>
      </c>
      <c r="AH642">
        <v>0</v>
      </c>
      <c r="AI642" s="2">
        <v>45033</v>
      </c>
      <c r="AJ642" t="s">
        <v>64</v>
      </c>
      <c r="AK642" t="s">
        <v>64</v>
      </c>
      <c r="AL642" t="s">
        <v>2326</v>
      </c>
      <c r="AM642" t="s">
        <v>2325</v>
      </c>
      <c r="AN642" s="3"/>
      <c r="AP642" t="s">
        <v>64</v>
      </c>
      <c r="AR642">
        <v>916</v>
      </c>
      <c r="AS642" t="s">
        <v>66</v>
      </c>
    </row>
    <row r="643" spans="1:45" ht="16" x14ac:dyDescent="0.2">
      <c r="A643">
        <v>2372</v>
      </c>
      <c r="B643">
        <v>2372</v>
      </c>
      <c r="C643" s="2">
        <v>45036</v>
      </c>
      <c r="D643" t="s">
        <v>1782</v>
      </c>
      <c r="E643" t="s">
        <v>287</v>
      </c>
      <c r="F643" s="3">
        <v>95.2</v>
      </c>
      <c r="G643" t="s">
        <v>47</v>
      </c>
      <c r="H643" s="3">
        <v>0</v>
      </c>
      <c r="I643" t="s">
        <v>48</v>
      </c>
      <c r="J643">
        <v>2894</v>
      </c>
      <c r="K643" t="s">
        <v>49</v>
      </c>
      <c r="L643" t="s">
        <v>50</v>
      </c>
      <c r="M643" t="s">
        <v>51</v>
      </c>
      <c r="N643">
        <v>940</v>
      </c>
      <c r="O643" t="s">
        <v>52</v>
      </c>
      <c r="P643" t="s">
        <v>53</v>
      </c>
      <c r="T643" t="s">
        <v>288</v>
      </c>
      <c r="U643" t="s">
        <v>2327</v>
      </c>
      <c r="V643" t="s">
        <v>1639</v>
      </c>
      <c r="W643" t="s">
        <v>56</v>
      </c>
      <c r="X643" t="s">
        <v>2328</v>
      </c>
      <c r="Y643" t="s">
        <v>291</v>
      </c>
      <c r="Z643" s="3">
        <v>19</v>
      </c>
      <c r="AA643" t="s">
        <v>292</v>
      </c>
      <c r="AB643" t="s">
        <v>2329</v>
      </c>
      <c r="AC643" t="s">
        <v>61</v>
      </c>
      <c r="AD643" t="s">
        <v>61</v>
      </c>
      <c r="AE643" t="s">
        <v>2330</v>
      </c>
      <c r="AF643" t="s">
        <v>63</v>
      </c>
      <c r="AH643">
        <v>0</v>
      </c>
      <c r="AI643" s="2">
        <v>45036</v>
      </c>
      <c r="AJ643" t="s">
        <v>64</v>
      </c>
      <c r="AK643" t="s">
        <v>64</v>
      </c>
      <c r="AL643" t="s">
        <v>2331</v>
      </c>
      <c r="AM643" t="s">
        <v>2327</v>
      </c>
      <c r="AN643" s="3">
        <v>95.2</v>
      </c>
      <c r="AO643" t="s">
        <v>2329</v>
      </c>
      <c r="AP643" t="s">
        <v>64</v>
      </c>
      <c r="AQ643" t="s">
        <v>2330</v>
      </c>
      <c r="AR643">
        <v>917</v>
      </c>
      <c r="AS643" t="s">
        <v>66</v>
      </c>
    </row>
    <row r="644" spans="1:45" ht="16" x14ac:dyDescent="0.2">
      <c r="A644">
        <v>2421</v>
      </c>
      <c r="B644">
        <v>2421</v>
      </c>
      <c r="C644" s="2">
        <v>45036</v>
      </c>
      <c r="D644" t="s">
        <v>1761</v>
      </c>
      <c r="E644" t="s">
        <v>2032</v>
      </c>
      <c r="F644" s="3">
        <v>22.04</v>
      </c>
      <c r="G644" t="s">
        <v>47</v>
      </c>
      <c r="H644" s="3">
        <v>0</v>
      </c>
      <c r="I644" t="s">
        <v>48</v>
      </c>
      <c r="J644">
        <v>2720</v>
      </c>
      <c r="K644" t="s">
        <v>49</v>
      </c>
      <c r="L644" t="s">
        <v>50</v>
      </c>
      <c r="M644" t="s">
        <v>51</v>
      </c>
      <c r="N644">
        <v>942</v>
      </c>
      <c r="O644" t="s">
        <v>52</v>
      </c>
      <c r="P644" t="s">
        <v>53</v>
      </c>
      <c r="T644" t="s">
        <v>2332</v>
      </c>
      <c r="U644" t="s">
        <v>2333</v>
      </c>
      <c r="V644" t="s">
        <v>1698</v>
      </c>
      <c r="W644" t="s">
        <v>56</v>
      </c>
      <c r="X644" t="s">
        <v>2334</v>
      </c>
      <c r="Y644" t="s">
        <v>2036</v>
      </c>
      <c r="Z644" s="3">
        <v>19</v>
      </c>
      <c r="AA644" t="s">
        <v>2335</v>
      </c>
      <c r="AB644" t="s">
        <v>2336</v>
      </c>
      <c r="AC644" t="s">
        <v>61</v>
      </c>
      <c r="AD644" t="s">
        <v>61</v>
      </c>
      <c r="AE644" t="s">
        <v>2337</v>
      </c>
      <c r="AF644" t="s">
        <v>63</v>
      </c>
      <c r="AH644">
        <v>0</v>
      </c>
      <c r="AI644" s="2">
        <v>45036</v>
      </c>
      <c r="AJ644" t="s">
        <v>64</v>
      </c>
      <c r="AK644" t="s">
        <v>64</v>
      </c>
      <c r="AL644" t="s">
        <v>2338</v>
      </c>
      <c r="AM644" t="s">
        <v>2333</v>
      </c>
      <c r="AN644" s="3">
        <v>22.04</v>
      </c>
      <c r="AO644" t="s">
        <v>2336</v>
      </c>
      <c r="AP644" t="s">
        <v>64</v>
      </c>
      <c r="AQ644" t="s">
        <v>2337</v>
      </c>
      <c r="AR644">
        <v>938</v>
      </c>
      <c r="AS644" t="s">
        <v>66</v>
      </c>
    </row>
    <row r="645" spans="1:45" ht="16" x14ac:dyDescent="0.2">
      <c r="A645">
        <v>2373</v>
      </c>
      <c r="B645">
        <v>2373</v>
      </c>
      <c r="C645" s="2">
        <v>45037</v>
      </c>
      <c r="D645" t="s">
        <v>1748</v>
      </c>
      <c r="E645" t="s">
        <v>46</v>
      </c>
      <c r="F645" s="3">
        <v>1.6</v>
      </c>
      <c r="G645" t="s">
        <v>47</v>
      </c>
      <c r="H645" s="3">
        <v>0</v>
      </c>
      <c r="I645" t="s">
        <v>48</v>
      </c>
      <c r="J645">
        <v>2702</v>
      </c>
      <c r="K645" t="s">
        <v>49</v>
      </c>
      <c r="L645" t="s">
        <v>50</v>
      </c>
      <c r="M645" t="s">
        <v>51</v>
      </c>
      <c r="N645">
        <v>940</v>
      </c>
      <c r="O645" t="s">
        <v>52</v>
      </c>
      <c r="P645" t="s">
        <v>53</v>
      </c>
      <c r="T645" t="s">
        <v>1502</v>
      </c>
      <c r="U645" t="s">
        <v>2339</v>
      </c>
      <c r="Z645" s="3"/>
      <c r="AF645" t="s">
        <v>63</v>
      </c>
      <c r="AH645">
        <v>0</v>
      </c>
      <c r="AI645" s="2">
        <v>45037</v>
      </c>
      <c r="AJ645" t="s">
        <v>64</v>
      </c>
      <c r="AK645" t="s">
        <v>64</v>
      </c>
      <c r="AL645" t="s">
        <v>2340</v>
      </c>
      <c r="AM645" t="s">
        <v>2339</v>
      </c>
      <c r="AN645" s="3"/>
      <c r="AP645" t="s">
        <v>64</v>
      </c>
      <c r="AR645">
        <v>918</v>
      </c>
      <c r="AS645" t="s">
        <v>66</v>
      </c>
    </row>
    <row r="646" spans="1:45" ht="16" x14ac:dyDescent="0.2">
      <c r="A646">
        <v>2387</v>
      </c>
      <c r="B646">
        <v>2387</v>
      </c>
      <c r="C646" s="2">
        <v>45041</v>
      </c>
      <c r="D646" t="s">
        <v>1814</v>
      </c>
      <c r="E646" t="s">
        <v>2057</v>
      </c>
      <c r="F646" s="3">
        <v>21.88</v>
      </c>
      <c r="G646" t="s">
        <v>47</v>
      </c>
      <c r="H646" s="3">
        <v>0</v>
      </c>
      <c r="I646" t="s">
        <v>48</v>
      </c>
      <c r="J646">
        <v>2710</v>
      </c>
      <c r="K646" t="s">
        <v>49</v>
      </c>
      <c r="L646" t="s">
        <v>50</v>
      </c>
      <c r="M646" t="s">
        <v>51</v>
      </c>
      <c r="N646">
        <v>940</v>
      </c>
      <c r="O646" t="s">
        <v>52</v>
      </c>
      <c r="P646" t="s">
        <v>53</v>
      </c>
      <c r="T646" t="s">
        <v>2341</v>
      </c>
      <c r="U646" t="s">
        <v>2342</v>
      </c>
      <c r="V646" t="s">
        <v>1590</v>
      </c>
      <c r="W646" t="s">
        <v>56</v>
      </c>
      <c r="X646" t="s">
        <v>2343</v>
      </c>
      <c r="Y646" t="s">
        <v>2061</v>
      </c>
      <c r="Z646" s="3">
        <v>19</v>
      </c>
      <c r="AA646" t="s">
        <v>2344</v>
      </c>
      <c r="AB646" t="s">
        <v>2345</v>
      </c>
      <c r="AC646" t="s">
        <v>61</v>
      </c>
      <c r="AD646" t="s">
        <v>61</v>
      </c>
      <c r="AE646" t="s">
        <v>2346</v>
      </c>
      <c r="AF646" t="s">
        <v>63</v>
      </c>
      <c r="AH646">
        <v>0</v>
      </c>
      <c r="AI646" s="2">
        <v>45041</v>
      </c>
      <c r="AJ646" t="s">
        <v>64</v>
      </c>
      <c r="AK646" t="s">
        <v>64</v>
      </c>
      <c r="AL646" t="s">
        <v>2347</v>
      </c>
      <c r="AM646" t="s">
        <v>2342</v>
      </c>
      <c r="AN646" s="3">
        <v>21.88</v>
      </c>
      <c r="AO646" t="s">
        <v>2345</v>
      </c>
      <c r="AP646" t="s">
        <v>64</v>
      </c>
      <c r="AQ646" t="s">
        <v>2346</v>
      </c>
      <c r="AR646">
        <v>920</v>
      </c>
      <c r="AS646" t="s">
        <v>66</v>
      </c>
    </row>
    <row r="647" spans="1:45" ht="16" x14ac:dyDescent="0.2">
      <c r="A647">
        <v>2388</v>
      </c>
      <c r="B647">
        <v>2388</v>
      </c>
      <c r="C647" s="2">
        <v>45041</v>
      </c>
      <c r="E647" t="s">
        <v>744</v>
      </c>
      <c r="F647" s="3">
        <v>211.24</v>
      </c>
      <c r="G647" t="s">
        <v>47</v>
      </c>
      <c r="H647" s="3">
        <v>0</v>
      </c>
      <c r="I647" t="s">
        <v>48</v>
      </c>
      <c r="J647">
        <v>705</v>
      </c>
      <c r="K647" t="s">
        <v>52</v>
      </c>
      <c r="L647" t="s">
        <v>53</v>
      </c>
      <c r="N647">
        <v>940</v>
      </c>
      <c r="O647" t="s">
        <v>52</v>
      </c>
      <c r="P647" t="s">
        <v>53</v>
      </c>
      <c r="T647" t="s">
        <v>2348</v>
      </c>
      <c r="U647" t="s">
        <v>649</v>
      </c>
      <c r="Z647" s="3"/>
      <c r="AF647" t="s">
        <v>63</v>
      </c>
      <c r="AH647">
        <v>0</v>
      </c>
      <c r="AI647" s="2">
        <v>45041</v>
      </c>
      <c r="AJ647" t="s">
        <v>64</v>
      </c>
      <c r="AK647" t="s">
        <v>64</v>
      </c>
      <c r="AL647" t="s">
        <v>2349</v>
      </c>
      <c r="AM647" t="s">
        <v>649</v>
      </c>
      <c r="AN647" s="3"/>
      <c r="AP647" t="s">
        <v>64</v>
      </c>
      <c r="AR647">
        <v>921</v>
      </c>
      <c r="AS647" t="s">
        <v>66</v>
      </c>
    </row>
    <row r="648" spans="1:45" ht="16" x14ac:dyDescent="0.2">
      <c r="A648">
        <v>2427</v>
      </c>
      <c r="B648">
        <v>2427</v>
      </c>
      <c r="C648" s="2">
        <v>45041</v>
      </c>
      <c r="D648" t="s">
        <v>1761</v>
      </c>
      <c r="E648" t="s">
        <v>2350</v>
      </c>
      <c r="F648" s="3">
        <v>4.99</v>
      </c>
      <c r="G648" t="s">
        <v>47</v>
      </c>
      <c r="H648" s="3">
        <v>0</v>
      </c>
      <c r="I648" t="s">
        <v>48</v>
      </c>
      <c r="J648">
        <v>2720</v>
      </c>
      <c r="K648" t="s">
        <v>49</v>
      </c>
      <c r="L648" t="s">
        <v>50</v>
      </c>
      <c r="M648" t="s">
        <v>51</v>
      </c>
      <c r="N648">
        <v>942</v>
      </c>
      <c r="O648" t="s">
        <v>52</v>
      </c>
      <c r="P648" t="s">
        <v>53</v>
      </c>
      <c r="T648" t="s">
        <v>1043</v>
      </c>
      <c r="U648" t="s">
        <v>2351</v>
      </c>
      <c r="V648" t="s">
        <v>2352</v>
      </c>
      <c r="W648" t="s">
        <v>56</v>
      </c>
      <c r="X648" t="s">
        <v>2353</v>
      </c>
      <c r="Y648" t="s">
        <v>953</v>
      </c>
      <c r="Z648" s="3">
        <v>19</v>
      </c>
      <c r="AA648" t="s">
        <v>1046</v>
      </c>
      <c r="AB648" t="s">
        <v>2345</v>
      </c>
      <c r="AC648" t="s">
        <v>61</v>
      </c>
      <c r="AD648" t="s">
        <v>61</v>
      </c>
      <c r="AE648" t="s">
        <v>2354</v>
      </c>
      <c r="AF648" t="s">
        <v>63</v>
      </c>
      <c r="AH648">
        <v>0</v>
      </c>
      <c r="AI648" s="2">
        <v>45041</v>
      </c>
      <c r="AJ648" t="s">
        <v>64</v>
      </c>
      <c r="AK648" t="s">
        <v>64</v>
      </c>
      <c r="AL648" t="s">
        <v>2355</v>
      </c>
      <c r="AM648" t="s">
        <v>2351</v>
      </c>
      <c r="AN648" s="3">
        <v>4.99</v>
      </c>
      <c r="AO648" t="s">
        <v>2345</v>
      </c>
      <c r="AP648" t="s">
        <v>64</v>
      </c>
      <c r="AQ648" t="s">
        <v>2354</v>
      </c>
      <c r="AR648">
        <v>939</v>
      </c>
      <c r="AS648" t="s">
        <v>66</v>
      </c>
    </row>
    <row r="649" spans="1:45" ht="16" x14ac:dyDescent="0.2">
      <c r="A649">
        <v>2422</v>
      </c>
      <c r="B649">
        <v>2422</v>
      </c>
      <c r="C649" s="2">
        <v>45041</v>
      </c>
      <c r="E649" t="s">
        <v>2356</v>
      </c>
      <c r="F649" s="3">
        <v>211.24</v>
      </c>
      <c r="G649" t="s">
        <v>47</v>
      </c>
      <c r="H649" s="3">
        <v>0</v>
      </c>
      <c r="I649" t="s">
        <v>104</v>
      </c>
      <c r="J649">
        <v>942</v>
      </c>
      <c r="K649" t="s">
        <v>52</v>
      </c>
      <c r="L649" t="s">
        <v>53</v>
      </c>
      <c r="N649">
        <v>705</v>
      </c>
      <c r="O649" t="s">
        <v>52</v>
      </c>
      <c r="P649" t="s">
        <v>53</v>
      </c>
      <c r="T649" t="s">
        <v>2357</v>
      </c>
      <c r="U649" t="s">
        <v>2358</v>
      </c>
      <c r="Z649" s="3"/>
      <c r="AF649" t="s">
        <v>63</v>
      </c>
      <c r="AH649">
        <v>0</v>
      </c>
      <c r="AI649" s="2">
        <v>45041</v>
      </c>
      <c r="AJ649" t="s">
        <v>64</v>
      </c>
      <c r="AK649" t="s">
        <v>64</v>
      </c>
      <c r="AL649" t="s">
        <v>2359</v>
      </c>
      <c r="AM649" t="s">
        <v>2358</v>
      </c>
      <c r="AN649" s="3"/>
      <c r="AP649" t="s">
        <v>64</v>
      </c>
      <c r="AR649">
        <v>940</v>
      </c>
      <c r="AS649" t="s">
        <v>66</v>
      </c>
    </row>
    <row r="650" spans="1:45" ht="16" x14ac:dyDescent="0.2">
      <c r="A650">
        <v>2934</v>
      </c>
      <c r="B650">
        <v>2934</v>
      </c>
      <c r="C650" s="2">
        <v>45041</v>
      </c>
      <c r="E650" t="s">
        <v>2360</v>
      </c>
      <c r="F650" s="3">
        <v>5292.93</v>
      </c>
      <c r="G650" t="s">
        <v>47</v>
      </c>
      <c r="H650" s="3">
        <v>0</v>
      </c>
      <c r="I650" t="s">
        <v>48</v>
      </c>
      <c r="J650">
        <v>1712</v>
      </c>
      <c r="K650" t="s">
        <v>52</v>
      </c>
      <c r="L650" t="s">
        <v>203</v>
      </c>
      <c r="N650">
        <v>940</v>
      </c>
      <c r="O650" t="s">
        <v>52</v>
      </c>
      <c r="P650" t="s">
        <v>53</v>
      </c>
      <c r="T650" t="s">
        <v>2361</v>
      </c>
      <c r="U650" t="s">
        <v>2362</v>
      </c>
      <c r="Z650" s="3"/>
      <c r="AF650" t="s">
        <v>63</v>
      </c>
      <c r="AH650">
        <v>0</v>
      </c>
      <c r="AI650" s="2">
        <v>45041</v>
      </c>
      <c r="AJ650" t="s">
        <v>64</v>
      </c>
      <c r="AK650" t="s">
        <v>64</v>
      </c>
      <c r="AL650" t="s">
        <v>2363</v>
      </c>
      <c r="AM650" t="s">
        <v>2362</v>
      </c>
      <c r="AN650" s="3"/>
      <c r="AP650" t="s">
        <v>64</v>
      </c>
      <c r="AR650">
        <v>919</v>
      </c>
      <c r="AS650" t="s">
        <v>66</v>
      </c>
    </row>
    <row r="651" spans="1:45" ht="16" x14ac:dyDescent="0.2">
      <c r="A651">
        <v>2390</v>
      </c>
      <c r="B651">
        <v>2390</v>
      </c>
      <c r="C651" s="2">
        <v>45042</v>
      </c>
      <c r="E651" t="s">
        <v>582</v>
      </c>
      <c r="F651" s="3">
        <v>941.16</v>
      </c>
      <c r="G651" t="s">
        <v>47</v>
      </c>
      <c r="H651" s="3">
        <v>0</v>
      </c>
      <c r="I651" t="s">
        <v>48</v>
      </c>
      <c r="J651">
        <v>1705</v>
      </c>
      <c r="K651" t="s">
        <v>52</v>
      </c>
      <c r="L651" t="s">
        <v>203</v>
      </c>
      <c r="N651">
        <v>940</v>
      </c>
      <c r="O651" t="s">
        <v>52</v>
      </c>
      <c r="P651" t="s">
        <v>53</v>
      </c>
      <c r="T651" t="s">
        <v>1918</v>
      </c>
      <c r="U651" t="s">
        <v>2364</v>
      </c>
      <c r="Z651" s="3"/>
      <c r="AF651" t="s">
        <v>63</v>
      </c>
      <c r="AH651">
        <v>0</v>
      </c>
      <c r="AI651" s="2">
        <v>45042</v>
      </c>
      <c r="AJ651" t="s">
        <v>64</v>
      </c>
      <c r="AK651" t="s">
        <v>64</v>
      </c>
      <c r="AL651" t="s">
        <v>2365</v>
      </c>
      <c r="AM651" t="s">
        <v>2364</v>
      </c>
      <c r="AN651" s="3"/>
      <c r="AP651" t="s">
        <v>64</v>
      </c>
      <c r="AR651">
        <v>923</v>
      </c>
      <c r="AS651" t="s">
        <v>66</v>
      </c>
    </row>
    <row r="652" spans="1:45" ht="16" x14ac:dyDescent="0.2">
      <c r="A652">
        <v>2389</v>
      </c>
      <c r="B652">
        <v>2389</v>
      </c>
      <c r="C652" s="2">
        <v>45042</v>
      </c>
      <c r="E652" t="s">
        <v>256</v>
      </c>
      <c r="F652" s="3">
        <v>2537.0300000000002</v>
      </c>
      <c r="G652" t="s">
        <v>47</v>
      </c>
      <c r="H652" s="3">
        <v>0</v>
      </c>
      <c r="I652" t="s">
        <v>48</v>
      </c>
      <c r="J652">
        <v>1705</v>
      </c>
      <c r="K652" t="s">
        <v>52</v>
      </c>
      <c r="L652" t="s">
        <v>203</v>
      </c>
      <c r="N652">
        <v>940</v>
      </c>
      <c r="O652" t="s">
        <v>52</v>
      </c>
      <c r="P652" t="s">
        <v>53</v>
      </c>
      <c r="T652" t="s">
        <v>2286</v>
      </c>
      <c r="U652" t="s">
        <v>2366</v>
      </c>
      <c r="Z652" s="3"/>
      <c r="AF652" t="s">
        <v>63</v>
      </c>
      <c r="AH652">
        <v>0</v>
      </c>
      <c r="AI652" s="2">
        <v>45042</v>
      </c>
      <c r="AJ652" t="s">
        <v>64</v>
      </c>
      <c r="AK652" t="s">
        <v>64</v>
      </c>
      <c r="AL652" t="s">
        <v>2367</v>
      </c>
      <c r="AM652" t="s">
        <v>2366</v>
      </c>
      <c r="AN652" s="3"/>
      <c r="AP652" t="s">
        <v>64</v>
      </c>
      <c r="AR652">
        <v>922</v>
      </c>
      <c r="AS652" t="s">
        <v>66</v>
      </c>
    </row>
    <row r="653" spans="1:45" ht="16" x14ac:dyDescent="0.2">
      <c r="A653">
        <v>2392</v>
      </c>
      <c r="B653">
        <v>2392</v>
      </c>
      <c r="C653" s="2">
        <v>45044</v>
      </c>
      <c r="D653" t="s">
        <v>1748</v>
      </c>
      <c r="E653" t="s">
        <v>147</v>
      </c>
      <c r="F653" s="3">
        <v>4.28</v>
      </c>
      <c r="G653" t="s">
        <v>47</v>
      </c>
      <c r="H653" s="3">
        <v>0</v>
      </c>
      <c r="I653" t="s">
        <v>48</v>
      </c>
      <c r="J653">
        <v>2705</v>
      </c>
      <c r="K653" t="s">
        <v>49</v>
      </c>
      <c r="L653" t="s">
        <v>50</v>
      </c>
      <c r="M653" t="s">
        <v>51</v>
      </c>
      <c r="N653">
        <v>940</v>
      </c>
      <c r="O653" t="s">
        <v>52</v>
      </c>
      <c r="P653" t="s">
        <v>53</v>
      </c>
      <c r="T653" t="s">
        <v>2368</v>
      </c>
      <c r="U653" t="s">
        <v>2369</v>
      </c>
      <c r="Z653" s="3"/>
      <c r="AF653" t="s">
        <v>63</v>
      </c>
      <c r="AH653">
        <v>0</v>
      </c>
      <c r="AI653" s="2">
        <v>45044</v>
      </c>
      <c r="AJ653" t="s">
        <v>64</v>
      </c>
      <c r="AK653" t="s">
        <v>64</v>
      </c>
      <c r="AL653" t="s">
        <v>2370</v>
      </c>
      <c r="AM653" t="s">
        <v>2369</v>
      </c>
      <c r="AN653" s="3"/>
      <c r="AP653" t="s">
        <v>64</v>
      </c>
      <c r="AR653">
        <v>924</v>
      </c>
      <c r="AS653" t="s">
        <v>66</v>
      </c>
    </row>
    <row r="654" spans="1:45" ht="16" x14ac:dyDescent="0.2">
      <c r="A654">
        <v>2374</v>
      </c>
      <c r="B654">
        <v>2374</v>
      </c>
      <c r="C654" s="2">
        <v>45046</v>
      </c>
      <c r="E654" t="s">
        <v>205</v>
      </c>
      <c r="F654" s="3">
        <v>716.92</v>
      </c>
      <c r="G654" t="s">
        <v>47</v>
      </c>
      <c r="H654" s="3">
        <v>0</v>
      </c>
      <c r="I654" t="s">
        <v>104</v>
      </c>
      <c r="J654">
        <v>1730</v>
      </c>
      <c r="K654" t="s">
        <v>52</v>
      </c>
      <c r="L654" t="s">
        <v>203</v>
      </c>
      <c r="N654">
        <v>1700</v>
      </c>
      <c r="O654" t="s">
        <v>52</v>
      </c>
      <c r="P654" t="s">
        <v>203</v>
      </c>
      <c r="T654" t="s">
        <v>64</v>
      </c>
      <c r="Z654" s="3"/>
      <c r="AF654" t="s">
        <v>63</v>
      </c>
      <c r="AH654">
        <v>0</v>
      </c>
      <c r="AI654" s="2">
        <v>45046</v>
      </c>
      <c r="AJ654" t="s">
        <v>64</v>
      </c>
      <c r="AK654" t="s">
        <v>64</v>
      </c>
      <c r="AL654" t="s">
        <v>64</v>
      </c>
      <c r="AN654" s="3"/>
      <c r="AP654" t="s">
        <v>64</v>
      </c>
      <c r="AR654" t="s">
        <v>64</v>
      </c>
      <c r="AS654" t="s">
        <v>66</v>
      </c>
    </row>
    <row r="655" spans="1:45" ht="16" x14ac:dyDescent="0.2">
      <c r="A655">
        <v>2375</v>
      </c>
      <c r="B655">
        <v>2375</v>
      </c>
      <c r="C655" s="2">
        <v>45046</v>
      </c>
      <c r="E655" t="s">
        <v>370</v>
      </c>
      <c r="F655" s="3">
        <v>2173.9899999999998</v>
      </c>
      <c r="G655" t="s">
        <v>47</v>
      </c>
      <c r="H655" s="3">
        <v>0</v>
      </c>
      <c r="I655" t="s">
        <v>104</v>
      </c>
      <c r="J655">
        <v>1730</v>
      </c>
      <c r="K655" t="s">
        <v>52</v>
      </c>
      <c r="L655" t="s">
        <v>203</v>
      </c>
      <c r="N655">
        <v>1705</v>
      </c>
      <c r="O655" t="s">
        <v>52</v>
      </c>
      <c r="P655" t="s">
        <v>203</v>
      </c>
      <c r="T655" t="s">
        <v>64</v>
      </c>
      <c r="Z655" s="3"/>
      <c r="AF655" t="s">
        <v>63</v>
      </c>
      <c r="AH655">
        <v>0</v>
      </c>
      <c r="AI655" s="2">
        <v>45046</v>
      </c>
      <c r="AJ655" t="s">
        <v>64</v>
      </c>
      <c r="AK655" t="s">
        <v>64</v>
      </c>
      <c r="AL655" t="s">
        <v>64</v>
      </c>
      <c r="AN655" s="3"/>
      <c r="AP655" t="s">
        <v>64</v>
      </c>
      <c r="AR655" t="s">
        <v>64</v>
      </c>
      <c r="AS655" t="s">
        <v>66</v>
      </c>
    </row>
    <row r="656" spans="1:45" ht="16" x14ac:dyDescent="0.2">
      <c r="A656">
        <v>2376</v>
      </c>
      <c r="B656">
        <v>2376</v>
      </c>
      <c r="C656" s="2">
        <v>45046</v>
      </c>
      <c r="E656" t="s">
        <v>202</v>
      </c>
      <c r="F656" s="3">
        <v>3281.6</v>
      </c>
      <c r="G656" t="s">
        <v>47</v>
      </c>
      <c r="H656" s="3">
        <v>0</v>
      </c>
      <c r="I656" t="s">
        <v>104</v>
      </c>
      <c r="J656">
        <v>1730</v>
      </c>
      <c r="K656" t="s">
        <v>52</v>
      </c>
      <c r="L656" t="s">
        <v>203</v>
      </c>
      <c r="N656">
        <v>1712</v>
      </c>
      <c r="O656" t="s">
        <v>52</v>
      </c>
      <c r="P656" t="s">
        <v>203</v>
      </c>
      <c r="T656" t="s">
        <v>64</v>
      </c>
      <c r="Z656" s="3"/>
      <c r="AF656" t="s">
        <v>63</v>
      </c>
      <c r="AH656">
        <v>0</v>
      </c>
      <c r="AI656" s="2">
        <v>45046</v>
      </c>
      <c r="AJ656" t="s">
        <v>64</v>
      </c>
      <c r="AK656" t="s">
        <v>64</v>
      </c>
      <c r="AL656" t="s">
        <v>64</v>
      </c>
      <c r="AN656" s="3"/>
      <c r="AP656" t="s">
        <v>64</v>
      </c>
      <c r="AR656" t="s">
        <v>64</v>
      </c>
      <c r="AS656" t="s">
        <v>66</v>
      </c>
    </row>
    <row r="657" spans="1:45" ht="16" x14ac:dyDescent="0.2">
      <c r="A657">
        <v>2377</v>
      </c>
      <c r="B657">
        <v>2377</v>
      </c>
      <c r="C657" s="2">
        <v>45046</v>
      </c>
      <c r="D657" t="s">
        <v>1934</v>
      </c>
      <c r="E657" t="s">
        <v>206</v>
      </c>
      <c r="F657" s="3">
        <v>2847.87</v>
      </c>
      <c r="G657" t="s">
        <v>47</v>
      </c>
      <c r="H657" s="3">
        <v>0</v>
      </c>
      <c r="I657" t="s">
        <v>104</v>
      </c>
      <c r="J657">
        <v>2551</v>
      </c>
      <c r="K657" t="s">
        <v>49</v>
      </c>
      <c r="L657" t="s">
        <v>50</v>
      </c>
      <c r="M657" t="s">
        <v>51</v>
      </c>
      <c r="N657">
        <v>1730</v>
      </c>
      <c r="O657" t="s">
        <v>52</v>
      </c>
      <c r="P657" t="s">
        <v>203</v>
      </c>
      <c r="T657" t="s">
        <v>64</v>
      </c>
      <c r="Z657" s="3"/>
      <c r="AF657" t="s">
        <v>63</v>
      </c>
      <c r="AH657">
        <v>0</v>
      </c>
      <c r="AI657" s="2">
        <v>45046</v>
      </c>
      <c r="AJ657" t="s">
        <v>64</v>
      </c>
      <c r="AK657" t="s">
        <v>64</v>
      </c>
      <c r="AL657" t="s">
        <v>64</v>
      </c>
      <c r="AN657" s="3"/>
      <c r="AP657" t="s">
        <v>64</v>
      </c>
      <c r="AR657" t="s">
        <v>64</v>
      </c>
      <c r="AS657" t="s">
        <v>66</v>
      </c>
    </row>
    <row r="658" spans="1:45" ht="16" x14ac:dyDescent="0.2">
      <c r="A658">
        <v>2378</v>
      </c>
      <c r="B658">
        <v>2378</v>
      </c>
      <c r="C658" s="2">
        <v>45046</v>
      </c>
      <c r="D658" t="s">
        <v>1935</v>
      </c>
      <c r="E658" t="s">
        <v>206</v>
      </c>
      <c r="F658" s="3">
        <v>2158.59</v>
      </c>
      <c r="G658" t="s">
        <v>47</v>
      </c>
      <c r="H658" s="3">
        <v>0</v>
      </c>
      <c r="I658" t="s">
        <v>104</v>
      </c>
      <c r="J658">
        <v>2551</v>
      </c>
      <c r="K658" t="s">
        <v>49</v>
      </c>
      <c r="L658" t="s">
        <v>50</v>
      </c>
      <c r="M658" t="s">
        <v>51</v>
      </c>
      <c r="N658">
        <v>1730</v>
      </c>
      <c r="O658" t="s">
        <v>52</v>
      </c>
      <c r="P658" t="s">
        <v>203</v>
      </c>
      <c r="T658" t="s">
        <v>64</v>
      </c>
      <c r="Z658" s="3"/>
      <c r="AF658" t="s">
        <v>63</v>
      </c>
      <c r="AH658">
        <v>0</v>
      </c>
      <c r="AI658" s="2">
        <v>45046</v>
      </c>
      <c r="AJ658" t="s">
        <v>64</v>
      </c>
      <c r="AK658" t="s">
        <v>64</v>
      </c>
      <c r="AL658" t="s">
        <v>64</v>
      </c>
      <c r="AN658" s="3"/>
      <c r="AP658" t="s">
        <v>64</v>
      </c>
      <c r="AR658" t="s">
        <v>64</v>
      </c>
      <c r="AS658" t="s">
        <v>66</v>
      </c>
    </row>
    <row r="659" spans="1:45" ht="16" x14ac:dyDescent="0.2">
      <c r="A659">
        <v>2379</v>
      </c>
      <c r="B659">
        <v>2379</v>
      </c>
      <c r="C659" s="2">
        <v>45046</v>
      </c>
      <c r="E659" t="s">
        <v>202</v>
      </c>
      <c r="F659" s="3">
        <v>2011.33</v>
      </c>
      <c r="G659" t="s">
        <v>47</v>
      </c>
      <c r="H659" s="3">
        <v>0</v>
      </c>
      <c r="I659" t="s">
        <v>104</v>
      </c>
      <c r="J659">
        <v>1730</v>
      </c>
      <c r="K659" t="s">
        <v>52</v>
      </c>
      <c r="L659" t="s">
        <v>203</v>
      </c>
      <c r="N659">
        <v>1712</v>
      </c>
      <c r="O659" t="s">
        <v>52</v>
      </c>
      <c r="P659" t="s">
        <v>203</v>
      </c>
      <c r="T659" t="s">
        <v>64</v>
      </c>
      <c r="Z659" s="3"/>
      <c r="AF659" t="s">
        <v>63</v>
      </c>
      <c r="AH659">
        <v>0</v>
      </c>
      <c r="AI659" s="2">
        <v>45046</v>
      </c>
      <c r="AJ659" t="s">
        <v>64</v>
      </c>
      <c r="AK659" t="s">
        <v>64</v>
      </c>
      <c r="AL659" t="s">
        <v>64</v>
      </c>
      <c r="AN659" s="3"/>
      <c r="AP659" t="s">
        <v>64</v>
      </c>
      <c r="AR659" t="s">
        <v>64</v>
      </c>
      <c r="AS659" t="s">
        <v>66</v>
      </c>
    </row>
    <row r="660" spans="1:45" ht="16" x14ac:dyDescent="0.2">
      <c r="A660">
        <v>2380</v>
      </c>
      <c r="B660">
        <v>2380</v>
      </c>
      <c r="C660" s="2">
        <v>45046</v>
      </c>
      <c r="E660" t="s">
        <v>205</v>
      </c>
      <c r="F660" s="3">
        <v>368.31</v>
      </c>
      <c r="G660" t="s">
        <v>47</v>
      </c>
      <c r="H660" s="3">
        <v>0</v>
      </c>
      <c r="I660" t="s">
        <v>104</v>
      </c>
      <c r="J660">
        <v>1730</v>
      </c>
      <c r="K660" t="s">
        <v>52</v>
      </c>
      <c r="L660" t="s">
        <v>203</v>
      </c>
      <c r="N660">
        <v>1700</v>
      </c>
      <c r="O660" t="s">
        <v>52</v>
      </c>
      <c r="P660" t="s">
        <v>203</v>
      </c>
      <c r="T660" t="s">
        <v>64</v>
      </c>
      <c r="Z660" s="3"/>
      <c r="AF660" t="s">
        <v>63</v>
      </c>
      <c r="AH660">
        <v>0</v>
      </c>
      <c r="AI660" s="2">
        <v>45046</v>
      </c>
      <c r="AJ660" t="s">
        <v>64</v>
      </c>
      <c r="AK660" t="s">
        <v>64</v>
      </c>
      <c r="AL660" t="s">
        <v>64</v>
      </c>
      <c r="AN660" s="3"/>
      <c r="AP660" t="s">
        <v>64</v>
      </c>
      <c r="AR660" t="s">
        <v>64</v>
      </c>
      <c r="AS660" t="s">
        <v>66</v>
      </c>
    </row>
    <row r="661" spans="1:45" ht="16" x14ac:dyDescent="0.2">
      <c r="A661">
        <v>2381</v>
      </c>
      <c r="B661">
        <v>2381</v>
      </c>
      <c r="C661" s="2">
        <v>45046</v>
      </c>
      <c r="E661" t="s">
        <v>370</v>
      </c>
      <c r="F661" s="3">
        <v>1304.2</v>
      </c>
      <c r="G661" t="s">
        <v>47</v>
      </c>
      <c r="H661" s="3">
        <v>0</v>
      </c>
      <c r="I661" t="s">
        <v>104</v>
      </c>
      <c r="J661">
        <v>1730</v>
      </c>
      <c r="K661" t="s">
        <v>52</v>
      </c>
      <c r="L661" t="s">
        <v>203</v>
      </c>
      <c r="N661">
        <v>1705</v>
      </c>
      <c r="O661" t="s">
        <v>52</v>
      </c>
      <c r="P661" t="s">
        <v>203</v>
      </c>
      <c r="T661" t="s">
        <v>64</v>
      </c>
      <c r="Z661" s="3"/>
      <c r="AF661" t="s">
        <v>63</v>
      </c>
      <c r="AH661">
        <v>0</v>
      </c>
      <c r="AI661" s="2">
        <v>45046</v>
      </c>
      <c r="AJ661" t="s">
        <v>64</v>
      </c>
      <c r="AK661" t="s">
        <v>64</v>
      </c>
      <c r="AL661" t="s">
        <v>64</v>
      </c>
      <c r="AN661" s="3"/>
      <c r="AP661" t="s">
        <v>64</v>
      </c>
      <c r="AR661" t="s">
        <v>64</v>
      </c>
      <c r="AS661" t="s">
        <v>66</v>
      </c>
    </row>
    <row r="662" spans="1:45" ht="16" x14ac:dyDescent="0.2">
      <c r="A662">
        <v>2382</v>
      </c>
      <c r="B662">
        <v>2382</v>
      </c>
      <c r="C662" s="2">
        <v>45046</v>
      </c>
      <c r="D662" t="s">
        <v>1936</v>
      </c>
      <c r="E662" t="s">
        <v>206</v>
      </c>
      <c r="F662" s="3">
        <v>2988.56</v>
      </c>
      <c r="G662" t="s">
        <v>47</v>
      </c>
      <c r="H662" s="3">
        <v>0</v>
      </c>
      <c r="I662" t="s">
        <v>104</v>
      </c>
      <c r="J662">
        <v>2551</v>
      </c>
      <c r="K662" t="s">
        <v>49</v>
      </c>
      <c r="L662" t="s">
        <v>50</v>
      </c>
      <c r="M662" t="s">
        <v>51</v>
      </c>
      <c r="N662">
        <v>1730</v>
      </c>
      <c r="O662" t="s">
        <v>52</v>
      </c>
      <c r="P662" t="s">
        <v>203</v>
      </c>
      <c r="T662" t="s">
        <v>64</v>
      </c>
      <c r="Z662" s="3"/>
      <c r="AF662" t="s">
        <v>63</v>
      </c>
      <c r="AH662">
        <v>0</v>
      </c>
      <c r="AI662" s="2">
        <v>45046</v>
      </c>
      <c r="AJ662" t="s">
        <v>64</v>
      </c>
      <c r="AK662" t="s">
        <v>64</v>
      </c>
      <c r="AL662" t="s">
        <v>64</v>
      </c>
      <c r="AN662" s="3"/>
      <c r="AP662" t="s">
        <v>64</v>
      </c>
      <c r="AR662" t="s">
        <v>64</v>
      </c>
      <c r="AS662" t="s">
        <v>66</v>
      </c>
    </row>
    <row r="663" spans="1:45" ht="16" x14ac:dyDescent="0.2">
      <c r="A663">
        <v>2383</v>
      </c>
      <c r="B663">
        <v>2383</v>
      </c>
      <c r="C663" s="2">
        <v>45046</v>
      </c>
      <c r="D663" t="s">
        <v>1936</v>
      </c>
      <c r="E663" t="s">
        <v>204</v>
      </c>
      <c r="F663" s="3">
        <v>695.28</v>
      </c>
      <c r="G663" t="s">
        <v>47</v>
      </c>
      <c r="H663" s="3">
        <v>0</v>
      </c>
      <c r="I663" t="s">
        <v>104</v>
      </c>
      <c r="J663">
        <v>2555</v>
      </c>
      <c r="K663" t="s">
        <v>49</v>
      </c>
      <c r="L663" t="s">
        <v>50</v>
      </c>
      <c r="M663" t="s">
        <v>51</v>
      </c>
      <c r="N663">
        <v>1730</v>
      </c>
      <c r="O663" t="s">
        <v>52</v>
      </c>
      <c r="P663" t="s">
        <v>203</v>
      </c>
      <c r="T663" t="s">
        <v>64</v>
      </c>
      <c r="Z663" s="3"/>
      <c r="AF663" t="s">
        <v>63</v>
      </c>
      <c r="AH663">
        <v>0</v>
      </c>
      <c r="AI663" s="2">
        <v>45046</v>
      </c>
      <c r="AJ663" t="s">
        <v>64</v>
      </c>
      <c r="AK663" t="s">
        <v>64</v>
      </c>
      <c r="AL663" t="s">
        <v>64</v>
      </c>
      <c r="AN663" s="3"/>
      <c r="AP663" t="s">
        <v>64</v>
      </c>
      <c r="AR663" t="s">
        <v>64</v>
      </c>
      <c r="AS663" t="s">
        <v>66</v>
      </c>
    </row>
    <row r="664" spans="1:45" ht="16" x14ac:dyDescent="0.2">
      <c r="A664">
        <v>2384</v>
      </c>
      <c r="B664">
        <v>2384</v>
      </c>
      <c r="C664" s="2">
        <v>45046</v>
      </c>
      <c r="D664" t="s">
        <v>1934</v>
      </c>
      <c r="E664" t="s">
        <v>204</v>
      </c>
      <c r="F664" s="3">
        <v>662.55</v>
      </c>
      <c r="G664" t="s">
        <v>47</v>
      </c>
      <c r="H664" s="3">
        <v>0</v>
      </c>
      <c r="I664" t="s">
        <v>104</v>
      </c>
      <c r="J664">
        <v>2555</v>
      </c>
      <c r="K664" t="s">
        <v>49</v>
      </c>
      <c r="L664" t="s">
        <v>50</v>
      </c>
      <c r="M664" t="s">
        <v>51</v>
      </c>
      <c r="N664">
        <v>1730</v>
      </c>
      <c r="O664" t="s">
        <v>52</v>
      </c>
      <c r="P664" t="s">
        <v>203</v>
      </c>
      <c r="T664" t="s">
        <v>64</v>
      </c>
      <c r="Z664" s="3"/>
      <c r="AF664" t="s">
        <v>63</v>
      </c>
      <c r="AH664">
        <v>0</v>
      </c>
      <c r="AI664" s="2">
        <v>45046</v>
      </c>
      <c r="AJ664" t="s">
        <v>64</v>
      </c>
      <c r="AK664" t="s">
        <v>64</v>
      </c>
      <c r="AL664" t="s">
        <v>64</v>
      </c>
      <c r="AN664" s="3"/>
      <c r="AP664" t="s">
        <v>64</v>
      </c>
      <c r="AR664" t="s">
        <v>64</v>
      </c>
      <c r="AS664" t="s">
        <v>66</v>
      </c>
    </row>
    <row r="665" spans="1:45" ht="16" x14ac:dyDescent="0.2">
      <c r="A665">
        <v>2385</v>
      </c>
      <c r="B665">
        <v>2385</v>
      </c>
      <c r="C665" s="2">
        <v>45046</v>
      </c>
      <c r="D665" t="s">
        <v>1935</v>
      </c>
      <c r="E665" t="s">
        <v>204</v>
      </c>
      <c r="F665" s="3">
        <v>503.5</v>
      </c>
      <c r="G665" t="s">
        <v>47</v>
      </c>
      <c r="H665" s="3">
        <v>0</v>
      </c>
      <c r="I665" t="s">
        <v>104</v>
      </c>
      <c r="J665">
        <v>2555</v>
      </c>
      <c r="K665" t="s">
        <v>49</v>
      </c>
      <c r="L665" t="s">
        <v>50</v>
      </c>
      <c r="M665" t="s">
        <v>51</v>
      </c>
      <c r="N665">
        <v>1730</v>
      </c>
      <c r="O665" t="s">
        <v>52</v>
      </c>
      <c r="P665" t="s">
        <v>203</v>
      </c>
      <c r="T665" t="s">
        <v>64</v>
      </c>
      <c r="Z665" s="3"/>
      <c r="AF665" t="s">
        <v>63</v>
      </c>
      <c r="AH665">
        <v>0</v>
      </c>
      <c r="AI665" s="2">
        <v>45046</v>
      </c>
      <c r="AJ665" t="s">
        <v>64</v>
      </c>
      <c r="AK665" t="s">
        <v>64</v>
      </c>
      <c r="AL665" t="s">
        <v>64</v>
      </c>
      <c r="AN665" s="3"/>
      <c r="AP665" t="s">
        <v>64</v>
      </c>
      <c r="AR665" t="s">
        <v>64</v>
      </c>
      <c r="AS665" t="s">
        <v>66</v>
      </c>
    </row>
    <row r="666" spans="1:45" ht="16" x14ac:dyDescent="0.2">
      <c r="A666">
        <v>2431</v>
      </c>
      <c r="B666">
        <v>2431</v>
      </c>
      <c r="C666" s="2">
        <v>45056</v>
      </c>
      <c r="D666" t="s">
        <v>1748</v>
      </c>
      <c r="E666" t="s">
        <v>2371</v>
      </c>
      <c r="F666" s="3">
        <v>86.83</v>
      </c>
      <c r="G666" t="s">
        <v>47</v>
      </c>
      <c r="H666" s="3">
        <v>0</v>
      </c>
      <c r="I666" t="s">
        <v>48</v>
      </c>
      <c r="J666">
        <v>2663</v>
      </c>
      <c r="K666" t="s">
        <v>49</v>
      </c>
      <c r="L666" t="s">
        <v>50</v>
      </c>
      <c r="M666" t="s">
        <v>51</v>
      </c>
      <c r="N666">
        <v>940</v>
      </c>
      <c r="O666" t="s">
        <v>52</v>
      </c>
      <c r="P666" t="s">
        <v>53</v>
      </c>
      <c r="T666" t="s">
        <v>2372</v>
      </c>
      <c r="U666" t="s">
        <v>2373</v>
      </c>
      <c r="V666" t="s">
        <v>1607</v>
      </c>
      <c r="W666" t="s">
        <v>56</v>
      </c>
      <c r="X666" t="s">
        <v>2374</v>
      </c>
      <c r="Y666" t="s">
        <v>2375</v>
      </c>
      <c r="Z666" s="3">
        <v>19</v>
      </c>
      <c r="AA666" t="s">
        <v>2376</v>
      </c>
      <c r="AB666" t="s">
        <v>2377</v>
      </c>
      <c r="AC666" t="s">
        <v>61</v>
      </c>
      <c r="AD666" t="s">
        <v>61</v>
      </c>
      <c r="AE666" t="s">
        <v>2378</v>
      </c>
      <c r="AF666" t="s">
        <v>63</v>
      </c>
      <c r="AH666">
        <v>0</v>
      </c>
      <c r="AI666" s="2">
        <v>45056</v>
      </c>
      <c r="AJ666" t="s">
        <v>64</v>
      </c>
      <c r="AK666" t="s">
        <v>64</v>
      </c>
      <c r="AL666" t="s">
        <v>2379</v>
      </c>
      <c r="AM666" t="s">
        <v>2373</v>
      </c>
      <c r="AN666" s="3">
        <v>86.83</v>
      </c>
      <c r="AO666" t="s">
        <v>2377</v>
      </c>
      <c r="AP666" t="s">
        <v>64</v>
      </c>
      <c r="AQ666" t="s">
        <v>2378</v>
      </c>
      <c r="AR666">
        <v>927</v>
      </c>
      <c r="AS666" t="s">
        <v>66</v>
      </c>
    </row>
    <row r="667" spans="1:45" ht="16" x14ac:dyDescent="0.2">
      <c r="A667">
        <v>2397</v>
      </c>
      <c r="B667">
        <v>2397</v>
      </c>
      <c r="C667" s="2">
        <v>45056.421099537038</v>
      </c>
      <c r="E667" t="s">
        <v>1231</v>
      </c>
      <c r="F667" s="3">
        <v>52.9</v>
      </c>
      <c r="G667" t="s">
        <v>47</v>
      </c>
      <c r="H667" s="3">
        <v>0</v>
      </c>
      <c r="I667" t="s">
        <v>104</v>
      </c>
      <c r="J667">
        <v>941</v>
      </c>
      <c r="K667" t="s">
        <v>52</v>
      </c>
      <c r="L667" t="s">
        <v>53</v>
      </c>
      <c r="N667">
        <v>705</v>
      </c>
      <c r="O667" t="s">
        <v>52</v>
      </c>
      <c r="P667" t="s">
        <v>53</v>
      </c>
      <c r="T667" t="s">
        <v>2320</v>
      </c>
      <c r="U667" t="s">
        <v>2380</v>
      </c>
      <c r="Z667" s="3"/>
      <c r="AF667" t="s">
        <v>63</v>
      </c>
      <c r="AH667">
        <v>0</v>
      </c>
      <c r="AI667" s="2">
        <v>45056</v>
      </c>
      <c r="AJ667" t="s">
        <v>64</v>
      </c>
      <c r="AK667" t="s">
        <v>64</v>
      </c>
      <c r="AL667" t="s">
        <v>2381</v>
      </c>
      <c r="AM667" t="s">
        <v>2380</v>
      </c>
      <c r="AN667" s="3"/>
      <c r="AP667" t="s">
        <v>64</v>
      </c>
      <c r="AR667">
        <v>925</v>
      </c>
      <c r="AS667" t="s">
        <v>66</v>
      </c>
    </row>
    <row r="668" spans="1:45" ht="16" x14ac:dyDescent="0.2">
      <c r="A668">
        <v>2398</v>
      </c>
      <c r="B668">
        <v>2398</v>
      </c>
      <c r="C668" s="2">
        <v>45056.421099537038</v>
      </c>
      <c r="D668" t="s">
        <v>1748</v>
      </c>
      <c r="E668" t="s">
        <v>2165</v>
      </c>
      <c r="F668" s="3">
        <v>52.9</v>
      </c>
      <c r="G668" t="s">
        <v>47</v>
      </c>
      <c r="H668" s="3">
        <v>0</v>
      </c>
      <c r="I668" t="s">
        <v>48</v>
      </c>
      <c r="J668">
        <v>2900</v>
      </c>
      <c r="K668" t="s">
        <v>49</v>
      </c>
      <c r="L668" t="s">
        <v>50</v>
      </c>
      <c r="M668" t="s">
        <v>51</v>
      </c>
      <c r="N668">
        <v>941</v>
      </c>
      <c r="O668" t="s">
        <v>52</v>
      </c>
      <c r="P668" t="s">
        <v>53</v>
      </c>
      <c r="T668" t="s">
        <v>2313</v>
      </c>
      <c r="U668" t="s">
        <v>2382</v>
      </c>
      <c r="V668" t="s">
        <v>1713</v>
      </c>
      <c r="W668" t="s">
        <v>56</v>
      </c>
      <c r="X668" t="s">
        <v>2383</v>
      </c>
      <c r="Y668" t="s">
        <v>323</v>
      </c>
      <c r="Z668" s="3">
        <v>19</v>
      </c>
      <c r="AA668" t="s">
        <v>2316</v>
      </c>
      <c r="AB668" t="s">
        <v>2384</v>
      </c>
      <c r="AC668" t="s">
        <v>61</v>
      </c>
      <c r="AD668" t="s">
        <v>61</v>
      </c>
      <c r="AE668" t="s">
        <v>2385</v>
      </c>
      <c r="AF668" t="s">
        <v>63</v>
      </c>
      <c r="AH668">
        <v>0</v>
      </c>
      <c r="AI668" s="2">
        <v>45056</v>
      </c>
      <c r="AJ668" t="s">
        <v>64</v>
      </c>
      <c r="AK668" t="s">
        <v>64</v>
      </c>
      <c r="AL668" t="s">
        <v>2386</v>
      </c>
      <c r="AM668" t="s">
        <v>2382</v>
      </c>
      <c r="AN668" s="3">
        <v>52.9</v>
      </c>
      <c r="AO668" t="s">
        <v>2384</v>
      </c>
      <c r="AP668" t="s">
        <v>64</v>
      </c>
      <c r="AQ668" t="s">
        <v>2385</v>
      </c>
      <c r="AR668">
        <v>926</v>
      </c>
      <c r="AS668" t="s">
        <v>66</v>
      </c>
    </row>
    <row r="669" spans="1:45" ht="16" x14ac:dyDescent="0.2">
      <c r="A669">
        <v>2400</v>
      </c>
      <c r="B669">
        <v>2400</v>
      </c>
      <c r="C669" s="2">
        <v>45058</v>
      </c>
      <c r="E669" t="s">
        <v>1265</v>
      </c>
      <c r="F669" s="3">
        <v>52.9</v>
      </c>
      <c r="G669" t="s">
        <v>47</v>
      </c>
      <c r="H669" s="3">
        <v>0</v>
      </c>
      <c r="I669" t="s">
        <v>48</v>
      </c>
      <c r="J669">
        <v>705</v>
      </c>
      <c r="K669" t="s">
        <v>52</v>
      </c>
      <c r="L669" t="s">
        <v>53</v>
      </c>
      <c r="N669">
        <v>940</v>
      </c>
      <c r="O669" t="s">
        <v>52</v>
      </c>
      <c r="P669" t="s">
        <v>53</v>
      </c>
      <c r="T669" t="s">
        <v>2313</v>
      </c>
      <c r="U669" t="s">
        <v>2387</v>
      </c>
      <c r="Z669" s="3"/>
      <c r="AF669" t="s">
        <v>63</v>
      </c>
      <c r="AH669">
        <v>0</v>
      </c>
      <c r="AI669" s="2">
        <v>45058</v>
      </c>
      <c r="AJ669" t="s">
        <v>64</v>
      </c>
      <c r="AK669" t="s">
        <v>64</v>
      </c>
      <c r="AL669" t="s">
        <v>2388</v>
      </c>
      <c r="AM669" t="s">
        <v>2387</v>
      </c>
      <c r="AN669" s="3"/>
      <c r="AP669" t="s">
        <v>64</v>
      </c>
      <c r="AR669">
        <v>928</v>
      </c>
      <c r="AS669" t="s">
        <v>66</v>
      </c>
    </row>
    <row r="670" spans="1:45" ht="16" x14ac:dyDescent="0.2">
      <c r="A670">
        <v>2403</v>
      </c>
      <c r="B670">
        <v>2403</v>
      </c>
      <c r="C670" s="2">
        <v>45061</v>
      </c>
      <c r="E670" t="s">
        <v>215</v>
      </c>
      <c r="F670" s="3">
        <v>1085.23</v>
      </c>
      <c r="G670" t="s">
        <v>47</v>
      </c>
      <c r="H670" s="3">
        <v>0</v>
      </c>
      <c r="I670" t="s">
        <v>48</v>
      </c>
      <c r="J670">
        <v>1700</v>
      </c>
      <c r="K670" t="s">
        <v>52</v>
      </c>
      <c r="L670" t="s">
        <v>203</v>
      </c>
      <c r="N670">
        <v>940</v>
      </c>
      <c r="O670" t="s">
        <v>52</v>
      </c>
      <c r="P670" t="s">
        <v>53</v>
      </c>
      <c r="T670" t="s">
        <v>2389</v>
      </c>
      <c r="U670" t="s">
        <v>2390</v>
      </c>
      <c r="Z670" s="3"/>
      <c r="AF670" t="s">
        <v>63</v>
      </c>
      <c r="AH670">
        <v>0</v>
      </c>
      <c r="AI670" s="2">
        <v>45061</v>
      </c>
      <c r="AJ670" t="s">
        <v>64</v>
      </c>
      <c r="AK670" t="s">
        <v>64</v>
      </c>
      <c r="AL670" t="s">
        <v>2391</v>
      </c>
      <c r="AM670" t="s">
        <v>2390</v>
      </c>
      <c r="AN670" s="3"/>
      <c r="AP670" t="s">
        <v>64</v>
      </c>
      <c r="AR670">
        <v>931</v>
      </c>
      <c r="AS670" t="s">
        <v>66</v>
      </c>
    </row>
    <row r="671" spans="1:45" ht="16" x14ac:dyDescent="0.2">
      <c r="A671">
        <v>2434</v>
      </c>
      <c r="B671">
        <v>2434</v>
      </c>
      <c r="C671" s="2">
        <v>45061</v>
      </c>
      <c r="D671" t="s">
        <v>1748</v>
      </c>
      <c r="E671" t="s">
        <v>2392</v>
      </c>
      <c r="F671" s="3">
        <v>17.89</v>
      </c>
      <c r="G671" t="s">
        <v>47</v>
      </c>
      <c r="H671" s="3">
        <v>0</v>
      </c>
      <c r="I671" t="s">
        <v>48</v>
      </c>
      <c r="J671">
        <v>2558</v>
      </c>
      <c r="K671" t="s">
        <v>49</v>
      </c>
      <c r="L671" t="s">
        <v>50</v>
      </c>
      <c r="M671" t="s">
        <v>51</v>
      </c>
      <c r="N671">
        <v>940</v>
      </c>
      <c r="O671" t="s">
        <v>52</v>
      </c>
      <c r="P671" t="s">
        <v>53</v>
      </c>
      <c r="T671" t="s">
        <v>2393</v>
      </c>
      <c r="U671" t="s">
        <v>2394</v>
      </c>
      <c r="V671" t="s">
        <v>1738</v>
      </c>
      <c r="W671" t="s">
        <v>56</v>
      </c>
      <c r="X671" t="s">
        <v>2395</v>
      </c>
      <c r="Y671" t="s">
        <v>2396</v>
      </c>
      <c r="Z671" s="3">
        <v>0</v>
      </c>
      <c r="AA671" t="s">
        <v>2397</v>
      </c>
      <c r="AB671" t="s">
        <v>2398</v>
      </c>
      <c r="AC671" t="s">
        <v>61</v>
      </c>
      <c r="AD671" t="s">
        <v>61</v>
      </c>
      <c r="AE671" t="s">
        <v>2399</v>
      </c>
      <c r="AF671" t="s">
        <v>63</v>
      </c>
      <c r="AH671">
        <v>0</v>
      </c>
      <c r="AI671" s="2">
        <v>45061</v>
      </c>
      <c r="AJ671" t="s">
        <v>64</v>
      </c>
      <c r="AK671" t="s">
        <v>64</v>
      </c>
      <c r="AL671" t="s">
        <v>2400</v>
      </c>
      <c r="AM671" t="s">
        <v>2394</v>
      </c>
      <c r="AN671" s="3">
        <v>280.64999999999998</v>
      </c>
      <c r="AO671" t="s">
        <v>2398</v>
      </c>
      <c r="AP671" t="s">
        <v>64</v>
      </c>
      <c r="AQ671" t="s">
        <v>2399</v>
      </c>
      <c r="AR671">
        <v>930</v>
      </c>
      <c r="AS671" t="s">
        <v>66</v>
      </c>
    </row>
    <row r="672" spans="1:45" ht="16" x14ac:dyDescent="0.2">
      <c r="A672">
        <v>2435</v>
      </c>
      <c r="B672">
        <v>2435</v>
      </c>
      <c r="C672" s="2">
        <v>45061</v>
      </c>
      <c r="D672" t="s">
        <v>1936</v>
      </c>
      <c r="E672" t="s">
        <v>2401</v>
      </c>
      <c r="F672" s="3">
        <v>95.62</v>
      </c>
      <c r="G672" t="s">
        <v>47</v>
      </c>
      <c r="H672" s="3">
        <v>0</v>
      </c>
      <c r="I672" t="s">
        <v>48</v>
      </c>
      <c r="J672">
        <v>2558</v>
      </c>
      <c r="K672" t="s">
        <v>49</v>
      </c>
      <c r="L672" t="s">
        <v>50</v>
      </c>
      <c r="M672" t="s">
        <v>51</v>
      </c>
      <c r="N672">
        <v>940</v>
      </c>
      <c r="O672" t="s">
        <v>52</v>
      </c>
      <c r="P672" t="s">
        <v>53</v>
      </c>
      <c r="T672" t="s">
        <v>2393</v>
      </c>
      <c r="U672" t="s">
        <v>2394</v>
      </c>
      <c r="V672" t="s">
        <v>1738</v>
      </c>
      <c r="W672" t="s">
        <v>56</v>
      </c>
      <c r="X672" t="s">
        <v>2395</v>
      </c>
      <c r="Y672" t="s">
        <v>2396</v>
      </c>
      <c r="Z672" s="3">
        <v>0</v>
      </c>
      <c r="AA672" t="s">
        <v>2397</v>
      </c>
      <c r="AB672" t="s">
        <v>2398</v>
      </c>
      <c r="AC672" t="s">
        <v>61</v>
      </c>
      <c r="AD672" t="s">
        <v>61</v>
      </c>
      <c r="AE672" t="s">
        <v>2399</v>
      </c>
      <c r="AF672" t="s">
        <v>63</v>
      </c>
      <c r="AH672">
        <v>0</v>
      </c>
      <c r="AI672" s="2">
        <v>45061</v>
      </c>
      <c r="AJ672" t="s">
        <v>64</v>
      </c>
      <c r="AK672" t="s">
        <v>64</v>
      </c>
      <c r="AL672" t="s">
        <v>2400</v>
      </c>
      <c r="AM672" t="s">
        <v>2394</v>
      </c>
      <c r="AN672" s="3">
        <v>280.64999999999998</v>
      </c>
      <c r="AO672" t="s">
        <v>2398</v>
      </c>
      <c r="AP672" t="s">
        <v>64</v>
      </c>
      <c r="AQ672" t="s">
        <v>2399</v>
      </c>
      <c r="AR672">
        <v>930</v>
      </c>
      <c r="AS672" t="s">
        <v>66</v>
      </c>
    </row>
    <row r="673" spans="1:45" ht="16" x14ac:dyDescent="0.2">
      <c r="A673">
        <v>2436</v>
      </c>
      <c r="B673">
        <v>2436</v>
      </c>
      <c r="C673" s="2">
        <v>45061</v>
      </c>
      <c r="D673" t="s">
        <v>1934</v>
      </c>
      <c r="E673" t="s">
        <v>2402</v>
      </c>
      <c r="F673" s="3">
        <v>96.63</v>
      </c>
      <c r="G673" t="s">
        <v>47</v>
      </c>
      <c r="H673" s="3">
        <v>0</v>
      </c>
      <c r="I673" t="s">
        <v>48</v>
      </c>
      <c r="J673">
        <v>2558</v>
      </c>
      <c r="K673" t="s">
        <v>49</v>
      </c>
      <c r="L673" t="s">
        <v>50</v>
      </c>
      <c r="M673" t="s">
        <v>51</v>
      </c>
      <c r="N673">
        <v>940</v>
      </c>
      <c r="O673" t="s">
        <v>52</v>
      </c>
      <c r="P673" t="s">
        <v>53</v>
      </c>
      <c r="T673" t="s">
        <v>2393</v>
      </c>
      <c r="U673" t="s">
        <v>2394</v>
      </c>
      <c r="V673" t="s">
        <v>1738</v>
      </c>
      <c r="W673" t="s">
        <v>56</v>
      </c>
      <c r="X673" t="s">
        <v>2395</v>
      </c>
      <c r="Y673" t="s">
        <v>2396</v>
      </c>
      <c r="Z673" s="3">
        <v>0</v>
      </c>
      <c r="AA673" t="s">
        <v>2397</v>
      </c>
      <c r="AB673" t="s">
        <v>2398</v>
      </c>
      <c r="AC673" t="s">
        <v>61</v>
      </c>
      <c r="AD673" t="s">
        <v>61</v>
      </c>
      <c r="AE673" t="s">
        <v>2399</v>
      </c>
      <c r="AF673" t="s">
        <v>63</v>
      </c>
      <c r="AH673">
        <v>0</v>
      </c>
      <c r="AI673" s="2">
        <v>45061</v>
      </c>
      <c r="AJ673" t="s">
        <v>64</v>
      </c>
      <c r="AK673" t="s">
        <v>64</v>
      </c>
      <c r="AL673" t="s">
        <v>2400</v>
      </c>
      <c r="AM673" t="s">
        <v>2394</v>
      </c>
      <c r="AN673" s="3">
        <v>280.64999999999998</v>
      </c>
      <c r="AO673" t="s">
        <v>2398</v>
      </c>
      <c r="AP673" t="s">
        <v>64</v>
      </c>
      <c r="AQ673" t="s">
        <v>2399</v>
      </c>
      <c r="AR673">
        <v>930</v>
      </c>
      <c r="AS673" t="s">
        <v>66</v>
      </c>
    </row>
    <row r="674" spans="1:45" ht="16" x14ac:dyDescent="0.2">
      <c r="A674">
        <v>2437</v>
      </c>
      <c r="B674">
        <v>2437</v>
      </c>
      <c r="C674" s="2">
        <v>45061</v>
      </c>
      <c r="D674" t="s">
        <v>1935</v>
      </c>
      <c r="E674" t="s">
        <v>2403</v>
      </c>
      <c r="F674" s="3">
        <v>54.71</v>
      </c>
      <c r="G674" t="s">
        <v>47</v>
      </c>
      <c r="H674" s="3">
        <v>0</v>
      </c>
      <c r="I674" t="s">
        <v>48</v>
      </c>
      <c r="J674">
        <v>2558</v>
      </c>
      <c r="K674" t="s">
        <v>49</v>
      </c>
      <c r="L674" t="s">
        <v>50</v>
      </c>
      <c r="M674" t="s">
        <v>51</v>
      </c>
      <c r="N674">
        <v>940</v>
      </c>
      <c r="O674" t="s">
        <v>52</v>
      </c>
      <c r="P674" t="s">
        <v>53</v>
      </c>
      <c r="T674" t="s">
        <v>2393</v>
      </c>
      <c r="U674" t="s">
        <v>2394</v>
      </c>
      <c r="V674" t="s">
        <v>1738</v>
      </c>
      <c r="W674" t="s">
        <v>56</v>
      </c>
      <c r="X674" t="s">
        <v>2395</v>
      </c>
      <c r="Y674" t="s">
        <v>2396</v>
      </c>
      <c r="Z674" s="3">
        <v>0</v>
      </c>
      <c r="AA674" t="s">
        <v>2397</v>
      </c>
      <c r="AB674" t="s">
        <v>2398</v>
      </c>
      <c r="AC674" t="s">
        <v>61</v>
      </c>
      <c r="AD674" t="s">
        <v>61</v>
      </c>
      <c r="AE674" t="s">
        <v>2399</v>
      </c>
      <c r="AF674" t="s">
        <v>63</v>
      </c>
      <c r="AH674">
        <v>0</v>
      </c>
      <c r="AI674" s="2">
        <v>45061</v>
      </c>
      <c r="AJ674" t="s">
        <v>64</v>
      </c>
      <c r="AK674" t="s">
        <v>64</v>
      </c>
      <c r="AL674" t="s">
        <v>2400</v>
      </c>
      <c r="AM674" t="s">
        <v>2394</v>
      </c>
      <c r="AN674" s="3">
        <v>280.64999999999998</v>
      </c>
      <c r="AO674" t="s">
        <v>2398</v>
      </c>
      <c r="AP674" t="s">
        <v>64</v>
      </c>
      <c r="AQ674" t="s">
        <v>2399</v>
      </c>
      <c r="AR674">
        <v>930</v>
      </c>
      <c r="AS674" t="s">
        <v>66</v>
      </c>
    </row>
    <row r="675" spans="1:45" ht="16" x14ac:dyDescent="0.2">
      <c r="A675">
        <v>2438</v>
      </c>
      <c r="B675">
        <v>2438</v>
      </c>
      <c r="C675" s="2">
        <v>45061</v>
      </c>
      <c r="D675" t="s">
        <v>970</v>
      </c>
      <c r="E675" t="s">
        <v>2404</v>
      </c>
      <c r="F675" s="3">
        <v>7.12</v>
      </c>
      <c r="G675" t="s">
        <v>47</v>
      </c>
      <c r="H675" s="3">
        <v>0</v>
      </c>
      <c r="I675" t="s">
        <v>48</v>
      </c>
      <c r="J675">
        <v>6751</v>
      </c>
      <c r="K675" t="s">
        <v>49</v>
      </c>
      <c r="L675" t="s">
        <v>50</v>
      </c>
      <c r="M675" t="s">
        <v>799</v>
      </c>
      <c r="N675">
        <v>940</v>
      </c>
      <c r="O675" t="s">
        <v>52</v>
      </c>
      <c r="P675" t="s">
        <v>53</v>
      </c>
      <c r="T675" t="s">
        <v>2393</v>
      </c>
      <c r="U675" t="s">
        <v>2394</v>
      </c>
      <c r="V675" t="s">
        <v>1738</v>
      </c>
      <c r="W675" t="s">
        <v>56</v>
      </c>
      <c r="X675" t="s">
        <v>2395</v>
      </c>
      <c r="Y675" t="s">
        <v>2396</v>
      </c>
      <c r="Z675" s="3">
        <v>0</v>
      </c>
      <c r="AA675" t="s">
        <v>2397</v>
      </c>
      <c r="AB675" t="s">
        <v>2398</v>
      </c>
      <c r="AC675" t="s">
        <v>61</v>
      </c>
      <c r="AD675" t="s">
        <v>61</v>
      </c>
      <c r="AE675" t="s">
        <v>2399</v>
      </c>
      <c r="AF675" t="s">
        <v>63</v>
      </c>
      <c r="AH675">
        <v>0</v>
      </c>
      <c r="AI675" s="2">
        <v>45061</v>
      </c>
      <c r="AJ675" t="s">
        <v>64</v>
      </c>
      <c r="AK675" t="s">
        <v>64</v>
      </c>
      <c r="AL675" t="s">
        <v>2400</v>
      </c>
      <c r="AM675" t="s">
        <v>2394</v>
      </c>
      <c r="AN675" s="3">
        <v>280.64999999999998</v>
      </c>
      <c r="AO675" t="s">
        <v>2398</v>
      </c>
      <c r="AP675" t="s">
        <v>64</v>
      </c>
      <c r="AQ675" t="s">
        <v>2399</v>
      </c>
      <c r="AR675">
        <v>930</v>
      </c>
      <c r="AS675" t="s">
        <v>66</v>
      </c>
    </row>
    <row r="676" spans="1:45" ht="16" x14ac:dyDescent="0.2">
      <c r="A676">
        <v>2439</v>
      </c>
      <c r="B676">
        <v>2439</v>
      </c>
      <c r="C676" s="2">
        <v>45061</v>
      </c>
      <c r="D676" t="s">
        <v>967</v>
      </c>
      <c r="E676" t="s">
        <v>2405</v>
      </c>
      <c r="F676" s="3">
        <v>6.12</v>
      </c>
      <c r="G676" t="s">
        <v>47</v>
      </c>
      <c r="H676" s="3">
        <v>0</v>
      </c>
      <c r="I676" t="s">
        <v>48</v>
      </c>
      <c r="J676">
        <v>6751</v>
      </c>
      <c r="K676" t="s">
        <v>49</v>
      </c>
      <c r="L676" t="s">
        <v>50</v>
      </c>
      <c r="M676" t="s">
        <v>799</v>
      </c>
      <c r="N676">
        <v>940</v>
      </c>
      <c r="O676" t="s">
        <v>52</v>
      </c>
      <c r="P676" t="s">
        <v>53</v>
      </c>
      <c r="T676" t="s">
        <v>2393</v>
      </c>
      <c r="U676" t="s">
        <v>2394</v>
      </c>
      <c r="V676" t="s">
        <v>1738</v>
      </c>
      <c r="W676" t="s">
        <v>56</v>
      </c>
      <c r="X676" t="s">
        <v>2395</v>
      </c>
      <c r="Y676" t="s">
        <v>2396</v>
      </c>
      <c r="Z676" s="3">
        <v>0</v>
      </c>
      <c r="AA676" t="s">
        <v>2397</v>
      </c>
      <c r="AB676" t="s">
        <v>2398</v>
      </c>
      <c r="AC676" t="s">
        <v>61</v>
      </c>
      <c r="AD676" t="s">
        <v>61</v>
      </c>
      <c r="AE676" t="s">
        <v>2399</v>
      </c>
      <c r="AF676" t="s">
        <v>63</v>
      </c>
      <c r="AH676">
        <v>0</v>
      </c>
      <c r="AI676" s="2">
        <v>45061</v>
      </c>
      <c r="AJ676" t="s">
        <v>64</v>
      </c>
      <c r="AK676" t="s">
        <v>64</v>
      </c>
      <c r="AL676" t="s">
        <v>2400</v>
      </c>
      <c r="AM676" t="s">
        <v>2394</v>
      </c>
      <c r="AN676" s="3">
        <v>280.64999999999998</v>
      </c>
      <c r="AO676" t="s">
        <v>2398</v>
      </c>
      <c r="AP676" t="s">
        <v>64</v>
      </c>
      <c r="AQ676" t="s">
        <v>2399</v>
      </c>
      <c r="AR676">
        <v>930</v>
      </c>
      <c r="AS676" t="s">
        <v>66</v>
      </c>
    </row>
    <row r="677" spans="1:45" ht="16" x14ac:dyDescent="0.2">
      <c r="A677">
        <v>2440</v>
      </c>
      <c r="B677">
        <v>2440</v>
      </c>
      <c r="C677" s="2">
        <v>45061</v>
      </c>
      <c r="D677" t="s">
        <v>969</v>
      </c>
      <c r="E677" t="s">
        <v>2406</v>
      </c>
      <c r="F677" s="3">
        <v>1.49</v>
      </c>
      <c r="G677" t="s">
        <v>47</v>
      </c>
      <c r="H677" s="3">
        <v>0</v>
      </c>
      <c r="I677" t="s">
        <v>48</v>
      </c>
      <c r="J677">
        <v>6751</v>
      </c>
      <c r="K677" t="s">
        <v>49</v>
      </c>
      <c r="L677" t="s">
        <v>50</v>
      </c>
      <c r="M677" t="s">
        <v>799</v>
      </c>
      <c r="N677">
        <v>940</v>
      </c>
      <c r="O677" t="s">
        <v>52</v>
      </c>
      <c r="P677" t="s">
        <v>53</v>
      </c>
      <c r="T677" t="s">
        <v>2393</v>
      </c>
      <c r="U677" t="s">
        <v>2394</v>
      </c>
      <c r="V677" t="s">
        <v>1738</v>
      </c>
      <c r="W677" t="s">
        <v>56</v>
      </c>
      <c r="X677" t="s">
        <v>2395</v>
      </c>
      <c r="Y677" t="s">
        <v>2396</v>
      </c>
      <c r="Z677" s="3">
        <v>0</v>
      </c>
      <c r="AA677" t="s">
        <v>2397</v>
      </c>
      <c r="AB677" t="s">
        <v>2398</v>
      </c>
      <c r="AC677" t="s">
        <v>61</v>
      </c>
      <c r="AD677" t="s">
        <v>61</v>
      </c>
      <c r="AE677" t="s">
        <v>2399</v>
      </c>
      <c r="AF677" t="s">
        <v>63</v>
      </c>
      <c r="AH677">
        <v>0</v>
      </c>
      <c r="AI677" s="2">
        <v>45061</v>
      </c>
      <c r="AJ677" t="s">
        <v>64</v>
      </c>
      <c r="AK677" t="s">
        <v>64</v>
      </c>
      <c r="AL677" t="s">
        <v>2400</v>
      </c>
      <c r="AM677" t="s">
        <v>2394</v>
      </c>
      <c r="AN677" s="3">
        <v>280.64999999999998</v>
      </c>
      <c r="AO677" t="s">
        <v>2398</v>
      </c>
      <c r="AP677" t="s">
        <v>64</v>
      </c>
      <c r="AQ677" t="s">
        <v>2399</v>
      </c>
      <c r="AR677">
        <v>930</v>
      </c>
      <c r="AS677" t="s">
        <v>66</v>
      </c>
    </row>
    <row r="678" spans="1:45" ht="16" x14ac:dyDescent="0.2">
      <c r="A678">
        <v>2441</v>
      </c>
      <c r="B678">
        <v>2441</v>
      </c>
      <c r="C678" s="2">
        <v>45061</v>
      </c>
      <c r="D678" t="s">
        <v>853</v>
      </c>
      <c r="E678" t="s">
        <v>2407</v>
      </c>
      <c r="F678" s="3">
        <v>1.07</v>
      </c>
      <c r="G678" t="s">
        <v>47</v>
      </c>
      <c r="H678" s="3">
        <v>0</v>
      </c>
      <c r="I678" t="s">
        <v>48</v>
      </c>
      <c r="J678">
        <v>6751</v>
      </c>
      <c r="K678" t="s">
        <v>49</v>
      </c>
      <c r="L678" t="s">
        <v>50</v>
      </c>
      <c r="M678" t="s">
        <v>799</v>
      </c>
      <c r="N678">
        <v>940</v>
      </c>
      <c r="O678" t="s">
        <v>52</v>
      </c>
      <c r="P678" t="s">
        <v>53</v>
      </c>
      <c r="T678" t="s">
        <v>2393</v>
      </c>
      <c r="U678" t="s">
        <v>2394</v>
      </c>
      <c r="V678" t="s">
        <v>1738</v>
      </c>
      <c r="W678" t="s">
        <v>56</v>
      </c>
      <c r="X678" t="s">
        <v>2395</v>
      </c>
      <c r="Y678" t="s">
        <v>2396</v>
      </c>
      <c r="Z678" s="3">
        <v>0</v>
      </c>
      <c r="AA678" t="s">
        <v>2397</v>
      </c>
      <c r="AB678" t="s">
        <v>2398</v>
      </c>
      <c r="AC678" t="s">
        <v>61</v>
      </c>
      <c r="AD678" t="s">
        <v>61</v>
      </c>
      <c r="AE678" t="s">
        <v>2399</v>
      </c>
      <c r="AF678" t="s">
        <v>63</v>
      </c>
      <c r="AH678">
        <v>0</v>
      </c>
      <c r="AI678" s="2">
        <v>45061</v>
      </c>
      <c r="AJ678" t="s">
        <v>64</v>
      </c>
      <c r="AK678" t="s">
        <v>64</v>
      </c>
      <c r="AL678" t="s">
        <v>2400</v>
      </c>
      <c r="AM678" t="s">
        <v>2394</v>
      </c>
      <c r="AN678" s="3">
        <v>280.64999999999998</v>
      </c>
      <c r="AO678" t="s">
        <v>2398</v>
      </c>
      <c r="AP678" t="s">
        <v>64</v>
      </c>
      <c r="AQ678" t="s">
        <v>2399</v>
      </c>
      <c r="AR678">
        <v>930</v>
      </c>
      <c r="AS678" t="s">
        <v>66</v>
      </c>
    </row>
    <row r="679" spans="1:45" ht="16" x14ac:dyDescent="0.2">
      <c r="A679">
        <v>2442</v>
      </c>
      <c r="B679">
        <v>2442</v>
      </c>
      <c r="C679" s="2">
        <v>45061</v>
      </c>
      <c r="D679" t="s">
        <v>1748</v>
      </c>
      <c r="E679" t="s">
        <v>2408</v>
      </c>
      <c r="F679" s="3">
        <v>17.89</v>
      </c>
      <c r="G679" t="s">
        <v>47</v>
      </c>
      <c r="H679" s="3">
        <v>0</v>
      </c>
      <c r="I679" t="s">
        <v>48</v>
      </c>
      <c r="J679">
        <v>2558</v>
      </c>
      <c r="K679" t="s">
        <v>49</v>
      </c>
      <c r="L679" t="s">
        <v>50</v>
      </c>
      <c r="M679" t="s">
        <v>51</v>
      </c>
      <c r="N679">
        <v>940</v>
      </c>
      <c r="O679" t="s">
        <v>52</v>
      </c>
      <c r="P679" t="s">
        <v>53</v>
      </c>
      <c r="T679" t="s">
        <v>2393</v>
      </c>
      <c r="U679" t="s">
        <v>2409</v>
      </c>
      <c r="V679" t="s">
        <v>1728</v>
      </c>
      <c r="W679" t="s">
        <v>56</v>
      </c>
      <c r="X679" t="s">
        <v>2410</v>
      </c>
      <c r="Y679" t="s">
        <v>2396</v>
      </c>
      <c r="Z679" s="3">
        <v>0</v>
      </c>
      <c r="AA679" t="s">
        <v>2397</v>
      </c>
      <c r="AB679" t="s">
        <v>2411</v>
      </c>
      <c r="AC679" t="s">
        <v>61</v>
      </c>
      <c r="AD679" t="s">
        <v>61</v>
      </c>
      <c r="AE679" t="s">
        <v>2412</v>
      </c>
      <c r="AF679" t="s">
        <v>63</v>
      </c>
      <c r="AH679">
        <v>0</v>
      </c>
      <c r="AI679" s="2">
        <v>45061</v>
      </c>
      <c r="AJ679" t="s">
        <v>64</v>
      </c>
      <c r="AK679" t="s">
        <v>64</v>
      </c>
      <c r="AL679" t="s">
        <v>2413</v>
      </c>
      <c r="AM679" t="s">
        <v>2409</v>
      </c>
      <c r="AN679" s="3">
        <v>280.64999999999998</v>
      </c>
      <c r="AO679" t="s">
        <v>2411</v>
      </c>
      <c r="AP679" t="s">
        <v>64</v>
      </c>
      <c r="AQ679" t="s">
        <v>2412</v>
      </c>
      <c r="AR679">
        <v>929</v>
      </c>
      <c r="AS679" t="s">
        <v>66</v>
      </c>
    </row>
    <row r="680" spans="1:45" ht="16" x14ac:dyDescent="0.2">
      <c r="A680">
        <v>2443</v>
      </c>
      <c r="B680">
        <v>2443</v>
      </c>
      <c r="C680" s="2">
        <v>45061</v>
      </c>
      <c r="E680" t="s">
        <v>2414</v>
      </c>
      <c r="F680" s="3">
        <v>261.69</v>
      </c>
      <c r="G680" t="s">
        <v>47</v>
      </c>
      <c r="H680" s="3">
        <v>0</v>
      </c>
      <c r="I680" t="s">
        <v>48</v>
      </c>
      <c r="J680">
        <v>1800</v>
      </c>
      <c r="K680" t="s">
        <v>52</v>
      </c>
      <c r="L680" t="s">
        <v>203</v>
      </c>
      <c r="N680">
        <v>940</v>
      </c>
      <c r="O680" t="s">
        <v>52</v>
      </c>
      <c r="P680" t="s">
        <v>53</v>
      </c>
      <c r="T680" t="s">
        <v>2393</v>
      </c>
      <c r="U680" t="s">
        <v>2409</v>
      </c>
      <c r="V680" t="s">
        <v>1728</v>
      </c>
      <c r="W680" t="s">
        <v>56</v>
      </c>
      <c r="X680" t="s">
        <v>2410</v>
      </c>
      <c r="Y680" t="s">
        <v>2396</v>
      </c>
      <c r="Z680" s="3">
        <v>0</v>
      </c>
      <c r="AA680" t="s">
        <v>2397</v>
      </c>
      <c r="AB680" t="s">
        <v>2411</v>
      </c>
      <c r="AC680" t="s">
        <v>61</v>
      </c>
      <c r="AD680" t="s">
        <v>61</v>
      </c>
      <c r="AE680" t="s">
        <v>2412</v>
      </c>
      <c r="AF680" t="s">
        <v>63</v>
      </c>
      <c r="AH680">
        <v>0</v>
      </c>
      <c r="AI680" s="2">
        <v>45061</v>
      </c>
      <c r="AJ680" t="s">
        <v>64</v>
      </c>
      <c r="AK680" t="s">
        <v>64</v>
      </c>
      <c r="AL680" t="s">
        <v>2413</v>
      </c>
      <c r="AM680" t="s">
        <v>2409</v>
      </c>
      <c r="AN680" s="3">
        <v>280.64999999999998</v>
      </c>
      <c r="AO680" t="s">
        <v>2411</v>
      </c>
      <c r="AP680" t="s">
        <v>64</v>
      </c>
      <c r="AQ680" t="s">
        <v>2412</v>
      </c>
      <c r="AR680">
        <v>929</v>
      </c>
      <c r="AS680" t="s">
        <v>66</v>
      </c>
    </row>
    <row r="681" spans="1:45" ht="16" x14ac:dyDescent="0.2">
      <c r="A681">
        <v>2444</v>
      </c>
      <c r="B681">
        <v>2444</v>
      </c>
      <c r="C681" s="2">
        <v>45061</v>
      </c>
      <c r="D681" t="s">
        <v>853</v>
      </c>
      <c r="E681" t="s">
        <v>2415</v>
      </c>
      <c r="F681" s="3">
        <v>1.07</v>
      </c>
      <c r="G681" t="s">
        <v>47</v>
      </c>
      <c r="H681" s="3">
        <v>0</v>
      </c>
      <c r="I681" t="s">
        <v>48</v>
      </c>
      <c r="J681">
        <v>6751</v>
      </c>
      <c r="K681" t="s">
        <v>49</v>
      </c>
      <c r="L681" t="s">
        <v>50</v>
      </c>
      <c r="M681" t="s">
        <v>799</v>
      </c>
      <c r="N681">
        <v>940</v>
      </c>
      <c r="O681" t="s">
        <v>52</v>
      </c>
      <c r="P681" t="s">
        <v>53</v>
      </c>
      <c r="T681" t="s">
        <v>2393</v>
      </c>
      <c r="U681" t="s">
        <v>2409</v>
      </c>
      <c r="V681" t="s">
        <v>1728</v>
      </c>
      <c r="W681" t="s">
        <v>56</v>
      </c>
      <c r="X681" t="s">
        <v>2410</v>
      </c>
      <c r="Y681" t="s">
        <v>2396</v>
      </c>
      <c r="Z681" s="3">
        <v>0</v>
      </c>
      <c r="AA681" t="s">
        <v>2397</v>
      </c>
      <c r="AB681" t="s">
        <v>2411</v>
      </c>
      <c r="AC681" t="s">
        <v>61</v>
      </c>
      <c r="AD681" t="s">
        <v>61</v>
      </c>
      <c r="AE681" t="s">
        <v>2412</v>
      </c>
      <c r="AF681" t="s">
        <v>63</v>
      </c>
      <c r="AH681">
        <v>0</v>
      </c>
      <c r="AI681" s="2">
        <v>45061</v>
      </c>
      <c r="AJ681" t="s">
        <v>64</v>
      </c>
      <c r="AK681" t="s">
        <v>64</v>
      </c>
      <c r="AL681" t="s">
        <v>2413</v>
      </c>
      <c r="AM681" t="s">
        <v>2409</v>
      </c>
      <c r="AN681" s="3">
        <v>280.64999999999998</v>
      </c>
      <c r="AO681" t="s">
        <v>2411</v>
      </c>
      <c r="AP681" t="s">
        <v>64</v>
      </c>
      <c r="AQ681" t="s">
        <v>2412</v>
      </c>
      <c r="AR681">
        <v>929</v>
      </c>
      <c r="AS681" t="s">
        <v>66</v>
      </c>
    </row>
    <row r="682" spans="1:45" ht="16" x14ac:dyDescent="0.2">
      <c r="A682">
        <v>2423</v>
      </c>
      <c r="B682">
        <v>2423</v>
      </c>
      <c r="C682" s="2">
        <v>45068</v>
      </c>
      <c r="D682" t="s">
        <v>1761</v>
      </c>
      <c r="E682" t="s">
        <v>2032</v>
      </c>
      <c r="F682" s="3">
        <v>22.24</v>
      </c>
      <c r="G682" t="s">
        <v>47</v>
      </c>
      <c r="H682" s="3">
        <v>0</v>
      </c>
      <c r="I682" t="s">
        <v>48</v>
      </c>
      <c r="J682">
        <v>2720</v>
      </c>
      <c r="K682" t="s">
        <v>49</v>
      </c>
      <c r="L682" t="s">
        <v>50</v>
      </c>
      <c r="M682" t="s">
        <v>51</v>
      </c>
      <c r="N682">
        <v>942</v>
      </c>
      <c r="O682" t="s">
        <v>52</v>
      </c>
      <c r="P682" t="s">
        <v>53</v>
      </c>
      <c r="T682" t="s">
        <v>2416</v>
      </c>
      <c r="U682" t="s">
        <v>2417</v>
      </c>
      <c r="V682" t="s">
        <v>1705</v>
      </c>
      <c r="W682" t="s">
        <v>56</v>
      </c>
      <c r="X682" t="s">
        <v>2418</v>
      </c>
      <c r="Y682" t="s">
        <v>2036</v>
      </c>
      <c r="Z682" s="3">
        <v>19</v>
      </c>
      <c r="AA682" t="s">
        <v>2419</v>
      </c>
      <c r="AB682" t="s">
        <v>2420</v>
      </c>
      <c r="AC682" t="s">
        <v>61</v>
      </c>
      <c r="AD682" t="s">
        <v>61</v>
      </c>
      <c r="AE682" t="s">
        <v>2421</v>
      </c>
      <c r="AF682" t="s">
        <v>63</v>
      </c>
      <c r="AH682">
        <v>0</v>
      </c>
      <c r="AI682" s="2">
        <v>45068</v>
      </c>
      <c r="AJ682" t="s">
        <v>64</v>
      </c>
      <c r="AK682" t="s">
        <v>64</v>
      </c>
      <c r="AL682" t="s">
        <v>2422</v>
      </c>
      <c r="AM682" t="s">
        <v>2417</v>
      </c>
      <c r="AN682" s="3">
        <v>22.24</v>
      </c>
      <c r="AO682" t="s">
        <v>2420</v>
      </c>
      <c r="AP682" t="s">
        <v>64</v>
      </c>
      <c r="AQ682" t="s">
        <v>2421</v>
      </c>
      <c r="AR682">
        <v>941</v>
      </c>
      <c r="AS682" t="s">
        <v>66</v>
      </c>
    </row>
    <row r="683" spans="1:45" ht="16" x14ac:dyDescent="0.2">
      <c r="A683">
        <v>2445</v>
      </c>
      <c r="B683">
        <v>2445</v>
      </c>
      <c r="C683" s="2">
        <v>45068</v>
      </c>
      <c r="D683" t="s">
        <v>1761</v>
      </c>
      <c r="E683" t="s">
        <v>2423</v>
      </c>
      <c r="F683" s="3">
        <v>20.89</v>
      </c>
      <c r="G683" t="s">
        <v>47</v>
      </c>
      <c r="H683" s="3">
        <v>0</v>
      </c>
      <c r="I683" t="s">
        <v>48</v>
      </c>
      <c r="J683">
        <v>2900</v>
      </c>
      <c r="K683" t="s">
        <v>49</v>
      </c>
      <c r="L683" t="s">
        <v>50</v>
      </c>
      <c r="M683" t="s">
        <v>51</v>
      </c>
      <c r="N683">
        <v>940</v>
      </c>
      <c r="O683" t="s">
        <v>52</v>
      </c>
      <c r="P683" t="s">
        <v>53</v>
      </c>
      <c r="T683" t="s">
        <v>2424</v>
      </c>
      <c r="U683" t="s">
        <v>2425</v>
      </c>
      <c r="V683" t="s">
        <v>1747</v>
      </c>
      <c r="W683" t="s">
        <v>56</v>
      </c>
      <c r="X683" t="s">
        <v>2426</v>
      </c>
      <c r="Y683" t="s">
        <v>1475</v>
      </c>
      <c r="Z683" s="3">
        <v>19</v>
      </c>
      <c r="AA683" t="s">
        <v>2427</v>
      </c>
      <c r="AB683" t="s">
        <v>2428</v>
      </c>
      <c r="AC683" t="s">
        <v>61</v>
      </c>
      <c r="AD683" t="s">
        <v>61</v>
      </c>
      <c r="AE683" t="s">
        <v>2429</v>
      </c>
      <c r="AF683" t="s">
        <v>63</v>
      </c>
      <c r="AH683">
        <v>0</v>
      </c>
      <c r="AI683" s="2">
        <v>45068</v>
      </c>
      <c r="AJ683" t="s">
        <v>64</v>
      </c>
      <c r="AK683" t="s">
        <v>64</v>
      </c>
      <c r="AL683" t="s">
        <v>2430</v>
      </c>
      <c r="AM683" t="s">
        <v>2425</v>
      </c>
      <c r="AN683" s="3">
        <v>20.89</v>
      </c>
      <c r="AO683" t="s">
        <v>2428</v>
      </c>
      <c r="AP683" t="s">
        <v>64</v>
      </c>
      <c r="AQ683" t="s">
        <v>2429</v>
      </c>
      <c r="AR683">
        <v>937</v>
      </c>
      <c r="AS683" t="s">
        <v>66</v>
      </c>
    </row>
    <row r="684" spans="1:45" ht="16" x14ac:dyDescent="0.2">
      <c r="A684">
        <v>2425</v>
      </c>
      <c r="B684">
        <v>2425</v>
      </c>
      <c r="C684" s="2">
        <v>45069</v>
      </c>
      <c r="D684" t="s">
        <v>2431</v>
      </c>
      <c r="E684" t="s">
        <v>2432</v>
      </c>
      <c r="F684" s="3">
        <v>5759.6</v>
      </c>
      <c r="G684" t="s">
        <v>47</v>
      </c>
      <c r="H684" s="3">
        <v>0</v>
      </c>
      <c r="I684" t="s">
        <v>48</v>
      </c>
      <c r="J684">
        <v>2894</v>
      </c>
      <c r="K684" t="s">
        <v>49</v>
      </c>
      <c r="L684" t="s">
        <v>50</v>
      </c>
      <c r="M684" t="s">
        <v>51</v>
      </c>
      <c r="N684">
        <v>940</v>
      </c>
      <c r="O684" t="s">
        <v>52</v>
      </c>
      <c r="P684" t="s">
        <v>53</v>
      </c>
      <c r="T684" t="s">
        <v>2433</v>
      </c>
      <c r="U684" t="s">
        <v>2434</v>
      </c>
      <c r="V684" t="s">
        <v>1659</v>
      </c>
      <c r="W684" t="s">
        <v>56</v>
      </c>
      <c r="X684" t="s">
        <v>2435</v>
      </c>
      <c r="Y684" t="s">
        <v>2436</v>
      </c>
      <c r="Z684" s="3">
        <v>19</v>
      </c>
      <c r="AA684" t="s">
        <v>2437</v>
      </c>
      <c r="AB684" t="s">
        <v>2438</v>
      </c>
      <c r="AC684" t="s">
        <v>61</v>
      </c>
      <c r="AD684" t="s">
        <v>61</v>
      </c>
      <c r="AE684" t="s">
        <v>2439</v>
      </c>
      <c r="AF684" t="s">
        <v>63</v>
      </c>
      <c r="AH684">
        <v>0</v>
      </c>
      <c r="AI684" s="2">
        <v>45069</v>
      </c>
      <c r="AJ684" t="s">
        <v>64</v>
      </c>
      <c r="AK684" t="s">
        <v>64</v>
      </c>
      <c r="AL684" t="s">
        <v>2440</v>
      </c>
      <c r="AM684" t="s">
        <v>2434</v>
      </c>
      <c r="AN684" s="3">
        <v>5759.6</v>
      </c>
      <c r="AO684" t="s">
        <v>2438</v>
      </c>
      <c r="AP684" t="s">
        <v>64</v>
      </c>
      <c r="AQ684" t="s">
        <v>2439</v>
      </c>
      <c r="AR684">
        <v>936</v>
      </c>
      <c r="AS684" t="s">
        <v>66</v>
      </c>
    </row>
    <row r="685" spans="1:45" ht="16" x14ac:dyDescent="0.2">
      <c r="A685">
        <v>2424</v>
      </c>
      <c r="B685">
        <v>2424</v>
      </c>
      <c r="C685" s="2">
        <v>45069</v>
      </c>
      <c r="E685" t="s">
        <v>2441</v>
      </c>
      <c r="F685" s="3">
        <v>27.03</v>
      </c>
      <c r="G685" t="s">
        <v>47</v>
      </c>
      <c r="H685" s="3">
        <v>0</v>
      </c>
      <c r="I685" t="s">
        <v>104</v>
      </c>
      <c r="J685">
        <v>942</v>
      </c>
      <c r="K685" t="s">
        <v>52</v>
      </c>
      <c r="L685" t="s">
        <v>53</v>
      </c>
      <c r="N685">
        <v>705</v>
      </c>
      <c r="O685" t="s">
        <v>52</v>
      </c>
      <c r="P685" t="s">
        <v>53</v>
      </c>
      <c r="T685" t="s">
        <v>2442</v>
      </c>
      <c r="U685" t="s">
        <v>2443</v>
      </c>
      <c r="Z685" s="3"/>
      <c r="AF685" t="s">
        <v>63</v>
      </c>
      <c r="AH685">
        <v>0</v>
      </c>
      <c r="AI685" s="2">
        <v>45069</v>
      </c>
      <c r="AJ685" t="s">
        <v>64</v>
      </c>
      <c r="AK685" t="s">
        <v>64</v>
      </c>
      <c r="AL685" t="s">
        <v>2444</v>
      </c>
      <c r="AM685" t="s">
        <v>2443</v>
      </c>
      <c r="AN685" s="3"/>
      <c r="AP685" t="s">
        <v>64</v>
      </c>
      <c r="AR685">
        <v>943</v>
      </c>
      <c r="AS685" t="s">
        <v>66</v>
      </c>
    </row>
    <row r="686" spans="1:45" ht="16" x14ac:dyDescent="0.2">
      <c r="A686">
        <v>2428</v>
      </c>
      <c r="B686">
        <v>2428</v>
      </c>
      <c r="C686" s="2">
        <v>45069</v>
      </c>
      <c r="D686" t="s">
        <v>1761</v>
      </c>
      <c r="E686" t="s">
        <v>2445</v>
      </c>
      <c r="F686" s="3">
        <v>4.99</v>
      </c>
      <c r="G686" t="s">
        <v>47</v>
      </c>
      <c r="H686" s="3">
        <v>0</v>
      </c>
      <c r="I686" t="s">
        <v>48</v>
      </c>
      <c r="J686">
        <v>2720</v>
      </c>
      <c r="K686" t="s">
        <v>49</v>
      </c>
      <c r="L686" t="s">
        <v>50</v>
      </c>
      <c r="M686" t="s">
        <v>51</v>
      </c>
      <c r="N686">
        <v>942</v>
      </c>
      <c r="O686" t="s">
        <v>52</v>
      </c>
      <c r="P686" t="s">
        <v>53</v>
      </c>
      <c r="T686" t="s">
        <v>1043</v>
      </c>
      <c r="U686" t="s">
        <v>2446</v>
      </c>
      <c r="V686" t="s">
        <v>1670</v>
      </c>
      <c r="W686" t="s">
        <v>56</v>
      </c>
      <c r="X686" t="s">
        <v>2447</v>
      </c>
      <c r="Y686" t="s">
        <v>953</v>
      </c>
      <c r="Z686" s="3">
        <v>19</v>
      </c>
      <c r="AA686" t="s">
        <v>1046</v>
      </c>
      <c r="AB686" t="s">
        <v>2448</v>
      </c>
      <c r="AC686" t="s">
        <v>61</v>
      </c>
      <c r="AD686" t="s">
        <v>61</v>
      </c>
      <c r="AE686" t="s">
        <v>2449</v>
      </c>
      <c r="AF686" t="s">
        <v>63</v>
      </c>
      <c r="AH686">
        <v>0</v>
      </c>
      <c r="AI686" s="2">
        <v>45069</v>
      </c>
      <c r="AJ686" t="s">
        <v>64</v>
      </c>
      <c r="AK686" t="s">
        <v>64</v>
      </c>
      <c r="AL686" t="s">
        <v>2450</v>
      </c>
      <c r="AM686" t="s">
        <v>2446</v>
      </c>
      <c r="AN686" s="3">
        <v>4.99</v>
      </c>
      <c r="AO686" t="s">
        <v>2448</v>
      </c>
      <c r="AP686" t="s">
        <v>64</v>
      </c>
      <c r="AQ686" t="s">
        <v>2449</v>
      </c>
      <c r="AR686">
        <v>942</v>
      </c>
      <c r="AS686" t="s">
        <v>66</v>
      </c>
    </row>
    <row r="687" spans="1:45" ht="16" x14ac:dyDescent="0.2">
      <c r="A687">
        <v>2419</v>
      </c>
      <c r="B687">
        <v>2419</v>
      </c>
      <c r="C687" s="2">
        <v>45069</v>
      </c>
      <c r="E687" t="s">
        <v>744</v>
      </c>
      <c r="F687" s="3">
        <v>27.03</v>
      </c>
      <c r="G687" t="s">
        <v>47</v>
      </c>
      <c r="H687" s="3">
        <v>0</v>
      </c>
      <c r="I687" t="s">
        <v>48</v>
      </c>
      <c r="J687">
        <v>705</v>
      </c>
      <c r="K687" t="s">
        <v>52</v>
      </c>
      <c r="L687" t="s">
        <v>53</v>
      </c>
      <c r="N687">
        <v>940</v>
      </c>
      <c r="O687" t="s">
        <v>52</v>
      </c>
      <c r="P687" t="s">
        <v>53</v>
      </c>
      <c r="T687" t="s">
        <v>2451</v>
      </c>
      <c r="U687" t="s">
        <v>649</v>
      </c>
      <c r="Z687" s="3"/>
      <c r="AF687" t="s">
        <v>63</v>
      </c>
      <c r="AH687">
        <v>0</v>
      </c>
      <c r="AI687" s="2">
        <v>45069</v>
      </c>
      <c r="AJ687" t="s">
        <v>64</v>
      </c>
      <c r="AK687" t="s">
        <v>64</v>
      </c>
      <c r="AL687" t="s">
        <v>2452</v>
      </c>
      <c r="AM687" t="s">
        <v>649</v>
      </c>
      <c r="AN687" s="3"/>
      <c r="AP687" t="s">
        <v>64</v>
      </c>
      <c r="AR687">
        <v>935</v>
      </c>
      <c r="AS687" t="s">
        <v>66</v>
      </c>
    </row>
    <row r="688" spans="1:45" ht="16" x14ac:dyDescent="0.2">
      <c r="A688">
        <v>2446</v>
      </c>
      <c r="B688">
        <v>2446</v>
      </c>
      <c r="C688" s="2">
        <v>45069</v>
      </c>
      <c r="D688" t="s">
        <v>1761</v>
      </c>
      <c r="E688" t="s">
        <v>2453</v>
      </c>
      <c r="F688" s="3">
        <v>12.49</v>
      </c>
      <c r="G688" t="s">
        <v>47</v>
      </c>
      <c r="H688" s="3">
        <v>0</v>
      </c>
      <c r="I688" t="s">
        <v>48</v>
      </c>
      <c r="J688">
        <v>2900</v>
      </c>
      <c r="K688" t="s">
        <v>49</v>
      </c>
      <c r="L688" t="s">
        <v>50</v>
      </c>
      <c r="M688" t="s">
        <v>51</v>
      </c>
      <c r="N688">
        <v>940</v>
      </c>
      <c r="O688" t="s">
        <v>52</v>
      </c>
      <c r="P688" t="s">
        <v>53</v>
      </c>
      <c r="T688" t="s">
        <v>2454</v>
      </c>
      <c r="U688" t="s">
        <v>2455</v>
      </c>
      <c r="V688" t="s">
        <v>1770</v>
      </c>
      <c r="W688" t="s">
        <v>56</v>
      </c>
      <c r="X688" t="s">
        <v>2456</v>
      </c>
      <c r="Y688" t="s">
        <v>2457</v>
      </c>
      <c r="Z688" s="3">
        <v>19</v>
      </c>
      <c r="AA688" t="s">
        <v>2458</v>
      </c>
      <c r="AB688" t="s">
        <v>2428</v>
      </c>
      <c r="AC688" t="s">
        <v>61</v>
      </c>
      <c r="AD688" t="s">
        <v>61</v>
      </c>
      <c r="AE688" t="s">
        <v>2459</v>
      </c>
      <c r="AF688" t="s">
        <v>63</v>
      </c>
      <c r="AH688">
        <v>0</v>
      </c>
      <c r="AI688" s="2">
        <v>45069</v>
      </c>
      <c r="AJ688" t="s">
        <v>64</v>
      </c>
      <c r="AK688" t="s">
        <v>64</v>
      </c>
      <c r="AL688" t="s">
        <v>2460</v>
      </c>
      <c r="AM688" t="s">
        <v>2455</v>
      </c>
      <c r="AN688" s="3">
        <v>12.49</v>
      </c>
      <c r="AO688" t="s">
        <v>2428</v>
      </c>
      <c r="AP688" t="s">
        <v>64</v>
      </c>
      <c r="AQ688" t="s">
        <v>2459</v>
      </c>
      <c r="AR688">
        <v>933</v>
      </c>
      <c r="AS688" t="s">
        <v>66</v>
      </c>
    </row>
    <row r="689" spans="1:45" ht="16" x14ac:dyDescent="0.2">
      <c r="A689">
        <v>2447</v>
      </c>
      <c r="B689">
        <v>2447</v>
      </c>
      <c r="C689" s="2">
        <v>45069</v>
      </c>
      <c r="D689" t="s">
        <v>1761</v>
      </c>
      <c r="E689" t="s">
        <v>2461</v>
      </c>
      <c r="F689" s="3">
        <v>111.49</v>
      </c>
      <c r="G689" t="s">
        <v>47</v>
      </c>
      <c r="H689" s="3">
        <v>0</v>
      </c>
      <c r="I689" t="s">
        <v>48</v>
      </c>
      <c r="J689">
        <v>2900</v>
      </c>
      <c r="K689" t="s">
        <v>49</v>
      </c>
      <c r="L689" t="s">
        <v>50</v>
      </c>
      <c r="M689" t="s">
        <v>51</v>
      </c>
      <c r="N689">
        <v>940</v>
      </c>
      <c r="O689" t="s">
        <v>52</v>
      </c>
      <c r="P689" t="s">
        <v>53</v>
      </c>
      <c r="T689" t="s">
        <v>2462</v>
      </c>
      <c r="U689" t="s">
        <v>2463</v>
      </c>
      <c r="V689" t="s">
        <v>1760</v>
      </c>
      <c r="W689" t="s">
        <v>56</v>
      </c>
      <c r="X689" t="s">
        <v>2464</v>
      </c>
      <c r="Y689" t="s">
        <v>1475</v>
      </c>
      <c r="Z689" s="3">
        <v>19</v>
      </c>
      <c r="AA689" t="s">
        <v>2465</v>
      </c>
      <c r="AB689" t="s">
        <v>2466</v>
      </c>
      <c r="AC689" t="s">
        <v>61</v>
      </c>
      <c r="AD689" t="s">
        <v>61</v>
      </c>
      <c r="AE689" t="s">
        <v>2467</v>
      </c>
      <c r="AF689" t="s">
        <v>63</v>
      </c>
      <c r="AH689">
        <v>0</v>
      </c>
      <c r="AI689" s="2">
        <v>45069</v>
      </c>
      <c r="AJ689" t="s">
        <v>64</v>
      </c>
      <c r="AK689" t="s">
        <v>64</v>
      </c>
      <c r="AL689" t="s">
        <v>2468</v>
      </c>
      <c r="AM689" t="s">
        <v>2463</v>
      </c>
      <c r="AN689" s="3">
        <v>111.49</v>
      </c>
      <c r="AO689" t="s">
        <v>2466</v>
      </c>
      <c r="AP689" t="s">
        <v>64</v>
      </c>
      <c r="AQ689" t="s">
        <v>2467</v>
      </c>
      <c r="AR689">
        <v>934</v>
      </c>
      <c r="AS689" t="s">
        <v>66</v>
      </c>
    </row>
    <row r="690" spans="1:45" ht="16" x14ac:dyDescent="0.2">
      <c r="A690">
        <v>2416</v>
      </c>
      <c r="B690">
        <v>2416</v>
      </c>
      <c r="C690" s="2">
        <v>45069</v>
      </c>
      <c r="D690" t="s">
        <v>1814</v>
      </c>
      <c r="E690" t="s">
        <v>2057</v>
      </c>
      <c r="F690" s="3">
        <v>22.23</v>
      </c>
      <c r="G690" t="s">
        <v>47</v>
      </c>
      <c r="H690" s="3">
        <v>0</v>
      </c>
      <c r="I690" t="s">
        <v>48</v>
      </c>
      <c r="J690">
        <v>2710</v>
      </c>
      <c r="K690" t="s">
        <v>49</v>
      </c>
      <c r="L690" t="s">
        <v>50</v>
      </c>
      <c r="M690" t="s">
        <v>51</v>
      </c>
      <c r="N690">
        <v>940</v>
      </c>
      <c r="O690" t="s">
        <v>52</v>
      </c>
      <c r="P690" t="s">
        <v>53</v>
      </c>
      <c r="T690" t="s">
        <v>2469</v>
      </c>
      <c r="U690" t="s">
        <v>2470</v>
      </c>
      <c r="V690" t="s">
        <v>1779</v>
      </c>
      <c r="W690" t="s">
        <v>56</v>
      </c>
      <c r="X690" t="s">
        <v>2471</v>
      </c>
      <c r="Y690" t="s">
        <v>2061</v>
      </c>
      <c r="Z690" s="3">
        <v>19</v>
      </c>
      <c r="AA690" t="s">
        <v>2472</v>
      </c>
      <c r="AB690" t="s">
        <v>2448</v>
      </c>
      <c r="AC690" t="s">
        <v>61</v>
      </c>
      <c r="AD690" t="s">
        <v>61</v>
      </c>
      <c r="AE690" t="s">
        <v>2473</v>
      </c>
      <c r="AF690" t="s">
        <v>63</v>
      </c>
      <c r="AH690">
        <v>0</v>
      </c>
      <c r="AI690" s="2">
        <v>45069</v>
      </c>
      <c r="AJ690" t="s">
        <v>64</v>
      </c>
      <c r="AK690" t="s">
        <v>64</v>
      </c>
      <c r="AL690" t="s">
        <v>2474</v>
      </c>
      <c r="AM690" t="s">
        <v>2470</v>
      </c>
      <c r="AN690" s="3">
        <v>22.23</v>
      </c>
      <c r="AO690" t="s">
        <v>2448</v>
      </c>
      <c r="AP690" t="s">
        <v>64</v>
      </c>
      <c r="AQ690" t="s">
        <v>2473</v>
      </c>
      <c r="AR690">
        <v>932</v>
      </c>
      <c r="AS690" t="s">
        <v>66</v>
      </c>
    </row>
    <row r="691" spans="1:45" ht="16" x14ac:dyDescent="0.2">
      <c r="A691">
        <v>2455</v>
      </c>
      <c r="B691">
        <v>2455</v>
      </c>
      <c r="C691" s="2">
        <v>45071</v>
      </c>
      <c r="D691" t="s">
        <v>1761</v>
      </c>
      <c r="E691" t="s">
        <v>2475</v>
      </c>
      <c r="F691" s="3">
        <v>69.09</v>
      </c>
      <c r="G691" t="s">
        <v>47</v>
      </c>
      <c r="H691" s="3">
        <v>0</v>
      </c>
      <c r="I691" t="s">
        <v>48</v>
      </c>
      <c r="J691">
        <v>2900</v>
      </c>
      <c r="K691" t="s">
        <v>49</v>
      </c>
      <c r="L691" t="s">
        <v>50</v>
      </c>
      <c r="M691" t="s">
        <v>51</v>
      </c>
      <c r="N691">
        <v>940</v>
      </c>
      <c r="O691" t="s">
        <v>52</v>
      </c>
      <c r="P691" t="s">
        <v>53</v>
      </c>
      <c r="T691" t="s">
        <v>2476</v>
      </c>
      <c r="U691" t="s">
        <v>2477</v>
      </c>
      <c r="V691" t="s">
        <v>1662</v>
      </c>
      <c r="W691" t="s">
        <v>56</v>
      </c>
      <c r="X691" t="s">
        <v>2478</v>
      </c>
      <c r="Y691" t="s">
        <v>1428</v>
      </c>
      <c r="Z691" s="3">
        <v>19</v>
      </c>
      <c r="AA691" t="s">
        <v>2479</v>
      </c>
      <c r="AB691" t="s">
        <v>2480</v>
      </c>
      <c r="AC691" t="s">
        <v>61</v>
      </c>
      <c r="AD691" t="s">
        <v>61</v>
      </c>
      <c r="AE691" t="s">
        <v>2481</v>
      </c>
      <c r="AF691" t="s">
        <v>63</v>
      </c>
      <c r="AH691">
        <v>0</v>
      </c>
      <c r="AI691" s="2">
        <v>45071</v>
      </c>
      <c r="AJ691" t="s">
        <v>64</v>
      </c>
      <c r="AK691" t="s">
        <v>64</v>
      </c>
      <c r="AL691" t="s">
        <v>2482</v>
      </c>
      <c r="AM691" t="s">
        <v>2477</v>
      </c>
      <c r="AN691" s="3">
        <v>69.09</v>
      </c>
      <c r="AO691" t="s">
        <v>2480</v>
      </c>
      <c r="AP691" t="s">
        <v>64</v>
      </c>
      <c r="AQ691" t="s">
        <v>2481</v>
      </c>
      <c r="AR691">
        <v>944</v>
      </c>
      <c r="AS691" t="s">
        <v>66</v>
      </c>
    </row>
    <row r="692" spans="1:45" ht="16" x14ac:dyDescent="0.2">
      <c r="A692">
        <v>2456</v>
      </c>
      <c r="B692">
        <v>2456</v>
      </c>
      <c r="C692" s="2">
        <v>45072</v>
      </c>
      <c r="E692" t="s">
        <v>2483</v>
      </c>
      <c r="F692" s="3">
        <v>5285.14</v>
      </c>
      <c r="G692" t="s">
        <v>47</v>
      </c>
      <c r="H692" s="3">
        <v>0</v>
      </c>
      <c r="I692" t="s">
        <v>48</v>
      </c>
      <c r="J692">
        <v>1712</v>
      </c>
      <c r="K692" t="s">
        <v>52</v>
      </c>
      <c r="L692" t="s">
        <v>203</v>
      </c>
      <c r="N692">
        <v>940</v>
      </c>
      <c r="O692" t="s">
        <v>52</v>
      </c>
      <c r="P692" t="s">
        <v>53</v>
      </c>
      <c r="T692" t="s">
        <v>2484</v>
      </c>
      <c r="U692" t="s">
        <v>2485</v>
      </c>
      <c r="Z692" s="3"/>
      <c r="AF692" t="s">
        <v>63</v>
      </c>
      <c r="AH692">
        <v>0</v>
      </c>
      <c r="AI692" s="2">
        <v>45072</v>
      </c>
      <c r="AJ692" t="s">
        <v>64</v>
      </c>
      <c r="AK692" t="s">
        <v>64</v>
      </c>
      <c r="AL692" t="s">
        <v>2486</v>
      </c>
      <c r="AM692" t="s">
        <v>2485</v>
      </c>
      <c r="AN692" s="3"/>
      <c r="AP692" t="s">
        <v>64</v>
      </c>
      <c r="AR692">
        <v>945</v>
      </c>
      <c r="AS692" t="s">
        <v>66</v>
      </c>
    </row>
    <row r="693" spans="1:45" ht="16" x14ac:dyDescent="0.2">
      <c r="A693">
        <v>2451</v>
      </c>
      <c r="B693">
        <v>2451</v>
      </c>
      <c r="C693" s="2">
        <v>45072</v>
      </c>
      <c r="E693" t="s">
        <v>582</v>
      </c>
      <c r="F693" s="3">
        <v>949.15</v>
      </c>
      <c r="G693" t="s">
        <v>47</v>
      </c>
      <c r="H693" s="3">
        <v>0</v>
      </c>
      <c r="I693" t="s">
        <v>48</v>
      </c>
      <c r="J693">
        <v>1705</v>
      </c>
      <c r="K693" t="s">
        <v>52</v>
      </c>
      <c r="L693" t="s">
        <v>203</v>
      </c>
      <c r="N693">
        <v>940</v>
      </c>
      <c r="O693" t="s">
        <v>52</v>
      </c>
      <c r="P693" t="s">
        <v>53</v>
      </c>
      <c r="T693" t="s">
        <v>2487</v>
      </c>
      <c r="U693" t="s">
        <v>2488</v>
      </c>
      <c r="Z693" s="3"/>
      <c r="AF693" t="s">
        <v>63</v>
      </c>
      <c r="AH693">
        <v>0</v>
      </c>
      <c r="AI693" s="2">
        <v>45072</v>
      </c>
      <c r="AJ693" t="s">
        <v>64</v>
      </c>
      <c r="AK693" t="s">
        <v>64</v>
      </c>
      <c r="AL693" t="s">
        <v>2489</v>
      </c>
      <c r="AM693" t="s">
        <v>2488</v>
      </c>
      <c r="AN693" s="3"/>
      <c r="AP693" t="s">
        <v>64</v>
      </c>
      <c r="AR693">
        <v>947</v>
      </c>
      <c r="AS693" t="s">
        <v>66</v>
      </c>
    </row>
    <row r="694" spans="1:45" ht="16" x14ac:dyDescent="0.2">
      <c r="A694">
        <v>2450</v>
      </c>
      <c r="B694">
        <v>2450</v>
      </c>
      <c r="C694" s="2">
        <v>45072</v>
      </c>
      <c r="E694" t="s">
        <v>256</v>
      </c>
      <c r="F694" s="3">
        <v>2537.0300000000002</v>
      </c>
      <c r="G694" t="s">
        <v>47</v>
      </c>
      <c r="H694" s="3">
        <v>0</v>
      </c>
      <c r="I694" t="s">
        <v>48</v>
      </c>
      <c r="J694">
        <v>1705</v>
      </c>
      <c r="K694" t="s">
        <v>52</v>
      </c>
      <c r="L694" t="s">
        <v>203</v>
      </c>
      <c r="N694">
        <v>940</v>
      </c>
      <c r="O694" t="s">
        <v>52</v>
      </c>
      <c r="P694" t="s">
        <v>53</v>
      </c>
      <c r="T694" t="s">
        <v>2286</v>
      </c>
      <c r="U694" t="s">
        <v>2490</v>
      </c>
      <c r="Z694" s="3"/>
      <c r="AF694" t="s">
        <v>63</v>
      </c>
      <c r="AH694">
        <v>0</v>
      </c>
      <c r="AI694" s="2">
        <v>45072</v>
      </c>
      <c r="AJ694" t="s">
        <v>64</v>
      </c>
      <c r="AK694" t="s">
        <v>64</v>
      </c>
      <c r="AL694" t="s">
        <v>2491</v>
      </c>
      <c r="AM694" t="s">
        <v>2490</v>
      </c>
      <c r="AN694" s="3"/>
      <c r="AP694" t="s">
        <v>64</v>
      </c>
      <c r="AR694">
        <v>946</v>
      </c>
      <c r="AS694" t="s">
        <v>66</v>
      </c>
    </row>
    <row r="695" spans="1:45" ht="16" x14ac:dyDescent="0.2">
      <c r="A695">
        <v>2474</v>
      </c>
      <c r="B695">
        <v>2474</v>
      </c>
      <c r="C695" s="2">
        <v>45075.379490740743</v>
      </c>
      <c r="E695" t="s">
        <v>2492</v>
      </c>
      <c r="F695" s="3">
        <v>58.75</v>
      </c>
      <c r="G695" t="s">
        <v>47</v>
      </c>
      <c r="H695" s="3">
        <v>0</v>
      </c>
      <c r="I695" t="s">
        <v>104</v>
      </c>
      <c r="J695">
        <v>941</v>
      </c>
      <c r="K695" t="s">
        <v>52</v>
      </c>
      <c r="L695" t="s">
        <v>53</v>
      </c>
      <c r="N695">
        <v>705</v>
      </c>
      <c r="O695" t="s">
        <v>52</v>
      </c>
      <c r="P695" t="s">
        <v>53</v>
      </c>
      <c r="T695" t="s">
        <v>2493</v>
      </c>
      <c r="U695" t="s">
        <v>2494</v>
      </c>
      <c r="Z695" s="3"/>
      <c r="AF695" t="s">
        <v>63</v>
      </c>
      <c r="AH695">
        <v>0</v>
      </c>
      <c r="AI695" s="2">
        <v>45075</v>
      </c>
      <c r="AJ695" t="s">
        <v>64</v>
      </c>
      <c r="AK695" t="s">
        <v>64</v>
      </c>
      <c r="AL695" t="s">
        <v>2495</v>
      </c>
      <c r="AM695" t="s">
        <v>2494</v>
      </c>
      <c r="AN695" s="3"/>
      <c r="AP695" t="s">
        <v>64</v>
      </c>
      <c r="AR695">
        <v>948</v>
      </c>
      <c r="AS695" t="s">
        <v>66</v>
      </c>
    </row>
    <row r="696" spans="1:45" ht="16" x14ac:dyDescent="0.2">
      <c r="A696">
        <v>2457</v>
      </c>
      <c r="B696">
        <v>2457</v>
      </c>
      <c r="C696" s="2">
        <v>45076.86241898148</v>
      </c>
      <c r="E696" t="s">
        <v>1231</v>
      </c>
      <c r="F696" s="3">
        <v>58.75</v>
      </c>
      <c r="G696" t="s">
        <v>47</v>
      </c>
      <c r="H696" s="3">
        <v>0</v>
      </c>
      <c r="I696" t="s">
        <v>104</v>
      </c>
      <c r="J696">
        <v>941</v>
      </c>
      <c r="K696" t="s">
        <v>52</v>
      </c>
      <c r="L696" t="s">
        <v>53</v>
      </c>
      <c r="N696">
        <v>705</v>
      </c>
      <c r="O696" t="s">
        <v>52</v>
      </c>
      <c r="P696" t="s">
        <v>53</v>
      </c>
      <c r="T696" t="s">
        <v>2493</v>
      </c>
      <c r="U696" t="s">
        <v>2496</v>
      </c>
      <c r="Z696" s="3"/>
      <c r="AF696" t="s">
        <v>63</v>
      </c>
      <c r="AH696">
        <v>0</v>
      </c>
      <c r="AI696" s="2">
        <v>45076</v>
      </c>
      <c r="AJ696" t="s">
        <v>64</v>
      </c>
      <c r="AK696" t="s">
        <v>64</v>
      </c>
      <c r="AL696" t="s">
        <v>2497</v>
      </c>
      <c r="AM696" t="s">
        <v>2496</v>
      </c>
      <c r="AN696" s="3"/>
      <c r="AP696" t="s">
        <v>64</v>
      </c>
      <c r="AR696">
        <v>949</v>
      </c>
      <c r="AS696" t="s">
        <v>66</v>
      </c>
    </row>
    <row r="697" spans="1:45" ht="16" x14ac:dyDescent="0.2">
      <c r="A697">
        <v>2473</v>
      </c>
      <c r="B697">
        <v>2473</v>
      </c>
      <c r="C697" s="2">
        <v>45076.86241898148</v>
      </c>
      <c r="E697" t="s">
        <v>2498</v>
      </c>
      <c r="F697" s="3">
        <v>58.75</v>
      </c>
      <c r="G697" t="s">
        <v>47</v>
      </c>
      <c r="H697" s="3">
        <v>0</v>
      </c>
      <c r="I697" t="s">
        <v>48</v>
      </c>
      <c r="J697">
        <v>705</v>
      </c>
      <c r="K697" t="s">
        <v>52</v>
      </c>
      <c r="L697" t="s">
        <v>53</v>
      </c>
      <c r="N697">
        <v>941</v>
      </c>
      <c r="O697" t="s">
        <v>52</v>
      </c>
      <c r="P697" t="s">
        <v>53</v>
      </c>
      <c r="T697" t="s">
        <v>2499</v>
      </c>
      <c r="U697" t="s">
        <v>2500</v>
      </c>
      <c r="Z697" s="3"/>
      <c r="AF697" t="s">
        <v>63</v>
      </c>
      <c r="AH697">
        <v>0</v>
      </c>
      <c r="AI697" s="2">
        <v>45076</v>
      </c>
      <c r="AJ697" t="s">
        <v>64</v>
      </c>
      <c r="AK697" t="s">
        <v>64</v>
      </c>
      <c r="AL697" t="s">
        <v>2501</v>
      </c>
      <c r="AM697" t="s">
        <v>2500</v>
      </c>
      <c r="AN697" s="3"/>
      <c r="AP697" t="s">
        <v>64</v>
      </c>
      <c r="AR697">
        <v>950</v>
      </c>
      <c r="AS697" t="s">
        <v>66</v>
      </c>
    </row>
    <row r="698" spans="1:45" ht="16" x14ac:dyDescent="0.2">
      <c r="A698">
        <v>2404</v>
      </c>
      <c r="B698">
        <v>2404</v>
      </c>
      <c r="C698" s="2">
        <v>45077</v>
      </c>
      <c r="E698" t="s">
        <v>205</v>
      </c>
      <c r="F698" s="3">
        <v>722.34</v>
      </c>
      <c r="G698" t="s">
        <v>47</v>
      </c>
      <c r="H698" s="3">
        <v>0</v>
      </c>
      <c r="I698" t="s">
        <v>104</v>
      </c>
      <c r="J698">
        <v>1730</v>
      </c>
      <c r="K698" t="s">
        <v>52</v>
      </c>
      <c r="L698" t="s">
        <v>203</v>
      </c>
      <c r="N698">
        <v>1700</v>
      </c>
      <c r="O698" t="s">
        <v>52</v>
      </c>
      <c r="P698" t="s">
        <v>203</v>
      </c>
      <c r="T698" t="s">
        <v>64</v>
      </c>
      <c r="Z698" s="3"/>
      <c r="AF698" t="s">
        <v>63</v>
      </c>
      <c r="AH698">
        <v>0</v>
      </c>
      <c r="AI698" s="2">
        <v>45077</v>
      </c>
      <c r="AJ698" t="s">
        <v>64</v>
      </c>
      <c r="AK698" t="s">
        <v>64</v>
      </c>
      <c r="AL698" t="s">
        <v>64</v>
      </c>
      <c r="AN698" s="3"/>
      <c r="AP698" t="s">
        <v>64</v>
      </c>
      <c r="AR698" t="s">
        <v>64</v>
      </c>
      <c r="AS698" t="s">
        <v>66</v>
      </c>
    </row>
    <row r="699" spans="1:45" ht="16" x14ac:dyDescent="0.2">
      <c r="A699">
        <v>2405</v>
      </c>
      <c r="B699">
        <v>2405</v>
      </c>
      <c r="C699" s="2">
        <v>45077</v>
      </c>
      <c r="E699" t="s">
        <v>370</v>
      </c>
      <c r="F699" s="3">
        <v>2181.98</v>
      </c>
      <c r="G699" t="s">
        <v>47</v>
      </c>
      <c r="H699" s="3">
        <v>0</v>
      </c>
      <c r="I699" t="s">
        <v>104</v>
      </c>
      <c r="J699">
        <v>1730</v>
      </c>
      <c r="K699" t="s">
        <v>52</v>
      </c>
      <c r="L699" t="s">
        <v>203</v>
      </c>
      <c r="N699">
        <v>1705</v>
      </c>
      <c r="O699" t="s">
        <v>52</v>
      </c>
      <c r="P699" t="s">
        <v>203</v>
      </c>
      <c r="T699" t="s">
        <v>64</v>
      </c>
      <c r="Z699" s="3"/>
      <c r="AF699" t="s">
        <v>63</v>
      </c>
      <c r="AH699">
        <v>0</v>
      </c>
      <c r="AI699" s="2">
        <v>45077</v>
      </c>
      <c r="AJ699" t="s">
        <v>64</v>
      </c>
      <c r="AK699" t="s">
        <v>64</v>
      </c>
      <c r="AL699" t="s">
        <v>64</v>
      </c>
      <c r="AN699" s="3"/>
      <c r="AP699" t="s">
        <v>64</v>
      </c>
      <c r="AR699" t="s">
        <v>64</v>
      </c>
      <c r="AS699" t="s">
        <v>66</v>
      </c>
    </row>
    <row r="700" spans="1:45" ht="16" x14ac:dyDescent="0.2">
      <c r="A700">
        <v>2406</v>
      </c>
      <c r="B700">
        <v>2406</v>
      </c>
      <c r="C700" s="2">
        <v>45077</v>
      </c>
      <c r="E700" t="s">
        <v>202</v>
      </c>
      <c r="F700" s="3">
        <v>3276.18</v>
      </c>
      <c r="G700" t="s">
        <v>47</v>
      </c>
      <c r="H700" s="3">
        <v>0</v>
      </c>
      <c r="I700" t="s">
        <v>104</v>
      </c>
      <c r="J700">
        <v>1730</v>
      </c>
      <c r="K700" t="s">
        <v>52</v>
      </c>
      <c r="L700" t="s">
        <v>203</v>
      </c>
      <c r="N700">
        <v>1712</v>
      </c>
      <c r="O700" t="s">
        <v>52</v>
      </c>
      <c r="P700" t="s">
        <v>203</v>
      </c>
      <c r="T700" t="s">
        <v>64</v>
      </c>
      <c r="Z700" s="3"/>
      <c r="AF700" t="s">
        <v>63</v>
      </c>
      <c r="AH700">
        <v>0</v>
      </c>
      <c r="AI700" s="2">
        <v>45077</v>
      </c>
      <c r="AJ700" t="s">
        <v>64</v>
      </c>
      <c r="AK700" t="s">
        <v>64</v>
      </c>
      <c r="AL700" t="s">
        <v>64</v>
      </c>
      <c r="AN700" s="3"/>
      <c r="AP700" t="s">
        <v>64</v>
      </c>
      <c r="AR700" t="s">
        <v>64</v>
      </c>
      <c r="AS700" t="s">
        <v>66</v>
      </c>
    </row>
    <row r="701" spans="1:45" ht="16" x14ac:dyDescent="0.2">
      <c r="A701">
        <v>2407</v>
      </c>
      <c r="B701">
        <v>2407</v>
      </c>
      <c r="C701" s="2">
        <v>45077</v>
      </c>
      <c r="D701" t="s">
        <v>1934</v>
      </c>
      <c r="E701" t="s">
        <v>2502</v>
      </c>
      <c r="F701" s="3">
        <v>2847.87</v>
      </c>
      <c r="G701" t="s">
        <v>47</v>
      </c>
      <c r="H701" s="3">
        <v>0</v>
      </c>
      <c r="I701" t="s">
        <v>104</v>
      </c>
      <c r="J701">
        <v>2551</v>
      </c>
      <c r="K701" t="s">
        <v>49</v>
      </c>
      <c r="L701" t="s">
        <v>50</v>
      </c>
      <c r="M701" t="s">
        <v>51</v>
      </c>
      <c r="N701">
        <v>1730</v>
      </c>
      <c r="O701" t="s">
        <v>52</v>
      </c>
      <c r="P701" t="s">
        <v>203</v>
      </c>
      <c r="T701" t="s">
        <v>64</v>
      </c>
      <c r="Z701" s="3"/>
      <c r="AF701" t="s">
        <v>63</v>
      </c>
      <c r="AH701">
        <v>0</v>
      </c>
      <c r="AI701" s="2">
        <v>45077</v>
      </c>
      <c r="AJ701" t="s">
        <v>64</v>
      </c>
      <c r="AK701" t="s">
        <v>64</v>
      </c>
      <c r="AL701" t="s">
        <v>64</v>
      </c>
      <c r="AN701" s="3"/>
      <c r="AP701" t="s">
        <v>64</v>
      </c>
      <c r="AR701" t="s">
        <v>64</v>
      </c>
      <c r="AS701" t="s">
        <v>66</v>
      </c>
    </row>
    <row r="702" spans="1:45" ht="16" x14ac:dyDescent="0.2">
      <c r="A702">
        <v>2408</v>
      </c>
      <c r="B702">
        <v>2408</v>
      </c>
      <c r="C702" s="2">
        <v>45077</v>
      </c>
      <c r="D702" t="s">
        <v>1935</v>
      </c>
      <c r="E702" t="s">
        <v>2502</v>
      </c>
      <c r="F702" s="3">
        <v>2158.59</v>
      </c>
      <c r="G702" t="s">
        <v>47</v>
      </c>
      <c r="H702" s="3">
        <v>0</v>
      </c>
      <c r="I702" t="s">
        <v>104</v>
      </c>
      <c r="J702">
        <v>2551</v>
      </c>
      <c r="K702" t="s">
        <v>49</v>
      </c>
      <c r="L702" t="s">
        <v>50</v>
      </c>
      <c r="M702" t="s">
        <v>51</v>
      </c>
      <c r="N702">
        <v>1730</v>
      </c>
      <c r="O702" t="s">
        <v>52</v>
      </c>
      <c r="P702" t="s">
        <v>203</v>
      </c>
      <c r="T702" t="s">
        <v>64</v>
      </c>
      <c r="Z702" s="3"/>
      <c r="AF702" t="s">
        <v>63</v>
      </c>
      <c r="AH702">
        <v>0</v>
      </c>
      <c r="AI702" s="2">
        <v>45077</v>
      </c>
      <c r="AJ702" t="s">
        <v>64</v>
      </c>
      <c r="AK702" t="s">
        <v>64</v>
      </c>
      <c r="AL702" t="s">
        <v>64</v>
      </c>
      <c r="AN702" s="3"/>
      <c r="AP702" t="s">
        <v>64</v>
      </c>
      <c r="AR702" t="s">
        <v>64</v>
      </c>
      <c r="AS702" t="s">
        <v>66</v>
      </c>
    </row>
    <row r="703" spans="1:45" ht="16" x14ac:dyDescent="0.2">
      <c r="A703">
        <v>2409</v>
      </c>
      <c r="B703">
        <v>2409</v>
      </c>
      <c r="C703" s="2">
        <v>45077</v>
      </c>
      <c r="E703" t="s">
        <v>202</v>
      </c>
      <c r="F703" s="3">
        <v>2008.96</v>
      </c>
      <c r="G703" t="s">
        <v>47</v>
      </c>
      <c r="H703" s="3">
        <v>0</v>
      </c>
      <c r="I703" t="s">
        <v>104</v>
      </c>
      <c r="J703">
        <v>1730</v>
      </c>
      <c r="K703" t="s">
        <v>52</v>
      </c>
      <c r="L703" t="s">
        <v>203</v>
      </c>
      <c r="N703">
        <v>1712</v>
      </c>
      <c r="O703" t="s">
        <v>52</v>
      </c>
      <c r="P703" t="s">
        <v>203</v>
      </c>
      <c r="T703" t="s">
        <v>64</v>
      </c>
      <c r="Z703" s="3"/>
      <c r="AF703" t="s">
        <v>63</v>
      </c>
      <c r="AH703">
        <v>0</v>
      </c>
      <c r="AI703" s="2">
        <v>45077</v>
      </c>
      <c r="AJ703" t="s">
        <v>64</v>
      </c>
      <c r="AK703" t="s">
        <v>64</v>
      </c>
      <c r="AL703" t="s">
        <v>64</v>
      </c>
      <c r="AN703" s="3"/>
      <c r="AP703" t="s">
        <v>64</v>
      </c>
      <c r="AR703" t="s">
        <v>64</v>
      </c>
      <c r="AS703" t="s">
        <v>66</v>
      </c>
    </row>
    <row r="704" spans="1:45" ht="16" x14ac:dyDescent="0.2">
      <c r="A704">
        <v>2410</v>
      </c>
      <c r="B704">
        <v>2410</v>
      </c>
      <c r="C704" s="2">
        <v>45077</v>
      </c>
      <c r="E704" t="s">
        <v>205</v>
      </c>
      <c r="F704" s="3">
        <v>370.68</v>
      </c>
      <c r="G704" t="s">
        <v>47</v>
      </c>
      <c r="H704" s="3">
        <v>0</v>
      </c>
      <c r="I704" t="s">
        <v>104</v>
      </c>
      <c r="J704">
        <v>1730</v>
      </c>
      <c r="K704" t="s">
        <v>52</v>
      </c>
      <c r="L704" t="s">
        <v>203</v>
      </c>
      <c r="N704">
        <v>1700</v>
      </c>
      <c r="O704" t="s">
        <v>52</v>
      </c>
      <c r="P704" t="s">
        <v>203</v>
      </c>
      <c r="T704" t="s">
        <v>64</v>
      </c>
      <c r="Z704" s="3"/>
      <c r="AF704" t="s">
        <v>63</v>
      </c>
      <c r="AH704">
        <v>0</v>
      </c>
      <c r="AI704" s="2">
        <v>45077</v>
      </c>
      <c r="AJ704" t="s">
        <v>64</v>
      </c>
      <c r="AK704" t="s">
        <v>64</v>
      </c>
      <c r="AL704" t="s">
        <v>64</v>
      </c>
      <c r="AN704" s="3"/>
      <c r="AP704" t="s">
        <v>64</v>
      </c>
      <c r="AR704" t="s">
        <v>64</v>
      </c>
      <c r="AS704" t="s">
        <v>66</v>
      </c>
    </row>
    <row r="705" spans="1:45" ht="16" x14ac:dyDescent="0.2">
      <c r="A705">
        <v>2411</v>
      </c>
      <c r="B705">
        <v>2411</v>
      </c>
      <c r="C705" s="2">
        <v>45077</v>
      </c>
      <c r="E705" t="s">
        <v>370</v>
      </c>
      <c r="F705" s="3">
        <v>1304.2</v>
      </c>
      <c r="G705" t="s">
        <v>47</v>
      </c>
      <c r="H705" s="3">
        <v>0</v>
      </c>
      <c r="I705" t="s">
        <v>104</v>
      </c>
      <c r="J705">
        <v>1730</v>
      </c>
      <c r="K705" t="s">
        <v>52</v>
      </c>
      <c r="L705" t="s">
        <v>203</v>
      </c>
      <c r="N705">
        <v>1705</v>
      </c>
      <c r="O705" t="s">
        <v>52</v>
      </c>
      <c r="P705" t="s">
        <v>203</v>
      </c>
      <c r="T705" t="s">
        <v>64</v>
      </c>
      <c r="Z705" s="3"/>
      <c r="AF705" t="s">
        <v>63</v>
      </c>
      <c r="AH705">
        <v>0</v>
      </c>
      <c r="AI705" s="2">
        <v>45077</v>
      </c>
      <c r="AJ705" t="s">
        <v>64</v>
      </c>
      <c r="AK705" t="s">
        <v>64</v>
      </c>
      <c r="AL705" t="s">
        <v>64</v>
      </c>
      <c r="AN705" s="3"/>
      <c r="AP705" t="s">
        <v>64</v>
      </c>
      <c r="AR705" t="s">
        <v>64</v>
      </c>
      <c r="AS705" t="s">
        <v>66</v>
      </c>
    </row>
    <row r="706" spans="1:45" ht="16" x14ac:dyDescent="0.2">
      <c r="A706">
        <v>2412</v>
      </c>
      <c r="B706">
        <v>2412</v>
      </c>
      <c r="C706" s="2">
        <v>45077</v>
      </c>
      <c r="D706" t="s">
        <v>1936</v>
      </c>
      <c r="E706" t="s">
        <v>2502</v>
      </c>
      <c r="F706" s="3">
        <v>2988.56</v>
      </c>
      <c r="G706" t="s">
        <v>47</v>
      </c>
      <c r="H706" s="3">
        <v>0</v>
      </c>
      <c r="I706" t="s">
        <v>104</v>
      </c>
      <c r="J706">
        <v>2551</v>
      </c>
      <c r="K706" t="s">
        <v>49</v>
      </c>
      <c r="L706" t="s">
        <v>50</v>
      </c>
      <c r="M706" t="s">
        <v>51</v>
      </c>
      <c r="N706">
        <v>1730</v>
      </c>
      <c r="O706" t="s">
        <v>52</v>
      </c>
      <c r="P706" t="s">
        <v>203</v>
      </c>
      <c r="T706" t="s">
        <v>64</v>
      </c>
      <c r="Z706" s="3"/>
      <c r="AF706" t="s">
        <v>63</v>
      </c>
      <c r="AH706">
        <v>0</v>
      </c>
      <c r="AI706" s="2">
        <v>45077</v>
      </c>
      <c r="AJ706" t="s">
        <v>64</v>
      </c>
      <c r="AK706" t="s">
        <v>64</v>
      </c>
      <c r="AL706" t="s">
        <v>64</v>
      </c>
      <c r="AN706" s="3"/>
      <c r="AP706" t="s">
        <v>64</v>
      </c>
      <c r="AR706" t="s">
        <v>64</v>
      </c>
      <c r="AS706" t="s">
        <v>66</v>
      </c>
    </row>
    <row r="707" spans="1:45" ht="16" x14ac:dyDescent="0.2">
      <c r="A707">
        <v>2413</v>
      </c>
      <c r="B707">
        <v>2413</v>
      </c>
      <c r="C707" s="2">
        <v>45077</v>
      </c>
      <c r="D707" t="s">
        <v>1936</v>
      </c>
      <c r="E707" t="s">
        <v>204</v>
      </c>
      <c r="F707" s="3">
        <v>695.28</v>
      </c>
      <c r="G707" t="s">
        <v>47</v>
      </c>
      <c r="H707" s="3">
        <v>0</v>
      </c>
      <c r="I707" t="s">
        <v>104</v>
      </c>
      <c r="J707">
        <v>2555</v>
      </c>
      <c r="K707" t="s">
        <v>49</v>
      </c>
      <c r="L707" t="s">
        <v>50</v>
      </c>
      <c r="M707" t="s">
        <v>51</v>
      </c>
      <c r="N707">
        <v>1730</v>
      </c>
      <c r="O707" t="s">
        <v>52</v>
      </c>
      <c r="P707" t="s">
        <v>203</v>
      </c>
      <c r="T707" t="s">
        <v>64</v>
      </c>
      <c r="Z707" s="3"/>
      <c r="AF707" t="s">
        <v>63</v>
      </c>
      <c r="AH707">
        <v>0</v>
      </c>
      <c r="AI707" s="2">
        <v>45077</v>
      </c>
      <c r="AJ707" t="s">
        <v>64</v>
      </c>
      <c r="AK707" t="s">
        <v>64</v>
      </c>
      <c r="AL707" t="s">
        <v>64</v>
      </c>
      <c r="AN707" s="3"/>
      <c r="AP707" t="s">
        <v>64</v>
      </c>
      <c r="AR707" t="s">
        <v>64</v>
      </c>
      <c r="AS707" t="s">
        <v>66</v>
      </c>
    </row>
    <row r="708" spans="1:45" ht="16" x14ac:dyDescent="0.2">
      <c r="A708">
        <v>2414</v>
      </c>
      <c r="B708">
        <v>2414</v>
      </c>
      <c r="C708" s="2">
        <v>45077</v>
      </c>
      <c r="D708" t="s">
        <v>1934</v>
      </c>
      <c r="E708" t="s">
        <v>204</v>
      </c>
      <c r="F708" s="3">
        <v>662.55</v>
      </c>
      <c r="G708" t="s">
        <v>47</v>
      </c>
      <c r="H708" s="3">
        <v>0</v>
      </c>
      <c r="I708" t="s">
        <v>104</v>
      </c>
      <c r="J708">
        <v>2555</v>
      </c>
      <c r="K708" t="s">
        <v>49</v>
      </c>
      <c r="L708" t="s">
        <v>50</v>
      </c>
      <c r="M708" t="s">
        <v>51</v>
      </c>
      <c r="N708">
        <v>1730</v>
      </c>
      <c r="O708" t="s">
        <v>52</v>
      </c>
      <c r="P708" t="s">
        <v>203</v>
      </c>
      <c r="T708" t="s">
        <v>64</v>
      </c>
      <c r="Z708" s="3"/>
      <c r="AF708" t="s">
        <v>63</v>
      </c>
      <c r="AH708">
        <v>0</v>
      </c>
      <c r="AI708" s="2">
        <v>45077</v>
      </c>
      <c r="AJ708" t="s">
        <v>64</v>
      </c>
      <c r="AK708" t="s">
        <v>64</v>
      </c>
      <c r="AL708" t="s">
        <v>64</v>
      </c>
      <c r="AN708" s="3"/>
      <c r="AP708" t="s">
        <v>64</v>
      </c>
      <c r="AR708" t="s">
        <v>64</v>
      </c>
      <c r="AS708" t="s">
        <v>66</v>
      </c>
    </row>
    <row r="709" spans="1:45" ht="16" x14ac:dyDescent="0.2">
      <c r="A709">
        <v>2415</v>
      </c>
      <c r="B709">
        <v>2415</v>
      </c>
      <c r="C709" s="2">
        <v>45077</v>
      </c>
      <c r="D709" t="s">
        <v>1935</v>
      </c>
      <c r="E709" t="s">
        <v>204</v>
      </c>
      <c r="F709" s="3">
        <v>511.49</v>
      </c>
      <c r="G709" t="s">
        <v>47</v>
      </c>
      <c r="H709" s="3">
        <v>0</v>
      </c>
      <c r="I709" t="s">
        <v>104</v>
      </c>
      <c r="J709">
        <v>2555</v>
      </c>
      <c r="K709" t="s">
        <v>49</v>
      </c>
      <c r="L709" t="s">
        <v>50</v>
      </c>
      <c r="M709" t="s">
        <v>51</v>
      </c>
      <c r="N709">
        <v>1730</v>
      </c>
      <c r="O709" t="s">
        <v>52</v>
      </c>
      <c r="P709" t="s">
        <v>203</v>
      </c>
      <c r="T709" t="s">
        <v>64</v>
      </c>
      <c r="Z709" s="3"/>
      <c r="AF709" t="s">
        <v>63</v>
      </c>
      <c r="AH709">
        <v>0</v>
      </c>
      <c r="AI709" s="2">
        <v>45077</v>
      </c>
      <c r="AJ709" t="s">
        <v>64</v>
      </c>
      <c r="AK709" t="s">
        <v>64</v>
      </c>
      <c r="AL709" t="s">
        <v>64</v>
      </c>
      <c r="AN709" s="3"/>
      <c r="AP709" t="s">
        <v>64</v>
      </c>
      <c r="AR709" t="s">
        <v>64</v>
      </c>
      <c r="AS709" t="s">
        <v>66</v>
      </c>
    </row>
    <row r="710" spans="1:45" ht="16" x14ac:dyDescent="0.2">
      <c r="A710">
        <v>2459</v>
      </c>
      <c r="B710">
        <v>2459</v>
      </c>
      <c r="C710" s="2">
        <v>45077</v>
      </c>
      <c r="D710" t="s">
        <v>1748</v>
      </c>
      <c r="E710" t="s">
        <v>147</v>
      </c>
      <c r="F710" s="3">
        <v>4.78</v>
      </c>
      <c r="G710" t="s">
        <v>47</v>
      </c>
      <c r="H710" s="3">
        <v>0</v>
      </c>
      <c r="I710" t="s">
        <v>48</v>
      </c>
      <c r="J710">
        <v>2705</v>
      </c>
      <c r="K710" t="s">
        <v>49</v>
      </c>
      <c r="L710" t="s">
        <v>50</v>
      </c>
      <c r="M710" t="s">
        <v>51</v>
      </c>
      <c r="N710">
        <v>940</v>
      </c>
      <c r="O710" t="s">
        <v>52</v>
      </c>
      <c r="P710" t="s">
        <v>53</v>
      </c>
      <c r="T710" t="s">
        <v>792</v>
      </c>
      <c r="U710" t="s">
        <v>2503</v>
      </c>
      <c r="Z710" s="3"/>
      <c r="AF710" t="s">
        <v>63</v>
      </c>
      <c r="AH710">
        <v>0</v>
      </c>
      <c r="AI710" s="2">
        <v>45077</v>
      </c>
      <c r="AJ710" t="s">
        <v>64</v>
      </c>
      <c r="AK710" t="s">
        <v>64</v>
      </c>
      <c r="AL710" t="s">
        <v>2504</v>
      </c>
      <c r="AM710" t="s">
        <v>2503</v>
      </c>
      <c r="AN710" s="3"/>
      <c r="AP710" t="s">
        <v>64</v>
      </c>
      <c r="AR710">
        <v>951</v>
      </c>
      <c r="AS710" t="s">
        <v>66</v>
      </c>
    </row>
    <row r="711" spans="1:45" ht="16" x14ac:dyDescent="0.2">
      <c r="A711">
        <v>2460</v>
      </c>
      <c r="B711">
        <v>2460</v>
      </c>
      <c r="C711" s="2">
        <v>45078</v>
      </c>
      <c r="E711" t="s">
        <v>1262</v>
      </c>
      <c r="F711" s="3">
        <v>58.75</v>
      </c>
      <c r="G711" t="s">
        <v>47</v>
      </c>
      <c r="H711" s="3">
        <v>0</v>
      </c>
      <c r="I711" t="s">
        <v>48</v>
      </c>
      <c r="J711">
        <v>705</v>
      </c>
      <c r="K711" t="s">
        <v>52</v>
      </c>
      <c r="L711" t="s">
        <v>53</v>
      </c>
      <c r="N711">
        <v>940</v>
      </c>
      <c r="O711" t="s">
        <v>52</v>
      </c>
      <c r="P711" t="s">
        <v>53</v>
      </c>
      <c r="T711" t="s">
        <v>2499</v>
      </c>
      <c r="U711" t="s">
        <v>2505</v>
      </c>
      <c r="Z711" s="3"/>
      <c r="AF711" t="s">
        <v>63</v>
      </c>
      <c r="AH711">
        <v>0</v>
      </c>
      <c r="AI711" s="2">
        <v>45078</v>
      </c>
      <c r="AJ711" t="s">
        <v>64</v>
      </c>
      <c r="AK711" t="s">
        <v>64</v>
      </c>
      <c r="AL711" t="s">
        <v>2506</v>
      </c>
      <c r="AM711" t="s">
        <v>2505</v>
      </c>
      <c r="AN711" s="3"/>
      <c r="AP711" t="s">
        <v>64</v>
      </c>
      <c r="AR711">
        <v>952</v>
      </c>
      <c r="AS711" t="s">
        <v>66</v>
      </c>
    </row>
    <row r="712" spans="1:45" ht="16" x14ac:dyDescent="0.2">
      <c r="A712">
        <v>2490</v>
      </c>
      <c r="B712">
        <v>2490</v>
      </c>
      <c r="C712" s="2">
        <v>45079</v>
      </c>
      <c r="D712" t="s">
        <v>1748</v>
      </c>
      <c r="E712" t="s">
        <v>2507</v>
      </c>
      <c r="F712" s="3">
        <v>2.7</v>
      </c>
      <c r="G712" t="s">
        <v>47</v>
      </c>
      <c r="H712" s="3">
        <v>0</v>
      </c>
      <c r="I712" t="s">
        <v>48</v>
      </c>
      <c r="J712">
        <v>2702</v>
      </c>
      <c r="K712" t="s">
        <v>49</v>
      </c>
      <c r="L712" t="s">
        <v>50</v>
      </c>
      <c r="M712" t="s">
        <v>51</v>
      </c>
      <c r="N712">
        <v>940</v>
      </c>
      <c r="O712" t="s">
        <v>52</v>
      </c>
      <c r="P712" t="s">
        <v>53</v>
      </c>
      <c r="T712" t="s">
        <v>2508</v>
      </c>
      <c r="U712" t="s">
        <v>2509</v>
      </c>
      <c r="V712" t="s">
        <v>1781</v>
      </c>
      <c r="W712" t="s">
        <v>56</v>
      </c>
      <c r="X712" t="s">
        <v>2510</v>
      </c>
      <c r="Y712" t="s">
        <v>2511</v>
      </c>
      <c r="Z712" s="3">
        <v>19</v>
      </c>
      <c r="AA712" t="s">
        <v>2512</v>
      </c>
      <c r="AB712" t="s">
        <v>2513</v>
      </c>
      <c r="AC712" t="s">
        <v>61</v>
      </c>
      <c r="AD712" t="s">
        <v>61</v>
      </c>
      <c r="AE712" t="s">
        <v>2514</v>
      </c>
      <c r="AF712" t="s">
        <v>63</v>
      </c>
      <c r="AH712">
        <v>0</v>
      </c>
      <c r="AI712" s="2">
        <v>45079</v>
      </c>
      <c r="AJ712" t="s">
        <v>64</v>
      </c>
      <c r="AK712" t="s">
        <v>64</v>
      </c>
      <c r="AL712" t="s">
        <v>2515</v>
      </c>
      <c r="AM712" t="s">
        <v>2509</v>
      </c>
      <c r="AN712" s="3">
        <v>2.7</v>
      </c>
      <c r="AO712" t="s">
        <v>2513</v>
      </c>
      <c r="AP712" t="s">
        <v>64</v>
      </c>
      <c r="AQ712" t="s">
        <v>2514</v>
      </c>
      <c r="AR712">
        <v>953</v>
      </c>
      <c r="AS712" t="s">
        <v>66</v>
      </c>
    </row>
    <row r="713" spans="1:45" ht="16" x14ac:dyDescent="0.2">
      <c r="A713">
        <v>2462</v>
      </c>
      <c r="B713">
        <v>2462</v>
      </c>
      <c r="C713" s="2">
        <v>45083</v>
      </c>
      <c r="D713" t="s">
        <v>1748</v>
      </c>
      <c r="E713" t="s">
        <v>2371</v>
      </c>
      <c r="F713" s="3">
        <v>46.41</v>
      </c>
      <c r="G713" t="s">
        <v>47</v>
      </c>
      <c r="H713" s="3">
        <v>0</v>
      </c>
      <c r="I713" t="s">
        <v>48</v>
      </c>
      <c r="J713">
        <v>2663</v>
      </c>
      <c r="K713" t="s">
        <v>49</v>
      </c>
      <c r="L713" t="s">
        <v>50</v>
      </c>
      <c r="M713" t="s">
        <v>51</v>
      </c>
      <c r="N713">
        <v>940</v>
      </c>
      <c r="O713" t="s">
        <v>52</v>
      </c>
      <c r="P713" t="s">
        <v>53</v>
      </c>
      <c r="T713" t="s">
        <v>2516</v>
      </c>
      <c r="U713" t="s">
        <v>2517</v>
      </c>
      <c r="V713" t="s">
        <v>1787</v>
      </c>
      <c r="W713" t="s">
        <v>56</v>
      </c>
      <c r="X713" t="s">
        <v>2518</v>
      </c>
      <c r="Y713" t="s">
        <v>2375</v>
      </c>
      <c r="Z713" s="3">
        <v>19</v>
      </c>
      <c r="AA713" t="s">
        <v>2519</v>
      </c>
      <c r="AB713" t="s">
        <v>2520</v>
      </c>
      <c r="AC713" t="s">
        <v>61</v>
      </c>
      <c r="AD713" t="s">
        <v>61</v>
      </c>
      <c r="AE713" t="s">
        <v>2521</v>
      </c>
      <c r="AF713" t="s">
        <v>63</v>
      </c>
      <c r="AH713">
        <v>0</v>
      </c>
      <c r="AI713" s="2">
        <v>45083</v>
      </c>
      <c r="AJ713" t="s">
        <v>64</v>
      </c>
      <c r="AK713" t="s">
        <v>64</v>
      </c>
      <c r="AL713" t="s">
        <v>2522</v>
      </c>
      <c r="AM713" t="s">
        <v>2517</v>
      </c>
      <c r="AN713" s="3">
        <v>46.41</v>
      </c>
      <c r="AO713" t="s">
        <v>2520</v>
      </c>
      <c r="AP713" t="s">
        <v>64</v>
      </c>
      <c r="AQ713" t="s">
        <v>2521</v>
      </c>
      <c r="AR713">
        <v>954</v>
      </c>
      <c r="AS713" t="s">
        <v>66</v>
      </c>
    </row>
    <row r="714" spans="1:45" ht="16" x14ac:dyDescent="0.2">
      <c r="A714">
        <v>2470</v>
      </c>
      <c r="B714">
        <v>2470</v>
      </c>
      <c r="C714" s="2">
        <v>45086</v>
      </c>
      <c r="D714" t="s">
        <v>1782</v>
      </c>
      <c r="E714" t="s">
        <v>287</v>
      </c>
      <c r="F714" s="3">
        <v>95.2</v>
      </c>
      <c r="G714" t="s">
        <v>47</v>
      </c>
      <c r="H714" s="3">
        <v>0</v>
      </c>
      <c r="I714" t="s">
        <v>48</v>
      </c>
      <c r="J714">
        <v>2894</v>
      </c>
      <c r="K714" t="s">
        <v>49</v>
      </c>
      <c r="L714" t="s">
        <v>50</v>
      </c>
      <c r="M714" t="s">
        <v>51</v>
      </c>
      <c r="N714">
        <v>940</v>
      </c>
      <c r="O714" t="s">
        <v>52</v>
      </c>
      <c r="P714" t="s">
        <v>53</v>
      </c>
      <c r="T714" t="s">
        <v>288</v>
      </c>
      <c r="U714" t="s">
        <v>2523</v>
      </c>
      <c r="V714" t="s">
        <v>1804</v>
      </c>
      <c r="W714" t="s">
        <v>56</v>
      </c>
      <c r="X714" t="s">
        <v>2524</v>
      </c>
      <c r="Y714" t="s">
        <v>291</v>
      </c>
      <c r="Z714" s="3">
        <v>19</v>
      </c>
      <c r="AA714" t="s">
        <v>292</v>
      </c>
      <c r="AB714" t="s">
        <v>2525</v>
      </c>
      <c r="AC714" t="s">
        <v>61</v>
      </c>
      <c r="AD714" t="s">
        <v>61</v>
      </c>
      <c r="AE714" t="s">
        <v>2526</v>
      </c>
      <c r="AF714" t="s">
        <v>63</v>
      </c>
      <c r="AH714">
        <v>0</v>
      </c>
      <c r="AI714" s="2">
        <v>45086</v>
      </c>
      <c r="AJ714" t="s">
        <v>64</v>
      </c>
      <c r="AK714" t="s">
        <v>64</v>
      </c>
      <c r="AL714" t="s">
        <v>2527</v>
      </c>
      <c r="AM714" t="s">
        <v>2523</v>
      </c>
      <c r="AN714" s="3">
        <v>95.2</v>
      </c>
      <c r="AO714" t="s">
        <v>2525</v>
      </c>
      <c r="AP714" t="s">
        <v>64</v>
      </c>
      <c r="AQ714" t="s">
        <v>2526</v>
      </c>
      <c r="AR714">
        <v>955</v>
      </c>
      <c r="AS714" t="s">
        <v>66</v>
      </c>
    </row>
    <row r="715" spans="1:45" ht="16" x14ac:dyDescent="0.2">
      <c r="A715">
        <v>2466</v>
      </c>
      <c r="B715">
        <v>2466</v>
      </c>
      <c r="C715" s="2">
        <v>45087.420659722222</v>
      </c>
      <c r="E715" t="s">
        <v>1231</v>
      </c>
      <c r="F715" s="3">
        <v>52.9</v>
      </c>
      <c r="G715" t="s">
        <v>47</v>
      </c>
      <c r="H715" s="3">
        <v>0</v>
      </c>
      <c r="I715" t="s">
        <v>104</v>
      </c>
      <c r="J715">
        <v>941</v>
      </c>
      <c r="K715" t="s">
        <v>52</v>
      </c>
      <c r="L715" t="s">
        <v>53</v>
      </c>
      <c r="N715">
        <v>705</v>
      </c>
      <c r="O715" t="s">
        <v>52</v>
      </c>
      <c r="P715" t="s">
        <v>53</v>
      </c>
      <c r="T715" t="s">
        <v>2320</v>
      </c>
      <c r="U715" t="s">
        <v>2528</v>
      </c>
      <c r="Z715" s="3"/>
      <c r="AF715" t="s">
        <v>63</v>
      </c>
      <c r="AH715">
        <v>0</v>
      </c>
      <c r="AI715" s="2">
        <v>45087</v>
      </c>
      <c r="AJ715" t="s">
        <v>64</v>
      </c>
      <c r="AK715" t="s">
        <v>64</v>
      </c>
      <c r="AL715" t="s">
        <v>2529</v>
      </c>
      <c r="AM715" t="s">
        <v>2528</v>
      </c>
      <c r="AN715" s="3"/>
      <c r="AP715" t="s">
        <v>64</v>
      </c>
      <c r="AR715">
        <v>956</v>
      </c>
      <c r="AS715" t="s">
        <v>66</v>
      </c>
    </row>
    <row r="716" spans="1:45" ht="16" x14ac:dyDescent="0.2">
      <c r="A716">
        <v>2467</v>
      </c>
      <c r="B716">
        <v>2467</v>
      </c>
      <c r="C716" s="2">
        <v>45087.420659722222</v>
      </c>
      <c r="D716" t="s">
        <v>1748</v>
      </c>
      <c r="E716" t="s">
        <v>2165</v>
      </c>
      <c r="F716" s="3">
        <v>52.9</v>
      </c>
      <c r="G716" t="s">
        <v>47</v>
      </c>
      <c r="H716" s="3">
        <v>0</v>
      </c>
      <c r="I716" t="s">
        <v>48</v>
      </c>
      <c r="J716">
        <v>2900</v>
      </c>
      <c r="K716" t="s">
        <v>49</v>
      </c>
      <c r="L716" t="s">
        <v>50</v>
      </c>
      <c r="M716" t="s">
        <v>51</v>
      </c>
      <c r="N716">
        <v>941</v>
      </c>
      <c r="O716" t="s">
        <v>52</v>
      </c>
      <c r="P716" t="s">
        <v>53</v>
      </c>
      <c r="T716" t="s">
        <v>2313</v>
      </c>
      <c r="U716" t="s">
        <v>2530</v>
      </c>
      <c r="V716" t="s">
        <v>1794</v>
      </c>
      <c r="W716" t="s">
        <v>56</v>
      </c>
      <c r="X716" t="s">
        <v>2531</v>
      </c>
      <c r="Y716" t="s">
        <v>323</v>
      </c>
      <c r="Z716" s="3">
        <v>19</v>
      </c>
      <c r="AA716" t="s">
        <v>2316</v>
      </c>
      <c r="AB716" t="s">
        <v>2532</v>
      </c>
      <c r="AC716" t="s">
        <v>61</v>
      </c>
      <c r="AD716" t="s">
        <v>61</v>
      </c>
      <c r="AE716" t="s">
        <v>2533</v>
      </c>
      <c r="AF716" t="s">
        <v>63</v>
      </c>
      <c r="AH716">
        <v>0</v>
      </c>
      <c r="AI716" s="2">
        <v>45087</v>
      </c>
      <c r="AJ716" t="s">
        <v>64</v>
      </c>
      <c r="AK716" t="s">
        <v>64</v>
      </c>
      <c r="AL716" t="s">
        <v>2534</v>
      </c>
      <c r="AM716" t="s">
        <v>2530</v>
      </c>
      <c r="AN716" s="3">
        <v>52.9</v>
      </c>
      <c r="AO716" t="s">
        <v>2532</v>
      </c>
      <c r="AP716" t="s">
        <v>64</v>
      </c>
      <c r="AQ716" t="s">
        <v>2533</v>
      </c>
      <c r="AR716">
        <v>957</v>
      </c>
      <c r="AS716" t="s">
        <v>66</v>
      </c>
    </row>
    <row r="717" spans="1:45" ht="16" x14ac:dyDescent="0.2">
      <c r="A717">
        <v>2469</v>
      </c>
      <c r="B717">
        <v>2469</v>
      </c>
      <c r="C717" s="2">
        <v>45090</v>
      </c>
      <c r="E717" t="s">
        <v>1265</v>
      </c>
      <c r="F717" s="3">
        <v>52.9</v>
      </c>
      <c r="G717" t="s">
        <v>47</v>
      </c>
      <c r="H717" s="3">
        <v>0</v>
      </c>
      <c r="I717" t="s">
        <v>48</v>
      </c>
      <c r="J717">
        <v>705</v>
      </c>
      <c r="K717" t="s">
        <v>52</v>
      </c>
      <c r="L717" t="s">
        <v>53</v>
      </c>
      <c r="N717">
        <v>940</v>
      </c>
      <c r="O717" t="s">
        <v>52</v>
      </c>
      <c r="P717" t="s">
        <v>53</v>
      </c>
      <c r="T717" t="s">
        <v>2313</v>
      </c>
      <c r="U717" t="s">
        <v>2535</v>
      </c>
      <c r="Z717" s="3"/>
      <c r="AF717" t="s">
        <v>63</v>
      </c>
      <c r="AH717">
        <v>0</v>
      </c>
      <c r="AI717" s="2">
        <v>45090</v>
      </c>
      <c r="AJ717" t="s">
        <v>64</v>
      </c>
      <c r="AK717" t="s">
        <v>64</v>
      </c>
      <c r="AL717" t="s">
        <v>2536</v>
      </c>
      <c r="AM717" t="s">
        <v>2535</v>
      </c>
      <c r="AN717" s="3"/>
      <c r="AP717" t="s">
        <v>64</v>
      </c>
      <c r="AR717">
        <v>959</v>
      </c>
      <c r="AS717" t="s">
        <v>66</v>
      </c>
    </row>
    <row r="718" spans="1:45" ht="16" x14ac:dyDescent="0.2">
      <c r="A718">
        <v>2472</v>
      </c>
      <c r="B718">
        <v>2472</v>
      </c>
      <c r="C718" s="2">
        <v>45090</v>
      </c>
      <c r="D718" t="s">
        <v>747</v>
      </c>
      <c r="E718" t="s">
        <v>2537</v>
      </c>
      <c r="F718" s="3">
        <v>3523.5</v>
      </c>
      <c r="G718" t="s">
        <v>47</v>
      </c>
      <c r="H718" s="3">
        <v>0</v>
      </c>
      <c r="I718" t="s">
        <v>104</v>
      </c>
      <c r="J718">
        <v>940</v>
      </c>
      <c r="K718" t="s">
        <v>52</v>
      </c>
      <c r="L718" t="s">
        <v>53</v>
      </c>
      <c r="N718">
        <v>6565</v>
      </c>
      <c r="O718" t="s">
        <v>49</v>
      </c>
      <c r="P718" t="s">
        <v>105</v>
      </c>
      <c r="Q718" t="s">
        <v>749</v>
      </c>
      <c r="T718" t="s">
        <v>2538</v>
      </c>
      <c r="U718" t="s">
        <v>2539</v>
      </c>
      <c r="V718" t="s">
        <v>1791</v>
      </c>
      <c r="W718" t="s">
        <v>752</v>
      </c>
      <c r="X718" t="s">
        <v>2540</v>
      </c>
      <c r="Y718" t="s">
        <v>754</v>
      </c>
      <c r="Z718" s="3">
        <v>0</v>
      </c>
      <c r="AA718" t="s">
        <v>2541</v>
      </c>
      <c r="AB718" t="s">
        <v>2398</v>
      </c>
      <c r="AC718" t="s">
        <v>61</v>
      </c>
      <c r="AD718" t="s">
        <v>61</v>
      </c>
      <c r="AE718" t="s">
        <v>2542</v>
      </c>
      <c r="AF718" t="s">
        <v>63</v>
      </c>
      <c r="AH718">
        <v>0</v>
      </c>
      <c r="AI718" s="2">
        <v>45090</v>
      </c>
      <c r="AJ718" t="s">
        <v>64</v>
      </c>
      <c r="AK718" t="s">
        <v>64</v>
      </c>
      <c r="AL718" t="s">
        <v>2543</v>
      </c>
      <c r="AM718" t="s">
        <v>2539</v>
      </c>
      <c r="AN718" s="3">
        <v>3523.5</v>
      </c>
      <c r="AO718" t="s">
        <v>2398</v>
      </c>
      <c r="AP718" t="s">
        <v>64</v>
      </c>
      <c r="AQ718" t="s">
        <v>2542</v>
      </c>
      <c r="AR718">
        <v>958</v>
      </c>
      <c r="AS718" t="s">
        <v>66</v>
      </c>
    </row>
    <row r="719" spans="1:45" ht="16" x14ac:dyDescent="0.2">
      <c r="A719">
        <v>2471</v>
      </c>
      <c r="B719">
        <v>2471</v>
      </c>
      <c r="C719" s="2">
        <v>45092</v>
      </c>
      <c r="E719" t="s">
        <v>215</v>
      </c>
      <c r="F719" s="3">
        <v>1093.02</v>
      </c>
      <c r="G719" t="s">
        <v>47</v>
      </c>
      <c r="H719" s="3">
        <v>0</v>
      </c>
      <c r="I719" t="s">
        <v>48</v>
      </c>
      <c r="J719">
        <v>1700</v>
      </c>
      <c r="K719" t="s">
        <v>52</v>
      </c>
      <c r="L719" t="s">
        <v>203</v>
      </c>
      <c r="N719">
        <v>940</v>
      </c>
      <c r="O719" t="s">
        <v>52</v>
      </c>
      <c r="P719" t="s">
        <v>53</v>
      </c>
      <c r="T719" t="s">
        <v>2544</v>
      </c>
      <c r="U719" t="s">
        <v>2545</v>
      </c>
      <c r="Z719" s="3"/>
      <c r="AF719" t="s">
        <v>63</v>
      </c>
      <c r="AH719">
        <v>0</v>
      </c>
      <c r="AI719" s="2">
        <v>45092</v>
      </c>
      <c r="AJ719" t="s">
        <v>64</v>
      </c>
      <c r="AK719" t="s">
        <v>64</v>
      </c>
      <c r="AL719" t="s">
        <v>2546</v>
      </c>
      <c r="AM719" t="s">
        <v>2545</v>
      </c>
      <c r="AN719" s="3"/>
      <c r="AP719" t="s">
        <v>64</v>
      </c>
      <c r="AR719">
        <v>960</v>
      </c>
      <c r="AS719" t="s">
        <v>66</v>
      </c>
    </row>
    <row r="720" spans="1:45" ht="16" x14ac:dyDescent="0.2">
      <c r="A720">
        <v>2503</v>
      </c>
      <c r="B720">
        <v>2503</v>
      </c>
      <c r="C720" s="2">
        <v>45097</v>
      </c>
      <c r="D720" t="s">
        <v>1761</v>
      </c>
      <c r="E720" t="s">
        <v>2547</v>
      </c>
      <c r="F720" s="3">
        <v>210.95</v>
      </c>
      <c r="G720" t="s">
        <v>47</v>
      </c>
      <c r="H720" s="3">
        <v>0</v>
      </c>
      <c r="I720" t="s">
        <v>48</v>
      </c>
      <c r="J720">
        <v>2720</v>
      </c>
      <c r="K720" t="s">
        <v>49</v>
      </c>
      <c r="L720" t="s">
        <v>50</v>
      </c>
      <c r="M720" t="s">
        <v>51</v>
      </c>
      <c r="N720">
        <v>942</v>
      </c>
      <c r="O720" t="s">
        <v>52</v>
      </c>
      <c r="P720" t="s">
        <v>53</v>
      </c>
      <c r="T720" t="s">
        <v>2548</v>
      </c>
      <c r="U720" t="s">
        <v>2549</v>
      </c>
      <c r="V720" t="s">
        <v>1898</v>
      </c>
      <c r="W720" t="s">
        <v>56</v>
      </c>
      <c r="X720" t="s">
        <v>2550</v>
      </c>
      <c r="Y720" t="s">
        <v>2551</v>
      </c>
      <c r="Z720" s="3">
        <v>0</v>
      </c>
      <c r="AA720" t="s">
        <v>2552</v>
      </c>
      <c r="AB720" t="s">
        <v>2553</v>
      </c>
      <c r="AC720" t="s">
        <v>61</v>
      </c>
      <c r="AD720" t="s">
        <v>61</v>
      </c>
      <c r="AE720" t="s">
        <v>2554</v>
      </c>
      <c r="AF720" t="s">
        <v>63</v>
      </c>
      <c r="AH720">
        <v>0</v>
      </c>
      <c r="AI720" s="2">
        <v>45097</v>
      </c>
      <c r="AJ720" t="s">
        <v>64</v>
      </c>
      <c r="AK720" t="s">
        <v>64</v>
      </c>
      <c r="AL720" t="s">
        <v>2555</v>
      </c>
      <c r="AM720" t="s">
        <v>2549</v>
      </c>
      <c r="AN720" s="3">
        <v>210.95</v>
      </c>
      <c r="AO720" t="s">
        <v>2553</v>
      </c>
      <c r="AP720" t="s">
        <v>64</v>
      </c>
      <c r="AQ720" t="s">
        <v>2554</v>
      </c>
      <c r="AR720">
        <v>979</v>
      </c>
      <c r="AS720" t="s">
        <v>66</v>
      </c>
    </row>
    <row r="721" spans="1:45" ht="16" x14ac:dyDescent="0.2">
      <c r="A721">
        <v>2498</v>
      </c>
      <c r="B721">
        <v>2498</v>
      </c>
      <c r="C721" s="2">
        <v>45097</v>
      </c>
      <c r="D721" t="s">
        <v>1761</v>
      </c>
      <c r="E721" t="s">
        <v>2032</v>
      </c>
      <c r="F721" s="3">
        <v>22.02</v>
      </c>
      <c r="G721" t="s">
        <v>47</v>
      </c>
      <c r="H721" s="3">
        <v>0</v>
      </c>
      <c r="I721" t="s">
        <v>48</v>
      </c>
      <c r="J721">
        <v>2720</v>
      </c>
      <c r="K721" t="s">
        <v>49</v>
      </c>
      <c r="L721" t="s">
        <v>50</v>
      </c>
      <c r="M721" t="s">
        <v>51</v>
      </c>
      <c r="N721">
        <v>942</v>
      </c>
      <c r="O721" t="s">
        <v>52</v>
      </c>
      <c r="P721" t="s">
        <v>53</v>
      </c>
      <c r="T721" t="s">
        <v>2556</v>
      </c>
      <c r="U721" t="s">
        <v>2557</v>
      </c>
      <c r="V721" t="s">
        <v>1982</v>
      </c>
      <c r="W721" t="s">
        <v>56</v>
      </c>
      <c r="X721" t="s">
        <v>2558</v>
      </c>
      <c r="Y721" t="s">
        <v>2036</v>
      </c>
      <c r="Z721" s="3">
        <v>19</v>
      </c>
      <c r="AA721" t="s">
        <v>2559</v>
      </c>
      <c r="AB721" t="s">
        <v>2560</v>
      </c>
      <c r="AC721" t="s">
        <v>61</v>
      </c>
      <c r="AD721" t="s">
        <v>61</v>
      </c>
      <c r="AE721" t="s">
        <v>2561</v>
      </c>
      <c r="AF721" t="s">
        <v>63</v>
      </c>
      <c r="AH721">
        <v>0</v>
      </c>
      <c r="AI721" s="2">
        <v>45097</v>
      </c>
      <c r="AJ721" t="s">
        <v>64</v>
      </c>
      <c r="AK721" t="s">
        <v>64</v>
      </c>
      <c r="AL721" t="s">
        <v>2562</v>
      </c>
      <c r="AM721" t="s">
        <v>2557</v>
      </c>
      <c r="AN721" s="3">
        <v>22.02</v>
      </c>
      <c r="AO721" t="s">
        <v>2560</v>
      </c>
      <c r="AP721" t="s">
        <v>64</v>
      </c>
      <c r="AQ721" t="s">
        <v>2561</v>
      </c>
      <c r="AR721">
        <v>980</v>
      </c>
      <c r="AS721" t="s">
        <v>66</v>
      </c>
    </row>
    <row r="722" spans="1:45" ht="16" x14ac:dyDescent="0.2">
      <c r="A722">
        <v>2475</v>
      </c>
      <c r="B722">
        <v>2475</v>
      </c>
      <c r="C722" s="2">
        <v>45098</v>
      </c>
      <c r="E722" t="s">
        <v>744</v>
      </c>
      <c r="F722" s="3">
        <v>27.23</v>
      </c>
      <c r="G722" t="s">
        <v>47</v>
      </c>
      <c r="H722" s="3">
        <v>0</v>
      </c>
      <c r="I722" t="s">
        <v>48</v>
      </c>
      <c r="J722">
        <v>705</v>
      </c>
      <c r="K722" t="s">
        <v>52</v>
      </c>
      <c r="L722" t="s">
        <v>53</v>
      </c>
      <c r="N722">
        <v>940</v>
      </c>
      <c r="O722" t="s">
        <v>52</v>
      </c>
      <c r="P722" t="s">
        <v>53</v>
      </c>
      <c r="T722" t="s">
        <v>2563</v>
      </c>
      <c r="U722" t="s">
        <v>649</v>
      </c>
      <c r="Z722" s="3"/>
      <c r="AF722" t="s">
        <v>63</v>
      </c>
      <c r="AH722">
        <v>0</v>
      </c>
      <c r="AI722" s="2">
        <v>45098</v>
      </c>
      <c r="AJ722" t="s">
        <v>64</v>
      </c>
      <c r="AK722" t="s">
        <v>64</v>
      </c>
      <c r="AL722" t="s">
        <v>2564</v>
      </c>
      <c r="AM722" t="s">
        <v>649</v>
      </c>
      <c r="AN722" s="3"/>
      <c r="AP722" t="s">
        <v>64</v>
      </c>
      <c r="AR722">
        <v>961</v>
      </c>
      <c r="AS722" t="s">
        <v>66</v>
      </c>
    </row>
    <row r="723" spans="1:45" ht="16" x14ac:dyDescent="0.2">
      <c r="A723">
        <v>2499</v>
      </c>
      <c r="B723">
        <v>2499</v>
      </c>
      <c r="C723" s="2">
        <v>45098</v>
      </c>
      <c r="E723" t="s">
        <v>2565</v>
      </c>
      <c r="F723" s="3">
        <v>27.23</v>
      </c>
      <c r="G723" t="s">
        <v>47</v>
      </c>
      <c r="H723" s="3">
        <v>0</v>
      </c>
      <c r="I723" t="s">
        <v>104</v>
      </c>
      <c r="J723">
        <v>942</v>
      </c>
      <c r="K723" t="s">
        <v>52</v>
      </c>
      <c r="L723" t="s">
        <v>53</v>
      </c>
      <c r="N723">
        <v>705</v>
      </c>
      <c r="O723" t="s">
        <v>52</v>
      </c>
      <c r="P723" t="s">
        <v>53</v>
      </c>
      <c r="T723" t="s">
        <v>2566</v>
      </c>
      <c r="U723" t="s">
        <v>2567</v>
      </c>
      <c r="Z723" s="3"/>
      <c r="AF723" t="s">
        <v>63</v>
      </c>
      <c r="AH723">
        <v>0</v>
      </c>
      <c r="AI723" s="2">
        <v>45098</v>
      </c>
      <c r="AJ723" t="s">
        <v>64</v>
      </c>
      <c r="AK723" t="s">
        <v>64</v>
      </c>
      <c r="AL723" t="s">
        <v>2568</v>
      </c>
      <c r="AM723" t="s">
        <v>2567</v>
      </c>
      <c r="AN723" s="3"/>
      <c r="AP723" t="s">
        <v>64</v>
      </c>
      <c r="AR723">
        <v>981</v>
      </c>
      <c r="AS723" t="s">
        <v>66</v>
      </c>
    </row>
    <row r="724" spans="1:45" ht="16" x14ac:dyDescent="0.2">
      <c r="A724">
        <v>2476</v>
      </c>
      <c r="B724">
        <v>2476</v>
      </c>
      <c r="C724" s="2">
        <v>45100</v>
      </c>
      <c r="D724" t="s">
        <v>1814</v>
      </c>
      <c r="E724" t="s">
        <v>2057</v>
      </c>
      <c r="F724" s="3">
        <v>21.96</v>
      </c>
      <c r="G724" t="s">
        <v>47</v>
      </c>
      <c r="H724" s="3">
        <v>0</v>
      </c>
      <c r="I724" t="s">
        <v>48</v>
      </c>
      <c r="J724">
        <v>2710</v>
      </c>
      <c r="K724" t="s">
        <v>49</v>
      </c>
      <c r="L724" t="s">
        <v>50</v>
      </c>
      <c r="M724" t="s">
        <v>51</v>
      </c>
      <c r="N724">
        <v>940</v>
      </c>
      <c r="O724" t="s">
        <v>52</v>
      </c>
      <c r="P724" t="s">
        <v>53</v>
      </c>
      <c r="T724" t="s">
        <v>2569</v>
      </c>
      <c r="U724" t="s">
        <v>2570</v>
      </c>
      <c r="V724" t="s">
        <v>1756</v>
      </c>
      <c r="W724" t="s">
        <v>56</v>
      </c>
      <c r="X724" t="s">
        <v>2571</v>
      </c>
      <c r="Y724" t="s">
        <v>2061</v>
      </c>
      <c r="Z724" s="3">
        <v>19</v>
      </c>
      <c r="AA724" t="s">
        <v>2572</v>
      </c>
      <c r="AB724" t="s">
        <v>2573</v>
      </c>
      <c r="AC724" t="s">
        <v>61</v>
      </c>
      <c r="AD724" t="s">
        <v>61</v>
      </c>
      <c r="AE724" t="s">
        <v>2574</v>
      </c>
      <c r="AF724" t="s">
        <v>63</v>
      </c>
      <c r="AH724">
        <v>0</v>
      </c>
      <c r="AI724" s="2">
        <v>45100</v>
      </c>
      <c r="AJ724" t="s">
        <v>64</v>
      </c>
      <c r="AK724" t="s">
        <v>64</v>
      </c>
      <c r="AL724" t="s">
        <v>2575</v>
      </c>
      <c r="AM724" t="s">
        <v>2570</v>
      </c>
      <c r="AN724" s="3">
        <v>21.96</v>
      </c>
      <c r="AO724" t="s">
        <v>2573</v>
      </c>
      <c r="AP724" t="s">
        <v>64</v>
      </c>
      <c r="AQ724" t="s">
        <v>2574</v>
      </c>
      <c r="AR724">
        <v>962</v>
      </c>
      <c r="AS724" t="s">
        <v>66</v>
      </c>
    </row>
    <row r="725" spans="1:45" ht="16" x14ac:dyDescent="0.2">
      <c r="A725">
        <v>2502</v>
      </c>
      <c r="B725">
        <v>2502</v>
      </c>
      <c r="C725" s="2">
        <v>45100</v>
      </c>
      <c r="D725" t="s">
        <v>1761</v>
      </c>
      <c r="E725" t="s">
        <v>2576</v>
      </c>
      <c r="F725" s="3">
        <v>12.71</v>
      </c>
      <c r="G725" t="s">
        <v>47</v>
      </c>
      <c r="H725" s="3">
        <v>0</v>
      </c>
      <c r="I725" t="s">
        <v>48</v>
      </c>
      <c r="J725">
        <v>2720</v>
      </c>
      <c r="K725" t="s">
        <v>49</v>
      </c>
      <c r="L725" t="s">
        <v>50</v>
      </c>
      <c r="M725" t="s">
        <v>51</v>
      </c>
      <c r="N725">
        <v>942</v>
      </c>
      <c r="O725" t="s">
        <v>52</v>
      </c>
      <c r="P725" t="s">
        <v>53</v>
      </c>
      <c r="T725" t="s">
        <v>2577</v>
      </c>
      <c r="U725" t="s">
        <v>2578</v>
      </c>
      <c r="V725" t="s">
        <v>1907</v>
      </c>
      <c r="W725" t="s">
        <v>56</v>
      </c>
      <c r="X725" t="s">
        <v>2579</v>
      </c>
      <c r="Y725" t="s">
        <v>953</v>
      </c>
      <c r="Z725" s="3">
        <v>19</v>
      </c>
      <c r="AA725" t="s">
        <v>2580</v>
      </c>
      <c r="AB725" t="s">
        <v>2573</v>
      </c>
      <c r="AC725" t="s">
        <v>61</v>
      </c>
      <c r="AD725" t="s">
        <v>61</v>
      </c>
      <c r="AE725" t="s">
        <v>2581</v>
      </c>
      <c r="AF725" t="s">
        <v>63</v>
      </c>
      <c r="AH725">
        <v>0</v>
      </c>
      <c r="AI725" s="2">
        <v>45100</v>
      </c>
      <c r="AJ725" t="s">
        <v>64</v>
      </c>
      <c r="AK725" t="s">
        <v>64</v>
      </c>
      <c r="AL725" t="s">
        <v>2582</v>
      </c>
      <c r="AM725" t="s">
        <v>2578</v>
      </c>
      <c r="AN725" s="3">
        <v>12.71</v>
      </c>
      <c r="AO725" t="s">
        <v>2573</v>
      </c>
      <c r="AP725" t="s">
        <v>64</v>
      </c>
      <c r="AQ725" t="s">
        <v>2581</v>
      </c>
      <c r="AR725">
        <v>982</v>
      </c>
      <c r="AS725" t="s">
        <v>66</v>
      </c>
    </row>
    <row r="726" spans="1:45" ht="16" x14ac:dyDescent="0.2">
      <c r="A726">
        <v>2481</v>
      </c>
      <c r="B726">
        <v>2481</v>
      </c>
      <c r="C726" s="2">
        <v>45103</v>
      </c>
      <c r="E726" t="s">
        <v>2583</v>
      </c>
      <c r="F726" s="3">
        <v>7331.14</v>
      </c>
      <c r="G726" t="s">
        <v>47</v>
      </c>
      <c r="H726" s="3">
        <v>0</v>
      </c>
      <c r="I726" t="s">
        <v>48</v>
      </c>
      <c r="J726">
        <v>1712</v>
      </c>
      <c r="K726" t="s">
        <v>52</v>
      </c>
      <c r="L726" t="s">
        <v>203</v>
      </c>
      <c r="N726">
        <v>940</v>
      </c>
      <c r="O726" t="s">
        <v>52</v>
      </c>
      <c r="P726" t="s">
        <v>53</v>
      </c>
      <c r="T726" t="s">
        <v>2584</v>
      </c>
      <c r="U726" t="s">
        <v>2585</v>
      </c>
      <c r="Z726" s="3"/>
      <c r="AF726" t="s">
        <v>63</v>
      </c>
      <c r="AH726">
        <v>0</v>
      </c>
      <c r="AI726" s="2">
        <v>45103</v>
      </c>
      <c r="AJ726" t="s">
        <v>64</v>
      </c>
      <c r="AK726" t="s">
        <v>64</v>
      </c>
      <c r="AL726" t="s">
        <v>2586</v>
      </c>
      <c r="AM726" t="s">
        <v>2585</v>
      </c>
      <c r="AN726" s="3"/>
      <c r="AP726" t="s">
        <v>64</v>
      </c>
      <c r="AR726">
        <v>966</v>
      </c>
      <c r="AS726" t="s">
        <v>66</v>
      </c>
    </row>
    <row r="727" spans="1:45" ht="16" x14ac:dyDescent="0.2">
      <c r="A727">
        <v>2478</v>
      </c>
      <c r="B727">
        <v>2478</v>
      </c>
      <c r="C727" s="2">
        <v>45103</v>
      </c>
      <c r="E727" t="s">
        <v>2144</v>
      </c>
      <c r="F727" s="3">
        <v>69.73</v>
      </c>
      <c r="G727" t="s">
        <v>47</v>
      </c>
      <c r="H727" s="3">
        <v>0</v>
      </c>
      <c r="I727" t="s">
        <v>104</v>
      </c>
      <c r="J727">
        <v>940</v>
      </c>
      <c r="K727" t="s">
        <v>52</v>
      </c>
      <c r="L727" t="s">
        <v>53</v>
      </c>
      <c r="N727">
        <v>703</v>
      </c>
      <c r="O727" t="s">
        <v>52</v>
      </c>
      <c r="P727" t="s">
        <v>53</v>
      </c>
      <c r="T727" t="s">
        <v>2587</v>
      </c>
      <c r="U727" t="s">
        <v>2588</v>
      </c>
      <c r="Z727" s="3"/>
      <c r="AF727" t="s">
        <v>63</v>
      </c>
      <c r="AH727">
        <v>0</v>
      </c>
      <c r="AI727" s="2">
        <v>45103</v>
      </c>
      <c r="AJ727" t="s">
        <v>64</v>
      </c>
      <c r="AK727" t="s">
        <v>64</v>
      </c>
      <c r="AL727" t="s">
        <v>2589</v>
      </c>
      <c r="AM727" t="s">
        <v>2588</v>
      </c>
      <c r="AN727" s="3"/>
      <c r="AP727" t="s">
        <v>64</v>
      </c>
      <c r="AR727">
        <v>964</v>
      </c>
      <c r="AS727" t="s">
        <v>66</v>
      </c>
    </row>
    <row r="728" spans="1:45" ht="16" x14ac:dyDescent="0.2">
      <c r="A728">
        <v>2477</v>
      </c>
      <c r="B728">
        <v>2477</v>
      </c>
      <c r="C728" s="2">
        <v>45103</v>
      </c>
      <c r="E728" t="s">
        <v>2144</v>
      </c>
      <c r="F728" s="3">
        <v>69.73</v>
      </c>
      <c r="G728" t="s">
        <v>47</v>
      </c>
      <c r="H728" s="3">
        <v>0</v>
      </c>
      <c r="I728" t="s">
        <v>104</v>
      </c>
      <c r="J728">
        <v>940</v>
      </c>
      <c r="K728" t="s">
        <v>52</v>
      </c>
      <c r="L728" t="s">
        <v>53</v>
      </c>
      <c r="N728">
        <v>703</v>
      </c>
      <c r="O728" t="s">
        <v>52</v>
      </c>
      <c r="P728" t="s">
        <v>53</v>
      </c>
      <c r="T728" t="s">
        <v>2587</v>
      </c>
      <c r="U728" t="s">
        <v>2590</v>
      </c>
      <c r="Z728" s="3"/>
      <c r="AF728" t="s">
        <v>63</v>
      </c>
      <c r="AH728">
        <v>0</v>
      </c>
      <c r="AI728" s="2">
        <v>45103</v>
      </c>
      <c r="AJ728" t="s">
        <v>64</v>
      </c>
      <c r="AK728" t="s">
        <v>64</v>
      </c>
      <c r="AL728" t="s">
        <v>2591</v>
      </c>
      <c r="AM728" t="s">
        <v>2590</v>
      </c>
      <c r="AN728" s="3"/>
      <c r="AP728" t="s">
        <v>64</v>
      </c>
      <c r="AR728">
        <v>963</v>
      </c>
      <c r="AS728" t="s">
        <v>66</v>
      </c>
    </row>
    <row r="729" spans="1:45" ht="16" x14ac:dyDescent="0.2">
      <c r="A729">
        <v>2497</v>
      </c>
      <c r="B729">
        <v>2497</v>
      </c>
      <c r="C729" s="2">
        <v>45103</v>
      </c>
      <c r="D729" t="s">
        <v>441</v>
      </c>
      <c r="E729" t="s">
        <v>2592</v>
      </c>
      <c r="F729" s="3">
        <v>1749</v>
      </c>
      <c r="G729" t="s">
        <v>47</v>
      </c>
      <c r="H729" s="3">
        <v>0</v>
      </c>
      <c r="I729" t="s">
        <v>48</v>
      </c>
      <c r="J729">
        <v>3200</v>
      </c>
      <c r="K729" t="s">
        <v>49</v>
      </c>
      <c r="L729" t="s">
        <v>105</v>
      </c>
      <c r="M729" t="s">
        <v>106</v>
      </c>
      <c r="N729">
        <v>940</v>
      </c>
      <c r="O729" t="s">
        <v>52</v>
      </c>
      <c r="P729" t="s">
        <v>53</v>
      </c>
      <c r="T729" t="s">
        <v>2593</v>
      </c>
      <c r="U729" t="s">
        <v>2594</v>
      </c>
      <c r="V729" t="s">
        <v>1813</v>
      </c>
      <c r="W729" t="s">
        <v>56</v>
      </c>
      <c r="X729" t="s">
        <v>2595</v>
      </c>
      <c r="Y729" t="s">
        <v>446</v>
      </c>
      <c r="Z729" s="3">
        <v>0</v>
      </c>
      <c r="AA729" t="s">
        <v>2596</v>
      </c>
      <c r="AB729" t="s">
        <v>2597</v>
      </c>
      <c r="AC729" t="s">
        <v>61</v>
      </c>
      <c r="AD729" t="s">
        <v>61</v>
      </c>
      <c r="AE729" t="s">
        <v>2598</v>
      </c>
      <c r="AF729" t="s">
        <v>63</v>
      </c>
      <c r="AH729">
        <v>0</v>
      </c>
      <c r="AI729" s="2">
        <v>45103</v>
      </c>
      <c r="AJ729" t="s">
        <v>64</v>
      </c>
      <c r="AK729" t="s">
        <v>64</v>
      </c>
      <c r="AL729" t="s">
        <v>2599</v>
      </c>
      <c r="AM729" t="s">
        <v>2594</v>
      </c>
      <c r="AN729" s="3">
        <v>1749</v>
      </c>
      <c r="AO729" t="s">
        <v>2597</v>
      </c>
      <c r="AP729" t="s">
        <v>64</v>
      </c>
      <c r="AQ729" t="s">
        <v>2598</v>
      </c>
      <c r="AR729">
        <v>965</v>
      </c>
      <c r="AS729" t="s">
        <v>66</v>
      </c>
    </row>
    <row r="730" spans="1:45" ht="16" x14ac:dyDescent="0.2">
      <c r="A730">
        <v>2480</v>
      </c>
      <c r="B730">
        <v>2480</v>
      </c>
      <c r="C730" s="2">
        <v>45104</v>
      </c>
      <c r="E730" t="s">
        <v>1908</v>
      </c>
      <c r="F730" s="3">
        <v>43.17</v>
      </c>
      <c r="G730" t="s">
        <v>47</v>
      </c>
      <c r="H730" s="3">
        <v>0</v>
      </c>
      <c r="I730" t="s">
        <v>104</v>
      </c>
      <c r="J730">
        <v>940</v>
      </c>
      <c r="K730" t="s">
        <v>52</v>
      </c>
      <c r="L730" t="s">
        <v>53</v>
      </c>
      <c r="N730">
        <v>703</v>
      </c>
      <c r="O730" t="s">
        <v>52</v>
      </c>
      <c r="P730" t="s">
        <v>53</v>
      </c>
      <c r="T730" t="s">
        <v>2138</v>
      </c>
      <c r="U730" t="s">
        <v>2600</v>
      </c>
      <c r="Z730" s="3"/>
      <c r="AF730" t="s">
        <v>63</v>
      </c>
      <c r="AH730">
        <v>0</v>
      </c>
      <c r="AI730" s="2">
        <v>45104</v>
      </c>
      <c r="AJ730" t="s">
        <v>64</v>
      </c>
      <c r="AK730" t="s">
        <v>64</v>
      </c>
      <c r="AL730" t="s">
        <v>2601</v>
      </c>
      <c r="AM730" t="s">
        <v>2600</v>
      </c>
      <c r="AN730" s="3"/>
      <c r="AP730" t="s">
        <v>64</v>
      </c>
      <c r="AR730">
        <v>967</v>
      </c>
      <c r="AS730" t="s">
        <v>66</v>
      </c>
    </row>
    <row r="731" spans="1:45" ht="16" x14ac:dyDescent="0.2">
      <c r="A731">
        <v>2484</v>
      </c>
      <c r="B731">
        <v>2484</v>
      </c>
      <c r="C731" s="2">
        <v>45105</v>
      </c>
      <c r="D731" t="s">
        <v>1782</v>
      </c>
      <c r="E731" t="s">
        <v>2602</v>
      </c>
      <c r="F731" s="3">
        <v>107.1</v>
      </c>
      <c r="G731" t="s">
        <v>47</v>
      </c>
      <c r="H731" s="3">
        <v>0</v>
      </c>
      <c r="I731" t="s">
        <v>48</v>
      </c>
      <c r="J731">
        <v>2704</v>
      </c>
      <c r="K731" t="s">
        <v>49</v>
      </c>
      <c r="L731" t="s">
        <v>50</v>
      </c>
      <c r="M731" t="s">
        <v>51</v>
      </c>
      <c r="N731">
        <v>940</v>
      </c>
      <c r="O731" t="s">
        <v>52</v>
      </c>
      <c r="P731" t="s">
        <v>53</v>
      </c>
      <c r="T731" t="s">
        <v>573</v>
      </c>
      <c r="U731" t="s">
        <v>2603</v>
      </c>
      <c r="V731" t="s">
        <v>1838</v>
      </c>
      <c r="W731" t="s">
        <v>56</v>
      </c>
      <c r="X731" t="s">
        <v>2604</v>
      </c>
      <c r="Y731" t="s">
        <v>576</v>
      </c>
      <c r="Z731" s="3">
        <v>19</v>
      </c>
      <c r="AA731" t="s">
        <v>577</v>
      </c>
      <c r="AB731" t="s">
        <v>2605</v>
      </c>
      <c r="AC731" t="s">
        <v>61</v>
      </c>
      <c r="AD731" t="s">
        <v>61</v>
      </c>
      <c r="AE731" t="s">
        <v>2606</v>
      </c>
      <c r="AF731" t="s">
        <v>63</v>
      </c>
      <c r="AH731">
        <v>0</v>
      </c>
      <c r="AI731" s="2">
        <v>45105</v>
      </c>
      <c r="AJ731" t="s">
        <v>64</v>
      </c>
      <c r="AK731" t="s">
        <v>64</v>
      </c>
      <c r="AL731" t="s">
        <v>2607</v>
      </c>
      <c r="AM731" t="s">
        <v>2603</v>
      </c>
      <c r="AN731" s="3">
        <v>107.1</v>
      </c>
      <c r="AO731" t="s">
        <v>2605</v>
      </c>
      <c r="AP731" t="s">
        <v>64</v>
      </c>
      <c r="AQ731" t="s">
        <v>2606</v>
      </c>
      <c r="AR731">
        <v>968</v>
      </c>
      <c r="AS731" t="s">
        <v>66</v>
      </c>
    </row>
    <row r="732" spans="1:45" ht="16" x14ac:dyDescent="0.2">
      <c r="A732">
        <v>2483</v>
      </c>
      <c r="B732">
        <v>2483</v>
      </c>
      <c r="C732" s="2">
        <v>45105</v>
      </c>
      <c r="E732" t="s">
        <v>256</v>
      </c>
      <c r="F732" s="3">
        <v>2537.0300000000002</v>
      </c>
      <c r="G732" t="s">
        <v>47</v>
      </c>
      <c r="H732" s="3">
        <v>0</v>
      </c>
      <c r="I732" t="s">
        <v>48</v>
      </c>
      <c r="J732">
        <v>1705</v>
      </c>
      <c r="K732" t="s">
        <v>52</v>
      </c>
      <c r="L732" t="s">
        <v>203</v>
      </c>
      <c r="N732">
        <v>940</v>
      </c>
      <c r="O732" t="s">
        <v>52</v>
      </c>
      <c r="P732" t="s">
        <v>53</v>
      </c>
      <c r="T732" t="s">
        <v>2286</v>
      </c>
      <c r="U732" t="s">
        <v>2608</v>
      </c>
      <c r="Z732" s="3"/>
      <c r="AF732" t="s">
        <v>63</v>
      </c>
      <c r="AH732">
        <v>0</v>
      </c>
      <c r="AI732" s="2">
        <v>45105</v>
      </c>
      <c r="AJ732" t="s">
        <v>64</v>
      </c>
      <c r="AK732" t="s">
        <v>64</v>
      </c>
      <c r="AL732" t="s">
        <v>2609</v>
      </c>
      <c r="AM732" t="s">
        <v>2608</v>
      </c>
      <c r="AN732" s="3"/>
      <c r="AP732" t="s">
        <v>64</v>
      </c>
      <c r="AR732">
        <v>970</v>
      </c>
      <c r="AS732" t="s">
        <v>66</v>
      </c>
    </row>
    <row r="733" spans="1:45" ht="16" x14ac:dyDescent="0.2">
      <c r="A733">
        <v>2482</v>
      </c>
      <c r="B733">
        <v>2482</v>
      </c>
      <c r="C733" s="2">
        <v>45105</v>
      </c>
      <c r="E733" t="s">
        <v>582</v>
      </c>
      <c r="F733" s="3">
        <v>949.15</v>
      </c>
      <c r="G733" t="s">
        <v>47</v>
      </c>
      <c r="H733" s="3">
        <v>0</v>
      </c>
      <c r="I733" t="s">
        <v>48</v>
      </c>
      <c r="J733">
        <v>1705</v>
      </c>
      <c r="K733" t="s">
        <v>52</v>
      </c>
      <c r="L733" t="s">
        <v>203</v>
      </c>
      <c r="N733">
        <v>940</v>
      </c>
      <c r="O733" t="s">
        <v>52</v>
      </c>
      <c r="P733" t="s">
        <v>53</v>
      </c>
      <c r="T733" t="s">
        <v>2487</v>
      </c>
      <c r="U733" t="s">
        <v>2610</v>
      </c>
      <c r="Z733" s="3"/>
      <c r="AF733" t="s">
        <v>63</v>
      </c>
      <c r="AH733">
        <v>0</v>
      </c>
      <c r="AI733" s="2">
        <v>45105</v>
      </c>
      <c r="AJ733" t="s">
        <v>64</v>
      </c>
      <c r="AK733" t="s">
        <v>64</v>
      </c>
      <c r="AL733" t="s">
        <v>2611</v>
      </c>
      <c r="AM733" t="s">
        <v>2610</v>
      </c>
      <c r="AN733" s="3"/>
      <c r="AP733" t="s">
        <v>64</v>
      </c>
      <c r="AR733">
        <v>969</v>
      </c>
      <c r="AS733" t="s">
        <v>66</v>
      </c>
    </row>
    <row r="734" spans="1:45" ht="16" x14ac:dyDescent="0.2">
      <c r="A734">
        <v>2488</v>
      </c>
      <c r="B734">
        <v>2488</v>
      </c>
      <c r="C734" s="2">
        <v>45107</v>
      </c>
      <c r="D734" t="s">
        <v>2612</v>
      </c>
      <c r="E734" t="s">
        <v>2613</v>
      </c>
      <c r="F734" s="3">
        <v>30000</v>
      </c>
      <c r="G734" t="s">
        <v>47</v>
      </c>
      <c r="H734" s="3">
        <v>0</v>
      </c>
      <c r="I734" t="s">
        <v>104</v>
      </c>
      <c r="J734">
        <v>940</v>
      </c>
      <c r="K734" t="s">
        <v>52</v>
      </c>
      <c r="L734" t="s">
        <v>53</v>
      </c>
      <c r="N734">
        <v>3200</v>
      </c>
      <c r="O734" t="s">
        <v>49</v>
      </c>
      <c r="P734" t="s">
        <v>105</v>
      </c>
      <c r="Q734" t="s">
        <v>106</v>
      </c>
      <c r="T734" t="s">
        <v>2614</v>
      </c>
      <c r="U734" t="s">
        <v>2615</v>
      </c>
      <c r="V734" t="s">
        <v>1841</v>
      </c>
      <c r="W734" t="s">
        <v>56</v>
      </c>
      <c r="X734" t="s">
        <v>2616</v>
      </c>
      <c r="Y734" t="s">
        <v>2617</v>
      </c>
      <c r="Z734" s="3">
        <v>0</v>
      </c>
      <c r="AA734" t="s">
        <v>2618</v>
      </c>
      <c r="AB734" t="s">
        <v>2619</v>
      </c>
      <c r="AC734" t="s">
        <v>61</v>
      </c>
      <c r="AD734" t="s">
        <v>61</v>
      </c>
      <c r="AE734" t="s">
        <v>2620</v>
      </c>
      <c r="AF734" t="s">
        <v>63</v>
      </c>
      <c r="AH734">
        <v>0</v>
      </c>
      <c r="AI734" s="2">
        <v>45107</v>
      </c>
      <c r="AJ734" t="s">
        <v>64</v>
      </c>
      <c r="AK734" t="s">
        <v>64</v>
      </c>
      <c r="AL734" t="s">
        <v>2621</v>
      </c>
      <c r="AM734" t="s">
        <v>2615</v>
      </c>
      <c r="AN734" s="3">
        <v>30000</v>
      </c>
      <c r="AO734" t="s">
        <v>2619</v>
      </c>
      <c r="AP734" t="s">
        <v>64</v>
      </c>
      <c r="AQ734" t="s">
        <v>2620</v>
      </c>
      <c r="AR734">
        <v>971</v>
      </c>
      <c r="AS734" t="s">
        <v>66</v>
      </c>
    </row>
    <row r="735" spans="1:45" ht="16" x14ac:dyDescent="0.2">
      <c r="A735">
        <v>2486</v>
      </c>
      <c r="B735">
        <v>2486</v>
      </c>
      <c r="C735" s="2">
        <v>45107</v>
      </c>
      <c r="D735" t="s">
        <v>1748</v>
      </c>
      <c r="E735" t="s">
        <v>147</v>
      </c>
      <c r="F735" s="3">
        <v>5.18</v>
      </c>
      <c r="G735" t="s">
        <v>47</v>
      </c>
      <c r="H735" s="3">
        <v>0</v>
      </c>
      <c r="I735" t="s">
        <v>48</v>
      </c>
      <c r="J735">
        <v>2705</v>
      </c>
      <c r="K735" t="s">
        <v>49</v>
      </c>
      <c r="L735" t="s">
        <v>50</v>
      </c>
      <c r="M735" t="s">
        <v>51</v>
      </c>
      <c r="N735">
        <v>940</v>
      </c>
      <c r="O735" t="s">
        <v>52</v>
      </c>
      <c r="P735" t="s">
        <v>53</v>
      </c>
      <c r="T735" t="s">
        <v>2622</v>
      </c>
      <c r="U735" t="s">
        <v>2623</v>
      </c>
      <c r="Z735" s="3"/>
      <c r="AF735" t="s">
        <v>63</v>
      </c>
      <c r="AH735">
        <v>0</v>
      </c>
      <c r="AI735" s="2">
        <v>45107</v>
      </c>
      <c r="AJ735" t="s">
        <v>64</v>
      </c>
      <c r="AK735" t="s">
        <v>64</v>
      </c>
      <c r="AL735" t="s">
        <v>2624</v>
      </c>
      <c r="AM735" t="s">
        <v>2623</v>
      </c>
      <c r="AN735" s="3"/>
      <c r="AP735" t="s">
        <v>64</v>
      </c>
      <c r="AR735">
        <v>972</v>
      </c>
      <c r="AS735" t="s">
        <v>66</v>
      </c>
    </row>
    <row r="736" spans="1:45" ht="16" x14ac:dyDescent="0.2">
      <c r="A736">
        <v>2489</v>
      </c>
      <c r="B736">
        <v>2489</v>
      </c>
      <c r="C736" s="2">
        <v>45107</v>
      </c>
      <c r="D736" t="s">
        <v>1748</v>
      </c>
      <c r="E736" t="s">
        <v>2507</v>
      </c>
      <c r="F736" s="3">
        <v>204.29</v>
      </c>
      <c r="G736" t="s">
        <v>47</v>
      </c>
      <c r="H736" s="3">
        <v>0</v>
      </c>
      <c r="I736" t="s">
        <v>48</v>
      </c>
      <c r="J736">
        <v>2702</v>
      </c>
      <c r="K736" t="s">
        <v>49</v>
      </c>
      <c r="L736" t="s">
        <v>50</v>
      </c>
      <c r="M736" t="s">
        <v>51</v>
      </c>
      <c r="N736">
        <v>940</v>
      </c>
      <c r="O736" t="s">
        <v>52</v>
      </c>
      <c r="P736" t="s">
        <v>53</v>
      </c>
      <c r="T736" t="s">
        <v>2625</v>
      </c>
      <c r="U736" t="s">
        <v>2626</v>
      </c>
      <c r="V736" t="s">
        <v>1843</v>
      </c>
      <c r="W736" t="s">
        <v>56</v>
      </c>
      <c r="X736" t="s">
        <v>2627</v>
      </c>
      <c r="Y736" t="s">
        <v>2511</v>
      </c>
      <c r="Z736" s="3">
        <v>19</v>
      </c>
      <c r="AA736" t="s">
        <v>2628</v>
      </c>
      <c r="AB736" t="s">
        <v>2629</v>
      </c>
      <c r="AC736" t="s">
        <v>61</v>
      </c>
      <c r="AD736" t="s">
        <v>61</v>
      </c>
      <c r="AE736" t="s">
        <v>2630</v>
      </c>
      <c r="AF736" t="s">
        <v>63</v>
      </c>
      <c r="AH736">
        <v>0</v>
      </c>
      <c r="AI736" s="2">
        <v>45107</v>
      </c>
      <c r="AJ736" t="s">
        <v>64</v>
      </c>
      <c r="AK736" t="s">
        <v>64</v>
      </c>
      <c r="AL736" t="s">
        <v>2631</v>
      </c>
      <c r="AM736" t="s">
        <v>2626</v>
      </c>
      <c r="AN736" s="3">
        <v>204.29</v>
      </c>
      <c r="AO736" t="s">
        <v>2629</v>
      </c>
      <c r="AP736" t="s">
        <v>64</v>
      </c>
      <c r="AQ736" t="s">
        <v>2630</v>
      </c>
      <c r="AR736">
        <v>973</v>
      </c>
      <c r="AS736" t="s">
        <v>66</v>
      </c>
    </row>
    <row r="737" spans="1:45" ht="16" x14ac:dyDescent="0.2">
      <c r="A737">
        <v>2564</v>
      </c>
      <c r="B737">
        <v>2564</v>
      </c>
      <c r="C737" s="2">
        <v>45107</v>
      </c>
      <c r="E737" t="s">
        <v>2632</v>
      </c>
      <c r="F737" s="3">
        <v>43.17</v>
      </c>
      <c r="G737" t="s">
        <v>47</v>
      </c>
      <c r="H737" s="3">
        <v>0</v>
      </c>
      <c r="I737" t="s">
        <v>104</v>
      </c>
      <c r="J737">
        <v>703</v>
      </c>
      <c r="K737" t="s">
        <v>52</v>
      </c>
      <c r="L737" t="s">
        <v>53</v>
      </c>
      <c r="N737">
        <v>1730</v>
      </c>
      <c r="O737" t="s">
        <v>52</v>
      </c>
      <c r="P737" t="s">
        <v>203</v>
      </c>
      <c r="T737" t="s">
        <v>64</v>
      </c>
      <c r="Z737" s="3"/>
      <c r="AF737" t="s">
        <v>63</v>
      </c>
      <c r="AH737">
        <v>0</v>
      </c>
      <c r="AI737" s="2">
        <v>45107</v>
      </c>
      <c r="AJ737" t="s">
        <v>64</v>
      </c>
      <c r="AK737" t="s">
        <v>64</v>
      </c>
      <c r="AL737" t="s">
        <v>64</v>
      </c>
      <c r="AN737" s="3"/>
      <c r="AP737" t="s">
        <v>64</v>
      </c>
      <c r="AR737" t="s">
        <v>64</v>
      </c>
      <c r="AS737" t="s">
        <v>66</v>
      </c>
    </row>
    <row r="738" spans="1:45" ht="16" x14ac:dyDescent="0.2">
      <c r="A738">
        <v>2565</v>
      </c>
      <c r="B738">
        <v>2565</v>
      </c>
      <c r="C738" s="2">
        <v>45107</v>
      </c>
      <c r="E738" t="s">
        <v>2633</v>
      </c>
      <c r="F738" s="3">
        <v>139.46</v>
      </c>
      <c r="G738" t="s">
        <v>47</v>
      </c>
      <c r="H738" s="3">
        <v>0</v>
      </c>
      <c r="I738" t="s">
        <v>104</v>
      </c>
      <c r="J738">
        <v>703</v>
      </c>
      <c r="K738" t="s">
        <v>52</v>
      </c>
      <c r="L738" t="s">
        <v>53</v>
      </c>
      <c r="N738">
        <v>1730</v>
      </c>
      <c r="O738" t="s">
        <v>52</v>
      </c>
      <c r="P738" t="s">
        <v>203</v>
      </c>
      <c r="T738" t="s">
        <v>64</v>
      </c>
      <c r="Z738" s="3"/>
      <c r="AF738" t="s">
        <v>63</v>
      </c>
      <c r="AH738">
        <v>0</v>
      </c>
      <c r="AI738" s="2">
        <v>45107</v>
      </c>
      <c r="AJ738" t="s">
        <v>64</v>
      </c>
      <c r="AK738" t="s">
        <v>64</v>
      </c>
      <c r="AL738" t="s">
        <v>64</v>
      </c>
      <c r="AN738" s="3"/>
      <c r="AP738" t="s">
        <v>64</v>
      </c>
      <c r="AR738" t="s">
        <v>64</v>
      </c>
      <c r="AS738" t="s">
        <v>66</v>
      </c>
    </row>
    <row r="739" spans="1:45" ht="16" x14ac:dyDescent="0.2">
      <c r="A739">
        <v>2566</v>
      </c>
      <c r="B739">
        <v>2566</v>
      </c>
      <c r="C739" s="2">
        <v>45107</v>
      </c>
      <c r="E739" t="s">
        <v>205</v>
      </c>
      <c r="F739" s="3">
        <v>722.34</v>
      </c>
      <c r="G739" t="s">
        <v>47</v>
      </c>
      <c r="H739" s="3">
        <v>0</v>
      </c>
      <c r="I739" t="s">
        <v>104</v>
      </c>
      <c r="J739">
        <v>1730</v>
      </c>
      <c r="K739" t="s">
        <v>52</v>
      </c>
      <c r="L739" t="s">
        <v>203</v>
      </c>
      <c r="N739">
        <v>1700</v>
      </c>
      <c r="O739" t="s">
        <v>52</v>
      </c>
      <c r="P739" t="s">
        <v>203</v>
      </c>
      <c r="T739" t="s">
        <v>64</v>
      </c>
      <c r="Z739" s="3"/>
      <c r="AF739" t="s">
        <v>63</v>
      </c>
      <c r="AH739">
        <v>0</v>
      </c>
      <c r="AI739" s="2">
        <v>45107</v>
      </c>
      <c r="AJ739" t="s">
        <v>64</v>
      </c>
      <c r="AK739" t="s">
        <v>64</v>
      </c>
      <c r="AL739" t="s">
        <v>64</v>
      </c>
      <c r="AN739" s="3"/>
      <c r="AP739" t="s">
        <v>64</v>
      </c>
      <c r="AR739" t="s">
        <v>64</v>
      </c>
      <c r="AS739" t="s">
        <v>66</v>
      </c>
    </row>
    <row r="740" spans="1:45" ht="16" x14ac:dyDescent="0.2">
      <c r="A740">
        <v>2568</v>
      </c>
      <c r="B740">
        <v>2568</v>
      </c>
      <c r="C740" s="2">
        <v>45107</v>
      </c>
      <c r="E740" t="s">
        <v>202</v>
      </c>
      <c r="F740" s="3">
        <v>4516.18</v>
      </c>
      <c r="G740" t="s">
        <v>47</v>
      </c>
      <c r="H740" s="3">
        <v>0</v>
      </c>
      <c r="I740" t="s">
        <v>104</v>
      </c>
      <c r="J740">
        <v>1730</v>
      </c>
      <c r="K740" t="s">
        <v>52</v>
      </c>
      <c r="L740" t="s">
        <v>203</v>
      </c>
      <c r="N740">
        <v>1712</v>
      </c>
      <c r="O740" t="s">
        <v>52</v>
      </c>
      <c r="P740" t="s">
        <v>203</v>
      </c>
      <c r="T740" t="s">
        <v>64</v>
      </c>
      <c r="Z740" s="3"/>
      <c r="AF740" t="s">
        <v>63</v>
      </c>
      <c r="AH740">
        <v>0</v>
      </c>
      <c r="AI740" s="2">
        <v>45107</v>
      </c>
      <c r="AJ740" t="s">
        <v>64</v>
      </c>
      <c r="AK740" t="s">
        <v>64</v>
      </c>
      <c r="AL740" t="s">
        <v>64</v>
      </c>
      <c r="AN740" s="3"/>
      <c r="AP740" t="s">
        <v>64</v>
      </c>
      <c r="AR740" t="s">
        <v>64</v>
      </c>
      <c r="AS740" t="s">
        <v>66</v>
      </c>
    </row>
    <row r="741" spans="1:45" ht="16" x14ac:dyDescent="0.2">
      <c r="A741">
        <v>2570</v>
      </c>
      <c r="B741">
        <v>2570</v>
      </c>
      <c r="C741" s="2">
        <v>45107</v>
      </c>
      <c r="D741" t="s">
        <v>1934</v>
      </c>
      <c r="E741" t="s">
        <v>206</v>
      </c>
      <c r="F741" s="3">
        <v>3467.87</v>
      </c>
      <c r="G741" t="s">
        <v>47</v>
      </c>
      <c r="H741" s="3">
        <v>0</v>
      </c>
      <c r="I741" t="s">
        <v>104</v>
      </c>
      <c r="J741">
        <v>2551</v>
      </c>
      <c r="K741" t="s">
        <v>49</v>
      </c>
      <c r="L741" t="s">
        <v>50</v>
      </c>
      <c r="M741" t="s">
        <v>51</v>
      </c>
      <c r="N741">
        <v>1730</v>
      </c>
      <c r="O741" t="s">
        <v>52</v>
      </c>
      <c r="P741" t="s">
        <v>203</v>
      </c>
      <c r="T741" t="s">
        <v>64</v>
      </c>
      <c r="Z741" s="3"/>
      <c r="AF741" t="s">
        <v>63</v>
      </c>
      <c r="AH741">
        <v>0</v>
      </c>
      <c r="AI741" s="2">
        <v>45107</v>
      </c>
      <c r="AJ741" t="s">
        <v>64</v>
      </c>
      <c r="AK741" t="s">
        <v>64</v>
      </c>
      <c r="AL741" t="s">
        <v>64</v>
      </c>
      <c r="AN741" s="3"/>
      <c r="AP741" t="s">
        <v>64</v>
      </c>
      <c r="AR741" t="s">
        <v>64</v>
      </c>
      <c r="AS741" t="s">
        <v>66</v>
      </c>
    </row>
    <row r="742" spans="1:45" ht="16" x14ac:dyDescent="0.2">
      <c r="A742">
        <v>2571</v>
      </c>
      <c r="B742">
        <v>2571</v>
      </c>
      <c r="C742" s="2">
        <v>45107</v>
      </c>
      <c r="D742" t="s">
        <v>1935</v>
      </c>
      <c r="E742" t="s">
        <v>206</v>
      </c>
      <c r="F742" s="3">
        <v>2778.59</v>
      </c>
      <c r="G742" t="s">
        <v>47</v>
      </c>
      <c r="H742" s="3">
        <v>0</v>
      </c>
      <c r="I742" t="s">
        <v>104</v>
      </c>
      <c r="J742">
        <v>2551</v>
      </c>
      <c r="K742" t="s">
        <v>49</v>
      </c>
      <c r="L742" t="s">
        <v>50</v>
      </c>
      <c r="M742" t="s">
        <v>51</v>
      </c>
      <c r="N742">
        <v>1730</v>
      </c>
      <c r="O742" t="s">
        <v>52</v>
      </c>
      <c r="P742" t="s">
        <v>203</v>
      </c>
      <c r="T742" t="s">
        <v>64</v>
      </c>
      <c r="Z742" s="3"/>
      <c r="AF742" t="s">
        <v>63</v>
      </c>
      <c r="AH742">
        <v>0</v>
      </c>
      <c r="AI742" s="2">
        <v>45107</v>
      </c>
      <c r="AJ742" t="s">
        <v>64</v>
      </c>
      <c r="AK742" t="s">
        <v>64</v>
      </c>
      <c r="AL742" t="s">
        <v>64</v>
      </c>
      <c r="AN742" s="3"/>
      <c r="AP742" t="s">
        <v>64</v>
      </c>
      <c r="AR742" t="s">
        <v>64</v>
      </c>
      <c r="AS742" t="s">
        <v>66</v>
      </c>
    </row>
    <row r="743" spans="1:45" ht="16" x14ac:dyDescent="0.2">
      <c r="A743">
        <v>2575</v>
      </c>
      <c r="B743">
        <v>2575</v>
      </c>
      <c r="C743" s="2">
        <v>45107</v>
      </c>
      <c r="D743" t="s">
        <v>1936</v>
      </c>
      <c r="E743" t="s">
        <v>2634</v>
      </c>
      <c r="F743" s="3">
        <v>139.46</v>
      </c>
      <c r="G743" t="s">
        <v>47</v>
      </c>
      <c r="H743" s="3">
        <v>0</v>
      </c>
      <c r="I743" t="s">
        <v>104</v>
      </c>
      <c r="J743">
        <v>1730</v>
      </c>
      <c r="K743" t="s">
        <v>52</v>
      </c>
      <c r="L743" t="s">
        <v>203</v>
      </c>
      <c r="N743">
        <v>2551</v>
      </c>
      <c r="O743" t="s">
        <v>49</v>
      </c>
      <c r="P743" t="s">
        <v>50</v>
      </c>
      <c r="Q743" t="s">
        <v>51</v>
      </c>
      <c r="T743" t="s">
        <v>64</v>
      </c>
      <c r="Z743" s="3"/>
      <c r="AF743" t="s">
        <v>63</v>
      </c>
      <c r="AH743">
        <v>0</v>
      </c>
      <c r="AI743" s="2">
        <v>45107</v>
      </c>
      <c r="AJ743" t="s">
        <v>64</v>
      </c>
      <c r="AK743" t="s">
        <v>64</v>
      </c>
      <c r="AL743" t="s">
        <v>64</v>
      </c>
      <c r="AN743" s="3"/>
      <c r="AP743" t="s">
        <v>64</v>
      </c>
      <c r="AR743" t="s">
        <v>64</v>
      </c>
      <c r="AS743" t="s">
        <v>66</v>
      </c>
    </row>
    <row r="744" spans="1:45" ht="16" x14ac:dyDescent="0.2">
      <c r="A744">
        <v>2576</v>
      </c>
      <c r="B744">
        <v>2576</v>
      </c>
      <c r="C744" s="2">
        <v>45107</v>
      </c>
      <c r="D744" t="s">
        <v>1936</v>
      </c>
      <c r="E744" t="s">
        <v>2635</v>
      </c>
      <c r="F744" s="3">
        <v>806</v>
      </c>
      <c r="G744" t="s">
        <v>47</v>
      </c>
      <c r="H744" s="3">
        <v>0</v>
      </c>
      <c r="I744" t="s">
        <v>104</v>
      </c>
      <c r="J744">
        <v>2551</v>
      </c>
      <c r="K744" t="s">
        <v>49</v>
      </c>
      <c r="L744" t="s">
        <v>50</v>
      </c>
      <c r="M744" t="s">
        <v>51</v>
      </c>
      <c r="N744">
        <v>1730</v>
      </c>
      <c r="O744" t="s">
        <v>52</v>
      </c>
      <c r="P744" t="s">
        <v>203</v>
      </c>
      <c r="T744" t="s">
        <v>64</v>
      </c>
      <c r="Z744" s="3"/>
      <c r="AF744" t="s">
        <v>63</v>
      </c>
      <c r="AH744">
        <v>0</v>
      </c>
      <c r="AI744" s="2">
        <v>45107</v>
      </c>
      <c r="AJ744" t="s">
        <v>64</v>
      </c>
      <c r="AK744" t="s">
        <v>64</v>
      </c>
      <c r="AL744" t="s">
        <v>64</v>
      </c>
      <c r="AN744" s="3"/>
      <c r="AP744" t="s">
        <v>64</v>
      </c>
      <c r="AR744" t="s">
        <v>64</v>
      </c>
      <c r="AS744" t="s">
        <v>66</v>
      </c>
    </row>
    <row r="745" spans="1:45" ht="16" x14ac:dyDescent="0.2">
      <c r="A745">
        <v>2577</v>
      </c>
      <c r="B745">
        <v>2577</v>
      </c>
      <c r="C745" s="2">
        <v>45107</v>
      </c>
      <c r="D745" t="s">
        <v>1936</v>
      </c>
      <c r="E745" t="s">
        <v>206</v>
      </c>
      <c r="F745" s="3">
        <v>2988.56</v>
      </c>
      <c r="G745" t="s">
        <v>47</v>
      </c>
      <c r="H745" s="3">
        <v>0</v>
      </c>
      <c r="I745" t="s">
        <v>104</v>
      </c>
      <c r="J745">
        <v>2551</v>
      </c>
      <c r="K745" t="s">
        <v>49</v>
      </c>
      <c r="L745" t="s">
        <v>50</v>
      </c>
      <c r="M745" t="s">
        <v>51</v>
      </c>
      <c r="N745">
        <v>1730</v>
      </c>
      <c r="O745" t="s">
        <v>52</v>
      </c>
      <c r="P745" t="s">
        <v>203</v>
      </c>
      <c r="T745" t="s">
        <v>64</v>
      </c>
      <c r="Z745" s="3"/>
      <c r="AF745" t="s">
        <v>63</v>
      </c>
      <c r="AH745">
        <v>0</v>
      </c>
      <c r="AI745" s="2">
        <v>45107</v>
      </c>
      <c r="AJ745" t="s">
        <v>64</v>
      </c>
      <c r="AK745" t="s">
        <v>64</v>
      </c>
      <c r="AL745" t="s">
        <v>64</v>
      </c>
      <c r="AN745" s="3"/>
      <c r="AP745" t="s">
        <v>64</v>
      </c>
      <c r="AR745" t="s">
        <v>64</v>
      </c>
      <c r="AS745" t="s">
        <v>66</v>
      </c>
    </row>
    <row r="746" spans="1:45" ht="16" x14ac:dyDescent="0.2">
      <c r="A746">
        <v>2578</v>
      </c>
      <c r="B746">
        <v>2578</v>
      </c>
      <c r="C746" s="2">
        <v>45107</v>
      </c>
      <c r="D746" t="s">
        <v>1936</v>
      </c>
      <c r="E746" t="s">
        <v>204</v>
      </c>
      <c r="F746" s="3">
        <v>695.28</v>
      </c>
      <c r="G746" t="s">
        <v>47</v>
      </c>
      <c r="H746" s="3">
        <v>0</v>
      </c>
      <c r="I746" t="s">
        <v>104</v>
      </c>
      <c r="J746">
        <v>2555</v>
      </c>
      <c r="K746" t="s">
        <v>49</v>
      </c>
      <c r="L746" t="s">
        <v>50</v>
      </c>
      <c r="M746" t="s">
        <v>51</v>
      </c>
      <c r="N746">
        <v>1730</v>
      </c>
      <c r="O746" t="s">
        <v>52</v>
      </c>
      <c r="P746" t="s">
        <v>203</v>
      </c>
      <c r="T746" t="s">
        <v>64</v>
      </c>
      <c r="Z746" s="3"/>
      <c r="AF746" t="s">
        <v>63</v>
      </c>
      <c r="AH746">
        <v>0</v>
      </c>
      <c r="AI746" s="2">
        <v>45107</v>
      </c>
      <c r="AJ746" t="s">
        <v>64</v>
      </c>
      <c r="AK746" t="s">
        <v>64</v>
      </c>
      <c r="AL746" t="s">
        <v>64</v>
      </c>
      <c r="AN746" s="3"/>
      <c r="AP746" t="s">
        <v>64</v>
      </c>
      <c r="AR746" t="s">
        <v>64</v>
      </c>
      <c r="AS746" t="s">
        <v>66</v>
      </c>
    </row>
    <row r="747" spans="1:45" ht="16" x14ac:dyDescent="0.2">
      <c r="A747">
        <v>2579</v>
      </c>
      <c r="B747">
        <v>2579</v>
      </c>
      <c r="C747" s="2">
        <v>45107</v>
      </c>
      <c r="D747" t="s">
        <v>1934</v>
      </c>
      <c r="E747" t="s">
        <v>204</v>
      </c>
      <c r="F747" s="3">
        <v>662.55</v>
      </c>
      <c r="G747" t="s">
        <v>47</v>
      </c>
      <c r="H747" s="3">
        <v>0</v>
      </c>
      <c r="I747" t="s">
        <v>104</v>
      </c>
      <c r="J747">
        <v>2555</v>
      </c>
      <c r="K747" t="s">
        <v>49</v>
      </c>
      <c r="L747" t="s">
        <v>50</v>
      </c>
      <c r="M747" t="s">
        <v>51</v>
      </c>
      <c r="N747">
        <v>1730</v>
      </c>
      <c r="O747" t="s">
        <v>52</v>
      </c>
      <c r="P747" t="s">
        <v>203</v>
      </c>
      <c r="T747" t="s">
        <v>64</v>
      </c>
      <c r="Z747" s="3"/>
      <c r="AF747" t="s">
        <v>63</v>
      </c>
      <c r="AH747">
        <v>0</v>
      </c>
      <c r="AI747" s="2">
        <v>45107</v>
      </c>
      <c r="AJ747" t="s">
        <v>64</v>
      </c>
      <c r="AK747" t="s">
        <v>64</v>
      </c>
      <c r="AL747" t="s">
        <v>64</v>
      </c>
      <c r="AN747" s="3"/>
      <c r="AP747" t="s">
        <v>64</v>
      </c>
      <c r="AR747" t="s">
        <v>64</v>
      </c>
      <c r="AS747" t="s">
        <v>66</v>
      </c>
    </row>
    <row r="748" spans="1:45" ht="16" x14ac:dyDescent="0.2">
      <c r="A748">
        <v>2580</v>
      </c>
      <c r="B748">
        <v>2580</v>
      </c>
      <c r="C748" s="2">
        <v>45107</v>
      </c>
      <c r="D748" t="s">
        <v>1935</v>
      </c>
      <c r="E748" t="s">
        <v>204</v>
      </c>
      <c r="F748" s="3">
        <v>511.49</v>
      </c>
      <c r="G748" t="s">
        <v>47</v>
      </c>
      <c r="H748" s="3">
        <v>0</v>
      </c>
      <c r="I748" t="s">
        <v>104</v>
      </c>
      <c r="J748">
        <v>2555</v>
      </c>
      <c r="K748" t="s">
        <v>49</v>
      </c>
      <c r="L748" t="s">
        <v>50</v>
      </c>
      <c r="M748" t="s">
        <v>51</v>
      </c>
      <c r="N748">
        <v>1730</v>
      </c>
      <c r="O748" t="s">
        <v>52</v>
      </c>
      <c r="P748" t="s">
        <v>203</v>
      </c>
      <c r="T748" t="s">
        <v>64</v>
      </c>
      <c r="Z748" s="3"/>
      <c r="AF748" t="s">
        <v>63</v>
      </c>
      <c r="AH748">
        <v>0</v>
      </c>
      <c r="AI748" s="2">
        <v>45107</v>
      </c>
      <c r="AJ748" t="s">
        <v>64</v>
      </c>
      <c r="AK748" t="s">
        <v>64</v>
      </c>
      <c r="AL748" t="s">
        <v>64</v>
      </c>
      <c r="AN748" s="3"/>
      <c r="AP748" t="s">
        <v>64</v>
      </c>
      <c r="AR748" t="s">
        <v>64</v>
      </c>
      <c r="AS748" t="s">
        <v>66</v>
      </c>
    </row>
    <row r="749" spans="1:45" ht="16" x14ac:dyDescent="0.2">
      <c r="A749">
        <v>3537</v>
      </c>
      <c r="B749">
        <v>3537</v>
      </c>
      <c r="C749" s="2">
        <v>45107</v>
      </c>
      <c r="E749" t="s">
        <v>370</v>
      </c>
      <c r="F749" s="3">
        <v>1304.2</v>
      </c>
      <c r="G749" t="s">
        <v>47</v>
      </c>
      <c r="H749" s="3">
        <v>0</v>
      </c>
      <c r="I749" t="s">
        <v>104</v>
      </c>
      <c r="J749">
        <v>1730</v>
      </c>
      <c r="K749" t="s">
        <v>52</v>
      </c>
      <c r="L749" t="s">
        <v>203</v>
      </c>
      <c r="N749">
        <v>1705</v>
      </c>
      <c r="O749" t="s">
        <v>52</v>
      </c>
      <c r="P749" t="s">
        <v>203</v>
      </c>
      <c r="T749" t="s">
        <v>64</v>
      </c>
      <c r="Z749" s="3"/>
      <c r="AF749" t="s">
        <v>63</v>
      </c>
      <c r="AH749">
        <v>0</v>
      </c>
      <c r="AI749" s="2">
        <v>45107</v>
      </c>
      <c r="AJ749" t="s">
        <v>64</v>
      </c>
      <c r="AK749" t="s">
        <v>64</v>
      </c>
      <c r="AL749" t="s">
        <v>64</v>
      </c>
      <c r="AN749" s="3"/>
      <c r="AP749" t="s">
        <v>64</v>
      </c>
      <c r="AR749" t="s">
        <v>64</v>
      </c>
      <c r="AS749" t="s">
        <v>66</v>
      </c>
    </row>
    <row r="750" spans="1:45" ht="16" x14ac:dyDescent="0.2">
      <c r="A750">
        <v>3538</v>
      </c>
      <c r="B750">
        <v>3538</v>
      </c>
      <c r="C750" s="2">
        <v>45107</v>
      </c>
      <c r="E750" t="s">
        <v>205</v>
      </c>
      <c r="F750" s="3">
        <v>370.68</v>
      </c>
      <c r="G750" t="s">
        <v>47</v>
      </c>
      <c r="H750" s="3">
        <v>0</v>
      </c>
      <c r="I750" t="s">
        <v>104</v>
      </c>
      <c r="J750">
        <v>1730</v>
      </c>
      <c r="K750" t="s">
        <v>52</v>
      </c>
      <c r="L750" t="s">
        <v>203</v>
      </c>
      <c r="N750">
        <v>1700</v>
      </c>
      <c r="O750" t="s">
        <v>52</v>
      </c>
      <c r="P750" t="s">
        <v>203</v>
      </c>
      <c r="T750" t="s">
        <v>64</v>
      </c>
      <c r="Z750" s="3"/>
      <c r="AF750" t="s">
        <v>63</v>
      </c>
      <c r="AH750">
        <v>0</v>
      </c>
      <c r="AI750" s="2">
        <v>45107</v>
      </c>
      <c r="AJ750" t="s">
        <v>64</v>
      </c>
      <c r="AK750" t="s">
        <v>64</v>
      </c>
      <c r="AL750" t="s">
        <v>64</v>
      </c>
      <c r="AN750" s="3"/>
      <c r="AP750" t="s">
        <v>64</v>
      </c>
      <c r="AR750" t="s">
        <v>64</v>
      </c>
      <c r="AS750" t="s">
        <v>66</v>
      </c>
    </row>
    <row r="751" spans="1:45" ht="16" x14ac:dyDescent="0.2">
      <c r="A751">
        <v>3540</v>
      </c>
      <c r="B751">
        <v>3540</v>
      </c>
      <c r="C751" s="2">
        <v>45107</v>
      </c>
      <c r="E751" t="s">
        <v>370</v>
      </c>
      <c r="F751" s="3">
        <v>2181.98</v>
      </c>
      <c r="G751" t="s">
        <v>47</v>
      </c>
      <c r="H751" s="3">
        <v>0</v>
      </c>
      <c r="I751" t="s">
        <v>104</v>
      </c>
      <c r="J751">
        <v>1730</v>
      </c>
      <c r="K751" t="s">
        <v>52</v>
      </c>
      <c r="L751" t="s">
        <v>203</v>
      </c>
      <c r="N751">
        <v>1705</v>
      </c>
      <c r="O751" t="s">
        <v>52</v>
      </c>
      <c r="P751" t="s">
        <v>203</v>
      </c>
      <c r="T751" t="s">
        <v>64</v>
      </c>
      <c r="Z751" s="3"/>
      <c r="AF751" t="s">
        <v>63</v>
      </c>
      <c r="AH751">
        <v>0</v>
      </c>
      <c r="AI751" s="2">
        <v>45107</v>
      </c>
      <c r="AJ751" t="s">
        <v>64</v>
      </c>
      <c r="AK751" t="s">
        <v>64</v>
      </c>
      <c r="AL751" t="s">
        <v>64</v>
      </c>
      <c r="AN751" s="3"/>
      <c r="AP751" t="s">
        <v>64</v>
      </c>
      <c r="AR751" t="s">
        <v>64</v>
      </c>
      <c r="AS751" t="s">
        <v>66</v>
      </c>
    </row>
    <row r="752" spans="1:45" ht="16" x14ac:dyDescent="0.2">
      <c r="A752">
        <v>3659</v>
      </c>
      <c r="B752">
        <v>3659</v>
      </c>
      <c r="C752" s="2">
        <v>45107</v>
      </c>
      <c r="E752" t="s">
        <v>202</v>
      </c>
      <c r="F752" s="3">
        <v>2814.96</v>
      </c>
      <c r="G752" t="s">
        <v>47</v>
      </c>
      <c r="H752" s="3">
        <v>0</v>
      </c>
      <c r="I752" t="s">
        <v>104</v>
      </c>
      <c r="J752">
        <v>1730</v>
      </c>
      <c r="K752" t="s">
        <v>52</v>
      </c>
      <c r="L752" t="s">
        <v>203</v>
      </c>
      <c r="N752">
        <v>1712</v>
      </c>
      <c r="O752" t="s">
        <v>52</v>
      </c>
      <c r="P752" t="s">
        <v>203</v>
      </c>
      <c r="T752" t="s">
        <v>64</v>
      </c>
      <c r="Z752" s="3"/>
      <c r="AF752" t="s">
        <v>63</v>
      </c>
      <c r="AH752">
        <v>0</v>
      </c>
      <c r="AI752" s="2">
        <v>45107</v>
      </c>
      <c r="AJ752" t="s">
        <v>64</v>
      </c>
      <c r="AK752" t="s">
        <v>64</v>
      </c>
      <c r="AL752" t="s">
        <v>64</v>
      </c>
      <c r="AN752" s="3"/>
      <c r="AP752" t="s">
        <v>64</v>
      </c>
      <c r="AR752" t="s">
        <v>64</v>
      </c>
      <c r="AS752" t="s">
        <v>66</v>
      </c>
    </row>
    <row r="753" spans="1:45" ht="16" x14ac:dyDescent="0.2">
      <c r="A753">
        <v>3749</v>
      </c>
      <c r="B753">
        <v>3749</v>
      </c>
      <c r="C753" s="2">
        <v>45107</v>
      </c>
      <c r="D753" t="s">
        <v>1935</v>
      </c>
      <c r="E753" t="s">
        <v>2155</v>
      </c>
      <c r="F753" s="3">
        <v>43.17</v>
      </c>
      <c r="G753" t="s">
        <v>47</v>
      </c>
      <c r="H753" s="3">
        <v>0</v>
      </c>
      <c r="I753" t="s">
        <v>104</v>
      </c>
      <c r="J753">
        <v>1730</v>
      </c>
      <c r="K753" t="s">
        <v>52</v>
      </c>
      <c r="L753" t="s">
        <v>203</v>
      </c>
      <c r="N753">
        <v>2400</v>
      </c>
      <c r="O753" t="s">
        <v>49</v>
      </c>
      <c r="P753" t="s">
        <v>105</v>
      </c>
      <c r="Q753" t="s">
        <v>51</v>
      </c>
      <c r="T753" t="s">
        <v>64</v>
      </c>
      <c r="Z753" s="3"/>
      <c r="AF753" t="s">
        <v>63</v>
      </c>
      <c r="AH753">
        <v>0</v>
      </c>
      <c r="AI753" s="2">
        <v>45107</v>
      </c>
      <c r="AJ753" t="s">
        <v>64</v>
      </c>
      <c r="AK753" t="s">
        <v>64</v>
      </c>
      <c r="AL753" t="s">
        <v>64</v>
      </c>
      <c r="AN753" s="3"/>
      <c r="AP753" t="s">
        <v>64</v>
      </c>
      <c r="AR753" t="s">
        <v>64</v>
      </c>
      <c r="AS753" t="s">
        <v>66</v>
      </c>
    </row>
    <row r="754" spans="1:45" ht="16" x14ac:dyDescent="0.2">
      <c r="A754">
        <v>2492</v>
      </c>
      <c r="B754">
        <v>2492</v>
      </c>
      <c r="C754" s="2">
        <v>45112</v>
      </c>
      <c r="D754" t="s">
        <v>1814</v>
      </c>
      <c r="E754" t="s">
        <v>68</v>
      </c>
      <c r="F754" s="3">
        <v>100.39</v>
      </c>
      <c r="G754" t="s">
        <v>47</v>
      </c>
      <c r="H754" s="3">
        <v>0</v>
      </c>
      <c r="I754" t="s">
        <v>48</v>
      </c>
      <c r="J754">
        <v>2710</v>
      </c>
      <c r="K754" t="s">
        <v>49</v>
      </c>
      <c r="L754" t="s">
        <v>50</v>
      </c>
      <c r="M754" t="s">
        <v>51</v>
      </c>
      <c r="N754">
        <v>940</v>
      </c>
      <c r="O754" t="s">
        <v>52</v>
      </c>
      <c r="P754" t="s">
        <v>53</v>
      </c>
      <c r="T754" t="s">
        <v>2636</v>
      </c>
      <c r="U754" t="s">
        <v>2637</v>
      </c>
      <c r="V754" t="s">
        <v>1867</v>
      </c>
      <c r="W754" t="s">
        <v>56</v>
      </c>
      <c r="X754" t="s">
        <v>2638</v>
      </c>
      <c r="Y754" t="s">
        <v>72</v>
      </c>
      <c r="Z754" s="3">
        <v>0</v>
      </c>
      <c r="AA754" t="s">
        <v>2639</v>
      </c>
      <c r="AB754" t="s">
        <v>2640</v>
      </c>
      <c r="AC754" t="s">
        <v>61</v>
      </c>
      <c r="AD754" t="s">
        <v>61</v>
      </c>
      <c r="AE754" t="s">
        <v>2641</v>
      </c>
      <c r="AF754" t="s">
        <v>63</v>
      </c>
      <c r="AH754">
        <v>0</v>
      </c>
      <c r="AI754" s="2">
        <v>45112</v>
      </c>
      <c r="AJ754" t="s">
        <v>64</v>
      </c>
      <c r="AK754" t="s">
        <v>64</v>
      </c>
      <c r="AL754" t="s">
        <v>2642</v>
      </c>
      <c r="AM754" t="s">
        <v>2637</v>
      </c>
      <c r="AN754" s="3">
        <v>100.39</v>
      </c>
      <c r="AO754" t="s">
        <v>2640</v>
      </c>
      <c r="AP754" t="s">
        <v>64</v>
      </c>
      <c r="AQ754" t="s">
        <v>2641</v>
      </c>
      <c r="AR754">
        <v>974</v>
      </c>
      <c r="AS754" t="s">
        <v>66</v>
      </c>
    </row>
    <row r="755" spans="1:45" ht="16" x14ac:dyDescent="0.2">
      <c r="A755">
        <v>2493</v>
      </c>
      <c r="B755">
        <v>2493</v>
      </c>
      <c r="C755" s="2">
        <v>45113</v>
      </c>
      <c r="D755" t="s">
        <v>1748</v>
      </c>
      <c r="E755" t="s">
        <v>2371</v>
      </c>
      <c r="F755" s="3">
        <v>46.41</v>
      </c>
      <c r="G755" t="s">
        <v>47</v>
      </c>
      <c r="H755" s="3">
        <v>0</v>
      </c>
      <c r="I755" t="s">
        <v>48</v>
      </c>
      <c r="J755">
        <v>2663</v>
      </c>
      <c r="K755" t="s">
        <v>49</v>
      </c>
      <c r="L755" t="s">
        <v>50</v>
      </c>
      <c r="M755" t="s">
        <v>51</v>
      </c>
      <c r="N755">
        <v>940</v>
      </c>
      <c r="O755" t="s">
        <v>52</v>
      </c>
      <c r="P755" t="s">
        <v>53</v>
      </c>
      <c r="T755" t="s">
        <v>2516</v>
      </c>
      <c r="U755" t="s">
        <v>2643</v>
      </c>
      <c r="V755" t="s">
        <v>1877</v>
      </c>
      <c r="W755" t="s">
        <v>56</v>
      </c>
      <c r="X755" t="s">
        <v>2644</v>
      </c>
      <c r="Y755" t="s">
        <v>2375</v>
      </c>
      <c r="Z755" s="3">
        <v>19</v>
      </c>
      <c r="AA755" t="s">
        <v>2519</v>
      </c>
      <c r="AB755" t="s">
        <v>2645</v>
      </c>
      <c r="AC755" t="s">
        <v>61</v>
      </c>
      <c r="AD755" t="s">
        <v>61</v>
      </c>
      <c r="AE755" t="s">
        <v>2646</v>
      </c>
      <c r="AF755" t="s">
        <v>63</v>
      </c>
      <c r="AH755">
        <v>0</v>
      </c>
      <c r="AI755" s="2">
        <v>45113</v>
      </c>
      <c r="AJ755" t="s">
        <v>64</v>
      </c>
      <c r="AK755" t="s">
        <v>64</v>
      </c>
      <c r="AL755" t="s">
        <v>2647</v>
      </c>
      <c r="AM755" t="s">
        <v>2643</v>
      </c>
      <c r="AN755" s="3">
        <v>46.41</v>
      </c>
      <c r="AO755" t="s">
        <v>2645</v>
      </c>
      <c r="AP755" t="s">
        <v>64</v>
      </c>
      <c r="AQ755" t="s">
        <v>2646</v>
      </c>
      <c r="AR755">
        <v>975</v>
      </c>
      <c r="AS755" t="s">
        <v>66</v>
      </c>
    </row>
    <row r="756" spans="1:45" ht="16" x14ac:dyDescent="0.2">
      <c r="A756">
        <v>2494</v>
      </c>
      <c r="B756">
        <v>2494</v>
      </c>
      <c r="C756" s="2">
        <v>45117.43440972222</v>
      </c>
      <c r="D756" t="s">
        <v>1748</v>
      </c>
      <c r="E756" t="s">
        <v>2165</v>
      </c>
      <c r="F756" s="3">
        <v>52.9</v>
      </c>
      <c r="G756" t="s">
        <v>47</v>
      </c>
      <c r="H756" s="3">
        <v>0</v>
      </c>
      <c r="I756" t="s">
        <v>48</v>
      </c>
      <c r="J756">
        <v>2900</v>
      </c>
      <c r="K756" t="s">
        <v>49</v>
      </c>
      <c r="L756" t="s">
        <v>50</v>
      </c>
      <c r="M756" t="s">
        <v>51</v>
      </c>
      <c r="N756">
        <v>941</v>
      </c>
      <c r="O756" t="s">
        <v>52</v>
      </c>
      <c r="P756" t="s">
        <v>53</v>
      </c>
      <c r="T756" t="s">
        <v>2313</v>
      </c>
      <c r="U756" t="s">
        <v>2648</v>
      </c>
      <c r="V756" t="s">
        <v>1914</v>
      </c>
      <c r="W756" t="s">
        <v>56</v>
      </c>
      <c r="X756" t="s">
        <v>2649</v>
      </c>
      <c r="Y756" t="s">
        <v>323</v>
      </c>
      <c r="Z756" s="3">
        <v>19</v>
      </c>
      <c r="AA756" t="s">
        <v>2316</v>
      </c>
      <c r="AB756" t="s">
        <v>2650</v>
      </c>
      <c r="AC756" t="s">
        <v>61</v>
      </c>
      <c r="AD756" t="s">
        <v>61</v>
      </c>
      <c r="AE756" t="s">
        <v>2651</v>
      </c>
      <c r="AF756" t="s">
        <v>63</v>
      </c>
      <c r="AH756">
        <v>0</v>
      </c>
      <c r="AI756" s="2">
        <v>45117</v>
      </c>
      <c r="AJ756" t="s">
        <v>64</v>
      </c>
      <c r="AK756" t="s">
        <v>64</v>
      </c>
      <c r="AL756" t="s">
        <v>2652</v>
      </c>
      <c r="AM756" t="s">
        <v>2648</v>
      </c>
      <c r="AN756" s="3">
        <v>52.9</v>
      </c>
      <c r="AO756" t="s">
        <v>2650</v>
      </c>
      <c r="AP756" t="s">
        <v>64</v>
      </c>
      <c r="AQ756" t="s">
        <v>2651</v>
      </c>
      <c r="AR756">
        <v>976</v>
      </c>
      <c r="AS756" t="s">
        <v>66</v>
      </c>
    </row>
    <row r="757" spans="1:45" ht="16" x14ac:dyDescent="0.2">
      <c r="A757">
        <v>2509</v>
      </c>
      <c r="B757">
        <v>2509</v>
      </c>
      <c r="C757" s="2">
        <v>45119</v>
      </c>
      <c r="E757" t="s">
        <v>2653</v>
      </c>
      <c r="F757" s="3">
        <v>337.86</v>
      </c>
      <c r="G757" t="s">
        <v>47</v>
      </c>
      <c r="H757" s="3">
        <v>0</v>
      </c>
      <c r="I757" t="s">
        <v>104</v>
      </c>
      <c r="J757">
        <v>561</v>
      </c>
      <c r="K757" t="s">
        <v>52</v>
      </c>
      <c r="L757" t="s">
        <v>53</v>
      </c>
      <c r="N757">
        <v>705</v>
      </c>
      <c r="O757" t="s">
        <v>52</v>
      </c>
      <c r="P757" t="s">
        <v>53</v>
      </c>
      <c r="T757" t="s">
        <v>2654</v>
      </c>
      <c r="Z757" s="3"/>
      <c r="AF757" t="s">
        <v>63</v>
      </c>
      <c r="AH757">
        <v>0</v>
      </c>
      <c r="AI757" s="2">
        <v>45119</v>
      </c>
      <c r="AJ757" t="s">
        <v>64</v>
      </c>
      <c r="AK757" t="s">
        <v>64</v>
      </c>
      <c r="AL757" t="s">
        <v>2655</v>
      </c>
      <c r="AN757" s="3"/>
      <c r="AP757" t="s">
        <v>64</v>
      </c>
      <c r="AR757">
        <v>988</v>
      </c>
      <c r="AS757" t="s">
        <v>66</v>
      </c>
    </row>
    <row r="758" spans="1:45" ht="16" x14ac:dyDescent="0.2">
      <c r="A758">
        <v>2500</v>
      </c>
      <c r="B758">
        <v>2500</v>
      </c>
      <c r="C758" s="2">
        <v>45119</v>
      </c>
      <c r="E758" t="s">
        <v>779</v>
      </c>
      <c r="F758" s="3">
        <v>337.86</v>
      </c>
      <c r="G758" t="s">
        <v>47</v>
      </c>
      <c r="H758" s="3">
        <v>0</v>
      </c>
      <c r="I758" t="s">
        <v>48</v>
      </c>
      <c r="J758">
        <v>705</v>
      </c>
      <c r="K758" t="s">
        <v>52</v>
      </c>
      <c r="L758" t="s">
        <v>53</v>
      </c>
      <c r="N758">
        <v>940</v>
      </c>
      <c r="O758" t="s">
        <v>52</v>
      </c>
      <c r="P758" t="s">
        <v>53</v>
      </c>
      <c r="T758" t="s">
        <v>2656</v>
      </c>
      <c r="U758" t="s">
        <v>2657</v>
      </c>
      <c r="Z758" s="3"/>
      <c r="AF758" t="s">
        <v>63</v>
      </c>
      <c r="AH758">
        <v>0</v>
      </c>
      <c r="AI758" s="2">
        <v>45119</v>
      </c>
      <c r="AJ758" t="s">
        <v>64</v>
      </c>
      <c r="AK758" t="s">
        <v>64</v>
      </c>
      <c r="AL758" t="s">
        <v>2658</v>
      </c>
      <c r="AM758" t="s">
        <v>2657</v>
      </c>
      <c r="AN758" s="3"/>
      <c r="AP758" t="s">
        <v>64</v>
      </c>
      <c r="AR758">
        <v>983</v>
      </c>
      <c r="AS758" t="s">
        <v>66</v>
      </c>
    </row>
    <row r="759" spans="1:45" ht="16" x14ac:dyDescent="0.2">
      <c r="A759">
        <v>2510</v>
      </c>
      <c r="B759">
        <v>2510</v>
      </c>
      <c r="C759" s="2">
        <v>45119</v>
      </c>
      <c r="E759" t="s">
        <v>2659</v>
      </c>
      <c r="F759" s="3">
        <v>11.65</v>
      </c>
      <c r="G759" t="s">
        <v>47</v>
      </c>
      <c r="H759" s="3">
        <v>0</v>
      </c>
      <c r="I759" t="s">
        <v>48</v>
      </c>
      <c r="J759">
        <v>705</v>
      </c>
      <c r="K759" t="s">
        <v>52</v>
      </c>
      <c r="L759" t="s">
        <v>53</v>
      </c>
      <c r="N759">
        <v>940</v>
      </c>
      <c r="O759" t="s">
        <v>52</v>
      </c>
      <c r="P759" t="s">
        <v>53</v>
      </c>
      <c r="T759" t="s">
        <v>2660</v>
      </c>
      <c r="U759" t="s">
        <v>2661</v>
      </c>
      <c r="Z759" s="3"/>
      <c r="AF759" t="s">
        <v>63</v>
      </c>
      <c r="AH759">
        <v>0</v>
      </c>
      <c r="AI759" s="2">
        <v>45119</v>
      </c>
      <c r="AJ759" t="s">
        <v>64</v>
      </c>
      <c r="AK759" t="s">
        <v>64</v>
      </c>
      <c r="AL759" t="s">
        <v>2662</v>
      </c>
      <c r="AM759" t="s">
        <v>2661</v>
      </c>
      <c r="AN759" s="3"/>
      <c r="AP759" t="s">
        <v>64</v>
      </c>
      <c r="AR759">
        <v>984</v>
      </c>
      <c r="AS759" t="s">
        <v>66</v>
      </c>
    </row>
    <row r="760" spans="1:45" ht="16" x14ac:dyDescent="0.2">
      <c r="A760">
        <v>2514</v>
      </c>
      <c r="B760">
        <v>2514</v>
      </c>
      <c r="C760" s="2">
        <v>45119</v>
      </c>
      <c r="E760" t="s">
        <v>2659</v>
      </c>
      <c r="F760" s="3">
        <v>11.65</v>
      </c>
      <c r="G760" t="s">
        <v>47</v>
      </c>
      <c r="H760" s="3">
        <v>0</v>
      </c>
      <c r="I760" t="s">
        <v>104</v>
      </c>
      <c r="J760">
        <v>562</v>
      </c>
      <c r="K760" t="s">
        <v>52</v>
      </c>
      <c r="L760" t="s">
        <v>53</v>
      </c>
      <c r="N760">
        <v>705</v>
      </c>
      <c r="O760" t="s">
        <v>52</v>
      </c>
      <c r="P760" t="s">
        <v>53</v>
      </c>
      <c r="T760" t="s">
        <v>2663</v>
      </c>
      <c r="Z760" s="3"/>
      <c r="AF760" t="s">
        <v>63</v>
      </c>
      <c r="AH760">
        <v>0</v>
      </c>
      <c r="AI760" s="2">
        <v>45119</v>
      </c>
      <c r="AJ760" t="s">
        <v>64</v>
      </c>
      <c r="AK760" t="s">
        <v>64</v>
      </c>
      <c r="AL760" t="s">
        <v>2664</v>
      </c>
      <c r="AN760" s="3"/>
      <c r="AP760" t="s">
        <v>64</v>
      </c>
      <c r="AR760">
        <v>990</v>
      </c>
      <c r="AS760" t="s">
        <v>66</v>
      </c>
    </row>
    <row r="761" spans="1:45" ht="16" x14ac:dyDescent="0.2">
      <c r="A761">
        <v>2781</v>
      </c>
      <c r="B761">
        <v>2781</v>
      </c>
      <c r="C761" s="2">
        <v>45119</v>
      </c>
      <c r="D761" t="s">
        <v>1761</v>
      </c>
      <c r="E761" t="s">
        <v>2665</v>
      </c>
      <c r="F761" s="3">
        <v>276.66000000000003</v>
      </c>
      <c r="G761" t="s">
        <v>47</v>
      </c>
      <c r="H761" s="3">
        <v>0</v>
      </c>
      <c r="I761" t="s">
        <v>48</v>
      </c>
      <c r="J761">
        <v>2722</v>
      </c>
      <c r="K761" t="s">
        <v>49</v>
      </c>
      <c r="L761" t="s">
        <v>50</v>
      </c>
      <c r="M761" t="s">
        <v>51</v>
      </c>
      <c r="N761">
        <v>561</v>
      </c>
      <c r="O761" t="s">
        <v>52</v>
      </c>
      <c r="P761" t="s">
        <v>53</v>
      </c>
      <c r="T761" t="s">
        <v>2666</v>
      </c>
      <c r="V761" t="s">
        <v>1892</v>
      </c>
      <c r="W761" t="s">
        <v>56</v>
      </c>
      <c r="X761" t="s">
        <v>2667</v>
      </c>
      <c r="Y761" t="s">
        <v>2668</v>
      </c>
      <c r="Z761" s="3">
        <v>0</v>
      </c>
      <c r="AA761" t="s">
        <v>2669</v>
      </c>
      <c r="AB761" t="s">
        <v>2640</v>
      </c>
      <c r="AC761" t="s">
        <v>61</v>
      </c>
      <c r="AD761" t="s">
        <v>61</v>
      </c>
      <c r="AE761" t="s">
        <v>2670</v>
      </c>
      <c r="AF761" t="s">
        <v>63</v>
      </c>
      <c r="AH761">
        <v>0</v>
      </c>
      <c r="AI761" s="2">
        <v>45119</v>
      </c>
      <c r="AJ761" t="s">
        <v>64</v>
      </c>
      <c r="AK761" t="s">
        <v>64</v>
      </c>
      <c r="AL761" t="s">
        <v>2671</v>
      </c>
      <c r="AN761" s="3">
        <v>276.66000000000003</v>
      </c>
      <c r="AO761" t="s">
        <v>2640</v>
      </c>
      <c r="AP761" t="s">
        <v>64</v>
      </c>
      <c r="AQ761" t="s">
        <v>2670</v>
      </c>
      <c r="AR761">
        <v>978</v>
      </c>
      <c r="AS761" t="s">
        <v>66</v>
      </c>
    </row>
    <row r="762" spans="1:45" ht="16" x14ac:dyDescent="0.2">
      <c r="A762">
        <v>2504</v>
      </c>
      <c r="B762">
        <v>2504</v>
      </c>
      <c r="C762" s="2">
        <v>45120</v>
      </c>
      <c r="E762" t="s">
        <v>215</v>
      </c>
      <c r="F762" s="3">
        <v>1093.02</v>
      </c>
      <c r="G762" t="s">
        <v>47</v>
      </c>
      <c r="H762" s="3">
        <v>0</v>
      </c>
      <c r="I762" t="s">
        <v>48</v>
      </c>
      <c r="J762">
        <v>1700</v>
      </c>
      <c r="K762" t="s">
        <v>52</v>
      </c>
      <c r="L762" t="s">
        <v>203</v>
      </c>
      <c r="N762">
        <v>940</v>
      </c>
      <c r="O762" t="s">
        <v>52</v>
      </c>
      <c r="P762" t="s">
        <v>53</v>
      </c>
      <c r="T762" t="s">
        <v>2544</v>
      </c>
      <c r="U762" t="s">
        <v>2672</v>
      </c>
      <c r="Z762" s="3"/>
      <c r="AF762" t="s">
        <v>63</v>
      </c>
      <c r="AH762">
        <v>0</v>
      </c>
      <c r="AI762" s="2">
        <v>45120</v>
      </c>
      <c r="AJ762" t="s">
        <v>64</v>
      </c>
      <c r="AK762" t="s">
        <v>64</v>
      </c>
      <c r="AL762" t="s">
        <v>2673</v>
      </c>
      <c r="AM762" t="s">
        <v>2672</v>
      </c>
      <c r="AN762" s="3"/>
      <c r="AP762" t="s">
        <v>64</v>
      </c>
      <c r="AR762">
        <v>985</v>
      </c>
      <c r="AS762" t="s">
        <v>66</v>
      </c>
    </row>
    <row r="763" spans="1:45" ht="16" x14ac:dyDescent="0.2">
      <c r="A763">
        <v>2623</v>
      </c>
      <c r="B763">
        <v>2623</v>
      </c>
      <c r="C763" s="2">
        <v>45126</v>
      </c>
      <c r="D763" t="s">
        <v>1761</v>
      </c>
      <c r="E763" t="s">
        <v>2674</v>
      </c>
      <c r="F763" s="3">
        <v>30.81</v>
      </c>
      <c r="G763" t="s">
        <v>47</v>
      </c>
      <c r="H763" s="3">
        <v>0</v>
      </c>
      <c r="I763" t="s">
        <v>48</v>
      </c>
      <c r="J763">
        <v>2720</v>
      </c>
      <c r="K763" t="s">
        <v>49</v>
      </c>
      <c r="L763" t="s">
        <v>50</v>
      </c>
      <c r="M763" t="s">
        <v>51</v>
      </c>
      <c r="N763">
        <v>942</v>
      </c>
      <c r="O763" t="s">
        <v>52</v>
      </c>
      <c r="P763" t="s">
        <v>53</v>
      </c>
      <c r="T763" t="s">
        <v>2675</v>
      </c>
      <c r="U763" t="s">
        <v>2676</v>
      </c>
      <c r="V763" t="s">
        <v>2044</v>
      </c>
      <c r="W763" t="s">
        <v>56</v>
      </c>
      <c r="X763" t="s">
        <v>2677</v>
      </c>
      <c r="Y763" t="s">
        <v>2036</v>
      </c>
      <c r="Z763" s="3">
        <v>19</v>
      </c>
      <c r="AA763" t="s">
        <v>2678</v>
      </c>
      <c r="AB763" t="s">
        <v>2679</v>
      </c>
      <c r="AC763" t="s">
        <v>61</v>
      </c>
      <c r="AD763" t="s">
        <v>61</v>
      </c>
      <c r="AE763" t="s">
        <v>2680</v>
      </c>
      <c r="AF763" t="s">
        <v>63</v>
      </c>
      <c r="AH763">
        <v>0</v>
      </c>
      <c r="AI763" s="2">
        <v>45126</v>
      </c>
      <c r="AJ763" t="s">
        <v>64</v>
      </c>
      <c r="AK763" t="s">
        <v>64</v>
      </c>
      <c r="AL763" t="s">
        <v>2681</v>
      </c>
      <c r="AM763" t="s">
        <v>2676</v>
      </c>
      <c r="AN763" s="3">
        <v>30.41</v>
      </c>
      <c r="AO763" t="s">
        <v>2679</v>
      </c>
      <c r="AP763" t="s">
        <v>64</v>
      </c>
      <c r="AQ763" t="s">
        <v>2680</v>
      </c>
      <c r="AR763">
        <v>1026</v>
      </c>
      <c r="AS763" t="s">
        <v>66</v>
      </c>
    </row>
    <row r="764" spans="1:45" ht="16" x14ac:dyDescent="0.2">
      <c r="A764">
        <v>2627</v>
      </c>
      <c r="B764">
        <v>2627</v>
      </c>
      <c r="C764" s="2">
        <v>45127</v>
      </c>
      <c r="D764" t="s">
        <v>1761</v>
      </c>
      <c r="E764" t="s">
        <v>2032</v>
      </c>
      <c r="F764" s="3">
        <v>21.46</v>
      </c>
      <c r="G764" t="s">
        <v>47</v>
      </c>
      <c r="H764" s="3">
        <v>0</v>
      </c>
      <c r="I764" t="s">
        <v>48</v>
      </c>
      <c r="J764">
        <v>2720</v>
      </c>
      <c r="K764" t="s">
        <v>49</v>
      </c>
      <c r="L764" t="s">
        <v>50</v>
      </c>
      <c r="M764" t="s">
        <v>51</v>
      </c>
      <c r="N764">
        <v>942</v>
      </c>
      <c r="O764" t="s">
        <v>52</v>
      </c>
      <c r="P764" t="s">
        <v>53</v>
      </c>
      <c r="T764" t="s">
        <v>2682</v>
      </c>
      <c r="U764" t="s">
        <v>2683</v>
      </c>
      <c r="V764" t="s">
        <v>1986</v>
      </c>
      <c r="W764" t="s">
        <v>56</v>
      </c>
      <c r="X764" t="s">
        <v>2684</v>
      </c>
      <c r="Y764" t="s">
        <v>2036</v>
      </c>
      <c r="Z764" s="3">
        <v>19</v>
      </c>
      <c r="AA764" t="s">
        <v>2685</v>
      </c>
      <c r="AB764" t="s">
        <v>2686</v>
      </c>
      <c r="AC764" t="s">
        <v>61</v>
      </c>
      <c r="AD764" t="s">
        <v>61</v>
      </c>
      <c r="AE764" t="s">
        <v>2687</v>
      </c>
      <c r="AF764" t="s">
        <v>63</v>
      </c>
      <c r="AH764">
        <v>0</v>
      </c>
      <c r="AI764" s="2">
        <v>45127</v>
      </c>
      <c r="AJ764" t="s">
        <v>64</v>
      </c>
      <c r="AK764" t="s">
        <v>64</v>
      </c>
      <c r="AL764" t="s">
        <v>2688</v>
      </c>
      <c r="AM764" t="s">
        <v>2683</v>
      </c>
      <c r="AN764" s="3">
        <v>21.46</v>
      </c>
      <c r="AO764" t="s">
        <v>2686</v>
      </c>
      <c r="AP764" t="s">
        <v>64</v>
      </c>
      <c r="AQ764" t="s">
        <v>2687</v>
      </c>
      <c r="AR764">
        <v>1027</v>
      </c>
      <c r="AS764" t="s">
        <v>66</v>
      </c>
    </row>
    <row r="765" spans="1:45" ht="16" x14ac:dyDescent="0.2">
      <c r="A765">
        <v>2507</v>
      </c>
      <c r="B765">
        <v>2507</v>
      </c>
      <c r="C765" s="2">
        <v>45128</v>
      </c>
      <c r="D765" t="s">
        <v>1748</v>
      </c>
      <c r="E765" t="s">
        <v>652</v>
      </c>
      <c r="F765" s="3">
        <v>50</v>
      </c>
      <c r="G765" t="s">
        <v>47</v>
      </c>
      <c r="H765" s="3">
        <v>0</v>
      </c>
      <c r="I765" t="s">
        <v>48</v>
      </c>
      <c r="J765">
        <v>2705</v>
      </c>
      <c r="K765" t="s">
        <v>49</v>
      </c>
      <c r="L765" t="s">
        <v>50</v>
      </c>
      <c r="M765" t="s">
        <v>51</v>
      </c>
      <c r="N765">
        <v>940</v>
      </c>
      <c r="O765" t="s">
        <v>52</v>
      </c>
      <c r="P765" t="s">
        <v>53</v>
      </c>
      <c r="T765" t="s">
        <v>653</v>
      </c>
      <c r="U765" t="s">
        <v>654</v>
      </c>
      <c r="Z765" s="3"/>
      <c r="AF765" t="s">
        <v>63</v>
      </c>
      <c r="AH765">
        <v>0</v>
      </c>
      <c r="AI765" s="2">
        <v>45128</v>
      </c>
      <c r="AJ765" t="s">
        <v>64</v>
      </c>
      <c r="AK765" t="s">
        <v>64</v>
      </c>
      <c r="AL765" t="s">
        <v>2689</v>
      </c>
      <c r="AM765" t="s">
        <v>654</v>
      </c>
      <c r="AN765" s="3"/>
      <c r="AP765" t="s">
        <v>64</v>
      </c>
      <c r="AR765">
        <v>986</v>
      </c>
      <c r="AS765" t="s">
        <v>66</v>
      </c>
    </row>
    <row r="766" spans="1:45" ht="16" x14ac:dyDescent="0.2">
      <c r="A766">
        <v>2506</v>
      </c>
      <c r="B766">
        <v>2506</v>
      </c>
      <c r="C766" s="2">
        <v>45128</v>
      </c>
      <c r="E766" t="s">
        <v>744</v>
      </c>
      <c r="F766" s="3">
        <v>245.68</v>
      </c>
      <c r="G766" t="s">
        <v>47</v>
      </c>
      <c r="H766" s="3">
        <v>0</v>
      </c>
      <c r="I766" t="s">
        <v>48</v>
      </c>
      <c r="J766">
        <v>705</v>
      </c>
      <c r="K766" t="s">
        <v>52</v>
      </c>
      <c r="L766" t="s">
        <v>53</v>
      </c>
      <c r="N766">
        <v>940</v>
      </c>
      <c r="O766" t="s">
        <v>52</v>
      </c>
      <c r="P766" t="s">
        <v>53</v>
      </c>
      <c r="T766" t="s">
        <v>2690</v>
      </c>
      <c r="U766" t="s">
        <v>649</v>
      </c>
      <c r="Z766" s="3"/>
      <c r="AF766" t="s">
        <v>63</v>
      </c>
      <c r="AH766">
        <v>0</v>
      </c>
      <c r="AI766" s="2">
        <v>45128</v>
      </c>
      <c r="AJ766" t="s">
        <v>64</v>
      </c>
      <c r="AK766" t="s">
        <v>64</v>
      </c>
      <c r="AL766" t="s">
        <v>2691</v>
      </c>
      <c r="AM766" t="s">
        <v>649</v>
      </c>
      <c r="AN766" s="3"/>
      <c r="AP766" t="s">
        <v>64</v>
      </c>
      <c r="AR766">
        <v>987</v>
      </c>
      <c r="AS766" t="s">
        <v>66</v>
      </c>
    </row>
    <row r="767" spans="1:45" ht="16" x14ac:dyDescent="0.2">
      <c r="A767">
        <v>2622</v>
      </c>
      <c r="B767">
        <v>2622</v>
      </c>
      <c r="C767" s="2">
        <v>45128</v>
      </c>
      <c r="E767" t="s">
        <v>2692</v>
      </c>
      <c r="F767" s="3">
        <v>245.68</v>
      </c>
      <c r="G767" t="s">
        <v>47</v>
      </c>
      <c r="H767" s="3">
        <v>0</v>
      </c>
      <c r="I767" t="s">
        <v>104</v>
      </c>
      <c r="J767">
        <v>942</v>
      </c>
      <c r="K767" t="s">
        <v>52</v>
      </c>
      <c r="L767" t="s">
        <v>53</v>
      </c>
      <c r="N767">
        <v>705</v>
      </c>
      <c r="O767" t="s">
        <v>52</v>
      </c>
      <c r="P767" t="s">
        <v>53</v>
      </c>
      <c r="T767" t="s">
        <v>2693</v>
      </c>
      <c r="U767" t="s">
        <v>2694</v>
      </c>
      <c r="Z767" s="3"/>
      <c r="AF767" t="s">
        <v>63</v>
      </c>
      <c r="AH767">
        <v>0</v>
      </c>
      <c r="AI767" s="2">
        <v>45128</v>
      </c>
      <c r="AJ767" t="s">
        <v>64</v>
      </c>
      <c r="AK767" t="s">
        <v>64</v>
      </c>
      <c r="AL767" t="s">
        <v>2695</v>
      </c>
      <c r="AM767" t="s">
        <v>2694</v>
      </c>
      <c r="AN767" s="3"/>
      <c r="AP767" t="s">
        <v>64</v>
      </c>
      <c r="AR767">
        <v>1028</v>
      </c>
      <c r="AS767" t="s">
        <v>66</v>
      </c>
    </row>
    <row r="768" spans="1:45" ht="16" x14ac:dyDescent="0.2">
      <c r="A768">
        <v>2515</v>
      </c>
      <c r="B768">
        <v>2515</v>
      </c>
      <c r="C768" s="2">
        <v>45132</v>
      </c>
      <c r="D768" t="s">
        <v>1814</v>
      </c>
      <c r="E768" t="s">
        <v>2057</v>
      </c>
      <c r="F768" s="3">
        <v>21.52</v>
      </c>
      <c r="G768" t="s">
        <v>47</v>
      </c>
      <c r="H768" s="3">
        <v>0</v>
      </c>
      <c r="I768" t="s">
        <v>48</v>
      </c>
      <c r="J768">
        <v>2710</v>
      </c>
      <c r="K768" t="s">
        <v>49</v>
      </c>
      <c r="L768" t="s">
        <v>50</v>
      </c>
      <c r="M768" t="s">
        <v>51</v>
      </c>
      <c r="N768">
        <v>940</v>
      </c>
      <c r="O768" t="s">
        <v>52</v>
      </c>
      <c r="P768" t="s">
        <v>53</v>
      </c>
      <c r="T768" t="s">
        <v>2696</v>
      </c>
      <c r="U768" t="s">
        <v>2697</v>
      </c>
      <c r="V768" t="s">
        <v>1920</v>
      </c>
      <c r="W768" t="s">
        <v>56</v>
      </c>
      <c r="X768" t="s">
        <v>2698</v>
      </c>
      <c r="Y768" t="s">
        <v>2061</v>
      </c>
      <c r="Z768" s="3">
        <v>19</v>
      </c>
      <c r="AA768" t="s">
        <v>2699</v>
      </c>
      <c r="AB768" t="s">
        <v>2700</v>
      </c>
      <c r="AC768" t="s">
        <v>61</v>
      </c>
      <c r="AD768" t="s">
        <v>61</v>
      </c>
      <c r="AE768" t="s">
        <v>2701</v>
      </c>
      <c r="AF768" t="s">
        <v>63</v>
      </c>
      <c r="AH768">
        <v>0</v>
      </c>
      <c r="AI768" s="2">
        <v>45132</v>
      </c>
      <c r="AJ768" t="s">
        <v>64</v>
      </c>
      <c r="AK768" t="s">
        <v>64</v>
      </c>
      <c r="AL768" t="s">
        <v>2702</v>
      </c>
      <c r="AM768" t="s">
        <v>2697</v>
      </c>
      <c r="AN768" s="3">
        <v>21.52</v>
      </c>
      <c r="AO768" t="s">
        <v>2700</v>
      </c>
      <c r="AP768" t="s">
        <v>64</v>
      </c>
      <c r="AQ768" t="s">
        <v>2701</v>
      </c>
      <c r="AR768">
        <v>991</v>
      </c>
      <c r="AS768" t="s">
        <v>66</v>
      </c>
    </row>
    <row r="769" spans="1:45" ht="16" x14ac:dyDescent="0.2">
      <c r="A769">
        <v>2625</v>
      </c>
      <c r="B769">
        <v>2625</v>
      </c>
      <c r="C769" s="2">
        <v>45132</v>
      </c>
      <c r="D769" t="s">
        <v>1761</v>
      </c>
      <c r="E769" t="s">
        <v>2703</v>
      </c>
      <c r="F769" s="3">
        <v>6.98</v>
      </c>
      <c r="G769" t="s">
        <v>47</v>
      </c>
      <c r="H769" s="3">
        <v>0</v>
      </c>
      <c r="I769" t="s">
        <v>48</v>
      </c>
      <c r="J769">
        <v>2720</v>
      </c>
      <c r="K769" t="s">
        <v>49</v>
      </c>
      <c r="L769" t="s">
        <v>50</v>
      </c>
      <c r="M769" t="s">
        <v>51</v>
      </c>
      <c r="N769">
        <v>942</v>
      </c>
      <c r="O769" t="s">
        <v>52</v>
      </c>
      <c r="P769" t="s">
        <v>53</v>
      </c>
      <c r="T769" t="s">
        <v>2704</v>
      </c>
      <c r="U769" t="s">
        <v>2705</v>
      </c>
      <c r="V769" t="s">
        <v>1930</v>
      </c>
      <c r="W769" t="s">
        <v>56</v>
      </c>
      <c r="X769" t="s">
        <v>2706</v>
      </c>
      <c r="Y769" t="s">
        <v>953</v>
      </c>
      <c r="Z769" s="3">
        <v>19</v>
      </c>
      <c r="AA769" t="s">
        <v>2707</v>
      </c>
      <c r="AB769" t="s">
        <v>2700</v>
      </c>
      <c r="AC769" t="s">
        <v>61</v>
      </c>
      <c r="AD769" t="s">
        <v>61</v>
      </c>
      <c r="AE769" t="s">
        <v>2708</v>
      </c>
      <c r="AF769" t="s">
        <v>63</v>
      </c>
      <c r="AH769">
        <v>0</v>
      </c>
      <c r="AI769" s="2">
        <v>45132</v>
      </c>
      <c r="AJ769" t="s">
        <v>64</v>
      </c>
      <c r="AK769" t="s">
        <v>64</v>
      </c>
      <c r="AL769" t="s">
        <v>2709</v>
      </c>
      <c r="AM769" t="s">
        <v>2705</v>
      </c>
      <c r="AN769" s="3">
        <v>6.98</v>
      </c>
      <c r="AO769" t="s">
        <v>2700</v>
      </c>
      <c r="AP769" t="s">
        <v>64</v>
      </c>
      <c r="AQ769" t="s">
        <v>2708</v>
      </c>
      <c r="AR769">
        <v>1029</v>
      </c>
      <c r="AS769" t="s">
        <v>66</v>
      </c>
    </row>
    <row r="770" spans="1:45" ht="16" x14ac:dyDescent="0.2">
      <c r="A770">
        <v>2516</v>
      </c>
      <c r="B770">
        <v>2516</v>
      </c>
      <c r="C770" s="2">
        <v>45134</v>
      </c>
      <c r="E770" t="s">
        <v>582</v>
      </c>
      <c r="F770" s="3">
        <v>949.15</v>
      </c>
      <c r="G770" t="s">
        <v>47</v>
      </c>
      <c r="H770" s="3">
        <v>0</v>
      </c>
      <c r="I770" t="s">
        <v>48</v>
      </c>
      <c r="J770">
        <v>1705</v>
      </c>
      <c r="K770" t="s">
        <v>52</v>
      </c>
      <c r="L770" t="s">
        <v>203</v>
      </c>
      <c r="N770">
        <v>940</v>
      </c>
      <c r="O770" t="s">
        <v>52</v>
      </c>
      <c r="P770" t="s">
        <v>53</v>
      </c>
      <c r="T770" t="s">
        <v>2487</v>
      </c>
      <c r="U770" t="s">
        <v>2710</v>
      </c>
      <c r="Z770" s="3"/>
      <c r="AF770" t="s">
        <v>63</v>
      </c>
      <c r="AH770">
        <v>0</v>
      </c>
      <c r="AI770" s="2">
        <v>45134</v>
      </c>
      <c r="AJ770" t="s">
        <v>64</v>
      </c>
      <c r="AK770" t="s">
        <v>64</v>
      </c>
      <c r="AL770" t="s">
        <v>2711</v>
      </c>
      <c r="AM770" t="s">
        <v>2710</v>
      </c>
      <c r="AN770" s="3"/>
      <c r="AP770" t="s">
        <v>64</v>
      </c>
      <c r="AR770">
        <v>992</v>
      </c>
      <c r="AS770" t="s">
        <v>66</v>
      </c>
    </row>
    <row r="771" spans="1:45" ht="16" x14ac:dyDescent="0.2">
      <c r="A771">
        <v>2517</v>
      </c>
      <c r="B771">
        <v>2517</v>
      </c>
      <c r="C771" s="2">
        <v>45134</v>
      </c>
      <c r="E771" t="s">
        <v>256</v>
      </c>
      <c r="F771" s="3">
        <v>2537.0300000000002</v>
      </c>
      <c r="G771" t="s">
        <v>47</v>
      </c>
      <c r="H771" s="3">
        <v>0</v>
      </c>
      <c r="I771" t="s">
        <v>48</v>
      </c>
      <c r="J771">
        <v>1705</v>
      </c>
      <c r="K771" t="s">
        <v>52</v>
      </c>
      <c r="L771" t="s">
        <v>203</v>
      </c>
      <c r="N771">
        <v>940</v>
      </c>
      <c r="O771" t="s">
        <v>52</v>
      </c>
      <c r="P771" t="s">
        <v>53</v>
      </c>
      <c r="T771" t="s">
        <v>2286</v>
      </c>
      <c r="U771" t="s">
        <v>2712</v>
      </c>
      <c r="Z771" s="3"/>
      <c r="AF771" t="s">
        <v>63</v>
      </c>
      <c r="AH771">
        <v>0</v>
      </c>
      <c r="AI771" s="2">
        <v>45134</v>
      </c>
      <c r="AJ771" t="s">
        <v>64</v>
      </c>
      <c r="AK771" t="s">
        <v>64</v>
      </c>
      <c r="AL771" t="s">
        <v>2713</v>
      </c>
      <c r="AM771" t="s">
        <v>2712</v>
      </c>
      <c r="AN771" s="3"/>
      <c r="AP771" t="s">
        <v>64</v>
      </c>
      <c r="AR771">
        <v>993</v>
      </c>
      <c r="AS771" t="s">
        <v>66</v>
      </c>
    </row>
    <row r="772" spans="1:45" ht="16" x14ac:dyDescent="0.2">
      <c r="A772">
        <v>2519</v>
      </c>
      <c r="B772">
        <v>2519</v>
      </c>
      <c r="C772" s="2">
        <v>45138</v>
      </c>
      <c r="D772" t="s">
        <v>1782</v>
      </c>
      <c r="E772" t="s">
        <v>287</v>
      </c>
      <c r="F772" s="3">
        <v>95.2</v>
      </c>
      <c r="G772" t="s">
        <v>47</v>
      </c>
      <c r="H772" s="3">
        <v>0</v>
      </c>
      <c r="I772" t="s">
        <v>48</v>
      </c>
      <c r="J772">
        <v>2894</v>
      </c>
      <c r="K772" t="s">
        <v>49</v>
      </c>
      <c r="L772" t="s">
        <v>50</v>
      </c>
      <c r="M772" t="s">
        <v>51</v>
      </c>
      <c r="N772">
        <v>940</v>
      </c>
      <c r="O772" t="s">
        <v>52</v>
      </c>
      <c r="P772" t="s">
        <v>53</v>
      </c>
      <c r="T772" t="s">
        <v>288</v>
      </c>
      <c r="U772" t="s">
        <v>2714</v>
      </c>
      <c r="V772" t="s">
        <v>1917</v>
      </c>
      <c r="W772" t="s">
        <v>56</v>
      </c>
      <c r="X772" t="s">
        <v>2715</v>
      </c>
      <c r="Y772" t="s">
        <v>291</v>
      </c>
      <c r="Z772" s="3">
        <v>19</v>
      </c>
      <c r="AA772" t="s">
        <v>292</v>
      </c>
      <c r="AB772" t="s">
        <v>2716</v>
      </c>
      <c r="AC772" t="s">
        <v>61</v>
      </c>
      <c r="AD772" t="s">
        <v>61</v>
      </c>
      <c r="AE772" t="s">
        <v>2717</v>
      </c>
      <c r="AF772" t="s">
        <v>63</v>
      </c>
      <c r="AH772">
        <v>0</v>
      </c>
      <c r="AI772" s="2">
        <v>45138</v>
      </c>
      <c r="AJ772" t="s">
        <v>64</v>
      </c>
      <c r="AK772" t="s">
        <v>64</v>
      </c>
      <c r="AL772" t="s">
        <v>2718</v>
      </c>
      <c r="AM772" t="s">
        <v>2714</v>
      </c>
      <c r="AN772" s="3">
        <v>95.2</v>
      </c>
      <c r="AO772" t="s">
        <v>2716</v>
      </c>
      <c r="AP772" t="s">
        <v>64</v>
      </c>
      <c r="AQ772" t="s">
        <v>2717</v>
      </c>
      <c r="AR772">
        <v>995</v>
      </c>
      <c r="AS772" t="s">
        <v>66</v>
      </c>
    </row>
    <row r="773" spans="1:45" ht="16" x14ac:dyDescent="0.2">
      <c r="A773">
        <v>2518</v>
      </c>
      <c r="B773">
        <v>2518</v>
      </c>
      <c r="C773" s="2">
        <v>45138</v>
      </c>
      <c r="D773" t="s">
        <v>1748</v>
      </c>
      <c r="E773" t="s">
        <v>147</v>
      </c>
      <c r="F773" s="3">
        <v>4.2</v>
      </c>
      <c r="G773" t="s">
        <v>47</v>
      </c>
      <c r="H773" s="3">
        <v>0</v>
      </c>
      <c r="I773" t="s">
        <v>48</v>
      </c>
      <c r="J773">
        <v>2705</v>
      </c>
      <c r="K773" t="s">
        <v>49</v>
      </c>
      <c r="L773" t="s">
        <v>50</v>
      </c>
      <c r="M773" t="s">
        <v>51</v>
      </c>
      <c r="N773">
        <v>940</v>
      </c>
      <c r="O773" t="s">
        <v>52</v>
      </c>
      <c r="P773" t="s">
        <v>53</v>
      </c>
      <c r="T773" t="s">
        <v>2719</v>
      </c>
      <c r="U773" t="s">
        <v>2720</v>
      </c>
      <c r="Z773" s="3"/>
      <c r="AF773" t="s">
        <v>63</v>
      </c>
      <c r="AH773">
        <v>0</v>
      </c>
      <c r="AI773" s="2">
        <v>45138</v>
      </c>
      <c r="AJ773" t="s">
        <v>64</v>
      </c>
      <c r="AK773" t="s">
        <v>64</v>
      </c>
      <c r="AL773" t="s">
        <v>2721</v>
      </c>
      <c r="AM773" t="s">
        <v>2720</v>
      </c>
      <c r="AN773" s="3"/>
      <c r="AP773" t="s">
        <v>64</v>
      </c>
      <c r="AR773">
        <v>994</v>
      </c>
      <c r="AS773" t="s">
        <v>66</v>
      </c>
    </row>
    <row r="774" spans="1:45" ht="16" x14ac:dyDescent="0.2">
      <c r="A774">
        <v>2581</v>
      </c>
      <c r="B774">
        <v>2581</v>
      </c>
      <c r="C774" s="2">
        <v>45138</v>
      </c>
      <c r="E774" t="s">
        <v>205</v>
      </c>
      <c r="F774" s="3">
        <v>1152.57</v>
      </c>
      <c r="G774" t="s">
        <v>47</v>
      </c>
      <c r="H774" s="3">
        <v>0</v>
      </c>
      <c r="I774" t="s">
        <v>104</v>
      </c>
      <c r="J774">
        <v>1730</v>
      </c>
      <c r="K774" t="s">
        <v>52</v>
      </c>
      <c r="L774" t="s">
        <v>203</v>
      </c>
      <c r="N774">
        <v>1700</v>
      </c>
      <c r="O774" t="s">
        <v>52</v>
      </c>
      <c r="P774" t="s">
        <v>203</v>
      </c>
      <c r="T774" t="s">
        <v>64</v>
      </c>
      <c r="Z774" s="3"/>
      <c r="AF774" t="s">
        <v>63</v>
      </c>
      <c r="AH774">
        <v>0</v>
      </c>
      <c r="AI774" s="2">
        <v>45138</v>
      </c>
      <c r="AJ774" t="s">
        <v>64</v>
      </c>
      <c r="AK774" t="s">
        <v>64</v>
      </c>
      <c r="AL774" t="s">
        <v>64</v>
      </c>
      <c r="AN774" s="3"/>
      <c r="AP774" t="s">
        <v>64</v>
      </c>
      <c r="AR774" t="s">
        <v>64</v>
      </c>
      <c r="AS774" t="s">
        <v>66</v>
      </c>
    </row>
    <row r="775" spans="1:45" ht="16" x14ac:dyDescent="0.2">
      <c r="A775">
        <v>2582</v>
      </c>
      <c r="B775">
        <v>2582</v>
      </c>
      <c r="C775" s="2">
        <v>45138</v>
      </c>
      <c r="E775" t="s">
        <v>370</v>
      </c>
      <c r="F775" s="3">
        <v>2892.87</v>
      </c>
      <c r="G775" t="s">
        <v>47</v>
      </c>
      <c r="H775" s="3">
        <v>0</v>
      </c>
      <c r="I775" t="s">
        <v>104</v>
      </c>
      <c r="J775">
        <v>1730</v>
      </c>
      <c r="K775" t="s">
        <v>52</v>
      </c>
      <c r="L775" t="s">
        <v>203</v>
      </c>
      <c r="N775">
        <v>1705</v>
      </c>
      <c r="O775" t="s">
        <v>52</v>
      </c>
      <c r="P775" t="s">
        <v>203</v>
      </c>
      <c r="T775" t="s">
        <v>64</v>
      </c>
      <c r="Z775" s="3"/>
      <c r="AF775" t="s">
        <v>63</v>
      </c>
      <c r="AH775">
        <v>0</v>
      </c>
      <c r="AI775" s="2">
        <v>45138</v>
      </c>
      <c r="AJ775" t="s">
        <v>64</v>
      </c>
      <c r="AK775" t="s">
        <v>64</v>
      </c>
      <c r="AL775" t="s">
        <v>64</v>
      </c>
      <c r="AN775" s="3"/>
      <c r="AP775" t="s">
        <v>64</v>
      </c>
      <c r="AR775" t="s">
        <v>64</v>
      </c>
      <c r="AS775" t="s">
        <v>66</v>
      </c>
    </row>
    <row r="776" spans="1:45" ht="16" x14ac:dyDescent="0.2">
      <c r="A776">
        <v>2583</v>
      </c>
      <c r="B776">
        <v>2583</v>
      </c>
      <c r="C776" s="2">
        <v>45138</v>
      </c>
      <c r="E776" t="s">
        <v>202</v>
      </c>
      <c r="F776" s="3">
        <v>4386.46</v>
      </c>
      <c r="G776" t="s">
        <v>47</v>
      </c>
      <c r="H776" s="3">
        <v>0</v>
      </c>
      <c r="I776" t="s">
        <v>104</v>
      </c>
      <c r="J776">
        <v>1730</v>
      </c>
      <c r="K776" t="s">
        <v>52</v>
      </c>
      <c r="L776" t="s">
        <v>203</v>
      </c>
      <c r="N776">
        <v>1712</v>
      </c>
      <c r="O776" t="s">
        <v>52</v>
      </c>
      <c r="P776" t="s">
        <v>203</v>
      </c>
      <c r="T776" t="s">
        <v>64</v>
      </c>
      <c r="Z776" s="3"/>
      <c r="AF776" t="s">
        <v>63</v>
      </c>
      <c r="AH776">
        <v>0</v>
      </c>
      <c r="AI776" s="2">
        <v>45138</v>
      </c>
      <c r="AJ776" t="s">
        <v>64</v>
      </c>
      <c r="AK776" t="s">
        <v>64</v>
      </c>
      <c r="AL776" t="s">
        <v>64</v>
      </c>
      <c r="AN776" s="3"/>
      <c r="AP776" t="s">
        <v>64</v>
      </c>
      <c r="AR776" t="s">
        <v>64</v>
      </c>
      <c r="AS776" t="s">
        <v>66</v>
      </c>
    </row>
    <row r="777" spans="1:45" ht="16" x14ac:dyDescent="0.2">
      <c r="A777">
        <v>2584</v>
      </c>
      <c r="B777">
        <v>2584</v>
      </c>
      <c r="C777" s="2">
        <v>45138</v>
      </c>
      <c r="D777" t="s">
        <v>967</v>
      </c>
      <c r="E777" t="s">
        <v>206</v>
      </c>
      <c r="F777" s="3">
        <v>1650.22</v>
      </c>
      <c r="G777" t="s">
        <v>47</v>
      </c>
      <c r="H777" s="3">
        <v>0</v>
      </c>
      <c r="I777" t="s">
        <v>104</v>
      </c>
      <c r="J777">
        <v>6700</v>
      </c>
      <c r="K777" t="s">
        <v>49</v>
      </c>
      <c r="L777" t="s">
        <v>50</v>
      </c>
      <c r="M777" t="s">
        <v>799</v>
      </c>
      <c r="N777">
        <v>1730</v>
      </c>
      <c r="O777" t="s">
        <v>52</v>
      </c>
      <c r="P777" t="s">
        <v>203</v>
      </c>
      <c r="T777" t="s">
        <v>64</v>
      </c>
      <c r="Z777" s="3"/>
      <c r="AF777" t="s">
        <v>63</v>
      </c>
      <c r="AH777">
        <v>0</v>
      </c>
      <c r="AI777" s="2">
        <v>45138</v>
      </c>
      <c r="AJ777" t="s">
        <v>64</v>
      </c>
      <c r="AK777" t="s">
        <v>64</v>
      </c>
      <c r="AL777" t="s">
        <v>64</v>
      </c>
      <c r="AN777" s="3"/>
      <c r="AP777" t="s">
        <v>64</v>
      </c>
      <c r="AR777" t="s">
        <v>64</v>
      </c>
      <c r="AS777" t="s">
        <v>66</v>
      </c>
    </row>
    <row r="778" spans="1:45" ht="16" x14ac:dyDescent="0.2">
      <c r="A778">
        <v>2585</v>
      </c>
      <c r="B778">
        <v>2585</v>
      </c>
      <c r="C778" s="2">
        <v>45138</v>
      </c>
      <c r="D778" t="s">
        <v>1934</v>
      </c>
      <c r="E778" t="s">
        <v>206</v>
      </c>
      <c r="F778" s="3">
        <v>2957.87</v>
      </c>
      <c r="G778" t="s">
        <v>47</v>
      </c>
      <c r="H778" s="3">
        <v>0</v>
      </c>
      <c r="I778" t="s">
        <v>104</v>
      </c>
      <c r="J778">
        <v>2551</v>
      </c>
      <c r="K778" t="s">
        <v>49</v>
      </c>
      <c r="L778" t="s">
        <v>50</v>
      </c>
      <c r="M778" t="s">
        <v>51</v>
      </c>
      <c r="N778">
        <v>1730</v>
      </c>
      <c r="O778" t="s">
        <v>52</v>
      </c>
      <c r="P778" t="s">
        <v>203</v>
      </c>
      <c r="T778" t="s">
        <v>64</v>
      </c>
      <c r="Z778" s="3"/>
      <c r="AF778" t="s">
        <v>63</v>
      </c>
      <c r="AH778">
        <v>0</v>
      </c>
      <c r="AI778" s="2">
        <v>45138</v>
      </c>
      <c r="AJ778" t="s">
        <v>64</v>
      </c>
      <c r="AK778" t="s">
        <v>64</v>
      </c>
      <c r="AL778" t="s">
        <v>64</v>
      </c>
      <c r="AN778" s="3"/>
      <c r="AP778" t="s">
        <v>64</v>
      </c>
      <c r="AR778" t="s">
        <v>64</v>
      </c>
      <c r="AS778" t="s">
        <v>66</v>
      </c>
    </row>
    <row r="779" spans="1:45" ht="16" x14ac:dyDescent="0.2">
      <c r="A779">
        <v>2586</v>
      </c>
      <c r="B779">
        <v>2586</v>
      </c>
      <c r="C779" s="2">
        <v>45138</v>
      </c>
      <c r="D779" t="s">
        <v>1935</v>
      </c>
      <c r="E779" t="s">
        <v>206</v>
      </c>
      <c r="F779" s="3">
        <v>2268.59</v>
      </c>
      <c r="G779" t="s">
        <v>47</v>
      </c>
      <c r="H779" s="3">
        <v>0</v>
      </c>
      <c r="I779" t="s">
        <v>104</v>
      </c>
      <c r="J779">
        <v>2551</v>
      </c>
      <c r="K779" t="s">
        <v>49</v>
      </c>
      <c r="L779" t="s">
        <v>50</v>
      </c>
      <c r="M779" t="s">
        <v>51</v>
      </c>
      <c r="N779">
        <v>1730</v>
      </c>
      <c r="O779" t="s">
        <v>52</v>
      </c>
      <c r="P779" t="s">
        <v>203</v>
      </c>
      <c r="T779" t="s">
        <v>64</v>
      </c>
      <c r="Z779" s="3"/>
      <c r="AF779" t="s">
        <v>63</v>
      </c>
      <c r="AH779">
        <v>0</v>
      </c>
      <c r="AI779" s="2">
        <v>45138</v>
      </c>
      <c r="AJ779" t="s">
        <v>64</v>
      </c>
      <c r="AK779" t="s">
        <v>64</v>
      </c>
      <c r="AL779" t="s">
        <v>64</v>
      </c>
      <c r="AN779" s="3"/>
      <c r="AP779" t="s">
        <v>64</v>
      </c>
      <c r="AR779" t="s">
        <v>64</v>
      </c>
      <c r="AS779" t="s">
        <v>66</v>
      </c>
    </row>
    <row r="780" spans="1:45" ht="16" x14ac:dyDescent="0.2">
      <c r="A780">
        <v>2588</v>
      </c>
      <c r="B780">
        <v>2588</v>
      </c>
      <c r="C780" s="2">
        <v>45138</v>
      </c>
      <c r="D780" t="s">
        <v>1936</v>
      </c>
      <c r="E780" t="s">
        <v>2635</v>
      </c>
      <c r="F780" s="3">
        <v>143</v>
      </c>
      <c r="G780" t="s">
        <v>47</v>
      </c>
      <c r="H780" s="3">
        <v>0</v>
      </c>
      <c r="I780" t="s">
        <v>104</v>
      </c>
      <c r="J780">
        <v>2551</v>
      </c>
      <c r="K780" t="s">
        <v>49</v>
      </c>
      <c r="L780" t="s">
        <v>50</v>
      </c>
      <c r="M780" t="s">
        <v>51</v>
      </c>
      <c r="N780">
        <v>1730</v>
      </c>
      <c r="O780" t="s">
        <v>52</v>
      </c>
      <c r="P780" t="s">
        <v>203</v>
      </c>
      <c r="T780" t="s">
        <v>64</v>
      </c>
      <c r="Z780" s="3"/>
      <c r="AF780" t="s">
        <v>63</v>
      </c>
      <c r="AH780">
        <v>0</v>
      </c>
      <c r="AI780" s="2">
        <v>45138</v>
      </c>
      <c r="AJ780" t="s">
        <v>64</v>
      </c>
      <c r="AK780" t="s">
        <v>64</v>
      </c>
      <c r="AL780" t="s">
        <v>64</v>
      </c>
      <c r="AN780" s="3"/>
      <c r="AP780" t="s">
        <v>64</v>
      </c>
      <c r="AR780" t="s">
        <v>64</v>
      </c>
      <c r="AS780" t="s">
        <v>66</v>
      </c>
    </row>
    <row r="781" spans="1:45" ht="16" x14ac:dyDescent="0.2">
      <c r="A781">
        <v>2589</v>
      </c>
      <c r="B781">
        <v>2589</v>
      </c>
      <c r="C781" s="2">
        <v>45138</v>
      </c>
      <c r="D781" t="s">
        <v>1936</v>
      </c>
      <c r="E781" t="s">
        <v>206</v>
      </c>
      <c r="F781" s="3">
        <v>2988.56</v>
      </c>
      <c r="G781" t="s">
        <v>47</v>
      </c>
      <c r="H781" s="3">
        <v>0</v>
      </c>
      <c r="I781" t="s">
        <v>104</v>
      </c>
      <c r="J781">
        <v>2551</v>
      </c>
      <c r="K781" t="s">
        <v>49</v>
      </c>
      <c r="L781" t="s">
        <v>50</v>
      </c>
      <c r="M781" t="s">
        <v>51</v>
      </c>
      <c r="N781">
        <v>1730</v>
      </c>
      <c r="O781" t="s">
        <v>52</v>
      </c>
      <c r="P781" t="s">
        <v>203</v>
      </c>
      <c r="T781" t="s">
        <v>64</v>
      </c>
      <c r="Z781" s="3"/>
      <c r="AF781" t="s">
        <v>63</v>
      </c>
      <c r="AH781">
        <v>0</v>
      </c>
      <c r="AI781" s="2">
        <v>45138</v>
      </c>
      <c r="AJ781" t="s">
        <v>64</v>
      </c>
      <c r="AK781" t="s">
        <v>64</v>
      </c>
      <c r="AL781" t="s">
        <v>64</v>
      </c>
      <c r="AN781" s="3"/>
      <c r="AP781" t="s">
        <v>64</v>
      </c>
      <c r="AR781" t="s">
        <v>64</v>
      </c>
      <c r="AS781" t="s">
        <v>66</v>
      </c>
    </row>
    <row r="782" spans="1:45" ht="16" x14ac:dyDescent="0.2">
      <c r="A782">
        <v>2590</v>
      </c>
      <c r="B782">
        <v>2590</v>
      </c>
      <c r="C782" s="2">
        <v>45138</v>
      </c>
      <c r="D782" t="s">
        <v>970</v>
      </c>
      <c r="E782" t="s">
        <v>204</v>
      </c>
      <c r="F782" s="3">
        <v>136.79</v>
      </c>
      <c r="G782" t="s">
        <v>47</v>
      </c>
      <c r="H782" s="3">
        <v>0</v>
      </c>
      <c r="I782" t="s">
        <v>104</v>
      </c>
      <c r="J782">
        <v>6750</v>
      </c>
      <c r="K782" t="s">
        <v>49</v>
      </c>
      <c r="L782" t="s">
        <v>50</v>
      </c>
      <c r="M782" t="s">
        <v>799</v>
      </c>
      <c r="N782">
        <v>1730</v>
      </c>
      <c r="O782" t="s">
        <v>52</v>
      </c>
      <c r="P782" t="s">
        <v>203</v>
      </c>
      <c r="T782" t="s">
        <v>64</v>
      </c>
      <c r="Z782" s="3"/>
      <c r="AF782" t="s">
        <v>63</v>
      </c>
      <c r="AH782">
        <v>0</v>
      </c>
      <c r="AI782" s="2">
        <v>45138</v>
      </c>
      <c r="AJ782" t="s">
        <v>64</v>
      </c>
      <c r="AK782" t="s">
        <v>64</v>
      </c>
      <c r="AL782" t="s">
        <v>64</v>
      </c>
      <c r="AN782" s="3"/>
      <c r="AP782" t="s">
        <v>64</v>
      </c>
      <c r="AR782" t="s">
        <v>64</v>
      </c>
      <c r="AS782" t="s">
        <v>66</v>
      </c>
    </row>
    <row r="783" spans="1:45" ht="16" x14ac:dyDescent="0.2">
      <c r="A783">
        <v>2591</v>
      </c>
      <c r="B783">
        <v>2591</v>
      </c>
      <c r="C783" s="2">
        <v>45138</v>
      </c>
      <c r="D783" t="s">
        <v>967</v>
      </c>
      <c r="E783" t="s">
        <v>204</v>
      </c>
      <c r="F783" s="3">
        <v>372.42</v>
      </c>
      <c r="G783" t="s">
        <v>47</v>
      </c>
      <c r="H783" s="3">
        <v>0</v>
      </c>
      <c r="I783" t="s">
        <v>104</v>
      </c>
      <c r="J783">
        <v>6750</v>
      </c>
      <c r="K783" t="s">
        <v>49</v>
      </c>
      <c r="L783" t="s">
        <v>50</v>
      </c>
      <c r="M783" t="s">
        <v>799</v>
      </c>
      <c r="N783">
        <v>1730</v>
      </c>
      <c r="O783" t="s">
        <v>52</v>
      </c>
      <c r="P783" t="s">
        <v>203</v>
      </c>
      <c r="T783" t="s">
        <v>64</v>
      </c>
      <c r="Z783" s="3"/>
      <c r="AF783" t="s">
        <v>63</v>
      </c>
      <c r="AH783">
        <v>0</v>
      </c>
      <c r="AI783" s="2">
        <v>45138</v>
      </c>
      <c r="AJ783" t="s">
        <v>64</v>
      </c>
      <c r="AK783" t="s">
        <v>64</v>
      </c>
      <c r="AL783" t="s">
        <v>64</v>
      </c>
      <c r="AN783" s="3"/>
      <c r="AP783" t="s">
        <v>64</v>
      </c>
      <c r="AR783" t="s">
        <v>64</v>
      </c>
      <c r="AS783" t="s">
        <v>66</v>
      </c>
    </row>
    <row r="784" spans="1:45" ht="16" x14ac:dyDescent="0.2">
      <c r="A784">
        <v>2592</v>
      </c>
      <c r="B784">
        <v>2592</v>
      </c>
      <c r="C784" s="2">
        <v>45138</v>
      </c>
      <c r="D784" t="s">
        <v>1936</v>
      </c>
      <c r="E784" t="s">
        <v>204</v>
      </c>
      <c r="F784" s="3">
        <v>700.51</v>
      </c>
      <c r="G784" t="s">
        <v>47</v>
      </c>
      <c r="H784" s="3">
        <v>0</v>
      </c>
      <c r="I784" t="s">
        <v>104</v>
      </c>
      <c r="J784">
        <v>2555</v>
      </c>
      <c r="K784" t="s">
        <v>49</v>
      </c>
      <c r="L784" t="s">
        <v>50</v>
      </c>
      <c r="M784" t="s">
        <v>51</v>
      </c>
      <c r="N784">
        <v>1730</v>
      </c>
      <c r="O784" t="s">
        <v>52</v>
      </c>
      <c r="P784" t="s">
        <v>203</v>
      </c>
      <c r="T784" t="s">
        <v>64</v>
      </c>
      <c r="Z784" s="3"/>
      <c r="AF784" t="s">
        <v>63</v>
      </c>
      <c r="AH784">
        <v>0</v>
      </c>
      <c r="AI784" s="2">
        <v>45138</v>
      </c>
      <c r="AJ784" t="s">
        <v>64</v>
      </c>
      <c r="AK784" t="s">
        <v>64</v>
      </c>
      <c r="AL784" t="s">
        <v>64</v>
      </c>
      <c r="AN784" s="3"/>
      <c r="AP784" t="s">
        <v>64</v>
      </c>
      <c r="AR784" t="s">
        <v>64</v>
      </c>
      <c r="AS784" t="s">
        <v>66</v>
      </c>
    </row>
    <row r="785" spans="1:45" ht="16" x14ac:dyDescent="0.2">
      <c r="A785">
        <v>2593</v>
      </c>
      <c r="B785">
        <v>2593</v>
      </c>
      <c r="C785" s="2">
        <v>45138</v>
      </c>
      <c r="D785" t="s">
        <v>1934</v>
      </c>
      <c r="E785" t="s">
        <v>204</v>
      </c>
      <c r="F785" s="3">
        <v>667.53</v>
      </c>
      <c r="G785" t="s">
        <v>47</v>
      </c>
      <c r="H785" s="3">
        <v>0</v>
      </c>
      <c r="I785" t="s">
        <v>104</v>
      </c>
      <c r="J785">
        <v>2555</v>
      </c>
      <c r="K785" t="s">
        <v>49</v>
      </c>
      <c r="L785" t="s">
        <v>50</v>
      </c>
      <c r="M785" t="s">
        <v>51</v>
      </c>
      <c r="N785">
        <v>1730</v>
      </c>
      <c r="O785" t="s">
        <v>52</v>
      </c>
      <c r="P785" t="s">
        <v>203</v>
      </c>
      <c r="T785" t="s">
        <v>64</v>
      </c>
      <c r="Z785" s="3"/>
      <c r="AF785" t="s">
        <v>63</v>
      </c>
      <c r="AH785">
        <v>0</v>
      </c>
      <c r="AI785" s="2">
        <v>45138</v>
      </c>
      <c r="AJ785" t="s">
        <v>64</v>
      </c>
      <c r="AK785" t="s">
        <v>64</v>
      </c>
      <c r="AL785" t="s">
        <v>64</v>
      </c>
      <c r="AN785" s="3"/>
      <c r="AP785" t="s">
        <v>64</v>
      </c>
      <c r="AR785" t="s">
        <v>64</v>
      </c>
      <c r="AS785" t="s">
        <v>66</v>
      </c>
    </row>
    <row r="786" spans="1:45" ht="16" x14ac:dyDescent="0.2">
      <c r="A786">
        <v>2594</v>
      </c>
      <c r="B786">
        <v>2594</v>
      </c>
      <c r="C786" s="2">
        <v>45138</v>
      </c>
      <c r="D786" t="s">
        <v>1935</v>
      </c>
      <c r="E786" t="s">
        <v>204</v>
      </c>
      <c r="F786" s="3">
        <v>515.27</v>
      </c>
      <c r="G786" t="s">
        <v>47</v>
      </c>
      <c r="H786" s="3">
        <v>0</v>
      </c>
      <c r="I786" t="s">
        <v>104</v>
      </c>
      <c r="J786">
        <v>2555</v>
      </c>
      <c r="K786" t="s">
        <v>49</v>
      </c>
      <c r="L786" t="s">
        <v>50</v>
      </c>
      <c r="M786" t="s">
        <v>51</v>
      </c>
      <c r="N786">
        <v>1730</v>
      </c>
      <c r="O786" t="s">
        <v>52</v>
      </c>
      <c r="P786" t="s">
        <v>203</v>
      </c>
      <c r="T786" t="s">
        <v>64</v>
      </c>
      <c r="Z786" s="3"/>
      <c r="AF786" t="s">
        <v>63</v>
      </c>
      <c r="AH786">
        <v>0</v>
      </c>
      <c r="AI786" s="2">
        <v>45138</v>
      </c>
      <c r="AJ786" t="s">
        <v>64</v>
      </c>
      <c r="AK786" t="s">
        <v>64</v>
      </c>
      <c r="AL786" t="s">
        <v>64</v>
      </c>
      <c r="AN786" s="3"/>
      <c r="AP786" t="s">
        <v>64</v>
      </c>
      <c r="AR786" t="s">
        <v>64</v>
      </c>
      <c r="AS786" t="s">
        <v>66</v>
      </c>
    </row>
    <row r="787" spans="1:45" ht="16" x14ac:dyDescent="0.2">
      <c r="A787">
        <v>2943</v>
      </c>
      <c r="B787">
        <v>2943</v>
      </c>
      <c r="C787" s="2">
        <v>45138</v>
      </c>
      <c r="E787" t="s">
        <v>202</v>
      </c>
      <c r="F787" s="3">
        <v>2480.96</v>
      </c>
      <c r="G787" t="s">
        <v>47</v>
      </c>
      <c r="H787" s="3">
        <v>0</v>
      </c>
      <c r="I787" t="s">
        <v>104</v>
      </c>
      <c r="J787">
        <v>1730</v>
      </c>
      <c r="K787" t="s">
        <v>52</v>
      </c>
      <c r="L787" t="s">
        <v>203</v>
      </c>
      <c r="N787">
        <v>1712</v>
      </c>
      <c r="O787" t="s">
        <v>52</v>
      </c>
      <c r="P787" t="s">
        <v>203</v>
      </c>
      <c r="T787" t="s">
        <v>64</v>
      </c>
      <c r="Z787" s="3"/>
      <c r="AF787" t="s">
        <v>63</v>
      </c>
      <c r="AH787">
        <v>0</v>
      </c>
      <c r="AI787" s="2">
        <v>45138</v>
      </c>
      <c r="AJ787" t="s">
        <v>64</v>
      </c>
      <c r="AK787" t="s">
        <v>64</v>
      </c>
      <c r="AL787" t="s">
        <v>64</v>
      </c>
      <c r="AN787" s="3"/>
      <c r="AP787" t="s">
        <v>64</v>
      </c>
      <c r="AR787" t="s">
        <v>64</v>
      </c>
      <c r="AS787" t="s">
        <v>66</v>
      </c>
    </row>
    <row r="788" spans="1:45" ht="16" x14ac:dyDescent="0.2">
      <c r="A788">
        <v>2944</v>
      </c>
      <c r="B788">
        <v>2944</v>
      </c>
      <c r="C788" s="2">
        <v>45138</v>
      </c>
      <c r="E788" t="s">
        <v>205</v>
      </c>
      <c r="F788" s="3">
        <v>518.65</v>
      </c>
      <c r="G788" t="s">
        <v>47</v>
      </c>
      <c r="H788" s="3">
        <v>0</v>
      </c>
      <c r="I788" t="s">
        <v>104</v>
      </c>
      <c r="J788">
        <v>1730</v>
      </c>
      <c r="K788" t="s">
        <v>52</v>
      </c>
      <c r="L788" t="s">
        <v>203</v>
      </c>
      <c r="N788">
        <v>1700</v>
      </c>
      <c r="O788" t="s">
        <v>52</v>
      </c>
      <c r="P788" t="s">
        <v>203</v>
      </c>
      <c r="T788" t="s">
        <v>64</v>
      </c>
      <c r="Z788" s="3"/>
      <c r="AF788" t="s">
        <v>63</v>
      </c>
      <c r="AH788">
        <v>0</v>
      </c>
      <c r="AI788" s="2">
        <v>45138</v>
      </c>
      <c r="AJ788" t="s">
        <v>64</v>
      </c>
      <c r="AK788" t="s">
        <v>64</v>
      </c>
      <c r="AL788" t="s">
        <v>64</v>
      </c>
      <c r="AN788" s="3"/>
      <c r="AP788" t="s">
        <v>64</v>
      </c>
      <c r="AR788" t="s">
        <v>64</v>
      </c>
      <c r="AS788" t="s">
        <v>66</v>
      </c>
    </row>
    <row r="789" spans="1:45" ht="16" x14ac:dyDescent="0.2">
      <c r="A789">
        <v>2945</v>
      </c>
      <c r="B789">
        <v>2945</v>
      </c>
      <c r="C789" s="2">
        <v>45138</v>
      </c>
      <c r="E789" t="s">
        <v>205</v>
      </c>
      <c r="F789" s="3">
        <v>1580.3</v>
      </c>
      <c r="G789" t="s">
        <v>47</v>
      </c>
      <c r="H789" s="3">
        <v>0</v>
      </c>
      <c r="I789" t="s">
        <v>104</v>
      </c>
      <c r="J789">
        <v>1730</v>
      </c>
      <c r="K789" t="s">
        <v>52</v>
      </c>
      <c r="L789" t="s">
        <v>203</v>
      </c>
      <c r="N789">
        <v>1705</v>
      </c>
      <c r="O789" t="s">
        <v>52</v>
      </c>
      <c r="P789" t="s">
        <v>203</v>
      </c>
      <c r="T789" t="s">
        <v>64</v>
      </c>
      <c r="Z789" s="3"/>
      <c r="AF789" t="s">
        <v>63</v>
      </c>
      <c r="AH789">
        <v>0</v>
      </c>
      <c r="AI789" s="2">
        <v>45138</v>
      </c>
      <c r="AJ789" t="s">
        <v>64</v>
      </c>
      <c r="AK789" t="s">
        <v>64</v>
      </c>
      <c r="AL789" t="s">
        <v>64</v>
      </c>
      <c r="AN789" s="3"/>
      <c r="AP789" t="s">
        <v>64</v>
      </c>
      <c r="AR789" t="s">
        <v>64</v>
      </c>
      <c r="AS789" t="s">
        <v>66</v>
      </c>
    </row>
    <row r="790" spans="1:45" ht="16" x14ac:dyDescent="0.2">
      <c r="A790">
        <v>3741</v>
      </c>
      <c r="B790">
        <v>3741</v>
      </c>
      <c r="C790" s="2">
        <v>45138</v>
      </c>
      <c r="D790" t="s">
        <v>970</v>
      </c>
      <c r="E790" t="s">
        <v>2722</v>
      </c>
      <c r="F790" s="3">
        <v>27.5</v>
      </c>
      <c r="G790" t="s">
        <v>47</v>
      </c>
      <c r="H790" s="3">
        <v>0</v>
      </c>
      <c r="I790" t="s">
        <v>104</v>
      </c>
      <c r="J790">
        <v>6700</v>
      </c>
      <c r="K790" t="s">
        <v>49</v>
      </c>
      <c r="L790" t="s">
        <v>50</v>
      </c>
      <c r="M790" t="s">
        <v>799</v>
      </c>
      <c r="N790">
        <v>1730</v>
      </c>
      <c r="O790" t="s">
        <v>52</v>
      </c>
      <c r="P790" t="s">
        <v>203</v>
      </c>
      <c r="T790" t="s">
        <v>64</v>
      </c>
      <c r="Z790" s="3"/>
      <c r="AF790" t="s">
        <v>63</v>
      </c>
      <c r="AH790">
        <v>0</v>
      </c>
      <c r="AI790" s="2">
        <v>45138</v>
      </c>
      <c r="AJ790" t="s">
        <v>64</v>
      </c>
      <c r="AK790" t="s">
        <v>64</v>
      </c>
      <c r="AL790" t="s">
        <v>64</v>
      </c>
      <c r="AN790" s="3"/>
      <c r="AP790" t="s">
        <v>64</v>
      </c>
      <c r="AR790" t="s">
        <v>64</v>
      </c>
      <c r="AS790" t="s">
        <v>66</v>
      </c>
    </row>
    <row r="791" spans="1:45" ht="16" x14ac:dyDescent="0.2">
      <c r="A791">
        <v>3742</v>
      </c>
      <c r="B791">
        <v>3742</v>
      </c>
      <c r="C791" s="2">
        <v>45138</v>
      </c>
      <c r="D791" t="s">
        <v>970</v>
      </c>
      <c r="E791" t="s">
        <v>1699</v>
      </c>
      <c r="F791" s="3">
        <v>583.54999999999995</v>
      </c>
      <c r="G791" t="s">
        <v>47</v>
      </c>
      <c r="H791" s="3">
        <v>0</v>
      </c>
      <c r="I791" t="s">
        <v>104</v>
      </c>
      <c r="J791">
        <v>6700</v>
      </c>
      <c r="K791" t="s">
        <v>49</v>
      </c>
      <c r="L791" t="s">
        <v>50</v>
      </c>
      <c r="M791" t="s">
        <v>799</v>
      </c>
      <c r="N791">
        <v>1730</v>
      </c>
      <c r="O791" t="s">
        <v>52</v>
      </c>
      <c r="P791" t="s">
        <v>203</v>
      </c>
      <c r="T791" t="s">
        <v>64</v>
      </c>
      <c r="Z791" s="3"/>
      <c r="AF791" t="s">
        <v>63</v>
      </c>
      <c r="AH791">
        <v>0</v>
      </c>
      <c r="AI791" s="2">
        <v>45138</v>
      </c>
      <c r="AJ791" t="s">
        <v>64</v>
      </c>
      <c r="AK791" t="s">
        <v>64</v>
      </c>
      <c r="AL791" t="s">
        <v>64</v>
      </c>
      <c r="AN791" s="3"/>
      <c r="AP791" t="s">
        <v>64</v>
      </c>
      <c r="AR791" t="s">
        <v>64</v>
      </c>
      <c r="AS791" t="s">
        <v>66</v>
      </c>
    </row>
    <row r="792" spans="1:45" ht="16" x14ac:dyDescent="0.2">
      <c r="A792">
        <v>2520</v>
      </c>
      <c r="B792">
        <v>2520</v>
      </c>
      <c r="C792" s="2">
        <v>45139</v>
      </c>
      <c r="D792" t="s">
        <v>1748</v>
      </c>
      <c r="E792" t="s">
        <v>2507</v>
      </c>
      <c r="F792" s="3">
        <v>20.3</v>
      </c>
      <c r="G792" t="s">
        <v>47</v>
      </c>
      <c r="H792" s="3">
        <v>0</v>
      </c>
      <c r="I792" t="s">
        <v>48</v>
      </c>
      <c r="J792">
        <v>2702</v>
      </c>
      <c r="K792" t="s">
        <v>49</v>
      </c>
      <c r="L792" t="s">
        <v>50</v>
      </c>
      <c r="M792" t="s">
        <v>51</v>
      </c>
      <c r="N792">
        <v>940</v>
      </c>
      <c r="O792" t="s">
        <v>52</v>
      </c>
      <c r="P792" t="s">
        <v>53</v>
      </c>
      <c r="T792" t="s">
        <v>2723</v>
      </c>
      <c r="U792" t="s">
        <v>2724</v>
      </c>
      <c r="V792" t="s">
        <v>1956</v>
      </c>
      <c r="W792" t="s">
        <v>56</v>
      </c>
      <c r="X792" t="s">
        <v>2725</v>
      </c>
      <c r="Y792" t="s">
        <v>2726</v>
      </c>
      <c r="Z792" s="3">
        <v>19</v>
      </c>
      <c r="AA792" t="s">
        <v>2727</v>
      </c>
      <c r="AB792" t="s">
        <v>2728</v>
      </c>
      <c r="AC792" t="s">
        <v>61</v>
      </c>
      <c r="AD792" t="s">
        <v>61</v>
      </c>
      <c r="AE792" t="s">
        <v>2729</v>
      </c>
      <c r="AF792" t="s">
        <v>63</v>
      </c>
      <c r="AH792">
        <v>0</v>
      </c>
      <c r="AI792" s="2">
        <v>45139</v>
      </c>
      <c r="AJ792" t="s">
        <v>64</v>
      </c>
      <c r="AK792" t="s">
        <v>64</v>
      </c>
      <c r="AL792" t="s">
        <v>2730</v>
      </c>
      <c r="AM792" t="s">
        <v>2724</v>
      </c>
      <c r="AN792" s="3">
        <v>20.3</v>
      </c>
      <c r="AO792" t="s">
        <v>2728</v>
      </c>
      <c r="AP792" t="s">
        <v>64</v>
      </c>
      <c r="AQ792" t="s">
        <v>2729</v>
      </c>
      <c r="AR792">
        <v>996</v>
      </c>
      <c r="AS792" t="s">
        <v>66</v>
      </c>
    </row>
    <row r="793" spans="1:45" ht="16" x14ac:dyDescent="0.2">
      <c r="A793">
        <v>2521</v>
      </c>
      <c r="B793">
        <v>2521</v>
      </c>
      <c r="C793" s="2">
        <v>45142</v>
      </c>
      <c r="D793" t="s">
        <v>1748</v>
      </c>
      <c r="E793" t="s">
        <v>2371</v>
      </c>
      <c r="F793" s="3">
        <v>46.41</v>
      </c>
      <c r="G793" t="s">
        <v>47</v>
      </c>
      <c r="H793" s="3">
        <v>0</v>
      </c>
      <c r="I793" t="s">
        <v>48</v>
      </c>
      <c r="J793">
        <v>2663</v>
      </c>
      <c r="K793" t="s">
        <v>49</v>
      </c>
      <c r="L793" t="s">
        <v>50</v>
      </c>
      <c r="M793" t="s">
        <v>51</v>
      </c>
      <c r="N793">
        <v>940</v>
      </c>
      <c r="O793" t="s">
        <v>52</v>
      </c>
      <c r="P793" t="s">
        <v>53</v>
      </c>
      <c r="T793" t="s">
        <v>2516</v>
      </c>
      <c r="U793" t="s">
        <v>2731</v>
      </c>
      <c r="V793" t="s">
        <v>1954</v>
      </c>
      <c r="W793" t="s">
        <v>56</v>
      </c>
      <c r="X793" t="s">
        <v>2732</v>
      </c>
      <c r="Y793" t="s">
        <v>2375</v>
      </c>
      <c r="Z793" s="3">
        <v>19</v>
      </c>
      <c r="AA793" t="s">
        <v>2519</v>
      </c>
      <c r="AB793" t="s">
        <v>2733</v>
      </c>
      <c r="AC793" t="s">
        <v>61</v>
      </c>
      <c r="AD793" t="s">
        <v>61</v>
      </c>
      <c r="AE793" t="s">
        <v>2734</v>
      </c>
      <c r="AF793" t="s">
        <v>63</v>
      </c>
      <c r="AH793">
        <v>0</v>
      </c>
      <c r="AI793" s="2">
        <v>45142</v>
      </c>
      <c r="AJ793" t="s">
        <v>64</v>
      </c>
      <c r="AK793" t="s">
        <v>64</v>
      </c>
      <c r="AL793" t="s">
        <v>2735</v>
      </c>
      <c r="AM793" t="s">
        <v>2731</v>
      </c>
      <c r="AN793" s="3">
        <v>46.41</v>
      </c>
      <c r="AO793" t="s">
        <v>2733</v>
      </c>
      <c r="AP793" t="s">
        <v>64</v>
      </c>
      <c r="AQ793" t="s">
        <v>2734</v>
      </c>
      <c r="AR793">
        <v>997</v>
      </c>
      <c r="AS793" t="s">
        <v>66</v>
      </c>
    </row>
    <row r="794" spans="1:45" ht="16" x14ac:dyDescent="0.2">
      <c r="A794">
        <v>2529</v>
      </c>
      <c r="B794">
        <v>2529</v>
      </c>
      <c r="C794" s="2">
        <v>45147</v>
      </c>
      <c r="E794" t="s">
        <v>2736</v>
      </c>
      <c r="F794" s="3">
        <v>6867.42</v>
      </c>
      <c r="G794" t="s">
        <v>47</v>
      </c>
      <c r="H794" s="3">
        <v>0</v>
      </c>
      <c r="I794" t="s">
        <v>48</v>
      </c>
      <c r="J794">
        <v>1712</v>
      </c>
      <c r="K794" t="s">
        <v>52</v>
      </c>
      <c r="L794" t="s">
        <v>203</v>
      </c>
      <c r="N794">
        <v>940</v>
      </c>
      <c r="O794" t="s">
        <v>52</v>
      </c>
      <c r="P794" t="s">
        <v>53</v>
      </c>
      <c r="T794" t="s">
        <v>2737</v>
      </c>
      <c r="U794" t="s">
        <v>2738</v>
      </c>
      <c r="Z794" s="3"/>
      <c r="AF794" t="s">
        <v>63</v>
      </c>
      <c r="AH794">
        <v>0</v>
      </c>
      <c r="AI794" s="2">
        <v>45147</v>
      </c>
      <c r="AJ794" t="s">
        <v>64</v>
      </c>
      <c r="AK794" t="s">
        <v>64</v>
      </c>
      <c r="AL794" t="s">
        <v>2739</v>
      </c>
      <c r="AM794" t="s">
        <v>2738</v>
      </c>
      <c r="AN794" s="3"/>
      <c r="AP794" t="s">
        <v>64</v>
      </c>
      <c r="AR794">
        <v>999</v>
      </c>
      <c r="AS794" t="s">
        <v>66</v>
      </c>
    </row>
    <row r="795" spans="1:45" ht="16" x14ac:dyDescent="0.2">
      <c r="A795">
        <v>2531</v>
      </c>
      <c r="B795">
        <v>2531</v>
      </c>
      <c r="C795" s="2">
        <v>45147</v>
      </c>
      <c r="D795" t="s">
        <v>1782</v>
      </c>
      <c r="E795" t="s">
        <v>2740</v>
      </c>
      <c r="F795" s="3">
        <v>190.4</v>
      </c>
      <c r="G795" t="s">
        <v>47</v>
      </c>
      <c r="H795" s="3">
        <v>0</v>
      </c>
      <c r="I795" t="s">
        <v>48</v>
      </c>
      <c r="J795">
        <v>2894</v>
      </c>
      <c r="K795" t="s">
        <v>49</v>
      </c>
      <c r="L795" t="s">
        <v>50</v>
      </c>
      <c r="M795" t="s">
        <v>51</v>
      </c>
      <c r="N795">
        <v>940</v>
      </c>
      <c r="O795" t="s">
        <v>52</v>
      </c>
      <c r="P795" t="s">
        <v>53</v>
      </c>
      <c r="T795" t="s">
        <v>2741</v>
      </c>
      <c r="U795" t="s">
        <v>2742</v>
      </c>
      <c r="V795" t="s">
        <v>1963</v>
      </c>
      <c r="W795" t="s">
        <v>56</v>
      </c>
      <c r="X795" t="s">
        <v>2743</v>
      </c>
      <c r="Y795" t="s">
        <v>291</v>
      </c>
      <c r="Z795" s="3">
        <v>19</v>
      </c>
      <c r="AA795" t="s">
        <v>2744</v>
      </c>
      <c r="AB795" t="s">
        <v>2745</v>
      </c>
      <c r="AC795" t="s">
        <v>61</v>
      </c>
      <c r="AD795" t="s">
        <v>61</v>
      </c>
      <c r="AE795" t="s">
        <v>2746</v>
      </c>
      <c r="AF795" t="s">
        <v>63</v>
      </c>
      <c r="AH795">
        <v>0</v>
      </c>
      <c r="AI795" s="2">
        <v>45147</v>
      </c>
      <c r="AJ795" t="s">
        <v>64</v>
      </c>
      <c r="AK795" t="s">
        <v>64</v>
      </c>
      <c r="AL795" t="s">
        <v>2747</v>
      </c>
      <c r="AM795" t="s">
        <v>2742</v>
      </c>
      <c r="AN795" s="3">
        <v>190.4</v>
      </c>
      <c r="AO795" t="s">
        <v>2745</v>
      </c>
      <c r="AP795" t="s">
        <v>64</v>
      </c>
      <c r="AQ795" t="s">
        <v>2746</v>
      </c>
      <c r="AR795">
        <v>998</v>
      </c>
      <c r="AS795" t="s">
        <v>66</v>
      </c>
    </row>
    <row r="796" spans="1:45" ht="16" x14ac:dyDescent="0.2">
      <c r="A796">
        <v>2525</v>
      </c>
      <c r="B796">
        <v>2525</v>
      </c>
      <c r="C796" s="2">
        <v>45148.421030092592</v>
      </c>
      <c r="D796" t="s">
        <v>1748</v>
      </c>
      <c r="E796" t="s">
        <v>2165</v>
      </c>
      <c r="F796" s="3">
        <v>52.9</v>
      </c>
      <c r="G796" t="s">
        <v>47</v>
      </c>
      <c r="H796" s="3">
        <v>0</v>
      </c>
      <c r="I796" t="s">
        <v>48</v>
      </c>
      <c r="J796">
        <v>2900</v>
      </c>
      <c r="K796" t="s">
        <v>49</v>
      </c>
      <c r="L796" t="s">
        <v>50</v>
      </c>
      <c r="M796" t="s">
        <v>51</v>
      </c>
      <c r="N796">
        <v>941</v>
      </c>
      <c r="O796" t="s">
        <v>52</v>
      </c>
      <c r="P796" t="s">
        <v>53</v>
      </c>
      <c r="T796" t="s">
        <v>2313</v>
      </c>
      <c r="U796" t="s">
        <v>2748</v>
      </c>
      <c r="V796" t="s">
        <v>1933</v>
      </c>
      <c r="W796" t="s">
        <v>56</v>
      </c>
      <c r="X796" t="s">
        <v>2749</v>
      </c>
      <c r="Y796" t="s">
        <v>323</v>
      </c>
      <c r="Z796" s="3">
        <v>19</v>
      </c>
      <c r="AA796" t="s">
        <v>2316</v>
      </c>
      <c r="AB796" t="s">
        <v>2750</v>
      </c>
      <c r="AC796" t="s">
        <v>61</v>
      </c>
      <c r="AD796" t="s">
        <v>61</v>
      </c>
      <c r="AE796" t="s">
        <v>2751</v>
      </c>
      <c r="AF796" t="s">
        <v>63</v>
      </c>
      <c r="AH796">
        <v>0</v>
      </c>
      <c r="AI796" s="2">
        <v>45148</v>
      </c>
      <c r="AJ796" t="s">
        <v>64</v>
      </c>
      <c r="AK796" t="s">
        <v>64</v>
      </c>
      <c r="AL796" t="s">
        <v>2752</v>
      </c>
      <c r="AM796" t="s">
        <v>2748</v>
      </c>
      <c r="AN796" s="3">
        <v>52.9</v>
      </c>
      <c r="AO796" t="s">
        <v>2750</v>
      </c>
      <c r="AP796" t="s">
        <v>64</v>
      </c>
      <c r="AQ796" t="s">
        <v>2751</v>
      </c>
      <c r="AR796">
        <v>1001</v>
      </c>
      <c r="AS796" t="s">
        <v>66</v>
      </c>
    </row>
    <row r="797" spans="1:45" ht="16" x14ac:dyDescent="0.2">
      <c r="A797">
        <v>2524</v>
      </c>
      <c r="B797">
        <v>2524</v>
      </c>
      <c r="C797" s="2">
        <v>45148.421030092592</v>
      </c>
      <c r="E797" t="s">
        <v>1231</v>
      </c>
      <c r="F797" s="3">
        <v>47.05</v>
      </c>
      <c r="G797" t="s">
        <v>47</v>
      </c>
      <c r="H797" s="3">
        <v>0</v>
      </c>
      <c r="I797" t="s">
        <v>104</v>
      </c>
      <c r="J797">
        <v>941</v>
      </c>
      <c r="K797" t="s">
        <v>52</v>
      </c>
      <c r="L797" t="s">
        <v>53</v>
      </c>
      <c r="N797">
        <v>705</v>
      </c>
      <c r="O797" t="s">
        <v>52</v>
      </c>
      <c r="P797" t="s">
        <v>53</v>
      </c>
      <c r="T797" t="s">
        <v>2753</v>
      </c>
      <c r="U797" t="s">
        <v>2754</v>
      </c>
      <c r="Z797" s="3"/>
      <c r="AF797" t="s">
        <v>63</v>
      </c>
      <c r="AH797">
        <v>0</v>
      </c>
      <c r="AI797" s="2">
        <v>45148</v>
      </c>
      <c r="AJ797" t="s">
        <v>64</v>
      </c>
      <c r="AK797" t="s">
        <v>64</v>
      </c>
      <c r="AL797" t="s">
        <v>2755</v>
      </c>
      <c r="AM797" t="s">
        <v>2754</v>
      </c>
      <c r="AN797" s="3"/>
      <c r="AP797" t="s">
        <v>64</v>
      </c>
      <c r="AR797">
        <v>1000</v>
      </c>
      <c r="AS797" t="s">
        <v>66</v>
      </c>
    </row>
    <row r="798" spans="1:45" ht="16" x14ac:dyDescent="0.2">
      <c r="A798">
        <v>2526</v>
      </c>
      <c r="B798">
        <v>2526</v>
      </c>
      <c r="C798" s="2">
        <v>45152</v>
      </c>
      <c r="E798" t="s">
        <v>1262</v>
      </c>
      <c r="F798" s="3">
        <v>47.05</v>
      </c>
      <c r="G798" t="s">
        <v>47</v>
      </c>
      <c r="H798" s="3">
        <v>0</v>
      </c>
      <c r="I798" t="s">
        <v>48</v>
      </c>
      <c r="J798">
        <v>705</v>
      </c>
      <c r="K798" t="s">
        <v>52</v>
      </c>
      <c r="L798" t="s">
        <v>53</v>
      </c>
      <c r="N798">
        <v>940</v>
      </c>
      <c r="O798" t="s">
        <v>52</v>
      </c>
      <c r="P798" t="s">
        <v>53</v>
      </c>
      <c r="T798" t="s">
        <v>2756</v>
      </c>
      <c r="U798" t="s">
        <v>2757</v>
      </c>
      <c r="Z798" s="3"/>
      <c r="AF798" t="s">
        <v>63</v>
      </c>
      <c r="AH798">
        <v>0</v>
      </c>
      <c r="AI798" s="2">
        <v>45152</v>
      </c>
      <c r="AJ798" t="s">
        <v>64</v>
      </c>
      <c r="AK798" t="s">
        <v>64</v>
      </c>
      <c r="AL798" t="s">
        <v>2758</v>
      </c>
      <c r="AM798" t="s">
        <v>2757</v>
      </c>
      <c r="AN798" s="3"/>
      <c r="AP798" t="s">
        <v>64</v>
      </c>
      <c r="AR798">
        <v>1002</v>
      </c>
      <c r="AS798" t="s">
        <v>66</v>
      </c>
    </row>
    <row r="799" spans="1:45" ht="16" x14ac:dyDescent="0.2">
      <c r="A799">
        <v>2527</v>
      </c>
      <c r="B799">
        <v>2527</v>
      </c>
      <c r="C799" s="2">
        <v>45153</v>
      </c>
      <c r="E799" t="s">
        <v>215</v>
      </c>
      <c r="F799" s="3">
        <v>1671.22</v>
      </c>
      <c r="G799" t="s">
        <v>47</v>
      </c>
      <c r="H799" s="3">
        <v>0</v>
      </c>
      <c r="I799" t="s">
        <v>48</v>
      </c>
      <c r="J799">
        <v>1700</v>
      </c>
      <c r="K799" t="s">
        <v>52</v>
      </c>
      <c r="L799" t="s">
        <v>203</v>
      </c>
      <c r="N799">
        <v>940</v>
      </c>
      <c r="O799" t="s">
        <v>52</v>
      </c>
      <c r="P799" t="s">
        <v>53</v>
      </c>
      <c r="T799" t="s">
        <v>2759</v>
      </c>
      <c r="U799" t="s">
        <v>2760</v>
      </c>
      <c r="Z799" s="3"/>
      <c r="AF799" t="s">
        <v>63</v>
      </c>
      <c r="AH799">
        <v>0</v>
      </c>
      <c r="AI799" s="2">
        <v>45153</v>
      </c>
      <c r="AJ799" t="s">
        <v>64</v>
      </c>
      <c r="AK799" t="s">
        <v>64</v>
      </c>
      <c r="AL799" t="s">
        <v>2761</v>
      </c>
      <c r="AM799" t="s">
        <v>2760</v>
      </c>
      <c r="AN799" s="3"/>
      <c r="AP799" t="s">
        <v>64</v>
      </c>
      <c r="AR799">
        <v>1003</v>
      </c>
      <c r="AS799" t="s">
        <v>66</v>
      </c>
    </row>
    <row r="800" spans="1:45" ht="16" x14ac:dyDescent="0.2">
      <c r="A800">
        <v>2530</v>
      </c>
      <c r="B800">
        <v>2530</v>
      </c>
      <c r="C800" s="2">
        <v>45155</v>
      </c>
      <c r="D800" t="s">
        <v>1748</v>
      </c>
      <c r="E800" t="s">
        <v>2762</v>
      </c>
      <c r="F800" s="3">
        <v>11.97</v>
      </c>
      <c r="G800" t="s">
        <v>47</v>
      </c>
      <c r="H800" s="3">
        <v>0</v>
      </c>
      <c r="I800" t="s">
        <v>48</v>
      </c>
      <c r="J800">
        <v>2701</v>
      </c>
      <c r="K800" t="s">
        <v>49</v>
      </c>
      <c r="L800" t="s">
        <v>50</v>
      </c>
      <c r="M800" t="s">
        <v>51</v>
      </c>
      <c r="N800">
        <v>940</v>
      </c>
      <c r="O800" t="s">
        <v>52</v>
      </c>
      <c r="P800" t="s">
        <v>53</v>
      </c>
      <c r="T800" t="s">
        <v>2763</v>
      </c>
      <c r="U800" t="s">
        <v>2764</v>
      </c>
      <c r="V800" t="s">
        <v>1958</v>
      </c>
      <c r="W800" t="s">
        <v>56</v>
      </c>
      <c r="X800" t="s">
        <v>2765</v>
      </c>
      <c r="Y800" t="s">
        <v>2766</v>
      </c>
      <c r="Z800" s="3">
        <v>19</v>
      </c>
      <c r="AA800" t="s">
        <v>2767</v>
      </c>
      <c r="AB800" t="s">
        <v>2768</v>
      </c>
      <c r="AC800" t="s">
        <v>61</v>
      </c>
      <c r="AD800" t="s">
        <v>61</v>
      </c>
      <c r="AE800" t="s">
        <v>2769</v>
      </c>
      <c r="AF800" t="s">
        <v>63</v>
      </c>
      <c r="AH800">
        <v>0</v>
      </c>
      <c r="AI800" s="2">
        <v>45155</v>
      </c>
      <c r="AJ800" t="s">
        <v>64</v>
      </c>
      <c r="AK800" t="s">
        <v>64</v>
      </c>
      <c r="AL800" t="s">
        <v>2770</v>
      </c>
      <c r="AM800" t="s">
        <v>2764</v>
      </c>
      <c r="AN800" s="3">
        <v>11.97</v>
      </c>
      <c r="AO800" t="s">
        <v>2768</v>
      </c>
      <c r="AP800" t="s">
        <v>64</v>
      </c>
      <c r="AQ800" t="s">
        <v>2769</v>
      </c>
      <c r="AR800">
        <v>1004</v>
      </c>
      <c r="AS800" t="s">
        <v>66</v>
      </c>
    </row>
    <row r="801" spans="1:45" ht="16" x14ac:dyDescent="0.2">
      <c r="A801">
        <v>2552</v>
      </c>
      <c r="B801">
        <v>2552</v>
      </c>
      <c r="C801" s="2">
        <v>45159</v>
      </c>
      <c r="E801" t="s">
        <v>744</v>
      </c>
      <c r="F801" s="3">
        <v>59.25</v>
      </c>
      <c r="G801" t="s">
        <v>47</v>
      </c>
      <c r="H801" s="3">
        <v>0</v>
      </c>
      <c r="I801" t="s">
        <v>48</v>
      </c>
      <c r="J801">
        <v>705</v>
      </c>
      <c r="K801" t="s">
        <v>52</v>
      </c>
      <c r="L801" t="s">
        <v>53</v>
      </c>
      <c r="N801">
        <v>940</v>
      </c>
      <c r="O801" t="s">
        <v>52</v>
      </c>
      <c r="P801" t="s">
        <v>53</v>
      </c>
      <c r="T801" t="s">
        <v>2771</v>
      </c>
      <c r="U801" t="s">
        <v>649</v>
      </c>
      <c r="Z801" s="3"/>
      <c r="AF801" t="s">
        <v>63</v>
      </c>
      <c r="AH801">
        <v>0</v>
      </c>
      <c r="AI801" s="2">
        <v>45159</v>
      </c>
      <c r="AJ801" t="s">
        <v>64</v>
      </c>
      <c r="AK801" t="s">
        <v>64</v>
      </c>
      <c r="AL801" t="s">
        <v>2772</v>
      </c>
      <c r="AM801" t="s">
        <v>649</v>
      </c>
      <c r="AN801" s="3"/>
      <c r="AP801" t="s">
        <v>64</v>
      </c>
      <c r="AR801">
        <v>1013</v>
      </c>
      <c r="AS801" t="s">
        <v>66</v>
      </c>
    </row>
    <row r="802" spans="1:45" ht="16" x14ac:dyDescent="0.2">
      <c r="A802">
        <v>2626</v>
      </c>
      <c r="B802">
        <v>2626</v>
      </c>
      <c r="C802" s="2">
        <v>45159</v>
      </c>
      <c r="E802" t="s">
        <v>2773</v>
      </c>
      <c r="F802" s="3">
        <v>59.25</v>
      </c>
      <c r="G802" t="s">
        <v>47</v>
      </c>
      <c r="H802" s="3">
        <v>0</v>
      </c>
      <c r="I802" t="s">
        <v>104</v>
      </c>
      <c r="J802">
        <v>942</v>
      </c>
      <c r="K802" t="s">
        <v>52</v>
      </c>
      <c r="L802" t="s">
        <v>53</v>
      </c>
      <c r="N802">
        <v>705</v>
      </c>
      <c r="O802" t="s">
        <v>52</v>
      </c>
      <c r="P802" t="s">
        <v>53</v>
      </c>
      <c r="T802" t="s">
        <v>2774</v>
      </c>
      <c r="U802" t="s">
        <v>2775</v>
      </c>
      <c r="Z802" s="3"/>
      <c r="AF802" t="s">
        <v>63</v>
      </c>
      <c r="AH802">
        <v>0</v>
      </c>
      <c r="AI802" s="2">
        <v>45159</v>
      </c>
      <c r="AJ802" t="s">
        <v>64</v>
      </c>
      <c r="AK802" t="s">
        <v>64</v>
      </c>
      <c r="AL802" t="s">
        <v>2776</v>
      </c>
      <c r="AM802" t="s">
        <v>2775</v>
      </c>
      <c r="AN802" s="3"/>
      <c r="AP802" t="s">
        <v>64</v>
      </c>
      <c r="AR802">
        <v>1030</v>
      </c>
      <c r="AS802" t="s">
        <v>66</v>
      </c>
    </row>
    <row r="803" spans="1:45" ht="16" x14ac:dyDescent="0.2">
      <c r="A803">
        <v>2617</v>
      </c>
      <c r="B803">
        <v>2617</v>
      </c>
      <c r="C803" s="2">
        <v>45160</v>
      </c>
      <c r="D803" t="s">
        <v>1761</v>
      </c>
      <c r="E803" t="s">
        <v>2032</v>
      </c>
      <c r="F803" s="3">
        <v>22.13</v>
      </c>
      <c r="G803" t="s">
        <v>47</v>
      </c>
      <c r="H803" s="3">
        <v>0</v>
      </c>
      <c r="I803" t="s">
        <v>48</v>
      </c>
      <c r="J803">
        <v>2720</v>
      </c>
      <c r="K803" t="s">
        <v>49</v>
      </c>
      <c r="L803" t="s">
        <v>50</v>
      </c>
      <c r="M803" t="s">
        <v>51</v>
      </c>
      <c r="N803">
        <v>942</v>
      </c>
      <c r="O803" t="s">
        <v>52</v>
      </c>
      <c r="P803" t="s">
        <v>53</v>
      </c>
      <c r="T803" t="s">
        <v>2777</v>
      </c>
      <c r="U803" t="s">
        <v>2778</v>
      </c>
      <c r="Z803" s="3"/>
      <c r="AF803" t="s">
        <v>63</v>
      </c>
      <c r="AH803">
        <v>0</v>
      </c>
      <c r="AI803" s="2">
        <v>45160</v>
      </c>
      <c r="AJ803" t="s">
        <v>64</v>
      </c>
      <c r="AK803" t="s">
        <v>64</v>
      </c>
      <c r="AL803" t="s">
        <v>2779</v>
      </c>
      <c r="AM803" t="s">
        <v>2778</v>
      </c>
      <c r="AN803" s="3"/>
      <c r="AP803" t="s">
        <v>64</v>
      </c>
      <c r="AR803">
        <v>1031</v>
      </c>
      <c r="AS803" t="s">
        <v>66</v>
      </c>
    </row>
    <row r="804" spans="1:45" ht="16" x14ac:dyDescent="0.2">
      <c r="A804">
        <v>2551</v>
      </c>
      <c r="B804">
        <v>2551</v>
      </c>
      <c r="C804" s="2">
        <v>45161</v>
      </c>
      <c r="D804" t="s">
        <v>1814</v>
      </c>
      <c r="E804" t="s">
        <v>2057</v>
      </c>
      <c r="F804" s="3">
        <v>22.06</v>
      </c>
      <c r="G804" t="s">
        <v>47</v>
      </c>
      <c r="H804" s="3">
        <v>0</v>
      </c>
      <c r="I804" t="s">
        <v>48</v>
      </c>
      <c r="J804">
        <v>2710</v>
      </c>
      <c r="K804" t="s">
        <v>49</v>
      </c>
      <c r="L804" t="s">
        <v>50</v>
      </c>
      <c r="M804" t="s">
        <v>51</v>
      </c>
      <c r="N804">
        <v>940</v>
      </c>
      <c r="O804" t="s">
        <v>52</v>
      </c>
      <c r="P804" t="s">
        <v>53</v>
      </c>
      <c r="T804" t="s">
        <v>2780</v>
      </c>
      <c r="U804" t="s">
        <v>2781</v>
      </c>
      <c r="V804" t="s">
        <v>1996</v>
      </c>
      <c r="W804" t="s">
        <v>56</v>
      </c>
      <c r="X804" t="s">
        <v>2782</v>
      </c>
      <c r="Y804" t="s">
        <v>2061</v>
      </c>
      <c r="Z804" s="3">
        <v>19</v>
      </c>
      <c r="AA804" t="s">
        <v>2783</v>
      </c>
      <c r="AB804" t="s">
        <v>2784</v>
      </c>
      <c r="AC804" t="s">
        <v>61</v>
      </c>
      <c r="AD804" t="s">
        <v>61</v>
      </c>
      <c r="AE804" t="s">
        <v>2785</v>
      </c>
      <c r="AF804" t="s">
        <v>63</v>
      </c>
      <c r="AH804">
        <v>0</v>
      </c>
      <c r="AI804" s="2">
        <v>45161</v>
      </c>
      <c r="AJ804" t="s">
        <v>64</v>
      </c>
      <c r="AK804" t="s">
        <v>64</v>
      </c>
      <c r="AL804" t="s">
        <v>2786</v>
      </c>
      <c r="AM804" t="s">
        <v>2781</v>
      </c>
      <c r="AN804" s="3">
        <v>22.06</v>
      </c>
      <c r="AO804" t="s">
        <v>2784</v>
      </c>
      <c r="AP804" t="s">
        <v>64</v>
      </c>
      <c r="AQ804" t="s">
        <v>2785</v>
      </c>
      <c r="AR804">
        <v>1012</v>
      </c>
      <c r="AS804" t="s">
        <v>66</v>
      </c>
    </row>
    <row r="805" spans="1:45" ht="16" x14ac:dyDescent="0.2">
      <c r="A805">
        <v>2679</v>
      </c>
      <c r="B805">
        <v>2679</v>
      </c>
      <c r="C805" s="2">
        <v>45161</v>
      </c>
      <c r="D805" t="s">
        <v>1761</v>
      </c>
      <c r="E805" t="s">
        <v>2787</v>
      </c>
      <c r="F805" s="3">
        <v>5.16</v>
      </c>
      <c r="G805" t="s">
        <v>47</v>
      </c>
      <c r="H805" s="3">
        <v>0</v>
      </c>
      <c r="I805" t="s">
        <v>48</v>
      </c>
      <c r="J805">
        <v>2720</v>
      </c>
      <c r="K805" t="s">
        <v>49</v>
      </c>
      <c r="L805" t="s">
        <v>50</v>
      </c>
      <c r="M805" t="s">
        <v>51</v>
      </c>
      <c r="N805">
        <v>942</v>
      </c>
      <c r="O805" t="s">
        <v>52</v>
      </c>
      <c r="P805" t="s">
        <v>53</v>
      </c>
      <c r="T805" t="s">
        <v>2788</v>
      </c>
      <c r="U805" t="s">
        <v>2789</v>
      </c>
      <c r="V805" t="s">
        <v>2122</v>
      </c>
      <c r="W805" t="s">
        <v>56</v>
      </c>
      <c r="X805" t="s">
        <v>2790</v>
      </c>
      <c r="Y805" t="s">
        <v>953</v>
      </c>
      <c r="Z805" s="3">
        <v>19</v>
      </c>
      <c r="AA805" t="s">
        <v>2791</v>
      </c>
      <c r="AB805" t="s">
        <v>2784</v>
      </c>
      <c r="AC805" t="s">
        <v>61</v>
      </c>
      <c r="AD805" t="s">
        <v>61</v>
      </c>
      <c r="AE805" t="s">
        <v>2792</v>
      </c>
      <c r="AF805" t="s">
        <v>63</v>
      </c>
      <c r="AH805">
        <v>0</v>
      </c>
      <c r="AI805" s="2">
        <v>45161</v>
      </c>
      <c r="AJ805" t="s">
        <v>64</v>
      </c>
      <c r="AK805" t="s">
        <v>64</v>
      </c>
      <c r="AL805" t="s">
        <v>2793</v>
      </c>
      <c r="AM805" t="s">
        <v>2789</v>
      </c>
      <c r="AN805" s="3">
        <v>5.16</v>
      </c>
      <c r="AO805" t="s">
        <v>2784</v>
      </c>
      <c r="AP805" t="s">
        <v>64</v>
      </c>
      <c r="AQ805" t="s">
        <v>2792</v>
      </c>
      <c r="AR805">
        <v>1032</v>
      </c>
      <c r="AS805" t="s">
        <v>66</v>
      </c>
    </row>
    <row r="806" spans="1:45" ht="16" x14ac:dyDescent="0.2">
      <c r="A806">
        <v>2553</v>
      </c>
      <c r="B806">
        <v>2553</v>
      </c>
      <c r="C806" s="2">
        <v>45164.702268518522</v>
      </c>
      <c r="D806" t="s">
        <v>1814</v>
      </c>
      <c r="E806" t="s">
        <v>1098</v>
      </c>
      <c r="F806" s="3">
        <v>96.77</v>
      </c>
      <c r="G806" t="s">
        <v>47</v>
      </c>
      <c r="H806" s="3">
        <v>0</v>
      </c>
      <c r="I806" t="s">
        <v>48</v>
      </c>
      <c r="J806">
        <v>2710</v>
      </c>
      <c r="K806" t="s">
        <v>49</v>
      </c>
      <c r="L806" t="s">
        <v>50</v>
      </c>
      <c r="M806" t="s">
        <v>51</v>
      </c>
      <c r="N806">
        <v>941</v>
      </c>
      <c r="O806" t="s">
        <v>52</v>
      </c>
      <c r="P806" t="s">
        <v>53</v>
      </c>
      <c r="T806" t="s">
        <v>2794</v>
      </c>
      <c r="U806" t="s">
        <v>2795</v>
      </c>
      <c r="V806" t="s">
        <v>1975</v>
      </c>
      <c r="W806" t="s">
        <v>56</v>
      </c>
      <c r="X806" t="s">
        <v>2796</v>
      </c>
      <c r="Y806" t="s">
        <v>1103</v>
      </c>
      <c r="Z806" s="3">
        <v>0</v>
      </c>
      <c r="AA806" t="s">
        <v>2797</v>
      </c>
      <c r="AB806" t="s">
        <v>2798</v>
      </c>
      <c r="AC806" t="s">
        <v>61</v>
      </c>
      <c r="AD806" t="s">
        <v>61</v>
      </c>
      <c r="AE806" t="s">
        <v>2799</v>
      </c>
      <c r="AF806" t="s">
        <v>63</v>
      </c>
      <c r="AH806">
        <v>0</v>
      </c>
      <c r="AI806" s="2">
        <v>45164</v>
      </c>
      <c r="AJ806" t="s">
        <v>64</v>
      </c>
      <c r="AK806" t="s">
        <v>64</v>
      </c>
      <c r="AL806" t="s">
        <v>2800</v>
      </c>
      <c r="AM806" t="s">
        <v>2795</v>
      </c>
      <c r="AN806" s="3">
        <v>96.77</v>
      </c>
      <c r="AO806" t="s">
        <v>2798</v>
      </c>
      <c r="AP806" t="s">
        <v>64</v>
      </c>
      <c r="AQ806" t="s">
        <v>2799</v>
      </c>
      <c r="AR806">
        <v>1006</v>
      </c>
      <c r="AS806" t="s">
        <v>66</v>
      </c>
    </row>
    <row r="807" spans="1:45" ht="16" x14ac:dyDescent="0.2">
      <c r="A807">
        <v>2547</v>
      </c>
      <c r="B807">
        <v>2547</v>
      </c>
      <c r="C807" s="2">
        <v>45164.702268518522</v>
      </c>
      <c r="E807" t="s">
        <v>1231</v>
      </c>
      <c r="F807" s="3">
        <v>96.77</v>
      </c>
      <c r="G807" t="s">
        <v>47</v>
      </c>
      <c r="H807" s="3">
        <v>0</v>
      </c>
      <c r="I807" t="s">
        <v>104</v>
      </c>
      <c r="J807">
        <v>941</v>
      </c>
      <c r="K807" t="s">
        <v>52</v>
      </c>
      <c r="L807" t="s">
        <v>53</v>
      </c>
      <c r="N807">
        <v>705</v>
      </c>
      <c r="O807" t="s">
        <v>52</v>
      </c>
      <c r="P807" t="s">
        <v>53</v>
      </c>
      <c r="T807" t="s">
        <v>2797</v>
      </c>
      <c r="U807" t="s">
        <v>2801</v>
      </c>
      <c r="Z807" s="3"/>
      <c r="AF807" t="s">
        <v>63</v>
      </c>
      <c r="AH807">
        <v>0</v>
      </c>
      <c r="AI807" s="2">
        <v>45164</v>
      </c>
      <c r="AJ807" t="s">
        <v>64</v>
      </c>
      <c r="AK807" t="s">
        <v>64</v>
      </c>
      <c r="AL807" t="s">
        <v>2802</v>
      </c>
      <c r="AM807" t="s">
        <v>2801</v>
      </c>
      <c r="AN807" s="3"/>
      <c r="AP807" t="s">
        <v>64</v>
      </c>
      <c r="AR807">
        <v>1007</v>
      </c>
      <c r="AS807" t="s">
        <v>66</v>
      </c>
    </row>
    <row r="808" spans="1:45" ht="16" x14ac:dyDescent="0.2">
      <c r="A808">
        <v>2555</v>
      </c>
      <c r="B808">
        <v>2555</v>
      </c>
      <c r="C808" s="2">
        <v>45164.702268518522</v>
      </c>
      <c r="E808" t="s">
        <v>1094</v>
      </c>
      <c r="F808" s="3">
        <v>96.77</v>
      </c>
      <c r="G808" t="s">
        <v>47</v>
      </c>
      <c r="H808" s="3">
        <v>0</v>
      </c>
      <c r="I808" t="s">
        <v>48</v>
      </c>
      <c r="J808">
        <v>705</v>
      </c>
      <c r="K808" t="s">
        <v>52</v>
      </c>
      <c r="L808" t="s">
        <v>53</v>
      </c>
      <c r="N808">
        <v>941</v>
      </c>
      <c r="O808" t="s">
        <v>52</v>
      </c>
      <c r="P808" t="s">
        <v>53</v>
      </c>
      <c r="T808" t="s">
        <v>2803</v>
      </c>
      <c r="U808" t="s">
        <v>2804</v>
      </c>
      <c r="Z808" s="3"/>
      <c r="AF808" t="s">
        <v>63</v>
      </c>
      <c r="AH808">
        <v>0</v>
      </c>
      <c r="AI808" s="2">
        <v>45164</v>
      </c>
      <c r="AJ808" t="s">
        <v>64</v>
      </c>
      <c r="AK808" t="s">
        <v>64</v>
      </c>
      <c r="AL808" t="s">
        <v>2805</v>
      </c>
      <c r="AM808" t="s">
        <v>2804</v>
      </c>
      <c r="AN808" s="3"/>
      <c r="AP808" t="s">
        <v>64</v>
      </c>
      <c r="AR808">
        <v>1008</v>
      </c>
      <c r="AS808" t="s">
        <v>66</v>
      </c>
    </row>
    <row r="809" spans="1:45" ht="16" x14ac:dyDescent="0.2">
      <c r="A809">
        <v>2556</v>
      </c>
      <c r="B809">
        <v>2556</v>
      </c>
      <c r="C809" s="2">
        <v>45164.702268518522</v>
      </c>
      <c r="E809" t="s">
        <v>1107</v>
      </c>
      <c r="F809" s="3">
        <v>96.77</v>
      </c>
      <c r="G809" t="s">
        <v>47</v>
      </c>
      <c r="H809" s="3">
        <v>0</v>
      </c>
      <c r="I809" t="s">
        <v>104</v>
      </c>
      <c r="J809">
        <v>941</v>
      </c>
      <c r="K809" t="s">
        <v>52</v>
      </c>
      <c r="L809" t="s">
        <v>53</v>
      </c>
      <c r="N809">
        <v>705</v>
      </c>
      <c r="O809" t="s">
        <v>52</v>
      </c>
      <c r="P809" t="s">
        <v>53</v>
      </c>
      <c r="T809" t="s">
        <v>2806</v>
      </c>
      <c r="U809" t="s">
        <v>2807</v>
      </c>
      <c r="Z809" s="3"/>
      <c r="AF809" t="s">
        <v>63</v>
      </c>
      <c r="AH809">
        <v>0</v>
      </c>
      <c r="AI809" s="2">
        <v>45164</v>
      </c>
      <c r="AJ809" t="s">
        <v>64</v>
      </c>
      <c r="AK809" t="s">
        <v>64</v>
      </c>
      <c r="AL809" t="s">
        <v>2808</v>
      </c>
      <c r="AM809" t="s">
        <v>2807</v>
      </c>
      <c r="AN809" s="3"/>
      <c r="AP809" t="s">
        <v>64</v>
      </c>
      <c r="AR809">
        <v>1005</v>
      </c>
      <c r="AS809" t="s">
        <v>66</v>
      </c>
    </row>
    <row r="810" spans="1:45" ht="16" x14ac:dyDescent="0.2">
      <c r="A810">
        <v>2548</v>
      </c>
      <c r="B810">
        <v>2548</v>
      </c>
      <c r="C810" s="2">
        <v>45167</v>
      </c>
      <c r="E810" t="s">
        <v>1262</v>
      </c>
      <c r="F810" s="3">
        <v>96.77</v>
      </c>
      <c r="G810" t="s">
        <v>47</v>
      </c>
      <c r="H810" s="3">
        <v>0</v>
      </c>
      <c r="I810" t="s">
        <v>48</v>
      </c>
      <c r="J810">
        <v>705</v>
      </c>
      <c r="K810" t="s">
        <v>52</v>
      </c>
      <c r="L810" t="s">
        <v>53</v>
      </c>
      <c r="N810">
        <v>940</v>
      </c>
      <c r="O810" t="s">
        <v>52</v>
      </c>
      <c r="P810" t="s">
        <v>53</v>
      </c>
      <c r="T810" t="s">
        <v>2794</v>
      </c>
      <c r="U810" t="s">
        <v>2809</v>
      </c>
      <c r="Z810" s="3"/>
      <c r="AF810" t="s">
        <v>63</v>
      </c>
      <c r="AH810">
        <v>0</v>
      </c>
      <c r="AI810" s="2">
        <v>45167</v>
      </c>
      <c r="AJ810" t="s">
        <v>64</v>
      </c>
      <c r="AK810" t="s">
        <v>64</v>
      </c>
      <c r="AL810" t="s">
        <v>2810</v>
      </c>
      <c r="AM810" t="s">
        <v>2809</v>
      </c>
      <c r="AN810" s="3"/>
      <c r="AP810" t="s">
        <v>64</v>
      </c>
      <c r="AR810">
        <v>1009</v>
      </c>
      <c r="AS810" t="s">
        <v>66</v>
      </c>
    </row>
    <row r="811" spans="1:45" ht="16" x14ac:dyDescent="0.2">
      <c r="A811">
        <v>2549</v>
      </c>
      <c r="B811">
        <v>2549</v>
      </c>
      <c r="C811" s="2">
        <v>45167</v>
      </c>
      <c r="E811" t="s">
        <v>256</v>
      </c>
      <c r="F811" s="3">
        <v>2537.0300000000002</v>
      </c>
      <c r="G811" t="s">
        <v>47</v>
      </c>
      <c r="H811" s="3">
        <v>0</v>
      </c>
      <c r="I811" t="s">
        <v>48</v>
      </c>
      <c r="J811">
        <v>1705</v>
      </c>
      <c r="K811" t="s">
        <v>52</v>
      </c>
      <c r="L811" t="s">
        <v>203</v>
      </c>
      <c r="N811">
        <v>940</v>
      </c>
      <c r="O811" t="s">
        <v>52</v>
      </c>
      <c r="P811" t="s">
        <v>53</v>
      </c>
      <c r="T811" t="s">
        <v>2286</v>
      </c>
      <c r="U811" t="s">
        <v>2811</v>
      </c>
      <c r="Z811" s="3"/>
      <c r="AF811" t="s">
        <v>63</v>
      </c>
      <c r="AH811">
        <v>0</v>
      </c>
      <c r="AI811" s="2">
        <v>45167</v>
      </c>
      <c r="AJ811" t="s">
        <v>64</v>
      </c>
      <c r="AK811" t="s">
        <v>64</v>
      </c>
      <c r="AL811" t="s">
        <v>2812</v>
      </c>
      <c r="AM811" t="s">
        <v>2811</v>
      </c>
      <c r="AN811" s="3"/>
      <c r="AP811" t="s">
        <v>64</v>
      </c>
      <c r="AR811">
        <v>1010</v>
      </c>
      <c r="AS811" t="s">
        <v>66</v>
      </c>
    </row>
    <row r="812" spans="1:45" ht="16" x14ac:dyDescent="0.2">
      <c r="A812">
        <v>2550</v>
      </c>
      <c r="B812">
        <v>2550</v>
      </c>
      <c r="C812" s="2">
        <v>45167</v>
      </c>
      <c r="E812" t="s">
        <v>582</v>
      </c>
      <c r="F812" s="3">
        <v>964.27</v>
      </c>
      <c r="G812" t="s">
        <v>47</v>
      </c>
      <c r="H812" s="3">
        <v>0</v>
      </c>
      <c r="I812" t="s">
        <v>48</v>
      </c>
      <c r="J812">
        <v>1705</v>
      </c>
      <c r="K812" t="s">
        <v>52</v>
      </c>
      <c r="L812" t="s">
        <v>203</v>
      </c>
      <c r="N812">
        <v>940</v>
      </c>
      <c r="O812" t="s">
        <v>52</v>
      </c>
      <c r="P812" t="s">
        <v>53</v>
      </c>
      <c r="T812" t="s">
        <v>2813</v>
      </c>
      <c r="U812" t="s">
        <v>2814</v>
      </c>
      <c r="Z812" s="3"/>
      <c r="AF812" t="s">
        <v>63</v>
      </c>
      <c r="AH812">
        <v>0</v>
      </c>
      <c r="AI812" s="2">
        <v>45167</v>
      </c>
      <c r="AJ812" t="s">
        <v>64</v>
      </c>
      <c r="AK812" t="s">
        <v>64</v>
      </c>
      <c r="AL812" t="s">
        <v>2815</v>
      </c>
      <c r="AM812" t="s">
        <v>2814</v>
      </c>
      <c r="AN812" s="3"/>
      <c r="AP812" t="s">
        <v>64</v>
      </c>
      <c r="AR812">
        <v>1011</v>
      </c>
      <c r="AS812" t="s">
        <v>66</v>
      </c>
    </row>
    <row r="813" spans="1:45" ht="16" x14ac:dyDescent="0.2">
      <c r="A813">
        <v>2558</v>
      </c>
      <c r="B813">
        <v>2558</v>
      </c>
      <c r="C813" s="2">
        <v>45169</v>
      </c>
      <c r="D813" t="s">
        <v>1748</v>
      </c>
      <c r="E813" t="s">
        <v>147</v>
      </c>
      <c r="F813" s="3">
        <v>4.8600000000000003</v>
      </c>
      <c r="G813" t="s">
        <v>47</v>
      </c>
      <c r="H813" s="3">
        <v>0</v>
      </c>
      <c r="I813" t="s">
        <v>48</v>
      </c>
      <c r="J813">
        <v>2705</v>
      </c>
      <c r="K813" t="s">
        <v>49</v>
      </c>
      <c r="L813" t="s">
        <v>50</v>
      </c>
      <c r="M813" t="s">
        <v>51</v>
      </c>
      <c r="N813">
        <v>940</v>
      </c>
      <c r="O813" t="s">
        <v>52</v>
      </c>
      <c r="P813" t="s">
        <v>53</v>
      </c>
      <c r="T813" t="s">
        <v>2816</v>
      </c>
      <c r="U813" t="s">
        <v>2817</v>
      </c>
      <c r="Z813" s="3"/>
      <c r="AF813" t="s">
        <v>63</v>
      </c>
      <c r="AH813">
        <v>0</v>
      </c>
      <c r="AI813" s="2">
        <v>45169</v>
      </c>
      <c r="AJ813" t="s">
        <v>64</v>
      </c>
      <c r="AK813" t="s">
        <v>64</v>
      </c>
      <c r="AL813" t="s">
        <v>2818</v>
      </c>
      <c r="AM813" t="s">
        <v>2817</v>
      </c>
      <c r="AN813" s="3"/>
      <c r="AP813" t="s">
        <v>64</v>
      </c>
      <c r="AR813">
        <v>1016</v>
      </c>
      <c r="AS813" t="s">
        <v>66</v>
      </c>
    </row>
    <row r="814" spans="1:45" ht="16" x14ac:dyDescent="0.2">
      <c r="A814">
        <v>2563</v>
      </c>
      <c r="B814">
        <v>2563</v>
      </c>
      <c r="C814" s="2">
        <v>45169</v>
      </c>
      <c r="E814" t="s">
        <v>2819</v>
      </c>
      <c r="F814" s="3">
        <v>5717.14</v>
      </c>
      <c r="G814" t="s">
        <v>47</v>
      </c>
      <c r="H814" s="3">
        <v>0</v>
      </c>
      <c r="I814" t="s">
        <v>48</v>
      </c>
      <c r="J814">
        <v>1712</v>
      </c>
      <c r="K814" t="s">
        <v>52</v>
      </c>
      <c r="L814" t="s">
        <v>203</v>
      </c>
      <c r="N814">
        <v>940</v>
      </c>
      <c r="O814" t="s">
        <v>52</v>
      </c>
      <c r="P814" t="s">
        <v>53</v>
      </c>
      <c r="T814" t="s">
        <v>2820</v>
      </c>
      <c r="U814" t="s">
        <v>2821</v>
      </c>
      <c r="Z814" s="3"/>
      <c r="AF814" t="s">
        <v>63</v>
      </c>
      <c r="AH814">
        <v>0</v>
      </c>
      <c r="AI814" s="2">
        <v>45169</v>
      </c>
      <c r="AJ814" t="s">
        <v>64</v>
      </c>
      <c r="AK814" t="s">
        <v>64</v>
      </c>
      <c r="AL814" t="s">
        <v>2822</v>
      </c>
      <c r="AM814" t="s">
        <v>2821</v>
      </c>
      <c r="AN814" s="3"/>
      <c r="AP814" t="s">
        <v>64</v>
      </c>
      <c r="AR814">
        <v>1019</v>
      </c>
      <c r="AS814" t="s">
        <v>66</v>
      </c>
    </row>
    <row r="815" spans="1:45" ht="16" x14ac:dyDescent="0.2">
      <c r="A815">
        <v>2560</v>
      </c>
      <c r="B815">
        <v>2560</v>
      </c>
      <c r="C815" s="2">
        <v>45169</v>
      </c>
      <c r="E815" t="s">
        <v>256</v>
      </c>
      <c r="F815" s="3">
        <v>1016.36</v>
      </c>
      <c r="G815" t="s">
        <v>47</v>
      </c>
      <c r="H815" s="3">
        <v>0</v>
      </c>
      <c r="I815" t="s">
        <v>48</v>
      </c>
      <c r="J815">
        <v>1705</v>
      </c>
      <c r="K815" t="s">
        <v>52</v>
      </c>
      <c r="L815" t="s">
        <v>203</v>
      </c>
      <c r="N815">
        <v>940</v>
      </c>
      <c r="O815" t="s">
        <v>52</v>
      </c>
      <c r="P815" t="s">
        <v>53</v>
      </c>
      <c r="T815" t="s">
        <v>2823</v>
      </c>
      <c r="U815" t="s">
        <v>2824</v>
      </c>
      <c r="Z815" s="3"/>
      <c r="AF815" t="s">
        <v>63</v>
      </c>
      <c r="AH815">
        <v>0</v>
      </c>
      <c r="AI815" s="2">
        <v>45169</v>
      </c>
      <c r="AJ815" t="s">
        <v>64</v>
      </c>
      <c r="AK815" t="s">
        <v>64</v>
      </c>
      <c r="AL815" t="s">
        <v>2825</v>
      </c>
      <c r="AM815" t="s">
        <v>2824</v>
      </c>
      <c r="AN815" s="3"/>
      <c r="AP815" t="s">
        <v>64</v>
      </c>
      <c r="AR815">
        <v>1018</v>
      </c>
      <c r="AS815" t="s">
        <v>66</v>
      </c>
    </row>
    <row r="816" spans="1:45" ht="16" x14ac:dyDescent="0.2">
      <c r="A816">
        <v>2559</v>
      </c>
      <c r="B816">
        <v>2559</v>
      </c>
      <c r="C816" s="2">
        <v>45169</v>
      </c>
      <c r="D816" t="s">
        <v>1748</v>
      </c>
      <c r="E816" t="s">
        <v>2507</v>
      </c>
      <c r="F816" s="3">
        <v>20.23</v>
      </c>
      <c r="G816" t="s">
        <v>47</v>
      </c>
      <c r="H816" s="3">
        <v>0</v>
      </c>
      <c r="I816" t="s">
        <v>48</v>
      </c>
      <c r="J816">
        <v>2702</v>
      </c>
      <c r="K816" t="s">
        <v>49</v>
      </c>
      <c r="L816" t="s">
        <v>50</v>
      </c>
      <c r="M816" t="s">
        <v>51</v>
      </c>
      <c r="N816">
        <v>940</v>
      </c>
      <c r="O816" t="s">
        <v>52</v>
      </c>
      <c r="P816" t="s">
        <v>53</v>
      </c>
      <c r="T816" t="s">
        <v>2826</v>
      </c>
      <c r="U816" t="s">
        <v>2827</v>
      </c>
      <c r="V816" t="s">
        <v>2040</v>
      </c>
      <c r="W816" t="s">
        <v>56</v>
      </c>
      <c r="X816" t="s">
        <v>2828</v>
      </c>
      <c r="Y816" t="s">
        <v>2726</v>
      </c>
      <c r="Z816" s="3">
        <v>19</v>
      </c>
      <c r="AA816" t="s">
        <v>2829</v>
      </c>
      <c r="AB816" t="s">
        <v>2830</v>
      </c>
      <c r="AC816" t="s">
        <v>61</v>
      </c>
      <c r="AD816" t="s">
        <v>61</v>
      </c>
      <c r="AE816" t="s">
        <v>2831</v>
      </c>
      <c r="AF816" t="s">
        <v>63</v>
      </c>
      <c r="AH816">
        <v>0</v>
      </c>
      <c r="AI816" s="2">
        <v>45169</v>
      </c>
      <c r="AJ816" t="s">
        <v>64</v>
      </c>
      <c r="AK816" t="s">
        <v>64</v>
      </c>
      <c r="AL816" t="s">
        <v>2832</v>
      </c>
      <c r="AM816" t="s">
        <v>2827</v>
      </c>
      <c r="AN816" s="3">
        <v>20.23</v>
      </c>
      <c r="AO816" t="s">
        <v>2830</v>
      </c>
      <c r="AP816" t="s">
        <v>64</v>
      </c>
      <c r="AQ816" t="s">
        <v>2831</v>
      </c>
      <c r="AR816">
        <v>1017</v>
      </c>
      <c r="AS816" t="s">
        <v>66</v>
      </c>
    </row>
    <row r="817" spans="1:45" ht="16" x14ac:dyDescent="0.2">
      <c r="A817">
        <v>2595</v>
      </c>
      <c r="B817">
        <v>2595</v>
      </c>
      <c r="C817" s="2">
        <v>45169</v>
      </c>
      <c r="E817" t="s">
        <v>205</v>
      </c>
      <c r="F817" s="3">
        <v>725.16</v>
      </c>
      <c r="G817" t="s">
        <v>47</v>
      </c>
      <c r="H817" s="3">
        <v>0</v>
      </c>
      <c r="I817" t="s">
        <v>104</v>
      </c>
      <c r="J817">
        <v>1730</v>
      </c>
      <c r="K817" t="s">
        <v>52</v>
      </c>
      <c r="L817" t="s">
        <v>203</v>
      </c>
      <c r="N817">
        <v>1700</v>
      </c>
      <c r="O817" t="s">
        <v>52</v>
      </c>
      <c r="P817" t="s">
        <v>203</v>
      </c>
      <c r="T817" t="s">
        <v>64</v>
      </c>
      <c r="Z817" s="3"/>
      <c r="AF817" t="s">
        <v>63</v>
      </c>
      <c r="AH817">
        <v>0</v>
      </c>
      <c r="AI817" s="2">
        <v>45169</v>
      </c>
      <c r="AJ817" t="s">
        <v>64</v>
      </c>
      <c r="AK817" t="s">
        <v>64</v>
      </c>
      <c r="AL817" t="s">
        <v>64</v>
      </c>
      <c r="AN817" s="3"/>
      <c r="AP817" t="s">
        <v>64</v>
      </c>
      <c r="AR817" t="s">
        <v>64</v>
      </c>
      <c r="AS817" t="s">
        <v>66</v>
      </c>
    </row>
    <row r="818" spans="1:45" ht="16" x14ac:dyDescent="0.2">
      <c r="A818">
        <v>2596</v>
      </c>
      <c r="B818">
        <v>2596</v>
      </c>
      <c r="C818" s="2">
        <v>45169</v>
      </c>
      <c r="E818" t="s">
        <v>370</v>
      </c>
      <c r="F818" s="3">
        <v>2209.7199999999998</v>
      </c>
      <c r="G818" t="s">
        <v>47</v>
      </c>
      <c r="H818" s="3">
        <v>0</v>
      </c>
      <c r="I818" t="s">
        <v>104</v>
      </c>
      <c r="J818">
        <v>1730</v>
      </c>
      <c r="K818" t="s">
        <v>52</v>
      </c>
      <c r="L818" t="s">
        <v>203</v>
      </c>
      <c r="N818">
        <v>1705</v>
      </c>
      <c r="O818" t="s">
        <v>52</v>
      </c>
      <c r="P818" t="s">
        <v>203</v>
      </c>
      <c r="T818" t="s">
        <v>64</v>
      </c>
      <c r="Z818" s="3"/>
      <c r="AF818" t="s">
        <v>63</v>
      </c>
      <c r="AH818">
        <v>0</v>
      </c>
      <c r="AI818" s="2">
        <v>45169</v>
      </c>
      <c r="AJ818" t="s">
        <v>64</v>
      </c>
      <c r="AK818" t="s">
        <v>64</v>
      </c>
      <c r="AL818" t="s">
        <v>64</v>
      </c>
      <c r="AN818" s="3"/>
      <c r="AP818" t="s">
        <v>64</v>
      </c>
      <c r="AR818" t="s">
        <v>64</v>
      </c>
      <c r="AS818" t="s">
        <v>66</v>
      </c>
    </row>
    <row r="819" spans="1:45" ht="16" x14ac:dyDescent="0.2">
      <c r="A819">
        <v>2597</v>
      </c>
      <c r="B819">
        <v>2597</v>
      </c>
      <c r="C819" s="2">
        <v>45169</v>
      </c>
      <c r="E819" t="s">
        <v>202</v>
      </c>
      <c r="F819" s="3">
        <v>3503.47</v>
      </c>
      <c r="G819" t="s">
        <v>47</v>
      </c>
      <c r="H819" s="3">
        <v>0</v>
      </c>
      <c r="I819" t="s">
        <v>104</v>
      </c>
      <c r="J819">
        <v>1730</v>
      </c>
      <c r="K819" t="s">
        <v>52</v>
      </c>
      <c r="L819" t="s">
        <v>203</v>
      </c>
      <c r="N819">
        <v>1712</v>
      </c>
      <c r="O819" t="s">
        <v>52</v>
      </c>
      <c r="P819" t="s">
        <v>203</v>
      </c>
      <c r="T819" t="s">
        <v>64</v>
      </c>
      <c r="Z819" s="3"/>
      <c r="AF819" t="s">
        <v>63</v>
      </c>
      <c r="AH819">
        <v>0</v>
      </c>
      <c r="AI819" s="2">
        <v>45169</v>
      </c>
      <c r="AJ819" t="s">
        <v>64</v>
      </c>
      <c r="AK819" t="s">
        <v>64</v>
      </c>
      <c r="AL819" t="s">
        <v>64</v>
      </c>
      <c r="AN819" s="3"/>
      <c r="AP819" t="s">
        <v>64</v>
      </c>
      <c r="AR819" t="s">
        <v>64</v>
      </c>
      <c r="AS819" t="s">
        <v>66</v>
      </c>
    </row>
    <row r="820" spans="1:45" ht="16" x14ac:dyDescent="0.2">
      <c r="A820">
        <v>2598</v>
      </c>
      <c r="B820">
        <v>2598</v>
      </c>
      <c r="C820" s="2">
        <v>45169</v>
      </c>
      <c r="D820" t="s">
        <v>967</v>
      </c>
      <c r="E820" t="s">
        <v>206</v>
      </c>
      <c r="F820" s="3">
        <v>23.59</v>
      </c>
      <c r="G820" t="s">
        <v>47</v>
      </c>
      <c r="H820" s="3">
        <v>0</v>
      </c>
      <c r="I820" t="s">
        <v>104</v>
      </c>
      <c r="J820">
        <v>6700</v>
      </c>
      <c r="K820" t="s">
        <v>49</v>
      </c>
      <c r="L820" t="s">
        <v>50</v>
      </c>
      <c r="M820" t="s">
        <v>799</v>
      </c>
      <c r="N820">
        <v>1730</v>
      </c>
      <c r="O820" t="s">
        <v>52</v>
      </c>
      <c r="P820" t="s">
        <v>203</v>
      </c>
      <c r="T820" t="s">
        <v>64</v>
      </c>
      <c r="Z820" s="3"/>
      <c r="AF820" t="s">
        <v>63</v>
      </c>
      <c r="AH820">
        <v>0</v>
      </c>
      <c r="AI820" s="2">
        <v>45169</v>
      </c>
      <c r="AJ820" t="s">
        <v>64</v>
      </c>
      <c r="AK820" t="s">
        <v>64</v>
      </c>
      <c r="AL820" t="s">
        <v>64</v>
      </c>
      <c r="AN820" s="3"/>
      <c r="AP820" t="s">
        <v>64</v>
      </c>
      <c r="AR820" t="s">
        <v>64</v>
      </c>
      <c r="AS820" t="s">
        <v>66</v>
      </c>
    </row>
    <row r="821" spans="1:45" ht="16" x14ac:dyDescent="0.2">
      <c r="A821">
        <v>2599</v>
      </c>
      <c r="B821">
        <v>2599</v>
      </c>
      <c r="C821" s="2">
        <v>45169</v>
      </c>
      <c r="D821" t="s">
        <v>1934</v>
      </c>
      <c r="E821" t="s">
        <v>206</v>
      </c>
      <c r="F821" s="3">
        <v>2957.87</v>
      </c>
      <c r="G821" t="s">
        <v>47</v>
      </c>
      <c r="H821" s="3">
        <v>0</v>
      </c>
      <c r="I821" t="s">
        <v>104</v>
      </c>
      <c r="J821">
        <v>2551</v>
      </c>
      <c r="K821" t="s">
        <v>49</v>
      </c>
      <c r="L821" t="s">
        <v>50</v>
      </c>
      <c r="M821" t="s">
        <v>51</v>
      </c>
      <c r="N821">
        <v>1730</v>
      </c>
      <c r="O821" t="s">
        <v>52</v>
      </c>
      <c r="P821" t="s">
        <v>203</v>
      </c>
      <c r="T821" t="s">
        <v>64</v>
      </c>
      <c r="Z821" s="3"/>
      <c r="AF821" t="s">
        <v>63</v>
      </c>
      <c r="AH821">
        <v>0</v>
      </c>
      <c r="AI821" s="2">
        <v>45169</v>
      </c>
      <c r="AJ821" t="s">
        <v>64</v>
      </c>
      <c r="AK821" t="s">
        <v>64</v>
      </c>
      <c r="AL821" t="s">
        <v>64</v>
      </c>
      <c r="AN821" s="3"/>
      <c r="AP821" t="s">
        <v>64</v>
      </c>
      <c r="AR821" t="s">
        <v>64</v>
      </c>
      <c r="AS821" t="s">
        <v>66</v>
      </c>
    </row>
    <row r="822" spans="1:45" ht="16" x14ac:dyDescent="0.2">
      <c r="A822">
        <v>2600</v>
      </c>
      <c r="B822">
        <v>2600</v>
      </c>
      <c r="C822" s="2">
        <v>45169</v>
      </c>
      <c r="D822" t="s">
        <v>1935</v>
      </c>
      <c r="E822" t="s">
        <v>206</v>
      </c>
      <c r="F822" s="3">
        <v>2268.59</v>
      </c>
      <c r="G822" t="s">
        <v>47</v>
      </c>
      <c r="H822" s="3">
        <v>0</v>
      </c>
      <c r="I822" t="s">
        <v>104</v>
      </c>
      <c r="J822">
        <v>2551</v>
      </c>
      <c r="K822" t="s">
        <v>49</v>
      </c>
      <c r="L822" t="s">
        <v>50</v>
      </c>
      <c r="M822" t="s">
        <v>51</v>
      </c>
      <c r="N822">
        <v>1730</v>
      </c>
      <c r="O822" t="s">
        <v>52</v>
      </c>
      <c r="P822" t="s">
        <v>203</v>
      </c>
      <c r="T822" t="s">
        <v>64</v>
      </c>
      <c r="Z822" s="3"/>
      <c r="AF822" t="s">
        <v>63</v>
      </c>
      <c r="AH822">
        <v>0</v>
      </c>
      <c r="AI822" s="2">
        <v>45169</v>
      </c>
      <c r="AJ822" t="s">
        <v>64</v>
      </c>
      <c r="AK822" t="s">
        <v>64</v>
      </c>
      <c r="AL822" t="s">
        <v>64</v>
      </c>
      <c r="AN822" s="3"/>
      <c r="AP822" t="s">
        <v>64</v>
      </c>
      <c r="AR822" t="s">
        <v>64</v>
      </c>
      <c r="AS822" t="s">
        <v>66</v>
      </c>
    </row>
    <row r="823" spans="1:45" ht="16" x14ac:dyDescent="0.2">
      <c r="A823">
        <v>2602</v>
      </c>
      <c r="B823">
        <v>2602</v>
      </c>
      <c r="C823" s="2">
        <v>45169</v>
      </c>
      <c r="D823" t="s">
        <v>1936</v>
      </c>
      <c r="E823" t="s">
        <v>2635</v>
      </c>
      <c r="F823" s="3">
        <v>143</v>
      </c>
      <c r="G823" t="s">
        <v>47</v>
      </c>
      <c r="H823" s="3">
        <v>0</v>
      </c>
      <c r="I823" t="s">
        <v>104</v>
      </c>
      <c r="J823">
        <v>2551</v>
      </c>
      <c r="K823" t="s">
        <v>49</v>
      </c>
      <c r="L823" t="s">
        <v>50</v>
      </c>
      <c r="M823" t="s">
        <v>51</v>
      </c>
      <c r="N823">
        <v>1730</v>
      </c>
      <c r="O823" t="s">
        <v>52</v>
      </c>
      <c r="P823" t="s">
        <v>203</v>
      </c>
      <c r="T823" t="s">
        <v>64</v>
      </c>
      <c r="Z823" s="3"/>
      <c r="AF823" t="s">
        <v>63</v>
      </c>
      <c r="AH823">
        <v>0</v>
      </c>
      <c r="AI823" s="2">
        <v>45169</v>
      </c>
      <c r="AJ823" t="s">
        <v>64</v>
      </c>
      <c r="AK823" t="s">
        <v>64</v>
      </c>
      <c r="AL823" t="s">
        <v>64</v>
      </c>
      <c r="AN823" s="3"/>
      <c r="AP823" t="s">
        <v>64</v>
      </c>
      <c r="AR823" t="s">
        <v>64</v>
      </c>
      <c r="AS823" t="s">
        <v>66</v>
      </c>
    </row>
    <row r="824" spans="1:45" ht="16" x14ac:dyDescent="0.2">
      <c r="A824">
        <v>2603</v>
      </c>
      <c r="B824">
        <v>2603</v>
      </c>
      <c r="C824" s="2">
        <v>45169</v>
      </c>
      <c r="D824" t="s">
        <v>1936</v>
      </c>
      <c r="E824" t="s">
        <v>206</v>
      </c>
      <c r="F824" s="3">
        <v>2988.56</v>
      </c>
      <c r="G824" t="s">
        <v>47</v>
      </c>
      <c r="H824" s="3">
        <v>0</v>
      </c>
      <c r="I824" t="s">
        <v>104</v>
      </c>
      <c r="J824">
        <v>2551</v>
      </c>
      <c r="K824" t="s">
        <v>49</v>
      </c>
      <c r="L824" t="s">
        <v>50</v>
      </c>
      <c r="M824" t="s">
        <v>51</v>
      </c>
      <c r="N824">
        <v>1730</v>
      </c>
      <c r="O824" t="s">
        <v>52</v>
      </c>
      <c r="P824" t="s">
        <v>203</v>
      </c>
      <c r="T824" t="s">
        <v>64</v>
      </c>
      <c r="Z824" s="3"/>
      <c r="AF824" t="s">
        <v>63</v>
      </c>
      <c r="AH824">
        <v>0</v>
      </c>
      <c r="AI824" s="2">
        <v>45169</v>
      </c>
      <c r="AJ824" t="s">
        <v>64</v>
      </c>
      <c r="AK824" t="s">
        <v>64</v>
      </c>
      <c r="AL824" t="s">
        <v>64</v>
      </c>
      <c r="AN824" s="3"/>
      <c r="AP824" t="s">
        <v>64</v>
      </c>
      <c r="AR824" t="s">
        <v>64</v>
      </c>
      <c r="AS824" t="s">
        <v>66</v>
      </c>
    </row>
    <row r="825" spans="1:45" ht="16" x14ac:dyDescent="0.2">
      <c r="A825">
        <v>2604</v>
      </c>
      <c r="B825">
        <v>2604</v>
      </c>
      <c r="C825" s="2">
        <v>45169</v>
      </c>
      <c r="D825" t="s">
        <v>970</v>
      </c>
      <c r="E825" t="s">
        <v>204</v>
      </c>
      <c r="F825" s="3">
        <v>34.08</v>
      </c>
      <c r="G825" t="s">
        <v>47</v>
      </c>
      <c r="H825" s="3">
        <v>0</v>
      </c>
      <c r="I825" t="s">
        <v>104</v>
      </c>
      <c r="J825">
        <v>6750</v>
      </c>
      <c r="K825" t="s">
        <v>49</v>
      </c>
      <c r="L825" t="s">
        <v>50</v>
      </c>
      <c r="M825" t="s">
        <v>799</v>
      </c>
      <c r="N825">
        <v>1730</v>
      </c>
      <c r="O825" t="s">
        <v>52</v>
      </c>
      <c r="P825" t="s">
        <v>203</v>
      </c>
      <c r="T825" t="s">
        <v>64</v>
      </c>
      <c r="Z825" s="3"/>
      <c r="AF825" t="s">
        <v>63</v>
      </c>
      <c r="AH825">
        <v>0</v>
      </c>
      <c r="AI825" s="2">
        <v>45169</v>
      </c>
      <c r="AJ825" t="s">
        <v>64</v>
      </c>
      <c r="AK825" t="s">
        <v>64</v>
      </c>
      <c r="AL825" t="s">
        <v>64</v>
      </c>
      <c r="AN825" s="3"/>
      <c r="AP825" t="s">
        <v>64</v>
      </c>
      <c r="AR825" t="s">
        <v>64</v>
      </c>
      <c r="AS825" t="s">
        <v>66</v>
      </c>
    </row>
    <row r="826" spans="1:45" ht="16" x14ac:dyDescent="0.2">
      <c r="A826">
        <v>2605</v>
      </c>
      <c r="B826">
        <v>2605</v>
      </c>
      <c r="C826" s="2">
        <v>45169</v>
      </c>
      <c r="D826" t="s">
        <v>967</v>
      </c>
      <c r="E826" t="s">
        <v>204</v>
      </c>
      <c r="F826" s="3">
        <v>5.5</v>
      </c>
      <c r="G826" t="s">
        <v>47</v>
      </c>
      <c r="H826" s="3">
        <v>0</v>
      </c>
      <c r="I826" t="s">
        <v>104</v>
      </c>
      <c r="J826">
        <v>6750</v>
      </c>
      <c r="K826" t="s">
        <v>49</v>
      </c>
      <c r="L826" t="s">
        <v>50</v>
      </c>
      <c r="M826" t="s">
        <v>799</v>
      </c>
      <c r="N826">
        <v>1730</v>
      </c>
      <c r="O826" t="s">
        <v>52</v>
      </c>
      <c r="P826" t="s">
        <v>203</v>
      </c>
      <c r="T826" t="s">
        <v>64</v>
      </c>
      <c r="Z826" s="3"/>
      <c r="AF826" t="s">
        <v>63</v>
      </c>
      <c r="AH826">
        <v>0</v>
      </c>
      <c r="AI826" s="2">
        <v>45169</v>
      </c>
      <c r="AJ826" t="s">
        <v>64</v>
      </c>
      <c r="AK826" t="s">
        <v>64</v>
      </c>
      <c r="AL826" t="s">
        <v>64</v>
      </c>
      <c r="AN826" s="3"/>
      <c r="AP826" t="s">
        <v>64</v>
      </c>
      <c r="AR826" t="s">
        <v>64</v>
      </c>
      <c r="AS826" t="s">
        <v>66</v>
      </c>
    </row>
    <row r="827" spans="1:45" ht="16" x14ac:dyDescent="0.2">
      <c r="A827">
        <v>2606</v>
      </c>
      <c r="B827">
        <v>2606</v>
      </c>
      <c r="C827" s="2">
        <v>45169</v>
      </c>
      <c r="D827" t="s">
        <v>1936</v>
      </c>
      <c r="E827" t="s">
        <v>204</v>
      </c>
      <c r="F827" s="3">
        <v>700.51</v>
      </c>
      <c r="G827" t="s">
        <v>47</v>
      </c>
      <c r="H827" s="3">
        <v>0</v>
      </c>
      <c r="I827" t="s">
        <v>104</v>
      </c>
      <c r="J827">
        <v>2555</v>
      </c>
      <c r="K827" t="s">
        <v>49</v>
      </c>
      <c r="L827" t="s">
        <v>50</v>
      </c>
      <c r="M827" t="s">
        <v>51</v>
      </c>
      <c r="N827">
        <v>1730</v>
      </c>
      <c r="O827" t="s">
        <v>52</v>
      </c>
      <c r="P827" t="s">
        <v>203</v>
      </c>
      <c r="T827" t="s">
        <v>64</v>
      </c>
      <c r="Z827" s="3"/>
      <c r="AF827" t="s">
        <v>63</v>
      </c>
      <c r="AH827">
        <v>0</v>
      </c>
      <c r="AI827" s="2">
        <v>45169</v>
      </c>
      <c r="AJ827" t="s">
        <v>64</v>
      </c>
      <c r="AK827" t="s">
        <v>64</v>
      </c>
      <c r="AL827" t="s">
        <v>64</v>
      </c>
      <c r="AN827" s="3"/>
      <c r="AP827" t="s">
        <v>64</v>
      </c>
      <c r="AR827" t="s">
        <v>64</v>
      </c>
      <c r="AS827" t="s">
        <v>66</v>
      </c>
    </row>
    <row r="828" spans="1:45" ht="16" x14ac:dyDescent="0.2">
      <c r="A828">
        <v>2607</v>
      </c>
      <c r="B828">
        <v>2607</v>
      </c>
      <c r="C828" s="2">
        <v>45169</v>
      </c>
      <c r="D828" t="s">
        <v>1934</v>
      </c>
      <c r="E828" t="s">
        <v>204</v>
      </c>
      <c r="F828" s="3">
        <v>667.53</v>
      </c>
      <c r="G828" t="s">
        <v>47</v>
      </c>
      <c r="H828" s="3">
        <v>0</v>
      </c>
      <c r="I828" t="s">
        <v>104</v>
      </c>
      <c r="J828">
        <v>2555</v>
      </c>
      <c r="K828" t="s">
        <v>49</v>
      </c>
      <c r="L828" t="s">
        <v>50</v>
      </c>
      <c r="M828" t="s">
        <v>51</v>
      </c>
      <c r="N828">
        <v>1730</v>
      </c>
      <c r="O828" t="s">
        <v>52</v>
      </c>
      <c r="P828" t="s">
        <v>203</v>
      </c>
      <c r="T828" t="s">
        <v>64</v>
      </c>
      <c r="Z828" s="3"/>
      <c r="AF828" t="s">
        <v>63</v>
      </c>
      <c r="AH828">
        <v>0</v>
      </c>
      <c r="AI828" s="2">
        <v>45169</v>
      </c>
      <c r="AJ828" t="s">
        <v>64</v>
      </c>
      <c r="AK828" t="s">
        <v>64</v>
      </c>
      <c r="AL828" t="s">
        <v>64</v>
      </c>
      <c r="AN828" s="3"/>
      <c r="AP828" t="s">
        <v>64</v>
      </c>
      <c r="AR828" t="s">
        <v>64</v>
      </c>
      <c r="AS828" t="s">
        <v>66</v>
      </c>
    </row>
    <row r="829" spans="1:45" ht="16" x14ac:dyDescent="0.2">
      <c r="A829">
        <v>2608</v>
      </c>
      <c r="B829">
        <v>2608</v>
      </c>
      <c r="C829" s="2">
        <v>45169</v>
      </c>
      <c r="D829" t="s">
        <v>1935</v>
      </c>
      <c r="E829" t="s">
        <v>204</v>
      </c>
      <c r="F829" s="3">
        <v>515.27</v>
      </c>
      <c r="G829" t="s">
        <v>47</v>
      </c>
      <c r="H829" s="3">
        <v>0</v>
      </c>
      <c r="I829" t="s">
        <v>104</v>
      </c>
      <c r="J829">
        <v>2555</v>
      </c>
      <c r="K829" t="s">
        <v>49</v>
      </c>
      <c r="L829" t="s">
        <v>50</v>
      </c>
      <c r="M829" t="s">
        <v>51</v>
      </c>
      <c r="N829">
        <v>1730</v>
      </c>
      <c r="O829" t="s">
        <v>52</v>
      </c>
      <c r="P829" t="s">
        <v>203</v>
      </c>
      <c r="T829" t="s">
        <v>64</v>
      </c>
      <c r="Z829" s="3"/>
      <c r="AF829" t="s">
        <v>63</v>
      </c>
      <c r="AH829">
        <v>0</v>
      </c>
      <c r="AI829" s="2">
        <v>45169</v>
      </c>
      <c r="AJ829" t="s">
        <v>64</v>
      </c>
      <c r="AK829" t="s">
        <v>64</v>
      </c>
      <c r="AL829" t="s">
        <v>64</v>
      </c>
      <c r="AN829" s="3"/>
      <c r="AP829" t="s">
        <v>64</v>
      </c>
      <c r="AR829" t="s">
        <v>64</v>
      </c>
      <c r="AS829" t="s">
        <v>66</v>
      </c>
    </row>
    <row r="830" spans="1:45" ht="16" x14ac:dyDescent="0.2">
      <c r="A830">
        <v>2621</v>
      </c>
      <c r="B830">
        <v>2621</v>
      </c>
      <c r="C830" s="2">
        <v>45169</v>
      </c>
      <c r="E830" t="s">
        <v>2833</v>
      </c>
      <c r="F830" s="3">
        <v>189.95</v>
      </c>
      <c r="G830" t="s">
        <v>47</v>
      </c>
      <c r="H830" s="3">
        <v>0</v>
      </c>
      <c r="I830" t="s">
        <v>104</v>
      </c>
      <c r="J830">
        <v>561</v>
      </c>
      <c r="K830" t="s">
        <v>52</v>
      </c>
      <c r="L830" t="s">
        <v>53</v>
      </c>
      <c r="N830">
        <v>705</v>
      </c>
      <c r="O830" t="s">
        <v>52</v>
      </c>
      <c r="P830" t="s">
        <v>53</v>
      </c>
      <c r="T830" t="s">
        <v>2834</v>
      </c>
      <c r="Z830" s="3"/>
      <c r="AF830" t="s">
        <v>63</v>
      </c>
      <c r="AH830">
        <v>0</v>
      </c>
      <c r="AI830" s="2">
        <v>45169</v>
      </c>
      <c r="AJ830" t="s">
        <v>64</v>
      </c>
      <c r="AK830" t="s">
        <v>64</v>
      </c>
      <c r="AL830" t="s">
        <v>2835</v>
      </c>
      <c r="AN830" s="3"/>
      <c r="AP830" t="s">
        <v>64</v>
      </c>
      <c r="AR830">
        <v>1034</v>
      </c>
      <c r="AS830" t="s">
        <v>66</v>
      </c>
    </row>
    <row r="831" spans="1:45" ht="16" x14ac:dyDescent="0.2">
      <c r="A831">
        <v>2947</v>
      </c>
      <c r="B831">
        <v>2947</v>
      </c>
      <c r="C831" s="2">
        <v>45169</v>
      </c>
      <c r="E831" t="s">
        <v>205</v>
      </c>
      <c r="F831" s="3">
        <v>412.92</v>
      </c>
      <c r="G831" t="s">
        <v>47</v>
      </c>
      <c r="H831" s="3">
        <v>0</v>
      </c>
      <c r="I831" t="s">
        <v>104</v>
      </c>
      <c r="J831">
        <v>1730</v>
      </c>
      <c r="K831" t="s">
        <v>52</v>
      </c>
      <c r="L831" t="s">
        <v>203</v>
      </c>
      <c r="N831">
        <v>1700</v>
      </c>
      <c r="O831" t="s">
        <v>52</v>
      </c>
      <c r="P831" t="s">
        <v>203</v>
      </c>
      <c r="T831" t="s">
        <v>64</v>
      </c>
      <c r="Z831" s="3"/>
      <c r="AF831" t="s">
        <v>63</v>
      </c>
      <c r="AH831">
        <v>0</v>
      </c>
      <c r="AI831" s="2">
        <v>45169</v>
      </c>
      <c r="AJ831" t="s">
        <v>64</v>
      </c>
      <c r="AK831" t="s">
        <v>64</v>
      </c>
      <c r="AL831" t="s">
        <v>64</v>
      </c>
      <c r="AN831" s="3"/>
      <c r="AP831" t="s">
        <v>64</v>
      </c>
      <c r="AR831" t="s">
        <v>64</v>
      </c>
      <c r="AS831" t="s">
        <v>66</v>
      </c>
    </row>
    <row r="832" spans="1:45" ht="16" x14ac:dyDescent="0.2">
      <c r="A832">
        <v>2948</v>
      </c>
      <c r="B832">
        <v>2948</v>
      </c>
      <c r="C832" s="2">
        <v>45169</v>
      </c>
      <c r="E832" t="s">
        <v>205</v>
      </c>
      <c r="F832" s="3">
        <v>1386.04</v>
      </c>
      <c r="G832" t="s">
        <v>47</v>
      </c>
      <c r="H832" s="3">
        <v>0</v>
      </c>
      <c r="I832" t="s">
        <v>104</v>
      </c>
      <c r="J832">
        <v>1730</v>
      </c>
      <c r="K832" t="s">
        <v>52</v>
      </c>
      <c r="L832" t="s">
        <v>203</v>
      </c>
      <c r="N832">
        <v>1705</v>
      </c>
      <c r="O832" t="s">
        <v>52</v>
      </c>
      <c r="P832" t="s">
        <v>203</v>
      </c>
      <c r="T832" t="s">
        <v>64</v>
      </c>
      <c r="Z832" s="3"/>
      <c r="AF832" t="s">
        <v>63</v>
      </c>
      <c r="AH832">
        <v>0</v>
      </c>
      <c r="AI832" s="2">
        <v>45169</v>
      </c>
      <c r="AJ832" t="s">
        <v>64</v>
      </c>
      <c r="AK832" t="s">
        <v>64</v>
      </c>
      <c r="AL832" t="s">
        <v>64</v>
      </c>
      <c r="AN832" s="3"/>
      <c r="AP832" t="s">
        <v>64</v>
      </c>
      <c r="AR832" t="s">
        <v>64</v>
      </c>
      <c r="AS832" t="s">
        <v>66</v>
      </c>
    </row>
    <row r="833" spans="1:45" ht="16" x14ac:dyDescent="0.2">
      <c r="A833">
        <v>2949</v>
      </c>
      <c r="B833">
        <v>2949</v>
      </c>
      <c r="C833" s="2">
        <v>45169</v>
      </c>
      <c r="E833" t="s">
        <v>202</v>
      </c>
      <c r="F833" s="3">
        <v>2213.67</v>
      </c>
      <c r="G833" t="s">
        <v>47</v>
      </c>
      <c r="H833" s="3">
        <v>0</v>
      </c>
      <c r="I833" t="s">
        <v>104</v>
      </c>
      <c r="J833">
        <v>1730</v>
      </c>
      <c r="K833" t="s">
        <v>52</v>
      </c>
      <c r="L833" t="s">
        <v>203</v>
      </c>
      <c r="N833">
        <v>1712</v>
      </c>
      <c r="O833" t="s">
        <v>52</v>
      </c>
      <c r="P833" t="s">
        <v>203</v>
      </c>
      <c r="T833" t="s">
        <v>64</v>
      </c>
      <c r="Z833" s="3"/>
      <c r="AF833" t="s">
        <v>63</v>
      </c>
      <c r="AH833">
        <v>0</v>
      </c>
      <c r="AI833" s="2">
        <v>45169</v>
      </c>
      <c r="AJ833" t="s">
        <v>64</v>
      </c>
      <c r="AK833" t="s">
        <v>64</v>
      </c>
      <c r="AL833" t="s">
        <v>64</v>
      </c>
      <c r="AN833" s="3"/>
      <c r="AP833" t="s">
        <v>64</v>
      </c>
      <c r="AR833" t="s">
        <v>64</v>
      </c>
      <c r="AS833" t="s">
        <v>66</v>
      </c>
    </row>
    <row r="834" spans="1:45" ht="16" x14ac:dyDescent="0.2">
      <c r="A834">
        <v>3743</v>
      </c>
      <c r="B834">
        <v>3743</v>
      </c>
      <c r="C834" s="2">
        <v>45169</v>
      </c>
      <c r="D834" t="s">
        <v>970</v>
      </c>
      <c r="E834" t="s">
        <v>2836</v>
      </c>
      <c r="F834" s="3">
        <v>146.47999999999999</v>
      </c>
      <c r="G834" t="s">
        <v>47</v>
      </c>
      <c r="H834" s="3">
        <v>0</v>
      </c>
      <c r="I834" t="s">
        <v>104</v>
      </c>
      <c r="J834">
        <v>6700</v>
      </c>
      <c r="K834" t="s">
        <v>49</v>
      </c>
      <c r="L834" t="s">
        <v>50</v>
      </c>
      <c r="M834" t="s">
        <v>799</v>
      </c>
      <c r="N834">
        <v>1730</v>
      </c>
      <c r="O834" t="s">
        <v>52</v>
      </c>
      <c r="P834" t="s">
        <v>203</v>
      </c>
      <c r="T834" t="s">
        <v>64</v>
      </c>
      <c r="Z834" s="3"/>
      <c r="AF834" t="s">
        <v>63</v>
      </c>
      <c r="AH834">
        <v>0</v>
      </c>
      <c r="AI834" s="2">
        <v>45169</v>
      </c>
      <c r="AJ834" t="s">
        <v>64</v>
      </c>
      <c r="AK834" t="s">
        <v>64</v>
      </c>
      <c r="AL834" t="s">
        <v>64</v>
      </c>
      <c r="AN834" s="3"/>
      <c r="AP834" t="s">
        <v>64</v>
      </c>
      <c r="AR834" t="s">
        <v>64</v>
      </c>
      <c r="AS834" t="s">
        <v>66</v>
      </c>
    </row>
    <row r="835" spans="1:45" ht="16" x14ac:dyDescent="0.2">
      <c r="A835">
        <v>2618</v>
      </c>
      <c r="B835">
        <v>2618</v>
      </c>
      <c r="C835" s="2">
        <v>45169.702314814807</v>
      </c>
      <c r="E835" t="s">
        <v>2837</v>
      </c>
      <c r="F835" s="3">
        <v>189.95</v>
      </c>
      <c r="G835" t="s">
        <v>47</v>
      </c>
      <c r="H835" s="3">
        <v>0</v>
      </c>
      <c r="I835" t="s">
        <v>48</v>
      </c>
      <c r="J835">
        <v>705</v>
      </c>
      <c r="K835" t="s">
        <v>52</v>
      </c>
      <c r="L835" t="s">
        <v>53</v>
      </c>
      <c r="N835">
        <v>941</v>
      </c>
      <c r="O835" t="s">
        <v>52</v>
      </c>
      <c r="P835" t="s">
        <v>53</v>
      </c>
      <c r="T835" t="s">
        <v>2838</v>
      </c>
      <c r="U835" t="s">
        <v>2839</v>
      </c>
      <c r="Z835" s="3"/>
      <c r="AF835" t="s">
        <v>63</v>
      </c>
      <c r="AH835">
        <v>0</v>
      </c>
      <c r="AI835" s="2">
        <v>45169</v>
      </c>
      <c r="AJ835" t="s">
        <v>64</v>
      </c>
      <c r="AK835" t="s">
        <v>64</v>
      </c>
      <c r="AL835" t="s">
        <v>2840</v>
      </c>
      <c r="AM835" t="s">
        <v>2839</v>
      </c>
      <c r="AN835" s="3"/>
      <c r="AP835" t="s">
        <v>64</v>
      </c>
      <c r="AR835">
        <v>1015</v>
      </c>
      <c r="AS835" t="s">
        <v>66</v>
      </c>
    </row>
    <row r="836" spans="1:45" ht="16" x14ac:dyDescent="0.2">
      <c r="A836">
        <v>2557</v>
      </c>
      <c r="B836">
        <v>2557</v>
      </c>
      <c r="C836" s="2">
        <v>45169.702314814807</v>
      </c>
      <c r="E836" t="s">
        <v>1231</v>
      </c>
      <c r="F836" s="3">
        <v>189.95</v>
      </c>
      <c r="G836" t="s">
        <v>47</v>
      </c>
      <c r="H836" s="3">
        <v>0</v>
      </c>
      <c r="I836" t="s">
        <v>104</v>
      </c>
      <c r="J836">
        <v>941</v>
      </c>
      <c r="K836" t="s">
        <v>52</v>
      </c>
      <c r="L836" t="s">
        <v>53</v>
      </c>
      <c r="N836">
        <v>705</v>
      </c>
      <c r="O836" t="s">
        <v>52</v>
      </c>
      <c r="P836" t="s">
        <v>53</v>
      </c>
      <c r="T836" t="s">
        <v>2834</v>
      </c>
      <c r="U836" t="s">
        <v>2841</v>
      </c>
      <c r="Z836" s="3"/>
      <c r="AF836" t="s">
        <v>63</v>
      </c>
      <c r="AH836">
        <v>0</v>
      </c>
      <c r="AI836" s="2">
        <v>45169</v>
      </c>
      <c r="AJ836" t="s">
        <v>64</v>
      </c>
      <c r="AK836" t="s">
        <v>64</v>
      </c>
      <c r="AL836" t="s">
        <v>2842</v>
      </c>
      <c r="AM836" t="s">
        <v>2841</v>
      </c>
      <c r="AN836" s="3"/>
      <c r="AP836" t="s">
        <v>64</v>
      </c>
      <c r="AR836">
        <v>1014</v>
      </c>
      <c r="AS836" t="s">
        <v>66</v>
      </c>
    </row>
    <row r="837" spans="1:45" ht="16" x14ac:dyDescent="0.2">
      <c r="A837">
        <v>2562</v>
      </c>
      <c r="B837">
        <v>2562</v>
      </c>
      <c r="C837" s="2">
        <v>45173</v>
      </c>
      <c r="E837" t="s">
        <v>1262</v>
      </c>
      <c r="F837" s="3">
        <v>189.95</v>
      </c>
      <c r="G837" t="s">
        <v>47</v>
      </c>
      <c r="H837" s="3">
        <v>0</v>
      </c>
      <c r="I837" t="s">
        <v>48</v>
      </c>
      <c r="J837">
        <v>705</v>
      </c>
      <c r="K837" t="s">
        <v>52</v>
      </c>
      <c r="L837" t="s">
        <v>53</v>
      </c>
      <c r="N837">
        <v>940</v>
      </c>
      <c r="O837" t="s">
        <v>52</v>
      </c>
      <c r="P837" t="s">
        <v>53</v>
      </c>
      <c r="T837" t="s">
        <v>2838</v>
      </c>
      <c r="U837" t="s">
        <v>2843</v>
      </c>
      <c r="Z837" s="3"/>
      <c r="AF837" t="s">
        <v>63</v>
      </c>
      <c r="AH837">
        <v>0</v>
      </c>
      <c r="AI837" s="2">
        <v>45173</v>
      </c>
      <c r="AJ837" t="s">
        <v>64</v>
      </c>
      <c r="AK837" t="s">
        <v>64</v>
      </c>
      <c r="AL837" t="s">
        <v>2844</v>
      </c>
      <c r="AM837" t="s">
        <v>2843</v>
      </c>
      <c r="AN837" s="3"/>
      <c r="AP837" t="s">
        <v>64</v>
      </c>
      <c r="AR837">
        <v>1020</v>
      </c>
      <c r="AS837" t="s">
        <v>66</v>
      </c>
    </row>
    <row r="838" spans="1:45" ht="16" x14ac:dyDescent="0.2">
      <c r="A838">
        <v>2609</v>
      </c>
      <c r="B838">
        <v>2609</v>
      </c>
      <c r="C838" s="2">
        <v>45175</v>
      </c>
      <c r="D838" t="s">
        <v>1748</v>
      </c>
      <c r="E838" t="s">
        <v>2371</v>
      </c>
      <c r="F838" s="3">
        <v>46.41</v>
      </c>
      <c r="G838" t="s">
        <v>47</v>
      </c>
      <c r="H838" s="3">
        <v>0</v>
      </c>
      <c r="I838" t="s">
        <v>48</v>
      </c>
      <c r="J838">
        <v>2663</v>
      </c>
      <c r="K838" t="s">
        <v>49</v>
      </c>
      <c r="L838" t="s">
        <v>50</v>
      </c>
      <c r="M838" t="s">
        <v>51</v>
      </c>
      <c r="N838">
        <v>940</v>
      </c>
      <c r="O838" t="s">
        <v>52</v>
      </c>
      <c r="P838" t="s">
        <v>53</v>
      </c>
      <c r="T838" t="s">
        <v>2516</v>
      </c>
      <c r="U838" t="s">
        <v>2845</v>
      </c>
      <c r="V838" t="s">
        <v>2024</v>
      </c>
      <c r="W838" t="s">
        <v>56</v>
      </c>
      <c r="X838" t="s">
        <v>2846</v>
      </c>
      <c r="Y838" t="s">
        <v>2375</v>
      </c>
      <c r="Z838" s="3">
        <v>19</v>
      </c>
      <c r="AA838" t="s">
        <v>2519</v>
      </c>
      <c r="AB838" t="s">
        <v>2847</v>
      </c>
      <c r="AC838" t="s">
        <v>61</v>
      </c>
      <c r="AD838" t="s">
        <v>61</v>
      </c>
      <c r="AE838" t="s">
        <v>2848</v>
      </c>
      <c r="AF838" t="s">
        <v>63</v>
      </c>
      <c r="AH838">
        <v>0</v>
      </c>
      <c r="AI838" s="2">
        <v>45175</v>
      </c>
      <c r="AJ838" t="s">
        <v>64</v>
      </c>
      <c r="AK838" t="s">
        <v>64</v>
      </c>
      <c r="AL838" t="s">
        <v>2849</v>
      </c>
      <c r="AM838" t="s">
        <v>2845</v>
      </c>
      <c r="AN838" s="3">
        <v>46.41</v>
      </c>
      <c r="AO838" t="s">
        <v>2847</v>
      </c>
      <c r="AP838" t="s">
        <v>64</v>
      </c>
      <c r="AQ838" t="s">
        <v>2848</v>
      </c>
      <c r="AR838">
        <v>1021</v>
      </c>
      <c r="AS838" t="s">
        <v>66</v>
      </c>
    </row>
    <row r="839" spans="1:45" ht="16" x14ac:dyDescent="0.2">
      <c r="A839">
        <v>2610</v>
      </c>
      <c r="B839">
        <v>2610</v>
      </c>
      <c r="C839" s="2">
        <v>45175</v>
      </c>
      <c r="E839" t="s">
        <v>256</v>
      </c>
      <c r="F839" s="3">
        <v>65.09</v>
      </c>
      <c r="G839" t="s">
        <v>47</v>
      </c>
      <c r="H839" s="3">
        <v>0</v>
      </c>
      <c r="I839" t="s">
        <v>48</v>
      </c>
      <c r="J839">
        <v>1705</v>
      </c>
      <c r="K839" t="s">
        <v>52</v>
      </c>
      <c r="L839" t="s">
        <v>203</v>
      </c>
      <c r="N839">
        <v>940</v>
      </c>
      <c r="O839" t="s">
        <v>52</v>
      </c>
      <c r="P839" t="s">
        <v>53</v>
      </c>
      <c r="T839" t="s">
        <v>2850</v>
      </c>
      <c r="U839" t="s">
        <v>2851</v>
      </c>
      <c r="Z839" s="3"/>
      <c r="AF839" t="s">
        <v>63</v>
      </c>
      <c r="AH839">
        <v>0</v>
      </c>
      <c r="AI839" s="2">
        <v>45175</v>
      </c>
      <c r="AJ839" t="s">
        <v>64</v>
      </c>
      <c r="AK839" t="s">
        <v>64</v>
      </c>
      <c r="AL839" t="s">
        <v>2852</v>
      </c>
      <c r="AM839" t="s">
        <v>2851</v>
      </c>
      <c r="AN839" s="3"/>
      <c r="AP839" t="s">
        <v>64</v>
      </c>
      <c r="AR839">
        <v>1022</v>
      </c>
      <c r="AS839" t="s">
        <v>66</v>
      </c>
    </row>
    <row r="840" spans="1:45" ht="16" x14ac:dyDescent="0.2">
      <c r="A840">
        <v>2629</v>
      </c>
      <c r="B840">
        <v>2629</v>
      </c>
      <c r="C840" s="2">
        <v>45177</v>
      </c>
      <c r="D840" t="s">
        <v>1814</v>
      </c>
      <c r="E840" t="s">
        <v>2853</v>
      </c>
      <c r="F840" s="3">
        <v>80</v>
      </c>
      <c r="G840" t="s">
        <v>47</v>
      </c>
      <c r="H840" s="3">
        <v>0</v>
      </c>
      <c r="I840" t="s">
        <v>48</v>
      </c>
      <c r="J840">
        <v>3270</v>
      </c>
      <c r="K840" t="s">
        <v>49</v>
      </c>
      <c r="L840" t="s">
        <v>50</v>
      </c>
      <c r="M840" t="s">
        <v>106</v>
      </c>
      <c r="N840">
        <v>561</v>
      </c>
      <c r="O840" t="s">
        <v>52</v>
      </c>
      <c r="P840" t="s">
        <v>53</v>
      </c>
      <c r="T840" t="s">
        <v>2854</v>
      </c>
      <c r="V840" t="s">
        <v>2048</v>
      </c>
      <c r="W840" t="s">
        <v>56</v>
      </c>
      <c r="X840" t="s">
        <v>2855</v>
      </c>
      <c r="Y840" t="s">
        <v>2188</v>
      </c>
      <c r="Z840" s="3">
        <v>0</v>
      </c>
      <c r="AA840" t="s">
        <v>1159</v>
      </c>
      <c r="AB840" t="s">
        <v>2856</v>
      </c>
      <c r="AC840" t="s">
        <v>61</v>
      </c>
      <c r="AD840" t="s">
        <v>61</v>
      </c>
      <c r="AE840" t="s">
        <v>2857</v>
      </c>
      <c r="AF840" t="s">
        <v>63</v>
      </c>
      <c r="AH840">
        <v>0</v>
      </c>
      <c r="AI840" s="2">
        <v>45177</v>
      </c>
      <c r="AJ840" t="s">
        <v>64</v>
      </c>
      <c r="AK840" t="s">
        <v>64</v>
      </c>
      <c r="AL840" t="s">
        <v>2858</v>
      </c>
      <c r="AN840" s="3">
        <v>214</v>
      </c>
      <c r="AO840" t="s">
        <v>2856</v>
      </c>
      <c r="AP840" t="s">
        <v>64</v>
      </c>
      <c r="AQ840" t="s">
        <v>2857</v>
      </c>
      <c r="AR840">
        <v>1035</v>
      </c>
      <c r="AS840" t="s">
        <v>66</v>
      </c>
    </row>
    <row r="841" spans="1:45" ht="16" x14ac:dyDescent="0.2">
      <c r="A841">
        <v>2630</v>
      </c>
      <c r="B841">
        <v>2630</v>
      </c>
      <c r="C841" s="2">
        <v>45177</v>
      </c>
      <c r="D841" t="s">
        <v>1814</v>
      </c>
      <c r="E841" t="s">
        <v>2859</v>
      </c>
      <c r="F841" s="3">
        <v>14</v>
      </c>
      <c r="G841" t="s">
        <v>47</v>
      </c>
      <c r="H841" s="3">
        <v>0</v>
      </c>
      <c r="I841" t="s">
        <v>48</v>
      </c>
      <c r="J841">
        <v>2563</v>
      </c>
      <c r="K841" t="s">
        <v>49</v>
      </c>
      <c r="L841" t="s">
        <v>50</v>
      </c>
      <c r="M841" t="s">
        <v>51</v>
      </c>
      <c r="N841">
        <v>561</v>
      </c>
      <c r="O841" t="s">
        <v>52</v>
      </c>
      <c r="P841" t="s">
        <v>53</v>
      </c>
      <c r="T841" t="s">
        <v>2854</v>
      </c>
      <c r="V841" t="s">
        <v>2048</v>
      </c>
      <c r="W841" t="s">
        <v>56</v>
      </c>
      <c r="X841" t="s">
        <v>2855</v>
      </c>
      <c r="Y841" t="s">
        <v>2188</v>
      </c>
      <c r="Z841" s="3">
        <v>0</v>
      </c>
      <c r="AA841" t="s">
        <v>1159</v>
      </c>
      <c r="AB841" t="s">
        <v>2856</v>
      </c>
      <c r="AC841" t="s">
        <v>61</v>
      </c>
      <c r="AD841" t="s">
        <v>61</v>
      </c>
      <c r="AE841" t="s">
        <v>2857</v>
      </c>
      <c r="AF841" t="s">
        <v>63</v>
      </c>
      <c r="AH841">
        <v>0</v>
      </c>
      <c r="AI841" s="2">
        <v>45177</v>
      </c>
      <c r="AJ841" t="s">
        <v>64</v>
      </c>
      <c r="AK841" t="s">
        <v>64</v>
      </c>
      <c r="AL841" t="s">
        <v>2858</v>
      </c>
      <c r="AN841" s="3">
        <v>214</v>
      </c>
      <c r="AO841" t="s">
        <v>2856</v>
      </c>
      <c r="AP841" t="s">
        <v>64</v>
      </c>
      <c r="AQ841" t="s">
        <v>2857</v>
      </c>
      <c r="AR841">
        <v>1035</v>
      </c>
      <c r="AS841" t="s">
        <v>66</v>
      </c>
    </row>
    <row r="842" spans="1:45" ht="16" x14ac:dyDescent="0.2">
      <c r="A842">
        <v>2631</v>
      </c>
      <c r="B842">
        <v>2631</v>
      </c>
      <c r="C842" s="2">
        <v>45177</v>
      </c>
      <c r="D842" t="s">
        <v>1814</v>
      </c>
      <c r="E842" t="s">
        <v>2860</v>
      </c>
      <c r="F842" s="3">
        <v>120</v>
      </c>
      <c r="G842" t="s">
        <v>47</v>
      </c>
      <c r="H842" s="3">
        <v>0</v>
      </c>
      <c r="I842" t="s">
        <v>48</v>
      </c>
      <c r="J842">
        <v>3270</v>
      </c>
      <c r="K842" t="s">
        <v>49</v>
      </c>
      <c r="L842" t="s">
        <v>50</v>
      </c>
      <c r="M842" t="s">
        <v>106</v>
      </c>
      <c r="N842">
        <v>561</v>
      </c>
      <c r="O842" t="s">
        <v>52</v>
      </c>
      <c r="P842" t="s">
        <v>53</v>
      </c>
      <c r="T842" t="s">
        <v>2854</v>
      </c>
      <c r="V842" t="s">
        <v>2048</v>
      </c>
      <c r="W842" t="s">
        <v>56</v>
      </c>
      <c r="X842" t="s">
        <v>2855</v>
      </c>
      <c r="Y842" t="s">
        <v>2188</v>
      </c>
      <c r="Z842" s="3">
        <v>0</v>
      </c>
      <c r="AA842" t="s">
        <v>1159</v>
      </c>
      <c r="AB842" t="s">
        <v>2856</v>
      </c>
      <c r="AC842" t="s">
        <v>61</v>
      </c>
      <c r="AD842" t="s">
        <v>61</v>
      </c>
      <c r="AE842" t="s">
        <v>2857</v>
      </c>
      <c r="AF842" t="s">
        <v>63</v>
      </c>
      <c r="AH842">
        <v>0</v>
      </c>
      <c r="AI842" s="2">
        <v>45177</v>
      </c>
      <c r="AJ842" t="s">
        <v>64</v>
      </c>
      <c r="AK842" t="s">
        <v>64</v>
      </c>
      <c r="AL842" t="s">
        <v>2858</v>
      </c>
      <c r="AN842" s="3">
        <v>214</v>
      </c>
      <c r="AO842" t="s">
        <v>2856</v>
      </c>
      <c r="AP842" t="s">
        <v>64</v>
      </c>
      <c r="AQ842" t="s">
        <v>2857</v>
      </c>
      <c r="AR842">
        <v>1035</v>
      </c>
      <c r="AS842" t="s">
        <v>66</v>
      </c>
    </row>
    <row r="843" spans="1:45" ht="16" x14ac:dyDescent="0.2">
      <c r="A843">
        <v>2612</v>
      </c>
      <c r="B843">
        <v>2612</v>
      </c>
      <c r="C843" s="2">
        <v>45179.413472222222</v>
      </c>
      <c r="D843" t="s">
        <v>1748</v>
      </c>
      <c r="E843" t="s">
        <v>2165</v>
      </c>
      <c r="F843" s="3">
        <v>52.9</v>
      </c>
      <c r="G843" t="s">
        <v>47</v>
      </c>
      <c r="H843" s="3">
        <v>0</v>
      </c>
      <c r="I843" t="s">
        <v>48</v>
      </c>
      <c r="J843">
        <v>2900</v>
      </c>
      <c r="K843" t="s">
        <v>49</v>
      </c>
      <c r="L843" t="s">
        <v>50</v>
      </c>
      <c r="M843" t="s">
        <v>51</v>
      </c>
      <c r="N843">
        <v>941</v>
      </c>
      <c r="O843" t="s">
        <v>52</v>
      </c>
      <c r="P843" t="s">
        <v>53</v>
      </c>
      <c r="T843" t="s">
        <v>2313</v>
      </c>
      <c r="U843" t="s">
        <v>2861</v>
      </c>
      <c r="V843" t="s">
        <v>2862</v>
      </c>
      <c r="W843" t="s">
        <v>56</v>
      </c>
      <c r="X843" t="s">
        <v>2863</v>
      </c>
      <c r="Y843" t="s">
        <v>323</v>
      </c>
      <c r="Z843" s="3">
        <v>19</v>
      </c>
      <c r="AA843" t="s">
        <v>2316</v>
      </c>
      <c r="AB843" t="s">
        <v>2864</v>
      </c>
      <c r="AC843" t="s">
        <v>61</v>
      </c>
      <c r="AD843" t="s">
        <v>61</v>
      </c>
      <c r="AE843" t="s">
        <v>2865</v>
      </c>
      <c r="AF843" t="s">
        <v>63</v>
      </c>
      <c r="AH843">
        <v>0</v>
      </c>
      <c r="AI843" s="2">
        <v>45179</v>
      </c>
      <c r="AJ843" t="s">
        <v>64</v>
      </c>
      <c r="AK843" t="s">
        <v>64</v>
      </c>
      <c r="AL843" t="s">
        <v>2866</v>
      </c>
      <c r="AM843" t="s">
        <v>2861</v>
      </c>
      <c r="AN843" s="3">
        <v>52.9</v>
      </c>
      <c r="AO843" t="s">
        <v>2864</v>
      </c>
      <c r="AP843" t="s">
        <v>64</v>
      </c>
      <c r="AQ843" t="s">
        <v>2865</v>
      </c>
      <c r="AR843">
        <v>1024</v>
      </c>
      <c r="AS843" t="s">
        <v>66</v>
      </c>
    </row>
    <row r="844" spans="1:45" ht="16" x14ac:dyDescent="0.2">
      <c r="A844">
        <v>2611</v>
      </c>
      <c r="B844">
        <v>2611</v>
      </c>
      <c r="C844" s="2">
        <v>45179.413472222222</v>
      </c>
      <c r="E844" t="s">
        <v>1231</v>
      </c>
      <c r="F844" s="3">
        <v>52.9</v>
      </c>
      <c r="G844" t="s">
        <v>47</v>
      </c>
      <c r="H844" s="3">
        <v>0</v>
      </c>
      <c r="I844" t="s">
        <v>104</v>
      </c>
      <c r="J844">
        <v>941</v>
      </c>
      <c r="K844" t="s">
        <v>52</v>
      </c>
      <c r="L844" t="s">
        <v>53</v>
      </c>
      <c r="N844">
        <v>705</v>
      </c>
      <c r="O844" t="s">
        <v>52</v>
      </c>
      <c r="P844" t="s">
        <v>53</v>
      </c>
      <c r="T844" t="s">
        <v>2320</v>
      </c>
      <c r="U844" t="s">
        <v>2867</v>
      </c>
      <c r="Z844" s="3"/>
      <c r="AF844" t="s">
        <v>63</v>
      </c>
      <c r="AH844">
        <v>0</v>
      </c>
      <c r="AI844" s="2">
        <v>45179</v>
      </c>
      <c r="AJ844" t="s">
        <v>64</v>
      </c>
      <c r="AK844" t="s">
        <v>64</v>
      </c>
      <c r="AL844" t="s">
        <v>2868</v>
      </c>
      <c r="AM844" t="s">
        <v>2867</v>
      </c>
      <c r="AN844" s="3"/>
      <c r="AP844" t="s">
        <v>64</v>
      </c>
      <c r="AR844">
        <v>1023</v>
      </c>
      <c r="AS844" t="s">
        <v>66</v>
      </c>
    </row>
    <row r="845" spans="1:45" ht="16" x14ac:dyDescent="0.2">
      <c r="A845">
        <v>2613</v>
      </c>
      <c r="B845">
        <v>2613</v>
      </c>
      <c r="C845" s="2">
        <v>45181</v>
      </c>
      <c r="E845" t="s">
        <v>1262</v>
      </c>
      <c r="F845" s="3">
        <v>52.9</v>
      </c>
      <c r="G845" t="s">
        <v>47</v>
      </c>
      <c r="H845" s="3">
        <v>0</v>
      </c>
      <c r="I845" t="s">
        <v>48</v>
      </c>
      <c r="J845">
        <v>705</v>
      </c>
      <c r="K845" t="s">
        <v>52</v>
      </c>
      <c r="L845" t="s">
        <v>53</v>
      </c>
      <c r="N845">
        <v>940</v>
      </c>
      <c r="O845" t="s">
        <v>52</v>
      </c>
      <c r="P845" t="s">
        <v>53</v>
      </c>
      <c r="T845" t="s">
        <v>2313</v>
      </c>
      <c r="U845" t="s">
        <v>2869</v>
      </c>
      <c r="Z845" s="3"/>
      <c r="AF845" t="s">
        <v>63</v>
      </c>
      <c r="AH845">
        <v>0</v>
      </c>
      <c r="AI845" s="2">
        <v>45181</v>
      </c>
      <c r="AJ845" t="s">
        <v>64</v>
      </c>
      <c r="AK845" t="s">
        <v>64</v>
      </c>
      <c r="AL845" t="s">
        <v>2870</v>
      </c>
      <c r="AM845" t="s">
        <v>2869</v>
      </c>
      <c r="AN845" s="3"/>
      <c r="AP845" t="s">
        <v>64</v>
      </c>
      <c r="AR845">
        <v>1025</v>
      </c>
      <c r="AS845" t="s">
        <v>66</v>
      </c>
    </row>
    <row r="846" spans="1:45" ht="16" x14ac:dyDescent="0.2">
      <c r="A846">
        <v>2632</v>
      </c>
      <c r="B846">
        <v>2632</v>
      </c>
      <c r="C846" s="2">
        <v>45182</v>
      </c>
      <c r="E846" t="s">
        <v>2653</v>
      </c>
      <c r="F846" s="3">
        <v>24.05</v>
      </c>
      <c r="G846" t="s">
        <v>47</v>
      </c>
      <c r="H846" s="3">
        <v>0</v>
      </c>
      <c r="I846" t="s">
        <v>104</v>
      </c>
      <c r="J846">
        <v>561</v>
      </c>
      <c r="K846" t="s">
        <v>52</v>
      </c>
      <c r="L846" t="s">
        <v>53</v>
      </c>
      <c r="N846">
        <v>705</v>
      </c>
      <c r="O846" t="s">
        <v>52</v>
      </c>
      <c r="P846" t="s">
        <v>53</v>
      </c>
      <c r="T846" t="s">
        <v>2871</v>
      </c>
      <c r="Z846" s="3"/>
      <c r="AF846" t="s">
        <v>63</v>
      </c>
      <c r="AH846">
        <v>0</v>
      </c>
      <c r="AI846" s="2">
        <v>45182</v>
      </c>
      <c r="AJ846" t="s">
        <v>64</v>
      </c>
      <c r="AK846" t="s">
        <v>64</v>
      </c>
      <c r="AL846" t="s">
        <v>2872</v>
      </c>
      <c r="AN846" s="3"/>
      <c r="AP846" t="s">
        <v>64</v>
      </c>
      <c r="AR846">
        <v>1036</v>
      </c>
      <c r="AS846" t="s">
        <v>66</v>
      </c>
    </row>
    <row r="847" spans="1:45" ht="16" x14ac:dyDescent="0.2">
      <c r="A847">
        <v>2633</v>
      </c>
      <c r="B847">
        <v>2633</v>
      </c>
      <c r="C847" s="2">
        <v>45182</v>
      </c>
      <c r="E847" t="s">
        <v>779</v>
      </c>
      <c r="F847" s="3">
        <v>24.05</v>
      </c>
      <c r="G847" t="s">
        <v>47</v>
      </c>
      <c r="H847" s="3">
        <v>0</v>
      </c>
      <c r="I847" t="s">
        <v>48</v>
      </c>
      <c r="J847">
        <v>705</v>
      </c>
      <c r="K847" t="s">
        <v>52</v>
      </c>
      <c r="L847" t="s">
        <v>53</v>
      </c>
      <c r="N847">
        <v>940</v>
      </c>
      <c r="O847" t="s">
        <v>52</v>
      </c>
      <c r="P847" t="s">
        <v>53</v>
      </c>
      <c r="T847" t="s">
        <v>2873</v>
      </c>
      <c r="U847" t="s">
        <v>2874</v>
      </c>
      <c r="Z847" s="3"/>
      <c r="AF847" t="s">
        <v>63</v>
      </c>
      <c r="AH847">
        <v>0</v>
      </c>
      <c r="AI847" s="2">
        <v>45182</v>
      </c>
      <c r="AJ847" t="s">
        <v>64</v>
      </c>
      <c r="AK847" t="s">
        <v>64</v>
      </c>
      <c r="AL847" t="s">
        <v>2875</v>
      </c>
      <c r="AM847" t="s">
        <v>2874</v>
      </c>
      <c r="AN847" s="3"/>
      <c r="AP847" t="s">
        <v>64</v>
      </c>
      <c r="AR847">
        <v>1038</v>
      </c>
      <c r="AS847" t="s">
        <v>66</v>
      </c>
    </row>
    <row r="848" spans="1:45" ht="16" x14ac:dyDescent="0.2">
      <c r="A848">
        <v>2635</v>
      </c>
      <c r="B848">
        <v>2635</v>
      </c>
      <c r="C848" s="2">
        <v>45182</v>
      </c>
      <c r="D848" t="s">
        <v>1814</v>
      </c>
      <c r="E848" t="s">
        <v>2876</v>
      </c>
      <c r="F848" s="3">
        <v>950</v>
      </c>
      <c r="G848" t="s">
        <v>47</v>
      </c>
      <c r="H848" s="3">
        <v>0</v>
      </c>
      <c r="I848" t="s">
        <v>48</v>
      </c>
      <c r="J848">
        <v>2722</v>
      </c>
      <c r="K848" t="s">
        <v>49</v>
      </c>
      <c r="L848" t="s">
        <v>50</v>
      </c>
      <c r="M848" t="s">
        <v>51</v>
      </c>
      <c r="N848">
        <v>940</v>
      </c>
      <c r="O848" t="s">
        <v>52</v>
      </c>
      <c r="P848" t="s">
        <v>53</v>
      </c>
      <c r="T848" t="s">
        <v>2877</v>
      </c>
      <c r="U848" t="s">
        <v>2878</v>
      </c>
      <c r="V848" t="s">
        <v>2006</v>
      </c>
      <c r="W848" t="s">
        <v>56</v>
      </c>
      <c r="X848" t="s">
        <v>675</v>
      </c>
      <c r="Y848" t="s">
        <v>2879</v>
      </c>
      <c r="Z848" s="3">
        <v>0</v>
      </c>
      <c r="AA848" t="s">
        <v>2501</v>
      </c>
      <c r="AB848" t="s">
        <v>2856</v>
      </c>
      <c r="AC848" t="s">
        <v>61</v>
      </c>
      <c r="AD848" t="s">
        <v>61</v>
      </c>
      <c r="AE848" t="s">
        <v>2880</v>
      </c>
      <c r="AF848" t="s">
        <v>63</v>
      </c>
      <c r="AH848">
        <v>0</v>
      </c>
      <c r="AI848" s="2">
        <v>45182</v>
      </c>
      <c r="AJ848" t="s">
        <v>64</v>
      </c>
      <c r="AK848" t="s">
        <v>64</v>
      </c>
      <c r="AL848" t="s">
        <v>2881</v>
      </c>
      <c r="AM848" t="s">
        <v>2878</v>
      </c>
      <c r="AN848" s="3">
        <v>950</v>
      </c>
      <c r="AO848" t="s">
        <v>2856</v>
      </c>
      <c r="AP848" t="s">
        <v>64</v>
      </c>
      <c r="AQ848" t="s">
        <v>2880</v>
      </c>
      <c r="AR848">
        <v>1037</v>
      </c>
      <c r="AS848" t="s">
        <v>66</v>
      </c>
    </row>
    <row r="849" spans="1:45" ht="16" x14ac:dyDescent="0.2">
      <c r="A849">
        <v>2636</v>
      </c>
      <c r="B849">
        <v>2636</v>
      </c>
      <c r="C849" s="2">
        <v>45183</v>
      </c>
      <c r="D849" t="s">
        <v>1761</v>
      </c>
      <c r="E849" t="s">
        <v>2882</v>
      </c>
      <c r="F849" s="3">
        <v>4.24</v>
      </c>
      <c r="G849" t="s">
        <v>47</v>
      </c>
      <c r="H849" s="3">
        <v>0</v>
      </c>
      <c r="I849" t="s">
        <v>48</v>
      </c>
      <c r="J849">
        <v>2720</v>
      </c>
      <c r="K849" t="s">
        <v>49</v>
      </c>
      <c r="L849" t="s">
        <v>50</v>
      </c>
      <c r="M849" t="s">
        <v>51</v>
      </c>
      <c r="N849">
        <v>942</v>
      </c>
      <c r="O849" t="s">
        <v>52</v>
      </c>
      <c r="P849" t="s">
        <v>53</v>
      </c>
      <c r="T849" t="s">
        <v>2883</v>
      </c>
      <c r="U849" t="s">
        <v>2884</v>
      </c>
      <c r="V849" t="s">
        <v>2031</v>
      </c>
      <c r="W849" t="s">
        <v>56</v>
      </c>
      <c r="X849" t="s">
        <v>2885</v>
      </c>
      <c r="Y849" t="s">
        <v>2036</v>
      </c>
      <c r="Z849" s="3">
        <v>19</v>
      </c>
      <c r="AA849" t="s">
        <v>2886</v>
      </c>
      <c r="AB849" t="s">
        <v>2887</v>
      </c>
      <c r="AC849" t="s">
        <v>61</v>
      </c>
      <c r="AD849" t="s">
        <v>61</v>
      </c>
      <c r="AE849" t="s">
        <v>2888</v>
      </c>
      <c r="AF849" t="s">
        <v>63</v>
      </c>
      <c r="AH849">
        <v>0</v>
      </c>
      <c r="AI849" s="2">
        <v>45183</v>
      </c>
      <c r="AJ849" t="s">
        <v>64</v>
      </c>
      <c r="AK849" t="s">
        <v>64</v>
      </c>
      <c r="AL849" t="s">
        <v>2889</v>
      </c>
      <c r="AM849" t="s">
        <v>2884</v>
      </c>
      <c r="AN849" s="3">
        <v>4.24</v>
      </c>
      <c r="AO849" t="s">
        <v>2887</v>
      </c>
      <c r="AP849" t="s">
        <v>64</v>
      </c>
      <c r="AQ849" t="s">
        <v>2888</v>
      </c>
      <c r="AR849">
        <v>1039</v>
      </c>
      <c r="AS849" t="s">
        <v>66</v>
      </c>
    </row>
    <row r="850" spans="1:45" ht="16" x14ac:dyDescent="0.2">
      <c r="A850">
        <v>2639</v>
      </c>
      <c r="B850">
        <v>2639</v>
      </c>
      <c r="C850" s="2">
        <v>45183</v>
      </c>
      <c r="E850" t="s">
        <v>215</v>
      </c>
      <c r="F850" s="3">
        <v>1138.08</v>
      </c>
      <c r="G850" t="s">
        <v>47</v>
      </c>
      <c r="H850" s="3">
        <v>0</v>
      </c>
      <c r="I850" t="s">
        <v>48</v>
      </c>
      <c r="J850">
        <v>1700</v>
      </c>
      <c r="K850" t="s">
        <v>52</v>
      </c>
      <c r="L850" t="s">
        <v>203</v>
      </c>
      <c r="N850">
        <v>940</v>
      </c>
      <c r="O850" t="s">
        <v>52</v>
      </c>
      <c r="P850" t="s">
        <v>53</v>
      </c>
      <c r="T850" t="s">
        <v>2890</v>
      </c>
      <c r="U850" t="s">
        <v>2891</v>
      </c>
      <c r="Z850" s="3"/>
      <c r="AF850" t="s">
        <v>63</v>
      </c>
      <c r="AH850">
        <v>0</v>
      </c>
      <c r="AI850" s="2">
        <v>45183</v>
      </c>
      <c r="AJ850" t="s">
        <v>64</v>
      </c>
      <c r="AK850" t="s">
        <v>64</v>
      </c>
      <c r="AL850" t="s">
        <v>2892</v>
      </c>
      <c r="AM850" t="s">
        <v>2891</v>
      </c>
      <c r="AN850" s="3"/>
      <c r="AP850" t="s">
        <v>64</v>
      </c>
      <c r="AR850">
        <v>1042</v>
      </c>
      <c r="AS850" t="s">
        <v>66</v>
      </c>
    </row>
    <row r="851" spans="1:45" ht="16" x14ac:dyDescent="0.2">
      <c r="A851">
        <v>2640</v>
      </c>
      <c r="B851">
        <v>2640</v>
      </c>
      <c r="C851" s="2">
        <v>45183</v>
      </c>
      <c r="D851" t="s">
        <v>1761</v>
      </c>
      <c r="E851" t="s">
        <v>2893</v>
      </c>
      <c r="F851" s="3">
        <v>492.81</v>
      </c>
      <c r="G851" t="s">
        <v>47</v>
      </c>
      <c r="H851" s="3">
        <v>0</v>
      </c>
      <c r="I851" t="s">
        <v>48</v>
      </c>
      <c r="J851">
        <v>2722</v>
      </c>
      <c r="K851" t="s">
        <v>49</v>
      </c>
      <c r="L851" t="s">
        <v>50</v>
      </c>
      <c r="M851" t="s">
        <v>51</v>
      </c>
      <c r="N851">
        <v>940</v>
      </c>
      <c r="O851" t="s">
        <v>52</v>
      </c>
      <c r="P851" t="s">
        <v>53</v>
      </c>
      <c r="T851" t="s">
        <v>2894</v>
      </c>
      <c r="U851" t="s">
        <v>2895</v>
      </c>
      <c r="V851" t="s">
        <v>2896</v>
      </c>
      <c r="W851" t="s">
        <v>243</v>
      </c>
      <c r="X851" t="s">
        <v>2897</v>
      </c>
      <c r="Y851" t="s">
        <v>2898</v>
      </c>
      <c r="Z851" s="3" t="s">
        <v>484</v>
      </c>
      <c r="AA851" t="s">
        <v>2899</v>
      </c>
      <c r="AB851" t="s">
        <v>2900</v>
      </c>
      <c r="AC851" t="s">
        <v>249</v>
      </c>
      <c r="AD851" t="s">
        <v>249</v>
      </c>
      <c r="AE851" t="s">
        <v>2901</v>
      </c>
      <c r="AF851" t="s">
        <v>63</v>
      </c>
      <c r="AH851">
        <v>0</v>
      </c>
      <c r="AI851" s="2">
        <v>45183</v>
      </c>
      <c r="AJ851" t="s">
        <v>64</v>
      </c>
      <c r="AK851" t="s">
        <v>64</v>
      </c>
      <c r="AL851" t="s">
        <v>2902</v>
      </c>
      <c r="AM851" t="s">
        <v>2895</v>
      </c>
      <c r="AN851" s="3" t="s">
        <v>2899</v>
      </c>
      <c r="AO851" t="s">
        <v>2900</v>
      </c>
      <c r="AP851" t="s">
        <v>64</v>
      </c>
      <c r="AQ851" t="s">
        <v>2901</v>
      </c>
      <c r="AR851">
        <v>1041</v>
      </c>
      <c r="AS851" t="s">
        <v>66</v>
      </c>
    </row>
    <row r="852" spans="1:45" ht="16" x14ac:dyDescent="0.2">
      <c r="A852">
        <v>2641</v>
      </c>
      <c r="B852">
        <v>2641</v>
      </c>
      <c r="C852" s="2">
        <v>45183</v>
      </c>
      <c r="D852" t="s">
        <v>1748</v>
      </c>
      <c r="E852" t="s">
        <v>2903</v>
      </c>
      <c r="F852" s="3">
        <v>42.5</v>
      </c>
      <c r="G852" t="s">
        <v>47</v>
      </c>
      <c r="H852" s="3">
        <v>0</v>
      </c>
      <c r="I852" t="s">
        <v>48</v>
      </c>
      <c r="J852">
        <v>2705</v>
      </c>
      <c r="K852" t="s">
        <v>49</v>
      </c>
      <c r="L852" t="s">
        <v>50</v>
      </c>
      <c r="M852" t="s">
        <v>51</v>
      </c>
      <c r="N852">
        <v>940</v>
      </c>
      <c r="O852" t="s">
        <v>52</v>
      </c>
      <c r="P852" t="s">
        <v>53</v>
      </c>
      <c r="T852" t="s">
        <v>2894</v>
      </c>
      <c r="U852" t="s">
        <v>2895</v>
      </c>
      <c r="V852" t="s">
        <v>2896</v>
      </c>
      <c r="W852" t="s">
        <v>243</v>
      </c>
      <c r="X852" t="s">
        <v>2897</v>
      </c>
      <c r="Y852" t="s">
        <v>2898</v>
      </c>
      <c r="Z852" s="3" t="s">
        <v>484</v>
      </c>
      <c r="AA852" t="s">
        <v>2899</v>
      </c>
      <c r="AB852" t="s">
        <v>2900</v>
      </c>
      <c r="AC852" t="s">
        <v>249</v>
      </c>
      <c r="AD852" t="s">
        <v>249</v>
      </c>
      <c r="AE852" t="s">
        <v>2901</v>
      </c>
      <c r="AF852" t="s">
        <v>63</v>
      </c>
      <c r="AH852">
        <v>0</v>
      </c>
      <c r="AI852" s="2">
        <v>45183</v>
      </c>
      <c r="AJ852" t="s">
        <v>64</v>
      </c>
      <c r="AK852" t="s">
        <v>64</v>
      </c>
      <c r="AL852" t="s">
        <v>2902</v>
      </c>
      <c r="AM852" t="s">
        <v>2895</v>
      </c>
      <c r="AN852" s="3" t="s">
        <v>2899</v>
      </c>
      <c r="AO852" t="s">
        <v>2900</v>
      </c>
      <c r="AP852" t="s">
        <v>64</v>
      </c>
      <c r="AQ852" t="s">
        <v>2901</v>
      </c>
      <c r="AR852">
        <v>1041</v>
      </c>
      <c r="AS852" t="s">
        <v>66</v>
      </c>
    </row>
    <row r="853" spans="1:45" ht="16" x14ac:dyDescent="0.2">
      <c r="A853">
        <v>2642</v>
      </c>
      <c r="B853">
        <v>2642</v>
      </c>
      <c r="C853" s="2">
        <v>45183</v>
      </c>
      <c r="D853" t="s">
        <v>747</v>
      </c>
      <c r="E853" t="s">
        <v>2904</v>
      </c>
      <c r="F853" s="3">
        <v>5362.68</v>
      </c>
      <c r="G853" t="s">
        <v>47</v>
      </c>
      <c r="H853" s="3">
        <v>0</v>
      </c>
      <c r="I853" t="s">
        <v>104</v>
      </c>
      <c r="J853">
        <v>940</v>
      </c>
      <c r="K853" t="s">
        <v>52</v>
      </c>
      <c r="L853" t="s">
        <v>53</v>
      </c>
      <c r="N853">
        <v>6565</v>
      </c>
      <c r="O853" t="s">
        <v>49</v>
      </c>
      <c r="P853" t="s">
        <v>105</v>
      </c>
      <c r="Q853" t="s">
        <v>749</v>
      </c>
      <c r="T853" t="s">
        <v>2905</v>
      </c>
      <c r="U853" t="s">
        <v>2906</v>
      </c>
      <c r="V853" t="s">
        <v>2056</v>
      </c>
      <c r="W853" t="s">
        <v>752</v>
      </c>
      <c r="X853" t="s">
        <v>2907</v>
      </c>
      <c r="Y853" t="s">
        <v>754</v>
      </c>
      <c r="Z853" s="3">
        <v>0</v>
      </c>
      <c r="AA853" t="s">
        <v>2905</v>
      </c>
      <c r="AB853" t="s">
        <v>2908</v>
      </c>
      <c r="AC853" t="s">
        <v>61</v>
      </c>
      <c r="AD853" t="s">
        <v>61</v>
      </c>
      <c r="AE853" t="s">
        <v>2909</v>
      </c>
      <c r="AF853" t="s">
        <v>63</v>
      </c>
      <c r="AH853">
        <v>0</v>
      </c>
      <c r="AI853" s="2">
        <v>45183</v>
      </c>
      <c r="AJ853" t="s">
        <v>64</v>
      </c>
      <c r="AK853" t="s">
        <v>64</v>
      </c>
      <c r="AL853" t="s">
        <v>2910</v>
      </c>
      <c r="AM853" t="s">
        <v>2906</v>
      </c>
      <c r="AN853" s="3">
        <v>5362.68</v>
      </c>
      <c r="AO853" t="s">
        <v>2908</v>
      </c>
      <c r="AP853" t="s">
        <v>64</v>
      </c>
      <c r="AQ853" t="s">
        <v>2909</v>
      </c>
      <c r="AR853">
        <v>1040</v>
      </c>
      <c r="AS853" t="s">
        <v>66</v>
      </c>
    </row>
    <row r="854" spans="1:45" ht="16" x14ac:dyDescent="0.2">
      <c r="A854">
        <v>2648</v>
      </c>
      <c r="B854">
        <v>2648</v>
      </c>
      <c r="C854" s="2">
        <v>45187</v>
      </c>
      <c r="D854" t="s">
        <v>1538</v>
      </c>
      <c r="E854" t="s">
        <v>2911</v>
      </c>
      <c r="F854" s="3">
        <v>55500</v>
      </c>
      <c r="G854" t="s">
        <v>47</v>
      </c>
      <c r="H854" s="3">
        <v>0</v>
      </c>
      <c r="I854" t="s">
        <v>104</v>
      </c>
      <c r="J854">
        <v>940</v>
      </c>
      <c r="K854" t="s">
        <v>52</v>
      </c>
      <c r="L854" t="s">
        <v>53</v>
      </c>
      <c r="N854">
        <v>3200</v>
      </c>
      <c r="O854" t="s">
        <v>49</v>
      </c>
      <c r="P854" t="s">
        <v>105</v>
      </c>
      <c r="Q854" t="s">
        <v>106</v>
      </c>
      <c r="T854" t="s">
        <v>2912</v>
      </c>
      <c r="U854" t="s">
        <v>2913</v>
      </c>
      <c r="Z854" s="3"/>
      <c r="AF854" t="s">
        <v>63</v>
      </c>
      <c r="AH854">
        <v>0</v>
      </c>
      <c r="AI854" s="2">
        <v>45187</v>
      </c>
      <c r="AJ854" t="s">
        <v>64</v>
      </c>
      <c r="AK854" t="s">
        <v>64</v>
      </c>
      <c r="AL854" t="s">
        <v>2914</v>
      </c>
      <c r="AM854" t="s">
        <v>2913</v>
      </c>
      <c r="AN854" s="3"/>
      <c r="AP854" t="s">
        <v>64</v>
      </c>
      <c r="AR854">
        <v>1043</v>
      </c>
      <c r="AS854" t="s">
        <v>66</v>
      </c>
    </row>
    <row r="855" spans="1:45" ht="16" x14ac:dyDescent="0.2">
      <c r="A855">
        <v>2782</v>
      </c>
      <c r="B855">
        <v>2782</v>
      </c>
      <c r="C855" s="2">
        <v>45187</v>
      </c>
      <c r="D855" t="s">
        <v>1814</v>
      </c>
      <c r="E855" t="s">
        <v>2915</v>
      </c>
      <c r="F855" s="3">
        <v>800</v>
      </c>
      <c r="G855" t="s">
        <v>47</v>
      </c>
      <c r="H855" s="3">
        <v>0</v>
      </c>
      <c r="I855" t="s">
        <v>48</v>
      </c>
      <c r="J855">
        <v>2721</v>
      </c>
      <c r="K855" t="s">
        <v>49</v>
      </c>
      <c r="L855" t="s">
        <v>50</v>
      </c>
      <c r="M855" t="s">
        <v>51</v>
      </c>
      <c r="N855">
        <v>940</v>
      </c>
      <c r="O855" t="s">
        <v>52</v>
      </c>
      <c r="P855" t="s">
        <v>53</v>
      </c>
      <c r="T855" t="s">
        <v>2916</v>
      </c>
      <c r="U855" t="s">
        <v>2917</v>
      </c>
      <c r="V855" t="s">
        <v>2008</v>
      </c>
      <c r="W855" t="s">
        <v>56</v>
      </c>
      <c r="X855" t="s">
        <v>1033</v>
      </c>
      <c r="Y855" t="s">
        <v>2879</v>
      </c>
      <c r="Z855" s="3">
        <v>0</v>
      </c>
      <c r="AA855" t="s">
        <v>1678</v>
      </c>
      <c r="AB855" t="s">
        <v>2856</v>
      </c>
      <c r="AC855" t="s">
        <v>61</v>
      </c>
      <c r="AD855" t="s">
        <v>61</v>
      </c>
      <c r="AE855" t="s">
        <v>2918</v>
      </c>
      <c r="AF855" t="s">
        <v>63</v>
      </c>
      <c r="AH855">
        <v>0</v>
      </c>
      <c r="AI855" s="2">
        <v>45187</v>
      </c>
      <c r="AJ855" t="s">
        <v>64</v>
      </c>
      <c r="AK855" t="s">
        <v>64</v>
      </c>
      <c r="AL855" t="s">
        <v>2919</v>
      </c>
      <c r="AM855" t="s">
        <v>2917</v>
      </c>
      <c r="AN855" s="3">
        <v>800</v>
      </c>
      <c r="AO855" t="s">
        <v>2856</v>
      </c>
      <c r="AP855" t="s">
        <v>64</v>
      </c>
      <c r="AQ855" t="s">
        <v>2918</v>
      </c>
      <c r="AR855">
        <v>1044</v>
      </c>
      <c r="AS855" t="s">
        <v>66</v>
      </c>
    </row>
    <row r="856" spans="1:45" ht="16" x14ac:dyDescent="0.2">
      <c r="A856">
        <v>2650</v>
      </c>
      <c r="B856">
        <v>2650</v>
      </c>
      <c r="C856" s="2">
        <v>45189</v>
      </c>
      <c r="D856" t="s">
        <v>1782</v>
      </c>
      <c r="E856" t="s">
        <v>287</v>
      </c>
      <c r="F856" s="3">
        <v>95.2</v>
      </c>
      <c r="G856" t="s">
        <v>47</v>
      </c>
      <c r="H856" s="3">
        <v>0</v>
      </c>
      <c r="I856" t="s">
        <v>48</v>
      </c>
      <c r="J856">
        <v>2894</v>
      </c>
      <c r="K856" t="s">
        <v>49</v>
      </c>
      <c r="L856" t="s">
        <v>50</v>
      </c>
      <c r="M856" t="s">
        <v>51</v>
      </c>
      <c r="N856">
        <v>940</v>
      </c>
      <c r="O856" t="s">
        <v>52</v>
      </c>
      <c r="P856" t="s">
        <v>53</v>
      </c>
      <c r="T856" t="s">
        <v>288</v>
      </c>
      <c r="U856" t="s">
        <v>2920</v>
      </c>
      <c r="V856" t="s">
        <v>2083</v>
      </c>
      <c r="W856" t="s">
        <v>56</v>
      </c>
      <c r="X856" t="s">
        <v>2921</v>
      </c>
      <c r="Y856" t="s">
        <v>291</v>
      </c>
      <c r="Z856" s="3">
        <v>19</v>
      </c>
      <c r="AA856" t="s">
        <v>292</v>
      </c>
      <c r="AB856" t="s">
        <v>2908</v>
      </c>
      <c r="AC856" t="s">
        <v>61</v>
      </c>
      <c r="AD856" t="s">
        <v>61</v>
      </c>
      <c r="AE856" t="s">
        <v>2922</v>
      </c>
      <c r="AF856" t="s">
        <v>63</v>
      </c>
      <c r="AH856">
        <v>0</v>
      </c>
      <c r="AI856" s="2">
        <v>45189</v>
      </c>
      <c r="AJ856" t="s">
        <v>64</v>
      </c>
      <c r="AK856" t="s">
        <v>64</v>
      </c>
      <c r="AL856" t="s">
        <v>2923</v>
      </c>
      <c r="AM856" t="s">
        <v>2920</v>
      </c>
      <c r="AN856" s="3">
        <v>95.2</v>
      </c>
      <c r="AO856" t="s">
        <v>2908</v>
      </c>
      <c r="AP856" t="s">
        <v>64</v>
      </c>
      <c r="AQ856" t="s">
        <v>2922</v>
      </c>
      <c r="AR856">
        <v>1045</v>
      </c>
      <c r="AS856" t="s">
        <v>66</v>
      </c>
    </row>
    <row r="857" spans="1:45" ht="16" x14ac:dyDescent="0.2">
      <c r="A857">
        <v>2671</v>
      </c>
      <c r="B857">
        <v>2671</v>
      </c>
      <c r="C857" s="2">
        <v>45189</v>
      </c>
      <c r="D857" t="s">
        <v>1761</v>
      </c>
      <c r="E857" t="s">
        <v>2032</v>
      </c>
      <c r="F857" s="3">
        <v>22.61</v>
      </c>
      <c r="G857" t="s">
        <v>47</v>
      </c>
      <c r="H857" s="3">
        <v>0</v>
      </c>
      <c r="I857" t="s">
        <v>48</v>
      </c>
      <c r="J857">
        <v>2720</v>
      </c>
      <c r="K857" t="s">
        <v>49</v>
      </c>
      <c r="L857" t="s">
        <v>50</v>
      </c>
      <c r="M857" t="s">
        <v>51</v>
      </c>
      <c r="N857">
        <v>942</v>
      </c>
      <c r="O857" t="s">
        <v>52</v>
      </c>
      <c r="P857" t="s">
        <v>53</v>
      </c>
      <c r="T857" t="s">
        <v>2924</v>
      </c>
      <c r="U857" t="s">
        <v>2925</v>
      </c>
      <c r="V857" t="s">
        <v>2095</v>
      </c>
      <c r="W857" t="s">
        <v>56</v>
      </c>
      <c r="X857" t="s">
        <v>2926</v>
      </c>
      <c r="Y857" t="s">
        <v>2036</v>
      </c>
      <c r="Z857" s="3">
        <v>19</v>
      </c>
      <c r="AA857" t="s">
        <v>2927</v>
      </c>
      <c r="AB857" t="s">
        <v>2928</v>
      </c>
      <c r="AC857" t="s">
        <v>61</v>
      </c>
      <c r="AD857" t="s">
        <v>61</v>
      </c>
      <c r="AE857" t="s">
        <v>2929</v>
      </c>
      <c r="AF857" t="s">
        <v>63</v>
      </c>
      <c r="AH857">
        <v>0</v>
      </c>
      <c r="AI857" s="2">
        <v>45189</v>
      </c>
      <c r="AJ857" t="s">
        <v>64</v>
      </c>
      <c r="AK857" t="s">
        <v>64</v>
      </c>
      <c r="AL857" t="s">
        <v>2930</v>
      </c>
      <c r="AM857" t="s">
        <v>2925</v>
      </c>
      <c r="AN857" s="3">
        <v>22.61</v>
      </c>
      <c r="AO857" t="s">
        <v>2928</v>
      </c>
      <c r="AP857" t="s">
        <v>64</v>
      </c>
      <c r="AQ857" t="s">
        <v>2929</v>
      </c>
      <c r="AR857">
        <v>1066</v>
      </c>
      <c r="AS857" t="s">
        <v>66</v>
      </c>
    </row>
    <row r="858" spans="1:45" ht="16" x14ac:dyDescent="0.2">
      <c r="A858">
        <v>2651</v>
      </c>
      <c r="B858">
        <v>2651</v>
      </c>
      <c r="C858" s="2">
        <v>45190</v>
      </c>
      <c r="E858" t="s">
        <v>744</v>
      </c>
      <c r="F858" s="3">
        <v>27.29</v>
      </c>
      <c r="G858" t="s">
        <v>47</v>
      </c>
      <c r="H858" s="3">
        <v>0</v>
      </c>
      <c r="I858" t="s">
        <v>48</v>
      </c>
      <c r="J858">
        <v>705</v>
      </c>
      <c r="K858" t="s">
        <v>52</v>
      </c>
      <c r="L858" t="s">
        <v>53</v>
      </c>
      <c r="N858">
        <v>940</v>
      </c>
      <c r="O858" t="s">
        <v>52</v>
      </c>
      <c r="P858" t="s">
        <v>53</v>
      </c>
      <c r="T858" t="s">
        <v>2931</v>
      </c>
      <c r="U858" t="s">
        <v>649</v>
      </c>
      <c r="Z858" s="3"/>
      <c r="AF858" t="s">
        <v>63</v>
      </c>
      <c r="AH858">
        <v>0</v>
      </c>
      <c r="AI858" s="2">
        <v>45190</v>
      </c>
      <c r="AJ858" t="s">
        <v>64</v>
      </c>
      <c r="AK858" t="s">
        <v>64</v>
      </c>
      <c r="AL858" t="s">
        <v>2932</v>
      </c>
      <c r="AM858" t="s">
        <v>649</v>
      </c>
      <c r="AN858" s="3"/>
      <c r="AP858" t="s">
        <v>64</v>
      </c>
      <c r="AR858">
        <v>1046</v>
      </c>
      <c r="AS858" t="s">
        <v>66</v>
      </c>
    </row>
    <row r="859" spans="1:45" ht="16" x14ac:dyDescent="0.2">
      <c r="A859">
        <v>2676</v>
      </c>
      <c r="B859">
        <v>2676</v>
      </c>
      <c r="C859" s="2">
        <v>45190</v>
      </c>
      <c r="E859" t="s">
        <v>2933</v>
      </c>
      <c r="F859" s="3">
        <v>27.29</v>
      </c>
      <c r="G859" t="s">
        <v>47</v>
      </c>
      <c r="H859" s="3">
        <v>0</v>
      </c>
      <c r="I859" t="s">
        <v>104</v>
      </c>
      <c r="J859">
        <v>942</v>
      </c>
      <c r="K859" t="s">
        <v>52</v>
      </c>
      <c r="L859" t="s">
        <v>53</v>
      </c>
      <c r="N859">
        <v>705</v>
      </c>
      <c r="O859" t="s">
        <v>52</v>
      </c>
      <c r="P859" t="s">
        <v>53</v>
      </c>
      <c r="T859" t="s">
        <v>2934</v>
      </c>
      <c r="U859" t="s">
        <v>2935</v>
      </c>
      <c r="Z859" s="3"/>
      <c r="AF859" t="s">
        <v>63</v>
      </c>
      <c r="AH859">
        <v>0</v>
      </c>
      <c r="AI859" s="2">
        <v>45190</v>
      </c>
      <c r="AJ859" t="s">
        <v>64</v>
      </c>
      <c r="AK859" t="s">
        <v>64</v>
      </c>
      <c r="AL859" t="s">
        <v>2936</v>
      </c>
      <c r="AM859" t="s">
        <v>2935</v>
      </c>
      <c r="AN859" s="3"/>
      <c r="AP859" t="s">
        <v>64</v>
      </c>
      <c r="AR859">
        <v>1068</v>
      </c>
      <c r="AS859" t="s">
        <v>66</v>
      </c>
    </row>
    <row r="860" spans="1:45" ht="16" x14ac:dyDescent="0.2">
      <c r="A860">
        <v>3683</v>
      </c>
      <c r="B860">
        <v>3683</v>
      </c>
      <c r="C860" s="2">
        <v>45190</v>
      </c>
      <c r="E860" t="s">
        <v>2937</v>
      </c>
      <c r="F860" s="3">
        <v>50</v>
      </c>
      <c r="G860" t="s">
        <v>47</v>
      </c>
      <c r="H860" s="3">
        <v>0</v>
      </c>
      <c r="I860" t="s">
        <v>48</v>
      </c>
      <c r="J860">
        <v>630</v>
      </c>
      <c r="K860" t="s">
        <v>52</v>
      </c>
      <c r="L860" t="s">
        <v>53</v>
      </c>
      <c r="N860">
        <v>942</v>
      </c>
      <c r="O860" t="s">
        <v>52</v>
      </c>
      <c r="P860" t="s">
        <v>53</v>
      </c>
      <c r="T860" t="s">
        <v>653</v>
      </c>
      <c r="U860" t="s">
        <v>2938</v>
      </c>
      <c r="V860" t="s">
        <v>2150</v>
      </c>
      <c r="W860" t="s">
        <v>56</v>
      </c>
      <c r="X860" t="s">
        <v>2939</v>
      </c>
      <c r="Y860" t="s">
        <v>2940</v>
      </c>
      <c r="Z860" s="3">
        <v>19</v>
      </c>
      <c r="AA860" t="s">
        <v>364</v>
      </c>
      <c r="AB860" t="s">
        <v>2941</v>
      </c>
      <c r="AC860" t="s">
        <v>61</v>
      </c>
      <c r="AD860" t="s">
        <v>61</v>
      </c>
      <c r="AE860" t="s">
        <v>2942</v>
      </c>
      <c r="AF860" t="s">
        <v>63</v>
      </c>
      <c r="AH860">
        <v>0</v>
      </c>
      <c r="AI860" s="2">
        <v>45190</v>
      </c>
      <c r="AJ860" t="s">
        <v>64</v>
      </c>
      <c r="AK860" t="s">
        <v>64</v>
      </c>
      <c r="AL860" t="s">
        <v>2943</v>
      </c>
      <c r="AM860" t="s">
        <v>2938</v>
      </c>
      <c r="AN860" s="3">
        <v>50</v>
      </c>
      <c r="AO860" t="s">
        <v>2941</v>
      </c>
      <c r="AP860" t="s">
        <v>64</v>
      </c>
      <c r="AQ860" t="s">
        <v>2942</v>
      </c>
      <c r="AR860">
        <v>1067</v>
      </c>
      <c r="AS860" t="s">
        <v>66</v>
      </c>
    </row>
    <row r="861" spans="1:45" ht="16" x14ac:dyDescent="0.2">
      <c r="A861">
        <v>2653</v>
      </c>
      <c r="B861">
        <v>2653</v>
      </c>
      <c r="C861" s="2">
        <v>45191</v>
      </c>
      <c r="E861" t="s">
        <v>932</v>
      </c>
      <c r="F861" s="3">
        <v>7654.41</v>
      </c>
      <c r="G861" t="s">
        <v>47</v>
      </c>
      <c r="H861" s="3">
        <v>0</v>
      </c>
      <c r="I861" t="s">
        <v>48</v>
      </c>
      <c r="J861">
        <v>1712</v>
      </c>
      <c r="K861" t="s">
        <v>52</v>
      </c>
      <c r="L861" t="s">
        <v>203</v>
      </c>
      <c r="N861">
        <v>940</v>
      </c>
      <c r="O861" t="s">
        <v>52</v>
      </c>
      <c r="P861" t="s">
        <v>53</v>
      </c>
      <c r="T861" t="s">
        <v>2944</v>
      </c>
      <c r="U861" t="s">
        <v>2945</v>
      </c>
      <c r="Z861" s="3"/>
      <c r="AF861" t="s">
        <v>63</v>
      </c>
      <c r="AH861">
        <v>0</v>
      </c>
      <c r="AI861" s="2">
        <v>45191</v>
      </c>
      <c r="AJ861" t="s">
        <v>64</v>
      </c>
      <c r="AK861" t="s">
        <v>64</v>
      </c>
      <c r="AL861" t="s">
        <v>2946</v>
      </c>
      <c r="AM861" t="s">
        <v>2945</v>
      </c>
      <c r="AN861" s="3"/>
      <c r="AP861" t="s">
        <v>64</v>
      </c>
      <c r="AR861">
        <v>1047</v>
      </c>
      <c r="AS861" t="s">
        <v>66</v>
      </c>
    </row>
    <row r="862" spans="1:45" ht="16" x14ac:dyDescent="0.2">
      <c r="A862">
        <v>2654</v>
      </c>
      <c r="B862">
        <v>2654</v>
      </c>
      <c r="C862" s="2">
        <v>45194</v>
      </c>
      <c r="D862" t="s">
        <v>1814</v>
      </c>
      <c r="E862" t="s">
        <v>2057</v>
      </c>
      <c r="F862" s="3">
        <v>22.46</v>
      </c>
      <c r="G862" t="s">
        <v>47</v>
      </c>
      <c r="H862" s="3">
        <v>0</v>
      </c>
      <c r="I862" t="s">
        <v>48</v>
      </c>
      <c r="J862">
        <v>2710</v>
      </c>
      <c r="K862" t="s">
        <v>49</v>
      </c>
      <c r="L862" t="s">
        <v>50</v>
      </c>
      <c r="M862" t="s">
        <v>51</v>
      </c>
      <c r="N862">
        <v>940</v>
      </c>
      <c r="O862" t="s">
        <v>52</v>
      </c>
      <c r="P862" t="s">
        <v>53</v>
      </c>
      <c r="T862" t="s">
        <v>2947</v>
      </c>
      <c r="U862" t="s">
        <v>2948</v>
      </c>
      <c r="V862" t="s">
        <v>2076</v>
      </c>
      <c r="W862" t="s">
        <v>56</v>
      </c>
      <c r="X862" t="s">
        <v>2949</v>
      </c>
      <c r="Y862" t="s">
        <v>2061</v>
      </c>
      <c r="Z862" s="3">
        <v>19</v>
      </c>
      <c r="AA862" t="s">
        <v>2950</v>
      </c>
      <c r="AB862" t="s">
        <v>2951</v>
      </c>
      <c r="AC862" t="s">
        <v>61</v>
      </c>
      <c r="AD862" t="s">
        <v>61</v>
      </c>
      <c r="AE862" t="s">
        <v>2952</v>
      </c>
      <c r="AF862" t="s">
        <v>63</v>
      </c>
      <c r="AH862">
        <v>0</v>
      </c>
      <c r="AI862" s="2">
        <v>45194</v>
      </c>
      <c r="AJ862" t="s">
        <v>64</v>
      </c>
      <c r="AK862" t="s">
        <v>64</v>
      </c>
      <c r="AL862" t="s">
        <v>2953</v>
      </c>
      <c r="AM862" t="s">
        <v>2948</v>
      </c>
      <c r="AN862" s="3">
        <v>22.46</v>
      </c>
      <c r="AO862" t="s">
        <v>2951</v>
      </c>
      <c r="AP862" t="s">
        <v>64</v>
      </c>
      <c r="AQ862" t="s">
        <v>2952</v>
      </c>
      <c r="AR862">
        <v>1048</v>
      </c>
      <c r="AS862" t="s">
        <v>66</v>
      </c>
    </row>
    <row r="863" spans="1:45" ht="16" x14ac:dyDescent="0.2">
      <c r="A863">
        <v>2680</v>
      </c>
      <c r="B863">
        <v>2680</v>
      </c>
      <c r="C863" s="2">
        <v>45194</v>
      </c>
      <c r="D863" t="s">
        <v>1761</v>
      </c>
      <c r="E863" t="s">
        <v>2954</v>
      </c>
      <c r="F863" s="3">
        <v>71.88</v>
      </c>
      <c r="G863" t="s">
        <v>47</v>
      </c>
      <c r="H863" s="3">
        <v>0</v>
      </c>
      <c r="I863" t="s">
        <v>48</v>
      </c>
      <c r="J863">
        <v>2720</v>
      </c>
      <c r="K863" t="s">
        <v>49</v>
      </c>
      <c r="L863" t="s">
        <v>50</v>
      </c>
      <c r="M863" t="s">
        <v>51</v>
      </c>
      <c r="N863">
        <v>942</v>
      </c>
      <c r="O863" t="s">
        <v>52</v>
      </c>
      <c r="P863" t="s">
        <v>53</v>
      </c>
      <c r="T863" t="s">
        <v>950</v>
      </c>
      <c r="U863" t="s">
        <v>2955</v>
      </c>
      <c r="V863" t="s">
        <v>2114</v>
      </c>
      <c r="W863" t="s">
        <v>56</v>
      </c>
      <c r="X863" t="s">
        <v>2956</v>
      </c>
      <c r="Y863" t="s">
        <v>953</v>
      </c>
      <c r="Z863" s="3">
        <v>19</v>
      </c>
      <c r="AA863" t="s">
        <v>954</v>
      </c>
      <c r="AB863" t="s">
        <v>2951</v>
      </c>
      <c r="AC863" t="s">
        <v>61</v>
      </c>
      <c r="AD863" t="s">
        <v>61</v>
      </c>
      <c r="AE863" t="s">
        <v>2957</v>
      </c>
      <c r="AF863" t="s">
        <v>63</v>
      </c>
      <c r="AH863">
        <v>0</v>
      </c>
      <c r="AI863" s="2">
        <v>45194</v>
      </c>
      <c r="AJ863" t="s">
        <v>64</v>
      </c>
      <c r="AK863" t="s">
        <v>64</v>
      </c>
      <c r="AL863" t="s">
        <v>2958</v>
      </c>
      <c r="AM863" t="s">
        <v>2955</v>
      </c>
      <c r="AN863" s="3">
        <v>71.88</v>
      </c>
      <c r="AO863" t="s">
        <v>2951</v>
      </c>
      <c r="AP863" t="s">
        <v>64</v>
      </c>
      <c r="AQ863" t="s">
        <v>2957</v>
      </c>
      <c r="AR863">
        <v>1069</v>
      </c>
      <c r="AS863" t="s">
        <v>66</v>
      </c>
    </row>
    <row r="864" spans="1:45" ht="16" x14ac:dyDescent="0.2">
      <c r="A864">
        <v>3684</v>
      </c>
      <c r="B864">
        <v>3684</v>
      </c>
      <c r="C864" s="2">
        <v>45194</v>
      </c>
      <c r="E864" t="s">
        <v>2959</v>
      </c>
      <c r="F864" s="3">
        <v>34.33</v>
      </c>
      <c r="G864" t="s">
        <v>47</v>
      </c>
      <c r="H864" s="3">
        <v>0</v>
      </c>
      <c r="I864" t="s">
        <v>48</v>
      </c>
      <c r="J864">
        <v>630</v>
      </c>
      <c r="K864" t="s">
        <v>52</v>
      </c>
      <c r="L864" t="s">
        <v>53</v>
      </c>
      <c r="N864">
        <v>942</v>
      </c>
      <c r="O864" t="s">
        <v>52</v>
      </c>
      <c r="P864" t="s">
        <v>53</v>
      </c>
      <c r="T864" t="s">
        <v>2960</v>
      </c>
      <c r="U864" t="s">
        <v>2961</v>
      </c>
      <c r="Z864" s="3"/>
      <c r="AF864" t="s">
        <v>63</v>
      </c>
      <c r="AH864">
        <v>0</v>
      </c>
      <c r="AI864" s="2">
        <v>45194</v>
      </c>
      <c r="AJ864" t="s">
        <v>64</v>
      </c>
      <c r="AK864" t="s">
        <v>64</v>
      </c>
      <c r="AL864" t="s">
        <v>2962</v>
      </c>
      <c r="AM864" t="s">
        <v>2961</v>
      </c>
      <c r="AN864" s="3"/>
      <c r="AP864" t="s">
        <v>64</v>
      </c>
      <c r="AR864">
        <v>1070</v>
      </c>
      <c r="AS864" t="s">
        <v>66</v>
      </c>
    </row>
    <row r="865" spans="1:45" ht="16" x14ac:dyDescent="0.2">
      <c r="A865">
        <v>3685</v>
      </c>
      <c r="B865">
        <v>3685</v>
      </c>
      <c r="C865" s="2">
        <v>45194</v>
      </c>
      <c r="D865" t="s">
        <v>1761</v>
      </c>
      <c r="E865" t="s">
        <v>2963</v>
      </c>
      <c r="F865" s="3">
        <v>84.33</v>
      </c>
      <c r="G865" t="s">
        <v>47</v>
      </c>
      <c r="H865" s="3">
        <v>0</v>
      </c>
      <c r="I865" t="s">
        <v>104</v>
      </c>
      <c r="J865">
        <v>2720</v>
      </c>
      <c r="K865" t="s">
        <v>49</v>
      </c>
      <c r="L865" t="s">
        <v>50</v>
      </c>
      <c r="M865" t="s">
        <v>51</v>
      </c>
      <c r="N865">
        <v>630</v>
      </c>
      <c r="O865" t="s">
        <v>52</v>
      </c>
      <c r="P865" t="s">
        <v>53</v>
      </c>
      <c r="T865" t="s">
        <v>64</v>
      </c>
      <c r="V865" t="s">
        <v>2153</v>
      </c>
      <c r="W865" t="s">
        <v>56</v>
      </c>
      <c r="X865" t="s">
        <v>2964</v>
      </c>
      <c r="Y865" t="s">
        <v>953</v>
      </c>
      <c r="Z865" s="3">
        <v>19</v>
      </c>
      <c r="AA865" t="s">
        <v>2965</v>
      </c>
      <c r="AB865" t="s">
        <v>2951</v>
      </c>
      <c r="AC865" t="s">
        <v>61</v>
      </c>
      <c r="AD865" t="s">
        <v>61</v>
      </c>
      <c r="AE865" t="s">
        <v>2966</v>
      </c>
      <c r="AF865" t="s">
        <v>63</v>
      </c>
      <c r="AH865">
        <v>0</v>
      </c>
      <c r="AI865" s="2">
        <v>45194</v>
      </c>
      <c r="AJ865" t="s">
        <v>64</v>
      </c>
      <c r="AK865" t="s">
        <v>64</v>
      </c>
      <c r="AL865" t="s">
        <v>64</v>
      </c>
      <c r="AN865" s="3">
        <v>84.33</v>
      </c>
      <c r="AO865" t="s">
        <v>2951</v>
      </c>
      <c r="AP865" t="s">
        <v>64</v>
      </c>
      <c r="AQ865" t="s">
        <v>2966</v>
      </c>
      <c r="AR865" t="s">
        <v>64</v>
      </c>
      <c r="AS865" t="s">
        <v>66</v>
      </c>
    </row>
    <row r="866" spans="1:45" ht="16" x14ac:dyDescent="0.2">
      <c r="A866">
        <v>2656</v>
      </c>
      <c r="B866">
        <v>2656</v>
      </c>
      <c r="C866" s="2">
        <v>45196</v>
      </c>
      <c r="E866" t="s">
        <v>256</v>
      </c>
      <c r="F866" s="3">
        <v>3818.19</v>
      </c>
      <c r="G866" t="s">
        <v>47</v>
      </c>
      <c r="H866" s="3">
        <v>0</v>
      </c>
      <c r="I866" t="s">
        <v>48</v>
      </c>
      <c r="J866">
        <v>1705</v>
      </c>
      <c r="K866" t="s">
        <v>52</v>
      </c>
      <c r="L866" t="s">
        <v>203</v>
      </c>
      <c r="N866">
        <v>940</v>
      </c>
      <c r="O866" t="s">
        <v>52</v>
      </c>
      <c r="P866" t="s">
        <v>53</v>
      </c>
      <c r="T866" t="s">
        <v>2967</v>
      </c>
      <c r="U866" t="s">
        <v>2968</v>
      </c>
      <c r="Z866" s="3"/>
      <c r="AF866" t="s">
        <v>63</v>
      </c>
      <c r="AH866">
        <v>0</v>
      </c>
      <c r="AI866" s="2">
        <v>45196</v>
      </c>
      <c r="AJ866" t="s">
        <v>64</v>
      </c>
      <c r="AK866" t="s">
        <v>64</v>
      </c>
      <c r="AL866" t="s">
        <v>2969</v>
      </c>
      <c r="AM866" t="s">
        <v>2968</v>
      </c>
      <c r="AN866" s="3"/>
      <c r="AP866" t="s">
        <v>64</v>
      </c>
      <c r="AR866">
        <v>1050</v>
      </c>
      <c r="AS866" t="s">
        <v>66</v>
      </c>
    </row>
    <row r="867" spans="1:45" ht="16" x14ac:dyDescent="0.2">
      <c r="A867">
        <v>2655</v>
      </c>
      <c r="B867">
        <v>2655</v>
      </c>
      <c r="C867" s="2">
        <v>45196</v>
      </c>
      <c r="E867" t="s">
        <v>582</v>
      </c>
      <c r="F867" s="3">
        <v>956.71</v>
      </c>
      <c r="G867" t="s">
        <v>47</v>
      </c>
      <c r="H867" s="3">
        <v>0</v>
      </c>
      <c r="I867" t="s">
        <v>48</v>
      </c>
      <c r="J867">
        <v>1705</v>
      </c>
      <c r="K867" t="s">
        <v>52</v>
      </c>
      <c r="L867" t="s">
        <v>203</v>
      </c>
      <c r="N867">
        <v>940</v>
      </c>
      <c r="O867" t="s">
        <v>52</v>
      </c>
      <c r="P867" t="s">
        <v>53</v>
      </c>
      <c r="T867" t="s">
        <v>2970</v>
      </c>
      <c r="U867" t="s">
        <v>2971</v>
      </c>
      <c r="Z867" s="3"/>
      <c r="AF867" t="s">
        <v>63</v>
      </c>
      <c r="AH867">
        <v>0</v>
      </c>
      <c r="AI867" s="2">
        <v>45196</v>
      </c>
      <c r="AJ867" t="s">
        <v>64</v>
      </c>
      <c r="AK867" t="s">
        <v>64</v>
      </c>
      <c r="AL867" t="s">
        <v>2972</v>
      </c>
      <c r="AM867" t="s">
        <v>2971</v>
      </c>
      <c r="AN867" s="3"/>
      <c r="AP867" t="s">
        <v>64</v>
      </c>
      <c r="AR867">
        <v>1049</v>
      </c>
      <c r="AS867" t="s">
        <v>66</v>
      </c>
    </row>
    <row r="868" spans="1:45" ht="16" x14ac:dyDescent="0.2">
      <c r="A868">
        <v>2692</v>
      </c>
      <c r="B868">
        <v>2692</v>
      </c>
      <c r="C868" s="2">
        <v>45196</v>
      </c>
      <c r="D868" t="s">
        <v>1814</v>
      </c>
      <c r="E868" t="s">
        <v>2973</v>
      </c>
      <c r="F868" s="3">
        <v>313</v>
      </c>
      <c r="G868" t="s">
        <v>47</v>
      </c>
      <c r="H868" s="3">
        <v>0</v>
      </c>
      <c r="I868" t="s">
        <v>48</v>
      </c>
      <c r="J868">
        <v>2563</v>
      </c>
      <c r="K868" t="s">
        <v>49</v>
      </c>
      <c r="L868" t="s">
        <v>50</v>
      </c>
      <c r="M868" t="s">
        <v>51</v>
      </c>
      <c r="N868">
        <v>942</v>
      </c>
      <c r="O868" t="s">
        <v>52</v>
      </c>
      <c r="P868" t="s">
        <v>53</v>
      </c>
      <c r="T868" t="s">
        <v>2974</v>
      </c>
      <c r="U868" t="s">
        <v>2975</v>
      </c>
      <c r="V868" t="s">
        <v>2143</v>
      </c>
      <c r="W868" t="s">
        <v>56</v>
      </c>
      <c r="X868" t="s">
        <v>2976</v>
      </c>
      <c r="Y868" t="s">
        <v>2180</v>
      </c>
      <c r="Z868" s="3">
        <v>7</v>
      </c>
      <c r="AA868" t="s">
        <v>2977</v>
      </c>
      <c r="AB868" t="s">
        <v>2978</v>
      </c>
      <c r="AC868" t="s">
        <v>61</v>
      </c>
      <c r="AD868" t="s">
        <v>61</v>
      </c>
      <c r="AE868" t="s">
        <v>2979</v>
      </c>
      <c r="AF868" t="s">
        <v>63</v>
      </c>
      <c r="AH868">
        <v>0</v>
      </c>
      <c r="AI868" s="2">
        <v>45196</v>
      </c>
      <c r="AJ868" t="s">
        <v>64</v>
      </c>
      <c r="AK868" t="s">
        <v>64</v>
      </c>
      <c r="AL868" t="s">
        <v>2980</v>
      </c>
      <c r="AM868" t="s">
        <v>2975</v>
      </c>
      <c r="AN868" s="3">
        <v>313</v>
      </c>
      <c r="AO868" t="s">
        <v>2978</v>
      </c>
      <c r="AP868" t="s">
        <v>64</v>
      </c>
      <c r="AQ868" t="s">
        <v>2979</v>
      </c>
      <c r="AR868">
        <v>1071</v>
      </c>
      <c r="AS868" t="s">
        <v>66</v>
      </c>
    </row>
    <row r="869" spans="1:45" ht="16" x14ac:dyDescent="0.2">
      <c r="A869">
        <v>2693</v>
      </c>
      <c r="B869">
        <v>2693</v>
      </c>
      <c r="C869" s="2">
        <v>45196</v>
      </c>
      <c r="D869" t="s">
        <v>1814</v>
      </c>
      <c r="E869" t="s">
        <v>2981</v>
      </c>
      <c r="F869" s="3">
        <v>130.75</v>
      </c>
      <c r="G869" t="s">
        <v>47</v>
      </c>
      <c r="H869" s="3">
        <v>0</v>
      </c>
      <c r="I869" t="s">
        <v>48</v>
      </c>
      <c r="J869">
        <v>2563</v>
      </c>
      <c r="K869" t="s">
        <v>49</v>
      </c>
      <c r="L869" t="s">
        <v>50</v>
      </c>
      <c r="M869" t="s">
        <v>51</v>
      </c>
      <c r="N869">
        <v>942</v>
      </c>
      <c r="O869" t="s">
        <v>52</v>
      </c>
      <c r="P869" t="s">
        <v>53</v>
      </c>
      <c r="T869" t="s">
        <v>2982</v>
      </c>
      <c r="U869" t="s">
        <v>2983</v>
      </c>
      <c r="V869" t="s">
        <v>2147</v>
      </c>
      <c r="W869" t="s">
        <v>56</v>
      </c>
      <c r="X869" t="s">
        <v>2984</v>
      </c>
      <c r="Y869" t="s">
        <v>2180</v>
      </c>
      <c r="Z869" s="3">
        <v>7</v>
      </c>
      <c r="AA869" t="s">
        <v>2985</v>
      </c>
      <c r="AB869" t="s">
        <v>2978</v>
      </c>
      <c r="AC869" t="s">
        <v>61</v>
      </c>
      <c r="AD869" t="s">
        <v>61</v>
      </c>
      <c r="AE869" t="s">
        <v>2986</v>
      </c>
      <c r="AF869" t="s">
        <v>63</v>
      </c>
      <c r="AH869">
        <v>0</v>
      </c>
      <c r="AI869" s="2">
        <v>45196</v>
      </c>
      <c r="AJ869" t="s">
        <v>64</v>
      </c>
      <c r="AK869" t="s">
        <v>64</v>
      </c>
      <c r="AL869" t="s">
        <v>2987</v>
      </c>
      <c r="AM869" t="s">
        <v>2983</v>
      </c>
      <c r="AN869" s="3">
        <v>130.75</v>
      </c>
      <c r="AO869" t="s">
        <v>2978</v>
      </c>
      <c r="AP869" t="s">
        <v>64</v>
      </c>
      <c r="AQ869" t="s">
        <v>2986</v>
      </c>
      <c r="AR869">
        <v>1072</v>
      </c>
      <c r="AS869" t="s">
        <v>66</v>
      </c>
    </row>
    <row r="870" spans="1:45" ht="16" x14ac:dyDescent="0.2">
      <c r="A870">
        <v>2658</v>
      </c>
      <c r="B870">
        <v>2658</v>
      </c>
      <c r="C870" s="2">
        <v>45198</v>
      </c>
      <c r="D870" t="s">
        <v>1748</v>
      </c>
      <c r="E870" t="s">
        <v>147</v>
      </c>
      <c r="F870" s="3">
        <v>5.08</v>
      </c>
      <c r="G870" t="s">
        <v>47</v>
      </c>
      <c r="H870" s="3">
        <v>0</v>
      </c>
      <c r="I870" t="s">
        <v>48</v>
      </c>
      <c r="J870">
        <v>2705</v>
      </c>
      <c r="K870" t="s">
        <v>49</v>
      </c>
      <c r="L870" t="s">
        <v>50</v>
      </c>
      <c r="M870" t="s">
        <v>51</v>
      </c>
      <c r="N870">
        <v>940</v>
      </c>
      <c r="O870" t="s">
        <v>52</v>
      </c>
      <c r="P870" t="s">
        <v>53</v>
      </c>
      <c r="T870" t="s">
        <v>586</v>
      </c>
      <c r="U870" t="s">
        <v>2988</v>
      </c>
      <c r="Z870" s="3"/>
      <c r="AF870" t="s">
        <v>63</v>
      </c>
      <c r="AH870">
        <v>0</v>
      </c>
      <c r="AI870" s="2">
        <v>45198</v>
      </c>
      <c r="AJ870" t="s">
        <v>64</v>
      </c>
      <c r="AK870" t="s">
        <v>64</v>
      </c>
      <c r="AL870" t="s">
        <v>2989</v>
      </c>
      <c r="AM870" t="s">
        <v>2988</v>
      </c>
      <c r="AN870" s="3"/>
      <c r="AP870" t="s">
        <v>64</v>
      </c>
      <c r="AR870">
        <v>1052</v>
      </c>
      <c r="AS870" t="s">
        <v>66</v>
      </c>
    </row>
    <row r="871" spans="1:45" ht="16" x14ac:dyDescent="0.2">
      <c r="A871">
        <v>2691</v>
      </c>
      <c r="B871">
        <v>2691</v>
      </c>
      <c r="C871" s="2">
        <v>45198</v>
      </c>
      <c r="D871" t="s">
        <v>1814</v>
      </c>
      <c r="E871" t="s">
        <v>2990</v>
      </c>
      <c r="F871" s="3">
        <v>45</v>
      </c>
      <c r="G871" t="s">
        <v>47</v>
      </c>
      <c r="H871" s="3">
        <v>0</v>
      </c>
      <c r="I871" t="s">
        <v>48</v>
      </c>
      <c r="J871">
        <v>3270</v>
      </c>
      <c r="K871" t="s">
        <v>49</v>
      </c>
      <c r="L871" t="s">
        <v>50</v>
      </c>
      <c r="M871" t="s">
        <v>106</v>
      </c>
      <c r="N871">
        <v>940</v>
      </c>
      <c r="O871" t="s">
        <v>52</v>
      </c>
      <c r="P871" t="s">
        <v>53</v>
      </c>
      <c r="T871" t="s">
        <v>2991</v>
      </c>
      <c r="U871" t="s">
        <v>2992</v>
      </c>
      <c r="V871" t="s">
        <v>2140</v>
      </c>
      <c r="W871" t="s">
        <v>56</v>
      </c>
      <c r="X871" t="s">
        <v>2993</v>
      </c>
      <c r="Y871" t="s">
        <v>2994</v>
      </c>
      <c r="Z871" s="3">
        <v>0</v>
      </c>
      <c r="AA871" t="s">
        <v>327</v>
      </c>
      <c r="AB871" t="s">
        <v>2995</v>
      </c>
      <c r="AC871" t="s">
        <v>61</v>
      </c>
      <c r="AD871" t="s">
        <v>61</v>
      </c>
      <c r="AE871" t="s">
        <v>2996</v>
      </c>
      <c r="AF871" t="s">
        <v>63</v>
      </c>
      <c r="AH871">
        <v>0</v>
      </c>
      <c r="AI871" s="2">
        <v>45198</v>
      </c>
      <c r="AJ871" t="s">
        <v>64</v>
      </c>
      <c r="AK871" t="s">
        <v>64</v>
      </c>
      <c r="AL871" t="s">
        <v>2997</v>
      </c>
      <c r="AM871" t="s">
        <v>2992</v>
      </c>
      <c r="AN871" s="3">
        <v>45</v>
      </c>
      <c r="AO871" t="s">
        <v>2995</v>
      </c>
      <c r="AP871" t="s">
        <v>64</v>
      </c>
      <c r="AQ871" t="s">
        <v>2996</v>
      </c>
      <c r="AR871">
        <v>1051</v>
      </c>
      <c r="AS871" t="s">
        <v>66</v>
      </c>
    </row>
    <row r="872" spans="1:45" ht="16" x14ac:dyDescent="0.2">
      <c r="A872">
        <v>2959</v>
      </c>
      <c r="B872">
        <v>2959</v>
      </c>
      <c r="C872" s="2">
        <v>45199</v>
      </c>
      <c r="D872" t="s">
        <v>970</v>
      </c>
      <c r="E872" t="s">
        <v>206</v>
      </c>
      <c r="F872" s="3">
        <v>2116.36</v>
      </c>
      <c r="G872" t="s">
        <v>47</v>
      </c>
      <c r="H872" s="3">
        <v>0</v>
      </c>
      <c r="I872" t="s">
        <v>104</v>
      </c>
      <c r="J872">
        <v>6700</v>
      </c>
      <c r="K872" t="s">
        <v>49</v>
      </c>
      <c r="L872" t="s">
        <v>50</v>
      </c>
      <c r="M872" t="s">
        <v>799</v>
      </c>
      <c r="N872">
        <v>1730</v>
      </c>
      <c r="O872" t="s">
        <v>52</v>
      </c>
      <c r="P872" t="s">
        <v>203</v>
      </c>
      <c r="T872" t="s">
        <v>64</v>
      </c>
      <c r="Z872" s="3"/>
      <c r="AF872" t="s">
        <v>63</v>
      </c>
      <c r="AH872">
        <v>0</v>
      </c>
      <c r="AI872" s="2">
        <v>45199</v>
      </c>
      <c r="AJ872" t="s">
        <v>64</v>
      </c>
      <c r="AK872" t="s">
        <v>64</v>
      </c>
      <c r="AL872" t="s">
        <v>64</v>
      </c>
      <c r="AN872" s="3"/>
      <c r="AP872" t="s">
        <v>64</v>
      </c>
      <c r="AR872" t="s">
        <v>64</v>
      </c>
      <c r="AS872" t="s">
        <v>66</v>
      </c>
    </row>
    <row r="873" spans="1:45" ht="16" x14ac:dyDescent="0.2">
      <c r="A873">
        <v>2960</v>
      </c>
      <c r="B873">
        <v>2960</v>
      </c>
      <c r="C873" s="2">
        <v>45199</v>
      </c>
      <c r="D873" t="s">
        <v>970</v>
      </c>
      <c r="E873" t="s">
        <v>204</v>
      </c>
      <c r="F873" s="3">
        <v>491.41</v>
      </c>
      <c r="G873" t="s">
        <v>47</v>
      </c>
      <c r="H873" s="3">
        <v>0</v>
      </c>
      <c r="I873" t="s">
        <v>104</v>
      </c>
      <c r="J873">
        <v>6750</v>
      </c>
      <c r="K873" t="s">
        <v>49</v>
      </c>
      <c r="L873" t="s">
        <v>50</v>
      </c>
      <c r="M873" t="s">
        <v>799</v>
      </c>
      <c r="N873">
        <v>1730</v>
      </c>
      <c r="O873" t="s">
        <v>52</v>
      </c>
      <c r="P873" t="s">
        <v>203</v>
      </c>
      <c r="T873" t="s">
        <v>64</v>
      </c>
      <c r="Z873" s="3"/>
      <c r="AF873" t="s">
        <v>63</v>
      </c>
      <c r="AH873">
        <v>0</v>
      </c>
      <c r="AI873" s="2">
        <v>45199</v>
      </c>
      <c r="AJ873" t="s">
        <v>64</v>
      </c>
      <c r="AK873" t="s">
        <v>64</v>
      </c>
      <c r="AL873" t="s">
        <v>64</v>
      </c>
      <c r="AN873" s="3"/>
      <c r="AP873" t="s">
        <v>64</v>
      </c>
      <c r="AR873" t="s">
        <v>64</v>
      </c>
      <c r="AS873" t="s">
        <v>66</v>
      </c>
    </row>
    <row r="874" spans="1:45" ht="16" x14ac:dyDescent="0.2">
      <c r="A874">
        <v>2961</v>
      </c>
      <c r="B874">
        <v>2961</v>
      </c>
      <c r="C874" s="2">
        <v>45199</v>
      </c>
      <c r="D874" t="s">
        <v>970</v>
      </c>
      <c r="E874" t="s">
        <v>2635</v>
      </c>
      <c r="F874" s="3">
        <v>407.75</v>
      </c>
      <c r="G874" t="s">
        <v>47</v>
      </c>
      <c r="H874" s="3">
        <v>0</v>
      </c>
      <c r="I874" t="s">
        <v>104</v>
      </c>
      <c r="J874">
        <v>6700</v>
      </c>
      <c r="K874" t="s">
        <v>49</v>
      </c>
      <c r="L874" t="s">
        <v>50</v>
      </c>
      <c r="M874" t="s">
        <v>799</v>
      </c>
      <c r="N874">
        <v>1730</v>
      </c>
      <c r="O874" t="s">
        <v>52</v>
      </c>
      <c r="P874" t="s">
        <v>203</v>
      </c>
      <c r="T874" t="s">
        <v>64</v>
      </c>
      <c r="Z874" s="3"/>
      <c r="AF874" t="s">
        <v>63</v>
      </c>
      <c r="AH874">
        <v>0</v>
      </c>
      <c r="AI874" s="2">
        <v>45199</v>
      </c>
      <c r="AJ874" t="s">
        <v>64</v>
      </c>
      <c r="AK874" t="s">
        <v>64</v>
      </c>
      <c r="AL874" t="s">
        <v>64</v>
      </c>
      <c r="AN874" s="3"/>
      <c r="AP874" t="s">
        <v>64</v>
      </c>
      <c r="AR874" t="s">
        <v>64</v>
      </c>
      <c r="AS874" t="s">
        <v>66</v>
      </c>
    </row>
    <row r="875" spans="1:45" ht="16" x14ac:dyDescent="0.2">
      <c r="A875">
        <v>2962</v>
      </c>
      <c r="B875">
        <v>2962</v>
      </c>
      <c r="C875" s="2">
        <v>45199</v>
      </c>
      <c r="D875" t="s">
        <v>967</v>
      </c>
      <c r="E875" t="s">
        <v>206</v>
      </c>
      <c r="F875" s="3">
        <v>893.4</v>
      </c>
      <c r="G875" t="s">
        <v>47</v>
      </c>
      <c r="H875" s="3">
        <v>0</v>
      </c>
      <c r="I875" t="s">
        <v>104</v>
      </c>
      <c r="J875">
        <v>6700</v>
      </c>
      <c r="K875" t="s">
        <v>49</v>
      </c>
      <c r="L875" t="s">
        <v>50</v>
      </c>
      <c r="M875" t="s">
        <v>799</v>
      </c>
      <c r="N875">
        <v>1730</v>
      </c>
      <c r="O875" t="s">
        <v>52</v>
      </c>
      <c r="P875" t="s">
        <v>203</v>
      </c>
      <c r="T875" t="s">
        <v>64</v>
      </c>
      <c r="Z875" s="3"/>
      <c r="AF875" t="s">
        <v>63</v>
      </c>
      <c r="AH875">
        <v>0</v>
      </c>
      <c r="AI875" s="2">
        <v>45199</v>
      </c>
      <c r="AJ875" t="s">
        <v>64</v>
      </c>
      <c r="AK875" t="s">
        <v>64</v>
      </c>
      <c r="AL875" t="s">
        <v>64</v>
      </c>
      <c r="AN875" s="3"/>
      <c r="AP875" t="s">
        <v>64</v>
      </c>
      <c r="AR875" t="s">
        <v>64</v>
      </c>
      <c r="AS875" t="s">
        <v>66</v>
      </c>
    </row>
    <row r="876" spans="1:45" ht="16" x14ac:dyDescent="0.2">
      <c r="A876">
        <v>2963</v>
      </c>
      <c r="B876">
        <v>2963</v>
      </c>
      <c r="C876" s="2">
        <v>45199</v>
      </c>
      <c r="D876" t="s">
        <v>967</v>
      </c>
      <c r="E876" t="s">
        <v>204</v>
      </c>
      <c r="F876" s="3">
        <v>182.73</v>
      </c>
      <c r="G876" t="s">
        <v>47</v>
      </c>
      <c r="H876" s="3">
        <v>0</v>
      </c>
      <c r="I876" t="s">
        <v>104</v>
      </c>
      <c r="J876">
        <v>6750</v>
      </c>
      <c r="K876" t="s">
        <v>49</v>
      </c>
      <c r="L876" t="s">
        <v>50</v>
      </c>
      <c r="M876" t="s">
        <v>799</v>
      </c>
      <c r="N876">
        <v>1730</v>
      </c>
      <c r="O876" t="s">
        <v>52</v>
      </c>
      <c r="P876" t="s">
        <v>203</v>
      </c>
      <c r="T876" t="s">
        <v>64</v>
      </c>
      <c r="Z876" s="3"/>
      <c r="AF876" t="s">
        <v>63</v>
      </c>
      <c r="AH876">
        <v>0</v>
      </c>
      <c r="AI876" s="2">
        <v>45199</v>
      </c>
      <c r="AJ876" t="s">
        <v>64</v>
      </c>
      <c r="AK876" t="s">
        <v>64</v>
      </c>
      <c r="AL876" t="s">
        <v>64</v>
      </c>
      <c r="AN876" s="3"/>
      <c r="AP876" t="s">
        <v>64</v>
      </c>
      <c r="AR876" t="s">
        <v>64</v>
      </c>
      <c r="AS876" t="s">
        <v>66</v>
      </c>
    </row>
    <row r="877" spans="1:45" ht="16" x14ac:dyDescent="0.2">
      <c r="A877">
        <v>2964</v>
      </c>
      <c r="B877">
        <v>2964</v>
      </c>
      <c r="C877" s="2">
        <v>45199</v>
      </c>
      <c r="D877" t="s">
        <v>1936</v>
      </c>
      <c r="E877" t="s">
        <v>2635</v>
      </c>
      <c r="F877" s="3">
        <v>143</v>
      </c>
      <c r="G877" t="s">
        <v>47</v>
      </c>
      <c r="H877" s="3">
        <v>0</v>
      </c>
      <c r="I877" t="s">
        <v>104</v>
      </c>
      <c r="J877">
        <v>2551</v>
      </c>
      <c r="K877" t="s">
        <v>49</v>
      </c>
      <c r="L877" t="s">
        <v>50</v>
      </c>
      <c r="M877" t="s">
        <v>51</v>
      </c>
      <c r="N877">
        <v>1730</v>
      </c>
      <c r="O877" t="s">
        <v>52</v>
      </c>
      <c r="P877" t="s">
        <v>203</v>
      </c>
      <c r="T877" t="s">
        <v>64</v>
      </c>
      <c r="Z877" s="3"/>
      <c r="AF877" t="s">
        <v>63</v>
      </c>
      <c r="AH877">
        <v>0</v>
      </c>
      <c r="AI877" s="2">
        <v>45199</v>
      </c>
      <c r="AJ877" t="s">
        <v>64</v>
      </c>
      <c r="AK877" t="s">
        <v>64</v>
      </c>
      <c r="AL877" t="s">
        <v>64</v>
      </c>
      <c r="AN877" s="3"/>
      <c r="AP877" t="s">
        <v>64</v>
      </c>
      <c r="AR877" t="s">
        <v>64</v>
      </c>
      <c r="AS877" t="s">
        <v>66</v>
      </c>
    </row>
    <row r="878" spans="1:45" ht="16" x14ac:dyDescent="0.2">
      <c r="A878">
        <v>2965</v>
      </c>
      <c r="B878">
        <v>2965</v>
      </c>
      <c r="C878" s="2">
        <v>45199</v>
      </c>
      <c r="D878" t="s">
        <v>1936</v>
      </c>
      <c r="E878" t="s">
        <v>206</v>
      </c>
      <c r="F878" s="3">
        <v>2988.56</v>
      </c>
      <c r="G878" t="s">
        <v>47</v>
      </c>
      <c r="H878" s="3">
        <v>0</v>
      </c>
      <c r="I878" t="s">
        <v>104</v>
      </c>
      <c r="J878">
        <v>2551</v>
      </c>
      <c r="K878" t="s">
        <v>49</v>
      </c>
      <c r="L878" t="s">
        <v>50</v>
      </c>
      <c r="M878" t="s">
        <v>51</v>
      </c>
      <c r="N878">
        <v>1730</v>
      </c>
      <c r="O878" t="s">
        <v>52</v>
      </c>
      <c r="P878" t="s">
        <v>203</v>
      </c>
      <c r="T878" t="s">
        <v>64</v>
      </c>
      <c r="Z878" s="3"/>
      <c r="AF878" t="s">
        <v>63</v>
      </c>
      <c r="AH878">
        <v>0</v>
      </c>
      <c r="AI878" s="2">
        <v>45199</v>
      </c>
      <c r="AJ878" t="s">
        <v>64</v>
      </c>
      <c r="AK878" t="s">
        <v>64</v>
      </c>
      <c r="AL878" t="s">
        <v>64</v>
      </c>
      <c r="AN878" s="3"/>
      <c r="AP878" t="s">
        <v>64</v>
      </c>
      <c r="AR878" t="s">
        <v>64</v>
      </c>
      <c r="AS878" t="s">
        <v>66</v>
      </c>
    </row>
    <row r="879" spans="1:45" ht="16" x14ac:dyDescent="0.2">
      <c r="A879">
        <v>2966</v>
      </c>
      <c r="B879">
        <v>2966</v>
      </c>
      <c r="C879" s="2">
        <v>45199</v>
      </c>
      <c r="D879" t="s">
        <v>1936</v>
      </c>
      <c r="E879" t="s">
        <v>204</v>
      </c>
      <c r="F879" s="3">
        <v>693.92</v>
      </c>
      <c r="G879" t="s">
        <v>47</v>
      </c>
      <c r="H879" s="3">
        <v>0</v>
      </c>
      <c r="I879" t="s">
        <v>104</v>
      </c>
      <c r="J879">
        <v>2555</v>
      </c>
      <c r="K879" t="s">
        <v>49</v>
      </c>
      <c r="L879" t="s">
        <v>50</v>
      </c>
      <c r="M879" t="s">
        <v>51</v>
      </c>
      <c r="N879">
        <v>1730</v>
      </c>
      <c r="O879" t="s">
        <v>52</v>
      </c>
      <c r="P879" t="s">
        <v>203</v>
      </c>
      <c r="T879" t="s">
        <v>64</v>
      </c>
      <c r="Z879" s="3"/>
      <c r="AF879" t="s">
        <v>63</v>
      </c>
      <c r="AH879">
        <v>0</v>
      </c>
      <c r="AI879" s="2">
        <v>45199</v>
      </c>
      <c r="AJ879" t="s">
        <v>64</v>
      </c>
      <c r="AK879" t="s">
        <v>64</v>
      </c>
      <c r="AL879" t="s">
        <v>64</v>
      </c>
      <c r="AN879" s="3"/>
      <c r="AP879" t="s">
        <v>64</v>
      </c>
      <c r="AR879" t="s">
        <v>64</v>
      </c>
      <c r="AS879" t="s">
        <v>66</v>
      </c>
    </row>
    <row r="880" spans="1:45" ht="16" x14ac:dyDescent="0.2">
      <c r="A880">
        <v>2967</v>
      </c>
      <c r="B880">
        <v>2967</v>
      </c>
      <c r="C880" s="2">
        <v>45199</v>
      </c>
      <c r="D880" t="s">
        <v>1934</v>
      </c>
      <c r="E880" t="s">
        <v>206</v>
      </c>
      <c r="F880" s="3">
        <v>2957.87</v>
      </c>
      <c r="G880" t="s">
        <v>47</v>
      </c>
      <c r="H880" s="3">
        <v>0</v>
      </c>
      <c r="I880" t="s">
        <v>104</v>
      </c>
      <c r="J880">
        <v>2551</v>
      </c>
      <c r="K880" t="s">
        <v>49</v>
      </c>
      <c r="L880" t="s">
        <v>50</v>
      </c>
      <c r="M880" t="s">
        <v>51</v>
      </c>
      <c r="N880">
        <v>1730</v>
      </c>
      <c r="O880" t="s">
        <v>52</v>
      </c>
      <c r="P880" t="s">
        <v>203</v>
      </c>
      <c r="T880" t="s">
        <v>64</v>
      </c>
      <c r="Z880" s="3"/>
      <c r="AF880" t="s">
        <v>63</v>
      </c>
      <c r="AH880">
        <v>0</v>
      </c>
      <c r="AI880" s="2">
        <v>45199</v>
      </c>
      <c r="AJ880" t="s">
        <v>64</v>
      </c>
      <c r="AK880" t="s">
        <v>64</v>
      </c>
      <c r="AL880" t="s">
        <v>64</v>
      </c>
      <c r="AN880" s="3"/>
      <c r="AP880" t="s">
        <v>64</v>
      </c>
      <c r="AR880" t="s">
        <v>64</v>
      </c>
      <c r="AS880" t="s">
        <v>66</v>
      </c>
    </row>
    <row r="881" spans="1:45" ht="16" x14ac:dyDescent="0.2">
      <c r="A881">
        <v>2968</v>
      </c>
      <c r="B881">
        <v>2968</v>
      </c>
      <c r="C881" s="2">
        <v>45199</v>
      </c>
      <c r="D881" t="s">
        <v>1934</v>
      </c>
      <c r="E881" t="s">
        <v>204</v>
      </c>
      <c r="F881" s="3">
        <v>667.54</v>
      </c>
      <c r="G881" t="s">
        <v>47</v>
      </c>
      <c r="H881" s="3">
        <v>0</v>
      </c>
      <c r="I881" t="s">
        <v>104</v>
      </c>
      <c r="J881">
        <v>2555</v>
      </c>
      <c r="K881" t="s">
        <v>49</v>
      </c>
      <c r="L881" t="s">
        <v>50</v>
      </c>
      <c r="M881" t="s">
        <v>51</v>
      </c>
      <c r="N881">
        <v>1730</v>
      </c>
      <c r="O881" t="s">
        <v>52</v>
      </c>
      <c r="P881" t="s">
        <v>203</v>
      </c>
      <c r="T881" t="s">
        <v>64</v>
      </c>
      <c r="Z881" s="3"/>
      <c r="AF881" t="s">
        <v>63</v>
      </c>
      <c r="AH881">
        <v>0</v>
      </c>
      <c r="AI881" s="2">
        <v>45199</v>
      </c>
      <c r="AJ881" t="s">
        <v>64</v>
      </c>
      <c r="AK881" t="s">
        <v>64</v>
      </c>
      <c r="AL881" t="s">
        <v>64</v>
      </c>
      <c r="AN881" s="3"/>
      <c r="AP881" t="s">
        <v>64</v>
      </c>
      <c r="AR881" t="s">
        <v>64</v>
      </c>
      <c r="AS881" t="s">
        <v>66</v>
      </c>
    </row>
    <row r="882" spans="1:45" ht="16" x14ac:dyDescent="0.2">
      <c r="A882">
        <v>2969</v>
      </c>
      <c r="B882">
        <v>2969</v>
      </c>
      <c r="C882" s="2">
        <v>45199</v>
      </c>
      <c r="D882" t="s">
        <v>1935</v>
      </c>
      <c r="E882" t="s">
        <v>206</v>
      </c>
      <c r="F882" s="3">
        <v>2268.59</v>
      </c>
      <c r="G882" t="s">
        <v>47</v>
      </c>
      <c r="H882" s="3">
        <v>0</v>
      </c>
      <c r="I882" t="s">
        <v>104</v>
      </c>
      <c r="J882">
        <v>2551</v>
      </c>
      <c r="K882" t="s">
        <v>49</v>
      </c>
      <c r="L882" t="s">
        <v>50</v>
      </c>
      <c r="M882" t="s">
        <v>51</v>
      </c>
      <c r="N882">
        <v>1730</v>
      </c>
      <c r="O882" t="s">
        <v>52</v>
      </c>
      <c r="P882" t="s">
        <v>203</v>
      </c>
      <c r="T882" t="s">
        <v>64</v>
      </c>
      <c r="Z882" s="3"/>
      <c r="AF882" t="s">
        <v>63</v>
      </c>
      <c r="AH882">
        <v>0</v>
      </c>
      <c r="AI882" s="2">
        <v>45199</v>
      </c>
      <c r="AJ882" t="s">
        <v>64</v>
      </c>
      <c r="AK882" t="s">
        <v>64</v>
      </c>
      <c r="AL882" t="s">
        <v>64</v>
      </c>
      <c r="AN882" s="3"/>
      <c r="AP882" t="s">
        <v>64</v>
      </c>
      <c r="AR882" t="s">
        <v>64</v>
      </c>
      <c r="AS882" t="s">
        <v>66</v>
      </c>
    </row>
    <row r="883" spans="1:45" ht="16" x14ac:dyDescent="0.2">
      <c r="A883">
        <v>2970</v>
      </c>
      <c r="B883">
        <v>2970</v>
      </c>
      <c r="C883" s="2">
        <v>45199</v>
      </c>
      <c r="D883" t="s">
        <v>1935</v>
      </c>
      <c r="E883" t="s">
        <v>204</v>
      </c>
      <c r="F883" s="3">
        <v>515.27</v>
      </c>
      <c r="G883" t="s">
        <v>47</v>
      </c>
      <c r="H883" s="3">
        <v>0</v>
      </c>
      <c r="I883" t="s">
        <v>104</v>
      </c>
      <c r="J883">
        <v>2555</v>
      </c>
      <c r="K883" t="s">
        <v>49</v>
      </c>
      <c r="L883" t="s">
        <v>50</v>
      </c>
      <c r="M883" t="s">
        <v>51</v>
      </c>
      <c r="N883">
        <v>1730</v>
      </c>
      <c r="O883" t="s">
        <v>52</v>
      </c>
      <c r="P883" t="s">
        <v>203</v>
      </c>
      <c r="T883" t="s">
        <v>64</v>
      </c>
      <c r="Z883" s="3"/>
      <c r="AF883" t="s">
        <v>63</v>
      </c>
      <c r="AH883">
        <v>0</v>
      </c>
      <c r="AI883" s="2">
        <v>45199</v>
      </c>
      <c r="AJ883" t="s">
        <v>64</v>
      </c>
      <c r="AK883" t="s">
        <v>64</v>
      </c>
      <c r="AL883" t="s">
        <v>64</v>
      </c>
      <c r="AN883" s="3"/>
      <c r="AP883" t="s">
        <v>64</v>
      </c>
      <c r="AR883" t="s">
        <v>64</v>
      </c>
      <c r="AS883" t="s">
        <v>66</v>
      </c>
    </row>
    <row r="884" spans="1:45" ht="16" x14ac:dyDescent="0.2">
      <c r="A884">
        <v>2971</v>
      </c>
      <c r="B884">
        <v>2971</v>
      </c>
      <c r="C884" s="2">
        <v>45199</v>
      </c>
      <c r="E884" t="s">
        <v>205</v>
      </c>
      <c r="F884" s="3">
        <v>921.27</v>
      </c>
      <c r="G884" t="s">
        <v>47</v>
      </c>
      <c r="H884" s="3">
        <v>0</v>
      </c>
      <c r="I884" t="s">
        <v>104</v>
      </c>
      <c r="J884">
        <v>1730</v>
      </c>
      <c r="K884" t="s">
        <v>52</v>
      </c>
      <c r="L884" t="s">
        <v>203</v>
      </c>
      <c r="N884">
        <v>1700</v>
      </c>
      <c r="O884" t="s">
        <v>52</v>
      </c>
      <c r="P884" t="s">
        <v>203</v>
      </c>
      <c r="T884" t="s">
        <v>64</v>
      </c>
      <c r="Z884" s="3"/>
      <c r="AF884" t="s">
        <v>63</v>
      </c>
      <c r="AH884">
        <v>0</v>
      </c>
      <c r="AI884" s="2">
        <v>45199</v>
      </c>
      <c r="AJ884" t="s">
        <v>64</v>
      </c>
      <c r="AK884" t="s">
        <v>64</v>
      </c>
      <c r="AL884" t="s">
        <v>64</v>
      </c>
      <c r="AN884" s="3"/>
      <c r="AP884" t="s">
        <v>64</v>
      </c>
      <c r="AR884" t="s">
        <v>64</v>
      </c>
      <c r="AS884" t="s">
        <v>66</v>
      </c>
    </row>
    <row r="885" spans="1:45" ht="16" x14ac:dyDescent="0.2">
      <c r="A885">
        <v>2972</v>
      </c>
      <c r="B885">
        <v>2972</v>
      </c>
      <c r="C885" s="2">
        <v>45199</v>
      </c>
      <c r="E885" t="s">
        <v>370</v>
      </c>
      <c r="F885" s="3">
        <v>2539.7199999999998</v>
      </c>
      <c r="G885" t="s">
        <v>47</v>
      </c>
      <c r="H885" s="3">
        <v>0</v>
      </c>
      <c r="I885" t="s">
        <v>104</v>
      </c>
      <c r="J885">
        <v>1730</v>
      </c>
      <c r="K885" t="s">
        <v>52</v>
      </c>
      <c r="L885" t="s">
        <v>203</v>
      </c>
      <c r="N885">
        <v>1705</v>
      </c>
      <c r="O885" t="s">
        <v>52</v>
      </c>
      <c r="P885" t="s">
        <v>203</v>
      </c>
      <c r="T885" t="s">
        <v>64</v>
      </c>
      <c r="Z885" s="3"/>
      <c r="AF885" t="s">
        <v>63</v>
      </c>
      <c r="AH885">
        <v>0</v>
      </c>
      <c r="AI885" s="2">
        <v>45199</v>
      </c>
      <c r="AJ885" t="s">
        <v>64</v>
      </c>
      <c r="AK885" t="s">
        <v>64</v>
      </c>
      <c r="AL885" t="s">
        <v>64</v>
      </c>
      <c r="AN885" s="3"/>
      <c r="AP885" t="s">
        <v>64</v>
      </c>
      <c r="AR885" t="s">
        <v>64</v>
      </c>
      <c r="AS885" t="s">
        <v>66</v>
      </c>
    </row>
    <row r="886" spans="1:45" ht="16" x14ac:dyDescent="0.2">
      <c r="A886">
        <v>2973</v>
      </c>
      <c r="B886">
        <v>2973</v>
      </c>
      <c r="C886" s="2">
        <v>45199</v>
      </c>
      <c r="E886" t="s">
        <v>202</v>
      </c>
      <c r="F886" s="3">
        <v>4024.41</v>
      </c>
      <c r="G886" t="s">
        <v>47</v>
      </c>
      <c r="H886" s="3">
        <v>0</v>
      </c>
      <c r="I886" t="s">
        <v>104</v>
      </c>
      <c r="J886">
        <v>1730</v>
      </c>
      <c r="K886" t="s">
        <v>52</v>
      </c>
      <c r="L886" t="s">
        <v>203</v>
      </c>
      <c r="N886">
        <v>1712</v>
      </c>
      <c r="O886" t="s">
        <v>52</v>
      </c>
      <c r="P886" t="s">
        <v>203</v>
      </c>
      <c r="T886" t="s">
        <v>64</v>
      </c>
      <c r="Z886" s="3"/>
      <c r="AF886" t="s">
        <v>63</v>
      </c>
      <c r="AH886">
        <v>0</v>
      </c>
      <c r="AI886" s="2">
        <v>45199</v>
      </c>
      <c r="AJ886" t="s">
        <v>64</v>
      </c>
      <c r="AK886" t="s">
        <v>64</v>
      </c>
      <c r="AL886" t="s">
        <v>64</v>
      </c>
      <c r="AN886" s="3"/>
      <c r="AP886" t="s">
        <v>64</v>
      </c>
      <c r="AR886" t="s">
        <v>64</v>
      </c>
      <c r="AS886" t="s">
        <v>66</v>
      </c>
    </row>
    <row r="887" spans="1:45" ht="16" x14ac:dyDescent="0.2">
      <c r="A887">
        <v>2974</v>
      </c>
      <c r="B887">
        <v>2974</v>
      </c>
      <c r="C887" s="2">
        <v>45199</v>
      </c>
      <c r="E887" t="s">
        <v>205</v>
      </c>
      <c r="F887" s="3">
        <v>975.82</v>
      </c>
      <c r="G887" t="s">
        <v>47</v>
      </c>
      <c r="H887" s="3">
        <v>0</v>
      </c>
      <c r="I887" t="s">
        <v>104</v>
      </c>
      <c r="J887">
        <v>1730</v>
      </c>
      <c r="K887" t="s">
        <v>52</v>
      </c>
      <c r="L887" t="s">
        <v>203</v>
      </c>
      <c r="N887">
        <v>1700</v>
      </c>
      <c r="O887" t="s">
        <v>52</v>
      </c>
      <c r="P887" t="s">
        <v>203</v>
      </c>
      <c r="T887" t="s">
        <v>64</v>
      </c>
      <c r="Z887" s="3"/>
      <c r="AF887" t="s">
        <v>63</v>
      </c>
      <c r="AH887">
        <v>0</v>
      </c>
      <c r="AI887" s="2">
        <v>45199</v>
      </c>
      <c r="AJ887" t="s">
        <v>64</v>
      </c>
      <c r="AK887" t="s">
        <v>64</v>
      </c>
      <c r="AL887" t="s">
        <v>64</v>
      </c>
      <c r="AN887" s="3"/>
      <c r="AP887" t="s">
        <v>64</v>
      </c>
      <c r="AR887" t="s">
        <v>64</v>
      </c>
      <c r="AS887" t="s">
        <v>66</v>
      </c>
    </row>
    <row r="888" spans="1:45" ht="16" x14ac:dyDescent="0.2">
      <c r="A888">
        <v>2975</v>
      </c>
      <c r="B888">
        <v>2975</v>
      </c>
      <c r="C888" s="2">
        <v>45199</v>
      </c>
      <c r="E888" t="s">
        <v>370</v>
      </c>
      <c r="F888" s="3">
        <v>2235.1799999999998</v>
      </c>
      <c r="G888" t="s">
        <v>47</v>
      </c>
      <c r="H888" s="3">
        <v>0</v>
      </c>
      <c r="I888" t="s">
        <v>104</v>
      </c>
      <c r="J888">
        <v>1730</v>
      </c>
      <c r="K888" t="s">
        <v>52</v>
      </c>
      <c r="L888" t="s">
        <v>203</v>
      </c>
      <c r="N888">
        <v>1705</v>
      </c>
      <c r="O888" t="s">
        <v>52</v>
      </c>
      <c r="P888" t="s">
        <v>203</v>
      </c>
      <c r="T888" t="s">
        <v>64</v>
      </c>
      <c r="Z888" s="3"/>
      <c r="AF888" t="s">
        <v>63</v>
      </c>
      <c r="AH888">
        <v>0</v>
      </c>
      <c r="AI888" s="2">
        <v>45199</v>
      </c>
      <c r="AJ888" t="s">
        <v>64</v>
      </c>
      <c r="AK888" t="s">
        <v>64</v>
      </c>
      <c r="AL888" t="s">
        <v>64</v>
      </c>
      <c r="AN888" s="3"/>
      <c r="AP888" t="s">
        <v>64</v>
      </c>
      <c r="AR888" t="s">
        <v>64</v>
      </c>
      <c r="AS888" t="s">
        <v>66</v>
      </c>
    </row>
    <row r="889" spans="1:45" ht="16" x14ac:dyDescent="0.2">
      <c r="A889">
        <v>2976</v>
      </c>
      <c r="B889">
        <v>2976</v>
      </c>
      <c r="C889" s="2">
        <v>45199</v>
      </c>
      <c r="E889" t="s">
        <v>202</v>
      </c>
      <c r="F889" s="3">
        <v>3630</v>
      </c>
      <c r="G889" t="s">
        <v>47</v>
      </c>
      <c r="H889" s="3">
        <v>0</v>
      </c>
      <c r="I889" t="s">
        <v>104</v>
      </c>
      <c r="J889">
        <v>1730</v>
      </c>
      <c r="K889" t="s">
        <v>52</v>
      </c>
      <c r="L889" t="s">
        <v>203</v>
      </c>
      <c r="N889">
        <v>1712</v>
      </c>
      <c r="O889" t="s">
        <v>52</v>
      </c>
      <c r="P889" t="s">
        <v>203</v>
      </c>
      <c r="T889" t="s">
        <v>64</v>
      </c>
      <c r="Z889" s="3"/>
      <c r="AF889" t="s">
        <v>63</v>
      </c>
      <c r="AH889">
        <v>0</v>
      </c>
      <c r="AI889" s="2">
        <v>45199</v>
      </c>
      <c r="AJ889" t="s">
        <v>64</v>
      </c>
      <c r="AK889" t="s">
        <v>64</v>
      </c>
      <c r="AL889" t="s">
        <v>64</v>
      </c>
      <c r="AN889" s="3"/>
      <c r="AP889" t="s">
        <v>64</v>
      </c>
      <c r="AR889" t="s">
        <v>64</v>
      </c>
      <c r="AS889" t="s">
        <v>66</v>
      </c>
    </row>
    <row r="890" spans="1:45" ht="16" x14ac:dyDescent="0.2">
      <c r="A890">
        <v>2659</v>
      </c>
      <c r="B890">
        <v>2659</v>
      </c>
      <c r="C890" s="2">
        <v>45201</v>
      </c>
      <c r="D890" t="s">
        <v>1748</v>
      </c>
      <c r="E890" t="s">
        <v>2507</v>
      </c>
      <c r="F890" s="3">
        <v>20.73</v>
      </c>
      <c r="G890" t="s">
        <v>47</v>
      </c>
      <c r="H890" s="3">
        <v>0</v>
      </c>
      <c r="I890" t="s">
        <v>48</v>
      </c>
      <c r="J890">
        <v>2702</v>
      </c>
      <c r="K890" t="s">
        <v>49</v>
      </c>
      <c r="L890" t="s">
        <v>50</v>
      </c>
      <c r="M890" t="s">
        <v>51</v>
      </c>
      <c r="N890">
        <v>940</v>
      </c>
      <c r="O890" t="s">
        <v>52</v>
      </c>
      <c r="P890" t="s">
        <v>53</v>
      </c>
      <c r="T890" t="s">
        <v>2998</v>
      </c>
      <c r="U890" t="s">
        <v>2999</v>
      </c>
      <c r="V890" t="s">
        <v>2064</v>
      </c>
      <c r="W890" t="s">
        <v>56</v>
      </c>
      <c r="X890" t="s">
        <v>3000</v>
      </c>
      <c r="Y890" t="s">
        <v>2726</v>
      </c>
      <c r="Z890" s="3">
        <v>19</v>
      </c>
      <c r="AA890" t="s">
        <v>3001</v>
      </c>
      <c r="AB890" t="s">
        <v>3002</v>
      </c>
      <c r="AC890" t="s">
        <v>61</v>
      </c>
      <c r="AD890" t="s">
        <v>61</v>
      </c>
      <c r="AE890" t="s">
        <v>3003</v>
      </c>
      <c r="AF890" t="s">
        <v>63</v>
      </c>
      <c r="AH890">
        <v>0</v>
      </c>
      <c r="AI890" s="2">
        <v>45201</v>
      </c>
      <c r="AJ890" t="s">
        <v>64</v>
      </c>
      <c r="AK890" t="s">
        <v>64</v>
      </c>
      <c r="AL890" t="s">
        <v>3004</v>
      </c>
      <c r="AM890" t="s">
        <v>2999</v>
      </c>
      <c r="AN890" s="3">
        <v>20.73</v>
      </c>
      <c r="AO890" t="s">
        <v>3002</v>
      </c>
      <c r="AP890" t="s">
        <v>64</v>
      </c>
      <c r="AQ890" t="s">
        <v>3003</v>
      </c>
      <c r="AR890">
        <v>1053</v>
      </c>
      <c r="AS890" t="s">
        <v>66</v>
      </c>
    </row>
    <row r="891" spans="1:45" ht="16" x14ac:dyDescent="0.2">
      <c r="A891">
        <v>2690</v>
      </c>
      <c r="B891">
        <v>2690</v>
      </c>
      <c r="C891" s="2">
        <v>45201</v>
      </c>
      <c r="D891" t="s">
        <v>1814</v>
      </c>
      <c r="E891" t="s">
        <v>3005</v>
      </c>
      <c r="F891" s="3">
        <v>9.5</v>
      </c>
      <c r="G891" t="s">
        <v>47</v>
      </c>
      <c r="H891" s="3">
        <v>0</v>
      </c>
      <c r="I891" t="s">
        <v>48</v>
      </c>
      <c r="J891">
        <v>2563</v>
      </c>
      <c r="K891" t="s">
        <v>49</v>
      </c>
      <c r="L891" t="s">
        <v>50</v>
      </c>
      <c r="M891" t="s">
        <v>51</v>
      </c>
      <c r="N891">
        <v>940</v>
      </c>
      <c r="O891" t="s">
        <v>52</v>
      </c>
      <c r="P891" t="s">
        <v>53</v>
      </c>
      <c r="T891" t="s">
        <v>3006</v>
      </c>
      <c r="U891" t="s">
        <v>3007</v>
      </c>
      <c r="V891" t="s">
        <v>2137</v>
      </c>
      <c r="W891" t="s">
        <v>56</v>
      </c>
      <c r="X891" t="s">
        <v>3008</v>
      </c>
      <c r="Y891" t="s">
        <v>3009</v>
      </c>
      <c r="Z891" s="3">
        <v>7</v>
      </c>
      <c r="AA891" t="s">
        <v>3010</v>
      </c>
      <c r="AB891" t="s">
        <v>2978</v>
      </c>
      <c r="AC891" t="s">
        <v>61</v>
      </c>
      <c r="AD891" t="s">
        <v>61</v>
      </c>
      <c r="AE891" t="s">
        <v>3011</v>
      </c>
      <c r="AF891" t="s">
        <v>63</v>
      </c>
      <c r="AH891">
        <v>0</v>
      </c>
      <c r="AI891" s="2">
        <v>45201</v>
      </c>
      <c r="AJ891" t="s">
        <v>64</v>
      </c>
      <c r="AK891" t="s">
        <v>64</v>
      </c>
      <c r="AL891" t="s">
        <v>3012</v>
      </c>
      <c r="AM891" t="s">
        <v>3007</v>
      </c>
      <c r="AN891" s="3">
        <v>9.5</v>
      </c>
      <c r="AO891" t="s">
        <v>2978</v>
      </c>
      <c r="AP891" t="s">
        <v>64</v>
      </c>
      <c r="AQ891" t="s">
        <v>3011</v>
      </c>
      <c r="AR891">
        <v>1054</v>
      </c>
      <c r="AS891" t="s">
        <v>66</v>
      </c>
    </row>
    <row r="892" spans="1:45" ht="16" x14ac:dyDescent="0.2">
      <c r="A892">
        <v>2661</v>
      </c>
      <c r="B892">
        <v>2661</v>
      </c>
      <c r="C892" s="2">
        <v>45204</v>
      </c>
      <c r="D892" t="s">
        <v>1748</v>
      </c>
      <c r="E892" t="s">
        <v>2371</v>
      </c>
      <c r="F892" s="3">
        <v>46.41</v>
      </c>
      <c r="G892" t="s">
        <v>47</v>
      </c>
      <c r="H892" s="3">
        <v>0</v>
      </c>
      <c r="I892" t="s">
        <v>48</v>
      </c>
      <c r="J892">
        <v>2663</v>
      </c>
      <c r="K892" t="s">
        <v>49</v>
      </c>
      <c r="L892" t="s">
        <v>50</v>
      </c>
      <c r="M892" t="s">
        <v>51</v>
      </c>
      <c r="N892">
        <v>940</v>
      </c>
      <c r="O892" t="s">
        <v>52</v>
      </c>
      <c r="P892" t="s">
        <v>53</v>
      </c>
      <c r="T892" t="s">
        <v>2516</v>
      </c>
      <c r="U892" t="s">
        <v>3013</v>
      </c>
      <c r="V892" t="s">
        <v>2074</v>
      </c>
      <c r="W892" t="s">
        <v>56</v>
      </c>
      <c r="X892" t="s">
        <v>3014</v>
      </c>
      <c r="Y892" t="s">
        <v>2375</v>
      </c>
      <c r="Z892" s="3">
        <v>19</v>
      </c>
      <c r="AA892" t="s">
        <v>2519</v>
      </c>
      <c r="AB892" t="s">
        <v>3015</v>
      </c>
      <c r="AC892" t="s">
        <v>61</v>
      </c>
      <c r="AD892" t="s">
        <v>61</v>
      </c>
      <c r="AE892" t="s">
        <v>3016</v>
      </c>
      <c r="AF892" t="s">
        <v>63</v>
      </c>
      <c r="AH892">
        <v>0</v>
      </c>
      <c r="AI892" s="2">
        <v>45204</v>
      </c>
      <c r="AJ892" t="s">
        <v>64</v>
      </c>
      <c r="AK892" t="s">
        <v>64</v>
      </c>
      <c r="AL892" t="s">
        <v>3017</v>
      </c>
      <c r="AM892" t="s">
        <v>3013</v>
      </c>
      <c r="AN892" s="3">
        <v>46.41</v>
      </c>
      <c r="AO892" t="s">
        <v>3015</v>
      </c>
      <c r="AP892" t="s">
        <v>64</v>
      </c>
      <c r="AQ892" t="s">
        <v>3016</v>
      </c>
      <c r="AR892">
        <v>1055</v>
      </c>
      <c r="AS892" t="s">
        <v>66</v>
      </c>
    </row>
    <row r="893" spans="1:45" ht="16" x14ac:dyDescent="0.2">
      <c r="A893">
        <v>2697</v>
      </c>
      <c r="B893">
        <v>2697</v>
      </c>
      <c r="C893" s="2">
        <v>45208</v>
      </c>
      <c r="D893" t="s">
        <v>3018</v>
      </c>
      <c r="E893" t="s">
        <v>2915</v>
      </c>
      <c r="F893" s="3">
        <v>900</v>
      </c>
      <c r="G893" t="s">
        <v>47</v>
      </c>
      <c r="H893" s="3">
        <v>0</v>
      </c>
      <c r="I893" t="s">
        <v>48</v>
      </c>
      <c r="J893">
        <v>2721</v>
      </c>
      <c r="K893" t="s">
        <v>49</v>
      </c>
      <c r="L893" t="s">
        <v>50</v>
      </c>
      <c r="M893" t="s">
        <v>51</v>
      </c>
      <c r="N893">
        <v>940</v>
      </c>
      <c r="O893" t="s">
        <v>52</v>
      </c>
      <c r="P893" t="s">
        <v>53</v>
      </c>
      <c r="T893" t="s">
        <v>3019</v>
      </c>
      <c r="U893" t="s">
        <v>3020</v>
      </c>
      <c r="V893" t="s">
        <v>2079</v>
      </c>
      <c r="W893" t="s">
        <v>56</v>
      </c>
      <c r="X893" t="s">
        <v>849</v>
      </c>
      <c r="Y893" t="s">
        <v>3021</v>
      </c>
      <c r="Z893" s="3">
        <v>0</v>
      </c>
      <c r="AA893" t="s">
        <v>2234</v>
      </c>
      <c r="AB893" t="s">
        <v>3022</v>
      </c>
      <c r="AC893" t="s">
        <v>61</v>
      </c>
      <c r="AD893" t="s">
        <v>61</v>
      </c>
      <c r="AE893" t="s">
        <v>3023</v>
      </c>
      <c r="AF893" t="s">
        <v>63</v>
      </c>
      <c r="AH893">
        <v>0</v>
      </c>
      <c r="AI893" s="2">
        <v>45208</v>
      </c>
      <c r="AJ893" t="s">
        <v>64</v>
      </c>
      <c r="AK893" t="s">
        <v>64</v>
      </c>
      <c r="AL893" t="s">
        <v>3024</v>
      </c>
      <c r="AM893" t="s">
        <v>3020</v>
      </c>
      <c r="AN893" s="3">
        <v>900</v>
      </c>
      <c r="AO893" t="s">
        <v>3022</v>
      </c>
      <c r="AP893" t="s">
        <v>64</v>
      </c>
      <c r="AQ893" t="s">
        <v>3023</v>
      </c>
      <c r="AR893">
        <v>1063</v>
      </c>
      <c r="AS893" t="s">
        <v>66</v>
      </c>
    </row>
    <row r="894" spans="1:45" ht="16" x14ac:dyDescent="0.2">
      <c r="A894">
        <v>2662</v>
      </c>
      <c r="B894">
        <v>2662</v>
      </c>
      <c r="C894" s="2">
        <v>45209.413634259261</v>
      </c>
      <c r="E894" t="s">
        <v>1231</v>
      </c>
      <c r="F894" s="3">
        <v>52.9</v>
      </c>
      <c r="G894" t="s">
        <v>47</v>
      </c>
      <c r="H894" s="3">
        <v>0</v>
      </c>
      <c r="I894" t="s">
        <v>104</v>
      </c>
      <c r="J894">
        <v>941</v>
      </c>
      <c r="K894" t="s">
        <v>52</v>
      </c>
      <c r="L894" t="s">
        <v>53</v>
      </c>
      <c r="N894">
        <v>705</v>
      </c>
      <c r="O894" t="s">
        <v>52</v>
      </c>
      <c r="P894" t="s">
        <v>53</v>
      </c>
      <c r="T894" t="s">
        <v>2320</v>
      </c>
      <c r="U894" t="s">
        <v>3025</v>
      </c>
      <c r="Z894" s="3"/>
      <c r="AF894" t="s">
        <v>63</v>
      </c>
      <c r="AH894">
        <v>0</v>
      </c>
      <c r="AI894" s="2">
        <v>45209</v>
      </c>
      <c r="AJ894" t="s">
        <v>64</v>
      </c>
      <c r="AK894" t="s">
        <v>64</v>
      </c>
      <c r="AL894" t="s">
        <v>3026</v>
      </c>
      <c r="AM894" t="s">
        <v>3025</v>
      </c>
      <c r="AN894" s="3"/>
      <c r="AP894" t="s">
        <v>64</v>
      </c>
      <c r="AR894">
        <v>1056</v>
      </c>
      <c r="AS894" t="s">
        <v>66</v>
      </c>
    </row>
    <row r="895" spans="1:45" ht="16" x14ac:dyDescent="0.2">
      <c r="A895">
        <v>2663</v>
      </c>
      <c r="B895">
        <v>2663</v>
      </c>
      <c r="C895" s="2">
        <v>45209.413634259261</v>
      </c>
      <c r="D895" t="s">
        <v>1748</v>
      </c>
      <c r="E895" t="s">
        <v>2165</v>
      </c>
      <c r="F895" s="3">
        <v>52.9</v>
      </c>
      <c r="G895" t="s">
        <v>47</v>
      </c>
      <c r="H895" s="3">
        <v>0</v>
      </c>
      <c r="I895" t="s">
        <v>48</v>
      </c>
      <c r="J895">
        <v>2900</v>
      </c>
      <c r="K895" t="s">
        <v>49</v>
      </c>
      <c r="L895" t="s">
        <v>50</v>
      </c>
      <c r="M895" t="s">
        <v>51</v>
      </c>
      <c r="N895">
        <v>941</v>
      </c>
      <c r="O895" t="s">
        <v>52</v>
      </c>
      <c r="P895" t="s">
        <v>53</v>
      </c>
      <c r="T895" t="s">
        <v>2313</v>
      </c>
      <c r="U895" t="s">
        <v>3027</v>
      </c>
      <c r="V895" t="s">
        <v>2132</v>
      </c>
      <c r="W895" t="s">
        <v>56</v>
      </c>
      <c r="X895" t="s">
        <v>3028</v>
      </c>
      <c r="Y895" t="s">
        <v>323</v>
      </c>
      <c r="Z895" s="3">
        <v>19</v>
      </c>
      <c r="AA895" t="s">
        <v>2316</v>
      </c>
      <c r="AB895" t="s">
        <v>3029</v>
      </c>
      <c r="AC895" t="s">
        <v>61</v>
      </c>
      <c r="AD895" t="s">
        <v>61</v>
      </c>
      <c r="AE895" t="s">
        <v>3030</v>
      </c>
      <c r="AF895" t="s">
        <v>63</v>
      </c>
      <c r="AH895">
        <v>0</v>
      </c>
      <c r="AI895" s="2">
        <v>45209</v>
      </c>
      <c r="AJ895" t="s">
        <v>64</v>
      </c>
      <c r="AK895" t="s">
        <v>64</v>
      </c>
      <c r="AL895" t="s">
        <v>3031</v>
      </c>
      <c r="AM895" t="s">
        <v>3027</v>
      </c>
      <c r="AN895" s="3">
        <v>52.9</v>
      </c>
      <c r="AO895" t="s">
        <v>3029</v>
      </c>
      <c r="AP895" t="s">
        <v>64</v>
      </c>
      <c r="AQ895" t="s">
        <v>3030</v>
      </c>
      <c r="AR895">
        <v>1057</v>
      </c>
      <c r="AS895" t="s">
        <v>66</v>
      </c>
    </row>
    <row r="896" spans="1:45" ht="16" x14ac:dyDescent="0.2">
      <c r="A896">
        <v>2667</v>
      </c>
      <c r="B896">
        <v>2667</v>
      </c>
      <c r="C896" s="2">
        <v>45211</v>
      </c>
      <c r="E896" t="s">
        <v>1265</v>
      </c>
      <c r="F896" s="3">
        <v>52.9</v>
      </c>
      <c r="G896" t="s">
        <v>47</v>
      </c>
      <c r="H896" s="3">
        <v>0</v>
      </c>
      <c r="I896" t="s">
        <v>48</v>
      </c>
      <c r="J896">
        <v>705</v>
      </c>
      <c r="K896" t="s">
        <v>52</v>
      </c>
      <c r="L896" t="s">
        <v>53</v>
      </c>
      <c r="N896">
        <v>940</v>
      </c>
      <c r="O896" t="s">
        <v>52</v>
      </c>
      <c r="P896" t="s">
        <v>53</v>
      </c>
      <c r="T896" t="s">
        <v>2313</v>
      </c>
      <c r="U896" t="s">
        <v>3032</v>
      </c>
      <c r="Z896" s="3"/>
      <c r="AF896" t="s">
        <v>63</v>
      </c>
      <c r="AH896">
        <v>0</v>
      </c>
      <c r="AI896" s="2">
        <v>45211</v>
      </c>
      <c r="AJ896" t="s">
        <v>64</v>
      </c>
      <c r="AK896" t="s">
        <v>64</v>
      </c>
      <c r="AL896" t="s">
        <v>3033</v>
      </c>
      <c r="AM896" t="s">
        <v>3032</v>
      </c>
      <c r="AN896" s="3"/>
      <c r="AP896" t="s">
        <v>64</v>
      </c>
      <c r="AR896">
        <v>1062</v>
      </c>
      <c r="AS896" t="s">
        <v>66</v>
      </c>
    </row>
    <row r="897" spans="1:45" ht="16" x14ac:dyDescent="0.2">
      <c r="A897">
        <v>2673</v>
      </c>
      <c r="B897">
        <v>2673</v>
      </c>
      <c r="C897" s="2">
        <v>45211</v>
      </c>
      <c r="D897" t="s">
        <v>1761</v>
      </c>
      <c r="E897" t="s">
        <v>2882</v>
      </c>
      <c r="F897" s="3">
        <v>24.31</v>
      </c>
      <c r="G897" t="s">
        <v>47</v>
      </c>
      <c r="H897" s="3">
        <v>0</v>
      </c>
      <c r="I897" t="s">
        <v>48</v>
      </c>
      <c r="J897">
        <v>2720</v>
      </c>
      <c r="K897" t="s">
        <v>49</v>
      </c>
      <c r="L897" t="s">
        <v>50</v>
      </c>
      <c r="M897" t="s">
        <v>51</v>
      </c>
      <c r="N897">
        <v>942</v>
      </c>
      <c r="O897" t="s">
        <v>52</v>
      </c>
      <c r="P897" t="s">
        <v>53</v>
      </c>
      <c r="T897" t="s">
        <v>3034</v>
      </c>
      <c r="U897" t="s">
        <v>3035</v>
      </c>
      <c r="V897" t="s">
        <v>2124</v>
      </c>
      <c r="W897" t="s">
        <v>56</v>
      </c>
      <c r="X897" t="s">
        <v>3036</v>
      </c>
      <c r="Y897" t="s">
        <v>2036</v>
      </c>
      <c r="Z897" s="3">
        <v>19</v>
      </c>
      <c r="AA897" t="s">
        <v>2871</v>
      </c>
      <c r="AB897" t="s">
        <v>3029</v>
      </c>
      <c r="AC897" t="s">
        <v>61</v>
      </c>
      <c r="AD897" t="s">
        <v>61</v>
      </c>
      <c r="AE897" t="s">
        <v>3037</v>
      </c>
      <c r="AF897" t="s">
        <v>63</v>
      </c>
      <c r="AH897">
        <v>0</v>
      </c>
      <c r="AI897" s="2">
        <v>45211</v>
      </c>
      <c r="AJ897" t="s">
        <v>64</v>
      </c>
      <c r="AK897" t="s">
        <v>64</v>
      </c>
      <c r="AL897" t="s">
        <v>3038</v>
      </c>
      <c r="AM897" t="s">
        <v>3035</v>
      </c>
      <c r="AN897" s="3">
        <v>24.05</v>
      </c>
      <c r="AO897" t="s">
        <v>3029</v>
      </c>
      <c r="AP897" t="s">
        <v>64</v>
      </c>
      <c r="AQ897" t="s">
        <v>3037</v>
      </c>
      <c r="AR897">
        <v>1073</v>
      </c>
      <c r="AS897" t="s">
        <v>66</v>
      </c>
    </row>
    <row r="898" spans="1:45" ht="16" x14ac:dyDescent="0.2">
      <c r="A898">
        <v>2666</v>
      </c>
      <c r="B898">
        <v>2666</v>
      </c>
      <c r="C898" s="2">
        <v>45211.574583333328</v>
      </c>
      <c r="E898" t="s">
        <v>1231</v>
      </c>
      <c r="F898" s="3">
        <v>630.69000000000005</v>
      </c>
      <c r="G898" t="s">
        <v>47</v>
      </c>
      <c r="H898" s="3">
        <v>0</v>
      </c>
      <c r="I898" t="s">
        <v>104</v>
      </c>
      <c r="J898">
        <v>941</v>
      </c>
      <c r="K898" t="s">
        <v>52</v>
      </c>
      <c r="L898" t="s">
        <v>53</v>
      </c>
      <c r="N898">
        <v>705</v>
      </c>
      <c r="O898" t="s">
        <v>52</v>
      </c>
      <c r="P898" t="s">
        <v>53</v>
      </c>
      <c r="T898" t="s">
        <v>3039</v>
      </c>
      <c r="U898" t="s">
        <v>3040</v>
      </c>
      <c r="Z898" s="3"/>
      <c r="AF898" t="s">
        <v>63</v>
      </c>
      <c r="AH898">
        <v>0</v>
      </c>
      <c r="AI898" s="2">
        <v>45211</v>
      </c>
      <c r="AJ898" t="s">
        <v>64</v>
      </c>
      <c r="AK898" t="s">
        <v>64</v>
      </c>
      <c r="AL898" t="s">
        <v>3041</v>
      </c>
      <c r="AM898" t="s">
        <v>3040</v>
      </c>
      <c r="AN898" s="3"/>
      <c r="AP898" t="s">
        <v>64</v>
      </c>
      <c r="AR898">
        <v>1060</v>
      </c>
      <c r="AS898" t="s">
        <v>66</v>
      </c>
    </row>
    <row r="899" spans="1:45" ht="16" x14ac:dyDescent="0.2">
      <c r="A899">
        <v>2674</v>
      </c>
      <c r="B899">
        <v>2674</v>
      </c>
      <c r="C899" s="2">
        <v>45211.574583333328</v>
      </c>
      <c r="E899" t="s">
        <v>3042</v>
      </c>
      <c r="F899" s="3">
        <v>630.69000000000005</v>
      </c>
      <c r="G899" t="s">
        <v>47</v>
      </c>
      <c r="H899" s="3">
        <v>0</v>
      </c>
      <c r="I899" t="s">
        <v>104</v>
      </c>
      <c r="J899">
        <v>941</v>
      </c>
      <c r="K899" t="s">
        <v>52</v>
      </c>
      <c r="L899" t="s">
        <v>53</v>
      </c>
      <c r="N899">
        <v>705</v>
      </c>
      <c r="O899" t="s">
        <v>52</v>
      </c>
      <c r="P899" t="s">
        <v>53</v>
      </c>
      <c r="T899" t="s">
        <v>3043</v>
      </c>
      <c r="U899" t="s">
        <v>3044</v>
      </c>
      <c r="Z899" s="3"/>
      <c r="AF899" t="s">
        <v>63</v>
      </c>
      <c r="AH899">
        <v>0</v>
      </c>
      <c r="AI899" s="2">
        <v>45211</v>
      </c>
      <c r="AJ899" t="s">
        <v>64</v>
      </c>
      <c r="AK899" t="s">
        <v>64</v>
      </c>
      <c r="AL899" t="s">
        <v>3045</v>
      </c>
      <c r="AM899" t="s">
        <v>3044</v>
      </c>
      <c r="AN899" s="3"/>
      <c r="AP899" t="s">
        <v>64</v>
      </c>
      <c r="AR899">
        <v>1058</v>
      </c>
      <c r="AS899" t="s">
        <v>66</v>
      </c>
    </row>
    <row r="900" spans="1:45" ht="16" x14ac:dyDescent="0.2">
      <c r="A900">
        <v>2675</v>
      </c>
      <c r="B900">
        <v>2675</v>
      </c>
      <c r="C900" s="2">
        <v>45211.574583333328</v>
      </c>
      <c r="E900" t="s">
        <v>3046</v>
      </c>
      <c r="F900" s="3">
        <v>630.69000000000005</v>
      </c>
      <c r="G900" t="s">
        <v>47</v>
      </c>
      <c r="H900" s="3">
        <v>0</v>
      </c>
      <c r="I900" t="s">
        <v>48</v>
      </c>
      <c r="J900">
        <v>705</v>
      </c>
      <c r="K900" t="s">
        <v>52</v>
      </c>
      <c r="L900" t="s">
        <v>53</v>
      </c>
      <c r="N900">
        <v>941</v>
      </c>
      <c r="O900" t="s">
        <v>52</v>
      </c>
      <c r="P900" t="s">
        <v>53</v>
      </c>
      <c r="T900" t="s">
        <v>3047</v>
      </c>
      <c r="U900" t="s">
        <v>3048</v>
      </c>
      <c r="Z900" s="3"/>
      <c r="AF900" t="s">
        <v>63</v>
      </c>
      <c r="AH900">
        <v>0</v>
      </c>
      <c r="AI900" s="2">
        <v>45211</v>
      </c>
      <c r="AJ900" t="s">
        <v>64</v>
      </c>
      <c r="AK900" t="s">
        <v>64</v>
      </c>
      <c r="AL900" t="s">
        <v>3049</v>
      </c>
      <c r="AM900" t="s">
        <v>3048</v>
      </c>
      <c r="AN900" s="3"/>
      <c r="AP900" t="s">
        <v>64</v>
      </c>
      <c r="AR900">
        <v>1061</v>
      </c>
      <c r="AS900" t="s">
        <v>66</v>
      </c>
    </row>
    <row r="901" spans="1:45" ht="16" x14ac:dyDescent="0.2">
      <c r="A901">
        <v>3042</v>
      </c>
      <c r="B901">
        <v>3042</v>
      </c>
      <c r="C901" s="2">
        <v>45211.574583333328</v>
      </c>
      <c r="D901" t="s">
        <v>3050</v>
      </c>
      <c r="E901" t="s">
        <v>3051</v>
      </c>
      <c r="F901" s="3">
        <v>611.77</v>
      </c>
      <c r="G901" t="s">
        <v>47</v>
      </c>
      <c r="H901" s="3">
        <v>0</v>
      </c>
      <c r="I901" t="s">
        <v>48</v>
      </c>
      <c r="J901">
        <v>2722</v>
      </c>
      <c r="K901" t="s">
        <v>49</v>
      </c>
      <c r="L901" t="s">
        <v>50</v>
      </c>
      <c r="M901" t="s">
        <v>51</v>
      </c>
      <c r="N901">
        <v>941</v>
      </c>
      <c r="O901" t="s">
        <v>52</v>
      </c>
      <c r="P901" t="s">
        <v>53</v>
      </c>
      <c r="T901" t="s">
        <v>3052</v>
      </c>
      <c r="U901" t="s">
        <v>3053</v>
      </c>
      <c r="V901" t="s">
        <v>2097</v>
      </c>
      <c r="W901" t="s">
        <v>56</v>
      </c>
      <c r="X901" t="s">
        <v>3054</v>
      </c>
      <c r="Y901" t="s">
        <v>3055</v>
      </c>
      <c r="Z901" s="3">
        <v>0</v>
      </c>
      <c r="AA901" t="s">
        <v>3039</v>
      </c>
      <c r="AB901" t="s">
        <v>3056</v>
      </c>
      <c r="AC901" t="s">
        <v>61</v>
      </c>
      <c r="AD901" t="s">
        <v>61</v>
      </c>
      <c r="AE901" t="s">
        <v>3057</v>
      </c>
      <c r="AF901" t="s">
        <v>63</v>
      </c>
      <c r="AH901">
        <v>0</v>
      </c>
      <c r="AI901" s="2">
        <v>45211</v>
      </c>
      <c r="AJ901" t="s">
        <v>64</v>
      </c>
      <c r="AK901" t="s">
        <v>64</v>
      </c>
      <c r="AL901" t="s">
        <v>3058</v>
      </c>
      <c r="AM901" t="s">
        <v>3053</v>
      </c>
      <c r="AN901" s="3">
        <v>630.69000000000005</v>
      </c>
      <c r="AO901" t="s">
        <v>3056</v>
      </c>
      <c r="AP901" t="s">
        <v>64</v>
      </c>
      <c r="AQ901" t="s">
        <v>3057</v>
      </c>
      <c r="AR901">
        <v>1059</v>
      </c>
      <c r="AS901" t="s">
        <v>66</v>
      </c>
    </row>
    <row r="902" spans="1:45" ht="16" x14ac:dyDescent="0.2">
      <c r="A902">
        <v>3043</v>
      </c>
      <c r="B902">
        <v>3043</v>
      </c>
      <c r="C902" s="2">
        <v>45211.574583333328</v>
      </c>
      <c r="D902" t="s">
        <v>2220</v>
      </c>
      <c r="E902" t="s">
        <v>3059</v>
      </c>
      <c r="F902" s="3">
        <v>18.920000000000002</v>
      </c>
      <c r="G902" t="s">
        <v>47</v>
      </c>
      <c r="H902" s="3">
        <v>0</v>
      </c>
      <c r="I902" t="s">
        <v>48</v>
      </c>
      <c r="J902">
        <v>2705</v>
      </c>
      <c r="K902" t="s">
        <v>49</v>
      </c>
      <c r="L902" t="s">
        <v>50</v>
      </c>
      <c r="M902" t="s">
        <v>51</v>
      </c>
      <c r="N902">
        <v>941</v>
      </c>
      <c r="O902" t="s">
        <v>52</v>
      </c>
      <c r="P902" t="s">
        <v>53</v>
      </c>
      <c r="T902" t="s">
        <v>3052</v>
      </c>
      <c r="U902" t="s">
        <v>3053</v>
      </c>
      <c r="V902" t="s">
        <v>2097</v>
      </c>
      <c r="W902" t="s">
        <v>56</v>
      </c>
      <c r="X902" t="s">
        <v>3054</v>
      </c>
      <c r="Y902" t="s">
        <v>3055</v>
      </c>
      <c r="Z902" s="3">
        <v>0</v>
      </c>
      <c r="AA902" t="s">
        <v>3039</v>
      </c>
      <c r="AB902" t="s">
        <v>3056</v>
      </c>
      <c r="AC902" t="s">
        <v>61</v>
      </c>
      <c r="AD902" t="s">
        <v>61</v>
      </c>
      <c r="AE902" t="s">
        <v>3057</v>
      </c>
      <c r="AF902" t="s">
        <v>63</v>
      </c>
      <c r="AH902">
        <v>0</v>
      </c>
      <c r="AI902" s="2">
        <v>45211</v>
      </c>
      <c r="AJ902" t="s">
        <v>64</v>
      </c>
      <c r="AK902" t="s">
        <v>64</v>
      </c>
      <c r="AL902" t="s">
        <v>3058</v>
      </c>
      <c r="AM902" t="s">
        <v>3053</v>
      </c>
      <c r="AN902" s="3">
        <v>630.69000000000005</v>
      </c>
      <c r="AO902" t="s">
        <v>3056</v>
      </c>
      <c r="AP902" t="s">
        <v>64</v>
      </c>
      <c r="AQ902" t="s">
        <v>3057</v>
      </c>
      <c r="AR902">
        <v>1059</v>
      </c>
      <c r="AS902" t="s">
        <v>66</v>
      </c>
    </row>
    <row r="903" spans="1:45" ht="16" x14ac:dyDescent="0.2">
      <c r="A903">
        <v>2669</v>
      </c>
      <c r="B903">
        <v>2669</v>
      </c>
      <c r="C903" s="2">
        <v>45212</v>
      </c>
      <c r="E903" t="s">
        <v>215</v>
      </c>
      <c r="F903" s="3">
        <v>1897.09</v>
      </c>
      <c r="G903" t="s">
        <v>47</v>
      </c>
      <c r="H903" s="3">
        <v>0</v>
      </c>
      <c r="I903" t="s">
        <v>48</v>
      </c>
      <c r="J903">
        <v>1700</v>
      </c>
      <c r="K903" t="s">
        <v>52</v>
      </c>
      <c r="L903" t="s">
        <v>203</v>
      </c>
      <c r="N903">
        <v>940</v>
      </c>
      <c r="O903" t="s">
        <v>52</v>
      </c>
      <c r="P903" t="s">
        <v>53</v>
      </c>
      <c r="T903" t="s">
        <v>3060</v>
      </c>
      <c r="U903" t="s">
        <v>3061</v>
      </c>
      <c r="Z903" s="3"/>
      <c r="AF903" t="s">
        <v>63</v>
      </c>
      <c r="AH903">
        <v>0</v>
      </c>
      <c r="AI903" s="2">
        <v>45212</v>
      </c>
      <c r="AJ903" t="s">
        <v>64</v>
      </c>
      <c r="AK903" t="s">
        <v>64</v>
      </c>
      <c r="AL903" t="s">
        <v>3062</v>
      </c>
      <c r="AM903" t="s">
        <v>3061</v>
      </c>
      <c r="AN903" s="3"/>
      <c r="AP903" t="s">
        <v>64</v>
      </c>
      <c r="AR903">
        <v>1064</v>
      </c>
      <c r="AS903" t="s">
        <v>66</v>
      </c>
    </row>
    <row r="904" spans="1:45" ht="16" x14ac:dyDescent="0.2">
      <c r="A904">
        <v>2670</v>
      </c>
      <c r="B904">
        <v>2670</v>
      </c>
      <c r="C904" s="2">
        <v>45215</v>
      </c>
      <c r="E904" t="s">
        <v>1265</v>
      </c>
      <c r="F904" s="3">
        <v>630.69000000000005</v>
      </c>
      <c r="G904" t="s">
        <v>47</v>
      </c>
      <c r="H904" s="3">
        <v>0</v>
      </c>
      <c r="I904" t="s">
        <v>48</v>
      </c>
      <c r="J904">
        <v>705</v>
      </c>
      <c r="K904" t="s">
        <v>52</v>
      </c>
      <c r="L904" t="s">
        <v>53</v>
      </c>
      <c r="N904">
        <v>940</v>
      </c>
      <c r="O904" t="s">
        <v>52</v>
      </c>
      <c r="P904" t="s">
        <v>53</v>
      </c>
      <c r="T904" t="s">
        <v>3052</v>
      </c>
      <c r="U904" t="s">
        <v>3063</v>
      </c>
      <c r="Z904" s="3"/>
      <c r="AF904" t="s">
        <v>63</v>
      </c>
      <c r="AH904">
        <v>0</v>
      </c>
      <c r="AI904" s="2">
        <v>45215</v>
      </c>
      <c r="AJ904" t="s">
        <v>64</v>
      </c>
      <c r="AK904" t="s">
        <v>64</v>
      </c>
      <c r="AL904" t="s">
        <v>3064</v>
      </c>
      <c r="AM904" t="s">
        <v>3063</v>
      </c>
      <c r="AN904" s="3"/>
      <c r="AP904" t="s">
        <v>64</v>
      </c>
      <c r="AR904">
        <v>1065</v>
      </c>
      <c r="AS904" t="s">
        <v>66</v>
      </c>
    </row>
    <row r="905" spans="1:45" ht="16" x14ac:dyDescent="0.2">
      <c r="A905">
        <v>2681</v>
      </c>
      <c r="B905">
        <v>2681</v>
      </c>
      <c r="C905" s="2">
        <v>45216</v>
      </c>
      <c r="D905" t="s">
        <v>1761</v>
      </c>
      <c r="E905" t="s">
        <v>940</v>
      </c>
      <c r="F905" s="3">
        <v>283.41000000000003</v>
      </c>
      <c r="G905" t="s">
        <v>47</v>
      </c>
      <c r="H905" s="3">
        <v>0</v>
      </c>
      <c r="I905" t="s">
        <v>48</v>
      </c>
      <c r="J905">
        <v>2720</v>
      </c>
      <c r="K905" t="s">
        <v>49</v>
      </c>
      <c r="L905" t="s">
        <v>50</v>
      </c>
      <c r="M905" t="s">
        <v>51</v>
      </c>
      <c r="N905">
        <v>940</v>
      </c>
      <c r="O905" t="s">
        <v>52</v>
      </c>
      <c r="P905" t="s">
        <v>53</v>
      </c>
      <c r="T905" t="s">
        <v>3065</v>
      </c>
      <c r="U905" t="s">
        <v>3066</v>
      </c>
      <c r="V905" t="s">
        <v>2105</v>
      </c>
      <c r="W905" t="s">
        <v>56</v>
      </c>
      <c r="X905" t="s">
        <v>3067</v>
      </c>
      <c r="Y905" t="s">
        <v>945</v>
      </c>
      <c r="Z905" s="3">
        <v>19</v>
      </c>
      <c r="AA905" t="s">
        <v>3068</v>
      </c>
      <c r="AB905" t="s">
        <v>3069</v>
      </c>
      <c r="AC905" t="s">
        <v>61</v>
      </c>
      <c r="AD905" t="s">
        <v>61</v>
      </c>
      <c r="AE905" t="s">
        <v>3070</v>
      </c>
      <c r="AF905" t="s">
        <v>63</v>
      </c>
      <c r="AH905">
        <v>0</v>
      </c>
      <c r="AI905" s="2">
        <v>45216</v>
      </c>
      <c r="AJ905" t="s">
        <v>64</v>
      </c>
      <c r="AK905" t="s">
        <v>64</v>
      </c>
      <c r="AL905" t="s">
        <v>3071</v>
      </c>
      <c r="AM905" t="s">
        <v>3066</v>
      </c>
      <c r="AN905" s="3">
        <v>283.41000000000003</v>
      </c>
      <c r="AO905" t="s">
        <v>3069</v>
      </c>
      <c r="AP905" t="s">
        <v>64</v>
      </c>
      <c r="AQ905" t="s">
        <v>3070</v>
      </c>
      <c r="AR905">
        <v>1074</v>
      </c>
      <c r="AS905" t="s">
        <v>66</v>
      </c>
    </row>
    <row r="906" spans="1:45" ht="16" x14ac:dyDescent="0.2">
      <c r="A906">
        <v>3675</v>
      </c>
      <c r="B906">
        <v>3675</v>
      </c>
      <c r="C906" s="2">
        <v>45216</v>
      </c>
      <c r="E906" t="s">
        <v>3072</v>
      </c>
      <c r="F906" s="3">
        <v>850</v>
      </c>
      <c r="G906" t="s">
        <v>47</v>
      </c>
      <c r="H906" s="3">
        <v>0</v>
      </c>
      <c r="I906" t="s">
        <v>48</v>
      </c>
      <c r="J906">
        <v>700</v>
      </c>
      <c r="K906" t="s">
        <v>52</v>
      </c>
      <c r="L906" t="s">
        <v>53</v>
      </c>
      <c r="N906">
        <v>940</v>
      </c>
      <c r="O906" t="s">
        <v>52</v>
      </c>
      <c r="P906" t="s">
        <v>53</v>
      </c>
      <c r="T906" t="s">
        <v>3073</v>
      </c>
      <c r="U906" t="s">
        <v>3074</v>
      </c>
      <c r="V906" t="s">
        <v>1829</v>
      </c>
      <c r="W906" t="s">
        <v>56</v>
      </c>
      <c r="X906" t="s">
        <v>3075</v>
      </c>
      <c r="Y906" t="s">
        <v>3076</v>
      </c>
      <c r="Z906" s="3">
        <v>0</v>
      </c>
      <c r="AA906" t="s">
        <v>2000</v>
      </c>
      <c r="AB906" t="s">
        <v>3077</v>
      </c>
      <c r="AC906" t="s">
        <v>61</v>
      </c>
      <c r="AD906" t="s">
        <v>61</v>
      </c>
      <c r="AE906" t="s">
        <v>3078</v>
      </c>
      <c r="AF906" t="s">
        <v>63</v>
      </c>
      <c r="AH906">
        <v>0</v>
      </c>
      <c r="AI906" s="2">
        <v>45216</v>
      </c>
      <c r="AJ906" t="s">
        <v>64</v>
      </c>
      <c r="AK906" t="s">
        <v>64</v>
      </c>
      <c r="AL906" t="s">
        <v>3079</v>
      </c>
      <c r="AM906" t="s">
        <v>3074</v>
      </c>
      <c r="AN906" s="3">
        <v>850</v>
      </c>
      <c r="AO906" t="s">
        <v>3077</v>
      </c>
      <c r="AP906" t="s">
        <v>64</v>
      </c>
      <c r="AQ906" t="s">
        <v>3078</v>
      </c>
      <c r="AR906">
        <v>1075</v>
      </c>
      <c r="AS906" t="s">
        <v>66</v>
      </c>
    </row>
    <row r="907" spans="1:45" ht="16" x14ac:dyDescent="0.2">
      <c r="A907">
        <v>3676</v>
      </c>
      <c r="B907">
        <v>3676</v>
      </c>
      <c r="C907" s="2">
        <v>45216</v>
      </c>
      <c r="D907" t="s">
        <v>1748</v>
      </c>
      <c r="E907" t="s">
        <v>3080</v>
      </c>
      <c r="F907" s="3">
        <v>9.5</v>
      </c>
      <c r="G907" t="s">
        <v>47</v>
      </c>
      <c r="H907" s="3">
        <v>0</v>
      </c>
      <c r="I907" t="s">
        <v>48</v>
      </c>
      <c r="J907">
        <v>2705</v>
      </c>
      <c r="K907" t="s">
        <v>49</v>
      </c>
      <c r="L907" t="s">
        <v>50</v>
      </c>
      <c r="M907" t="s">
        <v>51</v>
      </c>
      <c r="N907">
        <v>940</v>
      </c>
      <c r="O907" t="s">
        <v>52</v>
      </c>
      <c r="P907" t="s">
        <v>53</v>
      </c>
      <c r="T907" t="s">
        <v>3073</v>
      </c>
      <c r="U907" t="s">
        <v>3074</v>
      </c>
      <c r="V907" t="s">
        <v>1829</v>
      </c>
      <c r="W907" t="s">
        <v>56</v>
      </c>
      <c r="X907" t="s">
        <v>3075</v>
      </c>
      <c r="Y907" t="s">
        <v>3076</v>
      </c>
      <c r="Z907" s="3">
        <v>0</v>
      </c>
      <c r="AA907" t="s">
        <v>2000</v>
      </c>
      <c r="AB907" t="s">
        <v>3077</v>
      </c>
      <c r="AC907" t="s">
        <v>61</v>
      </c>
      <c r="AD907" t="s">
        <v>61</v>
      </c>
      <c r="AE907" t="s">
        <v>3078</v>
      </c>
      <c r="AF907" t="s">
        <v>63</v>
      </c>
      <c r="AH907">
        <v>0</v>
      </c>
      <c r="AI907" s="2">
        <v>45216</v>
      </c>
      <c r="AJ907" t="s">
        <v>64</v>
      </c>
      <c r="AK907" t="s">
        <v>64</v>
      </c>
      <c r="AL907" t="s">
        <v>3079</v>
      </c>
      <c r="AM907" t="s">
        <v>3074</v>
      </c>
      <c r="AN907" s="3">
        <v>850</v>
      </c>
      <c r="AO907" t="s">
        <v>3077</v>
      </c>
      <c r="AP907" t="s">
        <v>64</v>
      </c>
      <c r="AQ907" t="s">
        <v>3078</v>
      </c>
      <c r="AR907">
        <v>1075</v>
      </c>
      <c r="AS907" t="s">
        <v>66</v>
      </c>
    </row>
    <row r="908" spans="1:45" ht="16" x14ac:dyDescent="0.2">
      <c r="A908">
        <v>2683</v>
      </c>
      <c r="B908">
        <v>2683</v>
      </c>
      <c r="C908" s="2">
        <v>45219</v>
      </c>
      <c r="D908" t="s">
        <v>1761</v>
      </c>
      <c r="E908" t="s">
        <v>2032</v>
      </c>
      <c r="F908" s="3">
        <v>22.83</v>
      </c>
      <c r="G908" t="s">
        <v>47</v>
      </c>
      <c r="H908" s="3">
        <v>0</v>
      </c>
      <c r="I908" t="s">
        <v>48</v>
      </c>
      <c r="J908">
        <v>2720</v>
      </c>
      <c r="K908" t="s">
        <v>49</v>
      </c>
      <c r="L908" t="s">
        <v>50</v>
      </c>
      <c r="M908" t="s">
        <v>51</v>
      </c>
      <c r="N908">
        <v>942</v>
      </c>
      <c r="O908" t="s">
        <v>52</v>
      </c>
      <c r="P908" t="s">
        <v>53</v>
      </c>
      <c r="T908" t="s">
        <v>3081</v>
      </c>
      <c r="U908" t="s">
        <v>3082</v>
      </c>
      <c r="V908" t="s">
        <v>2088</v>
      </c>
      <c r="W908" t="s">
        <v>56</v>
      </c>
      <c r="X908" t="s">
        <v>3083</v>
      </c>
      <c r="Y908" t="s">
        <v>2036</v>
      </c>
      <c r="Z908" s="3">
        <v>19</v>
      </c>
      <c r="AA908" t="s">
        <v>3084</v>
      </c>
      <c r="AB908" t="s">
        <v>3085</v>
      </c>
      <c r="AC908" t="s">
        <v>61</v>
      </c>
      <c r="AD908" t="s">
        <v>61</v>
      </c>
      <c r="AE908" t="s">
        <v>3086</v>
      </c>
      <c r="AF908" t="s">
        <v>63</v>
      </c>
      <c r="AH908">
        <v>0</v>
      </c>
      <c r="AI908" s="2">
        <v>45219</v>
      </c>
      <c r="AJ908" t="s">
        <v>64</v>
      </c>
      <c r="AK908" t="s">
        <v>64</v>
      </c>
      <c r="AL908" t="s">
        <v>3087</v>
      </c>
      <c r="AM908" t="s">
        <v>3082</v>
      </c>
      <c r="AN908" s="3">
        <v>22.83</v>
      </c>
      <c r="AO908" t="s">
        <v>3085</v>
      </c>
      <c r="AP908" t="s">
        <v>64</v>
      </c>
      <c r="AQ908" t="s">
        <v>3086</v>
      </c>
      <c r="AR908">
        <v>1076</v>
      </c>
      <c r="AS908" t="s">
        <v>66</v>
      </c>
    </row>
    <row r="909" spans="1:45" ht="16" x14ac:dyDescent="0.2">
      <c r="A909">
        <v>2716</v>
      </c>
      <c r="B909">
        <v>2716</v>
      </c>
      <c r="C909" s="2">
        <v>45219</v>
      </c>
      <c r="E909" t="s">
        <v>3088</v>
      </c>
      <c r="F909" s="3">
        <v>5633.8</v>
      </c>
      <c r="G909" t="s">
        <v>47</v>
      </c>
      <c r="H909" s="3">
        <v>0</v>
      </c>
      <c r="I909" t="s">
        <v>48</v>
      </c>
      <c r="J909">
        <v>1712</v>
      </c>
      <c r="K909" t="s">
        <v>52</v>
      </c>
      <c r="L909" t="s">
        <v>203</v>
      </c>
      <c r="N909">
        <v>940</v>
      </c>
      <c r="O909" t="s">
        <v>52</v>
      </c>
      <c r="P909" t="s">
        <v>53</v>
      </c>
      <c r="T909" t="s">
        <v>3089</v>
      </c>
      <c r="U909" t="s">
        <v>3090</v>
      </c>
      <c r="Z909" s="3"/>
      <c r="AF909" t="s">
        <v>63</v>
      </c>
      <c r="AH909">
        <v>0</v>
      </c>
      <c r="AI909" s="2">
        <v>45219</v>
      </c>
      <c r="AJ909" t="s">
        <v>64</v>
      </c>
      <c r="AK909" t="s">
        <v>64</v>
      </c>
      <c r="AL909" t="s">
        <v>3091</v>
      </c>
      <c r="AM909" t="s">
        <v>3090</v>
      </c>
      <c r="AN909" s="3"/>
      <c r="AP909" t="s">
        <v>64</v>
      </c>
      <c r="AR909">
        <v>1077</v>
      </c>
      <c r="AS909" t="s">
        <v>66</v>
      </c>
    </row>
    <row r="910" spans="1:45" ht="16" x14ac:dyDescent="0.2">
      <c r="A910">
        <v>2701</v>
      </c>
      <c r="B910">
        <v>2701</v>
      </c>
      <c r="C910" s="2">
        <v>45222</v>
      </c>
      <c r="E910" t="s">
        <v>744</v>
      </c>
      <c r="F910" s="3">
        <v>626.80999999999995</v>
      </c>
      <c r="G910" t="s">
        <v>47</v>
      </c>
      <c r="H910" s="3">
        <v>0</v>
      </c>
      <c r="I910" t="s">
        <v>48</v>
      </c>
      <c r="J910">
        <v>705</v>
      </c>
      <c r="K910" t="s">
        <v>52</v>
      </c>
      <c r="L910" t="s">
        <v>53</v>
      </c>
      <c r="N910">
        <v>940</v>
      </c>
      <c r="O910" t="s">
        <v>52</v>
      </c>
      <c r="P910" t="s">
        <v>53</v>
      </c>
      <c r="T910" t="s">
        <v>3092</v>
      </c>
      <c r="U910" t="s">
        <v>649</v>
      </c>
      <c r="Z910" s="3"/>
      <c r="AF910" t="s">
        <v>63</v>
      </c>
      <c r="AH910">
        <v>0</v>
      </c>
      <c r="AI910" s="2">
        <v>45222</v>
      </c>
      <c r="AJ910" t="s">
        <v>64</v>
      </c>
      <c r="AK910" t="s">
        <v>64</v>
      </c>
      <c r="AL910" t="s">
        <v>3093</v>
      </c>
      <c r="AM910" t="s">
        <v>649</v>
      </c>
      <c r="AN910" s="3"/>
      <c r="AP910" t="s">
        <v>64</v>
      </c>
      <c r="AR910">
        <v>1078</v>
      </c>
      <c r="AS910" t="s">
        <v>66</v>
      </c>
    </row>
    <row r="911" spans="1:45" ht="16" x14ac:dyDescent="0.2">
      <c r="A911">
        <v>2718</v>
      </c>
      <c r="B911">
        <v>2718</v>
      </c>
      <c r="C911" s="2">
        <v>45222</v>
      </c>
      <c r="E911" t="s">
        <v>3094</v>
      </c>
      <c r="F911" s="3">
        <v>626.80999999999995</v>
      </c>
      <c r="G911" t="s">
        <v>47</v>
      </c>
      <c r="H911" s="3">
        <v>0</v>
      </c>
      <c r="I911" t="s">
        <v>104</v>
      </c>
      <c r="J911">
        <v>942</v>
      </c>
      <c r="K911" t="s">
        <v>52</v>
      </c>
      <c r="L911" t="s">
        <v>53</v>
      </c>
      <c r="N911">
        <v>705</v>
      </c>
      <c r="O911" t="s">
        <v>52</v>
      </c>
      <c r="P911" t="s">
        <v>53</v>
      </c>
      <c r="T911" t="s">
        <v>3095</v>
      </c>
      <c r="U911" t="s">
        <v>3096</v>
      </c>
      <c r="Z911" s="3"/>
      <c r="AF911" t="s">
        <v>63</v>
      </c>
      <c r="AH911">
        <v>0</v>
      </c>
      <c r="AI911" s="2">
        <v>45222</v>
      </c>
      <c r="AJ911" t="s">
        <v>64</v>
      </c>
      <c r="AK911" t="s">
        <v>64</v>
      </c>
      <c r="AL911" t="s">
        <v>3097</v>
      </c>
      <c r="AM911" t="s">
        <v>3096</v>
      </c>
      <c r="AN911" s="3"/>
      <c r="AP911" t="s">
        <v>64</v>
      </c>
      <c r="AR911">
        <v>1085</v>
      </c>
      <c r="AS911" t="s">
        <v>66</v>
      </c>
    </row>
    <row r="912" spans="1:45" ht="16" x14ac:dyDescent="0.2">
      <c r="A912">
        <v>2702</v>
      </c>
      <c r="B912">
        <v>2702</v>
      </c>
      <c r="C912" s="2">
        <v>45223</v>
      </c>
      <c r="D912" t="s">
        <v>1814</v>
      </c>
      <c r="E912" t="s">
        <v>2057</v>
      </c>
      <c r="F912" s="3">
        <v>22.64</v>
      </c>
      <c r="G912" t="s">
        <v>47</v>
      </c>
      <c r="H912" s="3">
        <v>0</v>
      </c>
      <c r="I912" t="s">
        <v>48</v>
      </c>
      <c r="J912">
        <v>2710</v>
      </c>
      <c r="K912" t="s">
        <v>49</v>
      </c>
      <c r="L912" t="s">
        <v>50</v>
      </c>
      <c r="M912" t="s">
        <v>51</v>
      </c>
      <c r="N912">
        <v>940</v>
      </c>
      <c r="O912" t="s">
        <v>52</v>
      </c>
      <c r="P912" t="s">
        <v>53</v>
      </c>
      <c r="T912" t="s">
        <v>3098</v>
      </c>
      <c r="U912" t="s">
        <v>3099</v>
      </c>
      <c r="V912" t="s">
        <v>2158</v>
      </c>
      <c r="W912" t="s">
        <v>56</v>
      </c>
      <c r="X912" t="s">
        <v>3100</v>
      </c>
      <c r="Y912" t="s">
        <v>2061</v>
      </c>
      <c r="Z912" s="3">
        <v>19</v>
      </c>
      <c r="AA912" t="s">
        <v>3101</v>
      </c>
      <c r="AB912" t="s">
        <v>3102</v>
      </c>
      <c r="AC912" t="s">
        <v>61</v>
      </c>
      <c r="AD912" t="s">
        <v>61</v>
      </c>
      <c r="AE912" t="s">
        <v>3103</v>
      </c>
      <c r="AF912" t="s">
        <v>63</v>
      </c>
      <c r="AH912">
        <v>0</v>
      </c>
      <c r="AI912" s="2">
        <v>45223</v>
      </c>
      <c r="AJ912" t="s">
        <v>64</v>
      </c>
      <c r="AK912" t="s">
        <v>64</v>
      </c>
      <c r="AL912" t="s">
        <v>3104</v>
      </c>
      <c r="AM912" t="s">
        <v>3099</v>
      </c>
      <c r="AN912" s="3">
        <v>22.64</v>
      </c>
      <c r="AO912" t="s">
        <v>3102</v>
      </c>
      <c r="AP912" t="s">
        <v>64</v>
      </c>
      <c r="AQ912" t="s">
        <v>3103</v>
      </c>
      <c r="AR912">
        <v>1079</v>
      </c>
      <c r="AS912" t="s">
        <v>66</v>
      </c>
    </row>
    <row r="913" spans="1:45" ht="16" x14ac:dyDescent="0.2">
      <c r="A913">
        <v>2703</v>
      </c>
      <c r="B913">
        <v>2703</v>
      </c>
      <c r="C913" s="2">
        <v>45225</v>
      </c>
      <c r="E913" t="s">
        <v>256</v>
      </c>
      <c r="F913" s="3">
        <v>2564.92</v>
      </c>
      <c r="G913" t="s">
        <v>47</v>
      </c>
      <c r="H913" s="3">
        <v>0</v>
      </c>
      <c r="I913" t="s">
        <v>48</v>
      </c>
      <c r="J913">
        <v>1705</v>
      </c>
      <c r="K913" t="s">
        <v>52</v>
      </c>
      <c r="L913" t="s">
        <v>203</v>
      </c>
      <c r="N913">
        <v>940</v>
      </c>
      <c r="O913" t="s">
        <v>52</v>
      </c>
      <c r="P913" t="s">
        <v>53</v>
      </c>
      <c r="T913" t="s">
        <v>3105</v>
      </c>
      <c r="U913" t="s">
        <v>3106</v>
      </c>
      <c r="Z913" s="3"/>
      <c r="AF913" t="s">
        <v>63</v>
      </c>
      <c r="AH913">
        <v>0</v>
      </c>
      <c r="AI913" s="2">
        <v>45225</v>
      </c>
      <c r="AJ913" t="s">
        <v>64</v>
      </c>
      <c r="AK913" t="s">
        <v>64</v>
      </c>
      <c r="AL913" t="s">
        <v>3107</v>
      </c>
      <c r="AM913" t="s">
        <v>3106</v>
      </c>
      <c r="AN913" s="3"/>
      <c r="AP913" t="s">
        <v>64</v>
      </c>
      <c r="AR913">
        <v>1080</v>
      </c>
      <c r="AS913" t="s">
        <v>66</v>
      </c>
    </row>
    <row r="914" spans="1:45" ht="16" x14ac:dyDescent="0.2">
      <c r="A914">
        <v>2704</v>
      </c>
      <c r="B914">
        <v>2704</v>
      </c>
      <c r="C914" s="2">
        <v>45226</v>
      </c>
      <c r="E914" t="s">
        <v>582</v>
      </c>
      <c r="F914" s="3">
        <v>956.71</v>
      </c>
      <c r="G914" t="s">
        <v>47</v>
      </c>
      <c r="H914" s="3">
        <v>0</v>
      </c>
      <c r="I914" t="s">
        <v>48</v>
      </c>
      <c r="J914">
        <v>1705</v>
      </c>
      <c r="K914" t="s">
        <v>52</v>
      </c>
      <c r="L914" t="s">
        <v>203</v>
      </c>
      <c r="N914">
        <v>940</v>
      </c>
      <c r="O914" t="s">
        <v>52</v>
      </c>
      <c r="P914" t="s">
        <v>53</v>
      </c>
      <c r="T914" t="s">
        <v>2970</v>
      </c>
      <c r="U914" t="s">
        <v>3108</v>
      </c>
      <c r="Z914" s="3"/>
      <c r="AF914" t="s">
        <v>63</v>
      </c>
      <c r="AH914">
        <v>0</v>
      </c>
      <c r="AI914" s="2">
        <v>45226</v>
      </c>
      <c r="AJ914" t="s">
        <v>64</v>
      </c>
      <c r="AK914" t="s">
        <v>64</v>
      </c>
      <c r="AL914" t="s">
        <v>3109</v>
      </c>
      <c r="AM914" t="s">
        <v>3108</v>
      </c>
      <c r="AN914" s="3"/>
      <c r="AP914" t="s">
        <v>64</v>
      </c>
      <c r="AR914">
        <v>1081</v>
      </c>
      <c r="AS914" t="s">
        <v>66</v>
      </c>
    </row>
    <row r="915" spans="1:45" ht="16" x14ac:dyDescent="0.2">
      <c r="A915">
        <v>2705</v>
      </c>
      <c r="B915">
        <v>2705</v>
      </c>
      <c r="C915" s="2">
        <v>45230</v>
      </c>
      <c r="E915" t="s">
        <v>205</v>
      </c>
      <c r="F915" s="3">
        <v>719.22</v>
      </c>
      <c r="G915" t="s">
        <v>47</v>
      </c>
      <c r="H915" s="3">
        <v>0</v>
      </c>
      <c r="I915" t="s">
        <v>104</v>
      </c>
      <c r="J915">
        <v>1730</v>
      </c>
      <c r="K915" t="s">
        <v>52</v>
      </c>
      <c r="L915" t="s">
        <v>203</v>
      </c>
      <c r="N915">
        <v>1700</v>
      </c>
      <c r="O915" t="s">
        <v>52</v>
      </c>
      <c r="P915" t="s">
        <v>203</v>
      </c>
      <c r="T915" t="s">
        <v>64</v>
      </c>
      <c r="Z915" s="3"/>
      <c r="AF915" t="s">
        <v>63</v>
      </c>
      <c r="AH915">
        <v>0</v>
      </c>
      <c r="AI915" s="2">
        <v>45230</v>
      </c>
      <c r="AJ915" t="s">
        <v>64</v>
      </c>
      <c r="AK915" t="s">
        <v>64</v>
      </c>
      <c r="AL915" t="s">
        <v>64</v>
      </c>
      <c r="AN915" s="3"/>
      <c r="AP915" t="s">
        <v>64</v>
      </c>
      <c r="AR915" t="s">
        <v>64</v>
      </c>
      <c r="AS915" t="s">
        <v>66</v>
      </c>
    </row>
    <row r="916" spans="1:45" ht="16" x14ac:dyDescent="0.2">
      <c r="A916">
        <v>2706</v>
      </c>
      <c r="B916">
        <v>2706</v>
      </c>
      <c r="C916" s="2">
        <v>45230</v>
      </c>
      <c r="E916" t="s">
        <v>370</v>
      </c>
      <c r="F916" s="3">
        <v>2199.5</v>
      </c>
      <c r="G916" t="s">
        <v>47</v>
      </c>
      <c r="H916" s="3">
        <v>0</v>
      </c>
      <c r="I916" t="s">
        <v>104</v>
      </c>
      <c r="J916">
        <v>1730</v>
      </c>
      <c r="K916" t="s">
        <v>52</v>
      </c>
      <c r="L916" t="s">
        <v>203</v>
      </c>
      <c r="N916">
        <v>1705</v>
      </c>
      <c r="O916" t="s">
        <v>52</v>
      </c>
      <c r="P916" t="s">
        <v>203</v>
      </c>
      <c r="T916" t="s">
        <v>64</v>
      </c>
      <c r="Z916" s="3"/>
      <c r="AF916" t="s">
        <v>63</v>
      </c>
      <c r="AH916">
        <v>0</v>
      </c>
      <c r="AI916" s="2">
        <v>45230</v>
      </c>
      <c r="AJ916" t="s">
        <v>64</v>
      </c>
      <c r="AK916" t="s">
        <v>64</v>
      </c>
      <c r="AL916" t="s">
        <v>64</v>
      </c>
      <c r="AN916" s="3"/>
      <c r="AP916" t="s">
        <v>64</v>
      </c>
      <c r="AR916" t="s">
        <v>64</v>
      </c>
      <c r="AS916" t="s">
        <v>66</v>
      </c>
    </row>
    <row r="917" spans="1:45" ht="16" x14ac:dyDescent="0.2">
      <c r="A917">
        <v>2707</v>
      </c>
      <c r="B917">
        <v>2707</v>
      </c>
      <c r="C917" s="2">
        <v>45230</v>
      </c>
      <c r="E917" t="s">
        <v>202</v>
      </c>
      <c r="F917" s="3">
        <v>3490.54</v>
      </c>
      <c r="G917" t="s">
        <v>47</v>
      </c>
      <c r="H917" s="3">
        <v>0</v>
      </c>
      <c r="I917" t="s">
        <v>104</v>
      </c>
      <c r="J917">
        <v>1730</v>
      </c>
      <c r="K917" t="s">
        <v>52</v>
      </c>
      <c r="L917" t="s">
        <v>203</v>
      </c>
      <c r="N917">
        <v>1712</v>
      </c>
      <c r="O917" t="s">
        <v>52</v>
      </c>
      <c r="P917" t="s">
        <v>203</v>
      </c>
      <c r="T917" t="s">
        <v>64</v>
      </c>
      <c r="Z917" s="3"/>
      <c r="AF917" t="s">
        <v>63</v>
      </c>
      <c r="AH917">
        <v>0</v>
      </c>
      <c r="AI917" s="2">
        <v>45230</v>
      </c>
      <c r="AJ917" t="s">
        <v>64</v>
      </c>
      <c r="AK917" t="s">
        <v>64</v>
      </c>
      <c r="AL917" t="s">
        <v>64</v>
      </c>
      <c r="AN917" s="3"/>
      <c r="AP917" t="s">
        <v>64</v>
      </c>
      <c r="AR917" t="s">
        <v>64</v>
      </c>
      <c r="AS917" t="s">
        <v>66</v>
      </c>
    </row>
    <row r="918" spans="1:45" ht="16" x14ac:dyDescent="0.2">
      <c r="A918">
        <v>2708</v>
      </c>
      <c r="B918">
        <v>2708</v>
      </c>
      <c r="C918" s="2">
        <v>45230</v>
      </c>
      <c r="D918" t="s">
        <v>1934</v>
      </c>
      <c r="E918" t="s">
        <v>206</v>
      </c>
      <c r="F918" s="3">
        <v>2957.87</v>
      </c>
      <c r="G918" t="s">
        <v>47</v>
      </c>
      <c r="H918" s="3">
        <v>0</v>
      </c>
      <c r="I918" t="s">
        <v>104</v>
      </c>
      <c r="J918">
        <v>2551</v>
      </c>
      <c r="K918" t="s">
        <v>49</v>
      </c>
      <c r="L918" t="s">
        <v>50</v>
      </c>
      <c r="M918" t="s">
        <v>51</v>
      </c>
      <c r="N918">
        <v>1730</v>
      </c>
      <c r="O918" t="s">
        <v>52</v>
      </c>
      <c r="P918" t="s">
        <v>203</v>
      </c>
      <c r="T918" t="s">
        <v>64</v>
      </c>
      <c r="Z918" s="3"/>
      <c r="AF918" t="s">
        <v>63</v>
      </c>
      <c r="AH918">
        <v>0</v>
      </c>
      <c r="AI918" s="2">
        <v>45230</v>
      </c>
      <c r="AJ918" t="s">
        <v>64</v>
      </c>
      <c r="AK918" t="s">
        <v>64</v>
      </c>
      <c r="AL918" t="s">
        <v>64</v>
      </c>
      <c r="AN918" s="3"/>
      <c r="AP918" t="s">
        <v>64</v>
      </c>
      <c r="AR918" t="s">
        <v>64</v>
      </c>
      <c r="AS918" t="s">
        <v>66</v>
      </c>
    </row>
    <row r="919" spans="1:45" ht="16" x14ac:dyDescent="0.2">
      <c r="A919">
        <v>2709</v>
      </c>
      <c r="B919">
        <v>2709</v>
      </c>
      <c r="C919" s="2">
        <v>45230</v>
      </c>
      <c r="D919" t="s">
        <v>1935</v>
      </c>
      <c r="E919" t="s">
        <v>206</v>
      </c>
      <c r="F919" s="3">
        <v>2268.59</v>
      </c>
      <c r="G919" t="s">
        <v>47</v>
      </c>
      <c r="H919" s="3">
        <v>0</v>
      </c>
      <c r="I919" t="s">
        <v>104</v>
      </c>
      <c r="J919">
        <v>2551</v>
      </c>
      <c r="K919" t="s">
        <v>49</v>
      </c>
      <c r="L919" t="s">
        <v>50</v>
      </c>
      <c r="M919" t="s">
        <v>51</v>
      </c>
      <c r="N919">
        <v>1730</v>
      </c>
      <c r="O919" t="s">
        <v>52</v>
      </c>
      <c r="P919" t="s">
        <v>203</v>
      </c>
      <c r="T919" t="s">
        <v>64</v>
      </c>
      <c r="Z919" s="3"/>
      <c r="AF919" t="s">
        <v>63</v>
      </c>
      <c r="AH919">
        <v>0</v>
      </c>
      <c r="AI919" s="2">
        <v>45230</v>
      </c>
      <c r="AJ919" t="s">
        <v>64</v>
      </c>
      <c r="AK919" t="s">
        <v>64</v>
      </c>
      <c r="AL919" t="s">
        <v>64</v>
      </c>
      <c r="AN919" s="3"/>
      <c r="AP919" t="s">
        <v>64</v>
      </c>
      <c r="AR919" t="s">
        <v>64</v>
      </c>
      <c r="AS919" t="s">
        <v>66</v>
      </c>
    </row>
    <row r="920" spans="1:45" ht="16" x14ac:dyDescent="0.2">
      <c r="A920">
        <v>2714</v>
      </c>
      <c r="B920">
        <v>2714</v>
      </c>
      <c r="C920" s="2">
        <v>45230</v>
      </c>
      <c r="D920" t="s">
        <v>1748</v>
      </c>
      <c r="E920" t="s">
        <v>147</v>
      </c>
      <c r="F920" s="3">
        <v>4.68</v>
      </c>
      <c r="G920" t="s">
        <v>47</v>
      </c>
      <c r="H920" s="3">
        <v>0</v>
      </c>
      <c r="I920" t="s">
        <v>48</v>
      </c>
      <c r="J920">
        <v>2705</v>
      </c>
      <c r="K920" t="s">
        <v>49</v>
      </c>
      <c r="L920" t="s">
        <v>50</v>
      </c>
      <c r="M920" t="s">
        <v>51</v>
      </c>
      <c r="N920">
        <v>940</v>
      </c>
      <c r="O920" t="s">
        <v>52</v>
      </c>
      <c r="P920" t="s">
        <v>53</v>
      </c>
      <c r="T920" t="s">
        <v>3110</v>
      </c>
      <c r="U920" t="s">
        <v>3111</v>
      </c>
      <c r="Z920" s="3"/>
      <c r="AF920" t="s">
        <v>63</v>
      </c>
      <c r="AH920">
        <v>0</v>
      </c>
      <c r="AI920" s="2">
        <v>45230</v>
      </c>
      <c r="AJ920" t="s">
        <v>64</v>
      </c>
      <c r="AK920" t="s">
        <v>64</v>
      </c>
      <c r="AL920" t="s">
        <v>3112</v>
      </c>
      <c r="AM920" t="s">
        <v>3111</v>
      </c>
      <c r="AN920" s="3"/>
      <c r="AP920" t="s">
        <v>64</v>
      </c>
      <c r="AR920">
        <v>1082</v>
      </c>
      <c r="AS920" t="s">
        <v>66</v>
      </c>
    </row>
    <row r="921" spans="1:45" ht="16" x14ac:dyDescent="0.2">
      <c r="A921">
        <v>2977</v>
      </c>
      <c r="B921">
        <v>2977</v>
      </c>
      <c r="C921" s="2">
        <v>45230</v>
      </c>
      <c r="D921" t="s">
        <v>1936</v>
      </c>
      <c r="E921" t="s">
        <v>2635</v>
      </c>
      <c r="F921" s="3">
        <v>143</v>
      </c>
      <c r="G921" t="s">
        <v>47</v>
      </c>
      <c r="H921" s="3">
        <v>0</v>
      </c>
      <c r="I921" t="s">
        <v>104</v>
      </c>
      <c r="J921">
        <v>2551</v>
      </c>
      <c r="K921" t="s">
        <v>49</v>
      </c>
      <c r="L921" t="s">
        <v>50</v>
      </c>
      <c r="M921" t="s">
        <v>51</v>
      </c>
      <c r="N921">
        <v>1730</v>
      </c>
      <c r="O921" t="s">
        <v>52</v>
      </c>
      <c r="P921" t="s">
        <v>203</v>
      </c>
      <c r="T921" t="s">
        <v>64</v>
      </c>
      <c r="Z921" s="3"/>
      <c r="AF921" t="s">
        <v>63</v>
      </c>
      <c r="AH921">
        <v>0</v>
      </c>
      <c r="AI921" s="2">
        <v>45230</v>
      </c>
      <c r="AJ921" t="s">
        <v>64</v>
      </c>
      <c r="AK921" t="s">
        <v>64</v>
      </c>
      <c r="AL921" t="s">
        <v>64</v>
      </c>
      <c r="AN921" s="3"/>
      <c r="AP921" t="s">
        <v>64</v>
      </c>
      <c r="AR921" t="s">
        <v>64</v>
      </c>
      <c r="AS921" t="s">
        <v>66</v>
      </c>
    </row>
    <row r="922" spans="1:45" ht="16" x14ac:dyDescent="0.2">
      <c r="A922">
        <v>2978</v>
      </c>
      <c r="B922">
        <v>2978</v>
      </c>
      <c r="C922" s="2">
        <v>45230</v>
      </c>
      <c r="D922" t="s">
        <v>1936</v>
      </c>
      <c r="E922" t="s">
        <v>206</v>
      </c>
      <c r="F922" s="3">
        <v>2988.56</v>
      </c>
      <c r="G922" t="s">
        <v>47</v>
      </c>
      <c r="H922" s="3">
        <v>0</v>
      </c>
      <c r="I922" t="s">
        <v>104</v>
      </c>
      <c r="J922">
        <v>2551</v>
      </c>
      <c r="K922" t="s">
        <v>49</v>
      </c>
      <c r="L922" t="s">
        <v>50</v>
      </c>
      <c r="M922" t="s">
        <v>51</v>
      </c>
      <c r="N922">
        <v>1730</v>
      </c>
      <c r="O922" t="s">
        <v>52</v>
      </c>
      <c r="P922" t="s">
        <v>203</v>
      </c>
      <c r="T922" t="s">
        <v>64</v>
      </c>
      <c r="Z922" s="3"/>
      <c r="AF922" t="s">
        <v>63</v>
      </c>
      <c r="AH922">
        <v>0</v>
      </c>
      <c r="AI922" s="2">
        <v>45230</v>
      </c>
      <c r="AJ922" t="s">
        <v>64</v>
      </c>
      <c r="AK922" t="s">
        <v>64</v>
      </c>
      <c r="AL922" t="s">
        <v>64</v>
      </c>
      <c r="AN922" s="3"/>
      <c r="AP922" t="s">
        <v>64</v>
      </c>
      <c r="AR922" t="s">
        <v>64</v>
      </c>
      <c r="AS922" t="s">
        <v>66</v>
      </c>
    </row>
    <row r="923" spans="1:45" ht="16" x14ac:dyDescent="0.2">
      <c r="A923">
        <v>2979</v>
      </c>
      <c r="B923">
        <v>2979</v>
      </c>
      <c r="C923" s="2">
        <v>45230</v>
      </c>
      <c r="D923" t="s">
        <v>1936</v>
      </c>
      <c r="E923" t="s">
        <v>204</v>
      </c>
      <c r="F923" s="3">
        <v>700.51</v>
      </c>
      <c r="G923" t="s">
        <v>47</v>
      </c>
      <c r="H923" s="3">
        <v>0</v>
      </c>
      <c r="I923" t="s">
        <v>104</v>
      </c>
      <c r="J923">
        <v>2555</v>
      </c>
      <c r="K923" t="s">
        <v>49</v>
      </c>
      <c r="L923" t="s">
        <v>50</v>
      </c>
      <c r="M923" t="s">
        <v>51</v>
      </c>
      <c r="N923">
        <v>1730</v>
      </c>
      <c r="O923" t="s">
        <v>52</v>
      </c>
      <c r="P923" t="s">
        <v>203</v>
      </c>
      <c r="T923" t="s">
        <v>64</v>
      </c>
      <c r="Z923" s="3"/>
      <c r="AF923" t="s">
        <v>63</v>
      </c>
      <c r="AH923">
        <v>0</v>
      </c>
      <c r="AI923" s="2">
        <v>45230</v>
      </c>
      <c r="AJ923" t="s">
        <v>64</v>
      </c>
      <c r="AK923" t="s">
        <v>64</v>
      </c>
      <c r="AL923" t="s">
        <v>64</v>
      </c>
      <c r="AN923" s="3"/>
      <c r="AP923" t="s">
        <v>64</v>
      </c>
      <c r="AR923" t="s">
        <v>64</v>
      </c>
      <c r="AS923" t="s">
        <v>66</v>
      </c>
    </row>
    <row r="924" spans="1:45" ht="16" x14ac:dyDescent="0.2">
      <c r="A924">
        <v>2983</v>
      </c>
      <c r="B924">
        <v>2983</v>
      </c>
      <c r="C924" s="2">
        <v>45230</v>
      </c>
      <c r="E924" t="s">
        <v>205</v>
      </c>
      <c r="F924" s="3">
        <v>366.68</v>
      </c>
      <c r="G924" t="s">
        <v>47</v>
      </c>
      <c r="H924" s="3">
        <v>0</v>
      </c>
      <c r="I924" t="s">
        <v>104</v>
      </c>
      <c r="J924">
        <v>1730</v>
      </c>
      <c r="K924" t="s">
        <v>52</v>
      </c>
      <c r="L924" t="s">
        <v>203</v>
      </c>
      <c r="N924">
        <v>1700</v>
      </c>
      <c r="O924" t="s">
        <v>52</v>
      </c>
      <c r="P924" t="s">
        <v>203</v>
      </c>
      <c r="T924" t="s">
        <v>64</v>
      </c>
      <c r="Z924" s="3"/>
      <c r="AF924" t="s">
        <v>63</v>
      </c>
      <c r="AH924">
        <v>0</v>
      </c>
      <c r="AI924" s="2">
        <v>45230</v>
      </c>
      <c r="AJ924" t="s">
        <v>64</v>
      </c>
      <c r="AK924" t="s">
        <v>64</v>
      </c>
      <c r="AL924" t="s">
        <v>64</v>
      </c>
      <c r="AN924" s="3"/>
      <c r="AP924" t="s">
        <v>64</v>
      </c>
      <c r="AR924" t="s">
        <v>64</v>
      </c>
      <c r="AS924" t="s">
        <v>66</v>
      </c>
    </row>
    <row r="925" spans="1:45" ht="16" x14ac:dyDescent="0.2">
      <c r="A925">
        <v>2984</v>
      </c>
      <c r="B925">
        <v>2984</v>
      </c>
      <c r="C925" s="2">
        <v>45230</v>
      </c>
      <c r="E925" t="s">
        <v>370</v>
      </c>
      <c r="F925" s="3">
        <v>1322.13</v>
      </c>
      <c r="G925" t="s">
        <v>47</v>
      </c>
      <c r="H925" s="3">
        <v>0</v>
      </c>
      <c r="I925" t="s">
        <v>104</v>
      </c>
      <c r="J925">
        <v>1730</v>
      </c>
      <c r="K925" t="s">
        <v>52</v>
      </c>
      <c r="L925" t="s">
        <v>203</v>
      </c>
      <c r="N925">
        <v>1705</v>
      </c>
      <c r="O925" t="s">
        <v>52</v>
      </c>
      <c r="P925" t="s">
        <v>203</v>
      </c>
      <c r="T925" t="s">
        <v>64</v>
      </c>
      <c r="Z925" s="3"/>
      <c r="AF925" t="s">
        <v>63</v>
      </c>
      <c r="AH925">
        <v>0</v>
      </c>
      <c r="AI925" s="2">
        <v>45230</v>
      </c>
      <c r="AJ925" t="s">
        <v>64</v>
      </c>
      <c r="AK925" t="s">
        <v>64</v>
      </c>
      <c r="AL925" t="s">
        <v>64</v>
      </c>
      <c r="AN925" s="3"/>
      <c r="AP925" t="s">
        <v>64</v>
      </c>
      <c r="AR925" t="s">
        <v>64</v>
      </c>
      <c r="AS925" t="s">
        <v>66</v>
      </c>
    </row>
    <row r="926" spans="1:45" ht="16" x14ac:dyDescent="0.2">
      <c r="A926">
        <v>2985</v>
      </c>
      <c r="B926">
        <v>2985</v>
      </c>
      <c r="C926" s="2">
        <v>45230</v>
      </c>
      <c r="E926" t="s">
        <v>202</v>
      </c>
      <c r="F926" s="3">
        <v>2143.2600000000002</v>
      </c>
      <c r="G926" t="s">
        <v>47</v>
      </c>
      <c r="H926" s="3">
        <v>0</v>
      </c>
      <c r="I926" t="s">
        <v>104</v>
      </c>
      <c r="J926">
        <v>1730</v>
      </c>
      <c r="K926" t="s">
        <v>52</v>
      </c>
      <c r="L926" t="s">
        <v>203</v>
      </c>
      <c r="N926">
        <v>1712</v>
      </c>
      <c r="O926" t="s">
        <v>52</v>
      </c>
      <c r="P926" t="s">
        <v>203</v>
      </c>
      <c r="T926" t="s">
        <v>64</v>
      </c>
      <c r="Z926" s="3"/>
      <c r="AF926" t="s">
        <v>63</v>
      </c>
      <c r="AH926">
        <v>0</v>
      </c>
      <c r="AI926" s="2">
        <v>45230</v>
      </c>
      <c r="AJ926" t="s">
        <v>64</v>
      </c>
      <c r="AK926" t="s">
        <v>64</v>
      </c>
      <c r="AL926" t="s">
        <v>64</v>
      </c>
      <c r="AN926" s="3"/>
      <c r="AP926" t="s">
        <v>64</v>
      </c>
      <c r="AR926" t="s">
        <v>64</v>
      </c>
      <c r="AS926" t="s">
        <v>66</v>
      </c>
    </row>
    <row r="927" spans="1:45" ht="16" x14ac:dyDescent="0.2">
      <c r="A927">
        <v>3744</v>
      </c>
      <c r="B927">
        <v>3744</v>
      </c>
      <c r="C927" s="2">
        <v>45230</v>
      </c>
      <c r="D927" t="s">
        <v>1934</v>
      </c>
      <c r="E927" t="s">
        <v>204</v>
      </c>
      <c r="F927" s="3">
        <v>667.53</v>
      </c>
      <c r="G927" t="s">
        <v>47</v>
      </c>
      <c r="H927" s="3">
        <v>0</v>
      </c>
      <c r="I927" t="s">
        <v>104</v>
      </c>
      <c r="J927">
        <v>2555</v>
      </c>
      <c r="K927" t="s">
        <v>49</v>
      </c>
      <c r="L927" t="s">
        <v>50</v>
      </c>
      <c r="M927" t="s">
        <v>51</v>
      </c>
      <c r="N927">
        <v>1730</v>
      </c>
      <c r="O927" t="s">
        <v>52</v>
      </c>
      <c r="P927" t="s">
        <v>203</v>
      </c>
      <c r="T927" t="s">
        <v>64</v>
      </c>
      <c r="Z927" s="3"/>
      <c r="AF927" t="s">
        <v>63</v>
      </c>
      <c r="AH927">
        <v>0</v>
      </c>
      <c r="AI927" s="2">
        <v>45230</v>
      </c>
      <c r="AJ927" t="s">
        <v>64</v>
      </c>
      <c r="AK927" t="s">
        <v>64</v>
      </c>
      <c r="AL927" t="s">
        <v>64</v>
      </c>
      <c r="AN927" s="3"/>
      <c r="AP927" t="s">
        <v>64</v>
      </c>
      <c r="AR927" t="s">
        <v>64</v>
      </c>
      <c r="AS927" t="s">
        <v>66</v>
      </c>
    </row>
    <row r="928" spans="1:45" ht="16" x14ac:dyDescent="0.2">
      <c r="A928">
        <v>3745</v>
      </c>
      <c r="B928">
        <v>3745</v>
      </c>
      <c r="C928" s="2">
        <v>45230</v>
      </c>
      <c r="D928" t="s">
        <v>1935</v>
      </c>
      <c r="E928" t="s">
        <v>204</v>
      </c>
      <c r="F928" s="3">
        <v>515.27</v>
      </c>
      <c r="G928" t="s">
        <v>47</v>
      </c>
      <c r="H928" s="3">
        <v>0</v>
      </c>
      <c r="I928" t="s">
        <v>104</v>
      </c>
      <c r="J928">
        <v>2555</v>
      </c>
      <c r="K928" t="s">
        <v>49</v>
      </c>
      <c r="L928" t="s">
        <v>50</v>
      </c>
      <c r="M928" t="s">
        <v>51</v>
      </c>
      <c r="N928">
        <v>1730</v>
      </c>
      <c r="O928" t="s">
        <v>52</v>
      </c>
      <c r="P928" t="s">
        <v>203</v>
      </c>
      <c r="T928" t="s">
        <v>64</v>
      </c>
      <c r="Z928" s="3"/>
      <c r="AF928" t="s">
        <v>63</v>
      </c>
      <c r="AH928">
        <v>0</v>
      </c>
      <c r="AI928" s="2">
        <v>45230</v>
      </c>
      <c r="AJ928" t="s">
        <v>64</v>
      </c>
      <c r="AK928" t="s">
        <v>64</v>
      </c>
      <c r="AL928" t="s">
        <v>64</v>
      </c>
      <c r="AN928" s="3"/>
      <c r="AP928" t="s">
        <v>64</v>
      </c>
      <c r="AR928" t="s">
        <v>64</v>
      </c>
      <c r="AS928" t="s">
        <v>66</v>
      </c>
    </row>
    <row r="929" spans="1:45" ht="16" x14ac:dyDescent="0.2">
      <c r="A929">
        <v>2715</v>
      </c>
      <c r="B929">
        <v>2715</v>
      </c>
      <c r="C929" s="2">
        <v>45232</v>
      </c>
      <c r="D929" t="s">
        <v>1748</v>
      </c>
      <c r="E929" t="s">
        <v>2507</v>
      </c>
      <c r="F929" s="3">
        <v>20.23</v>
      </c>
      <c r="G929" t="s">
        <v>47</v>
      </c>
      <c r="H929" s="3">
        <v>0</v>
      </c>
      <c r="I929" t="s">
        <v>48</v>
      </c>
      <c r="J929">
        <v>2702</v>
      </c>
      <c r="K929" t="s">
        <v>49</v>
      </c>
      <c r="L929" t="s">
        <v>50</v>
      </c>
      <c r="M929" t="s">
        <v>51</v>
      </c>
      <c r="N929">
        <v>940</v>
      </c>
      <c r="O929" t="s">
        <v>52</v>
      </c>
      <c r="P929" t="s">
        <v>53</v>
      </c>
      <c r="T929" t="s">
        <v>2826</v>
      </c>
      <c r="U929" t="s">
        <v>3113</v>
      </c>
      <c r="V929" t="s">
        <v>2164</v>
      </c>
      <c r="W929" t="s">
        <v>56</v>
      </c>
      <c r="X929" t="s">
        <v>3114</v>
      </c>
      <c r="Y929" t="s">
        <v>2726</v>
      </c>
      <c r="Z929" s="3">
        <v>19</v>
      </c>
      <c r="AA929" t="s">
        <v>2829</v>
      </c>
      <c r="AB929" t="s">
        <v>3115</v>
      </c>
      <c r="AC929" t="s">
        <v>61</v>
      </c>
      <c r="AD929" t="s">
        <v>61</v>
      </c>
      <c r="AE929" t="s">
        <v>3116</v>
      </c>
      <c r="AF929" t="s">
        <v>63</v>
      </c>
      <c r="AH929">
        <v>0</v>
      </c>
      <c r="AI929" s="2">
        <v>45232</v>
      </c>
      <c r="AJ929" t="s">
        <v>64</v>
      </c>
      <c r="AK929" t="s">
        <v>64</v>
      </c>
      <c r="AL929" t="s">
        <v>3117</v>
      </c>
      <c r="AM929" t="s">
        <v>3113</v>
      </c>
      <c r="AN929" s="3">
        <v>20.23</v>
      </c>
      <c r="AO929" t="s">
        <v>3115</v>
      </c>
      <c r="AP929" t="s">
        <v>64</v>
      </c>
      <c r="AQ929" t="s">
        <v>3116</v>
      </c>
      <c r="AR929">
        <v>1083</v>
      </c>
      <c r="AS929" t="s">
        <v>66</v>
      </c>
    </row>
    <row r="930" spans="1:45" ht="16" x14ac:dyDescent="0.2">
      <c r="A930">
        <v>2719</v>
      </c>
      <c r="B930">
        <v>2719</v>
      </c>
      <c r="C930" s="2">
        <v>45232</v>
      </c>
      <c r="D930" t="s">
        <v>1761</v>
      </c>
      <c r="E930" t="s">
        <v>3118</v>
      </c>
      <c r="F930" s="3">
        <v>30.69</v>
      </c>
      <c r="G930" t="s">
        <v>47</v>
      </c>
      <c r="H930" s="3">
        <v>0</v>
      </c>
      <c r="I930" t="s">
        <v>48</v>
      </c>
      <c r="J930">
        <v>2720</v>
      </c>
      <c r="K930" t="s">
        <v>49</v>
      </c>
      <c r="L930" t="s">
        <v>50</v>
      </c>
      <c r="M930" t="s">
        <v>51</v>
      </c>
      <c r="N930">
        <v>942</v>
      </c>
      <c r="O930" t="s">
        <v>52</v>
      </c>
      <c r="P930" t="s">
        <v>53</v>
      </c>
      <c r="T930" t="s">
        <v>3119</v>
      </c>
      <c r="U930" t="s">
        <v>3120</v>
      </c>
      <c r="V930" t="s">
        <v>2176</v>
      </c>
      <c r="W930" t="s">
        <v>56</v>
      </c>
      <c r="X930" t="s">
        <v>3121</v>
      </c>
      <c r="Y930" t="s">
        <v>953</v>
      </c>
      <c r="Z930" s="3">
        <v>19</v>
      </c>
      <c r="AA930" t="s">
        <v>3122</v>
      </c>
      <c r="AB930" t="s">
        <v>3102</v>
      </c>
      <c r="AC930" t="s">
        <v>61</v>
      </c>
      <c r="AD930" t="s">
        <v>61</v>
      </c>
      <c r="AE930" t="s">
        <v>3123</v>
      </c>
      <c r="AF930" t="s">
        <v>63</v>
      </c>
      <c r="AH930">
        <v>0</v>
      </c>
      <c r="AI930" s="2">
        <v>45232</v>
      </c>
      <c r="AJ930" t="s">
        <v>64</v>
      </c>
      <c r="AK930" t="s">
        <v>64</v>
      </c>
      <c r="AL930" t="s">
        <v>3124</v>
      </c>
      <c r="AM930" t="s">
        <v>3120</v>
      </c>
      <c r="AN930" s="3">
        <v>30.69</v>
      </c>
      <c r="AO930" t="s">
        <v>3102</v>
      </c>
      <c r="AP930" t="s">
        <v>64</v>
      </c>
      <c r="AQ930" t="s">
        <v>3123</v>
      </c>
      <c r="AR930">
        <v>1086</v>
      </c>
      <c r="AS930" t="s">
        <v>66</v>
      </c>
    </row>
    <row r="931" spans="1:45" ht="16" x14ac:dyDescent="0.2">
      <c r="A931">
        <v>2717</v>
      </c>
      <c r="B931">
        <v>2717</v>
      </c>
      <c r="C931" s="2">
        <v>45236</v>
      </c>
      <c r="D931" t="s">
        <v>1748</v>
      </c>
      <c r="E931" t="s">
        <v>2371</v>
      </c>
      <c r="F931" s="3">
        <v>46.41</v>
      </c>
      <c r="G931" t="s">
        <v>47</v>
      </c>
      <c r="H931" s="3">
        <v>0</v>
      </c>
      <c r="I931" t="s">
        <v>48</v>
      </c>
      <c r="J931">
        <v>2663</v>
      </c>
      <c r="K931" t="s">
        <v>49</v>
      </c>
      <c r="L931" t="s">
        <v>50</v>
      </c>
      <c r="M931" t="s">
        <v>51</v>
      </c>
      <c r="N931">
        <v>940</v>
      </c>
      <c r="O931" t="s">
        <v>52</v>
      </c>
      <c r="P931" t="s">
        <v>53</v>
      </c>
      <c r="T931" t="s">
        <v>2516</v>
      </c>
      <c r="U931" t="s">
        <v>3125</v>
      </c>
      <c r="V931" t="s">
        <v>2219</v>
      </c>
      <c r="W931" t="s">
        <v>56</v>
      </c>
      <c r="X931" t="s">
        <v>3126</v>
      </c>
      <c r="Y931" t="s">
        <v>2375</v>
      </c>
      <c r="Z931" s="3">
        <v>19</v>
      </c>
      <c r="AA931" t="s">
        <v>2519</v>
      </c>
      <c r="AB931" t="s">
        <v>3127</v>
      </c>
      <c r="AC931" t="s">
        <v>61</v>
      </c>
      <c r="AD931" t="s">
        <v>61</v>
      </c>
      <c r="AE931" t="s">
        <v>3128</v>
      </c>
      <c r="AF931" t="s">
        <v>63</v>
      </c>
      <c r="AH931">
        <v>0</v>
      </c>
      <c r="AI931" s="2">
        <v>45236</v>
      </c>
      <c r="AJ931" t="s">
        <v>64</v>
      </c>
      <c r="AK931" t="s">
        <v>64</v>
      </c>
      <c r="AL931" t="s">
        <v>3129</v>
      </c>
      <c r="AM931" t="s">
        <v>3125</v>
      </c>
      <c r="AN931" s="3">
        <v>46.41</v>
      </c>
      <c r="AO931" t="s">
        <v>3127</v>
      </c>
      <c r="AP931" t="s">
        <v>64</v>
      </c>
      <c r="AQ931" t="s">
        <v>3128</v>
      </c>
      <c r="AR931">
        <v>1084</v>
      </c>
      <c r="AS931" t="s">
        <v>66</v>
      </c>
    </row>
    <row r="932" spans="1:45" ht="16" x14ac:dyDescent="0.2">
      <c r="A932">
        <v>2720</v>
      </c>
      <c r="B932">
        <v>2720</v>
      </c>
      <c r="C932" s="2">
        <v>45237</v>
      </c>
      <c r="D932" t="s">
        <v>3018</v>
      </c>
      <c r="E932" t="s">
        <v>2915</v>
      </c>
      <c r="F932" s="3">
        <v>900</v>
      </c>
      <c r="G932" t="s">
        <v>47</v>
      </c>
      <c r="H932" s="3">
        <v>0</v>
      </c>
      <c r="I932" t="s">
        <v>48</v>
      </c>
      <c r="J932">
        <v>2721</v>
      </c>
      <c r="K932" t="s">
        <v>49</v>
      </c>
      <c r="L932" t="s">
        <v>50</v>
      </c>
      <c r="M932" t="s">
        <v>51</v>
      </c>
      <c r="N932">
        <v>940</v>
      </c>
      <c r="O932" t="s">
        <v>52</v>
      </c>
      <c r="P932" t="s">
        <v>53</v>
      </c>
      <c r="T932" t="s">
        <v>3019</v>
      </c>
      <c r="U932" t="s">
        <v>3130</v>
      </c>
      <c r="V932" t="s">
        <v>2174</v>
      </c>
      <c r="W932" t="s">
        <v>56</v>
      </c>
      <c r="X932" t="s">
        <v>488</v>
      </c>
      <c r="Y932" t="s">
        <v>3021</v>
      </c>
      <c r="Z932" s="3">
        <v>0</v>
      </c>
      <c r="AA932" t="s">
        <v>2234</v>
      </c>
      <c r="AB932" t="s">
        <v>3131</v>
      </c>
      <c r="AC932" t="s">
        <v>61</v>
      </c>
      <c r="AD932" t="s">
        <v>61</v>
      </c>
      <c r="AE932" t="s">
        <v>3132</v>
      </c>
      <c r="AF932" t="s">
        <v>63</v>
      </c>
      <c r="AH932">
        <v>0</v>
      </c>
      <c r="AI932" s="2">
        <v>45237</v>
      </c>
      <c r="AJ932" t="s">
        <v>64</v>
      </c>
      <c r="AK932" t="s">
        <v>64</v>
      </c>
      <c r="AL932" t="s">
        <v>3133</v>
      </c>
      <c r="AM932" t="s">
        <v>3130</v>
      </c>
      <c r="AN932" s="3">
        <v>900</v>
      </c>
      <c r="AO932" t="s">
        <v>3131</v>
      </c>
      <c r="AP932" t="s">
        <v>64</v>
      </c>
      <c r="AQ932" t="s">
        <v>3132</v>
      </c>
      <c r="AR932">
        <v>1087</v>
      </c>
      <c r="AS932" t="s">
        <v>66</v>
      </c>
    </row>
    <row r="933" spans="1:45" ht="16" x14ac:dyDescent="0.2">
      <c r="A933">
        <v>2913</v>
      </c>
      <c r="B933">
        <v>2913</v>
      </c>
      <c r="C933" s="2">
        <v>45237</v>
      </c>
      <c r="D933" t="s">
        <v>1761</v>
      </c>
      <c r="E933" t="s">
        <v>3134</v>
      </c>
      <c r="F933" s="3">
        <v>447.83</v>
      </c>
      <c r="G933" t="s">
        <v>47</v>
      </c>
      <c r="H933" s="3">
        <v>0</v>
      </c>
      <c r="I933" t="s">
        <v>48</v>
      </c>
      <c r="J933">
        <v>2722</v>
      </c>
      <c r="K933" t="s">
        <v>49</v>
      </c>
      <c r="L933" t="s">
        <v>50</v>
      </c>
      <c r="M933" t="s">
        <v>51</v>
      </c>
      <c r="N933">
        <v>940</v>
      </c>
      <c r="O933" t="s">
        <v>52</v>
      </c>
      <c r="P933" t="s">
        <v>53</v>
      </c>
      <c r="T933" t="s">
        <v>3135</v>
      </c>
      <c r="U933" t="s">
        <v>3136</v>
      </c>
      <c r="V933" t="s">
        <v>2172</v>
      </c>
      <c r="W933" t="s">
        <v>56</v>
      </c>
      <c r="X933" t="s">
        <v>3137</v>
      </c>
      <c r="Y933" t="s">
        <v>3138</v>
      </c>
      <c r="Z933" s="3">
        <v>0</v>
      </c>
      <c r="AA933" t="s">
        <v>3139</v>
      </c>
      <c r="AB933" t="s">
        <v>3140</v>
      </c>
      <c r="AC933" t="s">
        <v>61</v>
      </c>
      <c r="AD933" t="s">
        <v>61</v>
      </c>
      <c r="AE933" t="s">
        <v>3141</v>
      </c>
      <c r="AF933" t="s">
        <v>63</v>
      </c>
      <c r="AH933">
        <v>0</v>
      </c>
      <c r="AI933" s="2">
        <v>45237</v>
      </c>
      <c r="AJ933" t="s">
        <v>64</v>
      </c>
      <c r="AK933" t="s">
        <v>64</v>
      </c>
      <c r="AL933" t="s">
        <v>3142</v>
      </c>
      <c r="AM933" t="s">
        <v>3136</v>
      </c>
      <c r="AN933" s="3">
        <v>461.83</v>
      </c>
      <c r="AO933" t="s">
        <v>3140</v>
      </c>
      <c r="AP933" t="s">
        <v>64</v>
      </c>
      <c r="AQ933" t="s">
        <v>3141</v>
      </c>
      <c r="AR933">
        <v>1088</v>
      </c>
      <c r="AS933" t="s">
        <v>66</v>
      </c>
    </row>
    <row r="934" spans="1:45" ht="16" x14ac:dyDescent="0.2">
      <c r="A934">
        <v>2914</v>
      </c>
      <c r="B934">
        <v>2914</v>
      </c>
      <c r="C934" s="2">
        <v>45237</v>
      </c>
      <c r="D934" t="s">
        <v>1748</v>
      </c>
      <c r="E934" t="s">
        <v>1521</v>
      </c>
      <c r="F934" s="3">
        <v>14</v>
      </c>
      <c r="G934" t="s">
        <v>47</v>
      </c>
      <c r="H934" s="3">
        <v>0</v>
      </c>
      <c r="I934" t="s">
        <v>48</v>
      </c>
      <c r="J934">
        <v>2705</v>
      </c>
      <c r="K934" t="s">
        <v>49</v>
      </c>
      <c r="L934" t="s">
        <v>50</v>
      </c>
      <c r="M934" t="s">
        <v>51</v>
      </c>
      <c r="N934">
        <v>940</v>
      </c>
      <c r="O934" t="s">
        <v>52</v>
      </c>
      <c r="P934" t="s">
        <v>53</v>
      </c>
      <c r="T934" t="s">
        <v>3135</v>
      </c>
      <c r="U934" t="s">
        <v>3136</v>
      </c>
      <c r="V934" t="s">
        <v>2172</v>
      </c>
      <c r="W934" t="s">
        <v>56</v>
      </c>
      <c r="X934" t="s">
        <v>3137</v>
      </c>
      <c r="Y934" t="s">
        <v>3138</v>
      </c>
      <c r="Z934" s="3">
        <v>0</v>
      </c>
      <c r="AA934" t="s">
        <v>3139</v>
      </c>
      <c r="AB934" t="s">
        <v>3140</v>
      </c>
      <c r="AC934" t="s">
        <v>61</v>
      </c>
      <c r="AD934" t="s">
        <v>61</v>
      </c>
      <c r="AE934" t="s">
        <v>3141</v>
      </c>
      <c r="AF934" t="s">
        <v>63</v>
      </c>
      <c r="AH934">
        <v>0</v>
      </c>
      <c r="AI934" s="2">
        <v>45237</v>
      </c>
      <c r="AJ934" t="s">
        <v>64</v>
      </c>
      <c r="AK934" t="s">
        <v>64</v>
      </c>
      <c r="AL934" t="s">
        <v>3142</v>
      </c>
      <c r="AM934" t="s">
        <v>3136</v>
      </c>
      <c r="AN934" s="3">
        <v>461.83</v>
      </c>
      <c r="AO934" t="s">
        <v>3140</v>
      </c>
      <c r="AP934" t="s">
        <v>64</v>
      </c>
      <c r="AQ934" t="s">
        <v>3141</v>
      </c>
      <c r="AR934">
        <v>1088</v>
      </c>
      <c r="AS934" t="s">
        <v>66</v>
      </c>
    </row>
    <row r="935" spans="1:45" ht="16" x14ac:dyDescent="0.2">
      <c r="A935">
        <v>2722</v>
      </c>
      <c r="B935">
        <v>2722</v>
      </c>
      <c r="C935" s="2">
        <v>45243</v>
      </c>
      <c r="D935" t="s">
        <v>1748</v>
      </c>
      <c r="E935" t="s">
        <v>2165</v>
      </c>
      <c r="F935" s="3">
        <v>52.9</v>
      </c>
      <c r="G935" t="s">
        <v>47</v>
      </c>
      <c r="H935" s="3">
        <v>0</v>
      </c>
      <c r="I935" t="s">
        <v>48</v>
      </c>
      <c r="J935">
        <v>2900</v>
      </c>
      <c r="K935" t="s">
        <v>49</v>
      </c>
      <c r="L935" t="s">
        <v>50</v>
      </c>
      <c r="M935" t="s">
        <v>51</v>
      </c>
      <c r="N935">
        <v>940</v>
      </c>
      <c r="O935" t="s">
        <v>52</v>
      </c>
      <c r="P935" t="s">
        <v>53</v>
      </c>
      <c r="T935" t="s">
        <v>2313</v>
      </c>
      <c r="U935" t="s">
        <v>3143</v>
      </c>
      <c r="V935" t="s">
        <v>2223</v>
      </c>
      <c r="W935" t="s">
        <v>56</v>
      </c>
      <c r="X935" t="s">
        <v>3144</v>
      </c>
      <c r="Y935" t="s">
        <v>323</v>
      </c>
      <c r="Z935" s="3">
        <v>19</v>
      </c>
      <c r="AA935" t="s">
        <v>2316</v>
      </c>
      <c r="AB935" t="s">
        <v>3145</v>
      </c>
      <c r="AC935" t="s">
        <v>61</v>
      </c>
      <c r="AD935" t="s">
        <v>61</v>
      </c>
      <c r="AE935" t="s">
        <v>3146</v>
      </c>
      <c r="AF935" t="s">
        <v>63</v>
      </c>
      <c r="AH935">
        <v>0</v>
      </c>
      <c r="AI935" s="2">
        <v>45243</v>
      </c>
      <c r="AJ935" t="s">
        <v>64</v>
      </c>
      <c r="AK935" t="s">
        <v>64</v>
      </c>
      <c r="AL935" t="s">
        <v>3147</v>
      </c>
      <c r="AM935" t="s">
        <v>3143</v>
      </c>
      <c r="AN935" s="3">
        <v>52.9</v>
      </c>
      <c r="AO935" t="s">
        <v>3145</v>
      </c>
      <c r="AP935" t="s">
        <v>64</v>
      </c>
      <c r="AQ935" t="s">
        <v>3146</v>
      </c>
      <c r="AR935">
        <v>1089</v>
      </c>
      <c r="AS935" t="s">
        <v>66</v>
      </c>
    </row>
    <row r="936" spans="1:45" ht="16" x14ac:dyDescent="0.2">
      <c r="A936">
        <v>2723</v>
      </c>
      <c r="B936">
        <v>2723</v>
      </c>
      <c r="C936" s="2">
        <v>45245</v>
      </c>
      <c r="E936" t="s">
        <v>215</v>
      </c>
      <c r="F936" s="3">
        <v>1085.9000000000001</v>
      </c>
      <c r="G936" t="s">
        <v>47</v>
      </c>
      <c r="H936" s="3">
        <v>0</v>
      </c>
      <c r="I936" t="s">
        <v>48</v>
      </c>
      <c r="J936">
        <v>1700</v>
      </c>
      <c r="K936" t="s">
        <v>52</v>
      </c>
      <c r="L936" t="s">
        <v>203</v>
      </c>
      <c r="N936">
        <v>940</v>
      </c>
      <c r="O936" t="s">
        <v>52</v>
      </c>
      <c r="P936" t="s">
        <v>53</v>
      </c>
      <c r="T936" t="s">
        <v>3148</v>
      </c>
      <c r="U936" t="s">
        <v>3149</v>
      </c>
      <c r="Z936" s="3"/>
      <c r="AF936" t="s">
        <v>63</v>
      </c>
      <c r="AH936">
        <v>0</v>
      </c>
      <c r="AI936" s="2">
        <v>45245</v>
      </c>
      <c r="AJ936" t="s">
        <v>64</v>
      </c>
      <c r="AK936" t="s">
        <v>64</v>
      </c>
      <c r="AL936" t="s">
        <v>3150</v>
      </c>
      <c r="AM936" t="s">
        <v>3149</v>
      </c>
      <c r="AN936" s="3"/>
      <c r="AP936" t="s">
        <v>64</v>
      </c>
      <c r="AR936">
        <v>1090</v>
      </c>
      <c r="AS936" t="s">
        <v>66</v>
      </c>
    </row>
    <row r="937" spans="1:45" ht="16" x14ac:dyDescent="0.2">
      <c r="A937">
        <v>2770</v>
      </c>
      <c r="B937">
        <v>2770</v>
      </c>
      <c r="C937" s="2">
        <v>45250</v>
      </c>
      <c r="D937" t="s">
        <v>1748</v>
      </c>
      <c r="E937" t="s">
        <v>3151</v>
      </c>
      <c r="F937" s="3">
        <v>21.42</v>
      </c>
      <c r="G937" t="s">
        <v>47</v>
      </c>
      <c r="H937" s="3">
        <v>0</v>
      </c>
      <c r="I937" t="s">
        <v>48</v>
      </c>
      <c r="J937">
        <v>2704</v>
      </c>
      <c r="K937" t="s">
        <v>49</v>
      </c>
      <c r="L937" t="s">
        <v>50</v>
      </c>
      <c r="M937" t="s">
        <v>51</v>
      </c>
      <c r="N937">
        <v>940</v>
      </c>
      <c r="O937" t="s">
        <v>52</v>
      </c>
      <c r="P937" t="s">
        <v>53</v>
      </c>
      <c r="T937" t="s">
        <v>2066</v>
      </c>
      <c r="U937" t="s">
        <v>3152</v>
      </c>
      <c r="V937" t="s">
        <v>2228</v>
      </c>
      <c r="W937" t="s">
        <v>56</v>
      </c>
      <c r="X937" t="s">
        <v>3153</v>
      </c>
      <c r="Y937" t="s">
        <v>2070</v>
      </c>
      <c r="Z937" s="3">
        <v>19</v>
      </c>
      <c r="AA937" t="s">
        <v>2071</v>
      </c>
      <c r="AB937" t="s">
        <v>3154</v>
      </c>
      <c r="AC937" t="s">
        <v>61</v>
      </c>
      <c r="AD937" t="s">
        <v>61</v>
      </c>
      <c r="AE937" t="s">
        <v>3155</v>
      </c>
      <c r="AF937" t="s">
        <v>63</v>
      </c>
      <c r="AH937">
        <v>0</v>
      </c>
      <c r="AI937" s="2">
        <v>45250</v>
      </c>
      <c r="AJ937" t="s">
        <v>64</v>
      </c>
      <c r="AK937" t="s">
        <v>64</v>
      </c>
      <c r="AL937" t="s">
        <v>3156</v>
      </c>
      <c r="AM937" t="s">
        <v>3152</v>
      </c>
      <c r="AN937" s="3">
        <v>21.42</v>
      </c>
      <c r="AO937" t="s">
        <v>3154</v>
      </c>
      <c r="AP937" t="s">
        <v>64</v>
      </c>
      <c r="AQ937" t="s">
        <v>3155</v>
      </c>
      <c r="AR937">
        <v>1092</v>
      </c>
      <c r="AS937" t="s">
        <v>66</v>
      </c>
    </row>
    <row r="938" spans="1:45" ht="16" x14ac:dyDescent="0.2">
      <c r="A938">
        <v>3677</v>
      </c>
      <c r="B938">
        <v>3677</v>
      </c>
      <c r="C938" s="2">
        <v>45250</v>
      </c>
      <c r="E938" t="s">
        <v>3157</v>
      </c>
      <c r="F938" s="3">
        <v>815</v>
      </c>
      <c r="G938" t="s">
        <v>47</v>
      </c>
      <c r="H938" s="3">
        <v>0</v>
      </c>
      <c r="I938" t="s">
        <v>104</v>
      </c>
      <c r="J938">
        <v>940</v>
      </c>
      <c r="K938" t="s">
        <v>52</v>
      </c>
      <c r="L938" t="s">
        <v>53</v>
      </c>
      <c r="N938">
        <v>700</v>
      </c>
      <c r="O938" t="s">
        <v>52</v>
      </c>
      <c r="P938" t="s">
        <v>53</v>
      </c>
      <c r="T938" t="s">
        <v>3158</v>
      </c>
      <c r="U938" t="s">
        <v>3159</v>
      </c>
      <c r="Z938" s="3"/>
      <c r="AF938" t="s">
        <v>63</v>
      </c>
      <c r="AH938">
        <v>0</v>
      </c>
      <c r="AI938" s="2">
        <v>45250</v>
      </c>
      <c r="AJ938" t="s">
        <v>64</v>
      </c>
      <c r="AK938" t="s">
        <v>64</v>
      </c>
      <c r="AL938" t="s">
        <v>3160</v>
      </c>
      <c r="AM938" t="s">
        <v>3159</v>
      </c>
      <c r="AN938" s="3"/>
      <c r="AP938" t="s">
        <v>64</v>
      </c>
      <c r="AR938">
        <v>1091</v>
      </c>
      <c r="AS938" t="s">
        <v>66</v>
      </c>
    </row>
    <row r="939" spans="1:45" ht="16" x14ac:dyDescent="0.2">
      <c r="A939">
        <v>3707</v>
      </c>
      <c r="B939">
        <v>3707</v>
      </c>
      <c r="C939" s="2">
        <v>45250</v>
      </c>
      <c r="D939" t="s">
        <v>1748</v>
      </c>
      <c r="E939" t="s">
        <v>3161</v>
      </c>
      <c r="F939" s="3">
        <v>35</v>
      </c>
      <c r="G939" t="s">
        <v>47</v>
      </c>
      <c r="H939" s="3">
        <v>0</v>
      </c>
      <c r="I939" t="s">
        <v>104</v>
      </c>
      <c r="J939">
        <v>2705</v>
      </c>
      <c r="K939" t="s">
        <v>49</v>
      </c>
      <c r="L939" t="s">
        <v>50</v>
      </c>
      <c r="M939" t="s">
        <v>51</v>
      </c>
      <c r="N939">
        <v>700</v>
      </c>
      <c r="O939" t="s">
        <v>52</v>
      </c>
      <c r="P939" t="s">
        <v>53</v>
      </c>
      <c r="T939" t="s">
        <v>64</v>
      </c>
      <c r="Z939" s="3"/>
      <c r="AF939" t="s">
        <v>63</v>
      </c>
      <c r="AH939">
        <v>0</v>
      </c>
      <c r="AI939" s="2">
        <v>45250</v>
      </c>
      <c r="AJ939" t="s">
        <v>64</v>
      </c>
      <c r="AK939" t="s">
        <v>64</v>
      </c>
      <c r="AL939" t="s">
        <v>64</v>
      </c>
      <c r="AN939" s="3"/>
      <c r="AP939" t="s">
        <v>64</v>
      </c>
      <c r="AR939" t="s">
        <v>64</v>
      </c>
      <c r="AS939" t="s">
        <v>66</v>
      </c>
    </row>
    <row r="940" spans="1:45" ht="16" x14ac:dyDescent="0.2">
      <c r="A940">
        <v>2752</v>
      </c>
      <c r="B940">
        <v>2752</v>
      </c>
      <c r="C940" s="2">
        <v>45251</v>
      </c>
      <c r="E940" t="s">
        <v>3162</v>
      </c>
      <c r="F940" s="3">
        <v>47.14</v>
      </c>
      <c r="G940" t="s">
        <v>47</v>
      </c>
      <c r="H940" s="3">
        <v>0</v>
      </c>
      <c r="I940" t="s">
        <v>104</v>
      </c>
      <c r="J940">
        <v>942</v>
      </c>
      <c r="K940" t="s">
        <v>52</v>
      </c>
      <c r="L940" t="s">
        <v>53</v>
      </c>
      <c r="N940">
        <v>705</v>
      </c>
      <c r="O940" t="s">
        <v>52</v>
      </c>
      <c r="P940" t="s">
        <v>53</v>
      </c>
      <c r="T940" t="s">
        <v>3163</v>
      </c>
      <c r="U940" t="s">
        <v>3164</v>
      </c>
      <c r="Z940" s="3"/>
      <c r="AF940" t="s">
        <v>63</v>
      </c>
      <c r="AH940">
        <v>0</v>
      </c>
      <c r="AI940" s="2">
        <v>45251</v>
      </c>
      <c r="AJ940" t="s">
        <v>64</v>
      </c>
      <c r="AK940" t="s">
        <v>64</v>
      </c>
      <c r="AL940" t="s">
        <v>3165</v>
      </c>
      <c r="AM940" t="s">
        <v>3164</v>
      </c>
      <c r="AN940" s="3"/>
      <c r="AP940" t="s">
        <v>64</v>
      </c>
      <c r="AR940">
        <v>1107</v>
      </c>
      <c r="AS940" t="s">
        <v>66</v>
      </c>
    </row>
    <row r="941" spans="1:45" ht="16" x14ac:dyDescent="0.2">
      <c r="A941">
        <v>2728</v>
      </c>
      <c r="B941">
        <v>2728</v>
      </c>
      <c r="C941" s="2">
        <v>45251</v>
      </c>
      <c r="E941" t="s">
        <v>744</v>
      </c>
      <c r="F941" s="3">
        <v>47.14</v>
      </c>
      <c r="G941" t="s">
        <v>47</v>
      </c>
      <c r="H941" s="3">
        <v>0</v>
      </c>
      <c r="I941" t="s">
        <v>48</v>
      </c>
      <c r="J941">
        <v>705</v>
      </c>
      <c r="K941" t="s">
        <v>52</v>
      </c>
      <c r="L941" t="s">
        <v>53</v>
      </c>
      <c r="N941">
        <v>940</v>
      </c>
      <c r="O941" t="s">
        <v>52</v>
      </c>
      <c r="P941" t="s">
        <v>53</v>
      </c>
      <c r="T941" t="s">
        <v>3166</v>
      </c>
      <c r="U941" t="s">
        <v>649</v>
      </c>
      <c r="Z941" s="3"/>
      <c r="AF941" t="s">
        <v>63</v>
      </c>
      <c r="AH941">
        <v>0</v>
      </c>
      <c r="AI941" s="2">
        <v>45251</v>
      </c>
      <c r="AJ941" t="s">
        <v>64</v>
      </c>
      <c r="AK941" t="s">
        <v>64</v>
      </c>
      <c r="AL941" t="s">
        <v>3167</v>
      </c>
      <c r="AM941" t="s">
        <v>649</v>
      </c>
      <c r="AN941" s="3"/>
      <c r="AP941" t="s">
        <v>64</v>
      </c>
      <c r="AR941">
        <v>1095</v>
      </c>
      <c r="AS941" t="s">
        <v>66</v>
      </c>
    </row>
    <row r="942" spans="1:45" ht="16" x14ac:dyDescent="0.2">
      <c r="A942">
        <v>2759</v>
      </c>
      <c r="B942">
        <v>2759</v>
      </c>
      <c r="C942" s="2">
        <v>45251</v>
      </c>
      <c r="D942" t="s">
        <v>1748</v>
      </c>
      <c r="E942" t="s">
        <v>3168</v>
      </c>
      <c r="F942" s="3">
        <v>1.6</v>
      </c>
      <c r="G942" t="s">
        <v>47</v>
      </c>
      <c r="H942" s="3">
        <v>0</v>
      </c>
      <c r="I942" t="s">
        <v>48</v>
      </c>
      <c r="J942">
        <v>2702</v>
      </c>
      <c r="K942" t="s">
        <v>49</v>
      </c>
      <c r="L942" t="s">
        <v>50</v>
      </c>
      <c r="M942" t="s">
        <v>51</v>
      </c>
      <c r="N942">
        <v>940</v>
      </c>
      <c r="O942" t="s">
        <v>52</v>
      </c>
      <c r="P942" t="s">
        <v>53</v>
      </c>
      <c r="T942" t="s">
        <v>1502</v>
      </c>
      <c r="U942" t="s">
        <v>3169</v>
      </c>
      <c r="Z942" s="3"/>
      <c r="AF942" t="s">
        <v>63</v>
      </c>
      <c r="AH942">
        <v>0</v>
      </c>
      <c r="AI942" s="2">
        <v>45251</v>
      </c>
      <c r="AJ942" t="s">
        <v>64</v>
      </c>
      <c r="AK942" t="s">
        <v>64</v>
      </c>
      <c r="AL942" t="s">
        <v>3170</v>
      </c>
      <c r="AM942" t="s">
        <v>3169</v>
      </c>
      <c r="AN942" s="3"/>
      <c r="AP942" t="s">
        <v>64</v>
      </c>
      <c r="AR942">
        <v>1093</v>
      </c>
      <c r="AS942" t="s">
        <v>66</v>
      </c>
    </row>
    <row r="943" spans="1:45" ht="16" x14ac:dyDescent="0.2">
      <c r="A943">
        <v>2760</v>
      </c>
      <c r="B943">
        <v>2760</v>
      </c>
      <c r="C943" s="2">
        <v>45251</v>
      </c>
      <c r="D943" t="s">
        <v>1748</v>
      </c>
      <c r="E943" t="s">
        <v>3168</v>
      </c>
      <c r="F943" s="3">
        <v>2</v>
      </c>
      <c r="G943" t="s">
        <v>47</v>
      </c>
      <c r="H943" s="3">
        <v>0</v>
      </c>
      <c r="I943" t="s">
        <v>48</v>
      </c>
      <c r="J943">
        <v>2702</v>
      </c>
      <c r="K943" t="s">
        <v>49</v>
      </c>
      <c r="L943" t="s">
        <v>50</v>
      </c>
      <c r="M943" t="s">
        <v>51</v>
      </c>
      <c r="N943">
        <v>940</v>
      </c>
      <c r="O943" t="s">
        <v>52</v>
      </c>
      <c r="P943" t="s">
        <v>53</v>
      </c>
      <c r="T943" t="s">
        <v>3171</v>
      </c>
      <c r="U943" t="s">
        <v>3172</v>
      </c>
      <c r="Z943" s="3"/>
      <c r="AF943" t="s">
        <v>63</v>
      </c>
      <c r="AH943">
        <v>0</v>
      </c>
      <c r="AI943" s="2">
        <v>45251</v>
      </c>
      <c r="AJ943" t="s">
        <v>64</v>
      </c>
      <c r="AK943" t="s">
        <v>64</v>
      </c>
      <c r="AL943" t="s">
        <v>3173</v>
      </c>
      <c r="AM943" t="s">
        <v>3172</v>
      </c>
      <c r="AN943" s="3"/>
      <c r="AP943" t="s">
        <v>64</v>
      </c>
      <c r="AR943">
        <v>1094</v>
      </c>
      <c r="AS943" t="s">
        <v>66</v>
      </c>
    </row>
    <row r="944" spans="1:45" ht="16" x14ac:dyDescent="0.2">
      <c r="A944">
        <v>2769</v>
      </c>
      <c r="B944">
        <v>2769</v>
      </c>
      <c r="C944" s="2">
        <v>45251</v>
      </c>
      <c r="D944" t="s">
        <v>1761</v>
      </c>
      <c r="E944" t="s">
        <v>3174</v>
      </c>
      <c r="F944" s="3">
        <v>31.68</v>
      </c>
      <c r="G944" t="s">
        <v>47</v>
      </c>
      <c r="H944" s="3">
        <v>0</v>
      </c>
      <c r="I944" t="s">
        <v>48</v>
      </c>
      <c r="J944">
        <v>2720</v>
      </c>
      <c r="K944" t="s">
        <v>49</v>
      </c>
      <c r="L944" t="s">
        <v>50</v>
      </c>
      <c r="M944" t="s">
        <v>51</v>
      </c>
      <c r="N944">
        <v>940</v>
      </c>
      <c r="O944" t="s">
        <v>52</v>
      </c>
      <c r="P944" t="s">
        <v>53</v>
      </c>
      <c r="T944" t="s">
        <v>3175</v>
      </c>
      <c r="U944" t="s">
        <v>3176</v>
      </c>
      <c r="V944" t="s">
        <v>2241</v>
      </c>
      <c r="W944" t="s">
        <v>56</v>
      </c>
      <c r="X944" t="s">
        <v>3177</v>
      </c>
      <c r="Y944" t="s">
        <v>454</v>
      </c>
      <c r="Z944" s="3">
        <v>0</v>
      </c>
      <c r="AA944" t="s">
        <v>3178</v>
      </c>
      <c r="AB944" t="s">
        <v>3179</v>
      </c>
      <c r="AC944" t="s">
        <v>61</v>
      </c>
      <c r="AD944" t="s">
        <v>61</v>
      </c>
      <c r="AE944" t="s">
        <v>3180</v>
      </c>
      <c r="AF944" t="s">
        <v>63</v>
      </c>
      <c r="AH944">
        <v>0</v>
      </c>
      <c r="AI944" s="2">
        <v>45251</v>
      </c>
      <c r="AJ944" t="s">
        <v>64</v>
      </c>
      <c r="AK944" t="s">
        <v>64</v>
      </c>
      <c r="AL944" t="s">
        <v>3181</v>
      </c>
      <c r="AM944" t="s">
        <v>3176</v>
      </c>
      <c r="AN944" s="3">
        <v>31.68</v>
      </c>
      <c r="AO944" t="s">
        <v>3179</v>
      </c>
      <c r="AP944" t="s">
        <v>64</v>
      </c>
      <c r="AQ944" t="s">
        <v>3180</v>
      </c>
      <c r="AR944">
        <v>1096</v>
      </c>
      <c r="AS944" t="s">
        <v>66</v>
      </c>
    </row>
    <row r="945" spans="1:45" ht="16" x14ac:dyDescent="0.2">
      <c r="A945">
        <v>2739</v>
      </c>
      <c r="B945">
        <v>2739</v>
      </c>
      <c r="C945" s="2">
        <v>45251</v>
      </c>
      <c r="D945" t="s">
        <v>1761</v>
      </c>
      <c r="E945" t="s">
        <v>2032</v>
      </c>
      <c r="F945" s="3">
        <v>22.21</v>
      </c>
      <c r="G945" t="s">
        <v>47</v>
      </c>
      <c r="H945" s="3">
        <v>0</v>
      </c>
      <c r="I945" t="s">
        <v>48</v>
      </c>
      <c r="J945">
        <v>2720</v>
      </c>
      <c r="K945" t="s">
        <v>49</v>
      </c>
      <c r="L945" t="s">
        <v>50</v>
      </c>
      <c r="M945" t="s">
        <v>51</v>
      </c>
      <c r="N945">
        <v>942</v>
      </c>
      <c r="O945" t="s">
        <v>52</v>
      </c>
      <c r="P945" t="s">
        <v>53</v>
      </c>
      <c r="T945" t="s">
        <v>3182</v>
      </c>
      <c r="U945" t="s">
        <v>3183</v>
      </c>
      <c r="V945" t="s">
        <v>2234</v>
      </c>
      <c r="W945" t="s">
        <v>56</v>
      </c>
      <c r="X945" t="s">
        <v>3184</v>
      </c>
      <c r="Y945" t="s">
        <v>2036</v>
      </c>
      <c r="Z945" s="3">
        <v>19</v>
      </c>
      <c r="AA945" t="s">
        <v>3185</v>
      </c>
      <c r="AB945" t="s">
        <v>3186</v>
      </c>
      <c r="AC945" t="s">
        <v>61</v>
      </c>
      <c r="AD945" t="s">
        <v>61</v>
      </c>
      <c r="AE945" t="s">
        <v>3187</v>
      </c>
      <c r="AF945" t="s">
        <v>63</v>
      </c>
      <c r="AH945">
        <v>0</v>
      </c>
      <c r="AI945" s="2">
        <v>45251</v>
      </c>
      <c r="AJ945" t="s">
        <v>64</v>
      </c>
      <c r="AK945" t="s">
        <v>64</v>
      </c>
      <c r="AL945" t="s">
        <v>3188</v>
      </c>
      <c r="AM945" t="s">
        <v>3183</v>
      </c>
      <c r="AN945" s="3">
        <v>22.21</v>
      </c>
      <c r="AO945" t="s">
        <v>3186</v>
      </c>
      <c r="AP945" t="s">
        <v>64</v>
      </c>
      <c r="AQ945" t="s">
        <v>3187</v>
      </c>
      <c r="AR945">
        <v>1106</v>
      </c>
      <c r="AS945" t="s">
        <v>66</v>
      </c>
    </row>
    <row r="946" spans="1:45" ht="16" x14ac:dyDescent="0.2">
      <c r="A946">
        <v>2773</v>
      </c>
      <c r="B946">
        <v>2773</v>
      </c>
      <c r="C946" s="2">
        <v>45252</v>
      </c>
      <c r="D946" t="s">
        <v>1761</v>
      </c>
      <c r="E946" t="s">
        <v>3189</v>
      </c>
      <c r="F946" s="3">
        <v>4.99</v>
      </c>
      <c r="G946" t="s">
        <v>47</v>
      </c>
      <c r="H946" s="3">
        <v>0</v>
      </c>
      <c r="I946" t="s">
        <v>48</v>
      </c>
      <c r="J946">
        <v>2720</v>
      </c>
      <c r="K946" t="s">
        <v>49</v>
      </c>
      <c r="L946" t="s">
        <v>50</v>
      </c>
      <c r="M946" t="s">
        <v>51</v>
      </c>
      <c r="N946">
        <v>942</v>
      </c>
      <c r="O946" t="s">
        <v>52</v>
      </c>
      <c r="P946" t="s">
        <v>53</v>
      </c>
      <c r="T946" t="s">
        <v>1043</v>
      </c>
      <c r="U946" t="s">
        <v>3190</v>
      </c>
      <c r="V946" t="s">
        <v>2247</v>
      </c>
      <c r="W946" t="s">
        <v>56</v>
      </c>
      <c r="X946" t="s">
        <v>3191</v>
      </c>
      <c r="Y946" t="s">
        <v>953</v>
      </c>
      <c r="Z946" s="3">
        <v>19</v>
      </c>
      <c r="AA946" t="s">
        <v>1046</v>
      </c>
      <c r="AB946" t="s">
        <v>3192</v>
      </c>
      <c r="AC946" t="s">
        <v>61</v>
      </c>
      <c r="AD946" t="s">
        <v>61</v>
      </c>
      <c r="AE946" t="s">
        <v>3193</v>
      </c>
      <c r="AF946" t="s">
        <v>63</v>
      </c>
      <c r="AH946">
        <v>0</v>
      </c>
      <c r="AI946" s="2">
        <v>45252</v>
      </c>
      <c r="AJ946" t="s">
        <v>64</v>
      </c>
      <c r="AK946" t="s">
        <v>64</v>
      </c>
      <c r="AL946" t="s">
        <v>3194</v>
      </c>
      <c r="AM946" t="s">
        <v>3190</v>
      </c>
      <c r="AN946" s="3">
        <v>4.99</v>
      </c>
      <c r="AO946" t="s">
        <v>3192</v>
      </c>
      <c r="AP946" t="s">
        <v>64</v>
      </c>
      <c r="AQ946" t="s">
        <v>3193</v>
      </c>
      <c r="AR946">
        <v>1108</v>
      </c>
      <c r="AS946" t="s">
        <v>66</v>
      </c>
    </row>
    <row r="947" spans="1:45" ht="16" x14ac:dyDescent="0.2">
      <c r="A947">
        <v>2730</v>
      </c>
      <c r="B947">
        <v>2730</v>
      </c>
      <c r="C947" s="2">
        <v>45253</v>
      </c>
      <c r="D947" t="s">
        <v>1814</v>
      </c>
      <c r="E947" t="s">
        <v>2057</v>
      </c>
      <c r="F947" s="3">
        <v>22.1</v>
      </c>
      <c r="G947" t="s">
        <v>47</v>
      </c>
      <c r="H947" s="3">
        <v>0</v>
      </c>
      <c r="I947" t="s">
        <v>48</v>
      </c>
      <c r="J947">
        <v>2710</v>
      </c>
      <c r="K947" t="s">
        <v>49</v>
      </c>
      <c r="L947" t="s">
        <v>50</v>
      </c>
      <c r="M947" t="s">
        <v>51</v>
      </c>
      <c r="N947">
        <v>940</v>
      </c>
      <c r="O947" t="s">
        <v>52</v>
      </c>
      <c r="P947" t="s">
        <v>53</v>
      </c>
      <c r="T947" t="s">
        <v>3195</v>
      </c>
      <c r="U947" t="s">
        <v>3196</v>
      </c>
      <c r="V947" t="s">
        <v>2285</v>
      </c>
      <c r="W947" t="s">
        <v>56</v>
      </c>
      <c r="X947" t="s">
        <v>3197</v>
      </c>
      <c r="Y947" t="s">
        <v>2061</v>
      </c>
      <c r="Z947" s="3">
        <v>19</v>
      </c>
      <c r="AA947" t="s">
        <v>3198</v>
      </c>
      <c r="AB947" t="s">
        <v>3192</v>
      </c>
      <c r="AC947" t="s">
        <v>61</v>
      </c>
      <c r="AD947" t="s">
        <v>61</v>
      </c>
      <c r="AE947" t="s">
        <v>3199</v>
      </c>
      <c r="AF947" t="s">
        <v>63</v>
      </c>
      <c r="AH947">
        <v>0</v>
      </c>
      <c r="AI947" s="2">
        <v>45253</v>
      </c>
      <c r="AJ947" t="s">
        <v>64</v>
      </c>
      <c r="AK947" t="s">
        <v>64</v>
      </c>
      <c r="AL947" t="s">
        <v>3200</v>
      </c>
      <c r="AM947" t="s">
        <v>3196</v>
      </c>
      <c r="AN947" s="3">
        <v>22.1</v>
      </c>
      <c r="AO947" t="s">
        <v>3192</v>
      </c>
      <c r="AP947" t="s">
        <v>64</v>
      </c>
      <c r="AQ947" t="s">
        <v>3199</v>
      </c>
      <c r="AR947">
        <v>1097</v>
      </c>
      <c r="AS947" t="s">
        <v>66</v>
      </c>
    </row>
    <row r="948" spans="1:45" ht="16" x14ac:dyDescent="0.2">
      <c r="A948">
        <v>2733</v>
      </c>
      <c r="B948">
        <v>2733</v>
      </c>
      <c r="C948" s="2">
        <v>45254.466099537043</v>
      </c>
      <c r="E948" t="s">
        <v>1231</v>
      </c>
      <c r="F948" s="3">
        <v>371.84</v>
      </c>
      <c r="G948" t="s">
        <v>47</v>
      </c>
      <c r="H948" s="3">
        <v>0</v>
      </c>
      <c r="I948" t="s">
        <v>104</v>
      </c>
      <c r="J948">
        <v>941</v>
      </c>
      <c r="K948" t="s">
        <v>52</v>
      </c>
      <c r="L948" t="s">
        <v>53</v>
      </c>
      <c r="N948">
        <v>705</v>
      </c>
      <c r="O948" t="s">
        <v>52</v>
      </c>
      <c r="P948" t="s">
        <v>53</v>
      </c>
      <c r="T948" t="s">
        <v>3201</v>
      </c>
      <c r="U948" t="s">
        <v>3202</v>
      </c>
      <c r="Z948" s="3"/>
      <c r="AF948" t="s">
        <v>63</v>
      </c>
      <c r="AH948">
        <v>0</v>
      </c>
      <c r="AI948" s="2">
        <v>45254</v>
      </c>
      <c r="AJ948" t="s">
        <v>64</v>
      </c>
      <c r="AK948" t="s">
        <v>64</v>
      </c>
      <c r="AL948" t="s">
        <v>3203</v>
      </c>
      <c r="AM948" t="s">
        <v>3202</v>
      </c>
      <c r="AN948" s="3"/>
      <c r="AP948" t="s">
        <v>64</v>
      </c>
      <c r="AR948">
        <v>1100</v>
      </c>
      <c r="AS948" t="s">
        <v>66</v>
      </c>
    </row>
    <row r="949" spans="1:45" ht="16" x14ac:dyDescent="0.2">
      <c r="A949">
        <v>2746</v>
      </c>
      <c r="B949">
        <v>2746</v>
      </c>
      <c r="C949" s="2">
        <v>45254.466099537043</v>
      </c>
      <c r="E949" t="s">
        <v>3046</v>
      </c>
      <c r="F949" s="3">
        <v>371.84</v>
      </c>
      <c r="G949" t="s">
        <v>47</v>
      </c>
      <c r="H949" s="3">
        <v>0</v>
      </c>
      <c r="I949" t="s">
        <v>48</v>
      </c>
      <c r="J949">
        <v>705</v>
      </c>
      <c r="K949" t="s">
        <v>52</v>
      </c>
      <c r="L949" t="s">
        <v>53</v>
      </c>
      <c r="N949">
        <v>941</v>
      </c>
      <c r="O949" t="s">
        <v>52</v>
      </c>
      <c r="P949" t="s">
        <v>53</v>
      </c>
      <c r="T949" t="s">
        <v>3204</v>
      </c>
      <c r="U949" t="s">
        <v>3205</v>
      </c>
      <c r="Z949" s="3"/>
      <c r="AF949" t="s">
        <v>63</v>
      </c>
      <c r="AH949">
        <v>0</v>
      </c>
      <c r="AI949" s="2">
        <v>45254</v>
      </c>
      <c r="AJ949" t="s">
        <v>64</v>
      </c>
      <c r="AK949" t="s">
        <v>64</v>
      </c>
      <c r="AL949" t="s">
        <v>3206</v>
      </c>
      <c r="AM949" t="s">
        <v>3205</v>
      </c>
      <c r="AN949" s="3"/>
      <c r="AP949" t="s">
        <v>64</v>
      </c>
      <c r="AR949">
        <v>1101</v>
      </c>
      <c r="AS949" t="s">
        <v>66</v>
      </c>
    </row>
    <row r="950" spans="1:45" ht="16" x14ac:dyDescent="0.2">
      <c r="A950">
        <v>2749</v>
      </c>
      <c r="B950">
        <v>2749</v>
      </c>
      <c r="C950" s="2">
        <v>45254.466099537043</v>
      </c>
      <c r="E950" t="s">
        <v>3042</v>
      </c>
      <c r="F950" s="3">
        <v>371.84</v>
      </c>
      <c r="G950" t="s">
        <v>47</v>
      </c>
      <c r="H950" s="3">
        <v>0</v>
      </c>
      <c r="I950" t="s">
        <v>104</v>
      </c>
      <c r="J950">
        <v>941</v>
      </c>
      <c r="K950" t="s">
        <v>52</v>
      </c>
      <c r="L950" t="s">
        <v>53</v>
      </c>
      <c r="N950">
        <v>705</v>
      </c>
      <c r="O950" t="s">
        <v>52</v>
      </c>
      <c r="P950" t="s">
        <v>53</v>
      </c>
      <c r="T950" t="s">
        <v>3207</v>
      </c>
      <c r="U950" t="s">
        <v>3208</v>
      </c>
      <c r="Z950" s="3"/>
      <c r="AF950" t="s">
        <v>63</v>
      </c>
      <c r="AH950">
        <v>0</v>
      </c>
      <c r="AI950" s="2">
        <v>45254</v>
      </c>
      <c r="AJ950" t="s">
        <v>64</v>
      </c>
      <c r="AK950" t="s">
        <v>64</v>
      </c>
      <c r="AL950" t="s">
        <v>3209</v>
      </c>
      <c r="AM950" t="s">
        <v>3208</v>
      </c>
      <c r="AN950" s="3"/>
      <c r="AP950" t="s">
        <v>64</v>
      </c>
      <c r="AR950">
        <v>1098</v>
      </c>
      <c r="AS950" t="s">
        <v>66</v>
      </c>
    </row>
    <row r="951" spans="1:45" ht="16" x14ac:dyDescent="0.2">
      <c r="A951">
        <v>2902</v>
      </c>
      <c r="B951">
        <v>2902</v>
      </c>
      <c r="C951" s="2">
        <v>45254.466099537043</v>
      </c>
      <c r="D951" t="s">
        <v>1761</v>
      </c>
      <c r="E951" t="s">
        <v>3210</v>
      </c>
      <c r="F951" s="3">
        <v>371.84</v>
      </c>
      <c r="G951" t="s">
        <v>47</v>
      </c>
      <c r="H951" s="3">
        <v>0</v>
      </c>
      <c r="I951" t="s">
        <v>48</v>
      </c>
      <c r="J951">
        <v>2722</v>
      </c>
      <c r="K951" t="s">
        <v>49</v>
      </c>
      <c r="L951" t="s">
        <v>50</v>
      </c>
      <c r="M951" t="s">
        <v>51</v>
      </c>
      <c r="N951">
        <v>941</v>
      </c>
      <c r="O951" t="s">
        <v>52</v>
      </c>
      <c r="P951" t="s">
        <v>53</v>
      </c>
      <c r="T951" t="s">
        <v>3211</v>
      </c>
      <c r="U951" t="s">
        <v>3212</v>
      </c>
      <c r="V951" t="s">
        <v>2460</v>
      </c>
      <c r="W951" t="s">
        <v>56</v>
      </c>
      <c r="X951" t="s">
        <v>3213</v>
      </c>
      <c r="Y951" t="s">
        <v>2668</v>
      </c>
      <c r="Z951" s="3">
        <v>0</v>
      </c>
      <c r="AA951" t="s">
        <v>3214</v>
      </c>
      <c r="AB951" t="s">
        <v>3215</v>
      </c>
      <c r="AC951" t="s">
        <v>61</v>
      </c>
      <c r="AD951" t="s">
        <v>61</v>
      </c>
      <c r="AE951" t="s">
        <v>3216</v>
      </c>
      <c r="AF951" t="s">
        <v>63</v>
      </c>
      <c r="AH951">
        <v>0</v>
      </c>
      <c r="AI951" s="2">
        <v>45254</v>
      </c>
      <c r="AJ951" t="s">
        <v>64</v>
      </c>
      <c r="AK951" t="s">
        <v>64</v>
      </c>
      <c r="AL951" t="s">
        <v>3217</v>
      </c>
      <c r="AM951" t="s">
        <v>3212</v>
      </c>
      <c r="AN951" s="3">
        <v>352.8</v>
      </c>
      <c r="AO951" t="s">
        <v>3215</v>
      </c>
      <c r="AP951" t="s">
        <v>64</v>
      </c>
      <c r="AQ951" t="s">
        <v>3216</v>
      </c>
      <c r="AR951">
        <v>1099</v>
      </c>
      <c r="AS951" t="s">
        <v>66</v>
      </c>
    </row>
    <row r="952" spans="1:45" ht="16" x14ac:dyDescent="0.2">
      <c r="A952">
        <v>2741</v>
      </c>
      <c r="B952">
        <v>2741</v>
      </c>
      <c r="C952" s="2">
        <v>45255</v>
      </c>
      <c r="D952" t="s">
        <v>1748</v>
      </c>
      <c r="E952" t="s">
        <v>3218</v>
      </c>
      <c r="F952" s="3">
        <v>217.74</v>
      </c>
      <c r="G952" t="s">
        <v>47</v>
      </c>
      <c r="H952" s="3">
        <v>0</v>
      </c>
      <c r="I952" t="s">
        <v>48</v>
      </c>
      <c r="J952">
        <v>2701</v>
      </c>
      <c r="K952" t="s">
        <v>49</v>
      </c>
      <c r="L952" t="s">
        <v>50</v>
      </c>
      <c r="M952" t="s">
        <v>51</v>
      </c>
      <c r="N952">
        <v>562</v>
      </c>
      <c r="O952" t="s">
        <v>52</v>
      </c>
      <c r="P952" t="s">
        <v>53</v>
      </c>
      <c r="T952" t="s">
        <v>3219</v>
      </c>
      <c r="V952" t="s">
        <v>2254</v>
      </c>
      <c r="W952" t="s">
        <v>56</v>
      </c>
      <c r="X952" t="s">
        <v>3220</v>
      </c>
      <c r="Y952" t="s">
        <v>3221</v>
      </c>
      <c r="Z952" s="3">
        <v>19</v>
      </c>
      <c r="AA952" t="s">
        <v>3222</v>
      </c>
      <c r="AB952" t="s">
        <v>3215</v>
      </c>
      <c r="AC952" t="s">
        <v>61</v>
      </c>
      <c r="AD952" t="s">
        <v>61</v>
      </c>
      <c r="AE952" t="s">
        <v>3223</v>
      </c>
      <c r="AF952" t="s">
        <v>63</v>
      </c>
      <c r="AH952">
        <v>0</v>
      </c>
      <c r="AI952" s="2">
        <v>45255</v>
      </c>
      <c r="AJ952" t="s">
        <v>64</v>
      </c>
      <c r="AK952" t="s">
        <v>64</v>
      </c>
      <c r="AL952" t="s">
        <v>3224</v>
      </c>
      <c r="AN952" s="3">
        <v>217.74</v>
      </c>
      <c r="AO952" t="s">
        <v>3215</v>
      </c>
      <c r="AP952" t="s">
        <v>64</v>
      </c>
      <c r="AQ952" t="s">
        <v>3223</v>
      </c>
      <c r="AR952">
        <v>1105</v>
      </c>
      <c r="AS952" t="s">
        <v>66</v>
      </c>
    </row>
    <row r="953" spans="1:45" ht="16" x14ac:dyDescent="0.2">
      <c r="A953">
        <v>2744</v>
      </c>
      <c r="B953">
        <v>2744</v>
      </c>
      <c r="C953" s="2">
        <v>45257</v>
      </c>
      <c r="E953" t="s">
        <v>3225</v>
      </c>
      <c r="F953" s="3">
        <v>14690.98</v>
      </c>
      <c r="G953" t="s">
        <v>47</v>
      </c>
      <c r="H953" s="3">
        <v>0</v>
      </c>
      <c r="I953" t="s">
        <v>48</v>
      </c>
      <c r="J953">
        <v>1712</v>
      </c>
      <c r="K953" t="s">
        <v>52</v>
      </c>
      <c r="L953" t="s">
        <v>203</v>
      </c>
      <c r="N953">
        <v>940</v>
      </c>
      <c r="O953" t="s">
        <v>52</v>
      </c>
      <c r="P953" t="s">
        <v>53</v>
      </c>
      <c r="T953" t="s">
        <v>3226</v>
      </c>
      <c r="U953" t="s">
        <v>3227</v>
      </c>
      <c r="Z953" s="3"/>
      <c r="AF953" t="s">
        <v>63</v>
      </c>
      <c r="AH953">
        <v>0</v>
      </c>
      <c r="AI953" s="2">
        <v>45257</v>
      </c>
      <c r="AJ953" t="s">
        <v>64</v>
      </c>
      <c r="AK953" t="s">
        <v>64</v>
      </c>
      <c r="AL953" t="s">
        <v>3228</v>
      </c>
      <c r="AM953" t="s">
        <v>3227</v>
      </c>
      <c r="AN953" s="3"/>
      <c r="AP953" t="s">
        <v>64</v>
      </c>
      <c r="AR953">
        <v>1102</v>
      </c>
      <c r="AS953" t="s">
        <v>66</v>
      </c>
    </row>
    <row r="954" spans="1:45" ht="16" x14ac:dyDescent="0.2">
      <c r="A954">
        <v>2747</v>
      </c>
      <c r="B954">
        <v>2747</v>
      </c>
      <c r="C954" s="2">
        <v>45257</v>
      </c>
      <c r="D954" t="s">
        <v>1814</v>
      </c>
      <c r="E954" t="s">
        <v>3229</v>
      </c>
      <c r="F954" s="3">
        <v>232.05</v>
      </c>
      <c r="G954" t="s">
        <v>47</v>
      </c>
      <c r="H954" s="3">
        <v>0</v>
      </c>
      <c r="I954" t="s">
        <v>48</v>
      </c>
      <c r="J954">
        <v>2710</v>
      </c>
      <c r="K954" t="s">
        <v>49</v>
      </c>
      <c r="L954" t="s">
        <v>50</v>
      </c>
      <c r="M954" t="s">
        <v>51</v>
      </c>
      <c r="N954">
        <v>940</v>
      </c>
      <c r="O954" t="s">
        <v>52</v>
      </c>
      <c r="P954" t="s">
        <v>53</v>
      </c>
      <c r="T954" t="s">
        <v>1308</v>
      </c>
      <c r="U954" t="s">
        <v>3230</v>
      </c>
      <c r="V954" t="s">
        <v>2269</v>
      </c>
      <c r="W954" t="s">
        <v>56</v>
      </c>
      <c r="X954" t="s">
        <v>3231</v>
      </c>
      <c r="Y954" t="s">
        <v>1311</v>
      </c>
      <c r="Z954" s="3">
        <v>19</v>
      </c>
      <c r="AA954" t="s">
        <v>1312</v>
      </c>
      <c r="AB954" t="s">
        <v>3232</v>
      </c>
      <c r="AC954" t="s">
        <v>61</v>
      </c>
      <c r="AD954" t="s">
        <v>61</v>
      </c>
      <c r="AE954" t="s">
        <v>3233</v>
      </c>
      <c r="AF954" t="s">
        <v>63</v>
      </c>
      <c r="AH954">
        <v>0</v>
      </c>
      <c r="AI954" s="2">
        <v>45257</v>
      </c>
      <c r="AJ954" t="s">
        <v>64</v>
      </c>
      <c r="AK954" t="s">
        <v>64</v>
      </c>
      <c r="AL954" t="s">
        <v>3234</v>
      </c>
      <c r="AM954" t="s">
        <v>3230</v>
      </c>
      <c r="AN954" s="3">
        <v>232.05</v>
      </c>
      <c r="AO954" t="s">
        <v>3232</v>
      </c>
      <c r="AP954" t="s">
        <v>64</v>
      </c>
      <c r="AQ954" t="s">
        <v>3233</v>
      </c>
      <c r="AR954">
        <v>1103</v>
      </c>
      <c r="AS954" t="s">
        <v>66</v>
      </c>
    </row>
    <row r="955" spans="1:45" ht="16" x14ac:dyDescent="0.2">
      <c r="A955">
        <v>2748</v>
      </c>
      <c r="B955">
        <v>2748</v>
      </c>
      <c r="C955" s="2">
        <v>45257</v>
      </c>
      <c r="D955" t="s">
        <v>1761</v>
      </c>
      <c r="E955" t="s">
        <v>3235</v>
      </c>
      <c r="F955" s="3">
        <v>232.05</v>
      </c>
      <c r="G955" t="s">
        <v>47</v>
      </c>
      <c r="H955" s="3">
        <v>0</v>
      </c>
      <c r="I955" t="s">
        <v>48</v>
      </c>
      <c r="J955">
        <v>2710</v>
      </c>
      <c r="K955" t="s">
        <v>49</v>
      </c>
      <c r="L955" t="s">
        <v>50</v>
      </c>
      <c r="M955" t="s">
        <v>51</v>
      </c>
      <c r="N955">
        <v>940</v>
      </c>
      <c r="O955" t="s">
        <v>52</v>
      </c>
      <c r="P955" t="s">
        <v>53</v>
      </c>
      <c r="T955" t="s">
        <v>1308</v>
      </c>
      <c r="U955" t="s">
        <v>3236</v>
      </c>
      <c r="V955" t="s">
        <v>2202</v>
      </c>
      <c r="W955" t="s">
        <v>56</v>
      </c>
      <c r="X955" t="s">
        <v>3237</v>
      </c>
      <c r="Y955" t="s">
        <v>1311</v>
      </c>
      <c r="Z955" s="3">
        <v>19</v>
      </c>
      <c r="AA955" t="s">
        <v>1312</v>
      </c>
      <c r="AB955" t="s">
        <v>3232</v>
      </c>
      <c r="AC955" t="s">
        <v>61</v>
      </c>
      <c r="AD955" t="s">
        <v>61</v>
      </c>
      <c r="AE955" t="s">
        <v>3238</v>
      </c>
      <c r="AF955" t="s">
        <v>63</v>
      </c>
      <c r="AH955">
        <v>0</v>
      </c>
      <c r="AI955" s="2">
        <v>45257</v>
      </c>
      <c r="AJ955" t="s">
        <v>64</v>
      </c>
      <c r="AK955" t="s">
        <v>64</v>
      </c>
      <c r="AL955" t="s">
        <v>3239</v>
      </c>
      <c r="AM955" t="s">
        <v>3236</v>
      </c>
      <c r="AN955" s="3">
        <v>232.05</v>
      </c>
      <c r="AO955" t="s">
        <v>3232</v>
      </c>
      <c r="AP955" t="s">
        <v>64</v>
      </c>
      <c r="AQ955" t="s">
        <v>3238</v>
      </c>
      <c r="AR955">
        <v>1104</v>
      </c>
      <c r="AS955" t="s">
        <v>66</v>
      </c>
    </row>
    <row r="956" spans="1:45" ht="16" x14ac:dyDescent="0.2">
      <c r="A956">
        <v>2755</v>
      </c>
      <c r="B956">
        <v>2755</v>
      </c>
      <c r="C956" s="2">
        <v>45258</v>
      </c>
      <c r="E956" t="s">
        <v>1262</v>
      </c>
      <c r="F956" s="3">
        <v>371.84</v>
      </c>
      <c r="G956" t="s">
        <v>47</v>
      </c>
      <c r="H956" s="3">
        <v>0</v>
      </c>
      <c r="I956" t="s">
        <v>48</v>
      </c>
      <c r="J956">
        <v>705</v>
      </c>
      <c r="K956" t="s">
        <v>52</v>
      </c>
      <c r="L956" t="s">
        <v>53</v>
      </c>
      <c r="N956">
        <v>940</v>
      </c>
      <c r="O956" t="s">
        <v>52</v>
      </c>
      <c r="P956" t="s">
        <v>53</v>
      </c>
      <c r="T956" t="s">
        <v>3211</v>
      </c>
      <c r="U956" t="s">
        <v>3240</v>
      </c>
      <c r="Z956" s="3"/>
      <c r="AF956" t="s">
        <v>63</v>
      </c>
      <c r="AH956">
        <v>0</v>
      </c>
      <c r="AI956" s="2">
        <v>45258</v>
      </c>
      <c r="AJ956" t="s">
        <v>64</v>
      </c>
      <c r="AK956" t="s">
        <v>64</v>
      </c>
      <c r="AL956" t="s">
        <v>3241</v>
      </c>
      <c r="AM956" t="s">
        <v>3240</v>
      </c>
      <c r="AN956" s="3"/>
      <c r="AP956" t="s">
        <v>64</v>
      </c>
      <c r="AR956">
        <v>1111</v>
      </c>
      <c r="AS956" t="s">
        <v>66</v>
      </c>
    </row>
    <row r="957" spans="1:45" ht="16" x14ac:dyDescent="0.2">
      <c r="A957">
        <v>2763</v>
      </c>
      <c r="B957">
        <v>2763</v>
      </c>
      <c r="C957" s="2">
        <v>45258</v>
      </c>
      <c r="E957" t="s">
        <v>2659</v>
      </c>
      <c r="F957" s="3">
        <v>217.74</v>
      </c>
      <c r="G957" t="s">
        <v>47</v>
      </c>
      <c r="H957" s="3">
        <v>0</v>
      </c>
      <c r="I957" t="s">
        <v>48</v>
      </c>
      <c r="J957">
        <v>705</v>
      </c>
      <c r="K957" t="s">
        <v>52</v>
      </c>
      <c r="L957" t="s">
        <v>53</v>
      </c>
      <c r="N957">
        <v>940</v>
      </c>
      <c r="O957" t="s">
        <v>52</v>
      </c>
      <c r="P957" t="s">
        <v>53</v>
      </c>
      <c r="T957" t="s">
        <v>3219</v>
      </c>
      <c r="U957" t="s">
        <v>3242</v>
      </c>
      <c r="Z957" s="3"/>
      <c r="AF957" t="s">
        <v>63</v>
      </c>
      <c r="AH957">
        <v>0</v>
      </c>
      <c r="AI957" s="2">
        <v>45258</v>
      </c>
      <c r="AJ957" t="s">
        <v>64</v>
      </c>
      <c r="AK957" t="s">
        <v>64</v>
      </c>
      <c r="AL957" t="s">
        <v>3243</v>
      </c>
      <c r="AM957" t="s">
        <v>3242</v>
      </c>
      <c r="AN957" s="3"/>
      <c r="AP957" t="s">
        <v>64</v>
      </c>
      <c r="AR957">
        <v>1109</v>
      </c>
      <c r="AS957" t="s">
        <v>66</v>
      </c>
    </row>
    <row r="958" spans="1:45" ht="16" x14ac:dyDescent="0.2">
      <c r="A958">
        <v>2764</v>
      </c>
      <c r="B958">
        <v>2764</v>
      </c>
      <c r="C958" s="2">
        <v>45258</v>
      </c>
      <c r="E958" t="s">
        <v>2659</v>
      </c>
      <c r="F958" s="3">
        <v>217.74</v>
      </c>
      <c r="G958" t="s">
        <v>47</v>
      </c>
      <c r="H958" s="3">
        <v>0</v>
      </c>
      <c r="I958" t="s">
        <v>104</v>
      </c>
      <c r="J958">
        <v>562</v>
      </c>
      <c r="K958" t="s">
        <v>52</v>
      </c>
      <c r="L958" t="s">
        <v>53</v>
      </c>
      <c r="N958">
        <v>705</v>
      </c>
      <c r="O958" t="s">
        <v>52</v>
      </c>
      <c r="P958" t="s">
        <v>53</v>
      </c>
      <c r="T958" t="s">
        <v>3222</v>
      </c>
      <c r="Z958" s="3"/>
      <c r="AF958" t="s">
        <v>63</v>
      </c>
      <c r="AH958">
        <v>0</v>
      </c>
      <c r="AI958" s="2">
        <v>45258</v>
      </c>
      <c r="AJ958" t="s">
        <v>64</v>
      </c>
      <c r="AK958" t="s">
        <v>64</v>
      </c>
      <c r="AL958" t="s">
        <v>3244</v>
      </c>
      <c r="AN958" s="3"/>
      <c r="AP958" t="s">
        <v>64</v>
      </c>
      <c r="AR958">
        <v>1115</v>
      </c>
      <c r="AS958" t="s">
        <v>66</v>
      </c>
    </row>
    <row r="959" spans="1:45" ht="16" x14ac:dyDescent="0.2">
      <c r="A959">
        <v>2767</v>
      </c>
      <c r="B959">
        <v>2767</v>
      </c>
      <c r="C959" s="2">
        <v>45258</v>
      </c>
      <c r="D959" t="s">
        <v>1814</v>
      </c>
      <c r="E959" t="s">
        <v>3245</v>
      </c>
      <c r="F959" s="3">
        <v>35</v>
      </c>
      <c r="G959" t="s">
        <v>47</v>
      </c>
      <c r="H959" s="3">
        <v>0</v>
      </c>
      <c r="I959" t="s">
        <v>48</v>
      </c>
      <c r="J959">
        <v>2704</v>
      </c>
      <c r="K959" t="s">
        <v>49</v>
      </c>
      <c r="L959" t="s">
        <v>50</v>
      </c>
      <c r="M959" t="s">
        <v>51</v>
      </c>
      <c r="N959">
        <v>562</v>
      </c>
      <c r="O959" t="s">
        <v>52</v>
      </c>
      <c r="P959" t="s">
        <v>53</v>
      </c>
      <c r="T959" t="s">
        <v>3246</v>
      </c>
      <c r="V959" t="s">
        <v>2211</v>
      </c>
      <c r="W959" t="s">
        <v>56</v>
      </c>
      <c r="X959" t="s">
        <v>3247</v>
      </c>
      <c r="Y959" t="s">
        <v>3248</v>
      </c>
      <c r="Z959" s="3">
        <v>19</v>
      </c>
      <c r="AA959" t="s">
        <v>255</v>
      </c>
      <c r="AB959" t="s">
        <v>3249</v>
      </c>
      <c r="AC959" t="s">
        <v>61</v>
      </c>
      <c r="AD959" t="s">
        <v>61</v>
      </c>
      <c r="AE959" t="s">
        <v>3250</v>
      </c>
      <c r="AF959" t="s">
        <v>63</v>
      </c>
      <c r="AH959">
        <v>0</v>
      </c>
      <c r="AI959" s="2">
        <v>45258</v>
      </c>
      <c r="AJ959" t="s">
        <v>64</v>
      </c>
      <c r="AK959" t="s">
        <v>64</v>
      </c>
      <c r="AL959" t="s">
        <v>3251</v>
      </c>
      <c r="AN959" s="3">
        <v>35</v>
      </c>
      <c r="AO959" t="s">
        <v>3249</v>
      </c>
      <c r="AP959" t="s">
        <v>64</v>
      </c>
      <c r="AQ959" t="s">
        <v>3250</v>
      </c>
      <c r="AR959">
        <v>1116</v>
      </c>
      <c r="AS959" t="s">
        <v>66</v>
      </c>
    </row>
    <row r="960" spans="1:45" ht="16" x14ac:dyDescent="0.2">
      <c r="A960">
        <v>2758</v>
      </c>
      <c r="B960">
        <v>2758</v>
      </c>
      <c r="C960" s="2">
        <v>45258</v>
      </c>
      <c r="E960" t="s">
        <v>582</v>
      </c>
      <c r="F960" s="3">
        <v>956.71</v>
      </c>
      <c r="G960" t="s">
        <v>47</v>
      </c>
      <c r="H960" s="3">
        <v>0</v>
      </c>
      <c r="I960" t="s">
        <v>48</v>
      </c>
      <c r="J960">
        <v>1705</v>
      </c>
      <c r="K960" t="s">
        <v>52</v>
      </c>
      <c r="L960" t="s">
        <v>203</v>
      </c>
      <c r="N960">
        <v>940</v>
      </c>
      <c r="O960" t="s">
        <v>52</v>
      </c>
      <c r="P960" t="s">
        <v>53</v>
      </c>
      <c r="T960" t="s">
        <v>2970</v>
      </c>
      <c r="U960" t="s">
        <v>3252</v>
      </c>
      <c r="Z960" s="3"/>
      <c r="AF960" t="s">
        <v>63</v>
      </c>
      <c r="AH960">
        <v>0</v>
      </c>
      <c r="AI960" s="2">
        <v>45258</v>
      </c>
      <c r="AJ960" t="s">
        <v>64</v>
      </c>
      <c r="AK960" t="s">
        <v>64</v>
      </c>
      <c r="AL960" t="s">
        <v>3253</v>
      </c>
      <c r="AM960" t="s">
        <v>3252</v>
      </c>
      <c r="AN960" s="3"/>
      <c r="AP960" t="s">
        <v>64</v>
      </c>
      <c r="AR960">
        <v>1114</v>
      </c>
      <c r="AS960" t="s">
        <v>66</v>
      </c>
    </row>
    <row r="961" spans="1:45" ht="16" x14ac:dyDescent="0.2">
      <c r="A961">
        <v>2757</v>
      </c>
      <c r="B961">
        <v>2757</v>
      </c>
      <c r="C961" s="2">
        <v>45258</v>
      </c>
      <c r="E961" t="s">
        <v>256</v>
      </c>
      <c r="F961" s="3">
        <v>2564.92</v>
      </c>
      <c r="G961" t="s">
        <v>47</v>
      </c>
      <c r="H961" s="3">
        <v>0</v>
      </c>
      <c r="I961" t="s">
        <v>48</v>
      </c>
      <c r="J961">
        <v>1705</v>
      </c>
      <c r="K961" t="s">
        <v>52</v>
      </c>
      <c r="L961" t="s">
        <v>203</v>
      </c>
      <c r="N961">
        <v>940</v>
      </c>
      <c r="O961" t="s">
        <v>52</v>
      </c>
      <c r="P961" t="s">
        <v>53</v>
      </c>
      <c r="T961" t="s">
        <v>3105</v>
      </c>
      <c r="U961" t="s">
        <v>3254</v>
      </c>
      <c r="Z961" s="3"/>
      <c r="AF961" t="s">
        <v>63</v>
      </c>
      <c r="AH961">
        <v>0</v>
      </c>
      <c r="AI961" s="2">
        <v>45258</v>
      </c>
      <c r="AJ961" t="s">
        <v>64</v>
      </c>
      <c r="AK961" t="s">
        <v>64</v>
      </c>
      <c r="AL961" t="s">
        <v>3255</v>
      </c>
      <c r="AM961" t="s">
        <v>3254</v>
      </c>
      <c r="AN961" s="3"/>
      <c r="AP961" t="s">
        <v>64</v>
      </c>
      <c r="AR961">
        <v>1113</v>
      </c>
      <c r="AS961" t="s">
        <v>66</v>
      </c>
    </row>
    <row r="962" spans="1:45" ht="16" x14ac:dyDescent="0.2">
      <c r="A962">
        <v>2768</v>
      </c>
      <c r="B962">
        <v>2768</v>
      </c>
      <c r="C962" s="2">
        <v>45258</v>
      </c>
      <c r="D962" t="s">
        <v>1814</v>
      </c>
      <c r="E962" t="s">
        <v>3235</v>
      </c>
      <c r="F962" s="3">
        <v>232.05</v>
      </c>
      <c r="G962" t="s">
        <v>47</v>
      </c>
      <c r="H962" s="3">
        <v>0</v>
      </c>
      <c r="I962" t="s">
        <v>48</v>
      </c>
      <c r="J962">
        <v>2710</v>
      </c>
      <c r="K962" t="s">
        <v>49</v>
      </c>
      <c r="L962" t="s">
        <v>50</v>
      </c>
      <c r="M962" t="s">
        <v>51</v>
      </c>
      <c r="N962">
        <v>940</v>
      </c>
      <c r="O962" t="s">
        <v>52</v>
      </c>
      <c r="P962" t="s">
        <v>53</v>
      </c>
      <c r="T962" t="s">
        <v>1308</v>
      </c>
      <c r="U962" t="s">
        <v>3256</v>
      </c>
      <c r="V962" t="s">
        <v>2280</v>
      </c>
      <c r="W962" t="s">
        <v>56</v>
      </c>
      <c r="X962" t="s">
        <v>3257</v>
      </c>
      <c r="Y962" t="s">
        <v>1311</v>
      </c>
      <c r="Z962" s="3">
        <v>19</v>
      </c>
      <c r="AA962" t="s">
        <v>1312</v>
      </c>
      <c r="AB962" t="s">
        <v>3258</v>
      </c>
      <c r="AC962" t="s">
        <v>61</v>
      </c>
      <c r="AD962" t="s">
        <v>61</v>
      </c>
      <c r="AE962" t="s">
        <v>3259</v>
      </c>
      <c r="AF962" t="s">
        <v>63</v>
      </c>
      <c r="AH962">
        <v>0</v>
      </c>
      <c r="AI962" s="2">
        <v>45258</v>
      </c>
      <c r="AJ962" t="s">
        <v>64</v>
      </c>
      <c r="AK962" t="s">
        <v>64</v>
      </c>
      <c r="AL962" t="s">
        <v>3260</v>
      </c>
      <c r="AM962" t="s">
        <v>3256</v>
      </c>
      <c r="AN962" s="3">
        <v>232.05</v>
      </c>
      <c r="AO962" t="s">
        <v>3258</v>
      </c>
      <c r="AP962" t="s">
        <v>64</v>
      </c>
      <c r="AQ962" t="s">
        <v>3259</v>
      </c>
      <c r="AR962">
        <v>1112</v>
      </c>
      <c r="AS962" t="s">
        <v>66</v>
      </c>
    </row>
    <row r="963" spans="1:45" ht="16" x14ac:dyDescent="0.2">
      <c r="A963">
        <v>2761</v>
      </c>
      <c r="B963">
        <v>2761</v>
      </c>
      <c r="C963" s="2">
        <v>45258</v>
      </c>
      <c r="D963" t="s">
        <v>1814</v>
      </c>
      <c r="E963" t="s">
        <v>3261</v>
      </c>
      <c r="F963" s="3">
        <v>850</v>
      </c>
      <c r="G963" t="s">
        <v>47</v>
      </c>
      <c r="H963" s="3">
        <v>0</v>
      </c>
      <c r="I963" t="s">
        <v>48</v>
      </c>
      <c r="J963">
        <v>2721</v>
      </c>
      <c r="K963" t="s">
        <v>49</v>
      </c>
      <c r="L963" t="s">
        <v>50</v>
      </c>
      <c r="M963" t="s">
        <v>51</v>
      </c>
      <c r="N963">
        <v>940</v>
      </c>
      <c r="O963" t="s">
        <v>52</v>
      </c>
      <c r="P963" t="s">
        <v>53</v>
      </c>
      <c r="T963" t="s">
        <v>3073</v>
      </c>
      <c r="U963" t="s">
        <v>3262</v>
      </c>
      <c r="V963" t="s">
        <v>2277</v>
      </c>
      <c r="W963" t="s">
        <v>56</v>
      </c>
      <c r="X963" t="s">
        <v>3263</v>
      </c>
      <c r="Y963" t="s">
        <v>3264</v>
      </c>
      <c r="Z963" s="3">
        <v>0</v>
      </c>
      <c r="AA963" t="s">
        <v>2000</v>
      </c>
      <c r="AB963" t="s">
        <v>3077</v>
      </c>
      <c r="AC963" t="s">
        <v>61</v>
      </c>
      <c r="AD963" t="s">
        <v>61</v>
      </c>
      <c r="AE963" t="s">
        <v>3265</v>
      </c>
      <c r="AF963" t="s">
        <v>63</v>
      </c>
      <c r="AH963">
        <v>0</v>
      </c>
      <c r="AI963" s="2">
        <v>45258</v>
      </c>
      <c r="AJ963" t="s">
        <v>64</v>
      </c>
      <c r="AK963" t="s">
        <v>64</v>
      </c>
      <c r="AL963" t="s">
        <v>3266</v>
      </c>
      <c r="AM963" t="s">
        <v>3262</v>
      </c>
      <c r="AN963" s="3">
        <v>850</v>
      </c>
      <c r="AO963" t="s">
        <v>3077</v>
      </c>
      <c r="AP963" t="s">
        <v>64</v>
      </c>
      <c r="AQ963" t="s">
        <v>3265</v>
      </c>
      <c r="AR963">
        <v>1110</v>
      </c>
      <c r="AS963" t="s">
        <v>66</v>
      </c>
    </row>
    <row r="964" spans="1:45" ht="16" x14ac:dyDescent="0.2">
      <c r="A964">
        <v>2762</v>
      </c>
      <c r="B964">
        <v>2762</v>
      </c>
      <c r="C964" s="2">
        <v>45258</v>
      </c>
      <c r="D964" t="s">
        <v>1748</v>
      </c>
      <c r="E964" t="s">
        <v>931</v>
      </c>
      <c r="F964" s="3">
        <v>9.5</v>
      </c>
      <c r="G964" t="s">
        <v>47</v>
      </c>
      <c r="H964" s="3">
        <v>0</v>
      </c>
      <c r="I964" t="s">
        <v>48</v>
      </c>
      <c r="J964">
        <v>2705</v>
      </c>
      <c r="K964" t="s">
        <v>49</v>
      </c>
      <c r="L964" t="s">
        <v>50</v>
      </c>
      <c r="M964" t="s">
        <v>51</v>
      </c>
      <c r="N964">
        <v>940</v>
      </c>
      <c r="O964" t="s">
        <v>52</v>
      </c>
      <c r="P964" t="s">
        <v>53</v>
      </c>
      <c r="T964" t="s">
        <v>3073</v>
      </c>
      <c r="U964" t="s">
        <v>3262</v>
      </c>
      <c r="V964" t="s">
        <v>2277</v>
      </c>
      <c r="W964" t="s">
        <v>56</v>
      </c>
      <c r="X964" t="s">
        <v>3263</v>
      </c>
      <c r="Y964" t="s">
        <v>3264</v>
      </c>
      <c r="Z964" s="3">
        <v>0</v>
      </c>
      <c r="AA964" t="s">
        <v>2000</v>
      </c>
      <c r="AB964" t="s">
        <v>3077</v>
      </c>
      <c r="AC964" t="s">
        <v>61</v>
      </c>
      <c r="AD964" t="s">
        <v>61</v>
      </c>
      <c r="AE964" t="s">
        <v>3265</v>
      </c>
      <c r="AF964" t="s">
        <v>63</v>
      </c>
      <c r="AH964">
        <v>0</v>
      </c>
      <c r="AI964" s="2">
        <v>45258</v>
      </c>
      <c r="AJ964" t="s">
        <v>64</v>
      </c>
      <c r="AK964" t="s">
        <v>64</v>
      </c>
      <c r="AL964" t="s">
        <v>3266</v>
      </c>
      <c r="AM964" t="s">
        <v>3262</v>
      </c>
      <c r="AN964" s="3">
        <v>850</v>
      </c>
      <c r="AO964" t="s">
        <v>3077</v>
      </c>
      <c r="AP964" t="s">
        <v>64</v>
      </c>
      <c r="AQ964" t="s">
        <v>3265</v>
      </c>
      <c r="AR964">
        <v>1110</v>
      </c>
      <c r="AS964" t="s">
        <v>66</v>
      </c>
    </row>
    <row r="965" spans="1:45" ht="16" x14ac:dyDescent="0.2">
      <c r="A965">
        <v>2777</v>
      </c>
      <c r="B965">
        <v>2777</v>
      </c>
      <c r="C965" s="2">
        <v>45260</v>
      </c>
      <c r="D965" t="s">
        <v>1814</v>
      </c>
      <c r="E965" t="s">
        <v>3267</v>
      </c>
      <c r="F965" s="3">
        <v>18.600000000000001</v>
      </c>
      <c r="G965" t="s">
        <v>47</v>
      </c>
      <c r="H965" s="3">
        <v>0</v>
      </c>
      <c r="I965" t="s">
        <v>48</v>
      </c>
      <c r="J965">
        <v>2563</v>
      </c>
      <c r="K965" t="s">
        <v>49</v>
      </c>
      <c r="L965" t="s">
        <v>50</v>
      </c>
      <c r="M965" t="s">
        <v>51</v>
      </c>
      <c r="N965">
        <v>562</v>
      </c>
      <c r="O965" t="s">
        <v>52</v>
      </c>
      <c r="P965" t="s">
        <v>53</v>
      </c>
      <c r="T965" t="s">
        <v>3268</v>
      </c>
      <c r="V965" t="s">
        <v>2288</v>
      </c>
      <c r="W965" t="s">
        <v>56</v>
      </c>
      <c r="X965" t="s">
        <v>3269</v>
      </c>
      <c r="Y965" t="s">
        <v>2180</v>
      </c>
      <c r="Z965" s="3">
        <v>7</v>
      </c>
      <c r="AA965" t="s">
        <v>3270</v>
      </c>
      <c r="AB965" t="s">
        <v>3271</v>
      </c>
      <c r="AC965" t="s">
        <v>61</v>
      </c>
      <c r="AD965" t="s">
        <v>61</v>
      </c>
      <c r="AE965" t="s">
        <v>3272</v>
      </c>
      <c r="AF965" t="s">
        <v>63</v>
      </c>
      <c r="AH965">
        <v>0</v>
      </c>
      <c r="AI965" s="2">
        <v>45260</v>
      </c>
      <c r="AJ965" t="s">
        <v>64</v>
      </c>
      <c r="AK965" t="s">
        <v>64</v>
      </c>
      <c r="AL965" t="s">
        <v>3273</v>
      </c>
      <c r="AN965" s="3">
        <v>18.600000000000001</v>
      </c>
      <c r="AO965" t="s">
        <v>3271</v>
      </c>
      <c r="AP965" t="s">
        <v>64</v>
      </c>
      <c r="AQ965" t="s">
        <v>3272</v>
      </c>
      <c r="AR965">
        <v>1118</v>
      </c>
      <c r="AS965" t="s">
        <v>66</v>
      </c>
    </row>
    <row r="966" spans="1:45" ht="16" x14ac:dyDescent="0.2">
      <c r="A966">
        <v>2778</v>
      </c>
      <c r="B966">
        <v>2778</v>
      </c>
      <c r="C966" s="2">
        <v>45260</v>
      </c>
      <c r="D966" t="s">
        <v>3274</v>
      </c>
      <c r="E966" t="s">
        <v>3275</v>
      </c>
      <c r="F966" s="3">
        <v>1963.5</v>
      </c>
      <c r="G966" t="s">
        <v>47</v>
      </c>
      <c r="H966" s="3">
        <v>0</v>
      </c>
      <c r="I966" t="s">
        <v>48</v>
      </c>
      <c r="J966">
        <v>2894</v>
      </c>
      <c r="K966" t="s">
        <v>49</v>
      </c>
      <c r="L966" t="s">
        <v>50</v>
      </c>
      <c r="M966" t="s">
        <v>51</v>
      </c>
      <c r="N966">
        <v>940</v>
      </c>
      <c r="O966" t="s">
        <v>52</v>
      </c>
      <c r="P966" t="s">
        <v>53</v>
      </c>
      <c r="T966" t="s">
        <v>3276</v>
      </c>
      <c r="U966" t="s">
        <v>3277</v>
      </c>
      <c r="V966" t="s">
        <v>2230</v>
      </c>
      <c r="W966" t="s">
        <v>56</v>
      </c>
      <c r="X966" t="s">
        <v>3278</v>
      </c>
      <c r="Y966" t="s">
        <v>2436</v>
      </c>
      <c r="Z966" s="3">
        <v>19</v>
      </c>
      <c r="AA966" t="s">
        <v>3279</v>
      </c>
      <c r="AB966" t="s">
        <v>3258</v>
      </c>
      <c r="AC966" t="s">
        <v>61</v>
      </c>
      <c r="AD966" t="s">
        <v>61</v>
      </c>
      <c r="AE966" t="s">
        <v>3280</v>
      </c>
      <c r="AF966" t="s">
        <v>63</v>
      </c>
      <c r="AH966">
        <v>0</v>
      </c>
      <c r="AI966" s="2">
        <v>45260</v>
      </c>
      <c r="AJ966" t="s">
        <v>64</v>
      </c>
      <c r="AK966" t="s">
        <v>64</v>
      </c>
      <c r="AL966" t="s">
        <v>3281</v>
      </c>
      <c r="AM966" t="s">
        <v>3277</v>
      </c>
      <c r="AN966" s="3">
        <v>1963.5</v>
      </c>
      <c r="AO966" t="s">
        <v>3258</v>
      </c>
      <c r="AP966" t="s">
        <v>64</v>
      </c>
      <c r="AQ966" t="s">
        <v>3280</v>
      </c>
      <c r="AR966">
        <v>1117</v>
      </c>
      <c r="AS966" t="s">
        <v>66</v>
      </c>
    </row>
    <row r="967" spans="1:45" ht="16" x14ac:dyDescent="0.2">
      <c r="A967">
        <v>3016</v>
      </c>
      <c r="B967">
        <v>3016</v>
      </c>
      <c r="C967" s="2">
        <v>45260</v>
      </c>
      <c r="D967" t="s">
        <v>970</v>
      </c>
      <c r="E967" t="s">
        <v>1699</v>
      </c>
      <c r="F967" s="3">
        <v>2198.64</v>
      </c>
      <c r="G967" t="s">
        <v>47</v>
      </c>
      <c r="H967" s="3">
        <v>0</v>
      </c>
      <c r="I967" t="s">
        <v>104</v>
      </c>
      <c r="J967">
        <v>6700</v>
      </c>
      <c r="K967" t="s">
        <v>49</v>
      </c>
      <c r="L967" t="s">
        <v>50</v>
      </c>
      <c r="M967" t="s">
        <v>799</v>
      </c>
      <c r="N967">
        <v>1730</v>
      </c>
      <c r="O967" t="s">
        <v>52</v>
      </c>
      <c r="P967" t="s">
        <v>203</v>
      </c>
      <c r="T967" t="s">
        <v>64</v>
      </c>
      <c r="Z967" s="3"/>
      <c r="AF967" t="s">
        <v>63</v>
      </c>
      <c r="AH967">
        <v>0</v>
      </c>
      <c r="AI967" s="2">
        <v>45260</v>
      </c>
      <c r="AJ967" t="s">
        <v>64</v>
      </c>
      <c r="AK967" t="s">
        <v>64</v>
      </c>
      <c r="AL967" t="s">
        <v>64</v>
      </c>
      <c r="AN967" s="3"/>
      <c r="AP967" t="s">
        <v>64</v>
      </c>
      <c r="AR967" t="s">
        <v>64</v>
      </c>
      <c r="AS967" t="s">
        <v>66</v>
      </c>
    </row>
    <row r="968" spans="1:45" ht="16" x14ac:dyDescent="0.2">
      <c r="A968">
        <v>3017</v>
      </c>
      <c r="B968">
        <v>3017</v>
      </c>
      <c r="C968" s="2">
        <v>45260</v>
      </c>
      <c r="D968" t="s">
        <v>970</v>
      </c>
      <c r="E968" t="s">
        <v>2635</v>
      </c>
      <c r="F968" s="3">
        <v>105.2</v>
      </c>
      <c r="G968" t="s">
        <v>47</v>
      </c>
      <c r="H968" s="3">
        <v>0</v>
      </c>
      <c r="I968" t="s">
        <v>104</v>
      </c>
      <c r="J968">
        <v>6700</v>
      </c>
      <c r="K968" t="s">
        <v>49</v>
      </c>
      <c r="L968" t="s">
        <v>50</v>
      </c>
      <c r="M968" t="s">
        <v>799</v>
      </c>
      <c r="N968">
        <v>1730</v>
      </c>
      <c r="O968" t="s">
        <v>52</v>
      </c>
      <c r="P968" t="s">
        <v>203</v>
      </c>
      <c r="T968" t="s">
        <v>64</v>
      </c>
      <c r="Z968" s="3"/>
      <c r="AF968" t="s">
        <v>63</v>
      </c>
      <c r="AH968">
        <v>0</v>
      </c>
      <c r="AI968" s="2">
        <v>45260</v>
      </c>
      <c r="AJ968" t="s">
        <v>64</v>
      </c>
      <c r="AK968" t="s">
        <v>64</v>
      </c>
      <c r="AL968" t="s">
        <v>64</v>
      </c>
      <c r="AN968" s="3"/>
      <c r="AP968" t="s">
        <v>64</v>
      </c>
      <c r="AR968" t="s">
        <v>64</v>
      </c>
      <c r="AS968" t="s">
        <v>66</v>
      </c>
    </row>
    <row r="969" spans="1:45" ht="16" x14ac:dyDescent="0.2">
      <c r="A969">
        <v>3018</v>
      </c>
      <c r="B969">
        <v>3018</v>
      </c>
      <c r="C969" s="2">
        <v>45260</v>
      </c>
      <c r="D969" t="s">
        <v>970</v>
      </c>
      <c r="E969" t="s">
        <v>204</v>
      </c>
      <c r="F969" s="3">
        <v>432.04</v>
      </c>
      <c r="G969" t="s">
        <v>47</v>
      </c>
      <c r="H969" s="3">
        <v>0</v>
      </c>
      <c r="I969" t="s">
        <v>104</v>
      </c>
      <c r="J969">
        <v>6750</v>
      </c>
      <c r="K969" t="s">
        <v>49</v>
      </c>
      <c r="L969" t="s">
        <v>50</v>
      </c>
      <c r="M969" t="s">
        <v>799</v>
      </c>
      <c r="N969">
        <v>1730</v>
      </c>
      <c r="O969" t="s">
        <v>52</v>
      </c>
      <c r="P969" t="s">
        <v>203</v>
      </c>
      <c r="T969" t="s">
        <v>64</v>
      </c>
      <c r="Z969" s="3"/>
      <c r="AF969" t="s">
        <v>63</v>
      </c>
      <c r="AH969">
        <v>0</v>
      </c>
      <c r="AI969" s="2">
        <v>45260</v>
      </c>
      <c r="AJ969" t="s">
        <v>64</v>
      </c>
      <c r="AK969" t="s">
        <v>64</v>
      </c>
      <c r="AL969" t="s">
        <v>64</v>
      </c>
      <c r="AN969" s="3"/>
      <c r="AP969" t="s">
        <v>64</v>
      </c>
      <c r="AR969" t="s">
        <v>64</v>
      </c>
      <c r="AS969" t="s">
        <v>66</v>
      </c>
    </row>
    <row r="970" spans="1:45" ht="16" x14ac:dyDescent="0.2">
      <c r="A970">
        <v>3019</v>
      </c>
      <c r="B970">
        <v>3019</v>
      </c>
      <c r="C970" s="2">
        <v>45260</v>
      </c>
      <c r="D970" t="s">
        <v>967</v>
      </c>
      <c r="E970" t="s">
        <v>206</v>
      </c>
      <c r="F970" s="3">
        <v>979.78</v>
      </c>
      <c r="G970" t="s">
        <v>47</v>
      </c>
      <c r="H970" s="3">
        <v>0</v>
      </c>
      <c r="I970" t="s">
        <v>104</v>
      </c>
      <c r="J970">
        <v>6700</v>
      </c>
      <c r="K970" t="s">
        <v>49</v>
      </c>
      <c r="L970" t="s">
        <v>50</v>
      </c>
      <c r="M970" t="s">
        <v>799</v>
      </c>
      <c r="N970">
        <v>1730</v>
      </c>
      <c r="O970" t="s">
        <v>52</v>
      </c>
      <c r="P970" t="s">
        <v>203</v>
      </c>
      <c r="T970" t="s">
        <v>64</v>
      </c>
      <c r="Z970" s="3"/>
      <c r="AF970" t="s">
        <v>63</v>
      </c>
      <c r="AH970">
        <v>0</v>
      </c>
      <c r="AI970" s="2">
        <v>45260</v>
      </c>
      <c r="AJ970" t="s">
        <v>64</v>
      </c>
      <c r="AK970" t="s">
        <v>64</v>
      </c>
      <c r="AL970" t="s">
        <v>64</v>
      </c>
      <c r="AN970" s="3"/>
      <c r="AP970" t="s">
        <v>64</v>
      </c>
      <c r="AR970" t="s">
        <v>64</v>
      </c>
      <c r="AS970" t="s">
        <v>66</v>
      </c>
    </row>
    <row r="971" spans="1:45" ht="16" x14ac:dyDescent="0.2">
      <c r="A971">
        <v>3020</v>
      </c>
      <c r="B971">
        <v>3020</v>
      </c>
      <c r="C971" s="2">
        <v>45260</v>
      </c>
      <c r="D971" t="s">
        <v>967</v>
      </c>
      <c r="E971" t="s">
        <v>204</v>
      </c>
      <c r="F971" s="3">
        <v>118.41</v>
      </c>
      <c r="G971" t="s">
        <v>47</v>
      </c>
      <c r="H971" s="3">
        <v>0</v>
      </c>
      <c r="I971" t="s">
        <v>104</v>
      </c>
      <c r="J971">
        <v>6750</v>
      </c>
      <c r="K971" t="s">
        <v>49</v>
      </c>
      <c r="L971" t="s">
        <v>50</v>
      </c>
      <c r="M971" t="s">
        <v>799</v>
      </c>
      <c r="N971">
        <v>1730</v>
      </c>
      <c r="O971" t="s">
        <v>52</v>
      </c>
      <c r="P971" t="s">
        <v>203</v>
      </c>
      <c r="T971" t="s">
        <v>64</v>
      </c>
      <c r="Z971" s="3"/>
      <c r="AF971" t="s">
        <v>63</v>
      </c>
      <c r="AH971">
        <v>0</v>
      </c>
      <c r="AI971" s="2">
        <v>45260</v>
      </c>
      <c r="AJ971" t="s">
        <v>64</v>
      </c>
      <c r="AK971" t="s">
        <v>64</v>
      </c>
      <c r="AL971" t="s">
        <v>64</v>
      </c>
      <c r="AN971" s="3"/>
      <c r="AP971" t="s">
        <v>64</v>
      </c>
      <c r="AR971" t="s">
        <v>64</v>
      </c>
      <c r="AS971" t="s">
        <v>66</v>
      </c>
    </row>
    <row r="972" spans="1:45" ht="16" x14ac:dyDescent="0.2">
      <c r="A972">
        <v>3025</v>
      </c>
      <c r="B972">
        <v>3025</v>
      </c>
      <c r="C972" s="2">
        <v>45260</v>
      </c>
      <c r="D972" t="s">
        <v>1934</v>
      </c>
      <c r="E972" t="s">
        <v>206</v>
      </c>
      <c r="F972" s="3">
        <v>5324.17</v>
      </c>
      <c r="G972" t="s">
        <v>47</v>
      </c>
      <c r="H972" s="3">
        <v>0</v>
      </c>
      <c r="I972" t="s">
        <v>104</v>
      </c>
      <c r="J972">
        <v>2551</v>
      </c>
      <c r="K972" t="s">
        <v>49</v>
      </c>
      <c r="L972" t="s">
        <v>50</v>
      </c>
      <c r="M972" t="s">
        <v>51</v>
      </c>
      <c r="N972">
        <v>1730</v>
      </c>
      <c r="O972" t="s">
        <v>52</v>
      </c>
      <c r="P972" t="s">
        <v>203</v>
      </c>
      <c r="T972" t="s">
        <v>64</v>
      </c>
      <c r="Z972" s="3"/>
      <c r="AF972" t="s">
        <v>63</v>
      </c>
      <c r="AH972">
        <v>0</v>
      </c>
      <c r="AI972" s="2">
        <v>45260</v>
      </c>
      <c r="AJ972" t="s">
        <v>64</v>
      </c>
      <c r="AK972" t="s">
        <v>64</v>
      </c>
      <c r="AL972" t="s">
        <v>64</v>
      </c>
      <c r="AN972" s="3"/>
      <c r="AP972" t="s">
        <v>64</v>
      </c>
      <c r="AR972" t="s">
        <v>64</v>
      </c>
      <c r="AS972" t="s">
        <v>66</v>
      </c>
    </row>
    <row r="973" spans="1:45" ht="16" x14ac:dyDescent="0.2">
      <c r="A973">
        <v>3026</v>
      </c>
      <c r="B973">
        <v>3026</v>
      </c>
      <c r="C973" s="2">
        <v>45260</v>
      </c>
      <c r="D973" t="s">
        <v>1934</v>
      </c>
      <c r="E973" t="s">
        <v>204</v>
      </c>
      <c r="F973" s="3">
        <v>643.41</v>
      </c>
      <c r="G973" t="s">
        <v>47</v>
      </c>
      <c r="H973" s="3">
        <v>0</v>
      </c>
      <c r="I973" t="s">
        <v>104</v>
      </c>
      <c r="J973">
        <v>2555</v>
      </c>
      <c r="K973" t="s">
        <v>49</v>
      </c>
      <c r="L973" t="s">
        <v>50</v>
      </c>
      <c r="M973" t="s">
        <v>51</v>
      </c>
      <c r="N973">
        <v>1730</v>
      </c>
      <c r="O973" t="s">
        <v>52</v>
      </c>
      <c r="P973" t="s">
        <v>203</v>
      </c>
      <c r="T973" t="s">
        <v>64</v>
      </c>
      <c r="Z973" s="3"/>
      <c r="AF973" t="s">
        <v>63</v>
      </c>
      <c r="AH973">
        <v>0</v>
      </c>
      <c r="AI973" s="2">
        <v>45260</v>
      </c>
      <c r="AJ973" t="s">
        <v>64</v>
      </c>
      <c r="AK973" t="s">
        <v>64</v>
      </c>
      <c r="AL973" t="s">
        <v>64</v>
      </c>
      <c r="AN973" s="3"/>
      <c r="AP973" t="s">
        <v>64</v>
      </c>
      <c r="AR973" t="s">
        <v>64</v>
      </c>
      <c r="AS973" t="s">
        <v>66</v>
      </c>
    </row>
    <row r="974" spans="1:45" ht="16" x14ac:dyDescent="0.2">
      <c r="A974">
        <v>3027</v>
      </c>
      <c r="B974">
        <v>3027</v>
      </c>
      <c r="C974" s="2">
        <v>45260</v>
      </c>
      <c r="D974" t="s">
        <v>1935</v>
      </c>
      <c r="E974" t="s">
        <v>206</v>
      </c>
      <c r="F974" s="3">
        <v>4083.46</v>
      </c>
      <c r="G974" t="s">
        <v>47</v>
      </c>
      <c r="H974" s="3">
        <v>0</v>
      </c>
      <c r="I974" t="s">
        <v>104</v>
      </c>
      <c r="J974">
        <v>2551</v>
      </c>
      <c r="K974" t="s">
        <v>49</v>
      </c>
      <c r="L974" t="s">
        <v>50</v>
      </c>
      <c r="M974" t="s">
        <v>51</v>
      </c>
      <c r="N974">
        <v>1730</v>
      </c>
      <c r="O974" t="s">
        <v>52</v>
      </c>
      <c r="P974" t="s">
        <v>203</v>
      </c>
      <c r="T974" t="s">
        <v>64</v>
      </c>
      <c r="Z974" s="3"/>
      <c r="AF974" t="s">
        <v>63</v>
      </c>
      <c r="AH974">
        <v>0</v>
      </c>
      <c r="AI974" s="2">
        <v>45260</v>
      </c>
      <c r="AJ974" t="s">
        <v>64</v>
      </c>
      <c r="AK974" t="s">
        <v>64</v>
      </c>
      <c r="AL974" t="s">
        <v>64</v>
      </c>
      <c r="AN974" s="3"/>
      <c r="AP974" t="s">
        <v>64</v>
      </c>
      <c r="AR974" t="s">
        <v>64</v>
      </c>
      <c r="AS974" t="s">
        <v>66</v>
      </c>
    </row>
    <row r="975" spans="1:45" ht="16" x14ac:dyDescent="0.2">
      <c r="A975">
        <v>3028</v>
      </c>
      <c r="B975">
        <v>3028</v>
      </c>
      <c r="C975" s="2">
        <v>45260</v>
      </c>
      <c r="D975" t="s">
        <v>1935</v>
      </c>
      <c r="E975" t="s">
        <v>204</v>
      </c>
      <c r="F975" s="3">
        <v>927.46</v>
      </c>
      <c r="G975" t="s">
        <v>47</v>
      </c>
      <c r="H975" s="3">
        <v>0</v>
      </c>
      <c r="I975" t="s">
        <v>104</v>
      </c>
      <c r="J975">
        <v>2555</v>
      </c>
      <c r="K975" t="s">
        <v>49</v>
      </c>
      <c r="L975" t="s">
        <v>50</v>
      </c>
      <c r="M975" t="s">
        <v>51</v>
      </c>
      <c r="N975">
        <v>1730</v>
      </c>
      <c r="O975" t="s">
        <v>52</v>
      </c>
      <c r="P975" t="s">
        <v>203</v>
      </c>
      <c r="T975" t="s">
        <v>64</v>
      </c>
      <c r="Z975" s="3"/>
      <c r="AF975" t="s">
        <v>63</v>
      </c>
      <c r="AH975">
        <v>0</v>
      </c>
      <c r="AI975" s="2">
        <v>45260</v>
      </c>
      <c r="AJ975" t="s">
        <v>64</v>
      </c>
      <c r="AK975" t="s">
        <v>64</v>
      </c>
      <c r="AL975" t="s">
        <v>64</v>
      </c>
      <c r="AN975" s="3"/>
      <c r="AP975" t="s">
        <v>64</v>
      </c>
      <c r="AR975" t="s">
        <v>64</v>
      </c>
      <c r="AS975" t="s">
        <v>66</v>
      </c>
    </row>
    <row r="976" spans="1:45" ht="16" x14ac:dyDescent="0.2">
      <c r="A976">
        <v>3029</v>
      </c>
      <c r="B976">
        <v>3029</v>
      </c>
      <c r="C976" s="2">
        <v>45260</v>
      </c>
      <c r="D976" t="s">
        <v>3282</v>
      </c>
      <c r="E976" t="s">
        <v>206</v>
      </c>
      <c r="F976" s="3">
        <v>6018.31</v>
      </c>
      <c r="G976" t="s">
        <v>47</v>
      </c>
      <c r="H976" s="3">
        <v>0</v>
      </c>
      <c r="I976" t="s">
        <v>104</v>
      </c>
      <c r="J976">
        <v>2551</v>
      </c>
      <c r="K976" t="s">
        <v>49</v>
      </c>
      <c r="L976" t="s">
        <v>50</v>
      </c>
      <c r="M976" t="s">
        <v>51</v>
      </c>
      <c r="N976">
        <v>1730</v>
      </c>
      <c r="O976" t="s">
        <v>52</v>
      </c>
      <c r="P976" t="s">
        <v>203</v>
      </c>
      <c r="T976" t="s">
        <v>64</v>
      </c>
      <c r="Z976" s="3"/>
      <c r="AF976" t="s">
        <v>63</v>
      </c>
      <c r="AH976">
        <v>0</v>
      </c>
      <c r="AI976" s="2">
        <v>45260</v>
      </c>
      <c r="AJ976" t="s">
        <v>64</v>
      </c>
      <c r="AK976" t="s">
        <v>64</v>
      </c>
      <c r="AL976" t="s">
        <v>64</v>
      </c>
      <c r="AN976" s="3"/>
      <c r="AP976" t="s">
        <v>64</v>
      </c>
      <c r="AR976" t="s">
        <v>64</v>
      </c>
      <c r="AS976" t="s">
        <v>66</v>
      </c>
    </row>
    <row r="977" spans="1:45" ht="16" x14ac:dyDescent="0.2">
      <c r="A977">
        <v>3030</v>
      </c>
      <c r="B977">
        <v>3030</v>
      </c>
      <c r="C977" s="2">
        <v>45260</v>
      </c>
      <c r="D977" t="s">
        <v>3282</v>
      </c>
      <c r="E977" t="s">
        <v>204</v>
      </c>
      <c r="F977" s="3">
        <v>727.31</v>
      </c>
      <c r="G977" t="s">
        <v>47</v>
      </c>
      <c r="H977" s="3">
        <v>0</v>
      </c>
      <c r="I977" t="s">
        <v>104</v>
      </c>
      <c r="J977">
        <v>2555</v>
      </c>
      <c r="K977" t="s">
        <v>49</v>
      </c>
      <c r="L977" t="s">
        <v>50</v>
      </c>
      <c r="M977" t="s">
        <v>51</v>
      </c>
      <c r="N977">
        <v>1730</v>
      </c>
      <c r="O977" t="s">
        <v>52</v>
      </c>
      <c r="P977" t="s">
        <v>203</v>
      </c>
      <c r="T977" t="s">
        <v>64</v>
      </c>
      <c r="Z977" s="3"/>
      <c r="AF977" t="s">
        <v>63</v>
      </c>
      <c r="AH977">
        <v>0</v>
      </c>
      <c r="AI977" s="2">
        <v>45260</v>
      </c>
      <c r="AJ977" t="s">
        <v>64</v>
      </c>
      <c r="AK977" t="s">
        <v>64</v>
      </c>
      <c r="AL977" t="s">
        <v>64</v>
      </c>
      <c r="AN977" s="3"/>
      <c r="AP977" t="s">
        <v>64</v>
      </c>
      <c r="AR977" t="s">
        <v>64</v>
      </c>
      <c r="AS977" t="s">
        <v>66</v>
      </c>
    </row>
    <row r="978" spans="1:45" ht="16" x14ac:dyDescent="0.2">
      <c r="A978">
        <v>3032</v>
      </c>
      <c r="B978">
        <v>3032</v>
      </c>
      <c r="C978" s="2">
        <v>45260</v>
      </c>
      <c r="E978" t="s">
        <v>370</v>
      </c>
      <c r="F978" s="3">
        <v>7235.44</v>
      </c>
      <c r="G978" t="s">
        <v>47</v>
      </c>
      <c r="H978" s="3">
        <v>0</v>
      </c>
      <c r="I978" t="s">
        <v>104</v>
      </c>
      <c r="J978">
        <v>1730</v>
      </c>
      <c r="K978" t="s">
        <v>52</v>
      </c>
      <c r="L978" t="s">
        <v>203</v>
      </c>
      <c r="N978">
        <v>1705</v>
      </c>
      <c r="O978" t="s">
        <v>52</v>
      </c>
      <c r="P978" t="s">
        <v>203</v>
      </c>
      <c r="T978" t="s">
        <v>64</v>
      </c>
      <c r="Z978" s="3"/>
      <c r="AF978" t="s">
        <v>63</v>
      </c>
      <c r="AH978">
        <v>0</v>
      </c>
      <c r="AI978" s="2">
        <v>45260</v>
      </c>
      <c r="AJ978" t="s">
        <v>64</v>
      </c>
      <c r="AK978" t="s">
        <v>64</v>
      </c>
      <c r="AL978" t="s">
        <v>64</v>
      </c>
      <c r="AN978" s="3"/>
      <c r="AP978" t="s">
        <v>64</v>
      </c>
      <c r="AR978" t="s">
        <v>64</v>
      </c>
      <c r="AS978" t="s">
        <v>66</v>
      </c>
    </row>
    <row r="979" spans="1:45" ht="16" x14ac:dyDescent="0.2">
      <c r="A979">
        <v>3033</v>
      </c>
      <c r="B979">
        <v>3033</v>
      </c>
      <c r="C979" s="2">
        <v>45260</v>
      </c>
      <c r="E979" t="s">
        <v>202</v>
      </c>
      <c r="F979" s="3">
        <v>14690.98</v>
      </c>
      <c r="G979" t="s">
        <v>47</v>
      </c>
      <c r="H979" s="3">
        <v>0</v>
      </c>
      <c r="I979" t="s">
        <v>104</v>
      </c>
      <c r="J979">
        <v>1730</v>
      </c>
      <c r="K979" t="s">
        <v>52</v>
      </c>
      <c r="L979" t="s">
        <v>203</v>
      </c>
      <c r="N979">
        <v>1712</v>
      </c>
      <c r="O979" t="s">
        <v>52</v>
      </c>
      <c r="P979" t="s">
        <v>203</v>
      </c>
      <c r="T979" t="s">
        <v>64</v>
      </c>
      <c r="Z979" s="3"/>
      <c r="AF979" t="s">
        <v>63</v>
      </c>
      <c r="AH979">
        <v>0</v>
      </c>
      <c r="AI979" s="2">
        <v>45260</v>
      </c>
      <c r="AJ979" t="s">
        <v>64</v>
      </c>
      <c r="AK979" t="s">
        <v>64</v>
      </c>
      <c r="AL979" t="s">
        <v>64</v>
      </c>
      <c r="AN979" s="3"/>
      <c r="AP979" t="s">
        <v>64</v>
      </c>
      <c r="AR979" t="s">
        <v>64</v>
      </c>
      <c r="AS979" t="s">
        <v>66</v>
      </c>
    </row>
    <row r="980" spans="1:45" ht="16" x14ac:dyDescent="0.2">
      <c r="A980">
        <v>3048</v>
      </c>
      <c r="B980">
        <v>3048</v>
      </c>
      <c r="C980" s="2">
        <v>45260</v>
      </c>
      <c r="E980" t="s">
        <v>205</v>
      </c>
      <c r="F980" s="3">
        <v>6325.67</v>
      </c>
      <c r="G980" t="s">
        <v>47</v>
      </c>
      <c r="H980" s="3">
        <v>0</v>
      </c>
      <c r="I980" t="s">
        <v>104</v>
      </c>
      <c r="J980">
        <v>1730</v>
      </c>
      <c r="K980" t="s">
        <v>52</v>
      </c>
      <c r="L980" t="s">
        <v>203</v>
      </c>
      <c r="N980">
        <v>1700</v>
      </c>
      <c r="O980" t="s">
        <v>52</v>
      </c>
      <c r="P980" t="s">
        <v>203</v>
      </c>
      <c r="T980" t="s">
        <v>64</v>
      </c>
      <c r="Z980" s="3"/>
      <c r="AF980" t="s">
        <v>63</v>
      </c>
      <c r="AH980">
        <v>0</v>
      </c>
      <c r="AI980" s="2">
        <v>45260</v>
      </c>
      <c r="AJ980" t="s">
        <v>64</v>
      </c>
      <c r="AK980" t="s">
        <v>64</v>
      </c>
      <c r="AL980" t="s">
        <v>64</v>
      </c>
      <c r="AN980" s="3"/>
      <c r="AP980" t="s">
        <v>64</v>
      </c>
      <c r="AR980" t="s">
        <v>64</v>
      </c>
      <c r="AS980" t="s">
        <v>66</v>
      </c>
    </row>
    <row r="981" spans="1:45" ht="16" x14ac:dyDescent="0.2">
      <c r="A981">
        <v>3049</v>
      </c>
      <c r="B981">
        <v>3049</v>
      </c>
      <c r="C981" s="2">
        <v>45260</v>
      </c>
      <c r="D981" t="s">
        <v>1936</v>
      </c>
      <c r="E981" t="s">
        <v>206</v>
      </c>
      <c r="F981" s="3">
        <v>2390.85</v>
      </c>
      <c r="G981" t="s">
        <v>47</v>
      </c>
      <c r="H981" s="3">
        <v>0</v>
      </c>
      <c r="I981" t="s">
        <v>104</v>
      </c>
      <c r="J981">
        <v>2551</v>
      </c>
      <c r="K981" t="s">
        <v>49</v>
      </c>
      <c r="L981" t="s">
        <v>50</v>
      </c>
      <c r="M981" t="s">
        <v>51</v>
      </c>
      <c r="N981">
        <v>1730</v>
      </c>
      <c r="O981" t="s">
        <v>52</v>
      </c>
      <c r="P981" t="s">
        <v>203</v>
      </c>
      <c r="T981" t="s">
        <v>64</v>
      </c>
      <c r="Z981" s="3"/>
      <c r="AF981" t="s">
        <v>63</v>
      </c>
      <c r="AH981">
        <v>0</v>
      </c>
      <c r="AI981" s="2">
        <v>45260</v>
      </c>
      <c r="AJ981" t="s">
        <v>64</v>
      </c>
      <c r="AK981" t="s">
        <v>64</v>
      </c>
      <c r="AL981" t="s">
        <v>64</v>
      </c>
      <c r="AN981" s="3"/>
      <c r="AP981" t="s">
        <v>64</v>
      </c>
      <c r="AR981" t="s">
        <v>64</v>
      </c>
      <c r="AS981" t="s">
        <v>66</v>
      </c>
    </row>
    <row r="982" spans="1:45" ht="16" x14ac:dyDescent="0.2">
      <c r="A982">
        <v>3051</v>
      </c>
      <c r="B982">
        <v>3051</v>
      </c>
      <c r="C982" s="2">
        <v>45260</v>
      </c>
      <c r="D982" t="s">
        <v>1936</v>
      </c>
      <c r="E982" t="s">
        <v>206</v>
      </c>
      <c r="F982" s="3">
        <v>257.39999999999998</v>
      </c>
      <c r="G982" t="s">
        <v>47</v>
      </c>
      <c r="H982" s="3">
        <v>0</v>
      </c>
      <c r="I982" t="s">
        <v>104</v>
      </c>
      <c r="J982">
        <v>2551</v>
      </c>
      <c r="K982" t="s">
        <v>49</v>
      </c>
      <c r="L982" t="s">
        <v>50</v>
      </c>
      <c r="M982" t="s">
        <v>51</v>
      </c>
      <c r="N982">
        <v>1730</v>
      </c>
      <c r="O982" t="s">
        <v>52</v>
      </c>
      <c r="P982" t="s">
        <v>203</v>
      </c>
      <c r="T982" t="s">
        <v>64</v>
      </c>
      <c r="Z982" s="3"/>
      <c r="AF982" t="s">
        <v>63</v>
      </c>
      <c r="AH982">
        <v>0</v>
      </c>
      <c r="AI982" s="2">
        <v>45260</v>
      </c>
      <c r="AJ982" t="s">
        <v>64</v>
      </c>
      <c r="AK982" t="s">
        <v>64</v>
      </c>
      <c r="AL982" t="s">
        <v>64</v>
      </c>
      <c r="AN982" s="3"/>
      <c r="AP982" t="s">
        <v>64</v>
      </c>
      <c r="AR982" t="s">
        <v>64</v>
      </c>
      <c r="AS982" t="s">
        <v>66</v>
      </c>
    </row>
    <row r="983" spans="1:45" ht="16" x14ac:dyDescent="0.2">
      <c r="A983">
        <v>3052</v>
      </c>
      <c r="B983">
        <v>3052</v>
      </c>
      <c r="C983" s="2">
        <v>45260</v>
      </c>
      <c r="D983" t="s">
        <v>1936</v>
      </c>
      <c r="E983" t="s">
        <v>206</v>
      </c>
      <c r="F983" s="3">
        <v>2988.56</v>
      </c>
      <c r="G983" t="s">
        <v>47</v>
      </c>
      <c r="H983" s="3">
        <v>0</v>
      </c>
      <c r="I983" t="s">
        <v>104</v>
      </c>
      <c r="J983">
        <v>2551</v>
      </c>
      <c r="K983" t="s">
        <v>49</v>
      </c>
      <c r="L983" t="s">
        <v>50</v>
      </c>
      <c r="M983" t="s">
        <v>51</v>
      </c>
      <c r="N983">
        <v>1730</v>
      </c>
      <c r="O983" t="s">
        <v>52</v>
      </c>
      <c r="P983" t="s">
        <v>203</v>
      </c>
      <c r="T983" t="s">
        <v>64</v>
      </c>
      <c r="Z983" s="3"/>
      <c r="AF983" t="s">
        <v>63</v>
      </c>
      <c r="AH983">
        <v>0</v>
      </c>
      <c r="AI983" s="2">
        <v>45260</v>
      </c>
      <c r="AJ983" t="s">
        <v>64</v>
      </c>
      <c r="AK983" t="s">
        <v>64</v>
      </c>
      <c r="AL983" t="s">
        <v>64</v>
      </c>
      <c r="AN983" s="3"/>
      <c r="AP983" t="s">
        <v>64</v>
      </c>
      <c r="AR983" t="s">
        <v>64</v>
      </c>
      <c r="AS983" t="s">
        <v>66</v>
      </c>
    </row>
    <row r="984" spans="1:45" ht="16" x14ac:dyDescent="0.2">
      <c r="A984">
        <v>3053</v>
      </c>
      <c r="B984">
        <v>3053</v>
      </c>
      <c r="C984" s="2">
        <v>45260</v>
      </c>
      <c r="D984" t="s">
        <v>1936</v>
      </c>
      <c r="E984" t="s">
        <v>204</v>
      </c>
      <c r="F984" s="3">
        <v>1057.0899999999999</v>
      </c>
      <c r="G984" t="s">
        <v>47</v>
      </c>
      <c r="H984" s="3">
        <v>0</v>
      </c>
      <c r="I984" t="s">
        <v>104</v>
      </c>
      <c r="J984">
        <v>2555</v>
      </c>
      <c r="K984" t="s">
        <v>49</v>
      </c>
      <c r="L984" t="s">
        <v>50</v>
      </c>
      <c r="M984" t="s">
        <v>51</v>
      </c>
      <c r="N984">
        <v>1730</v>
      </c>
      <c r="O984" t="s">
        <v>52</v>
      </c>
      <c r="P984" t="s">
        <v>203</v>
      </c>
      <c r="T984" t="s">
        <v>64</v>
      </c>
      <c r="Z984" s="3"/>
      <c r="AF984" t="s">
        <v>63</v>
      </c>
      <c r="AH984">
        <v>0</v>
      </c>
      <c r="AI984" s="2">
        <v>45260</v>
      </c>
      <c r="AJ984" t="s">
        <v>64</v>
      </c>
      <c r="AK984" t="s">
        <v>64</v>
      </c>
      <c r="AL984" t="s">
        <v>64</v>
      </c>
      <c r="AN984" s="3"/>
      <c r="AP984" t="s">
        <v>64</v>
      </c>
      <c r="AR984" t="s">
        <v>64</v>
      </c>
      <c r="AS984" t="s">
        <v>66</v>
      </c>
    </row>
    <row r="985" spans="1:45" ht="16" x14ac:dyDescent="0.2">
      <c r="A985">
        <v>2779</v>
      </c>
      <c r="B985">
        <v>2779</v>
      </c>
      <c r="C985" s="2">
        <v>45261</v>
      </c>
      <c r="D985" t="s">
        <v>1748</v>
      </c>
      <c r="E985" t="s">
        <v>2507</v>
      </c>
      <c r="F985" s="3">
        <v>140.11000000000001</v>
      </c>
      <c r="G985" t="s">
        <v>47</v>
      </c>
      <c r="H985" s="3">
        <v>0</v>
      </c>
      <c r="I985" t="s">
        <v>48</v>
      </c>
      <c r="J985">
        <v>2702</v>
      </c>
      <c r="K985" t="s">
        <v>49</v>
      </c>
      <c r="L985" t="s">
        <v>50</v>
      </c>
      <c r="M985" t="s">
        <v>51</v>
      </c>
      <c r="N985">
        <v>940</v>
      </c>
      <c r="O985" t="s">
        <v>52</v>
      </c>
      <c r="P985" t="s">
        <v>53</v>
      </c>
      <c r="T985" t="s">
        <v>3283</v>
      </c>
      <c r="U985" t="s">
        <v>3284</v>
      </c>
      <c r="V985" t="s">
        <v>2283</v>
      </c>
      <c r="W985" t="s">
        <v>56</v>
      </c>
      <c r="X985" t="s">
        <v>3285</v>
      </c>
      <c r="Y985" t="s">
        <v>2726</v>
      </c>
      <c r="Z985" s="3">
        <v>19</v>
      </c>
      <c r="AA985" t="s">
        <v>3286</v>
      </c>
      <c r="AB985" t="s">
        <v>3232</v>
      </c>
      <c r="AC985" t="s">
        <v>61</v>
      </c>
      <c r="AD985" t="s">
        <v>61</v>
      </c>
      <c r="AE985" t="s">
        <v>3287</v>
      </c>
      <c r="AF985" t="s">
        <v>63</v>
      </c>
      <c r="AH985">
        <v>0</v>
      </c>
      <c r="AI985" s="2">
        <v>45261</v>
      </c>
      <c r="AJ985" t="s">
        <v>64</v>
      </c>
      <c r="AK985" t="s">
        <v>64</v>
      </c>
      <c r="AL985" t="s">
        <v>3288</v>
      </c>
      <c r="AM985" t="s">
        <v>3284</v>
      </c>
      <c r="AN985" s="3">
        <v>140.11000000000001</v>
      </c>
      <c r="AO985" t="s">
        <v>3232</v>
      </c>
      <c r="AP985" t="s">
        <v>64</v>
      </c>
      <c r="AQ985" t="s">
        <v>3287</v>
      </c>
      <c r="AR985">
        <v>1119</v>
      </c>
      <c r="AS985" t="s">
        <v>66</v>
      </c>
    </row>
    <row r="986" spans="1:45" ht="16" x14ac:dyDescent="0.2">
      <c r="A986">
        <v>2789</v>
      </c>
      <c r="B986">
        <v>2789</v>
      </c>
      <c r="C986" s="2">
        <v>45264</v>
      </c>
      <c r="D986" t="s">
        <v>1761</v>
      </c>
      <c r="E986" t="s">
        <v>3289</v>
      </c>
      <c r="F986" s="3">
        <v>48.98</v>
      </c>
      <c r="G986" t="s">
        <v>47</v>
      </c>
      <c r="H986" s="3">
        <v>0</v>
      </c>
      <c r="I986" t="s">
        <v>48</v>
      </c>
      <c r="J986">
        <v>2720</v>
      </c>
      <c r="K986" t="s">
        <v>49</v>
      </c>
      <c r="L986" t="s">
        <v>50</v>
      </c>
      <c r="M986" t="s">
        <v>51</v>
      </c>
      <c r="N986">
        <v>940</v>
      </c>
      <c r="O986" t="s">
        <v>52</v>
      </c>
      <c r="P986" t="s">
        <v>53</v>
      </c>
      <c r="T986" t="s">
        <v>3290</v>
      </c>
      <c r="U986" t="s">
        <v>3291</v>
      </c>
      <c r="V986" t="s">
        <v>2261</v>
      </c>
      <c r="W986" t="s">
        <v>56</v>
      </c>
      <c r="X986" t="s">
        <v>3292</v>
      </c>
      <c r="Y986" t="s">
        <v>81</v>
      </c>
      <c r="Z986" s="3">
        <v>7</v>
      </c>
      <c r="AA986" t="s">
        <v>3293</v>
      </c>
      <c r="AB986" t="s">
        <v>3294</v>
      </c>
      <c r="AC986" t="s">
        <v>61</v>
      </c>
      <c r="AD986" t="s">
        <v>61</v>
      </c>
      <c r="AE986" t="s">
        <v>3295</v>
      </c>
      <c r="AF986" t="s">
        <v>63</v>
      </c>
      <c r="AH986">
        <v>0</v>
      </c>
      <c r="AI986" s="2">
        <v>45264</v>
      </c>
      <c r="AJ986" t="s">
        <v>64</v>
      </c>
      <c r="AK986" t="s">
        <v>64</v>
      </c>
      <c r="AL986" t="s">
        <v>3296</v>
      </c>
      <c r="AM986" t="s">
        <v>3291</v>
      </c>
      <c r="AN986" s="3">
        <v>48.98</v>
      </c>
      <c r="AO986" t="s">
        <v>3294</v>
      </c>
      <c r="AP986" t="s">
        <v>64</v>
      </c>
      <c r="AQ986" t="s">
        <v>3295</v>
      </c>
      <c r="AR986">
        <v>1120</v>
      </c>
      <c r="AS986" t="s">
        <v>66</v>
      </c>
    </row>
    <row r="987" spans="1:45" ht="16" x14ac:dyDescent="0.2">
      <c r="A987">
        <v>2787</v>
      </c>
      <c r="B987">
        <v>2787</v>
      </c>
      <c r="C987" s="2">
        <v>45266</v>
      </c>
      <c r="D987" t="s">
        <v>1748</v>
      </c>
      <c r="E987" t="s">
        <v>2371</v>
      </c>
      <c r="F987" s="3">
        <v>46.41</v>
      </c>
      <c r="G987" t="s">
        <v>47</v>
      </c>
      <c r="H987" s="3">
        <v>0</v>
      </c>
      <c r="I987" t="s">
        <v>48</v>
      </c>
      <c r="J987">
        <v>2663</v>
      </c>
      <c r="K987" t="s">
        <v>49</v>
      </c>
      <c r="L987" t="s">
        <v>50</v>
      </c>
      <c r="M987" t="s">
        <v>51</v>
      </c>
      <c r="N987">
        <v>940</v>
      </c>
      <c r="O987" t="s">
        <v>52</v>
      </c>
      <c r="P987" t="s">
        <v>53</v>
      </c>
      <c r="T987" t="s">
        <v>2516</v>
      </c>
      <c r="U987" t="s">
        <v>3297</v>
      </c>
      <c r="V987" t="s">
        <v>2184</v>
      </c>
      <c r="W987" t="s">
        <v>56</v>
      </c>
      <c r="X987" t="s">
        <v>3298</v>
      </c>
      <c r="Y987" t="s">
        <v>2375</v>
      </c>
      <c r="Z987" s="3">
        <v>19</v>
      </c>
      <c r="AA987" t="s">
        <v>2519</v>
      </c>
      <c r="AB987" t="s">
        <v>3294</v>
      </c>
      <c r="AC987" t="s">
        <v>61</v>
      </c>
      <c r="AD987" t="s">
        <v>61</v>
      </c>
      <c r="AE987" t="s">
        <v>3299</v>
      </c>
      <c r="AF987" t="s">
        <v>63</v>
      </c>
      <c r="AH987">
        <v>0</v>
      </c>
      <c r="AI987" s="2">
        <v>45266</v>
      </c>
      <c r="AJ987" t="s">
        <v>64</v>
      </c>
      <c r="AK987" t="s">
        <v>64</v>
      </c>
      <c r="AL987" t="s">
        <v>3300</v>
      </c>
      <c r="AM987" t="s">
        <v>3297</v>
      </c>
      <c r="AN987" s="3">
        <v>46.41</v>
      </c>
      <c r="AO987" t="s">
        <v>3294</v>
      </c>
      <c r="AP987" t="s">
        <v>64</v>
      </c>
      <c r="AQ987" t="s">
        <v>3299</v>
      </c>
      <c r="AR987">
        <v>1121</v>
      </c>
      <c r="AS987" t="s">
        <v>66</v>
      </c>
    </row>
    <row r="988" spans="1:45" ht="16" x14ac:dyDescent="0.2">
      <c r="A988">
        <v>3261</v>
      </c>
      <c r="B988">
        <v>3261</v>
      </c>
      <c r="C988" s="2">
        <v>45266</v>
      </c>
      <c r="D988" t="s">
        <v>1782</v>
      </c>
      <c r="E988" t="s">
        <v>2740</v>
      </c>
      <c r="F988" s="3">
        <v>190.4</v>
      </c>
      <c r="G988" t="s">
        <v>47</v>
      </c>
      <c r="H988" s="3">
        <v>0</v>
      </c>
      <c r="I988" t="s">
        <v>48</v>
      </c>
      <c r="J988">
        <v>2894</v>
      </c>
      <c r="K988" t="s">
        <v>49</v>
      </c>
      <c r="L988" t="s">
        <v>50</v>
      </c>
      <c r="M988" t="s">
        <v>51</v>
      </c>
      <c r="N988">
        <v>940</v>
      </c>
      <c r="O988" t="s">
        <v>52</v>
      </c>
      <c r="P988" t="s">
        <v>53</v>
      </c>
      <c r="T988" t="s">
        <v>2741</v>
      </c>
      <c r="U988" t="s">
        <v>3301</v>
      </c>
      <c r="V988" t="s">
        <v>2192</v>
      </c>
      <c r="W988" t="s">
        <v>56</v>
      </c>
      <c r="X988" t="s">
        <v>3302</v>
      </c>
      <c r="Y988" t="s">
        <v>291</v>
      </c>
      <c r="Z988" s="3">
        <v>19</v>
      </c>
      <c r="AA988" t="s">
        <v>2744</v>
      </c>
      <c r="AB988" t="s">
        <v>3303</v>
      </c>
      <c r="AC988" t="s">
        <v>61</v>
      </c>
      <c r="AD988" t="s">
        <v>61</v>
      </c>
      <c r="AE988" t="s">
        <v>3304</v>
      </c>
      <c r="AF988" t="s">
        <v>63</v>
      </c>
      <c r="AH988">
        <v>0</v>
      </c>
      <c r="AI988" s="2">
        <v>45266</v>
      </c>
      <c r="AJ988" t="s">
        <v>64</v>
      </c>
      <c r="AK988" t="s">
        <v>64</v>
      </c>
      <c r="AL988" t="s">
        <v>3305</v>
      </c>
      <c r="AM988" t="s">
        <v>3301</v>
      </c>
      <c r="AN988" s="3">
        <v>190.4</v>
      </c>
      <c r="AO988" t="s">
        <v>3303</v>
      </c>
      <c r="AP988" t="s">
        <v>64</v>
      </c>
      <c r="AQ988" t="s">
        <v>3304</v>
      </c>
      <c r="AR988">
        <v>1122</v>
      </c>
      <c r="AS988" t="s">
        <v>66</v>
      </c>
    </row>
    <row r="989" spans="1:45" ht="16" x14ac:dyDescent="0.2">
      <c r="A989">
        <v>2893</v>
      </c>
      <c r="B989">
        <v>2893</v>
      </c>
      <c r="C989" s="2">
        <v>45267</v>
      </c>
      <c r="D989" t="s">
        <v>1761</v>
      </c>
      <c r="E989" t="s">
        <v>3306</v>
      </c>
      <c r="F989" s="3">
        <v>9.0500000000000007</v>
      </c>
      <c r="G989" t="s">
        <v>47</v>
      </c>
      <c r="H989" s="3">
        <v>0</v>
      </c>
      <c r="I989" t="s">
        <v>48</v>
      </c>
      <c r="J989">
        <v>2704</v>
      </c>
      <c r="K989" t="s">
        <v>49</v>
      </c>
      <c r="L989" t="s">
        <v>50</v>
      </c>
      <c r="M989" t="s">
        <v>51</v>
      </c>
      <c r="N989">
        <v>942</v>
      </c>
      <c r="O989" t="s">
        <v>52</v>
      </c>
      <c r="P989" t="s">
        <v>53</v>
      </c>
      <c r="T989" t="s">
        <v>3307</v>
      </c>
      <c r="U989" t="s">
        <v>3308</v>
      </c>
      <c r="V989" t="s">
        <v>2290</v>
      </c>
      <c r="W989" t="s">
        <v>56</v>
      </c>
      <c r="X989" t="s">
        <v>3309</v>
      </c>
      <c r="Y989" t="s">
        <v>3310</v>
      </c>
      <c r="Z989" s="3">
        <v>0</v>
      </c>
      <c r="AA989" t="s">
        <v>3311</v>
      </c>
      <c r="AB989" t="s">
        <v>3312</v>
      </c>
      <c r="AC989" t="s">
        <v>61</v>
      </c>
      <c r="AD989" t="s">
        <v>61</v>
      </c>
      <c r="AE989" t="s">
        <v>3313</v>
      </c>
      <c r="AF989" t="s">
        <v>63</v>
      </c>
      <c r="AH989">
        <v>0</v>
      </c>
      <c r="AI989" s="2">
        <v>45267</v>
      </c>
      <c r="AJ989" t="s">
        <v>64</v>
      </c>
      <c r="AK989" t="s">
        <v>64</v>
      </c>
      <c r="AL989" t="s">
        <v>3314</v>
      </c>
      <c r="AM989" t="s">
        <v>3308</v>
      </c>
      <c r="AN989" s="3">
        <v>9.1199999999999992</v>
      </c>
      <c r="AO989" t="s">
        <v>3312</v>
      </c>
      <c r="AP989" t="s">
        <v>64</v>
      </c>
      <c r="AQ989" t="s">
        <v>3313</v>
      </c>
      <c r="AR989">
        <v>1142</v>
      </c>
      <c r="AS989" t="s">
        <v>66</v>
      </c>
    </row>
    <row r="990" spans="1:45" ht="16" x14ac:dyDescent="0.2">
      <c r="A990">
        <v>2829</v>
      </c>
      <c r="B990">
        <v>2829</v>
      </c>
      <c r="C990" s="2">
        <v>45271</v>
      </c>
      <c r="D990" t="s">
        <v>1748</v>
      </c>
      <c r="E990" t="s">
        <v>147</v>
      </c>
      <c r="F990" s="3">
        <v>5.38</v>
      </c>
      <c r="G990" t="s">
        <v>47</v>
      </c>
      <c r="H990" s="3">
        <v>0</v>
      </c>
      <c r="I990" t="s">
        <v>48</v>
      </c>
      <c r="J990">
        <v>2705</v>
      </c>
      <c r="K990" t="s">
        <v>49</v>
      </c>
      <c r="L990" t="s">
        <v>50</v>
      </c>
      <c r="M990" t="s">
        <v>51</v>
      </c>
      <c r="N990">
        <v>940</v>
      </c>
      <c r="O990" t="s">
        <v>52</v>
      </c>
      <c r="P990" t="s">
        <v>53</v>
      </c>
      <c r="T990" t="s">
        <v>3315</v>
      </c>
      <c r="U990" t="s">
        <v>3316</v>
      </c>
      <c r="Z990" s="3"/>
      <c r="AF990" t="s">
        <v>63</v>
      </c>
      <c r="AH990">
        <v>0</v>
      </c>
      <c r="AI990" s="2">
        <v>45271</v>
      </c>
      <c r="AJ990" t="s">
        <v>64</v>
      </c>
      <c r="AK990" t="s">
        <v>64</v>
      </c>
      <c r="AL990" t="s">
        <v>3317</v>
      </c>
      <c r="AM990" t="s">
        <v>3316</v>
      </c>
      <c r="AN990" s="3"/>
      <c r="AP990" t="s">
        <v>64</v>
      </c>
      <c r="AR990">
        <v>1123</v>
      </c>
      <c r="AS990" t="s">
        <v>66</v>
      </c>
    </row>
    <row r="991" spans="1:45" ht="16" x14ac:dyDescent="0.2">
      <c r="A991">
        <v>2792</v>
      </c>
      <c r="B991">
        <v>2792</v>
      </c>
      <c r="C991" s="2">
        <v>45272</v>
      </c>
      <c r="D991" t="s">
        <v>1748</v>
      </c>
      <c r="E991" t="s">
        <v>2165</v>
      </c>
      <c r="F991" s="3">
        <v>52.9</v>
      </c>
      <c r="G991" t="s">
        <v>47</v>
      </c>
      <c r="H991" s="3">
        <v>0</v>
      </c>
      <c r="I991" t="s">
        <v>48</v>
      </c>
      <c r="J991">
        <v>2900</v>
      </c>
      <c r="K991" t="s">
        <v>49</v>
      </c>
      <c r="L991" t="s">
        <v>50</v>
      </c>
      <c r="M991" t="s">
        <v>51</v>
      </c>
      <c r="N991">
        <v>940</v>
      </c>
      <c r="O991" t="s">
        <v>52</v>
      </c>
      <c r="P991" t="s">
        <v>53</v>
      </c>
      <c r="T991" t="s">
        <v>2313</v>
      </c>
      <c r="U991" t="s">
        <v>3318</v>
      </c>
      <c r="V991" t="s">
        <v>2309</v>
      </c>
      <c r="W991" t="s">
        <v>56</v>
      </c>
      <c r="X991" t="s">
        <v>3319</v>
      </c>
      <c r="Y991" t="s">
        <v>323</v>
      </c>
      <c r="Z991" s="3">
        <v>19</v>
      </c>
      <c r="AA991" t="s">
        <v>2316</v>
      </c>
      <c r="AB991" t="s">
        <v>3320</v>
      </c>
      <c r="AC991" t="s">
        <v>61</v>
      </c>
      <c r="AD991" t="s">
        <v>61</v>
      </c>
      <c r="AE991" t="s">
        <v>3321</v>
      </c>
      <c r="AF991" t="s">
        <v>63</v>
      </c>
      <c r="AH991">
        <v>0</v>
      </c>
      <c r="AI991" s="2">
        <v>45272</v>
      </c>
      <c r="AJ991" t="s">
        <v>64</v>
      </c>
      <c r="AK991" t="s">
        <v>64</v>
      </c>
      <c r="AL991" t="s">
        <v>3322</v>
      </c>
      <c r="AM991" t="s">
        <v>3318</v>
      </c>
      <c r="AN991" s="3">
        <v>52.9</v>
      </c>
      <c r="AO991" t="s">
        <v>3320</v>
      </c>
      <c r="AP991" t="s">
        <v>64</v>
      </c>
      <c r="AQ991" t="s">
        <v>3321</v>
      </c>
      <c r="AR991">
        <v>1126</v>
      </c>
      <c r="AS991" t="s">
        <v>66</v>
      </c>
    </row>
    <row r="992" spans="1:45" ht="16" x14ac:dyDescent="0.2">
      <c r="A992">
        <v>2831</v>
      </c>
      <c r="B992">
        <v>2831</v>
      </c>
      <c r="C992" s="2">
        <v>45272</v>
      </c>
      <c r="D992" t="s">
        <v>1748</v>
      </c>
      <c r="E992" t="s">
        <v>3323</v>
      </c>
      <c r="F992" s="3">
        <v>5.38</v>
      </c>
      <c r="G992" t="s">
        <v>47</v>
      </c>
      <c r="H992" s="3">
        <v>0</v>
      </c>
      <c r="I992" t="s">
        <v>104</v>
      </c>
      <c r="J992">
        <v>940</v>
      </c>
      <c r="K992" t="s">
        <v>52</v>
      </c>
      <c r="L992" t="s">
        <v>53</v>
      </c>
      <c r="N992">
        <v>2705</v>
      </c>
      <c r="O992" t="s">
        <v>49</v>
      </c>
      <c r="P992" t="s">
        <v>50</v>
      </c>
      <c r="Q992" t="s">
        <v>51</v>
      </c>
      <c r="T992" t="s">
        <v>3324</v>
      </c>
      <c r="U992" t="s">
        <v>3325</v>
      </c>
      <c r="Z992" s="3"/>
      <c r="AF992" t="s">
        <v>63</v>
      </c>
      <c r="AH992">
        <v>0</v>
      </c>
      <c r="AI992" s="2">
        <v>45272</v>
      </c>
      <c r="AJ992" t="s">
        <v>64</v>
      </c>
      <c r="AK992" t="s">
        <v>64</v>
      </c>
      <c r="AL992" t="s">
        <v>3326</v>
      </c>
      <c r="AM992" t="s">
        <v>3325</v>
      </c>
      <c r="AN992" s="3"/>
      <c r="AP992" t="s">
        <v>64</v>
      </c>
      <c r="AR992">
        <v>1127</v>
      </c>
      <c r="AS992" t="s">
        <v>66</v>
      </c>
    </row>
    <row r="993" spans="1:45" ht="16" x14ac:dyDescent="0.2">
      <c r="A993">
        <v>2791</v>
      </c>
      <c r="B993">
        <v>2791</v>
      </c>
      <c r="C993" s="2">
        <v>45272.467719907407</v>
      </c>
      <c r="E993" t="s">
        <v>1231</v>
      </c>
      <c r="F993" s="3">
        <v>313.37</v>
      </c>
      <c r="G993" t="s">
        <v>47</v>
      </c>
      <c r="H993" s="3">
        <v>0</v>
      </c>
      <c r="I993" t="s">
        <v>104</v>
      </c>
      <c r="J993">
        <v>941</v>
      </c>
      <c r="K993" t="s">
        <v>52</v>
      </c>
      <c r="L993" t="s">
        <v>53</v>
      </c>
      <c r="N993">
        <v>705</v>
      </c>
      <c r="O993" t="s">
        <v>52</v>
      </c>
      <c r="P993" t="s">
        <v>53</v>
      </c>
      <c r="T993" t="s">
        <v>3327</v>
      </c>
      <c r="U993" t="s">
        <v>3328</v>
      </c>
      <c r="Z993" s="3"/>
      <c r="AF993" t="s">
        <v>63</v>
      </c>
      <c r="AH993">
        <v>0</v>
      </c>
      <c r="AI993" s="2">
        <v>45272</v>
      </c>
      <c r="AJ993" t="s">
        <v>64</v>
      </c>
      <c r="AK993" t="s">
        <v>64</v>
      </c>
      <c r="AL993" t="s">
        <v>3329</v>
      </c>
      <c r="AM993" t="s">
        <v>3328</v>
      </c>
      <c r="AN993" s="3"/>
      <c r="AP993" t="s">
        <v>64</v>
      </c>
      <c r="AR993">
        <v>1124</v>
      </c>
      <c r="AS993" t="s">
        <v>66</v>
      </c>
    </row>
    <row r="994" spans="1:45" ht="16" x14ac:dyDescent="0.2">
      <c r="A994">
        <v>2898</v>
      </c>
      <c r="B994">
        <v>2898</v>
      </c>
      <c r="C994" s="2">
        <v>45272.467719907407</v>
      </c>
      <c r="D994" t="s">
        <v>1814</v>
      </c>
      <c r="E994" t="s">
        <v>3330</v>
      </c>
      <c r="F994" s="3">
        <v>309.38</v>
      </c>
      <c r="G994" t="s">
        <v>47</v>
      </c>
      <c r="H994" s="3">
        <v>0</v>
      </c>
      <c r="I994" t="s">
        <v>48</v>
      </c>
      <c r="J994">
        <v>2704</v>
      </c>
      <c r="K994" t="s">
        <v>49</v>
      </c>
      <c r="L994" t="s">
        <v>50</v>
      </c>
      <c r="M994" t="s">
        <v>51</v>
      </c>
      <c r="N994">
        <v>941</v>
      </c>
      <c r="O994" t="s">
        <v>52</v>
      </c>
      <c r="P994" t="s">
        <v>53</v>
      </c>
      <c r="T994" t="s">
        <v>3331</v>
      </c>
      <c r="U994" t="s">
        <v>3332</v>
      </c>
      <c r="Z994" s="3"/>
      <c r="AF994" t="s">
        <v>63</v>
      </c>
      <c r="AG994" t="s">
        <v>3333</v>
      </c>
      <c r="AH994">
        <v>0</v>
      </c>
      <c r="AI994" s="2">
        <v>45272</v>
      </c>
      <c r="AJ994" t="s">
        <v>64</v>
      </c>
      <c r="AK994" t="s">
        <v>64</v>
      </c>
      <c r="AL994" t="s">
        <v>3334</v>
      </c>
      <c r="AM994" t="s">
        <v>3332</v>
      </c>
      <c r="AN994" s="3"/>
      <c r="AP994" t="s">
        <v>64</v>
      </c>
      <c r="AR994">
        <v>1125</v>
      </c>
      <c r="AS994" t="s">
        <v>66</v>
      </c>
    </row>
    <row r="995" spans="1:45" ht="16" x14ac:dyDescent="0.2">
      <c r="A995">
        <v>2899</v>
      </c>
      <c r="B995">
        <v>2899</v>
      </c>
      <c r="C995" s="2">
        <v>45272.467719907407</v>
      </c>
      <c r="D995" t="s">
        <v>1748</v>
      </c>
      <c r="E995" t="s">
        <v>3335</v>
      </c>
      <c r="F995" s="3">
        <v>3.99</v>
      </c>
      <c r="G995" t="s">
        <v>47</v>
      </c>
      <c r="H995" s="3">
        <v>0</v>
      </c>
      <c r="I995" t="s">
        <v>48</v>
      </c>
      <c r="J995">
        <v>2705</v>
      </c>
      <c r="K995" t="s">
        <v>49</v>
      </c>
      <c r="L995" t="s">
        <v>50</v>
      </c>
      <c r="M995" t="s">
        <v>51</v>
      </c>
      <c r="N995">
        <v>941</v>
      </c>
      <c r="O995" t="s">
        <v>52</v>
      </c>
      <c r="P995" t="s">
        <v>53</v>
      </c>
      <c r="T995" t="s">
        <v>3331</v>
      </c>
      <c r="U995" t="s">
        <v>3332</v>
      </c>
      <c r="Z995" s="3"/>
      <c r="AF995" t="s">
        <v>63</v>
      </c>
      <c r="AG995" t="s">
        <v>3333</v>
      </c>
      <c r="AH995">
        <v>0</v>
      </c>
      <c r="AI995" s="2">
        <v>45272</v>
      </c>
      <c r="AJ995" t="s">
        <v>64</v>
      </c>
      <c r="AK995" t="s">
        <v>64</v>
      </c>
      <c r="AL995" t="s">
        <v>3334</v>
      </c>
      <c r="AM995" t="s">
        <v>3332</v>
      </c>
      <c r="AN995" s="3"/>
      <c r="AP995" t="s">
        <v>64</v>
      </c>
      <c r="AR995">
        <v>1125</v>
      </c>
      <c r="AS995" t="s">
        <v>66</v>
      </c>
    </row>
    <row r="996" spans="1:45" ht="16" x14ac:dyDescent="0.2">
      <c r="A996">
        <v>2892</v>
      </c>
      <c r="B996">
        <v>2892</v>
      </c>
      <c r="C996" s="2">
        <v>45273</v>
      </c>
      <c r="D996" t="s">
        <v>1782</v>
      </c>
      <c r="E996" t="s">
        <v>3336</v>
      </c>
      <c r="F996" s="3">
        <v>25.98</v>
      </c>
      <c r="G996" t="s">
        <v>47</v>
      </c>
      <c r="H996" s="3">
        <v>0</v>
      </c>
      <c r="I996" t="s">
        <v>48</v>
      </c>
      <c r="J996">
        <v>2803</v>
      </c>
      <c r="K996" t="s">
        <v>49</v>
      </c>
      <c r="L996" t="s">
        <v>50</v>
      </c>
      <c r="M996" t="s">
        <v>51</v>
      </c>
      <c r="N996">
        <v>942</v>
      </c>
      <c r="O996" t="s">
        <v>52</v>
      </c>
      <c r="P996" t="s">
        <v>53</v>
      </c>
      <c r="T996" t="s">
        <v>3337</v>
      </c>
      <c r="U996" t="s">
        <v>3338</v>
      </c>
      <c r="V996" t="s">
        <v>2299</v>
      </c>
      <c r="W996" t="s">
        <v>56</v>
      </c>
      <c r="X996" t="s">
        <v>3339</v>
      </c>
      <c r="Y996" t="s">
        <v>1255</v>
      </c>
      <c r="Z996" s="3">
        <v>19</v>
      </c>
      <c r="AA996" t="s">
        <v>3340</v>
      </c>
      <c r="AB996" t="s">
        <v>3341</v>
      </c>
      <c r="AC996" t="s">
        <v>61</v>
      </c>
      <c r="AD996" t="s">
        <v>61</v>
      </c>
      <c r="AE996" t="s">
        <v>3342</v>
      </c>
      <c r="AF996" t="s">
        <v>63</v>
      </c>
      <c r="AH996">
        <v>0</v>
      </c>
      <c r="AI996" s="2">
        <v>45273</v>
      </c>
      <c r="AJ996" t="s">
        <v>64</v>
      </c>
      <c r="AK996" t="s">
        <v>64</v>
      </c>
      <c r="AL996" t="s">
        <v>3343</v>
      </c>
      <c r="AM996" t="s">
        <v>3338</v>
      </c>
      <c r="AN996" s="3">
        <v>25.98</v>
      </c>
      <c r="AO996" t="s">
        <v>3341</v>
      </c>
      <c r="AP996" t="s">
        <v>64</v>
      </c>
      <c r="AQ996" t="s">
        <v>3342</v>
      </c>
      <c r="AR996">
        <v>1143</v>
      </c>
      <c r="AS996" t="s">
        <v>66</v>
      </c>
    </row>
    <row r="997" spans="1:45" ht="16" x14ac:dyDescent="0.2">
      <c r="A997">
        <v>2799</v>
      </c>
      <c r="B997">
        <v>2799</v>
      </c>
      <c r="C997" s="2">
        <v>45274</v>
      </c>
      <c r="D997" t="s">
        <v>747</v>
      </c>
      <c r="E997" t="s">
        <v>3344</v>
      </c>
      <c r="F997" s="3">
        <v>1010.36</v>
      </c>
      <c r="G997" t="s">
        <v>47</v>
      </c>
      <c r="H997" s="3">
        <v>0</v>
      </c>
      <c r="I997" t="s">
        <v>104</v>
      </c>
      <c r="J997">
        <v>940</v>
      </c>
      <c r="K997" t="s">
        <v>52</v>
      </c>
      <c r="L997" t="s">
        <v>53</v>
      </c>
      <c r="N997">
        <v>6565</v>
      </c>
      <c r="O997" t="s">
        <v>49</v>
      </c>
      <c r="P997" t="s">
        <v>105</v>
      </c>
      <c r="Q997" t="s">
        <v>749</v>
      </c>
      <c r="T997" t="s">
        <v>3345</v>
      </c>
      <c r="U997" t="s">
        <v>3346</v>
      </c>
      <c r="V997" t="s">
        <v>2312</v>
      </c>
      <c r="W997" t="s">
        <v>752</v>
      </c>
      <c r="X997" t="s">
        <v>3347</v>
      </c>
      <c r="Y997" t="s">
        <v>754</v>
      </c>
      <c r="Z997" s="3">
        <v>0</v>
      </c>
      <c r="AA997" t="s">
        <v>3345</v>
      </c>
      <c r="AB997" t="s">
        <v>3320</v>
      </c>
      <c r="AC997" t="s">
        <v>61</v>
      </c>
      <c r="AD997" t="s">
        <v>61</v>
      </c>
      <c r="AE997" t="s">
        <v>3348</v>
      </c>
      <c r="AF997" t="s">
        <v>63</v>
      </c>
      <c r="AH997">
        <v>0</v>
      </c>
      <c r="AI997" s="2">
        <v>45274</v>
      </c>
      <c r="AJ997" t="s">
        <v>64</v>
      </c>
      <c r="AK997" t="s">
        <v>64</v>
      </c>
      <c r="AL997" t="s">
        <v>3349</v>
      </c>
      <c r="AM997" t="s">
        <v>3346</v>
      </c>
      <c r="AN997" s="3">
        <v>1010.36</v>
      </c>
      <c r="AO997" t="s">
        <v>3320</v>
      </c>
      <c r="AP997" t="s">
        <v>64</v>
      </c>
      <c r="AQ997" t="s">
        <v>3348</v>
      </c>
      <c r="AR997">
        <v>1130</v>
      </c>
      <c r="AS997" t="s">
        <v>66</v>
      </c>
    </row>
    <row r="998" spans="1:45" ht="16" x14ac:dyDescent="0.2">
      <c r="A998">
        <v>2795</v>
      </c>
      <c r="B998">
        <v>2795</v>
      </c>
      <c r="C998" s="2">
        <v>45274</v>
      </c>
      <c r="E998" t="s">
        <v>1262</v>
      </c>
      <c r="F998" s="3">
        <v>313.37</v>
      </c>
      <c r="G998" t="s">
        <v>47</v>
      </c>
      <c r="H998" s="3">
        <v>0</v>
      </c>
      <c r="I998" t="s">
        <v>48</v>
      </c>
      <c r="J998">
        <v>705</v>
      </c>
      <c r="K998" t="s">
        <v>52</v>
      </c>
      <c r="L998" t="s">
        <v>53</v>
      </c>
      <c r="N998">
        <v>940</v>
      </c>
      <c r="O998" t="s">
        <v>52</v>
      </c>
      <c r="P998" t="s">
        <v>53</v>
      </c>
      <c r="T998" t="s">
        <v>3331</v>
      </c>
      <c r="U998" t="s">
        <v>3350</v>
      </c>
      <c r="Z998" s="3"/>
      <c r="AF998" t="s">
        <v>63</v>
      </c>
      <c r="AH998">
        <v>0</v>
      </c>
      <c r="AI998" s="2">
        <v>45274</v>
      </c>
      <c r="AJ998" t="s">
        <v>64</v>
      </c>
      <c r="AK998" t="s">
        <v>64</v>
      </c>
      <c r="AL998" t="s">
        <v>3351</v>
      </c>
      <c r="AM998" t="s">
        <v>3350</v>
      </c>
      <c r="AN998" s="3"/>
      <c r="AP998" t="s">
        <v>64</v>
      </c>
      <c r="AR998">
        <v>1129</v>
      </c>
      <c r="AS998" t="s">
        <v>66</v>
      </c>
    </row>
    <row r="999" spans="1:45" ht="16" x14ac:dyDescent="0.2">
      <c r="A999">
        <v>2794</v>
      </c>
      <c r="B999">
        <v>2794</v>
      </c>
      <c r="C999" s="2">
        <v>45275</v>
      </c>
      <c r="E999" t="s">
        <v>215</v>
      </c>
      <c r="F999" s="3">
        <v>6325.67</v>
      </c>
      <c r="G999" t="s">
        <v>47</v>
      </c>
      <c r="H999" s="3">
        <v>0</v>
      </c>
      <c r="I999" t="s">
        <v>48</v>
      </c>
      <c r="J999">
        <v>1700</v>
      </c>
      <c r="K999" t="s">
        <v>52</v>
      </c>
      <c r="L999" t="s">
        <v>203</v>
      </c>
      <c r="N999">
        <v>940</v>
      </c>
      <c r="O999" t="s">
        <v>52</v>
      </c>
      <c r="P999" t="s">
        <v>53</v>
      </c>
      <c r="T999" t="s">
        <v>3352</v>
      </c>
      <c r="U999" t="s">
        <v>3353</v>
      </c>
      <c r="Z999" s="3"/>
      <c r="AF999" t="s">
        <v>63</v>
      </c>
      <c r="AH999">
        <v>0</v>
      </c>
      <c r="AI999" s="2">
        <v>45275</v>
      </c>
      <c r="AJ999" t="s">
        <v>64</v>
      </c>
      <c r="AK999" t="s">
        <v>64</v>
      </c>
      <c r="AL999" t="s">
        <v>3354</v>
      </c>
      <c r="AM999" t="s">
        <v>3353</v>
      </c>
      <c r="AN999" s="3"/>
      <c r="AP999" t="s">
        <v>64</v>
      </c>
      <c r="AR999">
        <v>1128</v>
      </c>
      <c r="AS999" t="s">
        <v>66</v>
      </c>
    </row>
    <row r="1000" spans="1:45" ht="16" x14ac:dyDescent="0.2">
      <c r="A1000">
        <v>2830</v>
      </c>
      <c r="B1000">
        <v>2830</v>
      </c>
      <c r="C1000" s="2">
        <v>45279</v>
      </c>
      <c r="D1000" t="s">
        <v>1748</v>
      </c>
      <c r="E1000" t="s">
        <v>147</v>
      </c>
      <c r="F1000" s="3">
        <v>5.68</v>
      </c>
      <c r="G1000" t="s">
        <v>47</v>
      </c>
      <c r="H1000" s="3">
        <v>0</v>
      </c>
      <c r="I1000" t="s">
        <v>48</v>
      </c>
      <c r="J1000">
        <v>2705</v>
      </c>
      <c r="K1000" t="s">
        <v>49</v>
      </c>
      <c r="L1000" t="s">
        <v>50</v>
      </c>
      <c r="M1000" t="s">
        <v>51</v>
      </c>
      <c r="N1000">
        <v>940</v>
      </c>
      <c r="O1000" t="s">
        <v>52</v>
      </c>
      <c r="P1000" t="s">
        <v>53</v>
      </c>
      <c r="T1000" t="s">
        <v>3355</v>
      </c>
      <c r="U1000" t="s">
        <v>3316</v>
      </c>
      <c r="Z1000" s="3"/>
      <c r="AF1000" t="s">
        <v>63</v>
      </c>
      <c r="AH1000">
        <v>0</v>
      </c>
      <c r="AI1000" s="2">
        <v>45279</v>
      </c>
      <c r="AJ1000" t="s">
        <v>64</v>
      </c>
      <c r="AK1000" t="s">
        <v>64</v>
      </c>
      <c r="AL1000" t="s">
        <v>3356</v>
      </c>
      <c r="AM1000" t="s">
        <v>3316</v>
      </c>
      <c r="AN1000" s="3"/>
      <c r="AP1000" t="s">
        <v>64</v>
      </c>
      <c r="AR1000">
        <v>1131</v>
      </c>
      <c r="AS1000" t="s">
        <v>66</v>
      </c>
    </row>
    <row r="1001" spans="1:45" ht="16" x14ac:dyDescent="0.2">
      <c r="A1001">
        <v>2816</v>
      </c>
      <c r="B1001">
        <v>2816</v>
      </c>
      <c r="C1001" s="2">
        <v>45280</v>
      </c>
      <c r="D1001" t="s">
        <v>1761</v>
      </c>
      <c r="E1001" t="s">
        <v>2032</v>
      </c>
      <c r="F1001" s="3">
        <v>22.05</v>
      </c>
      <c r="G1001" t="s">
        <v>47</v>
      </c>
      <c r="H1001" s="3">
        <v>0</v>
      </c>
      <c r="I1001" t="s">
        <v>48</v>
      </c>
      <c r="J1001">
        <v>2720</v>
      </c>
      <c r="K1001" t="s">
        <v>49</v>
      </c>
      <c r="L1001" t="s">
        <v>50</v>
      </c>
      <c r="M1001" t="s">
        <v>51</v>
      </c>
      <c r="N1001">
        <v>942</v>
      </c>
      <c r="O1001" t="s">
        <v>52</v>
      </c>
      <c r="P1001" t="s">
        <v>53</v>
      </c>
      <c r="T1001" t="s">
        <v>3357</v>
      </c>
      <c r="U1001" t="s">
        <v>3358</v>
      </c>
      <c r="V1001" t="s">
        <v>2347</v>
      </c>
      <c r="W1001" t="s">
        <v>56</v>
      </c>
      <c r="X1001" t="s">
        <v>3359</v>
      </c>
      <c r="Y1001" t="s">
        <v>2036</v>
      </c>
      <c r="Z1001" s="3">
        <v>19</v>
      </c>
      <c r="AA1001" t="s">
        <v>3360</v>
      </c>
      <c r="AB1001" t="s">
        <v>3361</v>
      </c>
      <c r="AC1001" t="s">
        <v>61</v>
      </c>
      <c r="AD1001" t="s">
        <v>61</v>
      </c>
      <c r="AE1001" t="s">
        <v>3362</v>
      </c>
      <c r="AF1001" t="s">
        <v>63</v>
      </c>
      <c r="AH1001">
        <v>0</v>
      </c>
      <c r="AI1001" s="2">
        <v>45280</v>
      </c>
      <c r="AJ1001" t="s">
        <v>64</v>
      </c>
      <c r="AK1001" t="s">
        <v>64</v>
      </c>
      <c r="AL1001" t="s">
        <v>3363</v>
      </c>
      <c r="AM1001" t="s">
        <v>3358</v>
      </c>
      <c r="AN1001" s="3">
        <v>22.05</v>
      </c>
      <c r="AO1001" t="s">
        <v>3361</v>
      </c>
      <c r="AP1001" t="s">
        <v>64</v>
      </c>
      <c r="AQ1001" t="s">
        <v>3362</v>
      </c>
      <c r="AR1001">
        <v>1144</v>
      </c>
      <c r="AS1001" t="s">
        <v>66</v>
      </c>
    </row>
    <row r="1002" spans="1:45" ht="16" x14ac:dyDescent="0.2">
      <c r="A1002">
        <v>3044</v>
      </c>
      <c r="B1002">
        <v>3044</v>
      </c>
      <c r="C1002" s="2">
        <v>45280</v>
      </c>
      <c r="D1002" t="s">
        <v>1814</v>
      </c>
      <c r="E1002" t="s">
        <v>3364</v>
      </c>
      <c r="F1002" s="3">
        <v>691.7</v>
      </c>
      <c r="G1002" t="s">
        <v>47</v>
      </c>
      <c r="H1002" s="3">
        <v>0</v>
      </c>
      <c r="I1002" t="s">
        <v>48</v>
      </c>
      <c r="J1002">
        <v>2722</v>
      </c>
      <c r="K1002" t="s">
        <v>49</v>
      </c>
      <c r="L1002" t="s">
        <v>50</v>
      </c>
      <c r="M1002" t="s">
        <v>51</v>
      </c>
      <c r="N1002">
        <v>940</v>
      </c>
      <c r="O1002" t="s">
        <v>52</v>
      </c>
      <c r="P1002" t="s">
        <v>53</v>
      </c>
      <c r="T1002" t="s">
        <v>3365</v>
      </c>
      <c r="U1002" t="s">
        <v>3366</v>
      </c>
      <c r="V1002" t="s">
        <v>2322</v>
      </c>
      <c r="W1002" t="s">
        <v>56</v>
      </c>
      <c r="X1002" t="s">
        <v>3367</v>
      </c>
      <c r="Y1002" t="s">
        <v>3368</v>
      </c>
      <c r="Z1002" s="3">
        <v>0</v>
      </c>
      <c r="AA1002" t="s">
        <v>3369</v>
      </c>
      <c r="AB1002" t="s">
        <v>3370</v>
      </c>
      <c r="AC1002" t="s">
        <v>61</v>
      </c>
      <c r="AD1002" t="s">
        <v>61</v>
      </c>
      <c r="AE1002" t="s">
        <v>3371</v>
      </c>
      <c r="AF1002" t="s">
        <v>63</v>
      </c>
      <c r="AH1002">
        <v>0</v>
      </c>
      <c r="AI1002" s="2">
        <v>45280</v>
      </c>
      <c r="AJ1002" t="s">
        <v>64</v>
      </c>
      <c r="AK1002" t="s">
        <v>64</v>
      </c>
      <c r="AL1002" t="s">
        <v>3372</v>
      </c>
      <c r="AM1002" t="s">
        <v>3366</v>
      </c>
      <c r="AN1002" s="3">
        <v>691.7</v>
      </c>
      <c r="AO1002" t="s">
        <v>3370</v>
      </c>
      <c r="AP1002" t="s">
        <v>64</v>
      </c>
      <c r="AQ1002" t="s">
        <v>3371</v>
      </c>
      <c r="AR1002">
        <v>1132</v>
      </c>
      <c r="AS1002" t="s">
        <v>66</v>
      </c>
    </row>
    <row r="1003" spans="1:45" ht="16" x14ac:dyDescent="0.2">
      <c r="A1003">
        <v>3045</v>
      </c>
      <c r="B1003">
        <v>3045</v>
      </c>
      <c r="C1003" s="2">
        <v>45280</v>
      </c>
      <c r="D1003" t="s">
        <v>1748</v>
      </c>
      <c r="E1003" t="s">
        <v>931</v>
      </c>
      <c r="F1003" s="3">
        <v>9.5</v>
      </c>
      <c r="G1003" t="s">
        <v>47</v>
      </c>
      <c r="H1003" s="3">
        <v>0</v>
      </c>
      <c r="I1003" t="s">
        <v>48</v>
      </c>
      <c r="J1003">
        <v>2705</v>
      </c>
      <c r="K1003" t="s">
        <v>49</v>
      </c>
      <c r="L1003" t="s">
        <v>50</v>
      </c>
      <c r="M1003" t="s">
        <v>51</v>
      </c>
      <c r="N1003">
        <v>940</v>
      </c>
      <c r="O1003" t="s">
        <v>52</v>
      </c>
      <c r="P1003" t="s">
        <v>53</v>
      </c>
      <c r="T1003" t="s">
        <v>3365</v>
      </c>
      <c r="U1003" t="s">
        <v>3366</v>
      </c>
      <c r="V1003" t="s">
        <v>2322</v>
      </c>
      <c r="W1003" t="s">
        <v>56</v>
      </c>
      <c r="X1003" t="s">
        <v>3367</v>
      </c>
      <c r="Y1003" t="s">
        <v>3368</v>
      </c>
      <c r="Z1003" s="3">
        <v>0</v>
      </c>
      <c r="AA1003" t="s">
        <v>3369</v>
      </c>
      <c r="AB1003" t="s">
        <v>3370</v>
      </c>
      <c r="AC1003" t="s">
        <v>61</v>
      </c>
      <c r="AD1003" t="s">
        <v>61</v>
      </c>
      <c r="AE1003" t="s">
        <v>3371</v>
      </c>
      <c r="AF1003" t="s">
        <v>63</v>
      </c>
      <c r="AH1003">
        <v>0</v>
      </c>
      <c r="AI1003" s="2">
        <v>45280</v>
      </c>
      <c r="AJ1003" t="s">
        <v>64</v>
      </c>
      <c r="AK1003" t="s">
        <v>64</v>
      </c>
      <c r="AL1003" t="s">
        <v>3372</v>
      </c>
      <c r="AM1003" t="s">
        <v>3366</v>
      </c>
      <c r="AN1003" s="3">
        <v>691.7</v>
      </c>
      <c r="AO1003" t="s">
        <v>3370</v>
      </c>
      <c r="AP1003" t="s">
        <v>64</v>
      </c>
      <c r="AQ1003" t="s">
        <v>3371</v>
      </c>
      <c r="AR1003">
        <v>1132</v>
      </c>
      <c r="AS1003" t="s">
        <v>66</v>
      </c>
    </row>
    <row r="1004" spans="1:45" ht="16" x14ac:dyDescent="0.2">
      <c r="A1004">
        <v>2802</v>
      </c>
      <c r="B1004">
        <v>2802</v>
      </c>
      <c r="C1004" s="2">
        <v>45281</v>
      </c>
      <c r="E1004" t="s">
        <v>744</v>
      </c>
      <c r="F1004" s="3">
        <v>57.89</v>
      </c>
      <c r="G1004" t="s">
        <v>47</v>
      </c>
      <c r="H1004" s="3">
        <v>0</v>
      </c>
      <c r="I1004" t="s">
        <v>48</v>
      </c>
      <c r="J1004">
        <v>705</v>
      </c>
      <c r="K1004" t="s">
        <v>52</v>
      </c>
      <c r="L1004" t="s">
        <v>53</v>
      </c>
      <c r="N1004">
        <v>940</v>
      </c>
      <c r="O1004" t="s">
        <v>52</v>
      </c>
      <c r="P1004" t="s">
        <v>53</v>
      </c>
      <c r="T1004" t="s">
        <v>3373</v>
      </c>
      <c r="U1004" t="s">
        <v>649</v>
      </c>
      <c r="Z1004" s="3"/>
      <c r="AF1004" t="s">
        <v>63</v>
      </c>
      <c r="AH1004">
        <v>0</v>
      </c>
      <c r="AI1004" s="2">
        <v>45281</v>
      </c>
      <c r="AJ1004" t="s">
        <v>64</v>
      </c>
      <c r="AK1004" t="s">
        <v>64</v>
      </c>
      <c r="AL1004" t="s">
        <v>3374</v>
      </c>
      <c r="AM1004" t="s">
        <v>649</v>
      </c>
      <c r="AN1004" s="3"/>
      <c r="AP1004" t="s">
        <v>64</v>
      </c>
      <c r="AR1004">
        <v>1133</v>
      </c>
      <c r="AS1004" t="s">
        <v>66</v>
      </c>
    </row>
    <row r="1005" spans="1:45" ht="16" x14ac:dyDescent="0.2">
      <c r="A1005">
        <v>2861</v>
      </c>
      <c r="B1005">
        <v>2861</v>
      </c>
      <c r="C1005" s="2">
        <v>45281</v>
      </c>
      <c r="E1005" t="s">
        <v>3375</v>
      </c>
      <c r="F1005" s="3">
        <v>57.89</v>
      </c>
      <c r="G1005" t="s">
        <v>47</v>
      </c>
      <c r="H1005" s="3">
        <v>0</v>
      </c>
      <c r="I1005" t="s">
        <v>104</v>
      </c>
      <c r="J1005">
        <v>942</v>
      </c>
      <c r="K1005" t="s">
        <v>52</v>
      </c>
      <c r="L1005" t="s">
        <v>53</v>
      </c>
      <c r="N1005">
        <v>705</v>
      </c>
      <c r="O1005" t="s">
        <v>52</v>
      </c>
      <c r="P1005" t="s">
        <v>53</v>
      </c>
      <c r="T1005" t="s">
        <v>3376</v>
      </c>
      <c r="U1005" t="s">
        <v>3377</v>
      </c>
      <c r="Z1005" s="3"/>
      <c r="AF1005" t="s">
        <v>63</v>
      </c>
      <c r="AH1005">
        <v>0</v>
      </c>
      <c r="AI1005" s="2">
        <v>45281</v>
      </c>
      <c r="AJ1005" t="s">
        <v>64</v>
      </c>
      <c r="AK1005" t="s">
        <v>64</v>
      </c>
      <c r="AL1005" t="s">
        <v>3378</v>
      </c>
      <c r="AM1005" t="s">
        <v>3377</v>
      </c>
      <c r="AN1005" s="3"/>
      <c r="AP1005" t="s">
        <v>64</v>
      </c>
      <c r="AR1005">
        <v>1145</v>
      </c>
      <c r="AS1005" t="s">
        <v>66</v>
      </c>
    </row>
    <row r="1006" spans="1:45" ht="16" x14ac:dyDescent="0.2">
      <c r="A1006">
        <v>2839</v>
      </c>
      <c r="B1006">
        <v>2839</v>
      </c>
      <c r="C1006" s="2">
        <v>45282</v>
      </c>
      <c r="D1006" t="s">
        <v>1761</v>
      </c>
      <c r="E1006" t="s">
        <v>3379</v>
      </c>
      <c r="F1006" s="3">
        <v>5.22</v>
      </c>
      <c r="G1006" t="s">
        <v>47</v>
      </c>
      <c r="H1006" s="3">
        <v>0</v>
      </c>
      <c r="I1006" t="s">
        <v>48</v>
      </c>
      <c r="J1006">
        <v>2720</v>
      </c>
      <c r="K1006" t="s">
        <v>49</v>
      </c>
      <c r="L1006" t="s">
        <v>50</v>
      </c>
      <c r="M1006" t="s">
        <v>51</v>
      </c>
      <c r="N1006">
        <v>942</v>
      </c>
      <c r="O1006" t="s">
        <v>52</v>
      </c>
      <c r="P1006" t="s">
        <v>53</v>
      </c>
      <c r="T1006" t="s">
        <v>3380</v>
      </c>
      <c r="U1006" t="s">
        <v>3381</v>
      </c>
      <c r="V1006" t="s">
        <v>2363</v>
      </c>
      <c r="W1006" t="s">
        <v>56</v>
      </c>
      <c r="X1006" t="s">
        <v>3382</v>
      </c>
      <c r="Y1006" t="s">
        <v>953</v>
      </c>
      <c r="Z1006" s="3">
        <v>19</v>
      </c>
      <c r="AA1006" t="s">
        <v>3383</v>
      </c>
      <c r="AB1006" t="s">
        <v>3384</v>
      </c>
      <c r="AC1006" t="s">
        <v>61</v>
      </c>
      <c r="AD1006" t="s">
        <v>61</v>
      </c>
      <c r="AE1006" t="s">
        <v>3385</v>
      </c>
      <c r="AF1006" t="s">
        <v>63</v>
      </c>
      <c r="AH1006">
        <v>0</v>
      </c>
      <c r="AI1006" s="2">
        <v>45282</v>
      </c>
      <c r="AJ1006" t="s">
        <v>64</v>
      </c>
      <c r="AK1006" t="s">
        <v>64</v>
      </c>
      <c r="AL1006" t="s">
        <v>3386</v>
      </c>
      <c r="AM1006" t="s">
        <v>3381</v>
      </c>
      <c r="AN1006" s="3">
        <v>5.22</v>
      </c>
      <c r="AO1006" t="s">
        <v>3384</v>
      </c>
      <c r="AP1006" t="s">
        <v>64</v>
      </c>
      <c r="AQ1006" t="s">
        <v>3385</v>
      </c>
      <c r="AR1006">
        <v>1146</v>
      </c>
      <c r="AS1006" t="s">
        <v>66</v>
      </c>
    </row>
    <row r="1007" spans="1:45" ht="16" x14ac:dyDescent="0.2">
      <c r="A1007">
        <v>2805</v>
      </c>
      <c r="B1007">
        <v>2805</v>
      </c>
      <c r="C1007" s="2">
        <v>45287</v>
      </c>
      <c r="E1007" t="s">
        <v>582</v>
      </c>
      <c r="F1007" s="3">
        <v>1722.04</v>
      </c>
      <c r="G1007" t="s">
        <v>47</v>
      </c>
      <c r="H1007" s="3">
        <v>0</v>
      </c>
      <c r="I1007" t="s">
        <v>48</v>
      </c>
      <c r="J1007">
        <v>1705</v>
      </c>
      <c r="K1007" t="s">
        <v>52</v>
      </c>
      <c r="L1007" t="s">
        <v>203</v>
      </c>
      <c r="N1007">
        <v>940</v>
      </c>
      <c r="O1007" t="s">
        <v>52</v>
      </c>
      <c r="P1007" t="s">
        <v>53</v>
      </c>
      <c r="T1007" t="s">
        <v>3387</v>
      </c>
      <c r="U1007" t="s">
        <v>3388</v>
      </c>
      <c r="Z1007" s="3"/>
      <c r="AF1007" t="s">
        <v>63</v>
      </c>
      <c r="AH1007">
        <v>0</v>
      </c>
      <c r="AI1007" s="2">
        <v>45287</v>
      </c>
      <c r="AJ1007" t="s">
        <v>64</v>
      </c>
      <c r="AK1007" t="s">
        <v>64</v>
      </c>
      <c r="AL1007" t="s">
        <v>3389</v>
      </c>
      <c r="AM1007" t="s">
        <v>3388</v>
      </c>
      <c r="AN1007" s="3"/>
      <c r="AP1007" t="s">
        <v>64</v>
      </c>
      <c r="AR1007">
        <v>1136</v>
      </c>
      <c r="AS1007" t="s">
        <v>66</v>
      </c>
    </row>
    <row r="1008" spans="1:45" ht="16" x14ac:dyDescent="0.2">
      <c r="A1008">
        <v>2803</v>
      </c>
      <c r="B1008">
        <v>2803</v>
      </c>
      <c r="C1008" s="2">
        <v>45287</v>
      </c>
      <c r="D1008" t="s">
        <v>1814</v>
      </c>
      <c r="E1008" t="s">
        <v>2057</v>
      </c>
      <c r="F1008" s="3">
        <v>21.92</v>
      </c>
      <c r="G1008" t="s">
        <v>47</v>
      </c>
      <c r="H1008" s="3">
        <v>0</v>
      </c>
      <c r="I1008" t="s">
        <v>48</v>
      </c>
      <c r="J1008">
        <v>2710</v>
      </c>
      <c r="K1008" t="s">
        <v>49</v>
      </c>
      <c r="L1008" t="s">
        <v>50</v>
      </c>
      <c r="M1008" t="s">
        <v>51</v>
      </c>
      <c r="N1008">
        <v>940</v>
      </c>
      <c r="O1008" t="s">
        <v>52</v>
      </c>
      <c r="P1008" t="s">
        <v>53</v>
      </c>
      <c r="T1008" t="s">
        <v>3390</v>
      </c>
      <c r="U1008" t="s">
        <v>3391</v>
      </c>
      <c r="V1008" t="s">
        <v>2340</v>
      </c>
      <c r="W1008" t="s">
        <v>56</v>
      </c>
      <c r="X1008" t="s">
        <v>3392</v>
      </c>
      <c r="Y1008" t="s">
        <v>2061</v>
      </c>
      <c r="Z1008" s="3">
        <v>19</v>
      </c>
      <c r="AA1008" t="s">
        <v>3393</v>
      </c>
      <c r="AB1008" t="s">
        <v>3384</v>
      </c>
      <c r="AC1008" t="s">
        <v>61</v>
      </c>
      <c r="AD1008" t="s">
        <v>61</v>
      </c>
      <c r="AE1008" t="s">
        <v>3394</v>
      </c>
      <c r="AF1008" t="s">
        <v>63</v>
      </c>
      <c r="AH1008">
        <v>0</v>
      </c>
      <c r="AI1008" s="2">
        <v>45287</v>
      </c>
      <c r="AJ1008" t="s">
        <v>64</v>
      </c>
      <c r="AK1008" t="s">
        <v>64</v>
      </c>
      <c r="AL1008" t="s">
        <v>3395</v>
      </c>
      <c r="AM1008" t="s">
        <v>3391</v>
      </c>
      <c r="AN1008" s="3">
        <v>21.92</v>
      </c>
      <c r="AO1008" t="s">
        <v>3384</v>
      </c>
      <c r="AP1008" t="s">
        <v>64</v>
      </c>
      <c r="AQ1008" t="s">
        <v>3394</v>
      </c>
      <c r="AR1008">
        <v>1134</v>
      </c>
      <c r="AS1008" t="s">
        <v>66</v>
      </c>
    </row>
    <row r="1009" spans="1:45" ht="16" x14ac:dyDescent="0.2">
      <c r="A1009">
        <v>2883</v>
      </c>
      <c r="B1009">
        <v>2883</v>
      </c>
      <c r="C1009" s="2">
        <v>45287</v>
      </c>
      <c r="E1009" t="s">
        <v>3396</v>
      </c>
      <c r="F1009" s="3">
        <v>5633.8</v>
      </c>
      <c r="G1009" t="s">
        <v>47</v>
      </c>
      <c r="H1009" s="3">
        <v>0</v>
      </c>
      <c r="I1009" t="s">
        <v>48</v>
      </c>
      <c r="J1009">
        <v>1712</v>
      </c>
      <c r="K1009" t="s">
        <v>52</v>
      </c>
      <c r="L1009" t="s">
        <v>203</v>
      </c>
      <c r="N1009">
        <v>940</v>
      </c>
      <c r="O1009" t="s">
        <v>52</v>
      </c>
      <c r="P1009" t="s">
        <v>53</v>
      </c>
      <c r="T1009" t="s">
        <v>3089</v>
      </c>
      <c r="U1009" t="s">
        <v>3397</v>
      </c>
      <c r="Z1009" s="3"/>
      <c r="AF1009" t="s">
        <v>63</v>
      </c>
      <c r="AH1009">
        <v>0</v>
      </c>
      <c r="AI1009" s="2">
        <v>45287</v>
      </c>
      <c r="AJ1009" t="s">
        <v>64</v>
      </c>
      <c r="AK1009" t="s">
        <v>64</v>
      </c>
      <c r="AL1009" t="s">
        <v>3398</v>
      </c>
      <c r="AM1009" t="s">
        <v>3397</v>
      </c>
      <c r="AN1009" s="3"/>
      <c r="AP1009" t="s">
        <v>64</v>
      </c>
      <c r="AR1009">
        <v>1137</v>
      </c>
      <c r="AS1009" t="s">
        <v>66</v>
      </c>
    </row>
    <row r="1010" spans="1:45" ht="16" x14ac:dyDescent="0.2">
      <c r="A1010">
        <v>2929</v>
      </c>
      <c r="B1010">
        <v>2929</v>
      </c>
      <c r="C1010" s="2">
        <v>45287</v>
      </c>
      <c r="E1010" t="s">
        <v>3399</v>
      </c>
      <c r="F1010" s="3">
        <v>2564.92</v>
      </c>
      <c r="G1010" t="s">
        <v>47</v>
      </c>
      <c r="H1010" s="3">
        <v>0</v>
      </c>
      <c r="I1010" t="s">
        <v>48</v>
      </c>
      <c r="J1010">
        <v>705</v>
      </c>
      <c r="K1010" t="s">
        <v>52</v>
      </c>
      <c r="L1010" t="s">
        <v>53</v>
      </c>
      <c r="N1010">
        <v>940</v>
      </c>
      <c r="O1010" t="s">
        <v>52</v>
      </c>
      <c r="P1010" t="s">
        <v>53</v>
      </c>
      <c r="T1010" t="s">
        <v>3105</v>
      </c>
      <c r="U1010" t="s">
        <v>3400</v>
      </c>
      <c r="Z1010" s="3"/>
      <c r="AF1010" t="s">
        <v>63</v>
      </c>
      <c r="AH1010">
        <v>0</v>
      </c>
      <c r="AI1010" s="2">
        <v>45287</v>
      </c>
      <c r="AJ1010" t="s">
        <v>64</v>
      </c>
      <c r="AK1010" t="s">
        <v>64</v>
      </c>
      <c r="AL1010" t="s">
        <v>3401</v>
      </c>
      <c r="AM1010" t="s">
        <v>3400</v>
      </c>
      <c r="AN1010" s="3"/>
      <c r="AP1010" t="s">
        <v>64</v>
      </c>
      <c r="AR1010">
        <v>1135</v>
      </c>
      <c r="AS1010" t="s">
        <v>66</v>
      </c>
    </row>
    <row r="1011" spans="1:45" ht="16" x14ac:dyDescent="0.2">
      <c r="A1011">
        <v>2853</v>
      </c>
      <c r="B1011">
        <v>2853</v>
      </c>
      <c r="C1011" s="2">
        <v>45288</v>
      </c>
      <c r="E1011" t="s">
        <v>3402</v>
      </c>
      <c r="F1011" s="3">
        <v>1722.04</v>
      </c>
      <c r="G1011" t="s">
        <v>47</v>
      </c>
      <c r="H1011" s="3">
        <v>0</v>
      </c>
      <c r="I1011" t="s">
        <v>104</v>
      </c>
      <c r="J1011">
        <v>940</v>
      </c>
      <c r="K1011" t="s">
        <v>52</v>
      </c>
      <c r="L1011" t="s">
        <v>53</v>
      </c>
      <c r="N1011">
        <v>705</v>
      </c>
      <c r="O1011" t="s">
        <v>52</v>
      </c>
      <c r="P1011" t="s">
        <v>53</v>
      </c>
      <c r="T1011" t="s">
        <v>3403</v>
      </c>
      <c r="U1011" t="s">
        <v>3404</v>
      </c>
      <c r="Z1011" s="3"/>
      <c r="AF1011" t="s">
        <v>63</v>
      </c>
      <c r="AH1011">
        <v>0</v>
      </c>
      <c r="AI1011" s="2">
        <v>45288</v>
      </c>
      <c r="AJ1011" t="s">
        <v>64</v>
      </c>
      <c r="AK1011" t="s">
        <v>64</v>
      </c>
      <c r="AL1011" t="s">
        <v>3405</v>
      </c>
      <c r="AM1011" t="s">
        <v>3404</v>
      </c>
      <c r="AN1011" s="3"/>
      <c r="AP1011" t="s">
        <v>64</v>
      </c>
      <c r="AR1011">
        <v>1138</v>
      </c>
      <c r="AS1011" t="s">
        <v>66</v>
      </c>
    </row>
    <row r="1012" spans="1:45" ht="16" x14ac:dyDescent="0.2">
      <c r="A1012">
        <v>2854</v>
      </c>
      <c r="B1012">
        <v>2854</v>
      </c>
      <c r="C1012" s="2">
        <v>45288</v>
      </c>
      <c r="E1012" t="s">
        <v>3406</v>
      </c>
      <c r="F1012" s="3">
        <v>2564.92</v>
      </c>
      <c r="G1012" t="s">
        <v>47</v>
      </c>
      <c r="H1012" s="3">
        <v>0</v>
      </c>
      <c r="I1012" t="s">
        <v>104</v>
      </c>
      <c r="J1012">
        <v>940</v>
      </c>
      <c r="K1012" t="s">
        <v>52</v>
      </c>
      <c r="L1012" t="s">
        <v>53</v>
      </c>
      <c r="N1012">
        <v>705</v>
      </c>
      <c r="O1012" t="s">
        <v>52</v>
      </c>
      <c r="P1012" t="s">
        <v>53</v>
      </c>
      <c r="T1012" t="s">
        <v>3407</v>
      </c>
      <c r="U1012" t="s">
        <v>3408</v>
      </c>
      <c r="Z1012" s="3"/>
      <c r="AF1012" t="s">
        <v>63</v>
      </c>
      <c r="AH1012">
        <v>0</v>
      </c>
      <c r="AI1012" s="2">
        <v>45288</v>
      </c>
      <c r="AJ1012" t="s">
        <v>64</v>
      </c>
      <c r="AK1012" t="s">
        <v>64</v>
      </c>
      <c r="AL1012" t="s">
        <v>3409</v>
      </c>
      <c r="AM1012" t="s">
        <v>3408</v>
      </c>
      <c r="AN1012" s="3"/>
      <c r="AP1012" t="s">
        <v>64</v>
      </c>
      <c r="AR1012">
        <v>1139</v>
      </c>
      <c r="AS1012" t="s">
        <v>66</v>
      </c>
    </row>
    <row r="1013" spans="1:45" ht="16" x14ac:dyDescent="0.2">
      <c r="A1013">
        <v>2832</v>
      </c>
      <c r="B1013">
        <v>2832</v>
      </c>
      <c r="C1013" s="2">
        <v>45289.041666666657</v>
      </c>
      <c r="D1013" t="s">
        <v>1748</v>
      </c>
      <c r="E1013" t="s">
        <v>3410</v>
      </c>
      <c r="F1013" s="3">
        <v>5.53</v>
      </c>
      <c r="G1013" t="s">
        <v>47</v>
      </c>
      <c r="H1013" s="3">
        <v>0</v>
      </c>
      <c r="I1013" t="s">
        <v>48</v>
      </c>
      <c r="J1013">
        <v>2705</v>
      </c>
      <c r="K1013" t="s">
        <v>49</v>
      </c>
      <c r="L1013" t="s">
        <v>50</v>
      </c>
      <c r="M1013" t="s">
        <v>51</v>
      </c>
      <c r="N1013">
        <v>940</v>
      </c>
      <c r="O1013" t="s">
        <v>52</v>
      </c>
      <c r="P1013" t="s">
        <v>53</v>
      </c>
      <c r="T1013" t="s">
        <v>3411</v>
      </c>
      <c r="U1013" t="s">
        <v>3412</v>
      </c>
      <c r="Z1013" s="3"/>
      <c r="AF1013" t="s">
        <v>63</v>
      </c>
      <c r="AH1013">
        <v>0</v>
      </c>
      <c r="AI1013" s="2">
        <v>45289</v>
      </c>
      <c r="AJ1013" t="s">
        <v>64</v>
      </c>
      <c r="AK1013" t="s">
        <v>64</v>
      </c>
      <c r="AL1013" t="s">
        <v>3413</v>
      </c>
      <c r="AM1013" t="s">
        <v>3412</v>
      </c>
      <c r="AN1013" s="3"/>
      <c r="AP1013" t="s">
        <v>64</v>
      </c>
      <c r="AR1013">
        <v>1155</v>
      </c>
      <c r="AS1013" t="s">
        <v>66</v>
      </c>
    </row>
    <row r="1014" spans="1:45" ht="16" x14ac:dyDescent="0.2">
      <c r="A1014">
        <v>2855</v>
      </c>
      <c r="B1014">
        <v>2855</v>
      </c>
      <c r="C1014" s="2">
        <v>45289.041666666657</v>
      </c>
      <c r="E1014" t="s">
        <v>3414</v>
      </c>
      <c r="F1014" s="3">
        <v>2948.48</v>
      </c>
      <c r="G1014" t="s">
        <v>47</v>
      </c>
      <c r="H1014" s="3">
        <v>0</v>
      </c>
      <c r="I1014" t="s">
        <v>104</v>
      </c>
      <c r="J1014">
        <v>940</v>
      </c>
      <c r="K1014" t="s">
        <v>52</v>
      </c>
      <c r="L1014" t="s">
        <v>53</v>
      </c>
      <c r="N1014">
        <v>705</v>
      </c>
      <c r="O1014" t="s">
        <v>52</v>
      </c>
      <c r="P1014" t="s">
        <v>53</v>
      </c>
      <c r="T1014" t="s">
        <v>3415</v>
      </c>
      <c r="U1014" t="s">
        <v>3416</v>
      </c>
      <c r="Z1014" s="3"/>
      <c r="AF1014" t="s">
        <v>63</v>
      </c>
      <c r="AH1014">
        <v>0</v>
      </c>
      <c r="AI1014" s="2">
        <v>45289</v>
      </c>
      <c r="AJ1014" t="s">
        <v>64</v>
      </c>
      <c r="AK1014" t="s">
        <v>64</v>
      </c>
      <c r="AL1014" t="s">
        <v>3417</v>
      </c>
      <c r="AM1014" t="s">
        <v>3416</v>
      </c>
      <c r="AN1014" s="3"/>
      <c r="AP1014" t="s">
        <v>64</v>
      </c>
      <c r="AR1014">
        <v>1154</v>
      </c>
      <c r="AS1014" t="s">
        <v>66</v>
      </c>
    </row>
    <row r="1015" spans="1:45" ht="16" x14ac:dyDescent="0.2">
      <c r="A1015">
        <v>4150</v>
      </c>
      <c r="B1015">
        <v>4150</v>
      </c>
      <c r="C1015" s="2">
        <v>45289.041666666657</v>
      </c>
      <c r="E1015" t="s">
        <v>3399</v>
      </c>
      <c r="F1015" s="3">
        <v>2948.48</v>
      </c>
      <c r="G1015" t="s">
        <v>47</v>
      </c>
      <c r="H1015" s="3">
        <v>0</v>
      </c>
      <c r="I1015" t="s">
        <v>48</v>
      </c>
      <c r="J1015">
        <v>705</v>
      </c>
      <c r="K1015" t="s">
        <v>52</v>
      </c>
      <c r="L1015" t="s">
        <v>53</v>
      </c>
      <c r="N1015">
        <v>940</v>
      </c>
      <c r="O1015" t="s">
        <v>52</v>
      </c>
      <c r="P1015" t="s">
        <v>53</v>
      </c>
      <c r="T1015" t="s">
        <v>3418</v>
      </c>
      <c r="U1015" t="s">
        <v>3419</v>
      </c>
      <c r="Z1015" s="3"/>
      <c r="AF1015" t="s">
        <v>63</v>
      </c>
      <c r="AH1015">
        <v>0</v>
      </c>
      <c r="AI1015" s="2">
        <v>45289</v>
      </c>
      <c r="AJ1015" t="s">
        <v>64</v>
      </c>
      <c r="AK1015" t="s">
        <v>64</v>
      </c>
      <c r="AL1015" t="s">
        <v>3420</v>
      </c>
      <c r="AM1015" t="s">
        <v>3419</v>
      </c>
      <c r="AN1015" s="3"/>
      <c r="AP1015" t="s">
        <v>64</v>
      </c>
      <c r="AR1015">
        <v>1153</v>
      </c>
      <c r="AS1015" t="s">
        <v>66</v>
      </c>
    </row>
    <row r="1016" spans="1:45" ht="16" x14ac:dyDescent="0.2">
      <c r="A1016">
        <v>2986</v>
      </c>
      <c r="B1016">
        <v>2986</v>
      </c>
      <c r="C1016" s="2">
        <v>45291</v>
      </c>
      <c r="D1016" t="s">
        <v>1936</v>
      </c>
      <c r="E1016" t="s">
        <v>2635</v>
      </c>
      <c r="F1016" s="3">
        <v>143</v>
      </c>
      <c r="G1016" t="s">
        <v>47</v>
      </c>
      <c r="H1016" s="3">
        <v>0</v>
      </c>
      <c r="I1016" t="s">
        <v>104</v>
      </c>
      <c r="J1016">
        <v>2551</v>
      </c>
      <c r="K1016" t="s">
        <v>49</v>
      </c>
      <c r="L1016" t="s">
        <v>50</v>
      </c>
      <c r="M1016" t="s">
        <v>51</v>
      </c>
      <c r="N1016">
        <v>1730</v>
      </c>
      <c r="O1016" t="s">
        <v>52</v>
      </c>
      <c r="P1016" t="s">
        <v>203</v>
      </c>
      <c r="T1016" t="s">
        <v>64</v>
      </c>
      <c r="Z1016" s="3"/>
      <c r="AF1016" t="s">
        <v>63</v>
      </c>
      <c r="AH1016">
        <v>0</v>
      </c>
      <c r="AI1016" s="2">
        <v>45291</v>
      </c>
      <c r="AJ1016" t="s">
        <v>64</v>
      </c>
      <c r="AK1016" t="s">
        <v>64</v>
      </c>
      <c r="AL1016" t="s">
        <v>64</v>
      </c>
      <c r="AN1016" s="3"/>
      <c r="AP1016" t="s">
        <v>64</v>
      </c>
      <c r="AR1016" t="s">
        <v>64</v>
      </c>
      <c r="AS1016" t="s">
        <v>66</v>
      </c>
    </row>
    <row r="1017" spans="1:45" ht="16" x14ac:dyDescent="0.2">
      <c r="A1017">
        <v>2987</v>
      </c>
      <c r="B1017">
        <v>2987</v>
      </c>
      <c r="C1017" s="2">
        <v>45291</v>
      </c>
      <c r="D1017" t="s">
        <v>1936</v>
      </c>
      <c r="E1017" t="s">
        <v>206</v>
      </c>
      <c r="F1017" s="3">
        <v>2988.56</v>
      </c>
      <c r="G1017" t="s">
        <v>47</v>
      </c>
      <c r="H1017" s="3">
        <v>0</v>
      </c>
      <c r="I1017" t="s">
        <v>104</v>
      </c>
      <c r="J1017">
        <v>2551</v>
      </c>
      <c r="K1017" t="s">
        <v>49</v>
      </c>
      <c r="L1017" t="s">
        <v>50</v>
      </c>
      <c r="M1017" t="s">
        <v>51</v>
      </c>
      <c r="N1017">
        <v>1730</v>
      </c>
      <c r="O1017" t="s">
        <v>52</v>
      </c>
      <c r="P1017" t="s">
        <v>203</v>
      </c>
      <c r="T1017" t="s">
        <v>64</v>
      </c>
      <c r="Z1017" s="3"/>
      <c r="AF1017" t="s">
        <v>63</v>
      </c>
      <c r="AH1017">
        <v>0</v>
      </c>
      <c r="AI1017" s="2">
        <v>45291</v>
      </c>
      <c r="AJ1017" t="s">
        <v>64</v>
      </c>
      <c r="AK1017" t="s">
        <v>64</v>
      </c>
      <c r="AL1017" t="s">
        <v>64</v>
      </c>
      <c r="AN1017" s="3"/>
      <c r="AP1017" t="s">
        <v>64</v>
      </c>
      <c r="AR1017" t="s">
        <v>64</v>
      </c>
      <c r="AS1017" t="s">
        <v>66</v>
      </c>
    </row>
    <row r="1018" spans="1:45" ht="16" x14ac:dyDescent="0.2">
      <c r="A1018">
        <v>2988</v>
      </c>
      <c r="B1018">
        <v>2988</v>
      </c>
      <c r="C1018" s="2">
        <v>45291</v>
      </c>
      <c r="D1018" t="s">
        <v>1936</v>
      </c>
      <c r="E1018" t="s">
        <v>204</v>
      </c>
      <c r="F1018" s="3">
        <v>700.51</v>
      </c>
      <c r="G1018" t="s">
        <v>47</v>
      </c>
      <c r="H1018" s="3">
        <v>0</v>
      </c>
      <c r="I1018" t="s">
        <v>104</v>
      </c>
      <c r="J1018">
        <v>2555</v>
      </c>
      <c r="K1018" t="s">
        <v>49</v>
      </c>
      <c r="L1018" t="s">
        <v>50</v>
      </c>
      <c r="M1018" t="s">
        <v>51</v>
      </c>
      <c r="N1018">
        <v>1730</v>
      </c>
      <c r="O1018" t="s">
        <v>52</v>
      </c>
      <c r="P1018" t="s">
        <v>203</v>
      </c>
      <c r="T1018" t="s">
        <v>64</v>
      </c>
      <c r="Z1018" s="3"/>
      <c r="AF1018" t="s">
        <v>63</v>
      </c>
      <c r="AH1018">
        <v>0</v>
      </c>
      <c r="AI1018" s="2">
        <v>45291</v>
      </c>
      <c r="AJ1018" t="s">
        <v>64</v>
      </c>
      <c r="AK1018" t="s">
        <v>64</v>
      </c>
      <c r="AL1018" t="s">
        <v>64</v>
      </c>
      <c r="AN1018" s="3"/>
      <c r="AP1018" t="s">
        <v>64</v>
      </c>
      <c r="AR1018" t="s">
        <v>64</v>
      </c>
      <c r="AS1018" t="s">
        <v>66</v>
      </c>
    </row>
    <row r="1019" spans="1:45" ht="16" x14ac:dyDescent="0.2">
      <c r="A1019">
        <v>2989</v>
      </c>
      <c r="B1019">
        <v>2989</v>
      </c>
      <c r="C1019" s="2">
        <v>45291</v>
      </c>
      <c r="D1019" t="s">
        <v>1934</v>
      </c>
      <c r="E1019" t="s">
        <v>206</v>
      </c>
      <c r="F1019" s="3">
        <v>2957.87</v>
      </c>
      <c r="G1019" t="s">
        <v>47</v>
      </c>
      <c r="H1019" s="3">
        <v>0</v>
      </c>
      <c r="I1019" t="s">
        <v>104</v>
      </c>
      <c r="J1019">
        <v>2551</v>
      </c>
      <c r="K1019" t="s">
        <v>49</v>
      </c>
      <c r="L1019" t="s">
        <v>50</v>
      </c>
      <c r="M1019" t="s">
        <v>51</v>
      </c>
      <c r="N1019">
        <v>1730</v>
      </c>
      <c r="O1019" t="s">
        <v>52</v>
      </c>
      <c r="P1019" t="s">
        <v>203</v>
      </c>
      <c r="T1019" t="s">
        <v>64</v>
      </c>
      <c r="Z1019" s="3"/>
      <c r="AF1019" t="s">
        <v>63</v>
      </c>
      <c r="AH1019">
        <v>0</v>
      </c>
      <c r="AI1019" s="2">
        <v>45291</v>
      </c>
      <c r="AJ1019" t="s">
        <v>64</v>
      </c>
      <c r="AK1019" t="s">
        <v>64</v>
      </c>
      <c r="AL1019" t="s">
        <v>64</v>
      </c>
      <c r="AN1019" s="3"/>
      <c r="AP1019" t="s">
        <v>64</v>
      </c>
      <c r="AR1019" t="s">
        <v>64</v>
      </c>
      <c r="AS1019" t="s">
        <v>66</v>
      </c>
    </row>
    <row r="1020" spans="1:45" ht="16" x14ac:dyDescent="0.2">
      <c r="A1020">
        <v>2990</v>
      </c>
      <c r="B1020">
        <v>2990</v>
      </c>
      <c r="C1020" s="2">
        <v>45291</v>
      </c>
      <c r="D1020" t="s">
        <v>1934</v>
      </c>
      <c r="E1020" t="s">
        <v>204</v>
      </c>
      <c r="F1020" s="3">
        <v>667.53</v>
      </c>
      <c r="G1020" t="s">
        <v>47</v>
      </c>
      <c r="H1020" s="3">
        <v>0</v>
      </c>
      <c r="I1020" t="s">
        <v>104</v>
      </c>
      <c r="J1020">
        <v>2555</v>
      </c>
      <c r="K1020" t="s">
        <v>49</v>
      </c>
      <c r="L1020" t="s">
        <v>50</v>
      </c>
      <c r="M1020" t="s">
        <v>51</v>
      </c>
      <c r="N1020">
        <v>1730</v>
      </c>
      <c r="O1020" t="s">
        <v>52</v>
      </c>
      <c r="P1020" t="s">
        <v>203</v>
      </c>
      <c r="T1020" t="s">
        <v>64</v>
      </c>
      <c r="Z1020" s="3"/>
      <c r="AF1020" t="s">
        <v>63</v>
      </c>
      <c r="AH1020">
        <v>0</v>
      </c>
      <c r="AI1020" s="2">
        <v>45291</v>
      </c>
      <c r="AJ1020" t="s">
        <v>64</v>
      </c>
      <c r="AK1020" t="s">
        <v>64</v>
      </c>
      <c r="AL1020" t="s">
        <v>64</v>
      </c>
      <c r="AN1020" s="3"/>
      <c r="AP1020" t="s">
        <v>64</v>
      </c>
      <c r="AR1020" t="s">
        <v>64</v>
      </c>
      <c r="AS1020" t="s">
        <v>66</v>
      </c>
    </row>
    <row r="1021" spans="1:45" ht="16" x14ac:dyDescent="0.2">
      <c r="A1021">
        <v>2991</v>
      </c>
      <c r="B1021">
        <v>2991</v>
      </c>
      <c r="C1021" s="2">
        <v>45291</v>
      </c>
      <c r="D1021" t="s">
        <v>1935</v>
      </c>
      <c r="E1021" t="s">
        <v>206</v>
      </c>
      <c r="F1021" s="3">
        <v>2268.59</v>
      </c>
      <c r="G1021" t="s">
        <v>47</v>
      </c>
      <c r="H1021" s="3">
        <v>0</v>
      </c>
      <c r="I1021" t="s">
        <v>104</v>
      </c>
      <c r="J1021">
        <v>2551</v>
      </c>
      <c r="K1021" t="s">
        <v>49</v>
      </c>
      <c r="L1021" t="s">
        <v>50</v>
      </c>
      <c r="M1021" t="s">
        <v>51</v>
      </c>
      <c r="N1021">
        <v>1730</v>
      </c>
      <c r="O1021" t="s">
        <v>52</v>
      </c>
      <c r="P1021" t="s">
        <v>203</v>
      </c>
      <c r="T1021" t="s">
        <v>64</v>
      </c>
      <c r="Z1021" s="3"/>
      <c r="AF1021" t="s">
        <v>63</v>
      </c>
      <c r="AH1021">
        <v>0</v>
      </c>
      <c r="AI1021" s="2">
        <v>45291</v>
      </c>
      <c r="AJ1021" t="s">
        <v>64</v>
      </c>
      <c r="AK1021" t="s">
        <v>64</v>
      </c>
      <c r="AL1021" t="s">
        <v>64</v>
      </c>
      <c r="AN1021" s="3"/>
      <c r="AP1021" t="s">
        <v>64</v>
      </c>
      <c r="AR1021" t="s">
        <v>64</v>
      </c>
      <c r="AS1021" t="s">
        <v>66</v>
      </c>
    </row>
    <row r="1022" spans="1:45" ht="16" x14ac:dyDescent="0.2">
      <c r="A1022">
        <v>2992</v>
      </c>
      <c r="B1022">
        <v>2992</v>
      </c>
      <c r="C1022" s="2">
        <v>45291</v>
      </c>
      <c r="D1022" t="s">
        <v>1935</v>
      </c>
      <c r="E1022" t="s">
        <v>204</v>
      </c>
      <c r="F1022" s="3">
        <v>515.27</v>
      </c>
      <c r="G1022" t="s">
        <v>47</v>
      </c>
      <c r="H1022" s="3">
        <v>0</v>
      </c>
      <c r="I1022" t="s">
        <v>104</v>
      </c>
      <c r="J1022">
        <v>2555</v>
      </c>
      <c r="K1022" t="s">
        <v>49</v>
      </c>
      <c r="L1022" t="s">
        <v>50</v>
      </c>
      <c r="M1022" t="s">
        <v>51</v>
      </c>
      <c r="N1022">
        <v>1730</v>
      </c>
      <c r="O1022" t="s">
        <v>52</v>
      </c>
      <c r="P1022" t="s">
        <v>203</v>
      </c>
      <c r="T1022" t="s">
        <v>64</v>
      </c>
      <c r="Z1022" s="3"/>
      <c r="AF1022" t="s">
        <v>63</v>
      </c>
      <c r="AH1022">
        <v>0</v>
      </c>
      <c r="AI1022" s="2">
        <v>45291</v>
      </c>
      <c r="AJ1022" t="s">
        <v>64</v>
      </c>
      <c r="AK1022" t="s">
        <v>64</v>
      </c>
      <c r="AL1022" t="s">
        <v>64</v>
      </c>
      <c r="AN1022" s="3"/>
      <c r="AP1022" t="s">
        <v>64</v>
      </c>
      <c r="AR1022" t="s">
        <v>64</v>
      </c>
      <c r="AS1022" t="s">
        <v>66</v>
      </c>
    </row>
    <row r="1023" spans="1:45" ht="16" x14ac:dyDescent="0.2">
      <c r="A1023">
        <v>2993</v>
      </c>
      <c r="B1023">
        <v>2993</v>
      </c>
      <c r="C1023" s="2">
        <v>45291</v>
      </c>
      <c r="E1023" t="s">
        <v>205</v>
      </c>
      <c r="F1023" s="3">
        <v>719.22</v>
      </c>
      <c r="G1023" t="s">
        <v>47</v>
      </c>
      <c r="H1023" s="3">
        <v>0</v>
      </c>
      <c r="I1023" t="s">
        <v>104</v>
      </c>
      <c r="J1023">
        <v>1730</v>
      </c>
      <c r="K1023" t="s">
        <v>52</v>
      </c>
      <c r="L1023" t="s">
        <v>203</v>
      </c>
      <c r="N1023">
        <v>1700</v>
      </c>
      <c r="O1023" t="s">
        <v>52</v>
      </c>
      <c r="P1023" t="s">
        <v>203</v>
      </c>
      <c r="T1023" t="s">
        <v>64</v>
      </c>
      <c r="Z1023" s="3"/>
      <c r="AF1023" t="s">
        <v>63</v>
      </c>
      <c r="AH1023">
        <v>0</v>
      </c>
      <c r="AI1023" s="2">
        <v>45291</v>
      </c>
      <c r="AJ1023" t="s">
        <v>64</v>
      </c>
      <c r="AK1023" t="s">
        <v>64</v>
      </c>
      <c r="AL1023" t="s">
        <v>64</v>
      </c>
      <c r="AN1023" s="3"/>
      <c r="AP1023" t="s">
        <v>64</v>
      </c>
      <c r="AR1023" t="s">
        <v>64</v>
      </c>
      <c r="AS1023" t="s">
        <v>66</v>
      </c>
    </row>
    <row r="1024" spans="1:45" ht="16" x14ac:dyDescent="0.2">
      <c r="A1024">
        <v>2994</v>
      </c>
      <c r="B1024">
        <v>2994</v>
      </c>
      <c r="C1024" s="2">
        <v>45291</v>
      </c>
      <c r="E1024" t="s">
        <v>370</v>
      </c>
      <c r="F1024" s="3">
        <v>2199.5</v>
      </c>
      <c r="G1024" t="s">
        <v>47</v>
      </c>
      <c r="H1024" s="3">
        <v>0</v>
      </c>
      <c r="I1024" t="s">
        <v>104</v>
      </c>
      <c r="J1024">
        <v>1730</v>
      </c>
      <c r="K1024" t="s">
        <v>52</v>
      </c>
      <c r="L1024" t="s">
        <v>203</v>
      </c>
      <c r="N1024">
        <v>1705</v>
      </c>
      <c r="O1024" t="s">
        <v>52</v>
      </c>
      <c r="P1024" t="s">
        <v>203</v>
      </c>
      <c r="T1024" t="s">
        <v>64</v>
      </c>
      <c r="Z1024" s="3"/>
      <c r="AF1024" t="s">
        <v>63</v>
      </c>
      <c r="AH1024">
        <v>0</v>
      </c>
      <c r="AI1024" s="2">
        <v>45291</v>
      </c>
      <c r="AJ1024" t="s">
        <v>64</v>
      </c>
      <c r="AK1024" t="s">
        <v>64</v>
      </c>
      <c r="AL1024" t="s">
        <v>64</v>
      </c>
      <c r="AN1024" s="3"/>
      <c r="AP1024" t="s">
        <v>64</v>
      </c>
      <c r="AR1024" t="s">
        <v>64</v>
      </c>
      <c r="AS1024" t="s">
        <v>66</v>
      </c>
    </row>
    <row r="1025" spans="1:45" ht="16" x14ac:dyDescent="0.2">
      <c r="A1025">
        <v>2995</v>
      </c>
      <c r="B1025">
        <v>2995</v>
      </c>
      <c r="C1025" s="2">
        <v>45291</v>
      </c>
      <c r="E1025" t="s">
        <v>202</v>
      </c>
      <c r="F1025" s="3">
        <v>3490.54</v>
      </c>
      <c r="G1025" t="s">
        <v>47</v>
      </c>
      <c r="H1025" s="3">
        <v>0</v>
      </c>
      <c r="I1025" t="s">
        <v>104</v>
      </c>
      <c r="J1025">
        <v>1730</v>
      </c>
      <c r="K1025" t="s">
        <v>52</v>
      </c>
      <c r="L1025" t="s">
        <v>203</v>
      </c>
      <c r="N1025">
        <v>1712</v>
      </c>
      <c r="O1025" t="s">
        <v>52</v>
      </c>
      <c r="P1025" t="s">
        <v>203</v>
      </c>
      <c r="T1025" t="s">
        <v>64</v>
      </c>
      <c r="Z1025" s="3"/>
      <c r="AF1025" t="s">
        <v>63</v>
      </c>
      <c r="AH1025">
        <v>0</v>
      </c>
      <c r="AI1025" s="2">
        <v>45291</v>
      </c>
      <c r="AJ1025" t="s">
        <v>64</v>
      </c>
      <c r="AK1025" t="s">
        <v>64</v>
      </c>
      <c r="AL1025" t="s">
        <v>64</v>
      </c>
      <c r="AN1025" s="3"/>
      <c r="AP1025" t="s">
        <v>64</v>
      </c>
      <c r="AR1025" t="s">
        <v>64</v>
      </c>
      <c r="AS1025" t="s">
        <v>66</v>
      </c>
    </row>
    <row r="1026" spans="1:45" ht="16" x14ac:dyDescent="0.2">
      <c r="A1026">
        <v>2996</v>
      </c>
      <c r="B1026">
        <v>2996</v>
      </c>
      <c r="C1026" s="2">
        <v>45291</v>
      </c>
      <c r="E1026" t="s">
        <v>205</v>
      </c>
      <c r="F1026" s="3">
        <v>366.68</v>
      </c>
      <c r="G1026" t="s">
        <v>47</v>
      </c>
      <c r="H1026" s="3">
        <v>0</v>
      </c>
      <c r="I1026" t="s">
        <v>104</v>
      </c>
      <c r="J1026">
        <v>1730</v>
      </c>
      <c r="K1026" t="s">
        <v>52</v>
      </c>
      <c r="L1026" t="s">
        <v>203</v>
      </c>
      <c r="N1026">
        <v>1700</v>
      </c>
      <c r="O1026" t="s">
        <v>52</v>
      </c>
      <c r="P1026" t="s">
        <v>203</v>
      </c>
      <c r="T1026" t="s">
        <v>64</v>
      </c>
      <c r="Z1026" s="3"/>
      <c r="AF1026" t="s">
        <v>63</v>
      </c>
      <c r="AH1026">
        <v>0</v>
      </c>
      <c r="AI1026" s="2">
        <v>45291</v>
      </c>
      <c r="AJ1026" t="s">
        <v>64</v>
      </c>
      <c r="AK1026" t="s">
        <v>64</v>
      </c>
      <c r="AL1026" t="s">
        <v>64</v>
      </c>
      <c r="AN1026" s="3"/>
      <c r="AP1026" t="s">
        <v>64</v>
      </c>
      <c r="AR1026" t="s">
        <v>64</v>
      </c>
      <c r="AS1026" t="s">
        <v>66</v>
      </c>
    </row>
    <row r="1027" spans="1:45" ht="16" x14ac:dyDescent="0.2">
      <c r="A1027">
        <v>2997</v>
      </c>
      <c r="B1027">
        <v>2997</v>
      </c>
      <c r="C1027" s="2">
        <v>45291</v>
      </c>
      <c r="E1027" t="s">
        <v>370</v>
      </c>
      <c r="F1027" s="3">
        <v>1322.13</v>
      </c>
      <c r="G1027" t="s">
        <v>47</v>
      </c>
      <c r="H1027" s="3">
        <v>0</v>
      </c>
      <c r="I1027" t="s">
        <v>104</v>
      </c>
      <c r="J1027">
        <v>1730</v>
      </c>
      <c r="K1027" t="s">
        <v>52</v>
      </c>
      <c r="L1027" t="s">
        <v>203</v>
      </c>
      <c r="N1027">
        <v>1705</v>
      </c>
      <c r="O1027" t="s">
        <v>52</v>
      </c>
      <c r="P1027" t="s">
        <v>203</v>
      </c>
      <c r="T1027" t="s">
        <v>64</v>
      </c>
      <c r="Z1027" s="3"/>
      <c r="AF1027" t="s">
        <v>63</v>
      </c>
      <c r="AH1027">
        <v>0</v>
      </c>
      <c r="AI1027" s="2">
        <v>45291</v>
      </c>
      <c r="AJ1027" t="s">
        <v>64</v>
      </c>
      <c r="AK1027" t="s">
        <v>64</v>
      </c>
      <c r="AL1027" t="s">
        <v>64</v>
      </c>
      <c r="AN1027" s="3"/>
      <c r="AP1027" t="s">
        <v>64</v>
      </c>
      <c r="AR1027" t="s">
        <v>64</v>
      </c>
      <c r="AS1027" t="s">
        <v>66</v>
      </c>
    </row>
    <row r="1028" spans="1:45" ht="16" x14ac:dyDescent="0.2">
      <c r="A1028">
        <v>2998</v>
      </c>
      <c r="B1028">
        <v>2998</v>
      </c>
      <c r="C1028" s="2">
        <v>45291</v>
      </c>
      <c r="E1028" t="s">
        <v>202</v>
      </c>
      <c r="F1028" s="3">
        <v>2143.2600000000002</v>
      </c>
      <c r="G1028" t="s">
        <v>47</v>
      </c>
      <c r="H1028" s="3">
        <v>0</v>
      </c>
      <c r="I1028" t="s">
        <v>104</v>
      </c>
      <c r="J1028">
        <v>1730</v>
      </c>
      <c r="K1028" t="s">
        <v>52</v>
      </c>
      <c r="L1028" t="s">
        <v>203</v>
      </c>
      <c r="N1028">
        <v>1712</v>
      </c>
      <c r="O1028" t="s">
        <v>52</v>
      </c>
      <c r="P1028" t="s">
        <v>203</v>
      </c>
      <c r="T1028" t="s">
        <v>64</v>
      </c>
      <c r="Z1028" s="3"/>
      <c r="AF1028" t="s">
        <v>63</v>
      </c>
      <c r="AH1028">
        <v>0</v>
      </c>
      <c r="AI1028" s="2">
        <v>45291</v>
      </c>
      <c r="AJ1028" t="s">
        <v>64</v>
      </c>
      <c r="AK1028" t="s">
        <v>64</v>
      </c>
      <c r="AL1028" t="s">
        <v>64</v>
      </c>
      <c r="AN1028" s="3"/>
      <c r="AP1028" t="s">
        <v>64</v>
      </c>
      <c r="AR1028" t="s">
        <v>64</v>
      </c>
      <c r="AS1028" t="s">
        <v>66</v>
      </c>
    </row>
    <row r="1029" spans="1:45" ht="16" x14ac:dyDescent="0.2">
      <c r="A1029">
        <v>2823</v>
      </c>
      <c r="B1029">
        <v>2823</v>
      </c>
      <c r="C1029" s="2">
        <v>45294.041666666657</v>
      </c>
      <c r="D1029" t="s">
        <v>1748</v>
      </c>
      <c r="E1029" t="s">
        <v>2507</v>
      </c>
      <c r="F1029" s="3">
        <v>55.22</v>
      </c>
      <c r="G1029" t="s">
        <v>47</v>
      </c>
      <c r="H1029" s="3">
        <v>0</v>
      </c>
      <c r="I1029" t="s">
        <v>48</v>
      </c>
      <c r="J1029">
        <v>2702</v>
      </c>
      <c r="K1029" t="s">
        <v>49</v>
      </c>
      <c r="L1029" t="s">
        <v>50</v>
      </c>
      <c r="M1029" t="s">
        <v>51</v>
      </c>
      <c r="N1029">
        <v>940</v>
      </c>
      <c r="O1029" t="s">
        <v>52</v>
      </c>
      <c r="P1029" t="s">
        <v>53</v>
      </c>
      <c r="T1029" t="s">
        <v>3421</v>
      </c>
      <c r="U1029" t="s">
        <v>3422</v>
      </c>
      <c r="V1029" t="s">
        <v>2331</v>
      </c>
      <c r="W1029" t="s">
        <v>56</v>
      </c>
      <c r="X1029" t="s">
        <v>3423</v>
      </c>
      <c r="Y1029" t="s">
        <v>2726</v>
      </c>
      <c r="Z1029" s="3">
        <v>19</v>
      </c>
      <c r="AA1029" t="s">
        <v>3424</v>
      </c>
      <c r="AB1029" t="s">
        <v>3425</v>
      </c>
      <c r="AC1029" t="s">
        <v>61</v>
      </c>
      <c r="AD1029" t="s">
        <v>61</v>
      </c>
      <c r="AE1029" t="s">
        <v>3426</v>
      </c>
      <c r="AF1029" t="s">
        <v>63</v>
      </c>
      <c r="AH1029">
        <v>0</v>
      </c>
      <c r="AI1029" s="2">
        <v>45294</v>
      </c>
      <c r="AJ1029" t="s">
        <v>64</v>
      </c>
      <c r="AK1029" t="s">
        <v>64</v>
      </c>
      <c r="AL1029" t="s">
        <v>3427</v>
      </c>
      <c r="AM1029" t="s">
        <v>3422</v>
      </c>
      <c r="AN1029" s="3">
        <v>55.22</v>
      </c>
      <c r="AO1029" t="s">
        <v>3425</v>
      </c>
      <c r="AP1029" t="s">
        <v>64</v>
      </c>
      <c r="AQ1029" t="s">
        <v>3426</v>
      </c>
      <c r="AR1029">
        <v>1152</v>
      </c>
      <c r="AS1029" t="s">
        <v>66</v>
      </c>
    </row>
    <row r="1030" spans="1:45" ht="16" x14ac:dyDescent="0.2">
      <c r="A1030">
        <v>2822</v>
      </c>
      <c r="B1030">
        <v>2822</v>
      </c>
      <c r="C1030" s="2">
        <v>45296.041666666657</v>
      </c>
      <c r="D1030" t="s">
        <v>1748</v>
      </c>
      <c r="E1030" t="s">
        <v>2371</v>
      </c>
      <c r="F1030" s="3">
        <v>46.41</v>
      </c>
      <c r="G1030" t="s">
        <v>47</v>
      </c>
      <c r="H1030" s="3">
        <v>0</v>
      </c>
      <c r="I1030" t="s">
        <v>48</v>
      </c>
      <c r="J1030">
        <v>2663</v>
      </c>
      <c r="K1030" t="s">
        <v>49</v>
      </c>
      <c r="L1030" t="s">
        <v>50</v>
      </c>
      <c r="M1030" t="s">
        <v>51</v>
      </c>
      <c r="N1030">
        <v>940</v>
      </c>
      <c r="O1030" t="s">
        <v>52</v>
      </c>
      <c r="P1030" t="s">
        <v>53</v>
      </c>
      <c r="T1030" t="s">
        <v>2516</v>
      </c>
      <c r="U1030" t="s">
        <v>3428</v>
      </c>
      <c r="V1030" t="s">
        <v>2324</v>
      </c>
      <c r="W1030" t="s">
        <v>56</v>
      </c>
      <c r="X1030" t="s">
        <v>3429</v>
      </c>
      <c r="Y1030" t="s">
        <v>2375</v>
      </c>
      <c r="Z1030" s="3">
        <v>19</v>
      </c>
      <c r="AA1030" t="s">
        <v>2519</v>
      </c>
      <c r="AB1030" t="s">
        <v>3430</v>
      </c>
      <c r="AC1030" t="s">
        <v>61</v>
      </c>
      <c r="AD1030" t="s">
        <v>61</v>
      </c>
      <c r="AE1030" t="s">
        <v>3431</v>
      </c>
      <c r="AF1030" t="s">
        <v>63</v>
      </c>
      <c r="AH1030">
        <v>0</v>
      </c>
      <c r="AI1030" s="2">
        <v>45296</v>
      </c>
      <c r="AJ1030" t="s">
        <v>64</v>
      </c>
      <c r="AK1030" t="s">
        <v>64</v>
      </c>
      <c r="AL1030" t="s">
        <v>3432</v>
      </c>
      <c r="AM1030" t="s">
        <v>3428</v>
      </c>
      <c r="AN1030" s="3">
        <v>46.41</v>
      </c>
      <c r="AO1030" t="s">
        <v>3430</v>
      </c>
      <c r="AP1030" t="s">
        <v>64</v>
      </c>
      <c r="AQ1030" t="s">
        <v>3431</v>
      </c>
      <c r="AR1030">
        <v>1151</v>
      </c>
      <c r="AS1030" t="s">
        <v>66</v>
      </c>
    </row>
    <row r="1031" spans="1:45" ht="16" x14ac:dyDescent="0.2">
      <c r="A1031">
        <v>2827</v>
      </c>
      <c r="B1031">
        <v>2827</v>
      </c>
      <c r="C1031" s="2">
        <v>45299.041666666657</v>
      </c>
      <c r="D1031" t="s">
        <v>1782</v>
      </c>
      <c r="E1031" t="s">
        <v>3433</v>
      </c>
      <c r="F1031" s="3">
        <v>337</v>
      </c>
      <c r="G1031" t="s">
        <v>47</v>
      </c>
      <c r="H1031" s="3">
        <v>0</v>
      </c>
      <c r="I1031" t="s">
        <v>48</v>
      </c>
      <c r="J1031">
        <v>2894</v>
      </c>
      <c r="K1031" t="s">
        <v>49</v>
      </c>
      <c r="L1031" t="s">
        <v>50</v>
      </c>
      <c r="M1031" t="s">
        <v>51</v>
      </c>
      <c r="N1031">
        <v>940</v>
      </c>
      <c r="O1031" t="s">
        <v>52</v>
      </c>
      <c r="P1031" t="s">
        <v>53</v>
      </c>
      <c r="T1031" t="s">
        <v>3434</v>
      </c>
      <c r="U1031" t="s">
        <v>3435</v>
      </c>
      <c r="V1031" t="s">
        <v>2319</v>
      </c>
      <c r="W1031" t="s">
        <v>56</v>
      </c>
      <c r="X1031" t="s">
        <v>3436</v>
      </c>
      <c r="Y1031" t="s">
        <v>3437</v>
      </c>
      <c r="Z1031" s="3">
        <v>19</v>
      </c>
      <c r="AA1031" t="s">
        <v>3438</v>
      </c>
      <c r="AB1031" t="s">
        <v>3439</v>
      </c>
      <c r="AC1031" t="s">
        <v>61</v>
      </c>
      <c r="AD1031" t="s">
        <v>61</v>
      </c>
      <c r="AE1031" t="s">
        <v>3440</v>
      </c>
      <c r="AF1031" t="s">
        <v>63</v>
      </c>
      <c r="AH1031">
        <v>0</v>
      </c>
      <c r="AI1031" s="2">
        <v>45299</v>
      </c>
      <c r="AJ1031" t="s">
        <v>64</v>
      </c>
      <c r="AK1031" t="s">
        <v>64</v>
      </c>
      <c r="AL1031" t="s">
        <v>3441</v>
      </c>
      <c r="AM1031" t="s">
        <v>3435</v>
      </c>
      <c r="AN1031" s="3">
        <v>357</v>
      </c>
      <c r="AO1031" t="s">
        <v>3439</v>
      </c>
      <c r="AP1031" t="s">
        <v>64</v>
      </c>
      <c r="AQ1031" t="s">
        <v>3440</v>
      </c>
      <c r="AR1031">
        <v>1150</v>
      </c>
      <c r="AS1031" t="s">
        <v>66</v>
      </c>
    </row>
    <row r="1032" spans="1:45" ht="16" x14ac:dyDescent="0.2">
      <c r="A1032">
        <v>2828</v>
      </c>
      <c r="B1032">
        <v>2828</v>
      </c>
      <c r="C1032" s="2">
        <v>45299.041666666657</v>
      </c>
      <c r="D1032" t="s">
        <v>853</v>
      </c>
      <c r="E1032" t="s">
        <v>3442</v>
      </c>
      <c r="F1032" s="3">
        <v>20</v>
      </c>
      <c r="G1032" t="s">
        <v>47</v>
      </c>
      <c r="H1032" s="3">
        <v>0</v>
      </c>
      <c r="I1032" t="s">
        <v>48</v>
      </c>
      <c r="J1032">
        <v>6864</v>
      </c>
      <c r="K1032" t="s">
        <v>49</v>
      </c>
      <c r="L1032" t="s">
        <v>50</v>
      </c>
      <c r="M1032" t="s">
        <v>799</v>
      </c>
      <c r="N1032">
        <v>940</v>
      </c>
      <c r="O1032" t="s">
        <v>52</v>
      </c>
      <c r="P1032" t="s">
        <v>53</v>
      </c>
      <c r="T1032" t="s">
        <v>3434</v>
      </c>
      <c r="U1032" t="s">
        <v>3435</v>
      </c>
      <c r="V1032" t="s">
        <v>2319</v>
      </c>
      <c r="W1032" t="s">
        <v>56</v>
      </c>
      <c r="X1032" t="s">
        <v>3436</v>
      </c>
      <c r="Y1032" t="s">
        <v>3437</v>
      </c>
      <c r="Z1032" s="3">
        <v>19</v>
      </c>
      <c r="AA1032" t="s">
        <v>3438</v>
      </c>
      <c r="AB1032" t="s">
        <v>3439</v>
      </c>
      <c r="AC1032" t="s">
        <v>61</v>
      </c>
      <c r="AD1032" t="s">
        <v>61</v>
      </c>
      <c r="AE1032" t="s">
        <v>3440</v>
      </c>
      <c r="AF1032" t="s">
        <v>63</v>
      </c>
      <c r="AH1032">
        <v>0</v>
      </c>
      <c r="AI1032" s="2">
        <v>45299</v>
      </c>
      <c r="AJ1032" t="s">
        <v>64</v>
      </c>
      <c r="AK1032" t="s">
        <v>64</v>
      </c>
      <c r="AL1032" t="s">
        <v>3441</v>
      </c>
      <c r="AM1032" t="s">
        <v>3435</v>
      </c>
      <c r="AN1032" s="3">
        <v>357</v>
      </c>
      <c r="AO1032" t="s">
        <v>3439</v>
      </c>
      <c r="AP1032" t="s">
        <v>64</v>
      </c>
      <c r="AQ1032" t="s">
        <v>3440</v>
      </c>
      <c r="AR1032">
        <v>1150</v>
      </c>
      <c r="AS1032" t="s">
        <v>66</v>
      </c>
    </row>
    <row r="1033" spans="1:45" ht="16" x14ac:dyDescent="0.2">
      <c r="A1033">
        <v>2820</v>
      </c>
      <c r="B1033">
        <v>2820</v>
      </c>
      <c r="C1033" s="2">
        <v>45302.041666666657</v>
      </c>
      <c r="D1033" t="s">
        <v>1748</v>
      </c>
      <c r="E1033" t="s">
        <v>2165</v>
      </c>
      <c r="F1033" s="3">
        <v>52.9</v>
      </c>
      <c r="G1033" t="s">
        <v>47</v>
      </c>
      <c r="H1033" s="3">
        <v>0</v>
      </c>
      <c r="I1033" t="s">
        <v>48</v>
      </c>
      <c r="J1033">
        <v>2900</v>
      </c>
      <c r="K1033" t="s">
        <v>49</v>
      </c>
      <c r="L1033" t="s">
        <v>50</v>
      </c>
      <c r="M1033" t="s">
        <v>51</v>
      </c>
      <c r="N1033">
        <v>940</v>
      </c>
      <c r="O1033" t="s">
        <v>52</v>
      </c>
      <c r="P1033" t="s">
        <v>53</v>
      </c>
      <c r="T1033" t="s">
        <v>2313</v>
      </c>
      <c r="U1033" t="s">
        <v>3443</v>
      </c>
      <c r="V1033" t="s">
        <v>2326</v>
      </c>
      <c r="W1033" t="s">
        <v>56</v>
      </c>
      <c r="X1033" t="s">
        <v>3444</v>
      </c>
      <c r="Y1033" t="s">
        <v>323</v>
      </c>
      <c r="Z1033" s="3">
        <v>19</v>
      </c>
      <c r="AA1033" t="s">
        <v>2316</v>
      </c>
      <c r="AB1033" t="s">
        <v>3445</v>
      </c>
      <c r="AC1033" t="s">
        <v>61</v>
      </c>
      <c r="AD1033" t="s">
        <v>61</v>
      </c>
      <c r="AE1033" t="s">
        <v>3446</v>
      </c>
      <c r="AF1033" t="s">
        <v>63</v>
      </c>
      <c r="AH1033">
        <v>0</v>
      </c>
      <c r="AI1033" s="2">
        <v>45302</v>
      </c>
      <c r="AJ1033" t="s">
        <v>64</v>
      </c>
      <c r="AK1033" t="s">
        <v>64</v>
      </c>
      <c r="AL1033" t="s">
        <v>3447</v>
      </c>
      <c r="AM1033" t="s">
        <v>3443</v>
      </c>
      <c r="AN1033" s="3">
        <v>52.9</v>
      </c>
      <c r="AO1033" t="s">
        <v>3445</v>
      </c>
      <c r="AP1033" t="s">
        <v>64</v>
      </c>
      <c r="AQ1033" t="s">
        <v>3446</v>
      </c>
      <c r="AR1033">
        <v>1149</v>
      </c>
      <c r="AS1033" t="s">
        <v>66</v>
      </c>
    </row>
    <row r="1034" spans="1:45" ht="16" x14ac:dyDescent="0.2">
      <c r="A1034">
        <v>2815</v>
      </c>
      <c r="B1034">
        <v>2815</v>
      </c>
      <c r="C1034" s="2">
        <v>45302.5622337963</v>
      </c>
      <c r="E1034" t="s">
        <v>1231</v>
      </c>
      <c r="F1034" s="3">
        <v>438.16</v>
      </c>
      <c r="G1034" t="s">
        <v>47</v>
      </c>
      <c r="H1034" s="3">
        <v>0</v>
      </c>
      <c r="I1034" t="s">
        <v>104</v>
      </c>
      <c r="J1034">
        <v>941</v>
      </c>
      <c r="K1034" t="s">
        <v>52</v>
      </c>
      <c r="L1034" t="s">
        <v>53</v>
      </c>
      <c r="N1034">
        <v>705</v>
      </c>
      <c r="O1034" t="s">
        <v>52</v>
      </c>
      <c r="P1034" t="s">
        <v>53</v>
      </c>
      <c r="T1034" t="s">
        <v>3448</v>
      </c>
      <c r="U1034" t="s">
        <v>3449</v>
      </c>
      <c r="Z1034" s="3"/>
      <c r="AF1034" t="s">
        <v>63</v>
      </c>
      <c r="AH1034">
        <v>0</v>
      </c>
      <c r="AI1034" s="2">
        <v>45302</v>
      </c>
      <c r="AJ1034" t="s">
        <v>64</v>
      </c>
      <c r="AK1034" t="s">
        <v>64</v>
      </c>
      <c r="AL1034" t="s">
        <v>3450</v>
      </c>
      <c r="AM1034" t="s">
        <v>3449</v>
      </c>
      <c r="AN1034" s="3"/>
      <c r="AP1034" t="s">
        <v>64</v>
      </c>
      <c r="AR1034">
        <v>1140</v>
      </c>
      <c r="AS1034" t="s">
        <v>66</v>
      </c>
    </row>
    <row r="1035" spans="1:45" ht="16" x14ac:dyDescent="0.2">
      <c r="A1035">
        <v>2953</v>
      </c>
      <c r="B1035">
        <v>2953</v>
      </c>
      <c r="C1035" s="2">
        <v>45302.5622337963</v>
      </c>
      <c r="D1035" t="s">
        <v>1761</v>
      </c>
      <c r="E1035" t="s">
        <v>3451</v>
      </c>
      <c r="F1035" s="3">
        <v>434.17</v>
      </c>
      <c r="G1035" t="s">
        <v>47</v>
      </c>
      <c r="H1035" s="3">
        <v>0</v>
      </c>
      <c r="I1035" t="s">
        <v>48</v>
      </c>
      <c r="J1035">
        <v>2722</v>
      </c>
      <c r="K1035" t="s">
        <v>49</v>
      </c>
      <c r="L1035" t="s">
        <v>50</v>
      </c>
      <c r="M1035" t="s">
        <v>51</v>
      </c>
      <c r="N1035">
        <v>941</v>
      </c>
      <c r="O1035" t="s">
        <v>52</v>
      </c>
      <c r="P1035" t="s">
        <v>53</v>
      </c>
      <c r="T1035" t="s">
        <v>3452</v>
      </c>
      <c r="U1035" t="s">
        <v>3453</v>
      </c>
      <c r="V1035" t="s">
        <v>2355</v>
      </c>
      <c r="W1035" t="s">
        <v>56</v>
      </c>
      <c r="X1035" t="s">
        <v>3454</v>
      </c>
      <c r="Y1035" t="s">
        <v>3455</v>
      </c>
      <c r="Z1035" s="3">
        <v>0</v>
      </c>
      <c r="AA1035" t="s">
        <v>3456</v>
      </c>
      <c r="AB1035" t="s">
        <v>3457</v>
      </c>
      <c r="AC1035" t="s">
        <v>61</v>
      </c>
      <c r="AD1035" t="s">
        <v>61</v>
      </c>
      <c r="AE1035" t="s">
        <v>3458</v>
      </c>
      <c r="AF1035" t="s">
        <v>63</v>
      </c>
      <c r="AH1035">
        <v>0</v>
      </c>
      <c r="AI1035" s="2">
        <v>45302</v>
      </c>
      <c r="AJ1035" t="s">
        <v>64</v>
      </c>
      <c r="AK1035" t="s">
        <v>64</v>
      </c>
      <c r="AL1035" t="s">
        <v>3459</v>
      </c>
      <c r="AM1035" t="s">
        <v>3453</v>
      </c>
      <c r="AN1035" s="3">
        <v>434.17</v>
      </c>
      <c r="AO1035" t="s">
        <v>3457</v>
      </c>
      <c r="AP1035" t="s">
        <v>64</v>
      </c>
      <c r="AQ1035" t="s">
        <v>3458</v>
      </c>
      <c r="AR1035">
        <v>1141</v>
      </c>
      <c r="AS1035" t="s">
        <v>66</v>
      </c>
    </row>
    <row r="1036" spans="1:45" ht="16" x14ac:dyDescent="0.2">
      <c r="A1036">
        <v>2954</v>
      </c>
      <c r="B1036">
        <v>2954</v>
      </c>
      <c r="C1036" s="2">
        <v>45302.5622337963</v>
      </c>
      <c r="D1036" t="s">
        <v>1748</v>
      </c>
      <c r="E1036" t="s">
        <v>3335</v>
      </c>
      <c r="F1036" s="3">
        <v>3.99</v>
      </c>
      <c r="G1036" t="s">
        <v>47</v>
      </c>
      <c r="H1036" s="3">
        <v>0</v>
      </c>
      <c r="I1036" t="s">
        <v>48</v>
      </c>
      <c r="J1036">
        <v>2705</v>
      </c>
      <c r="K1036" t="s">
        <v>49</v>
      </c>
      <c r="L1036" t="s">
        <v>50</v>
      </c>
      <c r="M1036" t="s">
        <v>51</v>
      </c>
      <c r="N1036">
        <v>941</v>
      </c>
      <c r="O1036" t="s">
        <v>52</v>
      </c>
      <c r="P1036" t="s">
        <v>53</v>
      </c>
      <c r="T1036" t="s">
        <v>3452</v>
      </c>
      <c r="U1036" t="s">
        <v>3453</v>
      </c>
      <c r="V1036" t="s">
        <v>2355</v>
      </c>
      <c r="W1036" t="s">
        <v>56</v>
      </c>
      <c r="X1036" t="s">
        <v>3454</v>
      </c>
      <c r="Y1036" t="s">
        <v>3455</v>
      </c>
      <c r="Z1036" s="3">
        <v>0</v>
      </c>
      <c r="AA1036" t="s">
        <v>3456</v>
      </c>
      <c r="AB1036" t="s">
        <v>3457</v>
      </c>
      <c r="AC1036" t="s">
        <v>61</v>
      </c>
      <c r="AD1036" t="s">
        <v>61</v>
      </c>
      <c r="AE1036" t="s">
        <v>3458</v>
      </c>
      <c r="AF1036" t="s">
        <v>63</v>
      </c>
      <c r="AH1036">
        <v>0</v>
      </c>
      <c r="AI1036" s="2">
        <v>45302</v>
      </c>
      <c r="AJ1036" t="s">
        <v>64</v>
      </c>
      <c r="AK1036" t="s">
        <v>64</v>
      </c>
      <c r="AL1036" t="s">
        <v>3459</v>
      </c>
      <c r="AM1036" t="s">
        <v>3453</v>
      </c>
      <c r="AN1036" s="3">
        <v>434.17</v>
      </c>
      <c r="AO1036" t="s">
        <v>3457</v>
      </c>
      <c r="AP1036" t="s">
        <v>64</v>
      </c>
      <c r="AQ1036" t="s">
        <v>3458</v>
      </c>
      <c r="AR1036">
        <v>1141</v>
      </c>
      <c r="AS1036" t="s">
        <v>66</v>
      </c>
    </row>
    <row r="1037" spans="1:45" ht="16" x14ac:dyDescent="0.2">
      <c r="A1037">
        <v>2818</v>
      </c>
      <c r="B1037">
        <v>2818</v>
      </c>
      <c r="C1037" s="2">
        <v>45306.041666666657</v>
      </c>
      <c r="D1037" t="s">
        <v>1748</v>
      </c>
      <c r="E1037" t="s">
        <v>188</v>
      </c>
      <c r="F1037" s="3">
        <v>60</v>
      </c>
      <c r="G1037" t="s">
        <v>47</v>
      </c>
      <c r="H1037" s="3">
        <v>0</v>
      </c>
      <c r="I1037" t="s">
        <v>48</v>
      </c>
      <c r="J1037">
        <v>2753</v>
      </c>
      <c r="K1037" t="s">
        <v>49</v>
      </c>
      <c r="L1037" t="s">
        <v>50</v>
      </c>
      <c r="M1037" t="s">
        <v>51</v>
      </c>
      <c r="N1037">
        <v>940</v>
      </c>
      <c r="O1037" t="s">
        <v>52</v>
      </c>
      <c r="P1037" t="s">
        <v>53</v>
      </c>
      <c r="T1037" t="s">
        <v>189</v>
      </c>
      <c r="U1037" t="s">
        <v>3460</v>
      </c>
      <c r="Z1037" s="3"/>
      <c r="AF1037" t="s">
        <v>63</v>
      </c>
      <c r="AH1037">
        <v>0</v>
      </c>
      <c r="AI1037" s="2">
        <v>45306</v>
      </c>
      <c r="AJ1037" t="s">
        <v>64</v>
      </c>
      <c r="AK1037" t="s">
        <v>64</v>
      </c>
      <c r="AL1037" t="s">
        <v>3461</v>
      </c>
      <c r="AM1037" t="s">
        <v>3460</v>
      </c>
      <c r="AN1037" s="3"/>
      <c r="AP1037" t="s">
        <v>64</v>
      </c>
      <c r="AR1037">
        <v>1147</v>
      </c>
      <c r="AS1037" t="s">
        <v>66</v>
      </c>
    </row>
    <row r="1038" spans="1:45" ht="16" x14ac:dyDescent="0.2">
      <c r="A1038">
        <v>2819</v>
      </c>
      <c r="B1038">
        <v>2819</v>
      </c>
      <c r="C1038" s="2">
        <v>45306.041666666657</v>
      </c>
      <c r="E1038" t="s">
        <v>1265</v>
      </c>
      <c r="F1038" s="3">
        <v>438.16</v>
      </c>
      <c r="G1038" t="s">
        <v>47</v>
      </c>
      <c r="H1038" s="3">
        <v>0</v>
      </c>
      <c r="I1038" t="s">
        <v>48</v>
      </c>
      <c r="J1038">
        <v>705</v>
      </c>
      <c r="K1038" t="s">
        <v>52</v>
      </c>
      <c r="L1038" t="s">
        <v>53</v>
      </c>
      <c r="N1038">
        <v>940</v>
      </c>
      <c r="O1038" t="s">
        <v>52</v>
      </c>
      <c r="P1038" t="s">
        <v>53</v>
      </c>
      <c r="T1038" t="s">
        <v>3452</v>
      </c>
      <c r="U1038" t="s">
        <v>3462</v>
      </c>
      <c r="Z1038" s="3"/>
      <c r="AF1038" t="s">
        <v>63</v>
      </c>
      <c r="AH1038">
        <v>0</v>
      </c>
      <c r="AI1038" s="2">
        <v>45306</v>
      </c>
      <c r="AJ1038" t="s">
        <v>64</v>
      </c>
      <c r="AK1038" t="s">
        <v>64</v>
      </c>
      <c r="AL1038" t="s">
        <v>3463</v>
      </c>
      <c r="AM1038" t="s">
        <v>3462</v>
      </c>
      <c r="AN1038" s="3"/>
      <c r="AP1038" t="s">
        <v>64</v>
      </c>
      <c r="AR1038">
        <v>1148</v>
      </c>
      <c r="AS1038" t="s">
        <v>66</v>
      </c>
    </row>
    <row r="1039" spans="1:45" ht="16" x14ac:dyDescent="0.2">
      <c r="A1039">
        <v>2835</v>
      </c>
      <c r="B1039">
        <v>2835</v>
      </c>
      <c r="C1039" s="2">
        <v>45307.041666666657</v>
      </c>
      <c r="E1039" t="s">
        <v>215</v>
      </c>
      <c r="F1039" s="3">
        <v>1085.9000000000001</v>
      </c>
      <c r="G1039" t="s">
        <v>47</v>
      </c>
      <c r="H1039" s="3">
        <v>0</v>
      </c>
      <c r="I1039" t="s">
        <v>48</v>
      </c>
      <c r="J1039">
        <v>1700</v>
      </c>
      <c r="K1039" t="s">
        <v>52</v>
      </c>
      <c r="L1039" t="s">
        <v>203</v>
      </c>
      <c r="N1039">
        <v>940</v>
      </c>
      <c r="O1039" t="s">
        <v>52</v>
      </c>
      <c r="P1039" t="s">
        <v>53</v>
      </c>
      <c r="T1039" t="s">
        <v>3148</v>
      </c>
      <c r="U1039" t="s">
        <v>3464</v>
      </c>
      <c r="Z1039" s="3"/>
      <c r="AF1039" t="s">
        <v>63</v>
      </c>
      <c r="AH1039">
        <v>0</v>
      </c>
      <c r="AI1039" s="2">
        <v>45307</v>
      </c>
      <c r="AJ1039" t="s">
        <v>64</v>
      </c>
      <c r="AK1039" t="s">
        <v>64</v>
      </c>
      <c r="AL1039" t="s">
        <v>3465</v>
      </c>
      <c r="AM1039" t="s">
        <v>3464</v>
      </c>
      <c r="AN1039" s="3"/>
      <c r="AP1039" t="s">
        <v>64</v>
      </c>
      <c r="AR1039">
        <v>1156</v>
      </c>
      <c r="AS1039" t="s">
        <v>66</v>
      </c>
    </row>
    <row r="1040" spans="1:45" ht="16" x14ac:dyDescent="0.2">
      <c r="A1040">
        <v>2850</v>
      </c>
      <c r="B1040">
        <v>2850</v>
      </c>
      <c r="C1040" s="2">
        <v>45308.041666666657</v>
      </c>
      <c r="E1040" t="s">
        <v>3466</v>
      </c>
      <c r="F1040" s="3">
        <v>1085.9000000000001</v>
      </c>
      <c r="G1040" t="s">
        <v>47</v>
      </c>
      <c r="H1040" s="3">
        <v>0</v>
      </c>
      <c r="I1040" t="s">
        <v>104</v>
      </c>
      <c r="J1040">
        <v>940</v>
      </c>
      <c r="K1040" t="s">
        <v>52</v>
      </c>
      <c r="L1040" t="s">
        <v>53</v>
      </c>
      <c r="N1040">
        <v>705</v>
      </c>
      <c r="O1040" t="s">
        <v>52</v>
      </c>
      <c r="P1040" t="s">
        <v>53</v>
      </c>
      <c r="T1040" t="s">
        <v>3467</v>
      </c>
      <c r="U1040" t="s">
        <v>3468</v>
      </c>
      <c r="Z1040" s="3"/>
      <c r="AF1040" t="s">
        <v>63</v>
      </c>
      <c r="AH1040">
        <v>0</v>
      </c>
      <c r="AI1040" s="2">
        <v>45308</v>
      </c>
      <c r="AJ1040" t="s">
        <v>64</v>
      </c>
      <c r="AK1040" t="s">
        <v>64</v>
      </c>
      <c r="AL1040" t="s">
        <v>3469</v>
      </c>
      <c r="AM1040" t="s">
        <v>3468</v>
      </c>
      <c r="AN1040" s="3"/>
      <c r="AP1040" t="s">
        <v>64</v>
      </c>
      <c r="AR1040">
        <v>1159</v>
      </c>
      <c r="AS1040" t="s">
        <v>66</v>
      </c>
    </row>
    <row r="1041" spans="1:45" ht="16" x14ac:dyDescent="0.2">
      <c r="A1041">
        <v>2840</v>
      </c>
      <c r="B1041">
        <v>2840</v>
      </c>
      <c r="C1041" s="2">
        <v>45308.57984953704</v>
      </c>
      <c r="E1041" t="s">
        <v>1231</v>
      </c>
      <c r="F1041" s="3">
        <v>117.81</v>
      </c>
      <c r="G1041" t="s">
        <v>47</v>
      </c>
      <c r="H1041" s="3">
        <v>0</v>
      </c>
      <c r="I1041" t="s">
        <v>104</v>
      </c>
      <c r="J1041">
        <v>941</v>
      </c>
      <c r="K1041" t="s">
        <v>52</v>
      </c>
      <c r="L1041" t="s">
        <v>53</v>
      </c>
      <c r="N1041">
        <v>705</v>
      </c>
      <c r="O1041" t="s">
        <v>52</v>
      </c>
      <c r="P1041" t="s">
        <v>53</v>
      </c>
      <c r="T1041" t="s">
        <v>3470</v>
      </c>
      <c r="U1041" t="s">
        <v>3471</v>
      </c>
      <c r="Z1041" s="3"/>
      <c r="AF1041" t="s">
        <v>63</v>
      </c>
      <c r="AH1041">
        <v>0</v>
      </c>
      <c r="AI1041" s="2">
        <v>45308</v>
      </c>
      <c r="AJ1041" t="s">
        <v>64</v>
      </c>
      <c r="AK1041" t="s">
        <v>64</v>
      </c>
      <c r="AL1041" t="s">
        <v>3472</v>
      </c>
      <c r="AM1041" t="s">
        <v>3471</v>
      </c>
      <c r="AN1041" s="3"/>
      <c r="AP1041" t="s">
        <v>64</v>
      </c>
      <c r="AR1041">
        <v>1157</v>
      </c>
      <c r="AS1041" t="s">
        <v>66</v>
      </c>
    </row>
    <row r="1042" spans="1:45" ht="16" x14ac:dyDescent="0.2">
      <c r="A1042">
        <v>2841</v>
      </c>
      <c r="B1042">
        <v>2841</v>
      </c>
      <c r="C1042" s="2">
        <v>45308.57984953704</v>
      </c>
      <c r="D1042" t="s">
        <v>1761</v>
      </c>
      <c r="E1042" t="s">
        <v>1762</v>
      </c>
      <c r="F1042" s="3">
        <v>117.81</v>
      </c>
      <c r="G1042" t="s">
        <v>47</v>
      </c>
      <c r="H1042" s="3">
        <v>0</v>
      </c>
      <c r="I1042" t="s">
        <v>48</v>
      </c>
      <c r="J1042">
        <v>2710</v>
      </c>
      <c r="K1042" t="s">
        <v>49</v>
      </c>
      <c r="L1042" t="s">
        <v>50</v>
      </c>
      <c r="M1042" t="s">
        <v>51</v>
      </c>
      <c r="N1042">
        <v>941</v>
      </c>
      <c r="O1042" t="s">
        <v>52</v>
      </c>
      <c r="P1042" t="s">
        <v>53</v>
      </c>
      <c r="T1042" t="s">
        <v>3473</v>
      </c>
      <c r="U1042" t="s">
        <v>3474</v>
      </c>
      <c r="V1042" t="s">
        <v>2413</v>
      </c>
      <c r="W1042" t="s">
        <v>56</v>
      </c>
      <c r="X1042" t="s">
        <v>3475</v>
      </c>
      <c r="Y1042" t="s">
        <v>1767</v>
      </c>
      <c r="Z1042" s="3">
        <v>19</v>
      </c>
      <c r="AA1042" t="s">
        <v>3470</v>
      </c>
      <c r="AB1042" t="s">
        <v>3476</v>
      </c>
      <c r="AC1042" t="s">
        <v>61</v>
      </c>
      <c r="AD1042" t="s">
        <v>61</v>
      </c>
      <c r="AE1042" t="s">
        <v>3477</v>
      </c>
      <c r="AF1042" t="s">
        <v>63</v>
      </c>
      <c r="AH1042">
        <v>0</v>
      </c>
      <c r="AI1042" s="2">
        <v>45308</v>
      </c>
      <c r="AJ1042" t="s">
        <v>64</v>
      </c>
      <c r="AK1042" t="s">
        <v>64</v>
      </c>
      <c r="AL1042" t="s">
        <v>3478</v>
      </c>
      <c r="AM1042" t="s">
        <v>3474</v>
      </c>
      <c r="AN1042" s="3">
        <v>117.81</v>
      </c>
      <c r="AO1042" t="s">
        <v>3476</v>
      </c>
      <c r="AP1042" t="s">
        <v>64</v>
      </c>
      <c r="AQ1042" t="s">
        <v>3477</v>
      </c>
      <c r="AR1042">
        <v>1158</v>
      </c>
      <c r="AS1042" t="s">
        <v>66</v>
      </c>
    </row>
    <row r="1043" spans="1:45" ht="16" x14ac:dyDescent="0.2">
      <c r="A1043">
        <v>2843</v>
      </c>
      <c r="B1043">
        <v>2843</v>
      </c>
      <c r="C1043" s="2">
        <v>45310.041666666657</v>
      </c>
      <c r="E1043" t="s">
        <v>1265</v>
      </c>
      <c r="F1043" s="3">
        <v>117.81</v>
      </c>
      <c r="G1043" t="s">
        <v>47</v>
      </c>
      <c r="H1043" s="3">
        <v>0</v>
      </c>
      <c r="I1043" t="s">
        <v>48</v>
      </c>
      <c r="J1043">
        <v>705</v>
      </c>
      <c r="K1043" t="s">
        <v>52</v>
      </c>
      <c r="L1043" t="s">
        <v>53</v>
      </c>
      <c r="N1043">
        <v>940</v>
      </c>
      <c r="O1043" t="s">
        <v>52</v>
      </c>
      <c r="P1043" t="s">
        <v>53</v>
      </c>
      <c r="T1043" t="s">
        <v>3473</v>
      </c>
      <c r="U1043" t="s">
        <v>3479</v>
      </c>
      <c r="Z1043" s="3"/>
      <c r="AF1043" t="s">
        <v>63</v>
      </c>
      <c r="AH1043">
        <v>0</v>
      </c>
      <c r="AI1043" s="2">
        <v>45310</v>
      </c>
      <c r="AJ1043" t="s">
        <v>64</v>
      </c>
      <c r="AK1043" t="s">
        <v>64</v>
      </c>
      <c r="AL1043" t="s">
        <v>3480</v>
      </c>
      <c r="AM1043" t="s">
        <v>3479</v>
      </c>
      <c r="AN1043" s="3"/>
      <c r="AP1043" t="s">
        <v>64</v>
      </c>
      <c r="AR1043">
        <v>1160</v>
      </c>
      <c r="AS1043" t="s">
        <v>66</v>
      </c>
    </row>
    <row r="1044" spans="1:45" ht="16" x14ac:dyDescent="0.2">
      <c r="A1044">
        <v>2882</v>
      </c>
      <c r="B1044">
        <v>2882</v>
      </c>
      <c r="C1044" s="2">
        <v>45313</v>
      </c>
      <c r="E1044" t="s">
        <v>3481</v>
      </c>
      <c r="F1044" s="3">
        <v>62.3</v>
      </c>
      <c r="G1044" t="s">
        <v>47</v>
      </c>
      <c r="H1044" s="3">
        <v>0</v>
      </c>
      <c r="I1044" t="s">
        <v>104</v>
      </c>
      <c r="J1044">
        <v>942</v>
      </c>
      <c r="K1044" t="s">
        <v>52</v>
      </c>
      <c r="L1044" t="s">
        <v>53</v>
      </c>
      <c r="N1044">
        <v>705</v>
      </c>
      <c r="O1044" t="s">
        <v>52</v>
      </c>
      <c r="P1044" t="s">
        <v>53</v>
      </c>
      <c r="T1044" t="s">
        <v>3482</v>
      </c>
      <c r="U1044" t="s">
        <v>3483</v>
      </c>
      <c r="Z1044" s="3"/>
      <c r="AF1044" t="s">
        <v>63</v>
      </c>
      <c r="AH1044">
        <v>0</v>
      </c>
      <c r="AI1044" s="2">
        <v>45313</v>
      </c>
      <c r="AJ1044" t="s">
        <v>64</v>
      </c>
      <c r="AK1044" t="s">
        <v>64</v>
      </c>
      <c r="AL1044" t="s">
        <v>3484</v>
      </c>
      <c r="AM1044" t="s">
        <v>3483</v>
      </c>
      <c r="AN1044" s="3"/>
      <c r="AP1044" t="s">
        <v>64</v>
      </c>
      <c r="AR1044">
        <v>1183</v>
      </c>
      <c r="AS1044" t="s">
        <v>66</v>
      </c>
    </row>
    <row r="1045" spans="1:45" ht="16" x14ac:dyDescent="0.2">
      <c r="A1045">
        <v>2876</v>
      </c>
      <c r="B1045">
        <v>2876</v>
      </c>
      <c r="C1045" s="2">
        <v>45313</v>
      </c>
      <c r="D1045" t="s">
        <v>1761</v>
      </c>
      <c r="E1045" t="s">
        <v>2032</v>
      </c>
      <c r="F1045" s="3">
        <v>22.17</v>
      </c>
      <c r="G1045" t="s">
        <v>47</v>
      </c>
      <c r="H1045" s="3">
        <v>0</v>
      </c>
      <c r="I1045" t="s">
        <v>48</v>
      </c>
      <c r="J1045">
        <v>2720</v>
      </c>
      <c r="K1045" t="s">
        <v>49</v>
      </c>
      <c r="L1045" t="s">
        <v>50</v>
      </c>
      <c r="M1045" t="s">
        <v>51</v>
      </c>
      <c r="N1045">
        <v>942</v>
      </c>
      <c r="O1045" t="s">
        <v>52</v>
      </c>
      <c r="P1045" t="s">
        <v>53</v>
      </c>
      <c r="T1045" t="s">
        <v>3485</v>
      </c>
      <c r="U1045" t="s">
        <v>3486</v>
      </c>
      <c r="V1045" t="s">
        <v>2422</v>
      </c>
      <c r="W1045" t="s">
        <v>56</v>
      </c>
      <c r="X1045" t="s">
        <v>3487</v>
      </c>
      <c r="Y1045" t="s">
        <v>2036</v>
      </c>
      <c r="Z1045" s="3">
        <v>19</v>
      </c>
      <c r="AA1045" t="s">
        <v>3488</v>
      </c>
      <c r="AB1045" t="s">
        <v>3489</v>
      </c>
      <c r="AC1045" t="s">
        <v>61</v>
      </c>
      <c r="AD1045" t="s">
        <v>61</v>
      </c>
      <c r="AE1045" t="s">
        <v>3490</v>
      </c>
      <c r="AF1045" t="s">
        <v>63</v>
      </c>
      <c r="AH1045">
        <v>0</v>
      </c>
      <c r="AI1045" s="2">
        <v>45313</v>
      </c>
      <c r="AJ1045" t="s">
        <v>64</v>
      </c>
      <c r="AK1045" t="s">
        <v>64</v>
      </c>
      <c r="AL1045" t="s">
        <v>3491</v>
      </c>
      <c r="AM1045" t="s">
        <v>3486</v>
      </c>
      <c r="AN1045" s="3">
        <v>22.17</v>
      </c>
      <c r="AO1045" t="s">
        <v>3489</v>
      </c>
      <c r="AP1045" t="s">
        <v>64</v>
      </c>
      <c r="AQ1045" t="s">
        <v>3490</v>
      </c>
      <c r="AR1045">
        <v>1182</v>
      </c>
      <c r="AS1045" t="s">
        <v>66</v>
      </c>
    </row>
    <row r="1046" spans="1:45" ht="16" x14ac:dyDescent="0.2">
      <c r="A1046">
        <v>2849</v>
      </c>
      <c r="B1046">
        <v>2849</v>
      </c>
      <c r="C1046" s="2">
        <v>45313.041666666657</v>
      </c>
      <c r="D1046" t="s">
        <v>1538</v>
      </c>
      <c r="E1046" t="s">
        <v>3492</v>
      </c>
      <c r="F1046" s="3">
        <v>55800</v>
      </c>
      <c r="G1046" t="s">
        <v>47</v>
      </c>
      <c r="H1046" s="3">
        <v>0</v>
      </c>
      <c r="I1046" t="s">
        <v>104</v>
      </c>
      <c r="J1046">
        <v>940</v>
      </c>
      <c r="K1046" t="s">
        <v>52</v>
      </c>
      <c r="L1046" t="s">
        <v>53</v>
      </c>
      <c r="N1046">
        <v>3200</v>
      </c>
      <c r="O1046" t="s">
        <v>49</v>
      </c>
      <c r="P1046" t="s">
        <v>105</v>
      </c>
      <c r="Q1046" t="s">
        <v>106</v>
      </c>
      <c r="T1046" t="s">
        <v>3493</v>
      </c>
      <c r="U1046" t="s">
        <v>3494</v>
      </c>
      <c r="V1046" t="s">
        <v>2365</v>
      </c>
      <c r="W1046" t="s">
        <v>56</v>
      </c>
      <c r="X1046" t="s">
        <v>3495</v>
      </c>
      <c r="Y1046" t="s">
        <v>446</v>
      </c>
      <c r="Z1046" s="3">
        <v>0</v>
      </c>
      <c r="AA1046" t="s">
        <v>3496</v>
      </c>
      <c r="AB1046" t="s">
        <v>3497</v>
      </c>
      <c r="AC1046" t="s">
        <v>61</v>
      </c>
      <c r="AD1046" t="s">
        <v>61</v>
      </c>
      <c r="AE1046" t="s">
        <v>3498</v>
      </c>
      <c r="AF1046" t="s">
        <v>63</v>
      </c>
      <c r="AH1046">
        <v>0</v>
      </c>
      <c r="AI1046" s="2">
        <v>45313</v>
      </c>
      <c r="AJ1046" t="s">
        <v>64</v>
      </c>
      <c r="AK1046" t="s">
        <v>64</v>
      </c>
      <c r="AL1046" t="s">
        <v>3499</v>
      </c>
      <c r="AM1046" t="s">
        <v>3494</v>
      </c>
      <c r="AN1046" s="3">
        <v>55800</v>
      </c>
      <c r="AO1046" t="s">
        <v>3497</v>
      </c>
      <c r="AP1046" t="s">
        <v>64</v>
      </c>
      <c r="AQ1046" t="s">
        <v>3498</v>
      </c>
      <c r="AR1046">
        <v>1162</v>
      </c>
      <c r="AS1046" t="s">
        <v>66</v>
      </c>
    </row>
    <row r="1047" spans="1:45" ht="16" x14ac:dyDescent="0.2">
      <c r="A1047">
        <v>2844</v>
      </c>
      <c r="B1047">
        <v>2844</v>
      </c>
      <c r="C1047" s="2">
        <v>45313.041666666657</v>
      </c>
      <c r="E1047" t="s">
        <v>744</v>
      </c>
      <c r="F1047" s="3">
        <v>62.3</v>
      </c>
      <c r="G1047" t="s">
        <v>47</v>
      </c>
      <c r="H1047" s="3">
        <v>0</v>
      </c>
      <c r="I1047" t="s">
        <v>48</v>
      </c>
      <c r="J1047">
        <v>705</v>
      </c>
      <c r="K1047" t="s">
        <v>52</v>
      </c>
      <c r="L1047" t="s">
        <v>53</v>
      </c>
      <c r="N1047">
        <v>940</v>
      </c>
      <c r="O1047" t="s">
        <v>52</v>
      </c>
      <c r="P1047" t="s">
        <v>53</v>
      </c>
      <c r="T1047" t="s">
        <v>3500</v>
      </c>
      <c r="U1047" t="s">
        <v>3501</v>
      </c>
      <c r="Z1047" s="3"/>
      <c r="AF1047" t="s">
        <v>63</v>
      </c>
      <c r="AH1047">
        <v>0</v>
      </c>
      <c r="AI1047" s="2">
        <v>45313</v>
      </c>
      <c r="AJ1047" t="s">
        <v>64</v>
      </c>
      <c r="AK1047" t="s">
        <v>64</v>
      </c>
      <c r="AL1047" t="s">
        <v>3502</v>
      </c>
      <c r="AM1047" t="s">
        <v>3501</v>
      </c>
      <c r="AN1047" s="3"/>
      <c r="AP1047" t="s">
        <v>64</v>
      </c>
      <c r="AR1047">
        <v>1161</v>
      </c>
      <c r="AS1047" t="s">
        <v>66</v>
      </c>
    </row>
    <row r="1048" spans="1:45" ht="16" x14ac:dyDescent="0.2">
      <c r="A1048">
        <v>2887</v>
      </c>
      <c r="B1048">
        <v>2887</v>
      </c>
      <c r="C1048" s="2">
        <v>45314</v>
      </c>
      <c r="D1048" t="s">
        <v>1761</v>
      </c>
      <c r="E1048" t="s">
        <v>3503</v>
      </c>
      <c r="F1048" s="3">
        <v>4.99</v>
      </c>
      <c r="G1048" t="s">
        <v>47</v>
      </c>
      <c r="H1048" s="3">
        <v>0</v>
      </c>
      <c r="I1048" t="s">
        <v>48</v>
      </c>
      <c r="J1048">
        <v>2720</v>
      </c>
      <c r="K1048" t="s">
        <v>49</v>
      </c>
      <c r="L1048" t="s">
        <v>50</v>
      </c>
      <c r="M1048" t="s">
        <v>51</v>
      </c>
      <c r="N1048">
        <v>942</v>
      </c>
      <c r="O1048" t="s">
        <v>52</v>
      </c>
      <c r="P1048" t="s">
        <v>53</v>
      </c>
      <c r="T1048" t="s">
        <v>1043</v>
      </c>
      <c r="U1048" t="s">
        <v>3504</v>
      </c>
      <c r="V1048" t="s">
        <v>2474</v>
      </c>
      <c r="W1048" t="s">
        <v>56</v>
      </c>
      <c r="X1048" t="s">
        <v>3505</v>
      </c>
      <c r="Y1048" t="s">
        <v>953</v>
      </c>
      <c r="Z1048" s="3">
        <v>19</v>
      </c>
      <c r="AA1048" t="s">
        <v>1046</v>
      </c>
      <c r="AB1048" t="s">
        <v>3506</v>
      </c>
      <c r="AC1048" t="s">
        <v>61</v>
      </c>
      <c r="AD1048" t="s">
        <v>61</v>
      </c>
      <c r="AE1048" t="s">
        <v>3507</v>
      </c>
      <c r="AF1048" t="s">
        <v>63</v>
      </c>
      <c r="AH1048">
        <v>0</v>
      </c>
      <c r="AI1048" s="2">
        <v>45314</v>
      </c>
      <c r="AJ1048" t="s">
        <v>64</v>
      </c>
      <c r="AK1048" t="s">
        <v>64</v>
      </c>
      <c r="AL1048" t="s">
        <v>3508</v>
      </c>
      <c r="AM1048" t="s">
        <v>3504</v>
      </c>
      <c r="AN1048" s="3">
        <v>4.99</v>
      </c>
      <c r="AO1048" t="s">
        <v>3506</v>
      </c>
      <c r="AP1048" t="s">
        <v>64</v>
      </c>
      <c r="AQ1048" t="s">
        <v>3507</v>
      </c>
      <c r="AR1048">
        <v>1184</v>
      </c>
      <c r="AS1048" t="s">
        <v>66</v>
      </c>
    </row>
    <row r="1049" spans="1:45" ht="16" x14ac:dyDescent="0.2">
      <c r="A1049">
        <v>2847</v>
      </c>
      <c r="B1049">
        <v>2847</v>
      </c>
      <c r="C1049" s="2">
        <v>45314.041666666657</v>
      </c>
      <c r="D1049" t="s">
        <v>1814</v>
      </c>
      <c r="E1049" t="s">
        <v>3509</v>
      </c>
      <c r="F1049" s="3">
        <v>691.7</v>
      </c>
      <c r="G1049" t="s">
        <v>47</v>
      </c>
      <c r="H1049" s="3">
        <v>0</v>
      </c>
      <c r="I1049" t="s">
        <v>48</v>
      </c>
      <c r="J1049">
        <v>2722</v>
      </c>
      <c r="K1049" t="s">
        <v>49</v>
      </c>
      <c r="L1049" t="s">
        <v>50</v>
      </c>
      <c r="M1049" t="s">
        <v>51</v>
      </c>
      <c r="N1049">
        <v>940</v>
      </c>
      <c r="O1049" t="s">
        <v>52</v>
      </c>
      <c r="P1049" t="s">
        <v>53</v>
      </c>
      <c r="T1049" t="s">
        <v>3365</v>
      </c>
      <c r="U1049" t="s">
        <v>3510</v>
      </c>
      <c r="V1049" t="s">
        <v>2349</v>
      </c>
      <c r="W1049" t="s">
        <v>56</v>
      </c>
      <c r="X1049" t="s">
        <v>3511</v>
      </c>
      <c r="Y1049" t="s">
        <v>3368</v>
      </c>
      <c r="Z1049" s="3">
        <v>0</v>
      </c>
      <c r="AA1049" t="s">
        <v>3369</v>
      </c>
      <c r="AB1049" t="s">
        <v>3445</v>
      </c>
      <c r="AC1049" t="s">
        <v>61</v>
      </c>
      <c r="AD1049" t="s">
        <v>61</v>
      </c>
      <c r="AE1049" t="s">
        <v>3512</v>
      </c>
      <c r="AF1049" t="s">
        <v>63</v>
      </c>
      <c r="AH1049">
        <v>0</v>
      </c>
      <c r="AI1049" s="2">
        <v>45314</v>
      </c>
      <c r="AJ1049" t="s">
        <v>64</v>
      </c>
      <c r="AK1049" t="s">
        <v>64</v>
      </c>
      <c r="AL1049" t="s">
        <v>3513</v>
      </c>
      <c r="AM1049" t="s">
        <v>3510</v>
      </c>
      <c r="AN1049" s="3">
        <v>691.7</v>
      </c>
      <c r="AO1049" t="s">
        <v>3445</v>
      </c>
      <c r="AP1049" t="s">
        <v>64</v>
      </c>
      <c r="AQ1049" t="s">
        <v>3512</v>
      </c>
      <c r="AR1049">
        <v>1164</v>
      </c>
      <c r="AS1049" t="s">
        <v>66</v>
      </c>
    </row>
    <row r="1050" spans="1:45" ht="16" x14ac:dyDescent="0.2">
      <c r="A1050">
        <v>2848</v>
      </c>
      <c r="B1050">
        <v>2848</v>
      </c>
      <c r="C1050" s="2">
        <v>45314.041666666657</v>
      </c>
      <c r="D1050" t="s">
        <v>1748</v>
      </c>
      <c r="E1050" t="s">
        <v>3514</v>
      </c>
      <c r="F1050" s="3">
        <v>9.5</v>
      </c>
      <c r="G1050" t="s">
        <v>47</v>
      </c>
      <c r="H1050" s="3">
        <v>0</v>
      </c>
      <c r="I1050" t="s">
        <v>48</v>
      </c>
      <c r="J1050">
        <v>2705</v>
      </c>
      <c r="K1050" t="s">
        <v>49</v>
      </c>
      <c r="L1050" t="s">
        <v>50</v>
      </c>
      <c r="M1050" t="s">
        <v>51</v>
      </c>
      <c r="N1050">
        <v>940</v>
      </c>
      <c r="O1050" t="s">
        <v>52</v>
      </c>
      <c r="P1050" t="s">
        <v>53</v>
      </c>
      <c r="T1050" t="s">
        <v>3365</v>
      </c>
      <c r="U1050" t="s">
        <v>3510</v>
      </c>
      <c r="V1050" t="s">
        <v>2349</v>
      </c>
      <c r="W1050" t="s">
        <v>56</v>
      </c>
      <c r="X1050" t="s">
        <v>3511</v>
      </c>
      <c r="Y1050" t="s">
        <v>3368</v>
      </c>
      <c r="Z1050" s="3">
        <v>0</v>
      </c>
      <c r="AA1050" t="s">
        <v>3369</v>
      </c>
      <c r="AB1050" t="s">
        <v>3445</v>
      </c>
      <c r="AC1050" t="s">
        <v>61</v>
      </c>
      <c r="AD1050" t="s">
        <v>61</v>
      </c>
      <c r="AE1050" t="s">
        <v>3512</v>
      </c>
      <c r="AF1050" t="s">
        <v>63</v>
      </c>
      <c r="AH1050">
        <v>0</v>
      </c>
      <c r="AI1050" s="2">
        <v>45314</v>
      </c>
      <c r="AJ1050" t="s">
        <v>64</v>
      </c>
      <c r="AK1050" t="s">
        <v>64</v>
      </c>
      <c r="AL1050" t="s">
        <v>3513</v>
      </c>
      <c r="AM1050" t="s">
        <v>3510</v>
      </c>
      <c r="AN1050" s="3">
        <v>691.7</v>
      </c>
      <c r="AO1050" t="s">
        <v>3445</v>
      </c>
      <c r="AP1050" t="s">
        <v>64</v>
      </c>
      <c r="AQ1050" t="s">
        <v>3512</v>
      </c>
      <c r="AR1050">
        <v>1164</v>
      </c>
      <c r="AS1050" t="s">
        <v>66</v>
      </c>
    </row>
    <row r="1051" spans="1:45" ht="16" x14ac:dyDescent="0.2">
      <c r="A1051">
        <v>2846</v>
      </c>
      <c r="B1051">
        <v>2846</v>
      </c>
      <c r="C1051" s="2">
        <v>45314.041666666657</v>
      </c>
      <c r="D1051" t="s">
        <v>1814</v>
      </c>
      <c r="E1051" t="s">
        <v>2057</v>
      </c>
      <c r="F1051" s="3">
        <v>22.02</v>
      </c>
      <c r="G1051" t="s">
        <v>47</v>
      </c>
      <c r="H1051" s="3">
        <v>0</v>
      </c>
      <c r="I1051" t="s">
        <v>48</v>
      </c>
      <c r="J1051">
        <v>2710</v>
      </c>
      <c r="K1051" t="s">
        <v>49</v>
      </c>
      <c r="L1051" t="s">
        <v>50</v>
      </c>
      <c r="M1051" t="s">
        <v>51</v>
      </c>
      <c r="N1051">
        <v>940</v>
      </c>
      <c r="O1051" t="s">
        <v>52</v>
      </c>
      <c r="P1051" t="s">
        <v>53</v>
      </c>
      <c r="T1051" t="s">
        <v>2556</v>
      </c>
      <c r="U1051" t="s">
        <v>3515</v>
      </c>
      <c r="V1051" t="s">
        <v>2370</v>
      </c>
      <c r="W1051" t="s">
        <v>56</v>
      </c>
      <c r="X1051" t="s">
        <v>3516</v>
      </c>
      <c r="Y1051" t="s">
        <v>2061</v>
      </c>
      <c r="Z1051" s="3">
        <v>19</v>
      </c>
      <c r="AA1051" t="s">
        <v>2559</v>
      </c>
      <c r="AB1051" t="s">
        <v>3506</v>
      </c>
      <c r="AC1051" t="s">
        <v>61</v>
      </c>
      <c r="AD1051" t="s">
        <v>61</v>
      </c>
      <c r="AE1051" t="s">
        <v>3517</v>
      </c>
      <c r="AF1051" t="s">
        <v>63</v>
      </c>
      <c r="AH1051">
        <v>0</v>
      </c>
      <c r="AI1051" s="2">
        <v>45314</v>
      </c>
      <c r="AJ1051" t="s">
        <v>64</v>
      </c>
      <c r="AK1051" t="s">
        <v>64</v>
      </c>
      <c r="AL1051" t="s">
        <v>3518</v>
      </c>
      <c r="AM1051" t="s">
        <v>3515</v>
      </c>
      <c r="AN1051" s="3">
        <v>22.02</v>
      </c>
      <c r="AO1051" t="s">
        <v>3506</v>
      </c>
      <c r="AP1051" t="s">
        <v>64</v>
      </c>
      <c r="AQ1051" t="s">
        <v>3517</v>
      </c>
      <c r="AR1051">
        <v>1163</v>
      </c>
      <c r="AS1051" t="s">
        <v>66</v>
      </c>
    </row>
    <row r="1052" spans="1:45" ht="16" x14ac:dyDescent="0.2">
      <c r="A1052">
        <v>2852</v>
      </c>
      <c r="B1052">
        <v>2852</v>
      </c>
      <c r="C1052" s="2">
        <v>45315.041666666657</v>
      </c>
      <c r="E1052" t="s">
        <v>3519</v>
      </c>
      <c r="F1052" s="3">
        <v>1085.9000000000001</v>
      </c>
      <c r="G1052" t="s">
        <v>47</v>
      </c>
      <c r="H1052" s="3">
        <v>0</v>
      </c>
      <c r="I1052" t="s">
        <v>48</v>
      </c>
      <c r="J1052">
        <v>705</v>
      </c>
      <c r="K1052" t="s">
        <v>52</v>
      </c>
      <c r="L1052" t="s">
        <v>53</v>
      </c>
      <c r="N1052">
        <v>940</v>
      </c>
      <c r="O1052" t="s">
        <v>52</v>
      </c>
      <c r="P1052" t="s">
        <v>53</v>
      </c>
      <c r="T1052" t="s">
        <v>3148</v>
      </c>
      <c r="U1052" t="s">
        <v>3520</v>
      </c>
      <c r="Z1052" s="3"/>
      <c r="AF1052" t="s">
        <v>63</v>
      </c>
      <c r="AH1052">
        <v>0</v>
      </c>
      <c r="AI1052" s="2">
        <v>45315</v>
      </c>
      <c r="AJ1052" t="s">
        <v>64</v>
      </c>
      <c r="AK1052" t="s">
        <v>64</v>
      </c>
      <c r="AL1052" t="s">
        <v>3521</v>
      </c>
      <c r="AM1052" t="s">
        <v>3520</v>
      </c>
      <c r="AN1052" s="3"/>
      <c r="AP1052" t="s">
        <v>64</v>
      </c>
      <c r="AR1052">
        <v>1165</v>
      </c>
      <c r="AS1052" t="s">
        <v>66</v>
      </c>
    </row>
    <row r="1053" spans="1:45" ht="16" x14ac:dyDescent="0.2">
      <c r="A1053">
        <v>2856</v>
      </c>
      <c r="B1053">
        <v>2856</v>
      </c>
      <c r="C1053" s="2">
        <v>45315.560532407413</v>
      </c>
      <c r="E1053" t="s">
        <v>1231</v>
      </c>
      <c r="F1053" s="3">
        <v>3.7</v>
      </c>
      <c r="G1053" t="s">
        <v>47</v>
      </c>
      <c r="H1053" s="3">
        <v>0</v>
      </c>
      <c r="I1053" t="s">
        <v>104</v>
      </c>
      <c r="J1053">
        <v>941</v>
      </c>
      <c r="K1053" t="s">
        <v>52</v>
      </c>
      <c r="L1053" t="s">
        <v>53</v>
      </c>
      <c r="N1053">
        <v>705</v>
      </c>
      <c r="O1053" t="s">
        <v>52</v>
      </c>
      <c r="P1053" t="s">
        <v>53</v>
      </c>
      <c r="T1053" t="s">
        <v>3522</v>
      </c>
      <c r="U1053" t="s">
        <v>3523</v>
      </c>
      <c r="Z1053" s="3"/>
      <c r="AF1053" t="s">
        <v>63</v>
      </c>
      <c r="AH1053">
        <v>0</v>
      </c>
      <c r="AI1053" s="2">
        <v>45315</v>
      </c>
      <c r="AJ1053" t="s">
        <v>64</v>
      </c>
      <c r="AK1053" t="s">
        <v>64</v>
      </c>
      <c r="AL1053" t="s">
        <v>3524</v>
      </c>
      <c r="AM1053" t="s">
        <v>3523</v>
      </c>
      <c r="AN1053" s="3"/>
      <c r="AP1053" t="s">
        <v>64</v>
      </c>
      <c r="AR1053">
        <v>1166</v>
      </c>
      <c r="AS1053" t="s">
        <v>66</v>
      </c>
    </row>
    <row r="1054" spans="1:45" ht="16" x14ac:dyDescent="0.2">
      <c r="A1054">
        <v>2860</v>
      </c>
      <c r="B1054">
        <v>2860</v>
      </c>
      <c r="C1054" s="2">
        <v>45315.560532407413</v>
      </c>
      <c r="D1054" t="s">
        <v>1748</v>
      </c>
      <c r="E1054" t="s">
        <v>383</v>
      </c>
      <c r="F1054" s="3">
        <v>3.7</v>
      </c>
      <c r="G1054" t="s">
        <v>47</v>
      </c>
      <c r="H1054" s="3">
        <v>0</v>
      </c>
      <c r="I1054" t="s">
        <v>48</v>
      </c>
      <c r="J1054">
        <v>2702</v>
      </c>
      <c r="K1054" t="s">
        <v>49</v>
      </c>
      <c r="L1054" t="s">
        <v>50</v>
      </c>
      <c r="M1054" t="s">
        <v>51</v>
      </c>
      <c r="N1054">
        <v>941</v>
      </c>
      <c r="O1054" t="s">
        <v>52</v>
      </c>
      <c r="P1054" t="s">
        <v>53</v>
      </c>
      <c r="T1054" t="s">
        <v>1878</v>
      </c>
      <c r="U1054" t="s">
        <v>3525</v>
      </c>
      <c r="Z1054" s="3"/>
      <c r="AF1054" t="s">
        <v>63</v>
      </c>
      <c r="AH1054">
        <v>0</v>
      </c>
      <c r="AI1054" s="2">
        <v>45315</v>
      </c>
      <c r="AJ1054" t="s">
        <v>64</v>
      </c>
      <c r="AK1054" t="s">
        <v>64</v>
      </c>
      <c r="AL1054" t="s">
        <v>3526</v>
      </c>
      <c r="AM1054" t="s">
        <v>3525</v>
      </c>
      <c r="AN1054" s="3"/>
      <c r="AP1054" t="s">
        <v>64</v>
      </c>
      <c r="AR1054">
        <v>1167</v>
      </c>
      <c r="AS1054" t="s">
        <v>66</v>
      </c>
    </row>
    <row r="1055" spans="1:45" ht="16" x14ac:dyDescent="0.2">
      <c r="A1055">
        <v>3040</v>
      </c>
      <c r="B1055">
        <v>3040</v>
      </c>
      <c r="C1055" s="2">
        <v>45316.041666666657</v>
      </c>
      <c r="D1055" t="s">
        <v>3050</v>
      </c>
      <c r="E1055" t="s">
        <v>3527</v>
      </c>
      <c r="F1055" s="3">
        <v>609.02</v>
      </c>
      <c r="G1055" t="s">
        <v>47</v>
      </c>
      <c r="H1055" s="3">
        <v>0</v>
      </c>
      <c r="I1055" t="s">
        <v>48</v>
      </c>
      <c r="J1055">
        <v>2722</v>
      </c>
      <c r="K1055" t="s">
        <v>49</v>
      </c>
      <c r="L1055" t="s">
        <v>50</v>
      </c>
      <c r="M1055" t="s">
        <v>51</v>
      </c>
      <c r="N1055">
        <v>940</v>
      </c>
      <c r="O1055" t="s">
        <v>52</v>
      </c>
      <c r="P1055" t="s">
        <v>53</v>
      </c>
      <c r="T1055" t="s">
        <v>3528</v>
      </c>
      <c r="U1055" t="s">
        <v>3529</v>
      </c>
      <c r="V1055" t="s">
        <v>2391</v>
      </c>
      <c r="W1055" t="s">
        <v>56</v>
      </c>
      <c r="X1055" t="s">
        <v>3137</v>
      </c>
      <c r="Y1055" t="s">
        <v>3055</v>
      </c>
      <c r="Z1055" s="3">
        <v>0</v>
      </c>
      <c r="AA1055" t="s">
        <v>3530</v>
      </c>
      <c r="AB1055" t="s">
        <v>3370</v>
      </c>
      <c r="AC1055" t="s">
        <v>61</v>
      </c>
      <c r="AD1055" t="s">
        <v>61</v>
      </c>
      <c r="AE1055" t="s">
        <v>3531</v>
      </c>
      <c r="AF1055" t="s">
        <v>63</v>
      </c>
      <c r="AH1055">
        <v>0</v>
      </c>
      <c r="AI1055" s="2">
        <v>45316</v>
      </c>
      <c r="AJ1055" t="s">
        <v>64</v>
      </c>
      <c r="AK1055" t="s">
        <v>64</v>
      </c>
      <c r="AL1055" t="s">
        <v>3532</v>
      </c>
      <c r="AM1055" t="s">
        <v>3529</v>
      </c>
      <c r="AN1055" s="3">
        <v>609.02</v>
      </c>
      <c r="AO1055" t="s">
        <v>3370</v>
      </c>
      <c r="AP1055" t="s">
        <v>64</v>
      </c>
      <c r="AQ1055" t="s">
        <v>3531</v>
      </c>
      <c r="AR1055">
        <v>1169</v>
      </c>
      <c r="AS1055" t="s">
        <v>66</v>
      </c>
    </row>
    <row r="1056" spans="1:45" ht="16" x14ac:dyDescent="0.2">
      <c r="A1056">
        <v>3041</v>
      </c>
      <c r="B1056">
        <v>3041</v>
      </c>
      <c r="C1056" s="2">
        <v>45316.041666666657</v>
      </c>
      <c r="D1056" t="s">
        <v>2220</v>
      </c>
      <c r="E1056" t="s">
        <v>3533</v>
      </c>
      <c r="F1056" s="3">
        <v>34</v>
      </c>
      <c r="G1056" t="s">
        <v>47</v>
      </c>
      <c r="H1056" s="3">
        <v>0</v>
      </c>
      <c r="I1056" t="s">
        <v>48</v>
      </c>
      <c r="J1056">
        <v>2705</v>
      </c>
      <c r="K1056" t="s">
        <v>49</v>
      </c>
      <c r="L1056" t="s">
        <v>50</v>
      </c>
      <c r="M1056" t="s">
        <v>51</v>
      </c>
      <c r="N1056">
        <v>940</v>
      </c>
      <c r="O1056" t="s">
        <v>52</v>
      </c>
      <c r="P1056" t="s">
        <v>53</v>
      </c>
      <c r="T1056" t="s">
        <v>3528</v>
      </c>
      <c r="U1056" t="s">
        <v>3529</v>
      </c>
      <c r="V1056" t="s">
        <v>2391</v>
      </c>
      <c r="W1056" t="s">
        <v>56</v>
      </c>
      <c r="X1056" t="s">
        <v>3137</v>
      </c>
      <c r="Y1056" t="s">
        <v>3055</v>
      </c>
      <c r="Z1056" s="3">
        <v>0</v>
      </c>
      <c r="AA1056" t="s">
        <v>3530</v>
      </c>
      <c r="AB1056" t="s">
        <v>3370</v>
      </c>
      <c r="AC1056" t="s">
        <v>61</v>
      </c>
      <c r="AD1056" t="s">
        <v>61</v>
      </c>
      <c r="AE1056" t="s">
        <v>3531</v>
      </c>
      <c r="AF1056" t="s">
        <v>63</v>
      </c>
      <c r="AH1056">
        <v>0</v>
      </c>
      <c r="AI1056" s="2">
        <v>45316</v>
      </c>
      <c r="AJ1056" t="s">
        <v>64</v>
      </c>
      <c r="AK1056" t="s">
        <v>64</v>
      </c>
      <c r="AL1056" t="s">
        <v>3532</v>
      </c>
      <c r="AM1056" t="s">
        <v>3529</v>
      </c>
      <c r="AN1056" s="3">
        <v>609.02</v>
      </c>
      <c r="AO1056" t="s">
        <v>3370</v>
      </c>
      <c r="AP1056" t="s">
        <v>64</v>
      </c>
      <c r="AQ1056" t="s">
        <v>3531</v>
      </c>
      <c r="AR1056">
        <v>1169</v>
      </c>
      <c r="AS1056" t="s">
        <v>66</v>
      </c>
    </row>
    <row r="1057" spans="1:45" ht="16" x14ac:dyDescent="0.2">
      <c r="A1057">
        <v>4144</v>
      </c>
      <c r="B1057">
        <v>4144</v>
      </c>
      <c r="C1057" s="2">
        <v>45316.041666666657</v>
      </c>
      <c r="D1057" t="s">
        <v>1761</v>
      </c>
      <c r="E1057" t="s">
        <v>3534</v>
      </c>
      <c r="F1057" s="3">
        <v>508.08</v>
      </c>
      <c r="G1057" t="s">
        <v>47</v>
      </c>
      <c r="H1057" s="3">
        <v>0</v>
      </c>
      <c r="I1057" t="s">
        <v>48</v>
      </c>
      <c r="J1057">
        <v>2722</v>
      </c>
      <c r="K1057" t="s">
        <v>49</v>
      </c>
      <c r="L1057" t="s">
        <v>50</v>
      </c>
      <c r="M1057" t="s">
        <v>51</v>
      </c>
      <c r="N1057">
        <v>940</v>
      </c>
      <c r="O1057" t="s">
        <v>52</v>
      </c>
      <c r="P1057" t="s">
        <v>53</v>
      </c>
      <c r="T1057" t="s">
        <v>3535</v>
      </c>
      <c r="U1057" t="s">
        <v>3536</v>
      </c>
      <c r="V1057" t="s">
        <v>2386</v>
      </c>
      <c r="W1057" t="s">
        <v>56</v>
      </c>
      <c r="X1057" t="s">
        <v>3537</v>
      </c>
      <c r="Y1057" t="s">
        <v>2668</v>
      </c>
      <c r="Z1057" s="3">
        <v>19</v>
      </c>
      <c r="AA1057" t="s">
        <v>3538</v>
      </c>
      <c r="AB1057" t="s">
        <v>3361</v>
      </c>
      <c r="AC1057" t="s">
        <v>61</v>
      </c>
      <c r="AD1057" t="s">
        <v>61</v>
      </c>
      <c r="AE1057" t="s">
        <v>3539</v>
      </c>
      <c r="AF1057" t="s">
        <v>63</v>
      </c>
      <c r="AH1057">
        <v>0</v>
      </c>
      <c r="AI1057" s="2">
        <v>45316</v>
      </c>
      <c r="AJ1057" t="s">
        <v>64</v>
      </c>
      <c r="AK1057" t="s">
        <v>64</v>
      </c>
      <c r="AL1057" t="s">
        <v>3540</v>
      </c>
      <c r="AM1057" t="s">
        <v>3536</v>
      </c>
      <c r="AN1057" s="3">
        <v>51.15</v>
      </c>
      <c r="AO1057" t="s">
        <v>3361</v>
      </c>
      <c r="AP1057" t="s">
        <v>64</v>
      </c>
      <c r="AQ1057" t="s">
        <v>3539</v>
      </c>
      <c r="AR1057">
        <v>1168</v>
      </c>
      <c r="AS1057" t="s">
        <v>66</v>
      </c>
    </row>
    <row r="1058" spans="1:45" ht="16" x14ac:dyDescent="0.2">
      <c r="A1058">
        <v>4145</v>
      </c>
      <c r="B1058">
        <v>4145</v>
      </c>
      <c r="C1058" s="2">
        <v>45316.041666666657</v>
      </c>
      <c r="D1058" t="s">
        <v>1748</v>
      </c>
      <c r="E1058" t="s">
        <v>3541</v>
      </c>
      <c r="F1058" s="3">
        <v>42.5</v>
      </c>
      <c r="G1058" t="s">
        <v>47</v>
      </c>
      <c r="H1058" s="3">
        <v>0</v>
      </c>
      <c r="I1058" t="s">
        <v>48</v>
      </c>
      <c r="J1058">
        <v>2705</v>
      </c>
      <c r="K1058" t="s">
        <v>49</v>
      </c>
      <c r="L1058" t="s">
        <v>50</v>
      </c>
      <c r="M1058" t="s">
        <v>51</v>
      </c>
      <c r="N1058">
        <v>940</v>
      </c>
      <c r="O1058" t="s">
        <v>52</v>
      </c>
      <c r="P1058" t="s">
        <v>53</v>
      </c>
      <c r="T1058" t="s">
        <v>3535</v>
      </c>
      <c r="U1058" t="s">
        <v>3536</v>
      </c>
      <c r="V1058" t="s">
        <v>2386</v>
      </c>
      <c r="W1058" t="s">
        <v>56</v>
      </c>
      <c r="X1058" t="s">
        <v>3537</v>
      </c>
      <c r="Y1058" t="s">
        <v>2668</v>
      </c>
      <c r="Z1058" s="3">
        <v>19</v>
      </c>
      <c r="AA1058" t="s">
        <v>3538</v>
      </c>
      <c r="AB1058" t="s">
        <v>3361</v>
      </c>
      <c r="AC1058" t="s">
        <v>61</v>
      </c>
      <c r="AD1058" t="s">
        <v>61</v>
      </c>
      <c r="AE1058" t="s">
        <v>3539</v>
      </c>
      <c r="AF1058" t="s">
        <v>63</v>
      </c>
      <c r="AH1058">
        <v>0</v>
      </c>
      <c r="AI1058" s="2">
        <v>45316</v>
      </c>
      <c r="AJ1058" t="s">
        <v>64</v>
      </c>
      <c r="AK1058" t="s">
        <v>64</v>
      </c>
      <c r="AL1058" t="s">
        <v>3540</v>
      </c>
      <c r="AM1058" t="s">
        <v>3536</v>
      </c>
      <c r="AN1058" s="3">
        <v>51.15</v>
      </c>
      <c r="AO1058" t="s">
        <v>3361</v>
      </c>
      <c r="AP1058" t="s">
        <v>64</v>
      </c>
      <c r="AQ1058" t="s">
        <v>3539</v>
      </c>
      <c r="AR1058">
        <v>1168</v>
      </c>
      <c r="AS1058" t="s">
        <v>66</v>
      </c>
    </row>
    <row r="1059" spans="1:45" ht="16" x14ac:dyDescent="0.2">
      <c r="A1059">
        <v>2859</v>
      </c>
      <c r="B1059">
        <v>2859</v>
      </c>
      <c r="C1059" s="2">
        <v>45317.041666666657</v>
      </c>
      <c r="E1059" t="s">
        <v>1262</v>
      </c>
      <c r="F1059" s="3">
        <v>3.7</v>
      </c>
      <c r="G1059" t="s">
        <v>47</v>
      </c>
      <c r="H1059" s="3">
        <v>0</v>
      </c>
      <c r="I1059" t="s">
        <v>48</v>
      </c>
      <c r="J1059">
        <v>705</v>
      </c>
      <c r="K1059" t="s">
        <v>52</v>
      </c>
      <c r="L1059" t="s">
        <v>53</v>
      </c>
      <c r="N1059">
        <v>940</v>
      </c>
      <c r="O1059" t="s">
        <v>52</v>
      </c>
      <c r="P1059" t="s">
        <v>53</v>
      </c>
      <c r="T1059" t="s">
        <v>1878</v>
      </c>
      <c r="U1059" t="s">
        <v>3542</v>
      </c>
      <c r="Z1059" s="3"/>
      <c r="AF1059" t="s">
        <v>63</v>
      </c>
      <c r="AH1059">
        <v>0</v>
      </c>
      <c r="AI1059" s="2">
        <v>45317</v>
      </c>
      <c r="AJ1059" t="s">
        <v>64</v>
      </c>
      <c r="AK1059" t="s">
        <v>64</v>
      </c>
      <c r="AL1059" t="s">
        <v>3543</v>
      </c>
      <c r="AM1059" t="s">
        <v>3542</v>
      </c>
      <c r="AN1059" s="3"/>
      <c r="AP1059" t="s">
        <v>64</v>
      </c>
      <c r="AR1059">
        <v>1170</v>
      </c>
      <c r="AS1059" t="s">
        <v>66</v>
      </c>
    </row>
    <row r="1060" spans="1:45" ht="16" x14ac:dyDescent="0.2">
      <c r="A1060">
        <v>2884</v>
      </c>
      <c r="B1060">
        <v>2884</v>
      </c>
      <c r="C1060" s="2">
        <v>45317.041666666657</v>
      </c>
      <c r="E1060" t="s">
        <v>3544</v>
      </c>
      <c r="F1060" s="3">
        <v>5694.54</v>
      </c>
      <c r="G1060" t="s">
        <v>47</v>
      </c>
      <c r="H1060" s="3">
        <v>0</v>
      </c>
      <c r="I1060" t="s">
        <v>48</v>
      </c>
      <c r="J1060">
        <v>1712</v>
      </c>
      <c r="K1060" t="s">
        <v>52</v>
      </c>
      <c r="L1060" t="s">
        <v>203</v>
      </c>
      <c r="N1060">
        <v>940</v>
      </c>
      <c r="O1060" t="s">
        <v>52</v>
      </c>
      <c r="P1060" t="s">
        <v>53</v>
      </c>
      <c r="T1060" t="s">
        <v>3545</v>
      </c>
      <c r="U1060" t="s">
        <v>3546</v>
      </c>
      <c r="Z1060" s="3"/>
      <c r="AF1060" t="s">
        <v>63</v>
      </c>
      <c r="AH1060">
        <v>0</v>
      </c>
      <c r="AI1060" s="2">
        <v>45317</v>
      </c>
      <c r="AJ1060" t="s">
        <v>64</v>
      </c>
      <c r="AK1060" t="s">
        <v>64</v>
      </c>
      <c r="AL1060" t="s">
        <v>3547</v>
      </c>
      <c r="AM1060" t="s">
        <v>3546</v>
      </c>
      <c r="AN1060" s="3"/>
      <c r="AP1060" t="s">
        <v>64</v>
      </c>
      <c r="AR1060">
        <v>1171</v>
      </c>
      <c r="AS1060" t="s">
        <v>66</v>
      </c>
    </row>
    <row r="1061" spans="1:45" ht="16" x14ac:dyDescent="0.2">
      <c r="A1061">
        <v>2888</v>
      </c>
      <c r="B1061">
        <v>2888</v>
      </c>
      <c r="C1061" s="2">
        <v>45320.041666666657</v>
      </c>
      <c r="E1061" t="s">
        <v>582</v>
      </c>
      <c r="F1061" s="3">
        <v>1722.04</v>
      </c>
      <c r="G1061" t="s">
        <v>47</v>
      </c>
      <c r="H1061" s="3">
        <v>0</v>
      </c>
      <c r="I1061" t="s">
        <v>48</v>
      </c>
      <c r="J1061">
        <v>1705</v>
      </c>
      <c r="K1061" t="s">
        <v>52</v>
      </c>
      <c r="L1061" t="s">
        <v>203</v>
      </c>
      <c r="N1061">
        <v>940</v>
      </c>
      <c r="O1061" t="s">
        <v>52</v>
      </c>
      <c r="P1061" t="s">
        <v>53</v>
      </c>
      <c r="T1061" t="s">
        <v>3548</v>
      </c>
      <c r="U1061" t="s">
        <v>3549</v>
      </c>
      <c r="Z1061" s="3"/>
      <c r="AF1061" t="s">
        <v>63</v>
      </c>
      <c r="AH1061">
        <v>0</v>
      </c>
      <c r="AI1061" s="2">
        <v>45320</v>
      </c>
      <c r="AJ1061" t="s">
        <v>64</v>
      </c>
      <c r="AK1061" t="s">
        <v>64</v>
      </c>
      <c r="AL1061" t="s">
        <v>3550</v>
      </c>
      <c r="AM1061" t="s">
        <v>3549</v>
      </c>
      <c r="AN1061" s="3"/>
      <c r="AP1061" t="s">
        <v>64</v>
      </c>
      <c r="AR1061">
        <v>1173</v>
      </c>
      <c r="AS1061" t="s">
        <v>66</v>
      </c>
    </row>
    <row r="1062" spans="1:45" ht="16" x14ac:dyDescent="0.2">
      <c r="A1062">
        <v>2889</v>
      </c>
      <c r="B1062">
        <v>2889</v>
      </c>
      <c r="C1062" s="2">
        <v>45320.041666666657</v>
      </c>
      <c r="D1062" t="s">
        <v>1782</v>
      </c>
      <c r="E1062" t="s">
        <v>3551</v>
      </c>
      <c r="F1062" s="3">
        <v>36</v>
      </c>
      <c r="G1062" t="s">
        <v>47</v>
      </c>
      <c r="H1062" s="3">
        <v>0</v>
      </c>
      <c r="I1062" t="s">
        <v>48</v>
      </c>
      <c r="J1062">
        <v>2900</v>
      </c>
      <c r="K1062" t="s">
        <v>49</v>
      </c>
      <c r="L1062" t="s">
        <v>50</v>
      </c>
      <c r="M1062" t="s">
        <v>51</v>
      </c>
      <c r="N1062">
        <v>940</v>
      </c>
      <c r="O1062" t="s">
        <v>52</v>
      </c>
      <c r="P1062" t="s">
        <v>53</v>
      </c>
      <c r="T1062" t="s">
        <v>3548</v>
      </c>
      <c r="U1062" t="s">
        <v>3549</v>
      </c>
      <c r="Z1062" s="3"/>
      <c r="AF1062" t="s">
        <v>63</v>
      </c>
      <c r="AH1062">
        <v>0</v>
      </c>
      <c r="AI1062" s="2">
        <v>45320</v>
      </c>
      <c r="AJ1062" t="s">
        <v>64</v>
      </c>
      <c r="AK1062" t="s">
        <v>64</v>
      </c>
      <c r="AL1062" t="s">
        <v>3550</v>
      </c>
      <c r="AM1062" t="s">
        <v>3549</v>
      </c>
      <c r="AN1062" s="3"/>
      <c r="AP1062" t="s">
        <v>64</v>
      </c>
      <c r="AR1062">
        <v>1173</v>
      </c>
      <c r="AS1062" t="s">
        <v>66</v>
      </c>
    </row>
    <row r="1063" spans="1:45" ht="16" x14ac:dyDescent="0.2">
      <c r="A1063">
        <v>2928</v>
      </c>
      <c r="B1063">
        <v>2928</v>
      </c>
      <c r="C1063" s="2">
        <v>45320.041666666657</v>
      </c>
      <c r="E1063" t="s">
        <v>3552</v>
      </c>
      <c r="F1063" s="3">
        <v>1722.04</v>
      </c>
      <c r="G1063" t="s">
        <v>47</v>
      </c>
      <c r="H1063" s="3">
        <v>0</v>
      </c>
      <c r="I1063" t="s">
        <v>48</v>
      </c>
      <c r="J1063">
        <v>705</v>
      </c>
      <c r="K1063" t="s">
        <v>52</v>
      </c>
      <c r="L1063" t="s">
        <v>53</v>
      </c>
      <c r="N1063">
        <v>940</v>
      </c>
      <c r="O1063" t="s">
        <v>52</v>
      </c>
      <c r="P1063" t="s">
        <v>53</v>
      </c>
      <c r="T1063" t="s">
        <v>3387</v>
      </c>
      <c r="U1063" t="s">
        <v>3553</v>
      </c>
      <c r="Z1063" s="3"/>
      <c r="AF1063" t="s">
        <v>63</v>
      </c>
      <c r="AH1063">
        <v>0</v>
      </c>
      <c r="AI1063" s="2">
        <v>45320</v>
      </c>
      <c r="AJ1063" t="s">
        <v>64</v>
      </c>
      <c r="AK1063" t="s">
        <v>64</v>
      </c>
      <c r="AL1063" t="s">
        <v>3554</v>
      </c>
      <c r="AM1063" t="s">
        <v>3553</v>
      </c>
      <c r="AN1063" s="3"/>
      <c r="AP1063" t="s">
        <v>64</v>
      </c>
      <c r="AR1063">
        <v>1172</v>
      </c>
      <c r="AS1063" t="s">
        <v>66</v>
      </c>
    </row>
    <row r="1064" spans="1:45" ht="16" x14ac:dyDescent="0.2">
      <c r="A1064">
        <v>4149</v>
      </c>
      <c r="B1064">
        <v>4149</v>
      </c>
      <c r="C1064" s="2">
        <v>45320.041666666657</v>
      </c>
      <c r="E1064" t="s">
        <v>256</v>
      </c>
      <c r="F1064" s="3">
        <v>2922.63</v>
      </c>
      <c r="G1064" t="s">
        <v>47</v>
      </c>
      <c r="H1064" s="3">
        <v>0</v>
      </c>
      <c r="I1064" t="s">
        <v>48</v>
      </c>
      <c r="J1064">
        <v>1705</v>
      </c>
      <c r="K1064" t="s">
        <v>52</v>
      </c>
      <c r="L1064" t="s">
        <v>203</v>
      </c>
      <c r="N1064">
        <v>940</v>
      </c>
      <c r="O1064" t="s">
        <v>52</v>
      </c>
      <c r="P1064" t="s">
        <v>53</v>
      </c>
      <c r="T1064" t="s">
        <v>3555</v>
      </c>
      <c r="U1064" t="s">
        <v>3556</v>
      </c>
      <c r="Z1064" s="3"/>
      <c r="AF1064" t="s">
        <v>63</v>
      </c>
      <c r="AH1064">
        <v>0</v>
      </c>
      <c r="AI1064" s="2">
        <v>45320</v>
      </c>
      <c r="AJ1064" t="s">
        <v>64</v>
      </c>
      <c r="AK1064" t="s">
        <v>64</v>
      </c>
      <c r="AL1064" t="s">
        <v>3557</v>
      </c>
      <c r="AM1064" t="s">
        <v>3556</v>
      </c>
      <c r="AN1064" s="3"/>
      <c r="AP1064" t="s">
        <v>64</v>
      </c>
      <c r="AR1064">
        <v>1175</v>
      </c>
      <c r="AS1064" t="s">
        <v>66</v>
      </c>
    </row>
    <row r="1065" spans="1:45" ht="16" x14ac:dyDescent="0.2">
      <c r="A1065">
        <v>4196</v>
      </c>
      <c r="B1065">
        <v>4196</v>
      </c>
      <c r="C1065" s="2">
        <v>45320.041666666657</v>
      </c>
      <c r="E1065" t="s">
        <v>256</v>
      </c>
      <c r="F1065" s="3">
        <v>5513.4</v>
      </c>
      <c r="G1065" t="s">
        <v>47</v>
      </c>
      <c r="H1065" s="3">
        <v>0</v>
      </c>
      <c r="I1065" t="s">
        <v>48</v>
      </c>
      <c r="J1065">
        <v>1705</v>
      </c>
      <c r="K1065" t="s">
        <v>52</v>
      </c>
      <c r="L1065" t="s">
        <v>203</v>
      </c>
      <c r="N1065">
        <v>940</v>
      </c>
      <c r="O1065" t="s">
        <v>52</v>
      </c>
      <c r="P1065" t="s">
        <v>53</v>
      </c>
      <c r="T1065" t="s">
        <v>3558</v>
      </c>
      <c r="U1065" t="s">
        <v>3559</v>
      </c>
      <c r="V1065" t="s">
        <v>3521</v>
      </c>
      <c r="W1065" t="s">
        <v>56</v>
      </c>
      <c r="X1065" t="s">
        <v>3560</v>
      </c>
      <c r="Y1065" t="s">
        <v>221</v>
      </c>
      <c r="Z1065" s="3">
        <v>0</v>
      </c>
      <c r="AA1065" t="s">
        <v>431</v>
      </c>
      <c r="AB1065" t="s">
        <v>3561</v>
      </c>
      <c r="AC1065" t="s">
        <v>61</v>
      </c>
      <c r="AD1065" t="s">
        <v>61</v>
      </c>
      <c r="AE1065" t="s">
        <v>3562</v>
      </c>
      <c r="AF1065" t="s">
        <v>63</v>
      </c>
      <c r="AH1065">
        <v>0</v>
      </c>
      <c r="AI1065" s="2">
        <v>45320</v>
      </c>
      <c r="AJ1065" t="s">
        <v>64</v>
      </c>
      <c r="AK1065" t="s">
        <v>64</v>
      </c>
      <c r="AL1065" t="s">
        <v>3563</v>
      </c>
      <c r="AM1065" t="s">
        <v>3559</v>
      </c>
      <c r="AN1065" s="3">
        <v>65</v>
      </c>
      <c r="AO1065" t="s">
        <v>3561</v>
      </c>
      <c r="AP1065" t="s">
        <v>64</v>
      </c>
      <c r="AQ1065" t="s">
        <v>3562</v>
      </c>
      <c r="AR1065">
        <v>1174</v>
      </c>
      <c r="AS1065" t="s">
        <v>66</v>
      </c>
    </row>
    <row r="1066" spans="1:45" ht="16" x14ac:dyDescent="0.2">
      <c r="A1066">
        <v>4197</v>
      </c>
      <c r="B1066">
        <v>4197</v>
      </c>
      <c r="C1066" s="2">
        <v>45320.041666666657</v>
      </c>
      <c r="D1066" t="s">
        <v>2220</v>
      </c>
      <c r="E1066" t="s">
        <v>3564</v>
      </c>
      <c r="F1066" s="3">
        <v>65</v>
      </c>
      <c r="G1066" t="s">
        <v>47</v>
      </c>
      <c r="H1066" s="3">
        <v>0</v>
      </c>
      <c r="I1066" t="s">
        <v>48</v>
      </c>
      <c r="J1066">
        <v>2900</v>
      </c>
      <c r="K1066" t="s">
        <v>49</v>
      </c>
      <c r="L1066" t="s">
        <v>50</v>
      </c>
      <c r="M1066" t="s">
        <v>51</v>
      </c>
      <c r="N1066">
        <v>940</v>
      </c>
      <c r="O1066" t="s">
        <v>52</v>
      </c>
      <c r="P1066" t="s">
        <v>53</v>
      </c>
      <c r="T1066" t="s">
        <v>3558</v>
      </c>
      <c r="U1066" t="s">
        <v>3559</v>
      </c>
      <c r="V1066" t="s">
        <v>3521</v>
      </c>
      <c r="W1066" t="s">
        <v>56</v>
      </c>
      <c r="X1066" t="s">
        <v>3560</v>
      </c>
      <c r="Y1066" t="s">
        <v>221</v>
      </c>
      <c r="Z1066" s="3">
        <v>0</v>
      </c>
      <c r="AA1066" t="s">
        <v>431</v>
      </c>
      <c r="AB1066" t="s">
        <v>3561</v>
      </c>
      <c r="AC1066" t="s">
        <v>61</v>
      </c>
      <c r="AD1066" t="s">
        <v>61</v>
      </c>
      <c r="AE1066" t="s">
        <v>3562</v>
      </c>
      <c r="AF1066" t="s">
        <v>63</v>
      </c>
      <c r="AH1066">
        <v>0</v>
      </c>
      <c r="AI1066" s="2">
        <v>45320</v>
      </c>
      <c r="AJ1066" t="s">
        <v>64</v>
      </c>
      <c r="AK1066" t="s">
        <v>64</v>
      </c>
      <c r="AL1066" t="s">
        <v>3563</v>
      </c>
      <c r="AM1066" t="s">
        <v>3559</v>
      </c>
      <c r="AN1066" s="3">
        <v>65</v>
      </c>
      <c r="AO1066" t="s">
        <v>3561</v>
      </c>
      <c r="AP1066" t="s">
        <v>64</v>
      </c>
      <c r="AQ1066" t="s">
        <v>3562</v>
      </c>
      <c r="AR1066">
        <v>1174</v>
      </c>
      <c r="AS1066" t="s">
        <v>66</v>
      </c>
    </row>
    <row r="1067" spans="1:45" ht="16" x14ac:dyDescent="0.2">
      <c r="A1067">
        <v>3311</v>
      </c>
      <c r="B1067">
        <v>3311</v>
      </c>
      <c r="C1067" s="2">
        <v>45322</v>
      </c>
      <c r="E1067" t="s">
        <v>205</v>
      </c>
      <c r="F1067" s="3">
        <v>679.01</v>
      </c>
      <c r="G1067" t="s">
        <v>47</v>
      </c>
      <c r="H1067" s="3">
        <v>0</v>
      </c>
      <c r="I1067" t="s">
        <v>104</v>
      </c>
      <c r="J1067">
        <v>1730</v>
      </c>
      <c r="K1067" t="s">
        <v>52</v>
      </c>
      <c r="L1067" t="s">
        <v>203</v>
      </c>
      <c r="N1067">
        <v>1700</v>
      </c>
      <c r="O1067" t="s">
        <v>52</v>
      </c>
      <c r="P1067" t="s">
        <v>203</v>
      </c>
      <c r="T1067" t="s">
        <v>64</v>
      </c>
      <c r="Z1067" s="3"/>
      <c r="AF1067" t="s">
        <v>63</v>
      </c>
      <c r="AH1067">
        <v>0</v>
      </c>
      <c r="AI1067" s="2">
        <v>45322</v>
      </c>
      <c r="AJ1067" t="s">
        <v>64</v>
      </c>
      <c r="AK1067" t="s">
        <v>64</v>
      </c>
      <c r="AL1067" t="s">
        <v>64</v>
      </c>
      <c r="AN1067" s="3"/>
      <c r="AP1067" t="s">
        <v>64</v>
      </c>
      <c r="AR1067" t="s">
        <v>64</v>
      </c>
      <c r="AS1067" t="s">
        <v>66</v>
      </c>
    </row>
    <row r="1068" spans="1:45" ht="16" x14ac:dyDescent="0.2">
      <c r="A1068">
        <v>3312</v>
      </c>
      <c r="B1068">
        <v>3312</v>
      </c>
      <c r="C1068" s="2">
        <v>45322</v>
      </c>
      <c r="E1068" t="s">
        <v>370</v>
      </c>
      <c r="F1068" s="3">
        <v>2172.04</v>
      </c>
      <c r="G1068" t="s">
        <v>47</v>
      </c>
      <c r="H1068" s="3">
        <v>0</v>
      </c>
      <c r="I1068" t="s">
        <v>104</v>
      </c>
      <c r="J1068">
        <v>1730</v>
      </c>
      <c r="K1068" t="s">
        <v>52</v>
      </c>
      <c r="L1068" t="s">
        <v>203</v>
      </c>
      <c r="N1068">
        <v>1705</v>
      </c>
      <c r="O1068" t="s">
        <v>52</v>
      </c>
      <c r="P1068" t="s">
        <v>203</v>
      </c>
      <c r="T1068" t="s">
        <v>64</v>
      </c>
      <c r="Z1068" s="3"/>
      <c r="AF1068" t="s">
        <v>63</v>
      </c>
      <c r="AH1068">
        <v>0</v>
      </c>
      <c r="AI1068" s="2">
        <v>45322</v>
      </c>
      <c r="AJ1068" t="s">
        <v>64</v>
      </c>
      <c r="AK1068" t="s">
        <v>64</v>
      </c>
      <c r="AL1068" t="s">
        <v>64</v>
      </c>
      <c r="AN1068" s="3"/>
      <c r="AP1068" t="s">
        <v>64</v>
      </c>
      <c r="AR1068" t="s">
        <v>64</v>
      </c>
      <c r="AS1068" t="s">
        <v>66</v>
      </c>
    </row>
    <row r="1069" spans="1:45" ht="16" x14ac:dyDescent="0.2">
      <c r="A1069">
        <v>3313</v>
      </c>
      <c r="B1069">
        <v>3313</v>
      </c>
      <c r="C1069" s="2">
        <v>45322</v>
      </c>
      <c r="E1069" t="s">
        <v>202</v>
      </c>
      <c r="F1069" s="3">
        <v>3529.67</v>
      </c>
      <c r="G1069" t="s">
        <v>47</v>
      </c>
      <c r="H1069" s="3">
        <v>0</v>
      </c>
      <c r="I1069" t="s">
        <v>104</v>
      </c>
      <c r="J1069">
        <v>1730</v>
      </c>
      <c r="K1069" t="s">
        <v>52</v>
      </c>
      <c r="L1069" t="s">
        <v>203</v>
      </c>
      <c r="N1069">
        <v>1712</v>
      </c>
      <c r="O1069" t="s">
        <v>52</v>
      </c>
      <c r="P1069" t="s">
        <v>203</v>
      </c>
      <c r="T1069" t="s">
        <v>64</v>
      </c>
      <c r="Z1069" s="3"/>
      <c r="AF1069" t="s">
        <v>63</v>
      </c>
      <c r="AH1069">
        <v>0</v>
      </c>
      <c r="AI1069" s="2">
        <v>45322</v>
      </c>
      <c r="AJ1069" t="s">
        <v>64</v>
      </c>
      <c r="AK1069" t="s">
        <v>64</v>
      </c>
      <c r="AL1069" t="s">
        <v>64</v>
      </c>
      <c r="AN1069" s="3"/>
      <c r="AP1069" t="s">
        <v>64</v>
      </c>
      <c r="AR1069" t="s">
        <v>64</v>
      </c>
      <c r="AS1069" t="s">
        <v>66</v>
      </c>
    </row>
    <row r="1070" spans="1:45" ht="16" x14ac:dyDescent="0.2">
      <c r="A1070">
        <v>3314</v>
      </c>
      <c r="B1070">
        <v>3314</v>
      </c>
      <c r="C1070" s="2">
        <v>45322</v>
      </c>
      <c r="D1070" t="s">
        <v>1934</v>
      </c>
      <c r="E1070" t="s">
        <v>206</v>
      </c>
      <c r="F1070" s="3">
        <v>2957.87</v>
      </c>
      <c r="G1070" t="s">
        <v>47</v>
      </c>
      <c r="H1070" s="3">
        <v>0</v>
      </c>
      <c r="I1070" t="s">
        <v>104</v>
      </c>
      <c r="J1070">
        <v>2551</v>
      </c>
      <c r="K1070" t="s">
        <v>49</v>
      </c>
      <c r="L1070" t="s">
        <v>50</v>
      </c>
      <c r="M1070" t="s">
        <v>51</v>
      </c>
      <c r="N1070">
        <v>1730</v>
      </c>
      <c r="O1070" t="s">
        <v>52</v>
      </c>
      <c r="P1070" t="s">
        <v>203</v>
      </c>
      <c r="T1070" t="s">
        <v>64</v>
      </c>
      <c r="Z1070" s="3"/>
      <c r="AF1070" t="s">
        <v>63</v>
      </c>
      <c r="AH1070">
        <v>0</v>
      </c>
      <c r="AI1070" s="2">
        <v>45322</v>
      </c>
      <c r="AJ1070" t="s">
        <v>64</v>
      </c>
      <c r="AK1070" t="s">
        <v>64</v>
      </c>
      <c r="AL1070" t="s">
        <v>64</v>
      </c>
      <c r="AN1070" s="3"/>
      <c r="AP1070" t="s">
        <v>64</v>
      </c>
      <c r="AR1070" t="s">
        <v>64</v>
      </c>
      <c r="AS1070" t="s">
        <v>66</v>
      </c>
    </row>
    <row r="1071" spans="1:45" ht="16" x14ac:dyDescent="0.2">
      <c r="A1071">
        <v>3315</v>
      </c>
      <c r="B1071">
        <v>3315</v>
      </c>
      <c r="C1071" s="2">
        <v>45322</v>
      </c>
      <c r="D1071" t="s">
        <v>1935</v>
      </c>
      <c r="E1071" t="s">
        <v>206</v>
      </c>
      <c r="F1071" s="3">
        <v>2268.59</v>
      </c>
      <c r="G1071" t="s">
        <v>47</v>
      </c>
      <c r="H1071" s="3">
        <v>0</v>
      </c>
      <c r="I1071" t="s">
        <v>104</v>
      </c>
      <c r="J1071">
        <v>2551</v>
      </c>
      <c r="K1071" t="s">
        <v>49</v>
      </c>
      <c r="L1071" t="s">
        <v>50</v>
      </c>
      <c r="M1071" t="s">
        <v>51</v>
      </c>
      <c r="N1071">
        <v>1730</v>
      </c>
      <c r="O1071" t="s">
        <v>52</v>
      </c>
      <c r="P1071" t="s">
        <v>203</v>
      </c>
      <c r="T1071" t="s">
        <v>64</v>
      </c>
      <c r="Z1071" s="3"/>
      <c r="AF1071" t="s">
        <v>63</v>
      </c>
      <c r="AH1071">
        <v>0</v>
      </c>
      <c r="AI1071" s="2">
        <v>45322</v>
      </c>
      <c r="AJ1071" t="s">
        <v>64</v>
      </c>
      <c r="AK1071" t="s">
        <v>64</v>
      </c>
      <c r="AL1071" t="s">
        <v>64</v>
      </c>
      <c r="AN1071" s="3"/>
      <c r="AP1071" t="s">
        <v>64</v>
      </c>
      <c r="AR1071" t="s">
        <v>64</v>
      </c>
      <c r="AS1071" t="s">
        <v>66</v>
      </c>
    </row>
    <row r="1072" spans="1:45" ht="16" x14ac:dyDescent="0.2">
      <c r="A1072">
        <v>3541</v>
      </c>
      <c r="B1072">
        <v>3541</v>
      </c>
      <c r="C1072" s="2">
        <v>45322</v>
      </c>
      <c r="E1072" t="s">
        <v>202</v>
      </c>
      <c r="F1072" s="3">
        <v>2164.87</v>
      </c>
      <c r="G1072" t="s">
        <v>47</v>
      </c>
      <c r="H1072" s="3">
        <v>0</v>
      </c>
      <c r="I1072" t="s">
        <v>104</v>
      </c>
      <c r="J1072">
        <v>1730</v>
      </c>
      <c r="K1072" t="s">
        <v>52</v>
      </c>
      <c r="L1072" t="s">
        <v>203</v>
      </c>
      <c r="N1072">
        <v>1712</v>
      </c>
      <c r="O1072" t="s">
        <v>52</v>
      </c>
      <c r="P1072" t="s">
        <v>203</v>
      </c>
      <c r="T1072" t="s">
        <v>64</v>
      </c>
      <c r="Z1072" s="3"/>
      <c r="AF1072" t="s">
        <v>63</v>
      </c>
      <c r="AH1072">
        <v>0</v>
      </c>
      <c r="AI1072" s="2">
        <v>45322</v>
      </c>
      <c r="AJ1072" t="s">
        <v>64</v>
      </c>
      <c r="AK1072" t="s">
        <v>64</v>
      </c>
      <c r="AL1072" t="s">
        <v>64</v>
      </c>
      <c r="AN1072" s="3"/>
      <c r="AP1072" t="s">
        <v>64</v>
      </c>
      <c r="AR1072" t="s">
        <v>64</v>
      </c>
      <c r="AS1072" t="s">
        <v>66</v>
      </c>
    </row>
    <row r="1073" spans="1:45" ht="16" x14ac:dyDescent="0.2">
      <c r="A1073">
        <v>3542</v>
      </c>
      <c r="B1073">
        <v>3542</v>
      </c>
      <c r="C1073" s="2">
        <v>45322</v>
      </c>
      <c r="E1073" t="s">
        <v>205</v>
      </c>
      <c r="F1073" s="3">
        <v>345.07</v>
      </c>
      <c r="G1073" t="s">
        <v>47</v>
      </c>
      <c r="H1073" s="3">
        <v>0</v>
      </c>
      <c r="I1073" t="s">
        <v>104</v>
      </c>
      <c r="J1073">
        <v>1730</v>
      </c>
      <c r="K1073" t="s">
        <v>52</v>
      </c>
      <c r="L1073" t="s">
        <v>203</v>
      </c>
      <c r="N1073">
        <v>1700</v>
      </c>
      <c r="O1073" t="s">
        <v>52</v>
      </c>
      <c r="P1073" t="s">
        <v>203</v>
      </c>
      <c r="T1073" t="s">
        <v>64</v>
      </c>
      <c r="Z1073" s="3"/>
      <c r="AF1073" t="s">
        <v>63</v>
      </c>
      <c r="AH1073">
        <v>0</v>
      </c>
      <c r="AI1073" s="2">
        <v>45322</v>
      </c>
      <c r="AJ1073" t="s">
        <v>64</v>
      </c>
      <c r="AK1073" t="s">
        <v>64</v>
      </c>
      <c r="AL1073" t="s">
        <v>64</v>
      </c>
      <c r="AN1073" s="3"/>
      <c r="AP1073" t="s">
        <v>64</v>
      </c>
      <c r="AR1073" t="s">
        <v>64</v>
      </c>
      <c r="AS1073" t="s">
        <v>66</v>
      </c>
    </row>
    <row r="1074" spans="1:45" ht="16" x14ac:dyDescent="0.2">
      <c r="A1074">
        <v>3543</v>
      </c>
      <c r="B1074">
        <v>3543</v>
      </c>
      <c r="C1074" s="2">
        <v>45322</v>
      </c>
      <c r="E1074" t="s">
        <v>370</v>
      </c>
      <c r="F1074" s="3">
        <v>1306</v>
      </c>
      <c r="G1074" t="s">
        <v>47</v>
      </c>
      <c r="H1074" s="3">
        <v>0</v>
      </c>
      <c r="I1074" t="s">
        <v>104</v>
      </c>
      <c r="J1074">
        <v>1730</v>
      </c>
      <c r="K1074" t="s">
        <v>52</v>
      </c>
      <c r="L1074" t="s">
        <v>203</v>
      </c>
      <c r="N1074">
        <v>1705</v>
      </c>
      <c r="O1074" t="s">
        <v>52</v>
      </c>
      <c r="P1074" t="s">
        <v>203</v>
      </c>
      <c r="T1074" t="s">
        <v>64</v>
      </c>
      <c r="Z1074" s="3"/>
      <c r="AF1074" t="s">
        <v>63</v>
      </c>
      <c r="AH1074">
        <v>0</v>
      </c>
      <c r="AI1074" s="2">
        <v>45322</v>
      </c>
      <c r="AJ1074" t="s">
        <v>64</v>
      </c>
      <c r="AK1074" t="s">
        <v>64</v>
      </c>
      <c r="AL1074" t="s">
        <v>64</v>
      </c>
      <c r="AN1074" s="3"/>
      <c r="AP1074" t="s">
        <v>64</v>
      </c>
      <c r="AR1074" t="s">
        <v>64</v>
      </c>
      <c r="AS1074" t="s">
        <v>66</v>
      </c>
    </row>
    <row r="1075" spans="1:45" ht="16" x14ac:dyDescent="0.2">
      <c r="A1075">
        <v>3612</v>
      </c>
      <c r="B1075">
        <v>3612</v>
      </c>
      <c r="C1075" s="2">
        <v>45322</v>
      </c>
      <c r="D1075" t="s">
        <v>1936</v>
      </c>
      <c r="E1075" t="s">
        <v>2635</v>
      </c>
      <c r="F1075" s="3">
        <v>143</v>
      </c>
      <c r="G1075" t="s">
        <v>47</v>
      </c>
      <c r="H1075" s="3">
        <v>0</v>
      </c>
      <c r="I1075" t="s">
        <v>104</v>
      </c>
      <c r="J1075">
        <v>2551</v>
      </c>
      <c r="K1075" t="s">
        <v>49</v>
      </c>
      <c r="L1075" t="s">
        <v>50</v>
      </c>
      <c r="M1075" t="s">
        <v>51</v>
      </c>
      <c r="N1075">
        <v>1730</v>
      </c>
      <c r="O1075" t="s">
        <v>52</v>
      </c>
      <c r="P1075" t="s">
        <v>203</v>
      </c>
      <c r="T1075" t="s">
        <v>64</v>
      </c>
      <c r="Z1075" s="3"/>
      <c r="AF1075" t="s">
        <v>63</v>
      </c>
      <c r="AH1075">
        <v>0</v>
      </c>
      <c r="AI1075" s="2">
        <v>45322</v>
      </c>
      <c r="AJ1075" t="s">
        <v>64</v>
      </c>
      <c r="AK1075" t="s">
        <v>64</v>
      </c>
      <c r="AL1075" t="s">
        <v>64</v>
      </c>
      <c r="AN1075" s="3"/>
      <c r="AP1075" t="s">
        <v>64</v>
      </c>
      <c r="AR1075" t="s">
        <v>64</v>
      </c>
      <c r="AS1075" t="s">
        <v>66</v>
      </c>
    </row>
    <row r="1076" spans="1:45" ht="16" x14ac:dyDescent="0.2">
      <c r="A1076">
        <v>3618</v>
      </c>
      <c r="B1076">
        <v>3618</v>
      </c>
      <c r="C1076" s="2">
        <v>45322</v>
      </c>
      <c r="D1076" t="s">
        <v>1936</v>
      </c>
      <c r="E1076" t="s">
        <v>206</v>
      </c>
      <c r="F1076" s="3">
        <v>2988.56</v>
      </c>
      <c r="G1076" t="s">
        <v>47</v>
      </c>
      <c r="H1076" s="3">
        <v>0</v>
      </c>
      <c r="I1076" t="s">
        <v>104</v>
      </c>
      <c r="J1076">
        <v>2551</v>
      </c>
      <c r="K1076" t="s">
        <v>49</v>
      </c>
      <c r="L1076" t="s">
        <v>50</v>
      </c>
      <c r="M1076" t="s">
        <v>51</v>
      </c>
      <c r="N1076">
        <v>1730</v>
      </c>
      <c r="O1076" t="s">
        <v>52</v>
      </c>
      <c r="P1076" t="s">
        <v>203</v>
      </c>
      <c r="T1076" t="s">
        <v>64</v>
      </c>
      <c r="Z1076" s="3"/>
      <c r="AF1076" t="s">
        <v>63</v>
      </c>
      <c r="AH1076">
        <v>0</v>
      </c>
      <c r="AI1076" s="2">
        <v>45322</v>
      </c>
      <c r="AJ1076" t="s">
        <v>64</v>
      </c>
      <c r="AK1076" t="s">
        <v>64</v>
      </c>
      <c r="AL1076" t="s">
        <v>64</v>
      </c>
      <c r="AN1076" s="3"/>
      <c r="AP1076" t="s">
        <v>64</v>
      </c>
      <c r="AR1076" t="s">
        <v>64</v>
      </c>
      <c r="AS1076" t="s">
        <v>66</v>
      </c>
    </row>
    <row r="1077" spans="1:45" ht="16" x14ac:dyDescent="0.2">
      <c r="A1077">
        <v>3619</v>
      </c>
      <c r="B1077">
        <v>3619</v>
      </c>
      <c r="C1077" s="2">
        <v>45322</v>
      </c>
      <c r="D1077" t="s">
        <v>1936</v>
      </c>
      <c r="E1077" t="s">
        <v>204</v>
      </c>
      <c r="F1077" s="3">
        <v>684.38</v>
      </c>
      <c r="G1077" t="s">
        <v>47</v>
      </c>
      <c r="H1077" s="3">
        <v>0</v>
      </c>
      <c r="I1077" t="s">
        <v>104</v>
      </c>
      <c r="J1077">
        <v>2555</v>
      </c>
      <c r="K1077" t="s">
        <v>49</v>
      </c>
      <c r="L1077" t="s">
        <v>50</v>
      </c>
      <c r="M1077" t="s">
        <v>51</v>
      </c>
      <c r="N1077">
        <v>1730</v>
      </c>
      <c r="O1077" t="s">
        <v>52</v>
      </c>
      <c r="P1077" t="s">
        <v>203</v>
      </c>
      <c r="T1077" t="s">
        <v>64</v>
      </c>
      <c r="Z1077" s="3"/>
      <c r="AF1077" t="s">
        <v>63</v>
      </c>
      <c r="AH1077">
        <v>0</v>
      </c>
      <c r="AI1077" s="2">
        <v>45322</v>
      </c>
      <c r="AJ1077" t="s">
        <v>64</v>
      </c>
      <c r="AK1077" t="s">
        <v>64</v>
      </c>
      <c r="AL1077" t="s">
        <v>64</v>
      </c>
      <c r="AN1077" s="3"/>
      <c r="AP1077" t="s">
        <v>64</v>
      </c>
      <c r="AR1077" t="s">
        <v>64</v>
      </c>
      <c r="AS1077" t="s">
        <v>66</v>
      </c>
    </row>
    <row r="1078" spans="1:45" ht="16" x14ac:dyDescent="0.2">
      <c r="A1078">
        <v>3620</v>
      </c>
      <c r="B1078">
        <v>3620</v>
      </c>
      <c r="C1078" s="2">
        <v>45322</v>
      </c>
      <c r="D1078" t="s">
        <v>1935</v>
      </c>
      <c r="E1078" t="s">
        <v>204</v>
      </c>
      <c r="F1078" s="3">
        <v>502.11</v>
      </c>
      <c r="G1078" t="s">
        <v>47</v>
      </c>
      <c r="H1078" s="3">
        <v>0</v>
      </c>
      <c r="I1078" t="s">
        <v>104</v>
      </c>
      <c r="J1078">
        <v>2555</v>
      </c>
      <c r="K1078" t="s">
        <v>49</v>
      </c>
      <c r="L1078" t="s">
        <v>50</v>
      </c>
      <c r="M1078" t="s">
        <v>51</v>
      </c>
      <c r="N1078">
        <v>1730</v>
      </c>
      <c r="O1078" t="s">
        <v>52</v>
      </c>
      <c r="P1078" t="s">
        <v>203</v>
      </c>
      <c r="T1078" t="s">
        <v>64</v>
      </c>
      <c r="Z1078" s="3"/>
      <c r="AF1078" t="s">
        <v>63</v>
      </c>
      <c r="AH1078">
        <v>0</v>
      </c>
      <c r="AI1078" s="2">
        <v>45322</v>
      </c>
      <c r="AJ1078" t="s">
        <v>64</v>
      </c>
      <c r="AK1078" t="s">
        <v>64</v>
      </c>
      <c r="AL1078" t="s">
        <v>64</v>
      </c>
      <c r="AN1078" s="3"/>
      <c r="AP1078" t="s">
        <v>64</v>
      </c>
      <c r="AR1078" t="s">
        <v>64</v>
      </c>
      <c r="AS1078" t="s">
        <v>66</v>
      </c>
    </row>
    <row r="1079" spans="1:45" ht="16" x14ac:dyDescent="0.2">
      <c r="A1079">
        <v>3621</v>
      </c>
      <c r="B1079">
        <v>3621</v>
      </c>
      <c r="C1079" s="2">
        <v>45322</v>
      </c>
      <c r="D1079" t="s">
        <v>1934</v>
      </c>
      <c r="E1079" t="s">
        <v>204</v>
      </c>
      <c r="F1079" s="3">
        <v>652.15</v>
      </c>
      <c r="G1079" t="s">
        <v>47</v>
      </c>
      <c r="H1079" s="3">
        <v>0</v>
      </c>
      <c r="I1079" t="s">
        <v>104</v>
      </c>
      <c r="J1079">
        <v>2555</v>
      </c>
      <c r="K1079" t="s">
        <v>49</v>
      </c>
      <c r="L1079" t="s">
        <v>50</v>
      </c>
      <c r="M1079" t="s">
        <v>51</v>
      </c>
      <c r="N1079">
        <v>1730</v>
      </c>
      <c r="O1079" t="s">
        <v>52</v>
      </c>
      <c r="P1079" t="s">
        <v>203</v>
      </c>
      <c r="T1079" t="s">
        <v>64</v>
      </c>
      <c r="Z1079" s="3"/>
      <c r="AF1079" t="s">
        <v>63</v>
      </c>
      <c r="AH1079">
        <v>0</v>
      </c>
      <c r="AI1079" s="2">
        <v>45322</v>
      </c>
      <c r="AJ1079" t="s">
        <v>64</v>
      </c>
      <c r="AK1079" t="s">
        <v>64</v>
      </c>
      <c r="AL1079" t="s">
        <v>64</v>
      </c>
      <c r="AN1079" s="3"/>
      <c r="AP1079" t="s">
        <v>64</v>
      </c>
      <c r="AR1079" t="s">
        <v>64</v>
      </c>
      <c r="AS1079" t="s">
        <v>66</v>
      </c>
    </row>
    <row r="1080" spans="1:45" ht="16" x14ac:dyDescent="0.2">
      <c r="A1080">
        <v>2894</v>
      </c>
      <c r="B1080">
        <v>2894</v>
      </c>
      <c r="C1080" s="2">
        <v>45322.041666666657</v>
      </c>
      <c r="D1080" t="s">
        <v>1748</v>
      </c>
      <c r="E1080" t="s">
        <v>3565</v>
      </c>
      <c r="F1080" s="3">
        <v>5.68</v>
      </c>
      <c r="G1080" t="s">
        <v>47</v>
      </c>
      <c r="H1080" s="3">
        <v>0</v>
      </c>
      <c r="I1080" t="s">
        <v>48</v>
      </c>
      <c r="J1080">
        <v>2705</v>
      </c>
      <c r="K1080" t="s">
        <v>49</v>
      </c>
      <c r="L1080" t="s">
        <v>50</v>
      </c>
      <c r="M1080" t="s">
        <v>51</v>
      </c>
      <c r="N1080">
        <v>940</v>
      </c>
      <c r="O1080" t="s">
        <v>52</v>
      </c>
      <c r="P1080" t="s">
        <v>53</v>
      </c>
      <c r="T1080" t="s">
        <v>3355</v>
      </c>
      <c r="U1080" t="s">
        <v>3566</v>
      </c>
      <c r="Z1080" s="3"/>
      <c r="AF1080" t="s">
        <v>63</v>
      </c>
      <c r="AH1080">
        <v>0</v>
      </c>
      <c r="AI1080" s="2">
        <v>45322</v>
      </c>
      <c r="AJ1080" t="s">
        <v>64</v>
      </c>
      <c r="AK1080" t="s">
        <v>64</v>
      </c>
      <c r="AL1080" t="s">
        <v>3567</v>
      </c>
      <c r="AM1080" t="s">
        <v>3566</v>
      </c>
      <c r="AN1080" s="3"/>
      <c r="AP1080" t="s">
        <v>64</v>
      </c>
      <c r="AR1080">
        <v>1177</v>
      </c>
      <c r="AS1080" t="s">
        <v>66</v>
      </c>
    </row>
    <row r="1081" spans="1:45" ht="16" x14ac:dyDescent="0.2">
      <c r="A1081">
        <v>2866</v>
      </c>
      <c r="B1081">
        <v>2866</v>
      </c>
      <c r="C1081" s="2">
        <v>45323.041666666657</v>
      </c>
      <c r="D1081" t="s">
        <v>1748</v>
      </c>
      <c r="E1081" t="s">
        <v>2507</v>
      </c>
      <c r="F1081" s="3">
        <v>200.15</v>
      </c>
      <c r="G1081" t="s">
        <v>47</v>
      </c>
      <c r="H1081" s="3">
        <v>0</v>
      </c>
      <c r="I1081" t="s">
        <v>48</v>
      </c>
      <c r="J1081">
        <v>2702</v>
      </c>
      <c r="K1081" t="s">
        <v>49</v>
      </c>
      <c r="L1081" t="s">
        <v>50</v>
      </c>
      <c r="M1081" t="s">
        <v>51</v>
      </c>
      <c r="N1081">
        <v>940</v>
      </c>
      <c r="O1081" t="s">
        <v>52</v>
      </c>
      <c r="P1081" t="s">
        <v>53</v>
      </c>
      <c r="T1081" t="s">
        <v>3568</v>
      </c>
      <c r="U1081" t="s">
        <v>3569</v>
      </c>
      <c r="V1081" t="s">
        <v>2381</v>
      </c>
      <c r="W1081" t="s">
        <v>56</v>
      </c>
      <c r="X1081" t="s">
        <v>3570</v>
      </c>
      <c r="Y1081" t="s">
        <v>2726</v>
      </c>
      <c r="Z1081" s="3">
        <v>19</v>
      </c>
      <c r="AA1081" t="s">
        <v>3571</v>
      </c>
      <c r="AB1081" t="s">
        <v>3497</v>
      </c>
      <c r="AC1081" t="s">
        <v>61</v>
      </c>
      <c r="AD1081" t="s">
        <v>61</v>
      </c>
      <c r="AE1081" t="s">
        <v>3572</v>
      </c>
      <c r="AF1081" t="s">
        <v>63</v>
      </c>
      <c r="AH1081">
        <v>0</v>
      </c>
      <c r="AI1081" s="2">
        <v>45323</v>
      </c>
      <c r="AJ1081" t="s">
        <v>64</v>
      </c>
      <c r="AK1081" t="s">
        <v>64</v>
      </c>
      <c r="AL1081" t="s">
        <v>3573</v>
      </c>
      <c r="AM1081" t="s">
        <v>3569</v>
      </c>
      <c r="AN1081" s="3">
        <v>200.15</v>
      </c>
      <c r="AO1081" t="s">
        <v>3497</v>
      </c>
      <c r="AP1081" t="s">
        <v>64</v>
      </c>
      <c r="AQ1081" t="s">
        <v>3572</v>
      </c>
      <c r="AR1081">
        <v>1176</v>
      </c>
      <c r="AS1081" t="s">
        <v>66</v>
      </c>
    </row>
    <row r="1082" spans="1:45" ht="16" x14ac:dyDescent="0.2">
      <c r="A1082">
        <v>2872</v>
      </c>
      <c r="B1082">
        <v>2872</v>
      </c>
      <c r="C1082" s="2">
        <v>45328.041666666657</v>
      </c>
      <c r="D1082" t="s">
        <v>1748</v>
      </c>
      <c r="E1082" t="s">
        <v>2371</v>
      </c>
      <c r="F1082" s="3">
        <v>46.41</v>
      </c>
      <c r="G1082" t="s">
        <v>47</v>
      </c>
      <c r="H1082" s="3">
        <v>0</v>
      </c>
      <c r="I1082" t="s">
        <v>48</v>
      </c>
      <c r="J1082">
        <v>2663</v>
      </c>
      <c r="K1082" t="s">
        <v>49</v>
      </c>
      <c r="L1082" t="s">
        <v>50</v>
      </c>
      <c r="M1082" t="s">
        <v>51</v>
      </c>
      <c r="N1082">
        <v>940</v>
      </c>
      <c r="O1082" t="s">
        <v>52</v>
      </c>
      <c r="P1082" t="s">
        <v>53</v>
      </c>
      <c r="T1082" t="s">
        <v>2516</v>
      </c>
      <c r="U1082" t="s">
        <v>3574</v>
      </c>
      <c r="V1082" t="s">
        <v>2379</v>
      </c>
      <c r="W1082" t="s">
        <v>56</v>
      </c>
      <c r="X1082" t="s">
        <v>3575</v>
      </c>
      <c r="Y1082" t="s">
        <v>2375</v>
      </c>
      <c r="Z1082" s="3">
        <v>19</v>
      </c>
      <c r="AA1082" t="s">
        <v>2519</v>
      </c>
      <c r="AB1082" t="s">
        <v>3576</v>
      </c>
      <c r="AC1082" t="s">
        <v>61</v>
      </c>
      <c r="AD1082" t="s">
        <v>61</v>
      </c>
      <c r="AE1082" t="s">
        <v>3577</v>
      </c>
      <c r="AF1082" t="s">
        <v>63</v>
      </c>
      <c r="AH1082">
        <v>0</v>
      </c>
      <c r="AI1082" s="2">
        <v>45328</v>
      </c>
      <c r="AJ1082" t="s">
        <v>64</v>
      </c>
      <c r="AK1082" t="s">
        <v>64</v>
      </c>
      <c r="AL1082" t="s">
        <v>3578</v>
      </c>
      <c r="AM1082" t="s">
        <v>3574</v>
      </c>
      <c r="AN1082" s="3">
        <v>46.41</v>
      </c>
      <c r="AO1082" t="s">
        <v>3576</v>
      </c>
      <c r="AP1082" t="s">
        <v>64</v>
      </c>
      <c r="AQ1082" t="s">
        <v>3577</v>
      </c>
      <c r="AR1082">
        <v>1178</v>
      </c>
      <c r="AS1082" t="s">
        <v>66</v>
      </c>
    </row>
    <row r="1083" spans="1:45" ht="16" x14ac:dyDescent="0.2">
      <c r="A1083">
        <v>2873</v>
      </c>
      <c r="B1083">
        <v>2873</v>
      </c>
      <c r="C1083" s="2">
        <v>45329.041666666657</v>
      </c>
      <c r="D1083" t="s">
        <v>2303</v>
      </c>
      <c r="E1083" t="s">
        <v>137</v>
      </c>
      <c r="F1083" s="3">
        <v>20000</v>
      </c>
      <c r="G1083" t="s">
        <v>47</v>
      </c>
      <c r="H1083" s="3">
        <v>0</v>
      </c>
      <c r="I1083" t="s">
        <v>104</v>
      </c>
      <c r="J1083">
        <v>940</v>
      </c>
      <c r="K1083" t="s">
        <v>52</v>
      </c>
      <c r="L1083" t="s">
        <v>53</v>
      </c>
      <c r="N1083">
        <v>3200</v>
      </c>
      <c r="O1083" t="s">
        <v>49</v>
      </c>
      <c r="P1083" t="s">
        <v>105</v>
      </c>
      <c r="Q1083" t="s">
        <v>106</v>
      </c>
      <c r="T1083" t="s">
        <v>298</v>
      </c>
      <c r="U1083" t="s">
        <v>3579</v>
      </c>
      <c r="V1083" t="s">
        <v>2388</v>
      </c>
      <c r="W1083" t="s">
        <v>56</v>
      </c>
      <c r="X1083" t="s">
        <v>3580</v>
      </c>
      <c r="Y1083" t="s">
        <v>142</v>
      </c>
      <c r="Z1083" s="3">
        <v>0</v>
      </c>
      <c r="AA1083" t="s">
        <v>302</v>
      </c>
      <c r="AB1083" t="s">
        <v>3581</v>
      </c>
      <c r="AC1083" t="s">
        <v>61</v>
      </c>
      <c r="AD1083" t="s">
        <v>61</v>
      </c>
      <c r="AE1083" t="s">
        <v>3582</v>
      </c>
      <c r="AF1083" t="s">
        <v>63</v>
      </c>
      <c r="AH1083">
        <v>0</v>
      </c>
      <c r="AI1083" s="2">
        <v>45329</v>
      </c>
      <c r="AJ1083" t="s">
        <v>64</v>
      </c>
      <c r="AK1083" t="s">
        <v>64</v>
      </c>
      <c r="AL1083" t="s">
        <v>3583</v>
      </c>
      <c r="AM1083" t="s">
        <v>3579</v>
      </c>
      <c r="AN1083" s="3">
        <v>20000</v>
      </c>
      <c r="AO1083" t="s">
        <v>3581</v>
      </c>
      <c r="AP1083" t="s">
        <v>64</v>
      </c>
      <c r="AQ1083" t="s">
        <v>3582</v>
      </c>
      <c r="AR1083">
        <v>1179</v>
      </c>
      <c r="AS1083" t="s">
        <v>66</v>
      </c>
    </row>
    <row r="1084" spans="1:45" ht="16" x14ac:dyDescent="0.2">
      <c r="A1084">
        <v>2880</v>
      </c>
      <c r="B1084">
        <v>2880</v>
      </c>
      <c r="C1084" s="2">
        <v>45330.041666666657</v>
      </c>
      <c r="E1084" t="s">
        <v>3584</v>
      </c>
      <c r="F1084" s="3">
        <v>389.22</v>
      </c>
      <c r="G1084" t="s">
        <v>47</v>
      </c>
      <c r="H1084" s="3">
        <v>0</v>
      </c>
      <c r="I1084" t="s">
        <v>104</v>
      </c>
      <c r="J1084">
        <v>940</v>
      </c>
      <c r="K1084" t="s">
        <v>52</v>
      </c>
      <c r="L1084" t="s">
        <v>53</v>
      </c>
      <c r="N1084">
        <v>1705</v>
      </c>
      <c r="O1084" t="s">
        <v>52</v>
      </c>
      <c r="P1084" t="s">
        <v>203</v>
      </c>
      <c r="T1084" t="s">
        <v>3585</v>
      </c>
      <c r="U1084" t="s">
        <v>3586</v>
      </c>
      <c r="Z1084" s="3"/>
      <c r="AF1084" t="s">
        <v>63</v>
      </c>
      <c r="AG1084" t="s">
        <v>3587</v>
      </c>
      <c r="AH1084">
        <v>0</v>
      </c>
      <c r="AI1084" s="2">
        <v>45330</v>
      </c>
      <c r="AJ1084" t="s">
        <v>64</v>
      </c>
      <c r="AK1084" t="s">
        <v>64</v>
      </c>
      <c r="AL1084" t="s">
        <v>3588</v>
      </c>
      <c r="AM1084" t="s">
        <v>3586</v>
      </c>
      <c r="AN1084" s="3"/>
      <c r="AP1084" t="s">
        <v>64</v>
      </c>
      <c r="AR1084">
        <v>1180</v>
      </c>
      <c r="AS1084" t="s">
        <v>66</v>
      </c>
    </row>
    <row r="1085" spans="1:45" ht="16" x14ac:dyDescent="0.2">
      <c r="A1085">
        <v>2879</v>
      </c>
      <c r="B1085">
        <v>2879</v>
      </c>
      <c r="C1085" s="2">
        <v>45331.041666666657</v>
      </c>
      <c r="E1085" t="s">
        <v>3589</v>
      </c>
      <c r="F1085" s="3">
        <v>777.41</v>
      </c>
      <c r="G1085" t="s">
        <v>47</v>
      </c>
      <c r="H1085" s="3">
        <v>0</v>
      </c>
      <c r="I1085" t="s">
        <v>104</v>
      </c>
      <c r="J1085">
        <v>940</v>
      </c>
      <c r="K1085" t="s">
        <v>52</v>
      </c>
      <c r="L1085" t="s">
        <v>53</v>
      </c>
      <c r="N1085">
        <v>1705</v>
      </c>
      <c r="O1085" t="s">
        <v>52</v>
      </c>
      <c r="P1085" t="s">
        <v>203</v>
      </c>
      <c r="T1085" t="s">
        <v>3590</v>
      </c>
      <c r="U1085" t="s">
        <v>3591</v>
      </c>
      <c r="Z1085" s="3"/>
      <c r="AF1085" t="s">
        <v>63</v>
      </c>
      <c r="AG1085" t="s">
        <v>3592</v>
      </c>
      <c r="AH1085">
        <v>0</v>
      </c>
      <c r="AI1085" s="2">
        <v>45331</v>
      </c>
      <c r="AJ1085" t="s">
        <v>64</v>
      </c>
      <c r="AK1085" t="s">
        <v>64</v>
      </c>
      <c r="AL1085" t="s">
        <v>3593</v>
      </c>
      <c r="AM1085" t="s">
        <v>3591</v>
      </c>
      <c r="AN1085" s="3"/>
      <c r="AP1085" t="s">
        <v>64</v>
      </c>
      <c r="AR1085">
        <v>1181</v>
      </c>
      <c r="AS1085" t="s">
        <v>66</v>
      </c>
    </row>
    <row r="1086" spans="1:45" ht="16" x14ac:dyDescent="0.2">
      <c r="A1086">
        <v>2881</v>
      </c>
      <c r="B1086">
        <v>2881</v>
      </c>
      <c r="C1086" s="2">
        <v>45335.041666666657</v>
      </c>
      <c r="D1086" t="s">
        <v>1748</v>
      </c>
      <c r="E1086" t="s">
        <v>2165</v>
      </c>
      <c r="F1086" s="3">
        <v>52.9</v>
      </c>
      <c r="G1086" t="s">
        <v>47</v>
      </c>
      <c r="H1086" s="3">
        <v>0</v>
      </c>
      <c r="I1086" t="s">
        <v>48</v>
      </c>
      <c r="J1086">
        <v>2900</v>
      </c>
      <c r="K1086" t="s">
        <v>49</v>
      </c>
      <c r="L1086" t="s">
        <v>50</v>
      </c>
      <c r="M1086" t="s">
        <v>51</v>
      </c>
      <c r="N1086">
        <v>940</v>
      </c>
      <c r="O1086" t="s">
        <v>52</v>
      </c>
      <c r="P1086" t="s">
        <v>53</v>
      </c>
      <c r="T1086" t="s">
        <v>2313</v>
      </c>
      <c r="U1086" t="s">
        <v>3594</v>
      </c>
      <c r="V1086" t="s">
        <v>2400</v>
      </c>
      <c r="W1086" t="s">
        <v>56</v>
      </c>
      <c r="X1086" t="s">
        <v>3595</v>
      </c>
      <c r="Y1086" t="s">
        <v>323</v>
      </c>
      <c r="Z1086" s="3">
        <v>19</v>
      </c>
      <c r="AA1086" t="s">
        <v>2316</v>
      </c>
      <c r="AB1086" t="s">
        <v>3445</v>
      </c>
      <c r="AC1086" t="s">
        <v>61</v>
      </c>
      <c r="AD1086" t="s">
        <v>61</v>
      </c>
      <c r="AE1086" t="s">
        <v>3596</v>
      </c>
      <c r="AF1086" t="s">
        <v>63</v>
      </c>
      <c r="AH1086">
        <v>0</v>
      </c>
      <c r="AI1086" s="2">
        <v>45335</v>
      </c>
      <c r="AJ1086" t="s">
        <v>64</v>
      </c>
      <c r="AK1086" t="s">
        <v>64</v>
      </c>
      <c r="AL1086" t="s">
        <v>3597</v>
      </c>
      <c r="AM1086" t="s">
        <v>3594</v>
      </c>
      <c r="AN1086" s="3">
        <v>52.9</v>
      </c>
      <c r="AO1086" t="s">
        <v>3445</v>
      </c>
      <c r="AP1086" t="s">
        <v>64</v>
      </c>
      <c r="AQ1086" t="s">
        <v>3596</v>
      </c>
      <c r="AR1086">
        <v>1185</v>
      </c>
      <c r="AS1086" t="s">
        <v>66</v>
      </c>
    </row>
    <row r="1087" spans="1:45" ht="16" x14ac:dyDescent="0.2">
      <c r="A1087">
        <v>2930</v>
      </c>
      <c r="B1087">
        <v>2930</v>
      </c>
      <c r="C1087" s="2">
        <v>45342</v>
      </c>
      <c r="D1087" t="s">
        <v>1761</v>
      </c>
      <c r="E1087" t="s">
        <v>2032</v>
      </c>
      <c r="F1087" s="3">
        <v>22.4</v>
      </c>
      <c r="G1087" t="s">
        <v>47</v>
      </c>
      <c r="H1087" s="3">
        <v>0</v>
      </c>
      <c r="I1087" t="s">
        <v>48</v>
      </c>
      <c r="J1087">
        <v>2720</v>
      </c>
      <c r="K1087" t="s">
        <v>49</v>
      </c>
      <c r="L1087" t="s">
        <v>50</v>
      </c>
      <c r="M1087" t="s">
        <v>51</v>
      </c>
      <c r="N1087">
        <v>942</v>
      </c>
      <c r="O1087" t="s">
        <v>52</v>
      </c>
      <c r="P1087" t="s">
        <v>53</v>
      </c>
      <c r="T1087" t="s">
        <v>3598</v>
      </c>
      <c r="U1087" t="s">
        <v>3599</v>
      </c>
      <c r="V1087" t="s">
        <v>2450</v>
      </c>
      <c r="W1087" t="s">
        <v>56</v>
      </c>
      <c r="X1087" t="s">
        <v>3600</v>
      </c>
      <c r="Y1087" t="s">
        <v>2036</v>
      </c>
      <c r="Z1087" s="3">
        <v>19</v>
      </c>
      <c r="AA1087" t="s">
        <v>3601</v>
      </c>
      <c r="AB1087" t="s">
        <v>3602</v>
      </c>
      <c r="AC1087" t="s">
        <v>61</v>
      </c>
      <c r="AD1087" t="s">
        <v>61</v>
      </c>
      <c r="AE1087" t="s">
        <v>3603</v>
      </c>
      <c r="AF1087" t="s">
        <v>63</v>
      </c>
      <c r="AH1087">
        <v>0</v>
      </c>
      <c r="AI1087" s="2">
        <v>45342</v>
      </c>
      <c r="AJ1087" t="s">
        <v>64</v>
      </c>
      <c r="AK1087" t="s">
        <v>64</v>
      </c>
      <c r="AL1087" t="s">
        <v>3604</v>
      </c>
      <c r="AM1087" t="s">
        <v>3599</v>
      </c>
      <c r="AN1087" s="3">
        <v>22.4</v>
      </c>
      <c r="AO1087" t="s">
        <v>3602</v>
      </c>
      <c r="AP1087" t="s">
        <v>64</v>
      </c>
      <c r="AQ1087" t="s">
        <v>3603</v>
      </c>
      <c r="AR1087">
        <v>1198</v>
      </c>
      <c r="AS1087" t="s">
        <v>66</v>
      </c>
    </row>
    <row r="1088" spans="1:45" ht="16" x14ac:dyDescent="0.2">
      <c r="A1088">
        <v>2935</v>
      </c>
      <c r="B1088">
        <v>2935</v>
      </c>
      <c r="C1088" s="2">
        <v>45343</v>
      </c>
      <c r="E1088" t="s">
        <v>3605</v>
      </c>
      <c r="F1088" s="3">
        <v>27.16</v>
      </c>
      <c r="G1088" t="s">
        <v>47</v>
      </c>
      <c r="H1088" s="3">
        <v>0</v>
      </c>
      <c r="I1088" t="s">
        <v>104</v>
      </c>
      <c r="J1088">
        <v>942</v>
      </c>
      <c r="K1088" t="s">
        <v>52</v>
      </c>
      <c r="L1088" t="s">
        <v>53</v>
      </c>
      <c r="N1088">
        <v>705</v>
      </c>
      <c r="O1088" t="s">
        <v>52</v>
      </c>
      <c r="P1088" t="s">
        <v>53</v>
      </c>
      <c r="T1088" t="s">
        <v>3606</v>
      </c>
      <c r="U1088" t="s">
        <v>3607</v>
      </c>
      <c r="Z1088" s="3"/>
      <c r="AF1088" t="s">
        <v>63</v>
      </c>
      <c r="AH1088">
        <v>0</v>
      </c>
      <c r="AI1088" s="2">
        <v>45343</v>
      </c>
      <c r="AJ1088" t="s">
        <v>64</v>
      </c>
      <c r="AK1088" t="s">
        <v>64</v>
      </c>
      <c r="AL1088" t="s">
        <v>3608</v>
      </c>
      <c r="AM1088" t="s">
        <v>3607</v>
      </c>
      <c r="AN1088" s="3"/>
      <c r="AP1088" t="s">
        <v>64</v>
      </c>
      <c r="AR1088">
        <v>1199</v>
      </c>
      <c r="AS1088" t="s">
        <v>66</v>
      </c>
    </row>
    <row r="1089" spans="1:45" ht="16" x14ac:dyDescent="0.2">
      <c r="A1089">
        <v>2907</v>
      </c>
      <c r="B1089">
        <v>2907</v>
      </c>
      <c r="C1089" s="2">
        <v>45343.041666666657</v>
      </c>
      <c r="E1089" t="s">
        <v>744</v>
      </c>
      <c r="F1089" s="3">
        <v>27.16</v>
      </c>
      <c r="G1089" t="s">
        <v>47</v>
      </c>
      <c r="H1089" s="3">
        <v>0</v>
      </c>
      <c r="I1089" t="s">
        <v>48</v>
      </c>
      <c r="J1089">
        <v>705</v>
      </c>
      <c r="K1089" t="s">
        <v>52</v>
      </c>
      <c r="L1089" t="s">
        <v>53</v>
      </c>
      <c r="N1089">
        <v>940</v>
      </c>
      <c r="O1089" t="s">
        <v>52</v>
      </c>
      <c r="P1089" t="s">
        <v>53</v>
      </c>
      <c r="T1089" t="s">
        <v>3609</v>
      </c>
      <c r="U1089" t="s">
        <v>3501</v>
      </c>
      <c r="Z1089" s="3"/>
      <c r="AF1089" t="s">
        <v>63</v>
      </c>
      <c r="AH1089">
        <v>0</v>
      </c>
      <c r="AI1089" s="2">
        <v>45343</v>
      </c>
      <c r="AJ1089" t="s">
        <v>64</v>
      </c>
      <c r="AK1089" t="s">
        <v>64</v>
      </c>
      <c r="AL1089" t="s">
        <v>3610</v>
      </c>
      <c r="AM1089" t="s">
        <v>3501</v>
      </c>
      <c r="AN1089" s="3"/>
      <c r="AP1089" t="s">
        <v>64</v>
      </c>
      <c r="AR1089">
        <v>1186</v>
      </c>
      <c r="AS1089" t="s">
        <v>66</v>
      </c>
    </row>
    <row r="1090" spans="1:45" ht="16" x14ac:dyDescent="0.2">
      <c r="A1090">
        <v>2936</v>
      </c>
      <c r="B1090">
        <v>2936</v>
      </c>
      <c r="C1090" s="2">
        <v>45344</v>
      </c>
      <c r="D1090" t="s">
        <v>1761</v>
      </c>
      <c r="E1090" t="s">
        <v>3611</v>
      </c>
      <c r="F1090" s="3">
        <v>4.99</v>
      </c>
      <c r="G1090" t="s">
        <v>47</v>
      </c>
      <c r="H1090" s="3">
        <v>0</v>
      </c>
      <c r="I1090" t="s">
        <v>48</v>
      </c>
      <c r="J1090">
        <v>2720</v>
      </c>
      <c r="K1090" t="s">
        <v>49</v>
      </c>
      <c r="L1090" t="s">
        <v>50</v>
      </c>
      <c r="M1090" t="s">
        <v>51</v>
      </c>
      <c r="N1090">
        <v>942</v>
      </c>
      <c r="O1090" t="s">
        <v>52</v>
      </c>
      <c r="P1090" t="s">
        <v>53</v>
      </c>
      <c r="T1090" t="s">
        <v>1043</v>
      </c>
      <c r="U1090" t="s">
        <v>3612</v>
      </c>
      <c r="V1090" t="s">
        <v>2444</v>
      </c>
      <c r="W1090" t="s">
        <v>56</v>
      </c>
      <c r="X1090" t="s">
        <v>3613</v>
      </c>
      <c r="Y1090" t="s">
        <v>953</v>
      </c>
      <c r="Z1090" s="3">
        <v>19</v>
      </c>
      <c r="AA1090" t="s">
        <v>1046</v>
      </c>
      <c r="AB1090" t="s">
        <v>3614</v>
      </c>
      <c r="AC1090" t="s">
        <v>61</v>
      </c>
      <c r="AD1090" t="s">
        <v>61</v>
      </c>
      <c r="AE1090" t="s">
        <v>3615</v>
      </c>
      <c r="AF1090" t="s">
        <v>63</v>
      </c>
      <c r="AH1090">
        <v>0</v>
      </c>
      <c r="AI1090" s="2">
        <v>45344</v>
      </c>
      <c r="AJ1090" t="s">
        <v>64</v>
      </c>
      <c r="AK1090" t="s">
        <v>64</v>
      </c>
      <c r="AL1090" t="s">
        <v>747</v>
      </c>
      <c r="AM1090" t="s">
        <v>3612</v>
      </c>
      <c r="AN1090" s="3">
        <v>4.99</v>
      </c>
      <c r="AO1090" t="s">
        <v>3614</v>
      </c>
      <c r="AP1090" t="s">
        <v>64</v>
      </c>
      <c r="AQ1090" t="s">
        <v>3615</v>
      </c>
      <c r="AR1090">
        <v>1200</v>
      </c>
      <c r="AS1090" t="s">
        <v>66</v>
      </c>
    </row>
    <row r="1091" spans="1:45" ht="16" x14ac:dyDescent="0.2">
      <c r="A1091">
        <v>2908</v>
      </c>
      <c r="B1091">
        <v>2908</v>
      </c>
      <c r="C1091" s="2">
        <v>45344.041666666657</v>
      </c>
      <c r="E1091" t="s">
        <v>215</v>
      </c>
      <c r="F1091" s="3">
        <v>1024.08</v>
      </c>
      <c r="G1091" t="s">
        <v>47</v>
      </c>
      <c r="H1091" s="3">
        <v>0</v>
      </c>
      <c r="I1091" t="s">
        <v>48</v>
      </c>
      <c r="J1091">
        <v>1700</v>
      </c>
      <c r="K1091" t="s">
        <v>52</v>
      </c>
      <c r="L1091" t="s">
        <v>203</v>
      </c>
      <c r="N1091">
        <v>940</v>
      </c>
      <c r="O1091" t="s">
        <v>52</v>
      </c>
      <c r="P1091" t="s">
        <v>53</v>
      </c>
      <c r="T1091" t="s">
        <v>3616</v>
      </c>
      <c r="U1091" t="s">
        <v>3617</v>
      </c>
      <c r="Z1091" s="3"/>
      <c r="AF1091" t="s">
        <v>63</v>
      </c>
      <c r="AH1091">
        <v>0</v>
      </c>
      <c r="AI1091" s="2">
        <v>45344</v>
      </c>
      <c r="AJ1091" t="s">
        <v>64</v>
      </c>
      <c r="AK1091" t="s">
        <v>64</v>
      </c>
      <c r="AL1091" t="s">
        <v>3618</v>
      </c>
      <c r="AM1091" t="s">
        <v>3617</v>
      </c>
      <c r="AN1091" s="3"/>
      <c r="AP1091" t="s">
        <v>64</v>
      </c>
      <c r="AR1091">
        <v>1187</v>
      </c>
      <c r="AS1091" t="s">
        <v>66</v>
      </c>
    </row>
    <row r="1092" spans="1:45" ht="16" x14ac:dyDescent="0.2">
      <c r="A1092">
        <v>2909</v>
      </c>
      <c r="B1092">
        <v>2909</v>
      </c>
      <c r="C1092" s="2">
        <v>45345.041666666657</v>
      </c>
      <c r="D1092" t="s">
        <v>1814</v>
      </c>
      <c r="E1092" t="s">
        <v>2057</v>
      </c>
      <c r="F1092" s="3">
        <v>22.23</v>
      </c>
      <c r="G1092" t="s">
        <v>47</v>
      </c>
      <c r="H1092" s="3">
        <v>0</v>
      </c>
      <c r="I1092" t="s">
        <v>48</v>
      </c>
      <c r="J1092">
        <v>2710</v>
      </c>
      <c r="K1092" t="s">
        <v>49</v>
      </c>
      <c r="L1092" t="s">
        <v>50</v>
      </c>
      <c r="M1092" t="s">
        <v>51</v>
      </c>
      <c r="N1092">
        <v>940</v>
      </c>
      <c r="O1092" t="s">
        <v>52</v>
      </c>
      <c r="P1092" t="s">
        <v>53</v>
      </c>
      <c r="T1092" t="s">
        <v>2469</v>
      </c>
      <c r="U1092" t="s">
        <v>3619</v>
      </c>
      <c r="V1092" t="s">
        <v>2440</v>
      </c>
      <c r="W1092" t="s">
        <v>56</v>
      </c>
      <c r="X1092" t="s">
        <v>3620</v>
      </c>
      <c r="Y1092" t="s">
        <v>2061</v>
      </c>
      <c r="Z1092" s="3">
        <v>19</v>
      </c>
      <c r="AA1092" t="s">
        <v>2472</v>
      </c>
      <c r="AB1092" t="s">
        <v>3614</v>
      </c>
      <c r="AC1092" t="s">
        <v>61</v>
      </c>
      <c r="AD1092" t="s">
        <v>61</v>
      </c>
      <c r="AE1092" t="s">
        <v>3621</v>
      </c>
      <c r="AF1092" t="s">
        <v>63</v>
      </c>
      <c r="AH1092">
        <v>0</v>
      </c>
      <c r="AI1092" s="2">
        <v>45345</v>
      </c>
      <c r="AJ1092" t="s">
        <v>64</v>
      </c>
      <c r="AK1092" t="s">
        <v>64</v>
      </c>
      <c r="AL1092" t="s">
        <v>3622</v>
      </c>
      <c r="AM1092" t="s">
        <v>3619</v>
      </c>
      <c r="AN1092" s="3">
        <v>22.23</v>
      </c>
      <c r="AO1092" t="s">
        <v>3614</v>
      </c>
      <c r="AP1092" t="s">
        <v>64</v>
      </c>
      <c r="AQ1092" t="s">
        <v>3621</v>
      </c>
      <c r="AR1092">
        <v>1188</v>
      </c>
      <c r="AS1092" t="s">
        <v>66</v>
      </c>
    </row>
    <row r="1093" spans="1:45" ht="16" x14ac:dyDescent="0.2">
      <c r="A1093">
        <v>2916</v>
      </c>
      <c r="B1093">
        <v>2916</v>
      </c>
      <c r="C1093" s="2">
        <v>45348.041666666657</v>
      </c>
      <c r="D1093" t="s">
        <v>1782</v>
      </c>
      <c r="E1093" t="s">
        <v>3623</v>
      </c>
      <c r="F1093" s="3">
        <v>469.39</v>
      </c>
      <c r="G1093" t="s">
        <v>47</v>
      </c>
      <c r="H1093" s="3">
        <v>0</v>
      </c>
      <c r="I1093" t="s">
        <v>48</v>
      </c>
      <c r="J1093">
        <v>2704</v>
      </c>
      <c r="K1093" t="s">
        <v>49</v>
      </c>
      <c r="L1093" t="s">
        <v>50</v>
      </c>
      <c r="M1093" t="s">
        <v>51</v>
      </c>
      <c r="N1093">
        <v>940</v>
      </c>
      <c r="O1093" t="s">
        <v>52</v>
      </c>
      <c r="P1093" t="s">
        <v>53</v>
      </c>
      <c r="T1093" t="s">
        <v>3624</v>
      </c>
      <c r="U1093" t="s">
        <v>3625</v>
      </c>
      <c r="V1093" t="s">
        <v>2452</v>
      </c>
      <c r="W1093" t="s">
        <v>56</v>
      </c>
      <c r="X1093" t="s">
        <v>3626</v>
      </c>
      <c r="Y1093" t="s">
        <v>231</v>
      </c>
      <c r="Z1093" s="3">
        <v>19</v>
      </c>
      <c r="AA1093" t="s">
        <v>3627</v>
      </c>
      <c r="AB1093" t="s">
        <v>3628</v>
      </c>
      <c r="AC1093" t="s">
        <v>61</v>
      </c>
      <c r="AD1093" t="s">
        <v>61</v>
      </c>
      <c r="AE1093" t="s">
        <v>3629</v>
      </c>
      <c r="AF1093" t="s">
        <v>63</v>
      </c>
      <c r="AH1093">
        <v>0</v>
      </c>
      <c r="AI1093" s="2">
        <v>45348</v>
      </c>
      <c r="AJ1093" t="s">
        <v>64</v>
      </c>
      <c r="AK1093" t="s">
        <v>64</v>
      </c>
      <c r="AL1093" t="s">
        <v>3630</v>
      </c>
      <c r="AM1093" t="s">
        <v>3625</v>
      </c>
      <c r="AN1093" s="3">
        <v>469.39</v>
      </c>
      <c r="AO1093" t="s">
        <v>3628</v>
      </c>
      <c r="AP1093" t="s">
        <v>64</v>
      </c>
      <c r="AQ1093" t="s">
        <v>3629</v>
      </c>
      <c r="AR1093">
        <v>1189</v>
      </c>
      <c r="AS1093" t="s">
        <v>66</v>
      </c>
    </row>
    <row r="1094" spans="1:45" ht="16" x14ac:dyDescent="0.2">
      <c r="A1094">
        <v>2917</v>
      </c>
      <c r="B1094">
        <v>2917</v>
      </c>
      <c r="C1094" s="2">
        <v>45348.041666666657</v>
      </c>
      <c r="D1094" t="s">
        <v>1814</v>
      </c>
      <c r="E1094" t="s">
        <v>3509</v>
      </c>
      <c r="F1094" s="3">
        <v>730.07</v>
      </c>
      <c r="G1094" t="s">
        <v>47</v>
      </c>
      <c r="H1094" s="3">
        <v>0</v>
      </c>
      <c r="I1094" t="s">
        <v>48</v>
      </c>
      <c r="J1094">
        <v>2722</v>
      </c>
      <c r="K1094" t="s">
        <v>49</v>
      </c>
      <c r="L1094" t="s">
        <v>50</v>
      </c>
      <c r="M1094" t="s">
        <v>51</v>
      </c>
      <c r="N1094">
        <v>940</v>
      </c>
      <c r="O1094" t="s">
        <v>52</v>
      </c>
      <c r="P1094" t="s">
        <v>53</v>
      </c>
      <c r="T1094" t="s">
        <v>3631</v>
      </c>
      <c r="U1094" t="s">
        <v>3632</v>
      </c>
      <c r="V1094" t="s">
        <v>2468</v>
      </c>
      <c r="W1094" t="s">
        <v>56</v>
      </c>
      <c r="X1094" t="s">
        <v>3633</v>
      </c>
      <c r="Y1094" t="s">
        <v>3368</v>
      </c>
      <c r="Z1094" s="3">
        <v>0</v>
      </c>
      <c r="AA1094" t="s">
        <v>3634</v>
      </c>
      <c r="AB1094" t="s">
        <v>3635</v>
      </c>
      <c r="AC1094" t="s">
        <v>61</v>
      </c>
      <c r="AD1094" t="s">
        <v>61</v>
      </c>
      <c r="AE1094" t="s">
        <v>3636</v>
      </c>
      <c r="AF1094" t="s">
        <v>63</v>
      </c>
      <c r="AH1094">
        <v>0</v>
      </c>
      <c r="AI1094" s="2">
        <v>45348</v>
      </c>
      <c r="AJ1094" t="s">
        <v>64</v>
      </c>
      <c r="AK1094" t="s">
        <v>64</v>
      </c>
      <c r="AL1094" t="s">
        <v>3637</v>
      </c>
      <c r="AM1094" t="s">
        <v>3632</v>
      </c>
      <c r="AN1094" s="3">
        <v>730.07</v>
      </c>
      <c r="AO1094" t="s">
        <v>3635</v>
      </c>
      <c r="AP1094" t="s">
        <v>64</v>
      </c>
      <c r="AQ1094" t="s">
        <v>3636</v>
      </c>
      <c r="AR1094">
        <v>1190</v>
      </c>
      <c r="AS1094" t="s">
        <v>66</v>
      </c>
    </row>
    <row r="1095" spans="1:45" ht="16" x14ac:dyDescent="0.2">
      <c r="A1095">
        <v>2918</v>
      </c>
      <c r="B1095">
        <v>2918</v>
      </c>
      <c r="C1095" s="2">
        <v>45348.041666666657</v>
      </c>
      <c r="D1095" t="s">
        <v>1748</v>
      </c>
      <c r="E1095" t="s">
        <v>3514</v>
      </c>
      <c r="F1095" s="3">
        <v>9.5</v>
      </c>
      <c r="G1095" t="s">
        <v>47</v>
      </c>
      <c r="H1095" s="3">
        <v>0</v>
      </c>
      <c r="I1095" t="s">
        <v>48</v>
      </c>
      <c r="J1095">
        <v>2705</v>
      </c>
      <c r="K1095" t="s">
        <v>49</v>
      </c>
      <c r="L1095" t="s">
        <v>50</v>
      </c>
      <c r="M1095" t="s">
        <v>51</v>
      </c>
      <c r="N1095">
        <v>940</v>
      </c>
      <c r="O1095" t="s">
        <v>52</v>
      </c>
      <c r="P1095" t="s">
        <v>53</v>
      </c>
      <c r="T1095" t="s">
        <v>3631</v>
      </c>
      <c r="U1095" t="s">
        <v>3632</v>
      </c>
      <c r="V1095" t="s">
        <v>2468</v>
      </c>
      <c r="W1095" t="s">
        <v>56</v>
      </c>
      <c r="X1095" t="s">
        <v>3633</v>
      </c>
      <c r="Y1095" t="s">
        <v>3368</v>
      </c>
      <c r="Z1095" s="3">
        <v>0</v>
      </c>
      <c r="AA1095" t="s">
        <v>3634</v>
      </c>
      <c r="AB1095" t="s">
        <v>3635</v>
      </c>
      <c r="AC1095" t="s">
        <v>61</v>
      </c>
      <c r="AD1095" t="s">
        <v>61</v>
      </c>
      <c r="AE1095" t="s">
        <v>3636</v>
      </c>
      <c r="AF1095" t="s">
        <v>63</v>
      </c>
      <c r="AH1095">
        <v>0</v>
      </c>
      <c r="AI1095" s="2">
        <v>45348</v>
      </c>
      <c r="AJ1095" t="s">
        <v>64</v>
      </c>
      <c r="AK1095" t="s">
        <v>64</v>
      </c>
      <c r="AL1095" t="s">
        <v>3637</v>
      </c>
      <c r="AM1095" t="s">
        <v>3632</v>
      </c>
      <c r="AN1095" s="3">
        <v>730.07</v>
      </c>
      <c r="AO1095" t="s">
        <v>3635</v>
      </c>
      <c r="AP1095" t="s">
        <v>64</v>
      </c>
      <c r="AQ1095" t="s">
        <v>3636</v>
      </c>
      <c r="AR1095">
        <v>1190</v>
      </c>
      <c r="AS1095" t="s">
        <v>66</v>
      </c>
    </row>
    <row r="1096" spans="1:45" ht="16" x14ac:dyDescent="0.2">
      <c r="A1096">
        <v>2912</v>
      </c>
      <c r="B1096">
        <v>2912</v>
      </c>
      <c r="C1096" s="2">
        <v>45349.041666666657</v>
      </c>
      <c r="E1096" t="s">
        <v>256</v>
      </c>
      <c r="F1096" s="3">
        <v>2922.63</v>
      </c>
      <c r="G1096" t="s">
        <v>47</v>
      </c>
      <c r="H1096" s="3">
        <v>0</v>
      </c>
      <c r="I1096" t="s">
        <v>48</v>
      </c>
      <c r="J1096">
        <v>1705</v>
      </c>
      <c r="K1096" t="s">
        <v>52</v>
      </c>
      <c r="L1096" t="s">
        <v>203</v>
      </c>
      <c r="N1096">
        <v>940</v>
      </c>
      <c r="O1096" t="s">
        <v>52</v>
      </c>
      <c r="P1096" t="s">
        <v>53</v>
      </c>
      <c r="T1096" t="s">
        <v>3555</v>
      </c>
      <c r="U1096" t="s">
        <v>3638</v>
      </c>
      <c r="Z1096" s="3"/>
      <c r="AF1096" t="s">
        <v>63</v>
      </c>
      <c r="AH1096">
        <v>0</v>
      </c>
      <c r="AI1096" s="2">
        <v>45349</v>
      </c>
      <c r="AJ1096" t="s">
        <v>64</v>
      </c>
      <c r="AK1096" t="s">
        <v>64</v>
      </c>
      <c r="AL1096" t="s">
        <v>3639</v>
      </c>
      <c r="AM1096" t="s">
        <v>3638</v>
      </c>
      <c r="AN1096" s="3"/>
      <c r="AP1096" t="s">
        <v>64</v>
      </c>
      <c r="AR1096">
        <v>1192</v>
      </c>
      <c r="AS1096" t="s">
        <v>66</v>
      </c>
    </row>
    <row r="1097" spans="1:45" ht="16" x14ac:dyDescent="0.2">
      <c r="A1097">
        <v>2911</v>
      </c>
      <c r="B1097">
        <v>2911</v>
      </c>
      <c r="C1097" s="2">
        <v>45349.041666666657</v>
      </c>
      <c r="E1097" t="s">
        <v>582</v>
      </c>
      <c r="F1097" s="3">
        <v>944.63</v>
      </c>
      <c r="G1097" t="s">
        <v>47</v>
      </c>
      <c r="H1097" s="3">
        <v>0</v>
      </c>
      <c r="I1097" t="s">
        <v>48</v>
      </c>
      <c r="J1097">
        <v>1705</v>
      </c>
      <c r="K1097" t="s">
        <v>52</v>
      </c>
      <c r="L1097" t="s">
        <v>203</v>
      </c>
      <c r="N1097">
        <v>940</v>
      </c>
      <c r="O1097" t="s">
        <v>52</v>
      </c>
      <c r="P1097" t="s">
        <v>53</v>
      </c>
      <c r="T1097" t="s">
        <v>3640</v>
      </c>
      <c r="U1097" t="s">
        <v>3641</v>
      </c>
      <c r="Z1097" s="3"/>
      <c r="AF1097" t="s">
        <v>63</v>
      </c>
      <c r="AH1097">
        <v>0</v>
      </c>
      <c r="AI1097" s="2">
        <v>45349</v>
      </c>
      <c r="AJ1097" t="s">
        <v>64</v>
      </c>
      <c r="AK1097" t="s">
        <v>64</v>
      </c>
      <c r="AL1097" t="s">
        <v>3642</v>
      </c>
      <c r="AM1097" t="s">
        <v>3641</v>
      </c>
      <c r="AN1097" s="3"/>
      <c r="AP1097" t="s">
        <v>64</v>
      </c>
      <c r="AR1097">
        <v>1191</v>
      </c>
      <c r="AS1097" t="s">
        <v>66</v>
      </c>
    </row>
    <row r="1098" spans="1:45" ht="16" x14ac:dyDescent="0.2">
      <c r="A1098">
        <v>3448</v>
      </c>
      <c r="B1098">
        <v>3448</v>
      </c>
      <c r="C1098" s="2">
        <v>45351</v>
      </c>
      <c r="D1098" t="s">
        <v>1934</v>
      </c>
      <c r="E1098" t="s">
        <v>206</v>
      </c>
      <c r="F1098" s="3">
        <v>2957.87</v>
      </c>
      <c r="G1098" t="s">
        <v>47</v>
      </c>
      <c r="H1098" s="3">
        <v>0</v>
      </c>
      <c r="I1098" t="s">
        <v>104</v>
      </c>
      <c r="J1098">
        <v>2551</v>
      </c>
      <c r="K1098" t="s">
        <v>49</v>
      </c>
      <c r="L1098" t="s">
        <v>50</v>
      </c>
      <c r="M1098" t="s">
        <v>51</v>
      </c>
      <c r="N1098">
        <v>1730</v>
      </c>
      <c r="O1098" t="s">
        <v>52</v>
      </c>
      <c r="P1098" t="s">
        <v>203</v>
      </c>
      <c r="T1098" t="s">
        <v>64</v>
      </c>
      <c r="Z1098" s="3"/>
      <c r="AF1098" t="s">
        <v>63</v>
      </c>
      <c r="AH1098">
        <v>0</v>
      </c>
      <c r="AI1098" s="2">
        <v>45351</v>
      </c>
      <c r="AJ1098" t="s">
        <v>64</v>
      </c>
      <c r="AK1098" t="s">
        <v>64</v>
      </c>
      <c r="AL1098" t="s">
        <v>64</v>
      </c>
      <c r="AN1098" s="3"/>
      <c r="AP1098" t="s">
        <v>64</v>
      </c>
      <c r="AR1098" t="s">
        <v>64</v>
      </c>
      <c r="AS1098" t="s">
        <v>66</v>
      </c>
    </row>
    <row r="1099" spans="1:45" ht="16" x14ac:dyDescent="0.2">
      <c r="A1099">
        <v>3449</v>
      </c>
      <c r="B1099">
        <v>3449</v>
      </c>
      <c r="C1099" s="2">
        <v>45351</v>
      </c>
      <c r="D1099" t="s">
        <v>1935</v>
      </c>
      <c r="E1099" t="s">
        <v>206</v>
      </c>
      <c r="F1099" s="3">
        <v>2268.59</v>
      </c>
      <c r="G1099" t="s">
        <v>47</v>
      </c>
      <c r="H1099" s="3">
        <v>0</v>
      </c>
      <c r="I1099" t="s">
        <v>104</v>
      </c>
      <c r="J1099">
        <v>2551</v>
      </c>
      <c r="K1099" t="s">
        <v>49</v>
      </c>
      <c r="L1099" t="s">
        <v>50</v>
      </c>
      <c r="M1099" t="s">
        <v>51</v>
      </c>
      <c r="N1099">
        <v>1730</v>
      </c>
      <c r="O1099" t="s">
        <v>52</v>
      </c>
      <c r="P1099" t="s">
        <v>203</v>
      </c>
      <c r="T1099" t="s">
        <v>64</v>
      </c>
      <c r="Z1099" s="3"/>
      <c r="AF1099" t="s">
        <v>63</v>
      </c>
      <c r="AH1099">
        <v>0</v>
      </c>
      <c r="AI1099" s="2">
        <v>45351</v>
      </c>
      <c r="AJ1099" t="s">
        <v>64</v>
      </c>
      <c r="AK1099" t="s">
        <v>64</v>
      </c>
      <c r="AL1099" t="s">
        <v>64</v>
      </c>
      <c r="AN1099" s="3"/>
      <c r="AP1099" t="s">
        <v>64</v>
      </c>
      <c r="AR1099" t="s">
        <v>64</v>
      </c>
      <c r="AS1099" t="s">
        <v>66</v>
      </c>
    </row>
    <row r="1100" spans="1:45" ht="16" x14ac:dyDescent="0.2">
      <c r="A1100">
        <v>3451</v>
      </c>
      <c r="B1100">
        <v>3451</v>
      </c>
      <c r="C1100" s="2">
        <v>45351</v>
      </c>
      <c r="E1100" t="s">
        <v>1943</v>
      </c>
      <c r="F1100" s="3">
        <v>679.01</v>
      </c>
      <c r="G1100" t="s">
        <v>47</v>
      </c>
      <c r="H1100" s="3">
        <v>0</v>
      </c>
      <c r="I1100" t="s">
        <v>104</v>
      </c>
      <c r="J1100">
        <v>1730</v>
      </c>
      <c r="K1100" t="s">
        <v>52</v>
      </c>
      <c r="L1100" t="s">
        <v>203</v>
      </c>
      <c r="N1100">
        <v>1700</v>
      </c>
      <c r="O1100" t="s">
        <v>52</v>
      </c>
      <c r="P1100" t="s">
        <v>203</v>
      </c>
      <c r="T1100" t="s">
        <v>64</v>
      </c>
      <c r="Z1100" s="3"/>
      <c r="AF1100" t="s">
        <v>63</v>
      </c>
      <c r="AH1100">
        <v>0</v>
      </c>
      <c r="AI1100" s="2">
        <v>45351</v>
      </c>
      <c r="AJ1100" t="s">
        <v>64</v>
      </c>
      <c r="AK1100" t="s">
        <v>64</v>
      </c>
      <c r="AL1100" t="s">
        <v>64</v>
      </c>
      <c r="AN1100" s="3"/>
      <c r="AP1100" t="s">
        <v>64</v>
      </c>
      <c r="AR1100" t="s">
        <v>64</v>
      </c>
      <c r="AS1100" t="s">
        <v>66</v>
      </c>
    </row>
    <row r="1101" spans="1:45" ht="16" x14ac:dyDescent="0.2">
      <c r="A1101">
        <v>3452</v>
      </c>
      <c r="B1101">
        <v>3452</v>
      </c>
      <c r="C1101" s="2">
        <v>45351</v>
      </c>
      <c r="E1101" t="s">
        <v>370</v>
      </c>
      <c r="F1101" s="3">
        <v>2172.04</v>
      </c>
      <c r="G1101" t="s">
        <v>47</v>
      </c>
      <c r="H1101" s="3">
        <v>0</v>
      </c>
      <c r="I1101" t="s">
        <v>104</v>
      </c>
      <c r="J1101">
        <v>1730</v>
      </c>
      <c r="K1101" t="s">
        <v>52</v>
      </c>
      <c r="L1101" t="s">
        <v>203</v>
      </c>
      <c r="N1101">
        <v>1705</v>
      </c>
      <c r="O1101" t="s">
        <v>52</v>
      </c>
      <c r="P1101" t="s">
        <v>203</v>
      </c>
      <c r="T1101" t="s">
        <v>64</v>
      </c>
      <c r="Z1101" s="3"/>
      <c r="AF1101" t="s">
        <v>63</v>
      </c>
      <c r="AH1101">
        <v>0</v>
      </c>
      <c r="AI1101" s="2">
        <v>45351</v>
      </c>
      <c r="AJ1101" t="s">
        <v>64</v>
      </c>
      <c r="AK1101" t="s">
        <v>64</v>
      </c>
      <c r="AL1101" t="s">
        <v>64</v>
      </c>
      <c r="AN1101" s="3"/>
      <c r="AP1101" t="s">
        <v>64</v>
      </c>
      <c r="AR1101" t="s">
        <v>64</v>
      </c>
      <c r="AS1101" t="s">
        <v>66</v>
      </c>
    </row>
    <row r="1102" spans="1:45" ht="16" x14ac:dyDescent="0.2">
      <c r="A1102">
        <v>3453</v>
      </c>
      <c r="B1102">
        <v>3453</v>
      </c>
      <c r="C1102" s="2">
        <v>45351</v>
      </c>
      <c r="E1102" t="s">
        <v>370</v>
      </c>
      <c r="F1102" s="3">
        <v>1306</v>
      </c>
      <c r="G1102" t="s">
        <v>47</v>
      </c>
      <c r="H1102" s="3">
        <v>0</v>
      </c>
      <c r="I1102" t="s">
        <v>104</v>
      </c>
      <c r="J1102">
        <v>1730</v>
      </c>
      <c r="K1102" t="s">
        <v>52</v>
      </c>
      <c r="L1102" t="s">
        <v>203</v>
      </c>
      <c r="N1102">
        <v>1705</v>
      </c>
      <c r="O1102" t="s">
        <v>52</v>
      </c>
      <c r="P1102" t="s">
        <v>203</v>
      </c>
      <c r="T1102" t="s">
        <v>64</v>
      </c>
      <c r="Z1102" s="3"/>
      <c r="AF1102" t="s">
        <v>63</v>
      </c>
      <c r="AH1102">
        <v>0</v>
      </c>
      <c r="AI1102" s="2">
        <v>45351</v>
      </c>
      <c r="AJ1102" t="s">
        <v>64</v>
      </c>
      <c r="AK1102" t="s">
        <v>64</v>
      </c>
      <c r="AL1102" t="s">
        <v>64</v>
      </c>
      <c r="AN1102" s="3"/>
      <c r="AP1102" t="s">
        <v>64</v>
      </c>
      <c r="AR1102" t="s">
        <v>64</v>
      </c>
      <c r="AS1102" t="s">
        <v>66</v>
      </c>
    </row>
    <row r="1103" spans="1:45" ht="16" x14ac:dyDescent="0.2">
      <c r="A1103">
        <v>3455</v>
      </c>
      <c r="B1103">
        <v>3455</v>
      </c>
      <c r="C1103" s="2">
        <v>45351</v>
      </c>
      <c r="E1103" t="s">
        <v>202</v>
      </c>
      <c r="F1103" s="3">
        <v>3529.67</v>
      </c>
      <c r="G1103" t="s">
        <v>47</v>
      </c>
      <c r="H1103" s="3">
        <v>0</v>
      </c>
      <c r="I1103" t="s">
        <v>104</v>
      </c>
      <c r="J1103">
        <v>1730</v>
      </c>
      <c r="K1103" t="s">
        <v>52</v>
      </c>
      <c r="L1103" t="s">
        <v>203</v>
      </c>
      <c r="N1103">
        <v>1712</v>
      </c>
      <c r="O1103" t="s">
        <v>52</v>
      </c>
      <c r="P1103" t="s">
        <v>203</v>
      </c>
      <c r="T1103" t="s">
        <v>64</v>
      </c>
      <c r="Z1103" s="3"/>
      <c r="AF1103" t="s">
        <v>63</v>
      </c>
      <c r="AH1103">
        <v>0</v>
      </c>
      <c r="AI1103" s="2">
        <v>45351</v>
      </c>
      <c r="AJ1103" t="s">
        <v>64</v>
      </c>
      <c r="AK1103" t="s">
        <v>64</v>
      </c>
      <c r="AL1103" t="s">
        <v>64</v>
      </c>
      <c r="AN1103" s="3"/>
      <c r="AP1103" t="s">
        <v>64</v>
      </c>
      <c r="AR1103" t="s">
        <v>64</v>
      </c>
      <c r="AS1103" t="s">
        <v>66</v>
      </c>
    </row>
    <row r="1104" spans="1:45" ht="16" x14ac:dyDescent="0.2">
      <c r="A1104">
        <v>3456</v>
      </c>
      <c r="B1104">
        <v>3456</v>
      </c>
      <c r="C1104" s="2">
        <v>45351</v>
      </c>
      <c r="E1104" t="s">
        <v>202</v>
      </c>
      <c r="F1104" s="3">
        <v>2164.87</v>
      </c>
      <c r="G1104" t="s">
        <v>47</v>
      </c>
      <c r="H1104" s="3">
        <v>0</v>
      </c>
      <c r="I1104" t="s">
        <v>104</v>
      </c>
      <c r="J1104">
        <v>1730</v>
      </c>
      <c r="K1104" t="s">
        <v>52</v>
      </c>
      <c r="L1104" t="s">
        <v>203</v>
      </c>
      <c r="N1104">
        <v>1712</v>
      </c>
      <c r="O1104" t="s">
        <v>52</v>
      </c>
      <c r="P1104" t="s">
        <v>203</v>
      </c>
      <c r="T1104" t="s">
        <v>64</v>
      </c>
      <c r="Z1104" s="3"/>
      <c r="AF1104" t="s">
        <v>63</v>
      </c>
      <c r="AH1104">
        <v>0</v>
      </c>
      <c r="AI1104" s="2">
        <v>45351</v>
      </c>
      <c r="AJ1104" t="s">
        <v>64</v>
      </c>
      <c r="AK1104" t="s">
        <v>64</v>
      </c>
      <c r="AL1104" t="s">
        <v>64</v>
      </c>
      <c r="AN1104" s="3"/>
      <c r="AP1104" t="s">
        <v>64</v>
      </c>
      <c r="AR1104" t="s">
        <v>64</v>
      </c>
      <c r="AS1104" t="s">
        <v>66</v>
      </c>
    </row>
    <row r="1105" spans="1:45" ht="16" x14ac:dyDescent="0.2">
      <c r="A1105">
        <v>3561</v>
      </c>
      <c r="B1105">
        <v>3561</v>
      </c>
      <c r="C1105" s="2">
        <v>45351</v>
      </c>
      <c r="E1105" t="s">
        <v>205</v>
      </c>
      <c r="F1105" s="3">
        <v>345.07</v>
      </c>
      <c r="G1105" t="s">
        <v>47</v>
      </c>
      <c r="H1105" s="3">
        <v>0</v>
      </c>
      <c r="I1105" t="s">
        <v>104</v>
      </c>
      <c r="J1105">
        <v>1730</v>
      </c>
      <c r="K1105" t="s">
        <v>52</v>
      </c>
      <c r="L1105" t="s">
        <v>203</v>
      </c>
      <c r="N1105">
        <v>1700</v>
      </c>
      <c r="O1105" t="s">
        <v>52</v>
      </c>
      <c r="P1105" t="s">
        <v>203</v>
      </c>
      <c r="T1105" t="s">
        <v>64</v>
      </c>
      <c r="Z1105" s="3"/>
      <c r="AF1105" t="s">
        <v>63</v>
      </c>
      <c r="AH1105">
        <v>0</v>
      </c>
      <c r="AI1105" s="2">
        <v>45351</v>
      </c>
      <c r="AJ1105" t="s">
        <v>64</v>
      </c>
      <c r="AK1105" t="s">
        <v>64</v>
      </c>
      <c r="AL1105" t="s">
        <v>64</v>
      </c>
      <c r="AN1105" s="3"/>
      <c r="AP1105" t="s">
        <v>64</v>
      </c>
      <c r="AR1105" t="s">
        <v>64</v>
      </c>
      <c r="AS1105" t="s">
        <v>66</v>
      </c>
    </row>
    <row r="1106" spans="1:45" ht="16" x14ac:dyDescent="0.2">
      <c r="A1106">
        <v>3622</v>
      </c>
      <c r="B1106">
        <v>3622</v>
      </c>
      <c r="C1106" s="2">
        <v>45351</v>
      </c>
      <c r="D1106" t="s">
        <v>1936</v>
      </c>
      <c r="E1106" t="s">
        <v>3643</v>
      </c>
      <c r="F1106" s="3">
        <v>684.38</v>
      </c>
      <c r="G1106" t="s">
        <v>47</v>
      </c>
      <c r="H1106" s="3">
        <v>0</v>
      </c>
      <c r="I1106" t="s">
        <v>104</v>
      </c>
      <c r="J1106">
        <v>2555</v>
      </c>
      <c r="K1106" t="s">
        <v>49</v>
      </c>
      <c r="L1106" t="s">
        <v>50</v>
      </c>
      <c r="M1106" t="s">
        <v>51</v>
      </c>
      <c r="N1106">
        <v>1730</v>
      </c>
      <c r="O1106" t="s">
        <v>52</v>
      </c>
      <c r="P1106" t="s">
        <v>203</v>
      </c>
      <c r="T1106" t="s">
        <v>64</v>
      </c>
      <c r="Z1106" s="3"/>
      <c r="AF1106" t="s">
        <v>63</v>
      </c>
      <c r="AH1106">
        <v>0</v>
      </c>
      <c r="AI1106" s="2">
        <v>45351</v>
      </c>
      <c r="AJ1106" t="s">
        <v>64</v>
      </c>
      <c r="AK1106" t="s">
        <v>64</v>
      </c>
      <c r="AL1106" t="s">
        <v>64</v>
      </c>
      <c r="AN1106" s="3"/>
      <c r="AP1106" t="s">
        <v>64</v>
      </c>
      <c r="AR1106" t="s">
        <v>64</v>
      </c>
      <c r="AS1106" t="s">
        <v>66</v>
      </c>
    </row>
    <row r="1107" spans="1:45" ht="16" x14ac:dyDescent="0.2">
      <c r="A1107">
        <v>3623</v>
      </c>
      <c r="B1107">
        <v>3623</v>
      </c>
      <c r="C1107" s="2">
        <v>45351</v>
      </c>
      <c r="D1107" t="s">
        <v>1934</v>
      </c>
      <c r="E1107" t="s">
        <v>204</v>
      </c>
      <c r="F1107" s="3">
        <v>652.15</v>
      </c>
      <c r="G1107" t="s">
        <v>47</v>
      </c>
      <c r="H1107" s="3">
        <v>0</v>
      </c>
      <c r="I1107" t="s">
        <v>104</v>
      </c>
      <c r="J1107">
        <v>2555</v>
      </c>
      <c r="K1107" t="s">
        <v>49</v>
      </c>
      <c r="L1107" t="s">
        <v>50</v>
      </c>
      <c r="M1107" t="s">
        <v>51</v>
      </c>
      <c r="N1107">
        <v>1730</v>
      </c>
      <c r="O1107" t="s">
        <v>52</v>
      </c>
      <c r="P1107" t="s">
        <v>203</v>
      </c>
      <c r="T1107" t="s">
        <v>64</v>
      </c>
      <c r="Z1107" s="3"/>
      <c r="AF1107" t="s">
        <v>63</v>
      </c>
      <c r="AH1107">
        <v>0</v>
      </c>
      <c r="AI1107" s="2">
        <v>45351</v>
      </c>
      <c r="AJ1107" t="s">
        <v>64</v>
      </c>
      <c r="AK1107" t="s">
        <v>64</v>
      </c>
      <c r="AL1107" t="s">
        <v>64</v>
      </c>
      <c r="AN1107" s="3"/>
      <c r="AP1107" t="s">
        <v>64</v>
      </c>
      <c r="AR1107" t="s">
        <v>64</v>
      </c>
      <c r="AS1107" t="s">
        <v>66</v>
      </c>
    </row>
    <row r="1108" spans="1:45" ht="16" x14ac:dyDescent="0.2">
      <c r="A1108">
        <v>3624</v>
      </c>
      <c r="B1108">
        <v>3624</v>
      </c>
      <c r="C1108" s="2">
        <v>45351</v>
      </c>
      <c r="D1108" t="s">
        <v>1935</v>
      </c>
      <c r="E1108" t="s">
        <v>3643</v>
      </c>
      <c r="F1108" s="3">
        <v>502.11</v>
      </c>
      <c r="G1108" t="s">
        <v>47</v>
      </c>
      <c r="H1108" s="3">
        <v>0</v>
      </c>
      <c r="I1108" t="s">
        <v>104</v>
      </c>
      <c r="J1108">
        <v>2555</v>
      </c>
      <c r="K1108" t="s">
        <v>49</v>
      </c>
      <c r="L1108" t="s">
        <v>50</v>
      </c>
      <c r="M1108" t="s">
        <v>51</v>
      </c>
      <c r="N1108">
        <v>1730</v>
      </c>
      <c r="O1108" t="s">
        <v>52</v>
      </c>
      <c r="P1108" t="s">
        <v>203</v>
      </c>
      <c r="T1108" t="s">
        <v>64</v>
      </c>
      <c r="Z1108" s="3"/>
      <c r="AF1108" t="s">
        <v>63</v>
      </c>
      <c r="AH1108">
        <v>0</v>
      </c>
      <c r="AI1108" s="2">
        <v>45351</v>
      </c>
      <c r="AJ1108" t="s">
        <v>64</v>
      </c>
      <c r="AK1108" t="s">
        <v>64</v>
      </c>
      <c r="AL1108" t="s">
        <v>64</v>
      </c>
      <c r="AN1108" s="3"/>
      <c r="AP1108" t="s">
        <v>64</v>
      </c>
      <c r="AR1108" t="s">
        <v>64</v>
      </c>
      <c r="AS1108" t="s">
        <v>66</v>
      </c>
    </row>
    <row r="1109" spans="1:45" ht="16" x14ac:dyDescent="0.2">
      <c r="A1109">
        <v>3625</v>
      </c>
      <c r="B1109">
        <v>3625</v>
      </c>
      <c r="C1109" s="2">
        <v>45351</v>
      </c>
      <c r="D1109" t="s">
        <v>1936</v>
      </c>
      <c r="E1109" t="s">
        <v>206</v>
      </c>
      <c r="F1109" s="3">
        <v>2988.56</v>
      </c>
      <c r="G1109" t="s">
        <v>47</v>
      </c>
      <c r="H1109" s="3">
        <v>0</v>
      </c>
      <c r="I1109" t="s">
        <v>104</v>
      </c>
      <c r="J1109">
        <v>2551</v>
      </c>
      <c r="K1109" t="s">
        <v>49</v>
      </c>
      <c r="L1109" t="s">
        <v>50</v>
      </c>
      <c r="M1109" t="s">
        <v>51</v>
      </c>
      <c r="N1109">
        <v>1730</v>
      </c>
      <c r="O1109" t="s">
        <v>52</v>
      </c>
      <c r="P1109" t="s">
        <v>203</v>
      </c>
      <c r="T1109" t="s">
        <v>64</v>
      </c>
      <c r="Z1109" s="3"/>
      <c r="AF1109" t="s">
        <v>63</v>
      </c>
      <c r="AH1109">
        <v>0</v>
      </c>
      <c r="AI1109" s="2">
        <v>45351</v>
      </c>
      <c r="AJ1109" t="s">
        <v>64</v>
      </c>
      <c r="AK1109" t="s">
        <v>64</v>
      </c>
      <c r="AL1109" t="s">
        <v>64</v>
      </c>
      <c r="AN1109" s="3"/>
      <c r="AP1109" t="s">
        <v>64</v>
      </c>
      <c r="AR1109" t="s">
        <v>64</v>
      </c>
      <c r="AS1109" t="s">
        <v>66</v>
      </c>
    </row>
    <row r="1110" spans="1:45" ht="16" x14ac:dyDescent="0.2">
      <c r="A1110">
        <v>3626</v>
      </c>
      <c r="B1110">
        <v>3626</v>
      </c>
      <c r="C1110" s="2">
        <v>45351</v>
      </c>
      <c r="D1110" t="s">
        <v>1936</v>
      </c>
      <c r="E1110" t="s">
        <v>3644</v>
      </c>
      <c r="F1110" s="3">
        <v>143</v>
      </c>
      <c r="G1110" t="s">
        <v>47</v>
      </c>
      <c r="H1110" s="3">
        <v>0</v>
      </c>
      <c r="I1110" t="s">
        <v>104</v>
      </c>
      <c r="J1110">
        <v>2551</v>
      </c>
      <c r="K1110" t="s">
        <v>49</v>
      </c>
      <c r="L1110" t="s">
        <v>50</v>
      </c>
      <c r="M1110" t="s">
        <v>51</v>
      </c>
      <c r="N1110">
        <v>1730</v>
      </c>
      <c r="O1110" t="s">
        <v>52</v>
      </c>
      <c r="P1110" t="s">
        <v>203</v>
      </c>
      <c r="T1110" t="s">
        <v>64</v>
      </c>
      <c r="Z1110" s="3"/>
      <c r="AF1110" t="s">
        <v>63</v>
      </c>
      <c r="AH1110">
        <v>0</v>
      </c>
      <c r="AI1110" s="2">
        <v>45351</v>
      </c>
      <c r="AJ1110" t="s">
        <v>64</v>
      </c>
      <c r="AK1110" t="s">
        <v>64</v>
      </c>
      <c r="AL1110" t="s">
        <v>64</v>
      </c>
      <c r="AN1110" s="3"/>
      <c r="AP1110" t="s">
        <v>64</v>
      </c>
      <c r="AR1110" t="s">
        <v>64</v>
      </c>
      <c r="AS1110" t="s">
        <v>66</v>
      </c>
    </row>
    <row r="1111" spans="1:45" ht="16" x14ac:dyDescent="0.2">
      <c r="A1111">
        <v>2921</v>
      </c>
      <c r="B1111">
        <v>2921</v>
      </c>
      <c r="C1111" s="2">
        <v>45351.041666666657</v>
      </c>
      <c r="D1111" t="s">
        <v>1748</v>
      </c>
      <c r="E1111" t="s">
        <v>3645</v>
      </c>
      <c r="F1111" s="3">
        <v>4.5999999999999996</v>
      </c>
      <c r="G1111" t="s">
        <v>47</v>
      </c>
      <c r="H1111" s="3">
        <v>0</v>
      </c>
      <c r="I1111" t="s">
        <v>48</v>
      </c>
      <c r="J1111">
        <v>2705</v>
      </c>
      <c r="K1111" t="s">
        <v>49</v>
      </c>
      <c r="L1111" t="s">
        <v>50</v>
      </c>
      <c r="M1111" t="s">
        <v>51</v>
      </c>
      <c r="N1111">
        <v>940</v>
      </c>
      <c r="O1111" t="s">
        <v>52</v>
      </c>
      <c r="P1111" t="s">
        <v>53</v>
      </c>
      <c r="T1111" t="s">
        <v>3646</v>
      </c>
      <c r="U1111" t="s">
        <v>3647</v>
      </c>
      <c r="Z1111" s="3"/>
      <c r="AF1111" t="s">
        <v>63</v>
      </c>
      <c r="AH1111">
        <v>0</v>
      </c>
      <c r="AI1111" s="2">
        <v>45351</v>
      </c>
      <c r="AJ1111" t="s">
        <v>64</v>
      </c>
      <c r="AK1111" t="s">
        <v>64</v>
      </c>
      <c r="AL1111" t="s">
        <v>3648</v>
      </c>
      <c r="AM1111" t="s">
        <v>3647</v>
      </c>
      <c r="AN1111" s="3"/>
      <c r="AP1111" t="s">
        <v>64</v>
      </c>
      <c r="AR1111">
        <v>1194</v>
      </c>
      <c r="AS1111" t="s">
        <v>66</v>
      </c>
    </row>
    <row r="1112" spans="1:45" ht="16" x14ac:dyDescent="0.2">
      <c r="A1112">
        <v>2919</v>
      </c>
      <c r="B1112">
        <v>2919</v>
      </c>
      <c r="C1112" s="2">
        <v>45352.041666666657</v>
      </c>
      <c r="D1112" t="s">
        <v>1748</v>
      </c>
      <c r="E1112" t="s">
        <v>2507</v>
      </c>
      <c r="F1112" s="3">
        <v>65.209999999999994</v>
      </c>
      <c r="G1112" t="s">
        <v>47</v>
      </c>
      <c r="H1112" s="3">
        <v>0</v>
      </c>
      <c r="I1112" t="s">
        <v>48</v>
      </c>
      <c r="J1112">
        <v>2702</v>
      </c>
      <c r="K1112" t="s">
        <v>49</v>
      </c>
      <c r="L1112" t="s">
        <v>50</v>
      </c>
      <c r="M1112" t="s">
        <v>51</v>
      </c>
      <c r="N1112">
        <v>940</v>
      </c>
      <c r="O1112" t="s">
        <v>52</v>
      </c>
      <c r="P1112" t="s">
        <v>53</v>
      </c>
      <c r="T1112" t="s">
        <v>3649</v>
      </c>
      <c r="U1112" t="s">
        <v>3650</v>
      </c>
      <c r="V1112" t="s">
        <v>2430</v>
      </c>
      <c r="W1112" t="s">
        <v>56</v>
      </c>
      <c r="X1112" t="s">
        <v>3651</v>
      </c>
      <c r="Y1112" t="s">
        <v>2726</v>
      </c>
      <c r="Z1112" s="3">
        <v>19</v>
      </c>
      <c r="AA1112" t="s">
        <v>3652</v>
      </c>
      <c r="AB1112" t="s">
        <v>3653</v>
      </c>
      <c r="AC1112" t="s">
        <v>61</v>
      </c>
      <c r="AD1112" t="s">
        <v>61</v>
      </c>
      <c r="AE1112" t="s">
        <v>3654</v>
      </c>
      <c r="AF1112" t="s">
        <v>63</v>
      </c>
      <c r="AH1112">
        <v>0</v>
      </c>
      <c r="AI1112" s="2">
        <v>45352</v>
      </c>
      <c r="AJ1112" t="s">
        <v>64</v>
      </c>
      <c r="AK1112" t="s">
        <v>64</v>
      </c>
      <c r="AL1112" t="s">
        <v>3655</v>
      </c>
      <c r="AM1112" t="s">
        <v>3650</v>
      </c>
      <c r="AN1112" s="3">
        <v>65.209999999999994</v>
      </c>
      <c r="AO1112" t="s">
        <v>3653</v>
      </c>
      <c r="AP1112" t="s">
        <v>64</v>
      </c>
      <c r="AQ1112" t="s">
        <v>3654</v>
      </c>
      <c r="AR1112">
        <v>1193</v>
      </c>
      <c r="AS1112" t="s">
        <v>66</v>
      </c>
    </row>
    <row r="1113" spans="1:45" ht="16" x14ac:dyDescent="0.2">
      <c r="A1113">
        <v>2924</v>
      </c>
      <c r="B1113">
        <v>2924</v>
      </c>
      <c r="C1113" s="2">
        <v>45355.041666666657</v>
      </c>
      <c r="E1113" t="s">
        <v>3656</v>
      </c>
      <c r="F1113" s="3">
        <v>5694.54</v>
      </c>
      <c r="G1113" t="s">
        <v>47</v>
      </c>
      <c r="H1113" s="3">
        <v>0</v>
      </c>
      <c r="I1113" t="s">
        <v>48</v>
      </c>
      <c r="J1113">
        <v>1712</v>
      </c>
      <c r="K1113" t="s">
        <v>52</v>
      </c>
      <c r="L1113" t="s">
        <v>203</v>
      </c>
      <c r="N1113">
        <v>940</v>
      </c>
      <c r="O1113" t="s">
        <v>52</v>
      </c>
      <c r="P1113" t="s">
        <v>53</v>
      </c>
      <c r="T1113" t="s">
        <v>3545</v>
      </c>
      <c r="U1113" t="s">
        <v>3657</v>
      </c>
      <c r="Z1113" s="3"/>
      <c r="AF1113" t="s">
        <v>63</v>
      </c>
      <c r="AH1113">
        <v>0</v>
      </c>
      <c r="AI1113" s="2">
        <v>45355</v>
      </c>
      <c r="AJ1113" t="s">
        <v>64</v>
      </c>
      <c r="AK1113" t="s">
        <v>64</v>
      </c>
      <c r="AL1113" t="s">
        <v>3658</v>
      </c>
      <c r="AM1113" t="s">
        <v>3657</v>
      </c>
      <c r="AN1113" s="3"/>
      <c r="AP1113" t="s">
        <v>64</v>
      </c>
      <c r="AR1113">
        <v>1195</v>
      </c>
      <c r="AS1113" t="s">
        <v>66</v>
      </c>
    </row>
    <row r="1114" spans="1:45" ht="16" x14ac:dyDescent="0.2">
      <c r="A1114">
        <v>2925</v>
      </c>
      <c r="B1114">
        <v>2925</v>
      </c>
      <c r="C1114" s="2">
        <v>45357.041666666657</v>
      </c>
      <c r="D1114" t="s">
        <v>1748</v>
      </c>
      <c r="E1114" t="s">
        <v>3659</v>
      </c>
      <c r="F1114" s="3">
        <v>46.41</v>
      </c>
      <c r="G1114" t="s">
        <v>47</v>
      </c>
      <c r="H1114" s="3">
        <v>0</v>
      </c>
      <c r="I1114" t="s">
        <v>48</v>
      </c>
      <c r="J1114">
        <v>2663</v>
      </c>
      <c r="K1114" t="s">
        <v>49</v>
      </c>
      <c r="L1114" t="s">
        <v>50</v>
      </c>
      <c r="M1114" t="s">
        <v>51</v>
      </c>
      <c r="N1114">
        <v>940</v>
      </c>
      <c r="O1114" t="s">
        <v>52</v>
      </c>
      <c r="P1114" t="s">
        <v>53</v>
      </c>
      <c r="T1114" t="s">
        <v>2516</v>
      </c>
      <c r="U1114" t="s">
        <v>3660</v>
      </c>
      <c r="V1114" t="s">
        <v>2482</v>
      </c>
      <c r="W1114" t="s">
        <v>56</v>
      </c>
      <c r="X1114" t="s">
        <v>3661</v>
      </c>
      <c r="Y1114" t="s">
        <v>2375</v>
      </c>
      <c r="Z1114" s="3">
        <v>19</v>
      </c>
      <c r="AA1114" t="s">
        <v>2519</v>
      </c>
      <c r="AB1114" t="s">
        <v>3662</v>
      </c>
      <c r="AC1114" t="s">
        <v>61</v>
      </c>
      <c r="AD1114" t="s">
        <v>61</v>
      </c>
      <c r="AE1114" t="s">
        <v>3663</v>
      </c>
      <c r="AF1114" t="s">
        <v>63</v>
      </c>
      <c r="AH1114">
        <v>0</v>
      </c>
      <c r="AI1114" s="2">
        <v>45357</v>
      </c>
      <c r="AJ1114" t="s">
        <v>64</v>
      </c>
      <c r="AK1114" t="s">
        <v>64</v>
      </c>
      <c r="AL1114" t="s">
        <v>3664</v>
      </c>
      <c r="AM1114" t="s">
        <v>3660</v>
      </c>
      <c r="AN1114" s="3">
        <v>46.41</v>
      </c>
      <c r="AO1114" t="s">
        <v>3662</v>
      </c>
      <c r="AP1114" t="s">
        <v>64</v>
      </c>
      <c r="AQ1114" t="s">
        <v>3663</v>
      </c>
      <c r="AR1114">
        <v>1196</v>
      </c>
      <c r="AS1114" t="s">
        <v>66</v>
      </c>
    </row>
    <row r="1115" spans="1:45" ht="16" x14ac:dyDescent="0.2">
      <c r="A1115">
        <v>4148</v>
      </c>
      <c r="B1115">
        <v>4148</v>
      </c>
      <c r="C1115" s="2">
        <v>45358.041666666657</v>
      </c>
      <c r="E1115" t="s">
        <v>256</v>
      </c>
      <c r="F1115" s="3">
        <v>389.22</v>
      </c>
      <c r="G1115" t="s">
        <v>47</v>
      </c>
      <c r="H1115" s="3">
        <v>0</v>
      </c>
      <c r="I1115" t="s">
        <v>104</v>
      </c>
      <c r="J1115">
        <v>940</v>
      </c>
      <c r="K1115" t="s">
        <v>52</v>
      </c>
      <c r="L1115" t="s">
        <v>53</v>
      </c>
      <c r="N1115">
        <v>1705</v>
      </c>
      <c r="O1115" t="s">
        <v>52</v>
      </c>
      <c r="P1115" t="s">
        <v>203</v>
      </c>
      <c r="T1115" t="s">
        <v>3585</v>
      </c>
      <c r="U1115" t="s">
        <v>3665</v>
      </c>
      <c r="Z1115" s="3"/>
      <c r="AF1115" t="s">
        <v>63</v>
      </c>
      <c r="AH1115">
        <v>0</v>
      </c>
      <c r="AI1115" s="2">
        <v>45358</v>
      </c>
      <c r="AJ1115" t="s">
        <v>64</v>
      </c>
      <c r="AK1115" t="s">
        <v>64</v>
      </c>
      <c r="AL1115" t="s">
        <v>3666</v>
      </c>
      <c r="AM1115" t="s">
        <v>3665</v>
      </c>
      <c r="AN1115" s="3"/>
      <c r="AP1115" t="s">
        <v>64</v>
      </c>
      <c r="AR1115">
        <v>1197</v>
      </c>
      <c r="AS1115" t="s">
        <v>66</v>
      </c>
    </row>
    <row r="1116" spans="1:45" ht="16" x14ac:dyDescent="0.2">
      <c r="A1116">
        <v>2951</v>
      </c>
      <c r="B1116">
        <v>2951</v>
      </c>
      <c r="C1116" s="2">
        <v>45363.041666666657</v>
      </c>
      <c r="D1116" t="s">
        <v>1761</v>
      </c>
      <c r="E1116" t="s">
        <v>3667</v>
      </c>
      <c r="F1116" s="3">
        <v>726</v>
      </c>
      <c r="G1116" t="s">
        <v>47</v>
      </c>
      <c r="H1116" s="3">
        <v>0</v>
      </c>
      <c r="I1116" t="s">
        <v>48</v>
      </c>
      <c r="J1116">
        <v>2722</v>
      </c>
      <c r="K1116" t="s">
        <v>49</v>
      </c>
      <c r="L1116" t="s">
        <v>50</v>
      </c>
      <c r="M1116" t="s">
        <v>51</v>
      </c>
      <c r="N1116">
        <v>940</v>
      </c>
      <c r="O1116" t="s">
        <v>52</v>
      </c>
      <c r="P1116" t="s">
        <v>53</v>
      </c>
      <c r="T1116" t="s">
        <v>3668</v>
      </c>
      <c r="U1116" t="s">
        <v>3669</v>
      </c>
      <c r="V1116" t="s">
        <v>2359</v>
      </c>
      <c r="W1116" t="s">
        <v>56</v>
      </c>
      <c r="X1116" t="s">
        <v>3670</v>
      </c>
      <c r="Y1116" t="s">
        <v>3455</v>
      </c>
      <c r="Z1116" s="3">
        <v>0</v>
      </c>
      <c r="AA1116" t="s">
        <v>3671</v>
      </c>
      <c r="AB1116" t="s">
        <v>3653</v>
      </c>
      <c r="AC1116" t="s">
        <v>61</v>
      </c>
      <c r="AD1116" t="s">
        <v>61</v>
      </c>
      <c r="AE1116" t="s">
        <v>3672</v>
      </c>
      <c r="AF1116" t="s">
        <v>63</v>
      </c>
      <c r="AH1116">
        <v>0</v>
      </c>
      <c r="AI1116" s="2">
        <v>45363</v>
      </c>
      <c r="AJ1116" t="s">
        <v>64</v>
      </c>
      <c r="AK1116" t="s">
        <v>64</v>
      </c>
      <c r="AL1116" t="s">
        <v>3673</v>
      </c>
      <c r="AM1116" t="s">
        <v>3669</v>
      </c>
      <c r="AN1116" s="3">
        <v>729.39</v>
      </c>
      <c r="AO1116" t="s">
        <v>3653</v>
      </c>
      <c r="AP1116" t="s">
        <v>64</v>
      </c>
      <c r="AQ1116" t="s">
        <v>3672</v>
      </c>
      <c r="AR1116">
        <v>1201</v>
      </c>
      <c r="AS1116" t="s">
        <v>66</v>
      </c>
    </row>
    <row r="1117" spans="1:45" ht="16" x14ac:dyDescent="0.2">
      <c r="A1117">
        <v>2952</v>
      </c>
      <c r="B1117">
        <v>2952</v>
      </c>
      <c r="C1117" s="2">
        <v>45363.041666666657</v>
      </c>
      <c r="D1117" t="s">
        <v>1748</v>
      </c>
      <c r="E1117" t="s">
        <v>3335</v>
      </c>
      <c r="F1117" s="3">
        <v>22.5</v>
      </c>
      <c r="G1117" t="s">
        <v>47</v>
      </c>
      <c r="H1117" s="3">
        <v>0</v>
      </c>
      <c r="I1117" t="s">
        <v>48</v>
      </c>
      <c r="J1117">
        <v>2705</v>
      </c>
      <c r="K1117" t="s">
        <v>49</v>
      </c>
      <c r="L1117" t="s">
        <v>50</v>
      </c>
      <c r="M1117" t="s">
        <v>51</v>
      </c>
      <c r="N1117">
        <v>940</v>
      </c>
      <c r="O1117" t="s">
        <v>52</v>
      </c>
      <c r="P1117" t="s">
        <v>53</v>
      </c>
      <c r="T1117" t="s">
        <v>3668</v>
      </c>
      <c r="U1117" t="s">
        <v>3669</v>
      </c>
      <c r="V1117" t="s">
        <v>2359</v>
      </c>
      <c r="W1117" t="s">
        <v>56</v>
      </c>
      <c r="X1117" t="s">
        <v>3670</v>
      </c>
      <c r="Y1117" t="s">
        <v>3455</v>
      </c>
      <c r="Z1117" s="3">
        <v>0</v>
      </c>
      <c r="AA1117" t="s">
        <v>3671</v>
      </c>
      <c r="AB1117" t="s">
        <v>3653</v>
      </c>
      <c r="AC1117" t="s">
        <v>61</v>
      </c>
      <c r="AD1117" t="s">
        <v>61</v>
      </c>
      <c r="AE1117" t="s">
        <v>3672</v>
      </c>
      <c r="AF1117" t="s">
        <v>63</v>
      </c>
      <c r="AH1117">
        <v>0</v>
      </c>
      <c r="AI1117" s="2">
        <v>45363</v>
      </c>
      <c r="AJ1117" t="s">
        <v>64</v>
      </c>
      <c r="AK1117" t="s">
        <v>64</v>
      </c>
      <c r="AL1117" t="s">
        <v>3673</v>
      </c>
      <c r="AM1117" t="s">
        <v>3669</v>
      </c>
      <c r="AN1117" s="3">
        <v>729.39</v>
      </c>
      <c r="AO1117" t="s">
        <v>3653</v>
      </c>
      <c r="AP1117" t="s">
        <v>64</v>
      </c>
      <c r="AQ1117" t="s">
        <v>3672</v>
      </c>
      <c r="AR1117">
        <v>1201</v>
      </c>
      <c r="AS1117" t="s">
        <v>66</v>
      </c>
    </row>
    <row r="1118" spans="1:45" ht="16" x14ac:dyDescent="0.2">
      <c r="A1118">
        <v>2950</v>
      </c>
      <c r="B1118">
        <v>2950</v>
      </c>
      <c r="C1118" s="2">
        <v>45363.041666666657</v>
      </c>
      <c r="D1118" t="s">
        <v>1748</v>
      </c>
      <c r="E1118" t="s">
        <v>2165</v>
      </c>
      <c r="F1118" s="3">
        <v>52.9</v>
      </c>
      <c r="G1118" t="s">
        <v>47</v>
      </c>
      <c r="H1118" s="3">
        <v>0</v>
      </c>
      <c r="I1118" t="s">
        <v>48</v>
      </c>
      <c r="J1118">
        <v>2900</v>
      </c>
      <c r="K1118" t="s">
        <v>49</v>
      </c>
      <c r="L1118" t="s">
        <v>50</v>
      </c>
      <c r="M1118" t="s">
        <v>51</v>
      </c>
      <c r="N1118">
        <v>940</v>
      </c>
      <c r="O1118" t="s">
        <v>52</v>
      </c>
      <c r="P1118" t="s">
        <v>53</v>
      </c>
      <c r="T1118" t="s">
        <v>2313</v>
      </c>
      <c r="U1118" t="s">
        <v>3674</v>
      </c>
      <c r="V1118" t="s">
        <v>2486</v>
      </c>
      <c r="W1118" t="s">
        <v>56</v>
      </c>
      <c r="X1118" t="s">
        <v>3675</v>
      </c>
      <c r="Y1118" t="s">
        <v>323</v>
      </c>
      <c r="Z1118" s="3">
        <v>19</v>
      </c>
      <c r="AA1118" t="s">
        <v>2316</v>
      </c>
      <c r="AB1118" t="s">
        <v>3676</v>
      </c>
      <c r="AC1118" t="s">
        <v>61</v>
      </c>
      <c r="AD1118" t="s">
        <v>61</v>
      </c>
      <c r="AE1118" t="s">
        <v>3677</v>
      </c>
      <c r="AF1118" t="s">
        <v>63</v>
      </c>
      <c r="AH1118">
        <v>0</v>
      </c>
      <c r="AI1118" s="2">
        <v>45363</v>
      </c>
      <c r="AJ1118" t="s">
        <v>64</v>
      </c>
      <c r="AK1118" t="s">
        <v>64</v>
      </c>
      <c r="AL1118" t="s">
        <v>3678</v>
      </c>
      <c r="AM1118" t="s">
        <v>3674</v>
      </c>
      <c r="AN1118" s="3">
        <v>52.9</v>
      </c>
      <c r="AO1118" t="s">
        <v>3676</v>
      </c>
      <c r="AP1118" t="s">
        <v>64</v>
      </c>
      <c r="AQ1118" t="s">
        <v>3677</v>
      </c>
      <c r="AR1118">
        <v>1202</v>
      </c>
      <c r="AS1118" t="s">
        <v>66</v>
      </c>
    </row>
    <row r="1119" spans="1:45" ht="16" x14ac:dyDescent="0.2">
      <c r="A1119">
        <v>2955</v>
      </c>
      <c r="B1119">
        <v>2955</v>
      </c>
      <c r="C1119" s="2">
        <v>45365.041666666657</v>
      </c>
      <c r="E1119" t="s">
        <v>215</v>
      </c>
      <c r="F1119" s="3">
        <v>1024.08</v>
      </c>
      <c r="G1119" t="s">
        <v>47</v>
      </c>
      <c r="H1119" s="3">
        <v>0</v>
      </c>
      <c r="I1119" t="s">
        <v>48</v>
      </c>
      <c r="J1119">
        <v>1700</v>
      </c>
      <c r="K1119" t="s">
        <v>52</v>
      </c>
      <c r="L1119" t="s">
        <v>203</v>
      </c>
      <c r="N1119">
        <v>940</v>
      </c>
      <c r="O1119" t="s">
        <v>52</v>
      </c>
      <c r="P1119" t="s">
        <v>53</v>
      </c>
      <c r="T1119" t="s">
        <v>3616</v>
      </c>
      <c r="U1119" t="s">
        <v>3679</v>
      </c>
      <c r="Z1119" s="3"/>
      <c r="AF1119" t="s">
        <v>63</v>
      </c>
      <c r="AH1119">
        <v>0</v>
      </c>
      <c r="AI1119" s="2">
        <v>45365</v>
      </c>
      <c r="AJ1119" t="s">
        <v>64</v>
      </c>
      <c r="AK1119" t="s">
        <v>64</v>
      </c>
      <c r="AL1119" t="s">
        <v>3680</v>
      </c>
      <c r="AM1119" t="s">
        <v>3679</v>
      </c>
      <c r="AN1119" s="3"/>
      <c r="AP1119" t="s">
        <v>64</v>
      </c>
      <c r="AR1119">
        <v>1203</v>
      </c>
      <c r="AS1119" t="s">
        <v>66</v>
      </c>
    </row>
    <row r="1120" spans="1:45" ht="16" x14ac:dyDescent="0.2">
      <c r="A1120">
        <v>2956</v>
      </c>
      <c r="B1120">
        <v>2956</v>
      </c>
      <c r="C1120" s="2">
        <v>45366.543564814812</v>
      </c>
      <c r="E1120" t="s">
        <v>1231</v>
      </c>
      <c r="F1120" s="3">
        <v>356.76</v>
      </c>
      <c r="G1120" t="s">
        <v>47</v>
      </c>
      <c r="H1120" s="3">
        <v>0</v>
      </c>
      <c r="I1120" t="s">
        <v>104</v>
      </c>
      <c r="J1120">
        <v>941</v>
      </c>
      <c r="K1120" t="s">
        <v>52</v>
      </c>
      <c r="L1120" t="s">
        <v>53</v>
      </c>
      <c r="N1120">
        <v>705</v>
      </c>
      <c r="O1120" t="s">
        <v>52</v>
      </c>
      <c r="P1120" t="s">
        <v>53</v>
      </c>
      <c r="T1120" t="s">
        <v>3681</v>
      </c>
      <c r="U1120" t="s">
        <v>3682</v>
      </c>
      <c r="Z1120" s="3"/>
      <c r="AF1120" t="s">
        <v>63</v>
      </c>
      <c r="AH1120">
        <v>0</v>
      </c>
      <c r="AI1120" s="2">
        <v>45366</v>
      </c>
      <c r="AJ1120" t="s">
        <v>64</v>
      </c>
      <c r="AK1120" t="s">
        <v>64</v>
      </c>
      <c r="AL1120" t="s">
        <v>3683</v>
      </c>
      <c r="AM1120" t="s">
        <v>3682</v>
      </c>
      <c r="AN1120" s="3"/>
      <c r="AP1120" t="s">
        <v>64</v>
      </c>
      <c r="AR1120">
        <v>1204</v>
      </c>
      <c r="AS1120" t="s">
        <v>66</v>
      </c>
    </row>
    <row r="1121" spans="1:45" ht="16" x14ac:dyDescent="0.2">
      <c r="A1121">
        <v>2957</v>
      </c>
      <c r="B1121">
        <v>2957</v>
      </c>
      <c r="C1121" s="2">
        <v>45366.543564814812</v>
      </c>
      <c r="D1121" t="s">
        <v>1748</v>
      </c>
      <c r="E1121" t="s">
        <v>179</v>
      </c>
      <c r="F1121" s="3">
        <v>356.76</v>
      </c>
      <c r="G1121" t="s">
        <v>47</v>
      </c>
      <c r="H1121" s="3">
        <v>0</v>
      </c>
      <c r="I1121" t="s">
        <v>48</v>
      </c>
      <c r="J1121">
        <v>2702</v>
      </c>
      <c r="K1121" t="s">
        <v>49</v>
      </c>
      <c r="L1121" t="s">
        <v>50</v>
      </c>
      <c r="M1121" t="s">
        <v>51</v>
      </c>
      <c r="N1121">
        <v>941</v>
      </c>
      <c r="O1121" t="s">
        <v>52</v>
      </c>
      <c r="P1121" t="s">
        <v>53</v>
      </c>
      <c r="T1121" t="s">
        <v>3684</v>
      </c>
      <c r="U1121" t="s">
        <v>3685</v>
      </c>
      <c r="V1121" t="s">
        <v>2497</v>
      </c>
      <c r="W1121" t="s">
        <v>56</v>
      </c>
      <c r="X1121" t="s">
        <v>3686</v>
      </c>
      <c r="Y1121" t="s">
        <v>3687</v>
      </c>
      <c r="Z1121" s="3">
        <v>19</v>
      </c>
      <c r="AA1121" t="s">
        <v>3681</v>
      </c>
      <c r="AB1121" t="s">
        <v>3688</v>
      </c>
      <c r="AC1121" t="s">
        <v>61</v>
      </c>
      <c r="AD1121" t="s">
        <v>61</v>
      </c>
      <c r="AE1121" t="s">
        <v>3689</v>
      </c>
      <c r="AF1121" t="s">
        <v>63</v>
      </c>
      <c r="AH1121">
        <v>0</v>
      </c>
      <c r="AI1121" s="2">
        <v>45366</v>
      </c>
      <c r="AJ1121" t="s">
        <v>64</v>
      </c>
      <c r="AK1121" t="s">
        <v>64</v>
      </c>
      <c r="AL1121" t="s">
        <v>3690</v>
      </c>
      <c r="AM1121" t="s">
        <v>3685</v>
      </c>
      <c r="AN1121" s="3">
        <v>356.76</v>
      </c>
      <c r="AO1121" t="s">
        <v>3688</v>
      </c>
      <c r="AP1121" t="s">
        <v>64</v>
      </c>
      <c r="AQ1121" t="s">
        <v>3689</v>
      </c>
      <c r="AR1121">
        <v>1205</v>
      </c>
      <c r="AS1121" t="s">
        <v>66</v>
      </c>
    </row>
    <row r="1122" spans="1:45" ht="16" x14ac:dyDescent="0.2">
      <c r="A1122">
        <v>3002</v>
      </c>
      <c r="B1122">
        <v>3002</v>
      </c>
      <c r="C1122" s="2">
        <v>45369.041666666657</v>
      </c>
      <c r="D1122" t="s">
        <v>1782</v>
      </c>
      <c r="E1122" t="s">
        <v>3691</v>
      </c>
      <c r="F1122" s="3">
        <v>285.60000000000002</v>
      </c>
      <c r="G1122" t="s">
        <v>47</v>
      </c>
      <c r="H1122" s="3">
        <v>0</v>
      </c>
      <c r="I1122" t="s">
        <v>48</v>
      </c>
      <c r="J1122">
        <v>2894</v>
      </c>
      <c r="K1122" t="s">
        <v>49</v>
      </c>
      <c r="L1122" t="s">
        <v>50</v>
      </c>
      <c r="M1122" t="s">
        <v>51</v>
      </c>
      <c r="N1122">
        <v>940</v>
      </c>
      <c r="O1122" t="s">
        <v>52</v>
      </c>
      <c r="P1122" t="s">
        <v>53</v>
      </c>
      <c r="T1122" t="s">
        <v>3692</v>
      </c>
      <c r="U1122" t="s">
        <v>3693</v>
      </c>
      <c r="V1122" t="s">
        <v>2491</v>
      </c>
      <c r="W1122" t="s">
        <v>56</v>
      </c>
      <c r="X1122" t="s">
        <v>3694</v>
      </c>
      <c r="Y1122" t="s">
        <v>291</v>
      </c>
      <c r="Z1122" s="3">
        <v>19</v>
      </c>
      <c r="AA1122" t="s">
        <v>3695</v>
      </c>
      <c r="AB1122" t="s">
        <v>3696</v>
      </c>
      <c r="AC1122" t="s">
        <v>61</v>
      </c>
      <c r="AD1122" t="s">
        <v>61</v>
      </c>
      <c r="AE1122" t="s">
        <v>3697</v>
      </c>
      <c r="AF1122" t="s">
        <v>63</v>
      </c>
      <c r="AH1122">
        <v>0</v>
      </c>
      <c r="AI1122" s="2">
        <v>45369</v>
      </c>
      <c r="AJ1122" t="s">
        <v>64</v>
      </c>
      <c r="AK1122" t="s">
        <v>64</v>
      </c>
      <c r="AL1122" t="s">
        <v>3698</v>
      </c>
      <c r="AM1122" t="s">
        <v>3693</v>
      </c>
      <c r="AN1122" s="3">
        <v>285.60000000000002</v>
      </c>
      <c r="AO1122" t="s">
        <v>3696</v>
      </c>
      <c r="AP1122" t="s">
        <v>64</v>
      </c>
      <c r="AQ1122" t="s">
        <v>3697</v>
      </c>
      <c r="AR1122">
        <v>1206</v>
      </c>
      <c r="AS1122" t="s">
        <v>66</v>
      </c>
    </row>
    <row r="1123" spans="1:45" ht="16" x14ac:dyDescent="0.2">
      <c r="A1123">
        <v>3001</v>
      </c>
      <c r="B1123">
        <v>3001</v>
      </c>
      <c r="C1123" s="2">
        <v>45370.041666666657</v>
      </c>
      <c r="E1123" t="s">
        <v>1265</v>
      </c>
      <c r="F1123" s="3">
        <v>356.76</v>
      </c>
      <c r="G1123" t="s">
        <v>47</v>
      </c>
      <c r="H1123" s="3">
        <v>0</v>
      </c>
      <c r="I1123" t="s">
        <v>48</v>
      </c>
      <c r="J1123">
        <v>705</v>
      </c>
      <c r="K1123" t="s">
        <v>52</v>
      </c>
      <c r="L1123" t="s">
        <v>53</v>
      </c>
      <c r="N1123">
        <v>940</v>
      </c>
      <c r="O1123" t="s">
        <v>52</v>
      </c>
      <c r="P1123" t="s">
        <v>53</v>
      </c>
      <c r="T1123" t="s">
        <v>3684</v>
      </c>
      <c r="U1123" t="s">
        <v>3699</v>
      </c>
      <c r="Z1123" s="3"/>
      <c r="AF1123" t="s">
        <v>63</v>
      </c>
      <c r="AH1123">
        <v>0</v>
      </c>
      <c r="AI1123" s="2">
        <v>45370</v>
      </c>
      <c r="AJ1123" t="s">
        <v>64</v>
      </c>
      <c r="AK1123" t="s">
        <v>64</v>
      </c>
      <c r="AL1123" t="s">
        <v>3700</v>
      </c>
      <c r="AM1123" t="s">
        <v>3699</v>
      </c>
      <c r="AN1123" s="3"/>
      <c r="AP1123" t="s">
        <v>64</v>
      </c>
      <c r="AR1123">
        <v>1207</v>
      </c>
      <c r="AS1123" t="s">
        <v>66</v>
      </c>
    </row>
    <row r="1124" spans="1:45" ht="16" x14ac:dyDescent="0.2">
      <c r="A1124">
        <v>3092</v>
      </c>
      <c r="B1124">
        <v>3092</v>
      </c>
      <c r="C1124" s="2">
        <v>45371</v>
      </c>
      <c r="D1124" t="s">
        <v>1761</v>
      </c>
      <c r="E1124" t="s">
        <v>2032</v>
      </c>
      <c r="F1124" s="3">
        <v>22.11</v>
      </c>
      <c r="G1124" t="s">
        <v>47</v>
      </c>
      <c r="H1124" s="3">
        <v>0</v>
      </c>
      <c r="I1124" t="s">
        <v>48</v>
      </c>
      <c r="J1124">
        <v>2720</v>
      </c>
      <c r="K1124" t="s">
        <v>49</v>
      </c>
      <c r="L1124" t="s">
        <v>50</v>
      </c>
      <c r="M1124" t="s">
        <v>51</v>
      </c>
      <c r="N1124">
        <v>942</v>
      </c>
      <c r="O1124" t="s">
        <v>52</v>
      </c>
      <c r="P1124" t="s">
        <v>53</v>
      </c>
      <c r="T1124" t="s">
        <v>3701</v>
      </c>
      <c r="U1124" t="s">
        <v>3702</v>
      </c>
      <c r="V1124" t="s">
        <v>2589</v>
      </c>
      <c r="W1124" t="s">
        <v>56</v>
      </c>
      <c r="X1124" t="s">
        <v>3703</v>
      </c>
      <c r="Y1124" t="s">
        <v>2036</v>
      </c>
      <c r="Z1124" s="3">
        <v>19</v>
      </c>
      <c r="AA1124" t="s">
        <v>3704</v>
      </c>
      <c r="AB1124" t="s">
        <v>3705</v>
      </c>
      <c r="AC1124" t="s">
        <v>61</v>
      </c>
      <c r="AD1124" t="s">
        <v>61</v>
      </c>
      <c r="AE1124" t="s">
        <v>3706</v>
      </c>
      <c r="AF1124" t="s">
        <v>63</v>
      </c>
      <c r="AH1124">
        <v>0</v>
      </c>
      <c r="AI1124" s="2">
        <v>45371</v>
      </c>
      <c r="AJ1124" t="s">
        <v>64</v>
      </c>
      <c r="AK1124" t="s">
        <v>64</v>
      </c>
      <c r="AL1124" t="s">
        <v>3707</v>
      </c>
      <c r="AM1124" t="s">
        <v>3702</v>
      </c>
      <c r="AN1124" s="3">
        <v>21.86</v>
      </c>
      <c r="AO1124" t="s">
        <v>3705</v>
      </c>
      <c r="AP1124" t="s">
        <v>64</v>
      </c>
      <c r="AQ1124" t="s">
        <v>3706</v>
      </c>
      <c r="AR1124">
        <v>1241</v>
      </c>
      <c r="AS1124" t="s">
        <v>66</v>
      </c>
    </row>
    <row r="1125" spans="1:45" ht="16" x14ac:dyDescent="0.2">
      <c r="A1125">
        <v>3101</v>
      </c>
      <c r="B1125">
        <v>3101</v>
      </c>
      <c r="C1125" s="2">
        <v>45372</v>
      </c>
      <c r="E1125" t="s">
        <v>3708</v>
      </c>
      <c r="F1125" s="3">
        <v>27.39</v>
      </c>
      <c r="G1125" t="s">
        <v>47</v>
      </c>
      <c r="H1125" s="3">
        <v>0</v>
      </c>
      <c r="I1125" t="s">
        <v>104</v>
      </c>
      <c r="J1125">
        <v>942</v>
      </c>
      <c r="K1125" t="s">
        <v>52</v>
      </c>
      <c r="L1125" t="s">
        <v>53</v>
      </c>
      <c r="N1125">
        <v>705</v>
      </c>
      <c r="O1125" t="s">
        <v>52</v>
      </c>
      <c r="P1125" t="s">
        <v>53</v>
      </c>
      <c r="T1125" t="s">
        <v>3709</v>
      </c>
      <c r="U1125" t="s">
        <v>3710</v>
      </c>
      <c r="Z1125" s="3"/>
      <c r="AF1125" t="s">
        <v>63</v>
      </c>
      <c r="AH1125">
        <v>0</v>
      </c>
      <c r="AI1125" s="2">
        <v>45372</v>
      </c>
      <c r="AJ1125" t="s">
        <v>64</v>
      </c>
      <c r="AK1125" t="s">
        <v>64</v>
      </c>
      <c r="AL1125" t="s">
        <v>3711</v>
      </c>
      <c r="AM1125" t="s">
        <v>3710</v>
      </c>
      <c r="AN1125" s="3"/>
      <c r="AP1125" t="s">
        <v>64</v>
      </c>
      <c r="AR1125">
        <v>1242</v>
      </c>
      <c r="AS1125" t="s">
        <v>66</v>
      </c>
    </row>
    <row r="1126" spans="1:45" ht="16" x14ac:dyDescent="0.2">
      <c r="A1126">
        <v>3003</v>
      </c>
      <c r="B1126">
        <v>3003</v>
      </c>
      <c r="C1126" s="2">
        <v>45372.041666666657</v>
      </c>
      <c r="E1126" t="s">
        <v>744</v>
      </c>
      <c r="F1126" s="3">
        <v>27.39</v>
      </c>
      <c r="G1126" t="s">
        <v>47</v>
      </c>
      <c r="H1126" s="3">
        <v>0</v>
      </c>
      <c r="I1126" t="s">
        <v>48</v>
      </c>
      <c r="J1126">
        <v>705</v>
      </c>
      <c r="K1126" t="s">
        <v>52</v>
      </c>
      <c r="L1126" t="s">
        <v>53</v>
      </c>
      <c r="N1126">
        <v>940</v>
      </c>
      <c r="O1126" t="s">
        <v>52</v>
      </c>
      <c r="P1126" t="s">
        <v>53</v>
      </c>
      <c r="T1126" t="s">
        <v>3712</v>
      </c>
      <c r="U1126" t="s">
        <v>3501</v>
      </c>
      <c r="Z1126" s="3"/>
      <c r="AF1126" t="s">
        <v>63</v>
      </c>
      <c r="AH1126">
        <v>0</v>
      </c>
      <c r="AI1126" s="2">
        <v>45372</v>
      </c>
      <c r="AJ1126" t="s">
        <v>64</v>
      </c>
      <c r="AK1126" t="s">
        <v>64</v>
      </c>
      <c r="AL1126" t="s">
        <v>3713</v>
      </c>
      <c r="AM1126" t="s">
        <v>3501</v>
      </c>
      <c r="AN1126" s="3"/>
      <c r="AP1126" t="s">
        <v>64</v>
      </c>
      <c r="AR1126">
        <v>1208</v>
      </c>
      <c r="AS1126" t="s">
        <v>66</v>
      </c>
    </row>
    <row r="1127" spans="1:45" ht="16" x14ac:dyDescent="0.2">
      <c r="A1127">
        <v>3106</v>
      </c>
      <c r="B1127">
        <v>3106</v>
      </c>
      <c r="C1127" s="2">
        <v>45373</v>
      </c>
      <c r="D1127" t="s">
        <v>1761</v>
      </c>
      <c r="E1127" t="s">
        <v>3714</v>
      </c>
      <c r="F1127" s="3">
        <v>9.98</v>
      </c>
      <c r="G1127" t="s">
        <v>47</v>
      </c>
      <c r="H1127" s="3">
        <v>0</v>
      </c>
      <c r="I1127" t="s">
        <v>48</v>
      </c>
      <c r="J1127">
        <v>2720</v>
      </c>
      <c r="K1127" t="s">
        <v>49</v>
      </c>
      <c r="L1127" t="s">
        <v>50</v>
      </c>
      <c r="M1127" t="s">
        <v>51</v>
      </c>
      <c r="N1127">
        <v>942</v>
      </c>
      <c r="O1127" t="s">
        <v>52</v>
      </c>
      <c r="P1127" t="s">
        <v>53</v>
      </c>
      <c r="T1127" t="s">
        <v>3715</v>
      </c>
      <c r="U1127" t="s">
        <v>3716</v>
      </c>
      <c r="V1127" t="s">
        <v>2586</v>
      </c>
      <c r="W1127" t="s">
        <v>56</v>
      </c>
      <c r="X1127" t="s">
        <v>3717</v>
      </c>
      <c r="Y1127" t="s">
        <v>953</v>
      </c>
      <c r="Z1127" s="3">
        <v>19</v>
      </c>
      <c r="AA1127" t="s">
        <v>3718</v>
      </c>
      <c r="AB1127" t="s">
        <v>3719</v>
      </c>
      <c r="AC1127" t="s">
        <v>61</v>
      </c>
      <c r="AD1127" t="s">
        <v>61</v>
      </c>
      <c r="AE1127" t="s">
        <v>3720</v>
      </c>
      <c r="AF1127" t="s">
        <v>63</v>
      </c>
      <c r="AH1127">
        <v>0</v>
      </c>
      <c r="AI1127" s="2">
        <v>45373</v>
      </c>
      <c r="AJ1127" t="s">
        <v>64</v>
      </c>
      <c r="AK1127" t="s">
        <v>64</v>
      </c>
      <c r="AL1127" t="s">
        <v>3721</v>
      </c>
      <c r="AM1127" t="s">
        <v>3716</v>
      </c>
      <c r="AN1127" s="3">
        <v>9.98</v>
      </c>
      <c r="AO1127" t="s">
        <v>3719</v>
      </c>
      <c r="AP1127" t="s">
        <v>64</v>
      </c>
      <c r="AQ1127" t="s">
        <v>3720</v>
      </c>
      <c r="AR1127">
        <v>1243</v>
      </c>
      <c r="AS1127" t="s">
        <v>66</v>
      </c>
    </row>
    <row r="1128" spans="1:45" ht="16" x14ac:dyDescent="0.2">
      <c r="A1128">
        <v>3035</v>
      </c>
      <c r="B1128">
        <v>3035</v>
      </c>
      <c r="C1128" s="2">
        <v>45376.041666666657</v>
      </c>
      <c r="D1128" t="s">
        <v>1814</v>
      </c>
      <c r="E1128" t="s">
        <v>2248</v>
      </c>
      <c r="F1128" s="3">
        <v>22.08</v>
      </c>
      <c r="G1128" t="s">
        <v>47</v>
      </c>
      <c r="H1128" s="3">
        <v>0</v>
      </c>
      <c r="I1128" t="s">
        <v>48</v>
      </c>
      <c r="J1128">
        <v>2710</v>
      </c>
      <c r="K1128" t="s">
        <v>49</v>
      </c>
      <c r="L1128" t="s">
        <v>50</v>
      </c>
      <c r="M1128" t="s">
        <v>51</v>
      </c>
      <c r="N1128">
        <v>940</v>
      </c>
      <c r="O1128" t="s">
        <v>52</v>
      </c>
      <c r="P1128" t="s">
        <v>53</v>
      </c>
      <c r="T1128" t="s">
        <v>3722</v>
      </c>
      <c r="U1128" t="s">
        <v>3723</v>
      </c>
      <c r="V1128" t="s">
        <v>2489</v>
      </c>
      <c r="W1128" t="s">
        <v>56</v>
      </c>
      <c r="X1128" t="s">
        <v>3724</v>
      </c>
      <c r="Y1128" t="s">
        <v>2061</v>
      </c>
      <c r="Z1128" s="3">
        <v>19</v>
      </c>
      <c r="AA1128" t="s">
        <v>3725</v>
      </c>
      <c r="AB1128" t="s">
        <v>3719</v>
      </c>
      <c r="AC1128" t="s">
        <v>61</v>
      </c>
      <c r="AD1128" t="s">
        <v>61</v>
      </c>
      <c r="AE1128" t="s">
        <v>3726</v>
      </c>
      <c r="AF1128" t="s">
        <v>63</v>
      </c>
      <c r="AH1128">
        <v>0</v>
      </c>
      <c r="AI1128" s="2">
        <v>45376</v>
      </c>
      <c r="AJ1128" t="s">
        <v>64</v>
      </c>
      <c r="AK1128" t="s">
        <v>64</v>
      </c>
      <c r="AL1128" t="s">
        <v>3727</v>
      </c>
      <c r="AM1128" t="s">
        <v>3723</v>
      </c>
      <c r="AN1128" s="3">
        <v>22.08</v>
      </c>
      <c r="AO1128" t="s">
        <v>3719</v>
      </c>
      <c r="AP1128" t="s">
        <v>64</v>
      </c>
      <c r="AQ1128" t="s">
        <v>3726</v>
      </c>
      <c r="AR1128">
        <v>1209</v>
      </c>
      <c r="AS1128" t="s">
        <v>66</v>
      </c>
    </row>
    <row r="1129" spans="1:45" ht="16" x14ac:dyDescent="0.2">
      <c r="A1129">
        <v>3036</v>
      </c>
      <c r="B1129">
        <v>3036</v>
      </c>
      <c r="C1129" s="2">
        <v>45377.041666666657</v>
      </c>
      <c r="E1129" t="s">
        <v>582</v>
      </c>
      <c r="F1129" s="3">
        <v>944.63</v>
      </c>
      <c r="G1129" t="s">
        <v>47</v>
      </c>
      <c r="H1129" s="3">
        <v>0</v>
      </c>
      <c r="I1129" t="s">
        <v>48</v>
      </c>
      <c r="J1129">
        <v>1705</v>
      </c>
      <c r="K1129" t="s">
        <v>52</v>
      </c>
      <c r="L1129" t="s">
        <v>203</v>
      </c>
      <c r="N1129">
        <v>940</v>
      </c>
      <c r="O1129" t="s">
        <v>52</v>
      </c>
      <c r="P1129" t="s">
        <v>53</v>
      </c>
      <c r="T1129" t="s">
        <v>3640</v>
      </c>
      <c r="U1129" t="s">
        <v>3728</v>
      </c>
      <c r="Z1129" s="3"/>
      <c r="AF1129" t="s">
        <v>63</v>
      </c>
      <c r="AH1129">
        <v>0</v>
      </c>
      <c r="AI1129" s="2">
        <v>45377</v>
      </c>
      <c r="AJ1129" t="s">
        <v>64</v>
      </c>
      <c r="AK1129" t="s">
        <v>64</v>
      </c>
      <c r="AL1129" t="s">
        <v>3729</v>
      </c>
      <c r="AM1129" t="s">
        <v>3728</v>
      </c>
      <c r="AN1129" s="3"/>
      <c r="AP1129" t="s">
        <v>64</v>
      </c>
      <c r="AR1129">
        <v>1210</v>
      </c>
      <c r="AS1129" t="s">
        <v>66</v>
      </c>
    </row>
    <row r="1130" spans="1:45" ht="16" x14ac:dyDescent="0.2">
      <c r="A1130">
        <v>3037</v>
      </c>
      <c r="B1130">
        <v>3037</v>
      </c>
      <c r="C1130" s="2">
        <v>45377.041666666657</v>
      </c>
      <c r="E1130" t="s">
        <v>256</v>
      </c>
      <c r="F1130" s="3">
        <v>2533.41</v>
      </c>
      <c r="G1130" t="s">
        <v>47</v>
      </c>
      <c r="H1130" s="3">
        <v>0</v>
      </c>
      <c r="I1130" t="s">
        <v>48</v>
      </c>
      <c r="J1130">
        <v>1705</v>
      </c>
      <c r="K1130" t="s">
        <v>52</v>
      </c>
      <c r="L1130" t="s">
        <v>203</v>
      </c>
      <c r="N1130">
        <v>940</v>
      </c>
      <c r="O1130" t="s">
        <v>52</v>
      </c>
      <c r="P1130" t="s">
        <v>53</v>
      </c>
      <c r="T1130" t="s">
        <v>3730</v>
      </c>
      <c r="U1130" t="s">
        <v>3731</v>
      </c>
      <c r="Z1130" s="3"/>
      <c r="AF1130" t="s">
        <v>63</v>
      </c>
      <c r="AH1130">
        <v>0</v>
      </c>
      <c r="AI1130" s="2">
        <v>45377</v>
      </c>
      <c r="AJ1130" t="s">
        <v>64</v>
      </c>
      <c r="AK1130" t="s">
        <v>64</v>
      </c>
      <c r="AL1130" t="s">
        <v>3732</v>
      </c>
      <c r="AM1130" t="s">
        <v>3731</v>
      </c>
      <c r="AN1130" s="3"/>
      <c r="AP1130" t="s">
        <v>64</v>
      </c>
      <c r="AR1130">
        <v>1211</v>
      </c>
      <c r="AS1130" t="s">
        <v>66</v>
      </c>
    </row>
    <row r="1131" spans="1:45" ht="16" x14ac:dyDescent="0.2">
      <c r="A1131">
        <v>3054</v>
      </c>
      <c r="B1131">
        <v>3054</v>
      </c>
      <c r="C1131" s="2">
        <v>45379.041666666657</v>
      </c>
      <c r="D1131" t="s">
        <v>1748</v>
      </c>
      <c r="E1131" t="s">
        <v>2507</v>
      </c>
      <c r="F1131" s="3">
        <v>20.23</v>
      </c>
      <c r="G1131" t="s">
        <v>47</v>
      </c>
      <c r="H1131" s="3">
        <v>0</v>
      </c>
      <c r="I1131" t="s">
        <v>48</v>
      </c>
      <c r="J1131">
        <v>2702</v>
      </c>
      <c r="K1131" t="s">
        <v>49</v>
      </c>
      <c r="L1131" t="s">
        <v>50</v>
      </c>
      <c r="M1131" t="s">
        <v>51</v>
      </c>
      <c r="N1131">
        <v>940</v>
      </c>
      <c r="O1131" t="s">
        <v>52</v>
      </c>
      <c r="P1131" t="s">
        <v>53</v>
      </c>
      <c r="T1131" t="s">
        <v>2826</v>
      </c>
      <c r="U1131" t="s">
        <v>3733</v>
      </c>
      <c r="V1131" t="s">
        <v>2495</v>
      </c>
      <c r="W1131" t="s">
        <v>56</v>
      </c>
      <c r="X1131" t="s">
        <v>3734</v>
      </c>
      <c r="Y1131" t="s">
        <v>2726</v>
      </c>
      <c r="Z1131" s="3">
        <v>19</v>
      </c>
      <c r="AA1131" t="s">
        <v>2829</v>
      </c>
      <c r="AB1131" t="s">
        <v>3719</v>
      </c>
      <c r="AC1131" t="s">
        <v>61</v>
      </c>
      <c r="AD1131" t="s">
        <v>61</v>
      </c>
      <c r="AE1131" t="s">
        <v>3735</v>
      </c>
      <c r="AF1131" t="s">
        <v>63</v>
      </c>
      <c r="AH1131">
        <v>0</v>
      </c>
      <c r="AI1131" s="2">
        <v>45379</v>
      </c>
      <c r="AJ1131" t="s">
        <v>64</v>
      </c>
      <c r="AK1131" t="s">
        <v>64</v>
      </c>
      <c r="AL1131" t="s">
        <v>3736</v>
      </c>
      <c r="AM1131" t="s">
        <v>3733</v>
      </c>
      <c r="AN1131" s="3">
        <v>20.23</v>
      </c>
      <c r="AO1131" t="s">
        <v>3719</v>
      </c>
      <c r="AP1131" t="s">
        <v>64</v>
      </c>
      <c r="AQ1131" t="s">
        <v>3735</v>
      </c>
      <c r="AR1131">
        <v>1212</v>
      </c>
      <c r="AS1131" t="s">
        <v>66</v>
      </c>
    </row>
    <row r="1132" spans="1:45" ht="16" x14ac:dyDescent="0.2">
      <c r="A1132">
        <v>3058</v>
      </c>
      <c r="B1132">
        <v>3058</v>
      </c>
      <c r="C1132" s="2">
        <v>45379.041666666657</v>
      </c>
      <c r="D1132" t="s">
        <v>1748</v>
      </c>
      <c r="E1132" t="s">
        <v>3737</v>
      </c>
      <c r="F1132" s="3">
        <v>4.2300000000000004</v>
      </c>
      <c r="G1132" t="s">
        <v>47</v>
      </c>
      <c r="H1132" s="3">
        <v>0</v>
      </c>
      <c r="I1132" t="s">
        <v>48</v>
      </c>
      <c r="J1132">
        <v>2705</v>
      </c>
      <c r="K1132" t="s">
        <v>49</v>
      </c>
      <c r="L1132" t="s">
        <v>50</v>
      </c>
      <c r="M1132" t="s">
        <v>51</v>
      </c>
      <c r="N1132">
        <v>940</v>
      </c>
      <c r="O1132" t="s">
        <v>52</v>
      </c>
      <c r="P1132" t="s">
        <v>53</v>
      </c>
      <c r="T1132" t="s">
        <v>3738</v>
      </c>
      <c r="U1132" t="s">
        <v>3739</v>
      </c>
      <c r="Z1132" s="3"/>
      <c r="AF1132" t="s">
        <v>63</v>
      </c>
      <c r="AH1132">
        <v>0</v>
      </c>
      <c r="AI1132" s="2">
        <v>45379</v>
      </c>
      <c r="AJ1132" t="s">
        <v>64</v>
      </c>
      <c r="AK1132" t="s">
        <v>64</v>
      </c>
      <c r="AL1132" t="s">
        <v>797</v>
      </c>
      <c r="AM1132" t="s">
        <v>3739</v>
      </c>
      <c r="AN1132" s="3"/>
      <c r="AP1132" t="s">
        <v>64</v>
      </c>
      <c r="AR1132">
        <v>1213</v>
      </c>
      <c r="AS1132" t="s">
        <v>66</v>
      </c>
    </row>
    <row r="1133" spans="1:45" ht="16" x14ac:dyDescent="0.2">
      <c r="A1133">
        <v>3457</v>
      </c>
      <c r="B1133">
        <v>3457</v>
      </c>
      <c r="C1133" s="2">
        <v>45382</v>
      </c>
      <c r="E1133" t="s">
        <v>205</v>
      </c>
      <c r="F1133" s="3">
        <v>819.63</v>
      </c>
      <c r="G1133" t="s">
        <v>47</v>
      </c>
      <c r="H1133" s="3">
        <v>0</v>
      </c>
      <c r="I1133" t="s">
        <v>104</v>
      </c>
      <c r="J1133">
        <v>1730</v>
      </c>
      <c r="K1133" t="s">
        <v>52</v>
      </c>
      <c r="L1133" t="s">
        <v>203</v>
      </c>
      <c r="N1133">
        <v>1700</v>
      </c>
      <c r="O1133" t="s">
        <v>52</v>
      </c>
      <c r="P1133" t="s">
        <v>203</v>
      </c>
      <c r="T1133" t="s">
        <v>64</v>
      </c>
      <c r="Z1133" s="3"/>
      <c r="AF1133" t="s">
        <v>63</v>
      </c>
      <c r="AH1133">
        <v>0</v>
      </c>
      <c r="AI1133" s="2">
        <v>45382</v>
      </c>
      <c r="AJ1133" t="s">
        <v>64</v>
      </c>
      <c r="AK1133" t="s">
        <v>64</v>
      </c>
      <c r="AL1133" t="s">
        <v>64</v>
      </c>
      <c r="AN1133" s="3"/>
      <c r="AP1133" t="s">
        <v>64</v>
      </c>
      <c r="AR1133" t="s">
        <v>64</v>
      </c>
      <c r="AS1133" t="s">
        <v>66</v>
      </c>
    </row>
    <row r="1134" spans="1:45" ht="16" x14ac:dyDescent="0.2">
      <c r="A1134">
        <v>3458</v>
      </c>
      <c r="B1134">
        <v>3458</v>
      </c>
      <c r="C1134" s="2">
        <v>45382</v>
      </c>
      <c r="E1134" t="s">
        <v>205</v>
      </c>
      <c r="F1134" s="3">
        <v>420.36</v>
      </c>
      <c r="G1134" t="s">
        <v>47</v>
      </c>
      <c r="H1134" s="3">
        <v>0</v>
      </c>
      <c r="I1134" t="s">
        <v>104</v>
      </c>
      <c r="J1134">
        <v>1730</v>
      </c>
      <c r="K1134" t="s">
        <v>52</v>
      </c>
      <c r="L1134" t="s">
        <v>203</v>
      </c>
      <c r="N1134">
        <v>1700</v>
      </c>
      <c r="O1134" t="s">
        <v>52</v>
      </c>
      <c r="P1134" t="s">
        <v>203</v>
      </c>
      <c r="T1134" t="s">
        <v>64</v>
      </c>
      <c r="Z1134" s="3"/>
      <c r="AF1134" t="s">
        <v>63</v>
      </c>
      <c r="AH1134">
        <v>0</v>
      </c>
      <c r="AI1134" s="2">
        <v>45382</v>
      </c>
      <c r="AJ1134" t="s">
        <v>64</v>
      </c>
      <c r="AK1134" t="s">
        <v>64</v>
      </c>
      <c r="AL1134" t="s">
        <v>64</v>
      </c>
      <c r="AN1134" s="3"/>
      <c r="AP1134" t="s">
        <v>64</v>
      </c>
      <c r="AR1134" t="s">
        <v>64</v>
      </c>
      <c r="AS1134" t="s">
        <v>66</v>
      </c>
    </row>
    <row r="1135" spans="1:45" ht="16" x14ac:dyDescent="0.2">
      <c r="A1135">
        <v>3460</v>
      </c>
      <c r="B1135">
        <v>3460</v>
      </c>
      <c r="C1135" s="2">
        <v>45382</v>
      </c>
      <c r="E1135" t="s">
        <v>205</v>
      </c>
      <c r="F1135" s="3">
        <v>2383.16</v>
      </c>
      <c r="G1135" t="s">
        <v>47</v>
      </c>
      <c r="H1135" s="3">
        <v>0</v>
      </c>
      <c r="I1135" t="s">
        <v>104</v>
      </c>
      <c r="J1135">
        <v>1730</v>
      </c>
      <c r="K1135" t="s">
        <v>52</v>
      </c>
      <c r="L1135" t="s">
        <v>203</v>
      </c>
      <c r="N1135">
        <v>1705</v>
      </c>
      <c r="O1135" t="s">
        <v>52</v>
      </c>
      <c r="P1135" t="s">
        <v>203</v>
      </c>
      <c r="T1135" t="s">
        <v>64</v>
      </c>
      <c r="Z1135" s="3"/>
      <c r="AF1135" t="s">
        <v>63</v>
      </c>
      <c r="AH1135">
        <v>0</v>
      </c>
      <c r="AI1135" s="2">
        <v>45382</v>
      </c>
      <c r="AJ1135" t="s">
        <v>64</v>
      </c>
      <c r="AK1135" t="s">
        <v>64</v>
      </c>
      <c r="AL1135" t="s">
        <v>64</v>
      </c>
      <c r="AN1135" s="3"/>
      <c r="AP1135" t="s">
        <v>64</v>
      </c>
      <c r="AR1135" t="s">
        <v>64</v>
      </c>
      <c r="AS1135" t="s">
        <v>66</v>
      </c>
    </row>
    <row r="1136" spans="1:45" ht="16" x14ac:dyDescent="0.2">
      <c r="A1136">
        <v>3461</v>
      </c>
      <c r="B1136">
        <v>3461</v>
      </c>
      <c r="C1136" s="2">
        <v>45382</v>
      </c>
      <c r="E1136" t="s">
        <v>205</v>
      </c>
      <c r="F1136" s="3">
        <v>1437.77</v>
      </c>
      <c r="G1136" t="s">
        <v>47</v>
      </c>
      <c r="H1136" s="3">
        <v>0</v>
      </c>
      <c r="I1136" t="s">
        <v>104</v>
      </c>
      <c r="J1136">
        <v>1730</v>
      </c>
      <c r="K1136" t="s">
        <v>52</v>
      </c>
      <c r="L1136" t="s">
        <v>203</v>
      </c>
      <c r="N1136">
        <v>1705</v>
      </c>
      <c r="O1136" t="s">
        <v>52</v>
      </c>
      <c r="P1136" t="s">
        <v>203</v>
      </c>
      <c r="T1136" t="s">
        <v>64</v>
      </c>
      <c r="Z1136" s="3"/>
      <c r="AF1136" t="s">
        <v>63</v>
      </c>
      <c r="AH1136">
        <v>0</v>
      </c>
      <c r="AI1136" s="2">
        <v>45382</v>
      </c>
      <c r="AJ1136" t="s">
        <v>64</v>
      </c>
      <c r="AK1136" t="s">
        <v>64</v>
      </c>
      <c r="AL1136" t="s">
        <v>64</v>
      </c>
      <c r="AN1136" s="3"/>
      <c r="AP1136" t="s">
        <v>64</v>
      </c>
      <c r="AR1136" t="s">
        <v>64</v>
      </c>
      <c r="AS1136" t="s">
        <v>66</v>
      </c>
    </row>
    <row r="1137" spans="1:45" ht="16" x14ac:dyDescent="0.2">
      <c r="A1137">
        <v>3462</v>
      </c>
      <c r="B1137">
        <v>3462</v>
      </c>
      <c r="C1137" s="2">
        <v>45382</v>
      </c>
      <c r="E1137" t="s">
        <v>202</v>
      </c>
      <c r="F1137" s="3">
        <v>3556.48</v>
      </c>
      <c r="G1137" t="s">
        <v>47</v>
      </c>
      <c r="H1137" s="3">
        <v>0</v>
      </c>
      <c r="I1137" t="s">
        <v>104</v>
      </c>
      <c r="J1137">
        <v>1730</v>
      </c>
      <c r="K1137" t="s">
        <v>52</v>
      </c>
      <c r="L1137" t="s">
        <v>203</v>
      </c>
      <c r="N1137">
        <v>1712</v>
      </c>
      <c r="O1137" t="s">
        <v>52</v>
      </c>
      <c r="P1137" t="s">
        <v>203</v>
      </c>
      <c r="T1137" t="s">
        <v>64</v>
      </c>
      <c r="Z1137" s="3"/>
      <c r="AF1137" t="s">
        <v>63</v>
      </c>
      <c r="AH1137">
        <v>0</v>
      </c>
      <c r="AI1137" s="2">
        <v>45382</v>
      </c>
      <c r="AJ1137" t="s">
        <v>64</v>
      </c>
      <c r="AK1137" t="s">
        <v>64</v>
      </c>
      <c r="AL1137" t="s">
        <v>64</v>
      </c>
      <c r="AN1137" s="3"/>
      <c r="AP1137" t="s">
        <v>64</v>
      </c>
      <c r="AR1137" t="s">
        <v>64</v>
      </c>
      <c r="AS1137" t="s">
        <v>66</v>
      </c>
    </row>
    <row r="1138" spans="1:45" ht="16" x14ac:dyDescent="0.2">
      <c r="A1138">
        <v>3463</v>
      </c>
      <c r="B1138">
        <v>3463</v>
      </c>
      <c r="C1138" s="2">
        <v>45382</v>
      </c>
      <c r="E1138" t="s">
        <v>202</v>
      </c>
      <c r="F1138" s="3">
        <v>2185.39</v>
      </c>
      <c r="G1138" t="s">
        <v>47</v>
      </c>
      <c r="H1138" s="3">
        <v>0</v>
      </c>
      <c r="I1138" t="s">
        <v>104</v>
      </c>
      <c r="J1138">
        <v>1730</v>
      </c>
      <c r="K1138" t="s">
        <v>52</v>
      </c>
      <c r="L1138" t="s">
        <v>203</v>
      </c>
      <c r="N1138">
        <v>1712</v>
      </c>
      <c r="O1138" t="s">
        <v>52</v>
      </c>
      <c r="P1138" t="s">
        <v>203</v>
      </c>
      <c r="T1138" t="s">
        <v>64</v>
      </c>
      <c r="Z1138" s="3"/>
      <c r="AF1138" t="s">
        <v>63</v>
      </c>
      <c r="AH1138">
        <v>0</v>
      </c>
      <c r="AI1138" s="2">
        <v>45382</v>
      </c>
      <c r="AJ1138" t="s">
        <v>64</v>
      </c>
      <c r="AK1138" t="s">
        <v>64</v>
      </c>
      <c r="AL1138" t="s">
        <v>64</v>
      </c>
      <c r="AN1138" s="3"/>
      <c r="AP1138" t="s">
        <v>64</v>
      </c>
      <c r="AR1138" t="s">
        <v>64</v>
      </c>
      <c r="AS1138" t="s">
        <v>66</v>
      </c>
    </row>
    <row r="1139" spans="1:45" ht="16" x14ac:dyDescent="0.2">
      <c r="A1139">
        <v>3465</v>
      </c>
      <c r="B1139">
        <v>3465</v>
      </c>
      <c r="C1139" s="2">
        <v>45382</v>
      </c>
      <c r="D1139" t="s">
        <v>1934</v>
      </c>
      <c r="E1139" t="s">
        <v>206</v>
      </c>
      <c r="F1139" s="3">
        <v>3110.01</v>
      </c>
      <c r="G1139" t="s">
        <v>47</v>
      </c>
      <c r="H1139" s="3">
        <v>0</v>
      </c>
      <c r="I1139" t="s">
        <v>104</v>
      </c>
      <c r="J1139">
        <v>2551</v>
      </c>
      <c r="K1139" t="s">
        <v>49</v>
      </c>
      <c r="L1139" t="s">
        <v>50</v>
      </c>
      <c r="M1139" t="s">
        <v>51</v>
      </c>
      <c r="N1139">
        <v>1730</v>
      </c>
      <c r="O1139" t="s">
        <v>52</v>
      </c>
      <c r="P1139" t="s">
        <v>203</v>
      </c>
      <c r="T1139" t="s">
        <v>64</v>
      </c>
      <c r="Z1139" s="3"/>
      <c r="AF1139" t="s">
        <v>63</v>
      </c>
      <c r="AH1139">
        <v>0</v>
      </c>
      <c r="AI1139" s="2">
        <v>45382</v>
      </c>
      <c r="AJ1139" t="s">
        <v>64</v>
      </c>
      <c r="AK1139" t="s">
        <v>64</v>
      </c>
      <c r="AL1139" t="s">
        <v>64</v>
      </c>
      <c r="AN1139" s="3"/>
      <c r="AP1139" t="s">
        <v>64</v>
      </c>
      <c r="AR1139" t="s">
        <v>64</v>
      </c>
      <c r="AS1139" t="s">
        <v>66</v>
      </c>
    </row>
    <row r="1140" spans="1:45" ht="16" x14ac:dyDescent="0.2">
      <c r="A1140">
        <v>3466</v>
      </c>
      <c r="B1140">
        <v>3466</v>
      </c>
      <c r="C1140" s="2">
        <v>45382</v>
      </c>
      <c r="D1140" t="s">
        <v>1935</v>
      </c>
      <c r="E1140" t="s">
        <v>206</v>
      </c>
      <c r="F1140" s="3">
        <v>2382.81</v>
      </c>
      <c r="G1140" t="s">
        <v>47</v>
      </c>
      <c r="H1140" s="3">
        <v>0</v>
      </c>
      <c r="I1140" t="s">
        <v>104</v>
      </c>
      <c r="J1140">
        <v>2551</v>
      </c>
      <c r="K1140" t="s">
        <v>49</v>
      </c>
      <c r="L1140" t="s">
        <v>50</v>
      </c>
      <c r="M1140" t="s">
        <v>51</v>
      </c>
      <c r="N1140">
        <v>1730</v>
      </c>
      <c r="O1140" t="s">
        <v>52</v>
      </c>
      <c r="P1140" t="s">
        <v>203</v>
      </c>
      <c r="T1140" t="s">
        <v>64</v>
      </c>
      <c r="Z1140" s="3"/>
      <c r="AF1140" t="s">
        <v>63</v>
      </c>
      <c r="AH1140">
        <v>0</v>
      </c>
      <c r="AI1140" s="2">
        <v>45382</v>
      </c>
      <c r="AJ1140" t="s">
        <v>64</v>
      </c>
      <c r="AK1140" t="s">
        <v>64</v>
      </c>
      <c r="AL1140" t="s">
        <v>64</v>
      </c>
      <c r="AN1140" s="3"/>
      <c r="AP1140" t="s">
        <v>64</v>
      </c>
      <c r="AR1140" t="s">
        <v>64</v>
      </c>
      <c r="AS1140" t="s">
        <v>66</v>
      </c>
    </row>
    <row r="1141" spans="1:45" ht="16" x14ac:dyDescent="0.2">
      <c r="A1141">
        <v>3627</v>
      </c>
      <c r="B1141">
        <v>3627</v>
      </c>
      <c r="C1141" s="2">
        <v>45382</v>
      </c>
      <c r="D1141" t="s">
        <v>1935</v>
      </c>
      <c r="E1141" t="s">
        <v>3643</v>
      </c>
      <c r="F1141" s="3">
        <v>554.26</v>
      </c>
      <c r="G1141" t="s">
        <v>47</v>
      </c>
      <c r="H1141" s="3">
        <v>0</v>
      </c>
      <c r="I1141" t="s">
        <v>104</v>
      </c>
      <c r="J1141">
        <v>2555</v>
      </c>
      <c r="K1141" t="s">
        <v>49</v>
      </c>
      <c r="L1141" t="s">
        <v>50</v>
      </c>
      <c r="M1141" t="s">
        <v>51</v>
      </c>
      <c r="N1141">
        <v>1730</v>
      </c>
      <c r="O1141" t="s">
        <v>52</v>
      </c>
      <c r="P1141" t="s">
        <v>203</v>
      </c>
      <c r="T1141" t="s">
        <v>64</v>
      </c>
      <c r="Z1141" s="3"/>
      <c r="AF1141" t="s">
        <v>63</v>
      </c>
      <c r="AH1141">
        <v>0</v>
      </c>
      <c r="AI1141" s="2">
        <v>45382</v>
      </c>
      <c r="AJ1141" t="s">
        <v>64</v>
      </c>
      <c r="AK1141" t="s">
        <v>64</v>
      </c>
      <c r="AL1141" t="s">
        <v>64</v>
      </c>
      <c r="AN1141" s="3"/>
      <c r="AP1141" t="s">
        <v>64</v>
      </c>
      <c r="AR1141" t="s">
        <v>64</v>
      </c>
      <c r="AS1141" t="s">
        <v>66</v>
      </c>
    </row>
    <row r="1142" spans="1:45" ht="16" x14ac:dyDescent="0.2">
      <c r="A1142">
        <v>3628</v>
      </c>
      <c r="B1142">
        <v>3628</v>
      </c>
      <c r="C1142" s="2">
        <v>45382</v>
      </c>
      <c r="D1142" t="s">
        <v>1934</v>
      </c>
      <c r="E1142" t="s">
        <v>3643</v>
      </c>
      <c r="F1142" s="3">
        <v>712.19</v>
      </c>
      <c r="G1142" t="s">
        <v>47</v>
      </c>
      <c r="H1142" s="3">
        <v>0</v>
      </c>
      <c r="I1142" t="s">
        <v>104</v>
      </c>
      <c r="J1142">
        <v>2555</v>
      </c>
      <c r="K1142" t="s">
        <v>49</v>
      </c>
      <c r="L1142" t="s">
        <v>50</v>
      </c>
      <c r="M1142" t="s">
        <v>51</v>
      </c>
      <c r="N1142">
        <v>1730</v>
      </c>
      <c r="O1142" t="s">
        <v>52</v>
      </c>
      <c r="P1142" t="s">
        <v>203</v>
      </c>
      <c r="T1142" t="s">
        <v>64</v>
      </c>
      <c r="Z1142" s="3"/>
      <c r="AF1142" t="s">
        <v>63</v>
      </c>
      <c r="AH1142">
        <v>0</v>
      </c>
      <c r="AI1142" s="2">
        <v>45382</v>
      </c>
      <c r="AJ1142" t="s">
        <v>64</v>
      </c>
      <c r="AK1142" t="s">
        <v>64</v>
      </c>
      <c r="AL1142" t="s">
        <v>64</v>
      </c>
      <c r="AN1142" s="3"/>
      <c r="AP1142" t="s">
        <v>64</v>
      </c>
      <c r="AR1142" t="s">
        <v>64</v>
      </c>
      <c r="AS1142" t="s">
        <v>66</v>
      </c>
    </row>
    <row r="1143" spans="1:45" ht="16" x14ac:dyDescent="0.2">
      <c r="A1143">
        <v>3629</v>
      </c>
      <c r="B1143">
        <v>3629</v>
      </c>
      <c r="C1143" s="2">
        <v>45382</v>
      </c>
      <c r="D1143" t="s">
        <v>1936</v>
      </c>
      <c r="E1143" t="s">
        <v>3643</v>
      </c>
      <c r="F1143" s="3">
        <v>753.43</v>
      </c>
      <c r="G1143" t="s">
        <v>47</v>
      </c>
      <c r="H1143" s="3">
        <v>0</v>
      </c>
      <c r="I1143" t="s">
        <v>104</v>
      </c>
      <c r="J1143">
        <v>2555</v>
      </c>
      <c r="K1143" t="s">
        <v>49</v>
      </c>
      <c r="L1143" t="s">
        <v>50</v>
      </c>
      <c r="M1143" t="s">
        <v>51</v>
      </c>
      <c r="N1143">
        <v>1730</v>
      </c>
      <c r="O1143" t="s">
        <v>52</v>
      </c>
      <c r="P1143" t="s">
        <v>203</v>
      </c>
      <c r="T1143" t="s">
        <v>64</v>
      </c>
      <c r="Z1143" s="3"/>
      <c r="AF1143" t="s">
        <v>63</v>
      </c>
      <c r="AH1143">
        <v>0</v>
      </c>
      <c r="AI1143" s="2">
        <v>45382</v>
      </c>
      <c r="AJ1143" t="s">
        <v>64</v>
      </c>
      <c r="AK1143" t="s">
        <v>64</v>
      </c>
      <c r="AL1143" t="s">
        <v>64</v>
      </c>
      <c r="AN1143" s="3"/>
      <c r="AP1143" t="s">
        <v>64</v>
      </c>
      <c r="AR1143" t="s">
        <v>64</v>
      </c>
      <c r="AS1143" t="s">
        <v>66</v>
      </c>
    </row>
    <row r="1144" spans="1:45" ht="16" x14ac:dyDescent="0.2">
      <c r="A1144">
        <v>3630</v>
      </c>
      <c r="B1144">
        <v>3630</v>
      </c>
      <c r="C1144" s="2">
        <v>45382</v>
      </c>
      <c r="D1144" t="s">
        <v>1936</v>
      </c>
      <c r="E1144" t="s">
        <v>206</v>
      </c>
      <c r="F1144" s="3">
        <v>3290.09</v>
      </c>
      <c r="G1144" t="s">
        <v>47</v>
      </c>
      <c r="H1144" s="3">
        <v>0</v>
      </c>
      <c r="I1144" t="s">
        <v>104</v>
      </c>
      <c r="J1144">
        <v>2551</v>
      </c>
      <c r="K1144" t="s">
        <v>49</v>
      </c>
      <c r="L1144" t="s">
        <v>50</v>
      </c>
      <c r="M1144" t="s">
        <v>51</v>
      </c>
      <c r="N1144">
        <v>1730</v>
      </c>
      <c r="O1144" t="s">
        <v>52</v>
      </c>
      <c r="P1144" t="s">
        <v>203</v>
      </c>
      <c r="T1144" t="s">
        <v>64</v>
      </c>
      <c r="Z1144" s="3"/>
      <c r="AF1144" t="s">
        <v>63</v>
      </c>
      <c r="AH1144">
        <v>0</v>
      </c>
      <c r="AI1144" s="2">
        <v>45382</v>
      </c>
      <c r="AJ1144" t="s">
        <v>64</v>
      </c>
      <c r="AK1144" t="s">
        <v>64</v>
      </c>
      <c r="AL1144" t="s">
        <v>64</v>
      </c>
      <c r="AN1144" s="3"/>
      <c r="AP1144" t="s">
        <v>64</v>
      </c>
      <c r="AR1144" t="s">
        <v>64</v>
      </c>
      <c r="AS1144" t="s">
        <v>66</v>
      </c>
    </row>
    <row r="1145" spans="1:45" ht="16" x14ac:dyDescent="0.2">
      <c r="A1145">
        <v>3056</v>
      </c>
      <c r="B1145">
        <v>3056</v>
      </c>
      <c r="C1145" s="2">
        <v>45384.083333333343</v>
      </c>
      <c r="E1145" t="s">
        <v>3740</v>
      </c>
      <c r="F1145" s="3">
        <v>5741.87</v>
      </c>
      <c r="G1145" t="s">
        <v>47</v>
      </c>
      <c r="H1145" s="3">
        <v>0</v>
      </c>
      <c r="I1145" t="s">
        <v>48</v>
      </c>
      <c r="J1145">
        <v>1712</v>
      </c>
      <c r="K1145" t="s">
        <v>52</v>
      </c>
      <c r="L1145" t="s">
        <v>203</v>
      </c>
      <c r="N1145">
        <v>940</v>
      </c>
      <c r="O1145" t="s">
        <v>52</v>
      </c>
      <c r="P1145" t="s">
        <v>53</v>
      </c>
      <c r="T1145" t="s">
        <v>3741</v>
      </c>
      <c r="U1145" t="s">
        <v>3742</v>
      </c>
      <c r="Z1145" s="3"/>
      <c r="AF1145" t="s">
        <v>63</v>
      </c>
      <c r="AH1145">
        <v>0</v>
      </c>
      <c r="AI1145" s="2">
        <v>45384</v>
      </c>
      <c r="AJ1145" t="s">
        <v>64</v>
      </c>
      <c r="AK1145" t="s">
        <v>64</v>
      </c>
      <c r="AL1145" t="s">
        <v>3743</v>
      </c>
      <c r="AM1145" t="s">
        <v>3742</v>
      </c>
      <c r="AN1145" s="3"/>
      <c r="AP1145" t="s">
        <v>64</v>
      </c>
      <c r="AR1145">
        <v>1214</v>
      </c>
      <c r="AS1145" t="s">
        <v>66</v>
      </c>
    </row>
    <row r="1146" spans="1:45" ht="16" x14ac:dyDescent="0.2">
      <c r="A1146">
        <v>3061</v>
      </c>
      <c r="B1146">
        <v>3061</v>
      </c>
      <c r="C1146" s="2">
        <v>45385.083333333343</v>
      </c>
      <c r="D1146" t="s">
        <v>1814</v>
      </c>
      <c r="E1146" t="s">
        <v>3744</v>
      </c>
      <c r="F1146" s="3">
        <v>405</v>
      </c>
      <c r="G1146" t="s">
        <v>47</v>
      </c>
      <c r="H1146" s="3">
        <v>0</v>
      </c>
      <c r="I1146" t="s">
        <v>48</v>
      </c>
      <c r="J1146">
        <v>2722</v>
      </c>
      <c r="K1146" t="s">
        <v>49</v>
      </c>
      <c r="L1146" t="s">
        <v>50</v>
      </c>
      <c r="M1146" t="s">
        <v>51</v>
      </c>
      <c r="N1146">
        <v>940</v>
      </c>
      <c r="O1146" t="s">
        <v>52</v>
      </c>
      <c r="P1146" t="s">
        <v>53</v>
      </c>
      <c r="T1146" t="s">
        <v>3745</v>
      </c>
      <c r="U1146" t="s">
        <v>3746</v>
      </c>
      <c r="V1146" t="s">
        <v>2501</v>
      </c>
      <c r="W1146" t="s">
        <v>56</v>
      </c>
      <c r="X1146" t="s">
        <v>3747</v>
      </c>
      <c r="Y1146" t="s">
        <v>3368</v>
      </c>
      <c r="Z1146" s="3">
        <v>0</v>
      </c>
      <c r="AA1146" t="s">
        <v>3748</v>
      </c>
      <c r="AB1146" t="s">
        <v>3749</v>
      </c>
      <c r="AC1146" t="s">
        <v>61</v>
      </c>
      <c r="AD1146" t="s">
        <v>61</v>
      </c>
      <c r="AE1146" t="s">
        <v>3750</v>
      </c>
      <c r="AF1146" t="s">
        <v>63</v>
      </c>
      <c r="AH1146">
        <v>0</v>
      </c>
      <c r="AI1146" s="2">
        <v>45385</v>
      </c>
      <c r="AJ1146" t="s">
        <v>64</v>
      </c>
      <c r="AK1146" t="s">
        <v>64</v>
      </c>
      <c r="AL1146" t="s">
        <v>3751</v>
      </c>
      <c r="AM1146" t="s">
        <v>3746</v>
      </c>
      <c r="AN1146" s="3">
        <v>405</v>
      </c>
      <c r="AO1146" t="s">
        <v>3749</v>
      </c>
      <c r="AP1146" t="s">
        <v>64</v>
      </c>
      <c r="AQ1146" t="s">
        <v>3750</v>
      </c>
      <c r="AR1146">
        <v>1215</v>
      </c>
      <c r="AS1146" t="s">
        <v>66</v>
      </c>
    </row>
    <row r="1147" spans="1:45" ht="16" x14ac:dyDescent="0.2">
      <c r="A1147">
        <v>3062</v>
      </c>
      <c r="B1147">
        <v>3062</v>
      </c>
      <c r="C1147" s="2">
        <v>45385.083333333343</v>
      </c>
      <c r="D1147" t="s">
        <v>1748</v>
      </c>
      <c r="E1147" t="s">
        <v>3514</v>
      </c>
      <c r="F1147" s="3">
        <v>9.5</v>
      </c>
      <c r="G1147" t="s">
        <v>47</v>
      </c>
      <c r="H1147" s="3">
        <v>0</v>
      </c>
      <c r="I1147" t="s">
        <v>48</v>
      </c>
      <c r="J1147">
        <v>2705</v>
      </c>
      <c r="K1147" t="s">
        <v>49</v>
      </c>
      <c r="L1147" t="s">
        <v>50</v>
      </c>
      <c r="M1147" t="s">
        <v>51</v>
      </c>
      <c r="N1147">
        <v>940</v>
      </c>
      <c r="O1147" t="s">
        <v>52</v>
      </c>
      <c r="P1147" t="s">
        <v>53</v>
      </c>
      <c r="T1147" t="s">
        <v>3745</v>
      </c>
      <c r="U1147" t="s">
        <v>3746</v>
      </c>
      <c r="V1147" t="s">
        <v>2501</v>
      </c>
      <c r="W1147" t="s">
        <v>56</v>
      </c>
      <c r="X1147" t="s">
        <v>3747</v>
      </c>
      <c r="Y1147" t="s">
        <v>3368</v>
      </c>
      <c r="Z1147" s="3">
        <v>0</v>
      </c>
      <c r="AA1147" t="s">
        <v>3748</v>
      </c>
      <c r="AB1147" t="s">
        <v>3749</v>
      </c>
      <c r="AC1147" t="s">
        <v>61</v>
      </c>
      <c r="AD1147" t="s">
        <v>61</v>
      </c>
      <c r="AE1147" t="s">
        <v>3750</v>
      </c>
      <c r="AF1147" t="s">
        <v>63</v>
      </c>
      <c r="AH1147">
        <v>0</v>
      </c>
      <c r="AI1147" s="2">
        <v>45385</v>
      </c>
      <c r="AJ1147" t="s">
        <v>64</v>
      </c>
      <c r="AK1147" t="s">
        <v>64</v>
      </c>
      <c r="AL1147" t="s">
        <v>3751</v>
      </c>
      <c r="AM1147" t="s">
        <v>3746</v>
      </c>
      <c r="AN1147" s="3">
        <v>405</v>
      </c>
      <c r="AO1147" t="s">
        <v>3749</v>
      </c>
      <c r="AP1147" t="s">
        <v>64</v>
      </c>
      <c r="AQ1147" t="s">
        <v>3750</v>
      </c>
      <c r="AR1147">
        <v>1215</v>
      </c>
      <c r="AS1147" t="s">
        <v>66</v>
      </c>
    </row>
    <row r="1148" spans="1:45" ht="16" x14ac:dyDescent="0.2">
      <c r="A1148">
        <v>3067</v>
      </c>
      <c r="B1148">
        <v>3067</v>
      </c>
      <c r="C1148" s="2">
        <v>45386.083333333343</v>
      </c>
      <c r="D1148" t="s">
        <v>1814</v>
      </c>
      <c r="E1148" t="s">
        <v>2915</v>
      </c>
      <c r="F1148" s="3">
        <v>900</v>
      </c>
      <c r="G1148" t="s">
        <v>47</v>
      </c>
      <c r="H1148" s="3">
        <v>0</v>
      </c>
      <c r="I1148" t="s">
        <v>48</v>
      </c>
      <c r="J1148">
        <v>2721</v>
      </c>
      <c r="K1148" t="s">
        <v>49</v>
      </c>
      <c r="L1148" t="s">
        <v>50</v>
      </c>
      <c r="M1148" t="s">
        <v>51</v>
      </c>
      <c r="N1148">
        <v>940</v>
      </c>
      <c r="O1148" t="s">
        <v>52</v>
      </c>
      <c r="P1148" t="s">
        <v>53</v>
      </c>
      <c r="T1148" t="s">
        <v>3019</v>
      </c>
      <c r="U1148" t="s">
        <v>3752</v>
      </c>
      <c r="V1148" t="s">
        <v>2504</v>
      </c>
      <c r="W1148" t="s">
        <v>56</v>
      </c>
      <c r="X1148" t="s">
        <v>692</v>
      </c>
      <c r="Y1148" t="s">
        <v>3021</v>
      </c>
      <c r="Z1148" s="3">
        <v>0</v>
      </c>
      <c r="AA1148" t="s">
        <v>2234</v>
      </c>
      <c r="AB1148" t="s">
        <v>3753</v>
      </c>
      <c r="AC1148" t="s">
        <v>61</v>
      </c>
      <c r="AD1148" t="s">
        <v>61</v>
      </c>
      <c r="AE1148" t="s">
        <v>3754</v>
      </c>
      <c r="AF1148" t="s">
        <v>63</v>
      </c>
      <c r="AH1148">
        <v>0</v>
      </c>
      <c r="AI1148" s="2">
        <v>45386</v>
      </c>
      <c r="AJ1148" t="s">
        <v>64</v>
      </c>
      <c r="AK1148" t="s">
        <v>64</v>
      </c>
      <c r="AL1148" t="s">
        <v>3755</v>
      </c>
      <c r="AM1148" t="s">
        <v>3752</v>
      </c>
      <c r="AN1148" s="3">
        <v>900</v>
      </c>
      <c r="AO1148" t="s">
        <v>3753</v>
      </c>
      <c r="AP1148" t="s">
        <v>64</v>
      </c>
      <c r="AQ1148" t="s">
        <v>3754</v>
      </c>
      <c r="AR1148">
        <v>1216</v>
      </c>
      <c r="AS1148" t="s">
        <v>66</v>
      </c>
    </row>
    <row r="1149" spans="1:45" ht="16" x14ac:dyDescent="0.2">
      <c r="A1149">
        <v>3060</v>
      </c>
      <c r="B1149">
        <v>3060</v>
      </c>
      <c r="C1149" s="2">
        <v>45386.083333333343</v>
      </c>
      <c r="E1149" t="s">
        <v>582</v>
      </c>
      <c r="F1149" s="3">
        <v>98.12</v>
      </c>
      <c r="G1149" t="s">
        <v>47</v>
      </c>
      <c r="H1149" s="3">
        <v>0</v>
      </c>
      <c r="I1149" t="s">
        <v>48</v>
      </c>
      <c r="J1149">
        <v>1705</v>
      </c>
      <c r="K1149" t="s">
        <v>52</v>
      </c>
      <c r="L1149" t="s">
        <v>203</v>
      </c>
      <c r="N1149">
        <v>940</v>
      </c>
      <c r="O1149" t="s">
        <v>52</v>
      </c>
      <c r="P1149" t="s">
        <v>53</v>
      </c>
      <c r="T1149" t="s">
        <v>3756</v>
      </c>
      <c r="U1149" t="s">
        <v>3757</v>
      </c>
      <c r="Z1149" s="3"/>
      <c r="AF1149" t="s">
        <v>63</v>
      </c>
      <c r="AH1149">
        <v>0</v>
      </c>
      <c r="AI1149" s="2">
        <v>45386</v>
      </c>
      <c r="AJ1149" t="s">
        <v>64</v>
      </c>
      <c r="AK1149" t="s">
        <v>64</v>
      </c>
      <c r="AL1149" t="s">
        <v>3758</v>
      </c>
      <c r="AM1149" t="s">
        <v>3757</v>
      </c>
      <c r="AN1149" s="3"/>
      <c r="AP1149" t="s">
        <v>64</v>
      </c>
      <c r="AR1149">
        <v>1217</v>
      </c>
      <c r="AS1149" t="s">
        <v>66</v>
      </c>
    </row>
    <row r="1150" spans="1:45" ht="16" x14ac:dyDescent="0.2">
      <c r="A1150">
        <v>3064</v>
      </c>
      <c r="B1150">
        <v>3064</v>
      </c>
      <c r="C1150" s="2">
        <v>45387.083333333343</v>
      </c>
      <c r="D1150" t="s">
        <v>1748</v>
      </c>
      <c r="E1150" t="s">
        <v>3659</v>
      </c>
      <c r="F1150" s="3">
        <v>46.41</v>
      </c>
      <c r="G1150" t="s">
        <v>47</v>
      </c>
      <c r="H1150" s="3">
        <v>0</v>
      </c>
      <c r="I1150" t="s">
        <v>48</v>
      </c>
      <c r="J1150">
        <v>2663</v>
      </c>
      <c r="K1150" t="s">
        <v>49</v>
      </c>
      <c r="L1150" t="s">
        <v>50</v>
      </c>
      <c r="M1150" t="s">
        <v>51</v>
      </c>
      <c r="N1150">
        <v>940</v>
      </c>
      <c r="O1150" t="s">
        <v>52</v>
      </c>
      <c r="P1150" t="s">
        <v>53</v>
      </c>
      <c r="T1150" t="s">
        <v>2516</v>
      </c>
      <c r="U1150" t="s">
        <v>3759</v>
      </c>
      <c r="V1150" t="s">
        <v>2527</v>
      </c>
      <c r="W1150" t="s">
        <v>56</v>
      </c>
      <c r="X1150" t="s">
        <v>3760</v>
      </c>
      <c r="Y1150" t="s">
        <v>2375</v>
      </c>
      <c r="Z1150" s="3">
        <v>19</v>
      </c>
      <c r="AA1150" t="s">
        <v>2519</v>
      </c>
      <c r="AB1150" t="s">
        <v>3761</v>
      </c>
      <c r="AC1150" t="s">
        <v>61</v>
      </c>
      <c r="AD1150" t="s">
        <v>61</v>
      </c>
      <c r="AE1150" t="s">
        <v>3762</v>
      </c>
      <c r="AF1150" t="s">
        <v>63</v>
      </c>
      <c r="AH1150">
        <v>0</v>
      </c>
      <c r="AI1150" s="2">
        <v>45387</v>
      </c>
      <c r="AJ1150" t="s">
        <v>64</v>
      </c>
      <c r="AK1150" t="s">
        <v>64</v>
      </c>
      <c r="AL1150" t="s">
        <v>3763</v>
      </c>
      <c r="AM1150" t="s">
        <v>3759</v>
      </c>
      <c r="AN1150" s="3">
        <v>46.41</v>
      </c>
      <c r="AO1150" t="s">
        <v>3761</v>
      </c>
      <c r="AP1150" t="s">
        <v>64</v>
      </c>
      <c r="AQ1150" t="s">
        <v>3762</v>
      </c>
      <c r="AR1150">
        <v>1219</v>
      </c>
      <c r="AS1150" t="s">
        <v>66</v>
      </c>
    </row>
    <row r="1151" spans="1:45" ht="16" x14ac:dyDescent="0.2">
      <c r="A1151">
        <v>3063</v>
      </c>
      <c r="B1151">
        <v>3063</v>
      </c>
      <c r="C1151" s="2">
        <v>45387.083333333343</v>
      </c>
      <c r="E1151" t="s">
        <v>256</v>
      </c>
      <c r="F1151" s="3">
        <v>244.77</v>
      </c>
      <c r="G1151" t="s">
        <v>47</v>
      </c>
      <c r="H1151" s="3">
        <v>0</v>
      </c>
      <c r="I1151" t="s">
        <v>48</v>
      </c>
      <c r="J1151">
        <v>1705</v>
      </c>
      <c r="K1151" t="s">
        <v>52</v>
      </c>
      <c r="L1151" t="s">
        <v>203</v>
      </c>
      <c r="N1151">
        <v>940</v>
      </c>
      <c r="O1151" t="s">
        <v>52</v>
      </c>
      <c r="P1151" t="s">
        <v>53</v>
      </c>
      <c r="T1151" t="s">
        <v>3764</v>
      </c>
      <c r="U1151" t="s">
        <v>3765</v>
      </c>
      <c r="Z1151" s="3"/>
      <c r="AF1151" t="s">
        <v>63</v>
      </c>
      <c r="AH1151">
        <v>0</v>
      </c>
      <c r="AI1151" s="2">
        <v>45387</v>
      </c>
      <c r="AJ1151" t="s">
        <v>64</v>
      </c>
      <c r="AK1151" t="s">
        <v>64</v>
      </c>
      <c r="AL1151" t="s">
        <v>3766</v>
      </c>
      <c r="AM1151" t="s">
        <v>3765</v>
      </c>
      <c r="AN1151" s="3"/>
      <c r="AP1151" t="s">
        <v>64</v>
      </c>
      <c r="AR1151">
        <v>1218</v>
      </c>
      <c r="AS1151" t="s">
        <v>66</v>
      </c>
    </row>
    <row r="1152" spans="1:45" ht="16" x14ac:dyDescent="0.2">
      <c r="A1152">
        <v>3103</v>
      </c>
      <c r="B1152">
        <v>3103</v>
      </c>
      <c r="C1152" s="2">
        <v>45392</v>
      </c>
      <c r="D1152" t="s">
        <v>1814</v>
      </c>
      <c r="E1152" t="s">
        <v>3767</v>
      </c>
      <c r="F1152" s="3">
        <v>38.08</v>
      </c>
      <c r="G1152" t="s">
        <v>47</v>
      </c>
      <c r="H1152" s="3">
        <v>0</v>
      </c>
      <c r="I1152" t="s">
        <v>48</v>
      </c>
      <c r="J1152">
        <v>2710</v>
      </c>
      <c r="K1152" t="s">
        <v>49</v>
      </c>
      <c r="L1152" t="s">
        <v>50</v>
      </c>
      <c r="M1152" t="s">
        <v>51</v>
      </c>
      <c r="N1152">
        <v>942</v>
      </c>
      <c r="O1152" t="s">
        <v>52</v>
      </c>
      <c r="P1152" t="s">
        <v>53</v>
      </c>
      <c r="T1152" t="s">
        <v>3768</v>
      </c>
      <c r="U1152" t="s">
        <v>3769</v>
      </c>
      <c r="V1152" t="s">
        <v>2599</v>
      </c>
      <c r="W1152" t="s">
        <v>56</v>
      </c>
      <c r="X1152" t="s">
        <v>3770</v>
      </c>
      <c r="Y1152" t="s">
        <v>3771</v>
      </c>
      <c r="Z1152" s="3">
        <v>19</v>
      </c>
      <c r="AA1152" t="s">
        <v>3772</v>
      </c>
      <c r="AB1152" t="s">
        <v>3773</v>
      </c>
      <c r="AC1152" t="s">
        <v>61</v>
      </c>
      <c r="AD1152" t="s">
        <v>61</v>
      </c>
      <c r="AE1152" t="s">
        <v>3774</v>
      </c>
      <c r="AF1152" t="s">
        <v>63</v>
      </c>
      <c r="AH1152">
        <v>0</v>
      </c>
      <c r="AI1152" s="2">
        <v>45392</v>
      </c>
      <c r="AJ1152" t="s">
        <v>64</v>
      </c>
      <c r="AK1152" t="s">
        <v>64</v>
      </c>
      <c r="AL1152" t="s">
        <v>3775</v>
      </c>
      <c r="AM1152" t="s">
        <v>3769</v>
      </c>
      <c r="AN1152" s="3">
        <v>38.08</v>
      </c>
      <c r="AO1152" t="s">
        <v>3773</v>
      </c>
      <c r="AP1152" t="s">
        <v>64</v>
      </c>
      <c r="AQ1152" t="s">
        <v>3774</v>
      </c>
      <c r="AR1152">
        <v>1244</v>
      </c>
      <c r="AS1152" t="s">
        <v>66</v>
      </c>
    </row>
    <row r="1153" spans="1:45" ht="16" x14ac:dyDescent="0.2">
      <c r="A1153">
        <v>3104</v>
      </c>
      <c r="B1153">
        <v>3104</v>
      </c>
      <c r="C1153" s="2">
        <v>45392</v>
      </c>
      <c r="D1153" t="s">
        <v>1748</v>
      </c>
      <c r="E1153" t="s">
        <v>3776</v>
      </c>
      <c r="F1153" s="3">
        <v>0.38</v>
      </c>
      <c r="G1153" t="s">
        <v>47</v>
      </c>
      <c r="H1153" s="3">
        <v>0</v>
      </c>
      <c r="I1153" t="s">
        <v>48</v>
      </c>
      <c r="J1153">
        <v>2705</v>
      </c>
      <c r="K1153" t="s">
        <v>49</v>
      </c>
      <c r="L1153" t="s">
        <v>50</v>
      </c>
      <c r="M1153" t="s">
        <v>51</v>
      </c>
      <c r="N1153">
        <v>942</v>
      </c>
      <c r="O1153" t="s">
        <v>52</v>
      </c>
      <c r="P1153" t="s">
        <v>53</v>
      </c>
      <c r="T1153" t="s">
        <v>3768</v>
      </c>
      <c r="U1153" t="s">
        <v>3769</v>
      </c>
      <c r="V1153" t="s">
        <v>2599</v>
      </c>
      <c r="W1153" t="s">
        <v>56</v>
      </c>
      <c r="X1153" t="s">
        <v>3770</v>
      </c>
      <c r="Y1153" t="s">
        <v>3771</v>
      </c>
      <c r="Z1153" s="3">
        <v>19</v>
      </c>
      <c r="AA1153" t="s">
        <v>3772</v>
      </c>
      <c r="AB1153" t="s">
        <v>3773</v>
      </c>
      <c r="AC1153" t="s">
        <v>61</v>
      </c>
      <c r="AD1153" t="s">
        <v>61</v>
      </c>
      <c r="AE1153" t="s">
        <v>3774</v>
      </c>
      <c r="AF1153" t="s">
        <v>63</v>
      </c>
      <c r="AH1153">
        <v>0</v>
      </c>
      <c r="AI1153" s="2">
        <v>45392</v>
      </c>
      <c r="AJ1153" t="s">
        <v>64</v>
      </c>
      <c r="AK1153" t="s">
        <v>64</v>
      </c>
      <c r="AL1153" t="s">
        <v>3775</v>
      </c>
      <c r="AM1153" t="s">
        <v>3769</v>
      </c>
      <c r="AN1153" s="3">
        <v>38.08</v>
      </c>
      <c r="AO1153" t="s">
        <v>3773</v>
      </c>
      <c r="AP1153" t="s">
        <v>64</v>
      </c>
      <c r="AQ1153" t="s">
        <v>3774</v>
      </c>
      <c r="AR1153">
        <v>1244</v>
      </c>
      <c r="AS1153" t="s">
        <v>66</v>
      </c>
    </row>
    <row r="1154" spans="1:45" ht="16" x14ac:dyDescent="0.2">
      <c r="A1154">
        <v>3068</v>
      </c>
      <c r="B1154">
        <v>3068</v>
      </c>
      <c r="C1154" s="2">
        <v>45393.083333333343</v>
      </c>
      <c r="D1154" t="s">
        <v>1761</v>
      </c>
      <c r="E1154" t="s">
        <v>3777</v>
      </c>
      <c r="F1154" s="3">
        <v>539.65</v>
      </c>
      <c r="G1154" t="s">
        <v>47</v>
      </c>
      <c r="H1154" s="3">
        <v>0</v>
      </c>
      <c r="I1154" t="s">
        <v>48</v>
      </c>
      <c r="J1154">
        <v>2722</v>
      </c>
      <c r="K1154" t="s">
        <v>49</v>
      </c>
      <c r="L1154" t="s">
        <v>50</v>
      </c>
      <c r="M1154" t="s">
        <v>51</v>
      </c>
      <c r="N1154">
        <v>940</v>
      </c>
      <c r="O1154" t="s">
        <v>52</v>
      </c>
      <c r="P1154" t="s">
        <v>53</v>
      </c>
      <c r="T1154" t="s">
        <v>3778</v>
      </c>
      <c r="U1154" t="s">
        <v>3779</v>
      </c>
      <c r="V1154" t="s">
        <v>2529</v>
      </c>
      <c r="W1154" t="s">
        <v>56</v>
      </c>
      <c r="X1154" t="s">
        <v>3780</v>
      </c>
      <c r="Y1154" t="s">
        <v>3455</v>
      </c>
      <c r="Z1154" s="3">
        <v>0</v>
      </c>
      <c r="AA1154" t="s">
        <v>3781</v>
      </c>
      <c r="AB1154" t="s">
        <v>3782</v>
      </c>
      <c r="AC1154" t="s">
        <v>61</v>
      </c>
      <c r="AD1154" t="s">
        <v>61</v>
      </c>
      <c r="AE1154" t="s">
        <v>3783</v>
      </c>
      <c r="AF1154" t="s">
        <v>63</v>
      </c>
      <c r="AH1154">
        <v>0</v>
      </c>
      <c r="AI1154" s="2">
        <v>45393</v>
      </c>
      <c r="AJ1154" t="s">
        <v>64</v>
      </c>
      <c r="AK1154" t="s">
        <v>64</v>
      </c>
      <c r="AL1154" t="s">
        <v>3784</v>
      </c>
      <c r="AM1154" t="s">
        <v>3779</v>
      </c>
      <c r="AN1154" s="3">
        <v>523.87</v>
      </c>
      <c r="AO1154" t="s">
        <v>3782</v>
      </c>
      <c r="AP1154" t="s">
        <v>64</v>
      </c>
      <c r="AQ1154" t="s">
        <v>3783</v>
      </c>
      <c r="AR1154">
        <v>1220</v>
      </c>
      <c r="AS1154" t="s">
        <v>66</v>
      </c>
    </row>
    <row r="1155" spans="1:45" ht="16" x14ac:dyDescent="0.2">
      <c r="A1155">
        <v>3069</v>
      </c>
      <c r="B1155">
        <v>3069</v>
      </c>
      <c r="C1155" s="2">
        <v>45393.083333333343</v>
      </c>
      <c r="D1155" t="s">
        <v>1748</v>
      </c>
      <c r="E1155" t="s">
        <v>3335</v>
      </c>
      <c r="F1155" s="3">
        <v>14</v>
      </c>
      <c r="G1155" t="s">
        <v>47</v>
      </c>
      <c r="H1155" s="3">
        <v>0</v>
      </c>
      <c r="I1155" t="s">
        <v>48</v>
      </c>
      <c r="J1155">
        <v>2705</v>
      </c>
      <c r="K1155" t="s">
        <v>49</v>
      </c>
      <c r="L1155" t="s">
        <v>50</v>
      </c>
      <c r="M1155" t="s">
        <v>51</v>
      </c>
      <c r="N1155">
        <v>940</v>
      </c>
      <c r="O1155" t="s">
        <v>52</v>
      </c>
      <c r="P1155" t="s">
        <v>53</v>
      </c>
      <c r="T1155" t="s">
        <v>3778</v>
      </c>
      <c r="U1155" t="s">
        <v>3779</v>
      </c>
      <c r="V1155" t="s">
        <v>2529</v>
      </c>
      <c r="W1155" t="s">
        <v>56</v>
      </c>
      <c r="X1155" t="s">
        <v>3780</v>
      </c>
      <c r="Y1155" t="s">
        <v>3455</v>
      </c>
      <c r="Z1155" s="3">
        <v>0</v>
      </c>
      <c r="AA1155" t="s">
        <v>3781</v>
      </c>
      <c r="AB1155" t="s">
        <v>3782</v>
      </c>
      <c r="AC1155" t="s">
        <v>61</v>
      </c>
      <c r="AD1155" t="s">
        <v>61</v>
      </c>
      <c r="AE1155" t="s">
        <v>3783</v>
      </c>
      <c r="AF1155" t="s">
        <v>63</v>
      </c>
      <c r="AH1155">
        <v>0</v>
      </c>
      <c r="AI1155" s="2">
        <v>45393</v>
      </c>
      <c r="AJ1155" t="s">
        <v>64</v>
      </c>
      <c r="AK1155" t="s">
        <v>64</v>
      </c>
      <c r="AL1155" t="s">
        <v>3784</v>
      </c>
      <c r="AM1155" t="s">
        <v>3779</v>
      </c>
      <c r="AN1155" s="3">
        <v>523.87</v>
      </c>
      <c r="AO1155" t="s">
        <v>3782</v>
      </c>
      <c r="AP1155" t="s">
        <v>64</v>
      </c>
      <c r="AQ1155" t="s">
        <v>3783</v>
      </c>
      <c r="AR1155">
        <v>1220</v>
      </c>
      <c r="AS1155" t="s">
        <v>66</v>
      </c>
    </row>
    <row r="1156" spans="1:45" ht="16" x14ac:dyDescent="0.2">
      <c r="A1156">
        <v>3070</v>
      </c>
      <c r="B1156">
        <v>3070</v>
      </c>
      <c r="C1156" s="2">
        <v>45393.083333333343</v>
      </c>
      <c r="D1156" t="s">
        <v>2612</v>
      </c>
      <c r="E1156" t="s">
        <v>3785</v>
      </c>
      <c r="F1156" s="3">
        <v>15000</v>
      </c>
      <c r="G1156" t="s">
        <v>47</v>
      </c>
      <c r="H1156" s="3">
        <v>0</v>
      </c>
      <c r="I1156" t="s">
        <v>104</v>
      </c>
      <c r="J1156">
        <v>940</v>
      </c>
      <c r="K1156" t="s">
        <v>52</v>
      </c>
      <c r="L1156" t="s">
        <v>53</v>
      </c>
      <c r="N1156">
        <v>3200</v>
      </c>
      <c r="O1156" t="s">
        <v>49</v>
      </c>
      <c r="P1156" t="s">
        <v>105</v>
      </c>
      <c r="Q1156" t="s">
        <v>106</v>
      </c>
      <c r="T1156" t="s">
        <v>3786</v>
      </c>
      <c r="U1156" t="s">
        <v>3787</v>
      </c>
      <c r="V1156" t="s">
        <v>2534</v>
      </c>
      <c r="W1156" t="s">
        <v>56</v>
      </c>
      <c r="X1156" t="s">
        <v>3788</v>
      </c>
      <c r="Y1156" t="s">
        <v>301</v>
      </c>
      <c r="Z1156" s="3">
        <v>0</v>
      </c>
      <c r="AA1156" t="s">
        <v>3789</v>
      </c>
      <c r="AB1156" t="s">
        <v>3790</v>
      </c>
      <c r="AC1156" t="s">
        <v>61</v>
      </c>
      <c r="AD1156" t="s">
        <v>61</v>
      </c>
      <c r="AE1156" t="s">
        <v>3791</v>
      </c>
      <c r="AF1156" t="s">
        <v>63</v>
      </c>
      <c r="AH1156">
        <v>0</v>
      </c>
      <c r="AI1156" s="2">
        <v>45393</v>
      </c>
      <c r="AJ1156" t="s">
        <v>64</v>
      </c>
      <c r="AK1156" t="s">
        <v>64</v>
      </c>
      <c r="AL1156" t="s">
        <v>967</v>
      </c>
      <c r="AM1156" t="s">
        <v>3787</v>
      </c>
      <c r="AN1156" s="3">
        <v>15000</v>
      </c>
      <c r="AO1156" t="s">
        <v>3790</v>
      </c>
      <c r="AP1156" t="s">
        <v>64</v>
      </c>
      <c r="AQ1156" t="s">
        <v>3791</v>
      </c>
      <c r="AR1156">
        <v>1222</v>
      </c>
      <c r="AS1156" t="s">
        <v>66</v>
      </c>
    </row>
    <row r="1157" spans="1:45" ht="16" x14ac:dyDescent="0.2">
      <c r="A1157">
        <v>3065</v>
      </c>
      <c r="B1157">
        <v>3065</v>
      </c>
      <c r="C1157" s="2">
        <v>45393.083333333343</v>
      </c>
      <c r="D1157" t="s">
        <v>1748</v>
      </c>
      <c r="E1157" t="s">
        <v>3168</v>
      </c>
      <c r="F1157" s="3">
        <v>1.6</v>
      </c>
      <c r="G1157" t="s">
        <v>47</v>
      </c>
      <c r="H1157" s="3">
        <v>0</v>
      </c>
      <c r="I1157" t="s">
        <v>48</v>
      </c>
      <c r="J1157">
        <v>2702</v>
      </c>
      <c r="K1157" t="s">
        <v>49</v>
      </c>
      <c r="L1157" t="s">
        <v>50</v>
      </c>
      <c r="M1157" t="s">
        <v>51</v>
      </c>
      <c r="N1157">
        <v>940</v>
      </c>
      <c r="O1157" t="s">
        <v>52</v>
      </c>
      <c r="P1157" t="s">
        <v>53</v>
      </c>
      <c r="T1157" t="s">
        <v>1502</v>
      </c>
      <c r="U1157" t="s">
        <v>3792</v>
      </c>
      <c r="Z1157" s="3"/>
      <c r="AF1157" t="s">
        <v>63</v>
      </c>
      <c r="AH1157">
        <v>0</v>
      </c>
      <c r="AI1157" s="2">
        <v>45393</v>
      </c>
      <c r="AJ1157" t="s">
        <v>64</v>
      </c>
      <c r="AK1157" t="s">
        <v>64</v>
      </c>
      <c r="AL1157" t="s">
        <v>970</v>
      </c>
      <c r="AM1157" t="s">
        <v>3792</v>
      </c>
      <c r="AN1157" s="3"/>
      <c r="AP1157" t="s">
        <v>64</v>
      </c>
      <c r="AR1157">
        <v>1221</v>
      </c>
      <c r="AS1157" t="s">
        <v>66</v>
      </c>
    </row>
    <row r="1158" spans="1:45" ht="16" x14ac:dyDescent="0.2">
      <c r="A1158">
        <v>3076</v>
      </c>
      <c r="B1158">
        <v>3076</v>
      </c>
      <c r="C1158" s="2">
        <v>45397.083333333343</v>
      </c>
      <c r="E1158" t="s">
        <v>215</v>
      </c>
      <c r="F1158" s="3">
        <v>1239.99</v>
      </c>
      <c r="G1158" t="s">
        <v>47</v>
      </c>
      <c r="H1158" s="3">
        <v>0</v>
      </c>
      <c r="I1158" t="s">
        <v>48</v>
      </c>
      <c r="J1158">
        <v>1700</v>
      </c>
      <c r="K1158" t="s">
        <v>52</v>
      </c>
      <c r="L1158" t="s">
        <v>203</v>
      </c>
      <c r="N1158">
        <v>940</v>
      </c>
      <c r="O1158" t="s">
        <v>52</v>
      </c>
      <c r="P1158" t="s">
        <v>53</v>
      </c>
      <c r="T1158" t="s">
        <v>3793</v>
      </c>
      <c r="U1158" t="s">
        <v>3794</v>
      </c>
      <c r="Z1158" s="3"/>
      <c r="AF1158" t="s">
        <v>63</v>
      </c>
      <c r="AH1158">
        <v>0</v>
      </c>
      <c r="AI1158" s="2">
        <v>45397</v>
      </c>
      <c r="AJ1158" t="s">
        <v>64</v>
      </c>
      <c r="AK1158" t="s">
        <v>64</v>
      </c>
      <c r="AL1158" t="s">
        <v>3795</v>
      </c>
      <c r="AM1158" t="s">
        <v>3794</v>
      </c>
      <c r="AN1158" s="3"/>
      <c r="AP1158" t="s">
        <v>64</v>
      </c>
      <c r="AR1158">
        <v>1228</v>
      </c>
      <c r="AS1158" t="s">
        <v>66</v>
      </c>
    </row>
    <row r="1159" spans="1:45" ht="16" x14ac:dyDescent="0.2">
      <c r="A1159">
        <v>3075</v>
      </c>
      <c r="B1159">
        <v>3075</v>
      </c>
      <c r="C1159" s="2">
        <v>45397.083333333343</v>
      </c>
      <c r="D1159" t="s">
        <v>1748</v>
      </c>
      <c r="E1159" t="s">
        <v>2165</v>
      </c>
      <c r="F1159" s="3">
        <v>52.9</v>
      </c>
      <c r="G1159" t="s">
        <v>47</v>
      </c>
      <c r="H1159" s="3">
        <v>0</v>
      </c>
      <c r="I1159" t="s">
        <v>48</v>
      </c>
      <c r="J1159">
        <v>2900</v>
      </c>
      <c r="K1159" t="s">
        <v>49</v>
      </c>
      <c r="L1159" t="s">
        <v>50</v>
      </c>
      <c r="M1159" t="s">
        <v>51</v>
      </c>
      <c r="N1159">
        <v>940</v>
      </c>
      <c r="O1159" t="s">
        <v>52</v>
      </c>
      <c r="P1159" t="s">
        <v>53</v>
      </c>
      <c r="T1159" t="s">
        <v>2313</v>
      </c>
      <c r="U1159" t="s">
        <v>3796</v>
      </c>
      <c r="V1159" t="s">
        <v>2702</v>
      </c>
      <c r="W1159" t="s">
        <v>56</v>
      </c>
      <c r="X1159" t="s">
        <v>3797</v>
      </c>
      <c r="Y1159" t="s">
        <v>323</v>
      </c>
      <c r="Z1159" s="3">
        <v>19</v>
      </c>
      <c r="AA1159" t="s">
        <v>2316</v>
      </c>
      <c r="AB1159" t="s">
        <v>3798</v>
      </c>
      <c r="AC1159" t="s">
        <v>61</v>
      </c>
      <c r="AD1159" t="s">
        <v>61</v>
      </c>
      <c r="AE1159" t="s">
        <v>3799</v>
      </c>
      <c r="AF1159" t="s">
        <v>63</v>
      </c>
      <c r="AH1159">
        <v>0</v>
      </c>
      <c r="AI1159" s="2">
        <v>45397</v>
      </c>
      <c r="AJ1159" t="s">
        <v>64</v>
      </c>
      <c r="AK1159" t="s">
        <v>64</v>
      </c>
      <c r="AL1159" t="s">
        <v>3800</v>
      </c>
      <c r="AM1159" t="s">
        <v>3796</v>
      </c>
      <c r="AN1159" s="3">
        <v>52.9</v>
      </c>
      <c r="AO1159" t="s">
        <v>3798</v>
      </c>
      <c r="AP1159" t="s">
        <v>64</v>
      </c>
      <c r="AQ1159" t="s">
        <v>3799</v>
      </c>
      <c r="AR1159">
        <v>1227</v>
      </c>
      <c r="AS1159" t="s">
        <v>66</v>
      </c>
    </row>
    <row r="1160" spans="1:45" ht="16" x14ac:dyDescent="0.2">
      <c r="A1160">
        <v>3083</v>
      </c>
      <c r="B1160">
        <v>3083</v>
      </c>
      <c r="C1160" s="2">
        <v>45400.083333333343</v>
      </c>
      <c r="D1160" t="s">
        <v>1814</v>
      </c>
      <c r="E1160" t="s">
        <v>2915</v>
      </c>
      <c r="F1160" s="3">
        <v>900</v>
      </c>
      <c r="G1160" t="s">
        <v>47</v>
      </c>
      <c r="H1160" s="3">
        <v>0</v>
      </c>
      <c r="I1160" t="s">
        <v>48</v>
      </c>
      <c r="J1160">
        <v>2721</v>
      </c>
      <c r="K1160" t="s">
        <v>49</v>
      </c>
      <c r="L1160" t="s">
        <v>50</v>
      </c>
      <c r="M1160" t="s">
        <v>51</v>
      </c>
      <c r="N1160">
        <v>940</v>
      </c>
      <c r="O1160" t="s">
        <v>52</v>
      </c>
      <c r="P1160" t="s">
        <v>53</v>
      </c>
      <c r="T1160" t="s">
        <v>3019</v>
      </c>
      <c r="U1160" t="s">
        <v>3801</v>
      </c>
      <c r="V1160" t="s">
        <v>2506</v>
      </c>
      <c r="W1160" t="s">
        <v>56</v>
      </c>
      <c r="X1160" t="s">
        <v>708</v>
      </c>
      <c r="Y1160" t="s">
        <v>3021</v>
      </c>
      <c r="Z1160" s="3">
        <v>0</v>
      </c>
      <c r="AA1160" t="s">
        <v>2234</v>
      </c>
      <c r="AB1160" t="s">
        <v>3802</v>
      </c>
      <c r="AC1160" t="s">
        <v>61</v>
      </c>
      <c r="AD1160" t="s">
        <v>61</v>
      </c>
      <c r="AE1160" t="s">
        <v>3803</v>
      </c>
      <c r="AF1160" t="s">
        <v>63</v>
      </c>
      <c r="AH1160">
        <v>0</v>
      </c>
      <c r="AI1160" s="2">
        <v>45400</v>
      </c>
      <c r="AJ1160" t="s">
        <v>64</v>
      </c>
      <c r="AK1160" t="s">
        <v>64</v>
      </c>
      <c r="AL1160" t="s">
        <v>3804</v>
      </c>
      <c r="AM1160" t="s">
        <v>3801</v>
      </c>
      <c r="AN1160" s="3">
        <v>900</v>
      </c>
      <c r="AO1160" t="s">
        <v>3802</v>
      </c>
      <c r="AP1160" t="s">
        <v>64</v>
      </c>
      <c r="AQ1160" t="s">
        <v>3803</v>
      </c>
      <c r="AR1160">
        <v>1225</v>
      </c>
      <c r="AS1160" t="s">
        <v>66</v>
      </c>
    </row>
    <row r="1161" spans="1:45" ht="16" x14ac:dyDescent="0.2">
      <c r="A1161">
        <v>3074</v>
      </c>
      <c r="B1161">
        <v>3074</v>
      </c>
      <c r="C1161" s="2">
        <v>45400.083333333343</v>
      </c>
      <c r="D1161" t="s">
        <v>1748</v>
      </c>
      <c r="E1161" t="s">
        <v>3168</v>
      </c>
      <c r="F1161" s="3">
        <v>1.6</v>
      </c>
      <c r="G1161" t="s">
        <v>47</v>
      </c>
      <c r="H1161" s="3">
        <v>0</v>
      </c>
      <c r="I1161" t="s">
        <v>48</v>
      </c>
      <c r="J1161">
        <v>2702</v>
      </c>
      <c r="K1161" t="s">
        <v>49</v>
      </c>
      <c r="L1161" t="s">
        <v>50</v>
      </c>
      <c r="M1161" t="s">
        <v>51</v>
      </c>
      <c r="N1161">
        <v>940</v>
      </c>
      <c r="O1161" t="s">
        <v>52</v>
      </c>
      <c r="P1161" t="s">
        <v>53</v>
      </c>
      <c r="T1161" t="s">
        <v>1502</v>
      </c>
      <c r="U1161" t="s">
        <v>3805</v>
      </c>
      <c r="Z1161" s="3"/>
      <c r="AF1161" t="s">
        <v>63</v>
      </c>
      <c r="AH1161">
        <v>0</v>
      </c>
      <c r="AI1161" s="2">
        <v>45400</v>
      </c>
      <c r="AJ1161" t="s">
        <v>64</v>
      </c>
      <c r="AK1161" t="s">
        <v>64</v>
      </c>
      <c r="AL1161" t="s">
        <v>3806</v>
      </c>
      <c r="AM1161" t="s">
        <v>3805</v>
      </c>
      <c r="AN1161" s="3"/>
      <c r="AP1161" t="s">
        <v>64</v>
      </c>
      <c r="AR1161">
        <v>1226</v>
      </c>
      <c r="AS1161" t="s">
        <v>66</v>
      </c>
    </row>
    <row r="1162" spans="1:45" ht="16" x14ac:dyDescent="0.2">
      <c r="A1162">
        <v>3094</v>
      </c>
      <c r="B1162">
        <v>3094</v>
      </c>
      <c r="C1162" s="2">
        <v>45404</v>
      </c>
      <c r="D1162" t="s">
        <v>1761</v>
      </c>
      <c r="E1162" t="s">
        <v>2032</v>
      </c>
      <c r="F1162" s="3">
        <v>22.84</v>
      </c>
      <c r="G1162" t="s">
        <v>47</v>
      </c>
      <c r="H1162" s="3">
        <v>0</v>
      </c>
      <c r="I1162" t="s">
        <v>48</v>
      </c>
      <c r="J1162">
        <v>2720</v>
      </c>
      <c r="K1162" t="s">
        <v>49</v>
      </c>
      <c r="L1162" t="s">
        <v>50</v>
      </c>
      <c r="M1162" t="s">
        <v>51</v>
      </c>
      <c r="N1162">
        <v>942</v>
      </c>
      <c r="O1162" t="s">
        <v>52</v>
      </c>
      <c r="P1162" t="s">
        <v>53</v>
      </c>
      <c r="T1162" t="s">
        <v>3807</v>
      </c>
      <c r="U1162" t="s">
        <v>3808</v>
      </c>
      <c r="V1162" t="s">
        <v>2591</v>
      </c>
      <c r="W1162" t="s">
        <v>56</v>
      </c>
      <c r="X1162" t="s">
        <v>3809</v>
      </c>
      <c r="Y1162" t="s">
        <v>2036</v>
      </c>
      <c r="Z1162" s="3">
        <v>19</v>
      </c>
      <c r="AA1162" t="s">
        <v>3810</v>
      </c>
      <c r="AB1162" t="s">
        <v>3811</v>
      </c>
      <c r="AC1162" t="s">
        <v>61</v>
      </c>
      <c r="AD1162" t="s">
        <v>61</v>
      </c>
      <c r="AE1162" t="s">
        <v>3812</v>
      </c>
      <c r="AF1162" t="s">
        <v>63</v>
      </c>
      <c r="AH1162">
        <v>0</v>
      </c>
      <c r="AI1162" s="2">
        <v>45404</v>
      </c>
      <c r="AJ1162" t="s">
        <v>64</v>
      </c>
      <c r="AK1162" t="s">
        <v>64</v>
      </c>
      <c r="AL1162" t="s">
        <v>3813</v>
      </c>
      <c r="AM1162" t="s">
        <v>3808</v>
      </c>
      <c r="AN1162" s="3">
        <v>22.84</v>
      </c>
      <c r="AO1162" t="s">
        <v>3811</v>
      </c>
      <c r="AP1162" t="s">
        <v>64</v>
      </c>
      <c r="AQ1162" t="s">
        <v>3812</v>
      </c>
      <c r="AR1162">
        <v>1245</v>
      </c>
      <c r="AS1162" t="s">
        <v>66</v>
      </c>
    </row>
    <row r="1163" spans="1:45" ht="16" x14ac:dyDescent="0.2">
      <c r="A1163">
        <v>3102</v>
      </c>
      <c r="B1163">
        <v>3102</v>
      </c>
      <c r="C1163" s="2">
        <v>45404</v>
      </c>
      <c r="E1163" t="s">
        <v>3814</v>
      </c>
      <c r="F1163" s="3">
        <v>32.090000000000003</v>
      </c>
      <c r="G1163" t="s">
        <v>47</v>
      </c>
      <c r="H1163" s="3">
        <v>0</v>
      </c>
      <c r="I1163" t="s">
        <v>104</v>
      </c>
      <c r="J1163">
        <v>942</v>
      </c>
      <c r="K1163" t="s">
        <v>52</v>
      </c>
      <c r="L1163" t="s">
        <v>53</v>
      </c>
      <c r="N1163">
        <v>705</v>
      </c>
      <c r="O1163" t="s">
        <v>52</v>
      </c>
      <c r="P1163" t="s">
        <v>53</v>
      </c>
      <c r="T1163" t="s">
        <v>3815</v>
      </c>
      <c r="U1163" t="s">
        <v>3816</v>
      </c>
      <c r="Z1163" s="3"/>
      <c r="AF1163" t="s">
        <v>63</v>
      </c>
      <c r="AH1163">
        <v>0</v>
      </c>
      <c r="AI1163" s="2">
        <v>45404</v>
      </c>
      <c r="AJ1163" t="s">
        <v>64</v>
      </c>
      <c r="AK1163" t="s">
        <v>64</v>
      </c>
      <c r="AL1163" t="s">
        <v>3817</v>
      </c>
      <c r="AM1163" t="s">
        <v>3816</v>
      </c>
      <c r="AN1163" s="3"/>
      <c r="AP1163" t="s">
        <v>64</v>
      </c>
      <c r="AR1163">
        <v>1246</v>
      </c>
      <c r="AS1163" t="s">
        <v>66</v>
      </c>
    </row>
    <row r="1164" spans="1:45" ht="16" x14ac:dyDescent="0.2">
      <c r="A1164">
        <v>3072</v>
      </c>
      <c r="B1164">
        <v>3072</v>
      </c>
      <c r="C1164" s="2">
        <v>45404.083333333343</v>
      </c>
      <c r="E1164" t="s">
        <v>744</v>
      </c>
      <c r="F1164" s="3">
        <v>32.090000000000003</v>
      </c>
      <c r="G1164" t="s">
        <v>47</v>
      </c>
      <c r="H1164" s="3">
        <v>0</v>
      </c>
      <c r="I1164" t="s">
        <v>48</v>
      </c>
      <c r="J1164">
        <v>705</v>
      </c>
      <c r="K1164" t="s">
        <v>52</v>
      </c>
      <c r="L1164" t="s">
        <v>53</v>
      </c>
      <c r="N1164">
        <v>940</v>
      </c>
      <c r="O1164" t="s">
        <v>52</v>
      </c>
      <c r="P1164" t="s">
        <v>53</v>
      </c>
      <c r="T1164" t="s">
        <v>3818</v>
      </c>
      <c r="U1164" t="s">
        <v>3501</v>
      </c>
      <c r="Z1164" s="3"/>
      <c r="AF1164" t="s">
        <v>63</v>
      </c>
      <c r="AH1164">
        <v>0</v>
      </c>
      <c r="AI1164" s="2">
        <v>45404</v>
      </c>
      <c r="AJ1164" t="s">
        <v>64</v>
      </c>
      <c r="AK1164" t="s">
        <v>64</v>
      </c>
      <c r="AL1164" t="s">
        <v>3819</v>
      </c>
      <c r="AM1164" t="s">
        <v>3501</v>
      </c>
      <c r="AN1164" s="3"/>
      <c r="AP1164" t="s">
        <v>64</v>
      </c>
      <c r="AR1164">
        <v>1224</v>
      </c>
      <c r="AS1164" t="s">
        <v>66</v>
      </c>
    </row>
    <row r="1165" spans="1:45" ht="16" x14ac:dyDescent="0.2">
      <c r="A1165">
        <v>3107</v>
      </c>
      <c r="B1165">
        <v>3107</v>
      </c>
      <c r="C1165" s="2">
        <v>45405</v>
      </c>
      <c r="D1165" t="s">
        <v>1761</v>
      </c>
      <c r="E1165" t="s">
        <v>3820</v>
      </c>
      <c r="F1165" s="3">
        <v>6.5</v>
      </c>
      <c r="G1165" t="s">
        <v>47</v>
      </c>
      <c r="H1165" s="3">
        <v>0</v>
      </c>
      <c r="I1165" t="s">
        <v>48</v>
      </c>
      <c r="J1165">
        <v>2720</v>
      </c>
      <c r="K1165" t="s">
        <v>49</v>
      </c>
      <c r="L1165" t="s">
        <v>50</v>
      </c>
      <c r="M1165" t="s">
        <v>51</v>
      </c>
      <c r="N1165">
        <v>942</v>
      </c>
      <c r="O1165" t="s">
        <v>52</v>
      </c>
      <c r="P1165" t="s">
        <v>53</v>
      </c>
      <c r="T1165" t="s">
        <v>3821</v>
      </c>
      <c r="U1165" t="s">
        <v>3822</v>
      </c>
      <c r="Z1165" s="3"/>
      <c r="AF1165" t="s">
        <v>63</v>
      </c>
      <c r="AH1165">
        <v>0</v>
      </c>
      <c r="AI1165" s="2">
        <v>45405</v>
      </c>
      <c r="AJ1165" t="s">
        <v>64</v>
      </c>
      <c r="AK1165" t="s">
        <v>64</v>
      </c>
      <c r="AL1165" t="s">
        <v>3823</v>
      </c>
      <c r="AM1165" t="s">
        <v>3822</v>
      </c>
      <c r="AN1165" s="3"/>
      <c r="AP1165" t="s">
        <v>64</v>
      </c>
      <c r="AR1165">
        <v>1247</v>
      </c>
      <c r="AS1165" t="s">
        <v>66</v>
      </c>
    </row>
    <row r="1166" spans="1:45" ht="16" x14ac:dyDescent="0.2">
      <c r="A1166">
        <v>3071</v>
      </c>
      <c r="B1166">
        <v>3071</v>
      </c>
      <c r="C1166" s="2">
        <v>45405.083333333343</v>
      </c>
      <c r="D1166" t="s">
        <v>1814</v>
      </c>
      <c r="E1166" t="s">
        <v>2057</v>
      </c>
      <c r="F1166" s="3">
        <v>22.55</v>
      </c>
      <c r="G1166" t="s">
        <v>47</v>
      </c>
      <c r="H1166" s="3">
        <v>0</v>
      </c>
      <c r="I1166" t="s">
        <v>48</v>
      </c>
      <c r="J1166">
        <v>2710</v>
      </c>
      <c r="K1166" t="s">
        <v>49</v>
      </c>
      <c r="L1166" t="s">
        <v>50</v>
      </c>
      <c r="M1166" t="s">
        <v>51</v>
      </c>
      <c r="N1166">
        <v>940</v>
      </c>
      <c r="O1166" t="s">
        <v>52</v>
      </c>
      <c r="P1166" t="s">
        <v>53</v>
      </c>
      <c r="T1166" t="s">
        <v>3824</v>
      </c>
      <c r="U1166" t="s">
        <v>3825</v>
      </c>
      <c r="V1166" t="s">
        <v>2536</v>
      </c>
      <c r="W1166" t="s">
        <v>56</v>
      </c>
      <c r="X1166" t="s">
        <v>3826</v>
      </c>
      <c r="Y1166" t="s">
        <v>2061</v>
      </c>
      <c r="Z1166" s="3">
        <v>19</v>
      </c>
      <c r="AA1166" t="s">
        <v>3827</v>
      </c>
      <c r="AB1166" t="s">
        <v>3828</v>
      </c>
      <c r="AC1166" t="s">
        <v>61</v>
      </c>
      <c r="AD1166" t="s">
        <v>61</v>
      </c>
      <c r="AE1166" t="s">
        <v>3829</v>
      </c>
      <c r="AF1166" t="s">
        <v>63</v>
      </c>
      <c r="AH1166">
        <v>0</v>
      </c>
      <c r="AI1166" s="2">
        <v>45405</v>
      </c>
      <c r="AJ1166" t="s">
        <v>64</v>
      </c>
      <c r="AK1166" t="s">
        <v>64</v>
      </c>
      <c r="AL1166" t="s">
        <v>969</v>
      </c>
      <c r="AM1166" t="s">
        <v>3825</v>
      </c>
      <c r="AN1166" s="3">
        <v>22.55</v>
      </c>
      <c r="AO1166" t="s">
        <v>3828</v>
      </c>
      <c r="AP1166" t="s">
        <v>64</v>
      </c>
      <c r="AQ1166" t="s">
        <v>3829</v>
      </c>
      <c r="AR1166">
        <v>1223</v>
      </c>
      <c r="AS1166" t="s">
        <v>66</v>
      </c>
    </row>
    <row r="1167" spans="1:45" ht="16" x14ac:dyDescent="0.2">
      <c r="A1167">
        <v>3077</v>
      </c>
      <c r="B1167">
        <v>3077</v>
      </c>
      <c r="C1167" s="2">
        <v>45406.083333333343</v>
      </c>
      <c r="D1167" t="s">
        <v>1748</v>
      </c>
      <c r="E1167" t="s">
        <v>3168</v>
      </c>
      <c r="F1167" s="3">
        <v>1.6</v>
      </c>
      <c r="G1167" t="s">
        <v>47</v>
      </c>
      <c r="H1167" s="3">
        <v>0</v>
      </c>
      <c r="I1167" t="s">
        <v>48</v>
      </c>
      <c r="J1167">
        <v>2702</v>
      </c>
      <c r="K1167" t="s">
        <v>49</v>
      </c>
      <c r="L1167" t="s">
        <v>50</v>
      </c>
      <c r="M1167" t="s">
        <v>51</v>
      </c>
      <c r="N1167">
        <v>940</v>
      </c>
      <c r="O1167" t="s">
        <v>52</v>
      </c>
      <c r="P1167" t="s">
        <v>53</v>
      </c>
      <c r="T1167" t="s">
        <v>1502</v>
      </c>
      <c r="U1167" t="s">
        <v>3830</v>
      </c>
      <c r="Z1167" s="3"/>
      <c r="AF1167" t="s">
        <v>63</v>
      </c>
      <c r="AH1167">
        <v>0</v>
      </c>
      <c r="AI1167" s="2">
        <v>45406</v>
      </c>
      <c r="AJ1167" t="s">
        <v>64</v>
      </c>
      <c r="AK1167" t="s">
        <v>64</v>
      </c>
      <c r="AL1167" t="s">
        <v>3831</v>
      </c>
      <c r="AM1167" t="s">
        <v>3830</v>
      </c>
      <c r="AN1167" s="3"/>
      <c r="AP1167" t="s">
        <v>64</v>
      </c>
      <c r="AR1167">
        <v>1229</v>
      </c>
      <c r="AS1167" t="s">
        <v>66</v>
      </c>
    </row>
    <row r="1168" spans="1:45" ht="16" x14ac:dyDescent="0.2">
      <c r="A1168">
        <v>3263</v>
      </c>
      <c r="B1168">
        <v>3263</v>
      </c>
      <c r="C1168" s="2">
        <v>45408</v>
      </c>
      <c r="E1168" t="s">
        <v>3832</v>
      </c>
      <c r="F1168" s="3">
        <v>50</v>
      </c>
      <c r="G1168" t="s">
        <v>47</v>
      </c>
      <c r="H1168" s="3">
        <v>0</v>
      </c>
      <c r="I1168" t="s">
        <v>48</v>
      </c>
      <c r="J1168">
        <v>705</v>
      </c>
      <c r="K1168" t="s">
        <v>52</v>
      </c>
      <c r="L1168" t="s">
        <v>53</v>
      </c>
      <c r="N1168">
        <v>942</v>
      </c>
      <c r="O1168" t="s">
        <v>52</v>
      </c>
      <c r="P1168" t="s">
        <v>53</v>
      </c>
      <c r="T1168" t="s">
        <v>653</v>
      </c>
      <c r="U1168" t="s">
        <v>3833</v>
      </c>
      <c r="Z1168" s="3"/>
      <c r="AF1168" t="s">
        <v>63</v>
      </c>
      <c r="AH1168">
        <v>0</v>
      </c>
      <c r="AI1168" s="2">
        <v>45408</v>
      </c>
      <c r="AJ1168" t="s">
        <v>64</v>
      </c>
      <c r="AK1168" t="s">
        <v>64</v>
      </c>
      <c r="AL1168" t="s">
        <v>3834</v>
      </c>
      <c r="AM1168" t="s">
        <v>3833</v>
      </c>
      <c r="AN1168" s="3"/>
      <c r="AP1168" t="s">
        <v>64</v>
      </c>
      <c r="AR1168">
        <v>1248</v>
      </c>
      <c r="AS1168" t="s">
        <v>66</v>
      </c>
    </row>
    <row r="1169" spans="1:45" ht="16" x14ac:dyDescent="0.2">
      <c r="A1169">
        <v>3079</v>
      </c>
      <c r="B1169">
        <v>3079</v>
      </c>
      <c r="C1169" s="2">
        <v>45408.083333333343</v>
      </c>
      <c r="E1169" t="s">
        <v>582</v>
      </c>
      <c r="F1169" s="3">
        <v>1042.75</v>
      </c>
      <c r="G1169" t="s">
        <v>47</v>
      </c>
      <c r="H1169" s="3">
        <v>0</v>
      </c>
      <c r="I1169" t="s">
        <v>48</v>
      </c>
      <c r="J1169">
        <v>1705</v>
      </c>
      <c r="K1169" t="s">
        <v>52</v>
      </c>
      <c r="L1169" t="s">
        <v>203</v>
      </c>
      <c r="N1169">
        <v>940</v>
      </c>
      <c r="O1169" t="s">
        <v>52</v>
      </c>
      <c r="P1169" t="s">
        <v>53</v>
      </c>
      <c r="T1169" t="s">
        <v>3835</v>
      </c>
      <c r="U1169" t="s">
        <v>3836</v>
      </c>
      <c r="Z1169" s="3"/>
      <c r="AF1169" t="s">
        <v>63</v>
      </c>
      <c r="AH1169">
        <v>0</v>
      </c>
      <c r="AI1169" s="2">
        <v>45408</v>
      </c>
      <c r="AJ1169" t="s">
        <v>64</v>
      </c>
      <c r="AK1169" t="s">
        <v>64</v>
      </c>
      <c r="AL1169" t="s">
        <v>3837</v>
      </c>
      <c r="AM1169" t="s">
        <v>3836</v>
      </c>
      <c r="AN1169" s="3"/>
      <c r="AP1169" t="s">
        <v>64</v>
      </c>
      <c r="AR1169">
        <v>1232</v>
      </c>
      <c r="AS1169" t="s">
        <v>66</v>
      </c>
    </row>
    <row r="1170" spans="1:45" ht="16" x14ac:dyDescent="0.2">
      <c r="A1170">
        <v>3078</v>
      </c>
      <c r="B1170">
        <v>3078</v>
      </c>
      <c r="C1170" s="2">
        <v>45408.083333333343</v>
      </c>
      <c r="E1170" t="s">
        <v>256</v>
      </c>
      <c r="F1170" s="3">
        <v>2533.41</v>
      </c>
      <c r="G1170" t="s">
        <v>47</v>
      </c>
      <c r="H1170" s="3">
        <v>0</v>
      </c>
      <c r="I1170" t="s">
        <v>48</v>
      </c>
      <c r="J1170">
        <v>1705</v>
      </c>
      <c r="K1170" t="s">
        <v>52</v>
      </c>
      <c r="L1170" t="s">
        <v>203</v>
      </c>
      <c r="N1170">
        <v>940</v>
      </c>
      <c r="O1170" t="s">
        <v>52</v>
      </c>
      <c r="P1170" t="s">
        <v>53</v>
      </c>
      <c r="T1170" t="s">
        <v>3730</v>
      </c>
      <c r="U1170" t="s">
        <v>3838</v>
      </c>
      <c r="Z1170" s="3"/>
      <c r="AF1170" t="s">
        <v>63</v>
      </c>
      <c r="AH1170">
        <v>0</v>
      </c>
      <c r="AI1170" s="2">
        <v>45408</v>
      </c>
      <c r="AJ1170" t="s">
        <v>64</v>
      </c>
      <c r="AK1170" t="s">
        <v>64</v>
      </c>
      <c r="AL1170" t="s">
        <v>3839</v>
      </c>
      <c r="AM1170" t="s">
        <v>3838</v>
      </c>
      <c r="AN1170" s="3"/>
      <c r="AP1170" t="s">
        <v>64</v>
      </c>
      <c r="AR1170">
        <v>1231</v>
      </c>
      <c r="AS1170" t="s">
        <v>66</v>
      </c>
    </row>
    <row r="1171" spans="1:45" ht="16" x14ac:dyDescent="0.2">
      <c r="A1171">
        <v>3091</v>
      </c>
      <c r="B1171">
        <v>3091</v>
      </c>
      <c r="C1171" s="2">
        <v>45408.083333333343</v>
      </c>
      <c r="E1171" t="s">
        <v>3840</v>
      </c>
      <c r="F1171" s="3">
        <v>5741.87</v>
      </c>
      <c r="G1171" t="s">
        <v>47</v>
      </c>
      <c r="H1171" s="3">
        <v>0</v>
      </c>
      <c r="I1171" t="s">
        <v>48</v>
      </c>
      <c r="J1171">
        <v>1712</v>
      </c>
      <c r="K1171" t="s">
        <v>52</v>
      </c>
      <c r="L1171" t="s">
        <v>203</v>
      </c>
      <c r="N1171">
        <v>940</v>
      </c>
      <c r="O1171" t="s">
        <v>52</v>
      </c>
      <c r="P1171" t="s">
        <v>53</v>
      </c>
      <c r="T1171" t="s">
        <v>3741</v>
      </c>
      <c r="U1171" t="s">
        <v>3841</v>
      </c>
      <c r="Z1171" s="3"/>
      <c r="AF1171" t="s">
        <v>63</v>
      </c>
      <c r="AH1171">
        <v>0</v>
      </c>
      <c r="AI1171" s="2">
        <v>45408</v>
      </c>
      <c r="AJ1171" t="s">
        <v>64</v>
      </c>
      <c r="AK1171" t="s">
        <v>64</v>
      </c>
      <c r="AL1171" t="s">
        <v>853</v>
      </c>
      <c r="AM1171" t="s">
        <v>3841</v>
      </c>
      <c r="AN1171" s="3"/>
      <c r="AP1171" t="s">
        <v>64</v>
      </c>
      <c r="AR1171">
        <v>1230</v>
      </c>
      <c r="AS1171" t="s">
        <v>66</v>
      </c>
    </row>
    <row r="1172" spans="1:45" ht="16" x14ac:dyDescent="0.2">
      <c r="A1172">
        <v>3084</v>
      </c>
      <c r="B1172">
        <v>3084</v>
      </c>
      <c r="C1172" s="2">
        <v>45411.083333333343</v>
      </c>
      <c r="D1172" t="s">
        <v>1814</v>
      </c>
      <c r="E1172" t="s">
        <v>2915</v>
      </c>
      <c r="F1172" s="3">
        <v>900</v>
      </c>
      <c r="G1172" t="s">
        <v>47</v>
      </c>
      <c r="H1172" s="3">
        <v>0</v>
      </c>
      <c r="I1172" t="s">
        <v>48</v>
      </c>
      <c r="J1172">
        <v>2721</v>
      </c>
      <c r="K1172" t="s">
        <v>49</v>
      </c>
      <c r="L1172" t="s">
        <v>50</v>
      </c>
      <c r="M1172" t="s">
        <v>51</v>
      </c>
      <c r="N1172">
        <v>940</v>
      </c>
      <c r="O1172" t="s">
        <v>52</v>
      </c>
      <c r="P1172" t="s">
        <v>53</v>
      </c>
      <c r="T1172" t="s">
        <v>3019</v>
      </c>
      <c r="U1172" t="s">
        <v>3842</v>
      </c>
      <c r="V1172" t="s">
        <v>2515</v>
      </c>
      <c r="W1172" t="s">
        <v>56</v>
      </c>
      <c r="X1172" t="s">
        <v>717</v>
      </c>
      <c r="Y1172" t="s">
        <v>3021</v>
      </c>
      <c r="Z1172" s="3">
        <v>0</v>
      </c>
      <c r="AA1172" t="s">
        <v>2234</v>
      </c>
      <c r="AB1172" t="s">
        <v>3802</v>
      </c>
      <c r="AC1172" t="s">
        <v>61</v>
      </c>
      <c r="AD1172" t="s">
        <v>61</v>
      </c>
      <c r="AE1172" t="s">
        <v>3843</v>
      </c>
      <c r="AF1172" t="s">
        <v>63</v>
      </c>
      <c r="AH1172">
        <v>0</v>
      </c>
      <c r="AI1172" s="2">
        <v>45411</v>
      </c>
      <c r="AJ1172" t="s">
        <v>64</v>
      </c>
      <c r="AK1172" t="s">
        <v>64</v>
      </c>
      <c r="AL1172" t="s">
        <v>3844</v>
      </c>
      <c r="AM1172" t="s">
        <v>3842</v>
      </c>
      <c r="AN1172" s="3">
        <v>900</v>
      </c>
      <c r="AO1172" t="s">
        <v>3802</v>
      </c>
      <c r="AP1172" t="s">
        <v>64</v>
      </c>
      <c r="AQ1172" t="s">
        <v>3843</v>
      </c>
      <c r="AR1172">
        <v>1233</v>
      </c>
      <c r="AS1172" t="s">
        <v>66</v>
      </c>
    </row>
    <row r="1173" spans="1:45" ht="16" x14ac:dyDescent="0.2">
      <c r="A1173">
        <v>3302</v>
      </c>
      <c r="B1173">
        <v>3302</v>
      </c>
      <c r="C1173" s="2">
        <v>45412</v>
      </c>
      <c r="E1173" t="s">
        <v>205</v>
      </c>
      <c r="F1173" s="3">
        <v>819.63</v>
      </c>
      <c r="G1173" t="s">
        <v>47</v>
      </c>
      <c r="H1173" s="3">
        <v>0</v>
      </c>
      <c r="I1173" t="s">
        <v>104</v>
      </c>
      <c r="J1173">
        <v>1730</v>
      </c>
      <c r="K1173" t="s">
        <v>52</v>
      </c>
      <c r="L1173" t="s">
        <v>203</v>
      </c>
      <c r="N1173">
        <v>1700</v>
      </c>
      <c r="O1173" t="s">
        <v>52</v>
      </c>
      <c r="P1173" t="s">
        <v>203</v>
      </c>
      <c r="T1173" t="s">
        <v>64</v>
      </c>
      <c r="Z1173" s="3"/>
      <c r="AF1173" t="s">
        <v>63</v>
      </c>
      <c r="AH1173">
        <v>0</v>
      </c>
      <c r="AI1173" s="2">
        <v>45412</v>
      </c>
      <c r="AJ1173" t="s">
        <v>64</v>
      </c>
      <c r="AK1173" t="s">
        <v>64</v>
      </c>
      <c r="AL1173" t="s">
        <v>64</v>
      </c>
      <c r="AN1173" s="3"/>
      <c r="AP1173" t="s">
        <v>64</v>
      </c>
      <c r="AR1173" t="s">
        <v>64</v>
      </c>
      <c r="AS1173" t="s">
        <v>66</v>
      </c>
    </row>
    <row r="1174" spans="1:45" ht="16" x14ac:dyDescent="0.2">
      <c r="A1174">
        <v>3303</v>
      </c>
      <c r="B1174">
        <v>3303</v>
      </c>
      <c r="C1174" s="2">
        <v>45412</v>
      </c>
      <c r="E1174" t="s">
        <v>370</v>
      </c>
      <c r="F1174" s="3">
        <v>2383.16</v>
      </c>
      <c r="G1174" t="s">
        <v>47</v>
      </c>
      <c r="H1174" s="3">
        <v>0</v>
      </c>
      <c r="I1174" t="s">
        <v>104</v>
      </c>
      <c r="J1174">
        <v>1730</v>
      </c>
      <c r="K1174" t="s">
        <v>52</v>
      </c>
      <c r="L1174" t="s">
        <v>203</v>
      </c>
      <c r="N1174">
        <v>1705</v>
      </c>
      <c r="O1174" t="s">
        <v>52</v>
      </c>
      <c r="P1174" t="s">
        <v>203</v>
      </c>
      <c r="T1174" t="s">
        <v>64</v>
      </c>
      <c r="Z1174" s="3"/>
      <c r="AF1174" t="s">
        <v>63</v>
      </c>
      <c r="AH1174">
        <v>0</v>
      </c>
      <c r="AI1174" s="2">
        <v>45412</v>
      </c>
      <c r="AJ1174" t="s">
        <v>64</v>
      </c>
      <c r="AK1174" t="s">
        <v>64</v>
      </c>
      <c r="AL1174" t="s">
        <v>64</v>
      </c>
      <c r="AN1174" s="3"/>
      <c r="AP1174" t="s">
        <v>64</v>
      </c>
      <c r="AR1174" t="s">
        <v>64</v>
      </c>
      <c r="AS1174" t="s">
        <v>66</v>
      </c>
    </row>
    <row r="1175" spans="1:45" ht="16" x14ac:dyDescent="0.2">
      <c r="A1175">
        <v>3304</v>
      </c>
      <c r="B1175">
        <v>3304</v>
      </c>
      <c r="C1175" s="2">
        <v>45412</v>
      </c>
      <c r="E1175" t="s">
        <v>202</v>
      </c>
      <c r="F1175" s="3">
        <v>3556.48</v>
      </c>
      <c r="G1175" t="s">
        <v>47</v>
      </c>
      <c r="H1175" s="3">
        <v>0</v>
      </c>
      <c r="I1175" t="s">
        <v>104</v>
      </c>
      <c r="J1175">
        <v>1730</v>
      </c>
      <c r="K1175" t="s">
        <v>52</v>
      </c>
      <c r="L1175" t="s">
        <v>203</v>
      </c>
      <c r="N1175">
        <v>1712</v>
      </c>
      <c r="O1175" t="s">
        <v>52</v>
      </c>
      <c r="P1175" t="s">
        <v>203</v>
      </c>
      <c r="T1175" t="s">
        <v>64</v>
      </c>
      <c r="Z1175" s="3"/>
      <c r="AF1175" t="s">
        <v>63</v>
      </c>
      <c r="AH1175">
        <v>0</v>
      </c>
      <c r="AI1175" s="2">
        <v>45412</v>
      </c>
      <c r="AJ1175" t="s">
        <v>64</v>
      </c>
      <c r="AK1175" t="s">
        <v>64</v>
      </c>
      <c r="AL1175" t="s">
        <v>64</v>
      </c>
      <c r="AN1175" s="3"/>
      <c r="AP1175" t="s">
        <v>64</v>
      </c>
      <c r="AR1175" t="s">
        <v>64</v>
      </c>
      <c r="AS1175" t="s">
        <v>66</v>
      </c>
    </row>
    <row r="1176" spans="1:45" ht="16" x14ac:dyDescent="0.2">
      <c r="A1176">
        <v>3305</v>
      </c>
      <c r="B1176">
        <v>3305</v>
      </c>
      <c r="C1176" s="2">
        <v>45412</v>
      </c>
      <c r="D1176" t="s">
        <v>1934</v>
      </c>
      <c r="E1176" t="s">
        <v>206</v>
      </c>
      <c r="F1176" s="3">
        <v>3110.01</v>
      </c>
      <c r="G1176" t="s">
        <v>47</v>
      </c>
      <c r="H1176" s="3">
        <v>0</v>
      </c>
      <c r="I1176" t="s">
        <v>104</v>
      </c>
      <c r="J1176">
        <v>2551</v>
      </c>
      <c r="K1176" t="s">
        <v>49</v>
      </c>
      <c r="L1176" t="s">
        <v>50</v>
      </c>
      <c r="M1176" t="s">
        <v>51</v>
      </c>
      <c r="N1176">
        <v>1730</v>
      </c>
      <c r="O1176" t="s">
        <v>52</v>
      </c>
      <c r="P1176" t="s">
        <v>203</v>
      </c>
      <c r="T1176" t="s">
        <v>64</v>
      </c>
      <c r="Z1176" s="3"/>
      <c r="AF1176" t="s">
        <v>63</v>
      </c>
      <c r="AH1176">
        <v>0</v>
      </c>
      <c r="AI1176" s="2">
        <v>45412</v>
      </c>
      <c r="AJ1176" t="s">
        <v>64</v>
      </c>
      <c r="AK1176" t="s">
        <v>64</v>
      </c>
      <c r="AL1176" t="s">
        <v>64</v>
      </c>
      <c r="AN1176" s="3"/>
      <c r="AP1176" t="s">
        <v>64</v>
      </c>
      <c r="AR1176" t="s">
        <v>64</v>
      </c>
      <c r="AS1176" t="s">
        <v>66</v>
      </c>
    </row>
    <row r="1177" spans="1:45" ht="16" x14ac:dyDescent="0.2">
      <c r="A1177">
        <v>3306</v>
      </c>
      <c r="B1177">
        <v>3306</v>
      </c>
      <c r="C1177" s="2">
        <v>45412</v>
      </c>
      <c r="D1177" t="s">
        <v>1935</v>
      </c>
      <c r="E1177" t="s">
        <v>206</v>
      </c>
      <c r="F1177" s="3">
        <v>2382.81</v>
      </c>
      <c r="G1177" t="s">
        <v>47</v>
      </c>
      <c r="H1177" s="3">
        <v>0</v>
      </c>
      <c r="I1177" t="s">
        <v>104</v>
      </c>
      <c r="J1177">
        <v>2551</v>
      </c>
      <c r="K1177" t="s">
        <v>49</v>
      </c>
      <c r="L1177" t="s">
        <v>50</v>
      </c>
      <c r="M1177" t="s">
        <v>51</v>
      </c>
      <c r="N1177">
        <v>1730</v>
      </c>
      <c r="O1177" t="s">
        <v>52</v>
      </c>
      <c r="P1177" t="s">
        <v>203</v>
      </c>
      <c r="T1177" t="s">
        <v>64</v>
      </c>
      <c r="Z1177" s="3"/>
      <c r="AF1177" t="s">
        <v>63</v>
      </c>
      <c r="AH1177">
        <v>0</v>
      </c>
      <c r="AI1177" s="2">
        <v>45412</v>
      </c>
      <c r="AJ1177" t="s">
        <v>64</v>
      </c>
      <c r="AK1177" t="s">
        <v>64</v>
      </c>
      <c r="AL1177" t="s">
        <v>64</v>
      </c>
      <c r="AN1177" s="3"/>
      <c r="AP1177" t="s">
        <v>64</v>
      </c>
      <c r="AR1177" t="s">
        <v>64</v>
      </c>
      <c r="AS1177" t="s">
        <v>66</v>
      </c>
    </row>
    <row r="1178" spans="1:45" ht="16" x14ac:dyDescent="0.2">
      <c r="A1178">
        <v>3470</v>
      </c>
      <c r="B1178">
        <v>3470</v>
      </c>
      <c r="C1178" s="2">
        <v>45412</v>
      </c>
      <c r="E1178" t="s">
        <v>205</v>
      </c>
      <c r="F1178" s="3">
        <v>420.36</v>
      </c>
      <c r="G1178" t="s">
        <v>47</v>
      </c>
      <c r="H1178" s="3">
        <v>0</v>
      </c>
      <c r="I1178" t="s">
        <v>104</v>
      </c>
      <c r="J1178">
        <v>1730</v>
      </c>
      <c r="K1178" t="s">
        <v>52</v>
      </c>
      <c r="L1178" t="s">
        <v>203</v>
      </c>
      <c r="N1178">
        <v>1700</v>
      </c>
      <c r="O1178" t="s">
        <v>52</v>
      </c>
      <c r="P1178" t="s">
        <v>203</v>
      </c>
      <c r="T1178" t="s">
        <v>64</v>
      </c>
      <c r="Z1178" s="3"/>
      <c r="AF1178" t="s">
        <v>63</v>
      </c>
      <c r="AH1178">
        <v>0</v>
      </c>
      <c r="AI1178" s="2">
        <v>45412</v>
      </c>
      <c r="AJ1178" t="s">
        <v>64</v>
      </c>
      <c r="AK1178" t="s">
        <v>64</v>
      </c>
      <c r="AL1178" t="s">
        <v>64</v>
      </c>
      <c r="AN1178" s="3"/>
      <c r="AP1178" t="s">
        <v>64</v>
      </c>
      <c r="AR1178" t="s">
        <v>64</v>
      </c>
      <c r="AS1178" t="s">
        <v>66</v>
      </c>
    </row>
    <row r="1179" spans="1:45" ht="16" x14ac:dyDescent="0.2">
      <c r="A1179">
        <v>3471</v>
      </c>
      <c r="B1179">
        <v>3471</v>
      </c>
      <c r="C1179" s="2">
        <v>45412</v>
      </c>
      <c r="E1179" t="s">
        <v>205</v>
      </c>
      <c r="F1179" s="3">
        <v>1437.77</v>
      </c>
      <c r="G1179" t="s">
        <v>47</v>
      </c>
      <c r="H1179" s="3">
        <v>0</v>
      </c>
      <c r="I1179" t="s">
        <v>104</v>
      </c>
      <c r="J1179">
        <v>1730</v>
      </c>
      <c r="K1179" t="s">
        <v>52</v>
      </c>
      <c r="L1179" t="s">
        <v>203</v>
      </c>
      <c r="N1179">
        <v>1705</v>
      </c>
      <c r="O1179" t="s">
        <v>52</v>
      </c>
      <c r="P1179" t="s">
        <v>203</v>
      </c>
      <c r="T1179" t="s">
        <v>64</v>
      </c>
      <c r="Z1179" s="3"/>
      <c r="AF1179" t="s">
        <v>63</v>
      </c>
      <c r="AH1179">
        <v>0</v>
      </c>
      <c r="AI1179" s="2">
        <v>45412</v>
      </c>
      <c r="AJ1179" t="s">
        <v>64</v>
      </c>
      <c r="AK1179" t="s">
        <v>64</v>
      </c>
      <c r="AL1179" t="s">
        <v>64</v>
      </c>
      <c r="AN1179" s="3"/>
      <c r="AP1179" t="s">
        <v>64</v>
      </c>
      <c r="AR1179" t="s">
        <v>64</v>
      </c>
      <c r="AS1179" t="s">
        <v>66</v>
      </c>
    </row>
    <row r="1180" spans="1:45" ht="16" x14ac:dyDescent="0.2">
      <c r="A1180">
        <v>3472</v>
      </c>
      <c r="B1180">
        <v>3472</v>
      </c>
      <c r="C1180" s="2">
        <v>45412</v>
      </c>
      <c r="E1180" t="s">
        <v>202</v>
      </c>
      <c r="F1180" s="3">
        <v>2185.39</v>
      </c>
      <c r="G1180" t="s">
        <v>47</v>
      </c>
      <c r="H1180" s="3">
        <v>0</v>
      </c>
      <c r="I1180" t="s">
        <v>104</v>
      </c>
      <c r="J1180">
        <v>1730</v>
      </c>
      <c r="K1180" t="s">
        <v>52</v>
      </c>
      <c r="L1180" t="s">
        <v>203</v>
      </c>
      <c r="N1180">
        <v>1712</v>
      </c>
      <c r="O1180" t="s">
        <v>52</v>
      </c>
      <c r="P1180" t="s">
        <v>203</v>
      </c>
      <c r="T1180" t="s">
        <v>64</v>
      </c>
      <c r="Z1180" s="3"/>
      <c r="AF1180" t="s">
        <v>63</v>
      </c>
      <c r="AH1180">
        <v>0</v>
      </c>
      <c r="AI1180" s="2">
        <v>45412</v>
      </c>
      <c r="AJ1180" t="s">
        <v>64</v>
      </c>
      <c r="AK1180" t="s">
        <v>64</v>
      </c>
      <c r="AL1180" t="s">
        <v>64</v>
      </c>
      <c r="AN1180" s="3"/>
      <c r="AP1180" t="s">
        <v>64</v>
      </c>
      <c r="AR1180" t="s">
        <v>64</v>
      </c>
      <c r="AS1180" t="s">
        <v>66</v>
      </c>
    </row>
    <row r="1181" spans="1:45" ht="16" x14ac:dyDescent="0.2">
      <c r="A1181">
        <v>3631</v>
      </c>
      <c r="B1181">
        <v>3631</v>
      </c>
      <c r="C1181" s="2">
        <v>45412</v>
      </c>
      <c r="D1181" t="s">
        <v>1936</v>
      </c>
      <c r="E1181" t="s">
        <v>206</v>
      </c>
      <c r="F1181" s="3">
        <v>3290.09</v>
      </c>
      <c r="G1181" t="s">
        <v>47</v>
      </c>
      <c r="H1181" s="3">
        <v>0</v>
      </c>
      <c r="I1181" t="s">
        <v>104</v>
      </c>
      <c r="J1181">
        <v>2551</v>
      </c>
      <c r="K1181" t="s">
        <v>49</v>
      </c>
      <c r="L1181" t="s">
        <v>50</v>
      </c>
      <c r="M1181" t="s">
        <v>51</v>
      </c>
      <c r="N1181">
        <v>1730</v>
      </c>
      <c r="O1181" t="s">
        <v>52</v>
      </c>
      <c r="P1181" t="s">
        <v>203</v>
      </c>
      <c r="T1181" t="s">
        <v>64</v>
      </c>
      <c r="Z1181" s="3"/>
      <c r="AF1181" t="s">
        <v>63</v>
      </c>
      <c r="AH1181">
        <v>0</v>
      </c>
      <c r="AI1181" s="2">
        <v>45412</v>
      </c>
      <c r="AJ1181" t="s">
        <v>64</v>
      </c>
      <c r="AK1181" t="s">
        <v>64</v>
      </c>
      <c r="AL1181" t="s">
        <v>64</v>
      </c>
      <c r="AN1181" s="3"/>
      <c r="AP1181" t="s">
        <v>64</v>
      </c>
      <c r="AR1181" t="s">
        <v>64</v>
      </c>
      <c r="AS1181" t="s">
        <v>66</v>
      </c>
    </row>
    <row r="1182" spans="1:45" ht="16" x14ac:dyDescent="0.2">
      <c r="A1182">
        <v>3634</v>
      </c>
      <c r="B1182">
        <v>3634</v>
      </c>
      <c r="C1182" s="2">
        <v>45412</v>
      </c>
      <c r="D1182" t="s">
        <v>1936</v>
      </c>
      <c r="E1182" t="s">
        <v>204</v>
      </c>
      <c r="F1182" s="3">
        <v>753.43</v>
      </c>
      <c r="G1182" t="s">
        <v>47</v>
      </c>
      <c r="H1182" s="3">
        <v>0</v>
      </c>
      <c r="I1182" t="s">
        <v>104</v>
      </c>
      <c r="J1182">
        <v>2555</v>
      </c>
      <c r="K1182" t="s">
        <v>49</v>
      </c>
      <c r="L1182" t="s">
        <v>50</v>
      </c>
      <c r="M1182" t="s">
        <v>51</v>
      </c>
      <c r="N1182">
        <v>1730</v>
      </c>
      <c r="O1182" t="s">
        <v>52</v>
      </c>
      <c r="P1182" t="s">
        <v>203</v>
      </c>
      <c r="T1182" t="s">
        <v>64</v>
      </c>
      <c r="Z1182" s="3"/>
      <c r="AF1182" t="s">
        <v>63</v>
      </c>
      <c r="AH1182">
        <v>0</v>
      </c>
      <c r="AI1182" s="2">
        <v>45412</v>
      </c>
      <c r="AJ1182" t="s">
        <v>64</v>
      </c>
      <c r="AK1182" t="s">
        <v>64</v>
      </c>
      <c r="AL1182" t="s">
        <v>64</v>
      </c>
      <c r="AN1182" s="3"/>
      <c r="AP1182" t="s">
        <v>64</v>
      </c>
      <c r="AR1182" t="s">
        <v>64</v>
      </c>
      <c r="AS1182" t="s">
        <v>66</v>
      </c>
    </row>
    <row r="1183" spans="1:45" ht="16" x14ac:dyDescent="0.2">
      <c r="A1183">
        <v>3637</v>
      </c>
      <c r="B1183">
        <v>3637</v>
      </c>
      <c r="C1183" s="2">
        <v>45412</v>
      </c>
      <c r="D1183" t="s">
        <v>1935</v>
      </c>
      <c r="E1183" t="s">
        <v>204</v>
      </c>
      <c r="F1183" s="3">
        <v>554.26</v>
      </c>
      <c r="G1183" t="s">
        <v>47</v>
      </c>
      <c r="H1183" s="3">
        <v>0</v>
      </c>
      <c r="I1183" t="s">
        <v>104</v>
      </c>
      <c r="J1183">
        <v>2555</v>
      </c>
      <c r="K1183" t="s">
        <v>49</v>
      </c>
      <c r="L1183" t="s">
        <v>50</v>
      </c>
      <c r="M1183" t="s">
        <v>51</v>
      </c>
      <c r="N1183">
        <v>1730</v>
      </c>
      <c r="O1183" t="s">
        <v>52</v>
      </c>
      <c r="P1183" t="s">
        <v>203</v>
      </c>
      <c r="T1183" t="s">
        <v>64</v>
      </c>
      <c r="Z1183" s="3"/>
      <c r="AF1183" t="s">
        <v>63</v>
      </c>
      <c r="AH1183">
        <v>0</v>
      </c>
      <c r="AI1183" s="2">
        <v>45412</v>
      </c>
      <c r="AJ1183" t="s">
        <v>64</v>
      </c>
      <c r="AK1183" t="s">
        <v>64</v>
      </c>
      <c r="AL1183" t="s">
        <v>64</v>
      </c>
      <c r="AN1183" s="3"/>
      <c r="AP1183" t="s">
        <v>64</v>
      </c>
      <c r="AR1183" t="s">
        <v>64</v>
      </c>
      <c r="AS1183" t="s">
        <v>66</v>
      </c>
    </row>
    <row r="1184" spans="1:45" ht="16" x14ac:dyDescent="0.2">
      <c r="A1184">
        <v>3640</v>
      </c>
      <c r="B1184">
        <v>3640</v>
      </c>
      <c r="C1184" s="2">
        <v>45412</v>
      </c>
      <c r="D1184" t="s">
        <v>1934</v>
      </c>
      <c r="E1184" t="s">
        <v>204</v>
      </c>
      <c r="F1184" s="3">
        <v>712.19</v>
      </c>
      <c r="G1184" t="s">
        <v>47</v>
      </c>
      <c r="H1184" s="3">
        <v>0</v>
      </c>
      <c r="I1184" t="s">
        <v>104</v>
      </c>
      <c r="J1184">
        <v>2555</v>
      </c>
      <c r="K1184" t="s">
        <v>49</v>
      </c>
      <c r="L1184" t="s">
        <v>50</v>
      </c>
      <c r="M1184" t="s">
        <v>51</v>
      </c>
      <c r="N1184">
        <v>1730</v>
      </c>
      <c r="O1184" t="s">
        <v>52</v>
      </c>
      <c r="P1184" t="s">
        <v>203</v>
      </c>
      <c r="T1184" t="s">
        <v>64</v>
      </c>
      <c r="Z1184" s="3"/>
      <c r="AF1184" t="s">
        <v>63</v>
      </c>
      <c r="AH1184">
        <v>0</v>
      </c>
      <c r="AI1184" s="2">
        <v>45412</v>
      </c>
      <c r="AJ1184" t="s">
        <v>64</v>
      </c>
      <c r="AK1184" t="s">
        <v>64</v>
      </c>
      <c r="AL1184" t="s">
        <v>64</v>
      </c>
      <c r="AN1184" s="3"/>
      <c r="AP1184" t="s">
        <v>64</v>
      </c>
      <c r="AR1184" t="s">
        <v>64</v>
      </c>
      <c r="AS1184" t="s">
        <v>66</v>
      </c>
    </row>
    <row r="1185" spans="1:45" ht="16" x14ac:dyDescent="0.2">
      <c r="A1185">
        <v>3100</v>
      </c>
      <c r="B1185">
        <v>3100</v>
      </c>
      <c r="C1185" s="2">
        <v>45412.083333333343</v>
      </c>
      <c r="D1185" t="s">
        <v>1748</v>
      </c>
      <c r="E1185" t="s">
        <v>3845</v>
      </c>
      <c r="F1185" s="3">
        <v>5.46</v>
      </c>
      <c r="G1185" t="s">
        <v>47</v>
      </c>
      <c r="H1185" s="3">
        <v>0</v>
      </c>
      <c r="I1185" t="s">
        <v>48</v>
      </c>
      <c r="J1185">
        <v>2705</v>
      </c>
      <c r="K1185" t="s">
        <v>49</v>
      </c>
      <c r="L1185" t="s">
        <v>50</v>
      </c>
      <c r="M1185" t="s">
        <v>51</v>
      </c>
      <c r="N1185">
        <v>940</v>
      </c>
      <c r="O1185" t="s">
        <v>52</v>
      </c>
      <c r="P1185" t="s">
        <v>53</v>
      </c>
      <c r="T1185" t="s">
        <v>3846</v>
      </c>
      <c r="U1185" t="s">
        <v>3847</v>
      </c>
      <c r="Z1185" s="3"/>
      <c r="AF1185" t="s">
        <v>63</v>
      </c>
      <c r="AH1185">
        <v>0</v>
      </c>
      <c r="AI1185" s="2">
        <v>45412</v>
      </c>
      <c r="AJ1185" t="s">
        <v>64</v>
      </c>
      <c r="AK1185" t="s">
        <v>64</v>
      </c>
      <c r="AL1185" t="s">
        <v>3848</v>
      </c>
      <c r="AM1185" t="s">
        <v>3847</v>
      </c>
      <c r="AN1185" s="3"/>
      <c r="AP1185" t="s">
        <v>64</v>
      </c>
      <c r="AR1185">
        <v>1235</v>
      </c>
      <c r="AS1185" t="s">
        <v>66</v>
      </c>
    </row>
    <row r="1186" spans="1:45" ht="16" x14ac:dyDescent="0.2">
      <c r="A1186">
        <v>3085</v>
      </c>
      <c r="B1186">
        <v>3085</v>
      </c>
      <c r="C1186" s="2">
        <v>45414.083333333343</v>
      </c>
      <c r="E1186" t="s">
        <v>256</v>
      </c>
      <c r="F1186" s="3">
        <v>244.77</v>
      </c>
      <c r="G1186" t="s">
        <v>47</v>
      </c>
      <c r="H1186" s="3">
        <v>0</v>
      </c>
      <c r="I1186" t="s">
        <v>48</v>
      </c>
      <c r="J1186">
        <v>1705</v>
      </c>
      <c r="K1186" t="s">
        <v>52</v>
      </c>
      <c r="L1186" t="s">
        <v>203</v>
      </c>
      <c r="N1186">
        <v>940</v>
      </c>
      <c r="O1186" t="s">
        <v>52</v>
      </c>
      <c r="P1186" t="s">
        <v>53</v>
      </c>
      <c r="T1186" t="s">
        <v>3764</v>
      </c>
      <c r="U1186" t="s">
        <v>3849</v>
      </c>
      <c r="Z1186" s="3"/>
      <c r="AF1186" t="s">
        <v>63</v>
      </c>
      <c r="AH1186">
        <v>0</v>
      </c>
      <c r="AI1186" s="2">
        <v>45414</v>
      </c>
      <c r="AJ1186" t="s">
        <v>64</v>
      </c>
      <c r="AK1186" t="s">
        <v>64</v>
      </c>
      <c r="AL1186" t="s">
        <v>3850</v>
      </c>
      <c r="AM1186" t="s">
        <v>3849</v>
      </c>
      <c r="AN1186" s="3"/>
      <c r="AP1186" t="s">
        <v>64</v>
      </c>
      <c r="AR1186">
        <v>1234</v>
      </c>
      <c r="AS1186" t="s">
        <v>66</v>
      </c>
    </row>
    <row r="1187" spans="1:45" ht="16" x14ac:dyDescent="0.2">
      <c r="A1187">
        <v>3087</v>
      </c>
      <c r="B1187">
        <v>3087</v>
      </c>
      <c r="C1187" s="2">
        <v>45415.083333333343</v>
      </c>
      <c r="D1187" t="s">
        <v>1748</v>
      </c>
      <c r="E1187" t="s">
        <v>2507</v>
      </c>
      <c r="F1187" s="3">
        <v>20.23</v>
      </c>
      <c r="G1187" t="s">
        <v>47</v>
      </c>
      <c r="H1187" s="3">
        <v>0</v>
      </c>
      <c r="I1187" t="s">
        <v>48</v>
      </c>
      <c r="J1187">
        <v>2702</v>
      </c>
      <c r="K1187" t="s">
        <v>49</v>
      </c>
      <c r="L1187" t="s">
        <v>50</v>
      </c>
      <c r="M1187" t="s">
        <v>51</v>
      </c>
      <c r="N1187">
        <v>940</v>
      </c>
      <c r="O1187" t="s">
        <v>52</v>
      </c>
      <c r="P1187" t="s">
        <v>53</v>
      </c>
      <c r="T1187" t="s">
        <v>2826</v>
      </c>
      <c r="U1187" t="s">
        <v>3851</v>
      </c>
      <c r="V1187" t="s">
        <v>2564</v>
      </c>
      <c r="W1187" t="s">
        <v>56</v>
      </c>
      <c r="X1187" t="s">
        <v>3852</v>
      </c>
      <c r="Y1187" t="s">
        <v>2726</v>
      </c>
      <c r="Z1187" s="3">
        <v>19</v>
      </c>
      <c r="AA1187" t="s">
        <v>2829</v>
      </c>
      <c r="AB1187" t="s">
        <v>3853</v>
      </c>
      <c r="AC1187" t="s">
        <v>61</v>
      </c>
      <c r="AD1187" t="s">
        <v>61</v>
      </c>
      <c r="AE1187" t="s">
        <v>3854</v>
      </c>
      <c r="AF1187" t="s">
        <v>63</v>
      </c>
      <c r="AH1187">
        <v>0</v>
      </c>
      <c r="AI1187" s="2">
        <v>45415</v>
      </c>
      <c r="AJ1187" t="s">
        <v>64</v>
      </c>
      <c r="AK1187" t="s">
        <v>64</v>
      </c>
      <c r="AL1187" t="s">
        <v>3855</v>
      </c>
      <c r="AM1187" t="s">
        <v>3851</v>
      </c>
      <c r="AN1187" s="3">
        <v>20.23</v>
      </c>
      <c r="AO1187" t="s">
        <v>3853</v>
      </c>
      <c r="AP1187" t="s">
        <v>64</v>
      </c>
      <c r="AQ1187" t="s">
        <v>3854</v>
      </c>
      <c r="AR1187">
        <v>1236</v>
      </c>
      <c r="AS1187" t="s">
        <v>66</v>
      </c>
    </row>
    <row r="1188" spans="1:45" ht="16" x14ac:dyDescent="0.2">
      <c r="A1188">
        <v>3088</v>
      </c>
      <c r="B1188">
        <v>3088</v>
      </c>
      <c r="C1188" s="2">
        <v>45418.083333333343</v>
      </c>
      <c r="D1188" t="s">
        <v>1814</v>
      </c>
      <c r="E1188" t="s">
        <v>2915</v>
      </c>
      <c r="F1188" s="3">
        <v>900</v>
      </c>
      <c r="G1188" t="s">
        <v>47</v>
      </c>
      <c r="H1188" s="3">
        <v>0</v>
      </c>
      <c r="I1188" t="s">
        <v>48</v>
      </c>
      <c r="J1188">
        <v>2721</v>
      </c>
      <c r="K1188" t="s">
        <v>49</v>
      </c>
      <c r="L1188" t="s">
        <v>50</v>
      </c>
      <c r="M1188" t="s">
        <v>51</v>
      </c>
      <c r="N1188">
        <v>940</v>
      </c>
      <c r="O1188" t="s">
        <v>52</v>
      </c>
      <c r="P1188" t="s">
        <v>53</v>
      </c>
      <c r="T1188" t="s">
        <v>3019</v>
      </c>
      <c r="U1188" t="s">
        <v>3856</v>
      </c>
      <c r="V1188" t="s">
        <v>2522</v>
      </c>
      <c r="W1188" t="s">
        <v>56</v>
      </c>
      <c r="X1188" t="s">
        <v>722</v>
      </c>
      <c r="Y1188" t="s">
        <v>3021</v>
      </c>
      <c r="Z1188" s="3">
        <v>0</v>
      </c>
      <c r="AA1188" t="s">
        <v>2234</v>
      </c>
      <c r="AB1188" t="s">
        <v>3802</v>
      </c>
      <c r="AC1188" t="s">
        <v>61</v>
      </c>
      <c r="AD1188" t="s">
        <v>61</v>
      </c>
      <c r="AE1188" t="s">
        <v>3857</v>
      </c>
      <c r="AF1188" t="s">
        <v>63</v>
      </c>
      <c r="AH1188">
        <v>0</v>
      </c>
      <c r="AI1188" s="2">
        <v>45418</v>
      </c>
      <c r="AJ1188" t="s">
        <v>64</v>
      </c>
      <c r="AK1188" t="s">
        <v>64</v>
      </c>
      <c r="AL1188" t="s">
        <v>3858</v>
      </c>
      <c r="AM1188" t="s">
        <v>3856</v>
      </c>
      <c r="AN1188" s="3">
        <v>900</v>
      </c>
      <c r="AO1188" t="s">
        <v>3802</v>
      </c>
      <c r="AP1188" t="s">
        <v>64</v>
      </c>
      <c r="AQ1188" t="s">
        <v>3857</v>
      </c>
      <c r="AR1188">
        <v>1237</v>
      </c>
      <c r="AS1188" t="s">
        <v>66</v>
      </c>
    </row>
    <row r="1189" spans="1:45" ht="16" x14ac:dyDescent="0.2">
      <c r="A1189">
        <v>3089</v>
      </c>
      <c r="B1189">
        <v>3089</v>
      </c>
      <c r="C1189" s="2">
        <v>45419.083333333343</v>
      </c>
      <c r="D1189" t="s">
        <v>1748</v>
      </c>
      <c r="E1189" t="s">
        <v>3659</v>
      </c>
      <c r="F1189" s="3">
        <v>46.41</v>
      </c>
      <c r="G1189" t="s">
        <v>47</v>
      </c>
      <c r="H1189" s="3">
        <v>0</v>
      </c>
      <c r="I1189" t="s">
        <v>48</v>
      </c>
      <c r="J1189">
        <v>2663</v>
      </c>
      <c r="K1189" t="s">
        <v>49</v>
      </c>
      <c r="L1189" t="s">
        <v>50</v>
      </c>
      <c r="M1189" t="s">
        <v>51</v>
      </c>
      <c r="N1189">
        <v>940</v>
      </c>
      <c r="O1189" t="s">
        <v>52</v>
      </c>
      <c r="P1189" t="s">
        <v>53</v>
      </c>
      <c r="T1189" t="s">
        <v>2516</v>
      </c>
      <c r="U1189" t="s">
        <v>3859</v>
      </c>
      <c r="V1189" t="s">
        <v>2546</v>
      </c>
      <c r="W1189" t="s">
        <v>56</v>
      </c>
      <c r="X1189" t="s">
        <v>3860</v>
      </c>
      <c r="Y1189" t="s">
        <v>2375</v>
      </c>
      <c r="Z1189" s="3">
        <v>19</v>
      </c>
      <c r="AA1189" t="s">
        <v>2519</v>
      </c>
      <c r="AB1189" t="s">
        <v>3861</v>
      </c>
      <c r="AC1189" t="s">
        <v>61</v>
      </c>
      <c r="AD1189" t="s">
        <v>61</v>
      </c>
      <c r="AE1189" t="s">
        <v>3862</v>
      </c>
      <c r="AF1189" t="s">
        <v>63</v>
      </c>
      <c r="AH1189">
        <v>0</v>
      </c>
      <c r="AI1189" s="2">
        <v>45419</v>
      </c>
      <c r="AJ1189" t="s">
        <v>64</v>
      </c>
      <c r="AK1189" t="s">
        <v>64</v>
      </c>
      <c r="AL1189" t="s">
        <v>3863</v>
      </c>
      <c r="AM1189" t="s">
        <v>3859</v>
      </c>
      <c r="AN1189" s="3">
        <v>46.41</v>
      </c>
      <c r="AO1189" t="s">
        <v>3861</v>
      </c>
      <c r="AP1189" t="s">
        <v>64</v>
      </c>
      <c r="AQ1189" t="s">
        <v>3862</v>
      </c>
      <c r="AR1189">
        <v>1238</v>
      </c>
      <c r="AS1189" t="s">
        <v>66</v>
      </c>
    </row>
    <row r="1190" spans="1:45" ht="16" x14ac:dyDescent="0.2">
      <c r="A1190">
        <v>3229</v>
      </c>
      <c r="B1190">
        <v>3229</v>
      </c>
      <c r="C1190" s="2">
        <v>45425.083333333343</v>
      </c>
      <c r="D1190" t="s">
        <v>1748</v>
      </c>
      <c r="E1190" t="s">
        <v>2165</v>
      </c>
      <c r="F1190" s="3">
        <v>52.9</v>
      </c>
      <c r="G1190" t="s">
        <v>47</v>
      </c>
      <c r="H1190" s="3">
        <v>0</v>
      </c>
      <c r="I1190" t="s">
        <v>48</v>
      </c>
      <c r="J1190">
        <v>2900</v>
      </c>
      <c r="K1190" t="s">
        <v>49</v>
      </c>
      <c r="L1190" t="s">
        <v>50</v>
      </c>
      <c r="M1190" t="s">
        <v>51</v>
      </c>
      <c r="N1190">
        <v>940</v>
      </c>
      <c r="O1190" t="s">
        <v>52</v>
      </c>
      <c r="P1190" t="s">
        <v>53</v>
      </c>
      <c r="T1190" t="s">
        <v>2313</v>
      </c>
      <c r="U1190" t="s">
        <v>3864</v>
      </c>
      <c r="V1190" t="s">
        <v>2711</v>
      </c>
      <c r="W1190" t="s">
        <v>56</v>
      </c>
      <c r="X1190" t="s">
        <v>3865</v>
      </c>
      <c r="Y1190" t="s">
        <v>323</v>
      </c>
      <c r="Z1190" s="3">
        <v>19</v>
      </c>
      <c r="AA1190" t="s">
        <v>2316</v>
      </c>
      <c r="AB1190" t="s">
        <v>3798</v>
      </c>
      <c r="AC1190" t="s">
        <v>61</v>
      </c>
      <c r="AD1190" t="s">
        <v>61</v>
      </c>
      <c r="AE1190" t="s">
        <v>3866</v>
      </c>
      <c r="AF1190" t="s">
        <v>63</v>
      </c>
      <c r="AH1190">
        <v>0</v>
      </c>
      <c r="AI1190" s="2">
        <v>45425</v>
      </c>
      <c r="AJ1190" t="s">
        <v>64</v>
      </c>
      <c r="AK1190" t="s">
        <v>64</v>
      </c>
      <c r="AL1190" t="s">
        <v>3867</v>
      </c>
      <c r="AM1190" t="s">
        <v>3864</v>
      </c>
      <c r="AN1190" s="3">
        <v>52.9</v>
      </c>
      <c r="AO1190" t="s">
        <v>3798</v>
      </c>
      <c r="AP1190" t="s">
        <v>64</v>
      </c>
      <c r="AQ1190" t="s">
        <v>3866</v>
      </c>
      <c r="AR1190">
        <v>1239</v>
      </c>
      <c r="AS1190" t="s">
        <v>66</v>
      </c>
    </row>
    <row r="1191" spans="1:45" ht="16" x14ac:dyDescent="0.2">
      <c r="A1191">
        <v>3097</v>
      </c>
      <c r="B1191">
        <v>3097</v>
      </c>
      <c r="C1191" s="2">
        <v>45426.083333333343</v>
      </c>
      <c r="D1191" t="s">
        <v>1814</v>
      </c>
      <c r="E1191" t="s">
        <v>3868</v>
      </c>
      <c r="F1191" s="3">
        <v>159.11000000000001</v>
      </c>
      <c r="G1191" t="s">
        <v>47</v>
      </c>
      <c r="H1191" s="3">
        <v>0</v>
      </c>
      <c r="I1191" t="s">
        <v>48</v>
      </c>
      <c r="J1191">
        <v>2722</v>
      </c>
      <c r="K1191" t="s">
        <v>49</v>
      </c>
      <c r="L1191" t="s">
        <v>50</v>
      </c>
      <c r="M1191" t="s">
        <v>51</v>
      </c>
      <c r="N1191">
        <v>940</v>
      </c>
      <c r="O1191" t="s">
        <v>52</v>
      </c>
      <c r="P1191" t="s">
        <v>53</v>
      </c>
      <c r="T1191" t="s">
        <v>3869</v>
      </c>
      <c r="U1191" t="s">
        <v>3870</v>
      </c>
      <c r="V1191" t="s">
        <v>2575</v>
      </c>
      <c r="W1191" t="s">
        <v>56</v>
      </c>
      <c r="X1191" t="s">
        <v>3871</v>
      </c>
      <c r="Y1191" t="s">
        <v>3368</v>
      </c>
      <c r="Z1191" s="3">
        <v>0</v>
      </c>
      <c r="AA1191" t="s">
        <v>3872</v>
      </c>
      <c r="AB1191" t="s">
        <v>3873</v>
      </c>
      <c r="AC1191" t="s">
        <v>61</v>
      </c>
      <c r="AD1191" t="s">
        <v>61</v>
      </c>
      <c r="AE1191" t="s">
        <v>3874</v>
      </c>
      <c r="AF1191" t="s">
        <v>63</v>
      </c>
      <c r="AH1191">
        <v>0</v>
      </c>
      <c r="AI1191" s="2">
        <v>45426</v>
      </c>
      <c r="AJ1191" t="s">
        <v>64</v>
      </c>
      <c r="AK1191" t="s">
        <v>64</v>
      </c>
      <c r="AL1191" t="s">
        <v>3875</v>
      </c>
      <c r="AM1191" t="s">
        <v>3870</v>
      </c>
      <c r="AN1191" s="3">
        <v>159.11000000000001</v>
      </c>
      <c r="AO1191" t="s">
        <v>3873</v>
      </c>
      <c r="AP1191" t="s">
        <v>64</v>
      </c>
      <c r="AQ1191" t="s">
        <v>3874</v>
      </c>
      <c r="AR1191">
        <v>1240</v>
      </c>
      <c r="AS1191" t="s">
        <v>66</v>
      </c>
    </row>
    <row r="1192" spans="1:45" ht="16" x14ac:dyDescent="0.2">
      <c r="A1192">
        <v>3098</v>
      </c>
      <c r="B1192">
        <v>3098</v>
      </c>
      <c r="C1192" s="2">
        <v>45426.083333333343</v>
      </c>
      <c r="D1192" t="s">
        <v>1748</v>
      </c>
      <c r="E1192" t="s">
        <v>3514</v>
      </c>
      <c r="F1192" s="3">
        <v>9.5</v>
      </c>
      <c r="G1192" t="s">
        <v>47</v>
      </c>
      <c r="H1192" s="3">
        <v>0</v>
      </c>
      <c r="I1192" t="s">
        <v>48</v>
      </c>
      <c r="J1192">
        <v>2705</v>
      </c>
      <c r="K1192" t="s">
        <v>49</v>
      </c>
      <c r="L1192" t="s">
        <v>50</v>
      </c>
      <c r="M1192" t="s">
        <v>51</v>
      </c>
      <c r="N1192">
        <v>940</v>
      </c>
      <c r="O1192" t="s">
        <v>52</v>
      </c>
      <c r="P1192" t="s">
        <v>53</v>
      </c>
      <c r="T1192" t="s">
        <v>3869</v>
      </c>
      <c r="U1192" t="s">
        <v>3870</v>
      </c>
      <c r="V1192" t="s">
        <v>2575</v>
      </c>
      <c r="W1192" t="s">
        <v>56</v>
      </c>
      <c r="X1192" t="s">
        <v>3871</v>
      </c>
      <c r="Y1192" t="s">
        <v>3368</v>
      </c>
      <c r="Z1192" s="3">
        <v>0</v>
      </c>
      <c r="AA1192" t="s">
        <v>3872</v>
      </c>
      <c r="AB1192" t="s">
        <v>3873</v>
      </c>
      <c r="AC1192" t="s">
        <v>61</v>
      </c>
      <c r="AD1192" t="s">
        <v>61</v>
      </c>
      <c r="AE1192" t="s">
        <v>3874</v>
      </c>
      <c r="AF1192" t="s">
        <v>63</v>
      </c>
      <c r="AH1192">
        <v>0</v>
      </c>
      <c r="AI1192" s="2">
        <v>45426</v>
      </c>
      <c r="AJ1192" t="s">
        <v>64</v>
      </c>
      <c r="AK1192" t="s">
        <v>64</v>
      </c>
      <c r="AL1192" t="s">
        <v>3875</v>
      </c>
      <c r="AM1192" t="s">
        <v>3870</v>
      </c>
      <c r="AN1192" s="3">
        <v>159.11000000000001</v>
      </c>
      <c r="AO1192" t="s">
        <v>3873</v>
      </c>
      <c r="AP1192" t="s">
        <v>64</v>
      </c>
      <c r="AQ1192" t="s">
        <v>3874</v>
      </c>
      <c r="AR1192">
        <v>1240</v>
      </c>
      <c r="AS1192" t="s">
        <v>66</v>
      </c>
    </row>
    <row r="1193" spans="1:45" ht="16" x14ac:dyDescent="0.2">
      <c r="A1193">
        <v>3099</v>
      </c>
      <c r="B1193">
        <v>3099</v>
      </c>
      <c r="C1193" s="2">
        <v>45427.083333333343</v>
      </c>
      <c r="E1193" t="s">
        <v>215</v>
      </c>
      <c r="F1193" s="3">
        <v>1239.99</v>
      </c>
      <c r="G1193" t="s">
        <v>47</v>
      </c>
      <c r="H1193" s="3">
        <v>0</v>
      </c>
      <c r="I1193" t="s">
        <v>48</v>
      </c>
      <c r="J1193">
        <v>1700</v>
      </c>
      <c r="K1193" t="s">
        <v>52</v>
      </c>
      <c r="L1193" t="s">
        <v>203</v>
      </c>
      <c r="N1193">
        <v>940</v>
      </c>
      <c r="O1193" t="s">
        <v>52</v>
      </c>
      <c r="P1193" t="s">
        <v>53</v>
      </c>
      <c r="T1193" t="s">
        <v>3793</v>
      </c>
      <c r="U1193" t="s">
        <v>3876</v>
      </c>
      <c r="Z1193" s="3"/>
      <c r="AF1193" t="s">
        <v>63</v>
      </c>
      <c r="AH1193">
        <v>0</v>
      </c>
      <c r="AI1193" s="2">
        <v>45427</v>
      </c>
      <c r="AJ1193" t="s">
        <v>64</v>
      </c>
      <c r="AK1193" t="s">
        <v>64</v>
      </c>
      <c r="AL1193" t="s">
        <v>3877</v>
      </c>
      <c r="AM1193" t="s">
        <v>3876</v>
      </c>
      <c r="AN1193" s="3"/>
      <c r="AP1193" t="s">
        <v>64</v>
      </c>
      <c r="AR1193">
        <v>1249</v>
      </c>
      <c r="AS1193" t="s">
        <v>66</v>
      </c>
    </row>
    <row r="1194" spans="1:45" ht="16" x14ac:dyDescent="0.2">
      <c r="A1194">
        <v>3109</v>
      </c>
      <c r="B1194">
        <v>3109</v>
      </c>
      <c r="C1194" s="2">
        <v>45429.083333333343</v>
      </c>
      <c r="D1194" t="s">
        <v>3274</v>
      </c>
      <c r="E1194" t="s">
        <v>3878</v>
      </c>
      <c r="F1194" s="3">
        <v>1963.5</v>
      </c>
      <c r="G1194" t="s">
        <v>47</v>
      </c>
      <c r="H1194" s="3">
        <v>0</v>
      </c>
      <c r="I1194" t="s">
        <v>48</v>
      </c>
      <c r="J1194">
        <v>2894</v>
      </c>
      <c r="K1194" t="s">
        <v>49</v>
      </c>
      <c r="L1194" t="s">
        <v>50</v>
      </c>
      <c r="M1194" t="s">
        <v>51</v>
      </c>
      <c r="N1194">
        <v>940</v>
      </c>
      <c r="O1194" t="s">
        <v>52</v>
      </c>
      <c r="P1194" t="s">
        <v>53</v>
      </c>
      <c r="T1194" t="s">
        <v>3276</v>
      </c>
      <c r="U1194" t="s">
        <v>3879</v>
      </c>
      <c r="V1194" t="s">
        <v>2607</v>
      </c>
      <c r="W1194" t="s">
        <v>56</v>
      </c>
      <c r="X1194" t="s">
        <v>3880</v>
      </c>
      <c r="Y1194" t="s">
        <v>2436</v>
      </c>
      <c r="Z1194" s="3">
        <v>19</v>
      </c>
      <c r="AA1194" t="s">
        <v>3279</v>
      </c>
      <c r="AB1194" t="s">
        <v>3881</v>
      </c>
      <c r="AC1194" t="s">
        <v>61</v>
      </c>
      <c r="AD1194" t="s">
        <v>61</v>
      </c>
      <c r="AE1194" t="s">
        <v>3882</v>
      </c>
      <c r="AF1194" t="s">
        <v>63</v>
      </c>
      <c r="AH1194">
        <v>0</v>
      </c>
      <c r="AI1194" s="2">
        <v>45429</v>
      </c>
      <c r="AJ1194" t="s">
        <v>64</v>
      </c>
      <c r="AK1194" t="s">
        <v>64</v>
      </c>
      <c r="AL1194" t="s">
        <v>3883</v>
      </c>
      <c r="AM1194" t="s">
        <v>3879</v>
      </c>
      <c r="AN1194" s="3">
        <v>1963.5</v>
      </c>
      <c r="AO1194" t="s">
        <v>3881</v>
      </c>
      <c r="AP1194" t="s">
        <v>64</v>
      </c>
      <c r="AQ1194" t="s">
        <v>3882</v>
      </c>
      <c r="AR1194">
        <v>1251</v>
      </c>
      <c r="AS1194" t="s">
        <v>66</v>
      </c>
    </row>
    <row r="1195" spans="1:45" ht="16" x14ac:dyDescent="0.2">
      <c r="A1195">
        <v>3686</v>
      </c>
      <c r="B1195">
        <v>3686</v>
      </c>
      <c r="C1195" s="2">
        <v>45429.083333333343</v>
      </c>
      <c r="D1195" t="s">
        <v>969</v>
      </c>
      <c r="E1195" t="s">
        <v>3884</v>
      </c>
      <c r="F1195" s="3">
        <v>1.58</v>
      </c>
      <c r="G1195" t="s">
        <v>47</v>
      </c>
      <c r="H1195" s="3">
        <v>0</v>
      </c>
      <c r="I1195" t="s">
        <v>48</v>
      </c>
      <c r="J1195">
        <v>6751</v>
      </c>
      <c r="K1195" t="s">
        <v>49</v>
      </c>
      <c r="L1195" t="s">
        <v>50</v>
      </c>
      <c r="M1195" t="s">
        <v>799</v>
      </c>
      <c r="N1195">
        <v>940</v>
      </c>
      <c r="O1195" t="s">
        <v>52</v>
      </c>
      <c r="P1195" t="s">
        <v>53</v>
      </c>
      <c r="T1195" t="s">
        <v>3885</v>
      </c>
      <c r="U1195" t="s">
        <v>3886</v>
      </c>
      <c r="V1195" t="s">
        <v>3887</v>
      </c>
      <c r="W1195" t="s">
        <v>56</v>
      </c>
      <c r="X1195" t="s">
        <v>3888</v>
      </c>
      <c r="Y1195" t="s">
        <v>2396</v>
      </c>
      <c r="Z1195" s="3">
        <v>0</v>
      </c>
      <c r="AA1195" t="s">
        <v>3889</v>
      </c>
      <c r="AB1195" t="s">
        <v>3890</v>
      </c>
      <c r="AC1195" t="s">
        <v>61</v>
      </c>
      <c r="AD1195" t="s">
        <v>61</v>
      </c>
      <c r="AE1195" t="s">
        <v>3891</v>
      </c>
      <c r="AF1195" t="s">
        <v>63</v>
      </c>
      <c r="AH1195">
        <v>0</v>
      </c>
      <c r="AI1195" s="2">
        <v>45429</v>
      </c>
      <c r="AJ1195" t="s">
        <v>64</v>
      </c>
      <c r="AK1195" t="s">
        <v>64</v>
      </c>
      <c r="AL1195" t="s">
        <v>3892</v>
      </c>
      <c r="AM1195" t="s">
        <v>3886</v>
      </c>
      <c r="AN1195" s="3">
        <v>457.53</v>
      </c>
      <c r="AO1195" t="s">
        <v>3890</v>
      </c>
      <c r="AP1195" t="s">
        <v>64</v>
      </c>
      <c r="AQ1195" t="s">
        <v>3891</v>
      </c>
      <c r="AR1195">
        <v>1250</v>
      </c>
      <c r="AS1195" t="s">
        <v>66</v>
      </c>
    </row>
    <row r="1196" spans="1:45" ht="16" x14ac:dyDescent="0.2">
      <c r="A1196">
        <v>3687</v>
      </c>
      <c r="B1196">
        <v>3687</v>
      </c>
      <c r="C1196" s="2">
        <v>45429.083333333343</v>
      </c>
      <c r="D1196" t="s">
        <v>1936</v>
      </c>
      <c r="E1196" t="s">
        <v>3893</v>
      </c>
      <c r="F1196" s="3">
        <v>17.05</v>
      </c>
      <c r="G1196" t="s">
        <v>47</v>
      </c>
      <c r="H1196" s="3">
        <v>0</v>
      </c>
      <c r="I1196" t="s">
        <v>48</v>
      </c>
      <c r="J1196">
        <v>2558</v>
      </c>
      <c r="K1196" t="s">
        <v>49</v>
      </c>
      <c r="L1196" t="s">
        <v>50</v>
      </c>
      <c r="M1196" t="s">
        <v>51</v>
      </c>
      <c r="N1196">
        <v>940</v>
      </c>
      <c r="O1196" t="s">
        <v>52</v>
      </c>
      <c r="P1196" t="s">
        <v>53</v>
      </c>
      <c r="T1196" t="s">
        <v>3885</v>
      </c>
      <c r="U1196" t="s">
        <v>3886</v>
      </c>
      <c r="V1196" t="s">
        <v>3887</v>
      </c>
      <c r="W1196" t="s">
        <v>56</v>
      </c>
      <c r="X1196" t="s">
        <v>3888</v>
      </c>
      <c r="Y1196" t="s">
        <v>2396</v>
      </c>
      <c r="Z1196" s="3">
        <v>0</v>
      </c>
      <c r="AA1196" t="s">
        <v>3889</v>
      </c>
      <c r="AB1196" t="s">
        <v>3890</v>
      </c>
      <c r="AC1196" t="s">
        <v>61</v>
      </c>
      <c r="AD1196" t="s">
        <v>61</v>
      </c>
      <c r="AE1196" t="s">
        <v>3891</v>
      </c>
      <c r="AF1196" t="s">
        <v>63</v>
      </c>
      <c r="AH1196">
        <v>0</v>
      </c>
      <c r="AI1196" s="2">
        <v>45429</v>
      </c>
      <c r="AJ1196" t="s">
        <v>64</v>
      </c>
      <c r="AK1196" t="s">
        <v>64</v>
      </c>
      <c r="AL1196" t="s">
        <v>3892</v>
      </c>
      <c r="AM1196" t="s">
        <v>3886</v>
      </c>
      <c r="AN1196" s="3">
        <v>457.53</v>
      </c>
      <c r="AO1196" t="s">
        <v>3890</v>
      </c>
      <c r="AP1196" t="s">
        <v>64</v>
      </c>
      <c r="AQ1196" t="s">
        <v>3891</v>
      </c>
      <c r="AR1196">
        <v>1250</v>
      </c>
      <c r="AS1196" t="s">
        <v>66</v>
      </c>
    </row>
    <row r="1197" spans="1:45" ht="16" x14ac:dyDescent="0.2">
      <c r="A1197">
        <v>3688</v>
      </c>
      <c r="B1197">
        <v>3688</v>
      </c>
      <c r="C1197" s="2">
        <v>45429.083333333343</v>
      </c>
      <c r="D1197" t="s">
        <v>1934</v>
      </c>
      <c r="E1197" t="s">
        <v>3893</v>
      </c>
      <c r="F1197" s="3">
        <v>11.77</v>
      </c>
      <c r="G1197" t="s">
        <v>47</v>
      </c>
      <c r="H1197" s="3">
        <v>0</v>
      </c>
      <c r="I1197" t="s">
        <v>48</v>
      </c>
      <c r="J1197">
        <v>2558</v>
      </c>
      <c r="K1197" t="s">
        <v>49</v>
      </c>
      <c r="L1197" t="s">
        <v>50</v>
      </c>
      <c r="M1197" t="s">
        <v>51</v>
      </c>
      <c r="N1197">
        <v>940</v>
      </c>
      <c r="O1197" t="s">
        <v>52</v>
      </c>
      <c r="P1197" t="s">
        <v>53</v>
      </c>
      <c r="T1197" t="s">
        <v>3885</v>
      </c>
      <c r="U1197" t="s">
        <v>3886</v>
      </c>
      <c r="V1197" t="s">
        <v>3887</v>
      </c>
      <c r="W1197" t="s">
        <v>56</v>
      </c>
      <c r="X1197" t="s">
        <v>3888</v>
      </c>
      <c r="Y1197" t="s">
        <v>2396</v>
      </c>
      <c r="Z1197" s="3">
        <v>0</v>
      </c>
      <c r="AA1197" t="s">
        <v>3889</v>
      </c>
      <c r="AB1197" t="s">
        <v>3890</v>
      </c>
      <c r="AC1197" t="s">
        <v>61</v>
      </c>
      <c r="AD1197" t="s">
        <v>61</v>
      </c>
      <c r="AE1197" t="s">
        <v>3891</v>
      </c>
      <c r="AF1197" t="s">
        <v>63</v>
      </c>
      <c r="AH1197">
        <v>0</v>
      </c>
      <c r="AI1197" s="2">
        <v>45429</v>
      </c>
      <c r="AJ1197" t="s">
        <v>64</v>
      </c>
      <c r="AK1197" t="s">
        <v>64</v>
      </c>
      <c r="AL1197" t="s">
        <v>3892</v>
      </c>
      <c r="AM1197" t="s">
        <v>3886</v>
      </c>
      <c r="AN1197" s="3">
        <v>457.53</v>
      </c>
      <c r="AO1197" t="s">
        <v>3890</v>
      </c>
      <c r="AP1197" t="s">
        <v>64</v>
      </c>
      <c r="AQ1197" t="s">
        <v>3891</v>
      </c>
      <c r="AR1197">
        <v>1250</v>
      </c>
      <c r="AS1197" t="s">
        <v>66</v>
      </c>
    </row>
    <row r="1198" spans="1:45" ht="16" x14ac:dyDescent="0.2">
      <c r="A1198">
        <v>3689</v>
      </c>
      <c r="B1198">
        <v>3689</v>
      </c>
      <c r="C1198" s="2">
        <v>45429.083333333343</v>
      </c>
      <c r="D1198" t="s">
        <v>1935</v>
      </c>
      <c r="E1198" t="s">
        <v>3893</v>
      </c>
      <c r="F1198" s="3">
        <v>28.4</v>
      </c>
      <c r="G1198" t="s">
        <v>47</v>
      </c>
      <c r="H1198" s="3">
        <v>0</v>
      </c>
      <c r="I1198" t="s">
        <v>48</v>
      </c>
      <c r="J1198">
        <v>2558</v>
      </c>
      <c r="K1198" t="s">
        <v>49</v>
      </c>
      <c r="L1198" t="s">
        <v>50</v>
      </c>
      <c r="M1198" t="s">
        <v>51</v>
      </c>
      <c r="N1198">
        <v>940</v>
      </c>
      <c r="O1198" t="s">
        <v>52</v>
      </c>
      <c r="P1198" t="s">
        <v>53</v>
      </c>
      <c r="T1198" t="s">
        <v>3885</v>
      </c>
      <c r="U1198" t="s">
        <v>3886</v>
      </c>
      <c r="V1198" t="s">
        <v>3887</v>
      </c>
      <c r="W1198" t="s">
        <v>56</v>
      </c>
      <c r="X1198" t="s">
        <v>3888</v>
      </c>
      <c r="Y1198" t="s">
        <v>2396</v>
      </c>
      <c r="Z1198" s="3">
        <v>0</v>
      </c>
      <c r="AA1198" t="s">
        <v>3889</v>
      </c>
      <c r="AB1198" t="s">
        <v>3890</v>
      </c>
      <c r="AC1198" t="s">
        <v>61</v>
      </c>
      <c r="AD1198" t="s">
        <v>61</v>
      </c>
      <c r="AE1198" t="s">
        <v>3891</v>
      </c>
      <c r="AF1198" t="s">
        <v>63</v>
      </c>
      <c r="AH1198">
        <v>0</v>
      </c>
      <c r="AI1198" s="2">
        <v>45429</v>
      </c>
      <c r="AJ1198" t="s">
        <v>64</v>
      </c>
      <c r="AK1198" t="s">
        <v>64</v>
      </c>
      <c r="AL1198" t="s">
        <v>3892</v>
      </c>
      <c r="AM1198" t="s">
        <v>3886</v>
      </c>
      <c r="AN1198" s="3">
        <v>457.53</v>
      </c>
      <c r="AO1198" t="s">
        <v>3890</v>
      </c>
      <c r="AP1198" t="s">
        <v>64</v>
      </c>
      <c r="AQ1198" t="s">
        <v>3891</v>
      </c>
      <c r="AR1198">
        <v>1250</v>
      </c>
      <c r="AS1198" t="s">
        <v>66</v>
      </c>
    </row>
    <row r="1199" spans="1:45" ht="16" x14ac:dyDescent="0.2">
      <c r="A1199">
        <v>3690</v>
      </c>
      <c r="B1199">
        <v>3690</v>
      </c>
      <c r="C1199" s="2">
        <v>45429.083333333343</v>
      </c>
      <c r="D1199" t="s">
        <v>970</v>
      </c>
      <c r="E1199" t="s">
        <v>3893</v>
      </c>
      <c r="F1199" s="3">
        <v>13.96</v>
      </c>
      <c r="G1199" t="s">
        <v>47</v>
      </c>
      <c r="H1199" s="3">
        <v>0</v>
      </c>
      <c r="I1199" t="s">
        <v>48</v>
      </c>
      <c r="J1199">
        <v>6751</v>
      </c>
      <c r="K1199" t="s">
        <v>49</v>
      </c>
      <c r="L1199" t="s">
        <v>50</v>
      </c>
      <c r="M1199" t="s">
        <v>799</v>
      </c>
      <c r="N1199">
        <v>940</v>
      </c>
      <c r="O1199" t="s">
        <v>52</v>
      </c>
      <c r="P1199" t="s">
        <v>53</v>
      </c>
      <c r="T1199" t="s">
        <v>3885</v>
      </c>
      <c r="U1199" t="s">
        <v>3886</v>
      </c>
      <c r="V1199" t="s">
        <v>3887</v>
      </c>
      <c r="W1199" t="s">
        <v>56</v>
      </c>
      <c r="X1199" t="s">
        <v>3888</v>
      </c>
      <c r="Y1199" t="s">
        <v>2396</v>
      </c>
      <c r="Z1199" s="3">
        <v>0</v>
      </c>
      <c r="AA1199" t="s">
        <v>3889</v>
      </c>
      <c r="AB1199" t="s">
        <v>3890</v>
      </c>
      <c r="AC1199" t="s">
        <v>61</v>
      </c>
      <c r="AD1199" t="s">
        <v>61</v>
      </c>
      <c r="AE1199" t="s">
        <v>3891</v>
      </c>
      <c r="AF1199" t="s">
        <v>63</v>
      </c>
      <c r="AH1199">
        <v>0</v>
      </c>
      <c r="AI1199" s="2">
        <v>45429</v>
      </c>
      <c r="AJ1199" t="s">
        <v>64</v>
      </c>
      <c r="AK1199" t="s">
        <v>64</v>
      </c>
      <c r="AL1199" t="s">
        <v>3892</v>
      </c>
      <c r="AM1199" t="s">
        <v>3886</v>
      </c>
      <c r="AN1199" s="3">
        <v>457.53</v>
      </c>
      <c r="AO1199" t="s">
        <v>3890</v>
      </c>
      <c r="AP1199" t="s">
        <v>64</v>
      </c>
      <c r="AQ1199" t="s">
        <v>3891</v>
      </c>
      <c r="AR1199">
        <v>1250</v>
      </c>
      <c r="AS1199" t="s">
        <v>66</v>
      </c>
    </row>
    <row r="1200" spans="1:45" ht="16" x14ac:dyDescent="0.2">
      <c r="A1200">
        <v>3691</v>
      </c>
      <c r="B1200">
        <v>3691</v>
      </c>
      <c r="C1200" s="2">
        <v>45429.083333333343</v>
      </c>
      <c r="D1200" t="s">
        <v>967</v>
      </c>
      <c r="E1200" t="s">
        <v>3893</v>
      </c>
      <c r="F1200" s="3">
        <v>10.55</v>
      </c>
      <c r="G1200" t="s">
        <v>47</v>
      </c>
      <c r="H1200" s="3">
        <v>0</v>
      </c>
      <c r="I1200" t="s">
        <v>48</v>
      </c>
      <c r="J1200">
        <v>6751</v>
      </c>
      <c r="K1200" t="s">
        <v>49</v>
      </c>
      <c r="L1200" t="s">
        <v>50</v>
      </c>
      <c r="M1200" t="s">
        <v>799</v>
      </c>
      <c r="N1200">
        <v>940</v>
      </c>
      <c r="O1200" t="s">
        <v>52</v>
      </c>
      <c r="P1200" t="s">
        <v>53</v>
      </c>
      <c r="T1200" t="s">
        <v>3885</v>
      </c>
      <c r="U1200" t="s">
        <v>3886</v>
      </c>
      <c r="V1200" t="s">
        <v>3887</v>
      </c>
      <c r="W1200" t="s">
        <v>56</v>
      </c>
      <c r="X1200" t="s">
        <v>3888</v>
      </c>
      <c r="Y1200" t="s">
        <v>2396</v>
      </c>
      <c r="Z1200" s="3">
        <v>0</v>
      </c>
      <c r="AA1200" t="s">
        <v>3889</v>
      </c>
      <c r="AB1200" t="s">
        <v>3890</v>
      </c>
      <c r="AC1200" t="s">
        <v>61</v>
      </c>
      <c r="AD1200" t="s">
        <v>61</v>
      </c>
      <c r="AE1200" t="s">
        <v>3891</v>
      </c>
      <c r="AF1200" t="s">
        <v>63</v>
      </c>
      <c r="AH1200">
        <v>0</v>
      </c>
      <c r="AI1200" s="2">
        <v>45429</v>
      </c>
      <c r="AJ1200" t="s">
        <v>64</v>
      </c>
      <c r="AK1200" t="s">
        <v>64</v>
      </c>
      <c r="AL1200" t="s">
        <v>3892</v>
      </c>
      <c r="AM1200" t="s">
        <v>3886</v>
      </c>
      <c r="AN1200" s="3">
        <v>457.53</v>
      </c>
      <c r="AO1200" t="s">
        <v>3890</v>
      </c>
      <c r="AP1200" t="s">
        <v>64</v>
      </c>
      <c r="AQ1200" t="s">
        <v>3891</v>
      </c>
      <c r="AR1200">
        <v>1250</v>
      </c>
      <c r="AS1200" t="s">
        <v>66</v>
      </c>
    </row>
    <row r="1201" spans="1:45" ht="16" x14ac:dyDescent="0.2">
      <c r="A1201">
        <v>3692</v>
      </c>
      <c r="B1201">
        <v>3692</v>
      </c>
      <c r="C1201" s="2">
        <v>45429.083333333343</v>
      </c>
      <c r="D1201" t="s">
        <v>969</v>
      </c>
      <c r="E1201" t="s">
        <v>3893</v>
      </c>
      <c r="F1201" s="3">
        <v>0.01</v>
      </c>
      <c r="G1201" t="s">
        <v>47</v>
      </c>
      <c r="H1201" s="3">
        <v>0</v>
      </c>
      <c r="I1201" t="s">
        <v>48</v>
      </c>
      <c r="J1201">
        <v>6751</v>
      </c>
      <c r="K1201" t="s">
        <v>49</v>
      </c>
      <c r="L1201" t="s">
        <v>50</v>
      </c>
      <c r="M1201" t="s">
        <v>799</v>
      </c>
      <c r="N1201">
        <v>940</v>
      </c>
      <c r="O1201" t="s">
        <v>52</v>
      </c>
      <c r="P1201" t="s">
        <v>53</v>
      </c>
      <c r="T1201" t="s">
        <v>3885</v>
      </c>
      <c r="U1201" t="s">
        <v>3886</v>
      </c>
      <c r="V1201" t="s">
        <v>3887</v>
      </c>
      <c r="W1201" t="s">
        <v>56</v>
      </c>
      <c r="X1201" t="s">
        <v>3888</v>
      </c>
      <c r="Y1201" t="s">
        <v>2396</v>
      </c>
      <c r="Z1201" s="3">
        <v>0</v>
      </c>
      <c r="AA1201" t="s">
        <v>3889</v>
      </c>
      <c r="AB1201" t="s">
        <v>3890</v>
      </c>
      <c r="AC1201" t="s">
        <v>61</v>
      </c>
      <c r="AD1201" t="s">
        <v>61</v>
      </c>
      <c r="AE1201" t="s">
        <v>3891</v>
      </c>
      <c r="AF1201" t="s">
        <v>63</v>
      </c>
      <c r="AH1201">
        <v>0</v>
      </c>
      <c r="AI1201" s="2">
        <v>45429</v>
      </c>
      <c r="AJ1201" t="s">
        <v>64</v>
      </c>
      <c r="AK1201" t="s">
        <v>64</v>
      </c>
      <c r="AL1201" t="s">
        <v>3892</v>
      </c>
      <c r="AM1201" t="s">
        <v>3886</v>
      </c>
      <c r="AN1201" s="3">
        <v>457.53</v>
      </c>
      <c r="AO1201" t="s">
        <v>3890</v>
      </c>
      <c r="AP1201" t="s">
        <v>64</v>
      </c>
      <c r="AQ1201" t="s">
        <v>3891</v>
      </c>
      <c r="AR1201">
        <v>1250</v>
      </c>
      <c r="AS1201" t="s">
        <v>66</v>
      </c>
    </row>
    <row r="1202" spans="1:45" ht="16" x14ac:dyDescent="0.2">
      <c r="A1202">
        <v>3693</v>
      </c>
      <c r="B1202">
        <v>3693</v>
      </c>
      <c r="C1202" s="2">
        <v>45429.083333333343</v>
      </c>
      <c r="D1202" t="s">
        <v>1748</v>
      </c>
      <c r="E1202" t="s">
        <v>3893</v>
      </c>
      <c r="F1202" s="3">
        <v>4.8600000000000003</v>
      </c>
      <c r="G1202" t="s">
        <v>47</v>
      </c>
      <c r="H1202" s="3">
        <v>0</v>
      </c>
      <c r="I1202" t="s">
        <v>48</v>
      </c>
      <c r="J1202">
        <v>2558</v>
      </c>
      <c r="K1202" t="s">
        <v>49</v>
      </c>
      <c r="L1202" t="s">
        <v>50</v>
      </c>
      <c r="M1202" t="s">
        <v>51</v>
      </c>
      <c r="N1202">
        <v>940</v>
      </c>
      <c r="O1202" t="s">
        <v>52</v>
      </c>
      <c r="P1202" t="s">
        <v>53</v>
      </c>
      <c r="T1202" t="s">
        <v>3885</v>
      </c>
      <c r="U1202" t="s">
        <v>3886</v>
      </c>
      <c r="V1202" t="s">
        <v>3887</v>
      </c>
      <c r="W1202" t="s">
        <v>56</v>
      </c>
      <c r="X1202" t="s">
        <v>3888</v>
      </c>
      <c r="Y1202" t="s">
        <v>2396</v>
      </c>
      <c r="Z1202" s="3">
        <v>0</v>
      </c>
      <c r="AA1202" t="s">
        <v>3889</v>
      </c>
      <c r="AB1202" t="s">
        <v>3890</v>
      </c>
      <c r="AC1202" t="s">
        <v>61</v>
      </c>
      <c r="AD1202" t="s">
        <v>61</v>
      </c>
      <c r="AE1202" t="s">
        <v>3891</v>
      </c>
      <c r="AF1202" t="s">
        <v>63</v>
      </c>
      <c r="AH1202">
        <v>0</v>
      </c>
      <c r="AI1202" s="2">
        <v>45429</v>
      </c>
      <c r="AJ1202" t="s">
        <v>64</v>
      </c>
      <c r="AK1202" t="s">
        <v>64</v>
      </c>
      <c r="AL1202" t="s">
        <v>3892</v>
      </c>
      <c r="AM1202" t="s">
        <v>3886</v>
      </c>
      <c r="AN1202" s="3">
        <v>457.53</v>
      </c>
      <c r="AO1202" t="s">
        <v>3890</v>
      </c>
      <c r="AP1202" t="s">
        <v>64</v>
      </c>
      <c r="AQ1202" t="s">
        <v>3891</v>
      </c>
      <c r="AR1202">
        <v>1250</v>
      </c>
      <c r="AS1202" t="s">
        <v>66</v>
      </c>
    </row>
    <row r="1203" spans="1:45" ht="16" x14ac:dyDescent="0.2">
      <c r="A1203">
        <v>3694</v>
      </c>
      <c r="B1203">
        <v>3694</v>
      </c>
      <c r="C1203" s="2">
        <v>45429.083333333343</v>
      </c>
      <c r="D1203" t="s">
        <v>853</v>
      </c>
      <c r="E1203" t="s">
        <v>3893</v>
      </c>
      <c r="F1203" s="3">
        <v>1.86</v>
      </c>
      <c r="G1203" t="s">
        <v>47</v>
      </c>
      <c r="H1203" s="3">
        <v>0</v>
      </c>
      <c r="I1203" t="s">
        <v>48</v>
      </c>
      <c r="J1203">
        <v>6751</v>
      </c>
      <c r="K1203" t="s">
        <v>49</v>
      </c>
      <c r="L1203" t="s">
        <v>50</v>
      </c>
      <c r="M1203" t="s">
        <v>799</v>
      </c>
      <c r="N1203">
        <v>940</v>
      </c>
      <c r="O1203" t="s">
        <v>52</v>
      </c>
      <c r="P1203" t="s">
        <v>53</v>
      </c>
      <c r="T1203" t="s">
        <v>3885</v>
      </c>
      <c r="U1203" t="s">
        <v>3886</v>
      </c>
      <c r="V1203" t="s">
        <v>3887</v>
      </c>
      <c r="W1203" t="s">
        <v>56</v>
      </c>
      <c r="X1203" t="s">
        <v>3888</v>
      </c>
      <c r="Y1203" t="s">
        <v>2396</v>
      </c>
      <c r="Z1203" s="3">
        <v>0</v>
      </c>
      <c r="AA1203" t="s">
        <v>3889</v>
      </c>
      <c r="AB1203" t="s">
        <v>3890</v>
      </c>
      <c r="AC1203" t="s">
        <v>61</v>
      </c>
      <c r="AD1203" t="s">
        <v>61</v>
      </c>
      <c r="AE1203" t="s">
        <v>3891</v>
      </c>
      <c r="AF1203" t="s">
        <v>63</v>
      </c>
      <c r="AH1203">
        <v>0</v>
      </c>
      <c r="AI1203" s="2">
        <v>45429</v>
      </c>
      <c r="AJ1203" t="s">
        <v>64</v>
      </c>
      <c r="AK1203" t="s">
        <v>64</v>
      </c>
      <c r="AL1203" t="s">
        <v>3892</v>
      </c>
      <c r="AM1203" t="s">
        <v>3886</v>
      </c>
      <c r="AN1203" s="3">
        <v>457.53</v>
      </c>
      <c r="AO1203" t="s">
        <v>3890</v>
      </c>
      <c r="AP1203" t="s">
        <v>64</v>
      </c>
      <c r="AQ1203" t="s">
        <v>3891</v>
      </c>
      <c r="AR1203">
        <v>1250</v>
      </c>
      <c r="AS1203" t="s">
        <v>66</v>
      </c>
    </row>
    <row r="1204" spans="1:45" ht="16" x14ac:dyDescent="0.2">
      <c r="A1204">
        <v>3695</v>
      </c>
      <c r="B1204">
        <v>3695</v>
      </c>
      <c r="C1204" s="2">
        <v>45429.083333333343</v>
      </c>
      <c r="D1204" t="s">
        <v>1936</v>
      </c>
      <c r="E1204" t="s">
        <v>3884</v>
      </c>
      <c r="F1204" s="3">
        <v>121.09</v>
      </c>
      <c r="G1204" t="s">
        <v>47</v>
      </c>
      <c r="H1204" s="3">
        <v>0</v>
      </c>
      <c r="I1204" t="s">
        <v>48</v>
      </c>
      <c r="J1204">
        <v>2558</v>
      </c>
      <c r="K1204" t="s">
        <v>49</v>
      </c>
      <c r="L1204" t="s">
        <v>50</v>
      </c>
      <c r="M1204" t="s">
        <v>51</v>
      </c>
      <c r="N1204">
        <v>940</v>
      </c>
      <c r="O1204" t="s">
        <v>52</v>
      </c>
      <c r="P1204" t="s">
        <v>53</v>
      </c>
      <c r="T1204" t="s">
        <v>3885</v>
      </c>
      <c r="U1204" t="s">
        <v>3886</v>
      </c>
      <c r="V1204" t="s">
        <v>3887</v>
      </c>
      <c r="W1204" t="s">
        <v>56</v>
      </c>
      <c r="X1204" t="s">
        <v>3888</v>
      </c>
      <c r="Y1204" t="s">
        <v>2396</v>
      </c>
      <c r="Z1204" s="3">
        <v>0</v>
      </c>
      <c r="AA1204" t="s">
        <v>3889</v>
      </c>
      <c r="AB1204" t="s">
        <v>3890</v>
      </c>
      <c r="AC1204" t="s">
        <v>61</v>
      </c>
      <c r="AD1204" t="s">
        <v>61</v>
      </c>
      <c r="AE1204" t="s">
        <v>3891</v>
      </c>
      <c r="AF1204" t="s">
        <v>63</v>
      </c>
      <c r="AH1204">
        <v>0</v>
      </c>
      <c r="AI1204" s="2">
        <v>45429</v>
      </c>
      <c r="AJ1204" t="s">
        <v>64</v>
      </c>
      <c r="AK1204" t="s">
        <v>64</v>
      </c>
      <c r="AL1204" t="s">
        <v>3892</v>
      </c>
      <c r="AM1204" t="s">
        <v>3886</v>
      </c>
      <c r="AN1204" s="3">
        <v>457.53</v>
      </c>
      <c r="AO1204" t="s">
        <v>3890</v>
      </c>
      <c r="AP1204" t="s">
        <v>64</v>
      </c>
      <c r="AQ1204" t="s">
        <v>3891</v>
      </c>
      <c r="AR1204">
        <v>1250</v>
      </c>
      <c r="AS1204" t="s">
        <v>66</v>
      </c>
    </row>
    <row r="1205" spans="1:45" ht="16" x14ac:dyDescent="0.2">
      <c r="A1205">
        <v>3696</v>
      </c>
      <c r="B1205">
        <v>3696</v>
      </c>
      <c r="C1205" s="2">
        <v>45429.083333333343</v>
      </c>
      <c r="D1205" t="s">
        <v>1934</v>
      </c>
      <c r="E1205" t="s">
        <v>3884</v>
      </c>
      <c r="F1205" s="3">
        <v>116.5</v>
      </c>
      <c r="G1205" t="s">
        <v>47</v>
      </c>
      <c r="H1205" s="3">
        <v>0</v>
      </c>
      <c r="I1205" t="s">
        <v>48</v>
      </c>
      <c r="J1205">
        <v>2558</v>
      </c>
      <c r="K1205" t="s">
        <v>49</v>
      </c>
      <c r="L1205" t="s">
        <v>50</v>
      </c>
      <c r="M1205" t="s">
        <v>51</v>
      </c>
      <c r="N1205">
        <v>940</v>
      </c>
      <c r="O1205" t="s">
        <v>52</v>
      </c>
      <c r="P1205" t="s">
        <v>53</v>
      </c>
      <c r="T1205" t="s">
        <v>3885</v>
      </c>
      <c r="U1205" t="s">
        <v>3886</v>
      </c>
      <c r="V1205" t="s">
        <v>3887</v>
      </c>
      <c r="W1205" t="s">
        <v>56</v>
      </c>
      <c r="X1205" t="s">
        <v>3888</v>
      </c>
      <c r="Y1205" t="s">
        <v>2396</v>
      </c>
      <c r="Z1205" s="3">
        <v>0</v>
      </c>
      <c r="AA1205" t="s">
        <v>3889</v>
      </c>
      <c r="AB1205" t="s">
        <v>3890</v>
      </c>
      <c r="AC1205" t="s">
        <v>61</v>
      </c>
      <c r="AD1205" t="s">
        <v>61</v>
      </c>
      <c r="AE1205" t="s">
        <v>3891</v>
      </c>
      <c r="AF1205" t="s">
        <v>63</v>
      </c>
      <c r="AH1205">
        <v>0</v>
      </c>
      <c r="AI1205" s="2">
        <v>45429</v>
      </c>
      <c r="AJ1205" t="s">
        <v>64</v>
      </c>
      <c r="AK1205" t="s">
        <v>64</v>
      </c>
      <c r="AL1205" t="s">
        <v>3892</v>
      </c>
      <c r="AM1205" t="s">
        <v>3886</v>
      </c>
      <c r="AN1205" s="3">
        <v>457.53</v>
      </c>
      <c r="AO1205" t="s">
        <v>3890</v>
      </c>
      <c r="AP1205" t="s">
        <v>64</v>
      </c>
      <c r="AQ1205" t="s">
        <v>3891</v>
      </c>
      <c r="AR1205">
        <v>1250</v>
      </c>
      <c r="AS1205" t="s">
        <v>66</v>
      </c>
    </row>
    <row r="1206" spans="1:45" ht="16" x14ac:dyDescent="0.2">
      <c r="A1206">
        <v>3697</v>
      </c>
      <c r="B1206">
        <v>3697</v>
      </c>
      <c r="C1206" s="2">
        <v>45429.083333333343</v>
      </c>
      <c r="D1206" t="s">
        <v>1935</v>
      </c>
      <c r="E1206" t="s">
        <v>3884</v>
      </c>
      <c r="F1206" s="3">
        <v>89.33</v>
      </c>
      <c r="G1206" t="s">
        <v>47</v>
      </c>
      <c r="H1206" s="3">
        <v>0</v>
      </c>
      <c r="I1206" t="s">
        <v>48</v>
      </c>
      <c r="J1206">
        <v>2558</v>
      </c>
      <c r="K1206" t="s">
        <v>49</v>
      </c>
      <c r="L1206" t="s">
        <v>50</v>
      </c>
      <c r="M1206" t="s">
        <v>51</v>
      </c>
      <c r="N1206">
        <v>940</v>
      </c>
      <c r="O1206" t="s">
        <v>52</v>
      </c>
      <c r="P1206" t="s">
        <v>53</v>
      </c>
      <c r="T1206" t="s">
        <v>3885</v>
      </c>
      <c r="U1206" t="s">
        <v>3886</v>
      </c>
      <c r="V1206" t="s">
        <v>3887</v>
      </c>
      <c r="W1206" t="s">
        <v>56</v>
      </c>
      <c r="X1206" t="s">
        <v>3888</v>
      </c>
      <c r="Y1206" t="s">
        <v>2396</v>
      </c>
      <c r="Z1206" s="3">
        <v>0</v>
      </c>
      <c r="AA1206" t="s">
        <v>3889</v>
      </c>
      <c r="AB1206" t="s">
        <v>3890</v>
      </c>
      <c r="AC1206" t="s">
        <v>61</v>
      </c>
      <c r="AD1206" t="s">
        <v>61</v>
      </c>
      <c r="AE1206" t="s">
        <v>3891</v>
      </c>
      <c r="AF1206" t="s">
        <v>63</v>
      </c>
      <c r="AH1206">
        <v>0</v>
      </c>
      <c r="AI1206" s="2">
        <v>45429</v>
      </c>
      <c r="AJ1206" t="s">
        <v>64</v>
      </c>
      <c r="AK1206" t="s">
        <v>64</v>
      </c>
      <c r="AL1206" t="s">
        <v>3892</v>
      </c>
      <c r="AM1206" t="s">
        <v>3886</v>
      </c>
      <c r="AN1206" s="3">
        <v>457.53</v>
      </c>
      <c r="AO1206" t="s">
        <v>3890</v>
      </c>
      <c r="AP1206" t="s">
        <v>64</v>
      </c>
      <c r="AQ1206" t="s">
        <v>3891</v>
      </c>
      <c r="AR1206">
        <v>1250</v>
      </c>
      <c r="AS1206" t="s">
        <v>66</v>
      </c>
    </row>
    <row r="1207" spans="1:45" ht="16" x14ac:dyDescent="0.2">
      <c r="A1207">
        <v>3698</v>
      </c>
      <c r="B1207">
        <v>3698</v>
      </c>
      <c r="C1207" s="2">
        <v>45429.083333333343</v>
      </c>
      <c r="D1207" t="s">
        <v>970</v>
      </c>
      <c r="E1207" t="s">
        <v>3884</v>
      </c>
      <c r="F1207" s="3">
        <v>22.66</v>
      </c>
      <c r="G1207" t="s">
        <v>47</v>
      </c>
      <c r="H1207" s="3">
        <v>0</v>
      </c>
      <c r="I1207" t="s">
        <v>48</v>
      </c>
      <c r="J1207">
        <v>6751</v>
      </c>
      <c r="K1207" t="s">
        <v>49</v>
      </c>
      <c r="L1207" t="s">
        <v>50</v>
      </c>
      <c r="M1207" t="s">
        <v>799</v>
      </c>
      <c r="N1207">
        <v>940</v>
      </c>
      <c r="O1207" t="s">
        <v>52</v>
      </c>
      <c r="P1207" t="s">
        <v>53</v>
      </c>
      <c r="T1207" t="s">
        <v>3885</v>
      </c>
      <c r="U1207" t="s">
        <v>3886</v>
      </c>
      <c r="V1207" t="s">
        <v>3887</v>
      </c>
      <c r="W1207" t="s">
        <v>56</v>
      </c>
      <c r="X1207" t="s">
        <v>3888</v>
      </c>
      <c r="Y1207" t="s">
        <v>2396</v>
      </c>
      <c r="Z1207" s="3">
        <v>0</v>
      </c>
      <c r="AA1207" t="s">
        <v>3889</v>
      </c>
      <c r="AB1207" t="s">
        <v>3890</v>
      </c>
      <c r="AC1207" t="s">
        <v>61</v>
      </c>
      <c r="AD1207" t="s">
        <v>61</v>
      </c>
      <c r="AE1207" t="s">
        <v>3891</v>
      </c>
      <c r="AF1207" t="s">
        <v>63</v>
      </c>
      <c r="AH1207">
        <v>0</v>
      </c>
      <c r="AI1207" s="2">
        <v>45429</v>
      </c>
      <c r="AJ1207" t="s">
        <v>64</v>
      </c>
      <c r="AK1207" t="s">
        <v>64</v>
      </c>
      <c r="AL1207" t="s">
        <v>3892</v>
      </c>
      <c r="AM1207" t="s">
        <v>3886</v>
      </c>
      <c r="AN1207" s="3">
        <v>457.53</v>
      </c>
      <c r="AO1207" t="s">
        <v>3890</v>
      </c>
      <c r="AP1207" t="s">
        <v>64</v>
      </c>
      <c r="AQ1207" t="s">
        <v>3891</v>
      </c>
      <c r="AR1207">
        <v>1250</v>
      </c>
      <c r="AS1207" t="s">
        <v>66</v>
      </c>
    </row>
    <row r="1208" spans="1:45" ht="16" x14ac:dyDescent="0.2">
      <c r="A1208">
        <v>3699</v>
      </c>
      <c r="B1208">
        <v>3699</v>
      </c>
      <c r="C1208" s="2">
        <v>45429.083333333343</v>
      </c>
      <c r="D1208" t="s">
        <v>967</v>
      </c>
      <c r="E1208" t="s">
        <v>3884</v>
      </c>
      <c r="F1208" s="3">
        <v>17.91</v>
      </c>
      <c r="G1208" t="s">
        <v>47</v>
      </c>
      <c r="H1208" s="3">
        <v>0</v>
      </c>
      <c r="I1208" t="s">
        <v>48</v>
      </c>
      <c r="J1208">
        <v>6751</v>
      </c>
      <c r="K1208" t="s">
        <v>49</v>
      </c>
      <c r="L1208" t="s">
        <v>50</v>
      </c>
      <c r="M1208" t="s">
        <v>799</v>
      </c>
      <c r="N1208">
        <v>940</v>
      </c>
      <c r="O1208" t="s">
        <v>52</v>
      </c>
      <c r="P1208" t="s">
        <v>53</v>
      </c>
      <c r="T1208" t="s">
        <v>3885</v>
      </c>
      <c r="U1208" t="s">
        <v>3886</v>
      </c>
      <c r="V1208" t="s">
        <v>3887</v>
      </c>
      <c r="W1208" t="s">
        <v>56</v>
      </c>
      <c r="X1208" t="s">
        <v>3888</v>
      </c>
      <c r="Y1208" t="s">
        <v>2396</v>
      </c>
      <c r="Z1208" s="3">
        <v>0</v>
      </c>
      <c r="AA1208" t="s">
        <v>3889</v>
      </c>
      <c r="AB1208" t="s">
        <v>3890</v>
      </c>
      <c r="AC1208" t="s">
        <v>61</v>
      </c>
      <c r="AD1208" t="s">
        <v>61</v>
      </c>
      <c r="AE1208" t="s">
        <v>3891</v>
      </c>
      <c r="AF1208" t="s">
        <v>63</v>
      </c>
      <c r="AH1208">
        <v>0</v>
      </c>
      <c r="AI1208" s="2">
        <v>45429</v>
      </c>
      <c r="AJ1208" t="s">
        <v>64</v>
      </c>
      <c r="AK1208" t="s">
        <v>64</v>
      </c>
      <c r="AL1208" t="s">
        <v>3892</v>
      </c>
      <c r="AM1208" t="s">
        <v>3886</v>
      </c>
      <c r="AN1208" s="3">
        <v>457.53</v>
      </c>
      <c r="AO1208" t="s">
        <v>3890</v>
      </c>
      <c r="AP1208" t="s">
        <v>64</v>
      </c>
      <c r="AQ1208" t="s">
        <v>3891</v>
      </c>
      <c r="AR1208">
        <v>1250</v>
      </c>
      <c r="AS1208" t="s">
        <v>66</v>
      </c>
    </row>
    <row r="1209" spans="1:45" ht="16" x14ac:dyDescent="0.2">
      <c r="A1209">
        <v>3124</v>
      </c>
      <c r="B1209">
        <v>3124</v>
      </c>
      <c r="C1209" s="2">
        <v>45433.083333333343</v>
      </c>
      <c r="E1209" t="s">
        <v>3894</v>
      </c>
      <c r="F1209" s="3">
        <v>27.31</v>
      </c>
      <c r="G1209" t="s">
        <v>47</v>
      </c>
      <c r="H1209" s="3">
        <v>0</v>
      </c>
      <c r="I1209" t="s">
        <v>48</v>
      </c>
      <c r="J1209">
        <v>705</v>
      </c>
      <c r="K1209" t="s">
        <v>52</v>
      </c>
      <c r="L1209" t="s">
        <v>53</v>
      </c>
      <c r="N1209">
        <v>940</v>
      </c>
      <c r="O1209" t="s">
        <v>52</v>
      </c>
      <c r="P1209" t="s">
        <v>53</v>
      </c>
      <c r="T1209" t="s">
        <v>3895</v>
      </c>
      <c r="U1209" t="s">
        <v>3896</v>
      </c>
      <c r="Z1209" s="3"/>
      <c r="AF1209" t="s">
        <v>63</v>
      </c>
      <c r="AH1209">
        <v>0</v>
      </c>
      <c r="AI1209" s="2">
        <v>45433</v>
      </c>
      <c r="AJ1209" t="s">
        <v>64</v>
      </c>
      <c r="AK1209" t="s">
        <v>64</v>
      </c>
      <c r="AL1209" t="s">
        <v>3897</v>
      </c>
      <c r="AM1209" t="s">
        <v>3896</v>
      </c>
      <c r="AN1209" s="3"/>
      <c r="AP1209" t="s">
        <v>64</v>
      </c>
      <c r="AR1209">
        <v>1252</v>
      </c>
      <c r="AS1209" t="s">
        <v>66</v>
      </c>
    </row>
    <row r="1210" spans="1:45" ht="16" x14ac:dyDescent="0.2">
      <c r="A1210">
        <v>3142</v>
      </c>
      <c r="B1210">
        <v>3142</v>
      </c>
      <c r="C1210" s="2">
        <v>45434</v>
      </c>
      <c r="D1210" t="s">
        <v>1761</v>
      </c>
      <c r="E1210" t="s">
        <v>3898</v>
      </c>
      <c r="F1210" s="3">
        <v>4.99</v>
      </c>
      <c r="G1210" t="s">
        <v>47</v>
      </c>
      <c r="H1210" s="3">
        <v>0</v>
      </c>
      <c r="I1210" t="s">
        <v>48</v>
      </c>
      <c r="J1210">
        <v>2720</v>
      </c>
      <c r="K1210" t="s">
        <v>49</v>
      </c>
      <c r="L1210" t="s">
        <v>50</v>
      </c>
      <c r="M1210" t="s">
        <v>51</v>
      </c>
      <c r="N1210">
        <v>942</v>
      </c>
      <c r="O1210" t="s">
        <v>52</v>
      </c>
      <c r="P1210" t="s">
        <v>53</v>
      </c>
      <c r="T1210" t="s">
        <v>1043</v>
      </c>
      <c r="U1210" t="s">
        <v>3899</v>
      </c>
      <c r="V1210" t="s">
        <v>2568</v>
      </c>
      <c r="W1210" t="s">
        <v>56</v>
      </c>
      <c r="X1210" t="s">
        <v>3900</v>
      </c>
      <c r="Y1210" t="s">
        <v>953</v>
      </c>
      <c r="Z1210" s="3">
        <v>19</v>
      </c>
      <c r="AA1210" t="s">
        <v>1046</v>
      </c>
      <c r="AB1210" t="s">
        <v>3901</v>
      </c>
      <c r="AC1210" t="s">
        <v>61</v>
      </c>
      <c r="AD1210" t="s">
        <v>61</v>
      </c>
      <c r="AE1210" t="s">
        <v>3902</v>
      </c>
      <c r="AF1210" t="s">
        <v>63</v>
      </c>
      <c r="AH1210">
        <v>0</v>
      </c>
      <c r="AI1210" s="2">
        <v>45434</v>
      </c>
      <c r="AJ1210" t="s">
        <v>64</v>
      </c>
      <c r="AK1210" t="s">
        <v>64</v>
      </c>
      <c r="AL1210" t="s">
        <v>3903</v>
      </c>
      <c r="AM1210" t="s">
        <v>3899</v>
      </c>
      <c r="AN1210" s="3">
        <v>4.99</v>
      </c>
      <c r="AO1210" t="s">
        <v>3901</v>
      </c>
      <c r="AP1210" t="s">
        <v>64</v>
      </c>
      <c r="AQ1210" t="s">
        <v>3902</v>
      </c>
      <c r="AR1210">
        <v>1273</v>
      </c>
      <c r="AS1210" t="s">
        <v>66</v>
      </c>
    </row>
    <row r="1211" spans="1:45" ht="16" x14ac:dyDescent="0.2">
      <c r="A1211">
        <v>3157</v>
      </c>
      <c r="B1211">
        <v>3157</v>
      </c>
      <c r="C1211" s="2">
        <v>45434</v>
      </c>
      <c r="D1211" t="s">
        <v>1761</v>
      </c>
      <c r="E1211" t="s">
        <v>3904</v>
      </c>
      <c r="F1211" s="3">
        <v>21.97</v>
      </c>
      <c r="G1211" t="s">
        <v>47</v>
      </c>
      <c r="H1211" s="3">
        <v>0</v>
      </c>
      <c r="I1211" t="s">
        <v>48</v>
      </c>
      <c r="J1211">
        <v>2720</v>
      </c>
      <c r="K1211" t="s">
        <v>49</v>
      </c>
      <c r="L1211" t="s">
        <v>50</v>
      </c>
      <c r="M1211" t="s">
        <v>51</v>
      </c>
      <c r="N1211">
        <v>942</v>
      </c>
      <c r="O1211" t="s">
        <v>52</v>
      </c>
      <c r="P1211" t="s">
        <v>53</v>
      </c>
      <c r="T1211" t="s">
        <v>3905</v>
      </c>
      <c r="U1211" t="s">
        <v>3906</v>
      </c>
      <c r="V1211" t="s">
        <v>2691</v>
      </c>
      <c r="W1211" t="s">
        <v>56</v>
      </c>
      <c r="X1211" t="s">
        <v>3703</v>
      </c>
      <c r="Y1211" t="s">
        <v>2036</v>
      </c>
      <c r="Z1211" s="3">
        <v>19</v>
      </c>
      <c r="AA1211" t="s">
        <v>3907</v>
      </c>
      <c r="AB1211" t="s">
        <v>3908</v>
      </c>
      <c r="AC1211" t="s">
        <v>61</v>
      </c>
      <c r="AD1211" t="s">
        <v>61</v>
      </c>
      <c r="AE1211" t="s">
        <v>3909</v>
      </c>
      <c r="AF1211" t="s">
        <v>63</v>
      </c>
      <c r="AH1211">
        <v>0</v>
      </c>
      <c r="AI1211" s="2">
        <v>45434</v>
      </c>
      <c r="AJ1211" t="s">
        <v>64</v>
      </c>
      <c r="AK1211" t="s">
        <v>64</v>
      </c>
      <c r="AL1211" t="s">
        <v>3910</v>
      </c>
      <c r="AM1211" t="s">
        <v>3906</v>
      </c>
      <c r="AN1211" s="3">
        <v>21.97</v>
      </c>
      <c r="AO1211" t="s">
        <v>3908</v>
      </c>
      <c r="AP1211" t="s">
        <v>64</v>
      </c>
      <c r="AQ1211" t="s">
        <v>3909</v>
      </c>
      <c r="AR1211">
        <v>1272</v>
      </c>
      <c r="AS1211" t="s">
        <v>66</v>
      </c>
    </row>
    <row r="1212" spans="1:45" ht="16" x14ac:dyDescent="0.2">
      <c r="A1212">
        <v>3158</v>
      </c>
      <c r="B1212">
        <v>3158</v>
      </c>
      <c r="C1212" s="2">
        <v>45434</v>
      </c>
      <c r="D1212" t="s">
        <v>1748</v>
      </c>
      <c r="E1212" t="s">
        <v>3911</v>
      </c>
      <c r="F1212" s="3">
        <v>0.38</v>
      </c>
      <c r="G1212" t="s">
        <v>47</v>
      </c>
      <c r="H1212" s="3">
        <v>0</v>
      </c>
      <c r="I1212" t="s">
        <v>48</v>
      </c>
      <c r="J1212">
        <v>2705</v>
      </c>
      <c r="K1212" t="s">
        <v>49</v>
      </c>
      <c r="L1212" t="s">
        <v>50</v>
      </c>
      <c r="M1212" t="s">
        <v>51</v>
      </c>
      <c r="N1212">
        <v>942</v>
      </c>
      <c r="O1212" t="s">
        <v>52</v>
      </c>
      <c r="P1212" t="s">
        <v>53</v>
      </c>
      <c r="T1212" t="s">
        <v>3905</v>
      </c>
      <c r="U1212" t="s">
        <v>3906</v>
      </c>
      <c r="V1212" t="s">
        <v>2691</v>
      </c>
      <c r="W1212" t="s">
        <v>56</v>
      </c>
      <c r="X1212" t="s">
        <v>3703</v>
      </c>
      <c r="Y1212" t="s">
        <v>2036</v>
      </c>
      <c r="Z1212" s="3">
        <v>19</v>
      </c>
      <c r="AA1212" t="s">
        <v>3907</v>
      </c>
      <c r="AB1212" t="s">
        <v>3908</v>
      </c>
      <c r="AC1212" t="s">
        <v>61</v>
      </c>
      <c r="AD1212" t="s">
        <v>61</v>
      </c>
      <c r="AE1212" t="s">
        <v>3909</v>
      </c>
      <c r="AF1212" t="s">
        <v>63</v>
      </c>
      <c r="AH1212">
        <v>0</v>
      </c>
      <c r="AI1212" s="2">
        <v>45434</v>
      </c>
      <c r="AJ1212" t="s">
        <v>64</v>
      </c>
      <c r="AK1212" t="s">
        <v>64</v>
      </c>
      <c r="AL1212" t="s">
        <v>3910</v>
      </c>
      <c r="AM1212" t="s">
        <v>3906</v>
      </c>
      <c r="AN1212" s="3">
        <v>21.97</v>
      </c>
      <c r="AO1212" t="s">
        <v>3908</v>
      </c>
      <c r="AP1212" t="s">
        <v>64</v>
      </c>
      <c r="AQ1212" t="s">
        <v>3909</v>
      </c>
      <c r="AR1212">
        <v>1272</v>
      </c>
      <c r="AS1212" t="s">
        <v>66</v>
      </c>
    </row>
    <row r="1213" spans="1:45" ht="16" x14ac:dyDescent="0.2">
      <c r="A1213">
        <v>3111</v>
      </c>
      <c r="B1213">
        <v>3111</v>
      </c>
      <c r="C1213" s="2">
        <v>45435.083333333343</v>
      </c>
      <c r="D1213" t="s">
        <v>1814</v>
      </c>
      <c r="E1213" t="s">
        <v>2057</v>
      </c>
      <c r="F1213" s="3">
        <v>22.04</v>
      </c>
      <c r="G1213" t="s">
        <v>47</v>
      </c>
      <c r="H1213" s="3">
        <v>0</v>
      </c>
      <c r="I1213" t="s">
        <v>48</v>
      </c>
      <c r="J1213">
        <v>2710</v>
      </c>
      <c r="K1213" t="s">
        <v>49</v>
      </c>
      <c r="L1213" t="s">
        <v>50</v>
      </c>
      <c r="M1213" t="s">
        <v>51</v>
      </c>
      <c r="N1213">
        <v>940</v>
      </c>
      <c r="O1213" t="s">
        <v>52</v>
      </c>
      <c r="P1213" t="s">
        <v>53</v>
      </c>
      <c r="T1213" t="s">
        <v>2332</v>
      </c>
      <c r="U1213" t="s">
        <v>3912</v>
      </c>
      <c r="V1213" t="s">
        <v>2611</v>
      </c>
      <c r="W1213" t="s">
        <v>56</v>
      </c>
      <c r="X1213" t="s">
        <v>3913</v>
      </c>
      <c r="Y1213" t="s">
        <v>2061</v>
      </c>
      <c r="Z1213" s="3">
        <v>19</v>
      </c>
      <c r="AA1213" t="s">
        <v>2335</v>
      </c>
      <c r="AB1213" t="s">
        <v>3901</v>
      </c>
      <c r="AC1213" t="s">
        <v>61</v>
      </c>
      <c r="AD1213" t="s">
        <v>61</v>
      </c>
      <c r="AE1213" t="s">
        <v>3914</v>
      </c>
      <c r="AF1213" t="s">
        <v>63</v>
      </c>
      <c r="AH1213">
        <v>0</v>
      </c>
      <c r="AI1213" s="2">
        <v>45435</v>
      </c>
      <c r="AJ1213" t="s">
        <v>64</v>
      </c>
      <c r="AK1213" t="s">
        <v>64</v>
      </c>
      <c r="AL1213" t="s">
        <v>3915</v>
      </c>
      <c r="AM1213" t="s">
        <v>3912</v>
      </c>
      <c r="AN1213" s="3">
        <v>22.04</v>
      </c>
      <c r="AO1213" t="s">
        <v>3901</v>
      </c>
      <c r="AP1213" t="s">
        <v>64</v>
      </c>
      <c r="AQ1213" t="s">
        <v>3914</v>
      </c>
      <c r="AR1213">
        <v>1253</v>
      </c>
      <c r="AS1213" t="s">
        <v>66</v>
      </c>
    </row>
    <row r="1214" spans="1:45" ht="16" x14ac:dyDescent="0.2">
      <c r="A1214">
        <v>3132</v>
      </c>
      <c r="B1214">
        <v>3132</v>
      </c>
      <c r="C1214" s="2">
        <v>45436</v>
      </c>
      <c r="E1214" t="s">
        <v>3916</v>
      </c>
      <c r="F1214" s="3">
        <v>117.8</v>
      </c>
      <c r="G1214" t="s">
        <v>47</v>
      </c>
      <c r="H1214" s="3">
        <v>0</v>
      </c>
      <c r="I1214" t="s">
        <v>104</v>
      </c>
      <c r="J1214">
        <v>942</v>
      </c>
      <c r="K1214" t="s">
        <v>52</v>
      </c>
      <c r="L1214" t="s">
        <v>53</v>
      </c>
      <c r="N1214">
        <v>705</v>
      </c>
      <c r="O1214" t="s">
        <v>52</v>
      </c>
      <c r="P1214" t="s">
        <v>53</v>
      </c>
      <c r="T1214" t="s">
        <v>3917</v>
      </c>
      <c r="U1214" t="s">
        <v>3918</v>
      </c>
      <c r="Z1214" s="3"/>
      <c r="AF1214" t="s">
        <v>63</v>
      </c>
      <c r="AH1214">
        <v>0</v>
      </c>
      <c r="AI1214" s="2">
        <v>45436</v>
      </c>
      <c r="AJ1214" t="s">
        <v>64</v>
      </c>
      <c r="AK1214" t="s">
        <v>64</v>
      </c>
      <c r="AL1214" t="s">
        <v>3919</v>
      </c>
      <c r="AM1214" t="s">
        <v>3918</v>
      </c>
      <c r="AN1214" s="3"/>
      <c r="AP1214" t="s">
        <v>64</v>
      </c>
      <c r="AR1214">
        <v>1274</v>
      </c>
      <c r="AS1214" t="s">
        <v>66</v>
      </c>
    </row>
    <row r="1215" spans="1:45" ht="16" x14ac:dyDescent="0.2">
      <c r="A1215">
        <v>3112</v>
      </c>
      <c r="B1215">
        <v>3112</v>
      </c>
      <c r="C1215" s="2">
        <v>45436.083333333343</v>
      </c>
      <c r="E1215" t="s">
        <v>744</v>
      </c>
      <c r="F1215" s="3">
        <v>117.8</v>
      </c>
      <c r="G1215" t="s">
        <v>47</v>
      </c>
      <c r="H1215" s="3">
        <v>0</v>
      </c>
      <c r="I1215" t="s">
        <v>48</v>
      </c>
      <c r="J1215">
        <v>705</v>
      </c>
      <c r="K1215" t="s">
        <v>52</v>
      </c>
      <c r="L1215" t="s">
        <v>53</v>
      </c>
      <c r="N1215">
        <v>940</v>
      </c>
      <c r="O1215" t="s">
        <v>52</v>
      </c>
      <c r="P1215" t="s">
        <v>53</v>
      </c>
      <c r="T1215" t="s">
        <v>3920</v>
      </c>
      <c r="U1215" t="s">
        <v>3501</v>
      </c>
      <c r="Z1215" s="3"/>
      <c r="AF1215" t="s">
        <v>63</v>
      </c>
      <c r="AH1215">
        <v>0</v>
      </c>
      <c r="AI1215" s="2">
        <v>45436</v>
      </c>
      <c r="AJ1215" t="s">
        <v>64</v>
      </c>
      <c r="AK1215" t="s">
        <v>64</v>
      </c>
      <c r="AL1215" t="s">
        <v>3921</v>
      </c>
      <c r="AM1215" t="s">
        <v>3501</v>
      </c>
      <c r="AN1215" s="3"/>
      <c r="AP1215" t="s">
        <v>64</v>
      </c>
      <c r="AR1215">
        <v>1254</v>
      </c>
      <c r="AS1215" t="s">
        <v>66</v>
      </c>
    </row>
    <row r="1216" spans="1:45" ht="16" x14ac:dyDescent="0.2">
      <c r="A1216">
        <v>3135</v>
      </c>
      <c r="B1216">
        <v>3135</v>
      </c>
      <c r="C1216" s="2">
        <v>45439.083333333343</v>
      </c>
      <c r="D1216" t="s">
        <v>1761</v>
      </c>
      <c r="E1216" t="s">
        <v>3922</v>
      </c>
      <c r="F1216" s="3">
        <v>290.67</v>
      </c>
      <c r="G1216" t="s">
        <v>47</v>
      </c>
      <c r="H1216" s="3">
        <v>0</v>
      </c>
      <c r="I1216" t="s">
        <v>48</v>
      </c>
      <c r="J1216">
        <v>2722</v>
      </c>
      <c r="K1216" t="s">
        <v>49</v>
      </c>
      <c r="L1216" t="s">
        <v>50</v>
      </c>
      <c r="M1216" t="s">
        <v>51</v>
      </c>
      <c r="N1216">
        <v>940</v>
      </c>
      <c r="O1216" t="s">
        <v>52</v>
      </c>
      <c r="P1216" t="s">
        <v>53</v>
      </c>
      <c r="T1216" t="s">
        <v>3923</v>
      </c>
      <c r="U1216" t="s">
        <v>3924</v>
      </c>
      <c r="V1216" t="s">
        <v>2642</v>
      </c>
      <c r="W1216" t="s">
        <v>56</v>
      </c>
      <c r="X1216" t="s">
        <v>3213</v>
      </c>
      <c r="Y1216" t="s">
        <v>2216</v>
      </c>
      <c r="Z1216" s="3">
        <v>0</v>
      </c>
      <c r="AA1216" t="s">
        <v>3925</v>
      </c>
      <c r="AB1216" t="s">
        <v>3926</v>
      </c>
      <c r="AC1216" t="s">
        <v>61</v>
      </c>
      <c r="AD1216" t="s">
        <v>61</v>
      </c>
      <c r="AE1216" t="s">
        <v>3927</v>
      </c>
      <c r="AF1216" t="s">
        <v>63</v>
      </c>
      <c r="AH1216">
        <v>0</v>
      </c>
      <c r="AI1216" s="2">
        <v>45439</v>
      </c>
      <c r="AJ1216" t="s">
        <v>64</v>
      </c>
      <c r="AK1216" t="s">
        <v>64</v>
      </c>
      <c r="AL1216" t="s">
        <v>3928</v>
      </c>
      <c r="AM1216" t="s">
        <v>3924</v>
      </c>
      <c r="AN1216" s="3">
        <v>290.67</v>
      </c>
      <c r="AO1216" t="s">
        <v>3926</v>
      </c>
      <c r="AP1216" t="s">
        <v>64</v>
      </c>
      <c r="AQ1216" t="s">
        <v>3927</v>
      </c>
      <c r="AR1216">
        <v>1255</v>
      </c>
      <c r="AS1216" t="s">
        <v>66</v>
      </c>
    </row>
    <row r="1217" spans="1:45" ht="16" x14ac:dyDescent="0.2">
      <c r="A1217">
        <v>3136</v>
      </c>
      <c r="B1217">
        <v>3136</v>
      </c>
      <c r="C1217" s="2">
        <v>45439.083333333343</v>
      </c>
      <c r="D1217" t="s">
        <v>1748</v>
      </c>
      <c r="E1217" t="s">
        <v>3929</v>
      </c>
      <c r="F1217" s="3">
        <v>42.5</v>
      </c>
      <c r="G1217" t="s">
        <v>47</v>
      </c>
      <c r="H1217" s="3">
        <v>0</v>
      </c>
      <c r="I1217" t="s">
        <v>48</v>
      </c>
      <c r="J1217">
        <v>2705</v>
      </c>
      <c r="K1217" t="s">
        <v>49</v>
      </c>
      <c r="L1217" t="s">
        <v>50</v>
      </c>
      <c r="M1217" t="s">
        <v>51</v>
      </c>
      <c r="N1217">
        <v>940</v>
      </c>
      <c r="O1217" t="s">
        <v>52</v>
      </c>
      <c r="P1217" t="s">
        <v>53</v>
      </c>
      <c r="T1217" t="s">
        <v>3923</v>
      </c>
      <c r="U1217" t="s">
        <v>3924</v>
      </c>
      <c r="V1217" t="s">
        <v>2642</v>
      </c>
      <c r="W1217" t="s">
        <v>56</v>
      </c>
      <c r="X1217" t="s">
        <v>3213</v>
      </c>
      <c r="Y1217" t="s">
        <v>2216</v>
      </c>
      <c r="Z1217" s="3">
        <v>0</v>
      </c>
      <c r="AA1217" t="s">
        <v>3925</v>
      </c>
      <c r="AB1217" t="s">
        <v>3926</v>
      </c>
      <c r="AC1217" t="s">
        <v>61</v>
      </c>
      <c r="AD1217" t="s">
        <v>61</v>
      </c>
      <c r="AE1217" t="s">
        <v>3927</v>
      </c>
      <c r="AF1217" t="s">
        <v>63</v>
      </c>
      <c r="AH1217">
        <v>0</v>
      </c>
      <c r="AI1217" s="2">
        <v>45439</v>
      </c>
      <c r="AJ1217" t="s">
        <v>64</v>
      </c>
      <c r="AK1217" t="s">
        <v>64</v>
      </c>
      <c r="AL1217" t="s">
        <v>3928</v>
      </c>
      <c r="AM1217" t="s">
        <v>3924</v>
      </c>
      <c r="AN1217" s="3">
        <v>290.67</v>
      </c>
      <c r="AO1217" t="s">
        <v>3926</v>
      </c>
      <c r="AP1217" t="s">
        <v>64</v>
      </c>
      <c r="AQ1217" t="s">
        <v>3927</v>
      </c>
      <c r="AR1217">
        <v>1255</v>
      </c>
      <c r="AS1217" t="s">
        <v>66</v>
      </c>
    </row>
    <row r="1218" spans="1:45" ht="16" x14ac:dyDescent="0.2">
      <c r="A1218">
        <v>3126</v>
      </c>
      <c r="B1218">
        <v>3126</v>
      </c>
      <c r="C1218" s="2">
        <v>45440.083333333343</v>
      </c>
      <c r="D1218" t="s">
        <v>1761</v>
      </c>
      <c r="E1218" t="s">
        <v>3930</v>
      </c>
      <c r="F1218" s="3">
        <v>791.22</v>
      </c>
      <c r="G1218" t="s">
        <v>47</v>
      </c>
      <c r="H1218" s="3">
        <v>0</v>
      </c>
      <c r="I1218" t="s">
        <v>48</v>
      </c>
      <c r="J1218">
        <v>2722</v>
      </c>
      <c r="K1218" t="s">
        <v>49</v>
      </c>
      <c r="L1218" t="s">
        <v>50</v>
      </c>
      <c r="M1218" t="s">
        <v>51</v>
      </c>
      <c r="N1218">
        <v>940</v>
      </c>
      <c r="O1218" t="s">
        <v>52</v>
      </c>
      <c r="P1218" t="s">
        <v>53</v>
      </c>
      <c r="T1218" t="s">
        <v>3931</v>
      </c>
      <c r="U1218" t="s">
        <v>3932</v>
      </c>
      <c r="V1218" t="s">
        <v>2624</v>
      </c>
      <c r="W1218" t="s">
        <v>56</v>
      </c>
      <c r="X1218" t="s">
        <v>3933</v>
      </c>
      <c r="Y1218" t="s">
        <v>3455</v>
      </c>
      <c r="Z1218" s="3">
        <v>0</v>
      </c>
      <c r="AA1218" t="s">
        <v>3934</v>
      </c>
      <c r="AB1218" t="s">
        <v>3935</v>
      </c>
      <c r="AC1218" t="s">
        <v>61</v>
      </c>
      <c r="AD1218" t="s">
        <v>61</v>
      </c>
      <c r="AE1218" t="s">
        <v>3936</v>
      </c>
      <c r="AF1218" t="s">
        <v>63</v>
      </c>
      <c r="AH1218">
        <v>0</v>
      </c>
      <c r="AI1218" s="2">
        <v>45440</v>
      </c>
      <c r="AJ1218" t="s">
        <v>64</v>
      </c>
      <c r="AK1218" t="s">
        <v>64</v>
      </c>
      <c r="AL1218" t="s">
        <v>3937</v>
      </c>
      <c r="AM1218" t="s">
        <v>3932</v>
      </c>
      <c r="AN1218" s="3">
        <v>791.22</v>
      </c>
      <c r="AO1218" t="s">
        <v>3935</v>
      </c>
      <c r="AP1218" t="s">
        <v>64</v>
      </c>
      <c r="AQ1218" t="s">
        <v>3936</v>
      </c>
      <c r="AR1218">
        <v>1256</v>
      </c>
      <c r="AS1218" t="s">
        <v>66</v>
      </c>
    </row>
    <row r="1219" spans="1:45" ht="16" x14ac:dyDescent="0.2">
      <c r="A1219">
        <v>3127</v>
      </c>
      <c r="B1219">
        <v>3127</v>
      </c>
      <c r="C1219" s="2">
        <v>45440.083333333343</v>
      </c>
      <c r="D1219" t="s">
        <v>1748</v>
      </c>
      <c r="E1219" t="s">
        <v>3335</v>
      </c>
      <c r="F1219" s="3">
        <v>22.5</v>
      </c>
      <c r="G1219" t="s">
        <v>47</v>
      </c>
      <c r="H1219" s="3">
        <v>0</v>
      </c>
      <c r="I1219" t="s">
        <v>48</v>
      </c>
      <c r="J1219">
        <v>2705</v>
      </c>
      <c r="K1219" t="s">
        <v>49</v>
      </c>
      <c r="L1219" t="s">
        <v>50</v>
      </c>
      <c r="M1219" t="s">
        <v>51</v>
      </c>
      <c r="N1219">
        <v>940</v>
      </c>
      <c r="O1219" t="s">
        <v>52</v>
      </c>
      <c r="P1219" t="s">
        <v>53</v>
      </c>
      <c r="T1219" t="s">
        <v>3931</v>
      </c>
      <c r="U1219" t="s">
        <v>3932</v>
      </c>
      <c r="V1219" t="s">
        <v>2624</v>
      </c>
      <c r="W1219" t="s">
        <v>56</v>
      </c>
      <c r="X1219" t="s">
        <v>3933</v>
      </c>
      <c r="Y1219" t="s">
        <v>3455</v>
      </c>
      <c r="Z1219" s="3">
        <v>0</v>
      </c>
      <c r="AA1219" t="s">
        <v>3934</v>
      </c>
      <c r="AB1219" t="s">
        <v>3935</v>
      </c>
      <c r="AC1219" t="s">
        <v>61</v>
      </c>
      <c r="AD1219" t="s">
        <v>61</v>
      </c>
      <c r="AE1219" t="s">
        <v>3936</v>
      </c>
      <c r="AF1219" t="s">
        <v>63</v>
      </c>
      <c r="AH1219">
        <v>0</v>
      </c>
      <c r="AI1219" s="2">
        <v>45440</v>
      </c>
      <c r="AJ1219" t="s">
        <v>64</v>
      </c>
      <c r="AK1219" t="s">
        <v>64</v>
      </c>
      <c r="AL1219" t="s">
        <v>3937</v>
      </c>
      <c r="AM1219" t="s">
        <v>3932</v>
      </c>
      <c r="AN1219" s="3">
        <v>791.22</v>
      </c>
      <c r="AO1219" t="s">
        <v>3935</v>
      </c>
      <c r="AP1219" t="s">
        <v>64</v>
      </c>
      <c r="AQ1219" t="s">
        <v>3936</v>
      </c>
      <c r="AR1219">
        <v>1256</v>
      </c>
      <c r="AS1219" t="s">
        <v>66</v>
      </c>
    </row>
    <row r="1220" spans="1:45" ht="16" x14ac:dyDescent="0.2">
      <c r="A1220">
        <v>3117</v>
      </c>
      <c r="B1220">
        <v>3117</v>
      </c>
      <c r="C1220" s="2">
        <v>45441.083333333343</v>
      </c>
      <c r="E1220" t="s">
        <v>3938</v>
      </c>
      <c r="F1220" s="3">
        <v>5741.87</v>
      </c>
      <c r="G1220" t="s">
        <v>47</v>
      </c>
      <c r="H1220" s="3">
        <v>0</v>
      </c>
      <c r="I1220" t="s">
        <v>48</v>
      </c>
      <c r="J1220">
        <v>1712</v>
      </c>
      <c r="K1220" t="s">
        <v>52</v>
      </c>
      <c r="L1220" t="s">
        <v>203</v>
      </c>
      <c r="N1220">
        <v>940</v>
      </c>
      <c r="O1220" t="s">
        <v>52</v>
      </c>
      <c r="P1220" t="s">
        <v>53</v>
      </c>
      <c r="T1220" t="s">
        <v>3741</v>
      </c>
      <c r="U1220" t="s">
        <v>3939</v>
      </c>
      <c r="Z1220" s="3"/>
      <c r="AF1220" t="s">
        <v>63</v>
      </c>
      <c r="AH1220">
        <v>0</v>
      </c>
      <c r="AI1220" s="2">
        <v>45441</v>
      </c>
      <c r="AJ1220" t="s">
        <v>64</v>
      </c>
      <c r="AK1220" t="s">
        <v>64</v>
      </c>
      <c r="AL1220" t="s">
        <v>3940</v>
      </c>
      <c r="AM1220" t="s">
        <v>3939</v>
      </c>
      <c r="AN1220" s="3"/>
      <c r="AP1220" t="s">
        <v>64</v>
      </c>
      <c r="AR1220">
        <v>1257</v>
      </c>
      <c r="AS1220" t="s">
        <v>66</v>
      </c>
    </row>
    <row r="1221" spans="1:45" ht="16" x14ac:dyDescent="0.2">
      <c r="A1221">
        <v>3113</v>
      </c>
      <c r="B1221">
        <v>3113</v>
      </c>
      <c r="C1221" s="2">
        <v>45441.083333333343</v>
      </c>
      <c r="E1221" t="s">
        <v>256</v>
      </c>
      <c r="F1221" s="3">
        <v>2778.18</v>
      </c>
      <c r="G1221" t="s">
        <v>47</v>
      </c>
      <c r="H1221" s="3">
        <v>0</v>
      </c>
      <c r="I1221" t="s">
        <v>48</v>
      </c>
      <c r="J1221">
        <v>1705</v>
      </c>
      <c r="K1221" t="s">
        <v>52</v>
      </c>
      <c r="L1221" t="s">
        <v>203</v>
      </c>
      <c r="N1221">
        <v>940</v>
      </c>
      <c r="O1221" t="s">
        <v>52</v>
      </c>
      <c r="P1221" t="s">
        <v>53</v>
      </c>
      <c r="T1221" t="s">
        <v>3941</v>
      </c>
      <c r="U1221" t="s">
        <v>3942</v>
      </c>
      <c r="Z1221" s="3"/>
      <c r="AF1221" t="s">
        <v>63</v>
      </c>
      <c r="AH1221">
        <v>0</v>
      </c>
      <c r="AI1221" s="2">
        <v>45441</v>
      </c>
      <c r="AJ1221" t="s">
        <v>64</v>
      </c>
      <c r="AK1221" t="s">
        <v>64</v>
      </c>
      <c r="AL1221" t="s">
        <v>3943</v>
      </c>
      <c r="AM1221" t="s">
        <v>3942</v>
      </c>
      <c r="AN1221" s="3"/>
      <c r="AP1221" t="s">
        <v>64</v>
      </c>
      <c r="AR1221">
        <v>1258</v>
      </c>
      <c r="AS1221" t="s">
        <v>66</v>
      </c>
    </row>
    <row r="1222" spans="1:45" ht="16" x14ac:dyDescent="0.2">
      <c r="A1222">
        <v>3114</v>
      </c>
      <c r="B1222">
        <v>3114</v>
      </c>
      <c r="C1222" s="2">
        <v>45442.083333333343</v>
      </c>
      <c r="E1222" t="s">
        <v>582</v>
      </c>
      <c r="F1222" s="3">
        <v>1042.75</v>
      </c>
      <c r="G1222" t="s">
        <v>47</v>
      </c>
      <c r="H1222" s="3">
        <v>0</v>
      </c>
      <c r="I1222" t="s">
        <v>48</v>
      </c>
      <c r="J1222">
        <v>1705</v>
      </c>
      <c r="K1222" t="s">
        <v>52</v>
      </c>
      <c r="L1222" t="s">
        <v>203</v>
      </c>
      <c r="N1222">
        <v>940</v>
      </c>
      <c r="O1222" t="s">
        <v>52</v>
      </c>
      <c r="P1222" t="s">
        <v>53</v>
      </c>
      <c r="T1222" t="s">
        <v>3835</v>
      </c>
      <c r="U1222" t="s">
        <v>3944</v>
      </c>
      <c r="Z1222" s="3"/>
      <c r="AF1222" t="s">
        <v>63</v>
      </c>
      <c r="AH1222">
        <v>0</v>
      </c>
      <c r="AI1222" s="2">
        <v>45442</v>
      </c>
      <c r="AJ1222" t="s">
        <v>64</v>
      </c>
      <c r="AK1222" t="s">
        <v>64</v>
      </c>
      <c r="AL1222" t="s">
        <v>3945</v>
      </c>
      <c r="AM1222" t="s">
        <v>3944</v>
      </c>
      <c r="AN1222" s="3"/>
      <c r="AP1222" t="s">
        <v>64</v>
      </c>
      <c r="AR1222">
        <v>1259</v>
      </c>
      <c r="AS1222" t="s">
        <v>66</v>
      </c>
    </row>
    <row r="1223" spans="1:45" ht="16" x14ac:dyDescent="0.2">
      <c r="A1223">
        <v>3293</v>
      </c>
      <c r="B1223">
        <v>3293</v>
      </c>
      <c r="C1223" s="2">
        <v>45443</v>
      </c>
      <c r="E1223" t="s">
        <v>205</v>
      </c>
      <c r="F1223" s="3">
        <v>819.63</v>
      </c>
      <c r="G1223" t="s">
        <v>47</v>
      </c>
      <c r="H1223" s="3">
        <v>0</v>
      </c>
      <c r="I1223" t="s">
        <v>104</v>
      </c>
      <c r="J1223">
        <v>1730</v>
      </c>
      <c r="K1223" t="s">
        <v>52</v>
      </c>
      <c r="L1223" t="s">
        <v>203</v>
      </c>
      <c r="N1223">
        <v>1700</v>
      </c>
      <c r="O1223" t="s">
        <v>52</v>
      </c>
      <c r="P1223" t="s">
        <v>203</v>
      </c>
      <c r="T1223" t="s">
        <v>64</v>
      </c>
      <c r="Z1223" s="3"/>
      <c r="AF1223" t="s">
        <v>63</v>
      </c>
      <c r="AH1223">
        <v>0</v>
      </c>
      <c r="AI1223" s="2">
        <v>45443</v>
      </c>
      <c r="AJ1223" t="s">
        <v>64</v>
      </c>
      <c r="AK1223" t="s">
        <v>64</v>
      </c>
      <c r="AL1223" t="s">
        <v>64</v>
      </c>
      <c r="AN1223" s="3"/>
      <c r="AP1223" t="s">
        <v>64</v>
      </c>
      <c r="AR1223" t="s">
        <v>64</v>
      </c>
      <c r="AS1223" t="s">
        <v>66</v>
      </c>
    </row>
    <row r="1224" spans="1:45" ht="16" x14ac:dyDescent="0.2">
      <c r="A1224">
        <v>3294</v>
      </c>
      <c r="B1224">
        <v>3294</v>
      </c>
      <c r="C1224" s="2">
        <v>45443</v>
      </c>
      <c r="E1224" t="s">
        <v>370</v>
      </c>
      <c r="F1224" s="3">
        <v>2383.16</v>
      </c>
      <c r="G1224" t="s">
        <v>47</v>
      </c>
      <c r="H1224" s="3">
        <v>0</v>
      </c>
      <c r="I1224" t="s">
        <v>104</v>
      </c>
      <c r="J1224">
        <v>1730</v>
      </c>
      <c r="K1224" t="s">
        <v>52</v>
      </c>
      <c r="L1224" t="s">
        <v>203</v>
      </c>
      <c r="N1224">
        <v>1705</v>
      </c>
      <c r="O1224" t="s">
        <v>52</v>
      </c>
      <c r="P1224" t="s">
        <v>203</v>
      </c>
      <c r="T1224" t="s">
        <v>64</v>
      </c>
      <c r="Z1224" s="3"/>
      <c r="AF1224" t="s">
        <v>63</v>
      </c>
      <c r="AH1224">
        <v>0</v>
      </c>
      <c r="AI1224" s="2">
        <v>45443</v>
      </c>
      <c r="AJ1224" t="s">
        <v>64</v>
      </c>
      <c r="AK1224" t="s">
        <v>64</v>
      </c>
      <c r="AL1224" t="s">
        <v>64</v>
      </c>
      <c r="AN1224" s="3"/>
      <c r="AP1224" t="s">
        <v>64</v>
      </c>
      <c r="AR1224" t="s">
        <v>64</v>
      </c>
      <c r="AS1224" t="s">
        <v>66</v>
      </c>
    </row>
    <row r="1225" spans="1:45" ht="16" x14ac:dyDescent="0.2">
      <c r="A1225">
        <v>3295</v>
      </c>
      <c r="B1225">
        <v>3295</v>
      </c>
      <c r="C1225" s="2">
        <v>45443</v>
      </c>
      <c r="E1225" t="s">
        <v>202</v>
      </c>
      <c r="F1225" s="3">
        <v>3556.48</v>
      </c>
      <c r="G1225" t="s">
        <v>47</v>
      </c>
      <c r="H1225" s="3">
        <v>0</v>
      </c>
      <c r="I1225" t="s">
        <v>104</v>
      </c>
      <c r="J1225">
        <v>1730</v>
      </c>
      <c r="K1225" t="s">
        <v>52</v>
      </c>
      <c r="L1225" t="s">
        <v>203</v>
      </c>
      <c r="N1225">
        <v>1712</v>
      </c>
      <c r="O1225" t="s">
        <v>52</v>
      </c>
      <c r="P1225" t="s">
        <v>203</v>
      </c>
      <c r="T1225" t="s">
        <v>64</v>
      </c>
      <c r="Z1225" s="3"/>
      <c r="AF1225" t="s">
        <v>63</v>
      </c>
      <c r="AH1225">
        <v>0</v>
      </c>
      <c r="AI1225" s="2">
        <v>45443</v>
      </c>
      <c r="AJ1225" t="s">
        <v>64</v>
      </c>
      <c r="AK1225" t="s">
        <v>64</v>
      </c>
      <c r="AL1225" t="s">
        <v>64</v>
      </c>
      <c r="AN1225" s="3"/>
      <c r="AP1225" t="s">
        <v>64</v>
      </c>
      <c r="AR1225" t="s">
        <v>64</v>
      </c>
      <c r="AS1225" t="s">
        <v>66</v>
      </c>
    </row>
    <row r="1226" spans="1:45" ht="16" x14ac:dyDescent="0.2">
      <c r="A1226">
        <v>3296</v>
      </c>
      <c r="B1226">
        <v>3296</v>
      </c>
      <c r="C1226" s="2">
        <v>45443</v>
      </c>
      <c r="D1226" t="s">
        <v>1934</v>
      </c>
      <c r="E1226" t="s">
        <v>206</v>
      </c>
      <c r="F1226" s="3">
        <v>3110.01</v>
      </c>
      <c r="G1226" t="s">
        <v>47</v>
      </c>
      <c r="H1226" s="3">
        <v>0</v>
      </c>
      <c r="I1226" t="s">
        <v>104</v>
      </c>
      <c r="J1226">
        <v>2551</v>
      </c>
      <c r="K1226" t="s">
        <v>49</v>
      </c>
      <c r="L1226" t="s">
        <v>50</v>
      </c>
      <c r="M1226" t="s">
        <v>51</v>
      </c>
      <c r="N1226">
        <v>1730</v>
      </c>
      <c r="O1226" t="s">
        <v>52</v>
      </c>
      <c r="P1226" t="s">
        <v>203</v>
      </c>
      <c r="T1226" t="s">
        <v>64</v>
      </c>
      <c r="Z1226" s="3"/>
      <c r="AF1226" t="s">
        <v>63</v>
      </c>
      <c r="AH1226">
        <v>0</v>
      </c>
      <c r="AI1226" s="2">
        <v>45443</v>
      </c>
      <c r="AJ1226" t="s">
        <v>64</v>
      </c>
      <c r="AK1226" t="s">
        <v>64</v>
      </c>
      <c r="AL1226" t="s">
        <v>64</v>
      </c>
      <c r="AN1226" s="3"/>
      <c r="AP1226" t="s">
        <v>64</v>
      </c>
      <c r="AR1226" t="s">
        <v>64</v>
      </c>
      <c r="AS1226" t="s">
        <v>66</v>
      </c>
    </row>
    <row r="1227" spans="1:45" ht="16" x14ac:dyDescent="0.2">
      <c r="A1227">
        <v>3297</v>
      </c>
      <c r="B1227">
        <v>3297</v>
      </c>
      <c r="C1227" s="2">
        <v>45443</v>
      </c>
      <c r="D1227" t="s">
        <v>1935</v>
      </c>
      <c r="E1227" t="s">
        <v>206</v>
      </c>
      <c r="F1227" s="3">
        <v>2382.81</v>
      </c>
      <c r="G1227" t="s">
        <v>47</v>
      </c>
      <c r="H1227" s="3">
        <v>0</v>
      </c>
      <c r="I1227" t="s">
        <v>104</v>
      </c>
      <c r="J1227">
        <v>2551</v>
      </c>
      <c r="K1227" t="s">
        <v>49</v>
      </c>
      <c r="L1227" t="s">
        <v>50</v>
      </c>
      <c r="M1227" t="s">
        <v>51</v>
      </c>
      <c r="N1227">
        <v>1730</v>
      </c>
      <c r="O1227" t="s">
        <v>52</v>
      </c>
      <c r="P1227" t="s">
        <v>203</v>
      </c>
      <c r="T1227" t="s">
        <v>64</v>
      </c>
      <c r="Z1227" s="3"/>
      <c r="AF1227" t="s">
        <v>63</v>
      </c>
      <c r="AH1227">
        <v>0</v>
      </c>
      <c r="AI1227" s="2">
        <v>45443</v>
      </c>
      <c r="AJ1227" t="s">
        <v>64</v>
      </c>
      <c r="AK1227" t="s">
        <v>64</v>
      </c>
      <c r="AL1227" t="s">
        <v>64</v>
      </c>
      <c r="AN1227" s="3"/>
      <c r="AP1227" t="s">
        <v>64</v>
      </c>
      <c r="AR1227" t="s">
        <v>64</v>
      </c>
      <c r="AS1227" t="s">
        <v>66</v>
      </c>
    </row>
    <row r="1228" spans="1:45" ht="16" x14ac:dyDescent="0.2">
      <c r="A1228">
        <v>3473</v>
      </c>
      <c r="B1228">
        <v>3473</v>
      </c>
      <c r="C1228" s="2">
        <v>45443</v>
      </c>
      <c r="E1228" t="s">
        <v>202</v>
      </c>
      <c r="F1228" s="3">
        <v>2185.39</v>
      </c>
      <c r="G1228" t="s">
        <v>47</v>
      </c>
      <c r="H1228" s="3">
        <v>0</v>
      </c>
      <c r="I1228" t="s">
        <v>104</v>
      </c>
      <c r="J1228">
        <v>1730</v>
      </c>
      <c r="K1228" t="s">
        <v>52</v>
      </c>
      <c r="L1228" t="s">
        <v>203</v>
      </c>
      <c r="N1228">
        <v>1712</v>
      </c>
      <c r="O1228" t="s">
        <v>52</v>
      </c>
      <c r="P1228" t="s">
        <v>203</v>
      </c>
      <c r="T1228" t="s">
        <v>64</v>
      </c>
      <c r="Z1228" s="3"/>
      <c r="AF1228" t="s">
        <v>63</v>
      </c>
      <c r="AH1228">
        <v>0</v>
      </c>
      <c r="AI1228" s="2">
        <v>45443</v>
      </c>
      <c r="AJ1228" t="s">
        <v>64</v>
      </c>
      <c r="AK1228" t="s">
        <v>64</v>
      </c>
      <c r="AL1228" t="s">
        <v>64</v>
      </c>
      <c r="AN1228" s="3"/>
      <c r="AP1228" t="s">
        <v>64</v>
      </c>
      <c r="AR1228" t="s">
        <v>64</v>
      </c>
      <c r="AS1228" t="s">
        <v>66</v>
      </c>
    </row>
    <row r="1229" spans="1:45" ht="16" x14ac:dyDescent="0.2">
      <c r="A1229">
        <v>3474</v>
      </c>
      <c r="B1229">
        <v>3474</v>
      </c>
      <c r="C1229" s="2">
        <v>45443</v>
      </c>
      <c r="E1229" t="s">
        <v>205</v>
      </c>
      <c r="F1229" s="3">
        <v>1437.77</v>
      </c>
      <c r="G1229" t="s">
        <v>47</v>
      </c>
      <c r="H1229" s="3">
        <v>0</v>
      </c>
      <c r="I1229" t="s">
        <v>104</v>
      </c>
      <c r="J1229">
        <v>1730</v>
      </c>
      <c r="K1229" t="s">
        <v>52</v>
      </c>
      <c r="L1229" t="s">
        <v>203</v>
      </c>
      <c r="N1229">
        <v>1705</v>
      </c>
      <c r="O1229" t="s">
        <v>52</v>
      </c>
      <c r="P1229" t="s">
        <v>203</v>
      </c>
      <c r="T1229" t="s">
        <v>64</v>
      </c>
      <c r="Z1229" s="3"/>
      <c r="AF1229" t="s">
        <v>63</v>
      </c>
      <c r="AH1229">
        <v>0</v>
      </c>
      <c r="AI1229" s="2">
        <v>45443</v>
      </c>
      <c r="AJ1229" t="s">
        <v>64</v>
      </c>
      <c r="AK1229" t="s">
        <v>64</v>
      </c>
      <c r="AL1229" t="s">
        <v>64</v>
      </c>
      <c r="AN1229" s="3"/>
      <c r="AP1229" t="s">
        <v>64</v>
      </c>
      <c r="AR1229" t="s">
        <v>64</v>
      </c>
      <c r="AS1229" t="s">
        <v>66</v>
      </c>
    </row>
    <row r="1230" spans="1:45" ht="16" x14ac:dyDescent="0.2">
      <c r="A1230">
        <v>3475</v>
      </c>
      <c r="B1230">
        <v>3475</v>
      </c>
      <c r="C1230" s="2">
        <v>45443</v>
      </c>
      <c r="E1230" t="s">
        <v>205</v>
      </c>
      <c r="F1230" s="3">
        <v>420.36</v>
      </c>
      <c r="G1230" t="s">
        <v>47</v>
      </c>
      <c r="H1230" s="3">
        <v>0</v>
      </c>
      <c r="I1230" t="s">
        <v>104</v>
      </c>
      <c r="J1230">
        <v>1730</v>
      </c>
      <c r="K1230" t="s">
        <v>52</v>
      </c>
      <c r="L1230" t="s">
        <v>203</v>
      </c>
      <c r="N1230">
        <v>1700</v>
      </c>
      <c r="O1230" t="s">
        <v>52</v>
      </c>
      <c r="P1230" t="s">
        <v>203</v>
      </c>
      <c r="T1230" t="s">
        <v>64</v>
      </c>
      <c r="Z1230" s="3"/>
      <c r="AF1230" t="s">
        <v>63</v>
      </c>
      <c r="AH1230">
        <v>0</v>
      </c>
      <c r="AI1230" s="2">
        <v>45443</v>
      </c>
      <c r="AJ1230" t="s">
        <v>64</v>
      </c>
      <c r="AK1230" t="s">
        <v>64</v>
      </c>
      <c r="AL1230" t="s">
        <v>64</v>
      </c>
      <c r="AN1230" s="3"/>
      <c r="AP1230" t="s">
        <v>64</v>
      </c>
      <c r="AR1230" t="s">
        <v>64</v>
      </c>
      <c r="AS1230" t="s">
        <v>66</v>
      </c>
    </row>
    <row r="1231" spans="1:45" ht="16" x14ac:dyDescent="0.2">
      <c r="A1231">
        <v>3632</v>
      </c>
      <c r="B1231">
        <v>3632</v>
      </c>
      <c r="C1231" s="2">
        <v>45443</v>
      </c>
      <c r="D1231" t="s">
        <v>1936</v>
      </c>
      <c r="E1231" t="s">
        <v>206</v>
      </c>
      <c r="F1231" s="3">
        <v>3290.09</v>
      </c>
      <c r="G1231" t="s">
        <v>47</v>
      </c>
      <c r="H1231" s="3">
        <v>0</v>
      </c>
      <c r="I1231" t="s">
        <v>104</v>
      </c>
      <c r="J1231">
        <v>2551</v>
      </c>
      <c r="K1231" t="s">
        <v>49</v>
      </c>
      <c r="L1231" t="s">
        <v>50</v>
      </c>
      <c r="M1231" t="s">
        <v>51</v>
      </c>
      <c r="N1231">
        <v>1730</v>
      </c>
      <c r="O1231" t="s">
        <v>52</v>
      </c>
      <c r="P1231" t="s">
        <v>203</v>
      </c>
      <c r="T1231" t="s">
        <v>64</v>
      </c>
      <c r="Z1231" s="3"/>
      <c r="AF1231" t="s">
        <v>63</v>
      </c>
      <c r="AH1231">
        <v>0</v>
      </c>
      <c r="AI1231" s="2">
        <v>45443</v>
      </c>
      <c r="AJ1231" t="s">
        <v>64</v>
      </c>
      <c r="AK1231" t="s">
        <v>64</v>
      </c>
      <c r="AL1231" t="s">
        <v>64</v>
      </c>
      <c r="AN1231" s="3"/>
      <c r="AP1231" t="s">
        <v>64</v>
      </c>
      <c r="AR1231" t="s">
        <v>64</v>
      </c>
      <c r="AS1231" t="s">
        <v>66</v>
      </c>
    </row>
    <row r="1232" spans="1:45" ht="16" x14ac:dyDescent="0.2">
      <c r="A1232">
        <v>3635</v>
      </c>
      <c r="B1232">
        <v>3635</v>
      </c>
      <c r="C1232" s="2">
        <v>45443</v>
      </c>
      <c r="D1232" t="s">
        <v>1936</v>
      </c>
      <c r="E1232" t="s">
        <v>204</v>
      </c>
      <c r="F1232" s="3">
        <v>753.43</v>
      </c>
      <c r="G1232" t="s">
        <v>47</v>
      </c>
      <c r="H1232" s="3">
        <v>0</v>
      </c>
      <c r="I1232" t="s">
        <v>104</v>
      </c>
      <c r="J1232">
        <v>2555</v>
      </c>
      <c r="K1232" t="s">
        <v>49</v>
      </c>
      <c r="L1232" t="s">
        <v>50</v>
      </c>
      <c r="M1232" t="s">
        <v>51</v>
      </c>
      <c r="N1232">
        <v>1730</v>
      </c>
      <c r="O1232" t="s">
        <v>52</v>
      </c>
      <c r="P1232" t="s">
        <v>203</v>
      </c>
      <c r="T1232" t="s">
        <v>64</v>
      </c>
      <c r="Z1232" s="3"/>
      <c r="AF1232" t="s">
        <v>63</v>
      </c>
      <c r="AH1232">
        <v>0</v>
      </c>
      <c r="AI1232" s="2">
        <v>45443</v>
      </c>
      <c r="AJ1232" t="s">
        <v>64</v>
      </c>
      <c r="AK1232" t="s">
        <v>64</v>
      </c>
      <c r="AL1232" t="s">
        <v>64</v>
      </c>
      <c r="AN1232" s="3"/>
      <c r="AP1232" t="s">
        <v>64</v>
      </c>
      <c r="AR1232" t="s">
        <v>64</v>
      </c>
      <c r="AS1232" t="s">
        <v>66</v>
      </c>
    </row>
    <row r="1233" spans="1:45" ht="16" x14ac:dyDescent="0.2">
      <c r="A1233">
        <v>3638</v>
      </c>
      <c r="B1233">
        <v>3638</v>
      </c>
      <c r="C1233" s="2">
        <v>45443</v>
      </c>
      <c r="D1233" t="s">
        <v>1935</v>
      </c>
      <c r="E1233" t="s">
        <v>204</v>
      </c>
      <c r="F1233" s="3">
        <v>554.26</v>
      </c>
      <c r="G1233" t="s">
        <v>47</v>
      </c>
      <c r="H1233" s="3">
        <v>0</v>
      </c>
      <c r="I1233" t="s">
        <v>104</v>
      </c>
      <c r="J1233">
        <v>2555</v>
      </c>
      <c r="K1233" t="s">
        <v>49</v>
      </c>
      <c r="L1233" t="s">
        <v>50</v>
      </c>
      <c r="M1233" t="s">
        <v>51</v>
      </c>
      <c r="N1233">
        <v>1730</v>
      </c>
      <c r="O1233" t="s">
        <v>52</v>
      </c>
      <c r="P1233" t="s">
        <v>203</v>
      </c>
      <c r="T1233" t="s">
        <v>64</v>
      </c>
      <c r="Z1233" s="3"/>
      <c r="AF1233" t="s">
        <v>63</v>
      </c>
      <c r="AH1233">
        <v>0</v>
      </c>
      <c r="AI1233" s="2">
        <v>45443</v>
      </c>
      <c r="AJ1233" t="s">
        <v>64</v>
      </c>
      <c r="AK1233" t="s">
        <v>64</v>
      </c>
      <c r="AL1233" t="s">
        <v>64</v>
      </c>
      <c r="AN1233" s="3"/>
      <c r="AP1233" t="s">
        <v>64</v>
      </c>
      <c r="AR1233" t="s">
        <v>64</v>
      </c>
      <c r="AS1233" t="s">
        <v>66</v>
      </c>
    </row>
    <row r="1234" spans="1:45" ht="16" x14ac:dyDescent="0.2">
      <c r="A1234">
        <v>3641</v>
      </c>
      <c r="B1234">
        <v>3641</v>
      </c>
      <c r="C1234" s="2">
        <v>45443</v>
      </c>
      <c r="D1234" t="s">
        <v>1934</v>
      </c>
      <c r="E1234" t="s">
        <v>204</v>
      </c>
      <c r="F1234" s="3">
        <v>712.19</v>
      </c>
      <c r="G1234" t="s">
        <v>47</v>
      </c>
      <c r="H1234" s="3">
        <v>0</v>
      </c>
      <c r="I1234" t="s">
        <v>104</v>
      </c>
      <c r="J1234">
        <v>2555</v>
      </c>
      <c r="K1234" t="s">
        <v>49</v>
      </c>
      <c r="L1234" t="s">
        <v>50</v>
      </c>
      <c r="M1234" t="s">
        <v>51</v>
      </c>
      <c r="N1234">
        <v>1730</v>
      </c>
      <c r="O1234" t="s">
        <v>52</v>
      </c>
      <c r="P1234" t="s">
        <v>203</v>
      </c>
      <c r="T1234" t="s">
        <v>64</v>
      </c>
      <c r="Z1234" s="3"/>
      <c r="AF1234" t="s">
        <v>63</v>
      </c>
      <c r="AH1234">
        <v>0</v>
      </c>
      <c r="AI1234" s="2">
        <v>45443</v>
      </c>
      <c r="AJ1234" t="s">
        <v>64</v>
      </c>
      <c r="AK1234" t="s">
        <v>64</v>
      </c>
      <c r="AL1234" t="s">
        <v>64</v>
      </c>
      <c r="AN1234" s="3"/>
      <c r="AP1234" t="s">
        <v>64</v>
      </c>
      <c r="AR1234" t="s">
        <v>64</v>
      </c>
      <c r="AS1234" t="s">
        <v>66</v>
      </c>
    </row>
    <row r="1235" spans="1:45" ht="16" x14ac:dyDescent="0.2">
      <c r="A1235">
        <v>3125</v>
      </c>
      <c r="B1235">
        <v>3125</v>
      </c>
      <c r="C1235" s="2">
        <v>45443.083333333343</v>
      </c>
      <c r="D1235" t="s">
        <v>1748</v>
      </c>
      <c r="E1235" t="s">
        <v>3946</v>
      </c>
      <c r="F1235" s="3">
        <v>5.08</v>
      </c>
      <c r="G1235" t="s">
        <v>47</v>
      </c>
      <c r="H1235" s="3">
        <v>0</v>
      </c>
      <c r="I1235" t="s">
        <v>48</v>
      </c>
      <c r="J1235">
        <v>2705</v>
      </c>
      <c r="K1235" t="s">
        <v>49</v>
      </c>
      <c r="L1235" t="s">
        <v>50</v>
      </c>
      <c r="M1235" t="s">
        <v>51</v>
      </c>
      <c r="N1235">
        <v>940</v>
      </c>
      <c r="O1235" t="s">
        <v>52</v>
      </c>
      <c r="P1235" t="s">
        <v>53</v>
      </c>
      <c r="T1235" t="s">
        <v>586</v>
      </c>
      <c r="U1235" t="s">
        <v>3947</v>
      </c>
      <c r="Z1235" s="3"/>
      <c r="AF1235" t="s">
        <v>63</v>
      </c>
      <c r="AH1235">
        <v>0</v>
      </c>
      <c r="AI1235" s="2">
        <v>45443</v>
      </c>
      <c r="AJ1235" t="s">
        <v>64</v>
      </c>
      <c r="AK1235" t="s">
        <v>64</v>
      </c>
      <c r="AL1235" t="s">
        <v>3948</v>
      </c>
      <c r="AM1235" t="s">
        <v>3947</v>
      </c>
      <c r="AN1235" s="3"/>
      <c r="AP1235" t="s">
        <v>64</v>
      </c>
      <c r="AR1235">
        <v>1260</v>
      </c>
      <c r="AS1235" t="s">
        <v>66</v>
      </c>
    </row>
    <row r="1236" spans="1:45" ht="16" x14ac:dyDescent="0.2">
      <c r="A1236">
        <v>3116</v>
      </c>
      <c r="B1236">
        <v>3116</v>
      </c>
      <c r="C1236" s="2">
        <v>45446.083333333343</v>
      </c>
      <c r="D1236" t="s">
        <v>1748</v>
      </c>
      <c r="E1236" t="s">
        <v>2507</v>
      </c>
      <c r="F1236" s="3">
        <v>20.23</v>
      </c>
      <c r="G1236" t="s">
        <v>47</v>
      </c>
      <c r="H1236" s="3">
        <v>0</v>
      </c>
      <c r="I1236" t="s">
        <v>48</v>
      </c>
      <c r="J1236">
        <v>2702</v>
      </c>
      <c r="K1236" t="s">
        <v>49</v>
      </c>
      <c r="L1236" t="s">
        <v>50</v>
      </c>
      <c r="M1236" t="s">
        <v>51</v>
      </c>
      <c r="N1236">
        <v>940</v>
      </c>
      <c r="O1236" t="s">
        <v>52</v>
      </c>
      <c r="P1236" t="s">
        <v>53</v>
      </c>
      <c r="T1236" t="s">
        <v>2826</v>
      </c>
      <c r="U1236" t="s">
        <v>3949</v>
      </c>
      <c r="V1236" t="s">
        <v>2609</v>
      </c>
      <c r="W1236" t="s">
        <v>56</v>
      </c>
      <c r="X1236" t="s">
        <v>3950</v>
      </c>
      <c r="Y1236" t="s">
        <v>2726</v>
      </c>
      <c r="Z1236" s="3">
        <v>19</v>
      </c>
      <c r="AA1236" t="s">
        <v>2829</v>
      </c>
      <c r="AB1236" t="s">
        <v>3951</v>
      </c>
      <c r="AC1236" t="s">
        <v>61</v>
      </c>
      <c r="AD1236" t="s">
        <v>61</v>
      </c>
      <c r="AE1236" t="s">
        <v>3952</v>
      </c>
      <c r="AF1236" t="s">
        <v>63</v>
      </c>
      <c r="AH1236">
        <v>0</v>
      </c>
      <c r="AI1236" s="2">
        <v>45446</v>
      </c>
      <c r="AJ1236" t="s">
        <v>64</v>
      </c>
      <c r="AK1236" t="s">
        <v>64</v>
      </c>
      <c r="AL1236" t="s">
        <v>3953</v>
      </c>
      <c r="AM1236" t="s">
        <v>3949</v>
      </c>
      <c r="AN1236" s="3">
        <v>20.23</v>
      </c>
      <c r="AO1236" t="s">
        <v>3951</v>
      </c>
      <c r="AP1236" t="s">
        <v>64</v>
      </c>
      <c r="AQ1236" t="s">
        <v>3952</v>
      </c>
      <c r="AR1236">
        <v>1261</v>
      </c>
      <c r="AS1236" t="s">
        <v>66</v>
      </c>
    </row>
    <row r="1237" spans="1:45" ht="16" x14ac:dyDescent="0.2">
      <c r="A1237">
        <v>3226</v>
      </c>
      <c r="B1237">
        <v>3226</v>
      </c>
      <c r="C1237" s="2">
        <v>45446.083333333343</v>
      </c>
      <c r="D1237" t="s">
        <v>1538</v>
      </c>
      <c r="E1237" t="s">
        <v>3954</v>
      </c>
      <c r="F1237" s="3">
        <v>30960</v>
      </c>
      <c r="G1237" t="s">
        <v>47</v>
      </c>
      <c r="H1237" s="3">
        <v>0</v>
      </c>
      <c r="I1237" t="s">
        <v>104</v>
      </c>
      <c r="J1237">
        <v>940</v>
      </c>
      <c r="K1237" t="s">
        <v>52</v>
      </c>
      <c r="L1237" t="s">
        <v>53</v>
      </c>
      <c r="N1237">
        <v>3200</v>
      </c>
      <c r="O1237" t="s">
        <v>49</v>
      </c>
      <c r="P1237" t="s">
        <v>105</v>
      </c>
      <c r="Q1237" t="s">
        <v>106</v>
      </c>
      <c r="T1237" t="s">
        <v>3955</v>
      </c>
      <c r="U1237" t="s">
        <v>3956</v>
      </c>
      <c r="V1237" t="s">
        <v>2664</v>
      </c>
      <c r="W1237" t="s">
        <v>752</v>
      </c>
      <c r="X1237" t="s">
        <v>3957</v>
      </c>
      <c r="Y1237" t="s">
        <v>3958</v>
      </c>
      <c r="Z1237" s="3">
        <v>0</v>
      </c>
      <c r="AA1237" t="s">
        <v>3959</v>
      </c>
      <c r="AB1237" t="s">
        <v>3960</v>
      </c>
      <c r="AC1237" t="s">
        <v>61</v>
      </c>
      <c r="AD1237" t="s">
        <v>61</v>
      </c>
      <c r="AE1237" t="s">
        <v>3961</v>
      </c>
      <c r="AF1237" t="s">
        <v>63</v>
      </c>
      <c r="AG1237" t="s">
        <v>3962</v>
      </c>
      <c r="AH1237">
        <v>0</v>
      </c>
      <c r="AI1237" s="2">
        <v>45446</v>
      </c>
      <c r="AJ1237" t="s">
        <v>64</v>
      </c>
      <c r="AK1237" t="s">
        <v>64</v>
      </c>
      <c r="AL1237" t="s">
        <v>3963</v>
      </c>
      <c r="AM1237" t="s">
        <v>3956</v>
      </c>
      <c r="AN1237" s="3">
        <v>30960</v>
      </c>
      <c r="AO1237" t="s">
        <v>3960</v>
      </c>
      <c r="AP1237" t="s">
        <v>64</v>
      </c>
      <c r="AQ1237" t="s">
        <v>3961</v>
      </c>
      <c r="AR1237">
        <v>1262</v>
      </c>
      <c r="AS1237" t="s">
        <v>66</v>
      </c>
    </row>
    <row r="1238" spans="1:45" ht="16" x14ac:dyDescent="0.2">
      <c r="A1238">
        <v>3123</v>
      </c>
      <c r="B1238">
        <v>3123</v>
      </c>
      <c r="C1238" s="2">
        <v>45447.083333333343</v>
      </c>
      <c r="E1238" t="s">
        <v>3964</v>
      </c>
      <c r="F1238" s="3">
        <v>27.31</v>
      </c>
      <c r="G1238" t="s">
        <v>47</v>
      </c>
      <c r="H1238" s="3">
        <v>0</v>
      </c>
      <c r="I1238" t="s">
        <v>104</v>
      </c>
      <c r="J1238">
        <v>940</v>
      </c>
      <c r="K1238" t="s">
        <v>52</v>
      </c>
      <c r="L1238" t="s">
        <v>53</v>
      </c>
      <c r="N1238">
        <v>705</v>
      </c>
      <c r="O1238" t="s">
        <v>52</v>
      </c>
      <c r="P1238" t="s">
        <v>53</v>
      </c>
      <c r="T1238" t="s">
        <v>3965</v>
      </c>
      <c r="U1238" t="s">
        <v>3966</v>
      </c>
      <c r="Z1238" s="3"/>
      <c r="AF1238" t="s">
        <v>63</v>
      </c>
      <c r="AH1238">
        <v>0</v>
      </c>
      <c r="AI1238" s="2">
        <v>45447</v>
      </c>
      <c r="AJ1238" t="s">
        <v>64</v>
      </c>
      <c r="AK1238" t="s">
        <v>64</v>
      </c>
      <c r="AL1238" t="s">
        <v>3967</v>
      </c>
      <c r="AM1238" t="s">
        <v>3966</v>
      </c>
      <c r="AN1238" s="3"/>
      <c r="AP1238" t="s">
        <v>64</v>
      </c>
      <c r="AR1238">
        <v>1263</v>
      </c>
      <c r="AS1238" t="s">
        <v>66</v>
      </c>
    </row>
    <row r="1239" spans="1:45" ht="16" x14ac:dyDescent="0.2">
      <c r="A1239">
        <v>3120</v>
      </c>
      <c r="B1239">
        <v>3120</v>
      </c>
      <c r="C1239" s="2">
        <v>45449.083333333343</v>
      </c>
      <c r="D1239" t="s">
        <v>1748</v>
      </c>
      <c r="E1239" t="s">
        <v>3659</v>
      </c>
      <c r="F1239" s="3">
        <v>46.41</v>
      </c>
      <c r="G1239" t="s">
        <v>47</v>
      </c>
      <c r="H1239" s="3">
        <v>0</v>
      </c>
      <c r="I1239" t="s">
        <v>48</v>
      </c>
      <c r="J1239">
        <v>2663</v>
      </c>
      <c r="K1239" t="s">
        <v>49</v>
      </c>
      <c r="L1239" t="s">
        <v>50</v>
      </c>
      <c r="M1239" t="s">
        <v>51</v>
      </c>
      <c r="N1239">
        <v>940</v>
      </c>
      <c r="O1239" t="s">
        <v>52</v>
      </c>
      <c r="P1239" t="s">
        <v>53</v>
      </c>
      <c r="T1239" t="s">
        <v>2516</v>
      </c>
      <c r="U1239" t="s">
        <v>3968</v>
      </c>
      <c r="V1239" t="s">
        <v>2621</v>
      </c>
      <c r="W1239" t="s">
        <v>56</v>
      </c>
      <c r="X1239" t="s">
        <v>3969</v>
      </c>
      <c r="Y1239" t="s">
        <v>2375</v>
      </c>
      <c r="Z1239" s="3">
        <v>19</v>
      </c>
      <c r="AA1239" t="s">
        <v>2519</v>
      </c>
      <c r="AB1239" t="s">
        <v>3970</v>
      </c>
      <c r="AC1239" t="s">
        <v>61</v>
      </c>
      <c r="AD1239" t="s">
        <v>61</v>
      </c>
      <c r="AE1239" t="s">
        <v>3971</v>
      </c>
      <c r="AF1239" t="s">
        <v>63</v>
      </c>
      <c r="AH1239">
        <v>0</v>
      </c>
      <c r="AI1239" s="2">
        <v>45449</v>
      </c>
      <c r="AJ1239" t="s">
        <v>64</v>
      </c>
      <c r="AK1239" t="s">
        <v>64</v>
      </c>
      <c r="AL1239" t="s">
        <v>3972</v>
      </c>
      <c r="AM1239" t="s">
        <v>3968</v>
      </c>
      <c r="AN1239" s="3">
        <v>46.41</v>
      </c>
      <c r="AO1239" t="s">
        <v>3970</v>
      </c>
      <c r="AP1239" t="s">
        <v>64</v>
      </c>
      <c r="AQ1239" t="s">
        <v>3971</v>
      </c>
      <c r="AR1239">
        <v>1264</v>
      </c>
      <c r="AS1239" t="s">
        <v>66</v>
      </c>
    </row>
    <row r="1240" spans="1:45" ht="16" x14ac:dyDescent="0.2">
      <c r="A1240">
        <v>3128</v>
      </c>
      <c r="B1240">
        <v>3128</v>
      </c>
      <c r="C1240" s="2">
        <v>45454.083333333343</v>
      </c>
      <c r="D1240" t="s">
        <v>1748</v>
      </c>
      <c r="E1240" t="s">
        <v>2165</v>
      </c>
      <c r="F1240" s="3">
        <v>52.9</v>
      </c>
      <c r="G1240" t="s">
        <v>47</v>
      </c>
      <c r="H1240" s="3">
        <v>0</v>
      </c>
      <c r="I1240" t="s">
        <v>48</v>
      </c>
      <c r="J1240">
        <v>2900</v>
      </c>
      <c r="K1240" t="s">
        <v>49</v>
      </c>
      <c r="L1240" t="s">
        <v>50</v>
      </c>
      <c r="M1240" t="s">
        <v>51</v>
      </c>
      <c r="N1240">
        <v>940</v>
      </c>
      <c r="O1240" t="s">
        <v>52</v>
      </c>
      <c r="P1240" t="s">
        <v>53</v>
      </c>
      <c r="T1240" t="s">
        <v>2313</v>
      </c>
      <c r="U1240" t="s">
        <v>3973</v>
      </c>
      <c r="V1240" t="s">
        <v>3974</v>
      </c>
      <c r="W1240" t="s">
        <v>56</v>
      </c>
      <c r="X1240" t="s">
        <v>3975</v>
      </c>
      <c r="Y1240" t="s">
        <v>3976</v>
      </c>
      <c r="Z1240" s="3">
        <v>19</v>
      </c>
      <c r="AA1240" t="s">
        <v>2316</v>
      </c>
      <c r="AB1240" t="s">
        <v>3977</v>
      </c>
      <c r="AC1240" t="s">
        <v>61</v>
      </c>
      <c r="AD1240" t="s">
        <v>61</v>
      </c>
      <c r="AE1240" t="s">
        <v>3978</v>
      </c>
      <c r="AF1240" t="s">
        <v>63</v>
      </c>
      <c r="AH1240">
        <v>0</v>
      </c>
      <c r="AI1240" s="2">
        <v>45454</v>
      </c>
      <c r="AJ1240" t="s">
        <v>64</v>
      </c>
      <c r="AK1240" t="s">
        <v>64</v>
      </c>
      <c r="AL1240" t="s">
        <v>3979</v>
      </c>
      <c r="AM1240" t="s">
        <v>3973</v>
      </c>
      <c r="AN1240" s="3">
        <v>52.9</v>
      </c>
      <c r="AO1240" t="s">
        <v>3977</v>
      </c>
      <c r="AP1240" t="s">
        <v>64</v>
      </c>
      <c r="AQ1240" t="s">
        <v>3978</v>
      </c>
      <c r="AR1240">
        <v>1265</v>
      </c>
      <c r="AS1240" t="s">
        <v>66</v>
      </c>
    </row>
    <row r="1241" spans="1:45" ht="16" x14ac:dyDescent="0.2">
      <c r="A1241">
        <v>3129</v>
      </c>
      <c r="B1241">
        <v>3129</v>
      </c>
      <c r="C1241" s="2">
        <v>45456.083333333343</v>
      </c>
      <c r="E1241" t="s">
        <v>215</v>
      </c>
      <c r="F1241" s="3">
        <v>1239.99</v>
      </c>
      <c r="G1241" t="s">
        <v>47</v>
      </c>
      <c r="H1241" s="3">
        <v>0</v>
      </c>
      <c r="I1241" t="s">
        <v>48</v>
      </c>
      <c r="J1241">
        <v>1700</v>
      </c>
      <c r="K1241" t="s">
        <v>52</v>
      </c>
      <c r="L1241" t="s">
        <v>203</v>
      </c>
      <c r="N1241">
        <v>940</v>
      </c>
      <c r="O1241" t="s">
        <v>52</v>
      </c>
      <c r="P1241" t="s">
        <v>53</v>
      </c>
      <c r="T1241" t="s">
        <v>3793</v>
      </c>
      <c r="U1241" t="s">
        <v>3980</v>
      </c>
      <c r="Z1241" s="3"/>
      <c r="AF1241" t="s">
        <v>63</v>
      </c>
      <c r="AH1241">
        <v>0</v>
      </c>
      <c r="AI1241" s="2">
        <v>45456</v>
      </c>
      <c r="AJ1241" t="s">
        <v>64</v>
      </c>
      <c r="AK1241" t="s">
        <v>64</v>
      </c>
      <c r="AL1241" t="s">
        <v>3981</v>
      </c>
      <c r="AM1241" t="s">
        <v>3980</v>
      </c>
      <c r="AN1241" s="3"/>
      <c r="AP1241" t="s">
        <v>64</v>
      </c>
      <c r="AR1241">
        <v>1266</v>
      </c>
      <c r="AS1241" t="s">
        <v>66</v>
      </c>
    </row>
    <row r="1242" spans="1:45" ht="16" x14ac:dyDescent="0.2">
      <c r="A1242">
        <v>3137</v>
      </c>
      <c r="B1242">
        <v>3137</v>
      </c>
      <c r="C1242" s="2">
        <v>45460.083333333343</v>
      </c>
      <c r="D1242" t="s">
        <v>1814</v>
      </c>
      <c r="E1242" t="s">
        <v>3868</v>
      </c>
      <c r="F1242" s="3">
        <v>306</v>
      </c>
      <c r="G1242" t="s">
        <v>47</v>
      </c>
      <c r="H1242" s="3">
        <v>0</v>
      </c>
      <c r="I1242" t="s">
        <v>48</v>
      </c>
      <c r="J1242">
        <v>2722</v>
      </c>
      <c r="K1242" t="s">
        <v>49</v>
      </c>
      <c r="L1242" t="s">
        <v>50</v>
      </c>
      <c r="M1242" t="s">
        <v>51</v>
      </c>
      <c r="N1242">
        <v>940</v>
      </c>
      <c r="O1242" t="s">
        <v>52</v>
      </c>
      <c r="P1242" t="s">
        <v>53</v>
      </c>
      <c r="T1242" t="s">
        <v>3982</v>
      </c>
      <c r="U1242" t="s">
        <v>3983</v>
      </c>
      <c r="V1242" t="s">
        <v>2631</v>
      </c>
      <c r="W1242" t="s">
        <v>56</v>
      </c>
      <c r="X1242" t="s">
        <v>3984</v>
      </c>
      <c r="Y1242" t="s">
        <v>3368</v>
      </c>
      <c r="Z1242" s="3">
        <v>0</v>
      </c>
      <c r="AA1242" t="s">
        <v>3985</v>
      </c>
      <c r="AB1242" t="s">
        <v>3986</v>
      </c>
      <c r="AC1242" t="s">
        <v>61</v>
      </c>
      <c r="AD1242" t="s">
        <v>61</v>
      </c>
      <c r="AE1242" t="s">
        <v>3987</v>
      </c>
      <c r="AF1242" t="s">
        <v>63</v>
      </c>
      <c r="AH1242">
        <v>0</v>
      </c>
      <c r="AI1242" s="2">
        <v>45460</v>
      </c>
      <c r="AJ1242" t="s">
        <v>64</v>
      </c>
      <c r="AK1242" t="s">
        <v>64</v>
      </c>
      <c r="AL1242" t="s">
        <v>3988</v>
      </c>
      <c r="AM1242" t="s">
        <v>3983</v>
      </c>
      <c r="AN1242" s="3">
        <v>306</v>
      </c>
      <c r="AO1242" t="s">
        <v>3986</v>
      </c>
      <c r="AP1242" t="s">
        <v>64</v>
      </c>
      <c r="AQ1242" t="s">
        <v>3987</v>
      </c>
      <c r="AR1242">
        <v>1267</v>
      </c>
      <c r="AS1242" t="s">
        <v>66</v>
      </c>
    </row>
    <row r="1243" spans="1:45" ht="16" x14ac:dyDescent="0.2">
      <c r="A1243">
        <v>3138</v>
      </c>
      <c r="B1243">
        <v>3138</v>
      </c>
      <c r="C1243" s="2">
        <v>45460.083333333343</v>
      </c>
      <c r="D1243" t="s">
        <v>1748</v>
      </c>
      <c r="E1243" t="s">
        <v>3514</v>
      </c>
      <c r="F1243" s="3">
        <v>9.5</v>
      </c>
      <c r="G1243" t="s">
        <v>47</v>
      </c>
      <c r="H1243" s="3">
        <v>0</v>
      </c>
      <c r="I1243" t="s">
        <v>48</v>
      </c>
      <c r="J1243">
        <v>2705</v>
      </c>
      <c r="K1243" t="s">
        <v>49</v>
      </c>
      <c r="L1243" t="s">
        <v>50</v>
      </c>
      <c r="M1243" t="s">
        <v>51</v>
      </c>
      <c r="N1243">
        <v>940</v>
      </c>
      <c r="O1243" t="s">
        <v>52</v>
      </c>
      <c r="P1243" t="s">
        <v>53</v>
      </c>
      <c r="T1243" t="s">
        <v>3982</v>
      </c>
      <c r="U1243" t="s">
        <v>3983</v>
      </c>
      <c r="V1243" t="s">
        <v>2631</v>
      </c>
      <c r="W1243" t="s">
        <v>56</v>
      </c>
      <c r="X1243" t="s">
        <v>3984</v>
      </c>
      <c r="Y1243" t="s">
        <v>3368</v>
      </c>
      <c r="Z1243" s="3">
        <v>0</v>
      </c>
      <c r="AA1243" t="s">
        <v>3985</v>
      </c>
      <c r="AB1243" t="s">
        <v>3986</v>
      </c>
      <c r="AC1243" t="s">
        <v>61</v>
      </c>
      <c r="AD1243" t="s">
        <v>61</v>
      </c>
      <c r="AE1243" t="s">
        <v>3987</v>
      </c>
      <c r="AF1243" t="s">
        <v>63</v>
      </c>
      <c r="AH1243">
        <v>0</v>
      </c>
      <c r="AI1243" s="2">
        <v>45460</v>
      </c>
      <c r="AJ1243" t="s">
        <v>64</v>
      </c>
      <c r="AK1243" t="s">
        <v>64</v>
      </c>
      <c r="AL1243" t="s">
        <v>3988</v>
      </c>
      <c r="AM1243" t="s">
        <v>3983</v>
      </c>
      <c r="AN1243" s="3">
        <v>306</v>
      </c>
      <c r="AO1243" t="s">
        <v>3986</v>
      </c>
      <c r="AP1243" t="s">
        <v>64</v>
      </c>
      <c r="AQ1243" t="s">
        <v>3987</v>
      </c>
      <c r="AR1243">
        <v>1267</v>
      </c>
      <c r="AS1243" t="s">
        <v>66</v>
      </c>
    </row>
    <row r="1244" spans="1:45" ht="16" x14ac:dyDescent="0.2">
      <c r="A1244">
        <v>3152</v>
      </c>
      <c r="B1244">
        <v>3152</v>
      </c>
      <c r="C1244" s="2">
        <v>45461</v>
      </c>
      <c r="D1244" t="s">
        <v>1761</v>
      </c>
      <c r="E1244" t="s">
        <v>2547</v>
      </c>
      <c r="F1244" s="3">
        <v>213.76</v>
      </c>
      <c r="G1244" t="s">
        <v>47</v>
      </c>
      <c r="H1244" s="3">
        <v>0</v>
      </c>
      <c r="I1244" t="s">
        <v>48</v>
      </c>
      <c r="J1244">
        <v>2720</v>
      </c>
      <c r="K1244" t="s">
        <v>49</v>
      </c>
      <c r="L1244" t="s">
        <v>50</v>
      </c>
      <c r="M1244" t="s">
        <v>51</v>
      </c>
      <c r="N1244">
        <v>942</v>
      </c>
      <c r="O1244" t="s">
        <v>52</v>
      </c>
      <c r="P1244" t="s">
        <v>53</v>
      </c>
      <c r="T1244" t="s">
        <v>3989</v>
      </c>
      <c r="U1244" t="s">
        <v>3990</v>
      </c>
      <c r="V1244" t="s">
        <v>2662</v>
      </c>
      <c r="W1244" t="s">
        <v>56</v>
      </c>
      <c r="X1244" t="s">
        <v>3991</v>
      </c>
      <c r="Y1244" t="s">
        <v>2551</v>
      </c>
      <c r="Z1244" s="3">
        <v>0</v>
      </c>
      <c r="AA1244" t="s">
        <v>3992</v>
      </c>
      <c r="AB1244" t="s">
        <v>3993</v>
      </c>
      <c r="AC1244" t="s">
        <v>61</v>
      </c>
      <c r="AD1244" t="s">
        <v>61</v>
      </c>
      <c r="AE1244" t="s">
        <v>3994</v>
      </c>
      <c r="AF1244" t="s">
        <v>63</v>
      </c>
      <c r="AH1244">
        <v>0</v>
      </c>
      <c r="AI1244" s="2">
        <v>45461</v>
      </c>
      <c r="AJ1244" t="s">
        <v>64</v>
      </c>
      <c r="AK1244" t="s">
        <v>64</v>
      </c>
      <c r="AL1244" t="s">
        <v>3995</v>
      </c>
      <c r="AM1244" t="s">
        <v>3990</v>
      </c>
      <c r="AN1244" s="3">
        <v>213.76</v>
      </c>
      <c r="AO1244" t="s">
        <v>3993</v>
      </c>
      <c r="AP1244" t="s">
        <v>64</v>
      </c>
      <c r="AQ1244" t="s">
        <v>3994</v>
      </c>
      <c r="AR1244">
        <v>1275</v>
      </c>
      <c r="AS1244" t="s">
        <v>66</v>
      </c>
    </row>
    <row r="1245" spans="1:45" ht="16" x14ac:dyDescent="0.2">
      <c r="A1245">
        <v>3153</v>
      </c>
      <c r="B1245">
        <v>3153</v>
      </c>
      <c r="C1245" s="2">
        <v>45461</v>
      </c>
      <c r="D1245" t="s">
        <v>1748</v>
      </c>
      <c r="E1245" t="s">
        <v>3996</v>
      </c>
      <c r="F1245" s="3">
        <v>3.74</v>
      </c>
      <c r="G1245" t="s">
        <v>47</v>
      </c>
      <c r="H1245" s="3">
        <v>0</v>
      </c>
      <c r="I1245" t="s">
        <v>48</v>
      </c>
      <c r="J1245">
        <v>2705</v>
      </c>
      <c r="K1245" t="s">
        <v>49</v>
      </c>
      <c r="L1245" t="s">
        <v>50</v>
      </c>
      <c r="M1245" t="s">
        <v>51</v>
      </c>
      <c r="N1245">
        <v>942</v>
      </c>
      <c r="O1245" t="s">
        <v>52</v>
      </c>
      <c r="P1245" t="s">
        <v>53</v>
      </c>
      <c r="T1245" t="s">
        <v>3989</v>
      </c>
      <c r="U1245" t="s">
        <v>3990</v>
      </c>
      <c r="V1245" t="s">
        <v>2662</v>
      </c>
      <c r="W1245" t="s">
        <v>56</v>
      </c>
      <c r="X1245" t="s">
        <v>3991</v>
      </c>
      <c r="Y1245" t="s">
        <v>2551</v>
      </c>
      <c r="Z1245" s="3">
        <v>0</v>
      </c>
      <c r="AA1245" t="s">
        <v>3992</v>
      </c>
      <c r="AB1245" t="s">
        <v>3993</v>
      </c>
      <c r="AC1245" t="s">
        <v>61</v>
      </c>
      <c r="AD1245" t="s">
        <v>61</v>
      </c>
      <c r="AE1245" t="s">
        <v>3994</v>
      </c>
      <c r="AF1245" t="s">
        <v>63</v>
      </c>
      <c r="AH1245">
        <v>0</v>
      </c>
      <c r="AI1245" s="2">
        <v>45461</v>
      </c>
      <c r="AJ1245" t="s">
        <v>64</v>
      </c>
      <c r="AK1245" t="s">
        <v>64</v>
      </c>
      <c r="AL1245" t="s">
        <v>3995</v>
      </c>
      <c r="AM1245" t="s">
        <v>3990</v>
      </c>
      <c r="AN1245" s="3">
        <v>213.76</v>
      </c>
      <c r="AO1245" t="s">
        <v>3993</v>
      </c>
      <c r="AP1245" t="s">
        <v>64</v>
      </c>
      <c r="AQ1245" t="s">
        <v>3994</v>
      </c>
      <c r="AR1245">
        <v>1275</v>
      </c>
      <c r="AS1245" t="s">
        <v>66</v>
      </c>
    </row>
    <row r="1246" spans="1:45" ht="16" x14ac:dyDescent="0.2">
      <c r="A1246">
        <v>3154</v>
      </c>
      <c r="B1246">
        <v>3154</v>
      </c>
      <c r="C1246" s="2">
        <v>45462</v>
      </c>
      <c r="D1246" t="s">
        <v>1761</v>
      </c>
      <c r="E1246" t="s">
        <v>3997</v>
      </c>
      <c r="F1246" s="3">
        <v>17.010000000000002</v>
      </c>
      <c r="G1246" t="s">
        <v>47</v>
      </c>
      <c r="H1246" s="3">
        <v>0</v>
      </c>
      <c r="I1246" t="s">
        <v>48</v>
      </c>
      <c r="J1246">
        <v>2720</v>
      </c>
      <c r="K1246" t="s">
        <v>49</v>
      </c>
      <c r="L1246" t="s">
        <v>50</v>
      </c>
      <c r="M1246" t="s">
        <v>51</v>
      </c>
      <c r="N1246">
        <v>942</v>
      </c>
      <c r="O1246" t="s">
        <v>52</v>
      </c>
      <c r="P1246" t="s">
        <v>53</v>
      </c>
      <c r="T1246" t="s">
        <v>3998</v>
      </c>
      <c r="U1246" t="s">
        <v>3999</v>
      </c>
      <c r="V1246" t="s">
        <v>2673</v>
      </c>
      <c r="W1246" t="s">
        <v>56</v>
      </c>
      <c r="X1246" t="s">
        <v>4000</v>
      </c>
      <c r="Y1246" t="s">
        <v>4001</v>
      </c>
      <c r="Z1246" s="3">
        <v>19</v>
      </c>
      <c r="AA1246" t="s">
        <v>4002</v>
      </c>
      <c r="AB1246" t="s">
        <v>4003</v>
      </c>
      <c r="AC1246" t="s">
        <v>61</v>
      </c>
      <c r="AD1246" t="s">
        <v>61</v>
      </c>
      <c r="AE1246" t="s">
        <v>4004</v>
      </c>
      <c r="AF1246" t="s">
        <v>63</v>
      </c>
      <c r="AH1246">
        <v>0</v>
      </c>
      <c r="AI1246" s="2">
        <v>45462</v>
      </c>
      <c r="AJ1246" t="s">
        <v>64</v>
      </c>
      <c r="AK1246" t="s">
        <v>64</v>
      </c>
      <c r="AL1246" t="s">
        <v>4005</v>
      </c>
      <c r="AM1246" t="s">
        <v>3999</v>
      </c>
      <c r="AN1246" s="3">
        <v>17.010000000000002</v>
      </c>
      <c r="AO1246" t="s">
        <v>4003</v>
      </c>
      <c r="AP1246" t="s">
        <v>64</v>
      </c>
      <c r="AQ1246" t="s">
        <v>4004</v>
      </c>
      <c r="AR1246">
        <v>1276</v>
      </c>
      <c r="AS1246" t="s">
        <v>66</v>
      </c>
    </row>
    <row r="1247" spans="1:45" ht="16" x14ac:dyDescent="0.2">
      <c r="A1247">
        <v>3155</v>
      </c>
      <c r="B1247">
        <v>3155</v>
      </c>
      <c r="C1247" s="2">
        <v>45463</v>
      </c>
      <c r="D1247" t="s">
        <v>1761</v>
      </c>
      <c r="E1247" t="s">
        <v>3904</v>
      </c>
      <c r="F1247" s="3">
        <v>22.27</v>
      </c>
      <c r="G1247" t="s">
        <v>47</v>
      </c>
      <c r="H1247" s="3">
        <v>0</v>
      </c>
      <c r="I1247" t="s">
        <v>48</v>
      </c>
      <c r="J1247">
        <v>2720</v>
      </c>
      <c r="K1247" t="s">
        <v>49</v>
      </c>
      <c r="L1247" t="s">
        <v>50</v>
      </c>
      <c r="M1247" t="s">
        <v>51</v>
      </c>
      <c r="N1247">
        <v>942</v>
      </c>
      <c r="O1247" t="s">
        <v>52</v>
      </c>
      <c r="P1247" t="s">
        <v>53</v>
      </c>
      <c r="T1247" t="s">
        <v>4006</v>
      </c>
      <c r="U1247" t="s">
        <v>4007</v>
      </c>
      <c r="V1247" t="s">
        <v>2689</v>
      </c>
      <c r="W1247" t="s">
        <v>56</v>
      </c>
      <c r="X1247" t="s">
        <v>4008</v>
      </c>
      <c r="Y1247" t="s">
        <v>2036</v>
      </c>
      <c r="Z1247" s="3">
        <v>19</v>
      </c>
      <c r="AA1247" t="s">
        <v>4009</v>
      </c>
      <c r="AB1247" t="s">
        <v>4010</v>
      </c>
      <c r="AC1247" t="s">
        <v>61</v>
      </c>
      <c r="AD1247" t="s">
        <v>61</v>
      </c>
      <c r="AE1247" t="s">
        <v>4011</v>
      </c>
      <c r="AF1247" t="s">
        <v>63</v>
      </c>
      <c r="AH1247">
        <v>0</v>
      </c>
      <c r="AI1247" s="2">
        <v>45463</v>
      </c>
      <c r="AJ1247" t="s">
        <v>64</v>
      </c>
      <c r="AK1247" t="s">
        <v>64</v>
      </c>
      <c r="AL1247" t="s">
        <v>4012</v>
      </c>
      <c r="AM1247" t="s">
        <v>4007</v>
      </c>
      <c r="AN1247" s="3">
        <v>22.27</v>
      </c>
      <c r="AO1247" t="s">
        <v>4010</v>
      </c>
      <c r="AP1247" t="s">
        <v>64</v>
      </c>
      <c r="AQ1247" t="s">
        <v>4011</v>
      </c>
      <c r="AR1247">
        <v>1277</v>
      </c>
      <c r="AS1247" t="s">
        <v>66</v>
      </c>
    </row>
    <row r="1248" spans="1:45" ht="16" x14ac:dyDescent="0.2">
      <c r="A1248">
        <v>3156</v>
      </c>
      <c r="B1248">
        <v>3156</v>
      </c>
      <c r="C1248" s="2">
        <v>45463</v>
      </c>
      <c r="D1248" t="s">
        <v>1748</v>
      </c>
      <c r="E1248" t="s">
        <v>3911</v>
      </c>
      <c r="F1248" s="3">
        <v>0.39</v>
      </c>
      <c r="G1248" t="s">
        <v>47</v>
      </c>
      <c r="H1248" s="3">
        <v>0</v>
      </c>
      <c r="I1248" t="s">
        <v>48</v>
      </c>
      <c r="J1248">
        <v>2705</v>
      </c>
      <c r="K1248" t="s">
        <v>49</v>
      </c>
      <c r="L1248" t="s">
        <v>50</v>
      </c>
      <c r="M1248" t="s">
        <v>51</v>
      </c>
      <c r="N1248">
        <v>942</v>
      </c>
      <c r="O1248" t="s">
        <v>52</v>
      </c>
      <c r="P1248" t="s">
        <v>53</v>
      </c>
      <c r="T1248" t="s">
        <v>4006</v>
      </c>
      <c r="U1248" t="s">
        <v>4007</v>
      </c>
      <c r="V1248" t="s">
        <v>2689</v>
      </c>
      <c r="W1248" t="s">
        <v>56</v>
      </c>
      <c r="X1248" t="s">
        <v>4008</v>
      </c>
      <c r="Y1248" t="s">
        <v>2036</v>
      </c>
      <c r="Z1248" s="3">
        <v>19</v>
      </c>
      <c r="AA1248" t="s">
        <v>4009</v>
      </c>
      <c r="AB1248" t="s">
        <v>4010</v>
      </c>
      <c r="AC1248" t="s">
        <v>61</v>
      </c>
      <c r="AD1248" t="s">
        <v>61</v>
      </c>
      <c r="AE1248" t="s">
        <v>4011</v>
      </c>
      <c r="AF1248" t="s">
        <v>63</v>
      </c>
      <c r="AH1248">
        <v>0</v>
      </c>
      <c r="AI1248" s="2">
        <v>45463</v>
      </c>
      <c r="AJ1248" t="s">
        <v>64</v>
      </c>
      <c r="AK1248" t="s">
        <v>64</v>
      </c>
      <c r="AL1248" t="s">
        <v>4012</v>
      </c>
      <c r="AM1248" t="s">
        <v>4007</v>
      </c>
      <c r="AN1248" s="3">
        <v>22.27</v>
      </c>
      <c r="AO1248" t="s">
        <v>4010</v>
      </c>
      <c r="AP1248" t="s">
        <v>64</v>
      </c>
      <c r="AQ1248" t="s">
        <v>4011</v>
      </c>
      <c r="AR1248">
        <v>1277</v>
      </c>
      <c r="AS1248" t="s">
        <v>66</v>
      </c>
    </row>
    <row r="1249" spans="1:45" ht="16" x14ac:dyDescent="0.2">
      <c r="A1249">
        <v>3134</v>
      </c>
      <c r="B1249">
        <v>3134</v>
      </c>
      <c r="C1249" s="2">
        <v>45464</v>
      </c>
      <c r="E1249" t="s">
        <v>4013</v>
      </c>
      <c r="F1249" s="3">
        <v>27.34</v>
      </c>
      <c r="G1249" t="s">
        <v>47</v>
      </c>
      <c r="H1249" s="3">
        <v>0</v>
      </c>
      <c r="I1249" t="s">
        <v>104</v>
      </c>
      <c r="J1249">
        <v>942</v>
      </c>
      <c r="K1249" t="s">
        <v>52</v>
      </c>
      <c r="L1249" t="s">
        <v>53</v>
      </c>
      <c r="N1249">
        <v>705</v>
      </c>
      <c r="O1249" t="s">
        <v>52</v>
      </c>
      <c r="P1249" t="s">
        <v>53</v>
      </c>
      <c r="T1249" t="s">
        <v>4014</v>
      </c>
      <c r="U1249" t="s">
        <v>4015</v>
      </c>
      <c r="Z1249" s="3"/>
      <c r="AF1249" t="s">
        <v>63</v>
      </c>
      <c r="AH1249">
        <v>0</v>
      </c>
      <c r="AI1249" s="2">
        <v>45464</v>
      </c>
      <c r="AJ1249" t="s">
        <v>64</v>
      </c>
      <c r="AK1249" t="s">
        <v>64</v>
      </c>
      <c r="AL1249" t="s">
        <v>4016</v>
      </c>
      <c r="AM1249" t="s">
        <v>4015</v>
      </c>
      <c r="AN1249" s="3"/>
      <c r="AP1249" t="s">
        <v>64</v>
      </c>
      <c r="AR1249">
        <v>1278</v>
      </c>
      <c r="AS1249" t="s">
        <v>66</v>
      </c>
    </row>
    <row r="1250" spans="1:45" ht="16" x14ac:dyDescent="0.2">
      <c r="A1250">
        <v>3139</v>
      </c>
      <c r="B1250">
        <v>3139</v>
      </c>
      <c r="C1250" s="2">
        <v>45464.083333333343</v>
      </c>
      <c r="D1250" t="s">
        <v>1761</v>
      </c>
      <c r="E1250" t="s">
        <v>4017</v>
      </c>
      <c r="F1250" s="3">
        <v>657.31</v>
      </c>
      <c r="G1250" t="s">
        <v>47</v>
      </c>
      <c r="H1250" s="3">
        <v>0</v>
      </c>
      <c r="I1250" t="s">
        <v>48</v>
      </c>
      <c r="J1250">
        <v>2722</v>
      </c>
      <c r="K1250" t="s">
        <v>49</v>
      </c>
      <c r="L1250" t="s">
        <v>50</v>
      </c>
      <c r="M1250" t="s">
        <v>51</v>
      </c>
      <c r="N1250">
        <v>940</v>
      </c>
      <c r="O1250" t="s">
        <v>52</v>
      </c>
      <c r="P1250" t="s">
        <v>53</v>
      </c>
      <c r="T1250" t="s">
        <v>4018</v>
      </c>
      <c r="U1250" t="s">
        <v>4019</v>
      </c>
      <c r="V1250" t="s">
        <v>2671</v>
      </c>
      <c r="W1250" t="s">
        <v>56</v>
      </c>
      <c r="X1250" t="s">
        <v>4020</v>
      </c>
      <c r="Y1250" t="s">
        <v>2216</v>
      </c>
      <c r="Z1250" s="3">
        <v>0</v>
      </c>
      <c r="AA1250" t="s">
        <v>4021</v>
      </c>
      <c r="AB1250" t="s">
        <v>4022</v>
      </c>
      <c r="AC1250" t="s">
        <v>61</v>
      </c>
      <c r="AD1250" t="s">
        <v>61</v>
      </c>
      <c r="AE1250" t="s">
        <v>4023</v>
      </c>
      <c r="AF1250" t="s">
        <v>63</v>
      </c>
      <c r="AH1250">
        <v>0</v>
      </c>
      <c r="AI1250" s="2">
        <v>45464</v>
      </c>
      <c r="AJ1250" t="s">
        <v>64</v>
      </c>
      <c r="AK1250" t="s">
        <v>64</v>
      </c>
      <c r="AL1250" t="s">
        <v>4024</v>
      </c>
      <c r="AM1250" t="s">
        <v>4019</v>
      </c>
      <c r="AN1250" s="3">
        <v>657.31</v>
      </c>
      <c r="AO1250" t="s">
        <v>4022</v>
      </c>
      <c r="AP1250" t="s">
        <v>64</v>
      </c>
      <c r="AQ1250" t="s">
        <v>4023</v>
      </c>
      <c r="AR1250">
        <v>1268</v>
      </c>
      <c r="AS1250" t="s">
        <v>66</v>
      </c>
    </row>
    <row r="1251" spans="1:45" ht="16" x14ac:dyDescent="0.2">
      <c r="A1251">
        <v>3140</v>
      </c>
      <c r="B1251">
        <v>3140</v>
      </c>
      <c r="C1251" s="2">
        <v>45464.083333333343</v>
      </c>
      <c r="D1251" t="s">
        <v>1748</v>
      </c>
      <c r="E1251" t="s">
        <v>4025</v>
      </c>
      <c r="F1251" s="3">
        <v>14</v>
      </c>
      <c r="G1251" t="s">
        <v>47</v>
      </c>
      <c r="H1251" s="3">
        <v>0</v>
      </c>
      <c r="I1251" t="s">
        <v>48</v>
      </c>
      <c r="J1251">
        <v>2705</v>
      </c>
      <c r="K1251" t="s">
        <v>49</v>
      </c>
      <c r="L1251" t="s">
        <v>50</v>
      </c>
      <c r="M1251" t="s">
        <v>51</v>
      </c>
      <c r="N1251">
        <v>940</v>
      </c>
      <c r="O1251" t="s">
        <v>52</v>
      </c>
      <c r="P1251" t="s">
        <v>53</v>
      </c>
      <c r="T1251" t="s">
        <v>4018</v>
      </c>
      <c r="U1251" t="s">
        <v>4019</v>
      </c>
      <c r="V1251" t="s">
        <v>2671</v>
      </c>
      <c r="W1251" t="s">
        <v>56</v>
      </c>
      <c r="X1251" t="s">
        <v>4020</v>
      </c>
      <c r="Y1251" t="s">
        <v>2216</v>
      </c>
      <c r="Z1251" s="3">
        <v>0</v>
      </c>
      <c r="AA1251" t="s">
        <v>4021</v>
      </c>
      <c r="AB1251" t="s">
        <v>4022</v>
      </c>
      <c r="AC1251" t="s">
        <v>61</v>
      </c>
      <c r="AD1251" t="s">
        <v>61</v>
      </c>
      <c r="AE1251" t="s">
        <v>4023</v>
      </c>
      <c r="AF1251" t="s">
        <v>63</v>
      </c>
      <c r="AH1251">
        <v>0</v>
      </c>
      <c r="AI1251" s="2">
        <v>45464</v>
      </c>
      <c r="AJ1251" t="s">
        <v>64</v>
      </c>
      <c r="AK1251" t="s">
        <v>64</v>
      </c>
      <c r="AL1251" t="s">
        <v>4024</v>
      </c>
      <c r="AM1251" t="s">
        <v>4019</v>
      </c>
      <c r="AN1251" s="3">
        <v>657.31</v>
      </c>
      <c r="AO1251" t="s">
        <v>4022</v>
      </c>
      <c r="AP1251" t="s">
        <v>64</v>
      </c>
      <c r="AQ1251" t="s">
        <v>4023</v>
      </c>
      <c r="AR1251">
        <v>1268</v>
      </c>
      <c r="AS1251" t="s">
        <v>66</v>
      </c>
    </row>
    <row r="1252" spans="1:45" ht="16" x14ac:dyDescent="0.2">
      <c r="A1252">
        <v>3130</v>
      </c>
      <c r="B1252">
        <v>3130</v>
      </c>
      <c r="C1252" s="2">
        <v>45464.083333333343</v>
      </c>
      <c r="E1252" t="s">
        <v>744</v>
      </c>
      <c r="F1252" s="3">
        <v>27.34</v>
      </c>
      <c r="G1252" t="s">
        <v>47</v>
      </c>
      <c r="H1252" s="3">
        <v>0</v>
      </c>
      <c r="I1252" t="s">
        <v>48</v>
      </c>
      <c r="J1252">
        <v>705</v>
      </c>
      <c r="K1252" t="s">
        <v>52</v>
      </c>
      <c r="L1252" t="s">
        <v>53</v>
      </c>
      <c r="N1252">
        <v>940</v>
      </c>
      <c r="O1252" t="s">
        <v>52</v>
      </c>
      <c r="P1252" t="s">
        <v>53</v>
      </c>
      <c r="T1252" t="s">
        <v>4026</v>
      </c>
      <c r="U1252" t="s">
        <v>3501</v>
      </c>
      <c r="Z1252" s="3"/>
      <c r="AF1252" t="s">
        <v>63</v>
      </c>
      <c r="AH1252">
        <v>0</v>
      </c>
      <c r="AI1252" s="2">
        <v>45464</v>
      </c>
      <c r="AJ1252" t="s">
        <v>64</v>
      </c>
      <c r="AK1252" t="s">
        <v>64</v>
      </c>
      <c r="AL1252" t="s">
        <v>4027</v>
      </c>
      <c r="AM1252" t="s">
        <v>3501</v>
      </c>
      <c r="AN1252" s="3"/>
      <c r="AP1252" t="s">
        <v>64</v>
      </c>
      <c r="AR1252">
        <v>1269</v>
      </c>
      <c r="AS1252" t="s">
        <v>66</v>
      </c>
    </row>
    <row r="1253" spans="1:45" ht="16" x14ac:dyDescent="0.2">
      <c r="A1253">
        <v>3143</v>
      </c>
      <c r="B1253">
        <v>3143</v>
      </c>
      <c r="C1253" s="2">
        <v>45467</v>
      </c>
      <c r="D1253" t="s">
        <v>1761</v>
      </c>
      <c r="E1253" t="s">
        <v>3898</v>
      </c>
      <c r="F1253" s="3">
        <v>4.99</v>
      </c>
      <c r="G1253" t="s">
        <v>47</v>
      </c>
      <c r="H1253" s="3">
        <v>0</v>
      </c>
      <c r="I1253" t="s">
        <v>48</v>
      </c>
      <c r="J1253">
        <v>2720</v>
      </c>
      <c r="K1253" t="s">
        <v>49</v>
      </c>
      <c r="L1253" t="s">
        <v>50</v>
      </c>
      <c r="M1253" t="s">
        <v>51</v>
      </c>
      <c r="N1253">
        <v>942</v>
      </c>
      <c r="O1253" t="s">
        <v>52</v>
      </c>
      <c r="P1253" t="s">
        <v>53</v>
      </c>
      <c r="T1253" t="s">
        <v>1043</v>
      </c>
      <c r="U1253" t="s">
        <v>4028</v>
      </c>
      <c r="V1253" t="s">
        <v>2562</v>
      </c>
      <c r="W1253" t="s">
        <v>56</v>
      </c>
      <c r="X1253" t="s">
        <v>4029</v>
      </c>
      <c r="Y1253" t="s">
        <v>953</v>
      </c>
      <c r="Z1253" s="3">
        <v>19</v>
      </c>
      <c r="AA1253" t="s">
        <v>1046</v>
      </c>
      <c r="AB1253" t="s">
        <v>4030</v>
      </c>
      <c r="AC1253" t="s">
        <v>61</v>
      </c>
      <c r="AD1253" t="s">
        <v>61</v>
      </c>
      <c r="AE1253" t="s">
        <v>4031</v>
      </c>
      <c r="AF1253" t="s">
        <v>63</v>
      </c>
      <c r="AH1253">
        <v>0</v>
      </c>
      <c r="AI1253" s="2">
        <v>45467</v>
      </c>
      <c r="AJ1253" t="s">
        <v>64</v>
      </c>
      <c r="AK1253" t="s">
        <v>64</v>
      </c>
      <c r="AL1253" t="s">
        <v>4032</v>
      </c>
      <c r="AM1253" t="s">
        <v>4028</v>
      </c>
      <c r="AN1253" s="3">
        <v>4.99</v>
      </c>
      <c r="AO1253" t="s">
        <v>4030</v>
      </c>
      <c r="AP1253" t="s">
        <v>64</v>
      </c>
      <c r="AQ1253" t="s">
        <v>4031</v>
      </c>
      <c r="AR1253">
        <v>1279</v>
      </c>
      <c r="AS1253" t="s">
        <v>66</v>
      </c>
    </row>
    <row r="1254" spans="1:45" ht="16" x14ac:dyDescent="0.2">
      <c r="A1254">
        <v>3141</v>
      </c>
      <c r="B1254">
        <v>3141</v>
      </c>
      <c r="C1254" s="2">
        <v>45468.083333333343</v>
      </c>
      <c r="E1254" t="s">
        <v>4033</v>
      </c>
      <c r="F1254" s="3">
        <v>5741.87</v>
      </c>
      <c r="G1254" t="s">
        <v>47</v>
      </c>
      <c r="H1254" s="3">
        <v>0</v>
      </c>
      <c r="I1254" t="s">
        <v>48</v>
      </c>
      <c r="J1254">
        <v>1712</v>
      </c>
      <c r="K1254" t="s">
        <v>52</v>
      </c>
      <c r="L1254" t="s">
        <v>203</v>
      </c>
      <c r="N1254">
        <v>940</v>
      </c>
      <c r="O1254" t="s">
        <v>52</v>
      </c>
      <c r="P1254" t="s">
        <v>53</v>
      </c>
      <c r="T1254" t="s">
        <v>3741</v>
      </c>
      <c r="U1254" t="s">
        <v>4034</v>
      </c>
      <c r="Z1254" s="3"/>
      <c r="AF1254" t="s">
        <v>63</v>
      </c>
      <c r="AH1254">
        <v>0</v>
      </c>
      <c r="AI1254" s="2">
        <v>45468</v>
      </c>
      <c r="AJ1254" t="s">
        <v>64</v>
      </c>
      <c r="AK1254" t="s">
        <v>64</v>
      </c>
      <c r="AL1254" t="s">
        <v>4035</v>
      </c>
      <c r="AM1254" t="s">
        <v>4034</v>
      </c>
      <c r="AN1254" s="3"/>
      <c r="AP1254" t="s">
        <v>64</v>
      </c>
      <c r="AR1254">
        <v>1271</v>
      </c>
      <c r="AS1254" t="s">
        <v>66</v>
      </c>
    </row>
    <row r="1255" spans="1:45" ht="16" x14ac:dyDescent="0.2">
      <c r="A1255">
        <v>3131</v>
      </c>
      <c r="B1255">
        <v>3131</v>
      </c>
      <c r="C1255" s="2">
        <v>45468.083333333343</v>
      </c>
      <c r="D1255" t="s">
        <v>1814</v>
      </c>
      <c r="E1255" t="s">
        <v>2248</v>
      </c>
      <c r="F1255" s="3">
        <v>22.35</v>
      </c>
      <c r="G1255" t="s">
        <v>47</v>
      </c>
      <c r="H1255" s="3">
        <v>0</v>
      </c>
      <c r="I1255" t="s">
        <v>48</v>
      </c>
      <c r="J1255">
        <v>2710</v>
      </c>
      <c r="K1255" t="s">
        <v>49</v>
      </c>
      <c r="L1255" t="s">
        <v>50</v>
      </c>
      <c r="M1255" t="s">
        <v>51</v>
      </c>
      <c r="N1255">
        <v>940</v>
      </c>
      <c r="O1255" t="s">
        <v>52</v>
      </c>
      <c r="P1255" t="s">
        <v>53</v>
      </c>
      <c r="T1255" t="s">
        <v>3905</v>
      </c>
      <c r="U1255" t="s">
        <v>4036</v>
      </c>
      <c r="V1255" t="s">
        <v>2555</v>
      </c>
      <c r="W1255" t="s">
        <v>56</v>
      </c>
      <c r="X1255" t="s">
        <v>4037</v>
      </c>
      <c r="Y1255" t="s">
        <v>2061</v>
      </c>
      <c r="Z1255" s="3">
        <v>19</v>
      </c>
      <c r="AA1255" t="s">
        <v>4038</v>
      </c>
      <c r="AB1255" t="s">
        <v>4030</v>
      </c>
      <c r="AC1255" t="s">
        <v>61</v>
      </c>
      <c r="AD1255" t="s">
        <v>61</v>
      </c>
      <c r="AE1255" t="s">
        <v>4039</v>
      </c>
      <c r="AF1255" t="s">
        <v>63</v>
      </c>
      <c r="AH1255">
        <v>0</v>
      </c>
      <c r="AI1255" s="2">
        <v>45468</v>
      </c>
      <c r="AJ1255" t="s">
        <v>64</v>
      </c>
      <c r="AK1255" t="s">
        <v>64</v>
      </c>
      <c r="AL1255" t="s">
        <v>4040</v>
      </c>
      <c r="AM1255" t="s">
        <v>4036</v>
      </c>
      <c r="AN1255" s="3">
        <v>22.35</v>
      </c>
      <c r="AO1255" t="s">
        <v>4030</v>
      </c>
      <c r="AP1255" t="s">
        <v>64</v>
      </c>
      <c r="AQ1255" t="s">
        <v>4039</v>
      </c>
      <c r="AR1255">
        <v>1270</v>
      </c>
      <c r="AS1255" t="s">
        <v>66</v>
      </c>
    </row>
    <row r="1256" spans="1:45" ht="16" x14ac:dyDescent="0.2">
      <c r="A1256">
        <v>3150</v>
      </c>
      <c r="B1256">
        <v>3150</v>
      </c>
      <c r="C1256" s="2">
        <v>45468.083333333343</v>
      </c>
      <c r="D1256" t="s">
        <v>1761</v>
      </c>
      <c r="E1256" t="s">
        <v>4041</v>
      </c>
      <c r="F1256" s="3">
        <v>1246.21</v>
      </c>
      <c r="G1256" t="s">
        <v>47</v>
      </c>
      <c r="H1256" s="3">
        <v>0</v>
      </c>
      <c r="I1256" t="s">
        <v>48</v>
      </c>
      <c r="J1256">
        <v>2722</v>
      </c>
      <c r="K1256" t="s">
        <v>49</v>
      </c>
      <c r="L1256" t="s">
        <v>50</v>
      </c>
      <c r="M1256" t="s">
        <v>51</v>
      </c>
      <c r="N1256">
        <v>940</v>
      </c>
      <c r="O1256" t="s">
        <v>52</v>
      </c>
      <c r="P1256" t="s">
        <v>53</v>
      </c>
      <c r="T1256" t="s">
        <v>4042</v>
      </c>
      <c r="U1256" t="s">
        <v>4043</v>
      </c>
      <c r="V1256" t="s">
        <v>2647</v>
      </c>
      <c r="W1256" t="s">
        <v>56</v>
      </c>
      <c r="X1256" t="s">
        <v>4044</v>
      </c>
      <c r="Y1256" t="s">
        <v>3455</v>
      </c>
      <c r="Z1256" s="3">
        <v>0</v>
      </c>
      <c r="AA1256" t="s">
        <v>4045</v>
      </c>
      <c r="AB1256" t="s">
        <v>4046</v>
      </c>
      <c r="AC1256" t="s">
        <v>61</v>
      </c>
      <c r="AD1256" t="s">
        <v>61</v>
      </c>
      <c r="AE1256" t="s">
        <v>4047</v>
      </c>
      <c r="AF1256" t="s">
        <v>63</v>
      </c>
      <c r="AH1256">
        <v>0</v>
      </c>
      <c r="AI1256" s="2">
        <v>45468</v>
      </c>
      <c r="AJ1256" t="s">
        <v>64</v>
      </c>
      <c r="AK1256" t="s">
        <v>64</v>
      </c>
      <c r="AL1256" t="s">
        <v>4048</v>
      </c>
      <c r="AM1256" t="s">
        <v>4043</v>
      </c>
      <c r="AN1256" s="3">
        <v>1246.21</v>
      </c>
      <c r="AO1256" t="s">
        <v>4046</v>
      </c>
      <c r="AP1256" t="s">
        <v>64</v>
      </c>
      <c r="AQ1256" t="s">
        <v>4047</v>
      </c>
      <c r="AR1256">
        <v>1280</v>
      </c>
      <c r="AS1256" t="s">
        <v>66</v>
      </c>
    </row>
    <row r="1257" spans="1:45" ht="16" x14ac:dyDescent="0.2">
      <c r="A1257">
        <v>3151</v>
      </c>
      <c r="B1257">
        <v>3151</v>
      </c>
      <c r="C1257" s="2">
        <v>45468.083333333343</v>
      </c>
      <c r="D1257" t="s">
        <v>1748</v>
      </c>
      <c r="E1257" t="s">
        <v>4049</v>
      </c>
      <c r="F1257" s="3">
        <v>14</v>
      </c>
      <c r="G1257" t="s">
        <v>47</v>
      </c>
      <c r="H1257" s="3">
        <v>0</v>
      </c>
      <c r="I1257" t="s">
        <v>48</v>
      </c>
      <c r="J1257">
        <v>2705</v>
      </c>
      <c r="K1257" t="s">
        <v>49</v>
      </c>
      <c r="L1257" t="s">
        <v>50</v>
      </c>
      <c r="M1257" t="s">
        <v>51</v>
      </c>
      <c r="N1257">
        <v>940</v>
      </c>
      <c r="O1257" t="s">
        <v>52</v>
      </c>
      <c r="P1257" t="s">
        <v>53</v>
      </c>
      <c r="T1257" t="s">
        <v>4042</v>
      </c>
      <c r="U1257" t="s">
        <v>4043</v>
      </c>
      <c r="V1257" t="s">
        <v>2647</v>
      </c>
      <c r="W1257" t="s">
        <v>56</v>
      </c>
      <c r="X1257" t="s">
        <v>4044</v>
      </c>
      <c r="Y1257" t="s">
        <v>3455</v>
      </c>
      <c r="Z1257" s="3">
        <v>0</v>
      </c>
      <c r="AA1257" t="s">
        <v>4045</v>
      </c>
      <c r="AB1257" t="s">
        <v>4046</v>
      </c>
      <c r="AC1257" t="s">
        <v>61</v>
      </c>
      <c r="AD1257" t="s">
        <v>61</v>
      </c>
      <c r="AE1257" t="s">
        <v>4047</v>
      </c>
      <c r="AF1257" t="s">
        <v>63</v>
      </c>
      <c r="AH1257">
        <v>0</v>
      </c>
      <c r="AI1257" s="2">
        <v>45468</v>
      </c>
      <c r="AJ1257" t="s">
        <v>64</v>
      </c>
      <c r="AK1257" t="s">
        <v>64</v>
      </c>
      <c r="AL1257" t="s">
        <v>4048</v>
      </c>
      <c r="AM1257" t="s">
        <v>4043</v>
      </c>
      <c r="AN1257" s="3">
        <v>1246.21</v>
      </c>
      <c r="AO1257" t="s">
        <v>4046</v>
      </c>
      <c r="AP1257" t="s">
        <v>64</v>
      </c>
      <c r="AQ1257" t="s">
        <v>4047</v>
      </c>
      <c r="AR1257">
        <v>1280</v>
      </c>
      <c r="AS1257" t="s">
        <v>66</v>
      </c>
    </row>
    <row r="1258" spans="1:45" ht="16" x14ac:dyDescent="0.2">
      <c r="A1258">
        <v>3144</v>
      </c>
      <c r="B1258">
        <v>3144</v>
      </c>
      <c r="C1258" s="2">
        <v>45469.083333333343</v>
      </c>
      <c r="D1258" t="s">
        <v>1782</v>
      </c>
      <c r="E1258" t="s">
        <v>2602</v>
      </c>
      <c r="F1258" s="3">
        <v>107.1</v>
      </c>
      <c r="G1258" t="s">
        <v>47</v>
      </c>
      <c r="H1258" s="3">
        <v>0</v>
      </c>
      <c r="I1258" t="s">
        <v>48</v>
      </c>
      <c r="J1258">
        <v>2704</v>
      </c>
      <c r="K1258" t="s">
        <v>49</v>
      </c>
      <c r="L1258" t="s">
        <v>50</v>
      </c>
      <c r="M1258" t="s">
        <v>51</v>
      </c>
      <c r="N1258">
        <v>940</v>
      </c>
      <c r="O1258" t="s">
        <v>52</v>
      </c>
      <c r="P1258" t="s">
        <v>53</v>
      </c>
      <c r="T1258" t="s">
        <v>573</v>
      </c>
      <c r="U1258" t="s">
        <v>4050</v>
      </c>
      <c r="V1258" t="s">
        <v>2582</v>
      </c>
      <c r="W1258" t="s">
        <v>56</v>
      </c>
      <c r="X1258" t="s">
        <v>4051</v>
      </c>
      <c r="Y1258" t="s">
        <v>576</v>
      </c>
      <c r="Z1258" s="3">
        <v>19</v>
      </c>
      <c r="AA1258" t="s">
        <v>577</v>
      </c>
      <c r="AB1258" t="s">
        <v>4052</v>
      </c>
      <c r="AC1258" t="s">
        <v>61</v>
      </c>
      <c r="AD1258" t="s">
        <v>61</v>
      </c>
      <c r="AE1258" t="s">
        <v>4053</v>
      </c>
      <c r="AF1258" t="s">
        <v>63</v>
      </c>
      <c r="AH1258">
        <v>0</v>
      </c>
      <c r="AI1258" s="2">
        <v>45469</v>
      </c>
      <c r="AJ1258" t="s">
        <v>64</v>
      </c>
      <c r="AK1258" t="s">
        <v>64</v>
      </c>
      <c r="AL1258" t="s">
        <v>4054</v>
      </c>
      <c r="AM1258" t="s">
        <v>4050</v>
      </c>
      <c r="AN1258" s="3">
        <v>107.1</v>
      </c>
      <c r="AO1258" t="s">
        <v>4052</v>
      </c>
      <c r="AP1258" t="s">
        <v>64</v>
      </c>
      <c r="AQ1258" t="s">
        <v>4053</v>
      </c>
      <c r="AR1258">
        <v>1281</v>
      </c>
      <c r="AS1258" t="s">
        <v>66</v>
      </c>
    </row>
    <row r="1259" spans="1:45" ht="16" x14ac:dyDescent="0.2">
      <c r="A1259">
        <v>3146</v>
      </c>
      <c r="B1259">
        <v>3146</v>
      </c>
      <c r="C1259" s="2">
        <v>45469.083333333343</v>
      </c>
      <c r="E1259" t="s">
        <v>256</v>
      </c>
      <c r="F1259" s="3">
        <v>2778.18</v>
      </c>
      <c r="G1259" t="s">
        <v>47</v>
      </c>
      <c r="H1259" s="3">
        <v>0</v>
      </c>
      <c r="I1259" t="s">
        <v>48</v>
      </c>
      <c r="J1259">
        <v>1705</v>
      </c>
      <c r="K1259" t="s">
        <v>52</v>
      </c>
      <c r="L1259" t="s">
        <v>203</v>
      </c>
      <c r="N1259">
        <v>940</v>
      </c>
      <c r="O1259" t="s">
        <v>52</v>
      </c>
      <c r="P1259" t="s">
        <v>53</v>
      </c>
      <c r="T1259" t="s">
        <v>3941</v>
      </c>
      <c r="U1259" t="s">
        <v>4055</v>
      </c>
      <c r="Z1259" s="3"/>
      <c r="AF1259" t="s">
        <v>63</v>
      </c>
      <c r="AH1259">
        <v>0</v>
      </c>
      <c r="AI1259" s="2">
        <v>45469</v>
      </c>
      <c r="AJ1259" t="s">
        <v>64</v>
      </c>
      <c r="AK1259" t="s">
        <v>64</v>
      </c>
      <c r="AL1259" t="s">
        <v>4056</v>
      </c>
      <c r="AM1259" t="s">
        <v>4055</v>
      </c>
      <c r="AN1259" s="3"/>
      <c r="AP1259" t="s">
        <v>64</v>
      </c>
      <c r="AR1259">
        <v>1283</v>
      </c>
      <c r="AS1259" t="s">
        <v>66</v>
      </c>
    </row>
    <row r="1260" spans="1:45" ht="16" x14ac:dyDescent="0.2">
      <c r="A1260">
        <v>3145</v>
      </c>
      <c r="B1260">
        <v>3145</v>
      </c>
      <c r="C1260" s="2">
        <v>45469.083333333343</v>
      </c>
      <c r="E1260" t="s">
        <v>582</v>
      </c>
      <c r="F1260" s="3">
        <v>1042.75</v>
      </c>
      <c r="G1260" t="s">
        <v>47</v>
      </c>
      <c r="H1260" s="3">
        <v>0</v>
      </c>
      <c r="I1260" t="s">
        <v>48</v>
      </c>
      <c r="J1260">
        <v>1705</v>
      </c>
      <c r="K1260" t="s">
        <v>52</v>
      </c>
      <c r="L1260" t="s">
        <v>203</v>
      </c>
      <c r="N1260">
        <v>940</v>
      </c>
      <c r="O1260" t="s">
        <v>52</v>
      </c>
      <c r="P1260" t="s">
        <v>53</v>
      </c>
      <c r="T1260" t="s">
        <v>3835</v>
      </c>
      <c r="U1260" t="s">
        <v>4057</v>
      </c>
      <c r="Z1260" s="3"/>
      <c r="AF1260" t="s">
        <v>63</v>
      </c>
      <c r="AH1260">
        <v>0</v>
      </c>
      <c r="AI1260" s="2">
        <v>45469</v>
      </c>
      <c r="AJ1260" t="s">
        <v>64</v>
      </c>
      <c r="AK1260" t="s">
        <v>64</v>
      </c>
      <c r="AL1260" t="s">
        <v>4058</v>
      </c>
      <c r="AM1260" t="s">
        <v>4057</v>
      </c>
      <c r="AN1260" s="3"/>
      <c r="AP1260" t="s">
        <v>64</v>
      </c>
      <c r="AR1260">
        <v>1282</v>
      </c>
      <c r="AS1260" t="s">
        <v>66</v>
      </c>
    </row>
    <row r="1261" spans="1:45" ht="16" x14ac:dyDescent="0.2">
      <c r="A1261">
        <v>3147</v>
      </c>
      <c r="B1261">
        <v>3147</v>
      </c>
      <c r="C1261" s="2">
        <v>45471.083333333343</v>
      </c>
      <c r="D1261" t="s">
        <v>1748</v>
      </c>
      <c r="E1261" t="s">
        <v>3946</v>
      </c>
      <c r="F1261" s="3">
        <v>4.88</v>
      </c>
      <c r="G1261" t="s">
        <v>47</v>
      </c>
      <c r="H1261" s="3">
        <v>0</v>
      </c>
      <c r="I1261" t="s">
        <v>48</v>
      </c>
      <c r="J1261">
        <v>2705</v>
      </c>
      <c r="K1261" t="s">
        <v>49</v>
      </c>
      <c r="L1261" t="s">
        <v>50</v>
      </c>
      <c r="M1261" t="s">
        <v>51</v>
      </c>
      <c r="N1261">
        <v>940</v>
      </c>
      <c r="O1261" t="s">
        <v>52</v>
      </c>
      <c r="P1261" t="s">
        <v>53</v>
      </c>
      <c r="T1261" t="s">
        <v>4059</v>
      </c>
      <c r="U1261" t="s">
        <v>4060</v>
      </c>
      <c r="Z1261" s="3"/>
      <c r="AF1261" t="s">
        <v>63</v>
      </c>
      <c r="AH1261">
        <v>0</v>
      </c>
      <c r="AI1261" s="2">
        <v>45471</v>
      </c>
      <c r="AJ1261" t="s">
        <v>64</v>
      </c>
      <c r="AK1261" t="s">
        <v>64</v>
      </c>
      <c r="AL1261" t="s">
        <v>4061</v>
      </c>
      <c r="AM1261" t="s">
        <v>4060</v>
      </c>
      <c r="AN1261" s="3"/>
      <c r="AP1261" t="s">
        <v>64</v>
      </c>
      <c r="AR1261">
        <v>1284</v>
      </c>
      <c r="AS1261" t="s">
        <v>66</v>
      </c>
    </row>
    <row r="1262" spans="1:45" ht="16" x14ac:dyDescent="0.2">
      <c r="A1262">
        <v>3284</v>
      </c>
      <c r="B1262">
        <v>3284</v>
      </c>
      <c r="C1262" s="2">
        <v>45473</v>
      </c>
      <c r="E1262" t="s">
        <v>205</v>
      </c>
      <c r="F1262" s="3">
        <v>819.63</v>
      </c>
      <c r="G1262" t="s">
        <v>47</v>
      </c>
      <c r="H1262" s="3">
        <v>0</v>
      </c>
      <c r="I1262" t="s">
        <v>104</v>
      </c>
      <c r="J1262">
        <v>1730</v>
      </c>
      <c r="K1262" t="s">
        <v>52</v>
      </c>
      <c r="L1262" t="s">
        <v>203</v>
      </c>
      <c r="N1262">
        <v>1700</v>
      </c>
      <c r="O1262" t="s">
        <v>52</v>
      </c>
      <c r="P1262" t="s">
        <v>203</v>
      </c>
      <c r="T1262" t="s">
        <v>64</v>
      </c>
      <c r="Z1262" s="3"/>
      <c r="AF1262" t="s">
        <v>63</v>
      </c>
      <c r="AH1262">
        <v>0</v>
      </c>
      <c r="AI1262" s="2">
        <v>45473</v>
      </c>
      <c r="AJ1262" t="s">
        <v>64</v>
      </c>
      <c r="AK1262" t="s">
        <v>64</v>
      </c>
      <c r="AL1262" t="s">
        <v>64</v>
      </c>
      <c r="AN1262" s="3"/>
      <c r="AP1262" t="s">
        <v>64</v>
      </c>
      <c r="AR1262" t="s">
        <v>64</v>
      </c>
      <c r="AS1262" t="s">
        <v>66</v>
      </c>
    </row>
    <row r="1263" spans="1:45" ht="16" x14ac:dyDescent="0.2">
      <c r="A1263">
        <v>3285</v>
      </c>
      <c r="B1263">
        <v>3285</v>
      </c>
      <c r="C1263" s="2">
        <v>45473</v>
      </c>
      <c r="E1263" t="s">
        <v>370</v>
      </c>
      <c r="F1263" s="3">
        <v>2383.16</v>
      </c>
      <c r="G1263" t="s">
        <v>47</v>
      </c>
      <c r="H1263" s="3">
        <v>0</v>
      </c>
      <c r="I1263" t="s">
        <v>104</v>
      </c>
      <c r="J1263">
        <v>1730</v>
      </c>
      <c r="K1263" t="s">
        <v>52</v>
      </c>
      <c r="L1263" t="s">
        <v>203</v>
      </c>
      <c r="N1263">
        <v>1705</v>
      </c>
      <c r="O1263" t="s">
        <v>52</v>
      </c>
      <c r="P1263" t="s">
        <v>203</v>
      </c>
      <c r="T1263" t="s">
        <v>64</v>
      </c>
      <c r="Z1263" s="3"/>
      <c r="AF1263" t="s">
        <v>63</v>
      </c>
      <c r="AH1263">
        <v>0</v>
      </c>
      <c r="AI1263" s="2">
        <v>45473</v>
      </c>
      <c r="AJ1263" t="s">
        <v>64</v>
      </c>
      <c r="AK1263" t="s">
        <v>64</v>
      </c>
      <c r="AL1263" t="s">
        <v>64</v>
      </c>
      <c r="AN1263" s="3"/>
      <c r="AP1263" t="s">
        <v>64</v>
      </c>
      <c r="AR1263" t="s">
        <v>64</v>
      </c>
      <c r="AS1263" t="s">
        <v>66</v>
      </c>
    </row>
    <row r="1264" spans="1:45" ht="16" x14ac:dyDescent="0.2">
      <c r="A1264">
        <v>3286</v>
      </c>
      <c r="B1264">
        <v>3286</v>
      </c>
      <c r="C1264" s="2">
        <v>45473</v>
      </c>
      <c r="E1264" t="s">
        <v>202</v>
      </c>
      <c r="F1264" s="3">
        <v>3556.48</v>
      </c>
      <c r="G1264" t="s">
        <v>47</v>
      </c>
      <c r="H1264" s="3">
        <v>0</v>
      </c>
      <c r="I1264" t="s">
        <v>104</v>
      </c>
      <c r="J1264">
        <v>1730</v>
      </c>
      <c r="K1264" t="s">
        <v>52</v>
      </c>
      <c r="L1264" t="s">
        <v>203</v>
      </c>
      <c r="N1264">
        <v>1712</v>
      </c>
      <c r="O1264" t="s">
        <v>52</v>
      </c>
      <c r="P1264" t="s">
        <v>203</v>
      </c>
      <c r="T1264" t="s">
        <v>64</v>
      </c>
      <c r="Z1264" s="3"/>
      <c r="AF1264" t="s">
        <v>63</v>
      </c>
      <c r="AH1264">
        <v>0</v>
      </c>
      <c r="AI1264" s="2">
        <v>45473</v>
      </c>
      <c r="AJ1264" t="s">
        <v>64</v>
      </c>
      <c r="AK1264" t="s">
        <v>64</v>
      </c>
      <c r="AL1264" t="s">
        <v>64</v>
      </c>
      <c r="AN1264" s="3"/>
      <c r="AP1264" t="s">
        <v>64</v>
      </c>
      <c r="AR1264" t="s">
        <v>64</v>
      </c>
      <c r="AS1264" t="s">
        <v>66</v>
      </c>
    </row>
    <row r="1265" spans="1:45" ht="16" x14ac:dyDescent="0.2">
      <c r="A1265">
        <v>3287</v>
      </c>
      <c r="B1265">
        <v>3287</v>
      </c>
      <c r="C1265" s="2">
        <v>45473</v>
      </c>
      <c r="D1265" t="s">
        <v>1934</v>
      </c>
      <c r="E1265" t="s">
        <v>206</v>
      </c>
      <c r="F1265" s="3">
        <v>3110.01</v>
      </c>
      <c r="G1265" t="s">
        <v>47</v>
      </c>
      <c r="H1265" s="3">
        <v>0</v>
      </c>
      <c r="I1265" t="s">
        <v>104</v>
      </c>
      <c r="J1265">
        <v>2551</v>
      </c>
      <c r="K1265" t="s">
        <v>49</v>
      </c>
      <c r="L1265" t="s">
        <v>50</v>
      </c>
      <c r="M1265" t="s">
        <v>51</v>
      </c>
      <c r="N1265">
        <v>1730</v>
      </c>
      <c r="O1265" t="s">
        <v>52</v>
      </c>
      <c r="P1265" t="s">
        <v>203</v>
      </c>
      <c r="T1265" t="s">
        <v>64</v>
      </c>
      <c r="Z1265" s="3"/>
      <c r="AF1265" t="s">
        <v>63</v>
      </c>
      <c r="AH1265">
        <v>0</v>
      </c>
      <c r="AI1265" s="2">
        <v>45473</v>
      </c>
      <c r="AJ1265" t="s">
        <v>64</v>
      </c>
      <c r="AK1265" t="s">
        <v>64</v>
      </c>
      <c r="AL1265" t="s">
        <v>64</v>
      </c>
      <c r="AN1265" s="3"/>
      <c r="AP1265" t="s">
        <v>64</v>
      </c>
      <c r="AR1265" t="s">
        <v>64</v>
      </c>
      <c r="AS1265" t="s">
        <v>66</v>
      </c>
    </row>
    <row r="1266" spans="1:45" ht="16" x14ac:dyDescent="0.2">
      <c r="A1266">
        <v>3288</v>
      </c>
      <c r="B1266">
        <v>3288</v>
      </c>
      <c r="C1266" s="2">
        <v>45473</v>
      </c>
      <c r="D1266" t="s">
        <v>1935</v>
      </c>
      <c r="E1266" t="s">
        <v>206</v>
      </c>
      <c r="F1266" s="3">
        <v>2382.81</v>
      </c>
      <c r="G1266" t="s">
        <v>47</v>
      </c>
      <c r="H1266" s="3">
        <v>0</v>
      </c>
      <c r="I1266" t="s">
        <v>104</v>
      </c>
      <c r="J1266">
        <v>2551</v>
      </c>
      <c r="K1266" t="s">
        <v>49</v>
      </c>
      <c r="L1266" t="s">
        <v>50</v>
      </c>
      <c r="M1266" t="s">
        <v>51</v>
      </c>
      <c r="N1266">
        <v>1730</v>
      </c>
      <c r="O1266" t="s">
        <v>52</v>
      </c>
      <c r="P1266" t="s">
        <v>203</v>
      </c>
      <c r="T1266" t="s">
        <v>64</v>
      </c>
      <c r="Z1266" s="3"/>
      <c r="AF1266" t="s">
        <v>63</v>
      </c>
      <c r="AH1266">
        <v>0</v>
      </c>
      <c r="AI1266" s="2">
        <v>45473</v>
      </c>
      <c r="AJ1266" t="s">
        <v>64</v>
      </c>
      <c r="AK1266" t="s">
        <v>64</v>
      </c>
      <c r="AL1266" t="s">
        <v>64</v>
      </c>
      <c r="AN1266" s="3"/>
      <c r="AP1266" t="s">
        <v>64</v>
      </c>
      <c r="AR1266" t="s">
        <v>64</v>
      </c>
      <c r="AS1266" t="s">
        <v>66</v>
      </c>
    </row>
    <row r="1267" spans="1:45" ht="16" x14ac:dyDescent="0.2">
      <c r="A1267">
        <v>3476</v>
      </c>
      <c r="B1267">
        <v>3476</v>
      </c>
      <c r="C1267" s="2">
        <v>45473</v>
      </c>
      <c r="E1267" t="s">
        <v>202</v>
      </c>
      <c r="F1267" s="3">
        <v>2185.39</v>
      </c>
      <c r="G1267" t="s">
        <v>47</v>
      </c>
      <c r="H1267" s="3">
        <v>0</v>
      </c>
      <c r="I1267" t="s">
        <v>104</v>
      </c>
      <c r="J1267">
        <v>1730</v>
      </c>
      <c r="K1267" t="s">
        <v>52</v>
      </c>
      <c r="L1267" t="s">
        <v>203</v>
      </c>
      <c r="N1267">
        <v>1712</v>
      </c>
      <c r="O1267" t="s">
        <v>52</v>
      </c>
      <c r="P1267" t="s">
        <v>203</v>
      </c>
      <c r="T1267" t="s">
        <v>64</v>
      </c>
      <c r="Z1267" s="3"/>
      <c r="AF1267" t="s">
        <v>63</v>
      </c>
      <c r="AH1267">
        <v>0</v>
      </c>
      <c r="AI1267" s="2">
        <v>45473</v>
      </c>
      <c r="AJ1267" t="s">
        <v>64</v>
      </c>
      <c r="AK1267" t="s">
        <v>64</v>
      </c>
      <c r="AL1267" t="s">
        <v>64</v>
      </c>
      <c r="AN1267" s="3"/>
      <c r="AP1267" t="s">
        <v>64</v>
      </c>
      <c r="AR1267" t="s">
        <v>64</v>
      </c>
      <c r="AS1267" t="s">
        <v>66</v>
      </c>
    </row>
    <row r="1268" spans="1:45" ht="16" x14ac:dyDescent="0.2">
      <c r="A1268">
        <v>3477</v>
      </c>
      <c r="B1268">
        <v>3477</v>
      </c>
      <c r="C1268" s="2">
        <v>45473</v>
      </c>
      <c r="E1268" t="s">
        <v>202</v>
      </c>
      <c r="F1268" s="3">
        <v>420.36</v>
      </c>
      <c r="G1268" t="s">
        <v>47</v>
      </c>
      <c r="H1268" s="3">
        <v>0</v>
      </c>
      <c r="I1268" t="s">
        <v>104</v>
      </c>
      <c r="J1268">
        <v>1730</v>
      </c>
      <c r="K1268" t="s">
        <v>52</v>
      </c>
      <c r="L1268" t="s">
        <v>203</v>
      </c>
      <c r="N1268">
        <v>1700</v>
      </c>
      <c r="O1268" t="s">
        <v>52</v>
      </c>
      <c r="P1268" t="s">
        <v>203</v>
      </c>
      <c r="T1268" t="s">
        <v>64</v>
      </c>
      <c r="Z1268" s="3"/>
      <c r="AF1268" t="s">
        <v>63</v>
      </c>
      <c r="AH1268">
        <v>0</v>
      </c>
      <c r="AI1268" s="2">
        <v>45473</v>
      </c>
      <c r="AJ1268" t="s">
        <v>64</v>
      </c>
      <c r="AK1268" t="s">
        <v>64</v>
      </c>
      <c r="AL1268" t="s">
        <v>64</v>
      </c>
      <c r="AN1268" s="3"/>
      <c r="AP1268" t="s">
        <v>64</v>
      </c>
      <c r="AR1268" t="s">
        <v>64</v>
      </c>
      <c r="AS1268" t="s">
        <v>66</v>
      </c>
    </row>
    <row r="1269" spans="1:45" ht="16" x14ac:dyDescent="0.2">
      <c r="A1269">
        <v>3478</v>
      </c>
      <c r="B1269">
        <v>3478</v>
      </c>
      <c r="C1269" s="2">
        <v>45473</v>
      </c>
      <c r="E1269" t="s">
        <v>205</v>
      </c>
      <c r="F1269" s="3">
        <v>1437.77</v>
      </c>
      <c r="G1269" t="s">
        <v>47</v>
      </c>
      <c r="H1269" s="3">
        <v>0</v>
      </c>
      <c r="I1269" t="s">
        <v>104</v>
      </c>
      <c r="J1269">
        <v>1730</v>
      </c>
      <c r="K1269" t="s">
        <v>52</v>
      </c>
      <c r="L1269" t="s">
        <v>203</v>
      </c>
      <c r="N1269">
        <v>1705</v>
      </c>
      <c r="O1269" t="s">
        <v>52</v>
      </c>
      <c r="P1269" t="s">
        <v>203</v>
      </c>
      <c r="T1269" t="s">
        <v>64</v>
      </c>
      <c r="Z1269" s="3"/>
      <c r="AF1269" t="s">
        <v>63</v>
      </c>
      <c r="AH1269">
        <v>0</v>
      </c>
      <c r="AI1269" s="2">
        <v>45473</v>
      </c>
      <c r="AJ1269" t="s">
        <v>64</v>
      </c>
      <c r="AK1269" t="s">
        <v>64</v>
      </c>
      <c r="AL1269" t="s">
        <v>64</v>
      </c>
      <c r="AN1269" s="3"/>
      <c r="AP1269" t="s">
        <v>64</v>
      </c>
      <c r="AR1269" t="s">
        <v>64</v>
      </c>
      <c r="AS1269" t="s">
        <v>66</v>
      </c>
    </row>
    <row r="1270" spans="1:45" ht="16" x14ac:dyDescent="0.2">
      <c r="A1270">
        <v>3633</v>
      </c>
      <c r="B1270">
        <v>3633</v>
      </c>
      <c r="C1270" s="2">
        <v>45473</v>
      </c>
      <c r="D1270" t="s">
        <v>1936</v>
      </c>
      <c r="E1270" t="s">
        <v>206</v>
      </c>
      <c r="F1270" s="3">
        <v>3290.09</v>
      </c>
      <c r="G1270" t="s">
        <v>47</v>
      </c>
      <c r="H1270" s="3">
        <v>0</v>
      </c>
      <c r="I1270" t="s">
        <v>104</v>
      </c>
      <c r="J1270">
        <v>2551</v>
      </c>
      <c r="K1270" t="s">
        <v>49</v>
      </c>
      <c r="L1270" t="s">
        <v>50</v>
      </c>
      <c r="M1270" t="s">
        <v>51</v>
      </c>
      <c r="N1270">
        <v>1730</v>
      </c>
      <c r="O1270" t="s">
        <v>52</v>
      </c>
      <c r="P1270" t="s">
        <v>203</v>
      </c>
      <c r="T1270" t="s">
        <v>64</v>
      </c>
      <c r="Z1270" s="3"/>
      <c r="AF1270" t="s">
        <v>63</v>
      </c>
      <c r="AH1270">
        <v>0</v>
      </c>
      <c r="AI1270" s="2">
        <v>45473</v>
      </c>
      <c r="AJ1270" t="s">
        <v>64</v>
      </c>
      <c r="AK1270" t="s">
        <v>64</v>
      </c>
      <c r="AL1270" t="s">
        <v>64</v>
      </c>
      <c r="AN1270" s="3"/>
      <c r="AP1270" t="s">
        <v>64</v>
      </c>
      <c r="AR1270" t="s">
        <v>64</v>
      </c>
      <c r="AS1270" t="s">
        <v>66</v>
      </c>
    </row>
    <row r="1271" spans="1:45" ht="16" x14ac:dyDescent="0.2">
      <c r="A1271">
        <v>3636</v>
      </c>
      <c r="B1271">
        <v>3636</v>
      </c>
      <c r="C1271" s="2">
        <v>45473</v>
      </c>
      <c r="D1271" t="s">
        <v>1936</v>
      </c>
      <c r="E1271" t="s">
        <v>204</v>
      </c>
      <c r="F1271" s="3">
        <v>753.43</v>
      </c>
      <c r="G1271" t="s">
        <v>47</v>
      </c>
      <c r="H1271" s="3">
        <v>0</v>
      </c>
      <c r="I1271" t="s">
        <v>104</v>
      </c>
      <c r="J1271">
        <v>2555</v>
      </c>
      <c r="K1271" t="s">
        <v>49</v>
      </c>
      <c r="L1271" t="s">
        <v>50</v>
      </c>
      <c r="M1271" t="s">
        <v>51</v>
      </c>
      <c r="N1271">
        <v>1730</v>
      </c>
      <c r="O1271" t="s">
        <v>52</v>
      </c>
      <c r="P1271" t="s">
        <v>203</v>
      </c>
      <c r="T1271" t="s">
        <v>64</v>
      </c>
      <c r="Z1271" s="3"/>
      <c r="AF1271" t="s">
        <v>63</v>
      </c>
      <c r="AH1271">
        <v>0</v>
      </c>
      <c r="AI1271" s="2">
        <v>45473</v>
      </c>
      <c r="AJ1271" t="s">
        <v>64</v>
      </c>
      <c r="AK1271" t="s">
        <v>64</v>
      </c>
      <c r="AL1271" t="s">
        <v>64</v>
      </c>
      <c r="AN1271" s="3"/>
      <c r="AP1271" t="s">
        <v>64</v>
      </c>
      <c r="AR1271" t="s">
        <v>64</v>
      </c>
      <c r="AS1271" t="s">
        <v>66</v>
      </c>
    </row>
    <row r="1272" spans="1:45" ht="16" x14ac:dyDescent="0.2">
      <c r="A1272">
        <v>3639</v>
      </c>
      <c r="B1272">
        <v>3639</v>
      </c>
      <c r="C1272" s="2">
        <v>45473</v>
      </c>
      <c r="D1272" t="s">
        <v>1935</v>
      </c>
      <c r="E1272" t="s">
        <v>204</v>
      </c>
      <c r="F1272" s="3">
        <v>554.26</v>
      </c>
      <c r="G1272" t="s">
        <v>47</v>
      </c>
      <c r="H1272" s="3">
        <v>0</v>
      </c>
      <c r="I1272" t="s">
        <v>104</v>
      </c>
      <c r="J1272">
        <v>2555</v>
      </c>
      <c r="K1272" t="s">
        <v>49</v>
      </c>
      <c r="L1272" t="s">
        <v>50</v>
      </c>
      <c r="M1272" t="s">
        <v>51</v>
      </c>
      <c r="N1272">
        <v>1730</v>
      </c>
      <c r="O1272" t="s">
        <v>52</v>
      </c>
      <c r="P1272" t="s">
        <v>203</v>
      </c>
      <c r="T1272" t="s">
        <v>64</v>
      </c>
      <c r="Z1272" s="3"/>
      <c r="AF1272" t="s">
        <v>63</v>
      </c>
      <c r="AH1272">
        <v>0</v>
      </c>
      <c r="AI1272" s="2">
        <v>45473</v>
      </c>
      <c r="AJ1272" t="s">
        <v>64</v>
      </c>
      <c r="AK1272" t="s">
        <v>64</v>
      </c>
      <c r="AL1272" t="s">
        <v>64</v>
      </c>
      <c r="AN1272" s="3"/>
      <c r="AP1272" t="s">
        <v>64</v>
      </c>
      <c r="AR1272" t="s">
        <v>64</v>
      </c>
      <c r="AS1272" t="s">
        <v>66</v>
      </c>
    </row>
    <row r="1273" spans="1:45" ht="16" x14ac:dyDescent="0.2">
      <c r="A1273">
        <v>3642</v>
      </c>
      <c r="B1273">
        <v>3642</v>
      </c>
      <c r="C1273" s="2">
        <v>45473</v>
      </c>
      <c r="D1273" t="s">
        <v>1934</v>
      </c>
      <c r="E1273" t="s">
        <v>204</v>
      </c>
      <c r="F1273" s="3">
        <v>712.19</v>
      </c>
      <c r="G1273" t="s">
        <v>47</v>
      </c>
      <c r="H1273" s="3">
        <v>0</v>
      </c>
      <c r="I1273" t="s">
        <v>104</v>
      </c>
      <c r="J1273">
        <v>2555</v>
      </c>
      <c r="K1273" t="s">
        <v>49</v>
      </c>
      <c r="L1273" t="s">
        <v>50</v>
      </c>
      <c r="M1273" t="s">
        <v>51</v>
      </c>
      <c r="N1273">
        <v>1730</v>
      </c>
      <c r="O1273" t="s">
        <v>52</v>
      </c>
      <c r="P1273" t="s">
        <v>203</v>
      </c>
      <c r="T1273" t="s">
        <v>64</v>
      </c>
      <c r="Z1273" s="3"/>
      <c r="AF1273" t="s">
        <v>63</v>
      </c>
      <c r="AH1273">
        <v>0</v>
      </c>
      <c r="AI1273" s="2">
        <v>45473</v>
      </c>
      <c r="AJ1273" t="s">
        <v>64</v>
      </c>
      <c r="AK1273" t="s">
        <v>64</v>
      </c>
      <c r="AL1273" t="s">
        <v>64</v>
      </c>
      <c r="AN1273" s="3"/>
      <c r="AP1273" t="s">
        <v>64</v>
      </c>
      <c r="AR1273" t="s">
        <v>64</v>
      </c>
      <c r="AS1273" t="s">
        <v>66</v>
      </c>
    </row>
    <row r="1274" spans="1:45" ht="16" x14ac:dyDescent="0.2">
      <c r="A1274">
        <v>3148</v>
      </c>
      <c r="B1274">
        <v>3148</v>
      </c>
      <c r="C1274" s="2">
        <v>45475.083333333343</v>
      </c>
      <c r="D1274" t="s">
        <v>1748</v>
      </c>
      <c r="E1274" t="s">
        <v>2507</v>
      </c>
      <c r="F1274" s="3">
        <v>20.23</v>
      </c>
      <c r="G1274" t="s">
        <v>47</v>
      </c>
      <c r="H1274" s="3">
        <v>0</v>
      </c>
      <c r="I1274" t="s">
        <v>48</v>
      </c>
      <c r="J1274">
        <v>2702</v>
      </c>
      <c r="K1274" t="s">
        <v>49</v>
      </c>
      <c r="L1274" t="s">
        <v>50</v>
      </c>
      <c r="M1274" t="s">
        <v>51</v>
      </c>
      <c r="N1274">
        <v>940</v>
      </c>
      <c r="O1274" t="s">
        <v>52</v>
      </c>
      <c r="P1274" t="s">
        <v>53</v>
      </c>
      <c r="T1274" t="s">
        <v>2826</v>
      </c>
      <c r="U1274" t="s">
        <v>4062</v>
      </c>
      <c r="V1274" t="s">
        <v>2713</v>
      </c>
      <c r="W1274" t="s">
        <v>56</v>
      </c>
      <c r="X1274" t="s">
        <v>4063</v>
      </c>
      <c r="Y1274" t="s">
        <v>2726</v>
      </c>
      <c r="Z1274" s="3">
        <v>19</v>
      </c>
      <c r="AA1274" t="s">
        <v>2829</v>
      </c>
      <c r="AB1274" t="s">
        <v>4064</v>
      </c>
      <c r="AC1274" t="s">
        <v>61</v>
      </c>
      <c r="AD1274" t="s">
        <v>61</v>
      </c>
      <c r="AE1274" t="s">
        <v>4065</v>
      </c>
      <c r="AF1274" t="s">
        <v>63</v>
      </c>
      <c r="AH1274">
        <v>0</v>
      </c>
      <c r="AI1274" s="2">
        <v>45475</v>
      </c>
      <c r="AJ1274" t="s">
        <v>64</v>
      </c>
      <c r="AK1274" t="s">
        <v>64</v>
      </c>
      <c r="AL1274" t="s">
        <v>4066</v>
      </c>
      <c r="AM1274" t="s">
        <v>4062</v>
      </c>
      <c r="AN1274" s="3">
        <v>20.23</v>
      </c>
      <c r="AO1274" t="s">
        <v>4064</v>
      </c>
      <c r="AP1274" t="s">
        <v>64</v>
      </c>
      <c r="AQ1274" t="s">
        <v>4065</v>
      </c>
      <c r="AR1274">
        <v>1285</v>
      </c>
      <c r="AS1274" t="s">
        <v>66</v>
      </c>
    </row>
    <row r="1275" spans="1:45" ht="16" x14ac:dyDescent="0.2">
      <c r="A1275">
        <v>3149</v>
      </c>
      <c r="B1275">
        <v>3149</v>
      </c>
      <c r="C1275" s="2">
        <v>45477.083333333343</v>
      </c>
      <c r="D1275" t="s">
        <v>1748</v>
      </c>
      <c r="E1275" t="s">
        <v>3659</v>
      </c>
      <c r="F1275" s="3">
        <v>46.41</v>
      </c>
      <c r="G1275" t="s">
        <v>47</v>
      </c>
      <c r="H1275" s="3">
        <v>0</v>
      </c>
      <c r="I1275" t="s">
        <v>48</v>
      </c>
      <c r="J1275">
        <v>2663</v>
      </c>
      <c r="K1275" t="s">
        <v>49</v>
      </c>
      <c r="L1275" t="s">
        <v>50</v>
      </c>
      <c r="M1275" t="s">
        <v>51</v>
      </c>
      <c r="N1275">
        <v>940</v>
      </c>
      <c r="O1275" t="s">
        <v>52</v>
      </c>
      <c r="P1275" t="s">
        <v>53</v>
      </c>
      <c r="T1275" t="s">
        <v>2516</v>
      </c>
      <c r="U1275" t="s">
        <v>4067</v>
      </c>
      <c r="V1275" t="s">
        <v>2658</v>
      </c>
      <c r="W1275" t="s">
        <v>56</v>
      </c>
      <c r="X1275" t="s">
        <v>4068</v>
      </c>
      <c r="Y1275" t="s">
        <v>2375</v>
      </c>
      <c r="Z1275" s="3">
        <v>19</v>
      </c>
      <c r="AA1275" t="s">
        <v>2519</v>
      </c>
      <c r="AB1275" t="s">
        <v>4069</v>
      </c>
      <c r="AC1275" t="s">
        <v>61</v>
      </c>
      <c r="AD1275" t="s">
        <v>61</v>
      </c>
      <c r="AE1275" t="s">
        <v>4070</v>
      </c>
      <c r="AF1275" t="s">
        <v>63</v>
      </c>
      <c r="AH1275">
        <v>0</v>
      </c>
      <c r="AI1275" s="2">
        <v>45477</v>
      </c>
      <c r="AJ1275" t="s">
        <v>64</v>
      </c>
      <c r="AK1275" t="s">
        <v>64</v>
      </c>
      <c r="AL1275" t="s">
        <v>4071</v>
      </c>
      <c r="AM1275" t="s">
        <v>4067</v>
      </c>
      <c r="AN1275" s="3">
        <v>46.41</v>
      </c>
      <c r="AO1275" t="s">
        <v>4069</v>
      </c>
      <c r="AP1275" t="s">
        <v>64</v>
      </c>
      <c r="AQ1275" t="s">
        <v>4070</v>
      </c>
      <c r="AR1275">
        <v>1286</v>
      </c>
      <c r="AS1275" t="s">
        <v>66</v>
      </c>
    </row>
    <row r="1276" spans="1:45" ht="16" x14ac:dyDescent="0.2">
      <c r="A1276">
        <v>3227</v>
      </c>
      <c r="B1276">
        <v>3227</v>
      </c>
      <c r="C1276" s="2">
        <v>45483.083333333343</v>
      </c>
      <c r="D1276" t="s">
        <v>1761</v>
      </c>
      <c r="E1276" t="s">
        <v>2291</v>
      </c>
      <c r="F1276" s="3">
        <v>15</v>
      </c>
      <c r="G1276" t="s">
        <v>47</v>
      </c>
      <c r="H1276" s="3">
        <v>0</v>
      </c>
      <c r="I1276" t="s">
        <v>48</v>
      </c>
      <c r="J1276">
        <v>2702</v>
      </c>
      <c r="K1276" t="s">
        <v>49</v>
      </c>
      <c r="L1276" t="s">
        <v>50</v>
      </c>
      <c r="M1276" t="s">
        <v>51</v>
      </c>
      <c r="N1276">
        <v>940</v>
      </c>
      <c r="O1276" t="s">
        <v>52</v>
      </c>
      <c r="P1276" t="s">
        <v>53</v>
      </c>
      <c r="T1276" t="s">
        <v>4072</v>
      </c>
      <c r="U1276" t="s">
        <v>4073</v>
      </c>
      <c r="V1276" t="s">
        <v>2655</v>
      </c>
      <c r="W1276" t="s">
        <v>56</v>
      </c>
      <c r="X1276" t="s">
        <v>4074</v>
      </c>
      <c r="Y1276" t="s">
        <v>2295</v>
      </c>
      <c r="Z1276" s="3">
        <v>0</v>
      </c>
      <c r="AA1276" t="s">
        <v>55</v>
      </c>
      <c r="AB1276" t="s">
        <v>4075</v>
      </c>
      <c r="AC1276" t="s">
        <v>61</v>
      </c>
      <c r="AD1276" t="s">
        <v>61</v>
      </c>
      <c r="AE1276" t="s">
        <v>4076</v>
      </c>
      <c r="AF1276" t="s">
        <v>63</v>
      </c>
      <c r="AH1276">
        <v>0</v>
      </c>
      <c r="AI1276" s="2">
        <v>45483</v>
      </c>
      <c r="AJ1276" t="s">
        <v>64</v>
      </c>
      <c r="AK1276" t="s">
        <v>64</v>
      </c>
      <c r="AL1276" t="s">
        <v>4077</v>
      </c>
      <c r="AM1276" t="s">
        <v>4073</v>
      </c>
      <c r="AN1276" s="3">
        <v>15</v>
      </c>
      <c r="AO1276" t="s">
        <v>4075</v>
      </c>
      <c r="AP1276" t="s">
        <v>64</v>
      </c>
      <c r="AQ1276" t="s">
        <v>4076</v>
      </c>
      <c r="AR1276">
        <v>1287</v>
      </c>
      <c r="AS1276" t="s">
        <v>66</v>
      </c>
    </row>
    <row r="1277" spans="1:45" ht="16" x14ac:dyDescent="0.2">
      <c r="A1277">
        <v>3230</v>
      </c>
      <c r="B1277">
        <v>3230</v>
      </c>
      <c r="C1277" s="2">
        <v>45484.083333333343</v>
      </c>
      <c r="D1277" t="s">
        <v>1748</v>
      </c>
      <c r="E1277" t="s">
        <v>2165</v>
      </c>
      <c r="F1277" s="3">
        <v>52.9</v>
      </c>
      <c r="G1277" t="s">
        <v>47</v>
      </c>
      <c r="H1277" s="3">
        <v>0</v>
      </c>
      <c r="I1277" t="s">
        <v>48</v>
      </c>
      <c r="J1277">
        <v>2900</v>
      </c>
      <c r="K1277" t="s">
        <v>49</v>
      </c>
      <c r="L1277" t="s">
        <v>50</v>
      </c>
      <c r="M1277" t="s">
        <v>51</v>
      </c>
      <c r="N1277">
        <v>940</v>
      </c>
      <c r="O1277" t="s">
        <v>52</v>
      </c>
      <c r="P1277" t="s">
        <v>53</v>
      </c>
      <c r="T1277" t="s">
        <v>2313</v>
      </c>
      <c r="U1277" t="s">
        <v>4078</v>
      </c>
      <c r="V1277" t="s">
        <v>2747</v>
      </c>
      <c r="W1277" t="s">
        <v>56</v>
      </c>
      <c r="X1277" t="s">
        <v>4079</v>
      </c>
      <c r="Y1277" t="s">
        <v>3976</v>
      </c>
      <c r="Z1277" s="3">
        <v>19</v>
      </c>
      <c r="AA1277" t="s">
        <v>2316</v>
      </c>
      <c r="AB1277" t="s">
        <v>4080</v>
      </c>
      <c r="AC1277" t="s">
        <v>61</v>
      </c>
      <c r="AD1277" t="s">
        <v>61</v>
      </c>
      <c r="AE1277" t="s">
        <v>4081</v>
      </c>
      <c r="AF1277" t="s">
        <v>63</v>
      </c>
      <c r="AH1277">
        <v>0</v>
      </c>
      <c r="AI1277" s="2">
        <v>45484</v>
      </c>
      <c r="AJ1277" t="s">
        <v>64</v>
      </c>
      <c r="AK1277" t="s">
        <v>64</v>
      </c>
      <c r="AL1277" t="s">
        <v>4082</v>
      </c>
      <c r="AM1277" t="s">
        <v>4078</v>
      </c>
      <c r="AN1277" s="3">
        <v>52.9</v>
      </c>
      <c r="AO1277" t="s">
        <v>4080</v>
      </c>
      <c r="AP1277" t="s">
        <v>64</v>
      </c>
      <c r="AQ1277" t="s">
        <v>4081</v>
      </c>
      <c r="AR1277">
        <v>1288</v>
      </c>
      <c r="AS1277" t="s">
        <v>66</v>
      </c>
    </row>
    <row r="1278" spans="1:45" ht="16" x14ac:dyDescent="0.2">
      <c r="A1278">
        <v>3231</v>
      </c>
      <c r="B1278">
        <v>3231</v>
      </c>
      <c r="C1278" s="2">
        <v>45488.083333333343</v>
      </c>
      <c r="E1278" t="s">
        <v>215</v>
      </c>
      <c r="F1278" s="3">
        <v>1239.99</v>
      </c>
      <c r="G1278" t="s">
        <v>47</v>
      </c>
      <c r="H1278" s="3">
        <v>0</v>
      </c>
      <c r="I1278" t="s">
        <v>48</v>
      </c>
      <c r="J1278">
        <v>1700</v>
      </c>
      <c r="K1278" t="s">
        <v>52</v>
      </c>
      <c r="L1278" t="s">
        <v>203</v>
      </c>
      <c r="N1278">
        <v>940</v>
      </c>
      <c r="O1278" t="s">
        <v>52</v>
      </c>
      <c r="P1278" t="s">
        <v>53</v>
      </c>
      <c r="T1278" t="s">
        <v>3793</v>
      </c>
      <c r="U1278" t="s">
        <v>4083</v>
      </c>
      <c r="Z1278" s="3"/>
      <c r="AF1278" t="s">
        <v>63</v>
      </c>
      <c r="AH1278">
        <v>0</v>
      </c>
      <c r="AI1278" s="2">
        <v>45488</v>
      </c>
      <c r="AJ1278" t="s">
        <v>64</v>
      </c>
      <c r="AK1278" t="s">
        <v>64</v>
      </c>
      <c r="AL1278" t="s">
        <v>4084</v>
      </c>
      <c r="AM1278" t="s">
        <v>4083</v>
      </c>
      <c r="AN1278" s="3"/>
      <c r="AP1278" t="s">
        <v>64</v>
      </c>
      <c r="AR1278">
        <v>1289</v>
      </c>
      <c r="AS1278" t="s">
        <v>66</v>
      </c>
    </row>
    <row r="1279" spans="1:45" ht="16" x14ac:dyDescent="0.2">
      <c r="A1279">
        <v>3518</v>
      </c>
      <c r="B1279">
        <v>3518</v>
      </c>
      <c r="C1279" s="2">
        <v>45490</v>
      </c>
      <c r="D1279" t="s">
        <v>1761</v>
      </c>
      <c r="E1279" t="s">
        <v>4085</v>
      </c>
      <c r="F1279" s="3">
        <v>17.010000000000002</v>
      </c>
      <c r="G1279" t="s">
        <v>47</v>
      </c>
      <c r="H1279" s="3">
        <v>0</v>
      </c>
      <c r="I1279" t="s">
        <v>104</v>
      </c>
      <c r="J1279">
        <v>942</v>
      </c>
      <c r="K1279" t="s">
        <v>52</v>
      </c>
      <c r="L1279" t="s">
        <v>53</v>
      </c>
      <c r="N1279">
        <v>2720</v>
      </c>
      <c r="O1279" t="s">
        <v>49</v>
      </c>
      <c r="P1279" t="s">
        <v>50</v>
      </c>
      <c r="Q1279" t="s">
        <v>51</v>
      </c>
      <c r="T1279" t="s">
        <v>4002</v>
      </c>
      <c r="U1279" t="s">
        <v>4086</v>
      </c>
      <c r="Z1279" s="3"/>
      <c r="AF1279" t="s">
        <v>63</v>
      </c>
      <c r="AH1279">
        <v>0</v>
      </c>
      <c r="AI1279" s="2">
        <v>45490</v>
      </c>
      <c r="AJ1279" t="s">
        <v>64</v>
      </c>
      <c r="AK1279" t="s">
        <v>64</v>
      </c>
      <c r="AL1279" t="s">
        <v>4087</v>
      </c>
      <c r="AM1279" t="s">
        <v>4086</v>
      </c>
      <c r="AN1279" s="3"/>
      <c r="AP1279" t="s">
        <v>64</v>
      </c>
      <c r="AR1279">
        <v>1304</v>
      </c>
      <c r="AS1279" t="s">
        <v>66</v>
      </c>
    </row>
    <row r="1280" spans="1:45" ht="16" x14ac:dyDescent="0.2">
      <c r="A1280">
        <v>3332</v>
      </c>
      <c r="B1280">
        <v>3332</v>
      </c>
      <c r="C1280" s="2">
        <v>45492</v>
      </c>
      <c r="E1280" t="s">
        <v>4088</v>
      </c>
      <c r="F1280" s="3">
        <v>262.16000000000003</v>
      </c>
      <c r="G1280" t="s">
        <v>47</v>
      </c>
      <c r="H1280" s="3">
        <v>0</v>
      </c>
      <c r="I1280" t="s">
        <v>104</v>
      </c>
      <c r="J1280">
        <v>942</v>
      </c>
      <c r="K1280" t="s">
        <v>52</v>
      </c>
      <c r="L1280" t="s">
        <v>53</v>
      </c>
      <c r="N1280">
        <v>705</v>
      </c>
      <c r="O1280" t="s">
        <v>52</v>
      </c>
      <c r="P1280" t="s">
        <v>53</v>
      </c>
      <c r="T1280" t="s">
        <v>4089</v>
      </c>
      <c r="U1280" t="s">
        <v>4090</v>
      </c>
      <c r="Z1280" s="3"/>
      <c r="AF1280" t="s">
        <v>63</v>
      </c>
      <c r="AH1280">
        <v>0</v>
      </c>
      <c r="AI1280" s="2">
        <v>45492</v>
      </c>
      <c r="AJ1280" t="s">
        <v>64</v>
      </c>
      <c r="AK1280" t="s">
        <v>64</v>
      </c>
      <c r="AL1280" t="s">
        <v>4091</v>
      </c>
      <c r="AM1280" t="s">
        <v>4090</v>
      </c>
      <c r="AN1280" s="3"/>
      <c r="AP1280" t="s">
        <v>64</v>
      </c>
      <c r="AR1280">
        <v>1305</v>
      </c>
      <c r="AS1280" t="s">
        <v>66</v>
      </c>
    </row>
    <row r="1281" spans="1:45" ht="16" x14ac:dyDescent="0.2">
      <c r="A1281">
        <v>3256</v>
      </c>
      <c r="B1281">
        <v>3256</v>
      </c>
      <c r="C1281" s="2">
        <v>45492.083333333343</v>
      </c>
      <c r="D1281" t="s">
        <v>1748</v>
      </c>
      <c r="E1281" t="s">
        <v>652</v>
      </c>
      <c r="F1281" s="3">
        <v>50</v>
      </c>
      <c r="G1281" t="s">
        <v>47</v>
      </c>
      <c r="H1281" s="3">
        <v>0</v>
      </c>
      <c r="I1281" t="s">
        <v>48</v>
      </c>
      <c r="J1281">
        <v>2705</v>
      </c>
      <c r="K1281" t="s">
        <v>49</v>
      </c>
      <c r="L1281" t="s">
        <v>50</v>
      </c>
      <c r="M1281" t="s">
        <v>51</v>
      </c>
      <c r="N1281">
        <v>940</v>
      </c>
      <c r="O1281" t="s">
        <v>52</v>
      </c>
      <c r="P1281" t="s">
        <v>53</v>
      </c>
      <c r="T1281" t="s">
        <v>653</v>
      </c>
      <c r="U1281" t="s">
        <v>4092</v>
      </c>
      <c r="Z1281" s="3"/>
      <c r="AF1281" t="s">
        <v>63</v>
      </c>
      <c r="AH1281">
        <v>0</v>
      </c>
      <c r="AI1281" s="2">
        <v>45492</v>
      </c>
      <c r="AJ1281" t="s">
        <v>64</v>
      </c>
      <c r="AK1281" t="s">
        <v>64</v>
      </c>
      <c r="AL1281" t="s">
        <v>4093</v>
      </c>
      <c r="AM1281" t="s">
        <v>4092</v>
      </c>
      <c r="AN1281" s="3"/>
      <c r="AP1281" t="s">
        <v>64</v>
      </c>
      <c r="AR1281">
        <v>1291</v>
      </c>
      <c r="AS1281" t="s">
        <v>66</v>
      </c>
    </row>
    <row r="1282" spans="1:45" ht="16" x14ac:dyDescent="0.2">
      <c r="A1282">
        <v>3232</v>
      </c>
      <c r="B1282">
        <v>3232</v>
      </c>
      <c r="C1282" s="2">
        <v>45492.083333333343</v>
      </c>
      <c r="E1282" t="s">
        <v>744</v>
      </c>
      <c r="F1282" s="3">
        <v>262.16000000000003</v>
      </c>
      <c r="G1282" t="s">
        <v>47</v>
      </c>
      <c r="H1282" s="3">
        <v>0</v>
      </c>
      <c r="I1282" t="s">
        <v>48</v>
      </c>
      <c r="J1282">
        <v>705</v>
      </c>
      <c r="K1282" t="s">
        <v>52</v>
      </c>
      <c r="L1282" t="s">
        <v>53</v>
      </c>
      <c r="N1282">
        <v>940</v>
      </c>
      <c r="O1282" t="s">
        <v>52</v>
      </c>
      <c r="P1282" t="s">
        <v>53</v>
      </c>
      <c r="T1282" t="s">
        <v>4094</v>
      </c>
      <c r="U1282" t="s">
        <v>3501</v>
      </c>
      <c r="Z1282" s="3"/>
      <c r="AF1282" t="s">
        <v>63</v>
      </c>
      <c r="AH1282">
        <v>0</v>
      </c>
      <c r="AI1282" s="2">
        <v>45492</v>
      </c>
      <c r="AJ1282" t="s">
        <v>64</v>
      </c>
      <c r="AK1282" t="s">
        <v>64</v>
      </c>
      <c r="AL1282" t="s">
        <v>4095</v>
      </c>
      <c r="AM1282" t="s">
        <v>3501</v>
      </c>
      <c r="AN1282" s="3"/>
      <c r="AP1282" t="s">
        <v>64</v>
      </c>
      <c r="AR1282">
        <v>1290</v>
      </c>
      <c r="AS1282" t="s">
        <v>66</v>
      </c>
    </row>
    <row r="1283" spans="1:45" ht="16" x14ac:dyDescent="0.2">
      <c r="A1283">
        <v>3333</v>
      </c>
      <c r="B1283">
        <v>3333</v>
      </c>
      <c r="C1283" s="2">
        <v>45495</v>
      </c>
      <c r="D1283" t="s">
        <v>1761</v>
      </c>
      <c r="E1283" t="s">
        <v>3904</v>
      </c>
      <c r="F1283" s="3">
        <v>21.88</v>
      </c>
      <c r="G1283" t="s">
        <v>47</v>
      </c>
      <c r="H1283" s="3">
        <v>0</v>
      </c>
      <c r="I1283" t="s">
        <v>48</v>
      </c>
      <c r="J1283">
        <v>2720</v>
      </c>
      <c r="K1283" t="s">
        <v>49</v>
      </c>
      <c r="L1283" t="s">
        <v>50</v>
      </c>
      <c r="M1283" t="s">
        <v>51</v>
      </c>
      <c r="N1283">
        <v>942</v>
      </c>
      <c r="O1283" t="s">
        <v>52</v>
      </c>
      <c r="P1283" t="s">
        <v>53</v>
      </c>
      <c r="T1283" t="s">
        <v>4096</v>
      </c>
      <c r="U1283" t="s">
        <v>4097</v>
      </c>
      <c r="V1283" t="s">
        <v>2786</v>
      </c>
      <c r="W1283" t="s">
        <v>56</v>
      </c>
      <c r="X1283" t="s">
        <v>4098</v>
      </c>
      <c r="Y1283" t="s">
        <v>2036</v>
      </c>
      <c r="Z1283" s="3">
        <v>19</v>
      </c>
      <c r="AA1283" t="s">
        <v>2344</v>
      </c>
      <c r="AB1283" t="s">
        <v>4099</v>
      </c>
      <c r="AC1283" t="s">
        <v>61</v>
      </c>
      <c r="AD1283" t="s">
        <v>61</v>
      </c>
      <c r="AE1283" t="s">
        <v>4100</v>
      </c>
      <c r="AF1283" t="s">
        <v>63</v>
      </c>
      <c r="AH1283">
        <v>0</v>
      </c>
      <c r="AI1283" s="2">
        <v>45495</v>
      </c>
      <c r="AJ1283" t="s">
        <v>64</v>
      </c>
      <c r="AK1283" t="s">
        <v>64</v>
      </c>
      <c r="AL1283" t="s">
        <v>4101</v>
      </c>
      <c r="AM1283" t="s">
        <v>4097</v>
      </c>
      <c r="AN1283" s="3">
        <v>21.88</v>
      </c>
      <c r="AO1283" t="s">
        <v>4099</v>
      </c>
      <c r="AP1283" t="s">
        <v>64</v>
      </c>
      <c r="AQ1283" t="s">
        <v>4100</v>
      </c>
      <c r="AR1283">
        <v>1306</v>
      </c>
      <c r="AS1283" t="s">
        <v>66</v>
      </c>
    </row>
    <row r="1284" spans="1:45" ht="16" x14ac:dyDescent="0.2">
      <c r="A1284">
        <v>3334</v>
      </c>
      <c r="B1284">
        <v>3334</v>
      </c>
      <c r="C1284" s="2">
        <v>45495</v>
      </c>
      <c r="D1284" t="s">
        <v>1748</v>
      </c>
      <c r="E1284" t="s">
        <v>3911</v>
      </c>
      <c r="F1284" s="3">
        <v>0.38</v>
      </c>
      <c r="G1284" t="s">
        <v>47</v>
      </c>
      <c r="H1284" s="3">
        <v>0</v>
      </c>
      <c r="I1284" t="s">
        <v>48</v>
      </c>
      <c r="J1284">
        <v>2705</v>
      </c>
      <c r="K1284" t="s">
        <v>49</v>
      </c>
      <c r="L1284" t="s">
        <v>50</v>
      </c>
      <c r="M1284" t="s">
        <v>51</v>
      </c>
      <c r="N1284">
        <v>942</v>
      </c>
      <c r="O1284" t="s">
        <v>52</v>
      </c>
      <c r="P1284" t="s">
        <v>53</v>
      </c>
      <c r="T1284" t="s">
        <v>4096</v>
      </c>
      <c r="U1284" t="s">
        <v>4097</v>
      </c>
      <c r="V1284" t="s">
        <v>2786</v>
      </c>
      <c r="W1284" t="s">
        <v>56</v>
      </c>
      <c r="X1284" t="s">
        <v>4098</v>
      </c>
      <c r="Y1284" t="s">
        <v>2036</v>
      </c>
      <c r="Z1284" s="3">
        <v>19</v>
      </c>
      <c r="AA1284" t="s">
        <v>2344</v>
      </c>
      <c r="AB1284" t="s">
        <v>4099</v>
      </c>
      <c r="AC1284" t="s">
        <v>61</v>
      </c>
      <c r="AD1284" t="s">
        <v>61</v>
      </c>
      <c r="AE1284" t="s">
        <v>4100</v>
      </c>
      <c r="AF1284" t="s">
        <v>63</v>
      </c>
      <c r="AH1284">
        <v>0</v>
      </c>
      <c r="AI1284" s="2">
        <v>45495</v>
      </c>
      <c r="AJ1284" t="s">
        <v>64</v>
      </c>
      <c r="AK1284" t="s">
        <v>64</v>
      </c>
      <c r="AL1284" t="s">
        <v>4101</v>
      </c>
      <c r="AM1284" t="s">
        <v>4097</v>
      </c>
      <c r="AN1284" s="3">
        <v>21.88</v>
      </c>
      <c r="AO1284" t="s">
        <v>4099</v>
      </c>
      <c r="AP1284" t="s">
        <v>64</v>
      </c>
      <c r="AQ1284" t="s">
        <v>4100</v>
      </c>
      <c r="AR1284">
        <v>1306</v>
      </c>
      <c r="AS1284" t="s">
        <v>66</v>
      </c>
    </row>
    <row r="1285" spans="1:45" ht="16" x14ac:dyDescent="0.2">
      <c r="A1285">
        <v>3530</v>
      </c>
      <c r="B1285">
        <v>3530</v>
      </c>
      <c r="C1285" s="2">
        <v>45495.083333333343</v>
      </c>
      <c r="D1285" t="s">
        <v>1761</v>
      </c>
      <c r="E1285" t="s">
        <v>4102</v>
      </c>
      <c r="F1285" s="3">
        <v>9.27</v>
      </c>
      <c r="G1285" t="s">
        <v>47</v>
      </c>
      <c r="H1285" s="3">
        <v>0</v>
      </c>
      <c r="I1285" t="s">
        <v>48</v>
      </c>
      <c r="J1285">
        <v>2555</v>
      </c>
      <c r="K1285" t="s">
        <v>49</v>
      </c>
      <c r="L1285" t="s">
        <v>50</v>
      </c>
      <c r="M1285" t="s">
        <v>51</v>
      </c>
      <c r="N1285">
        <v>940</v>
      </c>
      <c r="O1285" t="s">
        <v>52</v>
      </c>
      <c r="P1285" t="s">
        <v>53</v>
      </c>
      <c r="T1285" t="s">
        <v>4103</v>
      </c>
      <c r="U1285" t="s">
        <v>4104</v>
      </c>
      <c r="V1285" t="s">
        <v>3041</v>
      </c>
      <c r="W1285" t="s">
        <v>56</v>
      </c>
      <c r="X1285" t="s">
        <v>4105</v>
      </c>
      <c r="Y1285" t="s">
        <v>4106</v>
      </c>
      <c r="Z1285" s="3">
        <v>0</v>
      </c>
      <c r="AA1285" t="s">
        <v>4107</v>
      </c>
      <c r="AB1285" t="s">
        <v>4108</v>
      </c>
      <c r="AC1285" t="s">
        <v>61</v>
      </c>
      <c r="AD1285" t="s">
        <v>61</v>
      </c>
      <c r="AE1285" t="s">
        <v>4109</v>
      </c>
      <c r="AF1285" t="s">
        <v>63</v>
      </c>
      <c r="AH1285">
        <v>0</v>
      </c>
      <c r="AI1285" s="2">
        <v>45495</v>
      </c>
      <c r="AJ1285" t="s">
        <v>64</v>
      </c>
      <c r="AK1285" t="s">
        <v>64</v>
      </c>
      <c r="AL1285" t="s">
        <v>4110</v>
      </c>
      <c r="AM1285" t="s">
        <v>4104</v>
      </c>
      <c r="AN1285" s="3">
        <v>181.75</v>
      </c>
      <c r="AO1285" t="s">
        <v>4108</v>
      </c>
      <c r="AP1285" t="s">
        <v>64</v>
      </c>
      <c r="AQ1285" t="s">
        <v>4109</v>
      </c>
      <c r="AR1285">
        <v>1292</v>
      </c>
      <c r="AS1285" t="s">
        <v>66</v>
      </c>
    </row>
    <row r="1286" spans="1:45" ht="16" x14ac:dyDescent="0.2">
      <c r="A1286">
        <v>3531</v>
      </c>
      <c r="B1286">
        <v>3531</v>
      </c>
      <c r="C1286" s="2">
        <v>45495.083333333343</v>
      </c>
      <c r="D1286" t="s">
        <v>1814</v>
      </c>
      <c r="E1286" t="s">
        <v>4102</v>
      </c>
      <c r="F1286" s="3">
        <v>82.49</v>
      </c>
      <c r="G1286" t="s">
        <v>47</v>
      </c>
      <c r="H1286" s="3">
        <v>0</v>
      </c>
      <c r="I1286" t="s">
        <v>48</v>
      </c>
      <c r="J1286">
        <v>2555</v>
      </c>
      <c r="K1286" t="s">
        <v>49</v>
      </c>
      <c r="L1286" t="s">
        <v>50</v>
      </c>
      <c r="M1286" t="s">
        <v>51</v>
      </c>
      <c r="N1286">
        <v>940</v>
      </c>
      <c r="O1286" t="s">
        <v>52</v>
      </c>
      <c r="P1286" t="s">
        <v>53</v>
      </c>
      <c r="T1286" t="s">
        <v>4103</v>
      </c>
      <c r="U1286" t="s">
        <v>4104</v>
      </c>
      <c r="V1286" t="s">
        <v>3041</v>
      </c>
      <c r="W1286" t="s">
        <v>56</v>
      </c>
      <c r="X1286" t="s">
        <v>4105</v>
      </c>
      <c r="Y1286" t="s">
        <v>4106</v>
      </c>
      <c r="Z1286" s="3">
        <v>0</v>
      </c>
      <c r="AA1286" t="s">
        <v>4107</v>
      </c>
      <c r="AB1286" t="s">
        <v>4108</v>
      </c>
      <c r="AC1286" t="s">
        <v>61</v>
      </c>
      <c r="AD1286" t="s">
        <v>61</v>
      </c>
      <c r="AE1286" t="s">
        <v>4109</v>
      </c>
      <c r="AF1286" t="s">
        <v>63</v>
      </c>
      <c r="AH1286">
        <v>0</v>
      </c>
      <c r="AI1286" s="2">
        <v>45495</v>
      </c>
      <c r="AJ1286" t="s">
        <v>64</v>
      </c>
      <c r="AK1286" t="s">
        <v>64</v>
      </c>
      <c r="AL1286" t="s">
        <v>4110</v>
      </c>
      <c r="AM1286" t="s">
        <v>4104</v>
      </c>
      <c r="AN1286" s="3">
        <v>181.75</v>
      </c>
      <c r="AO1286" t="s">
        <v>4108</v>
      </c>
      <c r="AP1286" t="s">
        <v>64</v>
      </c>
      <c r="AQ1286" t="s">
        <v>4109</v>
      </c>
      <c r="AR1286">
        <v>1292</v>
      </c>
      <c r="AS1286" t="s">
        <v>66</v>
      </c>
    </row>
    <row r="1287" spans="1:45" ht="16" x14ac:dyDescent="0.2">
      <c r="A1287">
        <v>3532</v>
      </c>
      <c r="B1287">
        <v>3532</v>
      </c>
      <c r="C1287" s="2">
        <v>45495.083333333343</v>
      </c>
      <c r="D1287" t="s">
        <v>3018</v>
      </c>
      <c r="E1287" t="s">
        <v>4102</v>
      </c>
      <c r="F1287" s="3">
        <v>89.99</v>
      </c>
      <c r="G1287" t="s">
        <v>47</v>
      </c>
      <c r="H1287" s="3">
        <v>0</v>
      </c>
      <c r="I1287" t="s">
        <v>48</v>
      </c>
      <c r="J1287">
        <v>2555</v>
      </c>
      <c r="K1287" t="s">
        <v>49</v>
      </c>
      <c r="L1287" t="s">
        <v>50</v>
      </c>
      <c r="M1287" t="s">
        <v>51</v>
      </c>
      <c r="N1287">
        <v>940</v>
      </c>
      <c r="O1287" t="s">
        <v>52</v>
      </c>
      <c r="P1287" t="s">
        <v>53</v>
      </c>
      <c r="T1287" t="s">
        <v>4103</v>
      </c>
      <c r="U1287" t="s">
        <v>4104</v>
      </c>
      <c r="V1287" t="s">
        <v>3041</v>
      </c>
      <c r="W1287" t="s">
        <v>56</v>
      </c>
      <c r="X1287" t="s">
        <v>4105</v>
      </c>
      <c r="Y1287" t="s">
        <v>4106</v>
      </c>
      <c r="Z1287" s="3">
        <v>0</v>
      </c>
      <c r="AA1287" t="s">
        <v>4107</v>
      </c>
      <c r="AB1287" t="s">
        <v>4108</v>
      </c>
      <c r="AC1287" t="s">
        <v>61</v>
      </c>
      <c r="AD1287" t="s">
        <v>61</v>
      </c>
      <c r="AE1287" t="s">
        <v>4109</v>
      </c>
      <c r="AF1287" t="s">
        <v>63</v>
      </c>
      <c r="AH1287">
        <v>0</v>
      </c>
      <c r="AI1287" s="2">
        <v>45495</v>
      </c>
      <c r="AJ1287" t="s">
        <v>64</v>
      </c>
      <c r="AK1287" t="s">
        <v>64</v>
      </c>
      <c r="AL1287" t="s">
        <v>4110</v>
      </c>
      <c r="AM1287" t="s">
        <v>4104</v>
      </c>
      <c r="AN1287" s="3">
        <v>181.75</v>
      </c>
      <c r="AO1287" t="s">
        <v>4108</v>
      </c>
      <c r="AP1287" t="s">
        <v>64</v>
      </c>
      <c r="AQ1287" t="s">
        <v>4109</v>
      </c>
      <c r="AR1287">
        <v>1292</v>
      </c>
      <c r="AS1287" t="s">
        <v>66</v>
      </c>
    </row>
    <row r="1288" spans="1:45" ht="16" x14ac:dyDescent="0.2">
      <c r="A1288">
        <v>3257</v>
      </c>
      <c r="B1288">
        <v>3257</v>
      </c>
      <c r="C1288" s="2">
        <v>45496</v>
      </c>
      <c r="D1288" t="s">
        <v>1761</v>
      </c>
      <c r="E1288" t="s">
        <v>4111</v>
      </c>
      <c r="F1288" s="3">
        <v>4.99</v>
      </c>
      <c r="G1288" t="s">
        <v>47</v>
      </c>
      <c r="H1288" s="3">
        <v>0</v>
      </c>
      <c r="I1288" t="s">
        <v>48</v>
      </c>
      <c r="J1288">
        <v>2720</v>
      </c>
      <c r="K1288" t="s">
        <v>49</v>
      </c>
      <c r="L1288" t="s">
        <v>50</v>
      </c>
      <c r="M1288" t="s">
        <v>51</v>
      </c>
      <c r="N1288">
        <v>942</v>
      </c>
      <c r="O1288" t="s">
        <v>52</v>
      </c>
      <c r="P1288" t="s">
        <v>53</v>
      </c>
      <c r="T1288" t="s">
        <v>1043</v>
      </c>
      <c r="U1288" t="s">
        <v>4112</v>
      </c>
      <c r="V1288" t="s">
        <v>2755</v>
      </c>
      <c r="W1288" t="s">
        <v>56</v>
      </c>
      <c r="X1288" t="s">
        <v>4113</v>
      </c>
      <c r="Y1288" t="s">
        <v>953</v>
      </c>
      <c r="Z1288" s="3">
        <v>19</v>
      </c>
      <c r="AA1288" t="s">
        <v>1046</v>
      </c>
      <c r="AB1288" t="s">
        <v>4114</v>
      </c>
      <c r="AC1288" t="s">
        <v>61</v>
      </c>
      <c r="AD1288" t="s">
        <v>61</v>
      </c>
      <c r="AE1288" t="s">
        <v>4115</v>
      </c>
      <c r="AF1288" t="s">
        <v>63</v>
      </c>
      <c r="AH1288">
        <v>0</v>
      </c>
      <c r="AI1288" s="2">
        <v>45496</v>
      </c>
      <c r="AJ1288" t="s">
        <v>64</v>
      </c>
      <c r="AK1288" t="s">
        <v>64</v>
      </c>
      <c r="AL1288" t="s">
        <v>4116</v>
      </c>
      <c r="AM1288" t="s">
        <v>4112</v>
      </c>
      <c r="AN1288" s="3">
        <v>4.99</v>
      </c>
      <c r="AO1288" t="s">
        <v>4114</v>
      </c>
      <c r="AP1288" t="s">
        <v>64</v>
      </c>
      <c r="AQ1288" t="s">
        <v>4115</v>
      </c>
      <c r="AR1288">
        <v>1307</v>
      </c>
      <c r="AS1288" t="s">
        <v>66</v>
      </c>
    </row>
    <row r="1289" spans="1:45" ht="16" x14ac:dyDescent="0.2">
      <c r="A1289">
        <v>3235</v>
      </c>
      <c r="B1289">
        <v>3235</v>
      </c>
      <c r="C1289" s="2">
        <v>45496.083333333343</v>
      </c>
      <c r="D1289" t="s">
        <v>1814</v>
      </c>
      <c r="E1289" t="s">
        <v>2057</v>
      </c>
      <c r="F1289" s="3">
        <v>22</v>
      </c>
      <c r="G1289" t="s">
        <v>47</v>
      </c>
      <c r="H1289" s="3">
        <v>0</v>
      </c>
      <c r="I1289" t="s">
        <v>48</v>
      </c>
      <c r="J1289">
        <v>2710</v>
      </c>
      <c r="K1289" t="s">
        <v>49</v>
      </c>
      <c r="L1289" t="s">
        <v>50</v>
      </c>
      <c r="M1289" t="s">
        <v>51</v>
      </c>
      <c r="N1289">
        <v>940</v>
      </c>
      <c r="O1289" t="s">
        <v>52</v>
      </c>
      <c r="P1289" t="s">
        <v>53</v>
      </c>
      <c r="T1289" t="s">
        <v>4117</v>
      </c>
      <c r="U1289" t="s">
        <v>4118</v>
      </c>
      <c r="V1289" t="s">
        <v>2752</v>
      </c>
      <c r="W1289" t="s">
        <v>56</v>
      </c>
      <c r="X1289" t="s">
        <v>4119</v>
      </c>
      <c r="Y1289" t="s">
        <v>2061</v>
      </c>
      <c r="Z1289" s="3">
        <v>19</v>
      </c>
      <c r="AA1289" t="s">
        <v>182</v>
      </c>
      <c r="AB1289" t="s">
        <v>4114</v>
      </c>
      <c r="AC1289" t="s">
        <v>61</v>
      </c>
      <c r="AD1289" t="s">
        <v>61</v>
      </c>
      <c r="AE1289" t="s">
        <v>4120</v>
      </c>
      <c r="AF1289" t="s">
        <v>63</v>
      </c>
      <c r="AH1289">
        <v>0</v>
      </c>
      <c r="AI1289" s="2">
        <v>45496</v>
      </c>
      <c r="AJ1289" t="s">
        <v>64</v>
      </c>
      <c r="AK1289" t="s">
        <v>64</v>
      </c>
      <c r="AL1289" t="s">
        <v>4121</v>
      </c>
      <c r="AM1289" t="s">
        <v>4118</v>
      </c>
      <c r="AN1289" s="3">
        <v>22</v>
      </c>
      <c r="AO1289" t="s">
        <v>4114</v>
      </c>
      <c r="AP1289" t="s">
        <v>64</v>
      </c>
      <c r="AQ1289" t="s">
        <v>4120</v>
      </c>
      <c r="AR1289">
        <v>1293</v>
      </c>
      <c r="AS1289" t="s">
        <v>66</v>
      </c>
    </row>
    <row r="1290" spans="1:45" ht="16" x14ac:dyDescent="0.2">
      <c r="A1290">
        <v>3246</v>
      </c>
      <c r="B1290">
        <v>3246</v>
      </c>
      <c r="C1290" s="2">
        <v>45497.083333333343</v>
      </c>
      <c r="D1290" t="s">
        <v>1748</v>
      </c>
      <c r="E1290" t="s">
        <v>3514</v>
      </c>
      <c r="F1290" s="3">
        <v>9.5</v>
      </c>
      <c r="G1290" t="s">
        <v>47</v>
      </c>
      <c r="H1290" s="3">
        <v>0</v>
      </c>
      <c r="I1290" t="s">
        <v>48</v>
      </c>
      <c r="J1290">
        <v>2705</v>
      </c>
      <c r="K1290" t="s">
        <v>49</v>
      </c>
      <c r="L1290" t="s">
        <v>50</v>
      </c>
      <c r="M1290" t="s">
        <v>51</v>
      </c>
      <c r="N1290">
        <v>940</v>
      </c>
      <c r="O1290" t="s">
        <v>52</v>
      </c>
      <c r="P1290" t="s">
        <v>53</v>
      </c>
      <c r="T1290" t="s">
        <v>4122</v>
      </c>
      <c r="U1290" t="s">
        <v>4123</v>
      </c>
      <c r="V1290" t="s">
        <v>2721</v>
      </c>
      <c r="W1290" t="s">
        <v>56</v>
      </c>
      <c r="X1290" t="s">
        <v>4124</v>
      </c>
      <c r="Y1290" t="s">
        <v>3368</v>
      </c>
      <c r="Z1290" s="3">
        <v>0</v>
      </c>
      <c r="AA1290" t="s">
        <v>4125</v>
      </c>
      <c r="AB1290" t="s">
        <v>4114</v>
      </c>
      <c r="AC1290" t="s">
        <v>61</v>
      </c>
      <c r="AD1290" t="s">
        <v>61</v>
      </c>
      <c r="AE1290" t="s">
        <v>4126</v>
      </c>
      <c r="AF1290" t="s">
        <v>63</v>
      </c>
      <c r="AH1290">
        <v>0</v>
      </c>
      <c r="AI1290" s="2">
        <v>45497</v>
      </c>
      <c r="AJ1290" t="s">
        <v>64</v>
      </c>
      <c r="AK1290" t="s">
        <v>64</v>
      </c>
      <c r="AL1290" t="s">
        <v>4127</v>
      </c>
      <c r="AM1290" t="s">
        <v>4123</v>
      </c>
      <c r="AN1290" s="3">
        <v>427.5</v>
      </c>
      <c r="AO1290" t="s">
        <v>4114</v>
      </c>
      <c r="AP1290" t="s">
        <v>64</v>
      </c>
      <c r="AQ1290" t="s">
        <v>4126</v>
      </c>
      <c r="AR1290">
        <v>1294</v>
      </c>
      <c r="AS1290" t="s">
        <v>66</v>
      </c>
    </row>
    <row r="1291" spans="1:45" ht="16" x14ac:dyDescent="0.2">
      <c r="A1291">
        <v>3247</v>
      </c>
      <c r="B1291">
        <v>3247</v>
      </c>
      <c r="C1291" s="2">
        <v>45497.083333333343</v>
      </c>
      <c r="D1291" t="s">
        <v>1814</v>
      </c>
      <c r="E1291" t="s">
        <v>3868</v>
      </c>
      <c r="F1291" s="3">
        <v>427.5</v>
      </c>
      <c r="G1291" t="s">
        <v>47</v>
      </c>
      <c r="H1291" s="3">
        <v>0</v>
      </c>
      <c r="I1291" t="s">
        <v>48</v>
      </c>
      <c r="J1291">
        <v>2722</v>
      </c>
      <c r="K1291" t="s">
        <v>49</v>
      </c>
      <c r="L1291" t="s">
        <v>50</v>
      </c>
      <c r="M1291" t="s">
        <v>51</v>
      </c>
      <c r="N1291">
        <v>940</v>
      </c>
      <c r="O1291" t="s">
        <v>52</v>
      </c>
      <c r="P1291" t="s">
        <v>53</v>
      </c>
      <c r="T1291" t="s">
        <v>4122</v>
      </c>
      <c r="U1291" t="s">
        <v>4123</v>
      </c>
      <c r="V1291" t="s">
        <v>2721</v>
      </c>
      <c r="W1291" t="s">
        <v>56</v>
      </c>
      <c r="X1291" t="s">
        <v>4124</v>
      </c>
      <c r="Y1291" t="s">
        <v>3368</v>
      </c>
      <c r="Z1291" s="3">
        <v>0</v>
      </c>
      <c r="AA1291" t="s">
        <v>4125</v>
      </c>
      <c r="AB1291" t="s">
        <v>4114</v>
      </c>
      <c r="AC1291" t="s">
        <v>61</v>
      </c>
      <c r="AD1291" t="s">
        <v>61</v>
      </c>
      <c r="AE1291" t="s">
        <v>4126</v>
      </c>
      <c r="AF1291" t="s">
        <v>63</v>
      </c>
      <c r="AH1291">
        <v>0</v>
      </c>
      <c r="AI1291" s="2">
        <v>45497</v>
      </c>
      <c r="AJ1291" t="s">
        <v>64</v>
      </c>
      <c r="AK1291" t="s">
        <v>64</v>
      </c>
      <c r="AL1291" t="s">
        <v>4127</v>
      </c>
      <c r="AM1291" t="s">
        <v>4123</v>
      </c>
      <c r="AN1291" s="3">
        <v>427.5</v>
      </c>
      <c r="AO1291" t="s">
        <v>4114</v>
      </c>
      <c r="AP1291" t="s">
        <v>64</v>
      </c>
      <c r="AQ1291" t="s">
        <v>4126</v>
      </c>
      <c r="AR1291">
        <v>1294</v>
      </c>
      <c r="AS1291" t="s">
        <v>66</v>
      </c>
    </row>
    <row r="1292" spans="1:45" ht="16" x14ac:dyDescent="0.2">
      <c r="A1292">
        <v>3265</v>
      </c>
      <c r="B1292">
        <v>3265</v>
      </c>
      <c r="C1292" s="2">
        <v>45498.083333333343</v>
      </c>
      <c r="D1292" t="s">
        <v>1814</v>
      </c>
      <c r="E1292" t="s">
        <v>4128</v>
      </c>
      <c r="F1292" s="3">
        <v>38.619999999999997</v>
      </c>
      <c r="G1292" t="s">
        <v>47</v>
      </c>
      <c r="H1292" s="3">
        <v>0</v>
      </c>
      <c r="I1292" t="s">
        <v>48</v>
      </c>
      <c r="J1292">
        <v>2710</v>
      </c>
      <c r="K1292" t="s">
        <v>49</v>
      </c>
      <c r="L1292" t="s">
        <v>50</v>
      </c>
      <c r="M1292" t="s">
        <v>51</v>
      </c>
      <c r="N1292">
        <v>940</v>
      </c>
      <c r="O1292" t="s">
        <v>52</v>
      </c>
      <c r="P1292" t="s">
        <v>53</v>
      </c>
      <c r="T1292" t="s">
        <v>4129</v>
      </c>
      <c r="U1292" t="s">
        <v>4130</v>
      </c>
      <c r="V1292" t="s">
        <v>2805</v>
      </c>
      <c r="W1292" t="s">
        <v>56</v>
      </c>
      <c r="X1292" t="s">
        <v>4131</v>
      </c>
      <c r="Y1292" t="s">
        <v>72</v>
      </c>
      <c r="Z1292" s="3">
        <v>19</v>
      </c>
      <c r="AA1292" t="s">
        <v>4132</v>
      </c>
      <c r="AB1292" t="s">
        <v>4133</v>
      </c>
      <c r="AC1292" t="s">
        <v>61</v>
      </c>
      <c r="AD1292" t="s">
        <v>61</v>
      </c>
      <c r="AE1292" t="s">
        <v>4134</v>
      </c>
      <c r="AF1292" t="s">
        <v>63</v>
      </c>
      <c r="AH1292">
        <v>0</v>
      </c>
      <c r="AI1292" s="2">
        <v>45498</v>
      </c>
      <c r="AJ1292" t="s">
        <v>64</v>
      </c>
      <c r="AK1292" t="s">
        <v>64</v>
      </c>
      <c r="AL1292" t="s">
        <v>4135</v>
      </c>
      <c r="AM1292" t="s">
        <v>4130</v>
      </c>
      <c r="AN1292" s="3">
        <v>38.619999999999997</v>
      </c>
      <c r="AO1292" t="s">
        <v>4133</v>
      </c>
      <c r="AP1292" t="s">
        <v>64</v>
      </c>
      <c r="AQ1292" t="s">
        <v>4134</v>
      </c>
      <c r="AR1292">
        <v>1295</v>
      </c>
      <c r="AS1292" t="s">
        <v>66</v>
      </c>
    </row>
    <row r="1293" spans="1:45" ht="16" x14ac:dyDescent="0.2">
      <c r="A1293">
        <v>3258</v>
      </c>
      <c r="B1293">
        <v>3258</v>
      </c>
      <c r="C1293" s="2">
        <v>45502.083333333343</v>
      </c>
      <c r="E1293" t="s">
        <v>4136</v>
      </c>
      <c r="F1293" s="3">
        <v>5741.87</v>
      </c>
      <c r="G1293" t="s">
        <v>47</v>
      </c>
      <c r="H1293" s="3">
        <v>0</v>
      </c>
      <c r="I1293" t="s">
        <v>48</v>
      </c>
      <c r="J1293">
        <v>1712</v>
      </c>
      <c r="K1293" t="s">
        <v>52</v>
      </c>
      <c r="L1293" t="s">
        <v>203</v>
      </c>
      <c r="N1293">
        <v>940</v>
      </c>
      <c r="O1293" t="s">
        <v>52</v>
      </c>
      <c r="P1293" t="s">
        <v>53</v>
      </c>
      <c r="T1293" t="s">
        <v>3741</v>
      </c>
      <c r="U1293" t="s">
        <v>4137</v>
      </c>
      <c r="Z1293" s="3"/>
      <c r="AF1293" t="s">
        <v>63</v>
      </c>
      <c r="AH1293">
        <v>0</v>
      </c>
      <c r="AI1293" s="2">
        <v>45502</v>
      </c>
      <c r="AJ1293" t="s">
        <v>64</v>
      </c>
      <c r="AK1293" t="s">
        <v>64</v>
      </c>
      <c r="AL1293" t="s">
        <v>4138</v>
      </c>
      <c r="AM1293" t="s">
        <v>4137</v>
      </c>
      <c r="AN1293" s="3"/>
      <c r="AP1293" t="s">
        <v>64</v>
      </c>
      <c r="AR1293">
        <v>1296</v>
      </c>
      <c r="AS1293" t="s">
        <v>66</v>
      </c>
    </row>
    <row r="1294" spans="1:45" ht="16" x14ac:dyDescent="0.2">
      <c r="A1294">
        <v>3237</v>
      </c>
      <c r="B1294">
        <v>3237</v>
      </c>
      <c r="C1294" s="2">
        <v>45502.083333333343</v>
      </c>
      <c r="E1294" t="s">
        <v>256</v>
      </c>
      <c r="F1294" s="3">
        <v>2778.18</v>
      </c>
      <c r="G1294" t="s">
        <v>47</v>
      </c>
      <c r="H1294" s="3">
        <v>0</v>
      </c>
      <c r="I1294" t="s">
        <v>48</v>
      </c>
      <c r="J1294">
        <v>1705</v>
      </c>
      <c r="K1294" t="s">
        <v>52</v>
      </c>
      <c r="L1294" t="s">
        <v>203</v>
      </c>
      <c r="N1294">
        <v>940</v>
      </c>
      <c r="O1294" t="s">
        <v>52</v>
      </c>
      <c r="P1294" t="s">
        <v>53</v>
      </c>
      <c r="T1294" t="s">
        <v>3941</v>
      </c>
      <c r="U1294" t="s">
        <v>4139</v>
      </c>
      <c r="Z1294" s="3"/>
      <c r="AF1294" t="s">
        <v>63</v>
      </c>
      <c r="AH1294">
        <v>0</v>
      </c>
      <c r="AI1294" s="2">
        <v>45502</v>
      </c>
      <c r="AJ1294" t="s">
        <v>64</v>
      </c>
      <c r="AK1294" t="s">
        <v>64</v>
      </c>
      <c r="AL1294" t="s">
        <v>4140</v>
      </c>
      <c r="AM1294" t="s">
        <v>4139</v>
      </c>
      <c r="AN1294" s="3"/>
      <c r="AP1294" t="s">
        <v>64</v>
      </c>
      <c r="AR1294">
        <v>1297</v>
      </c>
      <c r="AS1294" t="s">
        <v>66</v>
      </c>
    </row>
    <row r="1295" spans="1:45" ht="16" x14ac:dyDescent="0.2">
      <c r="A1295">
        <v>3238</v>
      </c>
      <c r="B1295">
        <v>3238</v>
      </c>
      <c r="C1295" s="2">
        <v>45503.083333333343</v>
      </c>
      <c r="E1295" t="s">
        <v>582</v>
      </c>
      <c r="F1295" s="3">
        <v>1042.75</v>
      </c>
      <c r="G1295" t="s">
        <v>47</v>
      </c>
      <c r="H1295" s="3">
        <v>0</v>
      </c>
      <c r="I1295" t="s">
        <v>48</v>
      </c>
      <c r="J1295">
        <v>1705</v>
      </c>
      <c r="K1295" t="s">
        <v>52</v>
      </c>
      <c r="L1295" t="s">
        <v>203</v>
      </c>
      <c r="N1295">
        <v>940</v>
      </c>
      <c r="O1295" t="s">
        <v>52</v>
      </c>
      <c r="P1295" t="s">
        <v>53</v>
      </c>
      <c r="T1295" t="s">
        <v>3835</v>
      </c>
      <c r="U1295" t="s">
        <v>4141</v>
      </c>
      <c r="Z1295" s="3"/>
      <c r="AF1295" t="s">
        <v>63</v>
      </c>
      <c r="AH1295">
        <v>0</v>
      </c>
      <c r="AI1295" s="2">
        <v>45503</v>
      </c>
      <c r="AJ1295" t="s">
        <v>64</v>
      </c>
      <c r="AK1295" t="s">
        <v>64</v>
      </c>
      <c r="AL1295" t="s">
        <v>4142</v>
      </c>
      <c r="AM1295" t="s">
        <v>4141</v>
      </c>
      <c r="AN1295" s="3"/>
      <c r="AP1295" t="s">
        <v>64</v>
      </c>
      <c r="AR1295">
        <v>1298</v>
      </c>
      <c r="AS1295" t="s">
        <v>66</v>
      </c>
    </row>
    <row r="1296" spans="1:45" ht="16" x14ac:dyDescent="0.2">
      <c r="A1296">
        <v>3275</v>
      </c>
      <c r="B1296">
        <v>3275</v>
      </c>
      <c r="C1296" s="2">
        <v>45504</v>
      </c>
      <c r="E1296" t="s">
        <v>205</v>
      </c>
      <c r="F1296" s="3">
        <v>819.63</v>
      </c>
      <c r="G1296" t="s">
        <v>47</v>
      </c>
      <c r="H1296" s="3">
        <v>0</v>
      </c>
      <c r="I1296" t="s">
        <v>104</v>
      </c>
      <c r="J1296">
        <v>1730</v>
      </c>
      <c r="K1296" t="s">
        <v>52</v>
      </c>
      <c r="L1296" t="s">
        <v>203</v>
      </c>
      <c r="N1296">
        <v>1700</v>
      </c>
      <c r="O1296" t="s">
        <v>52</v>
      </c>
      <c r="P1296" t="s">
        <v>203</v>
      </c>
      <c r="T1296" t="s">
        <v>64</v>
      </c>
      <c r="Z1296" s="3"/>
      <c r="AF1296" t="s">
        <v>63</v>
      </c>
      <c r="AH1296">
        <v>0</v>
      </c>
      <c r="AI1296" s="2">
        <v>45504</v>
      </c>
      <c r="AJ1296" t="s">
        <v>64</v>
      </c>
      <c r="AK1296" t="s">
        <v>64</v>
      </c>
      <c r="AL1296" t="s">
        <v>64</v>
      </c>
      <c r="AN1296" s="3"/>
      <c r="AP1296" t="s">
        <v>64</v>
      </c>
      <c r="AR1296" t="s">
        <v>64</v>
      </c>
      <c r="AS1296" t="s">
        <v>66</v>
      </c>
    </row>
    <row r="1297" spans="1:45" ht="16" x14ac:dyDescent="0.2">
      <c r="A1297">
        <v>3276</v>
      </c>
      <c r="B1297">
        <v>3276</v>
      </c>
      <c r="C1297" s="2">
        <v>45504</v>
      </c>
      <c r="E1297" t="s">
        <v>370</v>
      </c>
      <c r="F1297" s="3">
        <v>2383.16</v>
      </c>
      <c r="G1297" t="s">
        <v>47</v>
      </c>
      <c r="H1297" s="3">
        <v>0</v>
      </c>
      <c r="I1297" t="s">
        <v>104</v>
      </c>
      <c r="J1297">
        <v>1730</v>
      </c>
      <c r="K1297" t="s">
        <v>52</v>
      </c>
      <c r="L1297" t="s">
        <v>203</v>
      </c>
      <c r="N1297">
        <v>1705</v>
      </c>
      <c r="O1297" t="s">
        <v>52</v>
      </c>
      <c r="P1297" t="s">
        <v>203</v>
      </c>
      <c r="T1297" t="s">
        <v>64</v>
      </c>
      <c r="Z1297" s="3"/>
      <c r="AF1297" t="s">
        <v>63</v>
      </c>
      <c r="AH1297">
        <v>0</v>
      </c>
      <c r="AI1297" s="2">
        <v>45504</v>
      </c>
      <c r="AJ1297" t="s">
        <v>64</v>
      </c>
      <c r="AK1297" t="s">
        <v>64</v>
      </c>
      <c r="AL1297" t="s">
        <v>64</v>
      </c>
      <c r="AN1297" s="3"/>
      <c r="AP1297" t="s">
        <v>64</v>
      </c>
      <c r="AR1297" t="s">
        <v>64</v>
      </c>
      <c r="AS1297" t="s">
        <v>66</v>
      </c>
    </row>
    <row r="1298" spans="1:45" ht="16" x14ac:dyDescent="0.2">
      <c r="A1298">
        <v>3277</v>
      </c>
      <c r="B1298">
        <v>3277</v>
      </c>
      <c r="C1298" s="2">
        <v>45504</v>
      </c>
      <c r="E1298" t="s">
        <v>202</v>
      </c>
      <c r="F1298" s="3">
        <v>3556.48</v>
      </c>
      <c r="G1298" t="s">
        <v>47</v>
      </c>
      <c r="H1298" s="3">
        <v>0</v>
      </c>
      <c r="I1298" t="s">
        <v>104</v>
      </c>
      <c r="J1298">
        <v>1730</v>
      </c>
      <c r="K1298" t="s">
        <v>52</v>
      </c>
      <c r="L1298" t="s">
        <v>203</v>
      </c>
      <c r="N1298">
        <v>1712</v>
      </c>
      <c r="O1298" t="s">
        <v>52</v>
      </c>
      <c r="P1298" t="s">
        <v>203</v>
      </c>
      <c r="T1298" t="s">
        <v>64</v>
      </c>
      <c r="Z1298" s="3"/>
      <c r="AF1298" t="s">
        <v>63</v>
      </c>
      <c r="AH1298">
        <v>0</v>
      </c>
      <c r="AI1298" s="2">
        <v>45504</v>
      </c>
      <c r="AJ1298" t="s">
        <v>64</v>
      </c>
      <c r="AK1298" t="s">
        <v>64</v>
      </c>
      <c r="AL1298" t="s">
        <v>64</v>
      </c>
      <c r="AN1298" s="3"/>
      <c r="AP1298" t="s">
        <v>64</v>
      </c>
      <c r="AR1298" t="s">
        <v>64</v>
      </c>
      <c r="AS1298" t="s">
        <v>66</v>
      </c>
    </row>
    <row r="1299" spans="1:45" ht="16" x14ac:dyDescent="0.2">
      <c r="A1299">
        <v>3278</v>
      </c>
      <c r="B1299">
        <v>3278</v>
      </c>
      <c r="C1299" s="2">
        <v>45504</v>
      </c>
      <c r="D1299" t="s">
        <v>1934</v>
      </c>
      <c r="E1299" t="s">
        <v>206</v>
      </c>
      <c r="F1299" s="3">
        <v>3110.01</v>
      </c>
      <c r="G1299" t="s">
        <v>47</v>
      </c>
      <c r="H1299" s="3">
        <v>0</v>
      </c>
      <c r="I1299" t="s">
        <v>104</v>
      </c>
      <c r="J1299">
        <v>2551</v>
      </c>
      <c r="K1299" t="s">
        <v>49</v>
      </c>
      <c r="L1299" t="s">
        <v>50</v>
      </c>
      <c r="M1299" t="s">
        <v>51</v>
      </c>
      <c r="N1299">
        <v>1730</v>
      </c>
      <c r="O1299" t="s">
        <v>52</v>
      </c>
      <c r="P1299" t="s">
        <v>203</v>
      </c>
      <c r="T1299" t="s">
        <v>64</v>
      </c>
      <c r="Z1299" s="3"/>
      <c r="AF1299" t="s">
        <v>63</v>
      </c>
      <c r="AH1299">
        <v>0</v>
      </c>
      <c r="AI1299" s="2">
        <v>45504</v>
      </c>
      <c r="AJ1299" t="s">
        <v>64</v>
      </c>
      <c r="AK1299" t="s">
        <v>64</v>
      </c>
      <c r="AL1299" t="s">
        <v>64</v>
      </c>
      <c r="AN1299" s="3"/>
      <c r="AP1299" t="s">
        <v>64</v>
      </c>
      <c r="AR1299" t="s">
        <v>64</v>
      </c>
      <c r="AS1299" t="s">
        <v>66</v>
      </c>
    </row>
    <row r="1300" spans="1:45" ht="16" x14ac:dyDescent="0.2">
      <c r="A1300">
        <v>3279</v>
      </c>
      <c r="B1300">
        <v>3279</v>
      </c>
      <c r="C1300" s="2">
        <v>45504</v>
      </c>
      <c r="D1300" t="s">
        <v>1935</v>
      </c>
      <c r="E1300" t="s">
        <v>206</v>
      </c>
      <c r="F1300" s="3">
        <v>2382.81</v>
      </c>
      <c r="G1300" t="s">
        <v>47</v>
      </c>
      <c r="H1300" s="3">
        <v>0</v>
      </c>
      <c r="I1300" t="s">
        <v>104</v>
      </c>
      <c r="J1300">
        <v>2551</v>
      </c>
      <c r="K1300" t="s">
        <v>49</v>
      </c>
      <c r="L1300" t="s">
        <v>50</v>
      </c>
      <c r="M1300" t="s">
        <v>51</v>
      </c>
      <c r="N1300">
        <v>1730</v>
      </c>
      <c r="O1300" t="s">
        <v>52</v>
      </c>
      <c r="P1300" t="s">
        <v>203</v>
      </c>
      <c r="T1300" t="s">
        <v>64</v>
      </c>
      <c r="Z1300" s="3"/>
      <c r="AF1300" t="s">
        <v>63</v>
      </c>
      <c r="AH1300">
        <v>0</v>
      </c>
      <c r="AI1300" s="2">
        <v>45504</v>
      </c>
      <c r="AJ1300" t="s">
        <v>64</v>
      </c>
      <c r="AK1300" t="s">
        <v>64</v>
      </c>
      <c r="AL1300" t="s">
        <v>64</v>
      </c>
      <c r="AN1300" s="3"/>
      <c r="AP1300" t="s">
        <v>64</v>
      </c>
      <c r="AR1300" t="s">
        <v>64</v>
      </c>
      <c r="AS1300" t="s">
        <v>66</v>
      </c>
    </row>
    <row r="1301" spans="1:45" ht="16" x14ac:dyDescent="0.2">
      <c r="A1301">
        <v>3479</v>
      </c>
      <c r="B1301">
        <v>3479</v>
      </c>
      <c r="C1301" s="2">
        <v>45504</v>
      </c>
      <c r="E1301" t="s">
        <v>202</v>
      </c>
      <c r="F1301" s="3">
        <v>2185.39</v>
      </c>
      <c r="G1301" t="s">
        <v>47</v>
      </c>
      <c r="H1301" s="3">
        <v>0</v>
      </c>
      <c r="I1301" t="s">
        <v>104</v>
      </c>
      <c r="J1301">
        <v>1730</v>
      </c>
      <c r="K1301" t="s">
        <v>52</v>
      </c>
      <c r="L1301" t="s">
        <v>203</v>
      </c>
      <c r="N1301">
        <v>1712</v>
      </c>
      <c r="O1301" t="s">
        <v>52</v>
      </c>
      <c r="P1301" t="s">
        <v>203</v>
      </c>
      <c r="T1301" t="s">
        <v>64</v>
      </c>
      <c r="Z1301" s="3"/>
      <c r="AF1301" t="s">
        <v>63</v>
      </c>
      <c r="AH1301">
        <v>0</v>
      </c>
      <c r="AI1301" s="2">
        <v>45504</v>
      </c>
      <c r="AJ1301" t="s">
        <v>64</v>
      </c>
      <c r="AK1301" t="s">
        <v>64</v>
      </c>
      <c r="AL1301" t="s">
        <v>64</v>
      </c>
      <c r="AN1301" s="3"/>
      <c r="AP1301" t="s">
        <v>64</v>
      </c>
      <c r="AR1301" t="s">
        <v>64</v>
      </c>
      <c r="AS1301" t="s">
        <v>66</v>
      </c>
    </row>
    <row r="1302" spans="1:45" ht="16" x14ac:dyDescent="0.2">
      <c r="A1302">
        <v>3480</v>
      </c>
      <c r="B1302">
        <v>3480</v>
      </c>
      <c r="C1302" s="2">
        <v>45504</v>
      </c>
      <c r="E1302" t="s">
        <v>205</v>
      </c>
      <c r="F1302" s="3">
        <v>1437.77</v>
      </c>
      <c r="G1302" t="s">
        <v>47</v>
      </c>
      <c r="H1302" s="3">
        <v>0</v>
      </c>
      <c r="I1302" t="s">
        <v>104</v>
      </c>
      <c r="J1302">
        <v>1730</v>
      </c>
      <c r="K1302" t="s">
        <v>52</v>
      </c>
      <c r="L1302" t="s">
        <v>203</v>
      </c>
      <c r="N1302">
        <v>1705</v>
      </c>
      <c r="O1302" t="s">
        <v>52</v>
      </c>
      <c r="P1302" t="s">
        <v>203</v>
      </c>
      <c r="T1302" t="s">
        <v>64</v>
      </c>
      <c r="Z1302" s="3"/>
      <c r="AF1302" t="s">
        <v>63</v>
      </c>
      <c r="AH1302">
        <v>0</v>
      </c>
      <c r="AI1302" s="2">
        <v>45504</v>
      </c>
      <c r="AJ1302" t="s">
        <v>64</v>
      </c>
      <c r="AK1302" t="s">
        <v>64</v>
      </c>
      <c r="AL1302" t="s">
        <v>64</v>
      </c>
      <c r="AN1302" s="3"/>
      <c r="AP1302" t="s">
        <v>64</v>
      </c>
      <c r="AR1302" t="s">
        <v>64</v>
      </c>
      <c r="AS1302" t="s">
        <v>66</v>
      </c>
    </row>
    <row r="1303" spans="1:45" ht="16" x14ac:dyDescent="0.2">
      <c r="A1303">
        <v>3481</v>
      </c>
      <c r="B1303">
        <v>3481</v>
      </c>
      <c r="C1303" s="2">
        <v>45504</v>
      </c>
      <c r="E1303" t="s">
        <v>205</v>
      </c>
      <c r="F1303" s="3">
        <v>420.36</v>
      </c>
      <c r="G1303" t="s">
        <v>47</v>
      </c>
      <c r="H1303" s="3">
        <v>0</v>
      </c>
      <c r="I1303" t="s">
        <v>104</v>
      </c>
      <c r="J1303">
        <v>1730</v>
      </c>
      <c r="K1303" t="s">
        <v>52</v>
      </c>
      <c r="L1303" t="s">
        <v>203</v>
      </c>
      <c r="N1303">
        <v>1700</v>
      </c>
      <c r="O1303" t="s">
        <v>52</v>
      </c>
      <c r="P1303" t="s">
        <v>203</v>
      </c>
      <c r="T1303" t="s">
        <v>64</v>
      </c>
      <c r="Z1303" s="3"/>
      <c r="AF1303" t="s">
        <v>63</v>
      </c>
      <c r="AH1303">
        <v>0</v>
      </c>
      <c r="AI1303" s="2">
        <v>45504</v>
      </c>
      <c r="AJ1303" t="s">
        <v>64</v>
      </c>
      <c r="AK1303" t="s">
        <v>64</v>
      </c>
      <c r="AL1303" t="s">
        <v>64</v>
      </c>
      <c r="AN1303" s="3"/>
      <c r="AP1303" t="s">
        <v>64</v>
      </c>
      <c r="AR1303" t="s">
        <v>64</v>
      </c>
      <c r="AS1303" t="s">
        <v>66</v>
      </c>
    </row>
    <row r="1304" spans="1:45" ht="16" x14ac:dyDescent="0.2">
      <c r="A1304">
        <v>3643</v>
      </c>
      <c r="B1304">
        <v>3643</v>
      </c>
      <c r="C1304" s="2">
        <v>45504</v>
      </c>
      <c r="D1304" t="s">
        <v>1934</v>
      </c>
      <c r="E1304" t="s">
        <v>204</v>
      </c>
      <c r="F1304" s="3">
        <v>712.19</v>
      </c>
      <c r="G1304" t="s">
        <v>47</v>
      </c>
      <c r="H1304" s="3">
        <v>0</v>
      </c>
      <c r="I1304" t="s">
        <v>104</v>
      </c>
      <c r="J1304">
        <v>2555</v>
      </c>
      <c r="K1304" t="s">
        <v>49</v>
      </c>
      <c r="L1304" t="s">
        <v>50</v>
      </c>
      <c r="M1304" t="s">
        <v>51</v>
      </c>
      <c r="N1304">
        <v>1730</v>
      </c>
      <c r="O1304" t="s">
        <v>52</v>
      </c>
      <c r="P1304" t="s">
        <v>203</v>
      </c>
      <c r="T1304" t="s">
        <v>64</v>
      </c>
      <c r="Z1304" s="3"/>
      <c r="AF1304" t="s">
        <v>63</v>
      </c>
      <c r="AH1304">
        <v>0</v>
      </c>
      <c r="AI1304" s="2">
        <v>45504</v>
      </c>
      <c r="AJ1304" t="s">
        <v>64</v>
      </c>
      <c r="AK1304" t="s">
        <v>64</v>
      </c>
      <c r="AL1304" t="s">
        <v>64</v>
      </c>
      <c r="AN1304" s="3"/>
      <c r="AP1304" t="s">
        <v>64</v>
      </c>
      <c r="AR1304" t="s">
        <v>64</v>
      </c>
      <c r="AS1304" t="s">
        <v>66</v>
      </c>
    </row>
    <row r="1305" spans="1:45" ht="16" x14ac:dyDescent="0.2">
      <c r="A1305">
        <v>3646</v>
      </c>
      <c r="B1305">
        <v>3646</v>
      </c>
      <c r="C1305" s="2">
        <v>45504</v>
      </c>
      <c r="D1305" t="s">
        <v>1936</v>
      </c>
      <c r="E1305" t="s">
        <v>206</v>
      </c>
      <c r="F1305" s="3">
        <v>3290.09</v>
      </c>
      <c r="G1305" t="s">
        <v>47</v>
      </c>
      <c r="H1305" s="3">
        <v>0</v>
      </c>
      <c r="I1305" t="s">
        <v>104</v>
      </c>
      <c r="J1305">
        <v>2551</v>
      </c>
      <c r="K1305" t="s">
        <v>49</v>
      </c>
      <c r="L1305" t="s">
        <v>50</v>
      </c>
      <c r="M1305" t="s">
        <v>51</v>
      </c>
      <c r="N1305">
        <v>1730</v>
      </c>
      <c r="O1305" t="s">
        <v>52</v>
      </c>
      <c r="P1305" t="s">
        <v>203</v>
      </c>
      <c r="T1305" t="s">
        <v>64</v>
      </c>
      <c r="Z1305" s="3"/>
      <c r="AF1305" t="s">
        <v>63</v>
      </c>
      <c r="AH1305">
        <v>0</v>
      </c>
      <c r="AI1305" s="2">
        <v>45504</v>
      </c>
      <c r="AJ1305" t="s">
        <v>64</v>
      </c>
      <c r="AK1305" t="s">
        <v>64</v>
      </c>
      <c r="AL1305" t="s">
        <v>64</v>
      </c>
      <c r="AN1305" s="3"/>
      <c r="AP1305" t="s">
        <v>64</v>
      </c>
      <c r="AR1305" t="s">
        <v>64</v>
      </c>
      <c r="AS1305" t="s">
        <v>66</v>
      </c>
    </row>
    <row r="1306" spans="1:45" ht="16" x14ac:dyDescent="0.2">
      <c r="A1306">
        <v>3649</v>
      </c>
      <c r="B1306">
        <v>3649</v>
      </c>
      <c r="C1306" s="2">
        <v>45504</v>
      </c>
      <c r="D1306" t="s">
        <v>1936</v>
      </c>
      <c r="E1306" t="s">
        <v>204</v>
      </c>
      <c r="F1306" s="3">
        <v>753.43</v>
      </c>
      <c r="G1306" t="s">
        <v>47</v>
      </c>
      <c r="H1306" s="3">
        <v>0</v>
      </c>
      <c r="I1306" t="s">
        <v>104</v>
      </c>
      <c r="J1306">
        <v>2555</v>
      </c>
      <c r="K1306" t="s">
        <v>49</v>
      </c>
      <c r="L1306" t="s">
        <v>50</v>
      </c>
      <c r="M1306" t="s">
        <v>51</v>
      </c>
      <c r="N1306">
        <v>1730</v>
      </c>
      <c r="O1306" t="s">
        <v>52</v>
      </c>
      <c r="P1306" t="s">
        <v>203</v>
      </c>
      <c r="T1306" t="s">
        <v>64</v>
      </c>
      <c r="Z1306" s="3"/>
      <c r="AF1306" t="s">
        <v>63</v>
      </c>
      <c r="AH1306">
        <v>0</v>
      </c>
      <c r="AI1306" s="2">
        <v>45504</v>
      </c>
      <c r="AJ1306" t="s">
        <v>64</v>
      </c>
      <c r="AK1306" t="s">
        <v>64</v>
      </c>
      <c r="AL1306" t="s">
        <v>64</v>
      </c>
      <c r="AN1306" s="3"/>
      <c r="AP1306" t="s">
        <v>64</v>
      </c>
      <c r="AR1306" t="s">
        <v>64</v>
      </c>
      <c r="AS1306" t="s">
        <v>66</v>
      </c>
    </row>
    <row r="1307" spans="1:45" ht="16" x14ac:dyDescent="0.2">
      <c r="A1307">
        <v>4205</v>
      </c>
      <c r="B1307">
        <v>4205</v>
      </c>
      <c r="C1307" s="2">
        <v>45504</v>
      </c>
      <c r="D1307" t="s">
        <v>1935</v>
      </c>
      <c r="E1307" t="s">
        <v>204</v>
      </c>
      <c r="F1307" s="3">
        <v>554.26</v>
      </c>
      <c r="G1307" t="s">
        <v>47</v>
      </c>
      <c r="H1307" s="3">
        <v>0</v>
      </c>
      <c r="I1307" t="s">
        <v>104</v>
      </c>
      <c r="J1307">
        <v>2555</v>
      </c>
      <c r="K1307" t="s">
        <v>49</v>
      </c>
      <c r="L1307" t="s">
        <v>50</v>
      </c>
      <c r="M1307" t="s">
        <v>51</v>
      </c>
      <c r="N1307">
        <v>1730</v>
      </c>
      <c r="O1307" t="s">
        <v>52</v>
      </c>
      <c r="P1307" t="s">
        <v>203</v>
      </c>
      <c r="T1307" t="s">
        <v>64</v>
      </c>
      <c r="Z1307" s="3"/>
      <c r="AF1307" t="s">
        <v>63</v>
      </c>
      <c r="AH1307">
        <v>0</v>
      </c>
      <c r="AI1307" s="2">
        <v>45504</v>
      </c>
      <c r="AJ1307" t="s">
        <v>64</v>
      </c>
      <c r="AK1307" t="s">
        <v>64</v>
      </c>
      <c r="AL1307" t="s">
        <v>64</v>
      </c>
      <c r="AN1307" s="3"/>
      <c r="AP1307" t="s">
        <v>64</v>
      </c>
      <c r="AR1307" t="s">
        <v>64</v>
      </c>
      <c r="AS1307" t="s">
        <v>66</v>
      </c>
    </row>
    <row r="1308" spans="1:45" ht="16" x14ac:dyDescent="0.2">
      <c r="A1308">
        <v>3259</v>
      </c>
      <c r="B1308">
        <v>3259</v>
      </c>
      <c r="C1308" s="2">
        <v>45504.083333333343</v>
      </c>
      <c r="D1308" t="s">
        <v>1748</v>
      </c>
      <c r="E1308" t="s">
        <v>4143</v>
      </c>
      <c r="F1308" s="3">
        <v>4.78</v>
      </c>
      <c r="G1308" t="s">
        <v>47</v>
      </c>
      <c r="H1308" s="3">
        <v>0</v>
      </c>
      <c r="I1308" t="s">
        <v>48</v>
      </c>
      <c r="J1308">
        <v>2705</v>
      </c>
      <c r="K1308" t="s">
        <v>49</v>
      </c>
      <c r="L1308" t="s">
        <v>50</v>
      </c>
      <c r="M1308" t="s">
        <v>51</v>
      </c>
      <c r="N1308">
        <v>940</v>
      </c>
      <c r="O1308" t="s">
        <v>52</v>
      </c>
      <c r="P1308" t="s">
        <v>53</v>
      </c>
      <c r="T1308" t="s">
        <v>792</v>
      </c>
      <c r="U1308" t="s">
        <v>4144</v>
      </c>
      <c r="Z1308" s="3"/>
      <c r="AF1308" t="s">
        <v>63</v>
      </c>
      <c r="AH1308">
        <v>0</v>
      </c>
      <c r="AI1308" s="2">
        <v>45504</v>
      </c>
      <c r="AJ1308" t="s">
        <v>64</v>
      </c>
      <c r="AK1308" t="s">
        <v>64</v>
      </c>
      <c r="AL1308" t="s">
        <v>4145</v>
      </c>
      <c r="AM1308" t="s">
        <v>4144</v>
      </c>
      <c r="AN1308" s="3"/>
      <c r="AP1308" t="s">
        <v>64</v>
      </c>
      <c r="AR1308">
        <v>1301</v>
      </c>
      <c r="AS1308" t="s">
        <v>66</v>
      </c>
    </row>
    <row r="1309" spans="1:45" ht="16" x14ac:dyDescent="0.2">
      <c r="A1309">
        <v>3264</v>
      </c>
      <c r="B1309">
        <v>3264</v>
      </c>
      <c r="C1309" s="2">
        <v>45505</v>
      </c>
      <c r="E1309" t="s">
        <v>4146</v>
      </c>
      <c r="F1309" s="3">
        <v>50</v>
      </c>
      <c r="G1309" t="s">
        <v>47</v>
      </c>
      <c r="H1309" s="3">
        <v>0</v>
      </c>
      <c r="I1309" t="s">
        <v>104</v>
      </c>
      <c r="J1309">
        <v>942</v>
      </c>
      <c r="K1309" t="s">
        <v>52</v>
      </c>
      <c r="L1309" t="s">
        <v>53</v>
      </c>
      <c r="N1309">
        <v>705</v>
      </c>
      <c r="O1309" t="s">
        <v>52</v>
      </c>
      <c r="P1309" t="s">
        <v>53</v>
      </c>
      <c r="T1309" t="s">
        <v>4147</v>
      </c>
      <c r="U1309" t="s">
        <v>4148</v>
      </c>
      <c r="Z1309" s="3"/>
      <c r="AF1309" t="s">
        <v>63</v>
      </c>
      <c r="AH1309">
        <v>0</v>
      </c>
      <c r="AI1309" s="2">
        <v>45505</v>
      </c>
      <c r="AJ1309" t="s">
        <v>64</v>
      </c>
      <c r="AK1309" t="s">
        <v>64</v>
      </c>
      <c r="AL1309" t="s">
        <v>4149</v>
      </c>
      <c r="AM1309" t="s">
        <v>4148</v>
      </c>
      <c r="AN1309" s="3"/>
      <c r="AP1309" t="s">
        <v>64</v>
      </c>
      <c r="AR1309">
        <v>1308</v>
      </c>
      <c r="AS1309" t="s">
        <v>66</v>
      </c>
    </row>
    <row r="1310" spans="1:45" ht="16" x14ac:dyDescent="0.2">
      <c r="A1310">
        <v>3330</v>
      </c>
      <c r="B1310">
        <v>3330</v>
      </c>
      <c r="C1310" s="2">
        <v>45505</v>
      </c>
      <c r="E1310" t="s">
        <v>4150</v>
      </c>
      <c r="F1310" s="3">
        <v>39.76</v>
      </c>
      <c r="G1310" t="s">
        <v>47</v>
      </c>
      <c r="H1310" s="3">
        <v>0</v>
      </c>
      <c r="I1310" t="s">
        <v>48</v>
      </c>
      <c r="J1310">
        <v>705</v>
      </c>
      <c r="K1310" t="s">
        <v>52</v>
      </c>
      <c r="L1310" t="s">
        <v>53</v>
      </c>
      <c r="N1310">
        <v>942</v>
      </c>
      <c r="O1310" t="s">
        <v>52</v>
      </c>
      <c r="P1310" t="s">
        <v>53</v>
      </c>
      <c r="T1310" t="s">
        <v>4151</v>
      </c>
      <c r="U1310" t="s">
        <v>4152</v>
      </c>
      <c r="Z1310" s="3"/>
      <c r="AF1310" t="s">
        <v>63</v>
      </c>
      <c r="AH1310">
        <v>0</v>
      </c>
      <c r="AI1310" s="2">
        <v>45505</v>
      </c>
      <c r="AJ1310" t="s">
        <v>64</v>
      </c>
      <c r="AK1310" t="s">
        <v>64</v>
      </c>
      <c r="AL1310" t="s">
        <v>4153</v>
      </c>
      <c r="AM1310" t="s">
        <v>4152</v>
      </c>
      <c r="AN1310" s="3"/>
      <c r="AP1310" t="s">
        <v>64</v>
      </c>
      <c r="AR1310">
        <v>1309</v>
      </c>
      <c r="AS1310" t="s">
        <v>66</v>
      </c>
    </row>
    <row r="1311" spans="1:45" ht="16" x14ac:dyDescent="0.2">
      <c r="A1311">
        <v>3260</v>
      </c>
      <c r="B1311">
        <v>3260</v>
      </c>
      <c r="C1311" s="2">
        <v>45505.083333333343</v>
      </c>
      <c r="D1311" t="s">
        <v>1748</v>
      </c>
      <c r="E1311" t="s">
        <v>2507</v>
      </c>
      <c r="F1311" s="3">
        <v>20.23</v>
      </c>
      <c r="G1311" t="s">
        <v>47</v>
      </c>
      <c r="H1311" s="3">
        <v>0</v>
      </c>
      <c r="I1311" t="s">
        <v>48</v>
      </c>
      <c r="J1311">
        <v>2702</v>
      </c>
      <c r="K1311" t="s">
        <v>49</v>
      </c>
      <c r="L1311" t="s">
        <v>50</v>
      </c>
      <c r="M1311" t="s">
        <v>51</v>
      </c>
      <c r="N1311">
        <v>940</v>
      </c>
      <c r="O1311" t="s">
        <v>52</v>
      </c>
      <c r="P1311" t="s">
        <v>53</v>
      </c>
      <c r="T1311" t="s">
        <v>2826</v>
      </c>
      <c r="U1311" t="s">
        <v>4154</v>
      </c>
      <c r="V1311" t="s">
        <v>2761</v>
      </c>
      <c r="W1311" t="s">
        <v>56</v>
      </c>
      <c r="X1311" t="s">
        <v>4155</v>
      </c>
      <c r="Y1311" t="s">
        <v>2726</v>
      </c>
      <c r="Z1311" s="3">
        <v>19</v>
      </c>
      <c r="AA1311" t="s">
        <v>2829</v>
      </c>
      <c r="AB1311" t="s">
        <v>4156</v>
      </c>
      <c r="AC1311" t="s">
        <v>61</v>
      </c>
      <c r="AD1311" t="s">
        <v>61</v>
      </c>
      <c r="AE1311" t="s">
        <v>4157</v>
      </c>
      <c r="AF1311" t="s">
        <v>63</v>
      </c>
      <c r="AH1311">
        <v>0</v>
      </c>
      <c r="AI1311" s="2">
        <v>45505</v>
      </c>
      <c r="AJ1311" t="s">
        <v>64</v>
      </c>
      <c r="AK1311" t="s">
        <v>64</v>
      </c>
      <c r="AL1311" t="s">
        <v>4158</v>
      </c>
      <c r="AM1311" t="s">
        <v>4154</v>
      </c>
      <c r="AN1311" s="3">
        <v>20.23</v>
      </c>
      <c r="AO1311" t="s">
        <v>4156</v>
      </c>
      <c r="AP1311" t="s">
        <v>64</v>
      </c>
      <c r="AQ1311" t="s">
        <v>4157</v>
      </c>
      <c r="AR1311">
        <v>1300</v>
      </c>
      <c r="AS1311" t="s">
        <v>66</v>
      </c>
    </row>
    <row r="1312" spans="1:45" ht="16" x14ac:dyDescent="0.2">
      <c r="A1312">
        <v>3331</v>
      </c>
      <c r="B1312">
        <v>3331</v>
      </c>
      <c r="C1312" s="2">
        <v>45505.083333333343</v>
      </c>
      <c r="E1312" t="s">
        <v>744</v>
      </c>
      <c r="F1312" s="3">
        <v>39.76</v>
      </c>
      <c r="G1312" t="s">
        <v>47</v>
      </c>
      <c r="H1312" s="3">
        <v>0</v>
      </c>
      <c r="I1312" t="s">
        <v>104</v>
      </c>
      <c r="J1312">
        <v>940</v>
      </c>
      <c r="K1312" t="s">
        <v>52</v>
      </c>
      <c r="L1312" t="s">
        <v>53</v>
      </c>
      <c r="N1312">
        <v>705</v>
      </c>
      <c r="O1312" t="s">
        <v>52</v>
      </c>
      <c r="P1312" t="s">
        <v>53</v>
      </c>
      <c r="T1312" t="s">
        <v>4159</v>
      </c>
      <c r="U1312" t="s">
        <v>4160</v>
      </c>
      <c r="Z1312" s="3"/>
      <c r="AF1312" t="s">
        <v>63</v>
      </c>
      <c r="AH1312">
        <v>0</v>
      </c>
      <c r="AI1312" s="2">
        <v>45505</v>
      </c>
      <c r="AJ1312" t="s">
        <v>64</v>
      </c>
      <c r="AK1312" t="s">
        <v>64</v>
      </c>
      <c r="AL1312" t="s">
        <v>4161</v>
      </c>
      <c r="AM1312" t="s">
        <v>4160</v>
      </c>
      <c r="AN1312" s="3"/>
      <c r="AP1312" t="s">
        <v>64</v>
      </c>
      <c r="AR1312">
        <v>1299</v>
      </c>
      <c r="AS1312" t="s">
        <v>66</v>
      </c>
    </row>
    <row r="1313" spans="1:45" ht="16" x14ac:dyDescent="0.2">
      <c r="A1313">
        <v>3242</v>
      </c>
      <c r="B1313">
        <v>3242</v>
      </c>
      <c r="C1313" s="2">
        <v>45510.083333333343</v>
      </c>
      <c r="D1313" t="s">
        <v>1748</v>
      </c>
      <c r="E1313" t="s">
        <v>3659</v>
      </c>
      <c r="F1313" s="3">
        <v>46.41</v>
      </c>
      <c r="G1313" t="s">
        <v>47</v>
      </c>
      <c r="H1313" s="3">
        <v>0</v>
      </c>
      <c r="I1313" t="s">
        <v>48</v>
      </c>
      <c r="J1313">
        <v>2663</v>
      </c>
      <c r="K1313" t="s">
        <v>49</v>
      </c>
      <c r="L1313" t="s">
        <v>50</v>
      </c>
      <c r="M1313" t="s">
        <v>51</v>
      </c>
      <c r="N1313">
        <v>940</v>
      </c>
      <c r="O1313" t="s">
        <v>52</v>
      </c>
      <c r="P1313" t="s">
        <v>53</v>
      </c>
      <c r="T1313" t="s">
        <v>2516</v>
      </c>
      <c r="U1313" t="s">
        <v>4162</v>
      </c>
      <c r="V1313" t="s">
        <v>2770</v>
      </c>
      <c r="W1313" t="s">
        <v>56</v>
      </c>
      <c r="X1313" t="s">
        <v>4163</v>
      </c>
      <c r="Y1313" t="s">
        <v>2375</v>
      </c>
      <c r="Z1313" s="3">
        <v>19</v>
      </c>
      <c r="AA1313" t="s">
        <v>2519</v>
      </c>
      <c r="AB1313" t="s">
        <v>4164</v>
      </c>
      <c r="AC1313" t="s">
        <v>61</v>
      </c>
      <c r="AD1313" t="s">
        <v>61</v>
      </c>
      <c r="AE1313" t="s">
        <v>4165</v>
      </c>
      <c r="AF1313" t="s">
        <v>63</v>
      </c>
      <c r="AH1313">
        <v>0</v>
      </c>
      <c r="AI1313" s="2">
        <v>45510</v>
      </c>
      <c r="AJ1313" t="s">
        <v>64</v>
      </c>
      <c r="AK1313" t="s">
        <v>64</v>
      </c>
      <c r="AL1313" t="s">
        <v>4166</v>
      </c>
      <c r="AM1313" t="s">
        <v>4162</v>
      </c>
      <c r="AN1313" s="3">
        <v>46.41</v>
      </c>
      <c r="AO1313" t="s">
        <v>4164</v>
      </c>
      <c r="AP1313" t="s">
        <v>64</v>
      </c>
      <c r="AQ1313" t="s">
        <v>4165</v>
      </c>
      <c r="AR1313">
        <v>1302</v>
      </c>
      <c r="AS1313" t="s">
        <v>66</v>
      </c>
    </row>
    <row r="1314" spans="1:45" ht="16" x14ac:dyDescent="0.2">
      <c r="A1314">
        <v>3703</v>
      </c>
      <c r="B1314">
        <v>3703</v>
      </c>
      <c r="C1314" s="2">
        <v>45516.083333333343</v>
      </c>
      <c r="D1314" t="s">
        <v>2220</v>
      </c>
      <c r="E1314" t="s">
        <v>4049</v>
      </c>
      <c r="F1314" s="3">
        <v>14</v>
      </c>
      <c r="G1314" t="s">
        <v>47</v>
      </c>
      <c r="H1314" s="3">
        <v>0</v>
      </c>
      <c r="I1314" t="s">
        <v>48</v>
      </c>
      <c r="J1314">
        <v>2705</v>
      </c>
      <c r="K1314" t="s">
        <v>49</v>
      </c>
      <c r="L1314" t="s">
        <v>50</v>
      </c>
      <c r="M1314" t="s">
        <v>51</v>
      </c>
      <c r="N1314">
        <v>940</v>
      </c>
      <c r="O1314" t="s">
        <v>52</v>
      </c>
      <c r="P1314" t="s">
        <v>53</v>
      </c>
      <c r="T1314" t="s">
        <v>4167</v>
      </c>
      <c r="U1314" t="s">
        <v>4168</v>
      </c>
      <c r="V1314" t="s">
        <v>2718</v>
      </c>
      <c r="W1314" t="s">
        <v>56</v>
      </c>
      <c r="X1314" t="s">
        <v>4169</v>
      </c>
      <c r="Y1314" t="s">
        <v>3455</v>
      </c>
      <c r="Z1314" s="3">
        <v>0</v>
      </c>
      <c r="AA1314" t="s">
        <v>4170</v>
      </c>
      <c r="AB1314" t="s">
        <v>4171</v>
      </c>
      <c r="AC1314" t="s">
        <v>61</v>
      </c>
      <c r="AD1314" t="s">
        <v>61</v>
      </c>
      <c r="AE1314" t="s">
        <v>4172</v>
      </c>
      <c r="AF1314" t="s">
        <v>63</v>
      </c>
      <c r="AH1314">
        <v>0</v>
      </c>
      <c r="AI1314" s="2">
        <v>45516</v>
      </c>
      <c r="AJ1314" t="s">
        <v>64</v>
      </c>
      <c r="AK1314" t="s">
        <v>64</v>
      </c>
      <c r="AL1314" t="s">
        <v>4173</v>
      </c>
      <c r="AM1314" t="s">
        <v>4168</v>
      </c>
      <c r="AN1314" s="3">
        <v>1368.35</v>
      </c>
      <c r="AO1314" t="s">
        <v>4171</v>
      </c>
      <c r="AP1314" t="s">
        <v>64</v>
      </c>
      <c r="AQ1314" t="s">
        <v>4172</v>
      </c>
      <c r="AR1314">
        <v>1303</v>
      </c>
      <c r="AS1314" t="s">
        <v>66</v>
      </c>
    </row>
    <row r="1315" spans="1:45" ht="16" x14ac:dyDescent="0.2">
      <c r="A1315">
        <v>3704</v>
      </c>
      <c r="B1315">
        <v>3704</v>
      </c>
      <c r="C1315" s="2">
        <v>45516.083333333343</v>
      </c>
      <c r="D1315" t="s">
        <v>3050</v>
      </c>
      <c r="E1315" t="s">
        <v>4174</v>
      </c>
      <c r="F1315" s="3">
        <v>1368.35</v>
      </c>
      <c r="G1315" t="s">
        <v>47</v>
      </c>
      <c r="H1315" s="3">
        <v>0</v>
      </c>
      <c r="I1315" t="s">
        <v>48</v>
      </c>
      <c r="J1315">
        <v>2722</v>
      </c>
      <c r="K1315" t="s">
        <v>49</v>
      </c>
      <c r="L1315" t="s">
        <v>50</v>
      </c>
      <c r="M1315" t="s">
        <v>51</v>
      </c>
      <c r="N1315">
        <v>940</v>
      </c>
      <c r="O1315" t="s">
        <v>52</v>
      </c>
      <c r="P1315" t="s">
        <v>53</v>
      </c>
      <c r="T1315" t="s">
        <v>4167</v>
      </c>
      <c r="U1315" t="s">
        <v>4168</v>
      </c>
      <c r="V1315" t="s">
        <v>2718</v>
      </c>
      <c r="W1315" t="s">
        <v>56</v>
      </c>
      <c r="X1315" t="s">
        <v>4169</v>
      </c>
      <c r="Y1315" t="s">
        <v>3455</v>
      </c>
      <c r="Z1315" s="3">
        <v>0</v>
      </c>
      <c r="AA1315" t="s">
        <v>4170</v>
      </c>
      <c r="AB1315" t="s">
        <v>4171</v>
      </c>
      <c r="AC1315" t="s">
        <v>61</v>
      </c>
      <c r="AD1315" t="s">
        <v>61</v>
      </c>
      <c r="AE1315" t="s">
        <v>4172</v>
      </c>
      <c r="AF1315" t="s">
        <v>63</v>
      </c>
      <c r="AH1315">
        <v>0</v>
      </c>
      <c r="AI1315" s="2">
        <v>45516</v>
      </c>
      <c r="AJ1315" t="s">
        <v>64</v>
      </c>
      <c r="AK1315" t="s">
        <v>64</v>
      </c>
      <c r="AL1315" t="s">
        <v>4173</v>
      </c>
      <c r="AM1315" t="s">
        <v>4168</v>
      </c>
      <c r="AN1315" s="3">
        <v>1368.35</v>
      </c>
      <c r="AO1315" t="s">
        <v>4171</v>
      </c>
      <c r="AP1315" t="s">
        <v>64</v>
      </c>
      <c r="AQ1315" t="s">
        <v>4172</v>
      </c>
      <c r="AR1315">
        <v>1303</v>
      </c>
      <c r="AS1315" t="s">
        <v>66</v>
      </c>
    </row>
    <row r="1316" spans="1:45" ht="16" x14ac:dyDescent="0.2">
      <c r="A1316">
        <v>3255</v>
      </c>
      <c r="B1316">
        <v>3255</v>
      </c>
      <c r="C1316" s="2">
        <v>45517.083333333343</v>
      </c>
      <c r="D1316" t="s">
        <v>1748</v>
      </c>
      <c r="E1316" t="s">
        <v>2165</v>
      </c>
      <c r="F1316" s="3">
        <v>52.9</v>
      </c>
      <c r="G1316" t="s">
        <v>47</v>
      </c>
      <c r="H1316" s="3">
        <v>0</v>
      </c>
      <c r="I1316" t="s">
        <v>48</v>
      </c>
      <c r="J1316">
        <v>2900</v>
      </c>
      <c r="K1316" t="s">
        <v>49</v>
      </c>
      <c r="L1316" t="s">
        <v>50</v>
      </c>
      <c r="M1316" t="s">
        <v>51</v>
      </c>
      <c r="N1316">
        <v>940</v>
      </c>
      <c r="O1316" t="s">
        <v>52</v>
      </c>
      <c r="P1316" t="s">
        <v>53</v>
      </c>
      <c r="T1316" t="s">
        <v>2313</v>
      </c>
      <c r="U1316" t="s">
        <v>4175</v>
      </c>
      <c r="V1316" t="s">
        <v>2735</v>
      </c>
      <c r="W1316" t="s">
        <v>56</v>
      </c>
      <c r="X1316" t="s">
        <v>4176</v>
      </c>
      <c r="Y1316" t="s">
        <v>3976</v>
      </c>
      <c r="Z1316" s="3">
        <v>19</v>
      </c>
      <c r="AA1316" t="s">
        <v>2316</v>
      </c>
      <c r="AB1316" t="s">
        <v>4177</v>
      </c>
      <c r="AC1316" t="s">
        <v>61</v>
      </c>
      <c r="AD1316" t="s">
        <v>61</v>
      </c>
      <c r="AE1316" t="s">
        <v>4178</v>
      </c>
      <c r="AF1316" t="s">
        <v>63</v>
      </c>
      <c r="AH1316">
        <v>0</v>
      </c>
      <c r="AI1316" s="2">
        <v>45517</v>
      </c>
      <c r="AJ1316" t="s">
        <v>64</v>
      </c>
      <c r="AK1316" t="s">
        <v>64</v>
      </c>
      <c r="AL1316" t="s">
        <v>4179</v>
      </c>
      <c r="AM1316" t="s">
        <v>4175</v>
      </c>
      <c r="AN1316" s="3">
        <v>52.9</v>
      </c>
      <c r="AO1316" t="s">
        <v>4177</v>
      </c>
      <c r="AP1316" t="s">
        <v>64</v>
      </c>
      <c r="AQ1316" t="s">
        <v>4178</v>
      </c>
      <c r="AR1316">
        <v>1310</v>
      </c>
      <c r="AS1316" t="s">
        <v>66</v>
      </c>
    </row>
    <row r="1317" spans="1:45" ht="16" x14ac:dyDescent="0.2">
      <c r="A1317">
        <v>3262</v>
      </c>
      <c r="B1317">
        <v>3262</v>
      </c>
      <c r="C1317" s="2">
        <v>45518.083333333343</v>
      </c>
      <c r="D1317" t="s">
        <v>1782</v>
      </c>
      <c r="E1317" t="s">
        <v>3691</v>
      </c>
      <c r="F1317" s="3">
        <v>285.60000000000002</v>
      </c>
      <c r="G1317" t="s">
        <v>47</v>
      </c>
      <c r="H1317" s="3">
        <v>0</v>
      </c>
      <c r="I1317" t="s">
        <v>48</v>
      </c>
      <c r="J1317">
        <v>2894</v>
      </c>
      <c r="K1317" t="s">
        <v>49</v>
      </c>
      <c r="L1317" t="s">
        <v>50</v>
      </c>
      <c r="M1317" t="s">
        <v>51</v>
      </c>
      <c r="N1317">
        <v>940</v>
      </c>
      <c r="O1317" t="s">
        <v>52</v>
      </c>
      <c r="P1317" t="s">
        <v>53</v>
      </c>
      <c r="T1317" t="s">
        <v>3692</v>
      </c>
      <c r="U1317" t="s">
        <v>4180</v>
      </c>
      <c r="V1317" t="s">
        <v>2808</v>
      </c>
      <c r="W1317" t="s">
        <v>56</v>
      </c>
      <c r="X1317" t="s">
        <v>4181</v>
      </c>
      <c r="Y1317" t="s">
        <v>291</v>
      </c>
      <c r="Z1317" s="3">
        <v>19</v>
      </c>
      <c r="AA1317" t="s">
        <v>3695</v>
      </c>
      <c r="AB1317" t="s">
        <v>4182</v>
      </c>
      <c r="AC1317" t="s">
        <v>61</v>
      </c>
      <c r="AD1317" t="s">
        <v>61</v>
      </c>
      <c r="AE1317" t="s">
        <v>4183</v>
      </c>
      <c r="AF1317" t="s">
        <v>63</v>
      </c>
      <c r="AH1317">
        <v>0</v>
      </c>
      <c r="AI1317" s="2">
        <v>45518</v>
      </c>
      <c r="AJ1317" t="s">
        <v>64</v>
      </c>
      <c r="AK1317" t="s">
        <v>64</v>
      </c>
      <c r="AL1317" t="s">
        <v>4184</v>
      </c>
      <c r="AM1317" t="s">
        <v>4180</v>
      </c>
      <c r="AN1317" s="3">
        <v>285.60000000000002</v>
      </c>
      <c r="AO1317" t="s">
        <v>4182</v>
      </c>
      <c r="AP1317" t="s">
        <v>64</v>
      </c>
      <c r="AQ1317" t="s">
        <v>4183</v>
      </c>
      <c r="AR1317">
        <v>1311</v>
      </c>
      <c r="AS1317" t="s">
        <v>66</v>
      </c>
    </row>
    <row r="1318" spans="1:45" ht="16" x14ac:dyDescent="0.2">
      <c r="A1318">
        <v>3252</v>
      </c>
      <c r="B1318">
        <v>3252</v>
      </c>
      <c r="C1318" s="2">
        <v>45519.083333333343</v>
      </c>
      <c r="E1318" t="s">
        <v>215</v>
      </c>
      <c r="F1318" s="3">
        <v>1239.99</v>
      </c>
      <c r="G1318" t="s">
        <v>47</v>
      </c>
      <c r="H1318" s="3">
        <v>0</v>
      </c>
      <c r="I1318" t="s">
        <v>48</v>
      </c>
      <c r="J1318">
        <v>1700</v>
      </c>
      <c r="K1318" t="s">
        <v>52</v>
      </c>
      <c r="L1318" t="s">
        <v>203</v>
      </c>
      <c r="N1318">
        <v>940</v>
      </c>
      <c r="O1318" t="s">
        <v>52</v>
      </c>
      <c r="P1318" t="s">
        <v>53</v>
      </c>
      <c r="T1318" t="s">
        <v>3793</v>
      </c>
      <c r="U1318" t="s">
        <v>4185</v>
      </c>
      <c r="Z1318" s="3"/>
      <c r="AF1318" t="s">
        <v>63</v>
      </c>
      <c r="AH1318">
        <v>0</v>
      </c>
      <c r="AI1318" s="2">
        <v>45519</v>
      </c>
      <c r="AJ1318" t="s">
        <v>64</v>
      </c>
      <c r="AK1318" t="s">
        <v>64</v>
      </c>
      <c r="AL1318" t="s">
        <v>4186</v>
      </c>
      <c r="AM1318" t="s">
        <v>4185</v>
      </c>
      <c r="AN1318" s="3"/>
      <c r="AP1318" t="s">
        <v>64</v>
      </c>
      <c r="AR1318">
        <v>1312</v>
      </c>
      <c r="AS1318" t="s">
        <v>66</v>
      </c>
    </row>
    <row r="1319" spans="1:45" ht="16" x14ac:dyDescent="0.2">
      <c r="A1319">
        <v>3335</v>
      </c>
      <c r="B1319">
        <v>3335</v>
      </c>
      <c r="C1319" s="2">
        <v>45524</v>
      </c>
      <c r="D1319" t="s">
        <v>1761</v>
      </c>
      <c r="E1319" t="s">
        <v>3904</v>
      </c>
      <c r="F1319" s="3">
        <v>21.7</v>
      </c>
      <c r="G1319" t="s">
        <v>47</v>
      </c>
      <c r="H1319" s="3">
        <v>0</v>
      </c>
      <c r="I1319" t="s">
        <v>48</v>
      </c>
      <c r="J1319">
        <v>2720</v>
      </c>
      <c r="K1319" t="s">
        <v>49</v>
      </c>
      <c r="L1319" t="s">
        <v>50</v>
      </c>
      <c r="M1319" t="s">
        <v>51</v>
      </c>
      <c r="N1319">
        <v>942</v>
      </c>
      <c r="O1319" t="s">
        <v>52</v>
      </c>
      <c r="P1319" t="s">
        <v>53</v>
      </c>
      <c r="T1319" t="s">
        <v>3722</v>
      </c>
      <c r="U1319" t="s">
        <v>4187</v>
      </c>
      <c r="V1319" t="s">
        <v>2815</v>
      </c>
      <c r="W1319" t="s">
        <v>56</v>
      </c>
      <c r="X1319" t="s">
        <v>4188</v>
      </c>
      <c r="Y1319" t="s">
        <v>2036</v>
      </c>
      <c r="Z1319" s="3">
        <v>19</v>
      </c>
      <c r="AA1319" t="s">
        <v>4189</v>
      </c>
      <c r="AB1319" t="s">
        <v>4190</v>
      </c>
      <c r="AC1319" t="s">
        <v>61</v>
      </c>
      <c r="AD1319" t="s">
        <v>61</v>
      </c>
      <c r="AE1319" t="s">
        <v>4191</v>
      </c>
      <c r="AF1319" t="s">
        <v>63</v>
      </c>
      <c r="AH1319">
        <v>0</v>
      </c>
      <c r="AI1319" s="2">
        <v>45524</v>
      </c>
      <c r="AJ1319" t="s">
        <v>64</v>
      </c>
      <c r="AK1319" t="s">
        <v>64</v>
      </c>
      <c r="AL1319" t="s">
        <v>4192</v>
      </c>
      <c r="AM1319" t="s">
        <v>4187</v>
      </c>
      <c r="AN1319" s="3">
        <v>21.7</v>
      </c>
      <c r="AO1319" t="s">
        <v>4190</v>
      </c>
      <c r="AP1319" t="s">
        <v>64</v>
      </c>
      <c r="AQ1319" t="s">
        <v>4191</v>
      </c>
      <c r="AR1319">
        <v>1320</v>
      </c>
      <c r="AS1319" t="s">
        <v>66</v>
      </c>
    </row>
    <row r="1320" spans="1:45" ht="16" x14ac:dyDescent="0.2">
      <c r="A1320">
        <v>3336</v>
      </c>
      <c r="B1320">
        <v>3336</v>
      </c>
      <c r="C1320" s="2">
        <v>45524</v>
      </c>
      <c r="D1320" t="s">
        <v>1748</v>
      </c>
      <c r="E1320" t="s">
        <v>3911</v>
      </c>
      <c r="F1320" s="3">
        <v>0.38</v>
      </c>
      <c r="G1320" t="s">
        <v>47</v>
      </c>
      <c r="H1320" s="3">
        <v>0</v>
      </c>
      <c r="I1320" t="s">
        <v>48</v>
      </c>
      <c r="J1320">
        <v>2705</v>
      </c>
      <c r="K1320" t="s">
        <v>49</v>
      </c>
      <c r="L1320" t="s">
        <v>50</v>
      </c>
      <c r="M1320" t="s">
        <v>51</v>
      </c>
      <c r="N1320">
        <v>942</v>
      </c>
      <c r="O1320" t="s">
        <v>52</v>
      </c>
      <c r="P1320" t="s">
        <v>53</v>
      </c>
      <c r="T1320" t="s">
        <v>3722</v>
      </c>
      <c r="U1320" t="s">
        <v>4187</v>
      </c>
      <c r="V1320" t="s">
        <v>2815</v>
      </c>
      <c r="W1320" t="s">
        <v>56</v>
      </c>
      <c r="X1320" t="s">
        <v>4188</v>
      </c>
      <c r="Y1320" t="s">
        <v>2036</v>
      </c>
      <c r="Z1320" s="3">
        <v>19</v>
      </c>
      <c r="AA1320" t="s">
        <v>4189</v>
      </c>
      <c r="AB1320" t="s">
        <v>4190</v>
      </c>
      <c r="AC1320" t="s">
        <v>61</v>
      </c>
      <c r="AD1320" t="s">
        <v>61</v>
      </c>
      <c r="AE1320" t="s">
        <v>4191</v>
      </c>
      <c r="AF1320" t="s">
        <v>63</v>
      </c>
      <c r="AH1320">
        <v>0</v>
      </c>
      <c r="AI1320" s="2">
        <v>45524</v>
      </c>
      <c r="AJ1320" t="s">
        <v>64</v>
      </c>
      <c r="AK1320" t="s">
        <v>64</v>
      </c>
      <c r="AL1320" t="s">
        <v>4192</v>
      </c>
      <c r="AM1320" t="s">
        <v>4187</v>
      </c>
      <c r="AN1320" s="3">
        <v>21.7</v>
      </c>
      <c r="AO1320" t="s">
        <v>4190</v>
      </c>
      <c r="AP1320" t="s">
        <v>64</v>
      </c>
      <c r="AQ1320" t="s">
        <v>4191</v>
      </c>
      <c r="AR1320">
        <v>1320</v>
      </c>
      <c r="AS1320" t="s">
        <v>66</v>
      </c>
    </row>
    <row r="1321" spans="1:45" ht="16" x14ac:dyDescent="0.2">
      <c r="A1321">
        <v>3324</v>
      </c>
      <c r="B1321">
        <v>3324</v>
      </c>
      <c r="C1321" s="2">
        <v>45526</v>
      </c>
      <c r="D1321" t="s">
        <v>1761</v>
      </c>
      <c r="E1321" t="s">
        <v>4111</v>
      </c>
      <c r="F1321" s="3">
        <v>4.99</v>
      </c>
      <c r="G1321" t="s">
        <v>47</v>
      </c>
      <c r="H1321" s="3">
        <v>0</v>
      </c>
      <c r="I1321" t="s">
        <v>48</v>
      </c>
      <c r="J1321">
        <v>2720</v>
      </c>
      <c r="K1321" t="s">
        <v>49</v>
      </c>
      <c r="L1321" t="s">
        <v>50</v>
      </c>
      <c r="M1321" t="s">
        <v>51</v>
      </c>
      <c r="N1321">
        <v>942</v>
      </c>
      <c r="O1321" t="s">
        <v>52</v>
      </c>
      <c r="P1321" t="s">
        <v>53</v>
      </c>
      <c r="T1321" t="s">
        <v>1043</v>
      </c>
      <c r="U1321" t="s">
        <v>4193</v>
      </c>
      <c r="V1321" t="s">
        <v>3017</v>
      </c>
      <c r="W1321" t="s">
        <v>56</v>
      </c>
      <c r="X1321" t="s">
        <v>4194</v>
      </c>
      <c r="Y1321" t="s">
        <v>953</v>
      </c>
      <c r="Z1321" s="3">
        <v>19</v>
      </c>
      <c r="AA1321" t="s">
        <v>1046</v>
      </c>
      <c r="AB1321" t="s">
        <v>4195</v>
      </c>
      <c r="AC1321" t="s">
        <v>61</v>
      </c>
      <c r="AD1321" t="s">
        <v>61</v>
      </c>
      <c r="AE1321" t="s">
        <v>4196</v>
      </c>
      <c r="AF1321" t="s">
        <v>63</v>
      </c>
      <c r="AH1321">
        <v>0</v>
      </c>
      <c r="AI1321" s="2">
        <v>45526</v>
      </c>
      <c r="AJ1321" t="s">
        <v>64</v>
      </c>
      <c r="AK1321" t="s">
        <v>64</v>
      </c>
      <c r="AL1321" t="s">
        <v>4197</v>
      </c>
      <c r="AM1321" t="s">
        <v>4193</v>
      </c>
      <c r="AN1321" s="3">
        <v>4.99</v>
      </c>
      <c r="AO1321" t="s">
        <v>4195</v>
      </c>
      <c r="AP1321" t="s">
        <v>64</v>
      </c>
      <c r="AQ1321" t="s">
        <v>4196</v>
      </c>
      <c r="AR1321">
        <v>1321</v>
      </c>
      <c r="AS1321" t="s">
        <v>66</v>
      </c>
    </row>
    <row r="1322" spans="1:45" ht="16" x14ac:dyDescent="0.2">
      <c r="A1322">
        <v>3253</v>
      </c>
      <c r="B1322">
        <v>3253</v>
      </c>
      <c r="C1322" s="2">
        <v>45527.083333333343</v>
      </c>
      <c r="D1322" t="s">
        <v>1814</v>
      </c>
      <c r="E1322" t="s">
        <v>2248</v>
      </c>
      <c r="F1322" s="3">
        <v>21.61</v>
      </c>
      <c r="G1322" t="s">
        <v>47</v>
      </c>
      <c r="H1322" s="3">
        <v>0</v>
      </c>
      <c r="I1322" t="s">
        <v>48</v>
      </c>
      <c r="J1322">
        <v>2710</v>
      </c>
      <c r="K1322" t="s">
        <v>49</v>
      </c>
      <c r="L1322" t="s">
        <v>50</v>
      </c>
      <c r="M1322" t="s">
        <v>51</v>
      </c>
      <c r="N1322">
        <v>940</v>
      </c>
      <c r="O1322" t="s">
        <v>52</v>
      </c>
      <c r="P1322" t="s">
        <v>53</v>
      </c>
      <c r="T1322" t="s">
        <v>4198</v>
      </c>
      <c r="U1322" t="s">
        <v>4199</v>
      </c>
      <c r="V1322" t="s">
        <v>2800</v>
      </c>
      <c r="W1322" t="s">
        <v>56</v>
      </c>
      <c r="X1322" t="s">
        <v>4200</v>
      </c>
      <c r="Y1322" t="s">
        <v>2061</v>
      </c>
      <c r="Z1322" s="3">
        <v>19</v>
      </c>
      <c r="AA1322" t="s">
        <v>4201</v>
      </c>
      <c r="AB1322" t="s">
        <v>4202</v>
      </c>
      <c r="AC1322" t="s">
        <v>61</v>
      </c>
      <c r="AD1322" t="s">
        <v>61</v>
      </c>
      <c r="AE1322" t="s">
        <v>4203</v>
      </c>
      <c r="AF1322" t="s">
        <v>63</v>
      </c>
      <c r="AH1322">
        <v>0</v>
      </c>
      <c r="AI1322" s="2">
        <v>45527</v>
      </c>
      <c r="AJ1322" t="s">
        <v>64</v>
      </c>
      <c r="AK1322" t="s">
        <v>64</v>
      </c>
      <c r="AL1322" t="s">
        <v>4204</v>
      </c>
      <c r="AM1322" t="s">
        <v>4199</v>
      </c>
      <c r="AN1322" s="3">
        <v>21.61</v>
      </c>
      <c r="AO1322" t="s">
        <v>4202</v>
      </c>
      <c r="AP1322" t="s">
        <v>64</v>
      </c>
      <c r="AQ1322" t="s">
        <v>4203</v>
      </c>
      <c r="AR1322">
        <v>1313</v>
      </c>
      <c r="AS1322" t="s">
        <v>66</v>
      </c>
    </row>
    <row r="1323" spans="1:45" ht="16" x14ac:dyDescent="0.2">
      <c r="A1323">
        <v>3254</v>
      </c>
      <c r="B1323">
        <v>3254</v>
      </c>
      <c r="C1323" s="2">
        <v>45527.083333333343</v>
      </c>
      <c r="D1323" t="s">
        <v>1814</v>
      </c>
      <c r="E1323" t="s">
        <v>68</v>
      </c>
      <c r="F1323" s="3">
        <v>5.39</v>
      </c>
      <c r="G1323" t="s">
        <v>47</v>
      </c>
      <c r="H1323" s="3">
        <v>0</v>
      </c>
      <c r="I1323" t="s">
        <v>48</v>
      </c>
      <c r="J1323">
        <v>2710</v>
      </c>
      <c r="K1323" t="s">
        <v>49</v>
      </c>
      <c r="L1323" t="s">
        <v>50</v>
      </c>
      <c r="M1323" t="s">
        <v>51</v>
      </c>
      <c r="N1323">
        <v>940</v>
      </c>
      <c r="O1323" t="s">
        <v>52</v>
      </c>
      <c r="P1323" t="s">
        <v>53</v>
      </c>
      <c r="T1323" t="s">
        <v>4205</v>
      </c>
      <c r="U1323" t="s">
        <v>4206</v>
      </c>
      <c r="V1323" t="s">
        <v>2802</v>
      </c>
      <c r="W1323" t="s">
        <v>56</v>
      </c>
      <c r="X1323" t="s">
        <v>4207</v>
      </c>
      <c r="Y1323" t="s">
        <v>72</v>
      </c>
      <c r="Z1323" s="3">
        <v>19</v>
      </c>
      <c r="AA1323" t="s">
        <v>4208</v>
      </c>
      <c r="AB1323" t="s">
        <v>4209</v>
      </c>
      <c r="AC1323" t="s">
        <v>61</v>
      </c>
      <c r="AD1323" t="s">
        <v>61</v>
      </c>
      <c r="AE1323" t="s">
        <v>4210</v>
      </c>
      <c r="AF1323" t="s">
        <v>63</v>
      </c>
      <c r="AH1323">
        <v>0</v>
      </c>
      <c r="AI1323" s="2">
        <v>45527</v>
      </c>
      <c r="AJ1323" t="s">
        <v>64</v>
      </c>
      <c r="AK1323" t="s">
        <v>64</v>
      </c>
      <c r="AL1323" t="s">
        <v>4211</v>
      </c>
      <c r="AM1323" t="s">
        <v>4206</v>
      </c>
      <c r="AN1323" s="3">
        <v>5.39</v>
      </c>
      <c r="AO1323" t="s">
        <v>4209</v>
      </c>
      <c r="AP1323" t="s">
        <v>64</v>
      </c>
      <c r="AQ1323" t="s">
        <v>4210</v>
      </c>
      <c r="AR1323">
        <v>1314</v>
      </c>
      <c r="AS1323" t="s">
        <v>66</v>
      </c>
    </row>
    <row r="1324" spans="1:45" ht="16" x14ac:dyDescent="0.2">
      <c r="A1324">
        <v>3322</v>
      </c>
      <c r="B1324">
        <v>3322</v>
      </c>
      <c r="C1324" s="2">
        <v>45530.718344907407</v>
      </c>
      <c r="E1324" t="s">
        <v>1231</v>
      </c>
      <c r="F1324" s="3">
        <v>93.81</v>
      </c>
      <c r="G1324" t="s">
        <v>47</v>
      </c>
      <c r="H1324" s="3">
        <v>0</v>
      </c>
      <c r="I1324" t="s">
        <v>104</v>
      </c>
      <c r="J1324">
        <v>941</v>
      </c>
      <c r="K1324" t="s">
        <v>52</v>
      </c>
      <c r="L1324" t="s">
        <v>53</v>
      </c>
      <c r="N1324">
        <v>705</v>
      </c>
      <c r="O1324" t="s">
        <v>52</v>
      </c>
      <c r="P1324" t="s">
        <v>53</v>
      </c>
      <c r="T1324" t="s">
        <v>4212</v>
      </c>
      <c r="U1324" t="s">
        <v>4213</v>
      </c>
      <c r="Z1324" s="3"/>
      <c r="AF1324" t="s">
        <v>63</v>
      </c>
      <c r="AH1324">
        <v>0</v>
      </c>
      <c r="AI1324" s="2">
        <v>45530</v>
      </c>
      <c r="AJ1324" t="s">
        <v>64</v>
      </c>
      <c r="AK1324" t="s">
        <v>64</v>
      </c>
      <c r="AL1324" t="s">
        <v>4214</v>
      </c>
      <c r="AM1324" t="s">
        <v>4213</v>
      </c>
      <c r="AN1324" s="3"/>
      <c r="AP1324" t="s">
        <v>64</v>
      </c>
      <c r="AR1324">
        <v>1317</v>
      </c>
      <c r="AS1324" t="s">
        <v>66</v>
      </c>
    </row>
    <row r="1325" spans="1:45" ht="16" x14ac:dyDescent="0.2">
      <c r="A1325">
        <v>3328</v>
      </c>
      <c r="B1325">
        <v>3328</v>
      </c>
      <c r="C1325" s="2">
        <v>45530.718344907407</v>
      </c>
      <c r="E1325" t="s">
        <v>4215</v>
      </c>
      <c r="F1325" s="3">
        <v>93.81</v>
      </c>
      <c r="G1325" t="s">
        <v>47</v>
      </c>
      <c r="H1325" s="3">
        <v>0</v>
      </c>
      <c r="I1325" t="s">
        <v>48</v>
      </c>
      <c r="J1325">
        <v>705</v>
      </c>
      <c r="K1325" t="s">
        <v>52</v>
      </c>
      <c r="L1325" t="s">
        <v>53</v>
      </c>
      <c r="N1325">
        <v>941</v>
      </c>
      <c r="O1325" t="s">
        <v>52</v>
      </c>
      <c r="P1325" t="s">
        <v>53</v>
      </c>
      <c r="T1325" t="s">
        <v>4216</v>
      </c>
      <c r="U1325" t="s">
        <v>4217</v>
      </c>
      <c r="Z1325" s="3"/>
      <c r="AF1325" t="s">
        <v>63</v>
      </c>
      <c r="AH1325">
        <v>0</v>
      </c>
      <c r="AI1325" s="2">
        <v>45530</v>
      </c>
      <c r="AJ1325" t="s">
        <v>64</v>
      </c>
      <c r="AK1325" t="s">
        <v>64</v>
      </c>
      <c r="AL1325" t="s">
        <v>4218</v>
      </c>
      <c r="AM1325" t="s">
        <v>4217</v>
      </c>
      <c r="AN1325" s="3"/>
      <c r="AP1325" t="s">
        <v>64</v>
      </c>
      <c r="AR1325">
        <v>1316</v>
      </c>
      <c r="AS1325" t="s">
        <v>66</v>
      </c>
    </row>
    <row r="1326" spans="1:45" ht="16" x14ac:dyDescent="0.2">
      <c r="A1326">
        <v>3329</v>
      </c>
      <c r="B1326">
        <v>3329</v>
      </c>
      <c r="C1326" s="2">
        <v>45530.718344907407</v>
      </c>
      <c r="E1326" t="s">
        <v>1107</v>
      </c>
      <c r="F1326" s="3">
        <v>93.81</v>
      </c>
      <c r="G1326" t="s">
        <v>47</v>
      </c>
      <c r="H1326" s="3">
        <v>0</v>
      </c>
      <c r="I1326" t="s">
        <v>104</v>
      </c>
      <c r="J1326">
        <v>941</v>
      </c>
      <c r="K1326" t="s">
        <v>52</v>
      </c>
      <c r="L1326" t="s">
        <v>53</v>
      </c>
      <c r="N1326">
        <v>705</v>
      </c>
      <c r="O1326" t="s">
        <v>52</v>
      </c>
      <c r="P1326" t="s">
        <v>53</v>
      </c>
      <c r="T1326" t="s">
        <v>2806</v>
      </c>
      <c r="U1326" t="s">
        <v>4219</v>
      </c>
      <c r="Z1326" s="3"/>
      <c r="AF1326" t="s">
        <v>63</v>
      </c>
      <c r="AH1326">
        <v>0</v>
      </c>
      <c r="AI1326" s="2">
        <v>45530</v>
      </c>
      <c r="AJ1326" t="s">
        <v>64</v>
      </c>
      <c r="AK1326" t="s">
        <v>64</v>
      </c>
      <c r="AL1326" t="s">
        <v>4220</v>
      </c>
      <c r="AM1326" t="s">
        <v>4219</v>
      </c>
      <c r="AN1326" s="3"/>
      <c r="AP1326" t="s">
        <v>64</v>
      </c>
      <c r="AR1326">
        <v>1315</v>
      </c>
      <c r="AS1326" t="s">
        <v>66</v>
      </c>
    </row>
    <row r="1327" spans="1:45" ht="16" x14ac:dyDescent="0.2">
      <c r="A1327">
        <v>3535</v>
      </c>
      <c r="B1327">
        <v>3535</v>
      </c>
      <c r="C1327" s="2">
        <v>45530.718344907407</v>
      </c>
      <c r="D1327" t="s">
        <v>1814</v>
      </c>
      <c r="E1327" t="s">
        <v>4221</v>
      </c>
      <c r="F1327" s="3">
        <v>93.81</v>
      </c>
      <c r="G1327" t="s">
        <v>47</v>
      </c>
      <c r="H1327" s="3">
        <v>0</v>
      </c>
      <c r="I1327" t="s">
        <v>48</v>
      </c>
      <c r="J1327">
        <v>2710</v>
      </c>
      <c r="K1327" t="s">
        <v>49</v>
      </c>
      <c r="L1327" t="s">
        <v>50</v>
      </c>
      <c r="M1327" t="s">
        <v>51</v>
      </c>
      <c r="N1327">
        <v>941</v>
      </c>
      <c r="O1327" t="s">
        <v>52</v>
      </c>
      <c r="P1327" t="s">
        <v>53</v>
      </c>
      <c r="T1327" t="s">
        <v>2803</v>
      </c>
      <c r="U1327" t="s">
        <v>4222</v>
      </c>
      <c r="V1327" t="s">
        <v>2812</v>
      </c>
      <c r="W1327" t="s">
        <v>56</v>
      </c>
      <c r="X1327" t="s">
        <v>4223</v>
      </c>
      <c r="Y1327" t="s">
        <v>1103</v>
      </c>
      <c r="Z1327" s="3">
        <v>0</v>
      </c>
      <c r="AA1327" t="s">
        <v>4212</v>
      </c>
      <c r="AB1327" t="s">
        <v>4224</v>
      </c>
      <c r="AC1327" t="s">
        <v>61</v>
      </c>
      <c r="AD1327" t="s">
        <v>61</v>
      </c>
      <c r="AE1327" t="s">
        <v>4225</v>
      </c>
      <c r="AF1327" t="s">
        <v>63</v>
      </c>
      <c r="AH1327">
        <v>0</v>
      </c>
      <c r="AI1327" s="2">
        <v>45530</v>
      </c>
      <c r="AJ1327" t="s">
        <v>64</v>
      </c>
      <c r="AK1327" t="s">
        <v>64</v>
      </c>
      <c r="AL1327" t="s">
        <v>4226</v>
      </c>
      <c r="AM1327" t="s">
        <v>4222</v>
      </c>
      <c r="AN1327" s="3">
        <v>93.81</v>
      </c>
      <c r="AO1327" t="s">
        <v>4224</v>
      </c>
      <c r="AP1327" t="s">
        <v>64</v>
      </c>
      <c r="AQ1327" t="s">
        <v>4225</v>
      </c>
      <c r="AR1327">
        <v>1318</v>
      </c>
      <c r="AS1327" t="s">
        <v>66</v>
      </c>
    </row>
    <row r="1328" spans="1:45" ht="16" x14ac:dyDescent="0.2">
      <c r="A1328">
        <v>3337</v>
      </c>
      <c r="B1328">
        <v>3337</v>
      </c>
      <c r="C1328" s="2">
        <v>45531.083333333343</v>
      </c>
      <c r="E1328" t="s">
        <v>4227</v>
      </c>
      <c r="F1328" s="3">
        <v>5741.87</v>
      </c>
      <c r="G1328" t="s">
        <v>47</v>
      </c>
      <c r="H1328" s="3">
        <v>0</v>
      </c>
      <c r="I1328" t="s">
        <v>48</v>
      </c>
      <c r="J1328">
        <v>1712</v>
      </c>
      <c r="K1328" t="s">
        <v>52</v>
      </c>
      <c r="L1328" t="s">
        <v>203</v>
      </c>
      <c r="N1328">
        <v>940</v>
      </c>
      <c r="O1328" t="s">
        <v>52</v>
      </c>
      <c r="P1328" t="s">
        <v>53</v>
      </c>
      <c r="T1328" t="s">
        <v>3741</v>
      </c>
      <c r="U1328" t="s">
        <v>4228</v>
      </c>
      <c r="Z1328" s="3"/>
      <c r="AF1328" t="s">
        <v>63</v>
      </c>
      <c r="AH1328">
        <v>0</v>
      </c>
      <c r="AI1328" s="2">
        <v>45531</v>
      </c>
      <c r="AJ1328" t="s">
        <v>64</v>
      </c>
      <c r="AK1328" t="s">
        <v>64</v>
      </c>
      <c r="AL1328" t="s">
        <v>4229</v>
      </c>
      <c r="AM1328" t="s">
        <v>4228</v>
      </c>
      <c r="AN1328" s="3"/>
      <c r="AP1328" t="s">
        <v>64</v>
      </c>
      <c r="AR1328">
        <v>1319</v>
      </c>
      <c r="AS1328" t="s">
        <v>66</v>
      </c>
    </row>
    <row r="1329" spans="1:45" ht="16" x14ac:dyDescent="0.2">
      <c r="A1329">
        <v>3514</v>
      </c>
      <c r="B1329">
        <v>3514</v>
      </c>
      <c r="C1329" s="2">
        <v>45531.083333333343</v>
      </c>
      <c r="D1329" t="s">
        <v>1748</v>
      </c>
      <c r="E1329" t="s">
        <v>4230</v>
      </c>
      <c r="F1329" s="3">
        <v>14</v>
      </c>
      <c r="G1329" t="s">
        <v>47</v>
      </c>
      <c r="H1329" s="3">
        <v>0</v>
      </c>
      <c r="I1329" t="s">
        <v>48</v>
      </c>
      <c r="J1329">
        <v>2705</v>
      </c>
      <c r="K1329" t="s">
        <v>49</v>
      </c>
      <c r="L1329" t="s">
        <v>50</v>
      </c>
      <c r="M1329" t="s">
        <v>51</v>
      </c>
      <c r="N1329">
        <v>940</v>
      </c>
      <c r="O1329" t="s">
        <v>52</v>
      </c>
      <c r="P1329" t="s">
        <v>53</v>
      </c>
      <c r="T1329" t="s">
        <v>4231</v>
      </c>
      <c r="U1329" t="s">
        <v>4232</v>
      </c>
      <c r="V1329" t="s">
        <v>2810</v>
      </c>
      <c r="W1329" t="s">
        <v>56</v>
      </c>
      <c r="X1329" t="s">
        <v>3670</v>
      </c>
      <c r="Y1329" t="s">
        <v>4233</v>
      </c>
      <c r="Z1329" s="3">
        <v>0</v>
      </c>
      <c r="AA1329" t="s">
        <v>4234</v>
      </c>
      <c r="AB1329" t="s">
        <v>4177</v>
      </c>
      <c r="AC1329" t="s">
        <v>61</v>
      </c>
      <c r="AD1329" t="s">
        <v>61</v>
      </c>
      <c r="AE1329" t="s">
        <v>4235</v>
      </c>
      <c r="AF1329" t="s">
        <v>63</v>
      </c>
      <c r="AH1329">
        <v>0</v>
      </c>
      <c r="AI1329" s="2">
        <v>45531</v>
      </c>
      <c r="AJ1329" t="s">
        <v>64</v>
      </c>
      <c r="AK1329" t="s">
        <v>64</v>
      </c>
      <c r="AL1329" t="s">
        <v>4236</v>
      </c>
      <c r="AM1329" t="s">
        <v>4232</v>
      </c>
      <c r="AN1329" s="3">
        <v>232.89</v>
      </c>
      <c r="AO1329" t="s">
        <v>4177</v>
      </c>
      <c r="AP1329" t="s">
        <v>64</v>
      </c>
      <c r="AQ1329" t="s">
        <v>4235</v>
      </c>
      <c r="AR1329">
        <v>1322</v>
      </c>
      <c r="AS1329" t="s">
        <v>66</v>
      </c>
    </row>
    <row r="1330" spans="1:45" ht="16" x14ac:dyDescent="0.2">
      <c r="A1330">
        <v>3515</v>
      </c>
      <c r="B1330">
        <v>3515</v>
      </c>
      <c r="C1330" s="2">
        <v>45531.083333333343</v>
      </c>
      <c r="D1330" t="s">
        <v>1761</v>
      </c>
      <c r="E1330" t="s">
        <v>4237</v>
      </c>
      <c r="F1330" s="3">
        <v>232.89</v>
      </c>
      <c r="G1330" t="s">
        <v>47</v>
      </c>
      <c r="H1330" s="3">
        <v>0</v>
      </c>
      <c r="I1330" t="s">
        <v>48</v>
      </c>
      <c r="J1330">
        <v>2722</v>
      </c>
      <c r="K1330" t="s">
        <v>49</v>
      </c>
      <c r="L1330" t="s">
        <v>50</v>
      </c>
      <c r="M1330" t="s">
        <v>51</v>
      </c>
      <c r="N1330">
        <v>940</v>
      </c>
      <c r="O1330" t="s">
        <v>52</v>
      </c>
      <c r="P1330" t="s">
        <v>53</v>
      </c>
      <c r="T1330" t="s">
        <v>4231</v>
      </c>
      <c r="U1330" t="s">
        <v>4232</v>
      </c>
      <c r="V1330" t="s">
        <v>2810</v>
      </c>
      <c r="W1330" t="s">
        <v>56</v>
      </c>
      <c r="X1330" t="s">
        <v>3670</v>
      </c>
      <c r="Y1330" t="s">
        <v>4233</v>
      </c>
      <c r="Z1330" s="3">
        <v>0</v>
      </c>
      <c r="AA1330" t="s">
        <v>4234</v>
      </c>
      <c r="AB1330" t="s">
        <v>4177</v>
      </c>
      <c r="AC1330" t="s">
        <v>61</v>
      </c>
      <c r="AD1330" t="s">
        <v>61</v>
      </c>
      <c r="AE1330" t="s">
        <v>4235</v>
      </c>
      <c r="AF1330" t="s">
        <v>63</v>
      </c>
      <c r="AH1330">
        <v>0</v>
      </c>
      <c r="AI1330" s="2">
        <v>45531</v>
      </c>
      <c r="AJ1330" t="s">
        <v>64</v>
      </c>
      <c r="AK1330" t="s">
        <v>64</v>
      </c>
      <c r="AL1330" t="s">
        <v>4236</v>
      </c>
      <c r="AM1330" t="s">
        <v>4232</v>
      </c>
      <c r="AN1330" s="3">
        <v>232.89</v>
      </c>
      <c r="AO1330" t="s">
        <v>4177</v>
      </c>
      <c r="AP1330" t="s">
        <v>64</v>
      </c>
      <c r="AQ1330" t="s">
        <v>4235</v>
      </c>
      <c r="AR1330">
        <v>1322</v>
      </c>
      <c r="AS1330" t="s">
        <v>66</v>
      </c>
    </row>
    <row r="1331" spans="1:45" ht="16" x14ac:dyDescent="0.2">
      <c r="A1331">
        <v>3340</v>
      </c>
      <c r="B1331">
        <v>3340</v>
      </c>
      <c r="C1331" s="2">
        <v>45532.083333333343</v>
      </c>
      <c r="E1331" t="s">
        <v>256</v>
      </c>
      <c r="F1331" s="3">
        <v>2778.18</v>
      </c>
      <c r="G1331" t="s">
        <v>47</v>
      </c>
      <c r="H1331" s="3">
        <v>0</v>
      </c>
      <c r="I1331" t="s">
        <v>48</v>
      </c>
      <c r="J1331">
        <v>1705</v>
      </c>
      <c r="K1331" t="s">
        <v>52</v>
      </c>
      <c r="L1331" t="s">
        <v>203</v>
      </c>
      <c r="N1331">
        <v>940</v>
      </c>
      <c r="O1331" t="s">
        <v>52</v>
      </c>
      <c r="P1331" t="s">
        <v>53</v>
      </c>
      <c r="T1331" t="s">
        <v>3941</v>
      </c>
      <c r="U1331" t="s">
        <v>4238</v>
      </c>
      <c r="Z1331" s="3"/>
      <c r="AF1331" t="s">
        <v>63</v>
      </c>
      <c r="AH1331">
        <v>0</v>
      </c>
      <c r="AI1331" s="2">
        <v>45532</v>
      </c>
      <c r="AJ1331" t="s">
        <v>64</v>
      </c>
      <c r="AK1331" t="s">
        <v>64</v>
      </c>
      <c r="AL1331" t="s">
        <v>4239</v>
      </c>
      <c r="AM1331" t="s">
        <v>4238</v>
      </c>
      <c r="AN1331" s="3"/>
      <c r="AP1331" t="s">
        <v>64</v>
      </c>
      <c r="AR1331">
        <v>1325</v>
      </c>
      <c r="AS1331" t="s">
        <v>66</v>
      </c>
    </row>
    <row r="1332" spans="1:45" ht="16" x14ac:dyDescent="0.2">
      <c r="A1332">
        <v>3339</v>
      </c>
      <c r="B1332">
        <v>3339</v>
      </c>
      <c r="C1332" s="2">
        <v>45532.083333333343</v>
      </c>
      <c r="E1332" t="s">
        <v>582</v>
      </c>
      <c r="F1332" s="3">
        <v>1042.75</v>
      </c>
      <c r="G1332" t="s">
        <v>47</v>
      </c>
      <c r="H1332" s="3">
        <v>0</v>
      </c>
      <c r="I1332" t="s">
        <v>48</v>
      </c>
      <c r="J1332">
        <v>1705</v>
      </c>
      <c r="K1332" t="s">
        <v>52</v>
      </c>
      <c r="L1332" t="s">
        <v>203</v>
      </c>
      <c r="N1332">
        <v>940</v>
      </c>
      <c r="O1332" t="s">
        <v>52</v>
      </c>
      <c r="P1332" t="s">
        <v>53</v>
      </c>
      <c r="T1332" t="s">
        <v>3835</v>
      </c>
      <c r="U1332" t="s">
        <v>4240</v>
      </c>
      <c r="Z1332" s="3"/>
      <c r="AF1332" t="s">
        <v>63</v>
      </c>
      <c r="AH1332">
        <v>0</v>
      </c>
      <c r="AI1332" s="2">
        <v>45532</v>
      </c>
      <c r="AJ1332" t="s">
        <v>64</v>
      </c>
      <c r="AK1332" t="s">
        <v>64</v>
      </c>
      <c r="AL1332" t="s">
        <v>4241</v>
      </c>
      <c r="AM1332" t="s">
        <v>4240</v>
      </c>
      <c r="AN1332" s="3"/>
      <c r="AP1332" t="s">
        <v>64</v>
      </c>
      <c r="AR1332">
        <v>1324</v>
      </c>
      <c r="AS1332" t="s">
        <v>66</v>
      </c>
    </row>
    <row r="1333" spans="1:45" ht="16" x14ac:dyDescent="0.2">
      <c r="A1333">
        <v>3338</v>
      </c>
      <c r="B1333">
        <v>3338</v>
      </c>
      <c r="C1333" s="2">
        <v>45532.083333333343</v>
      </c>
      <c r="E1333" t="s">
        <v>1262</v>
      </c>
      <c r="F1333" s="3">
        <v>93.81</v>
      </c>
      <c r="G1333" t="s">
        <v>47</v>
      </c>
      <c r="H1333" s="3">
        <v>0</v>
      </c>
      <c r="I1333" t="s">
        <v>48</v>
      </c>
      <c r="J1333">
        <v>705</v>
      </c>
      <c r="K1333" t="s">
        <v>52</v>
      </c>
      <c r="L1333" t="s">
        <v>53</v>
      </c>
      <c r="N1333">
        <v>940</v>
      </c>
      <c r="O1333" t="s">
        <v>52</v>
      </c>
      <c r="P1333" t="s">
        <v>53</v>
      </c>
      <c r="T1333" t="s">
        <v>4216</v>
      </c>
      <c r="U1333" t="s">
        <v>4242</v>
      </c>
      <c r="Z1333" s="3"/>
      <c r="AF1333" t="s">
        <v>63</v>
      </c>
      <c r="AH1333">
        <v>0</v>
      </c>
      <c r="AI1333" s="2">
        <v>45532</v>
      </c>
      <c r="AJ1333" t="s">
        <v>64</v>
      </c>
      <c r="AK1333" t="s">
        <v>64</v>
      </c>
      <c r="AL1333" t="s">
        <v>4243</v>
      </c>
      <c r="AM1333" t="s">
        <v>4242</v>
      </c>
      <c r="AN1333" s="3"/>
      <c r="AP1333" t="s">
        <v>64</v>
      </c>
      <c r="AR1333">
        <v>1323</v>
      </c>
      <c r="AS1333" t="s">
        <v>66</v>
      </c>
    </row>
    <row r="1334" spans="1:45" ht="16" x14ac:dyDescent="0.2">
      <c r="A1334">
        <v>3341</v>
      </c>
      <c r="B1334">
        <v>3341</v>
      </c>
      <c r="C1334" s="2">
        <v>45534.083333333343</v>
      </c>
      <c r="D1334" t="s">
        <v>1748</v>
      </c>
      <c r="E1334" t="s">
        <v>2507</v>
      </c>
      <c r="F1334" s="3">
        <v>22.17</v>
      </c>
      <c r="G1334" t="s">
        <v>47</v>
      </c>
      <c r="H1334" s="3">
        <v>0</v>
      </c>
      <c r="I1334" t="s">
        <v>48</v>
      </c>
      <c r="J1334">
        <v>2702</v>
      </c>
      <c r="K1334" t="s">
        <v>49</v>
      </c>
      <c r="L1334" t="s">
        <v>50</v>
      </c>
      <c r="M1334" t="s">
        <v>51</v>
      </c>
      <c r="N1334">
        <v>940</v>
      </c>
      <c r="O1334" t="s">
        <v>52</v>
      </c>
      <c r="P1334" t="s">
        <v>53</v>
      </c>
      <c r="T1334" t="s">
        <v>3485</v>
      </c>
      <c r="U1334" t="s">
        <v>4244</v>
      </c>
      <c r="V1334" t="s">
        <v>2842</v>
      </c>
      <c r="W1334" t="s">
        <v>56</v>
      </c>
      <c r="X1334" t="s">
        <v>4245</v>
      </c>
      <c r="Y1334" t="s">
        <v>2726</v>
      </c>
      <c r="Z1334" s="3">
        <v>19</v>
      </c>
      <c r="AA1334" t="s">
        <v>3488</v>
      </c>
      <c r="AB1334" t="s">
        <v>4246</v>
      </c>
      <c r="AC1334" t="s">
        <v>61</v>
      </c>
      <c r="AD1334" t="s">
        <v>61</v>
      </c>
      <c r="AE1334" t="s">
        <v>4247</v>
      </c>
      <c r="AF1334" t="s">
        <v>63</v>
      </c>
      <c r="AH1334">
        <v>0</v>
      </c>
      <c r="AI1334" s="2">
        <v>45534</v>
      </c>
      <c r="AJ1334" t="s">
        <v>64</v>
      </c>
      <c r="AK1334" t="s">
        <v>64</v>
      </c>
      <c r="AL1334" t="s">
        <v>4248</v>
      </c>
      <c r="AM1334" t="s">
        <v>4244</v>
      </c>
      <c r="AN1334" s="3">
        <v>22.17</v>
      </c>
      <c r="AO1334" t="s">
        <v>4246</v>
      </c>
      <c r="AP1334" t="s">
        <v>64</v>
      </c>
      <c r="AQ1334" t="s">
        <v>4247</v>
      </c>
      <c r="AR1334">
        <v>1326</v>
      </c>
      <c r="AS1334" t="s">
        <v>66</v>
      </c>
    </row>
    <row r="1335" spans="1:45" ht="16" x14ac:dyDescent="0.2">
      <c r="A1335">
        <v>3411</v>
      </c>
      <c r="B1335">
        <v>3411</v>
      </c>
      <c r="C1335" s="2">
        <v>45534.083333333343</v>
      </c>
      <c r="D1335" t="s">
        <v>1748</v>
      </c>
      <c r="E1335" t="s">
        <v>4249</v>
      </c>
      <c r="F1335" s="3">
        <v>6.32</v>
      </c>
      <c r="G1335" t="s">
        <v>47</v>
      </c>
      <c r="H1335" s="3">
        <v>0</v>
      </c>
      <c r="I1335" t="s">
        <v>48</v>
      </c>
      <c r="J1335">
        <v>2705</v>
      </c>
      <c r="K1335" t="s">
        <v>49</v>
      </c>
      <c r="L1335" t="s">
        <v>50</v>
      </c>
      <c r="M1335" t="s">
        <v>51</v>
      </c>
      <c r="N1335">
        <v>940</v>
      </c>
      <c r="O1335" t="s">
        <v>52</v>
      </c>
      <c r="P1335" t="s">
        <v>53</v>
      </c>
      <c r="T1335" t="s">
        <v>4250</v>
      </c>
      <c r="U1335" t="s">
        <v>4251</v>
      </c>
      <c r="Z1335" s="3"/>
      <c r="AF1335" t="s">
        <v>63</v>
      </c>
      <c r="AH1335">
        <v>0</v>
      </c>
      <c r="AI1335" s="2">
        <v>45534</v>
      </c>
      <c r="AJ1335" t="s">
        <v>64</v>
      </c>
      <c r="AK1335" t="s">
        <v>64</v>
      </c>
      <c r="AL1335" t="s">
        <v>4252</v>
      </c>
      <c r="AM1335" t="s">
        <v>4251</v>
      </c>
      <c r="AN1335" s="3"/>
      <c r="AP1335" t="s">
        <v>64</v>
      </c>
      <c r="AR1335">
        <v>1327</v>
      </c>
      <c r="AS1335" t="s">
        <v>66</v>
      </c>
    </row>
    <row r="1336" spans="1:45" ht="16" x14ac:dyDescent="0.2">
      <c r="A1336">
        <v>3266</v>
      </c>
      <c r="B1336">
        <v>3266</v>
      </c>
      <c r="C1336" s="2">
        <v>45535</v>
      </c>
      <c r="E1336" t="s">
        <v>205</v>
      </c>
      <c r="F1336" s="3">
        <v>819.63</v>
      </c>
      <c r="G1336" t="s">
        <v>47</v>
      </c>
      <c r="H1336" s="3">
        <v>0</v>
      </c>
      <c r="I1336" t="s">
        <v>104</v>
      </c>
      <c r="J1336">
        <v>1730</v>
      </c>
      <c r="K1336" t="s">
        <v>52</v>
      </c>
      <c r="L1336" t="s">
        <v>203</v>
      </c>
      <c r="N1336">
        <v>1700</v>
      </c>
      <c r="O1336" t="s">
        <v>52</v>
      </c>
      <c r="P1336" t="s">
        <v>203</v>
      </c>
      <c r="T1336" t="s">
        <v>64</v>
      </c>
      <c r="Z1336" s="3"/>
      <c r="AF1336" t="s">
        <v>63</v>
      </c>
      <c r="AH1336">
        <v>0</v>
      </c>
      <c r="AI1336" s="2">
        <v>45535</v>
      </c>
      <c r="AJ1336" t="s">
        <v>64</v>
      </c>
      <c r="AK1336" t="s">
        <v>64</v>
      </c>
      <c r="AL1336" t="s">
        <v>64</v>
      </c>
      <c r="AN1336" s="3"/>
      <c r="AP1336" t="s">
        <v>64</v>
      </c>
      <c r="AR1336" t="s">
        <v>64</v>
      </c>
      <c r="AS1336" t="s">
        <v>66</v>
      </c>
    </row>
    <row r="1337" spans="1:45" ht="16" x14ac:dyDescent="0.2">
      <c r="A1337">
        <v>3267</v>
      </c>
      <c r="B1337">
        <v>3267</v>
      </c>
      <c r="C1337" s="2">
        <v>45535</v>
      </c>
      <c r="E1337" t="s">
        <v>370</v>
      </c>
      <c r="F1337" s="3">
        <v>2383.16</v>
      </c>
      <c r="G1337" t="s">
        <v>47</v>
      </c>
      <c r="H1337" s="3">
        <v>0</v>
      </c>
      <c r="I1337" t="s">
        <v>104</v>
      </c>
      <c r="J1337">
        <v>1730</v>
      </c>
      <c r="K1337" t="s">
        <v>52</v>
      </c>
      <c r="L1337" t="s">
        <v>203</v>
      </c>
      <c r="N1337">
        <v>1705</v>
      </c>
      <c r="O1337" t="s">
        <v>52</v>
      </c>
      <c r="P1337" t="s">
        <v>203</v>
      </c>
      <c r="T1337" t="s">
        <v>64</v>
      </c>
      <c r="Z1337" s="3"/>
      <c r="AF1337" t="s">
        <v>63</v>
      </c>
      <c r="AH1337">
        <v>0</v>
      </c>
      <c r="AI1337" s="2">
        <v>45535</v>
      </c>
      <c r="AJ1337" t="s">
        <v>64</v>
      </c>
      <c r="AK1337" t="s">
        <v>64</v>
      </c>
      <c r="AL1337" t="s">
        <v>64</v>
      </c>
      <c r="AN1337" s="3"/>
      <c r="AP1337" t="s">
        <v>64</v>
      </c>
      <c r="AR1337" t="s">
        <v>64</v>
      </c>
      <c r="AS1337" t="s">
        <v>66</v>
      </c>
    </row>
    <row r="1338" spans="1:45" ht="16" x14ac:dyDescent="0.2">
      <c r="A1338">
        <v>3268</v>
      </c>
      <c r="B1338">
        <v>3268</v>
      </c>
      <c r="C1338" s="2">
        <v>45535</v>
      </c>
      <c r="E1338" t="s">
        <v>202</v>
      </c>
      <c r="F1338" s="3">
        <v>3556.48</v>
      </c>
      <c r="G1338" t="s">
        <v>47</v>
      </c>
      <c r="H1338" s="3">
        <v>0</v>
      </c>
      <c r="I1338" t="s">
        <v>104</v>
      </c>
      <c r="J1338">
        <v>1730</v>
      </c>
      <c r="K1338" t="s">
        <v>52</v>
      </c>
      <c r="L1338" t="s">
        <v>203</v>
      </c>
      <c r="N1338">
        <v>1712</v>
      </c>
      <c r="O1338" t="s">
        <v>52</v>
      </c>
      <c r="P1338" t="s">
        <v>203</v>
      </c>
      <c r="T1338" t="s">
        <v>64</v>
      </c>
      <c r="Z1338" s="3"/>
      <c r="AF1338" t="s">
        <v>63</v>
      </c>
      <c r="AH1338">
        <v>0</v>
      </c>
      <c r="AI1338" s="2">
        <v>45535</v>
      </c>
      <c r="AJ1338" t="s">
        <v>64</v>
      </c>
      <c r="AK1338" t="s">
        <v>64</v>
      </c>
      <c r="AL1338" t="s">
        <v>64</v>
      </c>
      <c r="AN1338" s="3"/>
      <c r="AP1338" t="s">
        <v>64</v>
      </c>
      <c r="AR1338" t="s">
        <v>64</v>
      </c>
      <c r="AS1338" t="s">
        <v>66</v>
      </c>
    </row>
    <row r="1339" spans="1:45" ht="16" x14ac:dyDescent="0.2">
      <c r="A1339">
        <v>3269</v>
      </c>
      <c r="B1339">
        <v>3269</v>
      </c>
      <c r="C1339" s="2">
        <v>45535</v>
      </c>
      <c r="D1339" t="s">
        <v>1934</v>
      </c>
      <c r="E1339" t="s">
        <v>206</v>
      </c>
      <c r="F1339" s="3">
        <v>3110.01</v>
      </c>
      <c r="G1339" t="s">
        <v>47</v>
      </c>
      <c r="H1339" s="3">
        <v>0</v>
      </c>
      <c r="I1339" t="s">
        <v>104</v>
      </c>
      <c r="J1339">
        <v>2551</v>
      </c>
      <c r="K1339" t="s">
        <v>49</v>
      </c>
      <c r="L1339" t="s">
        <v>50</v>
      </c>
      <c r="M1339" t="s">
        <v>51</v>
      </c>
      <c r="N1339">
        <v>1730</v>
      </c>
      <c r="O1339" t="s">
        <v>52</v>
      </c>
      <c r="P1339" t="s">
        <v>203</v>
      </c>
      <c r="T1339" t="s">
        <v>64</v>
      </c>
      <c r="Z1339" s="3"/>
      <c r="AF1339" t="s">
        <v>63</v>
      </c>
      <c r="AH1339">
        <v>0</v>
      </c>
      <c r="AI1339" s="2">
        <v>45535</v>
      </c>
      <c r="AJ1339" t="s">
        <v>64</v>
      </c>
      <c r="AK1339" t="s">
        <v>64</v>
      </c>
      <c r="AL1339" t="s">
        <v>64</v>
      </c>
      <c r="AN1339" s="3"/>
      <c r="AP1339" t="s">
        <v>64</v>
      </c>
      <c r="AR1339" t="s">
        <v>64</v>
      </c>
      <c r="AS1339" t="s">
        <v>66</v>
      </c>
    </row>
    <row r="1340" spans="1:45" ht="16" x14ac:dyDescent="0.2">
      <c r="A1340">
        <v>3270</v>
      </c>
      <c r="B1340">
        <v>3270</v>
      </c>
      <c r="C1340" s="2">
        <v>45535</v>
      </c>
      <c r="D1340" t="s">
        <v>1935</v>
      </c>
      <c r="E1340" t="s">
        <v>206</v>
      </c>
      <c r="F1340" s="3">
        <v>2382.81</v>
      </c>
      <c r="G1340" t="s">
        <v>47</v>
      </c>
      <c r="H1340" s="3">
        <v>0</v>
      </c>
      <c r="I1340" t="s">
        <v>104</v>
      </c>
      <c r="J1340">
        <v>2551</v>
      </c>
      <c r="K1340" t="s">
        <v>49</v>
      </c>
      <c r="L1340" t="s">
        <v>50</v>
      </c>
      <c r="M1340" t="s">
        <v>51</v>
      </c>
      <c r="N1340">
        <v>1730</v>
      </c>
      <c r="O1340" t="s">
        <v>52</v>
      </c>
      <c r="P1340" t="s">
        <v>203</v>
      </c>
      <c r="T1340" t="s">
        <v>64</v>
      </c>
      <c r="Z1340" s="3"/>
      <c r="AF1340" t="s">
        <v>63</v>
      </c>
      <c r="AH1340">
        <v>0</v>
      </c>
      <c r="AI1340" s="2">
        <v>45535</v>
      </c>
      <c r="AJ1340" t="s">
        <v>64</v>
      </c>
      <c r="AK1340" t="s">
        <v>64</v>
      </c>
      <c r="AL1340" t="s">
        <v>64</v>
      </c>
      <c r="AN1340" s="3"/>
      <c r="AP1340" t="s">
        <v>64</v>
      </c>
      <c r="AR1340" t="s">
        <v>64</v>
      </c>
      <c r="AS1340" t="s">
        <v>66</v>
      </c>
    </row>
    <row r="1341" spans="1:45" ht="16" x14ac:dyDescent="0.2">
      <c r="A1341">
        <v>3482</v>
      </c>
      <c r="B1341">
        <v>3482</v>
      </c>
      <c r="C1341" s="2">
        <v>45535</v>
      </c>
      <c r="E1341" t="s">
        <v>202</v>
      </c>
      <c r="F1341" s="3">
        <v>2185.39</v>
      </c>
      <c r="G1341" t="s">
        <v>47</v>
      </c>
      <c r="H1341" s="3">
        <v>0</v>
      </c>
      <c r="I1341" t="s">
        <v>104</v>
      </c>
      <c r="J1341">
        <v>1730</v>
      </c>
      <c r="K1341" t="s">
        <v>52</v>
      </c>
      <c r="L1341" t="s">
        <v>203</v>
      </c>
      <c r="N1341">
        <v>1712</v>
      </c>
      <c r="O1341" t="s">
        <v>52</v>
      </c>
      <c r="P1341" t="s">
        <v>203</v>
      </c>
      <c r="T1341" t="s">
        <v>64</v>
      </c>
      <c r="Z1341" s="3"/>
      <c r="AF1341" t="s">
        <v>63</v>
      </c>
      <c r="AH1341">
        <v>0</v>
      </c>
      <c r="AI1341" s="2">
        <v>45535</v>
      </c>
      <c r="AJ1341" t="s">
        <v>64</v>
      </c>
      <c r="AK1341" t="s">
        <v>64</v>
      </c>
      <c r="AL1341" t="s">
        <v>64</v>
      </c>
      <c r="AN1341" s="3"/>
      <c r="AP1341" t="s">
        <v>64</v>
      </c>
      <c r="AR1341" t="s">
        <v>64</v>
      </c>
      <c r="AS1341" t="s">
        <v>66</v>
      </c>
    </row>
    <row r="1342" spans="1:45" ht="16" x14ac:dyDescent="0.2">
      <c r="A1342">
        <v>3483</v>
      </c>
      <c r="B1342">
        <v>3483</v>
      </c>
      <c r="C1342" s="2">
        <v>45535</v>
      </c>
      <c r="E1342" t="s">
        <v>205</v>
      </c>
      <c r="F1342" s="3">
        <v>1437.77</v>
      </c>
      <c r="G1342" t="s">
        <v>47</v>
      </c>
      <c r="H1342" s="3">
        <v>0</v>
      </c>
      <c r="I1342" t="s">
        <v>104</v>
      </c>
      <c r="J1342">
        <v>1730</v>
      </c>
      <c r="K1342" t="s">
        <v>52</v>
      </c>
      <c r="L1342" t="s">
        <v>203</v>
      </c>
      <c r="N1342">
        <v>1705</v>
      </c>
      <c r="O1342" t="s">
        <v>52</v>
      </c>
      <c r="P1342" t="s">
        <v>203</v>
      </c>
      <c r="T1342" t="s">
        <v>64</v>
      </c>
      <c r="Z1342" s="3"/>
      <c r="AF1342" t="s">
        <v>63</v>
      </c>
      <c r="AH1342">
        <v>0</v>
      </c>
      <c r="AI1342" s="2">
        <v>45535</v>
      </c>
      <c r="AJ1342" t="s">
        <v>64</v>
      </c>
      <c r="AK1342" t="s">
        <v>64</v>
      </c>
      <c r="AL1342" t="s">
        <v>64</v>
      </c>
      <c r="AN1342" s="3"/>
      <c r="AP1342" t="s">
        <v>64</v>
      </c>
      <c r="AR1342" t="s">
        <v>64</v>
      </c>
      <c r="AS1342" t="s">
        <v>66</v>
      </c>
    </row>
    <row r="1343" spans="1:45" ht="16" x14ac:dyDescent="0.2">
      <c r="A1343">
        <v>3484</v>
      </c>
      <c r="B1343">
        <v>3484</v>
      </c>
      <c r="C1343" s="2">
        <v>45535</v>
      </c>
      <c r="E1343" t="s">
        <v>205</v>
      </c>
      <c r="F1343" s="3">
        <v>420.36</v>
      </c>
      <c r="G1343" t="s">
        <v>47</v>
      </c>
      <c r="H1343" s="3">
        <v>0</v>
      </c>
      <c r="I1343" t="s">
        <v>104</v>
      </c>
      <c r="J1343">
        <v>1730</v>
      </c>
      <c r="K1343" t="s">
        <v>52</v>
      </c>
      <c r="L1343" t="s">
        <v>203</v>
      </c>
      <c r="N1343">
        <v>1700</v>
      </c>
      <c r="O1343" t="s">
        <v>52</v>
      </c>
      <c r="P1343" t="s">
        <v>203</v>
      </c>
      <c r="T1343" t="s">
        <v>64</v>
      </c>
      <c r="Z1343" s="3"/>
      <c r="AF1343" t="s">
        <v>63</v>
      </c>
      <c r="AH1343">
        <v>0</v>
      </c>
      <c r="AI1343" s="2">
        <v>45535</v>
      </c>
      <c r="AJ1343" t="s">
        <v>64</v>
      </c>
      <c r="AK1343" t="s">
        <v>64</v>
      </c>
      <c r="AL1343" t="s">
        <v>64</v>
      </c>
      <c r="AN1343" s="3"/>
      <c r="AP1343" t="s">
        <v>64</v>
      </c>
      <c r="AR1343" t="s">
        <v>64</v>
      </c>
      <c r="AS1343" t="s">
        <v>66</v>
      </c>
    </row>
    <row r="1344" spans="1:45" ht="16" x14ac:dyDescent="0.2">
      <c r="A1344">
        <v>3644</v>
      </c>
      <c r="B1344">
        <v>3644</v>
      </c>
      <c r="C1344" s="2">
        <v>45535</v>
      </c>
      <c r="D1344" t="s">
        <v>1934</v>
      </c>
      <c r="E1344" t="s">
        <v>204</v>
      </c>
      <c r="F1344" s="3">
        <v>712.19</v>
      </c>
      <c r="G1344" t="s">
        <v>47</v>
      </c>
      <c r="H1344" s="3">
        <v>0</v>
      </c>
      <c r="I1344" t="s">
        <v>104</v>
      </c>
      <c r="J1344">
        <v>2555</v>
      </c>
      <c r="K1344" t="s">
        <v>49</v>
      </c>
      <c r="L1344" t="s">
        <v>50</v>
      </c>
      <c r="M1344" t="s">
        <v>51</v>
      </c>
      <c r="N1344">
        <v>1730</v>
      </c>
      <c r="O1344" t="s">
        <v>52</v>
      </c>
      <c r="P1344" t="s">
        <v>203</v>
      </c>
      <c r="T1344" t="s">
        <v>64</v>
      </c>
      <c r="Z1344" s="3"/>
      <c r="AF1344" t="s">
        <v>63</v>
      </c>
      <c r="AH1344">
        <v>0</v>
      </c>
      <c r="AI1344" s="2">
        <v>45535</v>
      </c>
      <c r="AJ1344" t="s">
        <v>64</v>
      </c>
      <c r="AK1344" t="s">
        <v>64</v>
      </c>
      <c r="AL1344" t="s">
        <v>64</v>
      </c>
      <c r="AN1344" s="3"/>
      <c r="AP1344" t="s">
        <v>64</v>
      </c>
      <c r="AR1344" t="s">
        <v>64</v>
      </c>
      <c r="AS1344" t="s">
        <v>66</v>
      </c>
    </row>
    <row r="1345" spans="1:45" ht="16" x14ac:dyDescent="0.2">
      <c r="A1345">
        <v>3647</v>
      </c>
      <c r="B1345">
        <v>3647</v>
      </c>
      <c r="C1345" s="2">
        <v>45535</v>
      </c>
      <c r="D1345" t="s">
        <v>1936</v>
      </c>
      <c r="E1345" t="s">
        <v>206</v>
      </c>
      <c r="F1345" s="3">
        <v>3290.09</v>
      </c>
      <c r="G1345" t="s">
        <v>47</v>
      </c>
      <c r="H1345" s="3">
        <v>0</v>
      </c>
      <c r="I1345" t="s">
        <v>104</v>
      </c>
      <c r="J1345">
        <v>2551</v>
      </c>
      <c r="K1345" t="s">
        <v>49</v>
      </c>
      <c r="L1345" t="s">
        <v>50</v>
      </c>
      <c r="M1345" t="s">
        <v>51</v>
      </c>
      <c r="N1345">
        <v>1730</v>
      </c>
      <c r="O1345" t="s">
        <v>52</v>
      </c>
      <c r="P1345" t="s">
        <v>203</v>
      </c>
      <c r="T1345" t="s">
        <v>64</v>
      </c>
      <c r="Z1345" s="3"/>
      <c r="AF1345" t="s">
        <v>63</v>
      </c>
      <c r="AH1345">
        <v>0</v>
      </c>
      <c r="AI1345" s="2">
        <v>45535</v>
      </c>
      <c r="AJ1345" t="s">
        <v>64</v>
      </c>
      <c r="AK1345" t="s">
        <v>64</v>
      </c>
      <c r="AL1345" t="s">
        <v>64</v>
      </c>
      <c r="AN1345" s="3"/>
      <c r="AP1345" t="s">
        <v>64</v>
      </c>
      <c r="AR1345" t="s">
        <v>64</v>
      </c>
      <c r="AS1345" t="s">
        <v>66</v>
      </c>
    </row>
    <row r="1346" spans="1:45" ht="16" x14ac:dyDescent="0.2">
      <c r="A1346">
        <v>3650</v>
      </c>
      <c r="B1346">
        <v>3650</v>
      </c>
      <c r="C1346" s="2">
        <v>45535</v>
      </c>
      <c r="D1346" t="s">
        <v>1936</v>
      </c>
      <c r="E1346" t="s">
        <v>204</v>
      </c>
      <c r="F1346" s="3">
        <v>753.43</v>
      </c>
      <c r="G1346" t="s">
        <v>47</v>
      </c>
      <c r="H1346" s="3">
        <v>0</v>
      </c>
      <c r="I1346" t="s">
        <v>104</v>
      </c>
      <c r="J1346">
        <v>2555</v>
      </c>
      <c r="K1346" t="s">
        <v>49</v>
      </c>
      <c r="L1346" t="s">
        <v>50</v>
      </c>
      <c r="M1346" t="s">
        <v>51</v>
      </c>
      <c r="N1346">
        <v>1730</v>
      </c>
      <c r="O1346" t="s">
        <v>52</v>
      </c>
      <c r="P1346" t="s">
        <v>203</v>
      </c>
      <c r="T1346" t="s">
        <v>64</v>
      </c>
      <c r="Z1346" s="3"/>
      <c r="AF1346" t="s">
        <v>63</v>
      </c>
      <c r="AH1346">
        <v>0</v>
      </c>
      <c r="AI1346" s="2">
        <v>45535</v>
      </c>
      <c r="AJ1346" t="s">
        <v>64</v>
      </c>
      <c r="AK1346" t="s">
        <v>64</v>
      </c>
      <c r="AL1346" t="s">
        <v>64</v>
      </c>
      <c r="AN1346" s="3"/>
      <c r="AP1346" t="s">
        <v>64</v>
      </c>
      <c r="AR1346" t="s">
        <v>64</v>
      </c>
      <c r="AS1346" t="s">
        <v>66</v>
      </c>
    </row>
    <row r="1347" spans="1:45" ht="16" x14ac:dyDescent="0.2">
      <c r="A1347">
        <v>4204</v>
      </c>
      <c r="B1347">
        <v>4204</v>
      </c>
      <c r="C1347" s="2">
        <v>45535</v>
      </c>
      <c r="D1347" t="s">
        <v>1935</v>
      </c>
      <c r="E1347" t="s">
        <v>204</v>
      </c>
      <c r="F1347" s="3">
        <v>554.26</v>
      </c>
      <c r="G1347" t="s">
        <v>47</v>
      </c>
      <c r="H1347" s="3">
        <v>0</v>
      </c>
      <c r="I1347" t="s">
        <v>104</v>
      </c>
      <c r="J1347">
        <v>2555</v>
      </c>
      <c r="K1347" t="s">
        <v>49</v>
      </c>
      <c r="L1347" t="s">
        <v>50</v>
      </c>
      <c r="M1347" t="s">
        <v>51</v>
      </c>
      <c r="N1347">
        <v>1730</v>
      </c>
      <c r="O1347" t="s">
        <v>52</v>
      </c>
      <c r="P1347" t="s">
        <v>203</v>
      </c>
      <c r="T1347" t="s">
        <v>64</v>
      </c>
      <c r="Z1347" s="3"/>
      <c r="AF1347" t="s">
        <v>63</v>
      </c>
      <c r="AH1347">
        <v>0</v>
      </c>
      <c r="AI1347" s="2">
        <v>45535</v>
      </c>
      <c r="AJ1347" t="s">
        <v>64</v>
      </c>
      <c r="AK1347" t="s">
        <v>64</v>
      </c>
      <c r="AL1347" t="s">
        <v>64</v>
      </c>
      <c r="AN1347" s="3"/>
      <c r="AP1347" t="s">
        <v>64</v>
      </c>
      <c r="AR1347" t="s">
        <v>64</v>
      </c>
      <c r="AS1347" t="s">
        <v>66</v>
      </c>
    </row>
    <row r="1348" spans="1:45" ht="16" x14ac:dyDescent="0.2">
      <c r="A1348">
        <v>3344</v>
      </c>
      <c r="B1348">
        <v>3344</v>
      </c>
      <c r="C1348" s="2">
        <v>45540.083333333343</v>
      </c>
      <c r="D1348" t="s">
        <v>1748</v>
      </c>
      <c r="E1348" t="s">
        <v>3659</v>
      </c>
      <c r="F1348" s="3">
        <v>46.41</v>
      </c>
      <c r="G1348" t="s">
        <v>47</v>
      </c>
      <c r="H1348" s="3">
        <v>0</v>
      </c>
      <c r="I1348" t="s">
        <v>48</v>
      </c>
      <c r="J1348">
        <v>2663</v>
      </c>
      <c r="K1348" t="s">
        <v>49</v>
      </c>
      <c r="L1348" t="s">
        <v>50</v>
      </c>
      <c r="M1348" t="s">
        <v>51</v>
      </c>
      <c r="N1348">
        <v>940</v>
      </c>
      <c r="O1348" t="s">
        <v>52</v>
      </c>
      <c r="P1348" t="s">
        <v>53</v>
      </c>
      <c r="T1348" t="s">
        <v>2516</v>
      </c>
      <c r="U1348" t="s">
        <v>4253</v>
      </c>
      <c r="V1348" t="s">
        <v>2818</v>
      </c>
      <c r="W1348" t="s">
        <v>56</v>
      </c>
      <c r="X1348" t="s">
        <v>4254</v>
      </c>
      <c r="Y1348" t="s">
        <v>2375</v>
      </c>
      <c r="Z1348" s="3">
        <v>19</v>
      </c>
      <c r="AA1348" t="s">
        <v>2519</v>
      </c>
      <c r="AB1348" t="s">
        <v>4255</v>
      </c>
      <c r="AC1348" t="s">
        <v>61</v>
      </c>
      <c r="AD1348" t="s">
        <v>61</v>
      </c>
      <c r="AE1348" t="s">
        <v>4256</v>
      </c>
      <c r="AF1348" t="s">
        <v>63</v>
      </c>
      <c r="AH1348">
        <v>0</v>
      </c>
      <c r="AI1348" s="2">
        <v>45540</v>
      </c>
      <c r="AJ1348" t="s">
        <v>64</v>
      </c>
      <c r="AK1348" t="s">
        <v>64</v>
      </c>
      <c r="AL1348" t="s">
        <v>4257</v>
      </c>
      <c r="AM1348" t="s">
        <v>4253</v>
      </c>
      <c r="AN1348" s="3">
        <v>46.41</v>
      </c>
      <c r="AO1348" t="s">
        <v>4255</v>
      </c>
      <c r="AP1348" t="s">
        <v>64</v>
      </c>
      <c r="AQ1348" t="s">
        <v>4256</v>
      </c>
      <c r="AR1348">
        <v>1328</v>
      </c>
      <c r="AS1348" t="s">
        <v>66</v>
      </c>
    </row>
    <row r="1349" spans="1:45" ht="16" x14ac:dyDescent="0.2">
      <c r="A1349">
        <v>3705</v>
      </c>
      <c r="B1349">
        <v>3705</v>
      </c>
      <c r="C1349" s="2">
        <v>45540.083333333343</v>
      </c>
      <c r="D1349" t="s">
        <v>3050</v>
      </c>
      <c r="E1349" t="s">
        <v>4174</v>
      </c>
      <c r="F1349" s="3">
        <v>914.03</v>
      </c>
      <c r="G1349" t="s">
        <v>47</v>
      </c>
      <c r="H1349" s="3">
        <v>0</v>
      </c>
      <c r="I1349" t="s">
        <v>48</v>
      </c>
      <c r="J1349">
        <v>2722</v>
      </c>
      <c r="K1349" t="s">
        <v>49</v>
      </c>
      <c r="L1349" t="s">
        <v>50</v>
      </c>
      <c r="M1349" t="s">
        <v>51</v>
      </c>
      <c r="N1349">
        <v>940</v>
      </c>
      <c r="O1349" t="s">
        <v>52</v>
      </c>
      <c r="P1349" t="s">
        <v>53</v>
      </c>
      <c r="T1349" t="s">
        <v>4258</v>
      </c>
      <c r="U1349" t="s">
        <v>4259</v>
      </c>
      <c r="V1349" t="s">
        <v>2840</v>
      </c>
      <c r="W1349" t="s">
        <v>56</v>
      </c>
      <c r="X1349" t="s">
        <v>4260</v>
      </c>
      <c r="Y1349" t="s">
        <v>3455</v>
      </c>
      <c r="Z1349" s="3">
        <v>0</v>
      </c>
      <c r="AA1349" t="s">
        <v>4261</v>
      </c>
      <c r="AB1349" t="s">
        <v>4262</v>
      </c>
      <c r="AC1349" t="s">
        <v>61</v>
      </c>
      <c r="AD1349" t="s">
        <v>61</v>
      </c>
      <c r="AE1349" t="s">
        <v>4263</v>
      </c>
      <c r="AF1349" t="s">
        <v>63</v>
      </c>
      <c r="AH1349">
        <v>0</v>
      </c>
      <c r="AI1349" s="2">
        <v>45540</v>
      </c>
      <c r="AJ1349" t="s">
        <v>64</v>
      </c>
      <c r="AK1349" t="s">
        <v>64</v>
      </c>
      <c r="AL1349" t="s">
        <v>4264</v>
      </c>
      <c r="AM1349" t="s">
        <v>4259</v>
      </c>
      <c r="AN1349" s="3">
        <v>914.03</v>
      </c>
      <c r="AO1349" t="s">
        <v>4262</v>
      </c>
      <c r="AP1349" t="s">
        <v>64</v>
      </c>
      <c r="AQ1349" t="s">
        <v>4263</v>
      </c>
      <c r="AR1349">
        <v>1329</v>
      </c>
      <c r="AS1349" t="s">
        <v>66</v>
      </c>
    </row>
    <row r="1350" spans="1:45" ht="16" x14ac:dyDescent="0.2">
      <c r="A1350">
        <v>3706</v>
      </c>
      <c r="B1350">
        <v>3706</v>
      </c>
      <c r="C1350" s="2">
        <v>45540.083333333343</v>
      </c>
      <c r="D1350" t="s">
        <v>2220</v>
      </c>
      <c r="E1350" t="s">
        <v>4049</v>
      </c>
      <c r="F1350" s="3">
        <v>14</v>
      </c>
      <c r="G1350" t="s">
        <v>47</v>
      </c>
      <c r="H1350" s="3">
        <v>0</v>
      </c>
      <c r="I1350" t="s">
        <v>48</v>
      </c>
      <c r="J1350">
        <v>2705</v>
      </c>
      <c r="K1350" t="s">
        <v>49</v>
      </c>
      <c r="L1350" t="s">
        <v>50</v>
      </c>
      <c r="M1350" t="s">
        <v>51</v>
      </c>
      <c r="N1350">
        <v>940</v>
      </c>
      <c r="O1350" t="s">
        <v>52</v>
      </c>
      <c r="P1350" t="s">
        <v>53</v>
      </c>
      <c r="T1350" t="s">
        <v>4258</v>
      </c>
      <c r="U1350" t="s">
        <v>4259</v>
      </c>
      <c r="V1350" t="s">
        <v>2840</v>
      </c>
      <c r="W1350" t="s">
        <v>56</v>
      </c>
      <c r="X1350" t="s">
        <v>4260</v>
      </c>
      <c r="Y1350" t="s">
        <v>3455</v>
      </c>
      <c r="Z1350" s="3">
        <v>0</v>
      </c>
      <c r="AA1350" t="s">
        <v>4261</v>
      </c>
      <c r="AB1350" t="s">
        <v>4262</v>
      </c>
      <c r="AC1350" t="s">
        <v>61</v>
      </c>
      <c r="AD1350" t="s">
        <v>61</v>
      </c>
      <c r="AE1350" t="s">
        <v>4263</v>
      </c>
      <c r="AF1350" t="s">
        <v>63</v>
      </c>
      <c r="AH1350">
        <v>0</v>
      </c>
      <c r="AI1350" s="2">
        <v>45540</v>
      </c>
      <c r="AJ1350" t="s">
        <v>64</v>
      </c>
      <c r="AK1350" t="s">
        <v>64</v>
      </c>
      <c r="AL1350" t="s">
        <v>4264</v>
      </c>
      <c r="AM1350" t="s">
        <v>4259</v>
      </c>
      <c r="AN1350" s="3">
        <v>914.03</v>
      </c>
      <c r="AO1350" t="s">
        <v>4262</v>
      </c>
      <c r="AP1350" t="s">
        <v>64</v>
      </c>
      <c r="AQ1350" t="s">
        <v>4263</v>
      </c>
      <c r="AR1350">
        <v>1329</v>
      </c>
      <c r="AS1350" t="s">
        <v>66</v>
      </c>
    </row>
    <row r="1351" spans="1:45" ht="16" x14ac:dyDescent="0.2">
      <c r="A1351">
        <v>3354</v>
      </c>
      <c r="B1351">
        <v>3354</v>
      </c>
      <c r="C1351" s="2">
        <v>45545</v>
      </c>
      <c r="E1351" t="s">
        <v>4265</v>
      </c>
      <c r="F1351" s="3">
        <v>313</v>
      </c>
      <c r="G1351" t="s">
        <v>47</v>
      </c>
      <c r="H1351" s="3">
        <v>0</v>
      </c>
      <c r="I1351" t="s">
        <v>48</v>
      </c>
      <c r="J1351">
        <v>705</v>
      </c>
      <c r="K1351" t="s">
        <v>52</v>
      </c>
      <c r="L1351" t="s">
        <v>53</v>
      </c>
      <c r="N1351">
        <v>942</v>
      </c>
      <c r="O1351" t="s">
        <v>52</v>
      </c>
      <c r="P1351" t="s">
        <v>53</v>
      </c>
      <c r="T1351" t="s">
        <v>2974</v>
      </c>
      <c r="U1351" t="s">
        <v>4266</v>
      </c>
      <c r="Z1351" s="3"/>
      <c r="AF1351" t="s">
        <v>63</v>
      </c>
      <c r="AH1351">
        <v>0</v>
      </c>
      <c r="AI1351" s="2">
        <v>45545</v>
      </c>
      <c r="AJ1351" t="s">
        <v>64</v>
      </c>
      <c r="AK1351" t="s">
        <v>64</v>
      </c>
      <c r="AL1351" t="s">
        <v>4267</v>
      </c>
      <c r="AM1351" t="s">
        <v>4266</v>
      </c>
      <c r="AN1351" s="3"/>
      <c r="AP1351" t="s">
        <v>64</v>
      </c>
      <c r="AR1351">
        <v>1333</v>
      </c>
      <c r="AS1351" t="s">
        <v>66</v>
      </c>
    </row>
    <row r="1352" spans="1:45" ht="16" x14ac:dyDescent="0.2">
      <c r="A1352">
        <v>3382</v>
      </c>
      <c r="B1352">
        <v>3382</v>
      </c>
      <c r="C1352" s="2">
        <v>45545</v>
      </c>
      <c r="E1352" t="s">
        <v>4268</v>
      </c>
      <c r="F1352" s="3">
        <v>313</v>
      </c>
      <c r="G1352" t="s">
        <v>47</v>
      </c>
      <c r="H1352" s="3">
        <v>0</v>
      </c>
      <c r="I1352" t="s">
        <v>104</v>
      </c>
      <c r="J1352">
        <v>942</v>
      </c>
      <c r="K1352" t="s">
        <v>52</v>
      </c>
      <c r="L1352" t="s">
        <v>53</v>
      </c>
      <c r="N1352">
        <v>705</v>
      </c>
      <c r="O1352" t="s">
        <v>52</v>
      </c>
      <c r="P1352" t="s">
        <v>53</v>
      </c>
      <c r="T1352" t="s">
        <v>4269</v>
      </c>
      <c r="U1352" t="s">
        <v>4266</v>
      </c>
      <c r="Z1352" s="3"/>
      <c r="AF1352" t="s">
        <v>63</v>
      </c>
      <c r="AH1352">
        <v>0</v>
      </c>
      <c r="AI1352" s="2">
        <v>45545</v>
      </c>
      <c r="AJ1352" t="s">
        <v>64</v>
      </c>
      <c r="AK1352" t="s">
        <v>64</v>
      </c>
      <c r="AL1352" t="s">
        <v>4270</v>
      </c>
      <c r="AM1352" t="s">
        <v>4266</v>
      </c>
      <c r="AN1352" s="3"/>
      <c r="AP1352" t="s">
        <v>64</v>
      </c>
      <c r="AR1352">
        <v>1330</v>
      </c>
      <c r="AS1352" t="s">
        <v>66</v>
      </c>
    </row>
    <row r="1353" spans="1:45" ht="16" x14ac:dyDescent="0.2">
      <c r="A1353">
        <v>3522</v>
      </c>
      <c r="B1353">
        <v>3522</v>
      </c>
      <c r="C1353" s="2">
        <v>45545</v>
      </c>
      <c r="D1353" t="s">
        <v>1814</v>
      </c>
      <c r="E1353" t="s">
        <v>4271</v>
      </c>
      <c r="F1353" s="3">
        <v>92</v>
      </c>
      <c r="G1353" t="s">
        <v>47</v>
      </c>
      <c r="H1353" s="3">
        <v>0</v>
      </c>
      <c r="I1353" t="s">
        <v>48</v>
      </c>
      <c r="J1353">
        <v>2563</v>
      </c>
      <c r="K1353" t="s">
        <v>49</v>
      </c>
      <c r="L1353" t="s">
        <v>50</v>
      </c>
      <c r="M1353" t="s">
        <v>51</v>
      </c>
      <c r="N1353">
        <v>942</v>
      </c>
      <c r="O1353" t="s">
        <v>52</v>
      </c>
      <c r="P1353" t="s">
        <v>53</v>
      </c>
      <c r="T1353" t="s">
        <v>4272</v>
      </c>
      <c r="U1353" t="s">
        <v>4273</v>
      </c>
      <c r="V1353" t="s">
        <v>3004</v>
      </c>
      <c r="W1353" t="s">
        <v>56</v>
      </c>
      <c r="X1353" t="s">
        <v>4274</v>
      </c>
      <c r="Y1353" t="s">
        <v>4275</v>
      </c>
      <c r="Z1353" s="3">
        <v>7</v>
      </c>
      <c r="AA1353" t="s">
        <v>581</v>
      </c>
      <c r="AB1353" t="s">
        <v>4276</v>
      </c>
      <c r="AC1353" t="s">
        <v>61</v>
      </c>
      <c r="AD1353" t="s">
        <v>61</v>
      </c>
      <c r="AE1353" t="s">
        <v>4277</v>
      </c>
      <c r="AF1353" t="s">
        <v>63</v>
      </c>
      <c r="AH1353">
        <v>0</v>
      </c>
      <c r="AI1353" s="2">
        <v>45545</v>
      </c>
      <c r="AJ1353" t="s">
        <v>64</v>
      </c>
      <c r="AK1353" t="s">
        <v>64</v>
      </c>
      <c r="AL1353" t="s">
        <v>4278</v>
      </c>
      <c r="AM1353" t="s">
        <v>4273</v>
      </c>
      <c r="AN1353" s="3">
        <v>92</v>
      </c>
      <c r="AO1353" t="s">
        <v>4276</v>
      </c>
      <c r="AP1353" t="s">
        <v>64</v>
      </c>
      <c r="AQ1353" t="s">
        <v>4277</v>
      </c>
      <c r="AR1353">
        <v>1332</v>
      </c>
      <c r="AS1353" t="s">
        <v>66</v>
      </c>
    </row>
    <row r="1354" spans="1:45" ht="16" x14ac:dyDescent="0.2">
      <c r="A1354">
        <v>3523</v>
      </c>
      <c r="B1354">
        <v>3523</v>
      </c>
      <c r="C1354" s="2">
        <v>45545</v>
      </c>
      <c r="D1354" t="s">
        <v>1814</v>
      </c>
      <c r="E1354" t="s">
        <v>4279</v>
      </c>
      <c r="F1354" s="3">
        <v>44.99</v>
      </c>
      <c r="G1354" t="s">
        <v>47</v>
      </c>
      <c r="H1354" s="3">
        <v>0</v>
      </c>
      <c r="I1354" t="s">
        <v>48</v>
      </c>
      <c r="J1354">
        <v>2563</v>
      </c>
      <c r="K1354" t="s">
        <v>49</v>
      </c>
      <c r="L1354" t="s">
        <v>50</v>
      </c>
      <c r="M1354" t="s">
        <v>51</v>
      </c>
      <c r="N1354">
        <v>942</v>
      </c>
      <c r="O1354" t="s">
        <v>52</v>
      </c>
      <c r="P1354" t="s">
        <v>53</v>
      </c>
      <c r="T1354" t="s">
        <v>4280</v>
      </c>
      <c r="U1354" t="s">
        <v>4281</v>
      </c>
      <c r="V1354" t="s">
        <v>3012</v>
      </c>
      <c r="W1354" t="s">
        <v>56</v>
      </c>
      <c r="X1354" t="s">
        <v>4282</v>
      </c>
      <c r="Y1354" t="s">
        <v>4275</v>
      </c>
      <c r="Z1354" s="3">
        <v>7</v>
      </c>
      <c r="AA1354" t="s">
        <v>4283</v>
      </c>
      <c r="AB1354" t="s">
        <v>4276</v>
      </c>
      <c r="AC1354" t="s">
        <v>61</v>
      </c>
      <c r="AD1354" t="s">
        <v>61</v>
      </c>
      <c r="AE1354" t="s">
        <v>4284</v>
      </c>
      <c r="AF1354" t="s">
        <v>63</v>
      </c>
      <c r="AH1354">
        <v>0</v>
      </c>
      <c r="AI1354" s="2">
        <v>45545</v>
      </c>
      <c r="AJ1354" t="s">
        <v>64</v>
      </c>
      <c r="AK1354" t="s">
        <v>64</v>
      </c>
      <c r="AL1354" t="s">
        <v>4285</v>
      </c>
      <c r="AM1354" t="s">
        <v>4281</v>
      </c>
      <c r="AN1354" s="3">
        <v>44.99</v>
      </c>
      <c r="AO1354" t="s">
        <v>4276</v>
      </c>
      <c r="AP1354" t="s">
        <v>64</v>
      </c>
      <c r="AQ1354" t="s">
        <v>4284</v>
      </c>
      <c r="AR1354">
        <v>1331</v>
      </c>
      <c r="AS1354" t="s">
        <v>66</v>
      </c>
    </row>
    <row r="1355" spans="1:45" ht="16" x14ac:dyDescent="0.2">
      <c r="A1355">
        <v>3358</v>
      </c>
      <c r="B1355">
        <v>3358</v>
      </c>
      <c r="C1355" s="2">
        <v>45545.083333333343</v>
      </c>
      <c r="D1355" t="s">
        <v>1771</v>
      </c>
      <c r="E1355" t="s">
        <v>4286</v>
      </c>
      <c r="F1355" s="3">
        <v>10642.53</v>
      </c>
      <c r="G1355" t="s">
        <v>47</v>
      </c>
      <c r="H1355" s="3">
        <v>0</v>
      </c>
      <c r="I1355" t="s">
        <v>104</v>
      </c>
      <c r="J1355">
        <v>940</v>
      </c>
      <c r="K1355" t="s">
        <v>52</v>
      </c>
      <c r="L1355" t="s">
        <v>53</v>
      </c>
      <c r="N1355">
        <v>3200</v>
      </c>
      <c r="O1355" t="s">
        <v>49</v>
      </c>
      <c r="P1355" t="s">
        <v>105</v>
      </c>
      <c r="Q1355" t="s">
        <v>106</v>
      </c>
      <c r="T1355" t="s">
        <v>4287</v>
      </c>
      <c r="U1355" t="s">
        <v>4288</v>
      </c>
      <c r="V1355" t="s">
        <v>2825</v>
      </c>
      <c r="W1355" t="s">
        <v>56</v>
      </c>
      <c r="X1355" t="s">
        <v>4289</v>
      </c>
      <c r="Y1355" t="s">
        <v>4290</v>
      </c>
      <c r="Z1355" s="3">
        <v>0</v>
      </c>
      <c r="AA1355" t="s">
        <v>4291</v>
      </c>
      <c r="AB1355" t="s">
        <v>4292</v>
      </c>
      <c r="AC1355" t="s">
        <v>61</v>
      </c>
      <c r="AD1355" t="s">
        <v>61</v>
      </c>
      <c r="AE1355" t="s">
        <v>4293</v>
      </c>
      <c r="AF1355" t="s">
        <v>63</v>
      </c>
      <c r="AH1355">
        <v>0</v>
      </c>
      <c r="AI1355" s="2">
        <v>45545</v>
      </c>
      <c r="AJ1355" t="s">
        <v>64</v>
      </c>
      <c r="AK1355" t="s">
        <v>64</v>
      </c>
      <c r="AL1355" t="s">
        <v>4294</v>
      </c>
      <c r="AM1355" t="s">
        <v>4288</v>
      </c>
      <c r="AN1355" s="3">
        <v>10653.03</v>
      </c>
      <c r="AO1355" t="s">
        <v>4292</v>
      </c>
      <c r="AP1355" t="s">
        <v>64</v>
      </c>
      <c r="AQ1355" t="s">
        <v>4293</v>
      </c>
      <c r="AR1355">
        <v>1334</v>
      </c>
      <c r="AS1355" t="s">
        <v>66</v>
      </c>
    </row>
    <row r="1356" spans="1:45" ht="16" x14ac:dyDescent="0.2">
      <c r="A1356">
        <v>3393</v>
      </c>
      <c r="B1356">
        <v>3393</v>
      </c>
      <c r="C1356" s="2">
        <v>45546</v>
      </c>
      <c r="D1356" t="s">
        <v>1814</v>
      </c>
      <c r="E1356" t="s">
        <v>4295</v>
      </c>
      <c r="F1356" s="3">
        <v>22.4</v>
      </c>
      <c r="G1356" t="s">
        <v>47</v>
      </c>
      <c r="H1356" s="3">
        <v>0</v>
      </c>
      <c r="I1356" t="s">
        <v>48</v>
      </c>
      <c r="J1356">
        <v>2560</v>
      </c>
      <c r="K1356" t="s">
        <v>49</v>
      </c>
      <c r="L1356" t="s">
        <v>50</v>
      </c>
      <c r="M1356" t="s">
        <v>51</v>
      </c>
      <c r="N1356">
        <v>561</v>
      </c>
      <c r="O1356" t="s">
        <v>52</v>
      </c>
      <c r="P1356" t="s">
        <v>53</v>
      </c>
      <c r="T1356" t="s">
        <v>4296</v>
      </c>
      <c r="U1356" t="s">
        <v>4297</v>
      </c>
      <c r="V1356" t="s">
        <v>2695</v>
      </c>
      <c r="W1356" t="s">
        <v>56</v>
      </c>
      <c r="X1356" t="s">
        <v>4298</v>
      </c>
      <c r="Y1356" t="s">
        <v>4299</v>
      </c>
      <c r="Z1356" s="3">
        <v>0</v>
      </c>
      <c r="AA1356" t="s">
        <v>4300</v>
      </c>
      <c r="AB1356" t="s">
        <v>4301</v>
      </c>
      <c r="AC1356" t="s">
        <v>61</v>
      </c>
      <c r="AD1356" t="s">
        <v>61</v>
      </c>
      <c r="AE1356" t="s">
        <v>4302</v>
      </c>
      <c r="AF1356" t="s">
        <v>63</v>
      </c>
      <c r="AH1356">
        <v>0</v>
      </c>
      <c r="AI1356" s="2">
        <v>45546</v>
      </c>
      <c r="AJ1356" t="s">
        <v>64</v>
      </c>
      <c r="AK1356" t="s">
        <v>64</v>
      </c>
      <c r="AL1356" t="s">
        <v>4303</v>
      </c>
      <c r="AM1356" t="s">
        <v>4297</v>
      </c>
      <c r="AN1356" s="3">
        <v>242.4</v>
      </c>
      <c r="AO1356" t="s">
        <v>4301</v>
      </c>
      <c r="AP1356" t="s">
        <v>64</v>
      </c>
      <c r="AQ1356" t="s">
        <v>4302</v>
      </c>
      <c r="AR1356">
        <v>1357</v>
      </c>
      <c r="AS1356" t="s">
        <v>66</v>
      </c>
    </row>
    <row r="1357" spans="1:45" ht="16" x14ac:dyDescent="0.2">
      <c r="A1357">
        <v>3394</v>
      </c>
      <c r="B1357">
        <v>3394</v>
      </c>
      <c r="C1357" s="2">
        <v>45546</v>
      </c>
      <c r="D1357" t="s">
        <v>1814</v>
      </c>
      <c r="E1357" t="s">
        <v>4304</v>
      </c>
      <c r="F1357" s="3">
        <v>76.5</v>
      </c>
      <c r="G1357" t="s">
        <v>47</v>
      </c>
      <c r="H1357" s="3">
        <v>7</v>
      </c>
      <c r="I1357" t="s">
        <v>48</v>
      </c>
      <c r="J1357">
        <v>2562</v>
      </c>
      <c r="K1357" t="s">
        <v>49</v>
      </c>
      <c r="L1357" t="s">
        <v>50</v>
      </c>
      <c r="M1357" t="s">
        <v>51</v>
      </c>
      <c r="N1357">
        <v>561</v>
      </c>
      <c r="O1357" t="s">
        <v>52</v>
      </c>
      <c r="P1357" t="s">
        <v>53</v>
      </c>
      <c r="T1357" t="s">
        <v>4296</v>
      </c>
      <c r="U1357" t="s">
        <v>4297</v>
      </c>
      <c r="V1357" t="s">
        <v>2695</v>
      </c>
      <c r="W1357" t="s">
        <v>56</v>
      </c>
      <c r="X1357" t="s">
        <v>4298</v>
      </c>
      <c r="Y1357" t="s">
        <v>4299</v>
      </c>
      <c r="Z1357" s="3">
        <v>0</v>
      </c>
      <c r="AA1357" t="s">
        <v>4300</v>
      </c>
      <c r="AB1357" t="s">
        <v>4301</v>
      </c>
      <c r="AC1357" t="s">
        <v>61</v>
      </c>
      <c r="AD1357" t="s">
        <v>61</v>
      </c>
      <c r="AE1357" t="s">
        <v>4302</v>
      </c>
      <c r="AF1357" t="s">
        <v>63</v>
      </c>
      <c r="AH1357">
        <v>58</v>
      </c>
      <c r="AI1357" s="2">
        <v>45546</v>
      </c>
      <c r="AJ1357" t="s">
        <v>64</v>
      </c>
      <c r="AK1357" t="s">
        <v>64</v>
      </c>
      <c r="AL1357" t="s">
        <v>4303</v>
      </c>
      <c r="AM1357" t="s">
        <v>4297</v>
      </c>
      <c r="AN1357" s="3">
        <v>242.4</v>
      </c>
      <c r="AO1357" t="s">
        <v>4301</v>
      </c>
      <c r="AP1357" t="s">
        <v>64</v>
      </c>
      <c r="AQ1357" t="s">
        <v>4302</v>
      </c>
      <c r="AR1357">
        <v>1357</v>
      </c>
      <c r="AS1357" t="s">
        <v>66</v>
      </c>
    </row>
    <row r="1358" spans="1:45" ht="16" x14ac:dyDescent="0.2">
      <c r="A1358">
        <v>3395</v>
      </c>
      <c r="B1358">
        <v>3395</v>
      </c>
      <c r="C1358" s="2">
        <v>45546</v>
      </c>
      <c r="D1358" t="s">
        <v>1814</v>
      </c>
      <c r="E1358" t="s">
        <v>4305</v>
      </c>
      <c r="F1358" s="3">
        <v>116.3</v>
      </c>
      <c r="G1358" t="s">
        <v>47</v>
      </c>
      <c r="H1358" s="3">
        <v>19</v>
      </c>
      <c r="I1358" t="s">
        <v>48</v>
      </c>
      <c r="J1358">
        <v>3270</v>
      </c>
      <c r="K1358" t="s">
        <v>49</v>
      </c>
      <c r="L1358" t="s">
        <v>50</v>
      </c>
      <c r="M1358" t="s">
        <v>106</v>
      </c>
      <c r="N1358">
        <v>561</v>
      </c>
      <c r="O1358" t="s">
        <v>52</v>
      </c>
      <c r="P1358" t="s">
        <v>53</v>
      </c>
      <c r="T1358" t="s">
        <v>4296</v>
      </c>
      <c r="U1358" t="s">
        <v>4297</v>
      </c>
      <c r="V1358" t="s">
        <v>2695</v>
      </c>
      <c r="W1358" t="s">
        <v>56</v>
      </c>
      <c r="X1358" t="s">
        <v>4298</v>
      </c>
      <c r="Y1358" t="s">
        <v>4299</v>
      </c>
      <c r="Z1358" s="3">
        <v>0</v>
      </c>
      <c r="AA1358" t="s">
        <v>4300</v>
      </c>
      <c r="AB1358" t="s">
        <v>4301</v>
      </c>
      <c r="AC1358" t="s">
        <v>61</v>
      </c>
      <c r="AD1358" t="s">
        <v>61</v>
      </c>
      <c r="AE1358" t="s">
        <v>4302</v>
      </c>
      <c r="AF1358" t="s">
        <v>63</v>
      </c>
      <c r="AH1358">
        <v>59</v>
      </c>
      <c r="AI1358" s="2">
        <v>45546</v>
      </c>
      <c r="AJ1358" t="s">
        <v>64</v>
      </c>
      <c r="AK1358" t="s">
        <v>64</v>
      </c>
      <c r="AL1358" t="s">
        <v>4303</v>
      </c>
      <c r="AM1358" t="s">
        <v>4297</v>
      </c>
      <c r="AN1358" s="3">
        <v>242.4</v>
      </c>
      <c r="AO1358" t="s">
        <v>4301</v>
      </c>
      <c r="AP1358" t="s">
        <v>64</v>
      </c>
      <c r="AQ1358" t="s">
        <v>4302</v>
      </c>
      <c r="AR1358">
        <v>1357</v>
      </c>
      <c r="AS1358" t="s">
        <v>66</v>
      </c>
    </row>
    <row r="1359" spans="1:45" ht="16" x14ac:dyDescent="0.2">
      <c r="A1359">
        <v>3396</v>
      </c>
      <c r="B1359">
        <v>3396</v>
      </c>
      <c r="C1359" s="2">
        <v>45546</v>
      </c>
      <c r="D1359" t="s">
        <v>1814</v>
      </c>
      <c r="E1359" t="s">
        <v>4305</v>
      </c>
      <c r="F1359" s="3">
        <v>5</v>
      </c>
      <c r="G1359" t="s">
        <v>47</v>
      </c>
      <c r="H1359" s="3">
        <v>0</v>
      </c>
      <c r="I1359" t="s">
        <v>48</v>
      </c>
      <c r="J1359">
        <v>3270</v>
      </c>
      <c r="K1359" t="s">
        <v>49</v>
      </c>
      <c r="L1359" t="s">
        <v>50</v>
      </c>
      <c r="M1359" t="s">
        <v>106</v>
      </c>
      <c r="N1359">
        <v>561</v>
      </c>
      <c r="O1359" t="s">
        <v>52</v>
      </c>
      <c r="P1359" t="s">
        <v>53</v>
      </c>
      <c r="T1359" t="s">
        <v>4296</v>
      </c>
      <c r="U1359" t="s">
        <v>4297</v>
      </c>
      <c r="V1359" t="s">
        <v>2695</v>
      </c>
      <c r="W1359" t="s">
        <v>56</v>
      </c>
      <c r="X1359" t="s">
        <v>4298</v>
      </c>
      <c r="Y1359" t="s">
        <v>4299</v>
      </c>
      <c r="Z1359" s="3">
        <v>0</v>
      </c>
      <c r="AA1359" t="s">
        <v>4300</v>
      </c>
      <c r="AB1359" t="s">
        <v>4301</v>
      </c>
      <c r="AC1359" t="s">
        <v>61</v>
      </c>
      <c r="AD1359" t="s">
        <v>61</v>
      </c>
      <c r="AE1359" t="s">
        <v>4302</v>
      </c>
      <c r="AF1359" t="s">
        <v>63</v>
      </c>
      <c r="AH1359">
        <v>0</v>
      </c>
      <c r="AI1359" s="2">
        <v>45546</v>
      </c>
      <c r="AJ1359" t="s">
        <v>64</v>
      </c>
      <c r="AK1359" t="s">
        <v>64</v>
      </c>
      <c r="AL1359" t="s">
        <v>4303</v>
      </c>
      <c r="AM1359" t="s">
        <v>4297</v>
      </c>
      <c r="AN1359" s="3">
        <v>242.4</v>
      </c>
      <c r="AO1359" t="s">
        <v>4301</v>
      </c>
      <c r="AP1359" t="s">
        <v>64</v>
      </c>
      <c r="AQ1359" t="s">
        <v>4302</v>
      </c>
      <c r="AR1359">
        <v>1357</v>
      </c>
      <c r="AS1359" t="s">
        <v>66</v>
      </c>
    </row>
    <row r="1360" spans="1:45" ht="16" x14ac:dyDescent="0.2">
      <c r="A1360">
        <v>3397</v>
      </c>
      <c r="B1360">
        <v>3397</v>
      </c>
      <c r="C1360" s="2">
        <v>45546</v>
      </c>
      <c r="D1360" t="s">
        <v>1814</v>
      </c>
      <c r="E1360" t="s">
        <v>4306</v>
      </c>
      <c r="F1360" s="3">
        <v>22</v>
      </c>
      <c r="G1360" t="s">
        <v>47</v>
      </c>
      <c r="H1360" s="3">
        <v>7</v>
      </c>
      <c r="I1360" t="s">
        <v>48</v>
      </c>
      <c r="J1360">
        <v>3270</v>
      </c>
      <c r="K1360" t="s">
        <v>49</v>
      </c>
      <c r="L1360" t="s">
        <v>50</v>
      </c>
      <c r="M1360" t="s">
        <v>106</v>
      </c>
      <c r="N1360">
        <v>561</v>
      </c>
      <c r="O1360" t="s">
        <v>52</v>
      </c>
      <c r="P1360" t="s">
        <v>53</v>
      </c>
      <c r="T1360" t="s">
        <v>4296</v>
      </c>
      <c r="U1360" t="s">
        <v>4297</v>
      </c>
      <c r="V1360" t="s">
        <v>2695</v>
      </c>
      <c r="W1360" t="s">
        <v>56</v>
      </c>
      <c r="X1360" t="s">
        <v>4298</v>
      </c>
      <c r="Y1360" t="s">
        <v>4299</v>
      </c>
      <c r="Z1360" s="3">
        <v>0</v>
      </c>
      <c r="AA1360" t="s">
        <v>4300</v>
      </c>
      <c r="AB1360" t="s">
        <v>4301</v>
      </c>
      <c r="AC1360" t="s">
        <v>61</v>
      </c>
      <c r="AD1360" t="s">
        <v>61</v>
      </c>
      <c r="AE1360" t="s">
        <v>4302</v>
      </c>
      <c r="AF1360" t="s">
        <v>63</v>
      </c>
      <c r="AH1360">
        <v>58</v>
      </c>
      <c r="AI1360" s="2">
        <v>45546</v>
      </c>
      <c r="AJ1360" t="s">
        <v>64</v>
      </c>
      <c r="AK1360" t="s">
        <v>64</v>
      </c>
      <c r="AL1360" t="s">
        <v>4303</v>
      </c>
      <c r="AM1360" t="s">
        <v>4297</v>
      </c>
      <c r="AN1360" s="3">
        <v>242.4</v>
      </c>
      <c r="AO1360" t="s">
        <v>4301</v>
      </c>
      <c r="AP1360" t="s">
        <v>64</v>
      </c>
      <c r="AQ1360" t="s">
        <v>4302</v>
      </c>
      <c r="AR1360">
        <v>1357</v>
      </c>
      <c r="AS1360" t="s">
        <v>66</v>
      </c>
    </row>
    <row r="1361" spans="1:45" ht="16" x14ac:dyDescent="0.2">
      <c r="A1361">
        <v>3398</v>
      </c>
      <c r="B1361">
        <v>3398</v>
      </c>
      <c r="C1361" s="2">
        <v>45546</v>
      </c>
      <c r="D1361" t="s">
        <v>1814</v>
      </c>
      <c r="E1361" t="s">
        <v>4306</v>
      </c>
      <c r="F1361" s="3">
        <v>0.2</v>
      </c>
      <c r="G1361" t="s">
        <v>47</v>
      </c>
      <c r="H1361" s="3">
        <v>19</v>
      </c>
      <c r="I1361" t="s">
        <v>48</v>
      </c>
      <c r="J1361">
        <v>3270</v>
      </c>
      <c r="K1361" t="s">
        <v>49</v>
      </c>
      <c r="L1361" t="s">
        <v>50</v>
      </c>
      <c r="M1361" t="s">
        <v>106</v>
      </c>
      <c r="N1361">
        <v>561</v>
      </c>
      <c r="O1361" t="s">
        <v>52</v>
      </c>
      <c r="P1361" t="s">
        <v>53</v>
      </c>
      <c r="T1361" t="s">
        <v>4296</v>
      </c>
      <c r="U1361" t="s">
        <v>4297</v>
      </c>
      <c r="V1361" t="s">
        <v>2695</v>
      </c>
      <c r="W1361" t="s">
        <v>56</v>
      </c>
      <c r="X1361" t="s">
        <v>4298</v>
      </c>
      <c r="Y1361" t="s">
        <v>4299</v>
      </c>
      <c r="Z1361" s="3">
        <v>0</v>
      </c>
      <c r="AA1361" t="s">
        <v>4300</v>
      </c>
      <c r="AB1361" t="s">
        <v>4301</v>
      </c>
      <c r="AC1361" t="s">
        <v>61</v>
      </c>
      <c r="AD1361" t="s">
        <v>61</v>
      </c>
      <c r="AE1361" t="s">
        <v>4302</v>
      </c>
      <c r="AF1361" t="s">
        <v>63</v>
      </c>
      <c r="AH1361">
        <v>59</v>
      </c>
      <c r="AI1361" s="2">
        <v>45546</v>
      </c>
      <c r="AJ1361" t="s">
        <v>64</v>
      </c>
      <c r="AK1361" t="s">
        <v>64</v>
      </c>
      <c r="AL1361" t="s">
        <v>4303</v>
      </c>
      <c r="AM1361" t="s">
        <v>4297</v>
      </c>
      <c r="AN1361" s="3">
        <v>242.4</v>
      </c>
      <c r="AO1361" t="s">
        <v>4301</v>
      </c>
      <c r="AP1361" t="s">
        <v>64</v>
      </c>
      <c r="AQ1361" t="s">
        <v>4302</v>
      </c>
      <c r="AR1361">
        <v>1357</v>
      </c>
      <c r="AS1361" t="s">
        <v>66</v>
      </c>
    </row>
    <row r="1362" spans="1:45" ht="16" x14ac:dyDescent="0.2">
      <c r="A1362">
        <v>3400</v>
      </c>
      <c r="B1362">
        <v>3400</v>
      </c>
      <c r="C1362" s="2">
        <v>45546</v>
      </c>
      <c r="D1362" t="s">
        <v>1814</v>
      </c>
      <c r="E1362" t="s">
        <v>4307</v>
      </c>
      <c r="F1362" s="3">
        <v>17</v>
      </c>
      <c r="G1362" t="s">
        <v>47</v>
      </c>
      <c r="H1362" s="3">
        <v>7</v>
      </c>
      <c r="I1362" t="s">
        <v>48</v>
      </c>
      <c r="J1362">
        <v>2563</v>
      </c>
      <c r="K1362" t="s">
        <v>49</v>
      </c>
      <c r="L1362" t="s">
        <v>50</v>
      </c>
      <c r="M1362" t="s">
        <v>51</v>
      </c>
      <c r="N1362">
        <v>561</v>
      </c>
      <c r="O1362" t="s">
        <v>52</v>
      </c>
      <c r="P1362" t="s">
        <v>53</v>
      </c>
      <c r="T1362" t="s">
        <v>1825</v>
      </c>
      <c r="U1362" t="s">
        <v>4297</v>
      </c>
      <c r="V1362" t="s">
        <v>2709</v>
      </c>
      <c r="W1362" t="s">
        <v>56</v>
      </c>
      <c r="X1362" t="s">
        <v>4308</v>
      </c>
      <c r="Y1362" t="s">
        <v>4299</v>
      </c>
      <c r="Z1362" s="3">
        <v>0</v>
      </c>
      <c r="AA1362" t="s">
        <v>165</v>
      </c>
      <c r="AB1362" t="s">
        <v>4301</v>
      </c>
      <c r="AC1362" t="s">
        <v>61</v>
      </c>
      <c r="AD1362" t="s">
        <v>61</v>
      </c>
      <c r="AE1362" t="s">
        <v>4309</v>
      </c>
      <c r="AF1362" t="s">
        <v>63</v>
      </c>
      <c r="AH1362">
        <v>58</v>
      </c>
      <c r="AI1362" s="2">
        <v>45546</v>
      </c>
      <c r="AJ1362" t="s">
        <v>64</v>
      </c>
      <c r="AK1362" t="s">
        <v>64</v>
      </c>
      <c r="AL1362" t="s">
        <v>4310</v>
      </c>
      <c r="AM1362" t="s">
        <v>4297</v>
      </c>
      <c r="AN1362" s="3">
        <v>17</v>
      </c>
      <c r="AO1362" t="s">
        <v>4301</v>
      </c>
      <c r="AP1362" t="s">
        <v>64</v>
      </c>
      <c r="AQ1362" t="s">
        <v>4309</v>
      </c>
      <c r="AR1362">
        <v>1358</v>
      </c>
      <c r="AS1362" t="s">
        <v>66</v>
      </c>
    </row>
    <row r="1363" spans="1:45" ht="16" x14ac:dyDescent="0.2">
      <c r="A1363">
        <v>3349</v>
      </c>
      <c r="B1363">
        <v>3349</v>
      </c>
      <c r="C1363" s="2">
        <v>45546.083333333343</v>
      </c>
      <c r="D1363" t="s">
        <v>1748</v>
      </c>
      <c r="E1363" t="s">
        <v>2165</v>
      </c>
      <c r="F1363" s="3">
        <v>52.9</v>
      </c>
      <c r="G1363" t="s">
        <v>47</v>
      </c>
      <c r="H1363" s="3">
        <v>0</v>
      </c>
      <c r="I1363" t="s">
        <v>48</v>
      </c>
      <c r="J1363">
        <v>2900</v>
      </c>
      <c r="K1363" t="s">
        <v>49</v>
      </c>
      <c r="L1363" t="s">
        <v>50</v>
      </c>
      <c r="M1363" t="s">
        <v>51</v>
      </c>
      <c r="N1363">
        <v>940</v>
      </c>
      <c r="O1363" t="s">
        <v>52</v>
      </c>
      <c r="P1363" t="s">
        <v>53</v>
      </c>
      <c r="T1363" t="s">
        <v>2313</v>
      </c>
      <c r="U1363" t="s">
        <v>4311</v>
      </c>
      <c r="V1363" t="s">
        <v>2822</v>
      </c>
      <c r="W1363" t="s">
        <v>56</v>
      </c>
      <c r="X1363" t="s">
        <v>4312</v>
      </c>
      <c r="Y1363" t="s">
        <v>3976</v>
      </c>
      <c r="Z1363" s="3">
        <v>19</v>
      </c>
      <c r="AA1363" t="s">
        <v>2316</v>
      </c>
      <c r="AB1363" t="s">
        <v>4313</v>
      </c>
      <c r="AC1363" t="s">
        <v>61</v>
      </c>
      <c r="AD1363" t="s">
        <v>61</v>
      </c>
      <c r="AE1363" t="s">
        <v>4314</v>
      </c>
      <c r="AF1363" t="s">
        <v>63</v>
      </c>
      <c r="AH1363">
        <v>0</v>
      </c>
      <c r="AI1363" s="2">
        <v>45546</v>
      </c>
      <c r="AJ1363" t="s">
        <v>64</v>
      </c>
      <c r="AK1363" t="s">
        <v>64</v>
      </c>
      <c r="AL1363" t="s">
        <v>4315</v>
      </c>
      <c r="AM1363" t="s">
        <v>4311</v>
      </c>
      <c r="AN1363" s="3">
        <v>52.9</v>
      </c>
      <c r="AO1363" t="s">
        <v>4313</v>
      </c>
      <c r="AP1363" t="s">
        <v>64</v>
      </c>
      <c r="AQ1363" t="s">
        <v>4314</v>
      </c>
      <c r="AR1363">
        <v>1335</v>
      </c>
      <c r="AS1363" t="s">
        <v>66</v>
      </c>
    </row>
    <row r="1364" spans="1:45" ht="16" x14ac:dyDescent="0.2">
      <c r="A1364">
        <v>3352</v>
      </c>
      <c r="B1364">
        <v>3352</v>
      </c>
      <c r="C1364" s="2">
        <v>45548.083333333343</v>
      </c>
      <c r="D1364" t="s">
        <v>1814</v>
      </c>
      <c r="E1364" t="s">
        <v>4316</v>
      </c>
      <c r="F1364" s="3">
        <v>237.72</v>
      </c>
      <c r="G1364" t="s">
        <v>47</v>
      </c>
      <c r="H1364" s="3">
        <v>0</v>
      </c>
      <c r="I1364" t="s">
        <v>48</v>
      </c>
      <c r="J1364">
        <v>2722</v>
      </c>
      <c r="K1364" t="s">
        <v>49</v>
      </c>
      <c r="L1364" t="s">
        <v>50</v>
      </c>
      <c r="M1364" t="s">
        <v>51</v>
      </c>
      <c r="N1364">
        <v>940</v>
      </c>
      <c r="O1364" t="s">
        <v>52</v>
      </c>
      <c r="P1364" t="s">
        <v>53</v>
      </c>
      <c r="T1364" t="s">
        <v>4317</v>
      </c>
      <c r="U1364" t="s">
        <v>4318</v>
      </c>
      <c r="V1364" t="s">
        <v>2832</v>
      </c>
      <c r="W1364" t="s">
        <v>56</v>
      </c>
      <c r="X1364" t="s">
        <v>4319</v>
      </c>
      <c r="Y1364" t="s">
        <v>2668</v>
      </c>
      <c r="Z1364" s="3">
        <v>0</v>
      </c>
      <c r="AA1364" t="s">
        <v>4320</v>
      </c>
      <c r="AB1364" t="s">
        <v>4313</v>
      </c>
      <c r="AC1364" t="s">
        <v>61</v>
      </c>
      <c r="AD1364" t="s">
        <v>61</v>
      </c>
      <c r="AE1364" t="s">
        <v>4321</v>
      </c>
      <c r="AF1364" t="s">
        <v>63</v>
      </c>
      <c r="AH1364">
        <v>0</v>
      </c>
      <c r="AI1364" s="2">
        <v>45548</v>
      </c>
      <c r="AJ1364" t="s">
        <v>64</v>
      </c>
      <c r="AK1364" t="s">
        <v>64</v>
      </c>
      <c r="AL1364" t="s">
        <v>4322</v>
      </c>
      <c r="AM1364" t="s">
        <v>4318</v>
      </c>
      <c r="AN1364" s="3">
        <v>237.72</v>
      </c>
      <c r="AO1364" t="s">
        <v>4313</v>
      </c>
      <c r="AP1364" t="s">
        <v>64</v>
      </c>
      <c r="AQ1364" t="s">
        <v>4321</v>
      </c>
      <c r="AR1364">
        <v>1336</v>
      </c>
      <c r="AS1364" t="s">
        <v>66</v>
      </c>
    </row>
    <row r="1365" spans="1:45" ht="16" x14ac:dyDescent="0.2">
      <c r="A1365">
        <v>3353</v>
      </c>
      <c r="B1365">
        <v>3353</v>
      </c>
      <c r="C1365" s="2">
        <v>45548.083333333343</v>
      </c>
      <c r="D1365" t="s">
        <v>1748</v>
      </c>
      <c r="E1365" t="s">
        <v>4323</v>
      </c>
      <c r="F1365" s="3">
        <v>34</v>
      </c>
      <c r="G1365" t="s">
        <v>47</v>
      </c>
      <c r="H1365" s="3">
        <v>0</v>
      </c>
      <c r="I1365" t="s">
        <v>48</v>
      </c>
      <c r="J1365">
        <v>2705</v>
      </c>
      <c r="K1365" t="s">
        <v>49</v>
      </c>
      <c r="L1365" t="s">
        <v>50</v>
      </c>
      <c r="M1365" t="s">
        <v>51</v>
      </c>
      <c r="N1365">
        <v>940</v>
      </c>
      <c r="O1365" t="s">
        <v>52</v>
      </c>
      <c r="P1365" t="s">
        <v>53</v>
      </c>
      <c r="T1365" t="s">
        <v>4317</v>
      </c>
      <c r="U1365" t="s">
        <v>4318</v>
      </c>
      <c r="V1365" t="s">
        <v>2832</v>
      </c>
      <c r="W1365" t="s">
        <v>56</v>
      </c>
      <c r="X1365" t="s">
        <v>4319</v>
      </c>
      <c r="Y1365" t="s">
        <v>2668</v>
      </c>
      <c r="Z1365" s="3">
        <v>0</v>
      </c>
      <c r="AA1365" t="s">
        <v>4320</v>
      </c>
      <c r="AB1365" t="s">
        <v>4313</v>
      </c>
      <c r="AC1365" t="s">
        <v>61</v>
      </c>
      <c r="AD1365" t="s">
        <v>61</v>
      </c>
      <c r="AE1365" t="s">
        <v>4321</v>
      </c>
      <c r="AF1365" t="s">
        <v>63</v>
      </c>
      <c r="AH1365">
        <v>0</v>
      </c>
      <c r="AI1365" s="2">
        <v>45548</v>
      </c>
      <c r="AJ1365" t="s">
        <v>64</v>
      </c>
      <c r="AK1365" t="s">
        <v>64</v>
      </c>
      <c r="AL1365" t="s">
        <v>4322</v>
      </c>
      <c r="AM1365" t="s">
        <v>4318</v>
      </c>
      <c r="AN1365" s="3">
        <v>237.72</v>
      </c>
      <c r="AO1365" t="s">
        <v>4313</v>
      </c>
      <c r="AP1365" t="s">
        <v>64</v>
      </c>
      <c r="AQ1365" t="s">
        <v>4321</v>
      </c>
      <c r="AR1365">
        <v>1336</v>
      </c>
      <c r="AS1365" t="s">
        <v>66</v>
      </c>
    </row>
    <row r="1366" spans="1:45" ht="16" x14ac:dyDescent="0.2">
      <c r="A1366">
        <v>3351</v>
      </c>
      <c r="B1366">
        <v>3351</v>
      </c>
      <c r="C1366" s="2">
        <v>45548.083333333343</v>
      </c>
      <c r="E1366" t="s">
        <v>215</v>
      </c>
      <c r="F1366" s="3">
        <v>1239.99</v>
      </c>
      <c r="G1366" t="s">
        <v>47</v>
      </c>
      <c r="H1366" s="3">
        <v>0</v>
      </c>
      <c r="I1366" t="s">
        <v>48</v>
      </c>
      <c r="J1366">
        <v>1700</v>
      </c>
      <c r="K1366" t="s">
        <v>52</v>
      </c>
      <c r="L1366" t="s">
        <v>203</v>
      </c>
      <c r="N1366">
        <v>940</v>
      </c>
      <c r="O1366" t="s">
        <v>52</v>
      </c>
      <c r="P1366" t="s">
        <v>53</v>
      </c>
      <c r="T1366" t="s">
        <v>3793</v>
      </c>
      <c r="U1366" t="s">
        <v>4324</v>
      </c>
      <c r="Z1366" s="3"/>
      <c r="AF1366" t="s">
        <v>63</v>
      </c>
      <c r="AH1366">
        <v>0</v>
      </c>
      <c r="AI1366" s="2">
        <v>45548</v>
      </c>
      <c r="AJ1366" t="s">
        <v>64</v>
      </c>
      <c r="AK1366" t="s">
        <v>64</v>
      </c>
      <c r="AL1366" t="s">
        <v>4325</v>
      </c>
      <c r="AM1366" t="s">
        <v>4324</v>
      </c>
      <c r="AN1366" s="3"/>
      <c r="AP1366" t="s">
        <v>64</v>
      </c>
      <c r="AR1366">
        <v>1337</v>
      </c>
      <c r="AS1366" t="s">
        <v>66</v>
      </c>
    </row>
    <row r="1367" spans="1:45" ht="16" x14ac:dyDescent="0.2">
      <c r="A1367">
        <v>3385</v>
      </c>
      <c r="B1367">
        <v>3385</v>
      </c>
      <c r="C1367" s="2">
        <v>45555</v>
      </c>
      <c r="E1367" t="s">
        <v>4326</v>
      </c>
      <c r="F1367" s="3">
        <v>27.07</v>
      </c>
      <c r="G1367" t="s">
        <v>47</v>
      </c>
      <c r="H1367" s="3">
        <v>0</v>
      </c>
      <c r="I1367" t="s">
        <v>104</v>
      </c>
      <c r="J1367">
        <v>942</v>
      </c>
      <c r="K1367" t="s">
        <v>52</v>
      </c>
      <c r="L1367" t="s">
        <v>53</v>
      </c>
      <c r="N1367">
        <v>705</v>
      </c>
      <c r="O1367" t="s">
        <v>52</v>
      </c>
      <c r="P1367" t="s">
        <v>53</v>
      </c>
      <c r="T1367" t="s">
        <v>4327</v>
      </c>
      <c r="U1367" t="s">
        <v>4328</v>
      </c>
      <c r="Z1367" s="3"/>
      <c r="AF1367" t="s">
        <v>63</v>
      </c>
      <c r="AH1367">
        <v>0</v>
      </c>
      <c r="AI1367" s="2">
        <v>45555</v>
      </c>
      <c r="AJ1367" t="s">
        <v>64</v>
      </c>
      <c r="AK1367" t="s">
        <v>64</v>
      </c>
      <c r="AL1367" t="s">
        <v>4329</v>
      </c>
      <c r="AM1367" t="s">
        <v>4328</v>
      </c>
      <c r="AN1367" s="3"/>
      <c r="AP1367" t="s">
        <v>64</v>
      </c>
      <c r="AR1367">
        <v>1352</v>
      </c>
      <c r="AS1367" t="s">
        <v>66</v>
      </c>
    </row>
    <row r="1368" spans="1:45" ht="16" x14ac:dyDescent="0.2">
      <c r="A1368">
        <v>3524</v>
      </c>
      <c r="B1368">
        <v>3524</v>
      </c>
      <c r="C1368" s="2">
        <v>45555</v>
      </c>
      <c r="D1368" t="s">
        <v>1761</v>
      </c>
      <c r="E1368" t="s">
        <v>4330</v>
      </c>
      <c r="F1368" s="3">
        <v>21.79</v>
      </c>
      <c r="G1368" t="s">
        <v>47</v>
      </c>
      <c r="H1368" s="3">
        <v>0</v>
      </c>
      <c r="I1368" t="s">
        <v>48</v>
      </c>
      <c r="J1368">
        <v>2720</v>
      </c>
      <c r="K1368" t="s">
        <v>49</v>
      </c>
      <c r="L1368" t="s">
        <v>50</v>
      </c>
      <c r="M1368" t="s">
        <v>51</v>
      </c>
      <c r="N1368">
        <v>942</v>
      </c>
      <c r="O1368" t="s">
        <v>52</v>
      </c>
      <c r="P1368" t="s">
        <v>53</v>
      </c>
      <c r="T1368" t="s">
        <v>4331</v>
      </c>
      <c r="U1368" t="s">
        <v>4332</v>
      </c>
      <c r="V1368" t="s">
        <v>3031</v>
      </c>
      <c r="W1368" t="s">
        <v>56</v>
      </c>
      <c r="X1368" t="s">
        <v>4333</v>
      </c>
      <c r="Y1368" t="s">
        <v>2036</v>
      </c>
      <c r="Z1368" s="3">
        <v>19</v>
      </c>
      <c r="AA1368" t="s">
        <v>4334</v>
      </c>
      <c r="AB1368" t="s">
        <v>4335</v>
      </c>
      <c r="AC1368" t="s">
        <v>61</v>
      </c>
      <c r="AD1368" t="s">
        <v>61</v>
      </c>
      <c r="AE1368" t="s">
        <v>4336</v>
      </c>
      <c r="AF1368" t="s">
        <v>63</v>
      </c>
      <c r="AH1368">
        <v>0</v>
      </c>
      <c r="AI1368" s="2">
        <v>45555</v>
      </c>
      <c r="AJ1368" t="s">
        <v>64</v>
      </c>
      <c r="AK1368" t="s">
        <v>64</v>
      </c>
      <c r="AL1368" t="s">
        <v>4337</v>
      </c>
      <c r="AM1368" t="s">
        <v>4332</v>
      </c>
      <c r="AN1368" s="3">
        <v>21.79</v>
      </c>
      <c r="AO1368" t="s">
        <v>4335</v>
      </c>
      <c r="AP1368" t="s">
        <v>64</v>
      </c>
      <c r="AQ1368" t="s">
        <v>4336</v>
      </c>
      <c r="AR1368">
        <v>1351</v>
      </c>
      <c r="AS1368" t="s">
        <v>66</v>
      </c>
    </row>
    <row r="1369" spans="1:45" ht="16" x14ac:dyDescent="0.2">
      <c r="A1369">
        <v>3359</v>
      </c>
      <c r="B1369">
        <v>3359</v>
      </c>
      <c r="C1369" s="2">
        <v>45555.083333333343</v>
      </c>
      <c r="E1369" t="s">
        <v>744</v>
      </c>
      <c r="F1369" s="3">
        <v>27.07</v>
      </c>
      <c r="G1369" t="s">
        <v>47</v>
      </c>
      <c r="H1369" s="3">
        <v>0</v>
      </c>
      <c r="I1369" t="s">
        <v>48</v>
      </c>
      <c r="J1369">
        <v>705</v>
      </c>
      <c r="K1369" t="s">
        <v>52</v>
      </c>
      <c r="L1369" t="s">
        <v>53</v>
      </c>
      <c r="N1369">
        <v>940</v>
      </c>
      <c r="O1369" t="s">
        <v>52</v>
      </c>
      <c r="P1369" t="s">
        <v>53</v>
      </c>
      <c r="T1369" t="s">
        <v>4338</v>
      </c>
      <c r="U1369" t="s">
        <v>3501</v>
      </c>
      <c r="Z1369" s="3"/>
      <c r="AF1369" t="s">
        <v>63</v>
      </c>
      <c r="AH1369">
        <v>0</v>
      </c>
      <c r="AI1369" s="2">
        <v>45555</v>
      </c>
      <c r="AJ1369" t="s">
        <v>64</v>
      </c>
      <c r="AK1369" t="s">
        <v>64</v>
      </c>
      <c r="AL1369" t="s">
        <v>4339</v>
      </c>
      <c r="AM1369" t="s">
        <v>3501</v>
      </c>
      <c r="AN1369" s="3"/>
      <c r="AP1369" t="s">
        <v>64</v>
      </c>
      <c r="AR1369">
        <v>1338</v>
      </c>
      <c r="AS1369" t="s">
        <v>66</v>
      </c>
    </row>
    <row r="1370" spans="1:45" ht="16" x14ac:dyDescent="0.2">
      <c r="A1370">
        <v>3903</v>
      </c>
      <c r="B1370">
        <v>3903</v>
      </c>
      <c r="C1370" s="2">
        <v>45559</v>
      </c>
      <c r="D1370" t="s">
        <v>1761</v>
      </c>
      <c r="E1370" t="s">
        <v>4340</v>
      </c>
      <c r="F1370" s="3">
        <v>4.99</v>
      </c>
      <c r="G1370" t="s">
        <v>47</v>
      </c>
      <c r="H1370" s="3">
        <v>0</v>
      </c>
      <c r="I1370" t="s">
        <v>48</v>
      </c>
      <c r="J1370">
        <v>2720</v>
      </c>
      <c r="K1370" t="s">
        <v>49</v>
      </c>
      <c r="L1370" t="s">
        <v>50</v>
      </c>
      <c r="M1370" t="s">
        <v>51</v>
      </c>
      <c r="N1370">
        <v>942</v>
      </c>
      <c r="O1370" t="s">
        <v>52</v>
      </c>
      <c r="P1370" t="s">
        <v>53</v>
      </c>
      <c r="T1370" t="s">
        <v>1043</v>
      </c>
      <c r="U1370" t="s">
        <v>4341</v>
      </c>
      <c r="V1370" t="s">
        <v>2858</v>
      </c>
      <c r="W1370" t="s">
        <v>56</v>
      </c>
      <c r="X1370" t="s">
        <v>4342</v>
      </c>
      <c r="Y1370" t="s">
        <v>953</v>
      </c>
      <c r="Z1370" s="3">
        <v>19</v>
      </c>
      <c r="AA1370" t="s">
        <v>1046</v>
      </c>
      <c r="AB1370" t="s">
        <v>4195</v>
      </c>
      <c r="AC1370" t="s">
        <v>61</v>
      </c>
      <c r="AD1370" t="s">
        <v>61</v>
      </c>
      <c r="AE1370" t="s">
        <v>4343</v>
      </c>
      <c r="AF1370" t="s">
        <v>63</v>
      </c>
      <c r="AH1370">
        <v>0</v>
      </c>
      <c r="AI1370" s="2">
        <v>45559</v>
      </c>
      <c r="AJ1370" t="s">
        <v>64</v>
      </c>
      <c r="AK1370" t="s">
        <v>64</v>
      </c>
      <c r="AL1370" t="s">
        <v>4344</v>
      </c>
      <c r="AM1370" t="s">
        <v>4341</v>
      </c>
      <c r="AN1370" s="3">
        <v>4.99</v>
      </c>
      <c r="AO1370" t="s">
        <v>4195</v>
      </c>
      <c r="AP1370" t="s">
        <v>64</v>
      </c>
      <c r="AQ1370" t="s">
        <v>4343</v>
      </c>
      <c r="AR1370">
        <v>1353</v>
      </c>
      <c r="AS1370" t="s">
        <v>66</v>
      </c>
    </row>
    <row r="1371" spans="1:45" ht="16" x14ac:dyDescent="0.2">
      <c r="A1371">
        <v>3410</v>
      </c>
      <c r="B1371">
        <v>3410</v>
      </c>
      <c r="C1371" s="2">
        <v>45559.083333333343</v>
      </c>
      <c r="D1371" t="s">
        <v>1761</v>
      </c>
      <c r="E1371" t="s">
        <v>4345</v>
      </c>
      <c r="F1371" s="3">
        <v>71.88</v>
      </c>
      <c r="G1371" t="s">
        <v>47</v>
      </c>
      <c r="H1371" s="3">
        <v>0</v>
      </c>
      <c r="I1371" t="s">
        <v>48</v>
      </c>
      <c r="J1371">
        <v>2720</v>
      </c>
      <c r="K1371" t="s">
        <v>49</v>
      </c>
      <c r="L1371" t="s">
        <v>50</v>
      </c>
      <c r="M1371" t="s">
        <v>51</v>
      </c>
      <c r="N1371">
        <v>940</v>
      </c>
      <c r="O1371" t="s">
        <v>52</v>
      </c>
      <c r="P1371" t="s">
        <v>53</v>
      </c>
      <c r="T1371" t="s">
        <v>950</v>
      </c>
      <c r="U1371" t="s">
        <v>4346</v>
      </c>
      <c r="V1371" t="s">
        <v>2835</v>
      </c>
      <c r="W1371" t="s">
        <v>56</v>
      </c>
      <c r="X1371" t="s">
        <v>4347</v>
      </c>
      <c r="Y1371" t="s">
        <v>953</v>
      </c>
      <c r="Z1371" s="3">
        <v>19</v>
      </c>
      <c r="AA1371" t="s">
        <v>954</v>
      </c>
      <c r="AB1371" t="s">
        <v>4195</v>
      </c>
      <c r="AC1371" t="s">
        <v>61</v>
      </c>
      <c r="AD1371" t="s">
        <v>61</v>
      </c>
      <c r="AE1371" t="s">
        <v>4348</v>
      </c>
      <c r="AF1371" t="s">
        <v>63</v>
      </c>
      <c r="AH1371">
        <v>0</v>
      </c>
      <c r="AI1371" s="2">
        <v>45559</v>
      </c>
      <c r="AJ1371" t="s">
        <v>64</v>
      </c>
      <c r="AK1371" t="s">
        <v>64</v>
      </c>
      <c r="AL1371" t="s">
        <v>4349</v>
      </c>
      <c r="AM1371" t="s">
        <v>4346</v>
      </c>
      <c r="AN1371" s="3">
        <v>71.88</v>
      </c>
      <c r="AO1371" t="s">
        <v>4195</v>
      </c>
      <c r="AP1371" t="s">
        <v>64</v>
      </c>
      <c r="AQ1371" t="s">
        <v>4348</v>
      </c>
      <c r="AR1371">
        <v>1340</v>
      </c>
      <c r="AS1371" t="s">
        <v>66</v>
      </c>
    </row>
    <row r="1372" spans="1:45" ht="16" x14ac:dyDescent="0.2">
      <c r="A1372">
        <v>3360</v>
      </c>
      <c r="B1372">
        <v>3360</v>
      </c>
      <c r="C1372" s="2">
        <v>45559.083333333343</v>
      </c>
      <c r="D1372" t="s">
        <v>1814</v>
      </c>
      <c r="E1372" t="s">
        <v>2248</v>
      </c>
      <c r="F1372" s="3">
        <v>21.56</v>
      </c>
      <c r="G1372" t="s">
        <v>47</v>
      </c>
      <c r="H1372" s="3">
        <v>0</v>
      </c>
      <c r="I1372" t="s">
        <v>48</v>
      </c>
      <c r="J1372">
        <v>2710</v>
      </c>
      <c r="K1372" t="s">
        <v>49</v>
      </c>
      <c r="L1372" t="s">
        <v>50</v>
      </c>
      <c r="M1372" t="s">
        <v>51</v>
      </c>
      <c r="N1372">
        <v>940</v>
      </c>
      <c r="O1372" t="s">
        <v>52</v>
      </c>
      <c r="P1372" t="s">
        <v>53</v>
      </c>
      <c r="T1372" t="s">
        <v>4350</v>
      </c>
      <c r="U1372" t="s">
        <v>4351</v>
      </c>
      <c r="V1372" t="s">
        <v>2872</v>
      </c>
      <c r="W1372" t="s">
        <v>56</v>
      </c>
      <c r="X1372" t="s">
        <v>4352</v>
      </c>
      <c r="Y1372" t="s">
        <v>2061</v>
      </c>
      <c r="Z1372" s="3">
        <v>19</v>
      </c>
      <c r="AA1372" t="s">
        <v>4353</v>
      </c>
      <c r="AB1372" t="s">
        <v>4195</v>
      </c>
      <c r="AC1372" t="s">
        <v>61</v>
      </c>
      <c r="AD1372" t="s">
        <v>61</v>
      </c>
      <c r="AE1372" t="s">
        <v>4354</v>
      </c>
      <c r="AF1372" t="s">
        <v>63</v>
      </c>
      <c r="AH1372">
        <v>0</v>
      </c>
      <c r="AI1372" s="2">
        <v>45559</v>
      </c>
      <c r="AJ1372" t="s">
        <v>64</v>
      </c>
      <c r="AK1372" t="s">
        <v>64</v>
      </c>
      <c r="AL1372" t="s">
        <v>4355</v>
      </c>
      <c r="AM1372" t="s">
        <v>4351</v>
      </c>
      <c r="AN1372" s="3">
        <v>21.56</v>
      </c>
      <c r="AO1372" t="s">
        <v>4195</v>
      </c>
      <c r="AP1372" t="s">
        <v>64</v>
      </c>
      <c r="AQ1372" t="s">
        <v>4354</v>
      </c>
      <c r="AR1372">
        <v>1339</v>
      </c>
      <c r="AS1372" t="s">
        <v>66</v>
      </c>
    </row>
    <row r="1373" spans="1:45" ht="16" x14ac:dyDescent="0.2">
      <c r="A1373">
        <v>3362</v>
      </c>
      <c r="B1373">
        <v>3362</v>
      </c>
      <c r="C1373" s="2">
        <v>45560.083333333343</v>
      </c>
      <c r="D1373" t="s">
        <v>1814</v>
      </c>
      <c r="E1373" t="s">
        <v>68</v>
      </c>
      <c r="F1373" s="3">
        <v>5.39</v>
      </c>
      <c r="G1373" t="s">
        <v>47</v>
      </c>
      <c r="H1373" s="3">
        <v>0</v>
      </c>
      <c r="I1373" t="s">
        <v>48</v>
      </c>
      <c r="J1373">
        <v>2710</v>
      </c>
      <c r="K1373" t="s">
        <v>49</v>
      </c>
      <c r="L1373" t="s">
        <v>50</v>
      </c>
      <c r="M1373" t="s">
        <v>51</v>
      </c>
      <c r="N1373">
        <v>940</v>
      </c>
      <c r="O1373" t="s">
        <v>52</v>
      </c>
      <c r="P1373" t="s">
        <v>53</v>
      </c>
      <c r="T1373" t="s">
        <v>4205</v>
      </c>
      <c r="U1373" t="s">
        <v>4356</v>
      </c>
      <c r="V1373" t="s">
        <v>2793</v>
      </c>
      <c r="W1373" t="s">
        <v>56</v>
      </c>
      <c r="X1373" t="s">
        <v>4357</v>
      </c>
      <c r="Y1373" t="s">
        <v>72</v>
      </c>
      <c r="Z1373" s="3">
        <v>19</v>
      </c>
      <c r="AA1373" t="s">
        <v>4208</v>
      </c>
      <c r="AB1373" t="s">
        <v>4358</v>
      </c>
      <c r="AC1373" t="s">
        <v>61</v>
      </c>
      <c r="AD1373" t="s">
        <v>61</v>
      </c>
      <c r="AE1373" t="s">
        <v>4359</v>
      </c>
      <c r="AF1373" t="s">
        <v>63</v>
      </c>
      <c r="AH1373">
        <v>0</v>
      </c>
      <c r="AI1373" s="2">
        <v>45560</v>
      </c>
      <c r="AJ1373" t="s">
        <v>64</v>
      </c>
      <c r="AK1373" t="s">
        <v>64</v>
      </c>
      <c r="AL1373" t="s">
        <v>4360</v>
      </c>
      <c r="AM1373" t="s">
        <v>4356</v>
      </c>
      <c r="AN1373" s="3">
        <v>5.39</v>
      </c>
      <c r="AO1373" t="s">
        <v>4358</v>
      </c>
      <c r="AP1373" t="s">
        <v>64</v>
      </c>
      <c r="AQ1373" t="s">
        <v>4359</v>
      </c>
      <c r="AR1373">
        <v>1341</v>
      </c>
      <c r="AS1373" t="s">
        <v>66</v>
      </c>
    </row>
    <row r="1374" spans="1:45" ht="16" x14ac:dyDescent="0.2">
      <c r="A1374">
        <v>3386</v>
      </c>
      <c r="B1374">
        <v>3386</v>
      </c>
      <c r="C1374" s="2">
        <v>45561</v>
      </c>
      <c r="D1374" t="s">
        <v>1814</v>
      </c>
      <c r="E1374" t="s">
        <v>4361</v>
      </c>
      <c r="F1374" s="3">
        <v>313</v>
      </c>
      <c r="G1374" t="s">
        <v>47</v>
      </c>
      <c r="H1374" s="3">
        <v>0</v>
      </c>
      <c r="I1374" t="s">
        <v>48</v>
      </c>
      <c r="J1374">
        <v>2563</v>
      </c>
      <c r="K1374" t="s">
        <v>49</v>
      </c>
      <c r="L1374" t="s">
        <v>50</v>
      </c>
      <c r="M1374" t="s">
        <v>51</v>
      </c>
      <c r="N1374">
        <v>942</v>
      </c>
      <c r="O1374" t="s">
        <v>52</v>
      </c>
      <c r="P1374" t="s">
        <v>53</v>
      </c>
      <c r="T1374" t="s">
        <v>2974</v>
      </c>
      <c r="U1374" t="s">
        <v>4362</v>
      </c>
      <c r="V1374" t="s">
        <v>2844</v>
      </c>
      <c r="W1374" t="s">
        <v>56</v>
      </c>
      <c r="X1374" t="s">
        <v>4363</v>
      </c>
      <c r="Y1374" t="s">
        <v>4275</v>
      </c>
      <c r="Z1374" s="3">
        <v>7</v>
      </c>
      <c r="AA1374" t="s">
        <v>2977</v>
      </c>
      <c r="AB1374" t="s">
        <v>4364</v>
      </c>
      <c r="AC1374" t="s">
        <v>61</v>
      </c>
      <c r="AD1374" t="s">
        <v>61</v>
      </c>
      <c r="AE1374" t="s">
        <v>4365</v>
      </c>
      <c r="AF1374" t="s">
        <v>63</v>
      </c>
      <c r="AH1374">
        <v>0</v>
      </c>
      <c r="AI1374" s="2">
        <v>45561</v>
      </c>
      <c r="AJ1374" t="s">
        <v>64</v>
      </c>
      <c r="AK1374" t="s">
        <v>64</v>
      </c>
      <c r="AL1374" t="s">
        <v>4366</v>
      </c>
      <c r="AM1374" t="s">
        <v>4362</v>
      </c>
      <c r="AN1374" s="3">
        <v>313</v>
      </c>
      <c r="AO1374" t="s">
        <v>4364</v>
      </c>
      <c r="AP1374" t="s">
        <v>64</v>
      </c>
      <c r="AQ1374" t="s">
        <v>4365</v>
      </c>
      <c r="AR1374">
        <v>1354</v>
      </c>
      <c r="AS1374" t="s">
        <v>66</v>
      </c>
    </row>
    <row r="1375" spans="1:45" ht="16" x14ac:dyDescent="0.2">
      <c r="A1375">
        <v>3363</v>
      </c>
      <c r="B1375">
        <v>3363</v>
      </c>
      <c r="C1375" s="2">
        <v>45561.083333333343</v>
      </c>
      <c r="E1375" t="s">
        <v>256</v>
      </c>
      <c r="F1375" s="3">
        <v>2778.18</v>
      </c>
      <c r="G1375" t="s">
        <v>47</v>
      </c>
      <c r="H1375" s="3">
        <v>0</v>
      </c>
      <c r="I1375" t="s">
        <v>48</v>
      </c>
      <c r="J1375">
        <v>1705</v>
      </c>
      <c r="K1375" t="s">
        <v>52</v>
      </c>
      <c r="L1375" t="s">
        <v>203</v>
      </c>
      <c r="N1375">
        <v>940</v>
      </c>
      <c r="O1375" t="s">
        <v>52</v>
      </c>
      <c r="P1375" t="s">
        <v>53</v>
      </c>
      <c r="T1375" t="s">
        <v>3941</v>
      </c>
      <c r="U1375" t="s">
        <v>4367</v>
      </c>
      <c r="Z1375" s="3"/>
      <c r="AF1375" t="s">
        <v>63</v>
      </c>
      <c r="AH1375">
        <v>0</v>
      </c>
      <c r="AI1375" s="2">
        <v>45561</v>
      </c>
      <c r="AJ1375" t="s">
        <v>64</v>
      </c>
      <c r="AK1375" t="s">
        <v>64</v>
      </c>
      <c r="AL1375" t="s">
        <v>4368</v>
      </c>
      <c r="AM1375" t="s">
        <v>4367</v>
      </c>
      <c r="AN1375" s="3"/>
      <c r="AP1375" t="s">
        <v>64</v>
      </c>
      <c r="AR1375">
        <v>1342</v>
      </c>
      <c r="AS1375" t="s">
        <v>66</v>
      </c>
    </row>
    <row r="1376" spans="1:45" ht="16" x14ac:dyDescent="0.2">
      <c r="A1376">
        <v>3364</v>
      </c>
      <c r="B1376">
        <v>3364</v>
      </c>
      <c r="C1376" s="2">
        <v>45561.083333333343</v>
      </c>
      <c r="E1376" t="s">
        <v>582</v>
      </c>
      <c r="F1376" s="3">
        <v>1042.75</v>
      </c>
      <c r="G1376" t="s">
        <v>47</v>
      </c>
      <c r="H1376" s="3">
        <v>0</v>
      </c>
      <c r="I1376" t="s">
        <v>48</v>
      </c>
      <c r="J1376">
        <v>1705</v>
      </c>
      <c r="K1376" t="s">
        <v>52</v>
      </c>
      <c r="L1376" t="s">
        <v>203</v>
      </c>
      <c r="N1376">
        <v>940</v>
      </c>
      <c r="O1376" t="s">
        <v>52</v>
      </c>
      <c r="P1376" t="s">
        <v>53</v>
      </c>
      <c r="T1376" t="s">
        <v>3835</v>
      </c>
      <c r="U1376" t="s">
        <v>4369</v>
      </c>
      <c r="Z1376" s="3"/>
      <c r="AF1376" t="s">
        <v>63</v>
      </c>
      <c r="AH1376">
        <v>0</v>
      </c>
      <c r="AI1376" s="2">
        <v>45561</v>
      </c>
      <c r="AJ1376" t="s">
        <v>64</v>
      </c>
      <c r="AK1376" t="s">
        <v>64</v>
      </c>
      <c r="AL1376" t="s">
        <v>4370</v>
      </c>
      <c r="AM1376" t="s">
        <v>4369</v>
      </c>
      <c r="AN1376" s="3"/>
      <c r="AP1376" t="s">
        <v>64</v>
      </c>
      <c r="AR1376">
        <v>1343</v>
      </c>
      <c r="AS1376" t="s">
        <v>66</v>
      </c>
    </row>
    <row r="1377" spans="1:45" ht="16" x14ac:dyDescent="0.2">
      <c r="A1377">
        <v>3388</v>
      </c>
      <c r="B1377">
        <v>3388</v>
      </c>
      <c r="C1377" s="2">
        <v>45562</v>
      </c>
      <c r="D1377" t="s">
        <v>1814</v>
      </c>
      <c r="E1377" t="s">
        <v>4371</v>
      </c>
      <c r="F1377" s="3">
        <v>351.55</v>
      </c>
      <c r="G1377" t="s">
        <v>47</v>
      </c>
      <c r="H1377" s="3">
        <v>0</v>
      </c>
      <c r="I1377" t="s">
        <v>48</v>
      </c>
      <c r="J1377">
        <v>2563</v>
      </c>
      <c r="K1377" t="s">
        <v>49</v>
      </c>
      <c r="L1377" t="s">
        <v>50</v>
      </c>
      <c r="M1377" t="s">
        <v>51</v>
      </c>
      <c r="N1377">
        <v>942</v>
      </c>
      <c r="O1377" t="s">
        <v>52</v>
      </c>
      <c r="P1377" t="s">
        <v>53</v>
      </c>
      <c r="T1377" t="s">
        <v>4372</v>
      </c>
      <c r="U1377" t="s">
        <v>4373</v>
      </c>
      <c r="V1377" t="s">
        <v>2852</v>
      </c>
      <c r="W1377" t="s">
        <v>56</v>
      </c>
      <c r="X1377" t="s">
        <v>4374</v>
      </c>
      <c r="Y1377" t="s">
        <v>4275</v>
      </c>
      <c r="Z1377" s="3">
        <v>0</v>
      </c>
      <c r="AA1377" t="s">
        <v>4375</v>
      </c>
      <c r="AB1377" t="s">
        <v>4376</v>
      </c>
      <c r="AC1377" t="s">
        <v>61</v>
      </c>
      <c r="AD1377" t="s">
        <v>61</v>
      </c>
      <c r="AE1377" t="s">
        <v>4377</v>
      </c>
      <c r="AF1377" t="s">
        <v>63</v>
      </c>
      <c r="AH1377">
        <v>0</v>
      </c>
      <c r="AI1377" s="2">
        <v>45562</v>
      </c>
      <c r="AJ1377" t="s">
        <v>64</v>
      </c>
      <c r="AK1377" t="s">
        <v>64</v>
      </c>
      <c r="AL1377" t="s">
        <v>4378</v>
      </c>
      <c r="AM1377" t="s">
        <v>4373</v>
      </c>
      <c r="AN1377" s="3">
        <v>351.55</v>
      </c>
      <c r="AO1377" t="s">
        <v>4376</v>
      </c>
      <c r="AP1377" t="s">
        <v>64</v>
      </c>
      <c r="AQ1377" t="s">
        <v>4377</v>
      </c>
      <c r="AR1377">
        <v>1355</v>
      </c>
      <c r="AS1377" t="s">
        <v>66</v>
      </c>
    </row>
    <row r="1378" spans="1:45" ht="16" x14ac:dyDescent="0.2">
      <c r="A1378">
        <v>3387</v>
      </c>
      <c r="B1378">
        <v>3387</v>
      </c>
      <c r="C1378" s="2">
        <v>45562.083333333343</v>
      </c>
      <c r="E1378" t="s">
        <v>4379</v>
      </c>
      <c r="F1378" s="3">
        <v>5733.59</v>
      </c>
      <c r="G1378" t="s">
        <v>47</v>
      </c>
      <c r="H1378" s="3">
        <v>0</v>
      </c>
      <c r="I1378" t="s">
        <v>48</v>
      </c>
      <c r="J1378">
        <v>1712</v>
      </c>
      <c r="K1378" t="s">
        <v>52</v>
      </c>
      <c r="L1378" t="s">
        <v>203</v>
      </c>
      <c r="N1378">
        <v>940</v>
      </c>
      <c r="O1378" t="s">
        <v>52</v>
      </c>
      <c r="P1378" t="s">
        <v>53</v>
      </c>
      <c r="T1378" t="s">
        <v>4380</v>
      </c>
      <c r="U1378" t="s">
        <v>4381</v>
      </c>
      <c r="Z1378" s="3"/>
      <c r="AF1378" t="s">
        <v>63</v>
      </c>
      <c r="AH1378">
        <v>0</v>
      </c>
      <c r="AI1378" s="2">
        <v>45562</v>
      </c>
      <c r="AJ1378" t="s">
        <v>64</v>
      </c>
      <c r="AK1378" t="s">
        <v>64</v>
      </c>
      <c r="AL1378" t="s">
        <v>4382</v>
      </c>
      <c r="AM1378" t="s">
        <v>4381</v>
      </c>
      <c r="AN1378" s="3"/>
      <c r="AP1378" t="s">
        <v>64</v>
      </c>
      <c r="AR1378">
        <v>1344</v>
      </c>
      <c r="AS1378" t="s">
        <v>66</v>
      </c>
    </row>
    <row r="1379" spans="1:45" ht="16" x14ac:dyDescent="0.2">
      <c r="A1379">
        <v>3389</v>
      </c>
      <c r="B1379">
        <v>3389</v>
      </c>
      <c r="C1379" s="2">
        <v>45562.083333333343</v>
      </c>
      <c r="D1379" t="s">
        <v>1761</v>
      </c>
      <c r="E1379" t="s">
        <v>1010</v>
      </c>
      <c r="F1379" s="3">
        <v>274.33999999999997</v>
      </c>
      <c r="G1379" t="s">
        <v>47</v>
      </c>
      <c r="H1379" s="3">
        <v>0</v>
      </c>
      <c r="I1379" t="s">
        <v>48</v>
      </c>
      <c r="J1379">
        <v>2720</v>
      </c>
      <c r="K1379" t="s">
        <v>49</v>
      </c>
      <c r="L1379" t="s">
        <v>50</v>
      </c>
      <c r="M1379" t="s">
        <v>51</v>
      </c>
      <c r="N1379">
        <v>940</v>
      </c>
      <c r="O1379" t="s">
        <v>52</v>
      </c>
      <c r="P1379" t="s">
        <v>53</v>
      </c>
      <c r="T1379" t="s">
        <v>4383</v>
      </c>
      <c r="U1379" t="s">
        <v>4384</v>
      </c>
      <c r="V1379" t="s">
        <v>2868</v>
      </c>
      <c r="W1379" t="s">
        <v>56</v>
      </c>
      <c r="X1379" t="s">
        <v>4385</v>
      </c>
      <c r="Y1379" t="s">
        <v>945</v>
      </c>
      <c r="Z1379" s="3">
        <v>19</v>
      </c>
      <c r="AA1379" t="s">
        <v>4386</v>
      </c>
      <c r="AB1379" t="s">
        <v>4387</v>
      </c>
      <c r="AC1379" t="s">
        <v>61</v>
      </c>
      <c r="AD1379" t="s">
        <v>61</v>
      </c>
      <c r="AE1379" t="s">
        <v>4388</v>
      </c>
      <c r="AF1379" t="s">
        <v>63</v>
      </c>
      <c r="AH1379">
        <v>0</v>
      </c>
      <c r="AI1379" s="2">
        <v>45562</v>
      </c>
      <c r="AJ1379" t="s">
        <v>64</v>
      </c>
      <c r="AK1379" t="s">
        <v>64</v>
      </c>
      <c r="AL1379" t="s">
        <v>4389</v>
      </c>
      <c r="AM1379" t="s">
        <v>4384</v>
      </c>
      <c r="AN1379" s="3">
        <v>274.33999999999997</v>
      </c>
      <c r="AO1379" t="s">
        <v>4387</v>
      </c>
      <c r="AP1379" t="s">
        <v>64</v>
      </c>
      <c r="AQ1379" t="s">
        <v>4388</v>
      </c>
      <c r="AR1379">
        <v>1346</v>
      </c>
      <c r="AS1379" t="s">
        <v>66</v>
      </c>
    </row>
    <row r="1380" spans="1:45" ht="16" x14ac:dyDescent="0.2">
      <c r="A1380">
        <v>3391</v>
      </c>
      <c r="B1380">
        <v>3391</v>
      </c>
      <c r="C1380" s="2">
        <v>45562.083333333343</v>
      </c>
      <c r="E1380" t="s">
        <v>4390</v>
      </c>
      <c r="F1380" s="3">
        <v>297.49</v>
      </c>
      <c r="G1380" t="s">
        <v>47</v>
      </c>
      <c r="H1380" s="3">
        <v>0</v>
      </c>
      <c r="I1380" t="s">
        <v>48</v>
      </c>
      <c r="J1380">
        <v>705</v>
      </c>
      <c r="K1380" t="s">
        <v>52</v>
      </c>
      <c r="L1380" t="s">
        <v>53</v>
      </c>
      <c r="N1380">
        <v>940</v>
      </c>
      <c r="O1380" t="s">
        <v>52</v>
      </c>
      <c r="P1380" t="s">
        <v>53</v>
      </c>
      <c r="T1380" t="s">
        <v>4391</v>
      </c>
      <c r="U1380" t="s">
        <v>4384</v>
      </c>
      <c r="Z1380" s="3"/>
      <c r="AF1380" t="s">
        <v>63</v>
      </c>
      <c r="AH1380">
        <v>0</v>
      </c>
      <c r="AI1380" s="2">
        <v>45562</v>
      </c>
      <c r="AJ1380" t="s">
        <v>64</v>
      </c>
      <c r="AK1380" t="s">
        <v>64</v>
      </c>
      <c r="AL1380" t="s">
        <v>4392</v>
      </c>
      <c r="AM1380" t="s">
        <v>4384</v>
      </c>
      <c r="AN1380" s="3"/>
      <c r="AP1380" t="s">
        <v>64</v>
      </c>
      <c r="AR1380">
        <v>1345</v>
      </c>
      <c r="AS1380" t="s">
        <v>66</v>
      </c>
    </row>
    <row r="1381" spans="1:45" ht="16" x14ac:dyDescent="0.2">
      <c r="A1381">
        <v>3367</v>
      </c>
      <c r="B1381">
        <v>3367</v>
      </c>
      <c r="C1381" s="2">
        <v>45565</v>
      </c>
      <c r="E1381" t="s">
        <v>205</v>
      </c>
      <c r="F1381" s="3">
        <v>813.63</v>
      </c>
      <c r="G1381" t="s">
        <v>47</v>
      </c>
      <c r="H1381" s="3">
        <v>0</v>
      </c>
      <c r="I1381" t="s">
        <v>104</v>
      </c>
      <c r="J1381">
        <v>1730</v>
      </c>
      <c r="K1381" t="s">
        <v>52</v>
      </c>
      <c r="L1381" t="s">
        <v>203</v>
      </c>
      <c r="N1381">
        <v>1700</v>
      </c>
      <c r="O1381" t="s">
        <v>52</v>
      </c>
      <c r="P1381" t="s">
        <v>203</v>
      </c>
      <c r="T1381" t="s">
        <v>64</v>
      </c>
      <c r="Z1381" s="3"/>
      <c r="AF1381" t="s">
        <v>63</v>
      </c>
      <c r="AH1381">
        <v>0</v>
      </c>
      <c r="AI1381" s="2">
        <v>45565</v>
      </c>
      <c r="AJ1381" t="s">
        <v>64</v>
      </c>
      <c r="AK1381" t="s">
        <v>64</v>
      </c>
      <c r="AL1381" t="s">
        <v>64</v>
      </c>
      <c r="AN1381" s="3"/>
      <c r="AP1381" t="s">
        <v>64</v>
      </c>
      <c r="AR1381" t="s">
        <v>64</v>
      </c>
      <c r="AS1381" t="s">
        <v>66</v>
      </c>
    </row>
    <row r="1382" spans="1:45" ht="16" x14ac:dyDescent="0.2">
      <c r="A1382">
        <v>3368</v>
      </c>
      <c r="B1382">
        <v>3368</v>
      </c>
      <c r="C1382" s="2">
        <v>45565</v>
      </c>
      <c r="E1382" t="s">
        <v>370</v>
      </c>
      <c r="F1382" s="3">
        <v>2411.7199999999998</v>
      </c>
      <c r="G1382" t="s">
        <v>47</v>
      </c>
      <c r="H1382" s="3">
        <v>0</v>
      </c>
      <c r="I1382" t="s">
        <v>104</v>
      </c>
      <c r="J1382">
        <v>1730</v>
      </c>
      <c r="K1382" t="s">
        <v>52</v>
      </c>
      <c r="L1382" t="s">
        <v>203</v>
      </c>
      <c r="N1382">
        <v>1705</v>
      </c>
      <c r="O1382" t="s">
        <v>52</v>
      </c>
      <c r="P1382" t="s">
        <v>203</v>
      </c>
      <c r="T1382" t="s">
        <v>64</v>
      </c>
      <c r="Z1382" s="3"/>
      <c r="AF1382" t="s">
        <v>63</v>
      </c>
      <c r="AH1382">
        <v>0</v>
      </c>
      <c r="AI1382" s="2">
        <v>45565</v>
      </c>
      <c r="AJ1382" t="s">
        <v>64</v>
      </c>
      <c r="AK1382" t="s">
        <v>64</v>
      </c>
      <c r="AL1382" t="s">
        <v>64</v>
      </c>
      <c r="AN1382" s="3"/>
      <c r="AP1382" t="s">
        <v>64</v>
      </c>
      <c r="AR1382" t="s">
        <v>64</v>
      </c>
      <c r="AS1382" t="s">
        <v>66</v>
      </c>
    </row>
    <row r="1383" spans="1:45" ht="16" x14ac:dyDescent="0.2">
      <c r="A1383">
        <v>3369</v>
      </c>
      <c r="B1383">
        <v>3369</v>
      </c>
      <c r="C1383" s="2">
        <v>45565</v>
      </c>
      <c r="E1383" t="s">
        <v>202</v>
      </c>
      <c r="F1383" s="3">
        <v>3548.2</v>
      </c>
      <c r="G1383" t="s">
        <v>47</v>
      </c>
      <c r="H1383" s="3">
        <v>0</v>
      </c>
      <c r="I1383" t="s">
        <v>104</v>
      </c>
      <c r="J1383">
        <v>1730</v>
      </c>
      <c r="K1383" t="s">
        <v>52</v>
      </c>
      <c r="L1383" t="s">
        <v>203</v>
      </c>
      <c r="N1383">
        <v>1712</v>
      </c>
      <c r="O1383" t="s">
        <v>52</v>
      </c>
      <c r="P1383" t="s">
        <v>203</v>
      </c>
      <c r="T1383" t="s">
        <v>64</v>
      </c>
      <c r="Z1383" s="3"/>
      <c r="AF1383" t="s">
        <v>63</v>
      </c>
      <c r="AH1383">
        <v>0</v>
      </c>
      <c r="AI1383" s="2">
        <v>45565</v>
      </c>
      <c r="AJ1383" t="s">
        <v>64</v>
      </c>
      <c r="AK1383" t="s">
        <v>64</v>
      </c>
      <c r="AL1383" t="s">
        <v>64</v>
      </c>
      <c r="AN1383" s="3"/>
      <c r="AP1383" t="s">
        <v>64</v>
      </c>
      <c r="AR1383" t="s">
        <v>64</v>
      </c>
      <c r="AS1383" t="s">
        <v>66</v>
      </c>
    </row>
    <row r="1384" spans="1:45" ht="16" x14ac:dyDescent="0.2">
      <c r="A1384">
        <v>3370</v>
      </c>
      <c r="B1384">
        <v>3370</v>
      </c>
      <c r="C1384" s="2">
        <v>45565</v>
      </c>
      <c r="D1384" t="s">
        <v>1934</v>
      </c>
      <c r="E1384" t="s">
        <v>206</v>
      </c>
      <c r="F1384" s="3">
        <v>3110.01</v>
      </c>
      <c r="G1384" t="s">
        <v>47</v>
      </c>
      <c r="H1384" s="3">
        <v>0</v>
      </c>
      <c r="I1384" t="s">
        <v>104</v>
      </c>
      <c r="J1384">
        <v>2551</v>
      </c>
      <c r="K1384" t="s">
        <v>49</v>
      </c>
      <c r="L1384" t="s">
        <v>50</v>
      </c>
      <c r="M1384" t="s">
        <v>51</v>
      </c>
      <c r="N1384">
        <v>1730</v>
      </c>
      <c r="O1384" t="s">
        <v>52</v>
      </c>
      <c r="P1384" t="s">
        <v>203</v>
      </c>
      <c r="T1384" t="s">
        <v>64</v>
      </c>
      <c r="Z1384" s="3"/>
      <c r="AF1384" t="s">
        <v>63</v>
      </c>
      <c r="AH1384">
        <v>0</v>
      </c>
      <c r="AI1384" s="2">
        <v>45565</v>
      </c>
      <c r="AJ1384" t="s">
        <v>64</v>
      </c>
      <c r="AK1384" t="s">
        <v>64</v>
      </c>
      <c r="AL1384" t="s">
        <v>64</v>
      </c>
      <c r="AN1384" s="3"/>
      <c r="AP1384" t="s">
        <v>64</v>
      </c>
      <c r="AR1384" t="s">
        <v>64</v>
      </c>
      <c r="AS1384" t="s">
        <v>66</v>
      </c>
    </row>
    <row r="1385" spans="1:45" ht="16" x14ac:dyDescent="0.2">
      <c r="A1385">
        <v>3371</v>
      </c>
      <c r="B1385">
        <v>3371</v>
      </c>
      <c r="C1385" s="2">
        <v>45565</v>
      </c>
      <c r="D1385" t="s">
        <v>1935</v>
      </c>
      <c r="E1385" t="s">
        <v>206</v>
      </c>
      <c r="F1385" s="3">
        <v>2382.81</v>
      </c>
      <c r="G1385" t="s">
        <v>47</v>
      </c>
      <c r="H1385" s="3">
        <v>0</v>
      </c>
      <c r="I1385" t="s">
        <v>104</v>
      </c>
      <c r="J1385">
        <v>2551</v>
      </c>
      <c r="K1385" t="s">
        <v>49</v>
      </c>
      <c r="L1385" t="s">
        <v>50</v>
      </c>
      <c r="M1385" t="s">
        <v>51</v>
      </c>
      <c r="N1385">
        <v>1730</v>
      </c>
      <c r="O1385" t="s">
        <v>52</v>
      </c>
      <c r="P1385" t="s">
        <v>203</v>
      </c>
      <c r="T1385" t="s">
        <v>64</v>
      </c>
      <c r="Z1385" s="3"/>
      <c r="AF1385" t="s">
        <v>63</v>
      </c>
      <c r="AH1385">
        <v>0</v>
      </c>
      <c r="AI1385" s="2">
        <v>45565</v>
      </c>
      <c r="AJ1385" t="s">
        <v>64</v>
      </c>
      <c r="AK1385" t="s">
        <v>64</v>
      </c>
      <c r="AL1385" t="s">
        <v>64</v>
      </c>
      <c r="AN1385" s="3"/>
      <c r="AP1385" t="s">
        <v>64</v>
      </c>
      <c r="AR1385" t="s">
        <v>64</v>
      </c>
      <c r="AS1385" t="s">
        <v>66</v>
      </c>
    </row>
    <row r="1386" spans="1:45" ht="16" x14ac:dyDescent="0.2">
      <c r="A1386">
        <v>3402</v>
      </c>
      <c r="B1386">
        <v>3402</v>
      </c>
      <c r="C1386" s="2">
        <v>45565</v>
      </c>
      <c r="D1386" t="s">
        <v>1814</v>
      </c>
      <c r="E1386" t="s">
        <v>4393</v>
      </c>
      <c r="F1386" s="3">
        <v>101.2</v>
      </c>
      <c r="G1386" t="s">
        <v>47</v>
      </c>
      <c r="H1386" s="3">
        <v>0</v>
      </c>
      <c r="I1386" t="s">
        <v>48</v>
      </c>
      <c r="J1386">
        <v>2560</v>
      </c>
      <c r="K1386" t="s">
        <v>49</v>
      </c>
      <c r="L1386" t="s">
        <v>50</v>
      </c>
      <c r="M1386" t="s">
        <v>51</v>
      </c>
      <c r="N1386">
        <v>561</v>
      </c>
      <c r="O1386" t="s">
        <v>52</v>
      </c>
      <c r="P1386" t="s">
        <v>53</v>
      </c>
      <c r="T1386" t="s">
        <v>4394</v>
      </c>
      <c r="U1386" t="s">
        <v>4395</v>
      </c>
      <c r="V1386" t="s">
        <v>2776</v>
      </c>
      <c r="W1386" t="s">
        <v>56</v>
      </c>
      <c r="X1386" t="s">
        <v>4396</v>
      </c>
      <c r="Y1386" t="s">
        <v>4397</v>
      </c>
      <c r="Z1386" s="3">
        <v>0</v>
      </c>
      <c r="AA1386" t="s">
        <v>4398</v>
      </c>
      <c r="AB1386" t="s">
        <v>4399</v>
      </c>
      <c r="AC1386" t="s">
        <v>61</v>
      </c>
      <c r="AD1386" t="s">
        <v>61</v>
      </c>
      <c r="AE1386" t="s">
        <v>4400</v>
      </c>
      <c r="AF1386" t="s">
        <v>63</v>
      </c>
      <c r="AH1386">
        <v>0</v>
      </c>
      <c r="AI1386" s="2">
        <v>45565</v>
      </c>
      <c r="AJ1386" t="s">
        <v>64</v>
      </c>
      <c r="AK1386" t="s">
        <v>64</v>
      </c>
      <c r="AL1386" t="s">
        <v>4401</v>
      </c>
      <c r="AM1386" t="s">
        <v>4395</v>
      </c>
      <c r="AN1386" s="3">
        <v>257.18</v>
      </c>
      <c r="AO1386" t="s">
        <v>4399</v>
      </c>
      <c r="AP1386" t="s">
        <v>64</v>
      </c>
      <c r="AQ1386" t="s">
        <v>4400</v>
      </c>
      <c r="AR1386">
        <v>1359</v>
      </c>
      <c r="AS1386" t="s">
        <v>66</v>
      </c>
    </row>
    <row r="1387" spans="1:45" ht="16" x14ac:dyDescent="0.2">
      <c r="A1387">
        <v>3403</v>
      </c>
      <c r="B1387">
        <v>3403</v>
      </c>
      <c r="C1387" s="2">
        <v>45565</v>
      </c>
      <c r="D1387" t="s">
        <v>1814</v>
      </c>
      <c r="E1387" t="s">
        <v>4402</v>
      </c>
      <c r="F1387" s="3">
        <v>135.63999999999999</v>
      </c>
      <c r="G1387" t="s">
        <v>47</v>
      </c>
      <c r="H1387" s="3">
        <v>0</v>
      </c>
      <c r="I1387" t="s">
        <v>48</v>
      </c>
      <c r="J1387">
        <v>3270</v>
      </c>
      <c r="K1387" t="s">
        <v>49</v>
      </c>
      <c r="L1387" t="s">
        <v>50</v>
      </c>
      <c r="M1387" t="s">
        <v>106</v>
      </c>
      <c r="N1387">
        <v>561</v>
      </c>
      <c r="O1387" t="s">
        <v>52</v>
      </c>
      <c r="P1387" t="s">
        <v>53</v>
      </c>
      <c r="T1387" t="s">
        <v>4394</v>
      </c>
      <c r="U1387" t="s">
        <v>4395</v>
      </c>
      <c r="V1387" t="s">
        <v>2776</v>
      </c>
      <c r="W1387" t="s">
        <v>56</v>
      </c>
      <c r="X1387" t="s">
        <v>4396</v>
      </c>
      <c r="Y1387" t="s">
        <v>4397</v>
      </c>
      <c r="Z1387" s="3">
        <v>0</v>
      </c>
      <c r="AA1387" t="s">
        <v>4398</v>
      </c>
      <c r="AB1387" t="s">
        <v>4399</v>
      </c>
      <c r="AC1387" t="s">
        <v>61</v>
      </c>
      <c r="AD1387" t="s">
        <v>61</v>
      </c>
      <c r="AE1387" t="s">
        <v>4400</v>
      </c>
      <c r="AF1387" t="s">
        <v>63</v>
      </c>
      <c r="AH1387">
        <v>0</v>
      </c>
      <c r="AI1387" s="2">
        <v>45565</v>
      </c>
      <c r="AJ1387" t="s">
        <v>64</v>
      </c>
      <c r="AK1387" t="s">
        <v>64</v>
      </c>
      <c r="AL1387" t="s">
        <v>4401</v>
      </c>
      <c r="AM1387" t="s">
        <v>4395</v>
      </c>
      <c r="AN1387" s="3">
        <v>257.18</v>
      </c>
      <c r="AO1387" t="s">
        <v>4399</v>
      </c>
      <c r="AP1387" t="s">
        <v>64</v>
      </c>
      <c r="AQ1387" t="s">
        <v>4400</v>
      </c>
      <c r="AR1387">
        <v>1359</v>
      </c>
      <c r="AS1387" t="s">
        <v>66</v>
      </c>
    </row>
    <row r="1388" spans="1:45" ht="16" x14ac:dyDescent="0.2">
      <c r="A1388">
        <v>3404</v>
      </c>
      <c r="B1388">
        <v>3404</v>
      </c>
      <c r="C1388" s="2">
        <v>45565</v>
      </c>
      <c r="D1388" t="s">
        <v>1814</v>
      </c>
      <c r="E1388" t="s">
        <v>4403</v>
      </c>
      <c r="F1388" s="3">
        <v>5.34</v>
      </c>
      <c r="G1388" t="s">
        <v>47</v>
      </c>
      <c r="H1388" s="3">
        <v>0</v>
      </c>
      <c r="I1388" t="s">
        <v>48</v>
      </c>
      <c r="J1388">
        <v>2561</v>
      </c>
      <c r="K1388" t="s">
        <v>49</v>
      </c>
      <c r="L1388" t="s">
        <v>50</v>
      </c>
      <c r="M1388" t="s">
        <v>51</v>
      </c>
      <c r="N1388">
        <v>561</v>
      </c>
      <c r="O1388" t="s">
        <v>52</v>
      </c>
      <c r="P1388" t="s">
        <v>53</v>
      </c>
      <c r="T1388" t="s">
        <v>4394</v>
      </c>
      <c r="U1388" t="s">
        <v>4395</v>
      </c>
      <c r="V1388" t="s">
        <v>2776</v>
      </c>
      <c r="W1388" t="s">
        <v>56</v>
      </c>
      <c r="X1388" t="s">
        <v>4396</v>
      </c>
      <c r="Y1388" t="s">
        <v>4397</v>
      </c>
      <c r="Z1388" s="3">
        <v>0</v>
      </c>
      <c r="AA1388" t="s">
        <v>4398</v>
      </c>
      <c r="AB1388" t="s">
        <v>4399</v>
      </c>
      <c r="AC1388" t="s">
        <v>61</v>
      </c>
      <c r="AD1388" t="s">
        <v>61</v>
      </c>
      <c r="AE1388" t="s">
        <v>4400</v>
      </c>
      <c r="AF1388" t="s">
        <v>63</v>
      </c>
      <c r="AH1388">
        <v>0</v>
      </c>
      <c r="AI1388" s="2">
        <v>45565</v>
      </c>
      <c r="AJ1388" t="s">
        <v>64</v>
      </c>
      <c r="AK1388" t="s">
        <v>64</v>
      </c>
      <c r="AL1388" t="s">
        <v>4401</v>
      </c>
      <c r="AM1388" t="s">
        <v>4395</v>
      </c>
      <c r="AN1388" s="3">
        <v>257.18</v>
      </c>
      <c r="AO1388" t="s">
        <v>4399</v>
      </c>
      <c r="AP1388" t="s">
        <v>64</v>
      </c>
      <c r="AQ1388" t="s">
        <v>4400</v>
      </c>
      <c r="AR1388">
        <v>1359</v>
      </c>
      <c r="AS1388" t="s">
        <v>66</v>
      </c>
    </row>
    <row r="1389" spans="1:45" ht="16" x14ac:dyDescent="0.2">
      <c r="A1389">
        <v>3405</v>
      </c>
      <c r="B1389">
        <v>3405</v>
      </c>
      <c r="C1389" s="2">
        <v>45565</v>
      </c>
      <c r="D1389" t="s">
        <v>1814</v>
      </c>
      <c r="E1389" t="s">
        <v>4404</v>
      </c>
      <c r="F1389" s="3">
        <v>15</v>
      </c>
      <c r="G1389" t="s">
        <v>47</v>
      </c>
      <c r="H1389" s="3">
        <v>7</v>
      </c>
      <c r="I1389" t="s">
        <v>48</v>
      </c>
      <c r="J1389">
        <v>2563</v>
      </c>
      <c r="K1389" t="s">
        <v>49</v>
      </c>
      <c r="L1389" t="s">
        <v>50</v>
      </c>
      <c r="M1389" t="s">
        <v>51</v>
      </c>
      <c r="N1389">
        <v>561</v>
      </c>
      <c r="O1389" t="s">
        <v>52</v>
      </c>
      <c r="P1389" t="s">
        <v>53</v>
      </c>
      <c r="T1389" t="s">
        <v>4394</v>
      </c>
      <c r="U1389" t="s">
        <v>4395</v>
      </c>
      <c r="V1389" t="s">
        <v>2776</v>
      </c>
      <c r="W1389" t="s">
        <v>56</v>
      </c>
      <c r="X1389" t="s">
        <v>4396</v>
      </c>
      <c r="Y1389" t="s">
        <v>4397</v>
      </c>
      <c r="Z1389" s="3">
        <v>0</v>
      </c>
      <c r="AA1389" t="s">
        <v>4398</v>
      </c>
      <c r="AB1389" t="s">
        <v>4399</v>
      </c>
      <c r="AC1389" t="s">
        <v>61</v>
      </c>
      <c r="AD1389" t="s">
        <v>61</v>
      </c>
      <c r="AE1389" t="s">
        <v>4400</v>
      </c>
      <c r="AF1389" t="s">
        <v>63</v>
      </c>
      <c r="AH1389">
        <v>58</v>
      </c>
      <c r="AI1389" s="2">
        <v>45565</v>
      </c>
      <c r="AJ1389" t="s">
        <v>64</v>
      </c>
      <c r="AK1389" t="s">
        <v>64</v>
      </c>
      <c r="AL1389" t="s">
        <v>4401</v>
      </c>
      <c r="AM1389" t="s">
        <v>4395</v>
      </c>
      <c r="AN1389" s="3">
        <v>257.18</v>
      </c>
      <c r="AO1389" t="s">
        <v>4399</v>
      </c>
      <c r="AP1389" t="s">
        <v>64</v>
      </c>
      <c r="AQ1389" t="s">
        <v>4400</v>
      </c>
      <c r="AR1389">
        <v>1359</v>
      </c>
      <c r="AS1389" t="s">
        <v>66</v>
      </c>
    </row>
    <row r="1390" spans="1:45" ht="16" x14ac:dyDescent="0.2">
      <c r="A1390">
        <v>3407</v>
      </c>
      <c r="B1390">
        <v>3407</v>
      </c>
      <c r="C1390" s="2">
        <v>45565</v>
      </c>
      <c r="D1390" t="s">
        <v>1814</v>
      </c>
      <c r="E1390" t="s">
        <v>4405</v>
      </c>
      <c r="F1390" s="3">
        <v>295.99</v>
      </c>
      <c r="G1390" t="s">
        <v>47</v>
      </c>
      <c r="H1390" s="3">
        <v>0</v>
      </c>
      <c r="I1390" t="s">
        <v>48</v>
      </c>
      <c r="J1390">
        <v>2562</v>
      </c>
      <c r="K1390" t="s">
        <v>49</v>
      </c>
      <c r="L1390" t="s">
        <v>50</v>
      </c>
      <c r="M1390" t="s">
        <v>51</v>
      </c>
      <c r="N1390">
        <v>561</v>
      </c>
      <c r="O1390" t="s">
        <v>52</v>
      </c>
      <c r="P1390" t="s">
        <v>53</v>
      </c>
      <c r="T1390" t="s">
        <v>4406</v>
      </c>
      <c r="U1390" t="s">
        <v>4395</v>
      </c>
      <c r="V1390" t="s">
        <v>2779</v>
      </c>
      <c r="W1390" t="s">
        <v>56</v>
      </c>
      <c r="X1390" t="s">
        <v>4407</v>
      </c>
      <c r="Y1390" t="s">
        <v>4397</v>
      </c>
      <c r="Z1390" s="3">
        <v>0</v>
      </c>
      <c r="AA1390" t="s">
        <v>4408</v>
      </c>
      <c r="AB1390" t="s">
        <v>4399</v>
      </c>
      <c r="AC1390" t="s">
        <v>61</v>
      </c>
      <c r="AD1390" t="s">
        <v>61</v>
      </c>
      <c r="AE1390" t="s">
        <v>4409</v>
      </c>
      <c r="AF1390" t="s">
        <v>63</v>
      </c>
      <c r="AH1390">
        <v>0</v>
      </c>
      <c r="AI1390" s="2">
        <v>45565</v>
      </c>
      <c r="AJ1390" t="s">
        <v>64</v>
      </c>
      <c r="AK1390" t="s">
        <v>64</v>
      </c>
      <c r="AL1390" t="s">
        <v>4410</v>
      </c>
      <c r="AM1390" t="s">
        <v>4395</v>
      </c>
      <c r="AN1390" s="3">
        <v>295.99</v>
      </c>
      <c r="AO1390" t="s">
        <v>4399</v>
      </c>
      <c r="AP1390" t="s">
        <v>64</v>
      </c>
      <c r="AQ1390" t="s">
        <v>4409</v>
      </c>
      <c r="AR1390">
        <v>1360</v>
      </c>
      <c r="AS1390" t="s">
        <v>66</v>
      </c>
    </row>
    <row r="1391" spans="1:45" ht="16" x14ac:dyDescent="0.2">
      <c r="A1391">
        <v>3485</v>
      </c>
      <c r="B1391">
        <v>3485</v>
      </c>
      <c r="C1391" s="2">
        <v>45565</v>
      </c>
      <c r="E1391" t="s">
        <v>202</v>
      </c>
      <c r="F1391" s="3">
        <v>2185.39</v>
      </c>
      <c r="G1391" t="s">
        <v>47</v>
      </c>
      <c r="H1391" s="3">
        <v>0</v>
      </c>
      <c r="I1391" t="s">
        <v>104</v>
      </c>
      <c r="J1391">
        <v>1730</v>
      </c>
      <c r="K1391" t="s">
        <v>52</v>
      </c>
      <c r="L1391" t="s">
        <v>203</v>
      </c>
      <c r="N1391">
        <v>1712</v>
      </c>
      <c r="O1391" t="s">
        <v>52</v>
      </c>
      <c r="P1391" t="s">
        <v>203</v>
      </c>
      <c r="T1391" t="s">
        <v>64</v>
      </c>
      <c r="Z1391" s="3"/>
      <c r="AF1391" t="s">
        <v>63</v>
      </c>
      <c r="AH1391">
        <v>0</v>
      </c>
      <c r="AI1391" s="2">
        <v>45565</v>
      </c>
      <c r="AJ1391" t="s">
        <v>64</v>
      </c>
      <c r="AK1391" t="s">
        <v>64</v>
      </c>
      <c r="AL1391" t="s">
        <v>64</v>
      </c>
      <c r="AN1391" s="3"/>
      <c r="AP1391" t="s">
        <v>64</v>
      </c>
      <c r="AR1391" t="s">
        <v>64</v>
      </c>
      <c r="AS1391" t="s">
        <v>66</v>
      </c>
    </row>
    <row r="1392" spans="1:45" ht="16" x14ac:dyDescent="0.2">
      <c r="A1392">
        <v>3486</v>
      </c>
      <c r="B1392">
        <v>3486</v>
      </c>
      <c r="C1392" s="2">
        <v>45565</v>
      </c>
      <c r="E1392" t="s">
        <v>205</v>
      </c>
      <c r="F1392" s="3">
        <v>420.36</v>
      </c>
      <c r="G1392" t="s">
        <v>47</v>
      </c>
      <c r="H1392" s="3">
        <v>0</v>
      </c>
      <c r="I1392" t="s">
        <v>104</v>
      </c>
      <c r="J1392">
        <v>1730</v>
      </c>
      <c r="K1392" t="s">
        <v>52</v>
      </c>
      <c r="L1392" t="s">
        <v>203</v>
      </c>
      <c r="N1392">
        <v>1700</v>
      </c>
      <c r="O1392" t="s">
        <v>52</v>
      </c>
      <c r="P1392" t="s">
        <v>203</v>
      </c>
      <c r="T1392" t="s">
        <v>64</v>
      </c>
      <c r="Z1392" s="3"/>
      <c r="AF1392" t="s">
        <v>63</v>
      </c>
      <c r="AH1392">
        <v>0</v>
      </c>
      <c r="AI1392" s="2">
        <v>45565</v>
      </c>
      <c r="AJ1392" t="s">
        <v>64</v>
      </c>
      <c r="AK1392" t="s">
        <v>64</v>
      </c>
      <c r="AL1392" t="s">
        <v>64</v>
      </c>
      <c r="AN1392" s="3"/>
      <c r="AP1392" t="s">
        <v>64</v>
      </c>
      <c r="AR1392" t="s">
        <v>64</v>
      </c>
      <c r="AS1392" t="s">
        <v>66</v>
      </c>
    </row>
    <row r="1393" spans="1:45" ht="16" x14ac:dyDescent="0.2">
      <c r="A1393">
        <v>3487</v>
      </c>
      <c r="B1393">
        <v>3487</v>
      </c>
      <c r="C1393" s="2">
        <v>45565</v>
      </c>
      <c r="E1393" t="s">
        <v>205</v>
      </c>
      <c r="F1393" s="3">
        <v>1437.77</v>
      </c>
      <c r="G1393" t="s">
        <v>47</v>
      </c>
      <c r="H1393" s="3">
        <v>0</v>
      </c>
      <c r="I1393" t="s">
        <v>104</v>
      </c>
      <c r="J1393">
        <v>1730</v>
      </c>
      <c r="K1393" t="s">
        <v>52</v>
      </c>
      <c r="L1393" t="s">
        <v>203</v>
      </c>
      <c r="N1393">
        <v>1705</v>
      </c>
      <c r="O1393" t="s">
        <v>52</v>
      </c>
      <c r="P1393" t="s">
        <v>203</v>
      </c>
      <c r="T1393" t="s">
        <v>64</v>
      </c>
      <c r="Z1393" s="3"/>
      <c r="AF1393" t="s">
        <v>63</v>
      </c>
      <c r="AH1393">
        <v>0</v>
      </c>
      <c r="AI1393" s="2">
        <v>45565</v>
      </c>
      <c r="AJ1393" t="s">
        <v>64</v>
      </c>
      <c r="AK1393" t="s">
        <v>64</v>
      </c>
      <c r="AL1393" t="s">
        <v>64</v>
      </c>
      <c r="AN1393" s="3"/>
      <c r="AP1393" t="s">
        <v>64</v>
      </c>
      <c r="AR1393" t="s">
        <v>64</v>
      </c>
      <c r="AS1393" t="s">
        <v>66</v>
      </c>
    </row>
    <row r="1394" spans="1:45" ht="16" x14ac:dyDescent="0.2">
      <c r="A1394">
        <v>3645</v>
      </c>
      <c r="B1394">
        <v>3645</v>
      </c>
      <c r="C1394" s="2">
        <v>45565</v>
      </c>
      <c r="D1394" t="s">
        <v>1934</v>
      </c>
      <c r="E1394" t="s">
        <v>204</v>
      </c>
      <c r="F1394" s="3">
        <v>712.19</v>
      </c>
      <c r="G1394" t="s">
        <v>47</v>
      </c>
      <c r="H1394" s="3">
        <v>0</v>
      </c>
      <c r="I1394" t="s">
        <v>104</v>
      </c>
      <c r="J1394">
        <v>2555</v>
      </c>
      <c r="K1394" t="s">
        <v>49</v>
      </c>
      <c r="L1394" t="s">
        <v>50</v>
      </c>
      <c r="M1394" t="s">
        <v>51</v>
      </c>
      <c r="N1394">
        <v>1730</v>
      </c>
      <c r="O1394" t="s">
        <v>52</v>
      </c>
      <c r="P1394" t="s">
        <v>203</v>
      </c>
      <c r="T1394" t="s">
        <v>64</v>
      </c>
      <c r="Z1394" s="3"/>
      <c r="AF1394" t="s">
        <v>63</v>
      </c>
      <c r="AH1394">
        <v>0</v>
      </c>
      <c r="AI1394" s="2">
        <v>45565</v>
      </c>
      <c r="AJ1394" t="s">
        <v>64</v>
      </c>
      <c r="AK1394" t="s">
        <v>64</v>
      </c>
      <c r="AL1394" t="s">
        <v>64</v>
      </c>
      <c r="AN1394" s="3"/>
      <c r="AP1394" t="s">
        <v>64</v>
      </c>
      <c r="AR1394" t="s">
        <v>64</v>
      </c>
      <c r="AS1394" t="s">
        <v>66</v>
      </c>
    </row>
    <row r="1395" spans="1:45" ht="16" x14ac:dyDescent="0.2">
      <c r="A1395">
        <v>3648</v>
      </c>
      <c r="B1395">
        <v>3648</v>
      </c>
      <c r="C1395" s="2">
        <v>45565</v>
      </c>
      <c r="D1395" t="s">
        <v>1936</v>
      </c>
      <c r="E1395" t="s">
        <v>206</v>
      </c>
      <c r="F1395" s="3">
        <v>3290.09</v>
      </c>
      <c r="G1395" t="s">
        <v>47</v>
      </c>
      <c r="H1395" s="3">
        <v>0</v>
      </c>
      <c r="I1395" t="s">
        <v>104</v>
      </c>
      <c r="J1395">
        <v>2551</v>
      </c>
      <c r="K1395" t="s">
        <v>49</v>
      </c>
      <c r="L1395" t="s">
        <v>50</v>
      </c>
      <c r="M1395" t="s">
        <v>51</v>
      </c>
      <c r="N1395">
        <v>1730</v>
      </c>
      <c r="O1395" t="s">
        <v>52</v>
      </c>
      <c r="P1395" t="s">
        <v>203</v>
      </c>
      <c r="T1395" t="s">
        <v>64</v>
      </c>
      <c r="Z1395" s="3"/>
      <c r="AF1395" t="s">
        <v>63</v>
      </c>
      <c r="AH1395">
        <v>0</v>
      </c>
      <c r="AI1395" s="2">
        <v>45565</v>
      </c>
      <c r="AJ1395" t="s">
        <v>64</v>
      </c>
      <c r="AK1395" t="s">
        <v>64</v>
      </c>
      <c r="AL1395" t="s">
        <v>64</v>
      </c>
      <c r="AN1395" s="3"/>
      <c r="AP1395" t="s">
        <v>64</v>
      </c>
      <c r="AR1395" t="s">
        <v>64</v>
      </c>
      <c r="AS1395" t="s">
        <v>66</v>
      </c>
    </row>
    <row r="1396" spans="1:45" ht="16" x14ac:dyDescent="0.2">
      <c r="A1396">
        <v>3651</v>
      </c>
      <c r="B1396">
        <v>3651</v>
      </c>
      <c r="C1396" s="2">
        <v>45565</v>
      </c>
      <c r="D1396" t="s">
        <v>1936</v>
      </c>
      <c r="E1396" t="s">
        <v>204</v>
      </c>
      <c r="F1396" s="3">
        <v>753.43</v>
      </c>
      <c r="G1396" t="s">
        <v>47</v>
      </c>
      <c r="H1396" s="3">
        <v>0</v>
      </c>
      <c r="I1396" t="s">
        <v>104</v>
      </c>
      <c r="J1396">
        <v>2555</v>
      </c>
      <c r="K1396" t="s">
        <v>49</v>
      </c>
      <c r="L1396" t="s">
        <v>50</v>
      </c>
      <c r="M1396" t="s">
        <v>51</v>
      </c>
      <c r="N1396">
        <v>1730</v>
      </c>
      <c r="O1396" t="s">
        <v>52</v>
      </c>
      <c r="P1396" t="s">
        <v>203</v>
      </c>
      <c r="T1396" t="s">
        <v>64</v>
      </c>
      <c r="Z1396" s="3"/>
      <c r="AF1396" t="s">
        <v>63</v>
      </c>
      <c r="AH1396">
        <v>0</v>
      </c>
      <c r="AI1396" s="2">
        <v>45565</v>
      </c>
      <c r="AJ1396" t="s">
        <v>64</v>
      </c>
      <c r="AK1396" t="s">
        <v>64</v>
      </c>
      <c r="AL1396" t="s">
        <v>64</v>
      </c>
      <c r="AN1396" s="3"/>
      <c r="AP1396" t="s">
        <v>64</v>
      </c>
      <c r="AR1396" t="s">
        <v>64</v>
      </c>
      <c r="AS1396" t="s">
        <v>66</v>
      </c>
    </row>
    <row r="1397" spans="1:45" ht="16" x14ac:dyDescent="0.2">
      <c r="A1397">
        <v>4203</v>
      </c>
      <c r="B1397">
        <v>4203</v>
      </c>
      <c r="C1397" s="2">
        <v>45565</v>
      </c>
      <c r="D1397" t="s">
        <v>1935</v>
      </c>
      <c r="E1397" t="s">
        <v>204</v>
      </c>
      <c r="F1397" s="3">
        <v>568.54</v>
      </c>
      <c r="G1397" t="s">
        <v>47</v>
      </c>
      <c r="H1397" s="3">
        <v>0</v>
      </c>
      <c r="I1397" t="s">
        <v>104</v>
      </c>
      <c r="J1397">
        <v>2555</v>
      </c>
      <c r="K1397" t="s">
        <v>49</v>
      </c>
      <c r="L1397" t="s">
        <v>50</v>
      </c>
      <c r="M1397" t="s">
        <v>51</v>
      </c>
      <c r="N1397">
        <v>1730</v>
      </c>
      <c r="O1397" t="s">
        <v>52</v>
      </c>
      <c r="P1397" t="s">
        <v>203</v>
      </c>
      <c r="T1397" t="s">
        <v>64</v>
      </c>
      <c r="Z1397" s="3"/>
      <c r="AF1397" t="s">
        <v>63</v>
      </c>
      <c r="AH1397">
        <v>0</v>
      </c>
      <c r="AI1397" s="2">
        <v>45565</v>
      </c>
      <c r="AJ1397" t="s">
        <v>64</v>
      </c>
      <c r="AK1397" t="s">
        <v>64</v>
      </c>
      <c r="AL1397" t="s">
        <v>64</v>
      </c>
      <c r="AN1397" s="3"/>
      <c r="AP1397" t="s">
        <v>64</v>
      </c>
      <c r="AR1397" t="s">
        <v>64</v>
      </c>
      <c r="AS1397" t="s">
        <v>66</v>
      </c>
    </row>
    <row r="1398" spans="1:45" ht="16" x14ac:dyDescent="0.2">
      <c r="A1398">
        <v>3412</v>
      </c>
      <c r="B1398">
        <v>3412</v>
      </c>
      <c r="C1398" s="2">
        <v>45565.083333333343</v>
      </c>
      <c r="D1398" t="s">
        <v>1748</v>
      </c>
      <c r="E1398" t="s">
        <v>4411</v>
      </c>
      <c r="F1398" s="3">
        <v>6.32</v>
      </c>
      <c r="G1398" t="s">
        <v>47</v>
      </c>
      <c r="H1398" s="3">
        <v>0</v>
      </c>
      <c r="I1398" t="s">
        <v>48</v>
      </c>
      <c r="J1398">
        <v>2704</v>
      </c>
      <c r="K1398" t="s">
        <v>49</v>
      </c>
      <c r="L1398" t="s">
        <v>50</v>
      </c>
      <c r="M1398" t="s">
        <v>51</v>
      </c>
      <c r="N1398">
        <v>940</v>
      </c>
      <c r="O1398" t="s">
        <v>52</v>
      </c>
      <c r="P1398" t="s">
        <v>53</v>
      </c>
      <c r="T1398" t="s">
        <v>4250</v>
      </c>
      <c r="U1398" t="s">
        <v>4412</v>
      </c>
      <c r="Z1398" s="3"/>
      <c r="AF1398" t="s">
        <v>63</v>
      </c>
      <c r="AH1398">
        <v>0</v>
      </c>
      <c r="AI1398" s="2">
        <v>45565</v>
      </c>
      <c r="AJ1398" t="s">
        <v>64</v>
      </c>
      <c r="AK1398" t="s">
        <v>64</v>
      </c>
      <c r="AL1398" t="s">
        <v>4413</v>
      </c>
      <c r="AM1398" t="s">
        <v>4412</v>
      </c>
      <c r="AN1398" s="3"/>
      <c r="AP1398" t="s">
        <v>64</v>
      </c>
      <c r="AR1398">
        <v>1347</v>
      </c>
      <c r="AS1398" t="s">
        <v>66</v>
      </c>
    </row>
    <row r="1399" spans="1:45" ht="16" x14ac:dyDescent="0.2">
      <c r="A1399">
        <v>3793</v>
      </c>
      <c r="B1399">
        <v>3793</v>
      </c>
      <c r="C1399" s="2">
        <v>45566</v>
      </c>
      <c r="D1399" t="s">
        <v>1761</v>
      </c>
      <c r="E1399" t="s">
        <v>4414</v>
      </c>
      <c r="F1399" s="3">
        <v>174</v>
      </c>
      <c r="G1399" t="s">
        <v>47</v>
      </c>
      <c r="H1399" s="3">
        <v>0</v>
      </c>
      <c r="I1399" t="s">
        <v>48</v>
      </c>
      <c r="J1399">
        <v>2560</v>
      </c>
      <c r="K1399" t="s">
        <v>49</v>
      </c>
      <c r="L1399" t="s">
        <v>50</v>
      </c>
      <c r="M1399" t="s">
        <v>51</v>
      </c>
      <c r="N1399">
        <v>562</v>
      </c>
      <c r="O1399" t="s">
        <v>52</v>
      </c>
      <c r="P1399" t="s">
        <v>53</v>
      </c>
      <c r="T1399" t="s">
        <v>4415</v>
      </c>
      <c r="U1399" t="s">
        <v>4416</v>
      </c>
      <c r="V1399" t="s">
        <v>3064</v>
      </c>
      <c r="W1399" t="s">
        <v>56</v>
      </c>
      <c r="X1399" t="s">
        <v>4417</v>
      </c>
      <c r="Y1399" t="s">
        <v>4418</v>
      </c>
      <c r="Z1399" s="3">
        <v>0</v>
      </c>
      <c r="AA1399" t="s">
        <v>4419</v>
      </c>
      <c r="AB1399" t="s">
        <v>4420</v>
      </c>
      <c r="AC1399" t="s">
        <v>61</v>
      </c>
      <c r="AD1399" t="s">
        <v>61</v>
      </c>
      <c r="AE1399" t="s">
        <v>4421</v>
      </c>
      <c r="AF1399" t="s">
        <v>63</v>
      </c>
      <c r="AH1399">
        <v>0</v>
      </c>
      <c r="AI1399" s="2">
        <v>45566</v>
      </c>
      <c r="AJ1399" t="s">
        <v>64</v>
      </c>
      <c r="AK1399" t="s">
        <v>64</v>
      </c>
      <c r="AL1399" t="s">
        <v>4422</v>
      </c>
      <c r="AM1399" t="s">
        <v>4416</v>
      </c>
      <c r="AN1399" s="3">
        <v>2900.03</v>
      </c>
      <c r="AO1399" t="s">
        <v>4420</v>
      </c>
      <c r="AP1399" t="s">
        <v>64</v>
      </c>
      <c r="AQ1399" t="s">
        <v>4421</v>
      </c>
      <c r="AR1399">
        <v>1410</v>
      </c>
      <c r="AS1399" t="s">
        <v>66</v>
      </c>
    </row>
    <row r="1400" spans="1:45" ht="16" x14ac:dyDescent="0.2">
      <c r="A1400">
        <v>3794</v>
      </c>
      <c r="B1400">
        <v>3794</v>
      </c>
      <c r="C1400" s="2">
        <v>45566</v>
      </c>
      <c r="D1400" t="s">
        <v>1761</v>
      </c>
      <c r="E1400" t="s">
        <v>4423</v>
      </c>
      <c r="F1400" s="3">
        <v>141.32</v>
      </c>
      <c r="G1400" t="s">
        <v>47</v>
      </c>
      <c r="H1400" s="3">
        <v>0</v>
      </c>
      <c r="I1400" t="s">
        <v>48</v>
      </c>
      <c r="J1400">
        <v>2562</v>
      </c>
      <c r="K1400" t="s">
        <v>49</v>
      </c>
      <c r="L1400" t="s">
        <v>50</v>
      </c>
      <c r="M1400" t="s">
        <v>51</v>
      </c>
      <c r="N1400">
        <v>562</v>
      </c>
      <c r="O1400" t="s">
        <v>52</v>
      </c>
      <c r="P1400" t="s">
        <v>53</v>
      </c>
      <c r="T1400" t="s">
        <v>4415</v>
      </c>
      <c r="U1400" t="s">
        <v>4416</v>
      </c>
      <c r="V1400" t="s">
        <v>3064</v>
      </c>
      <c r="W1400" t="s">
        <v>56</v>
      </c>
      <c r="X1400" t="s">
        <v>4417</v>
      </c>
      <c r="Y1400" t="s">
        <v>4418</v>
      </c>
      <c r="Z1400" s="3">
        <v>0</v>
      </c>
      <c r="AA1400" t="s">
        <v>4419</v>
      </c>
      <c r="AB1400" t="s">
        <v>4420</v>
      </c>
      <c r="AC1400" t="s">
        <v>61</v>
      </c>
      <c r="AD1400" t="s">
        <v>61</v>
      </c>
      <c r="AE1400" t="s">
        <v>4421</v>
      </c>
      <c r="AF1400" t="s">
        <v>63</v>
      </c>
      <c r="AH1400">
        <v>0</v>
      </c>
      <c r="AI1400" s="2">
        <v>45566</v>
      </c>
      <c r="AJ1400" t="s">
        <v>64</v>
      </c>
      <c r="AK1400" t="s">
        <v>64</v>
      </c>
      <c r="AL1400" t="s">
        <v>4422</v>
      </c>
      <c r="AM1400" t="s">
        <v>4416</v>
      </c>
      <c r="AN1400" s="3">
        <v>2900.03</v>
      </c>
      <c r="AO1400" t="s">
        <v>4420</v>
      </c>
      <c r="AP1400" t="s">
        <v>64</v>
      </c>
      <c r="AQ1400" t="s">
        <v>4421</v>
      </c>
      <c r="AR1400">
        <v>1410</v>
      </c>
      <c r="AS1400" t="s">
        <v>66</v>
      </c>
    </row>
    <row r="1401" spans="1:45" ht="16" x14ac:dyDescent="0.2">
      <c r="A1401">
        <v>3795</v>
      </c>
      <c r="B1401">
        <v>3795</v>
      </c>
      <c r="C1401" s="2">
        <v>45566</v>
      </c>
      <c r="D1401" t="s">
        <v>1761</v>
      </c>
      <c r="E1401" t="s">
        <v>4424</v>
      </c>
      <c r="F1401" s="3">
        <v>59.91</v>
      </c>
      <c r="G1401" t="s">
        <v>47</v>
      </c>
      <c r="H1401" s="3">
        <v>0</v>
      </c>
      <c r="I1401" t="s">
        <v>48</v>
      </c>
      <c r="J1401">
        <v>3270</v>
      </c>
      <c r="K1401" t="s">
        <v>49</v>
      </c>
      <c r="L1401" t="s">
        <v>50</v>
      </c>
      <c r="M1401" t="s">
        <v>106</v>
      </c>
      <c r="N1401">
        <v>562</v>
      </c>
      <c r="O1401" t="s">
        <v>52</v>
      </c>
      <c r="P1401" t="s">
        <v>53</v>
      </c>
      <c r="T1401" t="s">
        <v>4415</v>
      </c>
      <c r="U1401" t="s">
        <v>4416</v>
      </c>
      <c r="V1401" t="s">
        <v>3064</v>
      </c>
      <c r="W1401" t="s">
        <v>56</v>
      </c>
      <c r="X1401" t="s">
        <v>4417</v>
      </c>
      <c r="Y1401" t="s">
        <v>4418</v>
      </c>
      <c r="Z1401" s="3">
        <v>0</v>
      </c>
      <c r="AA1401" t="s">
        <v>4419</v>
      </c>
      <c r="AB1401" t="s">
        <v>4420</v>
      </c>
      <c r="AC1401" t="s">
        <v>61</v>
      </c>
      <c r="AD1401" t="s">
        <v>61</v>
      </c>
      <c r="AE1401" t="s">
        <v>4421</v>
      </c>
      <c r="AF1401" t="s">
        <v>63</v>
      </c>
      <c r="AH1401">
        <v>0</v>
      </c>
      <c r="AI1401" s="2">
        <v>45566</v>
      </c>
      <c r="AJ1401" t="s">
        <v>64</v>
      </c>
      <c r="AK1401" t="s">
        <v>64</v>
      </c>
      <c r="AL1401" t="s">
        <v>4422</v>
      </c>
      <c r="AM1401" t="s">
        <v>4416</v>
      </c>
      <c r="AN1401" s="3">
        <v>2900.03</v>
      </c>
      <c r="AO1401" t="s">
        <v>4420</v>
      </c>
      <c r="AP1401" t="s">
        <v>64</v>
      </c>
      <c r="AQ1401" t="s">
        <v>4421</v>
      </c>
      <c r="AR1401">
        <v>1410</v>
      </c>
      <c r="AS1401" t="s">
        <v>66</v>
      </c>
    </row>
    <row r="1402" spans="1:45" ht="16" x14ac:dyDescent="0.2">
      <c r="A1402">
        <v>3796</v>
      </c>
      <c r="B1402">
        <v>3796</v>
      </c>
      <c r="C1402" s="2">
        <v>45566</v>
      </c>
      <c r="D1402" t="s">
        <v>1761</v>
      </c>
      <c r="E1402" t="s">
        <v>4425</v>
      </c>
      <c r="F1402" s="3">
        <v>13.32</v>
      </c>
      <c r="G1402" t="s">
        <v>47</v>
      </c>
      <c r="H1402" s="3">
        <v>0</v>
      </c>
      <c r="I1402" t="s">
        <v>48</v>
      </c>
      <c r="J1402">
        <v>3270</v>
      </c>
      <c r="K1402" t="s">
        <v>49</v>
      </c>
      <c r="L1402" t="s">
        <v>50</v>
      </c>
      <c r="M1402" t="s">
        <v>106</v>
      </c>
      <c r="N1402">
        <v>562</v>
      </c>
      <c r="O1402" t="s">
        <v>52</v>
      </c>
      <c r="P1402" t="s">
        <v>53</v>
      </c>
      <c r="T1402" t="s">
        <v>4415</v>
      </c>
      <c r="U1402" t="s">
        <v>4416</v>
      </c>
      <c r="V1402" t="s">
        <v>3064</v>
      </c>
      <c r="W1402" t="s">
        <v>56</v>
      </c>
      <c r="X1402" t="s">
        <v>4417</v>
      </c>
      <c r="Y1402" t="s">
        <v>4418</v>
      </c>
      <c r="Z1402" s="3">
        <v>0</v>
      </c>
      <c r="AA1402" t="s">
        <v>4419</v>
      </c>
      <c r="AB1402" t="s">
        <v>4420</v>
      </c>
      <c r="AC1402" t="s">
        <v>61</v>
      </c>
      <c r="AD1402" t="s">
        <v>61</v>
      </c>
      <c r="AE1402" t="s">
        <v>4421</v>
      </c>
      <c r="AF1402" t="s">
        <v>63</v>
      </c>
      <c r="AH1402">
        <v>0</v>
      </c>
      <c r="AI1402" s="2">
        <v>45566</v>
      </c>
      <c r="AJ1402" t="s">
        <v>64</v>
      </c>
      <c r="AK1402" t="s">
        <v>64</v>
      </c>
      <c r="AL1402" t="s">
        <v>4422</v>
      </c>
      <c r="AM1402" t="s">
        <v>4416</v>
      </c>
      <c r="AN1402" s="3">
        <v>2900.03</v>
      </c>
      <c r="AO1402" t="s">
        <v>4420</v>
      </c>
      <c r="AP1402" t="s">
        <v>64</v>
      </c>
      <c r="AQ1402" t="s">
        <v>4421</v>
      </c>
      <c r="AR1402">
        <v>1410</v>
      </c>
      <c r="AS1402" t="s">
        <v>66</v>
      </c>
    </row>
    <row r="1403" spans="1:45" ht="16" x14ac:dyDescent="0.2">
      <c r="A1403">
        <v>3797</v>
      </c>
      <c r="B1403">
        <v>3797</v>
      </c>
      <c r="C1403" s="2">
        <v>45566</v>
      </c>
      <c r="D1403" t="s">
        <v>1761</v>
      </c>
      <c r="E1403" t="s">
        <v>4425</v>
      </c>
      <c r="F1403" s="3">
        <v>11.49</v>
      </c>
      <c r="G1403" t="s">
        <v>47</v>
      </c>
      <c r="H1403" s="3">
        <v>0</v>
      </c>
      <c r="I1403" t="s">
        <v>48</v>
      </c>
      <c r="J1403">
        <v>3270</v>
      </c>
      <c r="K1403" t="s">
        <v>49</v>
      </c>
      <c r="L1403" t="s">
        <v>50</v>
      </c>
      <c r="M1403" t="s">
        <v>106</v>
      </c>
      <c r="N1403">
        <v>562</v>
      </c>
      <c r="O1403" t="s">
        <v>52</v>
      </c>
      <c r="P1403" t="s">
        <v>53</v>
      </c>
      <c r="T1403" t="s">
        <v>4415</v>
      </c>
      <c r="U1403" t="s">
        <v>4416</v>
      </c>
      <c r="V1403" t="s">
        <v>3064</v>
      </c>
      <c r="W1403" t="s">
        <v>56</v>
      </c>
      <c r="X1403" t="s">
        <v>4417</v>
      </c>
      <c r="Y1403" t="s">
        <v>4418</v>
      </c>
      <c r="Z1403" s="3">
        <v>0</v>
      </c>
      <c r="AA1403" t="s">
        <v>4419</v>
      </c>
      <c r="AB1403" t="s">
        <v>4420</v>
      </c>
      <c r="AC1403" t="s">
        <v>61</v>
      </c>
      <c r="AD1403" t="s">
        <v>61</v>
      </c>
      <c r="AE1403" t="s">
        <v>4421</v>
      </c>
      <c r="AF1403" t="s">
        <v>63</v>
      </c>
      <c r="AH1403">
        <v>0</v>
      </c>
      <c r="AI1403" s="2">
        <v>45566</v>
      </c>
      <c r="AJ1403" t="s">
        <v>64</v>
      </c>
      <c r="AK1403" t="s">
        <v>64</v>
      </c>
      <c r="AL1403" t="s">
        <v>4422</v>
      </c>
      <c r="AM1403" t="s">
        <v>4416</v>
      </c>
      <c r="AN1403" s="3">
        <v>2900.03</v>
      </c>
      <c r="AO1403" t="s">
        <v>4420</v>
      </c>
      <c r="AP1403" t="s">
        <v>64</v>
      </c>
      <c r="AQ1403" t="s">
        <v>4421</v>
      </c>
      <c r="AR1403">
        <v>1410</v>
      </c>
      <c r="AS1403" t="s">
        <v>66</v>
      </c>
    </row>
    <row r="1404" spans="1:45" ht="16" x14ac:dyDescent="0.2">
      <c r="A1404">
        <v>3798</v>
      </c>
      <c r="B1404">
        <v>3798</v>
      </c>
      <c r="C1404" s="2">
        <v>45566</v>
      </c>
      <c r="D1404" t="s">
        <v>1761</v>
      </c>
      <c r="E1404" t="s">
        <v>4426</v>
      </c>
      <c r="F1404" s="3">
        <v>3.91</v>
      </c>
      <c r="G1404" t="s">
        <v>47</v>
      </c>
      <c r="H1404" s="3">
        <v>0</v>
      </c>
      <c r="I1404" t="s">
        <v>48</v>
      </c>
      <c r="J1404">
        <v>3270</v>
      </c>
      <c r="K1404" t="s">
        <v>49</v>
      </c>
      <c r="L1404" t="s">
        <v>50</v>
      </c>
      <c r="M1404" t="s">
        <v>106</v>
      </c>
      <c r="N1404">
        <v>562</v>
      </c>
      <c r="O1404" t="s">
        <v>52</v>
      </c>
      <c r="P1404" t="s">
        <v>53</v>
      </c>
      <c r="T1404" t="s">
        <v>4415</v>
      </c>
      <c r="U1404" t="s">
        <v>4416</v>
      </c>
      <c r="V1404" t="s">
        <v>3064</v>
      </c>
      <c r="W1404" t="s">
        <v>56</v>
      </c>
      <c r="X1404" t="s">
        <v>4417</v>
      </c>
      <c r="Y1404" t="s">
        <v>4418</v>
      </c>
      <c r="Z1404" s="3">
        <v>0</v>
      </c>
      <c r="AA1404" t="s">
        <v>4419</v>
      </c>
      <c r="AB1404" t="s">
        <v>4420</v>
      </c>
      <c r="AC1404" t="s">
        <v>61</v>
      </c>
      <c r="AD1404" t="s">
        <v>61</v>
      </c>
      <c r="AE1404" t="s">
        <v>4421</v>
      </c>
      <c r="AF1404" t="s">
        <v>63</v>
      </c>
      <c r="AH1404">
        <v>0</v>
      </c>
      <c r="AI1404" s="2">
        <v>45566</v>
      </c>
      <c r="AJ1404" t="s">
        <v>64</v>
      </c>
      <c r="AK1404" t="s">
        <v>64</v>
      </c>
      <c r="AL1404" t="s">
        <v>4422</v>
      </c>
      <c r="AM1404" t="s">
        <v>4416</v>
      </c>
      <c r="AN1404" s="3">
        <v>2900.03</v>
      </c>
      <c r="AO1404" t="s">
        <v>4420</v>
      </c>
      <c r="AP1404" t="s">
        <v>64</v>
      </c>
      <c r="AQ1404" t="s">
        <v>4421</v>
      </c>
      <c r="AR1404">
        <v>1410</v>
      </c>
      <c r="AS1404" t="s">
        <v>66</v>
      </c>
    </row>
    <row r="1405" spans="1:45" ht="16" x14ac:dyDescent="0.2">
      <c r="A1405">
        <v>3799</v>
      </c>
      <c r="B1405">
        <v>3799</v>
      </c>
      <c r="C1405" s="2">
        <v>45566</v>
      </c>
      <c r="D1405" t="s">
        <v>1761</v>
      </c>
      <c r="E1405" t="s">
        <v>4425</v>
      </c>
      <c r="F1405" s="3">
        <v>10.24</v>
      </c>
      <c r="G1405" t="s">
        <v>47</v>
      </c>
      <c r="H1405" s="3">
        <v>0</v>
      </c>
      <c r="I1405" t="s">
        <v>48</v>
      </c>
      <c r="J1405">
        <v>3270</v>
      </c>
      <c r="K1405" t="s">
        <v>49</v>
      </c>
      <c r="L1405" t="s">
        <v>50</v>
      </c>
      <c r="M1405" t="s">
        <v>106</v>
      </c>
      <c r="N1405">
        <v>562</v>
      </c>
      <c r="O1405" t="s">
        <v>52</v>
      </c>
      <c r="P1405" t="s">
        <v>53</v>
      </c>
      <c r="T1405" t="s">
        <v>4415</v>
      </c>
      <c r="U1405" t="s">
        <v>4416</v>
      </c>
      <c r="V1405" t="s">
        <v>3064</v>
      </c>
      <c r="W1405" t="s">
        <v>56</v>
      </c>
      <c r="X1405" t="s">
        <v>4417</v>
      </c>
      <c r="Y1405" t="s">
        <v>4418</v>
      </c>
      <c r="Z1405" s="3">
        <v>0</v>
      </c>
      <c r="AA1405" t="s">
        <v>4419</v>
      </c>
      <c r="AB1405" t="s">
        <v>4420</v>
      </c>
      <c r="AC1405" t="s">
        <v>61</v>
      </c>
      <c r="AD1405" t="s">
        <v>61</v>
      </c>
      <c r="AE1405" t="s">
        <v>4421</v>
      </c>
      <c r="AF1405" t="s">
        <v>63</v>
      </c>
      <c r="AH1405">
        <v>0</v>
      </c>
      <c r="AI1405" s="2">
        <v>45566</v>
      </c>
      <c r="AJ1405" t="s">
        <v>64</v>
      </c>
      <c r="AK1405" t="s">
        <v>64</v>
      </c>
      <c r="AL1405" t="s">
        <v>4422</v>
      </c>
      <c r="AM1405" t="s">
        <v>4416</v>
      </c>
      <c r="AN1405" s="3">
        <v>2900.03</v>
      </c>
      <c r="AO1405" t="s">
        <v>4420</v>
      </c>
      <c r="AP1405" t="s">
        <v>64</v>
      </c>
      <c r="AQ1405" t="s">
        <v>4421</v>
      </c>
      <c r="AR1405">
        <v>1410</v>
      </c>
      <c r="AS1405" t="s">
        <v>66</v>
      </c>
    </row>
    <row r="1406" spans="1:45" ht="16" x14ac:dyDescent="0.2">
      <c r="A1406">
        <v>3800</v>
      </c>
      <c r="B1406">
        <v>3800</v>
      </c>
      <c r="C1406" s="2">
        <v>45566</v>
      </c>
      <c r="D1406" t="s">
        <v>1761</v>
      </c>
      <c r="E1406" t="s">
        <v>4427</v>
      </c>
      <c r="F1406" s="3">
        <v>17.23</v>
      </c>
      <c r="G1406" t="s">
        <v>47</v>
      </c>
      <c r="H1406" s="3">
        <v>0</v>
      </c>
      <c r="I1406" t="s">
        <v>48</v>
      </c>
      <c r="J1406">
        <v>3270</v>
      </c>
      <c r="K1406" t="s">
        <v>49</v>
      </c>
      <c r="L1406" t="s">
        <v>50</v>
      </c>
      <c r="M1406" t="s">
        <v>106</v>
      </c>
      <c r="N1406">
        <v>562</v>
      </c>
      <c r="O1406" t="s">
        <v>52</v>
      </c>
      <c r="P1406" t="s">
        <v>53</v>
      </c>
      <c r="T1406" t="s">
        <v>4415</v>
      </c>
      <c r="U1406" t="s">
        <v>4416</v>
      </c>
      <c r="V1406" t="s">
        <v>3064</v>
      </c>
      <c r="W1406" t="s">
        <v>56</v>
      </c>
      <c r="X1406" t="s">
        <v>4417</v>
      </c>
      <c r="Y1406" t="s">
        <v>4418</v>
      </c>
      <c r="Z1406" s="3">
        <v>0</v>
      </c>
      <c r="AA1406" t="s">
        <v>4419</v>
      </c>
      <c r="AB1406" t="s">
        <v>4420</v>
      </c>
      <c r="AC1406" t="s">
        <v>61</v>
      </c>
      <c r="AD1406" t="s">
        <v>61</v>
      </c>
      <c r="AE1406" t="s">
        <v>4421</v>
      </c>
      <c r="AF1406" t="s">
        <v>63</v>
      </c>
      <c r="AH1406">
        <v>0</v>
      </c>
      <c r="AI1406" s="2">
        <v>45566</v>
      </c>
      <c r="AJ1406" t="s">
        <v>64</v>
      </c>
      <c r="AK1406" t="s">
        <v>64</v>
      </c>
      <c r="AL1406" t="s">
        <v>4422</v>
      </c>
      <c r="AM1406" t="s">
        <v>4416</v>
      </c>
      <c r="AN1406" s="3">
        <v>2900.03</v>
      </c>
      <c r="AO1406" t="s">
        <v>4420</v>
      </c>
      <c r="AP1406" t="s">
        <v>64</v>
      </c>
      <c r="AQ1406" t="s">
        <v>4421</v>
      </c>
      <c r="AR1406">
        <v>1410</v>
      </c>
      <c r="AS1406" t="s">
        <v>66</v>
      </c>
    </row>
    <row r="1407" spans="1:45" ht="16" x14ac:dyDescent="0.2">
      <c r="A1407">
        <v>3801</v>
      </c>
      <c r="B1407">
        <v>3801</v>
      </c>
      <c r="C1407" s="2">
        <v>45566</v>
      </c>
      <c r="D1407" t="s">
        <v>1761</v>
      </c>
      <c r="E1407" t="s">
        <v>4428</v>
      </c>
      <c r="F1407" s="3">
        <v>35.46</v>
      </c>
      <c r="G1407" t="s">
        <v>47</v>
      </c>
      <c r="H1407" s="3">
        <v>0</v>
      </c>
      <c r="I1407" t="s">
        <v>48</v>
      </c>
      <c r="J1407">
        <v>3270</v>
      </c>
      <c r="K1407" t="s">
        <v>49</v>
      </c>
      <c r="L1407" t="s">
        <v>50</v>
      </c>
      <c r="M1407" t="s">
        <v>106</v>
      </c>
      <c r="N1407">
        <v>562</v>
      </c>
      <c r="O1407" t="s">
        <v>52</v>
      </c>
      <c r="P1407" t="s">
        <v>53</v>
      </c>
      <c r="T1407" t="s">
        <v>4415</v>
      </c>
      <c r="U1407" t="s">
        <v>4416</v>
      </c>
      <c r="V1407" t="s">
        <v>3064</v>
      </c>
      <c r="W1407" t="s">
        <v>56</v>
      </c>
      <c r="X1407" t="s">
        <v>4417</v>
      </c>
      <c r="Y1407" t="s">
        <v>4418</v>
      </c>
      <c r="Z1407" s="3">
        <v>0</v>
      </c>
      <c r="AA1407" t="s">
        <v>4419</v>
      </c>
      <c r="AB1407" t="s">
        <v>4420</v>
      </c>
      <c r="AC1407" t="s">
        <v>61</v>
      </c>
      <c r="AD1407" t="s">
        <v>61</v>
      </c>
      <c r="AE1407" t="s">
        <v>4421</v>
      </c>
      <c r="AF1407" t="s">
        <v>63</v>
      </c>
      <c r="AH1407">
        <v>0</v>
      </c>
      <c r="AI1407" s="2">
        <v>45566</v>
      </c>
      <c r="AJ1407" t="s">
        <v>64</v>
      </c>
      <c r="AK1407" t="s">
        <v>64</v>
      </c>
      <c r="AL1407" t="s">
        <v>4422</v>
      </c>
      <c r="AM1407" t="s">
        <v>4416</v>
      </c>
      <c r="AN1407" s="3">
        <v>2900.03</v>
      </c>
      <c r="AO1407" t="s">
        <v>4420</v>
      </c>
      <c r="AP1407" t="s">
        <v>64</v>
      </c>
      <c r="AQ1407" t="s">
        <v>4421</v>
      </c>
      <c r="AR1407">
        <v>1410</v>
      </c>
      <c r="AS1407" t="s">
        <v>66</v>
      </c>
    </row>
    <row r="1408" spans="1:45" ht="16" x14ac:dyDescent="0.2">
      <c r="A1408">
        <v>3802</v>
      </c>
      <c r="B1408">
        <v>3802</v>
      </c>
      <c r="C1408" s="2">
        <v>45566</v>
      </c>
      <c r="D1408" t="s">
        <v>1761</v>
      </c>
      <c r="E1408" t="s">
        <v>4425</v>
      </c>
      <c r="F1408" s="3">
        <v>33.56</v>
      </c>
      <c r="G1408" t="s">
        <v>47</v>
      </c>
      <c r="H1408" s="3">
        <v>0</v>
      </c>
      <c r="I1408" t="s">
        <v>48</v>
      </c>
      <c r="J1408">
        <v>3270</v>
      </c>
      <c r="K1408" t="s">
        <v>49</v>
      </c>
      <c r="L1408" t="s">
        <v>50</v>
      </c>
      <c r="M1408" t="s">
        <v>106</v>
      </c>
      <c r="N1408">
        <v>562</v>
      </c>
      <c r="O1408" t="s">
        <v>52</v>
      </c>
      <c r="P1408" t="s">
        <v>53</v>
      </c>
      <c r="T1408" t="s">
        <v>4415</v>
      </c>
      <c r="U1408" t="s">
        <v>4416</v>
      </c>
      <c r="V1408" t="s">
        <v>3064</v>
      </c>
      <c r="W1408" t="s">
        <v>56</v>
      </c>
      <c r="X1408" t="s">
        <v>4417</v>
      </c>
      <c r="Y1408" t="s">
        <v>4418</v>
      </c>
      <c r="Z1408" s="3">
        <v>0</v>
      </c>
      <c r="AA1408" t="s">
        <v>4419</v>
      </c>
      <c r="AB1408" t="s">
        <v>4420</v>
      </c>
      <c r="AC1408" t="s">
        <v>61</v>
      </c>
      <c r="AD1408" t="s">
        <v>61</v>
      </c>
      <c r="AE1408" t="s">
        <v>4421</v>
      </c>
      <c r="AF1408" t="s">
        <v>63</v>
      </c>
      <c r="AH1408">
        <v>0</v>
      </c>
      <c r="AI1408" s="2">
        <v>45566</v>
      </c>
      <c r="AJ1408" t="s">
        <v>64</v>
      </c>
      <c r="AK1408" t="s">
        <v>64</v>
      </c>
      <c r="AL1408" t="s">
        <v>4422</v>
      </c>
      <c r="AM1408" t="s">
        <v>4416</v>
      </c>
      <c r="AN1408" s="3">
        <v>2900.03</v>
      </c>
      <c r="AO1408" t="s">
        <v>4420</v>
      </c>
      <c r="AP1408" t="s">
        <v>64</v>
      </c>
      <c r="AQ1408" t="s">
        <v>4421</v>
      </c>
      <c r="AR1408">
        <v>1410</v>
      </c>
      <c r="AS1408" t="s">
        <v>66</v>
      </c>
    </row>
    <row r="1409" spans="1:45" ht="16" x14ac:dyDescent="0.2">
      <c r="A1409">
        <v>3803</v>
      </c>
      <c r="B1409">
        <v>3803</v>
      </c>
      <c r="C1409" s="2">
        <v>45566</v>
      </c>
      <c r="D1409" t="s">
        <v>1761</v>
      </c>
      <c r="E1409" t="s">
        <v>4429</v>
      </c>
      <c r="F1409" s="3">
        <v>28.76</v>
      </c>
      <c r="G1409" t="s">
        <v>47</v>
      </c>
      <c r="H1409" s="3">
        <v>0</v>
      </c>
      <c r="I1409" t="s">
        <v>48</v>
      </c>
      <c r="J1409">
        <v>3270</v>
      </c>
      <c r="K1409" t="s">
        <v>49</v>
      </c>
      <c r="L1409" t="s">
        <v>50</v>
      </c>
      <c r="M1409" t="s">
        <v>106</v>
      </c>
      <c r="N1409">
        <v>562</v>
      </c>
      <c r="O1409" t="s">
        <v>52</v>
      </c>
      <c r="P1409" t="s">
        <v>53</v>
      </c>
      <c r="T1409" t="s">
        <v>4415</v>
      </c>
      <c r="U1409" t="s">
        <v>4416</v>
      </c>
      <c r="V1409" t="s">
        <v>3064</v>
      </c>
      <c r="W1409" t="s">
        <v>56</v>
      </c>
      <c r="X1409" t="s">
        <v>4417</v>
      </c>
      <c r="Y1409" t="s">
        <v>4418</v>
      </c>
      <c r="Z1409" s="3">
        <v>0</v>
      </c>
      <c r="AA1409" t="s">
        <v>4419</v>
      </c>
      <c r="AB1409" t="s">
        <v>4420</v>
      </c>
      <c r="AC1409" t="s">
        <v>61</v>
      </c>
      <c r="AD1409" t="s">
        <v>61</v>
      </c>
      <c r="AE1409" t="s">
        <v>4421</v>
      </c>
      <c r="AF1409" t="s">
        <v>63</v>
      </c>
      <c r="AH1409">
        <v>0</v>
      </c>
      <c r="AI1409" s="2">
        <v>45566</v>
      </c>
      <c r="AJ1409" t="s">
        <v>64</v>
      </c>
      <c r="AK1409" t="s">
        <v>64</v>
      </c>
      <c r="AL1409" t="s">
        <v>4422</v>
      </c>
      <c r="AM1409" t="s">
        <v>4416</v>
      </c>
      <c r="AN1409" s="3">
        <v>2900.03</v>
      </c>
      <c r="AO1409" t="s">
        <v>4420</v>
      </c>
      <c r="AP1409" t="s">
        <v>64</v>
      </c>
      <c r="AQ1409" t="s">
        <v>4421</v>
      </c>
      <c r="AR1409">
        <v>1410</v>
      </c>
      <c r="AS1409" t="s">
        <v>66</v>
      </c>
    </row>
    <row r="1410" spans="1:45" ht="16" x14ac:dyDescent="0.2">
      <c r="A1410">
        <v>3804</v>
      </c>
      <c r="B1410">
        <v>3804</v>
      </c>
      <c r="C1410" s="2">
        <v>45566</v>
      </c>
      <c r="D1410" t="s">
        <v>1761</v>
      </c>
      <c r="E1410" t="s">
        <v>4430</v>
      </c>
      <c r="F1410" s="3">
        <v>1018.69</v>
      </c>
      <c r="G1410" t="s">
        <v>47</v>
      </c>
      <c r="H1410" s="3">
        <v>19</v>
      </c>
      <c r="I1410" t="s">
        <v>48</v>
      </c>
      <c r="J1410">
        <v>2563</v>
      </c>
      <c r="K1410" t="s">
        <v>49</v>
      </c>
      <c r="L1410" t="s">
        <v>50</v>
      </c>
      <c r="M1410" t="s">
        <v>51</v>
      </c>
      <c r="N1410">
        <v>562</v>
      </c>
      <c r="O1410" t="s">
        <v>52</v>
      </c>
      <c r="P1410" t="s">
        <v>53</v>
      </c>
      <c r="T1410" t="s">
        <v>4415</v>
      </c>
      <c r="U1410" t="s">
        <v>4416</v>
      </c>
      <c r="V1410" t="s">
        <v>3064</v>
      </c>
      <c r="W1410" t="s">
        <v>56</v>
      </c>
      <c r="X1410" t="s">
        <v>4417</v>
      </c>
      <c r="Y1410" t="s">
        <v>4418</v>
      </c>
      <c r="Z1410" s="3">
        <v>0</v>
      </c>
      <c r="AA1410" t="s">
        <v>4419</v>
      </c>
      <c r="AB1410" t="s">
        <v>4420</v>
      </c>
      <c r="AC1410" t="s">
        <v>61</v>
      </c>
      <c r="AD1410" t="s">
        <v>61</v>
      </c>
      <c r="AE1410" t="s">
        <v>4421</v>
      </c>
      <c r="AF1410" t="s">
        <v>63</v>
      </c>
      <c r="AH1410">
        <v>59</v>
      </c>
      <c r="AI1410" s="2">
        <v>45566</v>
      </c>
      <c r="AJ1410" t="s">
        <v>64</v>
      </c>
      <c r="AK1410" t="s">
        <v>64</v>
      </c>
      <c r="AL1410" t="s">
        <v>4422</v>
      </c>
      <c r="AM1410" t="s">
        <v>4416</v>
      </c>
      <c r="AN1410" s="3">
        <v>2900.03</v>
      </c>
      <c r="AO1410" t="s">
        <v>4420</v>
      </c>
      <c r="AP1410" t="s">
        <v>64</v>
      </c>
      <c r="AQ1410" t="s">
        <v>4421</v>
      </c>
      <c r="AR1410">
        <v>1410</v>
      </c>
      <c r="AS1410" t="s">
        <v>66</v>
      </c>
    </row>
    <row r="1411" spans="1:45" ht="16" x14ac:dyDescent="0.2">
      <c r="A1411">
        <v>3805</v>
      </c>
      <c r="B1411">
        <v>3805</v>
      </c>
      <c r="C1411" s="2">
        <v>45566</v>
      </c>
      <c r="D1411" t="s">
        <v>1761</v>
      </c>
      <c r="E1411" t="s">
        <v>4431</v>
      </c>
      <c r="F1411" s="3">
        <v>14.85</v>
      </c>
      <c r="G1411" t="s">
        <v>47</v>
      </c>
      <c r="H1411" s="3">
        <v>0</v>
      </c>
      <c r="I1411" t="s">
        <v>48</v>
      </c>
      <c r="J1411">
        <v>2563</v>
      </c>
      <c r="K1411" t="s">
        <v>49</v>
      </c>
      <c r="L1411" t="s">
        <v>50</v>
      </c>
      <c r="M1411" t="s">
        <v>51</v>
      </c>
      <c r="N1411">
        <v>562</v>
      </c>
      <c r="O1411" t="s">
        <v>52</v>
      </c>
      <c r="P1411" t="s">
        <v>53</v>
      </c>
      <c r="T1411" t="s">
        <v>4415</v>
      </c>
      <c r="U1411" t="s">
        <v>4416</v>
      </c>
      <c r="V1411" t="s">
        <v>3064</v>
      </c>
      <c r="W1411" t="s">
        <v>56</v>
      </c>
      <c r="X1411" t="s">
        <v>4417</v>
      </c>
      <c r="Y1411" t="s">
        <v>4418</v>
      </c>
      <c r="Z1411" s="3">
        <v>0</v>
      </c>
      <c r="AA1411" t="s">
        <v>4419</v>
      </c>
      <c r="AB1411" t="s">
        <v>4420</v>
      </c>
      <c r="AC1411" t="s">
        <v>61</v>
      </c>
      <c r="AD1411" t="s">
        <v>61</v>
      </c>
      <c r="AE1411" t="s">
        <v>4421</v>
      </c>
      <c r="AF1411" t="s">
        <v>63</v>
      </c>
      <c r="AH1411">
        <v>0</v>
      </c>
      <c r="AI1411" s="2">
        <v>45566</v>
      </c>
      <c r="AJ1411" t="s">
        <v>64</v>
      </c>
      <c r="AK1411" t="s">
        <v>64</v>
      </c>
      <c r="AL1411" t="s">
        <v>4422</v>
      </c>
      <c r="AM1411" t="s">
        <v>4416</v>
      </c>
      <c r="AN1411" s="3">
        <v>2900.03</v>
      </c>
      <c r="AO1411" t="s">
        <v>4420</v>
      </c>
      <c r="AP1411" t="s">
        <v>64</v>
      </c>
      <c r="AQ1411" t="s">
        <v>4421</v>
      </c>
      <c r="AR1411">
        <v>1410</v>
      </c>
      <c r="AS1411" t="s">
        <v>66</v>
      </c>
    </row>
    <row r="1412" spans="1:45" ht="16" x14ac:dyDescent="0.2">
      <c r="A1412">
        <v>3806</v>
      </c>
      <c r="B1412">
        <v>3806</v>
      </c>
      <c r="C1412" s="2">
        <v>45566</v>
      </c>
      <c r="D1412" t="s">
        <v>1761</v>
      </c>
      <c r="E1412" t="s">
        <v>4432</v>
      </c>
      <c r="F1412" s="3">
        <v>0.71</v>
      </c>
      <c r="G1412" t="s">
        <v>47</v>
      </c>
      <c r="H1412" s="3">
        <v>0</v>
      </c>
      <c r="I1412" t="s">
        <v>48</v>
      </c>
      <c r="J1412">
        <v>2701</v>
      </c>
      <c r="K1412" t="s">
        <v>49</v>
      </c>
      <c r="L1412" t="s">
        <v>50</v>
      </c>
      <c r="M1412" t="s">
        <v>51</v>
      </c>
      <c r="N1412">
        <v>562</v>
      </c>
      <c r="O1412" t="s">
        <v>52</v>
      </c>
      <c r="P1412" t="s">
        <v>53</v>
      </c>
      <c r="T1412" t="s">
        <v>4415</v>
      </c>
      <c r="U1412" t="s">
        <v>4416</v>
      </c>
      <c r="V1412" t="s">
        <v>3064</v>
      </c>
      <c r="W1412" t="s">
        <v>56</v>
      </c>
      <c r="X1412" t="s">
        <v>4417</v>
      </c>
      <c r="Y1412" t="s">
        <v>4418</v>
      </c>
      <c r="Z1412" s="3">
        <v>0</v>
      </c>
      <c r="AA1412" t="s">
        <v>4419</v>
      </c>
      <c r="AB1412" t="s">
        <v>4420</v>
      </c>
      <c r="AC1412" t="s">
        <v>61</v>
      </c>
      <c r="AD1412" t="s">
        <v>61</v>
      </c>
      <c r="AE1412" t="s">
        <v>4421</v>
      </c>
      <c r="AF1412" t="s">
        <v>63</v>
      </c>
      <c r="AH1412">
        <v>0</v>
      </c>
      <c r="AI1412" s="2">
        <v>45566</v>
      </c>
      <c r="AJ1412" t="s">
        <v>64</v>
      </c>
      <c r="AK1412" t="s">
        <v>64</v>
      </c>
      <c r="AL1412" t="s">
        <v>4422</v>
      </c>
      <c r="AM1412" t="s">
        <v>4416</v>
      </c>
      <c r="AN1412" s="3">
        <v>2900.03</v>
      </c>
      <c r="AO1412" t="s">
        <v>4420</v>
      </c>
      <c r="AP1412" t="s">
        <v>64</v>
      </c>
      <c r="AQ1412" t="s">
        <v>4421</v>
      </c>
      <c r="AR1412">
        <v>1410</v>
      </c>
      <c r="AS1412" t="s">
        <v>66</v>
      </c>
    </row>
    <row r="1413" spans="1:45" ht="16" x14ac:dyDescent="0.2">
      <c r="A1413">
        <v>3807</v>
      </c>
      <c r="B1413">
        <v>3807</v>
      </c>
      <c r="C1413" s="2">
        <v>45566</v>
      </c>
      <c r="D1413" t="s">
        <v>1761</v>
      </c>
      <c r="E1413" t="s">
        <v>4433</v>
      </c>
      <c r="F1413" s="3">
        <v>20.68</v>
      </c>
      <c r="G1413" t="s">
        <v>47</v>
      </c>
      <c r="H1413" s="3">
        <v>0</v>
      </c>
      <c r="I1413" t="s">
        <v>48</v>
      </c>
      <c r="J1413">
        <v>2563</v>
      </c>
      <c r="K1413" t="s">
        <v>49</v>
      </c>
      <c r="L1413" t="s">
        <v>50</v>
      </c>
      <c r="M1413" t="s">
        <v>51</v>
      </c>
      <c r="N1413">
        <v>562</v>
      </c>
      <c r="O1413" t="s">
        <v>52</v>
      </c>
      <c r="P1413" t="s">
        <v>53</v>
      </c>
      <c r="T1413" t="s">
        <v>4415</v>
      </c>
      <c r="U1413" t="s">
        <v>4416</v>
      </c>
      <c r="V1413" t="s">
        <v>3064</v>
      </c>
      <c r="W1413" t="s">
        <v>56</v>
      </c>
      <c r="X1413" t="s">
        <v>4417</v>
      </c>
      <c r="Y1413" t="s">
        <v>4418</v>
      </c>
      <c r="Z1413" s="3">
        <v>0</v>
      </c>
      <c r="AA1413" t="s">
        <v>4419</v>
      </c>
      <c r="AB1413" t="s">
        <v>4420</v>
      </c>
      <c r="AC1413" t="s">
        <v>61</v>
      </c>
      <c r="AD1413" t="s">
        <v>61</v>
      </c>
      <c r="AE1413" t="s">
        <v>4421</v>
      </c>
      <c r="AF1413" t="s">
        <v>63</v>
      </c>
      <c r="AH1413">
        <v>0</v>
      </c>
      <c r="AI1413" s="2">
        <v>45566</v>
      </c>
      <c r="AJ1413" t="s">
        <v>64</v>
      </c>
      <c r="AK1413" t="s">
        <v>64</v>
      </c>
      <c r="AL1413" t="s">
        <v>4422</v>
      </c>
      <c r="AM1413" t="s">
        <v>4416</v>
      </c>
      <c r="AN1413" s="3">
        <v>2900.03</v>
      </c>
      <c r="AO1413" t="s">
        <v>4420</v>
      </c>
      <c r="AP1413" t="s">
        <v>64</v>
      </c>
      <c r="AQ1413" t="s">
        <v>4421</v>
      </c>
      <c r="AR1413">
        <v>1410</v>
      </c>
      <c r="AS1413" t="s">
        <v>66</v>
      </c>
    </row>
    <row r="1414" spans="1:45" ht="16" x14ac:dyDescent="0.2">
      <c r="A1414">
        <v>3808</v>
      </c>
      <c r="B1414">
        <v>3808</v>
      </c>
      <c r="C1414" s="2">
        <v>45566</v>
      </c>
      <c r="D1414" t="s">
        <v>1761</v>
      </c>
      <c r="E1414" t="s">
        <v>4434</v>
      </c>
      <c r="F1414" s="3">
        <v>0.01</v>
      </c>
      <c r="G1414" t="s">
        <v>47</v>
      </c>
      <c r="H1414" s="3">
        <v>0</v>
      </c>
      <c r="I1414" t="s">
        <v>48</v>
      </c>
      <c r="J1414">
        <v>3250</v>
      </c>
      <c r="K1414" t="s">
        <v>49</v>
      </c>
      <c r="L1414" t="s">
        <v>50</v>
      </c>
      <c r="M1414" t="s">
        <v>106</v>
      </c>
      <c r="N1414">
        <v>562</v>
      </c>
      <c r="O1414" t="s">
        <v>52</v>
      </c>
      <c r="P1414" t="s">
        <v>53</v>
      </c>
      <c r="T1414" t="s">
        <v>4415</v>
      </c>
      <c r="U1414" t="s">
        <v>4416</v>
      </c>
      <c r="V1414" t="s">
        <v>3064</v>
      </c>
      <c r="W1414" t="s">
        <v>56</v>
      </c>
      <c r="X1414" t="s">
        <v>4417</v>
      </c>
      <c r="Y1414" t="s">
        <v>4418</v>
      </c>
      <c r="Z1414" s="3">
        <v>0</v>
      </c>
      <c r="AA1414" t="s">
        <v>4419</v>
      </c>
      <c r="AB1414" t="s">
        <v>4420</v>
      </c>
      <c r="AC1414" t="s">
        <v>61</v>
      </c>
      <c r="AD1414" t="s">
        <v>61</v>
      </c>
      <c r="AE1414" t="s">
        <v>4421</v>
      </c>
      <c r="AF1414" t="s">
        <v>63</v>
      </c>
      <c r="AH1414">
        <v>0</v>
      </c>
      <c r="AI1414" s="2">
        <v>45566</v>
      </c>
      <c r="AJ1414" t="s">
        <v>64</v>
      </c>
      <c r="AK1414" t="s">
        <v>64</v>
      </c>
      <c r="AL1414" t="s">
        <v>4422</v>
      </c>
      <c r="AM1414" t="s">
        <v>4416</v>
      </c>
      <c r="AN1414" s="3">
        <v>2900.03</v>
      </c>
      <c r="AO1414" t="s">
        <v>4420</v>
      </c>
      <c r="AP1414" t="s">
        <v>64</v>
      </c>
      <c r="AQ1414" t="s">
        <v>4421</v>
      </c>
      <c r="AR1414">
        <v>1410</v>
      </c>
      <c r="AS1414" t="s">
        <v>66</v>
      </c>
    </row>
    <row r="1415" spans="1:45" ht="16" x14ac:dyDescent="0.2">
      <c r="A1415">
        <v>3809</v>
      </c>
      <c r="B1415">
        <v>3809</v>
      </c>
      <c r="C1415" s="2">
        <v>45566</v>
      </c>
      <c r="D1415" t="s">
        <v>1761</v>
      </c>
      <c r="E1415" t="s">
        <v>4435</v>
      </c>
      <c r="F1415" s="3">
        <v>22.3</v>
      </c>
      <c r="G1415" t="s">
        <v>47</v>
      </c>
      <c r="H1415" s="3">
        <v>19</v>
      </c>
      <c r="I1415" t="s">
        <v>48</v>
      </c>
      <c r="J1415">
        <v>2561</v>
      </c>
      <c r="K1415" t="s">
        <v>49</v>
      </c>
      <c r="L1415" t="s">
        <v>50</v>
      </c>
      <c r="M1415" t="s">
        <v>51</v>
      </c>
      <c r="N1415">
        <v>562</v>
      </c>
      <c r="O1415" t="s">
        <v>52</v>
      </c>
      <c r="P1415" t="s">
        <v>53</v>
      </c>
      <c r="T1415" t="s">
        <v>4415</v>
      </c>
      <c r="U1415" t="s">
        <v>4416</v>
      </c>
      <c r="V1415" t="s">
        <v>3064</v>
      </c>
      <c r="W1415" t="s">
        <v>56</v>
      </c>
      <c r="X1415" t="s">
        <v>4417</v>
      </c>
      <c r="Y1415" t="s">
        <v>4418</v>
      </c>
      <c r="Z1415" s="3">
        <v>0</v>
      </c>
      <c r="AA1415" t="s">
        <v>4419</v>
      </c>
      <c r="AB1415" t="s">
        <v>4420</v>
      </c>
      <c r="AC1415" t="s">
        <v>61</v>
      </c>
      <c r="AD1415" t="s">
        <v>61</v>
      </c>
      <c r="AE1415" t="s">
        <v>4421</v>
      </c>
      <c r="AF1415" t="s">
        <v>63</v>
      </c>
      <c r="AH1415">
        <v>59</v>
      </c>
      <c r="AI1415" s="2">
        <v>45566</v>
      </c>
      <c r="AJ1415" t="s">
        <v>64</v>
      </c>
      <c r="AK1415" t="s">
        <v>64</v>
      </c>
      <c r="AL1415" t="s">
        <v>4422</v>
      </c>
      <c r="AM1415" t="s">
        <v>4416</v>
      </c>
      <c r="AN1415" s="3">
        <v>2900.03</v>
      </c>
      <c r="AO1415" t="s">
        <v>4420</v>
      </c>
      <c r="AP1415" t="s">
        <v>64</v>
      </c>
      <c r="AQ1415" t="s">
        <v>4421</v>
      </c>
      <c r="AR1415">
        <v>1410</v>
      </c>
      <c r="AS1415" t="s">
        <v>66</v>
      </c>
    </row>
    <row r="1416" spans="1:45" ht="16" x14ac:dyDescent="0.2">
      <c r="A1416">
        <v>3810</v>
      </c>
      <c r="B1416">
        <v>3810</v>
      </c>
      <c r="C1416" s="2">
        <v>45566</v>
      </c>
      <c r="D1416" t="s">
        <v>1761</v>
      </c>
      <c r="E1416" t="s">
        <v>4436</v>
      </c>
      <c r="F1416" s="3">
        <v>17.7</v>
      </c>
      <c r="G1416" t="s">
        <v>47</v>
      </c>
      <c r="H1416" s="3">
        <v>0</v>
      </c>
      <c r="I1416" t="s">
        <v>48</v>
      </c>
      <c r="J1416">
        <v>2561</v>
      </c>
      <c r="K1416" t="s">
        <v>49</v>
      </c>
      <c r="L1416" t="s">
        <v>50</v>
      </c>
      <c r="M1416" t="s">
        <v>51</v>
      </c>
      <c r="N1416">
        <v>562</v>
      </c>
      <c r="O1416" t="s">
        <v>52</v>
      </c>
      <c r="P1416" t="s">
        <v>53</v>
      </c>
      <c r="T1416" t="s">
        <v>4415</v>
      </c>
      <c r="U1416" t="s">
        <v>4416</v>
      </c>
      <c r="V1416" t="s">
        <v>3064</v>
      </c>
      <c r="W1416" t="s">
        <v>56</v>
      </c>
      <c r="X1416" t="s">
        <v>4417</v>
      </c>
      <c r="Y1416" t="s">
        <v>4418</v>
      </c>
      <c r="Z1416" s="3">
        <v>0</v>
      </c>
      <c r="AA1416" t="s">
        <v>4419</v>
      </c>
      <c r="AB1416" t="s">
        <v>4420</v>
      </c>
      <c r="AC1416" t="s">
        <v>61</v>
      </c>
      <c r="AD1416" t="s">
        <v>61</v>
      </c>
      <c r="AE1416" t="s">
        <v>4421</v>
      </c>
      <c r="AF1416" t="s">
        <v>63</v>
      </c>
      <c r="AH1416">
        <v>0</v>
      </c>
      <c r="AI1416" s="2">
        <v>45566</v>
      </c>
      <c r="AJ1416" t="s">
        <v>64</v>
      </c>
      <c r="AK1416" t="s">
        <v>64</v>
      </c>
      <c r="AL1416" t="s">
        <v>4422</v>
      </c>
      <c r="AM1416" t="s">
        <v>4416</v>
      </c>
      <c r="AN1416" s="3">
        <v>2900.03</v>
      </c>
      <c r="AO1416" t="s">
        <v>4420</v>
      </c>
      <c r="AP1416" t="s">
        <v>64</v>
      </c>
      <c r="AQ1416" t="s">
        <v>4421</v>
      </c>
      <c r="AR1416">
        <v>1410</v>
      </c>
      <c r="AS1416" t="s">
        <v>66</v>
      </c>
    </row>
    <row r="1417" spans="1:45" ht="16" x14ac:dyDescent="0.2">
      <c r="A1417">
        <v>3811</v>
      </c>
      <c r="B1417">
        <v>3811</v>
      </c>
      <c r="C1417" s="2">
        <v>45566</v>
      </c>
      <c r="D1417" t="s">
        <v>1761</v>
      </c>
      <c r="E1417" t="s">
        <v>4437</v>
      </c>
      <c r="F1417" s="3">
        <v>247.31</v>
      </c>
      <c r="G1417" t="s">
        <v>47</v>
      </c>
      <c r="H1417" s="3">
        <v>0</v>
      </c>
      <c r="I1417" t="s">
        <v>48</v>
      </c>
      <c r="J1417">
        <v>2561</v>
      </c>
      <c r="K1417" t="s">
        <v>49</v>
      </c>
      <c r="L1417" t="s">
        <v>50</v>
      </c>
      <c r="M1417" t="s">
        <v>51</v>
      </c>
      <c r="N1417">
        <v>562</v>
      </c>
      <c r="O1417" t="s">
        <v>52</v>
      </c>
      <c r="P1417" t="s">
        <v>53</v>
      </c>
      <c r="T1417" t="s">
        <v>4415</v>
      </c>
      <c r="U1417" t="s">
        <v>4416</v>
      </c>
      <c r="V1417" t="s">
        <v>3064</v>
      </c>
      <c r="W1417" t="s">
        <v>56</v>
      </c>
      <c r="X1417" t="s">
        <v>4417</v>
      </c>
      <c r="Y1417" t="s">
        <v>4418</v>
      </c>
      <c r="Z1417" s="3">
        <v>0</v>
      </c>
      <c r="AA1417" t="s">
        <v>4419</v>
      </c>
      <c r="AB1417" t="s">
        <v>4420</v>
      </c>
      <c r="AC1417" t="s">
        <v>61</v>
      </c>
      <c r="AD1417" t="s">
        <v>61</v>
      </c>
      <c r="AE1417" t="s">
        <v>4421</v>
      </c>
      <c r="AF1417" t="s">
        <v>63</v>
      </c>
      <c r="AH1417">
        <v>0</v>
      </c>
      <c r="AI1417" s="2">
        <v>45566</v>
      </c>
      <c r="AJ1417" t="s">
        <v>64</v>
      </c>
      <c r="AK1417" t="s">
        <v>64</v>
      </c>
      <c r="AL1417" t="s">
        <v>4422</v>
      </c>
      <c r="AM1417" t="s">
        <v>4416</v>
      </c>
      <c r="AN1417" s="3">
        <v>2900.03</v>
      </c>
      <c r="AO1417" t="s">
        <v>4420</v>
      </c>
      <c r="AP1417" t="s">
        <v>64</v>
      </c>
      <c r="AQ1417" t="s">
        <v>4421</v>
      </c>
      <c r="AR1417">
        <v>1410</v>
      </c>
      <c r="AS1417" t="s">
        <v>66</v>
      </c>
    </row>
    <row r="1418" spans="1:45" ht="16" x14ac:dyDescent="0.2">
      <c r="A1418">
        <v>3812</v>
      </c>
      <c r="B1418">
        <v>3812</v>
      </c>
      <c r="C1418" s="2">
        <v>45566</v>
      </c>
      <c r="D1418" t="s">
        <v>1761</v>
      </c>
      <c r="E1418" t="s">
        <v>4438</v>
      </c>
      <c r="F1418" s="3">
        <v>17.670000000000002</v>
      </c>
      <c r="G1418" t="s">
        <v>47</v>
      </c>
      <c r="H1418" s="3">
        <v>0</v>
      </c>
      <c r="I1418" t="s">
        <v>48</v>
      </c>
      <c r="J1418">
        <v>2563</v>
      </c>
      <c r="K1418" t="s">
        <v>49</v>
      </c>
      <c r="L1418" t="s">
        <v>50</v>
      </c>
      <c r="M1418" t="s">
        <v>51</v>
      </c>
      <c r="N1418">
        <v>562</v>
      </c>
      <c r="O1418" t="s">
        <v>52</v>
      </c>
      <c r="P1418" t="s">
        <v>53</v>
      </c>
      <c r="T1418" t="s">
        <v>4415</v>
      </c>
      <c r="U1418" t="s">
        <v>4416</v>
      </c>
      <c r="V1418" t="s">
        <v>3064</v>
      </c>
      <c r="W1418" t="s">
        <v>56</v>
      </c>
      <c r="X1418" t="s">
        <v>4417</v>
      </c>
      <c r="Y1418" t="s">
        <v>4418</v>
      </c>
      <c r="Z1418" s="3">
        <v>0</v>
      </c>
      <c r="AA1418" t="s">
        <v>4419</v>
      </c>
      <c r="AB1418" t="s">
        <v>4420</v>
      </c>
      <c r="AC1418" t="s">
        <v>61</v>
      </c>
      <c r="AD1418" t="s">
        <v>61</v>
      </c>
      <c r="AE1418" t="s">
        <v>4421</v>
      </c>
      <c r="AF1418" t="s">
        <v>63</v>
      </c>
      <c r="AH1418">
        <v>0</v>
      </c>
      <c r="AI1418" s="2">
        <v>45566</v>
      </c>
      <c r="AJ1418" t="s">
        <v>64</v>
      </c>
      <c r="AK1418" t="s">
        <v>64</v>
      </c>
      <c r="AL1418" t="s">
        <v>4422</v>
      </c>
      <c r="AM1418" t="s">
        <v>4416</v>
      </c>
      <c r="AN1418" s="3">
        <v>2900.03</v>
      </c>
      <c r="AO1418" t="s">
        <v>4420</v>
      </c>
      <c r="AP1418" t="s">
        <v>64</v>
      </c>
      <c r="AQ1418" t="s">
        <v>4421</v>
      </c>
      <c r="AR1418">
        <v>1410</v>
      </c>
      <c r="AS1418" t="s">
        <v>66</v>
      </c>
    </row>
    <row r="1419" spans="1:45" ht="16" x14ac:dyDescent="0.2">
      <c r="A1419">
        <v>3813</v>
      </c>
      <c r="B1419">
        <v>3813</v>
      </c>
      <c r="C1419" s="2">
        <v>45566</v>
      </c>
      <c r="D1419" t="s">
        <v>1761</v>
      </c>
      <c r="E1419" t="s">
        <v>4439</v>
      </c>
      <c r="F1419" s="3">
        <v>13.6</v>
      </c>
      <c r="G1419" t="s">
        <v>47</v>
      </c>
      <c r="H1419" s="3">
        <v>7</v>
      </c>
      <c r="I1419" t="s">
        <v>48</v>
      </c>
      <c r="J1419">
        <v>2563</v>
      </c>
      <c r="K1419" t="s">
        <v>49</v>
      </c>
      <c r="L1419" t="s">
        <v>50</v>
      </c>
      <c r="M1419" t="s">
        <v>51</v>
      </c>
      <c r="N1419">
        <v>562</v>
      </c>
      <c r="O1419" t="s">
        <v>52</v>
      </c>
      <c r="P1419" t="s">
        <v>53</v>
      </c>
      <c r="T1419" t="s">
        <v>4415</v>
      </c>
      <c r="U1419" t="s">
        <v>4416</v>
      </c>
      <c r="V1419" t="s">
        <v>3064</v>
      </c>
      <c r="W1419" t="s">
        <v>56</v>
      </c>
      <c r="X1419" t="s">
        <v>4417</v>
      </c>
      <c r="Y1419" t="s">
        <v>4418</v>
      </c>
      <c r="Z1419" s="3">
        <v>0</v>
      </c>
      <c r="AA1419" t="s">
        <v>4419</v>
      </c>
      <c r="AB1419" t="s">
        <v>4420</v>
      </c>
      <c r="AC1419" t="s">
        <v>61</v>
      </c>
      <c r="AD1419" t="s">
        <v>61</v>
      </c>
      <c r="AE1419" t="s">
        <v>4421</v>
      </c>
      <c r="AF1419" t="s">
        <v>63</v>
      </c>
      <c r="AH1419">
        <v>58</v>
      </c>
      <c r="AI1419" s="2">
        <v>45566</v>
      </c>
      <c r="AJ1419" t="s">
        <v>64</v>
      </c>
      <c r="AK1419" t="s">
        <v>64</v>
      </c>
      <c r="AL1419" t="s">
        <v>4422</v>
      </c>
      <c r="AM1419" t="s">
        <v>4416</v>
      </c>
      <c r="AN1419" s="3">
        <v>2900.03</v>
      </c>
      <c r="AO1419" t="s">
        <v>4420</v>
      </c>
      <c r="AP1419" t="s">
        <v>64</v>
      </c>
      <c r="AQ1419" t="s">
        <v>4421</v>
      </c>
      <c r="AR1419">
        <v>1410</v>
      </c>
      <c r="AS1419" t="s">
        <v>66</v>
      </c>
    </row>
    <row r="1420" spans="1:45" ht="16" x14ac:dyDescent="0.2">
      <c r="A1420">
        <v>3814</v>
      </c>
      <c r="B1420">
        <v>3814</v>
      </c>
      <c r="C1420" s="2">
        <v>45566</v>
      </c>
      <c r="D1420" t="s">
        <v>1761</v>
      </c>
      <c r="E1420" t="s">
        <v>4440</v>
      </c>
      <c r="F1420" s="3">
        <v>12</v>
      </c>
      <c r="G1420" t="s">
        <v>47</v>
      </c>
      <c r="H1420" s="3">
        <v>7</v>
      </c>
      <c r="I1420" t="s">
        <v>48</v>
      </c>
      <c r="J1420">
        <v>2563</v>
      </c>
      <c r="K1420" t="s">
        <v>49</v>
      </c>
      <c r="L1420" t="s">
        <v>50</v>
      </c>
      <c r="M1420" t="s">
        <v>51</v>
      </c>
      <c r="N1420">
        <v>562</v>
      </c>
      <c r="O1420" t="s">
        <v>52</v>
      </c>
      <c r="P1420" t="s">
        <v>53</v>
      </c>
      <c r="T1420" t="s">
        <v>4415</v>
      </c>
      <c r="U1420" t="s">
        <v>4416</v>
      </c>
      <c r="V1420" t="s">
        <v>3064</v>
      </c>
      <c r="W1420" t="s">
        <v>56</v>
      </c>
      <c r="X1420" t="s">
        <v>4417</v>
      </c>
      <c r="Y1420" t="s">
        <v>4418</v>
      </c>
      <c r="Z1420" s="3">
        <v>0</v>
      </c>
      <c r="AA1420" t="s">
        <v>4419</v>
      </c>
      <c r="AB1420" t="s">
        <v>4420</v>
      </c>
      <c r="AC1420" t="s">
        <v>61</v>
      </c>
      <c r="AD1420" t="s">
        <v>61</v>
      </c>
      <c r="AE1420" t="s">
        <v>4421</v>
      </c>
      <c r="AF1420" t="s">
        <v>63</v>
      </c>
      <c r="AH1420">
        <v>58</v>
      </c>
      <c r="AI1420" s="2">
        <v>45566</v>
      </c>
      <c r="AJ1420" t="s">
        <v>64</v>
      </c>
      <c r="AK1420" t="s">
        <v>64</v>
      </c>
      <c r="AL1420" t="s">
        <v>4422</v>
      </c>
      <c r="AM1420" t="s">
        <v>4416</v>
      </c>
      <c r="AN1420" s="3">
        <v>2900.03</v>
      </c>
      <c r="AO1420" t="s">
        <v>4420</v>
      </c>
      <c r="AP1420" t="s">
        <v>64</v>
      </c>
      <c r="AQ1420" t="s">
        <v>4421</v>
      </c>
      <c r="AR1420">
        <v>1410</v>
      </c>
      <c r="AS1420" t="s">
        <v>66</v>
      </c>
    </row>
    <row r="1421" spans="1:45" ht="16" x14ac:dyDescent="0.2">
      <c r="A1421">
        <v>3815</v>
      </c>
      <c r="B1421">
        <v>3815</v>
      </c>
      <c r="C1421" s="2">
        <v>45566</v>
      </c>
      <c r="D1421" t="s">
        <v>1761</v>
      </c>
      <c r="E1421" t="s">
        <v>4441</v>
      </c>
      <c r="F1421" s="3">
        <v>29.57</v>
      </c>
      <c r="G1421" t="s">
        <v>47</v>
      </c>
      <c r="H1421" s="3">
        <v>0</v>
      </c>
      <c r="I1421" t="s">
        <v>48</v>
      </c>
      <c r="J1421">
        <v>2561</v>
      </c>
      <c r="K1421" t="s">
        <v>49</v>
      </c>
      <c r="L1421" t="s">
        <v>50</v>
      </c>
      <c r="M1421" t="s">
        <v>51</v>
      </c>
      <c r="N1421">
        <v>562</v>
      </c>
      <c r="O1421" t="s">
        <v>52</v>
      </c>
      <c r="P1421" t="s">
        <v>53</v>
      </c>
      <c r="T1421" t="s">
        <v>4415</v>
      </c>
      <c r="U1421" t="s">
        <v>4416</v>
      </c>
      <c r="V1421" t="s">
        <v>3064</v>
      </c>
      <c r="W1421" t="s">
        <v>56</v>
      </c>
      <c r="X1421" t="s">
        <v>4417</v>
      </c>
      <c r="Y1421" t="s">
        <v>4418</v>
      </c>
      <c r="Z1421" s="3">
        <v>0</v>
      </c>
      <c r="AA1421" t="s">
        <v>4419</v>
      </c>
      <c r="AB1421" t="s">
        <v>4420</v>
      </c>
      <c r="AC1421" t="s">
        <v>61</v>
      </c>
      <c r="AD1421" t="s">
        <v>61</v>
      </c>
      <c r="AE1421" t="s">
        <v>4421</v>
      </c>
      <c r="AF1421" t="s">
        <v>63</v>
      </c>
      <c r="AH1421">
        <v>0</v>
      </c>
      <c r="AI1421" s="2">
        <v>45566</v>
      </c>
      <c r="AJ1421" t="s">
        <v>64</v>
      </c>
      <c r="AK1421" t="s">
        <v>64</v>
      </c>
      <c r="AL1421" t="s">
        <v>4422</v>
      </c>
      <c r="AM1421" t="s">
        <v>4416</v>
      </c>
      <c r="AN1421" s="3">
        <v>2900.03</v>
      </c>
      <c r="AO1421" t="s">
        <v>4420</v>
      </c>
      <c r="AP1421" t="s">
        <v>64</v>
      </c>
      <c r="AQ1421" t="s">
        <v>4421</v>
      </c>
      <c r="AR1421">
        <v>1410</v>
      </c>
      <c r="AS1421" t="s">
        <v>66</v>
      </c>
    </row>
    <row r="1422" spans="1:45" ht="16" x14ac:dyDescent="0.2">
      <c r="A1422">
        <v>3816</v>
      </c>
      <c r="B1422">
        <v>3816</v>
      </c>
      <c r="C1422" s="2">
        <v>45566</v>
      </c>
      <c r="D1422" t="s">
        <v>1761</v>
      </c>
      <c r="E1422" t="s">
        <v>4442</v>
      </c>
      <c r="F1422" s="3">
        <v>878.51</v>
      </c>
      <c r="G1422" t="s">
        <v>47</v>
      </c>
      <c r="H1422" s="3">
        <v>0</v>
      </c>
      <c r="I1422" t="s">
        <v>48</v>
      </c>
      <c r="J1422">
        <v>2563</v>
      </c>
      <c r="K1422" t="s">
        <v>49</v>
      </c>
      <c r="L1422" t="s">
        <v>50</v>
      </c>
      <c r="M1422" t="s">
        <v>51</v>
      </c>
      <c r="N1422">
        <v>562</v>
      </c>
      <c r="O1422" t="s">
        <v>52</v>
      </c>
      <c r="P1422" t="s">
        <v>53</v>
      </c>
      <c r="T1422" t="s">
        <v>4415</v>
      </c>
      <c r="U1422" t="s">
        <v>4416</v>
      </c>
      <c r="V1422" t="s">
        <v>3064</v>
      </c>
      <c r="W1422" t="s">
        <v>56</v>
      </c>
      <c r="X1422" t="s">
        <v>4417</v>
      </c>
      <c r="Y1422" t="s">
        <v>4418</v>
      </c>
      <c r="Z1422" s="3">
        <v>0</v>
      </c>
      <c r="AA1422" t="s">
        <v>4419</v>
      </c>
      <c r="AB1422" t="s">
        <v>4420</v>
      </c>
      <c r="AC1422" t="s">
        <v>61</v>
      </c>
      <c r="AD1422" t="s">
        <v>61</v>
      </c>
      <c r="AE1422" t="s">
        <v>4421</v>
      </c>
      <c r="AF1422" t="s">
        <v>63</v>
      </c>
      <c r="AH1422">
        <v>0</v>
      </c>
      <c r="AI1422" s="2">
        <v>45566</v>
      </c>
      <c r="AJ1422" t="s">
        <v>64</v>
      </c>
      <c r="AK1422" t="s">
        <v>64</v>
      </c>
      <c r="AL1422" t="s">
        <v>4422</v>
      </c>
      <c r="AM1422" t="s">
        <v>4416</v>
      </c>
      <c r="AN1422" s="3">
        <v>2900.03</v>
      </c>
      <c r="AO1422" t="s">
        <v>4420</v>
      </c>
      <c r="AP1422" t="s">
        <v>64</v>
      </c>
      <c r="AQ1422" t="s">
        <v>4421</v>
      </c>
      <c r="AR1422">
        <v>1410</v>
      </c>
      <c r="AS1422" t="s">
        <v>66</v>
      </c>
    </row>
    <row r="1423" spans="1:45" ht="16" x14ac:dyDescent="0.2">
      <c r="A1423">
        <v>3817</v>
      </c>
      <c r="B1423">
        <v>3817</v>
      </c>
      <c r="C1423" s="2">
        <v>45566</v>
      </c>
      <c r="D1423" t="s">
        <v>1761</v>
      </c>
      <c r="E1423" t="s">
        <v>4443</v>
      </c>
      <c r="F1423" s="3">
        <v>41.59</v>
      </c>
      <c r="G1423" t="s">
        <v>47</v>
      </c>
      <c r="H1423" s="3">
        <v>0</v>
      </c>
      <c r="I1423" t="s">
        <v>48</v>
      </c>
      <c r="J1423">
        <v>2802</v>
      </c>
      <c r="K1423" t="s">
        <v>49</v>
      </c>
      <c r="L1423" t="s">
        <v>50</v>
      </c>
      <c r="M1423" t="s">
        <v>51</v>
      </c>
      <c r="N1423">
        <v>562</v>
      </c>
      <c r="O1423" t="s">
        <v>52</v>
      </c>
      <c r="P1423" t="s">
        <v>53</v>
      </c>
      <c r="T1423" t="s">
        <v>4415</v>
      </c>
      <c r="U1423" t="s">
        <v>4416</v>
      </c>
      <c r="V1423" t="s">
        <v>3064</v>
      </c>
      <c r="W1423" t="s">
        <v>56</v>
      </c>
      <c r="X1423" t="s">
        <v>4417</v>
      </c>
      <c r="Y1423" t="s">
        <v>4418</v>
      </c>
      <c r="Z1423" s="3">
        <v>0</v>
      </c>
      <c r="AA1423" t="s">
        <v>4419</v>
      </c>
      <c r="AB1423" t="s">
        <v>4420</v>
      </c>
      <c r="AC1423" t="s">
        <v>61</v>
      </c>
      <c r="AD1423" t="s">
        <v>61</v>
      </c>
      <c r="AE1423" t="s">
        <v>4421</v>
      </c>
      <c r="AF1423" t="s">
        <v>63</v>
      </c>
      <c r="AH1423">
        <v>0</v>
      </c>
      <c r="AI1423" s="2">
        <v>45566</v>
      </c>
      <c r="AJ1423" t="s">
        <v>64</v>
      </c>
      <c r="AK1423" t="s">
        <v>64</v>
      </c>
      <c r="AL1423" t="s">
        <v>4422</v>
      </c>
      <c r="AM1423" t="s">
        <v>4416</v>
      </c>
      <c r="AN1423" s="3">
        <v>2900.03</v>
      </c>
      <c r="AO1423" t="s">
        <v>4420</v>
      </c>
      <c r="AP1423" t="s">
        <v>64</v>
      </c>
      <c r="AQ1423" t="s">
        <v>4421</v>
      </c>
      <c r="AR1423">
        <v>1410</v>
      </c>
      <c r="AS1423" t="s">
        <v>66</v>
      </c>
    </row>
    <row r="1424" spans="1:45" ht="16" x14ac:dyDescent="0.2">
      <c r="A1424">
        <v>3818</v>
      </c>
      <c r="B1424">
        <v>3818</v>
      </c>
      <c r="C1424" s="2">
        <v>45566</v>
      </c>
      <c r="D1424" t="s">
        <v>1761</v>
      </c>
      <c r="E1424" t="s">
        <v>4444</v>
      </c>
      <c r="F1424" s="3">
        <v>17.82</v>
      </c>
      <c r="G1424" t="s">
        <v>47</v>
      </c>
      <c r="H1424" s="3">
        <v>0</v>
      </c>
      <c r="I1424" t="s">
        <v>48</v>
      </c>
      <c r="J1424">
        <v>2802</v>
      </c>
      <c r="K1424" t="s">
        <v>49</v>
      </c>
      <c r="L1424" t="s">
        <v>50</v>
      </c>
      <c r="M1424" t="s">
        <v>51</v>
      </c>
      <c r="N1424">
        <v>562</v>
      </c>
      <c r="O1424" t="s">
        <v>52</v>
      </c>
      <c r="P1424" t="s">
        <v>53</v>
      </c>
      <c r="T1424" t="s">
        <v>4415</v>
      </c>
      <c r="U1424" t="s">
        <v>4416</v>
      </c>
      <c r="V1424" t="s">
        <v>3064</v>
      </c>
      <c r="W1424" t="s">
        <v>56</v>
      </c>
      <c r="X1424" t="s">
        <v>4417</v>
      </c>
      <c r="Y1424" t="s">
        <v>4418</v>
      </c>
      <c r="Z1424" s="3">
        <v>0</v>
      </c>
      <c r="AA1424" t="s">
        <v>4419</v>
      </c>
      <c r="AB1424" t="s">
        <v>4420</v>
      </c>
      <c r="AC1424" t="s">
        <v>61</v>
      </c>
      <c r="AD1424" t="s">
        <v>61</v>
      </c>
      <c r="AE1424" t="s">
        <v>4421</v>
      </c>
      <c r="AF1424" t="s">
        <v>63</v>
      </c>
      <c r="AH1424">
        <v>0</v>
      </c>
      <c r="AI1424" s="2">
        <v>45566</v>
      </c>
      <c r="AJ1424" t="s">
        <v>64</v>
      </c>
      <c r="AK1424" t="s">
        <v>64</v>
      </c>
      <c r="AL1424" t="s">
        <v>4422</v>
      </c>
      <c r="AM1424" t="s">
        <v>4416</v>
      </c>
      <c r="AN1424" s="3">
        <v>2900.03</v>
      </c>
      <c r="AO1424" t="s">
        <v>4420</v>
      </c>
      <c r="AP1424" t="s">
        <v>64</v>
      </c>
      <c r="AQ1424" t="s">
        <v>4421</v>
      </c>
      <c r="AR1424">
        <v>1410</v>
      </c>
      <c r="AS1424" t="s">
        <v>66</v>
      </c>
    </row>
    <row r="1425" spans="1:45" ht="16" x14ac:dyDescent="0.2">
      <c r="A1425">
        <v>3819</v>
      </c>
      <c r="B1425">
        <v>3819</v>
      </c>
      <c r="C1425" s="2">
        <v>45566</v>
      </c>
      <c r="D1425" t="s">
        <v>1761</v>
      </c>
      <c r="E1425" t="s">
        <v>4445</v>
      </c>
      <c r="F1425" s="3">
        <v>17.82</v>
      </c>
      <c r="G1425" t="s">
        <v>47</v>
      </c>
      <c r="H1425" s="3">
        <v>0</v>
      </c>
      <c r="I1425" t="s">
        <v>48</v>
      </c>
      <c r="J1425">
        <v>2563</v>
      </c>
      <c r="K1425" t="s">
        <v>49</v>
      </c>
      <c r="L1425" t="s">
        <v>50</v>
      </c>
      <c r="M1425" t="s">
        <v>51</v>
      </c>
      <c r="N1425">
        <v>562</v>
      </c>
      <c r="O1425" t="s">
        <v>52</v>
      </c>
      <c r="P1425" t="s">
        <v>53</v>
      </c>
      <c r="T1425" t="s">
        <v>4415</v>
      </c>
      <c r="U1425" t="s">
        <v>4416</v>
      </c>
      <c r="V1425" t="s">
        <v>3064</v>
      </c>
      <c r="W1425" t="s">
        <v>56</v>
      </c>
      <c r="X1425" t="s">
        <v>4417</v>
      </c>
      <c r="Y1425" t="s">
        <v>4418</v>
      </c>
      <c r="Z1425" s="3">
        <v>0</v>
      </c>
      <c r="AA1425" t="s">
        <v>4419</v>
      </c>
      <c r="AB1425" t="s">
        <v>4420</v>
      </c>
      <c r="AC1425" t="s">
        <v>61</v>
      </c>
      <c r="AD1425" t="s">
        <v>61</v>
      </c>
      <c r="AE1425" t="s">
        <v>4421</v>
      </c>
      <c r="AF1425" t="s">
        <v>63</v>
      </c>
      <c r="AH1425">
        <v>0</v>
      </c>
      <c r="AI1425" s="2">
        <v>45566</v>
      </c>
      <c r="AJ1425" t="s">
        <v>64</v>
      </c>
      <c r="AK1425" t="s">
        <v>64</v>
      </c>
      <c r="AL1425" t="s">
        <v>4422</v>
      </c>
      <c r="AM1425" t="s">
        <v>4416</v>
      </c>
      <c r="AN1425" s="3">
        <v>2900.03</v>
      </c>
      <c r="AO1425" t="s">
        <v>4420</v>
      </c>
      <c r="AP1425" t="s">
        <v>64</v>
      </c>
      <c r="AQ1425" t="s">
        <v>4421</v>
      </c>
      <c r="AR1425">
        <v>1410</v>
      </c>
      <c r="AS1425" t="s">
        <v>66</v>
      </c>
    </row>
    <row r="1426" spans="1:45" ht="16" x14ac:dyDescent="0.2">
      <c r="A1426">
        <v>3383</v>
      </c>
      <c r="B1426">
        <v>3383</v>
      </c>
      <c r="C1426" s="2">
        <v>45567</v>
      </c>
      <c r="D1426" t="s">
        <v>1814</v>
      </c>
      <c r="E1426" t="s">
        <v>4446</v>
      </c>
      <c r="F1426" s="3">
        <v>295.81</v>
      </c>
      <c r="G1426" t="s">
        <v>47</v>
      </c>
      <c r="H1426" s="3">
        <v>0</v>
      </c>
      <c r="I1426" t="s">
        <v>48</v>
      </c>
      <c r="J1426">
        <v>2562</v>
      </c>
      <c r="K1426" t="s">
        <v>49</v>
      </c>
      <c r="L1426" t="s">
        <v>50</v>
      </c>
      <c r="M1426" t="s">
        <v>51</v>
      </c>
      <c r="N1426">
        <v>942</v>
      </c>
      <c r="O1426" t="s">
        <v>52</v>
      </c>
      <c r="P1426" t="s">
        <v>53</v>
      </c>
      <c r="T1426" t="s">
        <v>4447</v>
      </c>
      <c r="U1426" t="s">
        <v>4448</v>
      </c>
      <c r="V1426" t="s">
        <v>2688</v>
      </c>
      <c r="W1426" t="s">
        <v>56</v>
      </c>
      <c r="X1426" t="s">
        <v>4449</v>
      </c>
      <c r="Y1426" t="s">
        <v>4450</v>
      </c>
      <c r="Z1426" s="3">
        <v>0</v>
      </c>
      <c r="AA1426" t="s">
        <v>4451</v>
      </c>
      <c r="AB1426" t="s">
        <v>4399</v>
      </c>
      <c r="AC1426" t="s">
        <v>61</v>
      </c>
      <c r="AD1426" t="s">
        <v>61</v>
      </c>
      <c r="AE1426" t="s">
        <v>4452</v>
      </c>
      <c r="AF1426" t="s">
        <v>63</v>
      </c>
      <c r="AH1426">
        <v>0</v>
      </c>
      <c r="AI1426" s="2">
        <v>45567</v>
      </c>
      <c r="AJ1426" t="s">
        <v>64</v>
      </c>
      <c r="AK1426" t="s">
        <v>64</v>
      </c>
      <c r="AL1426" t="s">
        <v>4453</v>
      </c>
      <c r="AM1426" t="s">
        <v>4448</v>
      </c>
      <c r="AN1426" s="3">
        <v>295.81</v>
      </c>
      <c r="AO1426" t="s">
        <v>4399</v>
      </c>
      <c r="AP1426" t="s">
        <v>64</v>
      </c>
      <c r="AQ1426" t="s">
        <v>4452</v>
      </c>
      <c r="AR1426">
        <v>1356</v>
      </c>
      <c r="AS1426" t="s">
        <v>66</v>
      </c>
    </row>
    <row r="1427" spans="1:45" ht="16" x14ac:dyDescent="0.2">
      <c r="A1427">
        <v>3384</v>
      </c>
      <c r="B1427">
        <v>3384</v>
      </c>
      <c r="C1427" s="2">
        <v>45567</v>
      </c>
      <c r="D1427" t="s">
        <v>1748</v>
      </c>
      <c r="E1427" t="s">
        <v>4454</v>
      </c>
      <c r="F1427" s="3">
        <v>5.18</v>
      </c>
      <c r="G1427" t="s">
        <v>47</v>
      </c>
      <c r="H1427" s="3">
        <v>0</v>
      </c>
      <c r="I1427" t="s">
        <v>48</v>
      </c>
      <c r="J1427">
        <v>2705</v>
      </c>
      <c r="K1427" t="s">
        <v>49</v>
      </c>
      <c r="L1427" t="s">
        <v>50</v>
      </c>
      <c r="M1427" t="s">
        <v>51</v>
      </c>
      <c r="N1427">
        <v>942</v>
      </c>
      <c r="O1427" t="s">
        <v>52</v>
      </c>
      <c r="P1427" t="s">
        <v>53</v>
      </c>
      <c r="T1427" t="s">
        <v>4447</v>
      </c>
      <c r="U1427" t="s">
        <v>4448</v>
      </c>
      <c r="V1427" t="s">
        <v>2688</v>
      </c>
      <c r="W1427" t="s">
        <v>56</v>
      </c>
      <c r="X1427" t="s">
        <v>4449</v>
      </c>
      <c r="Y1427" t="s">
        <v>4450</v>
      </c>
      <c r="Z1427" s="3">
        <v>0</v>
      </c>
      <c r="AA1427" t="s">
        <v>4451</v>
      </c>
      <c r="AB1427" t="s">
        <v>4399</v>
      </c>
      <c r="AC1427" t="s">
        <v>61</v>
      </c>
      <c r="AD1427" t="s">
        <v>61</v>
      </c>
      <c r="AE1427" t="s">
        <v>4452</v>
      </c>
      <c r="AF1427" t="s">
        <v>63</v>
      </c>
      <c r="AH1427">
        <v>0</v>
      </c>
      <c r="AI1427" s="2">
        <v>45567</v>
      </c>
      <c r="AJ1427" t="s">
        <v>64</v>
      </c>
      <c r="AK1427" t="s">
        <v>64</v>
      </c>
      <c r="AL1427" t="s">
        <v>4453</v>
      </c>
      <c r="AM1427" t="s">
        <v>4448</v>
      </c>
      <c r="AN1427" s="3">
        <v>295.81</v>
      </c>
      <c r="AO1427" t="s">
        <v>4399</v>
      </c>
      <c r="AP1427" t="s">
        <v>64</v>
      </c>
      <c r="AQ1427" t="s">
        <v>4452</v>
      </c>
      <c r="AR1427">
        <v>1356</v>
      </c>
      <c r="AS1427" t="s">
        <v>66</v>
      </c>
    </row>
    <row r="1428" spans="1:45" ht="16" x14ac:dyDescent="0.2">
      <c r="A1428">
        <v>3378</v>
      </c>
      <c r="B1428">
        <v>3378</v>
      </c>
      <c r="C1428" s="2">
        <v>45567.083333333343</v>
      </c>
      <c r="D1428" t="s">
        <v>1748</v>
      </c>
      <c r="E1428" t="s">
        <v>3659</v>
      </c>
      <c r="F1428" s="3">
        <v>46.41</v>
      </c>
      <c r="G1428" t="s">
        <v>47</v>
      </c>
      <c r="H1428" s="3">
        <v>0</v>
      </c>
      <c r="I1428" t="s">
        <v>48</v>
      </c>
      <c r="J1428">
        <v>2663</v>
      </c>
      <c r="K1428" t="s">
        <v>49</v>
      </c>
      <c r="L1428" t="s">
        <v>50</v>
      </c>
      <c r="M1428" t="s">
        <v>51</v>
      </c>
      <c r="N1428">
        <v>940</v>
      </c>
      <c r="O1428" t="s">
        <v>52</v>
      </c>
      <c r="P1428" t="s">
        <v>53</v>
      </c>
      <c r="T1428" t="s">
        <v>2516</v>
      </c>
      <c r="U1428" t="s">
        <v>4455</v>
      </c>
      <c r="V1428" t="s">
        <v>2866</v>
      </c>
      <c r="W1428" t="s">
        <v>56</v>
      </c>
      <c r="X1428" t="s">
        <v>4456</v>
      </c>
      <c r="Y1428" t="s">
        <v>2375</v>
      </c>
      <c r="Z1428" s="3">
        <v>19</v>
      </c>
      <c r="AA1428" t="s">
        <v>2519</v>
      </c>
      <c r="AB1428" t="s">
        <v>4420</v>
      </c>
      <c r="AC1428" t="s">
        <v>61</v>
      </c>
      <c r="AD1428" t="s">
        <v>61</v>
      </c>
      <c r="AE1428" t="s">
        <v>4457</v>
      </c>
      <c r="AF1428" t="s">
        <v>63</v>
      </c>
      <c r="AH1428">
        <v>0</v>
      </c>
      <c r="AI1428" s="2">
        <v>45567</v>
      </c>
      <c r="AJ1428" t="s">
        <v>64</v>
      </c>
      <c r="AK1428" t="s">
        <v>64</v>
      </c>
      <c r="AL1428" t="s">
        <v>4458</v>
      </c>
      <c r="AM1428" t="s">
        <v>4455</v>
      </c>
      <c r="AN1428" s="3">
        <v>46.41</v>
      </c>
      <c r="AO1428" t="s">
        <v>4420</v>
      </c>
      <c r="AP1428" t="s">
        <v>64</v>
      </c>
      <c r="AQ1428" t="s">
        <v>4457</v>
      </c>
      <c r="AR1428">
        <v>1349</v>
      </c>
      <c r="AS1428" t="s">
        <v>66</v>
      </c>
    </row>
    <row r="1429" spans="1:45" ht="16" x14ac:dyDescent="0.2">
      <c r="A1429">
        <v>3377</v>
      </c>
      <c r="B1429">
        <v>3377</v>
      </c>
      <c r="C1429" s="2">
        <v>45567.083333333343</v>
      </c>
      <c r="D1429" t="s">
        <v>1748</v>
      </c>
      <c r="E1429" t="s">
        <v>2507</v>
      </c>
      <c r="F1429" s="3">
        <v>20.23</v>
      </c>
      <c r="G1429" t="s">
        <v>47</v>
      </c>
      <c r="H1429" s="3">
        <v>0</v>
      </c>
      <c r="I1429" t="s">
        <v>48</v>
      </c>
      <c r="J1429">
        <v>2702</v>
      </c>
      <c r="K1429" t="s">
        <v>49</v>
      </c>
      <c r="L1429" t="s">
        <v>50</v>
      </c>
      <c r="M1429" t="s">
        <v>51</v>
      </c>
      <c r="N1429">
        <v>940</v>
      </c>
      <c r="O1429" t="s">
        <v>52</v>
      </c>
      <c r="P1429" t="s">
        <v>53</v>
      </c>
      <c r="T1429" t="s">
        <v>2826</v>
      </c>
      <c r="U1429" t="s">
        <v>4459</v>
      </c>
      <c r="V1429" t="s">
        <v>2681</v>
      </c>
      <c r="W1429" t="s">
        <v>56</v>
      </c>
      <c r="X1429" t="s">
        <v>4460</v>
      </c>
      <c r="Y1429" t="s">
        <v>2726</v>
      </c>
      <c r="Z1429" s="3">
        <v>19</v>
      </c>
      <c r="AA1429" t="s">
        <v>2829</v>
      </c>
      <c r="AB1429" t="s">
        <v>4364</v>
      </c>
      <c r="AC1429" t="s">
        <v>61</v>
      </c>
      <c r="AD1429" t="s">
        <v>61</v>
      </c>
      <c r="AE1429" t="s">
        <v>4461</v>
      </c>
      <c r="AF1429" t="s">
        <v>63</v>
      </c>
      <c r="AH1429">
        <v>0</v>
      </c>
      <c r="AI1429" s="2">
        <v>45567</v>
      </c>
      <c r="AJ1429" t="s">
        <v>64</v>
      </c>
      <c r="AK1429" t="s">
        <v>64</v>
      </c>
      <c r="AL1429" t="s">
        <v>4462</v>
      </c>
      <c r="AM1429" t="s">
        <v>4459</v>
      </c>
      <c r="AN1429" s="3">
        <v>20.23</v>
      </c>
      <c r="AO1429" t="s">
        <v>4364</v>
      </c>
      <c r="AP1429" t="s">
        <v>64</v>
      </c>
      <c r="AQ1429" t="s">
        <v>4461</v>
      </c>
      <c r="AR1429">
        <v>1348</v>
      </c>
      <c r="AS1429" t="s">
        <v>66</v>
      </c>
    </row>
    <row r="1430" spans="1:45" ht="16" x14ac:dyDescent="0.2">
      <c r="A1430">
        <v>3379</v>
      </c>
      <c r="B1430">
        <v>3379</v>
      </c>
      <c r="C1430" s="2">
        <v>45569.083333333343</v>
      </c>
      <c r="E1430" t="s">
        <v>582</v>
      </c>
      <c r="F1430" s="3">
        <v>28.56</v>
      </c>
      <c r="G1430" t="s">
        <v>47</v>
      </c>
      <c r="H1430" s="3">
        <v>0</v>
      </c>
      <c r="I1430" t="s">
        <v>48</v>
      </c>
      <c r="J1430">
        <v>1705</v>
      </c>
      <c r="K1430" t="s">
        <v>52</v>
      </c>
      <c r="L1430" t="s">
        <v>203</v>
      </c>
      <c r="N1430">
        <v>940</v>
      </c>
      <c r="O1430" t="s">
        <v>52</v>
      </c>
      <c r="P1430" t="s">
        <v>53</v>
      </c>
      <c r="T1430" t="s">
        <v>4463</v>
      </c>
      <c r="U1430" t="s">
        <v>4464</v>
      </c>
      <c r="Z1430" s="3"/>
      <c r="AF1430" t="s">
        <v>63</v>
      </c>
      <c r="AH1430">
        <v>0</v>
      </c>
      <c r="AI1430" s="2">
        <v>45569</v>
      </c>
      <c r="AJ1430" t="s">
        <v>64</v>
      </c>
      <c r="AK1430" t="s">
        <v>64</v>
      </c>
      <c r="AL1430" t="s">
        <v>4465</v>
      </c>
      <c r="AM1430" t="s">
        <v>4464</v>
      </c>
      <c r="AN1430" s="3"/>
      <c r="AP1430" t="s">
        <v>64</v>
      </c>
      <c r="AR1430">
        <v>1350</v>
      </c>
      <c r="AS1430" t="s">
        <v>66</v>
      </c>
    </row>
    <row r="1431" spans="1:45" ht="16" x14ac:dyDescent="0.2">
      <c r="A1431">
        <v>3527</v>
      </c>
      <c r="B1431">
        <v>3527</v>
      </c>
      <c r="C1431" s="2">
        <v>45572</v>
      </c>
      <c r="E1431" t="s">
        <v>4466</v>
      </c>
      <c r="F1431" s="3">
        <v>5.45</v>
      </c>
      <c r="G1431" t="s">
        <v>47</v>
      </c>
      <c r="H1431" s="3">
        <v>0</v>
      </c>
      <c r="I1431" t="s">
        <v>48</v>
      </c>
      <c r="J1431">
        <v>705</v>
      </c>
      <c r="K1431" t="s">
        <v>52</v>
      </c>
      <c r="L1431" t="s">
        <v>53</v>
      </c>
      <c r="N1431">
        <v>942</v>
      </c>
      <c r="O1431" t="s">
        <v>52</v>
      </c>
      <c r="P1431" t="s">
        <v>53</v>
      </c>
      <c r="T1431" t="s">
        <v>4467</v>
      </c>
      <c r="U1431" t="s">
        <v>4468</v>
      </c>
      <c r="Z1431" s="3"/>
      <c r="AF1431" t="s">
        <v>63</v>
      </c>
      <c r="AH1431">
        <v>0</v>
      </c>
      <c r="AI1431" s="2">
        <v>45572</v>
      </c>
      <c r="AJ1431" t="s">
        <v>64</v>
      </c>
      <c r="AK1431" t="s">
        <v>64</v>
      </c>
      <c r="AL1431" t="s">
        <v>4469</v>
      </c>
      <c r="AM1431" t="s">
        <v>4468</v>
      </c>
      <c r="AN1431" s="3"/>
      <c r="AP1431" t="s">
        <v>64</v>
      </c>
      <c r="AR1431">
        <v>1386</v>
      </c>
      <c r="AS1431" t="s">
        <v>66</v>
      </c>
    </row>
    <row r="1432" spans="1:45" ht="16" x14ac:dyDescent="0.2">
      <c r="A1432">
        <v>3529</v>
      </c>
      <c r="B1432">
        <v>3529</v>
      </c>
      <c r="C1432" s="2">
        <v>45572</v>
      </c>
      <c r="E1432" t="s">
        <v>4470</v>
      </c>
      <c r="F1432" s="3">
        <v>5.45</v>
      </c>
      <c r="G1432" t="s">
        <v>47</v>
      </c>
      <c r="H1432" s="3">
        <v>0</v>
      </c>
      <c r="I1432" t="s">
        <v>104</v>
      </c>
      <c r="J1432">
        <v>561</v>
      </c>
      <c r="K1432" t="s">
        <v>52</v>
      </c>
      <c r="L1432" t="s">
        <v>53</v>
      </c>
      <c r="N1432">
        <v>705</v>
      </c>
      <c r="O1432" t="s">
        <v>52</v>
      </c>
      <c r="P1432" t="s">
        <v>53</v>
      </c>
      <c r="T1432" t="s">
        <v>4471</v>
      </c>
      <c r="Z1432" s="3"/>
      <c r="AF1432" t="s">
        <v>63</v>
      </c>
      <c r="AH1432">
        <v>0</v>
      </c>
      <c r="AI1432" s="2">
        <v>45572</v>
      </c>
      <c r="AJ1432" t="s">
        <v>64</v>
      </c>
      <c r="AK1432" t="s">
        <v>64</v>
      </c>
      <c r="AL1432" t="s">
        <v>4472</v>
      </c>
      <c r="AN1432" s="3"/>
      <c r="AP1432" t="s">
        <v>64</v>
      </c>
      <c r="AR1432">
        <v>1399</v>
      </c>
      <c r="AS1432" t="s">
        <v>66</v>
      </c>
    </row>
    <row r="1433" spans="1:45" ht="16" x14ac:dyDescent="0.2">
      <c r="A1433">
        <v>3427</v>
      </c>
      <c r="B1433">
        <v>3427</v>
      </c>
      <c r="C1433" s="2">
        <v>45574.083333333343</v>
      </c>
      <c r="D1433" t="s">
        <v>1782</v>
      </c>
      <c r="E1433" t="s">
        <v>2740</v>
      </c>
      <c r="F1433" s="3">
        <v>190.4</v>
      </c>
      <c r="G1433" t="s">
        <v>47</v>
      </c>
      <c r="H1433" s="3">
        <v>0</v>
      </c>
      <c r="I1433" t="s">
        <v>48</v>
      </c>
      <c r="J1433">
        <v>2894</v>
      </c>
      <c r="K1433" t="s">
        <v>49</v>
      </c>
      <c r="L1433" t="s">
        <v>50</v>
      </c>
      <c r="M1433" t="s">
        <v>51</v>
      </c>
      <c r="N1433">
        <v>940</v>
      </c>
      <c r="O1433" t="s">
        <v>52</v>
      </c>
      <c r="P1433" t="s">
        <v>53</v>
      </c>
      <c r="T1433" t="s">
        <v>2741</v>
      </c>
      <c r="U1433" t="s">
        <v>4473</v>
      </c>
      <c r="V1433" t="s">
        <v>2870</v>
      </c>
      <c r="W1433" t="s">
        <v>56</v>
      </c>
      <c r="X1433" t="s">
        <v>4474</v>
      </c>
      <c r="Y1433" t="s">
        <v>291</v>
      </c>
      <c r="Z1433" s="3">
        <v>19</v>
      </c>
      <c r="AA1433" t="s">
        <v>2744</v>
      </c>
      <c r="AB1433" t="s">
        <v>4399</v>
      </c>
      <c r="AC1433" t="s">
        <v>61</v>
      </c>
      <c r="AD1433" t="s">
        <v>61</v>
      </c>
      <c r="AE1433" t="s">
        <v>4475</v>
      </c>
      <c r="AF1433" t="s">
        <v>63</v>
      </c>
      <c r="AH1433">
        <v>0</v>
      </c>
      <c r="AI1433" s="2">
        <v>45574</v>
      </c>
      <c r="AJ1433" t="s">
        <v>64</v>
      </c>
      <c r="AK1433" t="s">
        <v>64</v>
      </c>
      <c r="AL1433" t="s">
        <v>4476</v>
      </c>
      <c r="AM1433" t="s">
        <v>4473</v>
      </c>
      <c r="AN1433" s="3">
        <v>190.4</v>
      </c>
      <c r="AO1433" t="s">
        <v>4399</v>
      </c>
      <c r="AP1433" t="s">
        <v>64</v>
      </c>
      <c r="AQ1433" t="s">
        <v>4475</v>
      </c>
      <c r="AR1433">
        <v>1361</v>
      </c>
      <c r="AS1433" t="s">
        <v>66</v>
      </c>
    </row>
    <row r="1434" spans="1:45" ht="16" x14ac:dyDescent="0.2">
      <c r="A1434">
        <v>3414</v>
      </c>
      <c r="B1434">
        <v>3414</v>
      </c>
      <c r="C1434" s="2">
        <v>45576.083333333343</v>
      </c>
      <c r="D1434" t="s">
        <v>1748</v>
      </c>
      <c r="E1434" t="s">
        <v>2165</v>
      </c>
      <c r="F1434" s="3">
        <v>52.9</v>
      </c>
      <c r="G1434" t="s">
        <v>47</v>
      </c>
      <c r="H1434" s="3">
        <v>0</v>
      </c>
      <c r="I1434" t="s">
        <v>48</v>
      </c>
      <c r="J1434">
        <v>2900</v>
      </c>
      <c r="K1434" t="s">
        <v>49</v>
      </c>
      <c r="L1434" t="s">
        <v>50</v>
      </c>
      <c r="M1434" t="s">
        <v>51</v>
      </c>
      <c r="N1434">
        <v>940</v>
      </c>
      <c r="O1434" t="s">
        <v>52</v>
      </c>
      <c r="P1434" t="s">
        <v>53</v>
      </c>
      <c r="T1434" t="s">
        <v>2313</v>
      </c>
      <c r="U1434" t="s">
        <v>4477</v>
      </c>
      <c r="V1434" t="s">
        <v>2902</v>
      </c>
      <c r="W1434" t="s">
        <v>56</v>
      </c>
      <c r="X1434" t="s">
        <v>4478</v>
      </c>
      <c r="Y1434" t="s">
        <v>3976</v>
      </c>
      <c r="Z1434" s="3">
        <v>19</v>
      </c>
      <c r="AA1434" t="s">
        <v>2316</v>
      </c>
      <c r="AB1434" t="s">
        <v>4479</v>
      </c>
      <c r="AC1434" t="s">
        <v>61</v>
      </c>
      <c r="AD1434" t="s">
        <v>61</v>
      </c>
      <c r="AE1434" t="s">
        <v>4480</v>
      </c>
      <c r="AF1434" t="s">
        <v>63</v>
      </c>
      <c r="AH1434">
        <v>0</v>
      </c>
      <c r="AI1434" s="2">
        <v>45576</v>
      </c>
      <c r="AJ1434" t="s">
        <v>64</v>
      </c>
      <c r="AK1434" t="s">
        <v>64</v>
      </c>
      <c r="AL1434" t="s">
        <v>4481</v>
      </c>
      <c r="AM1434" t="s">
        <v>4477</v>
      </c>
      <c r="AN1434" s="3">
        <v>52.9</v>
      </c>
      <c r="AO1434" t="s">
        <v>4479</v>
      </c>
      <c r="AP1434" t="s">
        <v>64</v>
      </c>
      <c r="AQ1434" t="s">
        <v>4480</v>
      </c>
      <c r="AR1434">
        <v>1362</v>
      </c>
      <c r="AS1434" t="s">
        <v>66</v>
      </c>
    </row>
    <row r="1435" spans="1:45" ht="16" x14ac:dyDescent="0.2">
      <c r="A1435">
        <v>3426</v>
      </c>
      <c r="B1435">
        <v>3426</v>
      </c>
      <c r="C1435" s="2">
        <v>45579.083333333343</v>
      </c>
      <c r="D1435" t="s">
        <v>1538</v>
      </c>
      <c r="E1435" t="s">
        <v>4482</v>
      </c>
      <c r="F1435" s="3">
        <v>35000</v>
      </c>
      <c r="G1435" t="s">
        <v>47</v>
      </c>
      <c r="H1435" s="3">
        <v>0</v>
      </c>
      <c r="I1435" t="s">
        <v>104</v>
      </c>
      <c r="J1435">
        <v>940</v>
      </c>
      <c r="K1435" t="s">
        <v>52</v>
      </c>
      <c r="L1435" t="s">
        <v>53</v>
      </c>
      <c r="N1435">
        <v>3200</v>
      </c>
      <c r="O1435" t="s">
        <v>49</v>
      </c>
      <c r="P1435" t="s">
        <v>105</v>
      </c>
      <c r="Q1435" t="s">
        <v>106</v>
      </c>
      <c r="T1435" t="s">
        <v>4483</v>
      </c>
      <c r="U1435" t="s">
        <v>4484</v>
      </c>
      <c r="V1435" t="s">
        <v>2910</v>
      </c>
      <c r="W1435" t="s">
        <v>752</v>
      </c>
      <c r="X1435" t="s">
        <v>4485</v>
      </c>
      <c r="Y1435" t="s">
        <v>4486</v>
      </c>
      <c r="Z1435" s="3">
        <v>0</v>
      </c>
      <c r="AA1435" t="s">
        <v>4487</v>
      </c>
      <c r="AB1435" t="s">
        <v>4488</v>
      </c>
      <c r="AC1435" t="s">
        <v>61</v>
      </c>
      <c r="AD1435" t="s">
        <v>61</v>
      </c>
      <c r="AE1435" t="s">
        <v>4489</v>
      </c>
      <c r="AF1435" t="s">
        <v>63</v>
      </c>
      <c r="AH1435">
        <v>0</v>
      </c>
      <c r="AI1435" s="2">
        <v>45579</v>
      </c>
      <c r="AJ1435" t="s">
        <v>64</v>
      </c>
      <c r="AK1435" t="s">
        <v>64</v>
      </c>
      <c r="AL1435" t="s">
        <v>4490</v>
      </c>
      <c r="AM1435" t="s">
        <v>4484</v>
      </c>
      <c r="AN1435" s="3">
        <v>35000</v>
      </c>
      <c r="AO1435" t="s">
        <v>4488</v>
      </c>
      <c r="AP1435" t="s">
        <v>64</v>
      </c>
      <c r="AQ1435" t="s">
        <v>4489</v>
      </c>
      <c r="AR1435">
        <v>1363</v>
      </c>
      <c r="AS1435" t="s">
        <v>66</v>
      </c>
    </row>
    <row r="1436" spans="1:45" ht="16" x14ac:dyDescent="0.2">
      <c r="A1436">
        <v>3416</v>
      </c>
      <c r="B1436">
        <v>3416</v>
      </c>
      <c r="C1436" s="2">
        <v>45580.083333333343</v>
      </c>
      <c r="E1436" t="s">
        <v>215</v>
      </c>
      <c r="F1436" s="3">
        <v>1233.99</v>
      </c>
      <c r="G1436" t="s">
        <v>47</v>
      </c>
      <c r="H1436" s="3">
        <v>0</v>
      </c>
      <c r="I1436" t="s">
        <v>48</v>
      </c>
      <c r="J1436">
        <v>1700</v>
      </c>
      <c r="K1436" t="s">
        <v>52</v>
      </c>
      <c r="L1436" t="s">
        <v>203</v>
      </c>
      <c r="N1436">
        <v>940</v>
      </c>
      <c r="O1436" t="s">
        <v>52</v>
      </c>
      <c r="P1436" t="s">
        <v>53</v>
      </c>
      <c r="T1436" t="s">
        <v>4491</v>
      </c>
      <c r="U1436" t="s">
        <v>4492</v>
      </c>
      <c r="Z1436" s="3"/>
      <c r="AF1436" t="s">
        <v>63</v>
      </c>
      <c r="AH1436">
        <v>0</v>
      </c>
      <c r="AI1436" s="2">
        <v>45580</v>
      </c>
      <c r="AJ1436" t="s">
        <v>64</v>
      </c>
      <c r="AK1436" t="s">
        <v>64</v>
      </c>
      <c r="AL1436" t="s">
        <v>4493</v>
      </c>
      <c r="AM1436" t="s">
        <v>4492</v>
      </c>
      <c r="AN1436" s="3"/>
      <c r="AP1436" t="s">
        <v>64</v>
      </c>
      <c r="AR1436">
        <v>1364</v>
      </c>
      <c r="AS1436" t="s">
        <v>66</v>
      </c>
    </row>
    <row r="1437" spans="1:45" ht="16" x14ac:dyDescent="0.2">
      <c r="A1437">
        <v>3508</v>
      </c>
      <c r="B1437">
        <v>3508</v>
      </c>
      <c r="C1437" s="2">
        <v>45587</v>
      </c>
      <c r="E1437" t="s">
        <v>4494</v>
      </c>
      <c r="F1437" s="3">
        <v>828.32</v>
      </c>
      <c r="G1437" t="s">
        <v>47</v>
      </c>
      <c r="H1437" s="3">
        <v>0</v>
      </c>
      <c r="I1437" t="s">
        <v>104</v>
      </c>
      <c r="J1437">
        <v>942</v>
      </c>
      <c r="K1437" t="s">
        <v>52</v>
      </c>
      <c r="L1437" t="s">
        <v>53</v>
      </c>
      <c r="N1437">
        <v>705</v>
      </c>
      <c r="O1437" t="s">
        <v>52</v>
      </c>
      <c r="P1437" t="s">
        <v>53</v>
      </c>
      <c r="T1437" t="s">
        <v>4495</v>
      </c>
      <c r="U1437" t="s">
        <v>4496</v>
      </c>
      <c r="Z1437" s="3"/>
      <c r="AF1437" t="s">
        <v>63</v>
      </c>
      <c r="AH1437">
        <v>0</v>
      </c>
      <c r="AI1437" s="2">
        <v>45587</v>
      </c>
      <c r="AJ1437" t="s">
        <v>64</v>
      </c>
      <c r="AK1437" t="s">
        <v>64</v>
      </c>
      <c r="AL1437" t="s">
        <v>4497</v>
      </c>
      <c r="AM1437" t="s">
        <v>4496</v>
      </c>
      <c r="AN1437" s="3"/>
      <c r="AP1437" t="s">
        <v>64</v>
      </c>
      <c r="AR1437">
        <v>1389</v>
      </c>
      <c r="AS1437" t="s">
        <v>66</v>
      </c>
    </row>
    <row r="1438" spans="1:45" ht="16" x14ac:dyDescent="0.2">
      <c r="A1438">
        <v>3526</v>
      </c>
      <c r="B1438">
        <v>3526</v>
      </c>
      <c r="C1438" s="2">
        <v>45587</v>
      </c>
      <c r="D1438" t="s">
        <v>1761</v>
      </c>
      <c r="E1438" t="s">
        <v>4330</v>
      </c>
      <c r="F1438" s="3">
        <v>22.41</v>
      </c>
      <c r="G1438" t="s">
        <v>47</v>
      </c>
      <c r="H1438" s="3">
        <v>0</v>
      </c>
      <c r="I1438" t="s">
        <v>48</v>
      </c>
      <c r="J1438">
        <v>2720</v>
      </c>
      <c r="K1438" t="s">
        <v>49</v>
      </c>
      <c r="L1438" t="s">
        <v>50</v>
      </c>
      <c r="M1438" t="s">
        <v>51</v>
      </c>
      <c r="N1438">
        <v>942</v>
      </c>
      <c r="O1438" t="s">
        <v>52</v>
      </c>
      <c r="P1438" t="s">
        <v>53</v>
      </c>
      <c r="T1438" t="s">
        <v>4498</v>
      </c>
      <c r="U1438" t="s">
        <v>4499</v>
      </c>
      <c r="V1438" t="s">
        <v>3045</v>
      </c>
      <c r="W1438" t="s">
        <v>56</v>
      </c>
      <c r="X1438" t="s">
        <v>4500</v>
      </c>
      <c r="Y1438" t="s">
        <v>2036</v>
      </c>
      <c r="Z1438" s="3">
        <v>19</v>
      </c>
      <c r="AA1438" t="s">
        <v>4501</v>
      </c>
      <c r="AB1438" t="s">
        <v>4502</v>
      </c>
      <c r="AC1438" t="s">
        <v>61</v>
      </c>
      <c r="AD1438" t="s">
        <v>61</v>
      </c>
      <c r="AE1438" t="s">
        <v>4503</v>
      </c>
      <c r="AF1438" t="s">
        <v>63</v>
      </c>
      <c r="AH1438">
        <v>0</v>
      </c>
      <c r="AI1438" s="2">
        <v>45587</v>
      </c>
      <c r="AJ1438" t="s">
        <v>64</v>
      </c>
      <c r="AK1438" t="s">
        <v>64</v>
      </c>
      <c r="AL1438" t="s">
        <v>4504</v>
      </c>
      <c r="AM1438" t="s">
        <v>4499</v>
      </c>
      <c r="AN1438" s="3">
        <v>22.41</v>
      </c>
      <c r="AO1438" t="s">
        <v>4502</v>
      </c>
      <c r="AP1438" t="s">
        <v>64</v>
      </c>
      <c r="AQ1438" t="s">
        <v>4503</v>
      </c>
      <c r="AR1438">
        <v>1387</v>
      </c>
      <c r="AS1438" t="s">
        <v>66</v>
      </c>
    </row>
    <row r="1439" spans="1:45" ht="16" x14ac:dyDescent="0.2">
      <c r="A1439">
        <v>3904</v>
      </c>
      <c r="B1439">
        <v>3904</v>
      </c>
      <c r="C1439" s="2">
        <v>45587</v>
      </c>
      <c r="D1439" t="s">
        <v>1761</v>
      </c>
      <c r="E1439" t="s">
        <v>4340</v>
      </c>
      <c r="F1439" s="3">
        <v>4.99</v>
      </c>
      <c r="G1439" t="s">
        <v>47</v>
      </c>
      <c r="H1439" s="3">
        <v>0</v>
      </c>
      <c r="I1439" t="s">
        <v>48</v>
      </c>
      <c r="J1439">
        <v>2720</v>
      </c>
      <c r="K1439" t="s">
        <v>49</v>
      </c>
      <c r="L1439" t="s">
        <v>50</v>
      </c>
      <c r="M1439" t="s">
        <v>51</v>
      </c>
      <c r="N1439">
        <v>942</v>
      </c>
      <c r="O1439" t="s">
        <v>52</v>
      </c>
      <c r="P1439" t="s">
        <v>53</v>
      </c>
      <c r="T1439" t="s">
        <v>1043</v>
      </c>
      <c r="U1439" t="s">
        <v>4505</v>
      </c>
      <c r="V1439" t="s">
        <v>3026</v>
      </c>
      <c r="W1439" t="s">
        <v>56</v>
      </c>
      <c r="X1439" t="s">
        <v>4506</v>
      </c>
      <c r="Y1439" t="s">
        <v>953</v>
      </c>
      <c r="Z1439" s="3">
        <v>19</v>
      </c>
      <c r="AA1439" t="s">
        <v>1046</v>
      </c>
      <c r="AB1439" t="s">
        <v>4507</v>
      </c>
      <c r="AC1439" t="s">
        <v>61</v>
      </c>
      <c r="AD1439" t="s">
        <v>61</v>
      </c>
      <c r="AE1439" t="s">
        <v>4508</v>
      </c>
      <c r="AF1439" t="s">
        <v>63</v>
      </c>
      <c r="AH1439">
        <v>0</v>
      </c>
      <c r="AI1439" s="2">
        <v>45587</v>
      </c>
      <c r="AJ1439" t="s">
        <v>64</v>
      </c>
      <c r="AK1439" t="s">
        <v>64</v>
      </c>
      <c r="AL1439" t="s">
        <v>4509</v>
      </c>
      <c r="AM1439" t="s">
        <v>4505</v>
      </c>
      <c r="AN1439" s="3">
        <v>4.99</v>
      </c>
      <c r="AO1439" t="s">
        <v>4507</v>
      </c>
      <c r="AP1439" t="s">
        <v>64</v>
      </c>
      <c r="AQ1439" t="s">
        <v>4508</v>
      </c>
      <c r="AR1439">
        <v>1388</v>
      </c>
      <c r="AS1439" t="s">
        <v>66</v>
      </c>
    </row>
    <row r="1440" spans="1:45" ht="16" x14ac:dyDescent="0.2">
      <c r="A1440">
        <v>3437</v>
      </c>
      <c r="B1440">
        <v>3437</v>
      </c>
      <c r="C1440" s="2">
        <v>45587.083333333343</v>
      </c>
      <c r="D1440" t="s">
        <v>1814</v>
      </c>
      <c r="E1440" t="s">
        <v>4510</v>
      </c>
      <c r="F1440" s="3">
        <v>22.04</v>
      </c>
      <c r="G1440" t="s">
        <v>47</v>
      </c>
      <c r="H1440" s="3">
        <v>0</v>
      </c>
      <c r="I1440" t="s">
        <v>48</v>
      </c>
      <c r="J1440">
        <v>2710</v>
      </c>
      <c r="K1440" t="s">
        <v>49</v>
      </c>
      <c r="L1440" t="s">
        <v>50</v>
      </c>
      <c r="M1440" t="s">
        <v>51</v>
      </c>
      <c r="N1440">
        <v>940</v>
      </c>
      <c r="O1440" t="s">
        <v>52</v>
      </c>
      <c r="P1440" t="s">
        <v>53</v>
      </c>
      <c r="T1440" t="s">
        <v>2332</v>
      </c>
      <c r="U1440" t="s">
        <v>4511</v>
      </c>
      <c r="V1440" t="s">
        <v>2892</v>
      </c>
      <c r="W1440" t="s">
        <v>56</v>
      </c>
      <c r="X1440" t="s">
        <v>4512</v>
      </c>
      <c r="Y1440" t="s">
        <v>2061</v>
      </c>
      <c r="Z1440" s="3">
        <v>19</v>
      </c>
      <c r="AA1440" t="s">
        <v>2335</v>
      </c>
      <c r="AB1440" t="s">
        <v>4513</v>
      </c>
      <c r="AC1440" t="s">
        <v>61</v>
      </c>
      <c r="AD1440" t="s">
        <v>61</v>
      </c>
      <c r="AE1440" t="s">
        <v>4514</v>
      </c>
      <c r="AF1440" t="s">
        <v>63</v>
      </c>
      <c r="AH1440">
        <v>0</v>
      </c>
      <c r="AI1440" s="2">
        <v>45587</v>
      </c>
      <c r="AJ1440" t="s">
        <v>64</v>
      </c>
      <c r="AK1440" t="s">
        <v>64</v>
      </c>
      <c r="AL1440" t="s">
        <v>4515</v>
      </c>
      <c r="AM1440" t="s">
        <v>4511</v>
      </c>
      <c r="AN1440" s="3">
        <v>22.04</v>
      </c>
      <c r="AO1440" t="s">
        <v>4513</v>
      </c>
      <c r="AP1440" t="s">
        <v>64</v>
      </c>
      <c r="AQ1440" t="s">
        <v>4514</v>
      </c>
      <c r="AR1440">
        <v>1374</v>
      </c>
      <c r="AS1440" t="s">
        <v>66</v>
      </c>
    </row>
    <row r="1441" spans="1:45" ht="16" x14ac:dyDescent="0.2">
      <c r="A1441">
        <v>3435</v>
      </c>
      <c r="B1441">
        <v>3435</v>
      </c>
      <c r="C1441" s="2">
        <v>45587.083333333343</v>
      </c>
      <c r="E1441" t="s">
        <v>744</v>
      </c>
      <c r="F1441" s="3">
        <v>828.32</v>
      </c>
      <c r="G1441" t="s">
        <v>47</v>
      </c>
      <c r="H1441" s="3">
        <v>0</v>
      </c>
      <c r="I1441" t="s">
        <v>48</v>
      </c>
      <c r="J1441">
        <v>705</v>
      </c>
      <c r="K1441" t="s">
        <v>52</v>
      </c>
      <c r="L1441" t="s">
        <v>53</v>
      </c>
      <c r="N1441">
        <v>940</v>
      </c>
      <c r="O1441" t="s">
        <v>52</v>
      </c>
      <c r="P1441" t="s">
        <v>53</v>
      </c>
      <c r="T1441" t="s">
        <v>4516</v>
      </c>
      <c r="U1441" t="s">
        <v>3501</v>
      </c>
      <c r="Z1441" s="3"/>
      <c r="AF1441" t="s">
        <v>63</v>
      </c>
      <c r="AH1441">
        <v>0</v>
      </c>
      <c r="AI1441" s="2">
        <v>45587</v>
      </c>
      <c r="AJ1441" t="s">
        <v>64</v>
      </c>
      <c r="AK1441" t="s">
        <v>64</v>
      </c>
      <c r="AL1441" t="s">
        <v>4517</v>
      </c>
      <c r="AM1441" t="s">
        <v>3501</v>
      </c>
      <c r="AN1441" s="3"/>
      <c r="AP1441" t="s">
        <v>64</v>
      </c>
      <c r="AR1441">
        <v>1375</v>
      </c>
      <c r="AS1441" t="s">
        <v>66</v>
      </c>
    </row>
    <row r="1442" spans="1:45" ht="16" x14ac:dyDescent="0.2">
      <c r="A1442">
        <v>3434</v>
      </c>
      <c r="B1442">
        <v>3434</v>
      </c>
      <c r="C1442" s="2">
        <v>45589.083333333343</v>
      </c>
      <c r="D1442" t="s">
        <v>1814</v>
      </c>
      <c r="E1442" t="s">
        <v>68</v>
      </c>
      <c r="F1442" s="3">
        <v>5.39</v>
      </c>
      <c r="G1442" t="s">
        <v>47</v>
      </c>
      <c r="H1442" s="3">
        <v>0</v>
      </c>
      <c r="I1442" t="s">
        <v>48</v>
      </c>
      <c r="J1442">
        <v>2710</v>
      </c>
      <c r="K1442" t="s">
        <v>49</v>
      </c>
      <c r="L1442" t="s">
        <v>50</v>
      </c>
      <c r="M1442" t="s">
        <v>51</v>
      </c>
      <c r="N1442">
        <v>940</v>
      </c>
      <c r="O1442" t="s">
        <v>52</v>
      </c>
      <c r="P1442" t="s">
        <v>53</v>
      </c>
      <c r="T1442" t="s">
        <v>4205</v>
      </c>
      <c r="U1442" t="s">
        <v>4518</v>
      </c>
      <c r="V1442" t="s">
        <v>2914</v>
      </c>
      <c r="W1442" t="s">
        <v>56</v>
      </c>
      <c r="X1442" t="s">
        <v>4519</v>
      </c>
      <c r="Y1442" t="s">
        <v>72</v>
      </c>
      <c r="Z1442" s="3">
        <v>19</v>
      </c>
      <c r="AA1442" t="s">
        <v>4208</v>
      </c>
      <c r="AB1442" t="s">
        <v>4520</v>
      </c>
      <c r="AC1442" t="s">
        <v>61</v>
      </c>
      <c r="AD1442" t="s">
        <v>61</v>
      </c>
      <c r="AE1442" t="s">
        <v>4521</v>
      </c>
      <c r="AF1442" t="s">
        <v>63</v>
      </c>
      <c r="AH1442">
        <v>0</v>
      </c>
      <c r="AI1442" s="2">
        <v>45589</v>
      </c>
      <c r="AJ1442" t="s">
        <v>64</v>
      </c>
      <c r="AK1442" t="s">
        <v>64</v>
      </c>
      <c r="AL1442" t="s">
        <v>4522</v>
      </c>
      <c r="AM1442" t="s">
        <v>4518</v>
      </c>
      <c r="AN1442" s="3">
        <v>5.39</v>
      </c>
      <c r="AO1442" t="s">
        <v>4520</v>
      </c>
      <c r="AP1442" t="s">
        <v>64</v>
      </c>
      <c r="AQ1442" t="s">
        <v>4521</v>
      </c>
      <c r="AR1442">
        <v>1373</v>
      </c>
      <c r="AS1442" t="s">
        <v>66</v>
      </c>
    </row>
    <row r="1443" spans="1:45" ht="16" x14ac:dyDescent="0.2">
      <c r="A1443">
        <v>3433</v>
      </c>
      <c r="B1443">
        <v>3433</v>
      </c>
      <c r="C1443" s="2">
        <v>45593.041666666657</v>
      </c>
      <c r="E1443" t="s">
        <v>256</v>
      </c>
      <c r="F1443" s="3">
        <v>2778.18</v>
      </c>
      <c r="G1443" t="s">
        <v>47</v>
      </c>
      <c r="H1443" s="3">
        <v>0</v>
      </c>
      <c r="I1443" t="s">
        <v>48</v>
      </c>
      <c r="J1443">
        <v>1705</v>
      </c>
      <c r="K1443" t="s">
        <v>52</v>
      </c>
      <c r="L1443" t="s">
        <v>203</v>
      </c>
      <c r="N1443">
        <v>940</v>
      </c>
      <c r="O1443" t="s">
        <v>52</v>
      </c>
      <c r="P1443" t="s">
        <v>53</v>
      </c>
      <c r="T1443" t="s">
        <v>3941</v>
      </c>
      <c r="U1443" t="s">
        <v>4523</v>
      </c>
      <c r="Z1443" s="3"/>
      <c r="AF1443" t="s">
        <v>63</v>
      </c>
      <c r="AH1443">
        <v>0</v>
      </c>
      <c r="AI1443" s="2">
        <v>45593</v>
      </c>
      <c r="AJ1443" t="s">
        <v>64</v>
      </c>
      <c r="AK1443" t="s">
        <v>64</v>
      </c>
      <c r="AL1443" t="s">
        <v>4524</v>
      </c>
      <c r="AM1443" t="s">
        <v>4523</v>
      </c>
      <c r="AN1443" s="3"/>
      <c r="AP1443" t="s">
        <v>64</v>
      </c>
      <c r="AR1443">
        <v>1372</v>
      </c>
      <c r="AS1443" t="s">
        <v>66</v>
      </c>
    </row>
    <row r="1444" spans="1:45" ht="16" x14ac:dyDescent="0.2">
      <c r="A1444">
        <v>3438</v>
      </c>
      <c r="B1444">
        <v>3438</v>
      </c>
      <c r="C1444" s="2">
        <v>45594.041666666657</v>
      </c>
      <c r="E1444" t="s">
        <v>4525</v>
      </c>
      <c r="F1444" s="3">
        <v>6100.73</v>
      </c>
      <c r="G1444" t="s">
        <v>47</v>
      </c>
      <c r="H1444" s="3">
        <v>0</v>
      </c>
      <c r="I1444" t="s">
        <v>48</v>
      </c>
      <c r="J1444">
        <v>1712</v>
      </c>
      <c r="K1444" t="s">
        <v>52</v>
      </c>
      <c r="L1444" t="s">
        <v>203</v>
      </c>
      <c r="N1444">
        <v>940</v>
      </c>
      <c r="O1444" t="s">
        <v>52</v>
      </c>
      <c r="P1444" t="s">
        <v>53</v>
      </c>
      <c r="T1444" t="s">
        <v>4526</v>
      </c>
      <c r="U1444" t="s">
        <v>4527</v>
      </c>
      <c r="Z1444" s="3"/>
      <c r="AF1444" t="s">
        <v>63</v>
      </c>
      <c r="AH1444">
        <v>0</v>
      </c>
      <c r="AI1444" s="2">
        <v>45594</v>
      </c>
      <c r="AJ1444" t="s">
        <v>64</v>
      </c>
      <c r="AK1444" t="s">
        <v>64</v>
      </c>
      <c r="AL1444" t="s">
        <v>4528</v>
      </c>
      <c r="AM1444" t="s">
        <v>4527</v>
      </c>
      <c r="AN1444" s="3"/>
      <c r="AP1444" t="s">
        <v>64</v>
      </c>
      <c r="AR1444">
        <v>1371</v>
      </c>
      <c r="AS1444" t="s">
        <v>66</v>
      </c>
    </row>
    <row r="1445" spans="1:45" ht="16" x14ac:dyDescent="0.2">
      <c r="A1445">
        <v>3432</v>
      </c>
      <c r="B1445">
        <v>3432</v>
      </c>
      <c r="C1445" s="2">
        <v>45594.041666666657</v>
      </c>
      <c r="E1445" t="s">
        <v>582</v>
      </c>
      <c r="F1445" s="3">
        <v>1071.31</v>
      </c>
      <c r="G1445" t="s">
        <v>47</v>
      </c>
      <c r="H1445" s="3">
        <v>0</v>
      </c>
      <c r="I1445" t="s">
        <v>48</v>
      </c>
      <c r="J1445">
        <v>1705</v>
      </c>
      <c r="K1445" t="s">
        <v>52</v>
      </c>
      <c r="L1445" t="s">
        <v>203</v>
      </c>
      <c r="N1445">
        <v>940</v>
      </c>
      <c r="O1445" t="s">
        <v>52</v>
      </c>
      <c r="P1445" t="s">
        <v>53</v>
      </c>
      <c r="T1445" t="s">
        <v>4529</v>
      </c>
      <c r="U1445" t="s">
        <v>4530</v>
      </c>
      <c r="Z1445" s="3"/>
      <c r="AF1445" t="s">
        <v>63</v>
      </c>
      <c r="AH1445">
        <v>0</v>
      </c>
      <c r="AI1445" s="2">
        <v>45594</v>
      </c>
      <c r="AJ1445" t="s">
        <v>64</v>
      </c>
      <c r="AK1445" t="s">
        <v>64</v>
      </c>
      <c r="AL1445" t="s">
        <v>4531</v>
      </c>
      <c r="AM1445" t="s">
        <v>4530</v>
      </c>
      <c r="AN1445" s="3"/>
      <c r="AP1445" t="s">
        <v>64</v>
      </c>
      <c r="AR1445">
        <v>1370</v>
      </c>
      <c r="AS1445" t="s">
        <v>66</v>
      </c>
    </row>
    <row r="1446" spans="1:45" ht="16" x14ac:dyDescent="0.2">
      <c r="A1446">
        <v>3440</v>
      </c>
      <c r="B1446">
        <v>3440</v>
      </c>
      <c r="C1446" s="2">
        <v>45595.041666666657</v>
      </c>
      <c r="D1446" t="s">
        <v>1761</v>
      </c>
      <c r="E1446" t="s">
        <v>4174</v>
      </c>
      <c r="F1446" s="3">
        <v>954.05</v>
      </c>
      <c r="G1446" t="s">
        <v>47</v>
      </c>
      <c r="H1446" s="3">
        <v>0</v>
      </c>
      <c r="I1446" t="s">
        <v>48</v>
      </c>
      <c r="J1446">
        <v>2722</v>
      </c>
      <c r="K1446" t="s">
        <v>49</v>
      </c>
      <c r="L1446" t="s">
        <v>50</v>
      </c>
      <c r="M1446" t="s">
        <v>51</v>
      </c>
      <c r="N1446">
        <v>940</v>
      </c>
      <c r="O1446" t="s">
        <v>52</v>
      </c>
      <c r="P1446" t="s">
        <v>53</v>
      </c>
      <c r="T1446" t="s">
        <v>4532</v>
      </c>
      <c r="U1446" t="s">
        <v>4533</v>
      </c>
      <c r="V1446" t="s">
        <v>2932</v>
      </c>
      <c r="W1446" t="s">
        <v>56</v>
      </c>
      <c r="X1446" t="s">
        <v>4534</v>
      </c>
      <c r="Y1446" t="s">
        <v>3455</v>
      </c>
      <c r="Z1446" s="3">
        <v>0</v>
      </c>
      <c r="AA1446" t="s">
        <v>4535</v>
      </c>
      <c r="AB1446" t="s">
        <v>4536</v>
      </c>
      <c r="AC1446" t="s">
        <v>61</v>
      </c>
      <c r="AD1446" t="s">
        <v>61</v>
      </c>
      <c r="AE1446" t="s">
        <v>4537</v>
      </c>
      <c r="AF1446" t="s">
        <v>63</v>
      </c>
      <c r="AH1446">
        <v>0</v>
      </c>
      <c r="AI1446" s="2">
        <v>45595</v>
      </c>
      <c r="AJ1446" t="s">
        <v>64</v>
      </c>
      <c r="AK1446" t="s">
        <v>64</v>
      </c>
      <c r="AL1446" t="s">
        <v>4538</v>
      </c>
      <c r="AM1446" t="s">
        <v>4533</v>
      </c>
      <c r="AN1446" s="3">
        <v>966.47</v>
      </c>
      <c r="AO1446" t="s">
        <v>4536</v>
      </c>
      <c r="AP1446" t="s">
        <v>64</v>
      </c>
      <c r="AQ1446" t="s">
        <v>4537</v>
      </c>
      <c r="AR1446">
        <v>1369</v>
      </c>
      <c r="AS1446" t="s">
        <v>66</v>
      </c>
    </row>
    <row r="1447" spans="1:45" ht="16" x14ac:dyDescent="0.2">
      <c r="A1447">
        <v>3441</v>
      </c>
      <c r="B1447">
        <v>3441</v>
      </c>
      <c r="C1447" s="2">
        <v>45595.041666666657</v>
      </c>
      <c r="D1447" t="s">
        <v>1748</v>
      </c>
      <c r="E1447" t="s">
        <v>4539</v>
      </c>
      <c r="F1447" s="3">
        <v>14</v>
      </c>
      <c r="G1447" t="s">
        <v>47</v>
      </c>
      <c r="H1447" s="3">
        <v>0</v>
      </c>
      <c r="I1447" t="s">
        <v>48</v>
      </c>
      <c r="J1447">
        <v>2705</v>
      </c>
      <c r="K1447" t="s">
        <v>49</v>
      </c>
      <c r="L1447" t="s">
        <v>50</v>
      </c>
      <c r="M1447" t="s">
        <v>51</v>
      </c>
      <c r="N1447">
        <v>940</v>
      </c>
      <c r="O1447" t="s">
        <v>52</v>
      </c>
      <c r="P1447" t="s">
        <v>53</v>
      </c>
      <c r="T1447" t="s">
        <v>4532</v>
      </c>
      <c r="U1447" t="s">
        <v>4533</v>
      </c>
      <c r="V1447" t="s">
        <v>2932</v>
      </c>
      <c r="W1447" t="s">
        <v>56</v>
      </c>
      <c r="X1447" t="s">
        <v>4534</v>
      </c>
      <c r="Y1447" t="s">
        <v>3455</v>
      </c>
      <c r="Z1447" s="3">
        <v>0</v>
      </c>
      <c r="AA1447" t="s">
        <v>4535</v>
      </c>
      <c r="AB1447" t="s">
        <v>4536</v>
      </c>
      <c r="AC1447" t="s">
        <v>61</v>
      </c>
      <c r="AD1447" t="s">
        <v>61</v>
      </c>
      <c r="AE1447" t="s">
        <v>4537</v>
      </c>
      <c r="AF1447" t="s">
        <v>63</v>
      </c>
      <c r="AH1447">
        <v>0</v>
      </c>
      <c r="AI1447" s="2">
        <v>45595</v>
      </c>
      <c r="AJ1447" t="s">
        <v>64</v>
      </c>
      <c r="AK1447" t="s">
        <v>64</v>
      </c>
      <c r="AL1447" t="s">
        <v>4538</v>
      </c>
      <c r="AM1447" t="s">
        <v>4533</v>
      </c>
      <c r="AN1447" s="3">
        <v>966.47</v>
      </c>
      <c r="AO1447" t="s">
        <v>4536</v>
      </c>
      <c r="AP1447" t="s">
        <v>64</v>
      </c>
      <c r="AQ1447" t="s">
        <v>4537</v>
      </c>
      <c r="AR1447">
        <v>1369</v>
      </c>
      <c r="AS1447" t="s">
        <v>66</v>
      </c>
    </row>
    <row r="1448" spans="1:45" ht="16" x14ac:dyDescent="0.2">
      <c r="A1448">
        <v>3417</v>
      </c>
      <c r="B1448">
        <v>3417</v>
      </c>
      <c r="C1448" s="2">
        <v>45596</v>
      </c>
      <c r="E1448" t="s">
        <v>205</v>
      </c>
      <c r="F1448" s="3">
        <v>816.63</v>
      </c>
      <c r="G1448" t="s">
        <v>47</v>
      </c>
      <c r="H1448" s="3">
        <v>0</v>
      </c>
      <c r="I1448" t="s">
        <v>104</v>
      </c>
      <c r="J1448">
        <v>1730</v>
      </c>
      <c r="K1448" t="s">
        <v>52</v>
      </c>
      <c r="L1448" t="s">
        <v>203</v>
      </c>
      <c r="N1448">
        <v>1700</v>
      </c>
      <c r="O1448" t="s">
        <v>52</v>
      </c>
      <c r="P1448" t="s">
        <v>203</v>
      </c>
      <c r="T1448" t="s">
        <v>64</v>
      </c>
      <c r="Z1448" s="3"/>
      <c r="AF1448" t="s">
        <v>63</v>
      </c>
      <c r="AH1448">
        <v>0</v>
      </c>
      <c r="AI1448" s="2">
        <v>45596</v>
      </c>
      <c r="AJ1448" t="s">
        <v>64</v>
      </c>
      <c r="AK1448" t="s">
        <v>64</v>
      </c>
      <c r="AL1448" t="s">
        <v>64</v>
      </c>
      <c r="AN1448" s="3"/>
      <c r="AP1448" t="s">
        <v>64</v>
      </c>
      <c r="AR1448" t="s">
        <v>64</v>
      </c>
      <c r="AS1448" t="s">
        <v>66</v>
      </c>
    </row>
    <row r="1449" spans="1:45" ht="16" x14ac:dyDescent="0.2">
      <c r="A1449">
        <v>3418</v>
      </c>
      <c r="B1449">
        <v>3418</v>
      </c>
      <c r="C1449" s="2">
        <v>45596</v>
      </c>
      <c r="E1449" t="s">
        <v>370</v>
      </c>
      <c r="F1449" s="3">
        <v>2397.44</v>
      </c>
      <c r="G1449" t="s">
        <v>47</v>
      </c>
      <c r="H1449" s="3">
        <v>0</v>
      </c>
      <c r="I1449" t="s">
        <v>104</v>
      </c>
      <c r="J1449">
        <v>1730</v>
      </c>
      <c r="K1449" t="s">
        <v>52</v>
      </c>
      <c r="L1449" t="s">
        <v>203</v>
      </c>
      <c r="N1449">
        <v>1705</v>
      </c>
      <c r="O1449" t="s">
        <v>52</v>
      </c>
      <c r="P1449" t="s">
        <v>203</v>
      </c>
      <c r="T1449" t="s">
        <v>64</v>
      </c>
      <c r="Z1449" s="3"/>
      <c r="AF1449" t="s">
        <v>63</v>
      </c>
      <c r="AH1449">
        <v>0</v>
      </c>
      <c r="AI1449" s="2">
        <v>45596</v>
      </c>
      <c r="AJ1449" t="s">
        <v>64</v>
      </c>
      <c r="AK1449" t="s">
        <v>64</v>
      </c>
      <c r="AL1449" t="s">
        <v>64</v>
      </c>
      <c r="AN1449" s="3"/>
      <c r="AP1449" t="s">
        <v>64</v>
      </c>
      <c r="AR1449" t="s">
        <v>64</v>
      </c>
      <c r="AS1449" t="s">
        <v>66</v>
      </c>
    </row>
    <row r="1450" spans="1:45" ht="16" x14ac:dyDescent="0.2">
      <c r="A1450">
        <v>3419</v>
      </c>
      <c r="B1450">
        <v>3419</v>
      </c>
      <c r="C1450" s="2">
        <v>45596</v>
      </c>
      <c r="E1450" t="s">
        <v>202</v>
      </c>
      <c r="F1450" s="3">
        <v>3772.34</v>
      </c>
      <c r="G1450" t="s">
        <v>47</v>
      </c>
      <c r="H1450" s="3">
        <v>0</v>
      </c>
      <c r="I1450" t="s">
        <v>104</v>
      </c>
      <c r="J1450">
        <v>1730</v>
      </c>
      <c r="K1450" t="s">
        <v>52</v>
      </c>
      <c r="L1450" t="s">
        <v>203</v>
      </c>
      <c r="N1450">
        <v>1712</v>
      </c>
      <c r="O1450" t="s">
        <v>52</v>
      </c>
      <c r="P1450" t="s">
        <v>203</v>
      </c>
      <c r="T1450" t="s">
        <v>64</v>
      </c>
      <c r="Z1450" s="3"/>
      <c r="AF1450" t="s">
        <v>63</v>
      </c>
      <c r="AH1450">
        <v>0</v>
      </c>
      <c r="AI1450" s="2">
        <v>45596</v>
      </c>
      <c r="AJ1450" t="s">
        <v>64</v>
      </c>
      <c r="AK1450" t="s">
        <v>64</v>
      </c>
      <c r="AL1450" t="s">
        <v>64</v>
      </c>
      <c r="AN1450" s="3"/>
      <c r="AP1450" t="s">
        <v>64</v>
      </c>
      <c r="AR1450" t="s">
        <v>64</v>
      </c>
      <c r="AS1450" t="s">
        <v>66</v>
      </c>
    </row>
    <row r="1451" spans="1:45" ht="16" x14ac:dyDescent="0.2">
      <c r="A1451">
        <v>3420</v>
      </c>
      <c r="B1451">
        <v>3420</v>
      </c>
      <c r="C1451" s="2">
        <v>45596</v>
      </c>
      <c r="D1451" t="s">
        <v>1934</v>
      </c>
      <c r="E1451" t="s">
        <v>206</v>
      </c>
      <c r="F1451" s="3">
        <v>3220.01</v>
      </c>
      <c r="G1451" t="s">
        <v>47</v>
      </c>
      <c r="H1451" s="3">
        <v>0</v>
      </c>
      <c r="I1451" t="s">
        <v>104</v>
      </c>
      <c r="J1451">
        <v>2551</v>
      </c>
      <c r="K1451" t="s">
        <v>49</v>
      </c>
      <c r="L1451" t="s">
        <v>50</v>
      </c>
      <c r="M1451" t="s">
        <v>51</v>
      </c>
      <c r="N1451">
        <v>1730</v>
      </c>
      <c r="O1451" t="s">
        <v>52</v>
      </c>
      <c r="P1451" t="s">
        <v>203</v>
      </c>
      <c r="T1451" t="s">
        <v>64</v>
      </c>
      <c r="Z1451" s="3"/>
      <c r="AF1451" t="s">
        <v>63</v>
      </c>
      <c r="AH1451">
        <v>0</v>
      </c>
      <c r="AI1451" s="2">
        <v>45596</v>
      </c>
      <c r="AJ1451" t="s">
        <v>64</v>
      </c>
      <c r="AK1451" t="s">
        <v>64</v>
      </c>
      <c r="AL1451" t="s">
        <v>64</v>
      </c>
      <c r="AN1451" s="3"/>
      <c r="AP1451" t="s">
        <v>64</v>
      </c>
      <c r="AR1451" t="s">
        <v>64</v>
      </c>
      <c r="AS1451" t="s">
        <v>66</v>
      </c>
    </row>
    <row r="1452" spans="1:45" ht="16" x14ac:dyDescent="0.2">
      <c r="A1452">
        <v>3421</v>
      </c>
      <c r="B1452">
        <v>3421</v>
      </c>
      <c r="C1452" s="2">
        <v>45596</v>
      </c>
      <c r="D1452" t="s">
        <v>1935</v>
      </c>
      <c r="E1452" t="s">
        <v>206</v>
      </c>
      <c r="F1452" s="3">
        <v>2492.81</v>
      </c>
      <c r="G1452" t="s">
        <v>47</v>
      </c>
      <c r="H1452" s="3">
        <v>0</v>
      </c>
      <c r="I1452" t="s">
        <v>104</v>
      </c>
      <c r="J1452">
        <v>2551</v>
      </c>
      <c r="K1452" t="s">
        <v>49</v>
      </c>
      <c r="L1452" t="s">
        <v>50</v>
      </c>
      <c r="M1452" t="s">
        <v>51</v>
      </c>
      <c r="N1452">
        <v>1730</v>
      </c>
      <c r="O1452" t="s">
        <v>52</v>
      </c>
      <c r="P1452" t="s">
        <v>203</v>
      </c>
      <c r="T1452" t="s">
        <v>64</v>
      </c>
      <c r="Z1452" s="3"/>
      <c r="AF1452" t="s">
        <v>63</v>
      </c>
      <c r="AH1452">
        <v>0</v>
      </c>
      <c r="AI1452" s="2">
        <v>45596</v>
      </c>
      <c r="AJ1452" t="s">
        <v>64</v>
      </c>
      <c r="AK1452" t="s">
        <v>64</v>
      </c>
      <c r="AL1452" t="s">
        <v>64</v>
      </c>
      <c r="AN1452" s="3"/>
      <c r="AP1452" t="s">
        <v>64</v>
      </c>
      <c r="AR1452" t="s">
        <v>64</v>
      </c>
      <c r="AS1452" t="s">
        <v>66</v>
      </c>
    </row>
    <row r="1453" spans="1:45" ht="16" x14ac:dyDescent="0.2">
      <c r="A1453">
        <v>3488</v>
      </c>
      <c r="B1453">
        <v>3488</v>
      </c>
      <c r="C1453" s="2">
        <v>45596</v>
      </c>
      <c r="E1453" t="s">
        <v>202</v>
      </c>
      <c r="F1453" s="3">
        <v>2328.39</v>
      </c>
      <c r="G1453" t="s">
        <v>47</v>
      </c>
      <c r="H1453" s="3">
        <v>0</v>
      </c>
      <c r="I1453" t="s">
        <v>104</v>
      </c>
      <c r="J1453">
        <v>1730</v>
      </c>
      <c r="K1453" t="s">
        <v>52</v>
      </c>
      <c r="L1453" t="s">
        <v>203</v>
      </c>
      <c r="N1453">
        <v>1712</v>
      </c>
      <c r="O1453" t="s">
        <v>52</v>
      </c>
      <c r="P1453" t="s">
        <v>203</v>
      </c>
      <c r="T1453" t="s">
        <v>64</v>
      </c>
      <c r="Z1453" s="3"/>
      <c r="AF1453" t="s">
        <v>63</v>
      </c>
      <c r="AH1453">
        <v>0</v>
      </c>
      <c r="AI1453" s="2">
        <v>45596</v>
      </c>
      <c r="AJ1453" t="s">
        <v>64</v>
      </c>
      <c r="AK1453" t="s">
        <v>64</v>
      </c>
      <c r="AL1453" t="s">
        <v>64</v>
      </c>
      <c r="AN1453" s="3"/>
      <c r="AP1453" t="s">
        <v>64</v>
      </c>
      <c r="AR1453" t="s">
        <v>64</v>
      </c>
      <c r="AS1453" t="s">
        <v>66</v>
      </c>
    </row>
    <row r="1454" spans="1:45" ht="16" x14ac:dyDescent="0.2">
      <c r="A1454">
        <v>3489</v>
      </c>
      <c r="B1454">
        <v>3489</v>
      </c>
      <c r="C1454" s="2">
        <v>45596</v>
      </c>
      <c r="E1454" t="s">
        <v>205</v>
      </c>
      <c r="F1454" s="3">
        <v>1437.77</v>
      </c>
      <c r="G1454" t="s">
        <v>47</v>
      </c>
      <c r="H1454" s="3">
        <v>0</v>
      </c>
      <c r="I1454" t="s">
        <v>104</v>
      </c>
      <c r="J1454">
        <v>1730</v>
      </c>
      <c r="K1454" t="s">
        <v>52</v>
      </c>
      <c r="L1454" t="s">
        <v>203</v>
      </c>
      <c r="N1454">
        <v>1705</v>
      </c>
      <c r="O1454" t="s">
        <v>52</v>
      </c>
      <c r="P1454" t="s">
        <v>203</v>
      </c>
      <c r="T1454" t="s">
        <v>64</v>
      </c>
      <c r="Z1454" s="3"/>
      <c r="AF1454" t="s">
        <v>63</v>
      </c>
      <c r="AH1454">
        <v>0</v>
      </c>
      <c r="AI1454" s="2">
        <v>45596</v>
      </c>
      <c r="AJ1454" t="s">
        <v>64</v>
      </c>
      <c r="AK1454" t="s">
        <v>64</v>
      </c>
      <c r="AL1454" t="s">
        <v>64</v>
      </c>
      <c r="AN1454" s="3"/>
      <c r="AP1454" t="s">
        <v>64</v>
      </c>
      <c r="AR1454" t="s">
        <v>64</v>
      </c>
      <c r="AS1454" t="s">
        <v>66</v>
      </c>
    </row>
    <row r="1455" spans="1:45" ht="16" x14ac:dyDescent="0.2">
      <c r="A1455">
        <v>3490</v>
      </c>
      <c r="B1455">
        <v>3490</v>
      </c>
      <c r="C1455" s="2">
        <v>45596</v>
      </c>
      <c r="E1455" t="s">
        <v>205</v>
      </c>
      <c r="F1455" s="3">
        <v>420.36</v>
      </c>
      <c r="G1455" t="s">
        <v>47</v>
      </c>
      <c r="H1455" s="3">
        <v>0</v>
      </c>
      <c r="I1455" t="s">
        <v>104</v>
      </c>
      <c r="J1455">
        <v>1730</v>
      </c>
      <c r="K1455" t="s">
        <v>52</v>
      </c>
      <c r="L1455" t="s">
        <v>203</v>
      </c>
      <c r="N1455">
        <v>1700</v>
      </c>
      <c r="O1455" t="s">
        <v>52</v>
      </c>
      <c r="P1455" t="s">
        <v>203</v>
      </c>
      <c r="T1455" t="s">
        <v>64</v>
      </c>
      <c r="Z1455" s="3"/>
      <c r="AF1455" t="s">
        <v>63</v>
      </c>
      <c r="AH1455">
        <v>0</v>
      </c>
      <c r="AI1455" s="2">
        <v>45596</v>
      </c>
      <c r="AJ1455" t="s">
        <v>64</v>
      </c>
      <c r="AK1455" t="s">
        <v>64</v>
      </c>
      <c r="AL1455" t="s">
        <v>64</v>
      </c>
      <c r="AN1455" s="3"/>
      <c r="AP1455" t="s">
        <v>64</v>
      </c>
      <c r="AR1455" t="s">
        <v>64</v>
      </c>
      <c r="AS1455" t="s">
        <v>66</v>
      </c>
    </row>
    <row r="1456" spans="1:45" ht="16" x14ac:dyDescent="0.2">
      <c r="A1456">
        <v>3613</v>
      </c>
      <c r="B1456">
        <v>3613</v>
      </c>
      <c r="C1456" s="2">
        <v>45596</v>
      </c>
      <c r="E1456" t="s">
        <v>2635</v>
      </c>
      <c r="F1456" s="3">
        <v>143</v>
      </c>
      <c r="G1456" t="s">
        <v>47</v>
      </c>
      <c r="H1456" s="3">
        <v>0</v>
      </c>
      <c r="I1456" t="s">
        <v>104</v>
      </c>
      <c r="J1456">
        <v>2551</v>
      </c>
      <c r="K1456" t="s">
        <v>49</v>
      </c>
      <c r="L1456" t="s">
        <v>50</v>
      </c>
      <c r="M1456" t="s">
        <v>51</v>
      </c>
      <c r="N1456">
        <v>1730</v>
      </c>
      <c r="O1456" t="s">
        <v>52</v>
      </c>
      <c r="P1456" t="s">
        <v>203</v>
      </c>
      <c r="T1456" t="s">
        <v>64</v>
      </c>
      <c r="Z1456" s="3"/>
      <c r="AF1456" t="s">
        <v>63</v>
      </c>
      <c r="AH1456">
        <v>0</v>
      </c>
      <c r="AI1456" s="2">
        <v>45596</v>
      </c>
      <c r="AJ1456" t="s">
        <v>64</v>
      </c>
      <c r="AK1456" t="s">
        <v>64</v>
      </c>
      <c r="AL1456" t="s">
        <v>64</v>
      </c>
      <c r="AN1456" s="3"/>
      <c r="AP1456" t="s">
        <v>64</v>
      </c>
      <c r="AR1456" t="s">
        <v>64</v>
      </c>
      <c r="AS1456" t="s">
        <v>66</v>
      </c>
    </row>
    <row r="1457" spans="1:45" ht="16" x14ac:dyDescent="0.2">
      <c r="A1457">
        <v>3655</v>
      </c>
      <c r="B1457">
        <v>3655</v>
      </c>
      <c r="C1457" s="2">
        <v>45596</v>
      </c>
      <c r="D1457" t="s">
        <v>1936</v>
      </c>
      <c r="E1457" t="s">
        <v>206</v>
      </c>
      <c r="F1457" s="3">
        <v>3290.09</v>
      </c>
      <c r="G1457" t="s">
        <v>47</v>
      </c>
      <c r="H1457" s="3">
        <v>0</v>
      </c>
      <c r="I1457" t="s">
        <v>104</v>
      </c>
      <c r="J1457">
        <v>2551</v>
      </c>
      <c r="K1457" t="s">
        <v>49</v>
      </c>
      <c r="L1457" t="s">
        <v>50</v>
      </c>
      <c r="M1457" t="s">
        <v>51</v>
      </c>
      <c r="N1457">
        <v>1730</v>
      </c>
      <c r="O1457" t="s">
        <v>52</v>
      </c>
      <c r="P1457" t="s">
        <v>203</v>
      </c>
      <c r="T1457" t="s">
        <v>64</v>
      </c>
      <c r="Z1457" s="3"/>
      <c r="AF1457" t="s">
        <v>63</v>
      </c>
      <c r="AH1457">
        <v>0</v>
      </c>
      <c r="AI1457" s="2">
        <v>45596</v>
      </c>
      <c r="AJ1457" t="s">
        <v>64</v>
      </c>
      <c r="AK1457" t="s">
        <v>64</v>
      </c>
      <c r="AL1457" t="s">
        <v>64</v>
      </c>
      <c r="AN1457" s="3"/>
      <c r="AP1457" t="s">
        <v>64</v>
      </c>
      <c r="AR1457" t="s">
        <v>64</v>
      </c>
      <c r="AS1457" t="s">
        <v>66</v>
      </c>
    </row>
    <row r="1458" spans="1:45" ht="16" x14ac:dyDescent="0.2">
      <c r="A1458">
        <v>3656</v>
      </c>
      <c r="B1458">
        <v>3656</v>
      </c>
      <c r="C1458" s="2">
        <v>45596</v>
      </c>
      <c r="D1458" t="s">
        <v>1936</v>
      </c>
      <c r="E1458" t="s">
        <v>204</v>
      </c>
      <c r="F1458" s="3">
        <v>753.43</v>
      </c>
      <c r="G1458" t="s">
        <v>47</v>
      </c>
      <c r="H1458" s="3">
        <v>0</v>
      </c>
      <c r="I1458" t="s">
        <v>104</v>
      </c>
      <c r="J1458">
        <v>2555</v>
      </c>
      <c r="K1458" t="s">
        <v>49</v>
      </c>
      <c r="L1458" t="s">
        <v>50</v>
      </c>
      <c r="M1458" t="s">
        <v>51</v>
      </c>
      <c r="N1458">
        <v>1730</v>
      </c>
      <c r="O1458" t="s">
        <v>52</v>
      </c>
      <c r="P1458" t="s">
        <v>203</v>
      </c>
      <c r="T1458" t="s">
        <v>64</v>
      </c>
      <c r="Z1458" s="3"/>
      <c r="AF1458" t="s">
        <v>63</v>
      </c>
      <c r="AH1458">
        <v>0</v>
      </c>
      <c r="AI1458" s="2">
        <v>45596</v>
      </c>
      <c r="AJ1458" t="s">
        <v>64</v>
      </c>
      <c r="AK1458" t="s">
        <v>64</v>
      </c>
      <c r="AL1458" t="s">
        <v>64</v>
      </c>
      <c r="AN1458" s="3"/>
      <c r="AP1458" t="s">
        <v>64</v>
      </c>
      <c r="AR1458" t="s">
        <v>64</v>
      </c>
      <c r="AS1458" t="s">
        <v>66</v>
      </c>
    </row>
    <row r="1459" spans="1:45" ht="16" x14ac:dyDescent="0.2">
      <c r="A1459">
        <v>3657</v>
      </c>
      <c r="B1459">
        <v>3657</v>
      </c>
      <c r="C1459" s="2">
        <v>45596</v>
      </c>
      <c r="D1459" t="s">
        <v>1935</v>
      </c>
      <c r="E1459" t="s">
        <v>204</v>
      </c>
      <c r="F1459" s="3">
        <v>561.4</v>
      </c>
      <c r="G1459" t="s">
        <v>47</v>
      </c>
      <c r="H1459" s="3">
        <v>0</v>
      </c>
      <c r="I1459" t="s">
        <v>104</v>
      </c>
      <c r="J1459">
        <v>2555</v>
      </c>
      <c r="K1459" t="s">
        <v>49</v>
      </c>
      <c r="L1459" t="s">
        <v>50</v>
      </c>
      <c r="M1459" t="s">
        <v>51</v>
      </c>
      <c r="N1459">
        <v>1730</v>
      </c>
      <c r="O1459" t="s">
        <v>52</v>
      </c>
      <c r="P1459" t="s">
        <v>203</v>
      </c>
      <c r="T1459" t="s">
        <v>64</v>
      </c>
      <c r="Z1459" s="3"/>
      <c r="AF1459" t="s">
        <v>63</v>
      </c>
      <c r="AH1459">
        <v>0</v>
      </c>
      <c r="AI1459" s="2">
        <v>45596</v>
      </c>
      <c r="AJ1459" t="s">
        <v>64</v>
      </c>
      <c r="AK1459" t="s">
        <v>64</v>
      </c>
      <c r="AL1459" t="s">
        <v>64</v>
      </c>
      <c r="AN1459" s="3"/>
      <c r="AP1459" t="s">
        <v>64</v>
      </c>
      <c r="AR1459" t="s">
        <v>64</v>
      </c>
      <c r="AS1459" t="s">
        <v>66</v>
      </c>
    </row>
    <row r="1460" spans="1:45" ht="16" x14ac:dyDescent="0.2">
      <c r="A1460">
        <v>3658</v>
      </c>
      <c r="B1460">
        <v>3658</v>
      </c>
      <c r="C1460" s="2">
        <v>45596</v>
      </c>
      <c r="D1460" t="s">
        <v>1934</v>
      </c>
      <c r="E1460" t="s">
        <v>204</v>
      </c>
      <c r="F1460" s="3">
        <v>712.19</v>
      </c>
      <c r="G1460" t="s">
        <v>47</v>
      </c>
      <c r="H1460" s="3">
        <v>0</v>
      </c>
      <c r="I1460" t="s">
        <v>104</v>
      </c>
      <c r="J1460">
        <v>2555</v>
      </c>
      <c r="K1460" t="s">
        <v>49</v>
      </c>
      <c r="L1460" t="s">
        <v>50</v>
      </c>
      <c r="M1460" t="s">
        <v>51</v>
      </c>
      <c r="N1460">
        <v>1730</v>
      </c>
      <c r="O1460" t="s">
        <v>52</v>
      </c>
      <c r="P1460" t="s">
        <v>203</v>
      </c>
      <c r="T1460" t="s">
        <v>64</v>
      </c>
      <c r="Z1460" s="3"/>
      <c r="AF1460" t="s">
        <v>63</v>
      </c>
      <c r="AH1460">
        <v>0</v>
      </c>
      <c r="AI1460" s="2">
        <v>45596</v>
      </c>
      <c r="AJ1460" t="s">
        <v>64</v>
      </c>
      <c r="AK1460" t="s">
        <v>64</v>
      </c>
      <c r="AL1460" t="s">
        <v>64</v>
      </c>
      <c r="AN1460" s="3"/>
      <c r="AP1460" t="s">
        <v>64</v>
      </c>
      <c r="AR1460" t="s">
        <v>64</v>
      </c>
      <c r="AS1460" t="s">
        <v>66</v>
      </c>
    </row>
    <row r="1461" spans="1:45" ht="16" x14ac:dyDescent="0.2">
      <c r="A1461">
        <v>3436</v>
      </c>
      <c r="B1461">
        <v>3436</v>
      </c>
      <c r="C1461" s="2">
        <v>45596.041666666657</v>
      </c>
      <c r="E1461" t="s">
        <v>4540</v>
      </c>
      <c r="F1461" s="3">
        <v>297.49</v>
      </c>
      <c r="G1461" t="s">
        <v>47</v>
      </c>
      <c r="H1461" s="3">
        <v>0</v>
      </c>
      <c r="I1461" t="s">
        <v>104</v>
      </c>
      <c r="J1461">
        <v>940</v>
      </c>
      <c r="K1461" t="s">
        <v>52</v>
      </c>
      <c r="L1461" t="s">
        <v>53</v>
      </c>
      <c r="N1461">
        <v>705</v>
      </c>
      <c r="O1461" t="s">
        <v>52</v>
      </c>
      <c r="P1461" t="s">
        <v>53</v>
      </c>
      <c r="T1461" t="s">
        <v>4541</v>
      </c>
      <c r="U1461" t="s">
        <v>4542</v>
      </c>
      <c r="Z1461" s="3"/>
      <c r="AF1461" t="s">
        <v>63</v>
      </c>
      <c r="AH1461">
        <v>0</v>
      </c>
      <c r="AI1461" s="2">
        <v>45596</v>
      </c>
      <c r="AJ1461" t="s">
        <v>64</v>
      </c>
      <c r="AK1461" t="s">
        <v>64</v>
      </c>
      <c r="AL1461" t="s">
        <v>4543</v>
      </c>
      <c r="AM1461" t="s">
        <v>4542</v>
      </c>
      <c r="AN1461" s="3"/>
      <c r="AP1461" t="s">
        <v>64</v>
      </c>
      <c r="AR1461">
        <v>1367</v>
      </c>
      <c r="AS1461" t="s">
        <v>66</v>
      </c>
    </row>
    <row r="1462" spans="1:45" ht="16" x14ac:dyDescent="0.2">
      <c r="A1462">
        <v>3429</v>
      </c>
      <c r="B1462">
        <v>3429</v>
      </c>
      <c r="C1462" s="2">
        <v>45596.041666666657</v>
      </c>
      <c r="D1462" t="s">
        <v>1748</v>
      </c>
      <c r="E1462" t="s">
        <v>2507</v>
      </c>
      <c r="F1462" s="3">
        <v>135.13999999999999</v>
      </c>
      <c r="G1462" t="s">
        <v>47</v>
      </c>
      <c r="H1462" s="3">
        <v>0</v>
      </c>
      <c r="I1462" t="s">
        <v>48</v>
      </c>
      <c r="J1462">
        <v>2702</v>
      </c>
      <c r="K1462" t="s">
        <v>49</v>
      </c>
      <c r="L1462" t="s">
        <v>50</v>
      </c>
      <c r="M1462" t="s">
        <v>51</v>
      </c>
      <c r="N1462">
        <v>940</v>
      </c>
      <c r="O1462" t="s">
        <v>52</v>
      </c>
      <c r="P1462" t="s">
        <v>53</v>
      </c>
      <c r="T1462" t="s">
        <v>4544</v>
      </c>
      <c r="U1462" t="s">
        <v>4545</v>
      </c>
      <c r="V1462" t="s">
        <v>2919</v>
      </c>
      <c r="W1462" t="s">
        <v>56</v>
      </c>
      <c r="X1462" t="s">
        <v>4546</v>
      </c>
      <c r="Y1462" t="s">
        <v>2726</v>
      </c>
      <c r="Z1462" s="3">
        <v>19</v>
      </c>
      <c r="AA1462" t="s">
        <v>4547</v>
      </c>
      <c r="AB1462" t="s">
        <v>4548</v>
      </c>
      <c r="AC1462" t="s">
        <v>61</v>
      </c>
      <c r="AD1462" t="s">
        <v>61</v>
      </c>
      <c r="AE1462" t="s">
        <v>4549</v>
      </c>
      <c r="AF1462" t="s">
        <v>63</v>
      </c>
      <c r="AH1462">
        <v>0</v>
      </c>
      <c r="AI1462" s="2">
        <v>45596</v>
      </c>
      <c r="AJ1462" t="s">
        <v>64</v>
      </c>
      <c r="AK1462" t="s">
        <v>64</v>
      </c>
      <c r="AL1462" t="s">
        <v>4550</v>
      </c>
      <c r="AM1462" t="s">
        <v>4545</v>
      </c>
      <c r="AN1462" s="3">
        <v>135.13999999999999</v>
      </c>
      <c r="AO1462" t="s">
        <v>4548</v>
      </c>
      <c r="AP1462" t="s">
        <v>64</v>
      </c>
      <c r="AQ1462" t="s">
        <v>4549</v>
      </c>
      <c r="AR1462">
        <v>1366</v>
      </c>
      <c r="AS1462" t="s">
        <v>66</v>
      </c>
    </row>
    <row r="1463" spans="1:45" ht="16" x14ac:dyDescent="0.2">
      <c r="A1463">
        <v>3439</v>
      </c>
      <c r="B1463">
        <v>3439</v>
      </c>
      <c r="C1463" s="2">
        <v>45596.041666666657</v>
      </c>
      <c r="D1463" t="s">
        <v>1748</v>
      </c>
      <c r="E1463" t="s">
        <v>4551</v>
      </c>
      <c r="F1463" s="3">
        <v>6.44</v>
      </c>
      <c r="G1463" t="s">
        <v>47</v>
      </c>
      <c r="H1463" s="3">
        <v>0</v>
      </c>
      <c r="I1463" t="s">
        <v>48</v>
      </c>
      <c r="J1463">
        <v>2704</v>
      </c>
      <c r="K1463" t="s">
        <v>49</v>
      </c>
      <c r="L1463" t="s">
        <v>50</v>
      </c>
      <c r="M1463" t="s">
        <v>51</v>
      </c>
      <c r="N1463">
        <v>940</v>
      </c>
      <c r="O1463" t="s">
        <v>52</v>
      </c>
      <c r="P1463" t="s">
        <v>53</v>
      </c>
      <c r="T1463" t="s">
        <v>4552</v>
      </c>
      <c r="U1463" t="s">
        <v>4553</v>
      </c>
      <c r="Z1463" s="3"/>
      <c r="AF1463" t="s">
        <v>63</v>
      </c>
      <c r="AH1463">
        <v>0</v>
      </c>
      <c r="AI1463" s="2">
        <v>45596</v>
      </c>
      <c r="AJ1463" t="s">
        <v>64</v>
      </c>
      <c r="AK1463" t="s">
        <v>64</v>
      </c>
      <c r="AL1463" t="s">
        <v>4554</v>
      </c>
      <c r="AM1463" t="s">
        <v>4553</v>
      </c>
      <c r="AN1463" s="3"/>
      <c r="AP1463" t="s">
        <v>64</v>
      </c>
      <c r="AR1463">
        <v>1368</v>
      </c>
      <c r="AS1463" t="s">
        <v>66</v>
      </c>
    </row>
    <row r="1464" spans="1:45" ht="16" x14ac:dyDescent="0.2">
      <c r="A1464">
        <v>3428</v>
      </c>
      <c r="B1464">
        <v>3428</v>
      </c>
      <c r="C1464" s="2">
        <v>45600.041666666657</v>
      </c>
      <c r="D1464" t="s">
        <v>1748</v>
      </c>
      <c r="E1464" t="s">
        <v>3659</v>
      </c>
      <c r="F1464" s="3">
        <v>46.41</v>
      </c>
      <c r="G1464" t="s">
        <v>47</v>
      </c>
      <c r="H1464" s="3">
        <v>0</v>
      </c>
      <c r="I1464" t="s">
        <v>48</v>
      </c>
      <c r="J1464">
        <v>2663</v>
      </c>
      <c r="K1464" t="s">
        <v>49</v>
      </c>
      <c r="L1464" t="s">
        <v>50</v>
      </c>
      <c r="M1464" t="s">
        <v>51</v>
      </c>
      <c r="N1464">
        <v>940</v>
      </c>
      <c r="O1464" t="s">
        <v>52</v>
      </c>
      <c r="P1464" t="s">
        <v>53</v>
      </c>
      <c r="T1464" t="s">
        <v>2516</v>
      </c>
      <c r="U1464" t="s">
        <v>4555</v>
      </c>
      <c r="V1464" t="s">
        <v>2923</v>
      </c>
      <c r="W1464" t="s">
        <v>56</v>
      </c>
      <c r="X1464" t="s">
        <v>4556</v>
      </c>
      <c r="Y1464" t="s">
        <v>2375</v>
      </c>
      <c r="Z1464" s="3">
        <v>19</v>
      </c>
      <c r="AA1464" t="s">
        <v>2519</v>
      </c>
      <c r="AB1464" t="s">
        <v>4557</v>
      </c>
      <c r="AC1464" t="s">
        <v>61</v>
      </c>
      <c r="AD1464" t="s">
        <v>61</v>
      </c>
      <c r="AE1464" t="s">
        <v>4558</v>
      </c>
      <c r="AF1464" t="s">
        <v>63</v>
      </c>
      <c r="AH1464">
        <v>0</v>
      </c>
      <c r="AI1464" s="2">
        <v>45600</v>
      </c>
      <c r="AJ1464" t="s">
        <v>64</v>
      </c>
      <c r="AK1464" t="s">
        <v>64</v>
      </c>
      <c r="AL1464" t="s">
        <v>4559</v>
      </c>
      <c r="AM1464" t="s">
        <v>4555</v>
      </c>
      <c r="AN1464" s="3">
        <v>46.41</v>
      </c>
      <c r="AO1464" t="s">
        <v>4557</v>
      </c>
      <c r="AP1464" t="s">
        <v>64</v>
      </c>
      <c r="AQ1464" t="s">
        <v>4558</v>
      </c>
      <c r="AR1464">
        <v>1365</v>
      </c>
      <c r="AS1464" t="s">
        <v>66</v>
      </c>
    </row>
    <row r="1465" spans="1:45" ht="16" x14ac:dyDescent="0.2">
      <c r="A1465">
        <v>4066</v>
      </c>
      <c r="B1465">
        <v>4066</v>
      </c>
      <c r="C1465" s="2">
        <v>45601.041666666657</v>
      </c>
      <c r="D1465" t="s">
        <v>3018</v>
      </c>
      <c r="E1465" t="s">
        <v>4560</v>
      </c>
      <c r="F1465" s="3">
        <v>800</v>
      </c>
      <c r="G1465" t="s">
        <v>47</v>
      </c>
      <c r="H1465" s="3">
        <v>0</v>
      </c>
      <c r="I1465" t="s">
        <v>48</v>
      </c>
      <c r="J1465">
        <v>2721</v>
      </c>
      <c r="K1465" t="s">
        <v>49</v>
      </c>
      <c r="L1465" t="s">
        <v>50</v>
      </c>
      <c r="M1465" t="s">
        <v>51</v>
      </c>
      <c r="N1465">
        <v>940</v>
      </c>
      <c r="O1465" t="s">
        <v>52</v>
      </c>
      <c r="P1465" t="s">
        <v>53</v>
      </c>
      <c r="T1465" t="s">
        <v>4561</v>
      </c>
      <c r="U1465" t="s">
        <v>4562</v>
      </c>
      <c r="V1465" t="s">
        <v>2889</v>
      </c>
      <c r="W1465" t="s">
        <v>56</v>
      </c>
      <c r="X1465" t="s">
        <v>4563</v>
      </c>
      <c r="Y1465" t="s">
        <v>3076</v>
      </c>
      <c r="Z1465" s="3">
        <v>0</v>
      </c>
      <c r="AA1465" t="s">
        <v>1678</v>
      </c>
      <c r="AB1465" t="s">
        <v>4564</v>
      </c>
      <c r="AC1465" t="s">
        <v>61</v>
      </c>
      <c r="AD1465" t="s">
        <v>61</v>
      </c>
      <c r="AE1465" t="s">
        <v>4565</v>
      </c>
      <c r="AF1465" t="s">
        <v>63</v>
      </c>
      <c r="AH1465">
        <v>0</v>
      </c>
      <c r="AI1465" s="2">
        <v>45601</v>
      </c>
      <c r="AJ1465" t="s">
        <v>64</v>
      </c>
      <c r="AK1465" t="s">
        <v>64</v>
      </c>
      <c r="AL1465" t="s">
        <v>4566</v>
      </c>
      <c r="AM1465" t="s">
        <v>4562</v>
      </c>
      <c r="AN1465" s="3">
        <v>800</v>
      </c>
      <c r="AO1465" t="s">
        <v>4564</v>
      </c>
      <c r="AP1465" t="s">
        <v>64</v>
      </c>
      <c r="AQ1465" t="s">
        <v>4565</v>
      </c>
      <c r="AR1465">
        <v>1376</v>
      </c>
      <c r="AS1465" t="s">
        <v>66</v>
      </c>
    </row>
    <row r="1466" spans="1:45" ht="16" x14ac:dyDescent="0.2">
      <c r="A1466">
        <v>4067</v>
      </c>
      <c r="B1466">
        <v>4067</v>
      </c>
      <c r="C1466" s="2">
        <v>45601.041666666657</v>
      </c>
      <c r="D1466" t="s">
        <v>2220</v>
      </c>
      <c r="E1466" t="s">
        <v>4567</v>
      </c>
      <c r="F1466" s="3">
        <v>9.5</v>
      </c>
      <c r="G1466" t="s">
        <v>47</v>
      </c>
      <c r="H1466" s="3">
        <v>0</v>
      </c>
      <c r="I1466" t="s">
        <v>48</v>
      </c>
      <c r="J1466">
        <v>2705</v>
      </c>
      <c r="K1466" t="s">
        <v>49</v>
      </c>
      <c r="L1466" t="s">
        <v>50</v>
      </c>
      <c r="M1466" t="s">
        <v>51</v>
      </c>
      <c r="N1466">
        <v>940</v>
      </c>
      <c r="O1466" t="s">
        <v>52</v>
      </c>
      <c r="P1466" t="s">
        <v>53</v>
      </c>
      <c r="T1466" t="s">
        <v>4561</v>
      </c>
      <c r="U1466" t="s">
        <v>4562</v>
      </c>
      <c r="V1466" t="s">
        <v>2889</v>
      </c>
      <c r="W1466" t="s">
        <v>56</v>
      </c>
      <c r="X1466" t="s">
        <v>4563</v>
      </c>
      <c r="Y1466" t="s">
        <v>3076</v>
      </c>
      <c r="Z1466" s="3">
        <v>0</v>
      </c>
      <c r="AA1466" t="s">
        <v>1678</v>
      </c>
      <c r="AB1466" t="s">
        <v>4564</v>
      </c>
      <c r="AC1466" t="s">
        <v>61</v>
      </c>
      <c r="AD1466" t="s">
        <v>61</v>
      </c>
      <c r="AE1466" t="s">
        <v>4565</v>
      </c>
      <c r="AF1466" t="s">
        <v>63</v>
      </c>
      <c r="AH1466">
        <v>0</v>
      </c>
      <c r="AI1466" s="2">
        <v>45601</v>
      </c>
      <c r="AJ1466" t="s">
        <v>64</v>
      </c>
      <c r="AK1466" t="s">
        <v>64</v>
      </c>
      <c r="AL1466" t="s">
        <v>4566</v>
      </c>
      <c r="AM1466" t="s">
        <v>4562</v>
      </c>
      <c r="AN1466" s="3">
        <v>800</v>
      </c>
      <c r="AO1466" t="s">
        <v>4564</v>
      </c>
      <c r="AP1466" t="s">
        <v>64</v>
      </c>
      <c r="AQ1466" t="s">
        <v>4565</v>
      </c>
      <c r="AR1466">
        <v>1376</v>
      </c>
      <c r="AS1466" t="s">
        <v>66</v>
      </c>
    </row>
    <row r="1467" spans="1:45" ht="16" x14ac:dyDescent="0.2">
      <c r="A1467">
        <v>3491</v>
      </c>
      <c r="B1467">
        <v>3491</v>
      </c>
      <c r="C1467" s="2">
        <v>45610.041666666657</v>
      </c>
      <c r="E1467" t="s">
        <v>215</v>
      </c>
      <c r="F1467" s="3">
        <v>1236.99</v>
      </c>
      <c r="G1467" t="s">
        <v>47</v>
      </c>
      <c r="H1467" s="3">
        <v>0</v>
      </c>
      <c r="I1467" t="s">
        <v>48</v>
      </c>
      <c r="J1467">
        <v>1700</v>
      </c>
      <c r="K1467" t="s">
        <v>52</v>
      </c>
      <c r="L1467" t="s">
        <v>203</v>
      </c>
      <c r="N1467">
        <v>940</v>
      </c>
      <c r="O1467" t="s">
        <v>52</v>
      </c>
      <c r="P1467" t="s">
        <v>53</v>
      </c>
      <c r="T1467" t="s">
        <v>4568</v>
      </c>
      <c r="U1467" t="s">
        <v>4569</v>
      </c>
      <c r="Z1467" s="3"/>
      <c r="AF1467" t="s">
        <v>63</v>
      </c>
      <c r="AH1467">
        <v>0</v>
      </c>
      <c r="AI1467" s="2">
        <v>45610</v>
      </c>
      <c r="AJ1467" t="s">
        <v>64</v>
      </c>
      <c r="AK1467" t="s">
        <v>64</v>
      </c>
      <c r="AL1467" t="s">
        <v>4570</v>
      </c>
      <c r="AM1467" t="s">
        <v>4569</v>
      </c>
      <c r="AN1467" s="3"/>
      <c r="AP1467" t="s">
        <v>64</v>
      </c>
      <c r="AR1467">
        <v>1377</v>
      </c>
      <c r="AS1467" t="s">
        <v>66</v>
      </c>
    </row>
    <row r="1468" spans="1:45" ht="16" x14ac:dyDescent="0.2">
      <c r="A1468">
        <v>3492</v>
      </c>
      <c r="B1468">
        <v>3492</v>
      </c>
      <c r="C1468" s="2">
        <v>45610.041666666657</v>
      </c>
      <c r="D1468" t="s">
        <v>1748</v>
      </c>
      <c r="E1468" t="s">
        <v>2165</v>
      </c>
      <c r="F1468" s="3">
        <v>52.9</v>
      </c>
      <c r="G1468" t="s">
        <v>47</v>
      </c>
      <c r="H1468" s="3">
        <v>0</v>
      </c>
      <c r="I1468" t="s">
        <v>48</v>
      </c>
      <c r="J1468">
        <v>2900</v>
      </c>
      <c r="K1468" t="s">
        <v>49</v>
      </c>
      <c r="L1468" t="s">
        <v>50</v>
      </c>
      <c r="M1468" t="s">
        <v>51</v>
      </c>
      <c r="N1468">
        <v>940</v>
      </c>
      <c r="O1468" t="s">
        <v>52</v>
      </c>
      <c r="P1468" t="s">
        <v>53</v>
      </c>
      <c r="T1468" t="s">
        <v>2313</v>
      </c>
      <c r="U1468" t="s">
        <v>4571</v>
      </c>
      <c r="V1468" t="s">
        <v>2946</v>
      </c>
      <c r="W1468" t="s">
        <v>56</v>
      </c>
      <c r="X1468" t="s">
        <v>4572</v>
      </c>
      <c r="Y1468" t="s">
        <v>3976</v>
      </c>
      <c r="Z1468" s="3">
        <v>19</v>
      </c>
      <c r="AA1468" t="s">
        <v>2316</v>
      </c>
      <c r="AB1468" t="s">
        <v>4573</v>
      </c>
      <c r="AC1468" t="s">
        <v>61</v>
      </c>
      <c r="AD1468" t="s">
        <v>61</v>
      </c>
      <c r="AE1468" t="s">
        <v>4574</v>
      </c>
      <c r="AF1468" t="s">
        <v>63</v>
      </c>
      <c r="AH1468">
        <v>0</v>
      </c>
      <c r="AI1468" s="2">
        <v>45610</v>
      </c>
      <c r="AJ1468" t="s">
        <v>64</v>
      </c>
      <c r="AK1468" t="s">
        <v>64</v>
      </c>
      <c r="AL1468" t="s">
        <v>4575</v>
      </c>
      <c r="AM1468" t="s">
        <v>4571</v>
      </c>
      <c r="AN1468" s="3">
        <v>52.9</v>
      </c>
      <c r="AO1468" t="s">
        <v>4573</v>
      </c>
      <c r="AP1468" t="s">
        <v>64</v>
      </c>
      <c r="AQ1468" t="s">
        <v>4574</v>
      </c>
      <c r="AR1468">
        <v>1378</v>
      </c>
      <c r="AS1468" t="s">
        <v>66</v>
      </c>
    </row>
    <row r="1469" spans="1:45" ht="16" x14ac:dyDescent="0.2">
      <c r="A1469">
        <v>3661</v>
      </c>
      <c r="B1469">
        <v>3661</v>
      </c>
      <c r="C1469" s="2">
        <v>45614.041666666657</v>
      </c>
      <c r="E1469" t="s">
        <v>4576</v>
      </c>
      <c r="F1469" s="3">
        <v>190.4</v>
      </c>
      <c r="G1469" t="s">
        <v>47</v>
      </c>
      <c r="H1469" s="3">
        <v>0</v>
      </c>
      <c r="I1469" t="s">
        <v>48</v>
      </c>
      <c r="J1469">
        <v>705</v>
      </c>
      <c r="K1469" t="s">
        <v>52</v>
      </c>
      <c r="L1469" t="s">
        <v>53</v>
      </c>
      <c r="N1469">
        <v>940</v>
      </c>
      <c r="O1469" t="s">
        <v>52</v>
      </c>
      <c r="P1469" t="s">
        <v>53</v>
      </c>
      <c r="T1469" t="s">
        <v>2741</v>
      </c>
      <c r="U1469" t="s">
        <v>4577</v>
      </c>
      <c r="Z1469" s="3"/>
      <c r="AF1469" t="s">
        <v>63</v>
      </c>
      <c r="AH1469">
        <v>0</v>
      </c>
      <c r="AI1469" s="2">
        <v>45614</v>
      </c>
      <c r="AJ1469" t="s">
        <v>64</v>
      </c>
      <c r="AK1469" t="s">
        <v>64</v>
      </c>
      <c r="AL1469" t="s">
        <v>4578</v>
      </c>
      <c r="AM1469" t="s">
        <v>4577</v>
      </c>
      <c r="AN1469" s="3"/>
      <c r="AP1469" t="s">
        <v>64</v>
      </c>
      <c r="AR1469">
        <v>1379</v>
      </c>
      <c r="AS1469" t="s">
        <v>66</v>
      </c>
    </row>
    <row r="1470" spans="1:45" ht="16" x14ac:dyDescent="0.2">
      <c r="A1470">
        <v>3525</v>
      </c>
      <c r="B1470">
        <v>3525</v>
      </c>
      <c r="C1470" s="2">
        <v>45616</v>
      </c>
      <c r="D1470" t="s">
        <v>1761</v>
      </c>
      <c r="E1470" t="s">
        <v>4330</v>
      </c>
      <c r="F1470" s="3">
        <v>23.04</v>
      </c>
      <c r="G1470" t="s">
        <v>47</v>
      </c>
      <c r="H1470" s="3">
        <v>0</v>
      </c>
      <c r="I1470" t="s">
        <v>48</v>
      </c>
      <c r="J1470">
        <v>2720</v>
      </c>
      <c r="K1470" t="s">
        <v>49</v>
      </c>
      <c r="L1470" t="s">
        <v>50</v>
      </c>
      <c r="M1470" t="s">
        <v>51</v>
      </c>
      <c r="N1470">
        <v>942</v>
      </c>
      <c r="O1470" t="s">
        <v>52</v>
      </c>
      <c r="P1470" t="s">
        <v>53</v>
      </c>
      <c r="T1470" t="s">
        <v>4579</v>
      </c>
      <c r="U1470" t="s">
        <v>4580</v>
      </c>
      <c r="V1470" t="s">
        <v>3058</v>
      </c>
      <c r="W1470" t="s">
        <v>56</v>
      </c>
      <c r="X1470" t="s">
        <v>4581</v>
      </c>
      <c r="Y1470" t="s">
        <v>2036</v>
      </c>
      <c r="Z1470" s="3">
        <v>19</v>
      </c>
      <c r="AA1470" t="s">
        <v>4582</v>
      </c>
      <c r="AB1470" t="s">
        <v>4583</v>
      </c>
      <c r="AC1470" t="s">
        <v>61</v>
      </c>
      <c r="AD1470" t="s">
        <v>61</v>
      </c>
      <c r="AE1470" t="s">
        <v>4584</v>
      </c>
      <c r="AF1470" t="s">
        <v>63</v>
      </c>
      <c r="AH1470">
        <v>0</v>
      </c>
      <c r="AI1470" s="2">
        <v>45616</v>
      </c>
      <c r="AJ1470" t="s">
        <v>64</v>
      </c>
      <c r="AK1470" t="s">
        <v>64</v>
      </c>
      <c r="AL1470" t="s">
        <v>4585</v>
      </c>
      <c r="AM1470" t="s">
        <v>4580</v>
      </c>
      <c r="AN1470" s="3">
        <v>23.04</v>
      </c>
      <c r="AO1470" t="s">
        <v>4583</v>
      </c>
      <c r="AP1470" t="s">
        <v>64</v>
      </c>
      <c r="AQ1470" t="s">
        <v>4584</v>
      </c>
      <c r="AR1470">
        <v>1390</v>
      </c>
      <c r="AS1470" t="s">
        <v>66</v>
      </c>
    </row>
    <row r="1471" spans="1:45" ht="16" x14ac:dyDescent="0.2">
      <c r="A1471">
        <v>3507</v>
      </c>
      <c r="B1471">
        <v>3507</v>
      </c>
      <c r="C1471" s="2">
        <v>45617</v>
      </c>
      <c r="E1471" t="s">
        <v>4586</v>
      </c>
      <c r="F1471" s="3">
        <v>333.84</v>
      </c>
      <c r="G1471" t="s">
        <v>47</v>
      </c>
      <c r="H1471" s="3">
        <v>0</v>
      </c>
      <c r="I1471" t="s">
        <v>104</v>
      </c>
      <c r="J1471">
        <v>942</v>
      </c>
      <c r="K1471" t="s">
        <v>52</v>
      </c>
      <c r="L1471" t="s">
        <v>53</v>
      </c>
      <c r="N1471">
        <v>705</v>
      </c>
      <c r="O1471" t="s">
        <v>52</v>
      </c>
      <c r="P1471" t="s">
        <v>53</v>
      </c>
      <c r="T1471" t="s">
        <v>4587</v>
      </c>
      <c r="U1471" t="s">
        <v>4588</v>
      </c>
      <c r="Z1471" s="3"/>
      <c r="AF1471" t="s">
        <v>63</v>
      </c>
      <c r="AH1471">
        <v>0</v>
      </c>
      <c r="AI1471" s="2">
        <v>45617</v>
      </c>
      <c r="AJ1471" t="s">
        <v>64</v>
      </c>
      <c r="AK1471" t="s">
        <v>64</v>
      </c>
      <c r="AL1471" t="s">
        <v>4589</v>
      </c>
      <c r="AM1471" t="s">
        <v>4588</v>
      </c>
      <c r="AN1471" s="3"/>
      <c r="AP1471" t="s">
        <v>64</v>
      </c>
      <c r="AR1471">
        <v>1391</v>
      </c>
      <c r="AS1471" t="s">
        <v>66</v>
      </c>
    </row>
    <row r="1472" spans="1:45" ht="16" x14ac:dyDescent="0.2">
      <c r="A1472">
        <v>3494</v>
      </c>
      <c r="B1472">
        <v>3494</v>
      </c>
      <c r="C1472" s="2">
        <v>45617.041666666657</v>
      </c>
      <c r="E1472" t="s">
        <v>744</v>
      </c>
      <c r="F1472" s="3">
        <v>333.84</v>
      </c>
      <c r="G1472" t="s">
        <v>47</v>
      </c>
      <c r="H1472" s="3">
        <v>0</v>
      </c>
      <c r="I1472" t="s">
        <v>48</v>
      </c>
      <c r="J1472">
        <v>705</v>
      </c>
      <c r="K1472" t="s">
        <v>52</v>
      </c>
      <c r="L1472" t="s">
        <v>53</v>
      </c>
      <c r="N1472">
        <v>940</v>
      </c>
      <c r="O1472" t="s">
        <v>52</v>
      </c>
      <c r="P1472" t="s">
        <v>53</v>
      </c>
      <c r="T1472" t="s">
        <v>4590</v>
      </c>
      <c r="U1472" t="s">
        <v>3501</v>
      </c>
      <c r="Z1472" s="3"/>
      <c r="AF1472" t="s">
        <v>63</v>
      </c>
      <c r="AH1472">
        <v>0</v>
      </c>
      <c r="AI1472" s="2">
        <v>45617</v>
      </c>
      <c r="AJ1472" t="s">
        <v>64</v>
      </c>
      <c r="AK1472" t="s">
        <v>64</v>
      </c>
      <c r="AL1472" t="s">
        <v>4591</v>
      </c>
      <c r="AM1472" t="s">
        <v>3501</v>
      </c>
      <c r="AN1472" s="3"/>
      <c r="AP1472" t="s">
        <v>64</v>
      </c>
      <c r="AR1472">
        <v>1380</v>
      </c>
      <c r="AS1472" t="s">
        <v>66</v>
      </c>
    </row>
    <row r="1473" spans="1:45" ht="16" x14ac:dyDescent="0.2">
      <c r="A1473">
        <v>3905</v>
      </c>
      <c r="B1473">
        <v>3905</v>
      </c>
      <c r="C1473" s="2">
        <v>45618</v>
      </c>
      <c r="D1473" t="s">
        <v>1761</v>
      </c>
      <c r="E1473" t="s">
        <v>4340</v>
      </c>
      <c r="F1473" s="3">
        <v>4.99</v>
      </c>
      <c r="G1473" t="s">
        <v>47</v>
      </c>
      <c r="H1473" s="3">
        <v>0</v>
      </c>
      <c r="I1473" t="s">
        <v>48</v>
      </c>
      <c r="J1473">
        <v>2720</v>
      </c>
      <c r="K1473" t="s">
        <v>49</v>
      </c>
      <c r="L1473" t="s">
        <v>50</v>
      </c>
      <c r="M1473" t="s">
        <v>51</v>
      </c>
      <c r="N1473">
        <v>942</v>
      </c>
      <c r="O1473" t="s">
        <v>52</v>
      </c>
      <c r="P1473" t="s">
        <v>53</v>
      </c>
      <c r="T1473" t="s">
        <v>1043</v>
      </c>
      <c r="U1473" t="s">
        <v>4592</v>
      </c>
      <c r="V1473" t="s">
        <v>2972</v>
      </c>
      <c r="W1473" t="s">
        <v>56</v>
      </c>
      <c r="X1473" t="s">
        <v>4593</v>
      </c>
      <c r="Y1473" t="s">
        <v>953</v>
      </c>
      <c r="Z1473" s="3">
        <v>19</v>
      </c>
      <c r="AA1473" t="s">
        <v>1046</v>
      </c>
      <c r="AB1473" t="s">
        <v>4594</v>
      </c>
      <c r="AC1473" t="s">
        <v>61</v>
      </c>
      <c r="AD1473" t="s">
        <v>61</v>
      </c>
      <c r="AE1473" t="s">
        <v>4595</v>
      </c>
      <c r="AF1473" t="s">
        <v>63</v>
      </c>
      <c r="AH1473">
        <v>0</v>
      </c>
      <c r="AI1473" s="2">
        <v>45618</v>
      </c>
      <c r="AJ1473" t="s">
        <v>64</v>
      </c>
      <c r="AK1473" t="s">
        <v>64</v>
      </c>
      <c r="AL1473" t="s">
        <v>4596</v>
      </c>
      <c r="AM1473" t="s">
        <v>4592</v>
      </c>
      <c r="AN1473" s="3">
        <v>4.99</v>
      </c>
      <c r="AO1473" t="s">
        <v>4594</v>
      </c>
      <c r="AP1473" t="s">
        <v>64</v>
      </c>
      <c r="AQ1473" t="s">
        <v>4595</v>
      </c>
      <c r="AR1473">
        <v>1392</v>
      </c>
      <c r="AS1473" t="s">
        <v>66</v>
      </c>
    </row>
    <row r="1474" spans="1:45" ht="16" x14ac:dyDescent="0.2">
      <c r="A1474">
        <v>3495</v>
      </c>
      <c r="B1474">
        <v>3495</v>
      </c>
      <c r="C1474" s="2">
        <v>45618.041666666657</v>
      </c>
      <c r="D1474" t="s">
        <v>1814</v>
      </c>
      <c r="E1474" t="s">
        <v>4510</v>
      </c>
      <c r="F1474" s="3">
        <v>22.77</v>
      </c>
      <c r="G1474" t="s">
        <v>47</v>
      </c>
      <c r="H1474" s="3">
        <v>0</v>
      </c>
      <c r="I1474" t="s">
        <v>48</v>
      </c>
      <c r="J1474">
        <v>2710</v>
      </c>
      <c r="K1474" t="s">
        <v>49</v>
      </c>
      <c r="L1474" t="s">
        <v>50</v>
      </c>
      <c r="M1474" t="s">
        <v>51</v>
      </c>
      <c r="N1474">
        <v>940</v>
      </c>
      <c r="O1474" t="s">
        <v>52</v>
      </c>
      <c r="P1474" t="s">
        <v>53</v>
      </c>
      <c r="T1474" t="s">
        <v>4597</v>
      </c>
      <c r="U1474" t="s">
        <v>4598</v>
      </c>
      <c r="V1474" t="s">
        <v>2969</v>
      </c>
      <c r="W1474" t="s">
        <v>56</v>
      </c>
      <c r="X1474" t="s">
        <v>4599</v>
      </c>
      <c r="Y1474" t="s">
        <v>2061</v>
      </c>
      <c r="Z1474" s="3">
        <v>19</v>
      </c>
      <c r="AA1474" t="s">
        <v>4600</v>
      </c>
      <c r="AB1474" t="s">
        <v>4594</v>
      </c>
      <c r="AC1474" t="s">
        <v>61</v>
      </c>
      <c r="AD1474" t="s">
        <v>61</v>
      </c>
      <c r="AE1474" t="s">
        <v>4601</v>
      </c>
      <c r="AF1474" t="s">
        <v>63</v>
      </c>
      <c r="AH1474">
        <v>0</v>
      </c>
      <c r="AI1474" s="2">
        <v>45618</v>
      </c>
      <c r="AJ1474" t="s">
        <v>64</v>
      </c>
      <c r="AK1474" t="s">
        <v>64</v>
      </c>
      <c r="AL1474" t="s">
        <v>4602</v>
      </c>
      <c r="AM1474" t="s">
        <v>4598</v>
      </c>
      <c r="AN1474" s="3">
        <v>22.77</v>
      </c>
      <c r="AO1474" t="s">
        <v>4594</v>
      </c>
      <c r="AP1474" t="s">
        <v>64</v>
      </c>
      <c r="AQ1474" t="s">
        <v>4601</v>
      </c>
      <c r="AR1474">
        <v>1381</v>
      </c>
      <c r="AS1474" t="s">
        <v>66</v>
      </c>
    </row>
    <row r="1475" spans="1:45" ht="16" x14ac:dyDescent="0.2">
      <c r="A1475">
        <v>3496</v>
      </c>
      <c r="B1475">
        <v>3496</v>
      </c>
      <c r="C1475" s="2">
        <v>45621.041666666657</v>
      </c>
      <c r="D1475" t="s">
        <v>1814</v>
      </c>
      <c r="E1475" t="s">
        <v>68</v>
      </c>
      <c r="F1475" s="3">
        <v>5.39</v>
      </c>
      <c r="G1475" t="s">
        <v>47</v>
      </c>
      <c r="H1475" s="3">
        <v>0</v>
      </c>
      <c r="I1475" t="s">
        <v>48</v>
      </c>
      <c r="J1475">
        <v>2710</v>
      </c>
      <c r="K1475" t="s">
        <v>49</v>
      </c>
      <c r="L1475" t="s">
        <v>50</v>
      </c>
      <c r="M1475" t="s">
        <v>51</v>
      </c>
      <c r="N1475">
        <v>940</v>
      </c>
      <c r="O1475" t="s">
        <v>52</v>
      </c>
      <c r="P1475" t="s">
        <v>53</v>
      </c>
      <c r="T1475" t="s">
        <v>4205</v>
      </c>
      <c r="U1475" t="s">
        <v>4603</v>
      </c>
      <c r="V1475" t="s">
        <v>2997</v>
      </c>
      <c r="W1475" t="s">
        <v>56</v>
      </c>
      <c r="X1475" t="s">
        <v>4604</v>
      </c>
      <c r="Y1475" t="s">
        <v>72</v>
      </c>
      <c r="Z1475" s="3">
        <v>19</v>
      </c>
      <c r="AA1475" t="s">
        <v>4208</v>
      </c>
      <c r="AB1475" t="s">
        <v>4605</v>
      </c>
      <c r="AC1475" t="s">
        <v>61</v>
      </c>
      <c r="AD1475" t="s">
        <v>61</v>
      </c>
      <c r="AE1475" t="s">
        <v>4606</v>
      </c>
      <c r="AF1475" t="s">
        <v>63</v>
      </c>
      <c r="AH1475">
        <v>0</v>
      </c>
      <c r="AI1475" s="2">
        <v>45621</v>
      </c>
      <c r="AJ1475" t="s">
        <v>64</v>
      </c>
      <c r="AK1475" t="s">
        <v>64</v>
      </c>
      <c r="AL1475" t="s">
        <v>4607</v>
      </c>
      <c r="AM1475" t="s">
        <v>4603</v>
      </c>
      <c r="AN1475" s="3">
        <v>5.39</v>
      </c>
      <c r="AO1475" t="s">
        <v>4605</v>
      </c>
      <c r="AP1475" t="s">
        <v>64</v>
      </c>
      <c r="AQ1475" t="s">
        <v>4606</v>
      </c>
      <c r="AR1475">
        <v>1382</v>
      </c>
      <c r="AS1475" t="s">
        <v>66</v>
      </c>
    </row>
    <row r="1476" spans="1:45" ht="16" x14ac:dyDescent="0.2">
      <c r="A1476">
        <v>3520</v>
      </c>
      <c r="B1476">
        <v>3520</v>
      </c>
      <c r="C1476" s="2">
        <v>45622</v>
      </c>
      <c r="E1476" t="s">
        <v>2653</v>
      </c>
      <c r="F1476" s="3">
        <v>812.57</v>
      </c>
      <c r="G1476" t="s">
        <v>47</v>
      </c>
      <c r="H1476" s="3">
        <v>0</v>
      </c>
      <c r="I1476" t="s">
        <v>104</v>
      </c>
      <c r="J1476">
        <v>561</v>
      </c>
      <c r="K1476" t="s">
        <v>52</v>
      </c>
      <c r="L1476" t="s">
        <v>53</v>
      </c>
      <c r="N1476">
        <v>705</v>
      </c>
      <c r="O1476" t="s">
        <v>52</v>
      </c>
      <c r="P1476" t="s">
        <v>53</v>
      </c>
      <c r="T1476" t="s">
        <v>4608</v>
      </c>
      <c r="Z1476" s="3"/>
      <c r="AF1476" t="s">
        <v>63</v>
      </c>
      <c r="AH1476">
        <v>0</v>
      </c>
      <c r="AI1476" s="2">
        <v>45622</v>
      </c>
      <c r="AJ1476" t="s">
        <v>64</v>
      </c>
      <c r="AK1476" t="s">
        <v>64</v>
      </c>
      <c r="AL1476" t="s">
        <v>4609</v>
      </c>
      <c r="AN1476" s="3"/>
      <c r="AP1476" t="s">
        <v>64</v>
      </c>
      <c r="AR1476">
        <v>1397</v>
      </c>
      <c r="AS1476" t="s">
        <v>66</v>
      </c>
    </row>
    <row r="1477" spans="1:45" ht="16" x14ac:dyDescent="0.2">
      <c r="A1477">
        <v>3521</v>
      </c>
      <c r="B1477">
        <v>3521</v>
      </c>
      <c r="C1477" s="2">
        <v>45622</v>
      </c>
      <c r="E1477" t="s">
        <v>2659</v>
      </c>
      <c r="F1477" s="3">
        <v>53.6</v>
      </c>
      <c r="G1477" t="s">
        <v>47</v>
      </c>
      <c r="H1477" s="3">
        <v>0</v>
      </c>
      <c r="I1477" t="s">
        <v>104</v>
      </c>
      <c r="J1477">
        <v>562</v>
      </c>
      <c r="K1477" t="s">
        <v>52</v>
      </c>
      <c r="L1477" t="s">
        <v>53</v>
      </c>
      <c r="N1477">
        <v>705</v>
      </c>
      <c r="O1477" t="s">
        <v>52</v>
      </c>
      <c r="P1477" t="s">
        <v>53</v>
      </c>
      <c r="T1477" t="s">
        <v>4610</v>
      </c>
      <c r="Z1477" s="3"/>
      <c r="AF1477" t="s">
        <v>63</v>
      </c>
      <c r="AH1477">
        <v>0</v>
      </c>
      <c r="AI1477" s="2">
        <v>45622</v>
      </c>
      <c r="AJ1477" t="s">
        <v>64</v>
      </c>
      <c r="AK1477" t="s">
        <v>64</v>
      </c>
      <c r="AL1477" t="s">
        <v>4611</v>
      </c>
      <c r="AN1477" s="3"/>
      <c r="AP1477" t="s">
        <v>64</v>
      </c>
      <c r="AR1477">
        <v>1398</v>
      </c>
      <c r="AS1477" t="s">
        <v>66</v>
      </c>
    </row>
    <row r="1478" spans="1:45" ht="16" x14ac:dyDescent="0.2">
      <c r="A1478">
        <v>3519</v>
      </c>
      <c r="B1478">
        <v>3519</v>
      </c>
      <c r="C1478" s="2">
        <v>45622.041666666657</v>
      </c>
      <c r="E1478" t="s">
        <v>4612</v>
      </c>
      <c r="F1478" s="3">
        <v>53.6</v>
      </c>
      <c r="G1478" t="s">
        <v>47</v>
      </c>
      <c r="H1478" s="3">
        <v>0</v>
      </c>
      <c r="I1478" t="s">
        <v>48</v>
      </c>
      <c r="J1478">
        <v>705</v>
      </c>
      <c r="K1478" t="s">
        <v>52</v>
      </c>
      <c r="L1478" t="s">
        <v>53</v>
      </c>
      <c r="N1478">
        <v>940</v>
      </c>
      <c r="O1478" t="s">
        <v>52</v>
      </c>
      <c r="P1478" t="s">
        <v>53</v>
      </c>
      <c r="T1478" t="s">
        <v>4613</v>
      </c>
      <c r="U1478" t="s">
        <v>4614</v>
      </c>
      <c r="Z1478" s="3"/>
      <c r="AF1478" t="s">
        <v>63</v>
      </c>
      <c r="AH1478">
        <v>0</v>
      </c>
      <c r="AI1478" s="2">
        <v>45622</v>
      </c>
      <c r="AJ1478" t="s">
        <v>64</v>
      </c>
      <c r="AK1478" t="s">
        <v>64</v>
      </c>
      <c r="AL1478" t="s">
        <v>4615</v>
      </c>
      <c r="AM1478" t="s">
        <v>4614</v>
      </c>
      <c r="AN1478" s="3"/>
      <c r="AP1478" t="s">
        <v>64</v>
      </c>
      <c r="AR1478">
        <v>1394</v>
      </c>
      <c r="AS1478" t="s">
        <v>66</v>
      </c>
    </row>
    <row r="1479" spans="1:45" ht="16" x14ac:dyDescent="0.2">
      <c r="A1479">
        <v>3509</v>
      </c>
      <c r="B1479">
        <v>3509</v>
      </c>
      <c r="C1479" s="2">
        <v>45622.041666666657</v>
      </c>
      <c r="E1479" t="s">
        <v>779</v>
      </c>
      <c r="F1479" s="3">
        <v>812.57</v>
      </c>
      <c r="G1479" t="s">
        <v>47</v>
      </c>
      <c r="H1479" s="3">
        <v>0</v>
      </c>
      <c r="I1479" t="s">
        <v>48</v>
      </c>
      <c r="J1479">
        <v>705</v>
      </c>
      <c r="K1479" t="s">
        <v>52</v>
      </c>
      <c r="L1479" t="s">
        <v>53</v>
      </c>
      <c r="N1479">
        <v>940</v>
      </c>
      <c r="O1479" t="s">
        <v>52</v>
      </c>
      <c r="P1479" t="s">
        <v>53</v>
      </c>
      <c r="T1479" t="s">
        <v>4616</v>
      </c>
      <c r="U1479" t="s">
        <v>4617</v>
      </c>
      <c r="Z1479" s="3"/>
      <c r="AF1479" t="s">
        <v>63</v>
      </c>
      <c r="AH1479">
        <v>0</v>
      </c>
      <c r="AI1479" s="2">
        <v>45622</v>
      </c>
      <c r="AJ1479" t="s">
        <v>64</v>
      </c>
      <c r="AK1479" t="s">
        <v>64</v>
      </c>
      <c r="AL1479" t="s">
        <v>4618</v>
      </c>
      <c r="AM1479" t="s">
        <v>4617</v>
      </c>
      <c r="AN1479" s="3"/>
      <c r="AP1479" t="s">
        <v>64</v>
      </c>
      <c r="AR1479">
        <v>1393</v>
      </c>
      <c r="AS1479" t="s">
        <v>66</v>
      </c>
    </row>
    <row r="1480" spans="1:45" ht="16" x14ac:dyDescent="0.2">
      <c r="A1480">
        <v>3680</v>
      </c>
      <c r="B1480">
        <v>3680</v>
      </c>
      <c r="C1480" s="2">
        <v>45622.041666666657</v>
      </c>
      <c r="E1480" t="s">
        <v>4619</v>
      </c>
      <c r="F1480" s="3">
        <v>417.74</v>
      </c>
      <c r="G1480" t="s">
        <v>47</v>
      </c>
      <c r="H1480" s="3">
        <v>0</v>
      </c>
      <c r="I1480" t="s">
        <v>48</v>
      </c>
      <c r="J1480">
        <v>700</v>
      </c>
      <c r="K1480" t="s">
        <v>52</v>
      </c>
      <c r="L1480" t="s">
        <v>53</v>
      </c>
      <c r="N1480">
        <v>940</v>
      </c>
      <c r="O1480" t="s">
        <v>52</v>
      </c>
      <c r="P1480" t="s">
        <v>53</v>
      </c>
      <c r="T1480" t="s">
        <v>4620</v>
      </c>
      <c r="U1480" t="s">
        <v>4621</v>
      </c>
      <c r="Z1480" s="3"/>
      <c r="AF1480" t="s">
        <v>63</v>
      </c>
      <c r="AH1480">
        <v>0</v>
      </c>
      <c r="AI1480" s="2">
        <v>45622</v>
      </c>
      <c r="AJ1480" t="s">
        <v>64</v>
      </c>
      <c r="AK1480" t="s">
        <v>64</v>
      </c>
      <c r="AL1480" t="s">
        <v>4622</v>
      </c>
      <c r="AM1480" t="s">
        <v>4621</v>
      </c>
      <c r="AN1480" s="3"/>
      <c r="AP1480" t="s">
        <v>64</v>
      </c>
      <c r="AR1480">
        <v>1385</v>
      </c>
      <c r="AS1480" t="s">
        <v>66</v>
      </c>
    </row>
    <row r="1481" spans="1:45" ht="16" x14ac:dyDescent="0.2">
      <c r="A1481">
        <v>3681</v>
      </c>
      <c r="B1481">
        <v>3681</v>
      </c>
      <c r="C1481" s="2">
        <v>45622.041666666657</v>
      </c>
      <c r="E1481" t="s">
        <v>4619</v>
      </c>
      <c r="F1481" s="3">
        <v>417.74</v>
      </c>
      <c r="G1481" t="s">
        <v>47</v>
      </c>
      <c r="H1481" s="3">
        <v>0</v>
      </c>
      <c r="I1481" t="s">
        <v>48</v>
      </c>
      <c r="J1481">
        <v>700</v>
      </c>
      <c r="K1481" t="s">
        <v>52</v>
      </c>
      <c r="L1481" t="s">
        <v>53</v>
      </c>
      <c r="N1481">
        <v>940</v>
      </c>
      <c r="O1481" t="s">
        <v>52</v>
      </c>
      <c r="P1481" t="s">
        <v>53</v>
      </c>
      <c r="T1481" t="s">
        <v>4620</v>
      </c>
      <c r="U1481" t="s">
        <v>4623</v>
      </c>
      <c r="Z1481" s="3"/>
      <c r="AF1481" t="s">
        <v>63</v>
      </c>
      <c r="AH1481">
        <v>0</v>
      </c>
      <c r="AI1481" s="2">
        <v>45622</v>
      </c>
      <c r="AJ1481" t="s">
        <v>64</v>
      </c>
      <c r="AK1481" t="s">
        <v>64</v>
      </c>
      <c r="AL1481" t="s">
        <v>4624</v>
      </c>
      <c r="AM1481" t="s">
        <v>4623</v>
      </c>
      <c r="AN1481" s="3"/>
      <c r="AP1481" t="s">
        <v>64</v>
      </c>
      <c r="AR1481">
        <v>1384</v>
      </c>
      <c r="AS1481" t="s">
        <v>66</v>
      </c>
    </row>
    <row r="1482" spans="1:45" ht="16" x14ac:dyDescent="0.2">
      <c r="A1482">
        <v>3682</v>
      </c>
      <c r="B1482">
        <v>3682</v>
      </c>
      <c r="C1482" s="2">
        <v>45622.041666666657</v>
      </c>
      <c r="E1482" t="s">
        <v>4619</v>
      </c>
      <c r="F1482" s="3">
        <v>417.74</v>
      </c>
      <c r="G1482" t="s">
        <v>47</v>
      </c>
      <c r="H1482" s="3">
        <v>0</v>
      </c>
      <c r="I1482" t="s">
        <v>48</v>
      </c>
      <c r="J1482">
        <v>700</v>
      </c>
      <c r="K1482" t="s">
        <v>52</v>
      </c>
      <c r="L1482" t="s">
        <v>53</v>
      </c>
      <c r="N1482">
        <v>940</v>
      </c>
      <c r="O1482" t="s">
        <v>52</v>
      </c>
      <c r="P1482" t="s">
        <v>53</v>
      </c>
      <c r="T1482" t="s">
        <v>4620</v>
      </c>
      <c r="U1482" t="s">
        <v>4625</v>
      </c>
      <c r="Z1482" s="3"/>
      <c r="AF1482" t="s">
        <v>63</v>
      </c>
      <c r="AH1482">
        <v>0</v>
      </c>
      <c r="AI1482" s="2">
        <v>45622</v>
      </c>
      <c r="AJ1482" t="s">
        <v>64</v>
      </c>
      <c r="AK1482" t="s">
        <v>64</v>
      </c>
      <c r="AL1482" t="s">
        <v>4626</v>
      </c>
      <c r="AM1482" t="s">
        <v>4625</v>
      </c>
      <c r="AN1482" s="3"/>
      <c r="AP1482" t="s">
        <v>64</v>
      </c>
      <c r="AR1482">
        <v>1383</v>
      </c>
      <c r="AS1482" t="s">
        <v>66</v>
      </c>
    </row>
    <row r="1483" spans="1:45" ht="16" x14ac:dyDescent="0.2">
      <c r="A1483">
        <v>3511</v>
      </c>
      <c r="B1483">
        <v>3511</v>
      </c>
      <c r="C1483" s="2">
        <v>45623.041666666657</v>
      </c>
      <c r="E1483" t="s">
        <v>582</v>
      </c>
      <c r="F1483" s="3">
        <v>1071.31</v>
      </c>
      <c r="G1483" t="s">
        <v>47</v>
      </c>
      <c r="H1483" s="3">
        <v>0</v>
      </c>
      <c r="I1483" t="s">
        <v>48</v>
      </c>
      <c r="J1483">
        <v>1705</v>
      </c>
      <c r="K1483" t="s">
        <v>52</v>
      </c>
      <c r="L1483" t="s">
        <v>203</v>
      </c>
      <c r="N1483">
        <v>940</v>
      </c>
      <c r="O1483" t="s">
        <v>52</v>
      </c>
      <c r="P1483" t="s">
        <v>53</v>
      </c>
      <c r="T1483" t="s">
        <v>4529</v>
      </c>
      <c r="U1483" t="s">
        <v>4627</v>
      </c>
      <c r="Z1483" s="3"/>
      <c r="AF1483" t="s">
        <v>63</v>
      </c>
      <c r="AH1483">
        <v>0</v>
      </c>
      <c r="AI1483" s="2">
        <v>45623</v>
      </c>
      <c r="AJ1483" t="s">
        <v>64</v>
      </c>
      <c r="AK1483" t="s">
        <v>64</v>
      </c>
      <c r="AL1483" t="s">
        <v>4628</v>
      </c>
      <c r="AM1483" t="s">
        <v>4627</v>
      </c>
      <c r="AN1483" s="3"/>
      <c r="AP1483" t="s">
        <v>64</v>
      </c>
      <c r="AR1483">
        <v>1395</v>
      </c>
      <c r="AS1483" t="s">
        <v>66</v>
      </c>
    </row>
    <row r="1484" spans="1:45" ht="16" x14ac:dyDescent="0.2">
      <c r="A1484">
        <v>3512</v>
      </c>
      <c r="B1484">
        <v>3512</v>
      </c>
      <c r="C1484" s="2">
        <v>45623.041666666657</v>
      </c>
      <c r="E1484" t="s">
        <v>256</v>
      </c>
      <c r="F1484" s="3">
        <v>2778.18</v>
      </c>
      <c r="G1484" t="s">
        <v>47</v>
      </c>
      <c r="H1484" s="3">
        <v>0</v>
      </c>
      <c r="I1484" t="s">
        <v>48</v>
      </c>
      <c r="J1484">
        <v>1705</v>
      </c>
      <c r="K1484" t="s">
        <v>52</v>
      </c>
      <c r="L1484" t="s">
        <v>203</v>
      </c>
      <c r="N1484">
        <v>940</v>
      </c>
      <c r="O1484" t="s">
        <v>52</v>
      </c>
      <c r="P1484" t="s">
        <v>53</v>
      </c>
      <c r="T1484" t="s">
        <v>3941</v>
      </c>
      <c r="U1484" t="s">
        <v>4629</v>
      </c>
      <c r="Z1484" s="3"/>
      <c r="AF1484" t="s">
        <v>63</v>
      </c>
      <c r="AH1484">
        <v>0</v>
      </c>
      <c r="AI1484" s="2">
        <v>45623</v>
      </c>
      <c r="AJ1484" t="s">
        <v>64</v>
      </c>
      <c r="AK1484" t="s">
        <v>64</v>
      </c>
      <c r="AL1484" t="s">
        <v>4630</v>
      </c>
      <c r="AM1484" t="s">
        <v>4629</v>
      </c>
      <c r="AN1484" s="3"/>
      <c r="AP1484" t="s">
        <v>64</v>
      </c>
      <c r="AR1484">
        <v>1396</v>
      </c>
      <c r="AS1484" t="s">
        <v>66</v>
      </c>
    </row>
    <row r="1485" spans="1:45" ht="16" x14ac:dyDescent="0.2">
      <c r="A1485">
        <v>3534</v>
      </c>
      <c r="B1485">
        <v>3534</v>
      </c>
      <c r="C1485" s="2">
        <v>45623.041666666657</v>
      </c>
      <c r="D1485" t="s">
        <v>94</v>
      </c>
      <c r="E1485" t="s">
        <v>4631</v>
      </c>
      <c r="F1485" s="3">
        <v>28.68</v>
      </c>
      <c r="G1485" t="s">
        <v>47</v>
      </c>
      <c r="H1485" s="3">
        <v>0</v>
      </c>
      <c r="I1485" t="s">
        <v>48</v>
      </c>
      <c r="J1485">
        <v>2894</v>
      </c>
      <c r="K1485" t="s">
        <v>49</v>
      </c>
      <c r="L1485" t="s">
        <v>50</v>
      </c>
      <c r="M1485" t="s">
        <v>51</v>
      </c>
      <c r="N1485">
        <v>940</v>
      </c>
      <c r="O1485" t="s">
        <v>52</v>
      </c>
      <c r="P1485" t="s">
        <v>53</v>
      </c>
      <c r="T1485" t="s">
        <v>4632</v>
      </c>
      <c r="U1485" t="s">
        <v>4633</v>
      </c>
      <c r="V1485" t="s">
        <v>2989</v>
      </c>
      <c r="W1485" t="s">
        <v>56</v>
      </c>
      <c r="X1485" t="s">
        <v>4634</v>
      </c>
      <c r="Y1485" t="s">
        <v>4635</v>
      </c>
      <c r="Z1485" s="3">
        <v>0</v>
      </c>
      <c r="AA1485" t="s">
        <v>4636</v>
      </c>
      <c r="AB1485" t="s">
        <v>4637</v>
      </c>
      <c r="AC1485" t="s">
        <v>61</v>
      </c>
      <c r="AD1485" t="s">
        <v>61</v>
      </c>
      <c r="AE1485" t="s">
        <v>4638</v>
      </c>
      <c r="AF1485" t="s">
        <v>63</v>
      </c>
      <c r="AH1485">
        <v>0</v>
      </c>
      <c r="AI1485" s="2">
        <v>45623</v>
      </c>
      <c r="AJ1485" t="s">
        <v>64</v>
      </c>
      <c r="AK1485" t="s">
        <v>64</v>
      </c>
      <c r="AL1485" t="s">
        <v>4639</v>
      </c>
      <c r="AM1485" t="s">
        <v>4633</v>
      </c>
      <c r="AN1485" s="3">
        <v>28.68</v>
      </c>
      <c r="AO1485" t="s">
        <v>4637</v>
      </c>
      <c r="AP1485" t="s">
        <v>64</v>
      </c>
      <c r="AQ1485" t="s">
        <v>4638</v>
      </c>
      <c r="AR1485">
        <v>1400</v>
      </c>
      <c r="AS1485" t="s">
        <v>66</v>
      </c>
    </row>
    <row r="1486" spans="1:45" ht="16" x14ac:dyDescent="0.2">
      <c r="A1486">
        <v>3662</v>
      </c>
      <c r="B1486">
        <v>3662</v>
      </c>
      <c r="C1486" s="2">
        <v>45623.041666666657</v>
      </c>
      <c r="E1486" t="s">
        <v>4640</v>
      </c>
      <c r="F1486" s="3">
        <v>190.4</v>
      </c>
      <c r="G1486" t="s">
        <v>47</v>
      </c>
      <c r="H1486" s="3">
        <v>0</v>
      </c>
      <c r="I1486" t="s">
        <v>104</v>
      </c>
      <c r="J1486">
        <v>940</v>
      </c>
      <c r="K1486" t="s">
        <v>52</v>
      </c>
      <c r="L1486" t="s">
        <v>53</v>
      </c>
      <c r="N1486">
        <v>705</v>
      </c>
      <c r="O1486" t="s">
        <v>52</v>
      </c>
      <c r="P1486" t="s">
        <v>53</v>
      </c>
      <c r="T1486" t="s">
        <v>4641</v>
      </c>
      <c r="U1486" t="s">
        <v>4642</v>
      </c>
      <c r="Z1486" s="3"/>
      <c r="AF1486" t="s">
        <v>63</v>
      </c>
      <c r="AH1486">
        <v>0</v>
      </c>
      <c r="AI1486" s="2">
        <v>45623</v>
      </c>
      <c r="AJ1486" t="s">
        <v>64</v>
      </c>
      <c r="AK1486" t="s">
        <v>64</v>
      </c>
      <c r="AL1486" t="s">
        <v>4643</v>
      </c>
      <c r="AM1486" t="s">
        <v>4642</v>
      </c>
      <c r="AN1486" s="3"/>
      <c r="AP1486" t="s">
        <v>64</v>
      </c>
      <c r="AR1486">
        <v>1401</v>
      </c>
      <c r="AS1486" t="s">
        <v>66</v>
      </c>
    </row>
    <row r="1487" spans="1:45" ht="16" x14ac:dyDescent="0.2">
      <c r="A1487">
        <v>3663</v>
      </c>
      <c r="B1487">
        <v>3663</v>
      </c>
      <c r="C1487" s="2">
        <v>45623.041666666657</v>
      </c>
      <c r="E1487" t="s">
        <v>4644</v>
      </c>
      <c r="F1487" s="3">
        <v>12157.33</v>
      </c>
      <c r="G1487" t="s">
        <v>47</v>
      </c>
      <c r="H1487" s="3">
        <v>0</v>
      </c>
      <c r="I1487" t="s">
        <v>48</v>
      </c>
      <c r="J1487">
        <v>1712</v>
      </c>
      <c r="K1487" t="s">
        <v>52</v>
      </c>
      <c r="L1487" t="s">
        <v>203</v>
      </c>
      <c r="N1487">
        <v>940</v>
      </c>
      <c r="O1487" t="s">
        <v>52</v>
      </c>
      <c r="P1487" t="s">
        <v>53</v>
      </c>
      <c r="T1487" t="s">
        <v>4645</v>
      </c>
      <c r="U1487" t="s">
        <v>4646</v>
      </c>
      <c r="Z1487" s="3"/>
      <c r="AF1487" t="s">
        <v>63</v>
      </c>
      <c r="AH1487">
        <v>0</v>
      </c>
      <c r="AI1487" s="2">
        <v>45623</v>
      </c>
      <c r="AJ1487" t="s">
        <v>64</v>
      </c>
      <c r="AK1487" t="s">
        <v>64</v>
      </c>
      <c r="AL1487" t="s">
        <v>4647</v>
      </c>
      <c r="AM1487" t="s">
        <v>4646</v>
      </c>
      <c r="AN1487" s="3"/>
      <c r="AP1487" t="s">
        <v>64</v>
      </c>
      <c r="AR1487">
        <v>1402</v>
      </c>
      <c r="AS1487" t="s">
        <v>66</v>
      </c>
    </row>
    <row r="1488" spans="1:45" ht="16" x14ac:dyDescent="0.2">
      <c r="A1488">
        <v>3666</v>
      </c>
      <c r="B1488">
        <v>3666</v>
      </c>
      <c r="C1488" s="2">
        <v>45624.041666666657</v>
      </c>
      <c r="D1488" t="s">
        <v>1814</v>
      </c>
      <c r="E1488" t="s">
        <v>4648</v>
      </c>
      <c r="F1488" s="3">
        <v>230.9</v>
      </c>
      <c r="G1488" t="s">
        <v>47</v>
      </c>
      <c r="H1488" s="3">
        <v>0</v>
      </c>
      <c r="I1488" t="s">
        <v>48</v>
      </c>
      <c r="J1488">
        <v>2710</v>
      </c>
      <c r="K1488" t="s">
        <v>49</v>
      </c>
      <c r="L1488" t="s">
        <v>50</v>
      </c>
      <c r="M1488" t="s">
        <v>51</v>
      </c>
      <c r="N1488">
        <v>940</v>
      </c>
      <c r="O1488" t="s">
        <v>52</v>
      </c>
      <c r="P1488" t="s">
        <v>53</v>
      </c>
      <c r="T1488" t="s">
        <v>4649</v>
      </c>
      <c r="U1488" t="s">
        <v>4650</v>
      </c>
      <c r="V1488" t="s">
        <v>3033</v>
      </c>
      <c r="W1488" t="s">
        <v>56</v>
      </c>
      <c r="X1488" t="s">
        <v>4651</v>
      </c>
      <c r="Y1488" t="s">
        <v>1311</v>
      </c>
      <c r="Z1488" s="3">
        <v>19</v>
      </c>
      <c r="AA1488" t="s">
        <v>4652</v>
      </c>
      <c r="AB1488" t="s">
        <v>4653</v>
      </c>
      <c r="AC1488" t="s">
        <v>61</v>
      </c>
      <c r="AD1488" t="s">
        <v>61</v>
      </c>
      <c r="AE1488" t="s">
        <v>4654</v>
      </c>
      <c r="AF1488" t="s">
        <v>63</v>
      </c>
      <c r="AH1488">
        <v>0</v>
      </c>
      <c r="AI1488" s="2">
        <v>45624</v>
      </c>
      <c r="AJ1488" t="s">
        <v>64</v>
      </c>
      <c r="AK1488" t="s">
        <v>64</v>
      </c>
      <c r="AL1488" t="s">
        <v>4655</v>
      </c>
      <c r="AM1488" t="s">
        <v>4650</v>
      </c>
      <c r="AN1488" s="3">
        <v>230.9</v>
      </c>
      <c r="AO1488" t="s">
        <v>4653</v>
      </c>
      <c r="AP1488" t="s">
        <v>64</v>
      </c>
      <c r="AQ1488" t="s">
        <v>4654</v>
      </c>
      <c r="AR1488">
        <v>1405</v>
      </c>
      <c r="AS1488" t="s">
        <v>66</v>
      </c>
    </row>
    <row r="1489" spans="1:45" ht="16" x14ac:dyDescent="0.2">
      <c r="A1489">
        <v>3665</v>
      </c>
      <c r="B1489">
        <v>3665</v>
      </c>
      <c r="C1489" s="2">
        <v>45624.041666666657</v>
      </c>
      <c r="D1489" t="s">
        <v>1761</v>
      </c>
      <c r="E1489" t="s">
        <v>4656</v>
      </c>
      <c r="F1489" s="3">
        <v>230.9</v>
      </c>
      <c r="G1489" t="s">
        <v>47</v>
      </c>
      <c r="H1489" s="3">
        <v>0</v>
      </c>
      <c r="I1489" t="s">
        <v>48</v>
      </c>
      <c r="J1489">
        <v>2710</v>
      </c>
      <c r="K1489" t="s">
        <v>49</v>
      </c>
      <c r="L1489" t="s">
        <v>50</v>
      </c>
      <c r="M1489" t="s">
        <v>51</v>
      </c>
      <c r="N1489">
        <v>940</v>
      </c>
      <c r="O1489" t="s">
        <v>52</v>
      </c>
      <c r="P1489" t="s">
        <v>53</v>
      </c>
      <c r="T1489" t="s">
        <v>4649</v>
      </c>
      <c r="U1489" t="s">
        <v>4657</v>
      </c>
      <c r="V1489" t="s">
        <v>3049</v>
      </c>
      <c r="W1489" t="s">
        <v>56</v>
      </c>
      <c r="X1489" t="s">
        <v>4658</v>
      </c>
      <c r="Y1489" t="s">
        <v>1311</v>
      </c>
      <c r="Z1489" s="3">
        <v>19</v>
      </c>
      <c r="AA1489" t="s">
        <v>4652</v>
      </c>
      <c r="AB1489" t="s">
        <v>4653</v>
      </c>
      <c r="AC1489" t="s">
        <v>61</v>
      </c>
      <c r="AD1489" t="s">
        <v>61</v>
      </c>
      <c r="AE1489" t="s">
        <v>4659</v>
      </c>
      <c r="AF1489" t="s">
        <v>63</v>
      </c>
      <c r="AH1489">
        <v>0</v>
      </c>
      <c r="AI1489" s="2">
        <v>45624</v>
      </c>
      <c r="AJ1489" t="s">
        <v>64</v>
      </c>
      <c r="AK1489" t="s">
        <v>64</v>
      </c>
      <c r="AL1489" t="s">
        <v>4660</v>
      </c>
      <c r="AM1489" t="s">
        <v>4657</v>
      </c>
      <c r="AN1489" s="3">
        <v>230.9</v>
      </c>
      <c r="AO1489" t="s">
        <v>4653</v>
      </c>
      <c r="AP1489" t="s">
        <v>64</v>
      </c>
      <c r="AQ1489" t="s">
        <v>4659</v>
      </c>
      <c r="AR1489">
        <v>1404</v>
      </c>
      <c r="AS1489" t="s">
        <v>66</v>
      </c>
    </row>
    <row r="1490" spans="1:45" ht="16" x14ac:dyDescent="0.2">
      <c r="A1490">
        <v>3667</v>
      </c>
      <c r="B1490">
        <v>3667</v>
      </c>
      <c r="C1490" s="2">
        <v>45624.041666666657</v>
      </c>
      <c r="D1490" t="s">
        <v>1814</v>
      </c>
      <c r="E1490" t="s">
        <v>4661</v>
      </c>
      <c r="F1490" s="3">
        <v>230.9</v>
      </c>
      <c r="G1490" t="s">
        <v>47</v>
      </c>
      <c r="H1490" s="3">
        <v>0</v>
      </c>
      <c r="I1490" t="s">
        <v>48</v>
      </c>
      <c r="J1490">
        <v>2710</v>
      </c>
      <c r="K1490" t="s">
        <v>49</v>
      </c>
      <c r="L1490" t="s">
        <v>50</v>
      </c>
      <c r="M1490" t="s">
        <v>51</v>
      </c>
      <c r="N1490">
        <v>940</v>
      </c>
      <c r="O1490" t="s">
        <v>52</v>
      </c>
      <c r="P1490" t="s">
        <v>53</v>
      </c>
      <c r="T1490" t="s">
        <v>4649</v>
      </c>
      <c r="U1490" t="s">
        <v>4662</v>
      </c>
      <c r="V1490" t="s">
        <v>3024</v>
      </c>
      <c r="W1490" t="s">
        <v>56</v>
      </c>
      <c r="X1490" t="s">
        <v>4663</v>
      </c>
      <c r="Y1490" t="s">
        <v>1311</v>
      </c>
      <c r="Z1490" s="3">
        <v>19</v>
      </c>
      <c r="AA1490" t="s">
        <v>4652</v>
      </c>
      <c r="AB1490" t="s">
        <v>4653</v>
      </c>
      <c r="AC1490" t="s">
        <v>61</v>
      </c>
      <c r="AD1490" t="s">
        <v>61</v>
      </c>
      <c r="AE1490" t="s">
        <v>4664</v>
      </c>
      <c r="AF1490" t="s">
        <v>63</v>
      </c>
      <c r="AH1490">
        <v>0</v>
      </c>
      <c r="AI1490" s="2">
        <v>45624</v>
      </c>
      <c r="AJ1490" t="s">
        <v>64</v>
      </c>
      <c r="AK1490" t="s">
        <v>64</v>
      </c>
      <c r="AL1490" t="s">
        <v>4665</v>
      </c>
      <c r="AM1490" t="s">
        <v>4662</v>
      </c>
      <c r="AN1490" s="3">
        <v>230.9</v>
      </c>
      <c r="AO1490" t="s">
        <v>4653</v>
      </c>
      <c r="AP1490" t="s">
        <v>64</v>
      </c>
      <c r="AQ1490" t="s">
        <v>4664</v>
      </c>
      <c r="AR1490">
        <v>1403</v>
      </c>
      <c r="AS1490" t="s">
        <v>66</v>
      </c>
    </row>
    <row r="1491" spans="1:45" ht="16" x14ac:dyDescent="0.2">
      <c r="A1491">
        <v>3660</v>
      </c>
      <c r="B1491">
        <v>3660</v>
      </c>
      <c r="C1491" s="2">
        <v>45625.041666666657</v>
      </c>
      <c r="E1491" t="s">
        <v>582</v>
      </c>
      <c r="F1491" s="3">
        <v>765.6</v>
      </c>
      <c r="G1491" t="s">
        <v>47</v>
      </c>
      <c r="H1491" s="3">
        <v>0</v>
      </c>
      <c r="I1491" t="s">
        <v>48</v>
      </c>
      <c r="J1491">
        <v>1705</v>
      </c>
      <c r="K1491" t="s">
        <v>52</v>
      </c>
      <c r="L1491" t="s">
        <v>203</v>
      </c>
      <c r="N1491">
        <v>940</v>
      </c>
      <c r="O1491" t="s">
        <v>52</v>
      </c>
      <c r="P1491" t="s">
        <v>53</v>
      </c>
      <c r="T1491" t="s">
        <v>4666</v>
      </c>
      <c r="U1491" t="s">
        <v>4667</v>
      </c>
      <c r="Z1491" s="3"/>
      <c r="AF1491" t="s">
        <v>63</v>
      </c>
      <c r="AH1491">
        <v>0</v>
      </c>
      <c r="AI1491" s="2">
        <v>45625</v>
      </c>
      <c r="AJ1491" t="s">
        <v>64</v>
      </c>
      <c r="AK1491" t="s">
        <v>64</v>
      </c>
      <c r="AL1491" t="s">
        <v>4668</v>
      </c>
      <c r="AM1491" t="s">
        <v>4667</v>
      </c>
      <c r="AN1491" s="3"/>
      <c r="AP1491" t="s">
        <v>64</v>
      </c>
      <c r="AR1491">
        <v>1406</v>
      </c>
      <c r="AS1491" t="s">
        <v>66</v>
      </c>
    </row>
    <row r="1492" spans="1:45" ht="16" x14ac:dyDescent="0.2">
      <c r="A1492">
        <v>3708</v>
      </c>
      <c r="B1492">
        <v>3708</v>
      </c>
      <c r="C1492" s="2">
        <v>45625.041666666657</v>
      </c>
      <c r="D1492" t="s">
        <v>1748</v>
      </c>
      <c r="E1492" t="s">
        <v>4669</v>
      </c>
      <c r="F1492" s="3">
        <v>7.16</v>
      </c>
      <c r="G1492" t="s">
        <v>47</v>
      </c>
      <c r="H1492" s="3">
        <v>0</v>
      </c>
      <c r="I1492" t="s">
        <v>48</v>
      </c>
      <c r="J1492">
        <v>2705</v>
      </c>
      <c r="K1492" t="s">
        <v>49</v>
      </c>
      <c r="L1492" t="s">
        <v>50</v>
      </c>
      <c r="M1492" t="s">
        <v>51</v>
      </c>
      <c r="N1492">
        <v>940</v>
      </c>
      <c r="O1492" t="s">
        <v>52</v>
      </c>
      <c r="P1492" t="s">
        <v>53</v>
      </c>
      <c r="T1492" t="s">
        <v>4670</v>
      </c>
      <c r="U1492" t="s">
        <v>4671</v>
      </c>
      <c r="Z1492" s="3"/>
      <c r="AF1492" t="s">
        <v>63</v>
      </c>
      <c r="AH1492">
        <v>0</v>
      </c>
      <c r="AI1492" s="2">
        <v>45625</v>
      </c>
      <c r="AJ1492" t="s">
        <v>64</v>
      </c>
      <c r="AK1492" t="s">
        <v>64</v>
      </c>
      <c r="AL1492" t="s">
        <v>4672</v>
      </c>
      <c r="AM1492" t="s">
        <v>4671</v>
      </c>
      <c r="AN1492" s="3"/>
      <c r="AP1492" t="s">
        <v>64</v>
      </c>
      <c r="AR1492">
        <v>1407</v>
      </c>
      <c r="AS1492" t="s">
        <v>66</v>
      </c>
    </row>
    <row r="1493" spans="1:45" ht="16" x14ac:dyDescent="0.2">
      <c r="A1493">
        <v>3598</v>
      </c>
      <c r="B1493">
        <v>3598</v>
      </c>
      <c r="C1493" s="2">
        <v>45626</v>
      </c>
      <c r="D1493" t="s">
        <v>1935</v>
      </c>
      <c r="E1493" t="s">
        <v>204</v>
      </c>
      <c r="F1493" s="3">
        <v>959.05</v>
      </c>
      <c r="G1493" t="s">
        <v>47</v>
      </c>
      <c r="H1493" s="3">
        <v>0</v>
      </c>
      <c r="I1493" t="s">
        <v>104</v>
      </c>
      <c r="J1493">
        <v>2555</v>
      </c>
      <c r="K1493" t="s">
        <v>49</v>
      </c>
      <c r="L1493" t="s">
        <v>50</v>
      </c>
      <c r="M1493" t="s">
        <v>51</v>
      </c>
      <c r="N1493">
        <v>1730</v>
      </c>
      <c r="O1493" t="s">
        <v>52</v>
      </c>
      <c r="P1493" t="s">
        <v>203</v>
      </c>
      <c r="T1493" t="s">
        <v>64</v>
      </c>
      <c r="Z1493" s="3"/>
      <c r="AF1493" t="s">
        <v>63</v>
      </c>
      <c r="AH1493">
        <v>0</v>
      </c>
      <c r="AI1493" s="2">
        <v>45626</v>
      </c>
      <c r="AJ1493" t="s">
        <v>64</v>
      </c>
      <c r="AK1493" t="s">
        <v>64</v>
      </c>
      <c r="AL1493" t="s">
        <v>64</v>
      </c>
      <c r="AN1493" s="3"/>
      <c r="AP1493" t="s">
        <v>64</v>
      </c>
      <c r="AR1493" t="s">
        <v>64</v>
      </c>
      <c r="AS1493" t="s">
        <v>66</v>
      </c>
    </row>
    <row r="1494" spans="1:45" ht="16" x14ac:dyDescent="0.2">
      <c r="A1494">
        <v>3599</v>
      </c>
      <c r="B1494">
        <v>3599</v>
      </c>
      <c r="C1494" s="2">
        <v>45626</v>
      </c>
      <c r="D1494" t="s">
        <v>1934</v>
      </c>
      <c r="E1494" t="s">
        <v>204</v>
      </c>
      <c r="F1494" s="3">
        <v>1216.25</v>
      </c>
      <c r="G1494" t="s">
        <v>47</v>
      </c>
      <c r="H1494" s="3">
        <v>0</v>
      </c>
      <c r="I1494" t="s">
        <v>104</v>
      </c>
      <c r="J1494">
        <v>2555</v>
      </c>
      <c r="K1494" t="s">
        <v>49</v>
      </c>
      <c r="L1494" t="s">
        <v>50</v>
      </c>
      <c r="M1494" t="s">
        <v>51</v>
      </c>
      <c r="N1494">
        <v>1730</v>
      </c>
      <c r="O1494" t="s">
        <v>52</v>
      </c>
      <c r="P1494" t="s">
        <v>203</v>
      </c>
      <c r="T1494" t="s">
        <v>64</v>
      </c>
      <c r="Z1494" s="3"/>
      <c r="AF1494" t="s">
        <v>63</v>
      </c>
      <c r="AH1494">
        <v>0</v>
      </c>
      <c r="AI1494" s="2">
        <v>45626</v>
      </c>
      <c r="AJ1494" t="s">
        <v>64</v>
      </c>
      <c r="AK1494" t="s">
        <v>64</v>
      </c>
      <c r="AL1494" t="s">
        <v>64</v>
      </c>
      <c r="AN1494" s="3"/>
      <c r="AP1494" t="s">
        <v>64</v>
      </c>
      <c r="AR1494" t="s">
        <v>64</v>
      </c>
      <c r="AS1494" t="s">
        <v>66</v>
      </c>
    </row>
    <row r="1495" spans="1:45" ht="16" x14ac:dyDescent="0.2">
      <c r="A1495">
        <v>3600</v>
      </c>
      <c r="B1495">
        <v>3600</v>
      </c>
      <c r="C1495" s="2">
        <v>45626</v>
      </c>
      <c r="D1495" t="s">
        <v>1936</v>
      </c>
      <c r="E1495" t="s">
        <v>204</v>
      </c>
      <c r="F1495" s="3">
        <v>1286.69</v>
      </c>
      <c r="G1495" t="s">
        <v>47</v>
      </c>
      <c r="H1495" s="3">
        <v>0</v>
      </c>
      <c r="I1495" t="s">
        <v>104</v>
      </c>
      <c r="J1495">
        <v>2555</v>
      </c>
      <c r="K1495" t="s">
        <v>49</v>
      </c>
      <c r="L1495" t="s">
        <v>50</v>
      </c>
      <c r="M1495" t="s">
        <v>51</v>
      </c>
      <c r="N1495">
        <v>1730</v>
      </c>
      <c r="O1495" t="s">
        <v>52</v>
      </c>
      <c r="P1495" t="s">
        <v>203</v>
      </c>
      <c r="T1495" t="s">
        <v>64</v>
      </c>
      <c r="Z1495" s="3"/>
      <c r="AF1495" t="s">
        <v>63</v>
      </c>
      <c r="AH1495">
        <v>0</v>
      </c>
      <c r="AI1495" s="2">
        <v>45626</v>
      </c>
      <c r="AJ1495" t="s">
        <v>64</v>
      </c>
      <c r="AK1495" t="s">
        <v>64</v>
      </c>
      <c r="AL1495" t="s">
        <v>64</v>
      </c>
      <c r="AN1495" s="3"/>
      <c r="AP1495" t="s">
        <v>64</v>
      </c>
      <c r="AR1495" t="s">
        <v>64</v>
      </c>
      <c r="AS1495" t="s">
        <v>66</v>
      </c>
    </row>
    <row r="1496" spans="1:45" ht="16" x14ac:dyDescent="0.2">
      <c r="A1496">
        <v>3601</v>
      </c>
      <c r="B1496">
        <v>3601</v>
      </c>
      <c r="C1496" s="2">
        <v>45626</v>
      </c>
      <c r="D1496" t="s">
        <v>1935</v>
      </c>
      <c r="E1496" t="s">
        <v>206</v>
      </c>
      <c r="F1496" s="3">
        <v>4179.0600000000004</v>
      </c>
      <c r="G1496" t="s">
        <v>47</v>
      </c>
      <c r="H1496" s="3">
        <v>0</v>
      </c>
      <c r="I1496" t="s">
        <v>104</v>
      </c>
      <c r="J1496">
        <v>2551</v>
      </c>
      <c r="K1496" t="s">
        <v>49</v>
      </c>
      <c r="L1496" t="s">
        <v>50</v>
      </c>
      <c r="M1496" t="s">
        <v>51</v>
      </c>
      <c r="N1496">
        <v>1730</v>
      </c>
      <c r="O1496" t="s">
        <v>52</v>
      </c>
      <c r="P1496" t="s">
        <v>203</v>
      </c>
      <c r="T1496" t="s">
        <v>64</v>
      </c>
      <c r="Z1496" s="3"/>
      <c r="AF1496" t="s">
        <v>63</v>
      </c>
      <c r="AH1496">
        <v>0</v>
      </c>
      <c r="AI1496" s="2">
        <v>45626</v>
      </c>
      <c r="AJ1496" t="s">
        <v>64</v>
      </c>
      <c r="AK1496" t="s">
        <v>64</v>
      </c>
      <c r="AL1496" t="s">
        <v>64</v>
      </c>
      <c r="AN1496" s="3"/>
      <c r="AP1496" t="s">
        <v>64</v>
      </c>
      <c r="AR1496" t="s">
        <v>64</v>
      </c>
      <c r="AS1496" t="s">
        <v>66</v>
      </c>
    </row>
    <row r="1497" spans="1:45" ht="16" x14ac:dyDescent="0.2">
      <c r="A1497">
        <v>3603</v>
      </c>
      <c r="B1497">
        <v>3603</v>
      </c>
      <c r="C1497" s="2">
        <v>45626</v>
      </c>
      <c r="D1497" t="s">
        <v>1936</v>
      </c>
      <c r="E1497" t="s">
        <v>206</v>
      </c>
      <c r="F1497" s="3">
        <v>3290.09</v>
      </c>
      <c r="G1497" t="s">
        <v>47</v>
      </c>
      <c r="H1497" s="3">
        <v>0</v>
      </c>
      <c r="I1497" t="s">
        <v>104</v>
      </c>
      <c r="J1497">
        <v>2551</v>
      </c>
      <c r="K1497" t="s">
        <v>49</v>
      </c>
      <c r="L1497" t="s">
        <v>50</v>
      </c>
      <c r="M1497" t="s">
        <v>51</v>
      </c>
      <c r="N1497">
        <v>1730</v>
      </c>
      <c r="O1497" t="s">
        <v>52</v>
      </c>
      <c r="P1497" t="s">
        <v>203</v>
      </c>
      <c r="T1497" t="s">
        <v>64</v>
      </c>
      <c r="Z1497" s="3"/>
      <c r="AF1497" t="s">
        <v>63</v>
      </c>
      <c r="AH1497">
        <v>0</v>
      </c>
      <c r="AI1497" s="2">
        <v>45626</v>
      </c>
      <c r="AJ1497" t="s">
        <v>64</v>
      </c>
      <c r="AK1497" t="s">
        <v>64</v>
      </c>
      <c r="AL1497" t="s">
        <v>64</v>
      </c>
      <c r="AN1497" s="3"/>
      <c r="AP1497" t="s">
        <v>64</v>
      </c>
      <c r="AR1497" t="s">
        <v>64</v>
      </c>
      <c r="AS1497" t="s">
        <v>66</v>
      </c>
    </row>
    <row r="1498" spans="1:45" ht="16" x14ac:dyDescent="0.2">
      <c r="A1498">
        <v>3604</v>
      </c>
      <c r="B1498">
        <v>3604</v>
      </c>
      <c r="C1498" s="2">
        <v>45626</v>
      </c>
      <c r="D1498" t="s">
        <v>1936</v>
      </c>
      <c r="E1498" t="s">
        <v>206</v>
      </c>
      <c r="F1498" s="3">
        <v>2632.07</v>
      </c>
      <c r="G1498" t="s">
        <v>47</v>
      </c>
      <c r="H1498" s="3">
        <v>0</v>
      </c>
      <c r="I1498" t="s">
        <v>104</v>
      </c>
      <c r="J1498">
        <v>2551</v>
      </c>
      <c r="K1498" t="s">
        <v>49</v>
      </c>
      <c r="L1498" t="s">
        <v>50</v>
      </c>
      <c r="M1498" t="s">
        <v>51</v>
      </c>
      <c r="N1498">
        <v>1730</v>
      </c>
      <c r="O1498" t="s">
        <v>52</v>
      </c>
      <c r="P1498" t="s">
        <v>203</v>
      </c>
      <c r="T1498" t="s">
        <v>64</v>
      </c>
      <c r="Z1498" s="3"/>
      <c r="AF1498" t="s">
        <v>63</v>
      </c>
      <c r="AH1498">
        <v>0</v>
      </c>
      <c r="AI1498" s="2">
        <v>45626</v>
      </c>
      <c r="AJ1498" t="s">
        <v>64</v>
      </c>
      <c r="AK1498" t="s">
        <v>64</v>
      </c>
      <c r="AL1498" t="s">
        <v>64</v>
      </c>
      <c r="AN1498" s="3"/>
      <c r="AP1498" t="s">
        <v>64</v>
      </c>
      <c r="AR1498" t="s">
        <v>64</v>
      </c>
      <c r="AS1498" t="s">
        <v>66</v>
      </c>
    </row>
    <row r="1499" spans="1:45" ht="16" x14ac:dyDescent="0.2">
      <c r="A1499">
        <v>3605</v>
      </c>
      <c r="B1499">
        <v>3605</v>
      </c>
      <c r="C1499" s="2">
        <v>45626</v>
      </c>
      <c r="E1499" t="s">
        <v>205</v>
      </c>
      <c r="F1499" s="3">
        <v>2518.5</v>
      </c>
      <c r="G1499" t="s">
        <v>47</v>
      </c>
      <c r="H1499" s="3">
        <v>0</v>
      </c>
      <c r="I1499" t="s">
        <v>104</v>
      </c>
      <c r="J1499">
        <v>1730</v>
      </c>
      <c r="K1499" t="s">
        <v>52</v>
      </c>
      <c r="L1499" t="s">
        <v>203</v>
      </c>
      <c r="N1499">
        <v>1705</v>
      </c>
      <c r="O1499" t="s">
        <v>52</v>
      </c>
      <c r="P1499" t="s">
        <v>203</v>
      </c>
      <c r="T1499" t="s">
        <v>64</v>
      </c>
      <c r="Z1499" s="3"/>
      <c r="AF1499" t="s">
        <v>63</v>
      </c>
      <c r="AH1499">
        <v>0</v>
      </c>
      <c r="AI1499" s="2">
        <v>45626</v>
      </c>
      <c r="AJ1499" t="s">
        <v>64</v>
      </c>
      <c r="AK1499" t="s">
        <v>64</v>
      </c>
      <c r="AL1499" t="s">
        <v>64</v>
      </c>
      <c r="AN1499" s="3"/>
      <c r="AP1499" t="s">
        <v>64</v>
      </c>
      <c r="AR1499" t="s">
        <v>64</v>
      </c>
      <c r="AS1499" t="s">
        <v>66</v>
      </c>
    </row>
    <row r="1500" spans="1:45" ht="16" x14ac:dyDescent="0.2">
      <c r="A1500">
        <v>3606</v>
      </c>
      <c r="B1500">
        <v>3606</v>
      </c>
      <c r="C1500" s="2">
        <v>45626</v>
      </c>
      <c r="E1500" t="s">
        <v>205</v>
      </c>
      <c r="F1500" s="3">
        <v>4198.2299999999996</v>
      </c>
      <c r="G1500" t="s">
        <v>47</v>
      </c>
      <c r="H1500" s="3">
        <v>0</v>
      </c>
      <c r="I1500" t="s">
        <v>104</v>
      </c>
      <c r="J1500">
        <v>1730</v>
      </c>
      <c r="K1500" t="s">
        <v>52</v>
      </c>
      <c r="L1500" t="s">
        <v>203</v>
      </c>
      <c r="N1500">
        <v>1705</v>
      </c>
      <c r="O1500" t="s">
        <v>52</v>
      </c>
      <c r="P1500" t="s">
        <v>203</v>
      </c>
      <c r="T1500" t="s">
        <v>64</v>
      </c>
      <c r="Z1500" s="3"/>
      <c r="AF1500" t="s">
        <v>63</v>
      </c>
      <c r="AH1500">
        <v>0</v>
      </c>
      <c r="AI1500" s="2">
        <v>45626</v>
      </c>
      <c r="AJ1500" t="s">
        <v>64</v>
      </c>
      <c r="AK1500" t="s">
        <v>64</v>
      </c>
      <c r="AL1500" t="s">
        <v>64</v>
      </c>
      <c r="AN1500" s="3"/>
      <c r="AP1500" t="s">
        <v>64</v>
      </c>
      <c r="AR1500" t="s">
        <v>64</v>
      </c>
      <c r="AS1500" t="s">
        <v>66</v>
      </c>
    </row>
    <row r="1501" spans="1:45" ht="16" x14ac:dyDescent="0.2">
      <c r="A1501">
        <v>3607</v>
      </c>
      <c r="B1501">
        <v>3607</v>
      </c>
      <c r="C1501" s="2">
        <v>45626</v>
      </c>
      <c r="E1501" t="s">
        <v>202</v>
      </c>
      <c r="F1501" s="3">
        <v>3452.28</v>
      </c>
      <c r="G1501" t="s">
        <v>47</v>
      </c>
      <c r="H1501" s="3">
        <v>0</v>
      </c>
      <c r="I1501" t="s">
        <v>104</v>
      </c>
      <c r="J1501">
        <v>1730</v>
      </c>
      <c r="K1501" t="s">
        <v>52</v>
      </c>
      <c r="L1501" t="s">
        <v>203</v>
      </c>
      <c r="N1501">
        <v>1712</v>
      </c>
      <c r="O1501" t="s">
        <v>52</v>
      </c>
      <c r="P1501" t="s">
        <v>203</v>
      </c>
      <c r="T1501" t="s">
        <v>64</v>
      </c>
      <c r="Z1501" s="3"/>
      <c r="AF1501" t="s">
        <v>63</v>
      </c>
      <c r="AH1501">
        <v>0</v>
      </c>
      <c r="AI1501" s="2">
        <v>45626</v>
      </c>
      <c r="AJ1501" t="s">
        <v>64</v>
      </c>
      <c r="AK1501" t="s">
        <v>64</v>
      </c>
      <c r="AL1501" t="s">
        <v>64</v>
      </c>
      <c r="AN1501" s="3"/>
      <c r="AP1501" t="s">
        <v>64</v>
      </c>
      <c r="AR1501" t="s">
        <v>64</v>
      </c>
      <c r="AS1501" t="s">
        <v>66</v>
      </c>
    </row>
    <row r="1502" spans="1:45" ht="16" x14ac:dyDescent="0.2">
      <c r="A1502">
        <v>3609</v>
      </c>
      <c r="B1502">
        <v>3609</v>
      </c>
      <c r="C1502" s="2">
        <v>45626</v>
      </c>
      <c r="E1502" t="s">
        <v>205</v>
      </c>
      <c r="F1502" s="3">
        <v>1060.9000000000001</v>
      </c>
      <c r="G1502" t="s">
        <v>47</v>
      </c>
      <c r="H1502" s="3">
        <v>0</v>
      </c>
      <c r="I1502" t="s">
        <v>104</v>
      </c>
      <c r="J1502">
        <v>1700</v>
      </c>
      <c r="K1502" t="s">
        <v>52</v>
      </c>
      <c r="L1502" t="s">
        <v>203</v>
      </c>
      <c r="N1502">
        <v>1730</v>
      </c>
      <c r="O1502" t="s">
        <v>52</v>
      </c>
      <c r="P1502" t="s">
        <v>203</v>
      </c>
      <c r="T1502" t="s">
        <v>64</v>
      </c>
      <c r="Z1502" s="3"/>
      <c r="AF1502" t="s">
        <v>63</v>
      </c>
      <c r="AH1502">
        <v>0</v>
      </c>
      <c r="AI1502" s="2">
        <v>45626</v>
      </c>
      <c r="AJ1502" t="s">
        <v>64</v>
      </c>
      <c r="AK1502" t="s">
        <v>64</v>
      </c>
      <c r="AL1502" t="s">
        <v>64</v>
      </c>
      <c r="AN1502" s="3"/>
      <c r="AP1502" t="s">
        <v>64</v>
      </c>
      <c r="AR1502" t="s">
        <v>64</v>
      </c>
      <c r="AS1502" t="s">
        <v>66</v>
      </c>
    </row>
    <row r="1503" spans="1:45" ht="16" x14ac:dyDescent="0.2">
      <c r="A1503">
        <v>3610</v>
      </c>
      <c r="B1503">
        <v>3610</v>
      </c>
      <c r="C1503" s="2">
        <v>45626</v>
      </c>
      <c r="E1503" t="s">
        <v>205</v>
      </c>
      <c r="F1503" s="3">
        <v>1095.07</v>
      </c>
      <c r="G1503" t="s">
        <v>47</v>
      </c>
      <c r="H1503" s="3">
        <v>0</v>
      </c>
      <c r="I1503" t="s">
        <v>104</v>
      </c>
      <c r="J1503">
        <v>1730</v>
      </c>
      <c r="K1503" t="s">
        <v>52</v>
      </c>
      <c r="L1503" t="s">
        <v>203</v>
      </c>
      <c r="N1503">
        <v>1700</v>
      </c>
      <c r="O1503" t="s">
        <v>52</v>
      </c>
      <c r="P1503" t="s">
        <v>203</v>
      </c>
      <c r="T1503" t="s">
        <v>64</v>
      </c>
      <c r="Z1503" s="3"/>
      <c r="AF1503" t="s">
        <v>63</v>
      </c>
      <c r="AH1503">
        <v>0</v>
      </c>
      <c r="AI1503" s="2">
        <v>45626</v>
      </c>
      <c r="AJ1503" t="s">
        <v>64</v>
      </c>
      <c r="AK1503" t="s">
        <v>64</v>
      </c>
      <c r="AL1503" t="s">
        <v>64</v>
      </c>
      <c r="AN1503" s="3"/>
      <c r="AP1503" t="s">
        <v>64</v>
      </c>
      <c r="AR1503" t="s">
        <v>64</v>
      </c>
      <c r="AS1503" t="s">
        <v>66</v>
      </c>
    </row>
    <row r="1504" spans="1:45" ht="16" x14ac:dyDescent="0.2">
      <c r="A1504">
        <v>3611</v>
      </c>
      <c r="B1504">
        <v>3611</v>
      </c>
      <c r="C1504" s="2">
        <v>45626</v>
      </c>
      <c r="E1504" t="s">
        <v>2635</v>
      </c>
      <c r="F1504" s="3">
        <v>143</v>
      </c>
      <c r="G1504" t="s">
        <v>47</v>
      </c>
      <c r="H1504" s="3">
        <v>0</v>
      </c>
      <c r="I1504" t="s">
        <v>104</v>
      </c>
      <c r="J1504">
        <v>1730</v>
      </c>
      <c r="K1504" t="s">
        <v>52</v>
      </c>
      <c r="L1504" t="s">
        <v>203</v>
      </c>
      <c r="N1504">
        <v>2551</v>
      </c>
      <c r="O1504" t="s">
        <v>49</v>
      </c>
      <c r="P1504" t="s">
        <v>50</v>
      </c>
      <c r="Q1504" t="s">
        <v>51</v>
      </c>
      <c r="T1504" t="s">
        <v>64</v>
      </c>
      <c r="Z1504" s="3"/>
      <c r="AF1504" t="s">
        <v>63</v>
      </c>
      <c r="AH1504">
        <v>0</v>
      </c>
      <c r="AI1504" s="2">
        <v>45626</v>
      </c>
      <c r="AJ1504" t="s">
        <v>64</v>
      </c>
      <c r="AK1504" t="s">
        <v>64</v>
      </c>
      <c r="AL1504" t="s">
        <v>64</v>
      </c>
      <c r="AN1504" s="3"/>
      <c r="AP1504" t="s">
        <v>64</v>
      </c>
      <c r="AR1504" t="s">
        <v>64</v>
      </c>
      <c r="AS1504" t="s">
        <v>66</v>
      </c>
    </row>
    <row r="1505" spans="1:45" ht="16" x14ac:dyDescent="0.2">
      <c r="A1505">
        <v>3757</v>
      </c>
      <c r="B1505">
        <v>3757</v>
      </c>
      <c r="C1505" s="2">
        <v>45626</v>
      </c>
      <c r="E1505" t="s">
        <v>202</v>
      </c>
      <c r="F1505" s="3">
        <v>8705.0499999999993</v>
      </c>
      <c r="G1505" t="s">
        <v>47</v>
      </c>
      <c r="H1505" s="3">
        <v>0</v>
      </c>
      <c r="I1505" t="s">
        <v>104</v>
      </c>
      <c r="J1505">
        <v>1730</v>
      </c>
      <c r="K1505" t="s">
        <v>52</v>
      </c>
      <c r="L1505" t="s">
        <v>203</v>
      </c>
      <c r="N1505">
        <v>1712</v>
      </c>
      <c r="O1505" t="s">
        <v>52</v>
      </c>
      <c r="P1505" t="s">
        <v>203</v>
      </c>
      <c r="T1505" t="s">
        <v>64</v>
      </c>
      <c r="Z1505" s="3"/>
      <c r="AF1505" t="s">
        <v>63</v>
      </c>
      <c r="AH1505">
        <v>0</v>
      </c>
      <c r="AI1505" s="2">
        <v>45626</v>
      </c>
      <c r="AJ1505" t="s">
        <v>64</v>
      </c>
      <c r="AK1505" t="s">
        <v>64</v>
      </c>
      <c r="AL1505" t="s">
        <v>64</v>
      </c>
      <c r="AN1505" s="3"/>
      <c r="AP1505" t="s">
        <v>64</v>
      </c>
      <c r="AR1505" t="s">
        <v>64</v>
      </c>
      <c r="AS1505" t="s">
        <v>66</v>
      </c>
    </row>
    <row r="1506" spans="1:45" ht="16" x14ac:dyDescent="0.2">
      <c r="A1506">
        <v>3758</v>
      </c>
      <c r="B1506">
        <v>3758</v>
      </c>
      <c r="C1506" s="2">
        <v>45626</v>
      </c>
      <c r="D1506" t="s">
        <v>1934</v>
      </c>
      <c r="E1506" t="s">
        <v>206</v>
      </c>
      <c r="F1506" s="3">
        <v>5488.02</v>
      </c>
      <c r="G1506" t="s">
        <v>47</v>
      </c>
      <c r="H1506" s="3">
        <v>0</v>
      </c>
      <c r="I1506" t="s">
        <v>104</v>
      </c>
      <c r="J1506">
        <v>2551</v>
      </c>
      <c r="K1506" t="s">
        <v>49</v>
      </c>
      <c r="L1506" t="s">
        <v>50</v>
      </c>
      <c r="M1506" t="s">
        <v>51</v>
      </c>
      <c r="N1506">
        <v>1730</v>
      </c>
      <c r="O1506" t="s">
        <v>52</v>
      </c>
      <c r="P1506" t="s">
        <v>203</v>
      </c>
      <c r="T1506" t="s">
        <v>64</v>
      </c>
      <c r="Z1506" s="3"/>
      <c r="AF1506" t="s">
        <v>63</v>
      </c>
      <c r="AH1506">
        <v>0</v>
      </c>
      <c r="AI1506" s="2">
        <v>45626</v>
      </c>
      <c r="AJ1506" t="s">
        <v>64</v>
      </c>
      <c r="AK1506" t="s">
        <v>64</v>
      </c>
      <c r="AL1506" t="s">
        <v>64</v>
      </c>
      <c r="AN1506" s="3"/>
      <c r="AP1506" t="s">
        <v>64</v>
      </c>
      <c r="AR1506" t="s">
        <v>64</v>
      </c>
      <c r="AS1506" t="s">
        <v>66</v>
      </c>
    </row>
    <row r="1507" spans="1:45" ht="16" x14ac:dyDescent="0.2">
      <c r="A1507">
        <v>3702</v>
      </c>
      <c r="B1507">
        <v>3702</v>
      </c>
      <c r="C1507" s="2">
        <v>45628.041666666657</v>
      </c>
      <c r="E1507" t="s">
        <v>256</v>
      </c>
      <c r="F1507" s="3">
        <v>2087.36</v>
      </c>
      <c r="G1507" t="s">
        <v>47</v>
      </c>
      <c r="H1507" s="3">
        <v>0</v>
      </c>
      <c r="I1507" t="s">
        <v>48</v>
      </c>
      <c r="J1507">
        <v>1705</v>
      </c>
      <c r="K1507" t="s">
        <v>52</v>
      </c>
      <c r="L1507" t="s">
        <v>203</v>
      </c>
      <c r="N1507">
        <v>940</v>
      </c>
      <c r="O1507" t="s">
        <v>52</v>
      </c>
      <c r="P1507" t="s">
        <v>53</v>
      </c>
      <c r="T1507" t="s">
        <v>4673</v>
      </c>
      <c r="U1507" t="s">
        <v>4674</v>
      </c>
      <c r="Z1507" s="3"/>
      <c r="AF1507" t="s">
        <v>63</v>
      </c>
      <c r="AH1507">
        <v>0</v>
      </c>
      <c r="AI1507" s="2">
        <v>45628</v>
      </c>
      <c r="AJ1507" t="s">
        <v>64</v>
      </c>
      <c r="AK1507" t="s">
        <v>64</v>
      </c>
      <c r="AL1507" t="s">
        <v>4675</v>
      </c>
      <c r="AM1507" t="s">
        <v>4674</v>
      </c>
      <c r="AN1507" s="3"/>
      <c r="AP1507" t="s">
        <v>64</v>
      </c>
      <c r="AR1507">
        <v>1409</v>
      </c>
      <c r="AS1507" t="s">
        <v>66</v>
      </c>
    </row>
    <row r="1508" spans="1:45" ht="16" x14ac:dyDescent="0.2">
      <c r="A1508">
        <v>3709</v>
      </c>
      <c r="B1508">
        <v>3709</v>
      </c>
      <c r="C1508" s="2">
        <v>45628.041666666657</v>
      </c>
      <c r="D1508" t="s">
        <v>1748</v>
      </c>
      <c r="E1508" t="s">
        <v>2507</v>
      </c>
      <c r="F1508" s="3">
        <v>68.150000000000006</v>
      </c>
      <c r="G1508" t="s">
        <v>47</v>
      </c>
      <c r="H1508" s="3">
        <v>0</v>
      </c>
      <c r="I1508" t="s">
        <v>48</v>
      </c>
      <c r="J1508">
        <v>2702</v>
      </c>
      <c r="K1508" t="s">
        <v>49</v>
      </c>
      <c r="L1508" t="s">
        <v>50</v>
      </c>
      <c r="M1508" t="s">
        <v>51</v>
      </c>
      <c r="N1508">
        <v>940</v>
      </c>
      <c r="O1508" t="s">
        <v>52</v>
      </c>
      <c r="P1508" t="s">
        <v>53</v>
      </c>
      <c r="T1508" t="s">
        <v>4676</v>
      </c>
      <c r="U1508" t="s">
        <v>4677</v>
      </c>
      <c r="V1508" t="s">
        <v>3062</v>
      </c>
      <c r="W1508" t="s">
        <v>56</v>
      </c>
      <c r="X1508" t="s">
        <v>4678</v>
      </c>
      <c r="Y1508" t="s">
        <v>2726</v>
      </c>
      <c r="Z1508" s="3">
        <v>19</v>
      </c>
      <c r="AA1508" t="s">
        <v>4679</v>
      </c>
      <c r="AB1508" t="s">
        <v>4680</v>
      </c>
      <c r="AC1508" t="s">
        <v>61</v>
      </c>
      <c r="AD1508" t="s">
        <v>61</v>
      </c>
      <c r="AE1508" t="s">
        <v>4681</v>
      </c>
      <c r="AF1508" t="s">
        <v>63</v>
      </c>
      <c r="AH1508">
        <v>0</v>
      </c>
      <c r="AI1508" s="2">
        <v>45628</v>
      </c>
      <c r="AJ1508" t="s">
        <v>64</v>
      </c>
      <c r="AK1508" t="s">
        <v>64</v>
      </c>
      <c r="AL1508" t="s">
        <v>4682</v>
      </c>
      <c r="AM1508" t="s">
        <v>4677</v>
      </c>
      <c r="AN1508" s="3">
        <v>148.07</v>
      </c>
      <c r="AO1508" t="s">
        <v>4680</v>
      </c>
      <c r="AP1508" t="s">
        <v>64</v>
      </c>
      <c r="AQ1508" t="s">
        <v>4681</v>
      </c>
      <c r="AR1508">
        <v>1408</v>
      </c>
      <c r="AS1508" t="s">
        <v>66</v>
      </c>
    </row>
    <row r="1509" spans="1:45" ht="16" x14ac:dyDescent="0.2">
      <c r="A1509">
        <v>3710</v>
      </c>
      <c r="B1509">
        <v>3710</v>
      </c>
      <c r="C1509" s="2">
        <v>45628.041666666657</v>
      </c>
      <c r="D1509" t="s">
        <v>1761</v>
      </c>
      <c r="E1509" t="s">
        <v>4683</v>
      </c>
      <c r="F1509" s="3">
        <v>79.92</v>
      </c>
      <c r="G1509" t="s">
        <v>47</v>
      </c>
      <c r="H1509" s="3">
        <v>0</v>
      </c>
      <c r="I1509" t="s">
        <v>48</v>
      </c>
      <c r="J1509">
        <v>2561</v>
      </c>
      <c r="K1509" t="s">
        <v>49</v>
      </c>
      <c r="L1509" t="s">
        <v>50</v>
      </c>
      <c r="M1509" t="s">
        <v>51</v>
      </c>
      <c r="N1509">
        <v>940</v>
      </c>
      <c r="O1509" t="s">
        <v>52</v>
      </c>
      <c r="P1509" t="s">
        <v>53</v>
      </c>
      <c r="T1509" t="s">
        <v>4676</v>
      </c>
      <c r="U1509" t="s">
        <v>4677</v>
      </c>
      <c r="V1509" t="s">
        <v>3062</v>
      </c>
      <c r="W1509" t="s">
        <v>56</v>
      </c>
      <c r="X1509" t="s">
        <v>4678</v>
      </c>
      <c r="Y1509" t="s">
        <v>2726</v>
      </c>
      <c r="Z1509" s="3">
        <v>19</v>
      </c>
      <c r="AA1509" t="s">
        <v>4679</v>
      </c>
      <c r="AB1509" t="s">
        <v>4680</v>
      </c>
      <c r="AC1509" t="s">
        <v>61</v>
      </c>
      <c r="AD1509" t="s">
        <v>61</v>
      </c>
      <c r="AE1509" t="s">
        <v>4681</v>
      </c>
      <c r="AF1509" t="s">
        <v>63</v>
      </c>
      <c r="AH1509">
        <v>0</v>
      </c>
      <c r="AI1509" s="2">
        <v>45628</v>
      </c>
      <c r="AJ1509" t="s">
        <v>64</v>
      </c>
      <c r="AK1509" t="s">
        <v>64</v>
      </c>
      <c r="AL1509" t="s">
        <v>4682</v>
      </c>
      <c r="AM1509" t="s">
        <v>4677</v>
      </c>
      <c r="AN1509" s="3">
        <v>148.07</v>
      </c>
      <c r="AO1509" t="s">
        <v>4680</v>
      </c>
      <c r="AP1509" t="s">
        <v>64</v>
      </c>
      <c r="AQ1509" t="s">
        <v>4681</v>
      </c>
      <c r="AR1509">
        <v>1408</v>
      </c>
      <c r="AS1509" t="s">
        <v>66</v>
      </c>
    </row>
    <row r="1510" spans="1:45" ht="16" x14ac:dyDescent="0.2">
      <c r="A1510">
        <v>3740</v>
      </c>
      <c r="B1510">
        <v>3740</v>
      </c>
      <c r="C1510" s="2">
        <v>45629.041666666657</v>
      </c>
      <c r="D1510" t="s">
        <v>1748</v>
      </c>
      <c r="E1510" t="s">
        <v>3659</v>
      </c>
      <c r="F1510" s="3">
        <v>46.41</v>
      </c>
      <c r="G1510" t="s">
        <v>47</v>
      </c>
      <c r="H1510" s="3">
        <v>0</v>
      </c>
      <c r="I1510" t="s">
        <v>48</v>
      </c>
      <c r="J1510">
        <v>2663</v>
      </c>
      <c r="K1510" t="s">
        <v>49</v>
      </c>
      <c r="L1510" t="s">
        <v>50</v>
      </c>
      <c r="M1510" t="s">
        <v>51</v>
      </c>
      <c r="N1510">
        <v>940</v>
      </c>
      <c r="O1510" t="s">
        <v>52</v>
      </c>
      <c r="P1510" t="s">
        <v>53</v>
      </c>
      <c r="T1510" t="s">
        <v>2516</v>
      </c>
      <c r="U1510" t="s">
        <v>4684</v>
      </c>
      <c r="V1510" t="s">
        <v>2930</v>
      </c>
      <c r="W1510" t="s">
        <v>56</v>
      </c>
      <c r="X1510" t="s">
        <v>4685</v>
      </c>
      <c r="Y1510" t="s">
        <v>2375</v>
      </c>
      <c r="Z1510" s="3">
        <v>19</v>
      </c>
      <c r="AA1510" t="s">
        <v>2519</v>
      </c>
      <c r="AB1510" t="s">
        <v>4686</v>
      </c>
      <c r="AC1510" t="s">
        <v>61</v>
      </c>
      <c r="AD1510" t="s">
        <v>61</v>
      </c>
      <c r="AE1510" t="s">
        <v>4687</v>
      </c>
      <c r="AF1510" t="s">
        <v>63</v>
      </c>
      <c r="AH1510">
        <v>0</v>
      </c>
      <c r="AI1510" s="2">
        <v>45629</v>
      </c>
      <c r="AJ1510" t="s">
        <v>64</v>
      </c>
      <c r="AK1510" t="s">
        <v>64</v>
      </c>
      <c r="AL1510" t="s">
        <v>4688</v>
      </c>
      <c r="AM1510" t="s">
        <v>4684</v>
      </c>
      <c r="AN1510" s="3">
        <v>46.41</v>
      </c>
      <c r="AO1510" t="s">
        <v>4686</v>
      </c>
      <c r="AP1510" t="s">
        <v>64</v>
      </c>
      <c r="AQ1510" t="s">
        <v>4687</v>
      </c>
      <c r="AR1510">
        <v>1411</v>
      </c>
      <c r="AS1510" t="s">
        <v>66</v>
      </c>
    </row>
    <row r="1511" spans="1:45" ht="16" x14ac:dyDescent="0.2">
      <c r="A1511">
        <v>4064</v>
      </c>
      <c r="B1511">
        <v>4064</v>
      </c>
      <c r="C1511" s="2">
        <v>45635.041666666657</v>
      </c>
      <c r="D1511" t="s">
        <v>3050</v>
      </c>
      <c r="E1511" t="s">
        <v>4174</v>
      </c>
      <c r="F1511" s="3">
        <v>962.9</v>
      </c>
      <c r="G1511" t="s">
        <v>47</v>
      </c>
      <c r="H1511" s="3">
        <v>0</v>
      </c>
      <c r="I1511" t="s">
        <v>48</v>
      </c>
      <c r="J1511">
        <v>2722</v>
      </c>
      <c r="K1511" t="s">
        <v>49</v>
      </c>
      <c r="L1511" t="s">
        <v>50</v>
      </c>
      <c r="M1511" t="s">
        <v>51</v>
      </c>
      <c r="N1511">
        <v>940</v>
      </c>
      <c r="O1511" t="s">
        <v>52</v>
      </c>
      <c r="P1511" t="s">
        <v>53</v>
      </c>
      <c r="T1511" t="s">
        <v>4689</v>
      </c>
      <c r="U1511" t="s">
        <v>4690</v>
      </c>
      <c r="V1511" t="s">
        <v>2936</v>
      </c>
      <c r="W1511" t="s">
        <v>56</v>
      </c>
      <c r="X1511" t="s">
        <v>4691</v>
      </c>
      <c r="Y1511" t="s">
        <v>3455</v>
      </c>
      <c r="Z1511" s="3">
        <v>0</v>
      </c>
      <c r="AA1511" t="s">
        <v>4692</v>
      </c>
      <c r="AB1511" t="s">
        <v>4693</v>
      </c>
      <c r="AC1511" t="s">
        <v>61</v>
      </c>
      <c r="AD1511" t="s">
        <v>61</v>
      </c>
      <c r="AE1511" t="s">
        <v>4694</v>
      </c>
      <c r="AF1511" t="s">
        <v>63</v>
      </c>
      <c r="AH1511">
        <v>0</v>
      </c>
      <c r="AI1511" s="2">
        <v>45635</v>
      </c>
      <c r="AJ1511" t="s">
        <v>64</v>
      </c>
      <c r="AK1511" t="s">
        <v>64</v>
      </c>
      <c r="AL1511" t="s">
        <v>4695</v>
      </c>
      <c r="AM1511" t="s">
        <v>4690</v>
      </c>
      <c r="AN1511" s="3">
        <v>962.9</v>
      </c>
      <c r="AO1511" t="s">
        <v>4693</v>
      </c>
      <c r="AP1511" t="s">
        <v>64</v>
      </c>
      <c r="AQ1511" t="s">
        <v>4694</v>
      </c>
      <c r="AR1511">
        <v>1412</v>
      </c>
      <c r="AS1511" t="s">
        <v>66</v>
      </c>
    </row>
    <row r="1512" spans="1:45" ht="16" x14ac:dyDescent="0.2">
      <c r="A1512">
        <v>4065</v>
      </c>
      <c r="B1512">
        <v>4065</v>
      </c>
      <c r="C1512" s="2">
        <v>45635.041666666657</v>
      </c>
      <c r="D1512" t="s">
        <v>2220</v>
      </c>
      <c r="E1512" t="s">
        <v>4049</v>
      </c>
      <c r="F1512" s="3">
        <v>14</v>
      </c>
      <c r="G1512" t="s">
        <v>47</v>
      </c>
      <c r="H1512" s="3">
        <v>0</v>
      </c>
      <c r="I1512" t="s">
        <v>48</v>
      </c>
      <c r="J1512">
        <v>2705</v>
      </c>
      <c r="K1512" t="s">
        <v>49</v>
      </c>
      <c r="L1512" t="s">
        <v>50</v>
      </c>
      <c r="M1512" t="s">
        <v>51</v>
      </c>
      <c r="N1512">
        <v>940</v>
      </c>
      <c r="O1512" t="s">
        <v>52</v>
      </c>
      <c r="P1512" t="s">
        <v>53</v>
      </c>
      <c r="T1512" t="s">
        <v>4689</v>
      </c>
      <c r="U1512" t="s">
        <v>4690</v>
      </c>
      <c r="V1512" t="s">
        <v>2936</v>
      </c>
      <c r="W1512" t="s">
        <v>56</v>
      </c>
      <c r="X1512" t="s">
        <v>4691</v>
      </c>
      <c r="Y1512" t="s">
        <v>3455</v>
      </c>
      <c r="Z1512" s="3">
        <v>0</v>
      </c>
      <c r="AA1512" t="s">
        <v>4692</v>
      </c>
      <c r="AB1512" t="s">
        <v>4693</v>
      </c>
      <c r="AC1512" t="s">
        <v>61</v>
      </c>
      <c r="AD1512" t="s">
        <v>61</v>
      </c>
      <c r="AE1512" t="s">
        <v>4694</v>
      </c>
      <c r="AF1512" t="s">
        <v>63</v>
      </c>
      <c r="AH1512">
        <v>0</v>
      </c>
      <c r="AI1512" s="2">
        <v>45635</v>
      </c>
      <c r="AJ1512" t="s">
        <v>64</v>
      </c>
      <c r="AK1512" t="s">
        <v>64</v>
      </c>
      <c r="AL1512" t="s">
        <v>4695</v>
      </c>
      <c r="AM1512" t="s">
        <v>4690</v>
      </c>
      <c r="AN1512" s="3">
        <v>962.9</v>
      </c>
      <c r="AO1512" t="s">
        <v>4693</v>
      </c>
      <c r="AP1512" t="s">
        <v>64</v>
      </c>
      <c r="AQ1512" t="s">
        <v>4694</v>
      </c>
      <c r="AR1512">
        <v>1412</v>
      </c>
      <c r="AS1512" t="s">
        <v>66</v>
      </c>
    </row>
    <row r="1513" spans="1:45" ht="16" x14ac:dyDescent="0.2">
      <c r="A1513">
        <v>3780</v>
      </c>
      <c r="B1513">
        <v>3780</v>
      </c>
      <c r="C1513" s="2">
        <v>45637.041666666657</v>
      </c>
      <c r="E1513" t="s">
        <v>2144</v>
      </c>
      <c r="F1513" s="3">
        <v>76.77</v>
      </c>
      <c r="G1513" t="s">
        <v>47</v>
      </c>
      <c r="H1513" s="3">
        <v>0</v>
      </c>
      <c r="I1513" t="s">
        <v>104</v>
      </c>
      <c r="J1513">
        <v>940</v>
      </c>
      <c r="K1513" t="s">
        <v>52</v>
      </c>
      <c r="L1513" t="s">
        <v>53</v>
      </c>
      <c r="N1513">
        <v>703</v>
      </c>
      <c r="O1513" t="s">
        <v>52</v>
      </c>
      <c r="P1513" t="s">
        <v>53</v>
      </c>
      <c r="T1513" t="s">
        <v>4696</v>
      </c>
      <c r="U1513" t="s">
        <v>4697</v>
      </c>
      <c r="Z1513" s="3"/>
      <c r="AF1513" t="s">
        <v>63</v>
      </c>
      <c r="AH1513">
        <v>0</v>
      </c>
      <c r="AI1513" s="2">
        <v>45637</v>
      </c>
      <c r="AJ1513" t="s">
        <v>64</v>
      </c>
      <c r="AK1513" t="s">
        <v>64</v>
      </c>
      <c r="AL1513" t="s">
        <v>4698</v>
      </c>
      <c r="AM1513" t="s">
        <v>4697</v>
      </c>
      <c r="AN1513" s="3"/>
      <c r="AP1513" t="s">
        <v>64</v>
      </c>
      <c r="AR1513">
        <v>1426</v>
      </c>
      <c r="AS1513" t="s">
        <v>66</v>
      </c>
    </row>
    <row r="1514" spans="1:45" ht="16" x14ac:dyDescent="0.2">
      <c r="A1514">
        <v>3779</v>
      </c>
      <c r="B1514">
        <v>3779</v>
      </c>
      <c r="C1514" s="2">
        <v>45637.041666666657</v>
      </c>
      <c r="E1514" t="s">
        <v>2144</v>
      </c>
      <c r="F1514" s="3">
        <v>72.569999999999993</v>
      </c>
      <c r="G1514" t="s">
        <v>47</v>
      </c>
      <c r="H1514" s="3">
        <v>0</v>
      </c>
      <c r="I1514" t="s">
        <v>104</v>
      </c>
      <c r="J1514">
        <v>940</v>
      </c>
      <c r="K1514" t="s">
        <v>52</v>
      </c>
      <c r="L1514" t="s">
        <v>53</v>
      </c>
      <c r="N1514">
        <v>703</v>
      </c>
      <c r="O1514" t="s">
        <v>52</v>
      </c>
      <c r="P1514" t="s">
        <v>53</v>
      </c>
      <c r="T1514" t="s">
        <v>4699</v>
      </c>
      <c r="U1514" t="s">
        <v>4700</v>
      </c>
      <c r="Z1514" s="3"/>
      <c r="AF1514" t="s">
        <v>63</v>
      </c>
      <c r="AH1514">
        <v>0</v>
      </c>
      <c r="AI1514" s="2">
        <v>45637</v>
      </c>
      <c r="AJ1514" t="s">
        <v>64</v>
      </c>
      <c r="AK1514" t="s">
        <v>64</v>
      </c>
      <c r="AL1514" t="s">
        <v>4701</v>
      </c>
      <c r="AM1514" t="s">
        <v>4700</v>
      </c>
      <c r="AN1514" s="3"/>
      <c r="AP1514" t="s">
        <v>64</v>
      </c>
      <c r="AR1514">
        <v>1425</v>
      </c>
      <c r="AS1514" t="s">
        <v>66</v>
      </c>
    </row>
    <row r="1515" spans="1:45" ht="16" x14ac:dyDescent="0.2">
      <c r="A1515">
        <v>3778</v>
      </c>
      <c r="B1515">
        <v>3778</v>
      </c>
      <c r="C1515" s="2">
        <v>45637.041666666657</v>
      </c>
      <c r="E1515" t="s">
        <v>2144</v>
      </c>
      <c r="F1515" s="3">
        <v>362.84</v>
      </c>
      <c r="G1515" t="s">
        <v>47</v>
      </c>
      <c r="H1515" s="3">
        <v>0</v>
      </c>
      <c r="I1515" t="s">
        <v>104</v>
      </c>
      <c r="J1515">
        <v>940</v>
      </c>
      <c r="K1515" t="s">
        <v>52</v>
      </c>
      <c r="L1515" t="s">
        <v>53</v>
      </c>
      <c r="N1515">
        <v>703</v>
      </c>
      <c r="O1515" t="s">
        <v>52</v>
      </c>
      <c r="P1515" t="s">
        <v>53</v>
      </c>
      <c r="T1515" t="s">
        <v>4702</v>
      </c>
      <c r="U1515" t="s">
        <v>4703</v>
      </c>
      <c r="Z1515" s="3"/>
      <c r="AF1515" t="s">
        <v>63</v>
      </c>
      <c r="AH1515">
        <v>0</v>
      </c>
      <c r="AI1515" s="2">
        <v>45637</v>
      </c>
      <c r="AJ1515" t="s">
        <v>64</v>
      </c>
      <c r="AK1515" t="s">
        <v>64</v>
      </c>
      <c r="AL1515" t="s">
        <v>4704</v>
      </c>
      <c r="AM1515" t="s">
        <v>4703</v>
      </c>
      <c r="AN1515" s="3"/>
      <c r="AP1515" t="s">
        <v>64</v>
      </c>
      <c r="AR1515">
        <v>1424</v>
      </c>
      <c r="AS1515" t="s">
        <v>66</v>
      </c>
    </row>
    <row r="1516" spans="1:45" ht="16" x14ac:dyDescent="0.2">
      <c r="A1516">
        <v>3777</v>
      </c>
      <c r="B1516">
        <v>3777</v>
      </c>
      <c r="C1516" s="2">
        <v>45637.041666666657</v>
      </c>
      <c r="E1516" t="s">
        <v>2144</v>
      </c>
      <c r="F1516" s="3">
        <v>290.27</v>
      </c>
      <c r="G1516" t="s">
        <v>47</v>
      </c>
      <c r="H1516" s="3">
        <v>0</v>
      </c>
      <c r="I1516" t="s">
        <v>104</v>
      </c>
      <c r="J1516">
        <v>940</v>
      </c>
      <c r="K1516" t="s">
        <v>52</v>
      </c>
      <c r="L1516" t="s">
        <v>53</v>
      </c>
      <c r="N1516">
        <v>703</v>
      </c>
      <c r="O1516" t="s">
        <v>52</v>
      </c>
      <c r="P1516" t="s">
        <v>53</v>
      </c>
      <c r="T1516" t="s">
        <v>4705</v>
      </c>
      <c r="U1516" t="s">
        <v>4706</v>
      </c>
      <c r="Z1516" s="3"/>
      <c r="AF1516" t="s">
        <v>63</v>
      </c>
      <c r="AH1516">
        <v>0</v>
      </c>
      <c r="AI1516" s="2">
        <v>45637</v>
      </c>
      <c r="AJ1516" t="s">
        <v>64</v>
      </c>
      <c r="AK1516" t="s">
        <v>64</v>
      </c>
      <c r="AL1516" t="s">
        <v>4707</v>
      </c>
      <c r="AM1516" t="s">
        <v>4706</v>
      </c>
      <c r="AN1516" s="3"/>
      <c r="AP1516" t="s">
        <v>64</v>
      </c>
      <c r="AR1516">
        <v>1423</v>
      </c>
      <c r="AS1516" t="s">
        <v>66</v>
      </c>
    </row>
    <row r="1517" spans="1:45" ht="16" x14ac:dyDescent="0.2">
      <c r="A1517">
        <v>3776</v>
      </c>
      <c r="B1517">
        <v>3776</v>
      </c>
      <c r="C1517" s="2">
        <v>45637.041666666657</v>
      </c>
      <c r="E1517" t="s">
        <v>2144</v>
      </c>
      <c r="F1517" s="3">
        <v>664.5</v>
      </c>
      <c r="G1517" t="s">
        <v>47</v>
      </c>
      <c r="H1517" s="3">
        <v>0</v>
      </c>
      <c r="I1517" t="s">
        <v>104</v>
      </c>
      <c r="J1517">
        <v>940</v>
      </c>
      <c r="K1517" t="s">
        <v>52</v>
      </c>
      <c r="L1517" t="s">
        <v>53</v>
      </c>
      <c r="N1517">
        <v>703</v>
      </c>
      <c r="O1517" t="s">
        <v>52</v>
      </c>
      <c r="P1517" t="s">
        <v>53</v>
      </c>
      <c r="T1517" t="s">
        <v>4708</v>
      </c>
      <c r="U1517" t="s">
        <v>4709</v>
      </c>
      <c r="Z1517" s="3"/>
      <c r="AF1517" t="s">
        <v>63</v>
      </c>
      <c r="AH1517">
        <v>0</v>
      </c>
      <c r="AI1517" s="2">
        <v>45637</v>
      </c>
      <c r="AJ1517" t="s">
        <v>64</v>
      </c>
      <c r="AK1517" t="s">
        <v>64</v>
      </c>
      <c r="AL1517" t="s">
        <v>4710</v>
      </c>
      <c r="AM1517" t="s">
        <v>4709</v>
      </c>
      <c r="AN1517" s="3"/>
      <c r="AP1517" t="s">
        <v>64</v>
      </c>
      <c r="AR1517">
        <v>1422</v>
      </c>
      <c r="AS1517" t="s">
        <v>66</v>
      </c>
    </row>
    <row r="1518" spans="1:45" ht="16" x14ac:dyDescent="0.2">
      <c r="A1518">
        <v>3775</v>
      </c>
      <c r="B1518">
        <v>3775</v>
      </c>
      <c r="C1518" s="2">
        <v>45637.041666666657</v>
      </c>
      <c r="E1518" t="s">
        <v>2144</v>
      </c>
      <c r="F1518" s="3">
        <v>362.84</v>
      </c>
      <c r="G1518" t="s">
        <v>47</v>
      </c>
      <c r="H1518" s="3">
        <v>0</v>
      </c>
      <c r="I1518" t="s">
        <v>104</v>
      </c>
      <c r="J1518">
        <v>940</v>
      </c>
      <c r="K1518" t="s">
        <v>52</v>
      </c>
      <c r="L1518" t="s">
        <v>53</v>
      </c>
      <c r="N1518">
        <v>703</v>
      </c>
      <c r="O1518" t="s">
        <v>52</v>
      </c>
      <c r="P1518" t="s">
        <v>53</v>
      </c>
      <c r="T1518" t="s">
        <v>4702</v>
      </c>
      <c r="U1518" t="s">
        <v>4711</v>
      </c>
      <c r="Z1518" s="3"/>
      <c r="AF1518" t="s">
        <v>63</v>
      </c>
      <c r="AH1518">
        <v>0</v>
      </c>
      <c r="AI1518" s="2">
        <v>45637</v>
      </c>
      <c r="AJ1518" t="s">
        <v>64</v>
      </c>
      <c r="AK1518" t="s">
        <v>64</v>
      </c>
      <c r="AL1518" t="s">
        <v>4712</v>
      </c>
      <c r="AM1518" t="s">
        <v>4711</v>
      </c>
      <c r="AN1518" s="3"/>
      <c r="AP1518" t="s">
        <v>64</v>
      </c>
      <c r="AR1518">
        <v>1421</v>
      </c>
      <c r="AS1518" t="s">
        <v>66</v>
      </c>
    </row>
    <row r="1519" spans="1:45" ht="16" x14ac:dyDescent="0.2">
      <c r="A1519">
        <v>3774</v>
      </c>
      <c r="B1519">
        <v>3774</v>
      </c>
      <c r="C1519" s="2">
        <v>45637.041666666657</v>
      </c>
      <c r="E1519" t="s">
        <v>2144</v>
      </c>
      <c r="F1519" s="3">
        <v>362.84</v>
      </c>
      <c r="G1519" t="s">
        <v>47</v>
      </c>
      <c r="H1519" s="3">
        <v>0</v>
      </c>
      <c r="I1519" t="s">
        <v>104</v>
      </c>
      <c r="J1519">
        <v>940</v>
      </c>
      <c r="K1519" t="s">
        <v>52</v>
      </c>
      <c r="L1519" t="s">
        <v>53</v>
      </c>
      <c r="N1519">
        <v>703</v>
      </c>
      <c r="O1519" t="s">
        <v>52</v>
      </c>
      <c r="P1519" t="s">
        <v>53</v>
      </c>
      <c r="T1519" t="s">
        <v>4702</v>
      </c>
      <c r="U1519" t="s">
        <v>4713</v>
      </c>
      <c r="Z1519" s="3"/>
      <c r="AF1519" t="s">
        <v>63</v>
      </c>
      <c r="AH1519">
        <v>0</v>
      </c>
      <c r="AI1519" s="2">
        <v>45637</v>
      </c>
      <c r="AJ1519" t="s">
        <v>64</v>
      </c>
      <c r="AK1519" t="s">
        <v>64</v>
      </c>
      <c r="AL1519" t="s">
        <v>4714</v>
      </c>
      <c r="AM1519" t="s">
        <v>4713</v>
      </c>
      <c r="AN1519" s="3"/>
      <c r="AP1519" t="s">
        <v>64</v>
      </c>
      <c r="AR1519">
        <v>1420</v>
      </c>
      <c r="AS1519" t="s">
        <v>66</v>
      </c>
    </row>
    <row r="1520" spans="1:45" ht="16" x14ac:dyDescent="0.2">
      <c r="A1520">
        <v>3773</v>
      </c>
      <c r="B1520">
        <v>3773</v>
      </c>
      <c r="C1520" s="2">
        <v>45637.041666666657</v>
      </c>
      <c r="E1520" t="s">
        <v>1908</v>
      </c>
      <c r="F1520" s="3">
        <v>47.66</v>
      </c>
      <c r="G1520" t="s">
        <v>47</v>
      </c>
      <c r="H1520" s="3">
        <v>0</v>
      </c>
      <c r="I1520" t="s">
        <v>104</v>
      </c>
      <c r="J1520">
        <v>940</v>
      </c>
      <c r="K1520" t="s">
        <v>52</v>
      </c>
      <c r="L1520" t="s">
        <v>53</v>
      </c>
      <c r="N1520">
        <v>703</v>
      </c>
      <c r="O1520" t="s">
        <v>52</v>
      </c>
      <c r="P1520" t="s">
        <v>53</v>
      </c>
      <c r="T1520" t="s">
        <v>4715</v>
      </c>
      <c r="U1520" t="s">
        <v>4716</v>
      </c>
      <c r="Z1520" s="3"/>
      <c r="AF1520" t="s">
        <v>63</v>
      </c>
      <c r="AH1520">
        <v>0</v>
      </c>
      <c r="AI1520" s="2">
        <v>45637</v>
      </c>
      <c r="AJ1520" t="s">
        <v>64</v>
      </c>
      <c r="AK1520" t="s">
        <v>64</v>
      </c>
      <c r="AL1520" t="s">
        <v>4717</v>
      </c>
      <c r="AM1520" t="s">
        <v>4716</v>
      </c>
      <c r="AN1520" s="3"/>
      <c r="AP1520" t="s">
        <v>64</v>
      </c>
      <c r="AR1520">
        <v>1419</v>
      </c>
      <c r="AS1520" t="s">
        <v>66</v>
      </c>
    </row>
    <row r="1521" spans="1:45" ht="16" x14ac:dyDescent="0.2">
      <c r="A1521">
        <v>3772</v>
      </c>
      <c r="B1521">
        <v>3772</v>
      </c>
      <c r="C1521" s="2">
        <v>45637.041666666657</v>
      </c>
      <c r="E1521" t="s">
        <v>1908</v>
      </c>
      <c r="F1521" s="3">
        <v>47.66</v>
      </c>
      <c r="G1521" t="s">
        <v>47</v>
      </c>
      <c r="H1521" s="3">
        <v>0</v>
      </c>
      <c r="I1521" t="s">
        <v>104</v>
      </c>
      <c r="J1521">
        <v>940</v>
      </c>
      <c r="K1521" t="s">
        <v>52</v>
      </c>
      <c r="L1521" t="s">
        <v>53</v>
      </c>
      <c r="N1521">
        <v>703</v>
      </c>
      <c r="O1521" t="s">
        <v>52</v>
      </c>
      <c r="P1521" t="s">
        <v>53</v>
      </c>
      <c r="T1521" t="s">
        <v>4715</v>
      </c>
      <c r="U1521" t="s">
        <v>4718</v>
      </c>
      <c r="Z1521" s="3"/>
      <c r="AF1521" t="s">
        <v>63</v>
      </c>
      <c r="AH1521">
        <v>0</v>
      </c>
      <c r="AI1521" s="2">
        <v>45637</v>
      </c>
      <c r="AJ1521" t="s">
        <v>64</v>
      </c>
      <c r="AK1521" t="s">
        <v>64</v>
      </c>
      <c r="AL1521" t="s">
        <v>4719</v>
      </c>
      <c r="AM1521" t="s">
        <v>4718</v>
      </c>
      <c r="AN1521" s="3"/>
      <c r="AP1521" t="s">
        <v>64</v>
      </c>
      <c r="AR1521">
        <v>1418</v>
      </c>
      <c r="AS1521" t="s">
        <v>66</v>
      </c>
    </row>
    <row r="1522" spans="1:45" ht="16" x14ac:dyDescent="0.2">
      <c r="A1522">
        <v>3771</v>
      </c>
      <c r="B1522">
        <v>3771</v>
      </c>
      <c r="C1522" s="2">
        <v>45637.041666666657</v>
      </c>
      <c r="E1522" t="s">
        <v>1908</v>
      </c>
      <c r="F1522" s="3">
        <v>47.66</v>
      </c>
      <c r="G1522" t="s">
        <v>47</v>
      </c>
      <c r="H1522" s="3">
        <v>0</v>
      </c>
      <c r="I1522" t="s">
        <v>104</v>
      </c>
      <c r="J1522">
        <v>940</v>
      </c>
      <c r="K1522" t="s">
        <v>52</v>
      </c>
      <c r="L1522" t="s">
        <v>53</v>
      </c>
      <c r="N1522">
        <v>703</v>
      </c>
      <c r="O1522" t="s">
        <v>52</v>
      </c>
      <c r="P1522" t="s">
        <v>53</v>
      </c>
      <c r="T1522" t="s">
        <v>4715</v>
      </c>
      <c r="U1522" t="s">
        <v>4720</v>
      </c>
      <c r="Z1522" s="3"/>
      <c r="AF1522" t="s">
        <v>63</v>
      </c>
      <c r="AH1522">
        <v>0</v>
      </c>
      <c r="AI1522" s="2">
        <v>45637</v>
      </c>
      <c r="AJ1522" t="s">
        <v>64</v>
      </c>
      <c r="AK1522" t="s">
        <v>64</v>
      </c>
      <c r="AL1522" t="s">
        <v>4721</v>
      </c>
      <c r="AM1522" t="s">
        <v>4720</v>
      </c>
      <c r="AN1522" s="3"/>
      <c r="AP1522" t="s">
        <v>64</v>
      </c>
      <c r="AR1522">
        <v>1417</v>
      </c>
      <c r="AS1522" t="s">
        <v>66</v>
      </c>
    </row>
    <row r="1523" spans="1:45" ht="16" x14ac:dyDescent="0.2">
      <c r="A1523">
        <v>3770</v>
      </c>
      <c r="B1523">
        <v>3770</v>
      </c>
      <c r="C1523" s="2">
        <v>45637.041666666657</v>
      </c>
      <c r="E1523" t="s">
        <v>1908</v>
      </c>
      <c r="F1523" s="3">
        <v>47.66</v>
      </c>
      <c r="G1523" t="s">
        <v>47</v>
      </c>
      <c r="H1523" s="3">
        <v>0</v>
      </c>
      <c r="I1523" t="s">
        <v>104</v>
      </c>
      <c r="J1523">
        <v>940</v>
      </c>
      <c r="K1523" t="s">
        <v>52</v>
      </c>
      <c r="L1523" t="s">
        <v>53</v>
      </c>
      <c r="N1523">
        <v>703</v>
      </c>
      <c r="O1523" t="s">
        <v>52</v>
      </c>
      <c r="P1523" t="s">
        <v>53</v>
      </c>
      <c r="T1523" t="s">
        <v>4715</v>
      </c>
      <c r="U1523" t="s">
        <v>4722</v>
      </c>
      <c r="Z1523" s="3"/>
      <c r="AF1523" t="s">
        <v>63</v>
      </c>
      <c r="AH1523">
        <v>0</v>
      </c>
      <c r="AI1523" s="2">
        <v>45637</v>
      </c>
      <c r="AJ1523" t="s">
        <v>64</v>
      </c>
      <c r="AK1523" t="s">
        <v>64</v>
      </c>
      <c r="AL1523" t="s">
        <v>4723</v>
      </c>
      <c r="AM1523" t="s">
        <v>4722</v>
      </c>
      <c r="AN1523" s="3"/>
      <c r="AP1523" t="s">
        <v>64</v>
      </c>
      <c r="AR1523">
        <v>1416</v>
      </c>
      <c r="AS1523" t="s">
        <v>66</v>
      </c>
    </row>
    <row r="1524" spans="1:45" ht="16" x14ac:dyDescent="0.2">
      <c r="A1524">
        <v>3769</v>
      </c>
      <c r="B1524">
        <v>3769</v>
      </c>
      <c r="C1524" s="2">
        <v>45637.041666666657</v>
      </c>
      <c r="E1524" t="s">
        <v>1908</v>
      </c>
      <c r="F1524" s="3">
        <v>172.69</v>
      </c>
      <c r="G1524" t="s">
        <v>47</v>
      </c>
      <c r="H1524" s="3">
        <v>0</v>
      </c>
      <c r="I1524" t="s">
        <v>104</v>
      </c>
      <c r="J1524">
        <v>940</v>
      </c>
      <c r="K1524" t="s">
        <v>52</v>
      </c>
      <c r="L1524" t="s">
        <v>53</v>
      </c>
      <c r="N1524">
        <v>703</v>
      </c>
      <c r="O1524" t="s">
        <v>52</v>
      </c>
      <c r="P1524" t="s">
        <v>53</v>
      </c>
      <c r="T1524" t="s">
        <v>4724</v>
      </c>
      <c r="U1524" t="s">
        <v>4725</v>
      </c>
      <c r="Z1524" s="3"/>
      <c r="AF1524" t="s">
        <v>63</v>
      </c>
      <c r="AH1524">
        <v>0</v>
      </c>
      <c r="AI1524" s="2">
        <v>45637</v>
      </c>
      <c r="AJ1524" t="s">
        <v>64</v>
      </c>
      <c r="AK1524" t="s">
        <v>64</v>
      </c>
      <c r="AL1524" t="s">
        <v>4726</v>
      </c>
      <c r="AM1524" t="s">
        <v>4725</v>
      </c>
      <c r="AN1524" s="3"/>
      <c r="AP1524" t="s">
        <v>64</v>
      </c>
      <c r="AR1524">
        <v>1415</v>
      </c>
      <c r="AS1524" t="s">
        <v>66</v>
      </c>
    </row>
    <row r="1525" spans="1:45" ht="16" x14ac:dyDescent="0.2">
      <c r="A1525">
        <v>3768</v>
      </c>
      <c r="B1525">
        <v>3768</v>
      </c>
      <c r="C1525" s="2">
        <v>45637.041666666657</v>
      </c>
      <c r="E1525" t="s">
        <v>1908</v>
      </c>
      <c r="F1525" s="3">
        <v>43.17</v>
      </c>
      <c r="G1525" t="s">
        <v>47</v>
      </c>
      <c r="H1525" s="3">
        <v>0</v>
      </c>
      <c r="I1525" t="s">
        <v>104</v>
      </c>
      <c r="J1525">
        <v>940</v>
      </c>
      <c r="K1525" t="s">
        <v>52</v>
      </c>
      <c r="L1525" t="s">
        <v>53</v>
      </c>
      <c r="N1525">
        <v>703</v>
      </c>
      <c r="O1525" t="s">
        <v>52</v>
      </c>
      <c r="P1525" t="s">
        <v>53</v>
      </c>
      <c r="T1525" t="s">
        <v>2138</v>
      </c>
      <c r="U1525" t="s">
        <v>4727</v>
      </c>
      <c r="Z1525" s="3"/>
      <c r="AF1525" t="s">
        <v>63</v>
      </c>
      <c r="AH1525">
        <v>0</v>
      </c>
      <c r="AI1525" s="2">
        <v>45637</v>
      </c>
      <c r="AJ1525" t="s">
        <v>64</v>
      </c>
      <c r="AK1525" t="s">
        <v>64</v>
      </c>
      <c r="AL1525" t="s">
        <v>4728</v>
      </c>
      <c r="AM1525" t="s">
        <v>4727</v>
      </c>
      <c r="AN1525" s="3"/>
      <c r="AP1525" t="s">
        <v>64</v>
      </c>
      <c r="AR1525">
        <v>1414</v>
      </c>
      <c r="AS1525" t="s">
        <v>66</v>
      </c>
    </row>
    <row r="1526" spans="1:45" ht="16" x14ac:dyDescent="0.2">
      <c r="A1526">
        <v>3767</v>
      </c>
      <c r="B1526">
        <v>3767</v>
      </c>
      <c r="C1526" s="2">
        <v>45637.041666666657</v>
      </c>
      <c r="D1526" t="s">
        <v>1748</v>
      </c>
      <c r="E1526" t="s">
        <v>2165</v>
      </c>
      <c r="F1526" s="3">
        <v>52.9</v>
      </c>
      <c r="G1526" t="s">
        <v>47</v>
      </c>
      <c r="H1526" s="3">
        <v>0</v>
      </c>
      <c r="I1526" t="s">
        <v>48</v>
      </c>
      <c r="J1526">
        <v>2900</v>
      </c>
      <c r="K1526" t="s">
        <v>49</v>
      </c>
      <c r="L1526" t="s">
        <v>50</v>
      </c>
      <c r="M1526" t="s">
        <v>51</v>
      </c>
      <c r="N1526">
        <v>940</v>
      </c>
      <c r="O1526" t="s">
        <v>52</v>
      </c>
      <c r="P1526" t="s">
        <v>53</v>
      </c>
      <c r="T1526" t="s">
        <v>2313</v>
      </c>
      <c r="U1526" t="s">
        <v>4729</v>
      </c>
      <c r="V1526" t="s">
        <v>2958</v>
      </c>
      <c r="W1526" t="s">
        <v>56</v>
      </c>
      <c r="X1526" t="s">
        <v>4730</v>
      </c>
      <c r="Y1526" t="s">
        <v>3976</v>
      </c>
      <c r="Z1526" s="3">
        <v>19</v>
      </c>
      <c r="AA1526" t="s">
        <v>2316</v>
      </c>
      <c r="AB1526" t="s">
        <v>4731</v>
      </c>
      <c r="AC1526" t="s">
        <v>61</v>
      </c>
      <c r="AD1526" t="s">
        <v>61</v>
      </c>
      <c r="AE1526" t="s">
        <v>4732</v>
      </c>
      <c r="AF1526" t="s">
        <v>63</v>
      </c>
      <c r="AH1526">
        <v>0</v>
      </c>
      <c r="AI1526" s="2">
        <v>45637</v>
      </c>
      <c r="AJ1526" t="s">
        <v>64</v>
      </c>
      <c r="AK1526" t="s">
        <v>64</v>
      </c>
      <c r="AL1526" t="s">
        <v>4733</v>
      </c>
      <c r="AM1526" t="s">
        <v>4729</v>
      </c>
      <c r="AN1526" s="3">
        <v>52.9</v>
      </c>
      <c r="AO1526" t="s">
        <v>4731</v>
      </c>
      <c r="AP1526" t="s">
        <v>64</v>
      </c>
      <c r="AQ1526" t="s">
        <v>4732</v>
      </c>
      <c r="AR1526">
        <v>1413</v>
      </c>
      <c r="AS1526" t="s">
        <v>66</v>
      </c>
    </row>
    <row r="1527" spans="1:45" ht="16" x14ac:dyDescent="0.2">
      <c r="A1527">
        <v>3781</v>
      </c>
      <c r="B1527">
        <v>3781</v>
      </c>
      <c r="C1527" s="2">
        <v>45639.041666666657</v>
      </c>
      <c r="E1527" t="s">
        <v>215</v>
      </c>
      <c r="F1527" s="3">
        <v>34.17</v>
      </c>
      <c r="G1527" t="s">
        <v>47</v>
      </c>
      <c r="H1527" s="3">
        <v>0</v>
      </c>
      <c r="I1527" t="s">
        <v>48</v>
      </c>
      <c r="J1527">
        <v>1700</v>
      </c>
      <c r="K1527" t="s">
        <v>52</v>
      </c>
      <c r="L1527" t="s">
        <v>203</v>
      </c>
      <c r="N1527">
        <v>940</v>
      </c>
      <c r="O1527" t="s">
        <v>52</v>
      </c>
      <c r="P1527" t="s">
        <v>53</v>
      </c>
      <c r="T1527" t="s">
        <v>4734</v>
      </c>
      <c r="U1527" t="s">
        <v>4735</v>
      </c>
      <c r="Z1527" s="3"/>
      <c r="AF1527" t="s">
        <v>63</v>
      </c>
      <c r="AH1527">
        <v>0</v>
      </c>
      <c r="AI1527" s="2">
        <v>45639</v>
      </c>
      <c r="AJ1527" t="s">
        <v>64</v>
      </c>
      <c r="AK1527" t="s">
        <v>64</v>
      </c>
      <c r="AL1527" t="s">
        <v>4736</v>
      </c>
      <c r="AM1527" t="s">
        <v>4735</v>
      </c>
      <c r="AN1527" s="3"/>
      <c r="AP1527" t="s">
        <v>64</v>
      </c>
      <c r="AR1527">
        <v>1427</v>
      </c>
      <c r="AS1527" t="s">
        <v>66</v>
      </c>
    </row>
    <row r="1528" spans="1:45" ht="16" x14ac:dyDescent="0.2">
      <c r="A1528">
        <v>3789</v>
      </c>
      <c r="B1528">
        <v>3789</v>
      </c>
      <c r="C1528" s="2">
        <v>45643.650196759263</v>
      </c>
      <c r="D1528" t="s">
        <v>1748</v>
      </c>
      <c r="E1528" t="s">
        <v>4737</v>
      </c>
      <c r="F1528" s="3">
        <v>3.2</v>
      </c>
      <c r="G1528" t="s">
        <v>47</v>
      </c>
      <c r="H1528" s="3">
        <v>0</v>
      </c>
      <c r="I1528" t="s">
        <v>48</v>
      </c>
      <c r="J1528">
        <v>2702</v>
      </c>
      <c r="K1528" t="s">
        <v>49</v>
      </c>
      <c r="L1528" t="s">
        <v>50</v>
      </c>
      <c r="M1528" t="s">
        <v>51</v>
      </c>
      <c r="N1528">
        <v>941</v>
      </c>
      <c r="O1528" t="s">
        <v>52</v>
      </c>
      <c r="P1528" t="s">
        <v>53</v>
      </c>
      <c r="T1528" t="s">
        <v>4738</v>
      </c>
      <c r="U1528" t="s">
        <v>4739</v>
      </c>
      <c r="V1528" t="s">
        <v>2962</v>
      </c>
      <c r="W1528" t="s">
        <v>56</v>
      </c>
      <c r="X1528" t="s">
        <v>4740</v>
      </c>
      <c r="Y1528" t="s">
        <v>58</v>
      </c>
      <c r="Z1528" s="3">
        <v>0</v>
      </c>
      <c r="AA1528" t="s">
        <v>4741</v>
      </c>
      <c r="AB1528" t="s">
        <v>4742</v>
      </c>
      <c r="AC1528" t="s">
        <v>61</v>
      </c>
      <c r="AD1528" t="s">
        <v>61</v>
      </c>
      <c r="AE1528" t="s">
        <v>4743</v>
      </c>
      <c r="AF1528" t="s">
        <v>63</v>
      </c>
      <c r="AH1528">
        <v>0</v>
      </c>
      <c r="AI1528" s="2">
        <v>45643</v>
      </c>
      <c r="AJ1528" t="s">
        <v>64</v>
      </c>
      <c r="AK1528" t="s">
        <v>64</v>
      </c>
      <c r="AL1528" t="s">
        <v>4744</v>
      </c>
      <c r="AM1528" t="s">
        <v>4739</v>
      </c>
      <c r="AN1528" s="3">
        <v>3.2</v>
      </c>
      <c r="AO1528" t="s">
        <v>4742</v>
      </c>
      <c r="AP1528" t="s">
        <v>64</v>
      </c>
      <c r="AQ1528" t="s">
        <v>4743</v>
      </c>
      <c r="AR1528">
        <v>1429</v>
      </c>
      <c r="AS1528" t="s">
        <v>66</v>
      </c>
    </row>
    <row r="1529" spans="1:45" ht="16" x14ac:dyDescent="0.2">
      <c r="A1529">
        <v>3782</v>
      </c>
      <c r="B1529">
        <v>3782</v>
      </c>
      <c r="C1529" s="2">
        <v>45643.650196759263</v>
      </c>
      <c r="E1529" t="s">
        <v>1231</v>
      </c>
      <c r="F1529" s="3">
        <v>3.2</v>
      </c>
      <c r="G1529" t="s">
        <v>47</v>
      </c>
      <c r="H1529" s="3">
        <v>0</v>
      </c>
      <c r="I1529" t="s">
        <v>104</v>
      </c>
      <c r="J1529">
        <v>941</v>
      </c>
      <c r="K1529" t="s">
        <v>52</v>
      </c>
      <c r="L1529" t="s">
        <v>53</v>
      </c>
      <c r="N1529">
        <v>705</v>
      </c>
      <c r="O1529" t="s">
        <v>52</v>
      </c>
      <c r="P1529" t="s">
        <v>53</v>
      </c>
      <c r="T1529" t="s">
        <v>4745</v>
      </c>
      <c r="U1529" t="s">
        <v>4746</v>
      </c>
      <c r="Z1529" s="3"/>
      <c r="AF1529" t="s">
        <v>63</v>
      </c>
      <c r="AH1529">
        <v>0</v>
      </c>
      <c r="AI1529" s="2">
        <v>45643</v>
      </c>
      <c r="AJ1529" t="s">
        <v>64</v>
      </c>
      <c r="AK1529" t="s">
        <v>64</v>
      </c>
      <c r="AL1529" t="s">
        <v>4747</v>
      </c>
      <c r="AM1529" t="s">
        <v>4746</v>
      </c>
      <c r="AN1529" s="3"/>
      <c r="AP1529" t="s">
        <v>64</v>
      </c>
      <c r="AR1529">
        <v>1428</v>
      </c>
      <c r="AS1529" t="s">
        <v>66</v>
      </c>
    </row>
    <row r="1530" spans="1:45" ht="16" x14ac:dyDescent="0.2">
      <c r="A1530">
        <v>3788</v>
      </c>
      <c r="B1530">
        <v>3788</v>
      </c>
      <c r="C1530" s="2">
        <v>45645</v>
      </c>
      <c r="E1530" t="s">
        <v>2659</v>
      </c>
      <c r="F1530" s="3">
        <v>2900.03</v>
      </c>
      <c r="G1530" t="s">
        <v>47</v>
      </c>
      <c r="H1530" s="3">
        <v>0</v>
      </c>
      <c r="I1530" t="s">
        <v>104</v>
      </c>
      <c r="J1530">
        <v>562</v>
      </c>
      <c r="K1530" t="s">
        <v>52</v>
      </c>
      <c r="L1530" t="s">
        <v>53</v>
      </c>
      <c r="N1530">
        <v>705</v>
      </c>
      <c r="O1530" t="s">
        <v>52</v>
      </c>
      <c r="P1530" t="s">
        <v>53</v>
      </c>
      <c r="T1530" t="s">
        <v>4419</v>
      </c>
      <c r="Z1530" s="3"/>
      <c r="AF1530" t="s">
        <v>63</v>
      </c>
      <c r="AH1530">
        <v>0</v>
      </c>
      <c r="AI1530" s="2">
        <v>45645</v>
      </c>
      <c r="AJ1530" t="s">
        <v>64</v>
      </c>
      <c r="AK1530" t="s">
        <v>64</v>
      </c>
      <c r="AL1530" t="s">
        <v>4748</v>
      </c>
      <c r="AN1530" s="3"/>
      <c r="AP1530" t="s">
        <v>64</v>
      </c>
      <c r="AR1530">
        <v>1434</v>
      </c>
      <c r="AS1530" t="s">
        <v>66</v>
      </c>
    </row>
    <row r="1531" spans="1:45" ht="16" x14ac:dyDescent="0.2">
      <c r="A1531">
        <v>3787</v>
      </c>
      <c r="B1531">
        <v>3787</v>
      </c>
      <c r="C1531" s="2">
        <v>45645.041666666657</v>
      </c>
      <c r="E1531" t="s">
        <v>4749</v>
      </c>
      <c r="F1531" s="3">
        <v>8107.2</v>
      </c>
      <c r="G1531" t="s">
        <v>47</v>
      </c>
      <c r="H1531" s="3">
        <v>0</v>
      </c>
      <c r="I1531" t="s">
        <v>48</v>
      </c>
      <c r="J1531">
        <v>1712</v>
      </c>
      <c r="K1531" t="s">
        <v>52</v>
      </c>
      <c r="L1531" t="s">
        <v>203</v>
      </c>
      <c r="N1531">
        <v>940</v>
      </c>
      <c r="O1531" t="s">
        <v>52</v>
      </c>
      <c r="P1531" t="s">
        <v>53</v>
      </c>
      <c r="T1531" t="s">
        <v>4750</v>
      </c>
      <c r="U1531" t="s">
        <v>4751</v>
      </c>
      <c r="Z1531" s="3"/>
      <c r="AF1531" t="s">
        <v>63</v>
      </c>
      <c r="AH1531">
        <v>0</v>
      </c>
      <c r="AI1531" s="2">
        <v>45645</v>
      </c>
      <c r="AJ1531" t="s">
        <v>64</v>
      </c>
      <c r="AK1531" t="s">
        <v>64</v>
      </c>
      <c r="AL1531" t="s">
        <v>4752</v>
      </c>
      <c r="AM1531" t="s">
        <v>4751</v>
      </c>
      <c r="AN1531" s="3"/>
      <c r="AP1531" t="s">
        <v>64</v>
      </c>
      <c r="AR1531">
        <v>1433</v>
      </c>
      <c r="AS1531" t="s">
        <v>66</v>
      </c>
    </row>
    <row r="1532" spans="1:45" ht="16" x14ac:dyDescent="0.2">
      <c r="A1532">
        <v>3786</v>
      </c>
      <c r="B1532">
        <v>3786</v>
      </c>
      <c r="C1532" s="2">
        <v>45645.041666666657</v>
      </c>
      <c r="E1532" t="s">
        <v>2659</v>
      </c>
      <c r="F1532" s="3">
        <v>2900.03</v>
      </c>
      <c r="G1532" t="s">
        <v>47</v>
      </c>
      <c r="H1532" s="3">
        <v>0</v>
      </c>
      <c r="I1532" t="s">
        <v>48</v>
      </c>
      <c r="J1532">
        <v>705</v>
      </c>
      <c r="K1532" t="s">
        <v>52</v>
      </c>
      <c r="L1532" t="s">
        <v>53</v>
      </c>
      <c r="N1532">
        <v>940</v>
      </c>
      <c r="O1532" t="s">
        <v>52</v>
      </c>
      <c r="P1532" t="s">
        <v>53</v>
      </c>
      <c r="T1532" t="s">
        <v>4415</v>
      </c>
      <c r="U1532" t="s">
        <v>4753</v>
      </c>
      <c r="Z1532" s="3"/>
      <c r="AF1532" t="s">
        <v>63</v>
      </c>
      <c r="AH1532">
        <v>0</v>
      </c>
      <c r="AI1532" s="2">
        <v>45645</v>
      </c>
      <c r="AJ1532" t="s">
        <v>64</v>
      </c>
      <c r="AK1532" t="s">
        <v>64</v>
      </c>
      <c r="AL1532" t="s">
        <v>4754</v>
      </c>
      <c r="AM1532" t="s">
        <v>4753</v>
      </c>
      <c r="AN1532" s="3"/>
      <c r="AP1532" t="s">
        <v>64</v>
      </c>
      <c r="AR1532">
        <v>1432</v>
      </c>
      <c r="AS1532" t="s">
        <v>66</v>
      </c>
    </row>
    <row r="1533" spans="1:45" ht="16" x14ac:dyDescent="0.2">
      <c r="A1533">
        <v>3791</v>
      </c>
      <c r="B1533">
        <v>3791</v>
      </c>
      <c r="C1533" s="2">
        <v>45645.041666666657</v>
      </c>
      <c r="E1533" t="s">
        <v>4755</v>
      </c>
      <c r="F1533" s="3">
        <v>3.2</v>
      </c>
      <c r="G1533" t="s">
        <v>47</v>
      </c>
      <c r="H1533" s="3">
        <v>0</v>
      </c>
      <c r="I1533" t="s">
        <v>48</v>
      </c>
      <c r="J1533">
        <v>705</v>
      </c>
      <c r="K1533" t="s">
        <v>52</v>
      </c>
      <c r="L1533" t="s">
        <v>53</v>
      </c>
      <c r="N1533">
        <v>940</v>
      </c>
      <c r="O1533" t="s">
        <v>52</v>
      </c>
      <c r="P1533" t="s">
        <v>53</v>
      </c>
      <c r="T1533" t="s">
        <v>4738</v>
      </c>
      <c r="U1533" t="s">
        <v>4756</v>
      </c>
      <c r="Z1533" s="3"/>
      <c r="AF1533" t="s">
        <v>63</v>
      </c>
      <c r="AH1533">
        <v>0</v>
      </c>
      <c r="AI1533" s="2">
        <v>45645</v>
      </c>
      <c r="AJ1533" t="s">
        <v>64</v>
      </c>
      <c r="AK1533" t="s">
        <v>64</v>
      </c>
      <c r="AL1533" t="s">
        <v>4757</v>
      </c>
      <c r="AM1533" t="s">
        <v>4756</v>
      </c>
      <c r="AN1533" s="3"/>
      <c r="AP1533" t="s">
        <v>64</v>
      </c>
      <c r="AR1533">
        <v>1431</v>
      </c>
      <c r="AS1533" t="s">
        <v>66</v>
      </c>
    </row>
    <row r="1534" spans="1:45" ht="16" x14ac:dyDescent="0.2">
      <c r="A1534">
        <v>3792</v>
      </c>
      <c r="B1534">
        <v>3792</v>
      </c>
      <c r="C1534" s="2">
        <v>45645.041666666657</v>
      </c>
      <c r="D1534" t="s">
        <v>2612</v>
      </c>
      <c r="E1534" t="s">
        <v>4758</v>
      </c>
      <c r="F1534" s="3">
        <v>20000</v>
      </c>
      <c r="G1534" t="s">
        <v>47</v>
      </c>
      <c r="H1534" s="3">
        <v>0</v>
      </c>
      <c r="I1534" t="s">
        <v>104</v>
      </c>
      <c r="J1534">
        <v>940</v>
      </c>
      <c r="K1534" t="s">
        <v>52</v>
      </c>
      <c r="L1534" t="s">
        <v>53</v>
      </c>
      <c r="N1534">
        <v>3200</v>
      </c>
      <c r="O1534" t="s">
        <v>49</v>
      </c>
      <c r="P1534" t="s">
        <v>105</v>
      </c>
      <c r="Q1534" t="s">
        <v>106</v>
      </c>
      <c r="T1534" t="s">
        <v>298</v>
      </c>
      <c r="U1534" t="s">
        <v>3787</v>
      </c>
      <c r="V1534" t="s">
        <v>3091</v>
      </c>
      <c r="W1534" t="s">
        <v>752</v>
      </c>
      <c r="X1534" t="s">
        <v>4759</v>
      </c>
      <c r="Y1534" t="s">
        <v>4760</v>
      </c>
      <c r="Z1534" s="3">
        <v>0</v>
      </c>
      <c r="AA1534" t="s">
        <v>302</v>
      </c>
      <c r="AB1534" t="s">
        <v>4761</v>
      </c>
      <c r="AC1534" t="s">
        <v>61</v>
      </c>
      <c r="AD1534" t="s">
        <v>61</v>
      </c>
      <c r="AE1534" t="s">
        <v>4762</v>
      </c>
      <c r="AF1534" t="s">
        <v>63</v>
      </c>
      <c r="AH1534">
        <v>0</v>
      </c>
      <c r="AI1534" s="2">
        <v>45645</v>
      </c>
      <c r="AJ1534" t="s">
        <v>64</v>
      </c>
      <c r="AK1534" t="s">
        <v>64</v>
      </c>
      <c r="AL1534" t="s">
        <v>4763</v>
      </c>
      <c r="AM1534" t="s">
        <v>3787</v>
      </c>
      <c r="AN1534" s="3">
        <v>20000</v>
      </c>
      <c r="AO1534" t="s">
        <v>4761</v>
      </c>
      <c r="AP1534" t="s">
        <v>64</v>
      </c>
      <c r="AQ1534" t="s">
        <v>4762</v>
      </c>
      <c r="AR1534">
        <v>1430</v>
      </c>
      <c r="AS1534" t="s">
        <v>66</v>
      </c>
    </row>
    <row r="1535" spans="1:45" ht="16" x14ac:dyDescent="0.2">
      <c r="A1535">
        <v>3821</v>
      </c>
      <c r="B1535">
        <v>3821</v>
      </c>
      <c r="C1535" s="2">
        <v>45645.473368055558</v>
      </c>
      <c r="D1535" t="s">
        <v>1748</v>
      </c>
      <c r="E1535" t="s">
        <v>383</v>
      </c>
      <c r="F1535" s="3">
        <v>1.6</v>
      </c>
      <c r="G1535" t="s">
        <v>47</v>
      </c>
      <c r="H1535" s="3">
        <v>0</v>
      </c>
      <c r="I1535" t="s">
        <v>48</v>
      </c>
      <c r="J1535">
        <v>2702</v>
      </c>
      <c r="K1535" t="s">
        <v>49</v>
      </c>
      <c r="L1535" t="s">
        <v>50</v>
      </c>
      <c r="M1535" t="s">
        <v>51</v>
      </c>
      <c r="N1535">
        <v>941</v>
      </c>
      <c r="O1535" t="s">
        <v>52</v>
      </c>
      <c r="P1535" t="s">
        <v>53</v>
      </c>
      <c r="T1535" t="s">
        <v>1502</v>
      </c>
      <c r="U1535" t="s">
        <v>4764</v>
      </c>
      <c r="V1535" t="s">
        <v>2980</v>
      </c>
      <c r="W1535" t="s">
        <v>56</v>
      </c>
      <c r="X1535" t="s">
        <v>4765</v>
      </c>
      <c r="Y1535" t="s">
        <v>58</v>
      </c>
      <c r="Z1535" s="3">
        <v>0</v>
      </c>
      <c r="AA1535" t="s">
        <v>1507</v>
      </c>
      <c r="AB1535" t="s">
        <v>4766</v>
      </c>
      <c r="AC1535" t="s">
        <v>61</v>
      </c>
      <c r="AD1535" t="s">
        <v>61</v>
      </c>
      <c r="AE1535" t="s">
        <v>4767</v>
      </c>
      <c r="AF1535" t="s">
        <v>63</v>
      </c>
      <c r="AH1535">
        <v>0</v>
      </c>
      <c r="AI1535" s="2">
        <v>45645</v>
      </c>
      <c r="AJ1535" t="s">
        <v>64</v>
      </c>
      <c r="AK1535" t="s">
        <v>64</v>
      </c>
      <c r="AL1535" t="s">
        <v>4768</v>
      </c>
      <c r="AM1535" t="s">
        <v>4764</v>
      </c>
      <c r="AN1535" s="3">
        <v>1.6</v>
      </c>
      <c r="AO1535" t="s">
        <v>4766</v>
      </c>
      <c r="AP1535" t="s">
        <v>64</v>
      </c>
      <c r="AQ1535" t="s">
        <v>4767</v>
      </c>
      <c r="AR1535">
        <v>1436</v>
      </c>
      <c r="AS1535" t="s">
        <v>66</v>
      </c>
    </row>
    <row r="1536" spans="1:45" ht="16" x14ac:dyDescent="0.2">
      <c r="A1536">
        <v>3820</v>
      </c>
      <c r="B1536">
        <v>3820</v>
      </c>
      <c r="C1536" s="2">
        <v>45645.473368055558</v>
      </c>
      <c r="E1536" t="s">
        <v>1231</v>
      </c>
      <c r="F1536" s="3">
        <v>1.6</v>
      </c>
      <c r="G1536" t="s">
        <v>47</v>
      </c>
      <c r="H1536" s="3">
        <v>0</v>
      </c>
      <c r="I1536" t="s">
        <v>104</v>
      </c>
      <c r="J1536">
        <v>941</v>
      </c>
      <c r="K1536" t="s">
        <v>52</v>
      </c>
      <c r="L1536" t="s">
        <v>53</v>
      </c>
      <c r="N1536">
        <v>705</v>
      </c>
      <c r="O1536" t="s">
        <v>52</v>
      </c>
      <c r="P1536" t="s">
        <v>53</v>
      </c>
      <c r="T1536" t="s">
        <v>4769</v>
      </c>
      <c r="U1536" t="s">
        <v>4770</v>
      </c>
      <c r="Z1536" s="3"/>
      <c r="AF1536" t="s">
        <v>63</v>
      </c>
      <c r="AH1536">
        <v>0</v>
      </c>
      <c r="AI1536" s="2">
        <v>45645</v>
      </c>
      <c r="AJ1536" t="s">
        <v>64</v>
      </c>
      <c r="AK1536" t="s">
        <v>64</v>
      </c>
      <c r="AL1536" t="s">
        <v>4771</v>
      </c>
      <c r="AM1536" t="s">
        <v>4770</v>
      </c>
      <c r="AN1536" s="3"/>
      <c r="AP1536" t="s">
        <v>64</v>
      </c>
      <c r="AR1536">
        <v>1435</v>
      </c>
      <c r="AS1536" t="s">
        <v>66</v>
      </c>
    </row>
    <row r="1537" spans="1:45" ht="16" x14ac:dyDescent="0.2">
      <c r="A1537">
        <v>3832</v>
      </c>
      <c r="B1537">
        <v>3832</v>
      </c>
      <c r="C1537" s="2">
        <v>45646</v>
      </c>
      <c r="E1537" t="s">
        <v>4772</v>
      </c>
      <c r="F1537" s="3">
        <v>28.03</v>
      </c>
      <c r="G1537" t="s">
        <v>47</v>
      </c>
      <c r="H1537" s="3">
        <v>0</v>
      </c>
      <c r="I1537" t="s">
        <v>104</v>
      </c>
      <c r="J1537">
        <v>942</v>
      </c>
      <c r="K1537" t="s">
        <v>52</v>
      </c>
      <c r="L1537" t="s">
        <v>53</v>
      </c>
      <c r="N1537">
        <v>705</v>
      </c>
      <c r="O1537" t="s">
        <v>52</v>
      </c>
      <c r="P1537" t="s">
        <v>53</v>
      </c>
      <c r="T1537" t="s">
        <v>4773</v>
      </c>
      <c r="U1537" t="s">
        <v>4774</v>
      </c>
      <c r="Z1537" s="3"/>
      <c r="AF1537" t="s">
        <v>63</v>
      </c>
      <c r="AH1537">
        <v>0</v>
      </c>
      <c r="AI1537" s="2">
        <v>45646</v>
      </c>
      <c r="AJ1537" t="s">
        <v>64</v>
      </c>
      <c r="AK1537" t="s">
        <v>64</v>
      </c>
      <c r="AL1537" t="s">
        <v>4775</v>
      </c>
      <c r="AM1537" t="s">
        <v>4774</v>
      </c>
      <c r="AN1537" s="3"/>
      <c r="AP1537" t="s">
        <v>64</v>
      </c>
      <c r="AR1537">
        <v>1439</v>
      </c>
      <c r="AS1537" t="s">
        <v>66</v>
      </c>
    </row>
    <row r="1538" spans="1:45" ht="16" x14ac:dyDescent="0.2">
      <c r="A1538">
        <v>3823</v>
      </c>
      <c r="B1538">
        <v>3823</v>
      </c>
      <c r="C1538" s="2">
        <v>45646</v>
      </c>
      <c r="D1538" t="s">
        <v>1761</v>
      </c>
      <c r="E1538" t="s">
        <v>4330</v>
      </c>
      <c r="F1538" s="3">
        <v>23.12</v>
      </c>
      <c r="G1538" t="s">
        <v>47</v>
      </c>
      <c r="H1538" s="3">
        <v>0</v>
      </c>
      <c r="I1538" t="s">
        <v>48</v>
      </c>
      <c r="J1538">
        <v>2720</v>
      </c>
      <c r="K1538" t="s">
        <v>49</v>
      </c>
      <c r="L1538" t="s">
        <v>50</v>
      </c>
      <c r="M1538" t="s">
        <v>51</v>
      </c>
      <c r="N1538">
        <v>942</v>
      </c>
      <c r="O1538" t="s">
        <v>52</v>
      </c>
      <c r="P1538" t="s">
        <v>53</v>
      </c>
      <c r="T1538" t="s">
        <v>4776</v>
      </c>
      <c r="U1538" t="s">
        <v>4777</v>
      </c>
      <c r="V1538" t="s">
        <v>3160</v>
      </c>
      <c r="W1538" t="s">
        <v>56</v>
      </c>
      <c r="X1538" t="s">
        <v>3703</v>
      </c>
      <c r="Y1538" t="s">
        <v>2036</v>
      </c>
      <c r="Z1538" s="3">
        <v>19</v>
      </c>
      <c r="AA1538" t="s">
        <v>4778</v>
      </c>
      <c r="AB1538" t="s">
        <v>4779</v>
      </c>
      <c r="AC1538" t="s">
        <v>61</v>
      </c>
      <c r="AD1538" t="s">
        <v>61</v>
      </c>
      <c r="AE1538" t="s">
        <v>4780</v>
      </c>
      <c r="AF1538" t="s">
        <v>63</v>
      </c>
      <c r="AH1538">
        <v>0</v>
      </c>
      <c r="AI1538" s="2">
        <v>45646</v>
      </c>
      <c r="AJ1538" t="s">
        <v>64</v>
      </c>
      <c r="AK1538" t="s">
        <v>64</v>
      </c>
      <c r="AL1538" t="s">
        <v>4781</v>
      </c>
      <c r="AM1538" t="s">
        <v>4777</v>
      </c>
      <c r="AN1538" s="3">
        <v>23.12</v>
      </c>
      <c r="AO1538" t="s">
        <v>4779</v>
      </c>
      <c r="AP1538" t="s">
        <v>64</v>
      </c>
      <c r="AQ1538" t="s">
        <v>4780</v>
      </c>
      <c r="AR1538">
        <v>1438</v>
      </c>
      <c r="AS1538" t="s">
        <v>66</v>
      </c>
    </row>
    <row r="1539" spans="1:45" ht="16" x14ac:dyDescent="0.2">
      <c r="A1539">
        <v>3822</v>
      </c>
      <c r="B1539">
        <v>3822</v>
      </c>
      <c r="C1539" s="2">
        <v>45646.041666666657</v>
      </c>
      <c r="E1539" t="s">
        <v>744</v>
      </c>
      <c r="F1539" s="3">
        <v>28.03</v>
      </c>
      <c r="G1539" t="s">
        <v>47</v>
      </c>
      <c r="H1539" s="3">
        <v>0</v>
      </c>
      <c r="I1539" t="s">
        <v>48</v>
      </c>
      <c r="J1539">
        <v>705</v>
      </c>
      <c r="K1539" t="s">
        <v>52</v>
      </c>
      <c r="L1539" t="s">
        <v>53</v>
      </c>
      <c r="N1539">
        <v>940</v>
      </c>
      <c r="O1539" t="s">
        <v>52</v>
      </c>
      <c r="P1539" t="s">
        <v>53</v>
      </c>
      <c r="T1539" t="s">
        <v>4782</v>
      </c>
      <c r="U1539" t="s">
        <v>3501</v>
      </c>
      <c r="Z1539" s="3"/>
      <c r="AF1539" t="s">
        <v>63</v>
      </c>
      <c r="AH1539">
        <v>0</v>
      </c>
      <c r="AI1539" s="2">
        <v>45646</v>
      </c>
      <c r="AJ1539" t="s">
        <v>64</v>
      </c>
      <c r="AK1539" t="s">
        <v>64</v>
      </c>
      <c r="AL1539" t="s">
        <v>4783</v>
      </c>
      <c r="AM1539" t="s">
        <v>3501</v>
      </c>
      <c r="AN1539" s="3"/>
      <c r="AP1539" t="s">
        <v>64</v>
      </c>
      <c r="AR1539">
        <v>1437</v>
      </c>
      <c r="AS1539" t="s">
        <v>66</v>
      </c>
    </row>
    <row r="1540" spans="1:45" ht="16" x14ac:dyDescent="0.2">
      <c r="A1540">
        <v>3833</v>
      </c>
      <c r="B1540">
        <v>3833</v>
      </c>
      <c r="C1540" s="2">
        <v>45646.041666666657</v>
      </c>
      <c r="D1540" t="s">
        <v>3018</v>
      </c>
      <c r="E1540" t="s">
        <v>4784</v>
      </c>
      <c r="F1540" s="3">
        <v>904.74</v>
      </c>
      <c r="G1540" t="s">
        <v>47</v>
      </c>
      <c r="H1540" s="3">
        <v>0</v>
      </c>
      <c r="I1540" t="s">
        <v>48</v>
      </c>
      <c r="J1540">
        <v>2721</v>
      </c>
      <c r="K1540" t="s">
        <v>49</v>
      </c>
      <c r="L1540" t="s">
        <v>50</v>
      </c>
      <c r="M1540" t="s">
        <v>51</v>
      </c>
      <c r="N1540">
        <v>940</v>
      </c>
      <c r="O1540" t="s">
        <v>52</v>
      </c>
      <c r="P1540" t="s">
        <v>53</v>
      </c>
      <c r="T1540" t="s">
        <v>4785</v>
      </c>
      <c r="U1540" t="s">
        <v>4786</v>
      </c>
      <c r="V1540" t="s">
        <v>3071</v>
      </c>
      <c r="W1540" t="s">
        <v>56</v>
      </c>
      <c r="X1540" t="s">
        <v>4787</v>
      </c>
      <c r="Y1540" t="s">
        <v>4788</v>
      </c>
      <c r="Z1540" s="3">
        <v>0</v>
      </c>
      <c r="AA1540" t="s">
        <v>4789</v>
      </c>
      <c r="AB1540" t="s">
        <v>4766</v>
      </c>
      <c r="AC1540" t="s">
        <v>61</v>
      </c>
      <c r="AD1540" t="s">
        <v>61</v>
      </c>
      <c r="AE1540" t="s">
        <v>4790</v>
      </c>
      <c r="AF1540" t="s">
        <v>63</v>
      </c>
      <c r="AH1540">
        <v>0</v>
      </c>
      <c r="AI1540" s="2">
        <v>45646</v>
      </c>
      <c r="AJ1540" t="s">
        <v>64</v>
      </c>
      <c r="AK1540" t="s">
        <v>64</v>
      </c>
      <c r="AL1540" t="s">
        <v>4791</v>
      </c>
      <c r="AM1540" t="s">
        <v>4786</v>
      </c>
      <c r="AN1540" s="3">
        <v>904.74</v>
      </c>
      <c r="AO1540" t="s">
        <v>4766</v>
      </c>
      <c r="AP1540" t="s">
        <v>64</v>
      </c>
      <c r="AQ1540" t="s">
        <v>4790</v>
      </c>
      <c r="AR1540">
        <v>1440</v>
      </c>
      <c r="AS1540" t="s">
        <v>66</v>
      </c>
    </row>
    <row r="1541" spans="1:45" ht="16" x14ac:dyDescent="0.2">
      <c r="A1541">
        <v>3834</v>
      </c>
      <c r="B1541">
        <v>3834</v>
      </c>
      <c r="C1541" s="2">
        <v>45646.041666666657</v>
      </c>
      <c r="D1541" t="s">
        <v>2220</v>
      </c>
      <c r="E1541" t="s">
        <v>4792</v>
      </c>
      <c r="F1541" s="3">
        <v>14</v>
      </c>
      <c r="G1541" t="s">
        <v>47</v>
      </c>
      <c r="H1541" s="3">
        <v>0</v>
      </c>
      <c r="I1541" t="s">
        <v>48</v>
      </c>
      <c r="J1541">
        <v>2705</v>
      </c>
      <c r="K1541" t="s">
        <v>49</v>
      </c>
      <c r="L1541" t="s">
        <v>50</v>
      </c>
      <c r="M1541" t="s">
        <v>51</v>
      </c>
      <c r="N1541">
        <v>940</v>
      </c>
      <c r="O1541" t="s">
        <v>52</v>
      </c>
      <c r="P1541" t="s">
        <v>53</v>
      </c>
      <c r="T1541" t="s">
        <v>4785</v>
      </c>
      <c r="U1541" t="s">
        <v>4786</v>
      </c>
      <c r="V1541" t="s">
        <v>3071</v>
      </c>
      <c r="W1541" t="s">
        <v>56</v>
      </c>
      <c r="X1541" t="s">
        <v>4787</v>
      </c>
      <c r="Y1541" t="s">
        <v>4788</v>
      </c>
      <c r="Z1541" s="3">
        <v>0</v>
      </c>
      <c r="AA1541" t="s">
        <v>4789</v>
      </c>
      <c r="AB1541" t="s">
        <v>4766</v>
      </c>
      <c r="AC1541" t="s">
        <v>61</v>
      </c>
      <c r="AD1541" t="s">
        <v>61</v>
      </c>
      <c r="AE1541" t="s">
        <v>4790</v>
      </c>
      <c r="AF1541" t="s">
        <v>63</v>
      </c>
      <c r="AH1541">
        <v>0</v>
      </c>
      <c r="AI1541" s="2">
        <v>45646</v>
      </c>
      <c r="AJ1541" t="s">
        <v>64</v>
      </c>
      <c r="AK1541" t="s">
        <v>64</v>
      </c>
      <c r="AL1541" t="s">
        <v>4791</v>
      </c>
      <c r="AM1541" t="s">
        <v>4786</v>
      </c>
      <c r="AN1541" s="3">
        <v>904.74</v>
      </c>
      <c r="AO1541" t="s">
        <v>4766</v>
      </c>
      <c r="AP1541" t="s">
        <v>64</v>
      </c>
      <c r="AQ1541" t="s">
        <v>4790</v>
      </c>
      <c r="AR1541">
        <v>1440</v>
      </c>
      <c r="AS1541" t="s">
        <v>66</v>
      </c>
    </row>
    <row r="1542" spans="1:45" ht="16" x14ac:dyDescent="0.2">
      <c r="A1542">
        <v>3828</v>
      </c>
      <c r="B1542">
        <v>3828</v>
      </c>
      <c r="C1542" s="2">
        <v>45649.041666666657</v>
      </c>
      <c r="E1542" t="s">
        <v>256</v>
      </c>
      <c r="F1542" s="3">
        <v>4255.41</v>
      </c>
      <c r="G1542" t="s">
        <v>47</v>
      </c>
      <c r="H1542" s="3">
        <v>0</v>
      </c>
      <c r="I1542" t="s">
        <v>48</v>
      </c>
      <c r="J1542">
        <v>1705</v>
      </c>
      <c r="K1542" t="s">
        <v>52</v>
      </c>
      <c r="L1542" t="s">
        <v>203</v>
      </c>
      <c r="N1542">
        <v>940</v>
      </c>
      <c r="O1542" t="s">
        <v>52</v>
      </c>
      <c r="P1542" t="s">
        <v>53</v>
      </c>
      <c r="T1542" t="s">
        <v>4793</v>
      </c>
      <c r="U1542" t="s">
        <v>4794</v>
      </c>
      <c r="Z1542" s="3"/>
      <c r="AF1542" t="s">
        <v>63</v>
      </c>
      <c r="AH1542">
        <v>0</v>
      </c>
      <c r="AI1542" s="2">
        <v>45649</v>
      </c>
      <c r="AJ1542" t="s">
        <v>64</v>
      </c>
      <c r="AK1542" t="s">
        <v>64</v>
      </c>
      <c r="AL1542" t="s">
        <v>4795</v>
      </c>
      <c r="AM1542" t="s">
        <v>4794</v>
      </c>
      <c r="AN1542" s="3"/>
      <c r="AP1542" t="s">
        <v>64</v>
      </c>
      <c r="AR1542">
        <v>1444</v>
      </c>
      <c r="AS1542" t="s">
        <v>66</v>
      </c>
    </row>
    <row r="1543" spans="1:45" ht="16" x14ac:dyDescent="0.2">
      <c r="A1543">
        <v>3827</v>
      </c>
      <c r="B1543">
        <v>3827</v>
      </c>
      <c r="C1543" s="2">
        <v>45649.041666666657</v>
      </c>
      <c r="E1543" t="s">
        <v>582</v>
      </c>
      <c r="F1543" s="3">
        <v>1057.03</v>
      </c>
      <c r="G1543" t="s">
        <v>47</v>
      </c>
      <c r="H1543" s="3">
        <v>0</v>
      </c>
      <c r="I1543" t="s">
        <v>48</v>
      </c>
      <c r="J1543">
        <v>1705</v>
      </c>
      <c r="K1543" t="s">
        <v>52</v>
      </c>
      <c r="L1543" t="s">
        <v>203</v>
      </c>
      <c r="N1543">
        <v>940</v>
      </c>
      <c r="O1543" t="s">
        <v>52</v>
      </c>
      <c r="P1543" t="s">
        <v>53</v>
      </c>
      <c r="T1543" t="s">
        <v>4796</v>
      </c>
      <c r="U1543" t="s">
        <v>4797</v>
      </c>
      <c r="Z1543" s="3"/>
      <c r="AF1543" t="s">
        <v>63</v>
      </c>
      <c r="AH1543">
        <v>0</v>
      </c>
      <c r="AI1543" s="2">
        <v>45649</v>
      </c>
      <c r="AJ1543" t="s">
        <v>64</v>
      </c>
      <c r="AK1543" t="s">
        <v>64</v>
      </c>
      <c r="AL1543" t="s">
        <v>4798</v>
      </c>
      <c r="AM1543" t="s">
        <v>4797</v>
      </c>
      <c r="AN1543" s="3"/>
      <c r="AP1543" t="s">
        <v>64</v>
      </c>
      <c r="AR1543">
        <v>1443</v>
      </c>
      <c r="AS1543" t="s">
        <v>66</v>
      </c>
    </row>
    <row r="1544" spans="1:45" ht="16" x14ac:dyDescent="0.2">
      <c r="A1544">
        <v>3826</v>
      </c>
      <c r="B1544">
        <v>3826</v>
      </c>
      <c r="C1544" s="2">
        <v>45649.041666666657</v>
      </c>
      <c r="D1544" t="s">
        <v>2220</v>
      </c>
      <c r="E1544" t="s">
        <v>4799</v>
      </c>
      <c r="F1544" s="3">
        <v>329</v>
      </c>
      <c r="G1544" t="s">
        <v>47</v>
      </c>
      <c r="H1544" s="3">
        <v>0</v>
      </c>
      <c r="I1544" t="s">
        <v>48</v>
      </c>
      <c r="J1544">
        <v>2701</v>
      </c>
      <c r="K1544" t="s">
        <v>49</v>
      </c>
      <c r="L1544" t="s">
        <v>50</v>
      </c>
      <c r="M1544" t="s">
        <v>51</v>
      </c>
      <c r="N1544">
        <v>940</v>
      </c>
      <c r="O1544" t="s">
        <v>52</v>
      </c>
      <c r="P1544" t="s">
        <v>53</v>
      </c>
      <c r="T1544" t="s">
        <v>4800</v>
      </c>
      <c r="U1544" t="s">
        <v>4801</v>
      </c>
      <c r="V1544" t="s">
        <v>3038</v>
      </c>
      <c r="W1544" t="s">
        <v>56</v>
      </c>
      <c r="X1544" t="s">
        <v>4802</v>
      </c>
      <c r="Y1544" t="s">
        <v>4803</v>
      </c>
      <c r="Z1544" s="3">
        <v>19</v>
      </c>
      <c r="AA1544" t="s">
        <v>4804</v>
      </c>
      <c r="AB1544" t="s">
        <v>4766</v>
      </c>
      <c r="AC1544" t="s">
        <v>61</v>
      </c>
      <c r="AD1544" t="s">
        <v>61</v>
      </c>
      <c r="AE1544" t="s">
        <v>4805</v>
      </c>
      <c r="AF1544" t="s">
        <v>63</v>
      </c>
      <c r="AH1544">
        <v>0</v>
      </c>
      <c r="AI1544" s="2">
        <v>45649</v>
      </c>
      <c r="AJ1544" t="s">
        <v>64</v>
      </c>
      <c r="AK1544" t="s">
        <v>64</v>
      </c>
      <c r="AL1544" t="s">
        <v>4806</v>
      </c>
      <c r="AM1544" t="s">
        <v>4801</v>
      </c>
      <c r="AN1544" s="3">
        <v>329</v>
      </c>
      <c r="AO1544" t="s">
        <v>4766</v>
      </c>
      <c r="AP1544" t="s">
        <v>64</v>
      </c>
      <c r="AQ1544" t="s">
        <v>4805</v>
      </c>
      <c r="AR1544">
        <v>1442</v>
      </c>
      <c r="AS1544" t="s">
        <v>66</v>
      </c>
    </row>
    <row r="1545" spans="1:45" ht="16" x14ac:dyDescent="0.2">
      <c r="A1545">
        <v>3825</v>
      </c>
      <c r="B1545">
        <v>3825</v>
      </c>
      <c r="C1545" s="2">
        <v>45649.041666666657</v>
      </c>
      <c r="E1545" t="s">
        <v>1262</v>
      </c>
      <c r="F1545" s="3">
        <v>1.6</v>
      </c>
      <c r="G1545" t="s">
        <v>47</v>
      </c>
      <c r="H1545" s="3">
        <v>0</v>
      </c>
      <c r="I1545" t="s">
        <v>48</v>
      </c>
      <c r="J1545">
        <v>705</v>
      </c>
      <c r="K1545" t="s">
        <v>52</v>
      </c>
      <c r="L1545" t="s">
        <v>53</v>
      </c>
      <c r="N1545">
        <v>940</v>
      </c>
      <c r="O1545" t="s">
        <v>52</v>
      </c>
      <c r="P1545" t="s">
        <v>53</v>
      </c>
      <c r="T1545" t="s">
        <v>1502</v>
      </c>
      <c r="U1545" t="s">
        <v>4807</v>
      </c>
      <c r="Z1545" s="3"/>
      <c r="AF1545" t="s">
        <v>63</v>
      </c>
      <c r="AH1545">
        <v>0</v>
      </c>
      <c r="AI1545" s="2">
        <v>45649</v>
      </c>
      <c r="AJ1545" t="s">
        <v>64</v>
      </c>
      <c r="AK1545" t="s">
        <v>64</v>
      </c>
      <c r="AL1545" t="s">
        <v>4808</v>
      </c>
      <c r="AM1545" t="s">
        <v>4807</v>
      </c>
      <c r="AN1545" s="3"/>
      <c r="AP1545" t="s">
        <v>64</v>
      </c>
      <c r="AR1545">
        <v>1441</v>
      </c>
      <c r="AS1545" t="s">
        <v>66</v>
      </c>
    </row>
    <row r="1546" spans="1:45" ht="16" x14ac:dyDescent="0.2">
      <c r="A1546">
        <v>3906</v>
      </c>
      <c r="B1546">
        <v>3906</v>
      </c>
      <c r="C1546" s="2">
        <v>45653</v>
      </c>
      <c r="D1546" t="s">
        <v>1761</v>
      </c>
      <c r="E1546" t="s">
        <v>4340</v>
      </c>
      <c r="F1546" s="3">
        <v>4.99</v>
      </c>
      <c r="G1546" t="s">
        <v>47</v>
      </c>
      <c r="H1546" s="3">
        <v>0</v>
      </c>
      <c r="I1546" t="s">
        <v>48</v>
      </c>
      <c r="J1546">
        <v>2720</v>
      </c>
      <c r="K1546" t="s">
        <v>49</v>
      </c>
      <c r="L1546" t="s">
        <v>50</v>
      </c>
      <c r="M1546" t="s">
        <v>51</v>
      </c>
      <c r="N1546">
        <v>942</v>
      </c>
      <c r="O1546" t="s">
        <v>52</v>
      </c>
      <c r="P1546" t="s">
        <v>53</v>
      </c>
      <c r="T1546" t="s">
        <v>1043</v>
      </c>
      <c r="U1546" t="s">
        <v>4809</v>
      </c>
      <c r="V1546" t="s">
        <v>3173</v>
      </c>
      <c r="W1546" t="s">
        <v>56</v>
      </c>
      <c r="X1546" t="s">
        <v>4810</v>
      </c>
      <c r="Y1546" t="s">
        <v>953</v>
      </c>
      <c r="Z1546" s="3">
        <v>19</v>
      </c>
      <c r="AA1546" t="s">
        <v>1046</v>
      </c>
      <c r="AB1546" t="s">
        <v>4811</v>
      </c>
      <c r="AC1546" t="s">
        <v>61</v>
      </c>
      <c r="AD1546" t="s">
        <v>61</v>
      </c>
      <c r="AE1546" t="s">
        <v>4812</v>
      </c>
      <c r="AF1546" t="s">
        <v>63</v>
      </c>
      <c r="AH1546">
        <v>0</v>
      </c>
      <c r="AI1546" s="2">
        <v>45653</v>
      </c>
      <c r="AJ1546" t="s">
        <v>64</v>
      </c>
      <c r="AK1546" t="s">
        <v>64</v>
      </c>
      <c r="AL1546" t="s">
        <v>4813</v>
      </c>
      <c r="AM1546" t="s">
        <v>4809</v>
      </c>
      <c r="AN1546" s="3">
        <v>4.99</v>
      </c>
      <c r="AO1546" t="s">
        <v>4811</v>
      </c>
      <c r="AP1546" t="s">
        <v>64</v>
      </c>
      <c r="AQ1546" t="s">
        <v>4812</v>
      </c>
      <c r="AR1546">
        <v>1471</v>
      </c>
      <c r="AS1546" t="s">
        <v>66</v>
      </c>
    </row>
    <row r="1547" spans="1:45" ht="16" x14ac:dyDescent="0.2">
      <c r="A1547">
        <v>3829</v>
      </c>
      <c r="B1547">
        <v>3829</v>
      </c>
      <c r="C1547" s="2">
        <v>45653.041666666657</v>
      </c>
      <c r="D1547" t="s">
        <v>1814</v>
      </c>
      <c r="E1547" t="s">
        <v>4510</v>
      </c>
      <c r="F1547" s="3">
        <v>23.13</v>
      </c>
      <c r="G1547" t="s">
        <v>47</v>
      </c>
      <c r="H1547" s="3">
        <v>0</v>
      </c>
      <c r="I1547" t="s">
        <v>48</v>
      </c>
      <c r="J1547">
        <v>2710</v>
      </c>
      <c r="K1547" t="s">
        <v>49</v>
      </c>
      <c r="L1547" t="s">
        <v>50</v>
      </c>
      <c r="M1547" t="s">
        <v>51</v>
      </c>
      <c r="N1547">
        <v>940</v>
      </c>
      <c r="O1547" t="s">
        <v>52</v>
      </c>
      <c r="P1547" t="s">
        <v>53</v>
      </c>
      <c r="T1547" t="s">
        <v>4814</v>
      </c>
      <c r="U1547" t="s">
        <v>4815</v>
      </c>
      <c r="V1547" t="s">
        <v>3093</v>
      </c>
      <c r="W1547" t="s">
        <v>56</v>
      </c>
      <c r="X1547" t="s">
        <v>4816</v>
      </c>
      <c r="Y1547" t="s">
        <v>2061</v>
      </c>
      <c r="Z1547" s="3">
        <v>19</v>
      </c>
      <c r="AA1547" t="s">
        <v>4817</v>
      </c>
      <c r="AB1547" t="s">
        <v>4811</v>
      </c>
      <c r="AC1547" t="s">
        <v>61</v>
      </c>
      <c r="AD1547" t="s">
        <v>61</v>
      </c>
      <c r="AE1547" t="s">
        <v>4818</v>
      </c>
      <c r="AF1547" t="s">
        <v>63</v>
      </c>
      <c r="AH1547">
        <v>0</v>
      </c>
      <c r="AI1547" s="2">
        <v>45653</v>
      </c>
      <c r="AJ1547" t="s">
        <v>64</v>
      </c>
      <c r="AK1547" t="s">
        <v>64</v>
      </c>
      <c r="AL1547" t="s">
        <v>4819</v>
      </c>
      <c r="AM1547" t="s">
        <v>4815</v>
      </c>
      <c r="AN1547" s="3">
        <v>23.13</v>
      </c>
      <c r="AO1547" t="s">
        <v>4811</v>
      </c>
      <c r="AP1547" t="s">
        <v>64</v>
      </c>
      <c r="AQ1547" t="s">
        <v>4818</v>
      </c>
      <c r="AR1547">
        <v>1445</v>
      </c>
      <c r="AS1547" t="s">
        <v>66</v>
      </c>
    </row>
    <row r="1548" spans="1:45" ht="16" x14ac:dyDescent="0.2">
      <c r="A1548">
        <v>3830</v>
      </c>
      <c r="B1548">
        <v>3830</v>
      </c>
      <c r="C1548" s="2">
        <v>45653.041666666657</v>
      </c>
      <c r="D1548" t="s">
        <v>1814</v>
      </c>
      <c r="E1548" t="s">
        <v>68</v>
      </c>
      <c r="F1548" s="3">
        <v>5.39</v>
      </c>
      <c r="G1548" t="s">
        <v>47</v>
      </c>
      <c r="H1548" s="3">
        <v>0</v>
      </c>
      <c r="I1548" t="s">
        <v>48</v>
      </c>
      <c r="J1548">
        <v>2710</v>
      </c>
      <c r="K1548" t="s">
        <v>49</v>
      </c>
      <c r="L1548" t="s">
        <v>50</v>
      </c>
      <c r="M1548" t="s">
        <v>51</v>
      </c>
      <c r="N1548">
        <v>940</v>
      </c>
      <c r="O1548" t="s">
        <v>52</v>
      </c>
      <c r="P1548" t="s">
        <v>53</v>
      </c>
      <c r="T1548" t="s">
        <v>4205</v>
      </c>
      <c r="U1548" t="s">
        <v>4820</v>
      </c>
      <c r="V1548" t="s">
        <v>3079</v>
      </c>
      <c r="W1548" t="s">
        <v>56</v>
      </c>
      <c r="X1548" t="s">
        <v>4821</v>
      </c>
      <c r="Y1548" t="s">
        <v>72</v>
      </c>
      <c r="Z1548" s="3">
        <v>19</v>
      </c>
      <c r="AA1548" t="s">
        <v>4208</v>
      </c>
      <c r="AB1548" t="s">
        <v>4822</v>
      </c>
      <c r="AC1548" t="s">
        <v>61</v>
      </c>
      <c r="AD1548" t="s">
        <v>61</v>
      </c>
      <c r="AE1548" t="s">
        <v>4823</v>
      </c>
      <c r="AF1548" t="s">
        <v>63</v>
      </c>
      <c r="AH1548">
        <v>0</v>
      </c>
      <c r="AI1548" s="2">
        <v>45653</v>
      </c>
      <c r="AJ1548" t="s">
        <v>64</v>
      </c>
      <c r="AK1548" t="s">
        <v>64</v>
      </c>
      <c r="AL1548" t="s">
        <v>4824</v>
      </c>
      <c r="AM1548" t="s">
        <v>4820</v>
      </c>
      <c r="AN1548" s="3">
        <v>5.39</v>
      </c>
      <c r="AO1548" t="s">
        <v>4822</v>
      </c>
      <c r="AP1548" t="s">
        <v>64</v>
      </c>
      <c r="AQ1548" t="s">
        <v>4823</v>
      </c>
      <c r="AR1548">
        <v>1446</v>
      </c>
      <c r="AS1548" t="s">
        <v>66</v>
      </c>
    </row>
    <row r="1549" spans="1:45" ht="16" x14ac:dyDescent="0.2">
      <c r="A1549">
        <v>3835</v>
      </c>
      <c r="B1549">
        <v>3835</v>
      </c>
      <c r="C1549" s="2">
        <v>45656.041666666657</v>
      </c>
      <c r="D1549" t="s">
        <v>1748</v>
      </c>
      <c r="E1549" t="s">
        <v>4825</v>
      </c>
      <c r="F1549" s="3">
        <v>8.24</v>
      </c>
      <c r="G1549" t="s">
        <v>47</v>
      </c>
      <c r="H1549" s="3">
        <v>0</v>
      </c>
      <c r="I1549" t="s">
        <v>48</v>
      </c>
      <c r="J1549">
        <v>2704</v>
      </c>
      <c r="K1549" t="s">
        <v>49</v>
      </c>
      <c r="L1549" t="s">
        <v>50</v>
      </c>
      <c r="M1549" t="s">
        <v>51</v>
      </c>
      <c r="N1549">
        <v>940</v>
      </c>
      <c r="O1549" t="s">
        <v>52</v>
      </c>
      <c r="P1549" t="s">
        <v>53</v>
      </c>
      <c r="T1549" t="s">
        <v>4826</v>
      </c>
      <c r="U1549" t="s">
        <v>4827</v>
      </c>
      <c r="Z1549" s="3"/>
      <c r="AF1549" t="s">
        <v>63</v>
      </c>
      <c r="AH1549">
        <v>0</v>
      </c>
      <c r="AI1549" s="2">
        <v>45656</v>
      </c>
      <c r="AJ1549" t="s">
        <v>64</v>
      </c>
      <c r="AK1549" t="s">
        <v>64</v>
      </c>
      <c r="AL1549" t="s">
        <v>4828</v>
      </c>
      <c r="AM1549" t="s">
        <v>4827</v>
      </c>
      <c r="AN1549" s="3"/>
      <c r="AP1549" t="s">
        <v>64</v>
      </c>
      <c r="AR1549">
        <v>1447</v>
      </c>
      <c r="AS1549" t="s">
        <v>66</v>
      </c>
    </row>
    <row r="1550" spans="1:45" ht="16" x14ac:dyDescent="0.2">
      <c r="A1550">
        <v>3870</v>
      </c>
      <c r="B1550">
        <v>3870</v>
      </c>
      <c r="C1550" s="2">
        <v>45657</v>
      </c>
      <c r="E1550" t="s">
        <v>205</v>
      </c>
      <c r="F1550" s="3">
        <v>1376.43</v>
      </c>
      <c r="G1550" t="s">
        <v>47</v>
      </c>
      <c r="H1550" s="3">
        <v>0</v>
      </c>
      <c r="I1550" t="s">
        <v>104</v>
      </c>
      <c r="J1550">
        <v>1730</v>
      </c>
      <c r="K1550" t="s">
        <v>52</v>
      </c>
      <c r="L1550" t="s">
        <v>203</v>
      </c>
      <c r="N1550">
        <v>1705</v>
      </c>
      <c r="O1550" t="s">
        <v>52</v>
      </c>
      <c r="P1550" t="s">
        <v>203</v>
      </c>
      <c r="T1550" t="s">
        <v>64</v>
      </c>
      <c r="Z1550" s="3"/>
      <c r="AF1550" t="s">
        <v>63</v>
      </c>
      <c r="AH1550">
        <v>0</v>
      </c>
      <c r="AI1550" s="2">
        <v>45657</v>
      </c>
      <c r="AJ1550" t="s">
        <v>64</v>
      </c>
      <c r="AK1550" t="s">
        <v>64</v>
      </c>
      <c r="AL1550" t="s">
        <v>64</v>
      </c>
      <c r="AN1550" s="3"/>
      <c r="AP1550" t="s">
        <v>64</v>
      </c>
      <c r="AR1550" t="s">
        <v>64</v>
      </c>
      <c r="AS1550" t="s">
        <v>66</v>
      </c>
    </row>
    <row r="1551" spans="1:45" ht="16" x14ac:dyDescent="0.2">
      <c r="A1551">
        <v>3871</v>
      </c>
      <c r="B1551">
        <v>3871</v>
      </c>
      <c r="C1551" s="2">
        <v>45657</v>
      </c>
      <c r="E1551" t="s">
        <v>205</v>
      </c>
      <c r="F1551" s="3">
        <v>612.20000000000005</v>
      </c>
      <c r="G1551" t="s">
        <v>47</v>
      </c>
      <c r="H1551" s="3">
        <v>0</v>
      </c>
      <c r="I1551" t="s">
        <v>104</v>
      </c>
      <c r="J1551">
        <v>1730</v>
      </c>
      <c r="K1551" t="s">
        <v>52</v>
      </c>
      <c r="L1551" t="s">
        <v>203</v>
      </c>
      <c r="N1551">
        <v>1705</v>
      </c>
      <c r="O1551" t="s">
        <v>52</v>
      </c>
      <c r="P1551" t="s">
        <v>203</v>
      </c>
      <c r="T1551" t="s">
        <v>64</v>
      </c>
      <c r="Z1551" s="3"/>
      <c r="AF1551" t="s">
        <v>63</v>
      </c>
      <c r="AH1551">
        <v>0</v>
      </c>
      <c r="AI1551" s="2">
        <v>45657</v>
      </c>
      <c r="AJ1551" t="s">
        <v>64</v>
      </c>
      <c r="AK1551" t="s">
        <v>64</v>
      </c>
      <c r="AL1551" t="s">
        <v>64</v>
      </c>
      <c r="AN1551" s="3"/>
      <c r="AP1551" t="s">
        <v>64</v>
      </c>
      <c r="AR1551" t="s">
        <v>64</v>
      </c>
      <c r="AS1551" t="s">
        <v>66</v>
      </c>
    </row>
    <row r="1552" spans="1:45" ht="16" x14ac:dyDescent="0.2">
      <c r="A1552">
        <v>3872</v>
      </c>
      <c r="B1552">
        <v>3872</v>
      </c>
      <c r="C1552" s="2">
        <v>45657</v>
      </c>
      <c r="E1552" t="s">
        <v>4829</v>
      </c>
      <c r="F1552" s="3">
        <v>3499.61</v>
      </c>
      <c r="G1552" t="s">
        <v>47</v>
      </c>
      <c r="H1552" s="3">
        <v>0</v>
      </c>
      <c r="I1552" t="s">
        <v>104</v>
      </c>
      <c r="J1552">
        <v>1730</v>
      </c>
      <c r="K1552" t="s">
        <v>52</v>
      </c>
      <c r="L1552" t="s">
        <v>203</v>
      </c>
      <c r="N1552">
        <v>1705</v>
      </c>
      <c r="O1552" t="s">
        <v>52</v>
      </c>
      <c r="P1552" t="s">
        <v>203</v>
      </c>
      <c r="T1552" t="s">
        <v>64</v>
      </c>
      <c r="Z1552" s="3"/>
      <c r="AF1552" t="s">
        <v>63</v>
      </c>
      <c r="AH1552">
        <v>0</v>
      </c>
      <c r="AI1552" s="2">
        <v>45657</v>
      </c>
      <c r="AJ1552" t="s">
        <v>64</v>
      </c>
      <c r="AK1552" t="s">
        <v>64</v>
      </c>
      <c r="AL1552" t="s">
        <v>64</v>
      </c>
      <c r="AN1552" s="3"/>
      <c r="AP1552" t="s">
        <v>64</v>
      </c>
      <c r="AR1552" t="s">
        <v>64</v>
      </c>
      <c r="AS1552" t="s">
        <v>66</v>
      </c>
    </row>
    <row r="1553" spans="1:45" ht="16" x14ac:dyDescent="0.2">
      <c r="A1553">
        <v>3873</v>
      </c>
      <c r="B1553">
        <v>3873</v>
      </c>
      <c r="C1553" s="2">
        <v>45657</v>
      </c>
      <c r="E1553" t="s">
        <v>4829</v>
      </c>
      <c r="F1553" s="3">
        <v>1812.83</v>
      </c>
      <c r="G1553" t="s">
        <v>47</v>
      </c>
      <c r="H1553" s="3">
        <v>0</v>
      </c>
      <c r="I1553" t="s">
        <v>104</v>
      </c>
      <c r="J1553">
        <v>1730</v>
      </c>
      <c r="K1553" t="s">
        <v>52</v>
      </c>
      <c r="L1553" t="s">
        <v>203</v>
      </c>
      <c r="N1553">
        <v>1705</v>
      </c>
      <c r="O1553" t="s">
        <v>52</v>
      </c>
      <c r="P1553" t="s">
        <v>203</v>
      </c>
      <c r="T1553" t="s">
        <v>64</v>
      </c>
      <c r="Z1553" s="3"/>
      <c r="AF1553" t="s">
        <v>63</v>
      </c>
      <c r="AH1553">
        <v>0</v>
      </c>
      <c r="AI1553" s="2">
        <v>45657</v>
      </c>
      <c r="AJ1553" t="s">
        <v>64</v>
      </c>
      <c r="AK1553" t="s">
        <v>64</v>
      </c>
      <c r="AL1553" t="s">
        <v>64</v>
      </c>
      <c r="AN1553" s="3"/>
      <c r="AP1553" t="s">
        <v>64</v>
      </c>
      <c r="AR1553" t="s">
        <v>64</v>
      </c>
      <c r="AS1553" t="s">
        <v>66</v>
      </c>
    </row>
    <row r="1554" spans="1:45" ht="16" x14ac:dyDescent="0.2">
      <c r="A1554">
        <v>3874</v>
      </c>
      <c r="B1554">
        <v>3874</v>
      </c>
      <c r="C1554" s="2">
        <v>45657</v>
      </c>
      <c r="E1554" t="s">
        <v>202</v>
      </c>
      <c r="F1554" s="3">
        <v>5433.92</v>
      </c>
      <c r="G1554" t="s">
        <v>47</v>
      </c>
      <c r="H1554" s="3">
        <v>0</v>
      </c>
      <c r="I1554" t="s">
        <v>104</v>
      </c>
      <c r="J1554">
        <v>1730</v>
      </c>
      <c r="K1554" t="s">
        <v>52</v>
      </c>
      <c r="L1554" t="s">
        <v>203</v>
      </c>
      <c r="N1554">
        <v>1712</v>
      </c>
      <c r="O1554" t="s">
        <v>52</v>
      </c>
      <c r="P1554" t="s">
        <v>203</v>
      </c>
      <c r="T1554" t="s">
        <v>64</v>
      </c>
      <c r="Z1554" s="3"/>
      <c r="AF1554" t="s">
        <v>63</v>
      </c>
      <c r="AH1554">
        <v>0</v>
      </c>
      <c r="AI1554" s="2">
        <v>45657</v>
      </c>
      <c r="AJ1554" t="s">
        <v>64</v>
      </c>
      <c r="AK1554" t="s">
        <v>64</v>
      </c>
      <c r="AL1554" t="s">
        <v>64</v>
      </c>
      <c r="AN1554" s="3"/>
      <c r="AP1554" t="s">
        <v>64</v>
      </c>
      <c r="AR1554" t="s">
        <v>64</v>
      </c>
      <c r="AS1554" t="s">
        <v>66</v>
      </c>
    </row>
    <row r="1555" spans="1:45" ht="16" x14ac:dyDescent="0.2">
      <c r="A1555">
        <v>3875</v>
      </c>
      <c r="B1555">
        <v>3875</v>
      </c>
      <c r="C1555" s="2">
        <v>45657</v>
      </c>
      <c r="E1555" t="s">
        <v>202</v>
      </c>
      <c r="F1555" s="3">
        <v>2673.28</v>
      </c>
      <c r="G1555" t="s">
        <v>47</v>
      </c>
      <c r="H1555" s="3">
        <v>0</v>
      </c>
      <c r="I1555" t="s">
        <v>104</v>
      </c>
      <c r="J1555">
        <v>1730</v>
      </c>
      <c r="K1555" t="s">
        <v>52</v>
      </c>
      <c r="L1555" t="s">
        <v>203</v>
      </c>
      <c r="N1555">
        <v>1712</v>
      </c>
      <c r="O1555" t="s">
        <v>52</v>
      </c>
      <c r="P1555" t="s">
        <v>203</v>
      </c>
      <c r="T1555" t="s">
        <v>64</v>
      </c>
      <c r="Z1555" s="3"/>
      <c r="AF1555" t="s">
        <v>63</v>
      </c>
      <c r="AH1555">
        <v>0</v>
      </c>
      <c r="AI1555" s="2">
        <v>45657</v>
      </c>
      <c r="AJ1555" t="s">
        <v>64</v>
      </c>
      <c r="AK1555" t="s">
        <v>64</v>
      </c>
      <c r="AL1555" t="s">
        <v>64</v>
      </c>
      <c r="AN1555" s="3"/>
      <c r="AP1555" t="s">
        <v>64</v>
      </c>
      <c r="AR1555" t="s">
        <v>64</v>
      </c>
      <c r="AS1555" t="s">
        <v>66</v>
      </c>
    </row>
    <row r="1556" spans="1:45" ht="16" x14ac:dyDescent="0.2">
      <c r="A1556">
        <v>3877</v>
      </c>
      <c r="B1556">
        <v>3877</v>
      </c>
      <c r="C1556" s="2">
        <v>45657</v>
      </c>
      <c r="E1556" t="s">
        <v>4830</v>
      </c>
      <c r="F1556" s="3">
        <v>2599.13</v>
      </c>
      <c r="G1556" t="s">
        <v>47</v>
      </c>
      <c r="H1556" s="3">
        <v>0</v>
      </c>
      <c r="I1556" t="s">
        <v>104</v>
      </c>
      <c r="J1556">
        <v>703</v>
      </c>
      <c r="K1556" t="s">
        <v>52</v>
      </c>
      <c r="L1556" t="s">
        <v>53</v>
      </c>
      <c r="N1556">
        <v>1730</v>
      </c>
      <c r="O1556" t="s">
        <v>52</v>
      </c>
      <c r="P1556" t="s">
        <v>203</v>
      </c>
      <c r="T1556" t="s">
        <v>64</v>
      </c>
      <c r="Z1556" s="3"/>
      <c r="AF1556" t="s">
        <v>63</v>
      </c>
      <c r="AH1556">
        <v>0</v>
      </c>
      <c r="AI1556" s="2">
        <v>45657</v>
      </c>
      <c r="AJ1556" t="s">
        <v>64</v>
      </c>
      <c r="AK1556" t="s">
        <v>64</v>
      </c>
      <c r="AL1556" t="s">
        <v>64</v>
      </c>
      <c r="AN1556" s="3"/>
      <c r="AP1556" t="s">
        <v>64</v>
      </c>
      <c r="AR1556" t="s">
        <v>64</v>
      </c>
      <c r="AS1556" t="s">
        <v>66</v>
      </c>
    </row>
    <row r="1557" spans="1:45" ht="16" x14ac:dyDescent="0.2">
      <c r="A1557">
        <v>3878</v>
      </c>
      <c r="B1557">
        <v>3878</v>
      </c>
      <c r="C1557" s="2">
        <v>45657</v>
      </c>
      <c r="D1557" t="s">
        <v>1936</v>
      </c>
      <c r="E1557" t="s">
        <v>206</v>
      </c>
      <c r="F1557" s="3">
        <v>3290.09</v>
      </c>
      <c r="G1557" t="s">
        <v>47</v>
      </c>
      <c r="H1557" s="3">
        <v>0</v>
      </c>
      <c r="I1557" t="s">
        <v>104</v>
      </c>
      <c r="J1557">
        <v>2551</v>
      </c>
      <c r="K1557" t="s">
        <v>49</v>
      </c>
      <c r="L1557" t="s">
        <v>50</v>
      </c>
      <c r="M1557" t="s">
        <v>51</v>
      </c>
      <c r="N1557">
        <v>1730</v>
      </c>
      <c r="O1557" t="s">
        <v>52</v>
      </c>
      <c r="P1557" t="s">
        <v>203</v>
      </c>
      <c r="T1557" t="s">
        <v>64</v>
      </c>
      <c r="Z1557" s="3"/>
      <c r="AF1557" t="s">
        <v>63</v>
      </c>
      <c r="AH1557">
        <v>0</v>
      </c>
      <c r="AI1557" s="2">
        <v>45657</v>
      </c>
      <c r="AJ1557" t="s">
        <v>64</v>
      </c>
      <c r="AK1557" t="s">
        <v>64</v>
      </c>
      <c r="AL1557" t="s">
        <v>64</v>
      </c>
      <c r="AN1557" s="3"/>
      <c r="AP1557" t="s">
        <v>64</v>
      </c>
      <c r="AR1557" t="s">
        <v>64</v>
      </c>
      <c r="AS1557" t="s">
        <v>66</v>
      </c>
    </row>
    <row r="1558" spans="1:45" ht="16" x14ac:dyDescent="0.2">
      <c r="A1558">
        <v>3879</v>
      </c>
      <c r="B1558">
        <v>3879</v>
      </c>
      <c r="C1558" s="2">
        <v>45657</v>
      </c>
      <c r="D1558" t="s">
        <v>1936</v>
      </c>
      <c r="E1558" t="s">
        <v>204</v>
      </c>
      <c r="F1558" s="3">
        <v>753.42</v>
      </c>
      <c r="G1558" t="s">
        <v>47</v>
      </c>
      <c r="H1558" s="3">
        <v>0</v>
      </c>
      <c r="I1558" t="s">
        <v>104</v>
      </c>
      <c r="J1558">
        <v>2555</v>
      </c>
      <c r="K1558" t="s">
        <v>49</v>
      </c>
      <c r="L1558" t="s">
        <v>50</v>
      </c>
      <c r="M1558" t="s">
        <v>51</v>
      </c>
      <c r="N1558">
        <v>1730</v>
      </c>
      <c r="O1558" t="s">
        <v>52</v>
      </c>
      <c r="P1558" t="s">
        <v>203</v>
      </c>
      <c r="T1558" t="s">
        <v>64</v>
      </c>
      <c r="Z1558" s="3"/>
      <c r="AF1558" t="s">
        <v>63</v>
      </c>
      <c r="AH1558">
        <v>0</v>
      </c>
      <c r="AI1558" s="2">
        <v>45657</v>
      </c>
      <c r="AJ1558" t="s">
        <v>64</v>
      </c>
      <c r="AK1558" t="s">
        <v>64</v>
      </c>
      <c r="AL1558" t="s">
        <v>64</v>
      </c>
      <c r="AN1558" s="3"/>
      <c r="AP1558" t="s">
        <v>64</v>
      </c>
      <c r="AR1558" t="s">
        <v>64</v>
      </c>
      <c r="AS1558" t="s">
        <v>66</v>
      </c>
    </row>
    <row r="1559" spans="1:45" ht="16" x14ac:dyDescent="0.2">
      <c r="A1559">
        <v>3880</v>
      </c>
      <c r="B1559">
        <v>3880</v>
      </c>
      <c r="C1559" s="2">
        <v>45657</v>
      </c>
      <c r="D1559" t="s">
        <v>1934</v>
      </c>
      <c r="E1559" t="s">
        <v>206</v>
      </c>
      <c r="F1559" s="3">
        <v>3110.01</v>
      </c>
      <c r="G1559" t="s">
        <v>47</v>
      </c>
      <c r="H1559" s="3">
        <v>0</v>
      </c>
      <c r="I1559" t="s">
        <v>104</v>
      </c>
      <c r="J1559">
        <v>2551</v>
      </c>
      <c r="K1559" t="s">
        <v>49</v>
      </c>
      <c r="L1559" t="s">
        <v>50</v>
      </c>
      <c r="M1559" t="s">
        <v>51</v>
      </c>
      <c r="N1559">
        <v>1730</v>
      </c>
      <c r="O1559" t="s">
        <v>52</v>
      </c>
      <c r="P1559" t="s">
        <v>203</v>
      </c>
      <c r="T1559" t="s">
        <v>64</v>
      </c>
      <c r="Z1559" s="3"/>
      <c r="AF1559" t="s">
        <v>63</v>
      </c>
      <c r="AH1559">
        <v>0</v>
      </c>
      <c r="AI1559" s="2">
        <v>45657</v>
      </c>
      <c r="AJ1559" t="s">
        <v>64</v>
      </c>
      <c r="AK1559" t="s">
        <v>64</v>
      </c>
      <c r="AL1559" t="s">
        <v>64</v>
      </c>
      <c r="AN1559" s="3"/>
      <c r="AP1559" t="s">
        <v>64</v>
      </c>
      <c r="AR1559" t="s">
        <v>64</v>
      </c>
      <c r="AS1559" t="s">
        <v>66</v>
      </c>
    </row>
    <row r="1560" spans="1:45" ht="16" x14ac:dyDescent="0.2">
      <c r="A1560">
        <v>3881</v>
      </c>
      <c r="B1560">
        <v>3881</v>
      </c>
      <c r="C1560" s="2">
        <v>45657</v>
      </c>
      <c r="D1560" t="s">
        <v>1934</v>
      </c>
      <c r="E1560" t="s">
        <v>204</v>
      </c>
      <c r="F1560" s="3">
        <v>668.49</v>
      </c>
      <c r="G1560" t="s">
        <v>47</v>
      </c>
      <c r="H1560" s="3">
        <v>0</v>
      </c>
      <c r="I1560" t="s">
        <v>104</v>
      </c>
      <c r="J1560">
        <v>2555</v>
      </c>
      <c r="K1560" t="s">
        <v>49</v>
      </c>
      <c r="L1560" t="s">
        <v>50</v>
      </c>
      <c r="M1560" t="s">
        <v>51</v>
      </c>
      <c r="N1560">
        <v>1730</v>
      </c>
      <c r="O1560" t="s">
        <v>52</v>
      </c>
      <c r="P1560" t="s">
        <v>203</v>
      </c>
      <c r="T1560" t="s">
        <v>64</v>
      </c>
      <c r="Z1560" s="3"/>
      <c r="AF1560" t="s">
        <v>63</v>
      </c>
      <c r="AH1560">
        <v>0</v>
      </c>
      <c r="AI1560" s="2">
        <v>45657</v>
      </c>
      <c r="AJ1560" t="s">
        <v>64</v>
      </c>
      <c r="AK1560" t="s">
        <v>64</v>
      </c>
      <c r="AL1560" t="s">
        <v>64</v>
      </c>
      <c r="AN1560" s="3"/>
      <c r="AP1560" t="s">
        <v>64</v>
      </c>
      <c r="AR1560" t="s">
        <v>64</v>
      </c>
      <c r="AS1560" t="s">
        <v>66</v>
      </c>
    </row>
    <row r="1561" spans="1:45" ht="16" x14ac:dyDescent="0.2">
      <c r="A1561">
        <v>3882</v>
      </c>
      <c r="B1561">
        <v>3882</v>
      </c>
      <c r="C1561" s="2">
        <v>45657</v>
      </c>
      <c r="D1561" t="s">
        <v>1935</v>
      </c>
      <c r="E1561" t="s">
        <v>206</v>
      </c>
      <c r="F1561" s="3">
        <v>2382.81</v>
      </c>
      <c r="G1561" t="s">
        <v>47</v>
      </c>
      <c r="H1561" s="3">
        <v>0</v>
      </c>
      <c r="I1561" t="s">
        <v>104</v>
      </c>
      <c r="J1561">
        <v>2551</v>
      </c>
      <c r="K1561" t="s">
        <v>49</v>
      </c>
      <c r="L1561" t="s">
        <v>50</v>
      </c>
      <c r="M1561" t="s">
        <v>51</v>
      </c>
      <c r="N1561">
        <v>1730</v>
      </c>
      <c r="O1561" t="s">
        <v>52</v>
      </c>
      <c r="P1561" t="s">
        <v>203</v>
      </c>
      <c r="T1561" t="s">
        <v>64</v>
      </c>
      <c r="Z1561" s="3"/>
      <c r="AF1561" t="s">
        <v>63</v>
      </c>
      <c r="AH1561">
        <v>0</v>
      </c>
      <c r="AI1561" s="2">
        <v>45657</v>
      </c>
      <c r="AJ1561" t="s">
        <v>64</v>
      </c>
      <c r="AK1561" t="s">
        <v>64</v>
      </c>
      <c r="AL1561" t="s">
        <v>64</v>
      </c>
      <c r="AN1561" s="3"/>
      <c r="AP1561" t="s">
        <v>64</v>
      </c>
      <c r="AR1561" t="s">
        <v>64</v>
      </c>
      <c r="AS1561" t="s">
        <v>66</v>
      </c>
    </row>
    <row r="1562" spans="1:45" ht="16" x14ac:dyDescent="0.2">
      <c r="A1562">
        <v>3883</v>
      </c>
      <c r="B1562">
        <v>3883</v>
      </c>
      <c r="C1562" s="2">
        <v>45657</v>
      </c>
      <c r="D1562" t="s">
        <v>1935</v>
      </c>
      <c r="E1562" t="s">
        <v>204</v>
      </c>
      <c r="F1562" s="3">
        <v>561.4</v>
      </c>
      <c r="G1562" t="s">
        <v>47</v>
      </c>
      <c r="H1562" s="3">
        <v>0</v>
      </c>
      <c r="I1562" t="s">
        <v>104</v>
      </c>
      <c r="J1562">
        <v>2555</v>
      </c>
      <c r="K1562" t="s">
        <v>49</v>
      </c>
      <c r="L1562" t="s">
        <v>50</v>
      </c>
      <c r="M1562" t="s">
        <v>51</v>
      </c>
      <c r="N1562">
        <v>1730</v>
      </c>
      <c r="O1562" t="s">
        <v>52</v>
      </c>
      <c r="P1562" t="s">
        <v>203</v>
      </c>
      <c r="T1562" t="s">
        <v>64</v>
      </c>
      <c r="Z1562" s="3"/>
      <c r="AF1562" t="s">
        <v>63</v>
      </c>
      <c r="AH1562">
        <v>0</v>
      </c>
      <c r="AI1562" s="2">
        <v>45657</v>
      </c>
      <c r="AJ1562" t="s">
        <v>64</v>
      </c>
      <c r="AK1562" t="s">
        <v>64</v>
      </c>
      <c r="AL1562" t="s">
        <v>64</v>
      </c>
      <c r="AN1562" s="3"/>
      <c r="AP1562" t="s">
        <v>64</v>
      </c>
      <c r="AR1562" t="s">
        <v>64</v>
      </c>
      <c r="AS1562" t="s">
        <v>66</v>
      </c>
    </row>
    <row r="1563" spans="1:45" ht="16" x14ac:dyDescent="0.2">
      <c r="A1563">
        <v>3885</v>
      </c>
      <c r="B1563">
        <v>3885</v>
      </c>
      <c r="C1563" s="2">
        <v>45657</v>
      </c>
      <c r="D1563" t="s">
        <v>3282</v>
      </c>
      <c r="E1563" t="s">
        <v>206</v>
      </c>
      <c r="F1563" s="3">
        <v>2952.6</v>
      </c>
      <c r="G1563" t="s">
        <v>47</v>
      </c>
      <c r="H1563" s="3">
        <v>0</v>
      </c>
      <c r="I1563" t="s">
        <v>104</v>
      </c>
      <c r="J1563">
        <v>2551</v>
      </c>
      <c r="K1563" t="s">
        <v>49</v>
      </c>
      <c r="L1563" t="s">
        <v>50</v>
      </c>
      <c r="M1563" t="s">
        <v>51</v>
      </c>
      <c r="N1563">
        <v>1730</v>
      </c>
      <c r="O1563" t="s">
        <v>52</v>
      </c>
      <c r="P1563" t="s">
        <v>203</v>
      </c>
      <c r="T1563" t="s">
        <v>64</v>
      </c>
      <c r="Z1563" s="3"/>
      <c r="AF1563" t="s">
        <v>63</v>
      </c>
      <c r="AH1563">
        <v>0</v>
      </c>
      <c r="AI1563" s="2">
        <v>45657</v>
      </c>
      <c r="AJ1563" t="s">
        <v>64</v>
      </c>
      <c r="AK1563" t="s">
        <v>64</v>
      </c>
      <c r="AL1563" t="s">
        <v>64</v>
      </c>
      <c r="AN1563" s="3"/>
      <c r="AP1563" t="s">
        <v>64</v>
      </c>
      <c r="AR1563" t="s">
        <v>64</v>
      </c>
      <c r="AS1563" t="s">
        <v>66</v>
      </c>
    </row>
    <row r="1564" spans="1:45" ht="16" x14ac:dyDescent="0.2">
      <c r="A1564">
        <v>3886</v>
      </c>
      <c r="B1564">
        <v>3886</v>
      </c>
      <c r="C1564" s="2">
        <v>45657</v>
      </c>
      <c r="D1564" t="s">
        <v>3282</v>
      </c>
      <c r="E1564" t="s">
        <v>204</v>
      </c>
      <c r="F1564" s="3">
        <v>634.65</v>
      </c>
      <c r="G1564" t="s">
        <v>47</v>
      </c>
      <c r="H1564" s="3">
        <v>0</v>
      </c>
      <c r="I1564" t="s">
        <v>104</v>
      </c>
      <c r="J1564">
        <v>2555</v>
      </c>
      <c r="K1564" t="s">
        <v>49</v>
      </c>
      <c r="L1564" t="s">
        <v>50</v>
      </c>
      <c r="M1564" t="s">
        <v>51</v>
      </c>
      <c r="N1564">
        <v>1730</v>
      </c>
      <c r="O1564" t="s">
        <v>52</v>
      </c>
      <c r="P1564" t="s">
        <v>203</v>
      </c>
      <c r="T1564" t="s">
        <v>64</v>
      </c>
      <c r="Z1564" s="3"/>
      <c r="AF1564" t="s">
        <v>63</v>
      </c>
      <c r="AH1564">
        <v>0</v>
      </c>
      <c r="AI1564" s="2">
        <v>45657</v>
      </c>
      <c r="AJ1564" t="s">
        <v>64</v>
      </c>
      <c r="AK1564" t="s">
        <v>64</v>
      </c>
      <c r="AL1564" t="s">
        <v>64</v>
      </c>
      <c r="AN1564" s="3"/>
      <c r="AP1564" t="s">
        <v>64</v>
      </c>
      <c r="AR1564" t="s">
        <v>64</v>
      </c>
      <c r="AS1564" t="s">
        <v>66</v>
      </c>
    </row>
    <row r="1565" spans="1:45" ht="16" x14ac:dyDescent="0.2">
      <c r="A1565">
        <v>3889</v>
      </c>
      <c r="B1565">
        <v>3889</v>
      </c>
      <c r="C1565" s="2">
        <v>45657</v>
      </c>
      <c r="D1565" t="s">
        <v>4831</v>
      </c>
      <c r="E1565" t="s">
        <v>206</v>
      </c>
      <c r="F1565" s="3">
        <v>858.25</v>
      </c>
      <c r="G1565" t="s">
        <v>47</v>
      </c>
      <c r="H1565" s="3">
        <v>0</v>
      </c>
      <c r="I1565" t="s">
        <v>104</v>
      </c>
      <c r="J1565">
        <v>2551</v>
      </c>
      <c r="K1565" t="s">
        <v>49</v>
      </c>
      <c r="L1565" t="s">
        <v>50</v>
      </c>
      <c r="M1565" t="s">
        <v>51</v>
      </c>
      <c r="N1565">
        <v>1730</v>
      </c>
      <c r="O1565" t="s">
        <v>52</v>
      </c>
      <c r="P1565" t="s">
        <v>203</v>
      </c>
      <c r="T1565" t="s">
        <v>64</v>
      </c>
      <c r="Z1565" s="3"/>
      <c r="AF1565" t="s">
        <v>63</v>
      </c>
      <c r="AH1565">
        <v>0</v>
      </c>
      <c r="AI1565" s="2">
        <v>45657</v>
      </c>
      <c r="AJ1565" t="s">
        <v>64</v>
      </c>
      <c r="AK1565" t="s">
        <v>64</v>
      </c>
      <c r="AL1565" t="s">
        <v>64</v>
      </c>
      <c r="AN1565" s="3"/>
      <c r="AP1565" t="s">
        <v>64</v>
      </c>
      <c r="AR1565" t="s">
        <v>64</v>
      </c>
      <c r="AS1565" t="s">
        <v>66</v>
      </c>
    </row>
    <row r="1566" spans="1:45" ht="16" x14ac:dyDescent="0.2">
      <c r="A1566">
        <v>3890</v>
      </c>
      <c r="B1566">
        <v>3890</v>
      </c>
      <c r="C1566" s="2">
        <v>45657</v>
      </c>
      <c r="D1566" t="s">
        <v>1936</v>
      </c>
      <c r="E1566" t="s">
        <v>2634</v>
      </c>
      <c r="F1566" s="3">
        <v>76.77</v>
      </c>
      <c r="G1566" t="s">
        <v>47</v>
      </c>
      <c r="H1566" s="3">
        <v>0</v>
      </c>
      <c r="I1566" t="s">
        <v>104</v>
      </c>
      <c r="J1566">
        <v>1730</v>
      </c>
      <c r="K1566" t="s">
        <v>52</v>
      </c>
      <c r="L1566" t="s">
        <v>203</v>
      </c>
      <c r="N1566">
        <v>2551</v>
      </c>
      <c r="O1566" t="s">
        <v>49</v>
      </c>
      <c r="P1566" t="s">
        <v>50</v>
      </c>
      <c r="Q1566" t="s">
        <v>51</v>
      </c>
      <c r="T1566" t="s">
        <v>64</v>
      </c>
      <c r="Z1566" s="3"/>
      <c r="AF1566" t="s">
        <v>63</v>
      </c>
      <c r="AH1566">
        <v>0</v>
      </c>
      <c r="AI1566" s="2">
        <v>45657</v>
      </c>
      <c r="AJ1566" t="s">
        <v>64</v>
      </c>
      <c r="AK1566" t="s">
        <v>64</v>
      </c>
      <c r="AL1566" t="s">
        <v>64</v>
      </c>
      <c r="AN1566" s="3"/>
      <c r="AP1566" t="s">
        <v>64</v>
      </c>
      <c r="AR1566" t="s">
        <v>64</v>
      </c>
      <c r="AS1566" t="s">
        <v>66</v>
      </c>
    </row>
    <row r="1567" spans="1:45" ht="16" x14ac:dyDescent="0.2">
      <c r="A1567">
        <v>4153</v>
      </c>
      <c r="B1567">
        <v>4153</v>
      </c>
      <c r="C1567" s="2">
        <v>45657</v>
      </c>
      <c r="E1567" t="s">
        <v>4832</v>
      </c>
      <c r="F1567" s="3">
        <v>1812.83</v>
      </c>
      <c r="G1567" t="s">
        <v>47</v>
      </c>
      <c r="H1567" s="3">
        <v>0</v>
      </c>
      <c r="I1567" t="s">
        <v>104</v>
      </c>
      <c r="J1567">
        <v>1705</v>
      </c>
      <c r="K1567" t="s">
        <v>52</v>
      </c>
      <c r="L1567" t="s">
        <v>203</v>
      </c>
      <c r="N1567">
        <v>1730</v>
      </c>
      <c r="O1567" t="s">
        <v>52</v>
      </c>
      <c r="P1567" t="s">
        <v>203</v>
      </c>
      <c r="T1567" t="s">
        <v>64</v>
      </c>
      <c r="Z1567" s="3"/>
      <c r="AF1567" t="s">
        <v>63</v>
      </c>
      <c r="AH1567">
        <v>0</v>
      </c>
      <c r="AI1567" s="2">
        <v>45657</v>
      </c>
      <c r="AJ1567" t="s">
        <v>64</v>
      </c>
      <c r="AK1567" t="s">
        <v>64</v>
      </c>
      <c r="AL1567" t="s">
        <v>64</v>
      </c>
      <c r="AN1567" s="3"/>
      <c r="AP1567" t="s">
        <v>64</v>
      </c>
      <c r="AR1567" t="s">
        <v>64</v>
      </c>
      <c r="AS1567" t="s">
        <v>66</v>
      </c>
    </row>
    <row r="1568" spans="1:45" ht="16" x14ac:dyDescent="0.2">
      <c r="A1568">
        <v>4154</v>
      </c>
      <c r="B1568">
        <v>4154</v>
      </c>
      <c r="C1568" s="2">
        <v>45657</v>
      </c>
      <c r="E1568" t="s">
        <v>4829</v>
      </c>
      <c r="F1568" s="3">
        <v>175.8</v>
      </c>
      <c r="G1568" t="s">
        <v>47</v>
      </c>
      <c r="H1568" s="3">
        <v>0</v>
      </c>
      <c r="I1568" t="s">
        <v>104</v>
      </c>
      <c r="J1568">
        <v>1705</v>
      </c>
      <c r="K1568" t="s">
        <v>52</v>
      </c>
      <c r="L1568" t="s">
        <v>203</v>
      </c>
      <c r="N1568">
        <v>1730</v>
      </c>
      <c r="O1568" t="s">
        <v>52</v>
      </c>
      <c r="P1568" t="s">
        <v>203</v>
      </c>
      <c r="T1568" t="s">
        <v>64</v>
      </c>
      <c r="Z1568" s="3"/>
      <c r="AF1568" t="s">
        <v>63</v>
      </c>
      <c r="AH1568">
        <v>0</v>
      </c>
      <c r="AI1568" s="2">
        <v>45657</v>
      </c>
      <c r="AJ1568" t="s">
        <v>64</v>
      </c>
      <c r="AK1568" t="s">
        <v>64</v>
      </c>
      <c r="AL1568" t="s">
        <v>64</v>
      </c>
      <c r="AN1568" s="3"/>
      <c r="AP1568" t="s">
        <v>64</v>
      </c>
      <c r="AR1568" t="s">
        <v>64</v>
      </c>
      <c r="AS1568" t="s">
        <v>66</v>
      </c>
    </row>
    <row r="1569" spans="1:45" ht="16" x14ac:dyDescent="0.2">
      <c r="A1569">
        <v>4155</v>
      </c>
      <c r="B1569">
        <v>4155</v>
      </c>
      <c r="C1569" s="2">
        <v>45657</v>
      </c>
      <c r="E1569" t="s">
        <v>205</v>
      </c>
      <c r="F1569" s="3">
        <v>1988.63</v>
      </c>
      <c r="G1569" t="s">
        <v>47</v>
      </c>
      <c r="H1569" s="3">
        <v>0</v>
      </c>
      <c r="I1569" t="s">
        <v>104</v>
      </c>
      <c r="J1569">
        <v>1730</v>
      </c>
      <c r="K1569" t="s">
        <v>52</v>
      </c>
      <c r="L1569" t="s">
        <v>203</v>
      </c>
      <c r="N1569">
        <v>1700</v>
      </c>
      <c r="O1569" t="s">
        <v>52</v>
      </c>
      <c r="P1569" t="s">
        <v>203</v>
      </c>
      <c r="T1569" t="s">
        <v>64</v>
      </c>
      <c r="Z1569" s="3"/>
      <c r="AF1569" t="s">
        <v>63</v>
      </c>
      <c r="AH1569">
        <v>0</v>
      </c>
      <c r="AI1569" s="2">
        <v>45657</v>
      </c>
      <c r="AJ1569" t="s">
        <v>64</v>
      </c>
      <c r="AK1569" t="s">
        <v>64</v>
      </c>
      <c r="AL1569" t="s">
        <v>64</v>
      </c>
      <c r="AN1569" s="3"/>
      <c r="AP1569" t="s">
        <v>64</v>
      </c>
      <c r="AR1569" t="s">
        <v>64</v>
      </c>
      <c r="AS1569" t="s">
        <v>66</v>
      </c>
    </row>
    <row r="1570" spans="1:45" ht="16" x14ac:dyDescent="0.2">
      <c r="A1570">
        <v>4194</v>
      </c>
      <c r="B1570">
        <v>4194</v>
      </c>
      <c r="C1570" s="2">
        <v>45657</v>
      </c>
      <c r="D1570" t="s">
        <v>1934</v>
      </c>
      <c r="E1570" t="s">
        <v>2634</v>
      </c>
      <c r="F1570" s="3">
        <v>2115.86</v>
      </c>
      <c r="G1570" t="s">
        <v>47</v>
      </c>
      <c r="H1570" s="3">
        <v>0</v>
      </c>
      <c r="I1570" t="s">
        <v>104</v>
      </c>
      <c r="J1570">
        <v>1730</v>
      </c>
      <c r="K1570" t="s">
        <v>52</v>
      </c>
      <c r="L1570" t="s">
        <v>203</v>
      </c>
      <c r="N1570">
        <v>2551</v>
      </c>
      <c r="O1570" t="s">
        <v>49</v>
      </c>
      <c r="P1570" t="s">
        <v>50</v>
      </c>
      <c r="Q1570" t="s">
        <v>51</v>
      </c>
      <c r="T1570" t="s">
        <v>64</v>
      </c>
      <c r="Z1570" s="3"/>
      <c r="AF1570" t="s">
        <v>63</v>
      </c>
      <c r="AH1570">
        <v>0</v>
      </c>
      <c r="AI1570" s="2">
        <v>45657</v>
      </c>
      <c r="AJ1570" t="s">
        <v>64</v>
      </c>
      <c r="AK1570" t="s">
        <v>64</v>
      </c>
      <c r="AL1570" t="s">
        <v>64</v>
      </c>
      <c r="AN1570" s="3"/>
      <c r="AP1570" t="s">
        <v>64</v>
      </c>
      <c r="AR1570" t="s">
        <v>64</v>
      </c>
      <c r="AS1570" t="s">
        <v>66</v>
      </c>
    </row>
    <row r="1571" spans="1:45" ht="16" x14ac:dyDescent="0.2">
      <c r="A1571">
        <v>4195</v>
      </c>
      <c r="B1571">
        <v>4195</v>
      </c>
      <c r="C1571" s="2">
        <v>45657</v>
      </c>
      <c r="D1571" t="s">
        <v>1935</v>
      </c>
      <c r="E1571" t="s">
        <v>2634</v>
      </c>
      <c r="F1571" s="3">
        <v>406.5</v>
      </c>
      <c r="G1571" t="s">
        <v>47</v>
      </c>
      <c r="H1571" s="3">
        <v>0</v>
      </c>
      <c r="I1571" t="s">
        <v>104</v>
      </c>
      <c r="J1571">
        <v>1730</v>
      </c>
      <c r="K1571" t="s">
        <v>52</v>
      </c>
      <c r="L1571" t="s">
        <v>203</v>
      </c>
      <c r="N1571">
        <v>2551</v>
      </c>
      <c r="O1571" t="s">
        <v>49</v>
      </c>
      <c r="P1571" t="s">
        <v>50</v>
      </c>
      <c r="Q1571" t="s">
        <v>51</v>
      </c>
      <c r="T1571" t="s">
        <v>64</v>
      </c>
      <c r="Z1571" s="3"/>
      <c r="AF1571" t="s">
        <v>63</v>
      </c>
      <c r="AH1571">
        <v>0</v>
      </c>
      <c r="AI1571" s="2">
        <v>45657</v>
      </c>
      <c r="AJ1571" t="s">
        <v>64</v>
      </c>
      <c r="AK1571" t="s">
        <v>64</v>
      </c>
      <c r="AL1571" t="s">
        <v>64</v>
      </c>
      <c r="AN1571" s="3"/>
      <c r="AP1571" t="s">
        <v>64</v>
      </c>
      <c r="AR1571" t="s">
        <v>64</v>
      </c>
      <c r="AS1571" t="s">
        <v>66</v>
      </c>
    </row>
    <row r="1572" spans="1:45" ht="16" x14ac:dyDescent="0.2">
      <c r="A1572">
        <v>4206</v>
      </c>
      <c r="B1572">
        <v>4206</v>
      </c>
      <c r="C1572" s="2">
        <v>45657</v>
      </c>
      <c r="D1572" t="s">
        <v>4831</v>
      </c>
      <c r="E1572" t="s">
        <v>204</v>
      </c>
      <c r="F1572" s="3">
        <v>196.55</v>
      </c>
      <c r="G1572" t="s">
        <v>47</v>
      </c>
      <c r="H1572" s="3">
        <v>0</v>
      </c>
      <c r="I1572" t="s">
        <v>104</v>
      </c>
      <c r="J1572">
        <v>2555</v>
      </c>
      <c r="K1572" t="s">
        <v>49</v>
      </c>
      <c r="L1572" t="s">
        <v>50</v>
      </c>
      <c r="M1572" t="s">
        <v>51</v>
      </c>
      <c r="N1572">
        <v>1730</v>
      </c>
      <c r="O1572" t="s">
        <v>52</v>
      </c>
      <c r="P1572" t="s">
        <v>203</v>
      </c>
      <c r="T1572" t="s">
        <v>64</v>
      </c>
      <c r="Z1572" s="3"/>
      <c r="AF1572" t="s">
        <v>63</v>
      </c>
      <c r="AH1572">
        <v>0</v>
      </c>
      <c r="AI1572" s="2">
        <v>45657</v>
      </c>
      <c r="AJ1572" t="s">
        <v>64</v>
      </c>
      <c r="AK1572" t="s">
        <v>64</v>
      </c>
      <c r="AL1572" t="s">
        <v>64</v>
      </c>
      <c r="AN1572" s="3"/>
      <c r="AP1572" t="s">
        <v>64</v>
      </c>
      <c r="AR1572" t="s">
        <v>64</v>
      </c>
      <c r="AS1572" t="s">
        <v>66</v>
      </c>
    </row>
    <row r="1573" spans="1:45" ht="16" x14ac:dyDescent="0.2">
      <c r="A1573">
        <v>3836</v>
      </c>
      <c r="B1573">
        <v>3836</v>
      </c>
      <c r="C1573" s="2">
        <v>45660.041666666657</v>
      </c>
      <c r="D1573" t="s">
        <v>1748</v>
      </c>
      <c r="E1573" t="s">
        <v>3659</v>
      </c>
      <c r="F1573" s="3">
        <v>46.41</v>
      </c>
      <c r="G1573" t="s">
        <v>47</v>
      </c>
      <c r="H1573" s="3">
        <v>0</v>
      </c>
      <c r="I1573" t="s">
        <v>48</v>
      </c>
      <c r="J1573">
        <v>2663</v>
      </c>
      <c r="K1573" t="s">
        <v>49</v>
      </c>
      <c r="L1573" t="s">
        <v>50</v>
      </c>
      <c r="M1573" t="s">
        <v>51</v>
      </c>
      <c r="N1573">
        <v>940</v>
      </c>
      <c r="O1573" t="s">
        <v>52</v>
      </c>
      <c r="P1573" t="s">
        <v>53</v>
      </c>
      <c r="T1573" t="s">
        <v>2516</v>
      </c>
      <c r="U1573" t="s">
        <v>4833</v>
      </c>
      <c r="V1573" t="s">
        <v>3104</v>
      </c>
      <c r="W1573" t="s">
        <v>56</v>
      </c>
      <c r="X1573" t="s">
        <v>4834</v>
      </c>
      <c r="Y1573" t="s">
        <v>2375</v>
      </c>
      <c r="Z1573" s="3">
        <v>19</v>
      </c>
      <c r="AA1573" t="s">
        <v>2519</v>
      </c>
      <c r="AB1573" t="s">
        <v>4835</v>
      </c>
      <c r="AC1573" t="s">
        <v>61</v>
      </c>
      <c r="AD1573" t="s">
        <v>61</v>
      </c>
      <c r="AE1573" t="s">
        <v>4836</v>
      </c>
      <c r="AF1573" t="s">
        <v>63</v>
      </c>
      <c r="AH1573">
        <v>0</v>
      </c>
      <c r="AI1573" s="2">
        <v>45660</v>
      </c>
      <c r="AJ1573" t="s">
        <v>64</v>
      </c>
      <c r="AK1573" t="s">
        <v>64</v>
      </c>
      <c r="AL1573" t="s">
        <v>4837</v>
      </c>
      <c r="AM1573" t="s">
        <v>4833</v>
      </c>
      <c r="AN1573" s="3">
        <v>46.41</v>
      </c>
      <c r="AO1573" t="s">
        <v>4835</v>
      </c>
      <c r="AP1573" t="s">
        <v>64</v>
      </c>
      <c r="AQ1573" t="s">
        <v>4836</v>
      </c>
      <c r="AR1573">
        <v>1448</v>
      </c>
      <c r="AS1573" t="s">
        <v>66</v>
      </c>
    </row>
    <row r="1574" spans="1:45" ht="16" x14ac:dyDescent="0.2">
      <c r="A1574">
        <v>3837</v>
      </c>
      <c r="B1574">
        <v>3837</v>
      </c>
      <c r="C1574" s="2">
        <v>45664.041666666657</v>
      </c>
      <c r="D1574" t="s">
        <v>1748</v>
      </c>
      <c r="E1574" t="s">
        <v>2507</v>
      </c>
      <c r="F1574" s="3">
        <v>20.23</v>
      </c>
      <c r="G1574" t="s">
        <v>47</v>
      </c>
      <c r="H1574" s="3">
        <v>0</v>
      </c>
      <c r="I1574" t="s">
        <v>48</v>
      </c>
      <c r="J1574">
        <v>2702</v>
      </c>
      <c r="K1574" t="s">
        <v>49</v>
      </c>
      <c r="L1574" t="s">
        <v>50</v>
      </c>
      <c r="M1574" t="s">
        <v>51</v>
      </c>
      <c r="N1574">
        <v>940</v>
      </c>
      <c r="O1574" t="s">
        <v>52</v>
      </c>
      <c r="P1574" t="s">
        <v>53</v>
      </c>
      <c r="T1574" t="s">
        <v>2826</v>
      </c>
      <c r="U1574" t="s">
        <v>4838</v>
      </c>
      <c r="V1574" t="s">
        <v>3107</v>
      </c>
      <c r="W1574" t="s">
        <v>56</v>
      </c>
      <c r="X1574" t="s">
        <v>4839</v>
      </c>
      <c r="Y1574" t="s">
        <v>2726</v>
      </c>
      <c r="Z1574" s="3">
        <v>19</v>
      </c>
      <c r="AA1574" t="s">
        <v>2829</v>
      </c>
      <c r="AB1574" t="s">
        <v>4840</v>
      </c>
      <c r="AC1574" t="s">
        <v>61</v>
      </c>
      <c r="AD1574" t="s">
        <v>61</v>
      </c>
      <c r="AE1574" t="s">
        <v>4841</v>
      </c>
      <c r="AF1574" t="s">
        <v>63</v>
      </c>
      <c r="AH1574">
        <v>0</v>
      </c>
      <c r="AI1574" s="2">
        <v>45664</v>
      </c>
      <c r="AJ1574" t="s">
        <v>64</v>
      </c>
      <c r="AK1574" t="s">
        <v>64</v>
      </c>
      <c r="AL1574" t="s">
        <v>4842</v>
      </c>
      <c r="AM1574" t="s">
        <v>4838</v>
      </c>
      <c r="AN1574" s="3">
        <v>20.23</v>
      </c>
      <c r="AO1574" t="s">
        <v>4840</v>
      </c>
      <c r="AP1574" t="s">
        <v>64</v>
      </c>
      <c r="AQ1574" t="s">
        <v>4841</v>
      </c>
      <c r="AR1574">
        <v>1450</v>
      </c>
      <c r="AS1574" t="s">
        <v>66</v>
      </c>
    </row>
    <row r="1575" spans="1:45" ht="16" x14ac:dyDescent="0.2">
      <c r="A1575">
        <v>3843</v>
      </c>
      <c r="B1575">
        <v>3843</v>
      </c>
      <c r="C1575" s="2">
        <v>45664.041666666657</v>
      </c>
      <c r="D1575" t="s">
        <v>1814</v>
      </c>
      <c r="E1575" t="s">
        <v>4843</v>
      </c>
      <c r="F1575" s="3">
        <v>652.62</v>
      </c>
      <c r="G1575" t="s">
        <v>47</v>
      </c>
      <c r="H1575" s="3">
        <v>0</v>
      </c>
      <c r="I1575" t="s">
        <v>48</v>
      </c>
      <c r="J1575">
        <v>2510</v>
      </c>
      <c r="K1575" t="s">
        <v>49</v>
      </c>
      <c r="L1575" t="s">
        <v>50</v>
      </c>
      <c r="M1575" t="s">
        <v>51</v>
      </c>
      <c r="N1575">
        <v>940</v>
      </c>
      <c r="O1575" t="s">
        <v>52</v>
      </c>
      <c r="P1575" t="s">
        <v>53</v>
      </c>
      <c r="T1575" t="s">
        <v>4844</v>
      </c>
      <c r="U1575" t="s">
        <v>4845</v>
      </c>
      <c r="V1575" t="s">
        <v>3109</v>
      </c>
      <c r="W1575" t="s">
        <v>56</v>
      </c>
      <c r="X1575" t="s">
        <v>4846</v>
      </c>
      <c r="Y1575" t="s">
        <v>3455</v>
      </c>
      <c r="Z1575" s="3">
        <v>0</v>
      </c>
      <c r="AA1575" t="s">
        <v>4847</v>
      </c>
      <c r="AB1575" t="s">
        <v>4848</v>
      </c>
      <c r="AC1575" t="s">
        <v>61</v>
      </c>
      <c r="AD1575" t="s">
        <v>61</v>
      </c>
      <c r="AE1575" t="s">
        <v>4849</v>
      </c>
      <c r="AF1575" t="s">
        <v>63</v>
      </c>
      <c r="AH1575">
        <v>0</v>
      </c>
      <c r="AI1575" s="2">
        <v>45664</v>
      </c>
      <c r="AJ1575" t="s">
        <v>64</v>
      </c>
      <c r="AK1575" t="s">
        <v>64</v>
      </c>
      <c r="AL1575" t="s">
        <v>4850</v>
      </c>
      <c r="AM1575" t="s">
        <v>4845</v>
      </c>
      <c r="AN1575" s="3">
        <v>652.62</v>
      </c>
      <c r="AO1575" t="s">
        <v>4848</v>
      </c>
      <c r="AP1575" t="s">
        <v>64</v>
      </c>
      <c r="AQ1575" t="s">
        <v>4849</v>
      </c>
      <c r="AR1575">
        <v>1449</v>
      </c>
      <c r="AS1575" t="s">
        <v>66</v>
      </c>
    </row>
    <row r="1576" spans="1:45" ht="16" x14ac:dyDescent="0.2">
      <c r="A1576">
        <v>3844</v>
      </c>
      <c r="B1576">
        <v>3844</v>
      </c>
      <c r="C1576" s="2">
        <v>45664.041666666657</v>
      </c>
      <c r="D1576" t="s">
        <v>1748</v>
      </c>
      <c r="E1576" t="s">
        <v>4049</v>
      </c>
      <c r="F1576" s="3">
        <v>10</v>
      </c>
      <c r="G1576" t="s">
        <v>47</v>
      </c>
      <c r="H1576" s="3">
        <v>0</v>
      </c>
      <c r="I1576" t="s">
        <v>48</v>
      </c>
      <c r="J1576">
        <v>2705</v>
      </c>
      <c r="K1576" t="s">
        <v>49</v>
      </c>
      <c r="L1576" t="s">
        <v>50</v>
      </c>
      <c r="M1576" t="s">
        <v>51</v>
      </c>
      <c r="N1576">
        <v>940</v>
      </c>
      <c r="O1576" t="s">
        <v>52</v>
      </c>
      <c r="P1576" t="s">
        <v>53</v>
      </c>
      <c r="T1576" t="s">
        <v>4844</v>
      </c>
      <c r="U1576" t="s">
        <v>4845</v>
      </c>
      <c r="V1576" t="s">
        <v>3109</v>
      </c>
      <c r="W1576" t="s">
        <v>56</v>
      </c>
      <c r="X1576" t="s">
        <v>4846</v>
      </c>
      <c r="Y1576" t="s">
        <v>3455</v>
      </c>
      <c r="Z1576" s="3">
        <v>0</v>
      </c>
      <c r="AA1576" t="s">
        <v>4847</v>
      </c>
      <c r="AB1576" t="s">
        <v>4848</v>
      </c>
      <c r="AC1576" t="s">
        <v>61</v>
      </c>
      <c r="AD1576" t="s">
        <v>61</v>
      </c>
      <c r="AE1576" t="s">
        <v>4849</v>
      </c>
      <c r="AF1576" t="s">
        <v>63</v>
      </c>
      <c r="AH1576">
        <v>0</v>
      </c>
      <c r="AI1576" s="2">
        <v>45664</v>
      </c>
      <c r="AJ1576" t="s">
        <v>64</v>
      </c>
      <c r="AK1576" t="s">
        <v>64</v>
      </c>
      <c r="AL1576" t="s">
        <v>4850</v>
      </c>
      <c r="AM1576" t="s">
        <v>4845</v>
      </c>
      <c r="AN1576" s="3">
        <v>652.62</v>
      </c>
      <c r="AO1576" t="s">
        <v>4848</v>
      </c>
      <c r="AP1576" t="s">
        <v>64</v>
      </c>
      <c r="AQ1576" t="s">
        <v>4849</v>
      </c>
      <c r="AR1576">
        <v>1449</v>
      </c>
      <c r="AS1576" t="s">
        <v>66</v>
      </c>
    </row>
    <row r="1577" spans="1:45" ht="16" x14ac:dyDescent="0.2">
      <c r="A1577">
        <v>3838</v>
      </c>
      <c r="B1577">
        <v>3838</v>
      </c>
      <c r="C1577" s="2">
        <v>45670.041666666657</v>
      </c>
      <c r="D1577" t="s">
        <v>1748</v>
      </c>
      <c r="E1577" t="s">
        <v>2165</v>
      </c>
      <c r="F1577" s="3">
        <v>52.9</v>
      </c>
      <c r="G1577" t="s">
        <v>47</v>
      </c>
      <c r="H1577" s="3">
        <v>0</v>
      </c>
      <c r="I1577" t="s">
        <v>48</v>
      </c>
      <c r="J1577">
        <v>2900</v>
      </c>
      <c r="K1577" t="s">
        <v>49</v>
      </c>
      <c r="L1577" t="s">
        <v>50</v>
      </c>
      <c r="M1577" t="s">
        <v>51</v>
      </c>
      <c r="N1577">
        <v>940</v>
      </c>
      <c r="O1577" t="s">
        <v>52</v>
      </c>
      <c r="P1577" t="s">
        <v>53</v>
      </c>
      <c r="T1577" t="s">
        <v>2313</v>
      </c>
      <c r="U1577" t="s">
        <v>4851</v>
      </c>
      <c r="V1577" t="s">
        <v>3117</v>
      </c>
      <c r="W1577" t="s">
        <v>56</v>
      </c>
      <c r="X1577" t="s">
        <v>4852</v>
      </c>
      <c r="Y1577" t="s">
        <v>3976</v>
      </c>
      <c r="Z1577" s="3">
        <v>19</v>
      </c>
      <c r="AA1577" t="s">
        <v>2316</v>
      </c>
      <c r="AB1577" t="s">
        <v>4853</v>
      </c>
      <c r="AC1577" t="s">
        <v>61</v>
      </c>
      <c r="AD1577" t="s">
        <v>61</v>
      </c>
      <c r="AE1577" t="s">
        <v>4854</v>
      </c>
      <c r="AF1577" t="s">
        <v>63</v>
      </c>
      <c r="AH1577">
        <v>0</v>
      </c>
      <c r="AI1577" s="2">
        <v>45670</v>
      </c>
      <c r="AJ1577" t="s">
        <v>64</v>
      </c>
      <c r="AK1577" t="s">
        <v>64</v>
      </c>
      <c r="AL1577" t="s">
        <v>4855</v>
      </c>
      <c r="AM1577" t="s">
        <v>4851</v>
      </c>
      <c r="AN1577" s="3">
        <v>52.9</v>
      </c>
      <c r="AO1577" t="s">
        <v>4853</v>
      </c>
      <c r="AP1577" t="s">
        <v>64</v>
      </c>
      <c r="AQ1577" t="s">
        <v>4854</v>
      </c>
      <c r="AR1577">
        <v>1451</v>
      </c>
      <c r="AS1577" t="s">
        <v>66</v>
      </c>
    </row>
    <row r="1578" spans="1:45" ht="16" x14ac:dyDescent="0.2">
      <c r="A1578">
        <v>3840</v>
      </c>
      <c r="B1578">
        <v>3840</v>
      </c>
      <c r="C1578" s="2">
        <v>45672.041666666657</v>
      </c>
      <c r="E1578" t="s">
        <v>215</v>
      </c>
      <c r="F1578" s="3">
        <v>1988.63</v>
      </c>
      <c r="G1578" t="s">
        <v>47</v>
      </c>
      <c r="H1578" s="3">
        <v>0</v>
      </c>
      <c r="I1578" t="s">
        <v>48</v>
      </c>
      <c r="J1578">
        <v>1700</v>
      </c>
      <c r="K1578" t="s">
        <v>52</v>
      </c>
      <c r="L1578" t="s">
        <v>203</v>
      </c>
      <c r="N1578">
        <v>940</v>
      </c>
      <c r="O1578" t="s">
        <v>52</v>
      </c>
      <c r="P1578" t="s">
        <v>53</v>
      </c>
      <c r="T1578" t="s">
        <v>4856</v>
      </c>
      <c r="U1578" t="s">
        <v>4857</v>
      </c>
      <c r="Z1578" s="3"/>
      <c r="AF1578" t="s">
        <v>63</v>
      </c>
      <c r="AH1578">
        <v>0</v>
      </c>
      <c r="AI1578" s="2">
        <v>45672</v>
      </c>
      <c r="AJ1578" t="s">
        <v>64</v>
      </c>
      <c r="AK1578" t="s">
        <v>64</v>
      </c>
      <c r="AL1578" t="s">
        <v>4858</v>
      </c>
      <c r="AM1578" t="s">
        <v>4857</v>
      </c>
      <c r="AN1578" s="3"/>
      <c r="AP1578" t="s">
        <v>64</v>
      </c>
      <c r="AR1578">
        <v>1453</v>
      </c>
      <c r="AS1578" t="s">
        <v>66</v>
      </c>
    </row>
    <row r="1579" spans="1:45" ht="16" x14ac:dyDescent="0.2">
      <c r="A1579">
        <v>3839</v>
      </c>
      <c r="B1579">
        <v>3839</v>
      </c>
      <c r="C1579" s="2">
        <v>45672.041666666657</v>
      </c>
      <c r="D1579" t="s">
        <v>1748</v>
      </c>
      <c r="E1579" t="s">
        <v>188</v>
      </c>
      <c r="F1579" s="3">
        <v>60</v>
      </c>
      <c r="G1579" t="s">
        <v>47</v>
      </c>
      <c r="H1579" s="3">
        <v>0</v>
      </c>
      <c r="I1579" t="s">
        <v>48</v>
      </c>
      <c r="J1579">
        <v>2753</v>
      </c>
      <c r="K1579" t="s">
        <v>49</v>
      </c>
      <c r="L1579" t="s">
        <v>50</v>
      </c>
      <c r="M1579" t="s">
        <v>51</v>
      </c>
      <c r="N1579">
        <v>940</v>
      </c>
      <c r="O1579" t="s">
        <v>52</v>
      </c>
      <c r="P1579" t="s">
        <v>53</v>
      </c>
      <c r="T1579" t="s">
        <v>189</v>
      </c>
      <c r="U1579" t="s">
        <v>4859</v>
      </c>
      <c r="Z1579" s="3"/>
      <c r="AF1579" t="s">
        <v>63</v>
      </c>
      <c r="AH1579">
        <v>0</v>
      </c>
      <c r="AI1579" s="2">
        <v>45672</v>
      </c>
      <c r="AJ1579" t="s">
        <v>64</v>
      </c>
      <c r="AK1579" t="s">
        <v>64</v>
      </c>
      <c r="AL1579" t="s">
        <v>4860</v>
      </c>
      <c r="AM1579" t="s">
        <v>4859</v>
      </c>
      <c r="AN1579" s="3"/>
      <c r="AP1579" t="s">
        <v>64</v>
      </c>
      <c r="AR1579">
        <v>1452</v>
      </c>
      <c r="AS1579" t="s">
        <v>66</v>
      </c>
    </row>
    <row r="1580" spans="1:45" ht="16" x14ac:dyDescent="0.2">
      <c r="A1580">
        <v>3845</v>
      </c>
      <c r="B1580">
        <v>3845</v>
      </c>
      <c r="C1580" s="2">
        <v>45673.625254629631</v>
      </c>
      <c r="E1580" t="s">
        <v>1231</v>
      </c>
      <c r="F1580" s="3">
        <v>322.91000000000003</v>
      </c>
      <c r="G1580" t="s">
        <v>47</v>
      </c>
      <c r="H1580" s="3">
        <v>0</v>
      </c>
      <c r="I1580" t="s">
        <v>104</v>
      </c>
      <c r="J1580">
        <v>941</v>
      </c>
      <c r="K1580" t="s">
        <v>52</v>
      </c>
      <c r="L1580" t="s">
        <v>53</v>
      </c>
      <c r="N1580">
        <v>705</v>
      </c>
      <c r="O1580" t="s">
        <v>52</v>
      </c>
      <c r="P1580" t="s">
        <v>53</v>
      </c>
      <c r="T1580" t="s">
        <v>4861</v>
      </c>
      <c r="U1580" t="s">
        <v>4862</v>
      </c>
      <c r="Z1580" s="3"/>
      <c r="AF1580" t="s">
        <v>63</v>
      </c>
      <c r="AH1580">
        <v>0</v>
      </c>
      <c r="AI1580" s="2">
        <v>45673</v>
      </c>
      <c r="AJ1580" t="s">
        <v>64</v>
      </c>
      <c r="AK1580" t="s">
        <v>64</v>
      </c>
      <c r="AL1580" t="s">
        <v>4863</v>
      </c>
      <c r="AM1580" t="s">
        <v>4862</v>
      </c>
      <c r="AN1580" s="3"/>
      <c r="AP1580" t="s">
        <v>64</v>
      </c>
      <c r="AR1580">
        <v>1454</v>
      </c>
      <c r="AS1580" t="s">
        <v>66</v>
      </c>
    </row>
    <row r="1581" spans="1:45" ht="16" x14ac:dyDescent="0.2">
      <c r="A1581">
        <v>3912</v>
      </c>
      <c r="B1581">
        <v>3912</v>
      </c>
      <c r="C1581" s="2">
        <v>45673.625254629631</v>
      </c>
      <c r="D1581" t="s">
        <v>1814</v>
      </c>
      <c r="E1581" t="s">
        <v>4864</v>
      </c>
      <c r="F1581" s="3">
        <v>322.91000000000003</v>
      </c>
      <c r="G1581" t="s">
        <v>47</v>
      </c>
      <c r="H1581" s="3">
        <v>0</v>
      </c>
      <c r="I1581" t="s">
        <v>48</v>
      </c>
      <c r="J1581">
        <v>2710</v>
      </c>
      <c r="K1581" t="s">
        <v>49</v>
      </c>
      <c r="L1581" t="s">
        <v>50</v>
      </c>
      <c r="M1581" t="s">
        <v>51</v>
      </c>
      <c r="N1581">
        <v>941</v>
      </c>
      <c r="O1581" t="s">
        <v>52</v>
      </c>
      <c r="P1581" t="s">
        <v>53</v>
      </c>
      <c r="T1581" t="s">
        <v>4865</v>
      </c>
      <c r="U1581" t="s">
        <v>4866</v>
      </c>
      <c r="V1581" t="s">
        <v>3217</v>
      </c>
      <c r="W1581" t="s">
        <v>56</v>
      </c>
      <c r="X1581" t="s">
        <v>4867</v>
      </c>
      <c r="Y1581" t="s">
        <v>1138</v>
      </c>
      <c r="Z1581" s="3">
        <v>0</v>
      </c>
      <c r="AA1581" t="s">
        <v>4861</v>
      </c>
      <c r="AB1581" t="s">
        <v>4853</v>
      </c>
      <c r="AC1581" t="s">
        <v>61</v>
      </c>
      <c r="AD1581" t="s">
        <v>61</v>
      </c>
      <c r="AE1581" t="s">
        <v>4868</v>
      </c>
      <c r="AF1581" t="s">
        <v>63</v>
      </c>
      <c r="AH1581">
        <v>0</v>
      </c>
      <c r="AI1581" s="2">
        <v>45673</v>
      </c>
      <c r="AJ1581" t="s">
        <v>64</v>
      </c>
      <c r="AK1581" t="s">
        <v>64</v>
      </c>
      <c r="AL1581" t="s">
        <v>4869</v>
      </c>
      <c r="AM1581" t="s">
        <v>4866</v>
      </c>
      <c r="AN1581" s="3">
        <v>322.91000000000003</v>
      </c>
      <c r="AO1581" t="s">
        <v>4853</v>
      </c>
      <c r="AP1581" t="s">
        <v>64</v>
      </c>
      <c r="AQ1581" t="s">
        <v>4868</v>
      </c>
      <c r="AR1581">
        <v>1455</v>
      </c>
      <c r="AS1581" t="s">
        <v>66</v>
      </c>
    </row>
    <row r="1582" spans="1:45" ht="16" x14ac:dyDescent="0.2">
      <c r="A1582">
        <v>3847</v>
      </c>
      <c r="B1582">
        <v>3847</v>
      </c>
      <c r="C1582" s="2">
        <v>45677.041666666657</v>
      </c>
      <c r="E1582" t="s">
        <v>1262</v>
      </c>
      <c r="F1582" s="3">
        <v>322.91000000000003</v>
      </c>
      <c r="G1582" t="s">
        <v>47</v>
      </c>
      <c r="H1582" s="3">
        <v>0</v>
      </c>
      <c r="I1582" t="s">
        <v>48</v>
      </c>
      <c r="J1582">
        <v>705</v>
      </c>
      <c r="K1582" t="s">
        <v>52</v>
      </c>
      <c r="L1582" t="s">
        <v>53</v>
      </c>
      <c r="N1582">
        <v>940</v>
      </c>
      <c r="O1582" t="s">
        <v>52</v>
      </c>
      <c r="P1582" t="s">
        <v>53</v>
      </c>
      <c r="T1582" t="s">
        <v>4865</v>
      </c>
      <c r="U1582" t="s">
        <v>4870</v>
      </c>
      <c r="Z1582" s="3"/>
      <c r="AF1582" t="s">
        <v>63</v>
      </c>
      <c r="AH1582">
        <v>0</v>
      </c>
      <c r="AI1582" s="2">
        <v>45677</v>
      </c>
      <c r="AJ1582" t="s">
        <v>64</v>
      </c>
      <c r="AK1582" t="s">
        <v>64</v>
      </c>
      <c r="AL1582" t="s">
        <v>4871</v>
      </c>
      <c r="AM1582" t="s">
        <v>4870</v>
      </c>
      <c r="AN1582" s="3"/>
      <c r="AP1582" t="s">
        <v>64</v>
      </c>
      <c r="AR1582">
        <v>1456</v>
      </c>
      <c r="AS1582" t="s">
        <v>66</v>
      </c>
    </row>
    <row r="1583" spans="1:45" ht="16" x14ac:dyDescent="0.2">
      <c r="A1583">
        <v>3901</v>
      </c>
      <c r="B1583">
        <v>3901</v>
      </c>
      <c r="C1583" s="2">
        <v>45678</v>
      </c>
      <c r="D1583" t="s">
        <v>1761</v>
      </c>
      <c r="E1583" t="s">
        <v>4872</v>
      </c>
      <c r="F1583" s="3">
        <v>23.6</v>
      </c>
      <c r="G1583" t="s">
        <v>47</v>
      </c>
      <c r="H1583" s="3">
        <v>0</v>
      </c>
      <c r="I1583" t="s">
        <v>48</v>
      </c>
      <c r="J1583">
        <v>2720</v>
      </c>
      <c r="K1583" t="s">
        <v>49</v>
      </c>
      <c r="L1583" t="s">
        <v>50</v>
      </c>
      <c r="M1583" t="s">
        <v>51</v>
      </c>
      <c r="N1583">
        <v>942</v>
      </c>
      <c r="O1583" t="s">
        <v>52</v>
      </c>
      <c r="P1583" t="s">
        <v>53</v>
      </c>
      <c r="T1583" t="s">
        <v>4873</v>
      </c>
      <c r="U1583" t="s">
        <v>4874</v>
      </c>
      <c r="V1583" t="s">
        <v>3156</v>
      </c>
      <c r="W1583" t="s">
        <v>56</v>
      </c>
      <c r="X1583" t="s">
        <v>3703</v>
      </c>
      <c r="Y1583" t="s">
        <v>2036</v>
      </c>
      <c r="Z1583" s="3">
        <v>19</v>
      </c>
      <c r="AA1583" t="s">
        <v>4875</v>
      </c>
      <c r="AB1583" t="s">
        <v>4876</v>
      </c>
      <c r="AC1583" t="s">
        <v>61</v>
      </c>
      <c r="AD1583" t="s">
        <v>61</v>
      </c>
      <c r="AE1583" t="s">
        <v>4877</v>
      </c>
      <c r="AF1583" t="s">
        <v>63</v>
      </c>
      <c r="AH1583">
        <v>0</v>
      </c>
      <c r="AI1583" s="2">
        <v>45678</v>
      </c>
      <c r="AJ1583" t="s">
        <v>64</v>
      </c>
      <c r="AK1583" t="s">
        <v>64</v>
      </c>
      <c r="AL1583" t="s">
        <v>4878</v>
      </c>
      <c r="AM1583" t="s">
        <v>4874</v>
      </c>
      <c r="AN1583" s="3">
        <v>23.6</v>
      </c>
      <c r="AO1583" t="s">
        <v>4876</v>
      </c>
      <c r="AP1583" t="s">
        <v>64</v>
      </c>
      <c r="AQ1583" t="s">
        <v>4877</v>
      </c>
      <c r="AR1583">
        <v>1472</v>
      </c>
      <c r="AS1583" t="s">
        <v>66</v>
      </c>
    </row>
    <row r="1584" spans="1:45" ht="16" x14ac:dyDescent="0.2">
      <c r="A1584">
        <v>3908</v>
      </c>
      <c r="B1584">
        <v>3908</v>
      </c>
      <c r="C1584" s="2">
        <v>45679</v>
      </c>
      <c r="E1584" t="s">
        <v>4879</v>
      </c>
      <c r="F1584" s="3">
        <v>28.11</v>
      </c>
      <c r="G1584" t="s">
        <v>47</v>
      </c>
      <c r="H1584" s="3">
        <v>0</v>
      </c>
      <c r="I1584" t="s">
        <v>104</v>
      </c>
      <c r="J1584">
        <v>942</v>
      </c>
      <c r="K1584" t="s">
        <v>52</v>
      </c>
      <c r="L1584" t="s">
        <v>53</v>
      </c>
      <c r="N1584">
        <v>705</v>
      </c>
      <c r="O1584" t="s">
        <v>52</v>
      </c>
      <c r="P1584" t="s">
        <v>53</v>
      </c>
      <c r="T1584" t="s">
        <v>4880</v>
      </c>
      <c r="U1584" t="s">
        <v>4881</v>
      </c>
      <c r="Z1584" s="3"/>
      <c r="AF1584" t="s">
        <v>63</v>
      </c>
      <c r="AH1584">
        <v>0</v>
      </c>
      <c r="AI1584" s="2">
        <v>45679</v>
      </c>
      <c r="AJ1584" t="s">
        <v>64</v>
      </c>
      <c r="AK1584" t="s">
        <v>64</v>
      </c>
      <c r="AL1584" t="s">
        <v>4882</v>
      </c>
      <c r="AM1584" t="s">
        <v>4881</v>
      </c>
      <c r="AN1584" s="3"/>
      <c r="AP1584" t="s">
        <v>64</v>
      </c>
      <c r="AR1584">
        <v>1473</v>
      </c>
      <c r="AS1584" t="s">
        <v>66</v>
      </c>
    </row>
    <row r="1585" spans="1:45" ht="16" x14ac:dyDescent="0.2">
      <c r="A1585">
        <v>3848</v>
      </c>
      <c r="B1585">
        <v>3848</v>
      </c>
      <c r="C1585" s="2">
        <v>45679.041666666657</v>
      </c>
      <c r="E1585" t="s">
        <v>744</v>
      </c>
      <c r="F1585" s="3">
        <v>28.11</v>
      </c>
      <c r="G1585" t="s">
        <v>47</v>
      </c>
      <c r="H1585" s="3">
        <v>0</v>
      </c>
      <c r="I1585" t="s">
        <v>48</v>
      </c>
      <c r="J1585">
        <v>705</v>
      </c>
      <c r="K1585" t="s">
        <v>52</v>
      </c>
      <c r="L1585" t="s">
        <v>53</v>
      </c>
      <c r="N1585">
        <v>940</v>
      </c>
      <c r="O1585" t="s">
        <v>52</v>
      </c>
      <c r="P1585" t="s">
        <v>53</v>
      </c>
      <c r="T1585" t="s">
        <v>4883</v>
      </c>
      <c r="U1585" t="s">
        <v>3501</v>
      </c>
      <c r="Z1585" s="3"/>
      <c r="AF1585" t="s">
        <v>63</v>
      </c>
      <c r="AH1585">
        <v>0</v>
      </c>
      <c r="AI1585" s="2">
        <v>45679</v>
      </c>
      <c r="AJ1585" t="s">
        <v>64</v>
      </c>
      <c r="AK1585" t="s">
        <v>64</v>
      </c>
      <c r="AL1585" t="s">
        <v>4884</v>
      </c>
      <c r="AM1585" t="s">
        <v>3501</v>
      </c>
      <c r="AN1585" s="3"/>
      <c r="AP1585" t="s">
        <v>64</v>
      </c>
      <c r="AR1585">
        <v>1457</v>
      </c>
      <c r="AS1585" t="s">
        <v>66</v>
      </c>
    </row>
    <row r="1586" spans="1:45" ht="16" x14ac:dyDescent="0.2">
      <c r="A1586">
        <v>3849</v>
      </c>
      <c r="B1586">
        <v>3849</v>
      </c>
      <c r="C1586" s="2">
        <v>45679.041666666657</v>
      </c>
      <c r="D1586" t="s">
        <v>1814</v>
      </c>
      <c r="E1586" t="s">
        <v>4510</v>
      </c>
      <c r="F1586" s="3">
        <v>23.3</v>
      </c>
      <c r="G1586" t="s">
        <v>47</v>
      </c>
      <c r="H1586" s="3">
        <v>0</v>
      </c>
      <c r="I1586" t="s">
        <v>48</v>
      </c>
      <c r="J1586">
        <v>2710</v>
      </c>
      <c r="K1586" t="s">
        <v>49</v>
      </c>
      <c r="L1586" t="s">
        <v>50</v>
      </c>
      <c r="M1586" t="s">
        <v>51</v>
      </c>
      <c r="N1586">
        <v>940</v>
      </c>
      <c r="O1586" t="s">
        <v>52</v>
      </c>
      <c r="P1586" t="s">
        <v>53</v>
      </c>
      <c r="T1586" t="s">
        <v>4885</v>
      </c>
      <c r="U1586" t="s">
        <v>4886</v>
      </c>
      <c r="V1586" t="s">
        <v>3124</v>
      </c>
      <c r="W1586" t="s">
        <v>56</v>
      </c>
      <c r="X1586" t="s">
        <v>4887</v>
      </c>
      <c r="Y1586" t="s">
        <v>2061</v>
      </c>
      <c r="Z1586" s="3">
        <v>19</v>
      </c>
      <c r="AA1586" t="s">
        <v>4888</v>
      </c>
      <c r="AB1586" t="s">
        <v>4889</v>
      </c>
      <c r="AC1586" t="s">
        <v>61</v>
      </c>
      <c r="AD1586" t="s">
        <v>61</v>
      </c>
      <c r="AE1586" t="s">
        <v>4890</v>
      </c>
      <c r="AF1586" t="s">
        <v>63</v>
      </c>
      <c r="AH1586">
        <v>0</v>
      </c>
      <c r="AI1586" s="2">
        <v>45679</v>
      </c>
      <c r="AJ1586" t="s">
        <v>64</v>
      </c>
      <c r="AK1586" t="s">
        <v>64</v>
      </c>
      <c r="AL1586" t="s">
        <v>4891</v>
      </c>
      <c r="AM1586" t="s">
        <v>4886</v>
      </c>
      <c r="AN1586" s="3">
        <v>23.3</v>
      </c>
      <c r="AO1586" t="s">
        <v>4889</v>
      </c>
      <c r="AP1586" t="s">
        <v>64</v>
      </c>
      <c r="AQ1586" t="s">
        <v>4890</v>
      </c>
      <c r="AR1586">
        <v>1458</v>
      </c>
      <c r="AS1586" t="s">
        <v>66</v>
      </c>
    </row>
    <row r="1587" spans="1:45" ht="16" x14ac:dyDescent="0.2">
      <c r="A1587">
        <v>3907</v>
      </c>
      <c r="B1587">
        <v>3907</v>
      </c>
      <c r="C1587" s="2">
        <v>45680</v>
      </c>
      <c r="D1587" t="s">
        <v>1761</v>
      </c>
      <c r="E1587" t="s">
        <v>4340</v>
      </c>
      <c r="F1587" s="3">
        <v>5.07</v>
      </c>
      <c r="G1587" t="s">
        <v>47</v>
      </c>
      <c r="H1587" s="3">
        <v>0</v>
      </c>
      <c r="I1587" t="s">
        <v>48</v>
      </c>
      <c r="J1587">
        <v>2720</v>
      </c>
      <c r="K1587" t="s">
        <v>49</v>
      </c>
      <c r="L1587" t="s">
        <v>50</v>
      </c>
      <c r="M1587" t="s">
        <v>51</v>
      </c>
      <c r="N1587">
        <v>942</v>
      </c>
      <c r="O1587" t="s">
        <v>52</v>
      </c>
      <c r="P1587" t="s">
        <v>53</v>
      </c>
      <c r="T1587" t="s">
        <v>4892</v>
      </c>
      <c r="U1587" t="s">
        <v>4893</v>
      </c>
      <c r="V1587" t="s">
        <v>3167</v>
      </c>
      <c r="W1587" t="s">
        <v>56</v>
      </c>
      <c r="X1587" t="s">
        <v>4894</v>
      </c>
      <c r="Y1587" t="s">
        <v>953</v>
      </c>
      <c r="Z1587" s="3">
        <v>19</v>
      </c>
      <c r="AA1587" t="s">
        <v>4895</v>
      </c>
      <c r="AB1587" t="s">
        <v>4889</v>
      </c>
      <c r="AC1587" t="s">
        <v>61</v>
      </c>
      <c r="AD1587" t="s">
        <v>61</v>
      </c>
      <c r="AE1587" t="s">
        <v>4896</v>
      </c>
      <c r="AF1587" t="s">
        <v>63</v>
      </c>
      <c r="AH1587">
        <v>0</v>
      </c>
      <c r="AI1587" s="2">
        <v>45680</v>
      </c>
      <c r="AJ1587" t="s">
        <v>64</v>
      </c>
      <c r="AK1587" t="s">
        <v>64</v>
      </c>
      <c r="AL1587" t="s">
        <v>4897</v>
      </c>
      <c r="AM1587" t="s">
        <v>4893</v>
      </c>
      <c r="AN1587" s="3">
        <v>5.07</v>
      </c>
      <c r="AO1587" t="s">
        <v>4889</v>
      </c>
      <c r="AP1587" t="s">
        <v>64</v>
      </c>
      <c r="AQ1587" t="s">
        <v>4896</v>
      </c>
      <c r="AR1587">
        <v>1474</v>
      </c>
      <c r="AS1587" t="s">
        <v>66</v>
      </c>
    </row>
    <row r="1588" spans="1:45" ht="16" x14ac:dyDescent="0.2">
      <c r="A1588">
        <v>3850</v>
      </c>
      <c r="B1588">
        <v>3850</v>
      </c>
      <c r="C1588" s="2">
        <v>45680.041666666657</v>
      </c>
      <c r="D1588" t="s">
        <v>1814</v>
      </c>
      <c r="E1588" t="s">
        <v>68</v>
      </c>
      <c r="F1588" s="3">
        <v>5.39</v>
      </c>
      <c r="G1588" t="s">
        <v>47</v>
      </c>
      <c r="H1588" s="3">
        <v>0</v>
      </c>
      <c r="I1588" t="s">
        <v>48</v>
      </c>
      <c r="J1588">
        <v>2710</v>
      </c>
      <c r="K1588" t="s">
        <v>49</v>
      </c>
      <c r="L1588" t="s">
        <v>50</v>
      </c>
      <c r="M1588" t="s">
        <v>51</v>
      </c>
      <c r="N1588">
        <v>940</v>
      </c>
      <c r="O1588" t="s">
        <v>52</v>
      </c>
      <c r="P1588" t="s">
        <v>53</v>
      </c>
      <c r="T1588" t="s">
        <v>4205</v>
      </c>
      <c r="U1588" t="s">
        <v>4898</v>
      </c>
      <c r="V1588" t="s">
        <v>3097</v>
      </c>
      <c r="W1588" t="s">
        <v>56</v>
      </c>
      <c r="X1588" t="s">
        <v>4899</v>
      </c>
      <c r="Y1588" t="s">
        <v>72</v>
      </c>
      <c r="Z1588" s="3">
        <v>19</v>
      </c>
      <c r="AA1588" t="s">
        <v>4208</v>
      </c>
      <c r="AB1588" t="s">
        <v>4900</v>
      </c>
      <c r="AC1588" t="s">
        <v>61</v>
      </c>
      <c r="AD1588" t="s">
        <v>61</v>
      </c>
      <c r="AE1588" t="s">
        <v>4901</v>
      </c>
      <c r="AF1588" t="s">
        <v>63</v>
      </c>
      <c r="AH1588">
        <v>0</v>
      </c>
      <c r="AI1588" s="2">
        <v>45680</v>
      </c>
      <c r="AJ1588" t="s">
        <v>64</v>
      </c>
      <c r="AK1588" t="s">
        <v>64</v>
      </c>
      <c r="AL1588" t="s">
        <v>4902</v>
      </c>
      <c r="AM1588" t="s">
        <v>4898</v>
      </c>
      <c r="AN1588" s="3">
        <v>5.39</v>
      </c>
      <c r="AO1588" t="s">
        <v>4900</v>
      </c>
      <c r="AP1588" t="s">
        <v>64</v>
      </c>
      <c r="AQ1588" t="s">
        <v>4901</v>
      </c>
      <c r="AR1588">
        <v>1459</v>
      </c>
      <c r="AS1588" t="s">
        <v>66</v>
      </c>
    </row>
    <row r="1589" spans="1:45" ht="16" x14ac:dyDescent="0.2">
      <c r="A1589">
        <v>3902</v>
      </c>
      <c r="B1589">
        <v>3902</v>
      </c>
      <c r="C1589" s="2">
        <v>45684</v>
      </c>
      <c r="D1589" t="s">
        <v>1761</v>
      </c>
      <c r="E1589" t="s">
        <v>4903</v>
      </c>
      <c r="F1589" s="3">
        <v>23.3</v>
      </c>
      <c r="G1589" t="s">
        <v>47</v>
      </c>
      <c r="H1589" s="3">
        <v>0</v>
      </c>
      <c r="I1589" t="s">
        <v>48</v>
      </c>
      <c r="J1589">
        <v>2720</v>
      </c>
      <c r="K1589" t="s">
        <v>49</v>
      </c>
      <c r="L1589" t="s">
        <v>50</v>
      </c>
      <c r="M1589" t="s">
        <v>51</v>
      </c>
      <c r="N1589">
        <v>942</v>
      </c>
      <c r="O1589" t="s">
        <v>52</v>
      </c>
      <c r="P1589" t="s">
        <v>53</v>
      </c>
      <c r="T1589" t="s">
        <v>4885</v>
      </c>
      <c r="U1589" t="s">
        <v>4904</v>
      </c>
      <c r="V1589" t="s">
        <v>3170</v>
      </c>
      <c r="W1589" t="s">
        <v>56</v>
      </c>
      <c r="X1589" t="s">
        <v>4905</v>
      </c>
      <c r="Y1589" t="s">
        <v>2036</v>
      </c>
      <c r="Z1589" s="3">
        <v>19</v>
      </c>
      <c r="AA1589" t="s">
        <v>4888</v>
      </c>
      <c r="AB1589" t="s">
        <v>4906</v>
      </c>
      <c r="AC1589" t="s">
        <v>61</v>
      </c>
      <c r="AD1589" t="s">
        <v>61</v>
      </c>
      <c r="AE1589" t="s">
        <v>4907</v>
      </c>
      <c r="AF1589" t="s">
        <v>63</v>
      </c>
      <c r="AH1589">
        <v>0</v>
      </c>
      <c r="AI1589" s="2">
        <v>45684</v>
      </c>
      <c r="AJ1589" t="s">
        <v>64</v>
      </c>
      <c r="AK1589" t="s">
        <v>64</v>
      </c>
      <c r="AL1589" t="s">
        <v>4908</v>
      </c>
      <c r="AM1589" t="s">
        <v>4904</v>
      </c>
      <c r="AN1589" s="3">
        <v>23.3</v>
      </c>
      <c r="AO1589" t="s">
        <v>4906</v>
      </c>
      <c r="AP1589" t="s">
        <v>64</v>
      </c>
      <c r="AQ1589" t="s">
        <v>4907</v>
      </c>
      <c r="AR1589">
        <v>1475</v>
      </c>
      <c r="AS1589" t="s">
        <v>66</v>
      </c>
    </row>
    <row r="1590" spans="1:45" ht="16" x14ac:dyDescent="0.2">
      <c r="A1590">
        <v>3855</v>
      </c>
      <c r="B1590">
        <v>3855</v>
      </c>
      <c r="C1590" s="2">
        <v>45684.041666666657</v>
      </c>
      <c r="D1590" t="s">
        <v>1814</v>
      </c>
      <c r="E1590" t="s">
        <v>4909</v>
      </c>
      <c r="F1590" s="3">
        <v>733</v>
      </c>
      <c r="G1590" t="s">
        <v>47</v>
      </c>
      <c r="H1590" s="3">
        <v>0</v>
      </c>
      <c r="I1590" t="s">
        <v>48</v>
      </c>
      <c r="J1590">
        <v>2722</v>
      </c>
      <c r="K1590" t="s">
        <v>49</v>
      </c>
      <c r="L1590" t="s">
        <v>50</v>
      </c>
      <c r="M1590" t="s">
        <v>51</v>
      </c>
      <c r="N1590">
        <v>940</v>
      </c>
      <c r="O1590" t="s">
        <v>52</v>
      </c>
      <c r="P1590" t="s">
        <v>53</v>
      </c>
      <c r="T1590" t="s">
        <v>4910</v>
      </c>
      <c r="U1590" t="s">
        <v>4911</v>
      </c>
      <c r="V1590" t="s">
        <v>3112</v>
      </c>
      <c r="W1590" t="s">
        <v>56</v>
      </c>
      <c r="X1590" t="s">
        <v>4912</v>
      </c>
      <c r="Y1590" t="s">
        <v>4913</v>
      </c>
      <c r="Z1590" s="3">
        <v>0</v>
      </c>
      <c r="AA1590" t="s">
        <v>1752</v>
      </c>
      <c r="AB1590" t="s">
        <v>4914</v>
      </c>
      <c r="AC1590" t="s">
        <v>61</v>
      </c>
      <c r="AD1590" t="s">
        <v>61</v>
      </c>
      <c r="AE1590" t="s">
        <v>4915</v>
      </c>
      <c r="AF1590" t="s">
        <v>63</v>
      </c>
      <c r="AH1590">
        <v>0</v>
      </c>
      <c r="AI1590" s="2">
        <v>45684</v>
      </c>
      <c r="AJ1590" t="s">
        <v>64</v>
      </c>
      <c r="AK1590" t="s">
        <v>64</v>
      </c>
      <c r="AL1590" t="s">
        <v>4916</v>
      </c>
      <c r="AM1590" t="s">
        <v>4911</v>
      </c>
      <c r="AN1590" s="3">
        <v>733</v>
      </c>
      <c r="AO1590" t="s">
        <v>4914</v>
      </c>
      <c r="AP1590" t="s">
        <v>64</v>
      </c>
      <c r="AQ1590" t="s">
        <v>4915</v>
      </c>
      <c r="AR1590">
        <v>1460</v>
      </c>
      <c r="AS1590" t="s">
        <v>66</v>
      </c>
    </row>
    <row r="1591" spans="1:45" ht="16" x14ac:dyDescent="0.2">
      <c r="A1591">
        <v>3856</v>
      </c>
      <c r="B1591">
        <v>3856</v>
      </c>
      <c r="C1591" s="2">
        <v>45684.041666666657</v>
      </c>
      <c r="D1591" t="s">
        <v>1761</v>
      </c>
      <c r="E1591" t="s">
        <v>4174</v>
      </c>
      <c r="F1591" s="3">
        <v>535.01</v>
      </c>
      <c r="G1591" t="s">
        <v>47</v>
      </c>
      <c r="H1591" s="3">
        <v>0</v>
      </c>
      <c r="I1591" t="s">
        <v>48</v>
      </c>
      <c r="J1591">
        <v>2722</v>
      </c>
      <c r="K1591" t="s">
        <v>49</v>
      </c>
      <c r="L1591" t="s">
        <v>50</v>
      </c>
      <c r="M1591" t="s">
        <v>51</v>
      </c>
      <c r="N1591">
        <v>940</v>
      </c>
      <c r="O1591" t="s">
        <v>52</v>
      </c>
      <c r="P1591" t="s">
        <v>53</v>
      </c>
      <c r="T1591" t="s">
        <v>4917</v>
      </c>
      <c r="U1591" t="s">
        <v>4918</v>
      </c>
      <c r="V1591" t="s">
        <v>3129</v>
      </c>
      <c r="W1591" t="s">
        <v>56</v>
      </c>
      <c r="X1591" t="s">
        <v>4919</v>
      </c>
      <c r="Y1591" t="s">
        <v>3455</v>
      </c>
      <c r="Z1591" s="3">
        <v>0</v>
      </c>
      <c r="AA1591" t="s">
        <v>4920</v>
      </c>
      <c r="AB1591" t="s">
        <v>4921</v>
      </c>
      <c r="AC1591" t="s">
        <v>61</v>
      </c>
      <c r="AD1591" t="s">
        <v>61</v>
      </c>
      <c r="AE1591" t="s">
        <v>4922</v>
      </c>
      <c r="AF1591" t="s">
        <v>63</v>
      </c>
      <c r="AH1591">
        <v>0</v>
      </c>
      <c r="AI1591" s="2">
        <v>45684</v>
      </c>
      <c r="AJ1591" t="s">
        <v>64</v>
      </c>
      <c r="AK1591" t="s">
        <v>64</v>
      </c>
      <c r="AL1591" t="s">
        <v>4923</v>
      </c>
      <c r="AM1591" t="s">
        <v>4918</v>
      </c>
      <c r="AN1591" s="3">
        <v>535.01</v>
      </c>
      <c r="AO1591" t="s">
        <v>4921</v>
      </c>
      <c r="AP1591" t="s">
        <v>64</v>
      </c>
      <c r="AQ1591" t="s">
        <v>4922</v>
      </c>
      <c r="AR1591">
        <v>1461</v>
      </c>
      <c r="AS1591" t="s">
        <v>66</v>
      </c>
    </row>
    <row r="1592" spans="1:45" ht="16" x14ac:dyDescent="0.2">
      <c r="A1592">
        <v>3857</v>
      </c>
      <c r="B1592">
        <v>3857</v>
      </c>
      <c r="C1592" s="2">
        <v>45684.041666666657</v>
      </c>
      <c r="D1592" t="s">
        <v>1748</v>
      </c>
      <c r="E1592" t="s">
        <v>4049</v>
      </c>
      <c r="F1592" s="3">
        <v>10</v>
      </c>
      <c r="G1592" t="s">
        <v>47</v>
      </c>
      <c r="H1592" s="3">
        <v>0</v>
      </c>
      <c r="I1592" t="s">
        <v>48</v>
      </c>
      <c r="J1592">
        <v>2705</v>
      </c>
      <c r="K1592" t="s">
        <v>49</v>
      </c>
      <c r="L1592" t="s">
        <v>50</v>
      </c>
      <c r="M1592" t="s">
        <v>51</v>
      </c>
      <c r="N1592">
        <v>940</v>
      </c>
      <c r="O1592" t="s">
        <v>52</v>
      </c>
      <c r="P1592" t="s">
        <v>53</v>
      </c>
      <c r="T1592" t="s">
        <v>4917</v>
      </c>
      <c r="U1592" t="s">
        <v>4918</v>
      </c>
      <c r="V1592" t="s">
        <v>3129</v>
      </c>
      <c r="W1592" t="s">
        <v>56</v>
      </c>
      <c r="X1592" t="s">
        <v>4919</v>
      </c>
      <c r="Y1592" t="s">
        <v>3455</v>
      </c>
      <c r="Z1592" s="3">
        <v>0</v>
      </c>
      <c r="AA1592" t="s">
        <v>4920</v>
      </c>
      <c r="AB1592" t="s">
        <v>4921</v>
      </c>
      <c r="AC1592" t="s">
        <v>61</v>
      </c>
      <c r="AD1592" t="s">
        <v>61</v>
      </c>
      <c r="AE1592" t="s">
        <v>4922</v>
      </c>
      <c r="AF1592" t="s">
        <v>63</v>
      </c>
      <c r="AH1592">
        <v>0</v>
      </c>
      <c r="AI1592" s="2">
        <v>45684</v>
      </c>
      <c r="AJ1592" t="s">
        <v>64</v>
      </c>
      <c r="AK1592" t="s">
        <v>64</v>
      </c>
      <c r="AL1592" t="s">
        <v>4923</v>
      </c>
      <c r="AM1592" t="s">
        <v>4918</v>
      </c>
      <c r="AN1592" s="3">
        <v>535.01</v>
      </c>
      <c r="AO1592" t="s">
        <v>4921</v>
      </c>
      <c r="AP1592" t="s">
        <v>64</v>
      </c>
      <c r="AQ1592" t="s">
        <v>4922</v>
      </c>
      <c r="AR1592">
        <v>1461</v>
      </c>
      <c r="AS1592" t="s">
        <v>66</v>
      </c>
    </row>
    <row r="1593" spans="1:45" ht="16" x14ac:dyDescent="0.2">
      <c r="A1593">
        <v>3852</v>
      </c>
      <c r="B1593">
        <v>3852</v>
      </c>
      <c r="C1593" s="2">
        <v>45686.041666666657</v>
      </c>
      <c r="E1593" t="s">
        <v>582</v>
      </c>
      <c r="F1593" s="3">
        <v>1057.03</v>
      </c>
      <c r="G1593" t="s">
        <v>47</v>
      </c>
      <c r="H1593" s="3">
        <v>0</v>
      </c>
      <c r="I1593" t="s">
        <v>48</v>
      </c>
      <c r="J1593">
        <v>1705</v>
      </c>
      <c r="K1593" t="s">
        <v>52</v>
      </c>
      <c r="L1593" t="s">
        <v>203</v>
      </c>
      <c r="N1593">
        <v>940</v>
      </c>
      <c r="O1593" t="s">
        <v>52</v>
      </c>
      <c r="P1593" t="s">
        <v>53</v>
      </c>
      <c r="T1593" t="s">
        <v>4796</v>
      </c>
      <c r="U1593" t="s">
        <v>4924</v>
      </c>
      <c r="Z1593" s="3"/>
      <c r="AF1593" t="s">
        <v>63</v>
      </c>
      <c r="AH1593">
        <v>0</v>
      </c>
      <c r="AI1593" s="2">
        <v>45686</v>
      </c>
      <c r="AJ1593" t="s">
        <v>64</v>
      </c>
      <c r="AK1593" t="s">
        <v>64</v>
      </c>
      <c r="AL1593" t="s">
        <v>4925</v>
      </c>
      <c r="AM1593" t="s">
        <v>4924</v>
      </c>
      <c r="AN1593" s="3"/>
      <c r="AP1593" t="s">
        <v>64</v>
      </c>
      <c r="AR1593">
        <v>1463</v>
      </c>
      <c r="AS1593" t="s">
        <v>66</v>
      </c>
    </row>
    <row r="1594" spans="1:45" ht="16" x14ac:dyDescent="0.2">
      <c r="A1594">
        <v>3910</v>
      </c>
      <c r="B1594">
        <v>3910</v>
      </c>
      <c r="C1594" s="2">
        <v>45686.041666666657</v>
      </c>
      <c r="D1594" t="s">
        <v>1748</v>
      </c>
      <c r="E1594" t="s">
        <v>4926</v>
      </c>
      <c r="F1594" s="3">
        <v>115.43</v>
      </c>
      <c r="G1594" t="s">
        <v>47</v>
      </c>
      <c r="H1594" s="3">
        <v>0</v>
      </c>
      <c r="I1594" t="s">
        <v>48</v>
      </c>
      <c r="J1594">
        <v>2704</v>
      </c>
      <c r="K1594" t="s">
        <v>49</v>
      </c>
      <c r="L1594" t="s">
        <v>50</v>
      </c>
      <c r="M1594" t="s">
        <v>51</v>
      </c>
      <c r="N1594">
        <v>940</v>
      </c>
      <c r="O1594" t="s">
        <v>52</v>
      </c>
      <c r="P1594" t="s">
        <v>53</v>
      </c>
      <c r="T1594" t="s">
        <v>4927</v>
      </c>
      <c r="U1594" t="s">
        <v>4928</v>
      </c>
      <c r="V1594" t="s">
        <v>3209</v>
      </c>
      <c r="W1594" t="s">
        <v>56</v>
      </c>
      <c r="X1594" t="s">
        <v>4929</v>
      </c>
      <c r="Y1594" t="s">
        <v>2070</v>
      </c>
      <c r="Z1594" s="3">
        <v>19</v>
      </c>
      <c r="AA1594" t="s">
        <v>4930</v>
      </c>
      <c r="AB1594" t="s">
        <v>4931</v>
      </c>
      <c r="AC1594" t="s">
        <v>61</v>
      </c>
      <c r="AD1594" t="s">
        <v>61</v>
      </c>
      <c r="AE1594" t="s">
        <v>4932</v>
      </c>
      <c r="AF1594" t="s">
        <v>63</v>
      </c>
      <c r="AH1594">
        <v>0</v>
      </c>
      <c r="AI1594" s="2">
        <v>45686</v>
      </c>
      <c r="AJ1594" t="s">
        <v>64</v>
      </c>
      <c r="AK1594" t="s">
        <v>64</v>
      </c>
      <c r="AL1594" t="s">
        <v>4933</v>
      </c>
      <c r="AM1594" t="s">
        <v>4928</v>
      </c>
      <c r="AN1594" s="3">
        <v>115.43</v>
      </c>
      <c r="AO1594" t="s">
        <v>4931</v>
      </c>
      <c r="AP1594" t="s">
        <v>64</v>
      </c>
      <c r="AQ1594" t="s">
        <v>4932</v>
      </c>
      <c r="AR1594">
        <v>1462</v>
      </c>
      <c r="AS1594" t="s">
        <v>66</v>
      </c>
    </row>
    <row r="1595" spans="1:45" ht="16" x14ac:dyDescent="0.2">
      <c r="A1595">
        <v>3895</v>
      </c>
      <c r="B1595">
        <v>3895</v>
      </c>
      <c r="C1595" s="2">
        <v>45686.041666666657</v>
      </c>
      <c r="E1595" t="s">
        <v>3399</v>
      </c>
      <c r="F1595" s="3">
        <v>4255.41</v>
      </c>
      <c r="G1595" t="s">
        <v>47</v>
      </c>
      <c r="H1595" s="3">
        <v>0</v>
      </c>
      <c r="I1595" t="s">
        <v>48</v>
      </c>
      <c r="J1595">
        <v>705</v>
      </c>
      <c r="K1595" t="s">
        <v>52</v>
      </c>
      <c r="L1595" t="s">
        <v>53</v>
      </c>
      <c r="N1595">
        <v>940</v>
      </c>
      <c r="O1595" t="s">
        <v>52</v>
      </c>
      <c r="P1595" t="s">
        <v>53</v>
      </c>
      <c r="T1595" t="s">
        <v>4793</v>
      </c>
      <c r="U1595" t="s">
        <v>4934</v>
      </c>
      <c r="Z1595" s="3"/>
      <c r="AF1595" t="s">
        <v>63</v>
      </c>
      <c r="AH1595">
        <v>0</v>
      </c>
      <c r="AI1595" s="2">
        <v>45686</v>
      </c>
      <c r="AJ1595" t="s">
        <v>64</v>
      </c>
      <c r="AK1595" t="s">
        <v>64</v>
      </c>
      <c r="AL1595" t="s">
        <v>4935</v>
      </c>
      <c r="AM1595" t="s">
        <v>4934</v>
      </c>
      <c r="AN1595" s="3"/>
      <c r="AP1595" t="s">
        <v>64</v>
      </c>
      <c r="AR1595">
        <v>1464</v>
      </c>
      <c r="AS1595" t="s">
        <v>66</v>
      </c>
    </row>
    <row r="1596" spans="1:45" ht="16" x14ac:dyDescent="0.2">
      <c r="A1596">
        <v>3894</v>
      </c>
      <c r="B1596">
        <v>3894</v>
      </c>
      <c r="C1596" s="2">
        <v>45687.041666666657</v>
      </c>
      <c r="E1596" t="s">
        <v>3414</v>
      </c>
      <c r="F1596" s="3">
        <v>4255.41</v>
      </c>
      <c r="G1596" t="s">
        <v>47</v>
      </c>
      <c r="H1596" s="3">
        <v>0</v>
      </c>
      <c r="I1596" t="s">
        <v>104</v>
      </c>
      <c r="J1596">
        <v>940</v>
      </c>
      <c r="K1596" t="s">
        <v>52</v>
      </c>
      <c r="L1596" t="s">
        <v>53</v>
      </c>
      <c r="N1596">
        <v>705</v>
      </c>
      <c r="O1596" t="s">
        <v>52</v>
      </c>
      <c r="P1596" t="s">
        <v>53</v>
      </c>
      <c r="T1596" t="s">
        <v>4936</v>
      </c>
      <c r="U1596" t="s">
        <v>4937</v>
      </c>
      <c r="Z1596" s="3"/>
      <c r="AF1596" t="s">
        <v>63</v>
      </c>
      <c r="AH1596">
        <v>0</v>
      </c>
      <c r="AI1596" s="2">
        <v>45687</v>
      </c>
      <c r="AJ1596" t="s">
        <v>64</v>
      </c>
      <c r="AK1596" t="s">
        <v>64</v>
      </c>
      <c r="AL1596" t="s">
        <v>4938</v>
      </c>
      <c r="AM1596" t="s">
        <v>4937</v>
      </c>
      <c r="AN1596" s="3"/>
      <c r="AP1596" t="s">
        <v>64</v>
      </c>
      <c r="AR1596">
        <v>1465</v>
      </c>
      <c r="AS1596" t="s">
        <v>66</v>
      </c>
    </row>
    <row r="1597" spans="1:45" ht="16" x14ac:dyDescent="0.2">
      <c r="A1597">
        <v>4156</v>
      </c>
      <c r="B1597">
        <v>4156</v>
      </c>
      <c r="C1597" s="2">
        <v>45688</v>
      </c>
      <c r="E1597" t="s">
        <v>205</v>
      </c>
      <c r="F1597" s="3">
        <v>945.05</v>
      </c>
      <c r="G1597" t="s">
        <v>47</v>
      </c>
      <c r="H1597" s="3">
        <v>0</v>
      </c>
      <c r="I1597" t="s">
        <v>104</v>
      </c>
      <c r="J1597">
        <v>1730</v>
      </c>
      <c r="K1597" t="s">
        <v>52</v>
      </c>
      <c r="L1597" t="s">
        <v>203</v>
      </c>
      <c r="N1597">
        <v>1700</v>
      </c>
      <c r="O1597" t="s">
        <v>52</v>
      </c>
      <c r="P1597" t="s">
        <v>203</v>
      </c>
      <c r="T1597" t="s">
        <v>64</v>
      </c>
      <c r="Z1597" s="3"/>
      <c r="AF1597" t="s">
        <v>63</v>
      </c>
      <c r="AH1597">
        <v>0</v>
      </c>
      <c r="AI1597" s="2">
        <v>45688</v>
      </c>
      <c r="AJ1597" t="s">
        <v>64</v>
      </c>
      <c r="AK1597" t="s">
        <v>64</v>
      </c>
      <c r="AL1597" t="s">
        <v>64</v>
      </c>
      <c r="AN1597" s="3"/>
      <c r="AP1597" t="s">
        <v>64</v>
      </c>
      <c r="AR1597" t="s">
        <v>64</v>
      </c>
      <c r="AS1597" t="s">
        <v>66</v>
      </c>
    </row>
    <row r="1598" spans="1:45" ht="16" x14ac:dyDescent="0.2">
      <c r="A1598">
        <v>4157</v>
      </c>
      <c r="B1598">
        <v>4157</v>
      </c>
      <c r="C1598" s="2">
        <v>45688</v>
      </c>
      <c r="E1598" t="s">
        <v>370</v>
      </c>
      <c r="F1598" s="3">
        <v>3953.32</v>
      </c>
      <c r="G1598" t="s">
        <v>47</v>
      </c>
      <c r="H1598" s="3">
        <v>0</v>
      </c>
      <c r="I1598" t="s">
        <v>104</v>
      </c>
      <c r="J1598">
        <v>1730</v>
      </c>
      <c r="K1598" t="s">
        <v>52</v>
      </c>
      <c r="L1598" t="s">
        <v>203</v>
      </c>
      <c r="N1598">
        <v>1705</v>
      </c>
      <c r="O1598" t="s">
        <v>52</v>
      </c>
      <c r="P1598" t="s">
        <v>203</v>
      </c>
      <c r="T1598" t="s">
        <v>64</v>
      </c>
      <c r="Z1598" s="3"/>
      <c r="AF1598" t="s">
        <v>63</v>
      </c>
      <c r="AH1598">
        <v>0</v>
      </c>
      <c r="AI1598" s="2">
        <v>45688</v>
      </c>
      <c r="AJ1598" t="s">
        <v>64</v>
      </c>
      <c r="AK1598" t="s">
        <v>64</v>
      </c>
      <c r="AL1598" t="s">
        <v>64</v>
      </c>
      <c r="AN1598" s="3"/>
      <c r="AP1598" t="s">
        <v>64</v>
      </c>
      <c r="AR1598" t="s">
        <v>64</v>
      </c>
      <c r="AS1598" t="s">
        <v>66</v>
      </c>
    </row>
    <row r="1599" spans="1:45" ht="16" x14ac:dyDescent="0.2">
      <c r="A1599">
        <v>4158</v>
      </c>
      <c r="B1599">
        <v>4158</v>
      </c>
      <c r="C1599" s="2">
        <v>45688</v>
      </c>
      <c r="E1599" t="s">
        <v>202</v>
      </c>
      <c r="F1599" s="3">
        <v>5985.1</v>
      </c>
      <c r="G1599" t="s">
        <v>47</v>
      </c>
      <c r="H1599" s="3">
        <v>0</v>
      </c>
      <c r="I1599" t="s">
        <v>104</v>
      </c>
      <c r="J1599">
        <v>1730</v>
      </c>
      <c r="K1599" t="s">
        <v>52</v>
      </c>
      <c r="L1599" t="s">
        <v>203</v>
      </c>
      <c r="N1599">
        <v>1712</v>
      </c>
      <c r="O1599" t="s">
        <v>52</v>
      </c>
      <c r="P1599" t="s">
        <v>203</v>
      </c>
      <c r="T1599" t="s">
        <v>64</v>
      </c>
      <c r="Z1599" s="3"/>
      <c r="AF1599" t="s">
        <v>63</v>
      </c>
      <c r="AH1599">
        <v>0</v>
      </c>
      <c r="AI1599" s="2">
        <v>45688</v>
      </c>
      <c r="AJ1599" t="s">
        <v>64</v>
      </c>
      <c r="AK1599" t="s">
        <v>64</v>
      </c>
      <c r="AL1599" t="s">
        <v>64</v>
      </c>
      <c r="AN1599" s="3"/>
      <c r="AP1599" t="s">
        <v>64</v>
      </c>
      <c r="AR1599" t="s">
        <v>64</v>
      </c>
      <c r="AS1599" t="s">
        <v>66</v>
      </c>
    </row>
    <row r="1600" spans="1:45" ht="16" x14ac:dyDescent="0.2">
      <c r="A1600">
        <v>4159</v>
      </c>
      <c r="B1600">
        <v>4159</v>
      </c>
      <c r="C1600" s="2">
        <v>45688</v>
      </c>
      <c r="D1600" t="s">
        <v>1936</v>
      </c>
      <c r="E1600" t="s">
        <v>206</v>
      </c>
      <c r="F1600" s="3">
        <v>3290.09</v>
      </c>
      <c r="G1600" t="s">
        <v>47</v>
      </c>
      <c r="H1600" s="3">
        <v>0</v>
      </c>
      <c r="I1600" t="s">
        <v>104</v>
      </c>
      <c r="J1600">
        <v>2551</v>
      </c>
      <c r="K1600" t="s">
        <v>49</v>
      </c>
      <c r="L1600" t="s">
        <v>50</v>
      </c>
      <c r="M1600" t="s">
        <v>51</v>
      </c>
      <c r="N1600">
        <v>1730</v>
      </c>
      <c r="O1600" t="s">
        <v>52</v>
      </c>
      <c r="P1600" t="s">
        <v>203</v>
      </c>
      <c r="T1600" t="s">
        <v>64</v>
      </c>
      <c r="Z1600" s="3"/>
      <c r="AF1600" t="s">
        <v>63</v>
      </c>
      <c r="AH1600">
        <v>0</v>
      </c>
      <c r="AI1600" s="2">
        <v>45688</v>
      </c>
      <c r="AJ1600" t="s">
        <v>64</v>
      </c>
      <c r="AK1600" t="s">
        <v>64</v>
      </c>
      <c r="AL1600" t="s">
        <v>64</v>
      </c>
      <c r="AN1600" s="3"/>
      <c r="AP1600" t="s">
        <v>64</v>
      </c>
      <c r="AR1600" t="s">
        <v>64</v>
      </c>
      <c r="AS1600" t="s">
        <v>66</v>
      </c>
    </row>
    <row r="1601" spans="1:45" ht="16" x14ac:dyDescent="0.2">
      <c r="A1601">
        <v>4160</v>
      </c>
      <c r="B1601">
        <v>4160</v>
      </c>
      <c r="C1601" s="2">
        <v>45688</v>
      </c>
      <c r="D1601" t="s">
        <v>1934</v>
      </c>
      <c r="E1601" t="s">
        <v>206</v>
      </c>
      <c r="F1601" s="3">
        <v>3110.01</v>
      </c>
      <c r="G1601" t="s">
        <v>47</v>
      </c>
      <c r="H1601" s="3">
        <v>0</v>
      </c>
      <c r="I1601" t="s">
        <v>104</v>
      </c>
      <c r="J1601">
        <v>2551</v>
      </c>
      <c r="K1601" t="s">
        <v>49</v>
      </c>
      <c r="L1601" t="s">
        <v>50</v>
      </c>
      <c r="M1601" t="s">
        <v>51</v>
      </c>
      <c r="N1601">
        <v>1730</v>
      </c>
      <c r="O1601" t="s">
        <v>52</v>
      </c>
      <c r="P1601" t="s">
        <v>203</v>
      </c>
      <c r="T1601" t="s">
        <v>64</v>
      </c>
      <c r="Z1601" s="3"/>
      <c r="AF1601" t="s">
        <v>63</v>
      </c>
      <c r="AH1601">
        <v>0</v>
      </c>
      <c r="AI1601" s="2">
        <v>45688</v>
      </c>
      <c r="AJ1601" t="s">
        <v>64</v>
      </c>
      <c r="AK1601" t="s">
        <v>64</v>
      </c>
      <c r="AL1601" t="s">
        <v>64</v>
      </c>
      <c r="AN1601" s="3"/>
      <c r="AP1601" t="s">
        <v>64</v>
      </c>
      <c r="AR1601" t="s">
        <v>64</v>
      </c>
      <c r="AS1601" t="s">
        <v>66</v>
      </c>
    </row>
    <row r="1602" spans="1:45" ht="16" x14ac:dyDescent="0.2">
      <c r="A1602">
        <v>4161</v>
      </c>
      <c r="B1602">
        <v>4161</v>
      </c>
      <c r="C1602" s="2">
        <v>45688</v>
      </c>
      <c r="D1602" t="s">
        <v>1935</v>
      </c>
      <c r="E1602" t="s">
        <v>206</v>
      </c>
      <c r="F1602" s="3">
        <v>2382.81</v>
      </c>
      <c r="G1602" t="s">
        <v>47</v>
      </c>
      <c r="H1602" s="3">
        <v>0</v>
      </c>
      <c r="I1602" t="s">
        <v>104</v>
      </c>
      <c r="J1602">
        <v>2551</v>
      </c>
      <c r="K1602" t="s">
        <v>49</v>
      </c>
      <c r="L1602" t="s">
        <v>50</v>
      </c>
      <c r="M1602" t="s">
        <v>51</v>
      </c>
      <c r="N1602">
        <v>1730</v>
      </c>
      <c r="O1602" t="s">
        <v>52</v>
      </c>
      <c r="P1602" t="s">
        <v>203</v>
      </c>
      <c r="T1602" t="s">
        <v>64</v>
      </c>
      <c r="Z1602" s="3"/>
      <c r="AF1602" t="s">
        <v>63</v>
      </c>
      <c r="AH1602">
        <v>0</v>
      </c>
      <c r="AI1602" s="2">
        <v>45688</v>
      </c>
      <c r="AJ1602" t="s">
        <v>64</v>
      </c>
      <c r="AK1602" t="s">
        <v>64</v>
      </c>
      <c r="AL1602" t="s">
        <v>64</v>
      </c>
      <c r="AN1602" s="3"/>
      <c r="AP1602" t="s">
        <v>64</v>
      </c>
      <c r="AR1602" t="s">
        <v>64</v>
      </c>
      <c r="AS1602" t="s">
        <v>66</v>
      </c>
    </row>
    <row r="1603" spans="1:45" ht="16" x14ac:dyDescent="0.2">
      <c r="A1603">
        <v>4162</v>
      </c>
      <c r="B1603">
        <v>4162</v>
      </c>
      <c r="C1603" s="2">
        <v>45688</v>
      </c>
      <c r="D1603" t="s">
        <v>1936</v>
      </c>
      <c r="E1603" t="s">
        <v>4939</v>
      </c>
      <c r="F1603" s="3">
        <v>786.83</v>
      </c>
      <c r="G1603" t="s">
        <v>47</v>
      </c>
      <c r="H1603" s="3">
        <v>0</v>
      </c>
      <c r="I1603" t="s">
        <v>104</v>
      </c>
      <c r="J1603">
        <v>2555</v>
      </c>
      <c r="K1603" t="s">
        <v>49</v>
      </c>
      <c r="L1603" t="s">
        <v>50</v>
      </c>
      <c r="M1603" t="s">
        <v>51</v>
      </c>
      <c r="N1603">
        <v>1730</v>
      </c>
      <c r="O1603" t="s">
        <v>52</v>
      </c>
      <c r="P1603" t="s">
        <v>203</v>
      </c>
      <c r="T1603" t="s">
        <v>64</v>
      </c>
      <c r="Z1603" s="3"/>
      <c r="AF1603" t="s">
        <v>63</v>
      </c>
      <c r="AH1603">
        <v>0</v>
      </c>
      <c r="AI1603" s="2">
        <v>45688</v>
      </c>
      <c r="AJ1603" t="s">
        <v>64</v>
      </c>
      <c r="AK1603" t="s">
        <v>64</v>
      </c>
      <c r="AL1603" t="s">
        <v>64</v>
      </c>
      <c r="AN1603" s="3"/>
      <c r="AP1603" t="s">
        <v>64</v>
      </c>
      <c r="AR1603" t="s">
        <v>64</v>
      </c>
      <c r="AS1603" t="s">
        <v>66</v>
      </c>
    </row>
    <row r="1604" spans="1:45" ht="16" x14ac:dyDescent="0.2">
      <c r="A1604">
        <v>4163</v>
      </c>
      <c r="B1604">
        <v>4163</v>
      </c>
      <c r="C1604" s="2">
        <v>45688</v>
      </c>
      <c r="D1604" t="s">
        <v>1934</v>
      </c>
      <c r="E1604" t="s">
        <v>4939</v>
      </c>
      <c r="F1604" s="3">
        <v>743.76</v>
      </c>
      <c r="G1604" t="s">
        <v>47</v>
      </c>
      <c r="H1604" s="3">
        <v>0</v>
      </c>
      <c r="I1604" t="s">
        <v>104</v>
      </c>
      <c r="J1604">
        <v>2555</v>
      </c>
      <c r="K1604" t="s">
        <v>49</v>
      </c>
      <c r="L1604" t="s">
        <v>50</v>
      </c>
      <c r="M1604" t="s">
        <v>51</v>
      </c>
      <c r="N1604">
        <v>1730</v>
      </c>
      <c r="O1604" t="s">
        <v>52</v>
      </c>
      <c r="P1604" t="s">
        <v>203</v>
      </c>
      <c r="T1604" t="s">
        <v>64</v>
      </c>
      <c r="Z1604" s="3"/>
      <c r="AF1604" t="s">
        <v>63</v>
      </c>
      <c r="AH1604">
        <v>0</v>
      </c>
      <c r="AI1604" s="2">
        <v>45688</v>
      </c>
      <c r="AJ1604" t="s">
        <v>64</v>
      </c>
      <c r="AK1604" t="s">
        <v>64</v>
      </c>
      <c r="AL1604" t="s">
        <v>64</v>
      </c>
      <c r="AN1604" s="3"/>
      <c r="AP1604" t="s">
        <v>64</v>
      </c>
      <c r="AR1604" t="s">
        <v>64</v>
      </c>
      <c r="AS1604" t="s">
        <v>66</v>
      </c>
    </row>
    <row r="1605" spans="1:45" ht="16" x14ac:dyDescent="0.2">
      <c r="A1605">
        <v>4164</v>
      </c>
      <c r="B1605">
        <v>4164</v>
      </c>
      <c r="C1605" s="2">
        <v>45688</v>
      </c>
      <c r="D1605" t="s">
        <v>1935</v>
      </c>
      <c r="E1605" t="s">
        <v>4939</v>
      </c>
      <c r="F1605" s="3">
        <v>569.97</v>
      </c>
      <c r="G1605" t="s">
        <v>47</v>
      </c>
      <c r="H1605" s="3">
        <v>0</v>
      </c>
      <c r="I1605" t="s">
        <v>104</v>
      </c>
      <c r="J1605">
        <v>2555</v>
      </c>
      <c r="K1605" t="s">
        <v>49</v>
      </c>
      <c r="L1605" t="s">
        <v>50</v>
      </c>
      <c r="M1605" t="s">
        <v>51</v>
      </c>
      <c r="N1605">
        <v>1730</v>
      </c>
      <c r="O1605" t="s">
        <v>52</v>
      </c>
      <c r="P1605" t="s">
        <v>203</v>
      </c>
      <c r="T1605" t="s">
        <v>64</v>
      </c>
      <c r="Z1605" s="3"/>
      <c r="AF1605" t="s">
        <v>63</v>
      </c>
      <c r="AH1605">
        <v>0</v>
      </c>
      <c r="AI1605" s="2">
        <v>45688</v>
      </c>
      <c r="AJ1605" t="s">
        <v>64</v>
      </c>
      <c r="AK1605" t="s">
        <v>64</v>
      </c>
      <c r="AL1605" t="s">
        <v>64</v>
      </c>
      <c r="AN1605" s="3"/>
      <c r="AP1605" t="s">
        <v>64</v>
      </c>
      <c r="AR1605" t="s">
        <v>64</v>
      </c>
      <c r="AS1605" t="s">
        <v>66</v>
      </c>
    </row>
    <row r="1606" spans="1:45" ht="16" x14ac:dyDescent="0.2">
      <c r="A1606">
        <v>3896</v>
      </c>
      <c r="B1606">
        <v>3896</v>
      </c>
      <c r="C1606" s="2">
        <v>45688.041666666657</v>
      </c>
      <c r="E1606" t="s">
        <v>4940</v>
      </c>
      <c r="F1606" s="3">
        <v>5985.1</v>
      </c>
      <c r="G1606" t="s">
        <v>47</v>
      </c>
      <c r="H1606" s="3">
        <v>0</v>
      </c>
      <c r="I1606" t="s">
        <v>48</v>
      </c>
      <c r="J1606">
        <v>1712</v>
      </c>
      <c r="K1606" t="s">
        <v>52</v>
      </c>
      <c r="L1606" t="s">
        <v>203</v>
      </c>
      <c r="N1606">
        <v>940</v>
      </c>
      <c r="O1606" t="s">
        <v>52</v>
      </c>
      <c r="P1606" t="s">
        <v>53</v>
      </c>
      <c r="T1606" t="s">
        <v>4941</v>
      </c>
      <c r="U1606" t="s">
        <v>4942</v>
      </c>
      <c r="Z1606" s="3"/>
      <c r="AF1606" t="s">
        <v>63</v>
      </c>
      <c r="AH1606">
        <v>0</v>
      </c>
      <c r="AI1606" s="2">
        <v>45688</v>
      </c>
      <c r="AJ1606" t="s">
        <v>64</v>
      </c>
      <c r="AK1606" t="s">
        <v>64</v>
      </c>
      <c r="AL1606" t="s">
        <v>4943</v>
      </c>
      <c r="AM1606" t="s">
        <v>4942</v>
      </c>
      <c r="AN1606" s="3"/>
      <c r="AP1606" t="s">
        <v>64</v>
      </c>
      <c r="AR1606">
        <v>1468</v>
      </c>
      <c r="AS1606" t="s">
        <v>66</v>
      </c>
    </row>
    <row r="1607" spans="1:45" ht="16" x14ac:dyDescent="0.2">
      <c r="A1607">
        <v>3897</v>
      </c>
      <c r="B1607">
        <v>3897</v>
      </c>
      <c r="C1607" s="2">
        <v>45688.041666666657</v>
      </c>
      <c r="D1607" t="s">
        <v>1748</v>
      </c>
      <c r="E1607" t="s">
        <v>4944</v>
      </c>
      <c r="F1607" s="3">
        <v>6.68</v>
      </c>
      <c r="G1607" t="s">
        <v>47</v>
      </c>
      <c r="H1607" s="3">
        <v>0</v>
      </c>
      <c r="I1607" t="s">
        <v>48</v>
      </c>
      <c r="J1607">
        <v>2704</v>
      </c>
      <c r="K1607" t="s">
        <v>49</v>
      </c>
      <c r="L1607" t="s">
        <v>50</v>
      </c>
      <c r="M1607" t="s">
        <v>51</v>
      </c>
      <c r="N1607">
        <v>940</v>
      </c>
      <c r="O1607" t="s">
        <v>52</v>
      </c>
      <c r="P1607" t="s">
        <v>53</v>
      </c>
      <c r="T1607" t="s">
        <v>4945</v>
      </c>
      <c r="U1607" t="s">
        <v>4946</v>
      </c>
      <c r="Z1607" s="3"/>
      <c r="AF1607" t="s">
        <v>63</v>
      </c>
      <c r="AH1607">
        <v>0</v>
      </c>
      <c r="AI1607" s="2">
        <v>45688</v>
      </c>
      <c r="AJ1607" t="s">
        <v>64</v>
      </c>
      <c r="AK1607" t="s">
        <v>64</v>
      </c>
      <c r="AL1607" t="s">
        <v>4947</v>
      </c>
      <c r="AM1607" t="s">
        <v>4946</v>
      </c>
      <c r="AN1607" s="3"/>
      <c r="AP1607" t="s">
        <v>64</v>
      </c>
      <c r="AR1607">
        <v>1469</v>
      </c>
      <c r="AS1607" t="s">
        <v>66</v>
      </c>
    </row>
    <row r="1608" spans="1:45" ht="16" x14ac:dyDescent="0.2">
      <c r="A1608">
        <v>3862</v>
      </c>
      <c r="B1608">
        <v>3862</v>
      </c>
      <c r="C1608" s="2">
        <v>45688.041666666657</v>
      </c>
      <c r="D1608" t="s">
        <v>1748</v>
      </c>
      <c r="E1608" t="s">
        <v>2507</v>
      </c>
      <c r="F1608" s="3">
        <v>20.23</v>
      </c>
      <c r="G1608" t="s">
        <v>47</v>
      </c>
      <c r="H1608" s="3">
        <v>0</v>
      </c>
      <c r="I1608" t="s">
        <v>48</v>
      </c>
      <c r="J1608">
        <v>2702</v>
      </c>
      <c r="K1608" t="s">
        <v>49</v>
      </c>
      <c r="L1608" t="s">
        <v>50</v>
      </c>
      <c r="M1608" t="s">
        <v>51</v>
      </c>
      <c r="N1608">
        <v>940</v>
      </c>
      <c r="O1608" t="s">
        <v>52</v>
      </c>
      <c r="P1608" t="s">
        <v>53</v>
      </c>
      <c r="T1608" t="s">
        <v>2826</v>
      </c>
      <c r="U1608" t="s">
        <v>4948</v>
      </c>
      <c r="V1608" t="s">
        <v>3142</v>
      </c>
      <c r="W1608" t="s">
        <v>56</v>
      </c>
      <c r="X1608" t="s">
        <v>4949</v>
      </c>
      <c r="Y1608" t="s">
        <v>2726</v>
      </c>
      <c r="Z1608" s="3">
        <v>19</v>
      </c>
      <c r="AA1608" t="s">
        <v>2829</v>
      </c>
      <c r="AB1608" t="s">
        <v>4906</v>
      </c>
      <c r="AC1608" t="s">
        <v>61</v>
      </c>
      <c r="AD1608" t="s">
        <v>61</v>
      </c>
      <c r="AE1608" t="s">
        <v>4950</v>
      </c>
      <c r="AF1608" t="s">
        <v>63</v>
      </c>
      <c r="AH1608">
        <v>0</v>
      </c>
      <c r="AI1608" s="2">
        <v>45688</v>
      </c>
      <c r="AJ1608" t="s">
        <v>64</v>
      </c>
      <c r="AK1608" t="s">
        <v>64</v>
      </c>
      <c r="AL1608" t="s">
        <v>4951</v>
      </c>
      <c r="AM1608" t="s">
        <v>4948</v>
      </c>
      <c r="AN1608" s="3">
        <v>20.23</v>
      </c>
      <c r="AO1608" t="s">
        <v>4906</v>
      </c>
      <c r="AP1608" t="s">
        <v>64</v>
      </c>
      <c r="AQ1608" t="s">
        <v>4950</v>
      </c>
      <c r="AR1608">
        <v>1467</v>
      </c>
      <c r="AS1608" t="s">
        <v>66</v>
      </c>
    </row>
    <row r="1609" spans="1:45" ht="16" x14ac:dyDescent="0.2">
      <c r="A1609">
        <v>3861</v>
      </c>
      <c r="B1609">
        <v>3861</v>
      </c>
      <c r="C1609" s="2">
        <v>45688.041666666657</v>
      </c>
      <c r="D1609" t="s">
        <v>2303</v>
      </c>
      <c r="E1609" t="s">
        <v>137</v>
      </c>
      <c r="F1609" s="3">
        <v>20000</v>
      </c>
      <c r="G1609" t="s">
        <v>47</v>
      </c>
      <c r="H1609" s="3">
        <v>0</v>
      </c>
      <c r="I1609" t="s">
        <v>104</v>
      </c>
      <c r="J1609">
        <v>940</v>
      </c>
      <c r="K1609" t="s">
        <v>52</v>
      </c>
      <c r="L1609" t="s">
        <v>53</v>
      </c>
      <c r="N1609">
        <v>3200</v>
      </c>
      <c r="O1609" t="s">
        <v>49</v>
      </c>
      <c r="P1609" t="s">
        <v>105</v>
      </c>
      <c r="Q1609" t="s">
        <v>106</v>
      </c>
      <c r="T1609" t="s">
        <v>298</v>
      </c>
      <c r="U1609" t="s">
        <v>4952</v>
      </c>
      <c r="V1609" t="s">
        <v>3181</v>
      </c>
      <c r="W1609" t="s">
        <v>56</v>
      </c>
      <c r="X1609" t="s">
        <v>4953</v>
      </c>
      <c r="Y1609" t="s">
        <v>142</v>
      </c>
      <c r="Z1609" s="3">
        <v>0</v>
      </c>
      <c r="AA1609" t="s">
        <v>302</v>
      </c>
      <c r="AB1609" t="s">
        <v>4954</v>
      </c>
      <c r="AC1609" t="s">
        <v>61</v>
      </c>
      <c r="AD1609" t="s">
        <v>61</v>
      </c>
      <c r="AE1609" t="s">
        <v>4955</v>
      </c>
      <c r="AF1609" t="s">
        <v>63</v>
      </c>
      <c r="AH1609">
        <v>0</v>
      </c>
      <c r="AI1609" s="2">
        <v>45688</v>
      </c>
      <c r="AJ1609" t="s">
        <v>64</v>
      </c>
      <c r="AK1609" t="s">
        <v>64</v>
      </c>
      <c r="AL1609" t="s">
        <v>4956</v>
      </c>
      <c r="AM1609" t="s">
        <v>4952</v>
      </c>
      <c r="AN1609" s="3">
        <v>20000</v>
      </c>
      <c r="AO1609" t="s">
        <v>4954</v>
      </c>
      <c r="AP1609" t="s">
        <v>64</v>
      </c>
      <c r="AQ1609" t="s">
        <v>4955</v>
      </c>
      <c r="AR1609">
        <v>1466</v>
      </c>
      <c r="AS1609" t="s">
        <v>66</v>
      </c>
    </row>
    <row r="1610" spans="1:45" ht="16" x14ac:dyDescent="0.2">
      <c r="A1610">
        <v>3864</v>
      </c>
      <c r="B1610">
        <v>3864</v>
      </c>
      <c r="C1610" s="2">
        <v>45692.041666666657</v>
      </c>
      <c r="D1610" t="s">
        <v>1748</v>
      </c>
      <c r="E1610" t="s">
        <v>3659</v>
      </c>
      <c r="F1610" s="3">
        <v>46.41</v>
      </c>
      <c r="G1610" t="s">
        <v>47</v>
      </c>
      <c r="H1610" s="3">
        <v>0</v>
      </c>
      <c r="I1610" t="s">
        <v>48</v>
      </c>
      <c r="J1610">
        <v>2663</v>
      </c>
      <c r="K1610" t="s">
        <v>49</v>
      </c>
      <c r="L1610" t="s">
        <v>50</v>
      </c>
      <c r="M1610" t="s">
        <v>51</v>
      </c>
      <c r="N1610">
        <v>940</v>
      </c>
      <c r="O1610" t="s">
        <v>52</v>
      </c>
      <c r="P1610" t="s">
        <v>53</v>
      </c>
      <c r="T1610" t="s">
        <v>2516</v>
      </c>
      <c r="U1610" t="s">
        <v>4957</v>
      </c>
      <c r="V1610" t="s">
        <v>3147</v>
      </c>
      <c r="W1610" t="s">
        <v>56</v>
      </c>
      <c r="X1610" t="s">
        <v>4958</v>
      </c>
      <c r="Y1610" t="s">
        <v>2375</v>
      </c>
      <c r="Z1610" s="3">
        <v>19</v>
      </c>
      <c r="AA1610" t="s">
        <v>2519</v>
      </c>
      <c r="AB1610" t="s">
        <v>4959</v>
      </c>
      <c r="AC1610" t="s">
        <v>61</v>
      </c>
      <c r="AD1610" t="s">
        <v>61</v>
      </c>
      <c r="AE1610" t="s">
        <v>4960</v>
      </c>
      <c r="AF1610" t="s">
        <v>63</v>
      </c>
      <c r="AH1610">
        <v>0</v>
      </c>
      <c r="AI1610" s="2">
        <v>45692</v>
      </c>
      <c r="AJ1610" t="s">
        <v>64</v>
      </c>
      <c r="AK1610" t="s">
        <v>64</v>
      </c>
      <c r="AL1610" t="s">
        <v>4961</v>
      </c>
      <c r="AM1610" t="s">
        <v>4957</v>
      </c>
      <c r="AN1610" s="3">
        <v>46.41</v>
      </c>
      <c r="AO1610" t="s">
        <v>4959</v>
      </c>
      <c r="AP1610" t="s">
        <v>64</v>
      </c>
      <c r="AQ1610" t="s">
        <v>4960</v>
      </c>
      <c r="AR1610">
        <v>1470</v>
      </c>
      <c r="AS1610" t="s">
        <v>66</v>
      </c>
    </row>
    <row r="1611" spans="1:45" ht="16" x14ac:dyDescent="0.2">
      <c r="A1611">
        <v>3899</v>
      </c>
      <c r="B1611">
        <v>3899</v>
      </c>
      <c r="C1611" s="2">
        <v>45694.041666666657</v>
      </c>
      <c r="E1611" t="s">
        <v>256</v>
      </c>
      <c r="F1611" s="3">
        <v>4255.41</v>
      </c>
      <c r="G1611" t="s">
        <v>47</v>
      </c>
      <c r="H1611" s="3">
        <v>0</v>
      </c>
      <c r="I1611" t="s">
        <v>48</v>
      </c>
      <c r="J1611">
        <v>1705</v>
      </c>
      <c r="K1611" t="s">
        <v>52</v>
      </c>
      <c r="L1611" t="s">
        <v>203</v>
      </c>
      <c r="N1611">
        <v>940</v>
      </c>
      <c r="O1611" t="s">
        <v>52</v>
      </c>
      <c r="P1611" t="s">
        <v>53</v>
      </c>
      <c r="T1611" t="s">
        <v>4962</v>
      </c>
      <c r="U1611" t="s">
        <v>4963</v>
      </c>
      <c r="Z1611" s="3"/>
      <c r="AF1611" t="s">
        <v>63</v>
      </c>
      <c r="AH1611">
        <v>0</v>
      </c>
      <c r="AI1611" s="2">
        <v>45694</v>
      </c>
      <c r="AJ1611" t="s">
        <v>64</v>
      </c>
      <c r="AK1611" t="s">
        <v>64</v>
      </c>
      <c r="AL1611" t="s">
        <v>4964</v>
      </c>
      <c r="AM1611" t="s">
        <v>4963</v>
      </c>
      <c r="AN1611" s="3"/>
      <c r="AP1611" t="s">
        <v>64</v>
      </c>
      <c r="AR1611">
        <v>1476</v>
      </c>
      <c r="AS1611" t="s">
        <v>66</v>
      </c>
    </row>
    <row r="1612" spans="1:45" ht="16" x14ac:dyDescent="0.2">
      <c r="A1612">
        <v>3900</v>
      </c>
      <c r="B1612">
        <v>3900</v>
      </c>
      <c r="C1612" s="2">
        <v>45694.041666666657</v>
      </c>
      <c r="D1612" t="s">
        <v>1748</v>
      </c>
      <c r="E1612" t="s">
        <v>4965</v>
      </c>
      <c r="F1612" s="3">
        <v>4</v>
      </c>
      <c r="G1612" t="s">
        <v>47</v>
      </c>
      <c r="H1612" s="3">
        <v>0</v>
      </c>
      <c r="I1612" t="s">
        <v>48</v>
      </c>
      <c r="J1612">
        <v>2705</v>
      </c>
      <c r="K1612" t="s">
        <v>49</v>
      </c>
      <c r="L1612" t="s">
        <v>50</v>
      </c>
      <c r="M1612" t="s">
        <v>51</v>
      </c>
      <c r="N1612">
        <v>940</v>
      </c>
      <c r="O1612" t="s">
        <v>52</v>
      </c>
      <c r="P1612" t="s">
        <v>53</v>
      </c>
      <c r="T1612" t="s">
        <v>4962</v>
      </c>
      <c r="U1612" t="s">
        <v>4963</v>
      </c>
      <c r="Z1612" s="3"/>
      <c r="AF1612" t="s">
        <v>63</v>
      </c>
      <c r="AH1612">
        <v>0</v>
      </c>
      <c r="AI1612" s="2">
        <v>45694</v>
      </c>
      <c r="AJ1612" t="s">
        <v>64</v>
      </c>
      <c r="AK1612" t="s">
        <v>64</v>
      </c>
      <c r="AL1612" t="s">
        <v>4964</v>
      </c>
      <c r="AM1612" t="s">
        <v>4963</v>
      </c>
      <c r="AN1612" s="3"/>
      <c r="AP1612" t="s">
        <v>64</v>
      </c>
      <c r="AR1612">
        <v>1476</v>
      </c>
      <c r="AS1612" t="s">
        <v>66</v>
      </c>
    </row>
    <row r="1613" spans="1:45" ht="16" x14ac:dyDescent="0.2">
      <c r="A1613">
        <v>3938</v>
      </c>
      <c r="B1613">
        <v>3938</v>
      </c>
      <c r="C1613" s="2">
        <v>45698</v>
      </c>
      <c r="D1613" t="s">
        <v>797</v>
      </c>
      <c r="E1613" t="s">
        <v>4966</v>
      </c>
      <c r="F1613" s="3">
        <v>146.38</v>
      </c>
      <c r="G1613" t="s">
        <v>47</v>
      </c>
      <c r="H1613" s="3">
        <v>0</v>
      </c>
      <c r="I1613" t="s">
        <v>48</v>
      </c>
      <c r="J1613">
        <v>6822</v>
      </c>
      <c r="K1613" t="s">
        <v>49</v>
      </c>
      <c r="L1613" t="s">
        <v>50</v>
      </c>
      <c r="M1613" t="s">
        <v>799</v>
      </c>
      <c r="N1613">
        <v>562</v>
      </c>
      <c r="O1613" t="s">
        <v>52</v>
      </c>
      <c r="P1613" t="s">
        <v>53</v>
      </c>
      <c r="T1613" t="s">
        <v>4967</v>
      </c>
      <c r="V1613" t="s">
        <v>3260</v>
      </c>
      <c r="W1613" t="s">
        <v>56</v>
      </c>
      <c r="X1613" t="s">
        <v>4968</v>
      </c>
      <c r="Y1613" t="s">
        <v>4275</v>
      </c>
      <c r="Z1613" s="3">
        <v>7</v>
      </c>
      <c r="AA1613" t="s">
        <v>4969</v>
      </c>
      <c r="AB1613" t="s">
        <v>4970</v>
      </c>
      <c r="AC1613" t="s">
        <v>61</v>
      </c>
      <c r="AD1613" t="s">
        <v>61</v>
      </c>
      <c r="AE1613" t="s">
        <v>4971</v>
      </c>
      <c r="AF1613" t="s">
        <v>63</v>
      </c>
      <c r="AH1613">
        <v>0</v>
      </c>
      <c r="AI1613" s="2">
        <v>45698</v>
      </c>
      <c r="AJ1613" t="s">
        <v>64</v>
      </c>
      <c r="AK1613" t="s">
        <v>64</v>
      </c>
      <c r="AL1613" t="s">
        <v>4972</v>
      </c>
      <c r="AN1613" s="3">
        <v>146.38</v>
      </c>
      <c r="AO1613" t="s">
        <v>4970</v>
      </c>
      <c r="AP1613" t="s">
        <v>64</v>
      </c>
      <c r="AQ1613" t="s">
        <v>4971</v>
      </c>
      <c r="AR1613">
        <v>1495</v>
      </c>
      <c r="AS1613" t="s">
        <v>66</v>
      </c>
    </row>
    <row r="1614" spans="1:45" ht="16" x14ac:dyDescent="0.2">
      <c r="A1614">
        <v>3898</v>
      </c>
      <c r="B1614">
        <v>3898</v>
      </c>
      <c r="C1614" s="2">
        <v>45698.041666666657</v>
      </c>
      <c r="D1614" t="s">
        <v>1814</v>
      </c>
      <c r="E1614" t="s">
        <v>4909</v>
      </c>
      <c r="F1614" s="3">
        <v>559.94000000000005</v>
      </c>
      <c r="G1614" t="s">
        <v>47</v>
      </c>
      <c r="H1614" s="3">
        <v>0</v>
      </c>
      <c r="I1614" t="s">
        <v>48</v>
      </c>
      <c r="J1614">
        <v>2722</v>
      </c>
      <c r="K1614" t="s">
        <v>49</v>
      </c>
      <c r="L1614" t="s">
        <v>50</v>
      </c>
      <c r="M1614" t="s">
        <v>51</v>
      </c>
      <c r="N1614">
        <v>940</v>
      </c>
      <c r="O1614" t="s">
        <v>52</v>
      </c>
      <c r="P1614" t="s">
        <v>53</v>
      </c>
      <c r="T1614" t="s">
        <v>4973</v>
      </c>
      <c r="U1614" t="s">
        <v>4974</v>
      </c>
      <c r="V1614" t="s">
        <v>3150</v>
      </c>
      <c r="W1614" t="s">
        <v>56</v>
      </c>
      <c r="X1614" t="s">
        <v>4975</v>
      </c>
      <c r="Y1614" t="s">
        <v>4913</v>
      </c>
      <c r="Z1614" s="3">
        <v>0</v>
      </c>
      <c r="AA1614" t="s">
        <v>4976</v>
      </c>
      <c r="AB1614" t="s">
        <v>4977</v>
      </c>
      <c r="AC1614" t="s">
        <v>61</v>
      </c>
      <c r="AD1614" t="s">
        <v>61</v>
      </c>
      <c r="AE1614" t="s">
        <v>4978</v>
      </c>
      <c r="AF1614" t="s">
        <v>63</v>
      </c>
      <c r="AH1614">
        <v>0</v>
      </c>
      <c r="AI1614" s="2">
        <v>45698</v>
      </c>
      <c r="AJ1614" t="s">
        <v>64</v>
      </c>
      <c r="AK1614" t="s">
        <v>64</v>
      </c>
      <c r="AL1614" t="s">
        <v>4979</v>
      </c>
      <c r="AM1614" t="s">
        <v>4974</v>
      </c>
      <c r="AN1614" s="3">
        <v>559.94000000000005</v>
      </c>
      <c r="AO1614" t="s">
        <v>4977</v>
      </c>
      <c r="AP1614" t="s">
        <v>64</v>
      </c>
      <c r="AQ1614" t="s">
        <v>4978</v>
      </c>
      <c r="AR1614">
        <v>1477</v>
      </c>
      <c r="AS1614" t="s">
        <v>66</v>
      </c>
    </row>
    <row r="1615" spans="1:45" ht="16" x14ac:dyDescent="0.2">
      <c r="A1615">
        <v>3913</v>
      </c>
      <c r="B1615">
        <v>3913</v>
      </c>
      <c r="C1615" s="2">
        <v>45699.041666666657</v>
      </c>
      <c r="D1615" t="s">
        <v>1748</v>
      </c>
      <c r="E1615" t="s">
        <v>2165</v>
      </c>
      <c r="F1615" s="3">
        <v>52.9</v>
      </c>
      <c r="G1615" t="s">
        <v>47</v>
      </c>
      <c r="H1615" s="3">
        <v>0</v>
      </c>
      <c r="I1615" t="s">
        <v>48</v>
      </c>
      <c r="J1615">
        <v>2900</v>
      </c>
      <c r="K1615" t="s">
        <v>49</v>
      </c>
      <c r="L1615" t="s">
        <v>50</v>
      </c>
      <c r="M1615" t="s">
        <v>51</v>
      </c>
      <c r="N1615">
        <v>940</v>
      </c>
      <c r="O1615" t="s">
        <v>52</v>
      </c>
      <c r="P1615" t="s">
        <v>53</v>
      </c>
      <c r="T1615" t="s">
        <v>2313</v>
      </c>
      <c r="U1615" t="s">
        <v>4980</v>
      </c>
      <c r="V1615" t="s">
        <v>3203</v>
      </c>
      <c r="W1615" t="s">
        <v>56</v>
      </c>
      <c r="X1615" t="s">
        <v>4981</v>
      </c>
      <c r="Y1615" t="s">
        <v>3976</v>
      </c>
      <c r="Z1615" s="3">
        <v>19</v>
      </c>
      <c r="AA1615" t="s">
        <v>2316</v>
      </c>
      <c r="AB1615" t="s">
        <v>4982</v>
      </c>
      <c r="AC1615" t="s">
        <v>61</v>
      </c>
      <c r="AD1615" t="s">
        <v>61</v>
      </c>
      <c r="AE1615" t="s">
        <v>4983</v>
      </c>
      <c r="AF1615" t="s">
        <v>63</v>
      </c>
      <c r="AH1615">
        <v>0</v>
      </c>
      <c r="AI1615" s="2">
        <v>45699</v>
      </c>
      <c r="AJ1615" t="s">
        <v>64</v>
      </c>
      <c r="AK1615" t="s">
        <v>64</v>
      </c>
      <c r="AL1615" t="s">
        <v>4984</v>
      </c>
      <c r="AM1615" t="s">
        <v>4980</v>
      </c>
      <c r="AN1615" s="3">
        <v>52.9</v>
      </c>
      <c r="AO1615" t="s">
        <v>4982</v>
      </c>
      <c r="AP1615" t="s">
        <v>64</v>
      </c>
      <c r="AQ1615" t="s">
        <v>4983</v>
      </c>
      <c r="AR1615">
        <v>1478</v>
      </c>
      <c r="AS1615" t="s">
        <v>66</v>
      </c>
    </row>
    <row r="1616" spans="1:45" ht="16" x14ac:dyDescent="0.2">
      <c r="A1616">
        <v>3937</v>
      </c>
      <c r="B1616">
        <v>3937</v>
      </c>
      <c r="C1616" s="2">
        <v>45701</v>
      </c>
      <c r="D1616" t="s">
        <v>1761</v>
      </c>
      <c r="E1616" t="s">
        <v>4985</v>
      </c>
      <c r="F1616" s="3">
        <v>75.19</v>
      </c>
      <c r="G1616" t="s">
        <v>47</v>
      </c>
      <c r="H1616" s="3">
        <v>0</v>
      </c>
      <c r="I1616" t="s">
        <v>48</v>
      </c>
      <c r="J1616">
        <v>2900</v>
      </c>
      <c r="K1616" t="s">
        <v>49</v>
      </c>
      <c r="L1616" t="s">
        <v>50</v>
      </c>
      <c r="M1616" t="s">
        <v>51</v>
      </c>
      <c r="N1616">
        <v>562</v>
      </c>
      <c r="O1616" t="s">
        <v>52</v>
      </c>
      <c r="P1616" t="s">
        <v>53</v>
      </c>
      <c r="T1616" t="s">
        <v>4986</v>
      </c>
      <c r="V1616" t="s">
        <v>3241</v>
      </c>
      <c r="W1616" t="s">
        <v>56</v>
      </c>
      <c r="X1616" t="s">
        <v>4987</v>
      </c>
      <c r="Y1616" t="s">
        <v>4275</v>
      </c>
      <c r="Z1616" s="3">
        <v>0</v>
      </c>
      <c r="AA1616" t="s">
        <v>4988</v>
      </c>
      <c r="AB1616" t="s">
        <v>4989</v>
      </c>
      <c r="AC1616" t="s">
        <v>61</v>
      </c>
      <c r="AD1616" t="s">
        <v>61</v>
      </c>
      <c r="AE1616" t="s">
        <v>4990</v>
      </c>
      <c r="AF1616" t="s">
        <v>63</v>
      </c>
      <c r="AH1616">
        <v>0</v>
      </c>
      <c r="AI1616" s="2">
        <v>45701</v>
      </c>
      <c r="AJ1616" t="s">
        <v>64</v>
      </c>
      <c r="AK1616" t="s">
        <v>64</v>
      </c>
      <c r="AL1616" t="s">
        <v>4991</v>
      </c>
      <c r="AN1616" s="3">
        <v>75.19</v>
      </c>
      <c r="AO1616" t="s">
        <v>4989</v>
      </c>
      <c r="AP1616" t="s">
        <v>64</v>
      </c>
      <c r="AQ1616" t="s">
        <v>4990</v>
      </c>
      <c r="AR1616">
        <v>1494</v>
      </c>
      <c r="AS1616" t="s">
        <v>66</v>
      </c>
    </row>
    <row r="1617" spans="1:45" ht="16" x14ac:dyDescent="0.2">
      <c r="A1617">
        <v>3914</v>
      </c>
      <c r="B1617">
        <v>3914</v>
      </c>
      <c r="C1617" s="2">
        <v>45701.041666666657</v>
      </c>
      <c r="E1617" t="s">
        <v>215</v>
      </c>
      <c r="F1617" s="3">
        <v>945.05</v>
      </c>
      <c r="G1617" t="s">
        <v>47</v>
      </c>
      <c r="H1617" s="3">
        <v>0</v>
      </c>
      <c r="I1617" t="s">
        <v>48</v>
      </c>
      <c r="J1617">
        <v>1700</v>
      </c>
      <c r="K1617" t="s">
        <v>52</v>
      </c>
      <c r="L1617" t="s">
        <v>203</v>
      </c>
      <c r="N1617">
        <v>940</v>
      </c>
      <c r="O1617" t="s">
        <v>52</v>
      </c>
      <c r="P1617" t="s">
        <v>53</v>
      </c>
      <c r="T1617" t="s">
        <v>4992</v>
      </c>
      <c r="U1617" t="s">
        <v>4993</v>
      </c>
      <c r="Z1617" s="3"/>
      <c r="AF1617" t="s">
        <v>63</v>
      </c>
      <c r="AH1617">
        <v>0</v>
      </c>
      <c r="AI1617" s="2">
        <v>45701</v>
      </c>
      <c r="AJ1617" t="s">
        <v>64</v>
      </c>
      <c r="AK1617" t="s">
        <v>64</v>
      </c>
      <c r="AL1617" t="s">
        <v>4994</v>
      </c>
      <c r="AM1617" t="s">
        <v>4993</v>
      </c>
      <c r="AN1617" s="3"/>
      <c r="AP1617" t="s">
        <v>64</v>
      </c>
      <c r="AR1617">
        <v>1479</v>
      </c>
      <c r="AS1617" t="s">
        <v>66</v>
      </c>
    </row>
    <row r="1618" spans="1:45" ht="16" x14ac:dyDescent="0.2">
      <c r="A1618">
        <v>3924</v>
      </c>
      <c r="B1618">
        <v>3924</v>
      </c>
      <c r="C1618" s="2">
        <v>45706.041666666657</v>
      </c>
      <c r="E1618" t="s">
        <v>4995</v>
      </c>
      <c r="F1618" s="3">
        <v>417.74</v>
      </c>
      <c r="G1618" t="s">
        <v>47</v>
      </c>
      <c r="H1618" s="3">
        <v>0</v>
      </c>
      <c r="I1618" t="s">
        <v>104</v>
      </c>
      <c r="J1618">
        <v>940</v>
      </c>
      <c r="K1618" t="s">
        <v>52</v>
      </c>
      <c r="L1618" t="s">
        <v>53</v>
      </c>
      <c r="N1618">
        <v>700</v>
      </c>
      <c r="O1618" t="s">
        <v>52</v>
      </c>
      <c r="P1618" t="s">
        <v>53</v>
      </c>
      <c r="T1618" t="s">
        <v>4996</v>
      </c>
      <c r="U1618" t="s">
        <v>4997</v>
      </c>
      <c r="Z1618" s="3"/>
      <c r="AF1618" t="s">
        <v>63</v>
      </c>
      <c r="AH1618">
        <v>0</v>
      </c>
      <c r="AI1618" s="2">
        <v>45706</v>
      </c>
      <c r="AJ1618" t="s">
        <v>64</v>
      </c>
      <c r="AK1618" t="s">
        <v>64</v>
      </c>
      <c r="AL1618" t="s">
        <v>4998</v>
      </c>
      <c r="AM1618" t="s">
        <v>4997</v>
      </c>
      <c r="AN1618" s="3"/>
      <c r="AP1618" t="s">
        <v>64</v>
      </c>
      <c r="AR1618">
        <v>1480</v>
      </c>
      <c r="AS1618" t="s">
        <v>66</v>
      </c>
    </row>
    <row r="1619" spans="1:45" ht="16" x14ac:dyDescent="0.2">
      <c r="A1619">
        <v>3927</v>
      </c>
      <c r="B1619">
        <v>3927</v>
      </c>
      <c r="C1619" s="2">
        <v>45706.041666666657</v>
      </c>
      <c r="D1619" t="s">
        <v>1814</v>
      </c>
      <c r="E1619" t="s">
        <v>4999</v>
      </c>
      <c r="F1619" s="3">
        <v>655.6</v>
      </c>
      <c r="G1619" t="s">
        <v>47</v>
      </c>
      <c r="H1619" s="3">
        <v>0</v>
      </c>
      <c r="I1619" t="s">
        <v>48</v>
      </c>
      <c r="J1619">
        <v>2720</v>
      </c>
      <c r="K1619" t="s">
        <v>49</v>
      </c>
      <c r="L1619" t="s">
        <v>50</v>
      </c>
      <c r="M1619" t="s">
        <v>51</v>
      </c>
      <c r="N1619">
        <v>940</v>
      </c>
      <c r="O1619" t="s">
        <v>52</v>
      </c>
      <c r="P1619" t="s">
        <v>53</v>
      </c>
      <c r="T1619" t="s">
        <v>5000</v>
      </c>
      <c r="U1619" t="s">
        <v>5001</v>
      </c>
      <c r="V1619" t="s">
        <v>3200</v>
      </c>
      <c r="W1619" t="s">
        <v>56</v>
      </c>
      <c r="X1619" t="s">
        <v>5002</v>
      </c>
      <c r="Y1619" t="s">
        <v>5003</v>
      </c>
      <c r="Z1619" s="3">
        <v>0</v>
      </c>
      <c r="AA1619" t="s">
        <v>2277</v>
      </c>
      <c r="AB1619" t="s">
        <v>5004</v>
      </c>
      <c r="AC1619" t="s">
        <v>61</v>
      </c>
      <c r="AD1619" t="s">
        <v>61</v>
      </c>
      <c r="AE1619" t="s">
        <v>5005</v>
      </c>
      <c r="AF1619" t="s">
        <v>63</v>
      </c>
      <c r="AH1619">
        <v>0</v>
      </c>
      <c r="AI1619" s="2">
        <v>45706</v>
      </c>
      <c r="AJ1619" t="s">
        <v>64</v>
      </c>
      <c r="AK1619" t="s">
        <v>64</v>
      </c>
      <c r="AL1619" t="s">
        <v>5006</v>
      </c>
      <c r="AM1619" t="s">
        <v>5001</v>
      </c>
      <c r="AN1619" s="3">
        <v>894</v>
      </c>
      <c r="AO1619" t="s">
        <v>5004</v>
      </c>
      <c r="AP1619" t="s">
        <v>64</v>
      </c>
      <c r="AQ1619" t="s">
        <v>5005</v>
      </c>
      <c r="AR1619">
        <v>1481</v>
      </c>
      <c r="AS1619" t="s">
        <v>66</v>
      </c>
    </row>
    <row r="1620" spans="1:45" ht="16" x14ac:dyDescent="0.2">
      <c r="A1620">
        <v>3928</v>
      </c>
      <c r="B1620">
        <v>3928</v>
      </c>
      <c r="C1620" s="2">
        <v>45706.041666666657</v>
      </c>
      <c r="D1620" t="s">
        <v>1814</v>
      </c>
      <c r="E1620" t="s">
        <v>5007</v>
      </c>
      <c r="F1620" s="3">
        <v>238.4</v>
      </c>
      <c r="G1620" t="s">
        <v>47</v>
      </c>
      <c r="H1620" s="3">
        <v>0</v>
      </c>
      <c r="I1620" t="s">
        <v>48</v>
      </c>
      <c r="J1620">
        <v>2721</v>
      </c>
      <c r="K1620" t="s">
        <v>49</v>
      </c>
      <c r="L1620" t="s">
        <v>50</v>
      </c>
      <c r="M1620" t="s">
        <v>51</v>
      </c>
      <c r="N1620">
        <v>940</v>
      </c>
      <c r="O1620" t="s">
        <v>52</v>
      </c>
      <c r="P1620" t="s">
        <v>53</v>
      </c>
      <c r="T1620" t="s">
        <v>5000</v>
      </c>
      <c r="U1620" t="s">
        <v>5001</v>
      </c>
      <c r="V1620" t="s">
        <v>3200</v>
      </c>
      <c r="W1620" t="s">
        <v>56</v>
      </c>
      <c r="X1620" t="s">
        <v>5002</v>
      </c>
      <c r="Y1620" t="s">
        <v>5003</v>
      </c>
      <c r="Z1620" s="3">
        <v>0</v>
      </c>
      <c r="AA1620" t="s">
        <v>2277</v>
      </c>
      <c r="AB1620" t="s">
        <v>5004</v>
      </c>
      <c r="AC1620" t="s">
        <v>61</v>
      </c>
      <c r="AD1620" t="s">
        <v>61</v>
      </c>
      <c r="AE1620" t="s">
        <v>5005</v>
      </c>
      <c r="AF1620" t="s">
        <v>63</v>
      </c>
      <c r="AH1620">
        <v>0</v>
      </c>
      <c r="AI1620" s="2">
        <v>45706</v>
      </c>
      <c r="AJ1620" t="s">
        <v>64</v>
      </c>
      <c r="AK1620" t="s">
        <v>64</v>
      </c>
      <c r="AL1620" t="s">
        <v>5006</v>
      </c>
      <c r="AM1620" t="s">
        <v>5001</v>
      </c>
      <c r="AN1620" s="3">
        <v>894</v>
      </c>
      <c r="AO1620" t="s">
        <v>5004</v>
      </c>
      <c r="AP1620" t="s">
        <v>64</v>
      </c>
      <c r="AQ1620" t="s">
        <v>5005</v>
      </c>
      <c r="AR1620">
        <v>1481</v>
      </c>
      <c r="AS1620" t="s">
        <v>66</v>
      </c>
    </row>
    <row r="1621" spans="1:45" ht="16" x14ac:dyDescent="0.2">
      <c r="A1621">
        <v>3929</v>
      </c>
      <c r="B1621">
        <v>3929</v>
      </c>
      <c r="C1621" s="2">
        <v>45706.041666666657</v>
      </c>
      <c r="D1621" t="s">
        <v>1748</v>
      </c>
      <c r="E1621" t="s">
        <v>4792</v>
      </c>
      <c r="F1621" s="3">
        <v>10</v>
      </c>
      <c r="G1621" t="s">
        <v>47</v>
      </c>
      <c r="H1621" s="3">
        <v>0</v>
      </c>
      <c r="I1621" t="s">
        <v>48</v>
      </c>
      <c r="J1621">
        <v>2705</v>
      </c>
      <c r="K1621" t="s">
        <v>49</v>
      </c>
      <c r="L1621" t="s">
        <v>50</v>
      </c>
      <c r="M1621" t="s">
        <v>51</v>
      </c>
      <c r="N1621">
        <v>940</v>
      </c>
      <c r="O1621" t="s">
        <v>52</v>
      </c>
      <c r="P1621" t="s">
        <v>53</v>
      </c>
      <c r="T1621" t="s">
        <v>5000</v>
      </c>
      <c r="U1621" t="s">
        <v>5001</v>
      </c>
      <c r="V1621" t="s">
        <v>3200</v>
      </c>
      <c r="W1621" t="s">
        <v>56</v>
      </c>
      <c r="X1621" t="s">
        <v>5002</v>
      </c>
      <c r="Y1621" t="s">
        <v>5003</v>
      </c>
      <c r="Z1621" s="3">
        <v>0</v>
      </c>
      <c r="AA1621" t="s">
        <v>2277</v>
      </c>
      <c r="AB1621" t="s">
        <v>5004</v>
      </c>
      <c r="AC1621" t="s">
        <v>61</v>
      </c>
      <c r="AD1621" t="s">
        <v>61</v>
      </c>
      <c r="AE1621" t="s">
        <v>5005</v>
      </c>
      <c r="AF1621" t="s">
        <v>63</v>
      </c>
      <c r="AH1621">
        <v>0</v>
      </c>
      <c r="AI1621" s="2">
        <v>45706</v>
      </c>
      <c r="AJ1621" t="s">
        <v>64</v>
      </c>
      <c r="AK1621" t="s">
        <v>64</v>
      </c>
      <c r="AL1621" t="s">
        <v>5006</v>
      </c>
      <c r="AM1621" t="s">
        <v>5001</v>
      </c>
      <c r="AN1621" s="3">
        <v>894</v>
      </c>
      <c r="AO1621" t="s">
        <v>5004</v>
      </c>
      <c r="AP1621" t="s">
        <v>64</v>
      </c>
      <c r="AQ1621" t="s">
        <v>5005</v>
      </c>
      <c r="AR1621">
        <v>1481</v>
      </c>
      <c r="AS1621" t="s">
        <v>66</v>
      </c>
    </row>
    <row r="1622" spans="1:45" ht="16" x14ac:dyDescent="0.2">
      <c r="A1622">
        <v>3930</v>
      </c>
      <c r="B1622">
        <v>3930</v>
      </c>
      <c r="C1622" s="2">
        <v>45707</v>
      </c>
      <c r="D1622" t="s">
        <v>797</v>
      </c>
      <c r="E1622" t="s">
        <v>5008</v>
      </c>
      <c r="F1622" s="3">
        <v>159.19999999999999</v>
      </c>
      <c r="G1622" t="s">
        <v>47</v>
      </c>
      <c r="H1622" s="3">
        <v>0</v>
      </c>
      <c r="I1622" t="s">
        <v>48</v>
      </c>
      <c r="J1622">
        <v>6822</v>
      </c>
      <c r="K1622" t="s">
        <v>49</v>
      </c>
      <c r="L1622" t="s">
        <v>50</v>
      </c>
      <c r="M1622" t="s">
        <v>799</v>
      </c>
      <c r="N1622">
        <v>942</v>
      </c>
      <c r="O1622" t="s">
        <v>52</v>
      </c>
      <c r="P1622" t="s">
        <v>53</v>
      </c>
      <c r="T1622" t="s">
        <v>5009</v>
      </c>
      <c r="U1622" t="s">
        <v>5010</v>
      </c>
      <c r="V1622" t="s">
        <v>3228</v>
      </c>
      <c r="W1622" t="s">
        <v>56</v>
      </c>
      <c r="X1622" t="s">
        <v>5011</v>
      </c>
      <c r="Y1622" t="s">
        <v>4275</v>
      </c>
      <c r="Z1622" s="3">
        <v>0</v>
      </c>
      <c r="AA1622" t="s">
        <v>5012</v>
      </c>
      <c r="AB1622" t="s">
        <v>5013</v>
      </c>
      <c r="AC1622" t="s">
        <v>61</v>
      </c>
      <c r="AD1622" t="s">
        <v>61</v>
      </c>
      <c r="AE1622" t="s">
        <v>5014</v>
      </c>
      <c r="AF1622" t="s">
        <v>63</v>
      </c>
      <c r="AH1622">
        <v>0</v>
      </c>
      <c r="AI1622" s="2">
        <v>45707</v>
      </c>
      <c r="AJ1622" t="s">
        <v>64</v>
      </c>
      <c r="AK1622" t="s">
        <v>64</v>
      </c>
      <c r="AL1622" t="s">
        <v>5015</v>
      </c>
      <c r="AM1622" t="s">
        <v>5010</v>
      </c>
      <c r="AN1622" s="3">
        <v>159.19999999999999</v>
      </c>
      <c r="AO1622" t="s">
        <v>5013</v>
      </c>
      <c r="AP1622" t="s">
        <v>64</v>
      </c>
      <c r="AQ1622" t="s">
        <v>5014</v>
      </c>
      <c r="AR1622">
        <v>1490</v>
      </c>
      <c r="AS1622" t="s">
        <v>66</v>
      </c>
    </row>
    <row r="1623" spans="1:45" ht="16" x14ac:dyDescent="0.2">
      <c r="A1623">
        <v>4020</v>
      </c>
      <c r="B1623">
        <v>4020</v>
      </c>
      <c r="C1623" s="2">
        <v>45707</v>
      </c>
      <c r="D1623" t="s">
        <v>1814</v>
      </c>
      <c r="E1623" t="s">
        <v>5016</v>
      </c>
      <c r="F1623" s="3">
        <v>44</v>
      </c>
      <c r="G1623" t="s">
        <v>47</v>
      </c>
      <c r="H1623" s="3">
        <v>0</v>
      </c>
      <c r="I1623" t="s">
        <v>48</v>
      </c>
      <c r="J1623">
        <v>2560</v>
      </c>
      <c r="K1623" t="s">
        <v>49</v>
      </c>
      <c r="L1623" t="s">
        <v>50</v>
      </c>
      <c r="M1623" t="s">
        <v>51</v>
      </c>
      <c r="N1623">
        <v>563</v>
      </c>
      <c r="O1623" t="s">
        <v>52</v>
      </c>
      <c r="P1623" t="s">
        <v>53</v>
      </c>
      <c r="T1623" t="s">
        <v>5017</v>
      </c>
      <c r="U1623" t="s">
        <v>5018</v>
      </c>
      <c r="V1623" t="s">
        <v>3343</v>
      </c>
      <c r="W1623" t="s">
        <v>56</v>
      </c>
      <c r="X1623" t="s">
        <v>5019</v>
      </c>
      <c r="Y1623" t="s">
        <v>5020</v>
      </c>
      <c r="Z1623" s="3">
        <v>0</v>
      </c>
      <c r="AA1623" t="s">
        <v>5021</v>
      </c>
      <c r="AB1623" t="s">
        <v>5022</v>
      </c>
      <c r="AC1623" t="s">
        <v>61</v>
      </c>
      <c r="AD1623" t="s">
        <v>61</v>
      </c>
      <c r="AE1623" t="s">
        <v>5023</v>
      </c>
      <c r="AF1623" t="s">
        <v>63</v>
      </c>
      <c r="AH1623">
        <v>0</v>
      </c>
      <c r="AI1623" s="2">
        <v>45707</v>
      </c>
      <c r="AJ1623" t="s">
        <v>64</v>
      </c>
      <c r="AK1623" t="s">
        <v>64</v>
      </c>
      <c r="AL1623" t="s">
        <v>5024</v>
      </c>
      <c r="AM1623" t="s">
        <v>5018</v>
      </c>
      <c r="AN1623" s="3">
        <v>145.5</v>
      </c>
      <c r="AO1623" t="s">
        <v>5022</v>
      </c>
      <c r="AP1623" t="s">
        <v>64</v>
      </c>
      <c r="AQ1623" t="s">
        <v>5023</v>
      </c>
      <c r="AR1623">
        <v>1530</v>
      </c>
      <c r="AS1623" t="s">
        <v>66</v>
      </c>
    </row>
    <row r="1624" spans="1:45" ht="16" x14ac:dyDescent="0.2">
      <c r="A1624">
        <v>4021</v>
      </c>
      <c r="B1624">
        <v>4021</v>
      </c>
      <c r="C1624" s="2">
        <v>45707</v>
      </c>
      <c r="D1624" t="s">
        <v>1814</v>
      </c>
      <c r="E1624" t="s">
        <v>5025</v>
      </c>
      <c r="F1624" s="3">
        <v>28.5</v>
      </c>
      <c r="G1624" t="s">
        <v>47</v>
      </c>
      <c r="H1624" s="3">
        <v>19</v>
      </c>
      <c r="I1624" t="s">
        <v>48</v>
      </c>
      <c r="J1624">
        <v>2561</v>
      </c>
      <c r="K1624" t="s">
        <v>49</v>
      </c>
      <c r="L1624" t="s">
        <v>50</v>
      </c>
      <c r="M1624" t="s">
        <v>51</v>
      </c>
      <c r="N1624">
        <v>563</v>
      </c>
      <c r="O1624" t="s">
        <v>52</v>
      </c>
      <c r="P1624" t="s">
        <v>53</v>
      </c>
      <c r="T1624" t="s">
        <v>5017</v>
      </c>
      <c r="U1624" t="s">
        <v>5018</v>
      </c>
      <c r="V1624" t="s">
        <v>3343</v>
      </c>
      <c r="W1624" t="s">
        <v>56</v>
      </c>
      <c r="X1624" t="s">
        <v>5019</v>
      </c>
      <c r="Y1624" t="s">
        <v>5020</v>
      </c>
      <c r="Z1624" s="3">
        <v>0</v>
      </c>
      <c r="AA1624" t="s">
        <v>5021</v>
      </c>
      <c r="AB1624" t="s">
        <v>5022</v>
      </c>
      <c r="AC1624" t="s">
        <v>61</v>
      </c>
      <c r="AD1624" t="s">
        <v>61</v>
      </c>
      <c r="AE1624" t="s">
        <v>5023</v>
      </c>
      <c r="AF1624" t="s">
        <v>63</v>
      </c>
      <c r="AH1624">
        <v>59</v>
      </c>
      <c r="AI1624" s="2">
        <v>45707</v>
      </c>
      <c r="AJ1624" t="s">
        <v>64</v>
      </c>
      <c r="AK1624" t="s">
        <v>64</v>
      </c>
      <c r="AL1624" t="s">
        <v>5024</v>
      </c>
      <c r="AM1624" t="s">
        <v>5018</v>
      </c>
      <c r="AN1624" s="3">
        <v>145.5</v>
      </c>
      <c r="AO1624" t="s">
        <v>5022</v>
      </c>
      <c r="AP1624" t="s">
        <v>64</v>
      </c>
      <c r="AQ1624" t="s">
        <v>5023</v>
      </c>
      <c r="AR1624">
        <v>1530</v>
      </c>
      <c r="AS1624" t="s">
        <v>66</v>
      </c>
    </row>
    <row r="1625" spans="1:45" ht="16" x14ac:dyDescent="0.2">
      <c r="A1625">
        <v>4022</v>
      </c>
      <c r="B1625">
        <v>4022</v>
      </c>
      <c r="C1625" s="2">
        <v>45707</v>
      </c>
      <c r="D1625" t="s">
        <v>1748</v>
      </c>
      <c r="E1625" t="s">
        <v>5026</v>
      </c>
      <c r="F1625" s="3">
        <v>59.5</v>
      </c>
      <c r="G1625" t="s">
        <v>47</v>
      </c>
      <c r="H1625" s="3">
        <v>19</v>
      </c>
      <c r="I1625" t="s">
        <v>48</v>
      </c>
      <c r="J1625">
        <v>2702</v>
      </c>
      <c r="K1625" t="s">
        <v>49</v>
      </c>
      <c r="L1625" t="s">
        <v>50</v>
      </c>
      <c r="M1625" t="s">
        <v>51</v>
      </c>
      <c r="N1625">
        <v>563</v>
      </c>
      <c r="O1625" t="s">
        <v>52</v>
      </c>
      <c r="P1625" t="s">
        <v>53</v>
      </c>
      <c r="T1625" t="s">
        <v>5017</v>
      </c>
      <c r="U1625" t="s">
        <v>5018</v>
      </c>
      <c r="V1625" t="s">
        <v>3343</v>
      </c>
      <c r="W1625" t="s">
        <v>56</v>
      </c>
      <c r="X1625" t="s">
        <v>5019</v>
      </c>
      <c r="Y1625" t="s">
        <v>5020</v>
      </c>
      <c r="Z1625" s="3">
        <v>0</v>
      </c>
      <c r="AA1625" t="s">
        <v>5021</v>
      </c>
      <c r="AB1625" t="s">
        <v>5022</v>
      </c>
      <c r="AC1625" t="s">
        <v>61</v>
      </c>
      <c r="AD1625" t="s">
        <v>61</v>
      </c>
      <c r="AE1625" t="s">
        <v>5023</v>
      </c>
      <c r="AF1625" t="s">
        <v>63</v>
      </c>
      <c r="AH1625">
        <v>59</v>
      </c>
      <c r="AI1625" s="2">
        <v>45707</v>
      </c>
      <c r="AJ1625" t="s">
        <v>64</v>
      </c>
      <c r="AK1625" t="s">
        <v>64</v>
      </c>
      <c r="AL1625" t="s">
        <v>5024</v>
      </c>
      <c r="AM1625" t="s">
        <v>5018</v>
      </c>
      <c r="AN1625" s="3">
        <v>145.5</v>
      </c>
      <c r="AO1625" t="s">
        <v>5022</v>
      </c>
      <c r="AP1625" t="s">
        <v>64</v>
      </c>
      <c r="AQ1625" t="s">
        <v>5023</v>
      </c>
      <c r="AR1625">
        <v>1530</v>
      </c>
      <c r="AS1625" t="s">
        <v>66</v>
      </c>
    </row>
    <row r="1626" spans="1:45" ht="16" x14ac:dyDescent="0.2">
      <c r="A1626">
        <v>4023</v>
      </c>
      <c r="B1626">
        <v>4023</v>
      </c>
      <c r="C1626" s="2">
        <v>45707</v>
      </c>
      <c r="D1626" t="s">
        <v>1814</v>
      </c>
      <c r="E1626" t="s">
        <v>5027</v>
      </c>
      <c r="F1626" s="3">
        <v>5.7</v>
      </c>
      <c r="G1626" t="s">
        <v>47</v>
      </c>
      <c r="H1626" s="3">
        <v>0</v>
      </c>
      <c r="I1626" t="s">
        <v>48</v>
      </c>
      <c r="J1626">
        <v>2564</v>
      </c>
      <c r="K1626" t="s">
        <v>49</v>
      </c>
      <c r="L1626" t="s">
        <v>50</v>
      </c>
      <c r="M1626" t="s">
        <v>51</v>
      </c>
      <c r="N1626">
        <v>563</v>
      </c>
      <c r="O1626" t="s">
        <v>52</v>
      </c>
      <c r="P1626" t="s">
        <v>53</v>
      </c>
      <c r="T1626" t="s">
        <v>5017</v>
      </c>
      <c r="U1626" t="s">
        <v>5018</v>
      </c>
      <c r="V1626" t="s">
        <v>3343</v>
      </c>
      <c r="W1626" t="s">
        <v>56</v>
      </c>
      <c r="X1626" t="s">
        <v>5019</v>
      </c>
      <c r="Y1626" t="s">
        <v>5020</v>
      </c>
      <c r="Z1626" s="3">
        <v>0</v>
      </c>
      <c r="AA1626" t="s">
        <v>5021</v>
      </c>
      <c r="AB1626" t="s">
        <v>5022</v>
      </c>
      <c r="AC1626" t="s">
        <v>61</v>
      </c>
      <c r="AD1626" t="s">
        <v>61</v>
      </c>
      <c r="AE1626" t="s">
        <v>5023</v>
      </c>
      <c r="AF1626" t="s">
        <v>63</v>
      </c>
      <c r="AH1626">
        <v>0</v>
      </c>
      <c r="AI1626" s="2">
        <v>45707</v>
      </c>
      <c r="AJ1626" t="s">
        <v>64</v>
      </c>
      <c r="AK1626" t="s">
        <v>64</v>
      </c>
      <c r="AL1626" t="s">
        <v>5024</v>
      </c>
      <c r="AM1626" t="s">
        <v>5018</v>
      </c>
      <c r="AN1626" s="3">
        <v>145.5</v>
      </c>
      <c r="AO1626" t="s">
        <v>5022</v>
      </c>
      <c r="AP1626" t="s">
        <v>64</v>
      </c>
      <c r="AQ1626" t="s">
        <v>5023</v>
      </c>
      <c r="AR1626">
        <v>1530</v>
      </c>
      <c r="AS1626" t="s">
        <v>66</v>
      </c>
    </row>
    <row r="1627" spans="1:45" ht="16" x14ac:dyDescent="0.2">
      <c r="A1627">
        <v>4024</v>
      </c>
      <c r="B1627">
        <v>4024</v>
      </c>
      <c r="C1627" s="2">
        <v>45707</v>
      </c>
      <c r="D1627" t="s">
        <v>1814</v>
      </c>
      <c r="E1627" t="s">
        <v>5028</v>
      </c>
      <c r="F1627" s="3">
        <v>7.8</v>
      </c>
      <c r="G1627" t="s">
        <v>47</v>
      </c>
      <c r="H1627" s="3">
        <v>0</v>
      </c>
      <c r="I1627" t="s">
        <v>48</v>
      </c>
      <c r="J1627">
        <v>2564</v>
      </c>
      <c r="K1627" t="s">
        <v>49</v>
      </c>
      <c r="L1627" t="s">
        <v>50</v>
      </c>
      <c r="M1627" t="s">
        <v>51</v>
      </c>
      <c r="N1627">
        <v>563</v>
      </c>
      <c r="O1627" t="s">
        <v>52</v>
      </c>
      <c r="P1627" t="s">
        <v>53</v>
      </c>
      <c r="T1627" t="s">
        <v>5017</v>
      </c>
      <c r="U1627" t="s">
        <v>5018</v>
      </c>
      <c r="V1627" t="s">
        <v>3343</v>
      </c>
      <c r="W1627" t="s">
        <v>56</v>
      </c>
      <c r="X1627" t="s">
        <v>5019</v>
      </c>
      <c r="Y1627" t="s">
        <v>5020</v>
      </c>
      <c r="Z1627" s="3">
        <v>0</v>
      </c>
      <c r="AA1627" t="s">
        <v>5021</v>
      </c>
      <c r="AB1627" t="s">
        <v>5022</v>
      </c>
      <c r="AC1627" t="s">
        <v>61</v>
      </c>
      <c r="AD1627" t="s">
        <v>61</v>
      </c>
      <c r="AE1627" t="s">
        <v>5023</v>
      </c>
      <c r="AF1627" t="s">
        <v>63</v>
      </c>
      <c r="AH1627">
        <v>0</v>
      </c>
      <c r="AI1627" s="2">
        <v>45707</v>
      </c>
      <c r="AJ1627" t="s">
        <v>64</v>
      </c>
      <c r="AK1627" t="s">
        <v>64</v>
      </c>
      <c r="AL1627" t="s">
        <v>5024</v>
      </c>
      <c r="AM1627" t="s">
        <v>5018</v>
      </c>
      <c r="AN1627" s="3">
        <v>145.5</v>
      </c>
      <c r="AO1627" t="s">
        <v>5022</v>
      </c>
      <c r="AP1627" t="s">
        <v>64</v>
      </c>
      <c r="AQ1627" t="s">
        <v>5023</v>
      </c>
      <c r="AR1627">
        <v>1530</v>
      </c>
      <c r="AS1627" t="s">
        <v>66</v>
      </c>
    </row>
    <row r="1628" spans="1:45" ht="16" x14ac:dyDescent="0.2">
      <c r="A1628">
        <v>4099</v>
      </c>
      <c r="B1628">
        <v>4099</v>
      </c>
      <c r="C1628" s="2">
        <v>45707</v>
      </c>
      <c r="D1628" t="s">
        <v>1814</v>
      </c>
      <c r="E1628" t="s">
        <v>5029</v>
      </c>
      <c r="F1628" s="3">
        <v>22</v>
      </c>
      <c r="G1628" t="s">
        <v>47</v>
      </c>
      <c r="H1628" s="3">
        <v>0</v>
      </c>
      <c r="I1628" t="s">
        <v>48</v>
      </c>
      <c r="J1628">
        <v>2560</v>
      </c>
      <c r="K1628" t="s">
        <v>49</v>
      </c>
      <c r="L1628" t="s">
        <v>50</v>
      </c>
      <c r="M1628" t="s">
        <v>51</v>
      </c>
      <c r="N1628">
        <v>561</v>
      </c>
      <c r="O1628" t="s">
        <v>52</v>
      </c>
      <c r="P1628" t="s">
        <v>53</v>
      </c>
      <c r="T1628" t="s">
        <v>5030</v>
      </c>
      <c r="U1628" t="s">
        <v>5031</v>
      </c>
      <c r="V1628" t="s">
        <v>3378</v>
      </c>
      <c r="W1628" t="s">
        <v>56</v>
      </c>
      <c r="X1628" t="s">
        <v>5032</v>
      </c>
      <c r="Y1628" t="s">
        <v>5033</v>
      </c>
      <c r="Z1628" s="3">
        <v>0</v>
      </c>
      <c r="AA1628" t="s">
        <v>5034</v>
      </c>
      <c r="AB1628" t="s">
        <v>5022</v>
      </c>
      <c r="AC1628" t="s">
        <v>61</v>
      </c>
      <c r="AD1628" t="s">
        <v>61</v>
      </c>
      <c r="AE1628" t="s">
        <v>5035</v>
      </c>
      <c r="AF1628" t="s">
        <v>63</v>
      </c>
      <c r="AH1628">
        <v>0</v>
      </c>
      <c r="AI1628" s="2">
        <v>45707</v>
      </c>
      <c r="AJ1628" t="s">
        <v>64</v>
      </c>
      <c r="AK1628" t="s">
        <v>64</v>
      </c>
      <c r="AL1628" t="s">
        <v>5036</v>
      </c>
      <c r="AM1628" t="s">
        <v>5031</v>
      </c>
      <c r="AN1628" s="3">
        <v>45.79</v>
      </c>
      <c r="AO1628" t="s">
        <v>5022</v>
      </c>
      <c r="AP1628" t="s">
        <v>64</v>
      </c>
      <c r="AQ1628" t="s">
        <v>5035</v>
      </c>
      <c r="AR1628">
        <v>1532</v>
      </c>
      <c r="AS1628" t="s">
        <v>66</v>
      </c>
    </row>
    <row r="1629" spans="1:45" ht="16" x14ac:dyDescent="0.2">
      <c r="A1629">
        <v>4100</v>
      </c>
      <c r="B1629">
        <v>4100</v>
      </c>
      <c r="C1629" s="2">
        <v>45707</v>
      </c>
      <c r="D1629" t="s">
        <v>1748</v>
      </c>
      <c r="E1629" t="s">
        <v>5037</v>
      </c>
      <c r="F1629" s="3">
        <v>23.79</v>
      </c>
      <c r="G1629" t="s">
        <v>47</v>
      </c>
      <c r="H1629" s="3">
        <v>19</v>
      </c>
      <c r="I1629" t="s">
        <v>48</v>
      </c>
      <c r="J1629">
        <v>2702</v>
      </c>
      <c r="K1629" t="s">
        <v>49</v>
      </c>
      <c r="L1629" t="s">
        <v>50</v>
      </c>
      <c r="M1629" t="s">
        <v>51</v>
      </c>
      <c r="N1629">
        <v>561</v>
      </c>
      <c r="O1629" t="s">
        <v>52</v>
      </c>
      <c r="P1629" t="s">
        <v>53</v>
      </c>
      <c r="T1629" t="s">
        <v>5030</v>
      </c>
      <c r="U1629" t="s">
        <v>5031</v>
      </c>
      <c r="V1629" t="s">
        <v>3378</v>
      </c>
      <c r="W1629" t="s">
        <v>56</v>
      </c>
      <c r="X1629" t="s">
        <v>5032</v>
      </c>
      <c r="Y1629" t="s">
        <v>5033</v>
      </c>
      <c r="Z1629" s="3">
        <v>0</v>
      </c>
      <c r="AA1629" t="s">
        <v>5034</v>
      </c>
      <c r="AB1629" t="s">
        <v>5022</v>
      </c>
      <c r="AC1629" t="s">
        <v>61</v>
      </c>
      <c r="AD1629" t="s">
        <v>61</v>
      </c>
      <c r="AE1629" t="s">
        <v>5035</v>
      </c>
      <c r="AF1629" t="s">
        <v>63</v>
      </c>
      <c r="AH1629">
        <v>59</v>
      </c>
      <c r="AI1629" s="2">
        <v>45707</v>
      </c>
      <c r="AJ1629" t="s">
        <v>64</v>
      </c>
      <c r="AK1629" t="s">
        <v>64</v>
      </c>
      <c r="AL1629" t="s">
        <v>5036</v>
      </c>
      <c r="AM1629" t="s">
        <v>5031</v>
      </c>
      <c r="AN1629" s="3">
        <v>45.79</v>
      </c>
      <c r="AO1629" t="s">
        <v>5022</v>
      </c>
      <c r="AP1629" t="s">
        <v>64</v>
      </c>
      <c r="AQ1629" t="s">
        <v>5035</v>
      </c>
      <c r="AR1629">
        <v>1532</v>
      </c>
      <c r="AS1629" t="s">
        <v>66</v>
      </c>
    </row>
    <row r="1630" spans="1:45" ht="16" x14ac:dyDescent="0.2">
      <c r="A1630">
        <v>3931</v>
      </c>
      <c r="B1630">
        <v>3931</v>
      </c>
      <c r="C1630" s="2">
        <v>45709</v>
      </c>
      <c r="E1630" t="s">
        <v>5038</v>
      </c>
      <c r="F1630" s="3">
        <v>51.97</v>
      </c>
      <c r="G1630" t="s">
        <v>47</v>
      </c>
      <c r="H1630" s="3">
        <v>0</v>
      </c>
      <c r="I1630" t="s">
        <v>104</v>
      </c>
      <c r="J1630">
        <v>942</v>
      </c>
      <c r="K1630" t="s">
        <v>52</v>
      </c>
      <c r="L1630" t="s">
        <v>53</v>
      </c>
      <c r="N1630">
        <v>705</v>
      </c>
      <c r="O1630" t="s">
        <v>52</v>
      </c>
      <c r="P1630" t="s">
        <v>53</v>
      </c>
      <c r="T1630" t="s">
        <v>5039</v>
      </c>
      <c r="U1630" t="s">
        <v>5040</v>
      </c>
      <c r="Z1630" s="3"/>
      <c r="AF1630" t="s">
        <v>63</v>
      </c>
      <c r="AH1630">
        <v>0</v>
      </c>
      <c r="AI1630" s="2">
        <v>45709</v>
      </c>
      <c r="AJ1630" t="s">
        <v>64</v>
      </c>
      <c r="AK1630" t="s">
        <v>64</v>
      </c>
      <c r="AL1630" t="s">
        <v>5041</v>
      </c>
      <c r="AM1630" t="s">
        <v>5040</v>
      </c>
      <c r="AN1630" s="3"/>
      <c r="AP1630" t="s">
        <v>64</v>
      </c>
      <c r="AR1630">
        <v>1491</v>
      </c>
      <c r="AS1630" t="s">
        <v>66</v>
      </c>
    </row>
    <row r="1631" spans="1:45" ht="16" x14ac:dyDescent="0.2">
      <c r="A1631">
        <v>3916</v>
      </c>
      <c r="B1631">
        <v>3916</v>
      </c>
      <c r="C1631" s="2">
        <v>45709.041666666657</v>
      </c>
      <c r="E1631" t="s">
        <v>744</v>
      </c>
      <c r="F1631" s="3">
        <v>51.97</v>
      </c>
      <c r="G1631" t="s">
        <v>47</v>
      </c>
      <c r="H1631" s="3">
        <v>0</v>
      </c>
      <c r="I1631" t="s">
        <v>48</v>
      </c>
      <c r="J1631">
        <v>705</v>
      </c>
      <c r="K1631" t="s">
        <v>52</v>
      </c>
      <c r="L1631" t="s">
        <v>53</v>
      </c>
      <c r="N1631">
        <v>940</v>
      </c>
      <c r="O1631" t="s">
        <v>52</v>
      </c>
      <c r="P1631" t="s">
        <v>53</v>
      </c>
      <c r="T1631" t="s">
        <v>5042</v>
      </c>
      <c r="U1631" t="s">
        <v>3501</v>
      </c>
      <c r="Z1631" s="3"/>
      <c r="AF1631" t="s">
        <v>63</v>
      </c>
      <c r="AH1631">
        <v>0</v>
      </c>
      <c r="AI1631" s="2">
        <v>45709</v>
      </c>
      <c r="AJ1631" t="s">
        <v>64</v>
      </c>
      <c r="AK1631" t="s">
        <v>64</v>
      </c>
      <c r="AL1631" t="s">
        <v>5043</v>
      </c>
      <c r="AM1631" t="s">
        <v>3501</v>
      </c>
      <c r="AN1631" s="3"/>
      <c r="AP1631" t="s">
        <v>64</v>
      </c>
      <c r="AR1631">
        <v>1482</v>
      </c>
      <c r="AS1631" t="s">
        <v>66</v>
      </c>
    </row>
    <row r="1632" spans="1:45" ht="16" x14ac:dyDescent="0.2">
      <c r="A1632">
        <v>3952</v>
      </c>
      <c r="B1632">
        <v>3952</v>
      </c>
      <c r="C1632" s="2">
        <v>45711</v>
      </c>
      <c r="D1632" t="s">
        <v>1761</v>
      </c>
      <c r="E1632" t="s">
        <v>5044</v>
      </c>
      <c r="F1632" s="3">
        <v>218.21</v>
      </c>
      <c r="G1632" t="s">
        <v>47</v>
      </c>
      <c r="H1632" s="3">
        <v>0</v>
      </c>
      <c r="I1632" t="s">
        <v>48</v>
      </c>
      <c r="J1632">
        <v>2810</v>
      </c>
      <c r="K1632" t="s">
        <v>49</v>
      </c>
      <c r="L1632" t="s">
        <v>50</v>
      </c>
      <c r="M1632" t="s">
        <v>51</v>
      </c>
      <c r="N1632">
        <v>562</v>
      </c>
      <c r="O1632" t="s">
        <v>52</v>
      </c>
      <c r="P1632" t="s">
        <v>53</v>
      </c>
      <c r="T1632" t="s">
        <v>5045</v>
      </c>
      <c r="V1632" t="s">
        <v>3244</v>
      </c>
      <c r="W1632" t="s">
        <v>56</v>
      </c>
      <c r="X1632" t="s">
        <v>5046</v>
      </c>
      <c r="Y1632" t="s">
        <v>5047</v>
      </c>
      <c r="Z1632" s="3">
        <v>0</v>
      </c>
      <c r="AA1632" t="s">
        <v>5048</v>
      </c>
      <c r="AB1632" t="s">
        <v>5049</v>
      </c>
      <c r="AC1632" t="s">
        <v>61</v>
      </c>
      <c r="AD1632" t="s">
        <v>61</v>
      </c>
      <c r="AE1632" t="s">
        <v>5050</v>
      </c>
      <c r="AF1632" t="s">
        <v>63</v>
      </c>
      <c r="AH1632">
        <v>0</v>
      </c>
      <c r="AI1632" s="2">
        <v>45711</v>
      </c>
      <c r="AJ1632" t="s">
        <v>64</v>
      </c>
      <c r="AK1632" t="s">
        <v>64</v>
      </c>
      <c r="AL1632" t="s">
        <v>5051</v>
      </c>
      <c r="AN1632" s="3">
        <v>218.21</v>
      </c>
      <c r="AO1632" t="s">
        <v>5049</v>
      </c>
      <c r="AP1632" t="s">
        <v>64</v>
      </c>
      <c r="AQ1632" t="s">
        <v>5050</v>
      </c>
      <c r="AR1632">
        <v>1498</v>
      </c>
      <c r="AS1632" t="s">
        <v>66</v>
      </c>
    </row>
    <row r="1633" spans="1:45" ht="16" x14ac:dyDescent="0.2">
      <c r="A1633">
        <v>3926</v>
      </c>
      <c r="B1633">
        <v>3926</v>
      </c>
      <c r="C1633" s="2">
        <v>45712</v>
      </c>
      <c r="D1633" t="s">
        <v>1761</v>
      </c>
      <c r="E1633" t="s">
        <v>4340</v>
      </c>
      <c r="F1633" s="3">
        <v>4.99</v>
      </c>
      <c r="G1633" t="s">
        <v>47</v>
      </c>
      <c r="H1633" s="3">
        <v>0</v>
      </c>
      <c r="I1633" t="s">
        <v>48</v>
      </c>
      <c r="J1633">
        <v>2720</v>
      </c>
      <c r="K1633" t="s">
        <v>49</v>
      </c>
      <c r="L1633" t="s">
        <v>50</v>
      </c>
      <c r="M1633" t="s">
        <v>51</v>
      </c>
      <c r="N1633">
        <v>942</v>
      </c>
      <c r="O1633" t="s">
        <v>52</v>
      </c>
      <c r="P1633" t="s">
        <v>53</v>
      </c>
      <c r="T1633" t="s">
        <v>1043</v>
      </c>
      <c r="U1633" t="s">
        <v>5052</v>
      </c>
      <c r="V1633" t="s">
        <v>3234</v>
      </c>
      <c r="W1633" t="s">
        <v>56</v>
      </c>
      <c r="X1633" t="s">
        <v>5053</v>
      </c>
      <c r="Y1633" t="s">
        <v>953</v>
      </c>
      <c r="Z1633" s="3">
        <v>19</v>
      </c>
      <c r="AA1633" t="s">
        <v>1046</v>
      </c>
      <c r="AB1633" t="s">
        <v>5054</v>
      </c>
      <c r="AC1633" t="s">
        <v>61</v>
      </c>
      <c r="AD1633" t="s">
        <v>61</v>
      </c>
      <c r="AE1633" t="s">
        <v>5055</v>
      </c>
      <c r="AF1633" t="s">
        <v>63</v>
      </c>
      <c r="AH1633">
        <v>0</v>
      </c>
      <c r="AI1633" s="2">
        <v>45712</v>
      </c>
      <c r="AJ1633" t="s">
        <v>64</v>
      </c>
      <c r="AK1633" t="s">
        <v>64</v>
      </c>
      <c r="AL1633" t="s">
        <v>5056</v>
      </c>
      <c r="AM1633" t="s">
        <v>5052</v>
      </c>
      <c r="AN1633" s="3">
        <v>4.99</v>
      </c>
      <c r="AO1633" t="s">
        <v>5054</v>
      </c>
      <c r="AP1633" t="s">
        <v>64</v>
      </c>
      <c r="AQ1633" t="s">
        <v>5055</v>
      </c>
      <c r="AR1633">
        <v>1492</v>
      </c>
      <c r="AS1633" t="s">
        <v>66</v>
      </c>
    </row>
    <row r="1634" spans="1:45" ht="16" x14ac:dyDescent="0.2">
      <c r="A1634">
        <v>3940</v>
      </c>
      <c r="B1634">
        <v>3940</v>
      </c>
      <c r="C1634" s="2">
        <v>45712</v>
      </c>
      <c r="D1634" t="s">
        <v>1814</v>
      </c>
      <c r="E1634" t="s">
        <v>5057</v>
      </c>
      <c r="F1634" s="3">
        <v>73.7</v>
      </c>
      <c r="G1634" t="s">
        <v>47</v>
      </c>
      <c r="H1634" s="3">
        <v>0</v>
      </c>
      <c r="I1634" t="s">
        <v>48</v>
      </c>
      <c r="J1634">
        <v>2563</v>
      </c>
      <c r="K1634" t="s">
        <v>49</v>
      </c>
      <c r="L1634" t="s">
        <v>50</v>
      </c>
      <c r="M1634" t="s">
        <v>51</v>
      </c>
      <c r="N1634">
        <v>563</v>
      </c>
      <c r="O1634" t="s">
        <v>52</v>
      </c>
      <c r="P1634" t="s">
        <v>53</v>
      </c>
      <c r="T1634" t="s">
        <v>5058</v>
      </c>
      <c r="V1634" t="s">
        <v>3266</v>
      </c>
      <c r="W1634" t="s">
        <v>56</v>
      </c>
      <c r="X1634" t="s">
        <v>5059</v>
      </c>
      <c r="Y1634" t="s">
        <v>4275</v>
      </c>
      <c r="Z1634" s="3">
        <v>7</v>
      </c>
      <c r="AA1634" t="s">
        <v>5060</v>
      </c>
      <c r="AB1634" t="s">
        <v>5061</v>
      </c>
      <c r="AC1634" t="s">
        <v>61</v>
      </c>
      <c r="AD1634" t="s">
        <v>61</v>
      </c>
      <c r="AE1634" t="s">
        <v>5062</v>
      </c>
      <c r="AF1634" t="s">
        <v>63</v>
      </c>
      <c r="AH1634">
        <v>0</v>
      </c>
      <c r="AI1634" s="2">
        <v>45712</v>
      </c>
      <c r="AJ1634" t="s">
        <v>64</v>
      </c>
      <c r="AK1634" t="s">
        <v>64</v>
      </c>
      <c r="AL1634" t="s">
        <v>5063</v>
      </c>
      <c r="AN1634" s="3">
        <v>73.7</v>
      </c>
      <c r="AO1634" t="s">
        <v>5061</v>
      </c>
      <c r="AP1634" t="s">
        <v>64</v>
      </c>
      <c r="AQ1634" t="s">
        <v>5062</v>
      </c>
      <c r="AR1634">
        <v>1496</v>
      </c>
      <c r="AS1634" t="s">
        <v>66</v>
      </c>
    </row>
    <row r="1635" spans="1:45" ht="16" x14ac:dyDescent="0.2">
      <c r="A1635">
        <v>3917</v>
      </c>
      <c r="B1635">
        <v>3917</v>
      </c>
      <c r="C1635" s="2">
        <v>45712.041666666657</v>
      </c>
      <c r="D1635" t="s">
        <v>1814</v>
      </c>
      <c r="E1635" t="s">
        <v>4510</v>
      </c>
      <c r="F1635" s="3">
        <v>22.97</v>
      </c>
      <c r="G1635" t="s">
        <v>47</v>
      </c>
      <c r="H1635" s="3">
        <v>0</v>
      </c>
      <c r="I1635" t="s">
        <v>48</v>
      </c>
      <c r="J1635">
        <v>2710</v>
      </c>
      <c r="K1635" t="s">
        <v>49</v>
      </c>
      <c r="L1635" t="s">
        <v>50</v>
      </c>
      <c r="M1635" t="s">
        <v>51</v>
      </c>
      <c r="N1635">
        <v>940</v>
      </c>
      <c r="O1635" t="s">
        <v>52</v>
      </c>
      <c r="P1635" t="s">
        <v>53</v>
      </c>
      <c r="T1635" t="s">
        <v>5064</v>
      </c>
      <c r="U1635" t="s">
        <v>5065</v>
      </c>
      <c r="V1635" t="s">
        <v>3239</v>
      </c>
      <c r="W1635" t="s">
        <v>56</v>
      </c>
      <c r="X1635" t="s">
        <v>5066</v>
      </c>
      <c r="Y1635" t="s">
        <v>2061</v>
      </c>
      <c r="Z1635" s="3">
        <v>19</v>
      </c>
      <c r="AA1635" t="s">
        <v>5067</v>
      </c>
      <c r="AB1635" t="s">
        <v>5054</v>
      </c>
      <c r="AC1635" t="s">
        <v>61</v>
      </c>
      <c r="AD1635" t="s">
        <v>61</v>
      </c>
      <c r="AE1635" t="s">
        <v>5068</v>
      </c>
      <c r="AF1635" t="s">
        <v>63</v>
      </c>
      <c r="AH1635">
        <v>0</v>
      </c>
      <c r="AI1635" s="2">
        <v>45712</v>
      </c>
      <c r="AJ1635" t="s">
        <v>64</v>
      </c>
      <c r="AK1635" t="s">
        <v>64</v>
      </c>
      <c r="AL1635" t="s">
        <v>5069</v>
      </c>
      <c r="AM1635" t="s">
        <v>5065</v>
      </c>
      <c r="AN1635" s="3">
        <v>22.97</v>
      </c>
      <c r="AO1635" t="s">
        <v>5054</v>
      </c>
      <c r="AP1635" t="s">
        <v>64</v>
      </c>
      <c r="AQ1635" t="s">
        <v>5068</v>
      </c>
      <c r="AR1635">
        <v>1483</v>
      </c>
      <c r="AS1635" t="s">
        <v>66</v>
      </c>
    </row>
    <row r="1636" spans="1:45" ht="16" x14ac:dyDescent="0.2">
      <c r="A1636">
        <v>3933</v>
      </c>
      <c r="B1636">
        <v>3933</v>
      </c>
      <c r="C1636" s="2">
        <v>45712.041666666657</v>
      </c>
      <c r="D1636" t="s">
        <v>1782</v>
      </c>
      <c r="E1636" t="s">
        <v>5070</v>
      </c>
      <c r="F1636" s="3">
        <v>469.39</v>
      </c>
      <c r="G1636" t="s">
        <v>47</v>
      </c>
      <c r="H1636" s="3">
        <v>0</v>
      </c>
      <c r="I1636" t="s">
        <v>48</v>
      </c>
      <c r="J1636">
        <v>2704</v>
      </c>
      <c r="K1636" t="s">
        <v>49</v>
      </c>
      <c r="L1636" t="s">
        <v>50</v>
      </c>
      <c r="M1636" t="s">
        <v>51</v>
      </c>
      <c r="N1636">
        <v>940</v>
      </c>
      <c r="O1636" t="s">
        <v>52</v>
      </c>
      <c r="P1636" t="s">
        <v>53</v>
      </c>
      <c r="T1636" t="s">
        <v>3624</v>
      </c>
      <c r="U1636" t="s">
        <v>5071</v>
      </c>
      <c r="V1636" t="s">
        <v>3224</v>
      </c>
      <c r="W1636" t="s">
        <v>56</v>
      </c>
      <c r="X1636" t="s">
        <v>5072</v>
      </c>
      <c r="Y1636" t="s">
        <v>231</v>
      </c>
      <c r="Z1636" s="3">
        <v>19</v>
      </c>
      <c r="AA1636" t="s">
        <v>3627</v>
      </c>
      <c r="AB1636" t="s">
        <v>5073</v>
      </c>
      <c r="AC1636" t="s">
        <v>61</v>
      </c>
      <c r="AD1636" t="s">
        <v>61</v>
      </c>
      <c r="AE1636" t="s">
        <v>5074</v>
      </c>
      <c r="AF1636" t="s">
        <v>63</v>
      </c>
      <c r="AH1636">
        <v>0</v>
      </c>
      <c r="AI1636" s="2">
        <v>45712</v>
      </c>
      <c r="AJ1636" t="s">
        <v>64</v>
      </c>
      <c r="AK1636" t="s">
        <v>64</v>
      </c>
      <c r="AL1636" t="s">
        <v>5075</v>
      </c>
      <c r="AM1636" t="s">
        <v>5071</v>
      </c>
      <c r="AN1636" s="3">
        <v>469.39</v>
      </c>
      <c r="AO1636" t="s">
        <v>5073</v>
      </c>
      <c r="AP1636" t="s">
        <v>64</v>
      </c>
      <c r="AQ1636" t="s">
        <v>5074</v>
      </c>
      <c r="AR1636">
        <v>1484</v>
      </c>
      <c r="AS1636" t="s">
        <v>66</v>
      </c>
    </row>
    <row r="1637" spans="1:45" ht="16" x14ac:dyDescent="0.2">
      <c r="A1637">
        <v>3919</v>
      </c>
      <c r="B1637">
        <v>3919</v>
      </c>
      <c r="C1637" s="2">
        <v>45712.041666666657</v>
      </c>
      <c r="D1637" t="s">
        <v>1814</v>
      </c>
      <c r="E1637" t="s">
        <v>68</v>
      </c>
      <c r="F1637" s="3">
        <v>5.39</v>
      </c>
      <c r="G1637" t="s">
        <v>47</v>
      </c>
      <c r="H1637" s="3">
        <v>0</v>
      </c>
      <c r="I1637" t="s">
        <v>48</v>
      </c>
      <c r="J1637">
        <v>2710</v>
      </c>
      <c r="K1637" t="s">
        <v>49</v>
      </c>
      <c r="L1637" t="s">
        <v>50</v>
      </c>
      <c r="M1637" t="s">
        <v>51</v>
      </c>
      <c r="N1637">
        <v>940</v>
      </c>
      <c r="O1637" t="s">
        <v>52</v>
      </c>
      <c r="P1637" t="s">
        <v>53</v>
      </c>
      <c r="T1637" t="s">
        <v>4205</v>
      </c>
      <c r="U1637" t="s">
        <v>5076</v>
      </c>
      <c r="V1637" t="s">
        <v>3188</v>
      </c>
      <c r="W1637" t="s">
        <v>56</v>
      </c>
      <c r="X1637" t="s">
        <v>5077</v>
      </c>
      <c r="Y1637" t="s">
        <v>72</v>
      </c>
      <c r="Z1637" s="3">
        <v>19</v>
      </c>
      <c r="AA1637" t="s">
        <v>4208</v>
      </c>
      <c r="AB1637" t="s">
        <v>5073</v>
      </c>
      <c r="AC1637" t="s">
        <v>61</v>
      </c>
      <c r="AD1637" t="s">
        <v>61</v>
      </c>
      <c r="AE1637" t="s">
        <v>5078</v>
      </c>
      <c r="AF1637" t="s">
        <v>63</v>
      </c>
      <c r="AH1637">
        <v>0</v>
      </c>
      <c r="AI1637" s="2">
        <v>45712</v>
      </c>
      <c r="AJ1637" t="s">
        <v>64</v>
      </c>
      <c r="AK1637" t="s">
        <v>64</v>
      </c>
      <c r="AL1637" t="s">
        <v>5079</v>
      </c>
      <c r="AM1637" t="s">
        <v>5076</v>
      </c>
      <c r="AN1637" s="3">
        <v>5.39</v>
      </c>
      <c r="AO1637" t="s">
        <v>5073</v>
      </c>
      <c r="AP1637" t="s">
        <v>64</v>
      </c>
      <c r="AQ1637" t="s">
        <v>5078</v>
      </c>
      <c r="AR1637">
        <v>1485</v>
      </c>
      <c r="AS1637" t="s">
        <v>66</v>
      </c>
    </row>
    <row r="1638" spans="1:45" ht="16" x14ac:dyDescent="0.2">
      <c r="A1638">
        <v>4076</v>
      </c>
      <c r="B1638">
        <v>4076</v>
      </c>
      <c r="C1638" s="2">
        <v>45712.041666666657</v>
      </c>
      <c r="D1638" t="s">
        <v>1538</v>
      </c>
      <c r="E1638" t="s">
        <v>5080</v>
      </c>
      <c r="F1638" s="3">
        <v>40070</v>
      </c>
      <c r="G1638" t="s">
        <v>47</v>
      </c>
      <c r="H1638" s="3">
        <v>0</v>
      </c>
      <c r="I1638" t="s">
        <v>104</v>
      </c>
      <c r="J1638">
        <v>940</v>
      </c>
      <c r="K1638" t="s">
        <v>52</v>
      </c>
      <c r="L1638" t="s">
        <v>53</v>
      </c>
      <c r="N1638">
        <v>3200</v>
      </c>
      <c r="O1638" t="s">
        <v>49</v>
      </c>
      <c r="P1638" t="s">
        <v>105</v>
      </c>
      <c r="Q1638" t="s">
        <v>106</v>
      </c>
      <c r="T1638" t="s">
        <v>5081</v>
      </c>
      <c r="U1638" t="s">
        <v>5082</v>
      </c>
      <c r="V1638" t="s">
        <v>3420</v>
      </c>
      <c r="W1638" t="s">
        <v>56</v>
      </c>
      <c r="X1638" t="s">
        <v>5083</v>
      </c>
      <c r="Y1638" t="s">
        <v>5084</v>
      </c>
      <c r="Z1638" s="3">
        <v>16</v>
      </c>
      <c r="AA1638" t="s">
        <v>5085</v>
      </c>
      <c r="AB1638" t="s">
        <v>5086</v>
      </c>
      <c r="AC1638" t="s">
        <v>61</v>
      </c>
      <c r="AD1638" t="s">
        <v>61</v>
      </c>
      <c r="AE1638" t="s">
        <v>5087</v>
      </c>
      <c r="AF1638" t="s">
        <v>63</v>
      </c>
      <c r="AH1638">
        <v>0</v>
      </c>
      <c r="AI1638" s="2">
        <v>45712</v>
      </c>
      <c r="AJ1638" t="s">
        <v>64</v>
      </c>
      <c r="AK1638" t="s">
        <v>64</v>
      </c>
      <c r="AL1638" t="s">
        <v>5088</v>
      </c>
      <c r="AM1638" t="s">
        <v>5082</v>
      </c>
      <c r="AN1638" s="3">
        <v>47086</v>
      </c>
      <c r="AO1638" t="s">
        <v>5086</v>
      </c>
      <c r="AP1638" t="s">
        <v>64</v>
      </c>
      <c r="AQ1638" t="s">
        <v>5087</v>
      </c>
      <c r="AR1638">
        <v>1488</v>
      </c>
      <c r="AS1638" t="s">
        <v>66</v>
      </c>
    </row>
    <row r="1639" spans="1:45" ht="16" x14ac:dyDescent="0.2">
      <c r="A1639">
        <v>3920</v>
      </c>
      <c r="B1639">
        <v>3920</v>
      </c>
      <c r="C1639" s="2">
        <v>45712.416307870371</v>
      </c>
      <c r="E1639" t="s">
        <v>1231</v>
      </c>
      <c r="F1639" s="3">
        <v>146.38</v>
      </c>
      <c r="G1639" t="s">
        <v>47</v>
      </c>
      <c r="H1639" s="3">
        <v>0</v>
      </c>
      <c r="I1639" t="s">
        <v>104</v>
      </c>
      <c r="J1639">
        <v>941</v>
      </c>
      <c r="K1639" t="s">
        <v>52</v>
      </c>
      <c r="L1639" t="s">
        <v>53</v>
      </c>
      <c r="N1639">
        <v>705</v>
      </c>
      <c r="O1639" t="s">
        <v>52</v>
      </c>
      <c r="P1639" t="s">
        <v>53</v>
      </c>
      <c r="T1639" t="s">
        <v>4969</v>
      </c>
      <c r="U1639" t="s">
        <v>5089</v>
      </c>
      <c r="Z1639" s="3"/>
      <c r="AF1639" t="s">
        <v>63</v>
      </c>
      <c r="AH1639">
        <v>0</v>
      </c>
      <c r="AI1639" s="2">
        <v>45712</v>
      </c>
      <c r="AJ1639" t="s">
        <v>64</v>
      </c>
      <c r="AK1639" t="s">
        <v>64</v>
      </c>
      <c r="AL1639" t="s">
        <v>5090</v>
      </c>
      <c r="AM1639" t="s">
        <v>5089</v>
      </c>
      <c r="AN1639" s="3"/>
      <c r="AP1639" t="s">
        <v>64</v>
      </c>
      <c r="AR1639">
        <v>1486</v>
      </c>
      <c r="AS1639" t="s">
        <v>66</v>
      </c>
    </row>
    <row r="1640" spans="1:45" ht="16" x14ac:dyDescent="0.2">
      <c r="A1640">
        <v>4004</v>
      </c>
      <c r="B1640">
        <v>4004</v>
      </c>
      <c r="C1640" s="2">
        <v>45712.416307870371</v>
      </c>
      <c r="D1640" t="s">
        <v>1761</v>
      </c>
      <c r="E1640" t="s">
        <v>5091</v>
      </c>
      <c r="F1640" s="3">
        <v>73.19</v>
      </c>
      <c r="G1640" t="s">
        <v>47</v>
      </c>
      <c r="H1640" s="3">
        <v>0</v>
      </c>
      <c r="I1640" t="s">
        <v>48</v>
      </c>
      <c r="J1640">
        <v>2563</v>
      </c>
      <c r="K1640" t="s">
        <v>49</v>
      </c>
      <c r="L1640" t="s">
        <v>50</v>
      </c>
      <c r="M1640" t="s">
        <v>51</v>
      </c>
      <c r="N1640">
        <v>941</v>
      </c>
      <c r="O1640" t="s">
        <v>52</v>
      </c>
      <c r="P1640" t="s">
        <v>53</v>
      </c>
      <c r="T1640" t="s">
        <v>4967</v>
      </c>
      <c r="U1640" t="s">
        <v>5092</v>
      </c>
      <c r="V1640" t="s">
        <v>3165</v>
      </c>
      <c r="W1640" t="s">
        <v>56</v>
      </c>
      <c r="X1640" t="s">
        <v>5093</v>
      </c>
      <c r="Y1640" t="s">
        <v>4275</v>
      </c>
      <c r="Z1640" s="3">
        <v>7</v>
      </c>
      <c r="AA1640" t="s">
        <v>4969</v>
      </c>
      <c r="AB1640" t="s">
        <v>5061</v>
      </c>
      <c r="AC1640" t="s">
        <v>61</v>
      </c>
      <c r="AD1640" t="s">
        <v>61</v>
      </c>
      <c r="AE1640" t="s">
        <v>5094</v>
      </c>
      <c r="AF1640" t="s">
        <v>63</v>
      </c>
      <c r="AH1640">
        <v>0</v>
      </c>
      <c r="AI1640" s="2">
        <v>45712</v>
      </c>
      <c r="AJ1640" t="s">
        <v>64</v>
      </c>
      <c r="AK1640" t="s">
        <v>64</v>
      </c>
      <c r="AL1640" t="s">
        <v>5095</v>
      </c>
      <c r="AM1640" t="s">
        <v>5092</v>
      </c>
      <c r="AN1640" s="3">
        <v>146.38</v>
      </c>
      <c r="AO1640" t="s">
        <v>5061</v>
      </c>
      <c r="AP1640" t="s">
        <v>64</v>
      </c>
      <c r="AQ1640" t="s">
        <v>5094</v>
      </c>
      <c r="AR1640">
        <v>1487</v>
      </c>
      <c r="AS1640" t="s">
        <v>66</v>
      </c>
    </row>
    <row r="1641" spans="1:45" ht="16" x14ac:dyDescent="0.2">
      <c r="A1641">
        <v>4005</v>
      </c>
      <c r="B1641">
        <v>4005</v>
      </c>
      <c r="C1641" s="2">
        <v>45712.416307870371</v>
      </c>
      <c r="D1641" t="s">
        <v>1761</v>
      </c>
      <c r="E1641" t="s">
        <v>5096</v>
      </c>
      <c r="F1641" s="3">
        <v>73.19</v>
      </c>
      <c r="G1641" t="s">
        <v>47</v>
      </c>
      <c r="H1641" s="3">
        <v>0</v>
      </c>
      <c r="I1641" t="s">
        <v>48</v>
      </c>
      <c r="J1641">
        <v>2900</v>
      </c>
      <c r="K1641" t="s">
        <v>49</v>
      </c>
      <c r="L1641" t="s">
        <v>50</v>
      </c>
      <c r="M1641" t="s">
        <v>51</v>
      </c>
      <c r="N1641">
        <v>941</v>
      </c>
      <c r="O1641" t="s">
        <v>52</v>
      </c>
      <c r="P1641" t="s">
        <v>53</v>
      </c>
      <c r="T1641" t="s">
        <v>4967</v>
      </c>
      <c r="U1641" t="s">
        <v>5092</v>
      </c>
      <c r="V1641" t="s">
        <v>3165</v>
      </c>
      <c r="W1641" t="s">
        <v>56</v>
      </c>
      <c r="X1641" t="s">
        <v>5093</v>
      </c>
      <c r="Y1641" t="s">
        <v>4275</v>
      </c>
      <c r="Z1641" s="3">
        <v>7</v>
      </c>
      <c r="AA1641" t="s">
        <v>4969</v>
      </c>
      <c r="AB1641" t="s">
        <v>5061</v>
      </c>
      <c r="AC1641" t="s">
        <v>61</v>
      </c>
      <c r="AD1641" t="s">
        <v>61</v>
      </c>
      <c r="AE1641" t="s">
        <v>5094</v>
      </c>
      <c r="AF1641" t="s">
        <v>63</v>
      </c>
      <c r="AH1641">
        <v>0</v>
      </c>
      <c r="AI1641" s="2">
        <v>45712</v>
      </c>
      <c r="AJ1641" t="s">
        <v>64</v>
      </c>
      <c r="AK1641" t="s">
        <v>64</v>
      </c>
      <c r="AL1641" t="s">
        <v>5095</v>
      </c>
      <c r="AM1641" t="s">
        <v>5092</v>
      </c>
      <c r="AN1641" s="3">
        <v>146.38</v>
      </c>
      <c r="AO1641" t="s">
        <v>5061</v>
      </c>
      <c r="AP1641" t="s">
        <v>64</v>
      </c>
      <c r="AQ1641" t="s">
        <v>5094</v>
      </c>
      <c r="AR1641">
        <v>1487</v>
      </c>
      <c r="AS1641" t="s">
        <v>66</v>
      </c>
    </row>
    <row r="1642" spans="1:45" ht="16" x14ac:dyDescent="0.2">
      <c r="A1642">
        <v>3945</v>
      </c>
      <c r="B1642">
        <v>3945</v>
      </c>
      <c r="C1642" s="2">
        <v>45713</v>
      </c>
      <c r="E1642" t="s">
        <v>5097</v>
      </c>
      <c r="F1642" s="3">
        <v>539.29999999999995</v>
      </c>
      <c r="G1642" t="s">
        <v>47</v>
      </c>
      <c r="H1642" s="3">
        <v>0</v>
      </c>
      <c r="I1642" t="s">
        <v>104</v>
      </c>
      <c r="J1642">
        <v>562</v>
      </c>
      <c r="K1642" t="s">
        <v>52</v>
      </c>
      <c r="L1642" t="s">
        <v>53</v>
      </c>
      <c r="N1642">
        <v>705</v>
      </c>
      <c r="O1642" t="s">
        <v>52</v>
      </c>
      <c r="P1642" t="s">
        <v>53</v>
      </c>
      <c r="T1642" t="s">
        <v>5098</v>
      </c>
      <c r="Z1642" s="3"/>
      <c r="AF1642" t="s">
        <v>63</v>
      </c>
      <c r="AH1642">
        <v>0</v>
      </c>
      <c r="AI1642" s="2">
        <v>45713</v>
      </c>
      <c r="AJ1642" t="s">
        <v>64</v>
      </c>
      <c r="AK1642" t="s">
        <v>64</v>
      </c>
      <c r="AL1642" t="s">
        <v>5099</v>
      </c>
      <c r="AN1642" s="3"/>
      <c r="AP1642" t="s">
        <v>64</v>
      </c>
      <c r="AR1642">
        <v>1500</v>
      </c>
      <c r="AS1642" t="s">
        <v>66</v>
      </c>
    </row>
    <row r="1643" spans="1:45" ht="16" x14ac:dyDescent="0.2">
      <c r="A1643">
        <v>3953</v>
      </c>
      <c r="B1643">
        <v>3953</v>
      </c>
      <c r="C1643" s="2">
        <v>45713</v>
      </c>
      <c r="D1643" t="s">
        <v>1761</v>
      </c>
      <c r="E1643" t="s">
        <v>5100</v>
      </c>
      <c r="F1643" s="3">
        <v>12.82</v>
      </c>
      <c r="G1643" t="s">
        <v>47</v>
      </c>
      <c r="H1643" s="3">
        <v>0</v>
      </c>
      <c r="I1643" t="s">
        <v>48</v>
      </c>
      <c r="J1643">
        <v>2561</v>
      </c>
      <c r="K1643" t="s">
        <v>49</v>
      </c>
      <c r="L1643" t="s">
        <v>50</v>
      </c>
      <c r="M1643" t="s">
        <v>51</v>
      </c>
      <c r="N1643">
        <v>562</v>
      </c>
      <c r="O1643" t="s">
        <v>52</v>
      </c>
      <c r="P1643" t="s">
        <v>53</v>
      </c>
      <c r="T1643" t="s">
        <v>5101</v>
      </c>
      <c r="V1643" t="s">
        <v>3253</v>
      </c>
      <c r="W1643" t="s">
        <v>56</v>
      </c>
      <c r="X1643" t="s">
        <v>5102</v>
      </c>
      <c r="Y1643" t="s">
        <v>5103</v>
      </c>
      <c r="Z1643" s="3">
        <v>0</v>
      </c>
      <c r="AA1643" t="s">
        <v>5104</v>
      </c>
      <c r="AB1643" t="s">
        <v>5105</v>
      </c>
      <c r="AC1643" t="s">
        <v>61</v>
      </c>
      <c r="AD1643" t="s">
        <v>61</v>
      </c>
      <c r="AE1643" t="s">
        <v>5106</v>
      </c>
      <c r="AF1643" t="s">
        <v>63</v>
      </c>
      <c r="AH1643">
        <v>0</v>
      </c>
      <c r="AI1643" s="2">
        <v>45713</v>
      </c>
      <c r="AJ1643" t="s">
        <v>64</v>
      </c>
      <c r="AK1643" t="s">
        <v>64</v>
      </c>
      <c r="AL1643" t="s">
        <v>5107</v>
      </c>
      <c r="AN1643" s="3">
        <v>99.52</v>
      </c>
      <c r="AO1643" t="s">
        <v>5105</v>
      </c>
      <c r="AP1643" t="s">
        <v>64</v>
      </c>
      <c r="AQ1643" t="s">
        <v>5106</v>
      </c>
      <c r="AR1643">
        <v>1497</v>
      </c>
      <c r="AS1643" t="s">
        <v>66</v>
      </c>
    </row>
    <row r="1644" spans="1:45" ht="16" x14ac:dyDescent="0.2">
      <c r="A1644">
        <v>3954</v>
      </c>
      <c r="B1644">
        <v>3954</v>
      </c>
      <c r="C1644" s="2">
        <v>45713</v>
      </c>
      <c r="D1644" t="s">
        <v>1761</v>
      </c>
      <c r="E1644" t="s">
        <v>5108</v>
      </c>
      <c r="F1644" s="3">
        <v>86.7</v>
      </c>
      <c r="G1644" t="s">
        <v>47</v>
      </c>
      <c r="H1644" s="3">
        <v>19</v>
      </c>
      <c r="I1644" t="s">
        <v>48</v>
      </c>
      <c r="J1644">
        <v>2810</v>
      </c>
      <c r="K1644" t="s">
        <v>49</v>
      </c>
      <c r="L1644" t="s">
        <v>50</v>
      </c>
      <c r="M1644" t="s">
        <v>51</v>
      </c>
      <c r="N1644">
        <v>562</v>
      </c>
      <c r="O1644" t="s">
        <v>52</v>
      </c>
      <c r="P1644" t="s">
        <v>53</v>
      </c>
      <c r="T1644" t="s">
        <v>5101</v>
      </c>
      <c r="V1644" t="s">
        <v>3253</v>
      </c>
      <c r="W1644" t="s">
        <v>56</v>
      </c>
      <c r="X1644" t="s">
        <v>5102</v>
      </c>
      <c r="Y1644" t="s">
        <v>5103</v>
      </c>
      <c r="Z1644" s="3">
        <v>0</v>
      </c>
      <c r="AA1644" t="s">
        <v>5104</v>
      </c>
      <c r="AB1644" t="s">
        <v>5105</v>
      </c>
      <c r="AC1644" t="s">
        <v>61</v>
      </c>
      <c r="AD1644" t="s">
        <v>61</v>
      </c>
      <c r="AE1644" t="s">
        <v>5106</v>
      </c>
      <c r="AF1644" t="s">
        <v>63</v>
      </c>
      <c r="AH1644">
        <v>59</v>
      </c>
      <c r="AI1644" s="2">
        <v>45713</v>
      </c>
      <c r="AJ1644" t="s">
        <v>64</v>
      </c>
      <c r="AK1644" t="s">
        <v>64</v>
      </c>
      <c r="AL1644" t="s">
        <v>5107</v>
      </c>
      <c r="AN1644" s="3">
        <v>99.52</v>
      </c>
      <c r="AO1644" t="s">
        <v>5105</v>
      </c>
      <c r="AP1644" t="s">
        <v>64</v>
      </c>
      <c r="AQ1644" t="s">
        <v>5106</v>
      </c>
      <c r="AR1644">
        <v>1497</v>
      </c>
      <c r="AS1644" t="s">
        <v>66</v>
      </c>
    </row>
    <row r="1645" spans="1:45" ht="16" x14ac:dyDescent="0.2">
      <c r="A1645">
        <v>3963</v>
      </c>
      <c r="B1645">
        <v>3963</v>
      </c>
      <c r="C1645" s="2">
        <v>45713</v>
      </c>
      <c r="D1645" t="s">
        <v>1814</v>
      </c>
      <c r="E1645" t="s">
        <v>5109</v>
      </c>
      <c r="F1645" s="3">
        <v>19.600000000000001</v>
      </c>
      <c r="G1645" t="s">
        <v>47</v>
      </c>
      <c r="H1645" s="3">
        <v>0</v>
      </c>
      <c r="I1645" t="s">
        <v>48</v>
      </c>
      <c r="J1645">
        <v>2560</v>
      </c>
      <c r="K1645" t="s">
        <v>49</v>
      </c>
      <c r="L1645" t="s">
        <v>50</v>
      </c>
      <c r="M1645" t="s">
        <v>51</v>
      </c>
      <c r="N1645">
        <v>561</v>
      </c>
      <c r="O1645" t="s">
        <v>52</v>
      </c>
      <c r="P1645" t="s">
        <v>53</v>
      </c>
      <c r="T1645" t="s">
        <v>5110</v>
      </c>
      <c r="U1645" t="s">
        <v>5111</v>
      </c>
      <c r="V1645" t="s">
        <v>3334</v>
      </c>
      <c r="W1645" t="s">
        <v>56</v>
      </c>
      <c r="X1645" t="s">
        <v>5112</v>
      </c>
      <c r="Y1645" t="s">
        <v>5113</v>
      </c>
      <c r="Z1645" s="3">
        <v>0</v>
      </c>
      <c r="AA1645" t="s">
        <v>5114</v>
      </c>
      <c r="AB1645" t="s">
        <v>5105</v>
      </c>
      <c r="AC1645" t="s">
        <v>61</v>
      </c>
      <c r="AD1645" t="s">
        <v>61</v>
      </c>
      <c r="AE1645" t="s">
        <v>5115</v>
      </c>
      <c r="AF1645" t="s">
        <v>63</v>
      </c>
      <c r="AH1645">
        <v>0</v>
      </c>
      <c r="AI1645" s="2">
        <v>45713</v>
      </c>
      <c r="AJ1645" t="s">
        <v>64</v>
      </c>
      <c r="AK1645" t="s">
        <v>64</v>
      </c>
      <c r="AL1645" t="s">
        <v>5116</v>
      </c>
      <c r="AM1645" t="s">
        <v>5111</v>
      </c>
      <c r="AN1645" s="3">
        <v>19.600000000000001</v>
      </c>
      <c r="AO1645" t="s">
        <v>5105</v>
      </c>
      <c r="AP1645" t="s">
        <v>64</v>
      </c>
      <c r="AQ1645" t="s">
        <v>5115</v>
      </c>
      <c r="AR1645">
        <v>1511</v>
      </c>
      <c r="AS1645" t="s">
        <v>66</v>
      </c>
    </row>
    <row r="1646" spans="1:45" ht="16" x14ac:dyDescent="0.2">
      <c r="A1646">
        <v>3994</v>
      </c>
      <c r="B1646">
        <v>3994</v>
      </c>
      <c r="C1646" s="2">
        <v>45713</v>
      </c>
      <c r="D1646" t="s">
        <v>1761</v>
      </c>
      <c r="E1646" t="s">
        <v>4330</v>
      </c>
      <c r="F1646" s="3">
        <v>22.78</v>
      </c>
      <c r="G1646" t="s">
        <v>47</v>
      </c>
      <c r="H1646" s="3">
        <v>0</v>
      </c>
      <c r="I1646" t="s">
        <v>48</v>
      </c>
      <c r="J1646">
        <v>2720</v>
      </c>
      <c r="K1646" t="s">
        <v>49</v>
      </c>
      <c r="L1646" t="s">
        <v>50</v>
      </c>
      <c r="M1646" t="s">
        <v>51</v>
      </c>
      <c r="N1646">
        <v>942</v>
      </c>
      <c r="O1646" t="s">
        <v>52</v>
      </c>
      <c r="P1646" t="s">
        <v>53</v>
      </c>
      <c r="T1646" t="s">
        <v>5117</v>
      </c>
      <c r="U1646" t="s">
        <v>5118</v>
      </c>
      <c r="V1646" t="s">
        <v>3450</v>
      </c>
      <c r="W1646" t="s">
        <v>56</v>
      </c>
      <c r="X1646" t="s">
        <v>5119</v>
      </c>
      <c r="Y1646" t="s">
        <v>2036</v>
      </c>
      <c r="Z1646" s="3">
        <v>19</v>
      </c>
      <c r="AA1646" t="s">
        <v>5120</v>
      </c>
      <c r="AB1646" t="s">
        <v>5049</v>
      </c>
      <c r="AC1646" t="s">
        <v>61</v>
      </c>
      <c r="AD1646" t="s">
        <v>61</v>
      </c>
      <c r="AE1646" t="s">
        <v>5121</v>
      </c>
      <c r="AF1646" t="s">
        <v>63</v>
      </c>
      <c r="AH1646">
        <v>0</v>
      </c>
      <c r="AI1646" s="2">
        <v>45713</v>
      </c>
      <c r="AJ1646" t="s">
        <v>64</v>
      </c>
      <c r="AK1646" t="s">
        <v>64</v>
      </c>
      <c r="AL1646" t="s">
        <v>5122</v>
      </c>
      <c r="AM1646" t="s">
        <v>5118</v>
      </c>
      <c r="AN1646" s="3">
        <v>22.78</v>
      </c>
      <c r="AO1646" t="s">
        <v>5049</v>
      </c>
      <c r="AP1646" t="s">
        <v>64</v>
      </c>
      <c r="AQ1646" t="s">
        <v>5121</v>
      </c>
      <c r="AR1646">
        <v>1513</v>
      </c>
      <c r="AS1646" t="s">
        <v>66</v>
      </c>
    </row>
    <row r="1647" spans="1:45" ht="16" x14ac:dyDescent="0.2">
      <c r="A1647">
        <v>3995</v>
      </c>
      <c r="B1647">
        <v>3995</v>
      </c>
      <c r="C1647" s="2">
        <v>45713</v>
      </c>
      <c r="D1647" t="s">
        <v>1748</v>
      </c>
      <c r="E1647" t="s">
        <v>5123</v>
      </c>
      <c r="F1647" s="3">
        <v>0.4</v>
      </c>
      <c r="G1647" t="s">
        <v>47</v>
      </c>
      <c r="H1647" s="3">
        <v>0</v>
      </c>
      <c r="I1647" t="s">
        <v>48</v>
      </c>
      <c r="J1647">
        <v>2705</v>
      </c>
      <c r="K1647" t="s">
        <v>49</v>
      </c>
      <c r="L1647" t="s">
        <v>50</v>
      </c>
      <c r="M1647" t="s">
        <v>51</v>
      </c>
      <c r="N1647">
        <v>942</v>
      </c>
      <c r="O1647" t="s">
        <v>52</v>
      </c>
      <c r="P1647" t="s">
        <v>53</v>
      </c>
      <c r="T1647" t="s">
        <v>5117</v>
      </c>
      <c r="U1647" t="s">
        <v>5118</v>
      </c>
      <c r="V1647" t="s">
        <v>3450</v>
      </c>
      <c r="W1647" t="s">
        <v>56</v>
      </c>
      <c r="X1647" t="s">
        <v>5119</v>
      </c>
      <c r="Y1647" t="s">
        <v>2036</v>
      </c>
      <c r="Z1647" s="3">
        <v>19</v>
      </c>
      <c r="AA1647" t="s">
        <v>5120</v>
      </c>
      <c r="AB1647" t="s">
        <v>5049</v>
      </c>
      <c r="AC1647" t="s">
        <v>61</v>
      </c>
      <c r="AD1647" t="s">
        <v>61</v>
      </c>
      <c r="AE1647" t="s">
        <v>5121</v>
      </c>
      <c r="AF1647" t="s">
        <v>63</v>
      </c>
      <c r="AH1647">
        <v>0</v>
      </c>
      <c r="AI1647" s="2">
        <v>45713</v>
      </c>
      <c r="AJ1647" t="s">
        <v>64</v>
      </c>
      <c r="AK1647" t="s">
        <v>64</v>
      </c>
      <c r="AL1647" t="s">
        <v>5122</v>
      </c>
      <c r="AM1647" t="s">
        <v>5118</v>
      </c>
      <c r="AN1647" s="3">
        <v>22.78</v>
      </c>
      <c r="AO1647" t="s">
        <v>5049</v>
      </c>
      <c r="AP1647" t="s">
        <v>64</v>
      </c>
      <c r="AQ1647" t="s">
        <v>5121</v>
      </c>
      <c r="AR1647">
        <v>1513</v>
      </c>
      <c r="AS1647" t="s">
        <v>66</v>
      </c>
    </row>
    <row r="1648" spans="1:45" ht="16" x14ac:dyDescent="0.2">
      <c r="A1648">
        <v>4017</v>
      </c>
      <c r="B1648">
        <v>4017</v>
      </c>
      <c r="C1648" s="2">
        <v>45713</v>
      </c>
      <c r="D1648" t="s">
        <v>1814</v>
      </c>
      <c r="E1648" t="s">
        <v>5124</v>
      </c>
      <c r="F1648" s="3">
        <v>11.2</v>
      </c>
      <c r="G1648" t="s">
        <v>47</v>
      </c>
      <c r="H1648" s="3">
        <v>0</v>
      </c>
      <c r="I1648" t="s">
        <v>48</v>
      </c>
      <c r="J1648">
        <v>2560</v>
      </c>
      <c r="K1648" t="s">
        <v>49</v>
      </c>
      <c r="L1648" t="s">
        <v>50</v>
      </c>
      <c r="M1648" t="s">
        <v>51</v>
      </c>
      <c r="N1648">
        <v>563</v>
      </c>
      <c r="O1648" t="s">
        <v>52</v>
      </c>
      <c r="P1648" t="s">
        <v>53</v>
      </c>
      <c r="T1648" t="s">
        <v>5110</v>
      </c>
      <c r="U1648" t="s">
        <v>5125</v>
      </c>
      <c r="V1648" t="s">
        <v>3363</v>
      </c>
      <c r="W1648" t="s">
        <v>56</v>
      </c>
      <c r="X1648" t="s">
        <v>5126</v>
      </c>
      <c r="Y1648" t="s">
        <v>5127</v>
      </c>
      <c r="Z1648" s="3">
        <v>0</v>
      </c>
      <c r="AA1648" t="s">
        <v>5114</v>
      </c>
      <c r="AB1648" t="s">
        <v>5105</v>
      </c>
      <c r="AC1648" t="s">
        <v>61</v>
      </c>
      <c r="AD1648" t="s">
        <v>61</v>
      </c>
      <c r="AE1648" t="s">
        <v>5128</v>
      </c>
      <c r="AF1648" t="s">
        <v>63</v>
      </c>
      <c r="AH1648">
        <v>0</v>
      </c>
      <c r="AI1648" s="2">
        <v>45713</v>
      </c>
      <c r="AJ1648" t="s">
        <v>64</v>
      </c>
      <c r="AK1648" t="s">
        <v>64</v>
      </c>
      <c r="AL1648" t="s">
        <v>5129</v>
      </c>
      <c r="AM1648" t="s">
        <v>5125</v>
      </c>
      <c r="AN1648" s="3">
        <v>19.600000000000001</v>
      </c>
      <c r="AO1648" t="s">
        <v>5105</v>
      </c>
      <c r="AP1648" t="s">
        <v>64</v>
      </c>
      <c r="AQ1648" t="s">
        <v>5128</v>
      </c>
      <c r="AR1648">
        <v>1531</v>
      </c>
      <c r="AS1648" t="s">
        <v>66</v>
      </c>
    </row>
    <row r="1649" spans="1:45" ht="16" x14ac:dyDescent="0.2">
      <c r="A1649">
        <v>4018</v>
      </c>
      <c r="B1649">
        <v>4018</v>
      </c>
      <c r="C1649" s="2">
        <v>45713</v>
      </c>
      <c r="D1649" t="s">
        <v>1814</v>
      </c>
      <c r="E1649" t="s">
        <v>5130</v>
      </c>
      <c r="F1649" s="3">
        <v>4.8</v>
      </c>
      <c r="G1649" t="s">
        <v>47</v>
      </c>
      <c r="H1649" s="3">
        <v>0</v>
      </c>
      <c r="I1649" t="s">
        <v>48</v>
      </c>
      <c r="J1649">
        <v>2564</v>
      </c>
      <c r="K1649" t="s">
        <v>49</v>
      </c>
      <c r="L1649" t="s">
        <v>50</v>
      </c>
      <c r="M1649" t="s">
        <v>51</v>
      </c>
      <c r="N1649">
        <v>563</v>
      </c>
      <c r="O1649" t="s">
        <v>52</v>
      </c>
      <c r="P1649" t="s">
        <v>53</v>
      </c>
      <c r="T1649" t="s">
        <v>5110</v>
      </c>
      <c r="U1649" t="s">
        <v>5125</v>
      </c>
      <c r="V1649" t="s">
        <v>3363</v>
      </c>
      <c r="W1649" t="s">
        <v>56</v>
      </c>
      <c r="X1649" t="s">
        <v>5126</v>
      </c>
      <c r="Y1649" t="s">
        <v>5127</v>
      </c>
      <c r="Z1649" s="3">
        <v>0</v>
      </c>
      <c r="AA1649" t="s">
        <v>5114</v>
      </c>
      <c r="AB1649" t="s">
        <v>5105</v>
      </c>
      <c r="AC1649" t="s">
        <v>61</v>
      </c>
      <c r="AD1649" t="s">
        <v>61</v>
      </c>
      <c r="AE1649" t="s">
        <v>5128</v>
      </c>
      <c r="AF1649" t="s">
        <v>63</v>
      </c>
      <c r="AH1649">
        <v>0</v>
      </c>
      <c r="AI1649" s="2">
        <v>45713</v>
      </c>
      <c r="AJ1649" t="s">
        <v>64</v>
      </c>
      <c r="AK1649" t="s">
        <v>64</v>
      </c>
      <c r="AL1649" t="s">
        <v>5129</v>
      </c>
      <c r="AM1649" t="s">
        <v>5125</v>
      </c>
      <c r="AN1649" s="3">
        <v>19.600000000000001</v>
      </c>
      <c r="AO1649" t="s">
        <v>5105</v>
      </c>
      <c r="AP1649" t="s">
        <v>64</v>
      </c>
      <c r="AQ1649" t="s">
        <v>5128</v>
      </c>
      <c r="AR1649">
        <v>1531</v>
      </c>
      <c r="AS1649" t="s">
        <v>66</v>
      </c>
    </row>
    <row r="1650" spans="1:45" ht="16" x14ac:dyDescent="0.2">
      <c r="A1650">
        <v>4019</v>
      </c>
      <c r="B1650">
        <v>4019</v>
      </c>
      <c r="C1650" s="2">
        <v>45713</v>
      </c>
      <c r="D1650" t="s">
        <v>1814</v>
      </c>
      <c r="E1650" t="s">
        <v>5131</v>
      </c>
      <c r="F1650" s="3">
        <v>3.6</v>
      </c>
      <c r="G1650" t="s">
        <v>47</v>
      </c>
      <c r="H1650" s="3">
        <v>0</v>
      </c>
      <c r="I1650" t="s">
        <v>48</v>
      </c>
      <c r="J1650">
        <v>2564</v>
      </c>
      <c r="K1650" t="s">
        <v>49</v>
      </c>
      <c r="L1650" t="s">
        <v>50</v>
      </c>
      <c r="M1650" t="s">
        <v>51</v>
      </c>
      <c r="N1650">
        <v>563</v>
      </c>
      <c r="O1650" t="s">
        <v>52</v>
      </c>
      <c r="P1650" t="s">
        <v>53</v>
      </c>
      <c r="T1650" t="s">
        <v>5110</v>
      </c>
      <c r="U1650" t="s">
        <v>5125</v>
      </c>
      <c r="V1650" t="s">
        <v>3363</v>
      </c>
      <c r="W1650" t="s">
        <v>56</v>
      </c>
      <c r="X1650" t="s">
        <v>5126</v>
      </c>
      <c r="Y1650" t="s">
        <v>5127</v>
      </c>
      <c r="Z1650" s="3">
        <v>0</v>
      </c>
      <c r="AA1650" t="s">
        <v>5114</v>
      </c>
      <c r="AB1650" t="s">
        <v>5105</v>
      </c>
      <c r="AC1650" t="s">
        <v>61</v>
      </c>
      <c r="AD1650" t="s">
        <v>61</v>
      </c>
      <c r="AE1650" t="s">
        <v>5128</v>
      </c>
      <c r="AF1650" t="s">
        <v>63</v>
      </c>
      <c r="AH1650">
        <v>0</v>
      </c>
      <c r="AI1650" s="2">
        <v>45713</v>
      </c>
      <c r="AJ1650" t="s">
        <v>64</v>
      </c>
      <c r="AK1650" t="s">
        <v>64</v>
      </c>
      <c r="AL1650" t="s">
        <v>5129</v>
      </c>
      <c r="AM1650" t="s">
        <v>5125</v>
      </c>
      <c r="AN1650" s="3">
        <v>19.600000000000001</v>
      </c>
      <c r="AO1650" t="s">
        <v>5105</v>
      </c>
      <c r="AP1650" t="s">
        <v>64</v>
      </c>
      <c r="AQ1650" t="s">
        <v>5128</v>
      </c>
      <c r="AR1650">
        <v>1531</v>
      </c>
      <c r="AS1650" t="s">
        <v>66</v>
      </c>
    </row>
    <row r="1651" spans="1:45" ht="16" x14ac:dyDescent="0.2">
      <c r="A1651">
        <v>4039</v>
      </c>
      <c r="B1651">
        <v>4039</v>
      </c>
      <c r="C1651" s="2">
        <v>45713</v>
      </c>
      <c r="D1651" t="s">
        <v>1761</v>
      </c>
      <c r="E1651" t="s">
        <v>5132</v>
      </c>
      <c r="F1651" s="3">
        <v>3.3</v>
      </c>
      <c r="G1651" t="s">
        <v>47</v>
      </c>
      <c r="H1651" s="3">
        <v>0</v>
      </c>
      <c r="I1651" t="s">
        <v>48</v>
      </c>
      <c r="J1651">
        <v>3270</v>
      </c>
      <c r="K1651" t="s">
        <v>49</v>
      </c>
      <c r="L1651" t="s">
        <v>50</v>
      </c>
      <c r="M1651" t="s">
        <v>106</v>
      </c>
      <c r="N1651">
        <v>562</v>
      </c>
      <c r="O1651" t="s">
        <v>52</v>
      </c>
      <c r="P1651" t="s">
        <v>53</v>
      </c>
      <c r="T1651" t="s">
        <v>5133</v>
      </c>
      <c r="U1651" t="s">
        <v>5134</v>
      </c>
      <c r="V1651" t="s">
        <v>3386</v>
      </c>
      <c r="W1651" t="s">
        <v>56</v>
      </c>
      <c r="X1651" t="s">
        <v>5135</v>
      </c>
      <c r="Y1651" t="s">
        <v>5136</v>
      </c>
      <c r="Z1651" s="3">
        <v>0</v>
      </c>
      <c r="AA1651" t="s">
        <v>5137</v>
      </c>
      <c r="AB1651" t="s">
        <v>5105</v>
      </c>
      <c r="AC1651" t="s">
        <v>61</v>
      </c>
      <c r="AD1651" t="s">
        <v>61</v>
      </c>
      <c r="AE1651" t="s">
        <v>5138</v>
      </c>
      <c r="AF1651" t="s">
        <v>63</v>
      </c>
      <c r="AH1651">
        <v>0</v>
      </c>
      <c r="AI1651" s="2">
        <v>45713</v>
      </c>
      <c r="AJ1651" t="s">
        <v>64</v>
      </c>
      <c r="AK1651" t="s">
        <v>64</v>
      </c>
      <c r="AL1651" t="s">
        <v>5139</v>
      </c>
      <c r="AM1651" t="s">
        <v>5134</v>
      </c>
      <c r="AN1651" s="3">
        <v>173.6</v>
      </c>
      <c r="AO1651" t="s">
        <v>5105</v>
      </c>
      <c r="AP1651" t="s">
        <v>64</v>
      </c>
      <c r="AQ1651" t="s">
        <v>5138</v>
      </c>
      <c r="AR1651">
        <v>1533</v>
      </c>
      <c r="AS1651" t="s">
        <v>66</v>
      </c>
    </row>
    <row r="1652" spans="1:45" ht="16" x14ac:dyDescent="0.2">
      <c r="A1652">
        <v>4040</v>
      </c>
      <c r="B1652">
        <v>4040</v>
      </c>
      <c r="C1652" s="2">
        <v>45713</v>
      </c>
      <c r="D1652" t="s">
        <v>1761</v>
      </c>
      <c r="E1652" t="s">
        <v>5132</v>
      </c>
      <c r="F1652" s="3">
        <v>36.700000000000003</v>
      </c>
      <c r="G1652" t="s">
        <v>47</v>
      </c>
      <c r="H1652" s="3">
        <v>19</v>
      </c>
      <c r="I1652" t="s">
        <v>48</v>
      </c>
      <c r="J1652">
        <v>3270</v>
      </c>
      <c r="K1652" t="s">
        <v>49</v>
      </c>
      <c r="L1652" t="s">
        <v>50</v>
      </c>
      <c r="M1652" t="s">
        <v>106</v>
      </c>
      <c r="N1652">
        <v>562</v>
      </c>
      <c r="O1652" t="s">
        <v>52</v>
      </c>
      <c r="P1652" t="s">
        <v>53</v>
      </c>
      <c r="T1652" t="s">
        <v>5133</v>
      </c>
      <c r="U1652" t="s">
        <v>5134</v>
      </c>
      <c r="V1652" t="s">
        <v>3386</v>
      </c>
      <c r="W1652" t="s">
        <v>56</v>
      </c>
      <c r="X1652" t="s">
        <v>5135</v>
      </c>
      <c r="Y1652" t="s">
        <v>5136</v>
      </c>
      <c r="Z1652" s="3">
        <v>0</v>
      </c>
      <c r="AA1652" t="s">
        <v>5137</v>
      </c>
      <c r="AB1652" t="s">
        <v>5105</v>
      </c>
      <c r="AC1652" t="s">
        <v>61</v>
      </c>
      <c r="AD1652" t="s">
        <v>61</v>
      </c>
      <c r="AE1652" t="s">
        <v>5138</v>
      </c>
      <c r="AF1652" t="s">
        <v>63</v>
      </c>
      <c r="AH1652">
        <v>59</v>
      </c>
      <c r="AI1652" s="2">
        <v>45713</v>
      </c>
      <c r="AJ1652" t="s">
        <v>64</v>
      </c>
      <c r="AK1652" t="s">
        <v>64</v>
      </c>
      <c r="AL1652" t="s">
        <v>5139</v>
      </c>
      <c r="AM1652" t="s">
        <v>5134</v>
      </c>
      <c r="AN1652" s="3">
        <v>173.6</v>
      </c>
      <c r="AO1652" t="s">
        <v>5105</v>
      </c>
      <c r="AP1652" t="s">
        <v>64</v>
      </c>
      <c r="AQ1652" t="s">
        <v>5138</v>
      </c>
      <c r="AR1652">
        <v>1533</v>
      </c>
      <c r="AS1652" t="s">
        <v>66</v>
      </c>
    </row>
    <row r="1653" spans="1:45" ht="16" x14ac:dyDescent="0.2">
      <c r="A1653">
        <v>4041</v>
      </c>
      <c r="B1653">
        <v>4041</v>
      </c>
      <c r="C1653" s="2">
        <v>45713</v>
      </c>
      <c r="D1653" t="s">
        <v>1761</v>
      </c>
      <c r="E1653" t="s">
        <v>5140</v>
      </c>
      <c r="F1653" s="3">
        <v>17.600000000000001</v>
      </c>
      <c r="G1653" t="s">
        <v>47</v>
      </c>
      <c r="H1653" s="3">
        <v>19</v>
      </c>
      <c r="I1653" t="s">
        <v>48</v>
      </c>
      <c r="J1653">
        <v>3270</v>
      </c>
      <c r="K1653" t="s">
        <v>49</v>
      </c>
      <c r="L1653" t="s">
        <v>50</v>
      </c>
      <c r="M1653" t="s">
        <v>106</v>
      </c>
      <c r="N1653">
        <v>562</v>
      </c>
      <c r="O1653" t="s">
        <v>52</v>
      </c>
      <c r="P1653" t="s">
        <v>53</v>
      </c>
      <c r="T1653" t="s">
        <v>5133</v>
      </c>
      <c r="U1653" t="s">
        <v>5134</v>
      </c>
      <c r="V1653" t="s">
        <v>3386</v>
      </c>
      <c r="W1653" t="s">
        <v>56</v>
      </c>
      <c r="X1653" t="s">
        <v>5135</v>
      </c>
      <c r="Y1653" t="s">
        <v>5136</v>
      </c>
      <c r="Z1653" s="3">
        <v>0</v>
      </c>
      <c r="AA1653" t="s">
        <v>5137</v>
      </c>
      <c r="AB1653" t="s">
        <v>5105</v>
      </c>
      <c r="AC1653" t="s">
        <v>61</v>
      </c>
      <c r="AD1653" t="s">
        <v>61</v>
      </c>
      <c r="AE1653" t="s">
        <v>5138</v>
      </c>
      <c r="AF1653" t="s">
        <v>63</v>
      </c>
      <c r="AH1653">
        <v>59</v>
      </c>
      <c r="AI1653" s="2">
        <v>45713</v>
      </c>
      <c r="AJ1653" t="s">
        <v>64</v>
      </c>
      <c r="AK1653" t="s">
        <v>64</v>
      </c>
      <c r="AL1653" t="s">
        <v>5139</v>
      </c>
      <c r="AM1653" t="s">
        <v>5134</v>
      </c>
      <c r="AN1653" s="3">
        <v>173.6</v>
      </c>
      <c r="AO1653" t="s">
        <v>5105</v>
      </c>
      <c r="AP1653" t="s">
        <v>64</v>
      </c>
      <c r="AQ1653" t="s">
        <v>5138</v>
      </c>
      <c r="AR1653">
        <v>1533</v>
      </c>
      <c r="AS1653" t="s">
        <v>66</v>
      </c>
    </row>
    <row r="1654" spans="1:45" ht="16" x14ac:dyDescent="0.2">
      <c r="A1654">
        <v>4042</v>
      </c>
      <c r="B1654">
        <v>4042</v>
      </c>
      <c r="C1654" s="2">
        <v>45713</v>
      </c>
      <c r="D1654" t="s">
        <v>1761</v>
      </c>
      <c r="E1654" t="s">
        <v>5141</v>
      </c>
      <c r="F1654" s="3">
        <v>34.6</v>
      </c>
      <c r="G1654" t="s">
        <v>47</v>
      </c>
      <c r="H1654" s="3">
        <v>19</v>
      </c>
      <c r="I1654" t="s">
        <v>48</v>
      </c>
      <c r="J1654">
        <v>3270</v>
      </c>
      <c r="K1654" t="s">
        <v>49</v>
      </c>
      <c r="L1654" t="s">
        <v>50</v>
      </c>
      <c r="M1654" t="s">
        <v>106</v>
      </c>
      <c r="N1654">
        <v>562</v>
      </c>
      <c r="O1654" t="s">
        <v>52</v>
      </c>
      <c r="P1654" t="s">
        <v>53</v>
      </c>
      <c r="T1654" t="s">
        <v>5133</v>
      </c>
      <c r="U1654" t="s">
        <v>5134</v>
      </c>
      <c r="V1654" t="s">
        <v>3386</v>
      </c>
      <c r="W1654" t="s">
        <v>56</v>
      </c>
      <c r="X1654" t="s">
        <v>5135</v>
      </c>
      <c r="Y1654" t="s">
        <v>5136</v>
      </c>
      <c r="Z1654" s="3">
        <v>0</v>
      </c>
      <c r="AA1654" t="s">
        <v>5137</v>
      </c>
      <c r="AB1654" t="s">
        <v>5105</v>
      </c>
      <c r="AC1654" t="s">
        <v>61</v>
      </c>
      <c r="AD1654" t="s">
        <v>61</v>
      </c>
      <c r="AE1654" t="s">
        <v>5138</v>
      </c>
      <c r="AF1654" t="s">
        <v>63</v>
      </c>
      <c r="AH1654">
        <v>59</v>
      </c>
      <c r="AI1654" s="2">
        <v>45713</v>
      </c>
      <c r="AJ1654" t="s">
        <v>64</v>
      </c>
      <c r="AK1654" t="s">
        <v>64</v>
      </c>
      <c r="AL1654" t="s">
        <v>5139</v>
      </c>
      <c r="AM1654" t="s">
        <v>5134</v>
      </c>
      <c r="AN1654" s="3">
        <v>173.6</v>
      </c>
      <c r="AO1654" t="s">
        <v>5105</v>
      </c>
      <c r="AP1654" t="s">
        <v>64</v>
      </c>
      <c r="AQ1654" t="s">
        <v>5138</v>
      </c>
      <c r="AR1654">
        <v>1533</v>
      </c>
      <c r="AS1654" t="s">
        <v>66</v>
      </c>
    </row>
    <row r="1655" spans="1:45" ht="16" x14ac:dyDescent="0.2">
      <c r="A1655">
        <v>4043</v>
      </c>
      <c r="B1655">
        <v>4043</v>
      </c>
      <c r="C1655" s="2">
        <v>45713</v>
      </c>
      <c r="D1655" t="s">
        <v>1761</v>
      </c>
      <c r="E1655" t="s">
        <v>5141</v>
      </c>
      <c r="F1655" s="3">
        <v>3.4</v>
      </c>
      <c r="G1655" t="s">
        <v>47</v>
      </c>
      <c r="H1655" s="3">
        <v>0</v>
      </c>
      <c r="I1655" t="s">
        <v>48</v>
      </c>
      <c r="J1655">
        <v>3270</v>
      </c>
      <c r="K1655" t="s">
        <v>49</v>
      </c>
      <c r="L1655" t="s">
        <v>50</v>
      </c>
      <c r="M1655" t="s">
        <v>106</v>
      </c>
      <c r="N1655">
        <v>562</v>
      </c>
      <c r="O1655" t="s">
        <v>52</v>
      </c>
      <c r="P1655" t="s">
        <v>53</v>
      </c>
      <c r="T1655" t="s">
        <v>5133</v>
      </c>
      <c r="U1655" t="s">
        <v>5134</v>
      </c>
      <c r="V1655" t="s">
        <v>3386</v>
      </c>
      <c r="W1655" t="s">
        <v>56</v>
      </c>
      <c r="X1655" t="s">
        <v>5135</v>
      </c>
      <c r="Y1655" t="s">
        <v>5136</v>
      </c>
      <c r="Z1655" s="3">
        <v>0</v>
      </c>
      <c r="AA1655" t="s">
        <v>5137</v>
      </c>
      <c r="AB1655" t="s">
        <v>5105</v>
      </c>
      <c r="AC1655" t="s">
        <v>61</v>
      </c>
      <c r="AD1655" t="s">
        <v>61</v>
      </c>
      <c r="AE1655" t="s">
        <v>5138</v>
      </c>
      <c r="AF1655" t="s">
        <v>63</v>
      </c>
      <c r="AH1655">
        <v>0</v>
      </c>
      <c r="AI1655" s="2">
        <v>45713</v>
      </c>
      <c r="AJ1655" t="s">
        <v>64</v>
      </c>
      <c r="AK1655" t="s">
        <v>64</v>
      </c>
      <c r="AL1655" t="s">
        <v>5139</v>
      </c>
      <c r="AM1655" t="s">
        <v>5134</v>
      </c>
      <c r="AN1655" s="3">
        <v>173.6</v>
      </c>
      <c r="AO1655" t="s">
        <v>5105</v>
      </c>
      <c r="AP1655" t="s">
        <v>64</v>
      </c>
      <c r="AQ1655" t="s">
        <v>5138</v>
      </c>
      <c r="AR1655">
        <v>1533</v>
      </c>
      <c r="AS1655" t="s">
        <v>66</v>
      </c>
    </row>
    <row r="1656" spans="1:45" ht="16" x14ac:dyDescent="0.2">
      <c r="A1656">
        <v>4044</v>
      </c>
      <c r="B1656">
        <v>4044</v>
      </c>
      <c r="C1656" s="2">
        <v>45713</v>
      </c>
      <c r="D1656" t="s">
        <v>1761</v>
      </c>
      <c r="E1656" t="s">
        <v>5142</v>
      </c>
      <c r="F1656" s="3">
        <v>24</v>
      </c>
      <c r="G1656" t="s">
        <v>47</v>
      </c>
      <c r="H1656" s="3">
        <v>7</v>
      </c>
      <c r="I1656" t="s">
        <v>48</v>
      </c>
      <c r="J1656">
        <v>2563</v>
      </c>
      <c r="K1656" t="s">
        <v>49</v>
      </c>
      <c r="L1656" t="s">
        <v>50</v>
      </c>
      <c r="M1656" t="s">
        <v>51</v>
      </c>
      <c r="N1656">
        <v>562</v>
      </c>
      <c r="O1656" t="s">
        <v>52</v>
      </c>
      <c r="P1656" t="s">
        <v>53</v>
      </c>
      <c r="T1656" t="s">
        <v>5133</v>
      </c>
      <c r="U1656" t="s">
        <v>5134</v>
      </c>
      <c r="V1656" t="s">
        <v>3386</v>
      </c>
      <c r="W1656" t="s">
        <v>56</v>
      </c>
      <c r="X1656" t="s">
        <v>5135</v>
      </c>
      <c r="Y1656" t="s">
        <v>5136</v>
      </c>
      <c r="Z1656" s="3">
        <v>0</v>
      </c>
      <c r="AA1656" t="s">
        <v>5137</v>
      </c>
      <c r="AB1656" t="s">
        <v>5105</v>
      </c>
      <c r="AC1656" t="s">
        <v>61</v>
      </c>
      <c r="AD1656" t="s">
        <v>61</v>
      </c>
      <c r="AE1656" t="s">
        <v>5138</v>
      </c>
      <c r="AF1656" t="s">
        <v>63</v>
      </c>
      <c r="AH1656">
        <v>58</v>
      </c>
      <c r="AI1656" s="2">
        <v>45713</v>
      </c>
      <c r="AJ1656" t="s">
        <v>64</v>
      </c>
      <c r="AK1656" t="s">
        <v>64</v>
      </c>
      <c r="AL1656" t="s">
        <v>5139</v>
      </c>
      <c r="AM1656" t="s">
        <v>5134</v>
      </c>
      <c r="AN1656" s="3">
        <v>173.6</v>
      </c>
      <c r="AO1656" t="s">
        <v>5105</v>
      </c>
      <c r="AP1656" t="s">
        <v>64</v>
      </c>
      <c r="AQ1656" t="s">
        <v>5138</v>
      </c>
      <c r="AR1656">
        <v>1533</v>
      </c>
      <c r="AS1656" t="s">
        <v>66</v>
      </c>
    </row>
    <row r="1657" spans="1:45" ht="16" x14ac:dyDescent="0.2">
      <c r="A1657">
        <v>4045</v>
      </c>
      <c r="B1657">
        <v>4045</v>
      </c>
      <c r="C1657" s="2">
        <v>45713</v>
      </c>
      <c r="D1657" t="s">
        <v>1761</v>
      </c>
      <c r="E1657" t="s">
        <v>5143</v>
      </c>
      <c r="F1657" s="3">
        <v>30</v>
      </c>
      <c r="G1657" t="s">
        <v>47</v>
      </c>
      <c r="H1657" s="3">
        <v>19</v>
      </c>
      <c r="I1657" t="s">
        <v>48</v>
      </c>
      <c r="J1657">
        <v>3250</v>
      </c>
      <c r="K1657" t="s">
        <v>49</v>
      </c>
      <c r="L1657" t="s">
        <v>50</v>
      </c>
      <c r="M1657" t="s">
        <v>106</v>
      </c>
      <c r="N1657">
        <v>562</v>
      </c>
      <c r="O1657" t="s">
        <v>52</v>
      </c>
      <c r="P1657" t="s">
        <v>53</v>
      </c>
      <c r="T1657" t="s">
        <v>5133</v>
      </c>
      <c r="U1657" t="s">
        <v>5134</v>
      </c>
      <c r="V1657" t="s">
        <v>3386</v>
      </c>
      <c r="W1657" t="s">
        <v>56</v>
      </c>
      <c r="X1657" t="s">
        <v>5135</v>
      </c>
      <c r="Y1657" t="s">
        <v>5136</v>
      </c>
      <c r="Z1657" s="3">
        <v>0</v>
      </c>
      <c r="AA1657" t="s">
        <v>5137</v>
      </c>
      <c r="AB1657" t="s">
        <v>5105</v>
      </c>
      <c r="AC1657" t="s">
        <v>61</v>
      </c>
      <c r="AD1657" t="s">
        <v>61</v>
      </c>
      <c r="AE1657" t="s">
        <v>5138</v>
      </c>
      <c r="AF1657" t="s">
        <v>63</v>
      </c>
      <c r="AH1657">
        <v>59</v>
      </c>
      <c r="AI1657" s="2">
        <v>45713</v>
      </c>
      <c r="AJ1657" t="s">
        <v>64</v>
      </c>
      <c r="AK1657" t="s">
        <v>64</v>
      </c>
      <c r="AL1657" t="s">
        <v>5139</v>
      </c>
      <c r="AM1657" t="s">
        <v>5134</v>
      </c>
      <c r="AN1657" s="3">
        <v>173.6</v>
      </c>
      <c r="AO1657" t="s">
        <v>5105</v>
      </c>
      <c r="AP1657" t="s">
        <v>64</v>
      </c>
      <c r="AQ1657" t="s">
        <v>5138</v>
      </c>
      <c r="AR1657">
        <v>1533</v>
      </c>
      <c r="AS1657" t="s">
        <v>66</v>
      </c>
    </row>
    <row r="1658" spans="1:45" ht="16" x14ac:dyDescent="0.2">
      <c r="A1658">
        <v>4046</v>
      </c>
      <c r="B1658">
        <v>4046</v>
      </c>
      <c r="C1658" s="2">
        <v>45713</v>
      </c>
      <c r="D1658" t="s">
        <v>1761</v>
      </c>
      <c r="E1658" t="s">
        <v>5144</v>
      </c>
      <c r="F1658" s="3">
        <v>9.6999999999999993</v>
      </c>
      <c r="G1658" t="s">
        <v>47</v>
      </c>
      <c r="H1658" s="3">
        <v>7</v>
      </c>
      <c r="I1658" t="s">
        <v>48</v>
      </c>
      <c r="J1658">
        <v>2563</v>
      </c>
      <c r="K1658" t="s">
        <v>49</v>
      </c>
      <c r="L1658" t="s">
        <v>50</v>
      </c>
      <c r="M1658" t="s">
        <v>51</v>
      </c>
      <c r="N1658">
        <v>562</v>
      </c>
      <c r="O1658" t="s">
        <v>52</v>
      </c>
      <c r="P1658" t="s">
        <v>53</v>
      </c>
      <c r="T1658" t="s">
        <v>5133</v>
      </c>
      <c r="U1658" t="s">
        <v>5134</v>
      </c>
      <c r="V1658" t="s">
        <v>3386</v>
      </c>
      <c r="W1658" t="s">
        <v>56</v>
      </c>
      <c r="X1658" t="s">
        <v>5135</v>
      </c>
      <c r="Y1658" t="s">
        <v>5136</v>
      </c>
      <c r="Z1658" s="3">
        <v>0</v>
      </c>
      <c r="AA1658" t="s">
        <v>5137</v>
      </c>
      <c r="AB1658" t="s">
        <v>5105</v>
      </c>
      <c r="AC1658" t="s">
        <v>61</v>
      </c>
      <c r="AD1658" t="s">
        <v>61</v>
      </c>
      <c r="AE1658" t="s">
        <v>5138</v>
      </c>
      <c r="AF1658" t="s">
        <v>63</v>
      </c>
      <c r="AH1658">
        <v>58</v>
      </c>
      <c r="AI1658" s="2">
        <v>45713</v>
      </c>
      <c r="AJ1658" t="s">
        <v>64</v>
      </c>
      <c r="AK1658" t="s">
        <v>64</v>
      </c>
      <c r="AL1658" t="s">
        <v>5139</v>
      </c>
      <c r="AM1658" t="s">
        <v>5134</v>
      </c>
      <c r="AN1658" s="3">
        <v>173.6</v>
      </c>
      <c r="AO1658" t="s">
        <v>5105</v>
      </c>
      <c r="AP1658" t="s">
        <v>64</v>
      </c>
      <c r="AQ1658" t="s">
        <v>5138</v>
      </c>
      <c r="AR1658">
        <v>1533</v>
      </c>
      <c r="AS1658" t="s">
        <v>66</v>
      </c>
    </row>
    <row r="1659" spans="1:45" ht="16" x14ac:dyDescent="0.2">
      <c r="A1659">
        <v>4047</v>
      </c>
      <c r="B1659">
        <v>4047</v>
      </c>
      <c r="C1659" s="2">
        <v>45713</v>
      </c>
      <c r="D1659" t="s">
        <v>1761</v>
      </c>
      <c r="E1659" t="s">
        <v>5145</v>
      </c>
      <c r="F1659" s="3">
        <v>14.3</v>
      </c>
      <c r="G1659" t="s">
        <v>47</v>
      </c>
      <c r="H1659" s="3">
        <v>7</v>
      </c>
      <c r="I1659" t="s">
        <v>48</v>
      </c>
      <c r="J1659">
        <v>2563</v>
      </c>
      <c r="K1659" t="s">
        <v>49</v>
      </c>
      <c r="L1659" t="s">
        <v>50</v>
      </c>
      <c r="M1659" t="s">
        <v>51</v>
      </c>
      <c r="N1659">
        <v>562</v>
      </c>
      <c r="O1659" t="s">
        <v>52</v>
      </c>
      <c r="P1659" t="s">
        <v>53</v>
      </c>
      <c r="T1659" t="s">
        <v>5133</v>
      </c>
      <c r="U1659" t="s">
        <v>5134</v>
      </c>
      <c r="V1659" t="s">
        <v>3386</v>
      </c>
      <c r="W1659" t="s">
        <v>56</v>
      </c>
      <c r="X1659" t="s">
        <v>5135</v>
      </c>
      <c r="Y1659" t="s">
        <v>5136</v>
      </c>
      <c r="Z1659" s="3">
        <v>0</v>
      </c>
      <c r="AA1659" t="s">
        <v>5137</v>
      </c>
      <c r="AB1659" t="s">
        <v>5105</v>
      </c>
      <c r="AC1659" t="s">
        <v>61</v>
      </c>
      <c r="AD1659" t="s">
        <v>61</v>
      </c>
      <c r="AE1659" t="s">
        <v>5138</v>
      </c>
      <c r="AF1659" t="s">
        <v>63</v>
      </c>
      <c r="AH1659">
        <v>58</v>
      </c>
      <c r="AI1659" s="2">
        <v>45713</v>
      </c>
      <c r="AJ1659" t="s">
        <v>64</v>
      </c>
      <c r="AK1659" t="s">
        <v>64</v>
      </c>
      <c r="AL1659" t="s">
        <v>5139</v>
      </c>
      <c r="AM1659" t="s">
        <v>5134</v>
      </c>
      <c r="AN1659" s="3">
        <v>173.6</v>
      </c>
      <c r="AO1659" t="s">
        <v>5105</v>
      </c>
      <c r="AP1659" t="s">
        <v>64</v>
      </c>
      <c r="AQ1659" t="s">
        <v>5138</v>
      </c>
      <c r="AR1659">
        <v>1533</v>
      </c>
      <c r="AS1659" t="s">
        <v>66</v>
      </c>
    </row>
    <row r="1660" spans="1:45" ht="16" x14ac:dyDescent="0.2">
      <c r="A1660">
        <v>3923</v>
      </c>
      <c r="B1660">
        <v>3923</v>
      </c>
      <c r="C1660" s="2">
        <v>45713.041666666657</v>
      </c>
      <c r="E1660" t="s">
        <v>1262</v>
      </c>
      <c r="F1660" s="3">
        <v>146.38</v>
      </c>
      <c r="G1660" t="s">
        <v>47</v>
      </c>
      <c r="H1660" s="3">
        <v>0</v>
      </c>
      <c r="I1660" t="s">
        <v>48</v>
      </c>
      <c r="J1660">
        <v>705</v>
      </c>
      <c r="K1660" t="s">
        <v>52</v>
      </c>
      <c r="L1660" t="s">
        <v>53</v>
      </c>
      <c r="N1660">
        <v>940</v>
      </c>
      <c r="O1660" t="s">
        <v>52</v>
      </c>
      <c r="P1660" t="s">
        <v>53</v>
      </c>
      <c r="T1660" t="s">
        <v>4967</v>
      </c>
      <c r="U1660" t="s">
        <v>5146</v>
      </c>
      <c r="Z1660" s="3"/>
      <c r="AF1660" t="s">
        <v>63</v>
      </c>
      <c r="AH1660">
        <v>0</v>
      </c>
      <c r="AI1660" s="2">
        <v>45713</v>
      </c>
      <c r="AJ1660" t="s">
        <v>64</v>
      </c>
      <c r="AK1660" t="s">
        <v>64</v>
      </c>
      <c r="AL1660" t="s">
        <v>5147</v>
      </c>
      <c r="AM1660" t="s">
        <v>5146</v>
      </c>
      <c r="AN1660" s="3"/>
      <c r="AP1660" t="s">
        <v>64</v>
      </c>
      <c r="AR1660">
        <v>1489</v>
      </c>
      <c r="AS1660" t="s">
        <v>66</v>
      </c>
    </row>
    <row r="1661" spans="1:45" ht="16" x14ac:dyDescent="0.2">
      <c r="A1661">
        <v>3932</v>
      </c>
      <c r="B1661">
        <v>3932</v>
      </c>
      <c r="C1661" s="2">
        <v>45713.041666666657</v>
      </c>
      <c r="E1661" t="s">
        <v>5148</v>
      </c>
      <c r="F1661" s="3">
        <v>5985.1</v>
      </c>
      <c r="G1661" t="s">
        <v>47</v>
      </c>
      <c r="H1661" s="3">
        <v>0</v>
      </c>
      <c r="I1661" t="s">
        <v>48</v>
      </c>
      <c r="J1661">
        <v>1712</v>
      </c>
      <c r="K1661" t="s">
        <v>52</v>
      </c>
      <c r="L1661" t="s">
        <v>203</v>
      </c>
      <c r="N1661">
        <v>940</v>
      </c>
      <c r="O1661" t="s">
        <v>52</v>
      </c>
      <c r="P1661" t="s">
        <v>53</v>
      </c>
      <c r="T1661" t="s">
        <v>4941</v>
      </c>
      <c r="U1661" t="s">
        <v>5149</v>
      </c>
      <c r="Z1661" s="3"/>
      <c r="AF1661" t="s">
        <v>63</v>
      </c>
      <c r="AH1661">
        <v>0</v>
      </c>
      <c r="AI1661" s="2">
        <v>45713</v>
      </c>
      <c r="AJ1661" t="s">
        <v>64</v>
      </c>
      <c r="AK1661" t="s">
        <v>64</v>
      </c>
      <c r="AL1661" t="s">
        <v>5150</v>
      </c>
      <c r="AM1661" t="s">
        <v>5149</v>
      </c>
      <c r="AN1661" s="3"/>
      <c r="AP1661" t="s">
        <v>64</v>
      </c>
      <c r="AR1661">
        <v>1493</v>
      </c>
      <c r="AS1661" t="s">
        <v>66</v>
      </c>
    </row>
    <row r="1662" spans="1:45" ht="16" x14ac:dyDescent="0.2">
      <c r="A1662">
        <v>3946</v>
      </c>
      <c r="B1662">
        <v>3946</v>
      </c>
      <c r="C1662" s="2">
        <v>45713.041666666657</v>
      </c>
      <c r="E1662" t="s">
        <v>2659</v>
      </c>
      <c r="F1662" s="3">
        <v>539.29999999999995</v>
      </c>
      <c r="G1662" t="s">
        <v>47</v>
      </c>
      <c r="H1662" s="3">
        <v>0</v>
      </c>
      <c r="I1662" t="s">
        <v>48</v>
      </c>
      <c r="J1662">
        <v>705</v>
      </c>
      <c r="K1662" t="s">
        <v>52</v>
      </c>
      <c r="L1662" t="s">
        <v>53</v>
      </c>
      <c r="N1662">
        <v>940</v>
      </c>
      <c r="O1662" t="s">
        <v>52</v>
      </c>
      <c r="P1662" t="s">
        <v>53</v>
      </c>
      <c r="T1662" t="s">
        <v>5151</v>
      </c>
      <c r="U1662" t="s">
        <v>5152</v>
      </c>
      <c r="Z1662" s="3"/>
      <c r="AF1662" t="s">
        <v>63</v>
      </c>
      <c r="AH1662">
        <v>0</v>
      </c>
      <c r="AI1662" s="2">
        <v>45713</v>
      </c>
      <c r="AJ1662" t="s">
        <v>64</v>
      </c>
      <c r="AK1662" t="s">
        <v>64</v>
      </c>
      <c r="AL1662" t="s">
        <v>5153</v>
      </c>
      <c r="AM1662" t="s">
        <v>5152</v>
      </c>
      <c r="AN1662" s="3"/>
      <c r="AP1662" t="s">
        <v>64</v>
      </c>
      <c r="AR1662">
        <v>1501</v>
      </c>
      <c r="AS1662" t="s">
        <v>66</v>
      </c>
    </row>
    <row r="1663" spans="1:45" ht="16" x14ac:dyDescent="0.2">
      <c r="A1663">
        <v>3957</v>
      </c>
      <c r="B1663">
        <v>3957</v>
      </c>
      <c r="C1663" s="2">
        <v>45714</v>
      </c>
      <c r="D1663" t="s">
        <v>1761</v>
      </c>
      <c r="E1663" t="s">
        <v>5154</v>
      </c>
      <c r="F1663" s="3">
        <v>170</v>
      </c>
      <c r="G1663" t="s">
        <v>47</v>
      </c>
      <c r="H1663" s="3">
        <v>19</v>
      </c>
      <c r="I1663" t="s">
        <v>48</v>
      </c>
      <c r="J1663">
        <v>2810</v>
      </c>
      <c r="K1663" t="s">
        <v>49</v>
      </c>
      <c r="L1663" t="s">
        <v>50</v>
      </c>
      <c r="M1663" t="s">
        <v>51</v>
      </c>
      <c r="N1663">
        <v>561</v>
      </c>
      <c r="O1663" t="s">
        <v>52</v>
      </c>
      <c r="P1663" t="s">
        <v>53</v>
      </c>
      <c r="T1663" t="s">
        <v>5155</v>
      </c>
      <c r="V1663" t="s">
        <v>3317</v>
      </c>
      <c r="W1663" t="s">
        <v>56</v>
      </c>
      <c r="X1663" t="s">
        <v>5156</v>
      </c>
      <c r="Y1663" t="s">
        <v>5157</v>
      </c>
      <c r="Z1663" s="3">
        <v>0</v>
      </c>
      <c r="AA1663" t="s">
        <v>906</v>
      </c>
      <c r="AB1663" t="s">
        <v>5158</v>
      </c>
      <c r="AC1663" t="s">
        <v>61</v>
      </c>
      <c r="AD1663" t="s">
        <v>61</v>
      </c>
      <c r="AE1663" t="s">
        <v>5159</v>
      </c>
      <c r="AF1663" t="s">
        <v>63</v>
      </c>
      <c r="AH1663">
        <v>59</v>
      </c>
      <c r="AI1663" s="2">
        <v>45714</v>
      </c>
      <c r="AJ1663" t="s">
        <v>64</v>
      </c>
      <c r="AK1663" t="s">
        <v>64</v>
      </c>
      <c r="AL1663" t="s">
        <v>5160</v>
      </c>
      <c r="AN1663" s="3">
        <v>170</v>
      </c>
      <c r="AO1663" t="s">
        <v>5158</v>
      </c>
      <c r="AP1663" t="s">
        <v>64</v>
      </c>
      <c r="AQ1663" t="s">
        <v>5159</v>
      </c>
      <c r="AR1663">
        <v>1508</v>
      </c>
      <c r="AS1663" t="s">
        <v>66</v>
      </c>
    </row>
    <row r="1664" spans="1:45" ht="16" x14ac:dyDescent="0.2">
      <c r="A1664">
        <v>3972</v>
      </c>
      <c r="B1664">
        <v>3972</v>
      </c>
      <c r="C1664" s="2">
        <v>45714</v>
      </c>
      <c r="D1664" t="s">
        <v>1761</v>
      </c>
      <c r="E1664" t="s">
        <v>5161</v>
      </c>
      <c r="F1664" s="3">
        <v>104.1</v>
      </c>
      <c r="G1664" t="s">
        <v>47</v>
      </c>
      <c r="H1664" s="3">
        <v>0</v>
      </c>
      <c r="I1664" t="s">
        <v>48</v>
      </c>
      <c r="J1664">
        <v>2563</v>
      </c>
      <c r="K1664" t="s">
        <v>49</v>
      </c>
      <c r="L1664" t="s">
        <v>50</v>
      </c>
      <c r="M1664" t="s">
        <v>51</v>
      </c>
      <c r="N1664">
        <v>942</v>
      </c>
      <c r="O1664" t="s">
        <v>52</v>
      </c>
      <c r="P1664" t="s">
        <v>53</v>
      </c>
      <c r="T1664" t="s">
        <v>5162</v>
      </c>
      <c r="U1664" t="s">
        <v>5163</v>
      </c>
      <c r="V1664" t="s">
        <v>3326</v>
      </c>
      <c r="W1664" t="s">
        <v>56</v>
      </c>
      <c r="X1664" t="s">
        <v>5164</v>
      </c>
      <c r="Y1664" t="s">
        <v>4275</v>
      </c>
      <c r="Z1664" s="3">
        <v>7</v>
      </c>
      <c r="AA1664" t="s">
        <v>2200</v>
      </c>
      <c r="AB1664" t="s">
        <v>5061</v>
      </c>
      <c r="AC1664" t="s">
        <v>61</v>
      </c>
      <c r="AD1664" t="s">
        <v>61</v>
      </c>
      <c r="AE1664" t="s">
        <v>5165</v>
      </c>
      <c r="AF1664" t="s">
        <v>63</v>
      </c>
      <c r="AH1664">
        <v>0</v>
      </c>
      <c r="AI1664" s="2">
        <v>45714</v>
      </c>
      <c r="AJ1664" t="s">
        <v>64</v>
      </c>
      <c r="AK1664" t="s">
        <v>64</v>
      </c>
      <c r="AL1664" t="s">
        <v>5166</v>
      </c>
      <c r="AM1664" t="s">
        <v>5163</v>
      </c>
      <c r="AN1664" s="3">
        <v>104.1</v>
      </c>
      <c r="AO1664" t="s">
        <v>5061</v>
      </c>
      <c r="AP1664" t="s">
        <v>64</v>
      </c>
      <c r="AQ1664" t="s">
        <v>5165</v>
      </c>
      <c r="AR1664">
        <v>1514</v>
      </c>
      <c r="AS1664" t="s">
        <v>66</v>
      </c>
    </row>
    <row r="1665" spans="1:45" ht="16" x14ac:dyDescent="0.2">
      <c r="A1665">
        <v>3949</v>
      </c>
      <c r="B1665">
        <v>3949</v>
      </c>
      <c r="C1665" s="2">
        <v>45714.041666666657</v>
      </c>
      <c r="E1665" t="s">
        <v>256</v>
      </c>
      <c r="F1665" s="3">
        <v>1508.13</v>
      </c>
      <c r="G1665" t="s">
        <v>47</v>
      </c>
      <c r="H1665" s="3">
        <v>0</v>
      </c>
      <c r="I1665" t="s">
        <v>48</v>
      </c>
      <c r="J1665">
        <v>1705</v>
      </c>
      <c r="K1665" t="s">
        <v>52</v>
      </c>
      <c r="L1665" t="s">
        <v>203</v>
      </c>
      <c r="N1665">
        <v>940</v>
      </c>
      <c r="O1665" t="s">
        <v>52</v>
      </c>
      <c r="P1665" t="s">
        <v>53</v>
      </c>
      <c r="T1665" t="s">
        <v>5167</v>
      </c>
      <c r="U1665" t="s">
        <v>5168</v>
      </c>
      <c r="Z1665" s="3"/>
      <c r="AF1665" t="s">
        <v>63</v>
      </c>
      <c r="AH1665">
        <v>0</v>
      </c>
      <c r="AI1665" s="2">
        <v>45714</v>
      </c>
      <c r="AJ1665" t="s">
        <v>64</v>
      </c>
      <c r="AK1665" t="s">
        <v>64</v>
      </c>
      <c r="AL1665" t="s">
        <v>5169</v>
      </c>
      <c r="AM1665" t="s">
        <v>5168</v>
      </c>
      <c r="AN1665" s="3"/>
      <c r="AP1665" t="s">
        <v>64</v>
      </c>
      <c r="AR1665">
        <v>1505</v>
      </c>
      <c r="AS1665" t="s">
        <v>66</v>
      </c>
    </row>
    <row r="1666" spans="1:45" ht="16" x14ac:dyDescent="0.2">
      <c r="A1666">
        <v>3948</v>
      </c>
      <c r="B1666">
        <v>3948</v>
      </c>
      <c r="C1666" s="2">
        <v>45714.041666666657</v>
      </c>
      <c r="E1666" t="s">
        <v>582</v>
      </c>
      <c r="F1666" s="3">
        <v>1086.07</v>
      </c>
      <c r="G1666" t="s">
        <v>47</v>
      </c>
      <c r="H1666" s="3">
        <v>0</v>
      </c>
      <c r="I1666" t="s">
        <v>48</v>
      </c>
      <c r="J1666">
        <v>1705</v>
      </c>
      <c r="K1666" t="s">
        <v>52</v>
      </c>
      <c r="L1666" t="s">
        <v>203</v>
      </c>
      <c r="N1666">
        <v>940</v>
      </c>
      <c r="O1666" t="s">
        <v>52</v>
      </c>
      <c r="P1666" t="s">
        <v>53</v>
      </c>
      <c r="T1666" t="s">
        <v>5170</v>
      </c>
      <c r="U1666" t="s">
        <v>5171</v>
      </c>
      <c r="Z1666" s="3"/>
      <c r="AF1666" t="s">
        <v>63</v>
      </c>
      <c r="AH1666">
        <v>0</v>
      </c>
      <c r="AI1666" s="2">
        <v>45714</v>
      </c>
      <c r="AJ1666" t="s">
        <v>64</v>
      </c>
      <c r="AK1666" t="s">
        <v>64</v>
      </c>
      <c r="AL1666" t="s">
        <v>5172</v>
      </c>
      <c r="AM1666" t="s">
        <v>5171</v>
      </c>
      <c r="AN1666" s="3"/>
      <c r="AP1666" t="s">
        <v>64</v>
      </c>
      <c r="AR1666">
        <v>1504</v>
      </c>
      <c r="AS1666" t="s">
        <v>66</v>
      </c>
    </row>
    <row r="1667" spans="1:45" ht="16" x14ac:dyDescent="0.2">
      <c r="A1667">
        <v>3947</v>
      </c>
      <c r="B1667">
        <v>3947</v>
      </c>
      <c r="C1667" s="2">
        <v>45714.041666666657</v>
      </c>
      <c r="E1667" t="s">
        <v>2144</v>
      </c>
      <c r="F1667" s="3">
        <v>311</v>
      </c>
      <c r="G1667" t="s">
        <v>47</v>
      </c>
      <c r="H1667" s="3">
        <v>0</v>
      </c>
      <c r="I1667" t="s">
        <v>104</v>
      </c>
      <c r="J1667">
        <v>940</v>
      </c>
      <c r="K1667" t="s">
        <v>52</v>
      </c>
      <c r="L1667" t="s">
        <v>53</v>
      </c>
      <c r="N1667">
        <v>703</v>
      </c>
      <c r="O1667" t="s">
        <v>52</v>
      </c>
      <c r="P1667" t="s">
        <v>53</v>
      </c>
      <c r="T1667" t="s">
        <v>5173</v>
      </c>
      <c r="U1667" t="s">
        <v>5174</v>
      </c>
      <c r="Z1667" s="3"/>
      <c r="AF1667" t="s">
        <v>63</v>
      </c>
      <c r="AH1667">
        <v>0</v>
      </c>
      <c r="AI1667" s="2">
        <v>45714</v>
      </c>
      <c r="AJ1667" t="s">
        <v>64</v>
      </c>
      <c r="AK1667" t="s">
        <v>64</v>
      </c>
      <c r="AL1667" t="s">
        <v>5175</v>
      </c>
      <c r="AM1667" t="s">
        <v>5174</v>
      </c>
      <c r="AN1667" s="3"/>
      <c r="AP1667" t="s">
        <v>64</v>
      </c>
      <c r="AR1667">
        <v>1502</v>
      </c>
      <c r="AS1667" t="s">
        <v>66</v>
      </c>
    </row>
    <row r="1668" spans="1:45" ht="16" x14ac:dyDescent="0.2">
      <c r="A1668">
        <v>4083</v>
      </c>
      <c r="B1668">
        <v>4083</v>
      </c>
      <c r="C1668" s="2">
        <v>45714.041666666657</v>
      </c>
      <c r="D1668" t="s">
        <v>1814</v>
      </c>
      <c r="E1668" t="s">
        <v>5176</v>
      </c>
      <c r="F1668" s="3">
        <v>223.66</v>
      </c>
      <c r="G1668" t="s">
        <v>47</v>
      </c>
      <c r="H1668" s="3">
        <v>0</v>
      </c>
      <c r="I1668" t="s">
        <v>48</v>
      </c>
      <c r="J1668">
        <v>2900</v>
      </c>
      <c r="K1668" t="s">
        <v>49</v>
      </c>
      <c r="L1668" t="s">
        <v>50</v>
      </c>
      <c r="M1668" t="s">
        <v>51</v>
      </c>
      <c r="N1668">
        <v>940</v>
      </c>
      <c r="O1668" t="s">
        <v>52</v>
      </c>
      <c r="P1668" t="s">
        <v>53</v>
      </c>
      <c r="T1668" t="s">
        <v>5177</v>
      </c>
      <c r="U1668" t="s">
        <v>5178</v>
      </c>
      <c r="V1668" t="s">
        <v>3255</v>
      </c>
      <c r="W1668" t="s">
        <v>56</v>
      </c>
      <c r="X1668" t="s">
        <v>5179</v>
      </c>
      <c r="Y1668" t="s">
        <v>2216</v>
      </c>
      <c r="Z1668" s="3">
        <v>0</v>
      </c>
      <c r="AA1668" t="s">
        <v>5180</v>
      </c>
      <c r="AB1668" t="s">
        <v>4931</v>
      </c>
      <c r="AC1668" t="s">
        <v>61</v>
      </c>
      <c r="AD1668" t="s">
        <v>61</v>
      </c>
      <c r="AE1668" t="s">
        <v>5181</v>
      </c>
      <c r="AF1668" t="s">
        <v>63</v>
      </c>
      <c r="AH1668">
        <v>0</v>
      </c>
      <c r="AI1668" s="2">
        <v>45714</v>
      </c>
      <c r="AJ1668" t="s">
        <v>64</v>
      </c>
      <c r="AK1668" t="s">
        <v>64</v>
      </c>
      <c r="AL1668" t="s">
        <v>5182</v>
      </c>
      <c r="AM1668" t="s">
        <v>5178</v>
      </c>
      <c r="AN1668" s="3">
        <v>223.66</v>
      </c>
      <c r="AO1668" t="s">
        <v>4931</v>
      </c>
      <c r="AP1668" t="s">
        <v>64</v>
      </c>
      <c r="AQ1668" t="s">
        <v>5181</v>
      </c>
      <c r="AR1668">
        <v>1503</v>
      </c>
      <c r="AS1668" t="s">
        <v>66</v>
      </c>
    </row>
    <row r="1669" spans="1:45" ht="16" x14ac:dyDescent="0.2">
      <c r="A1669">
        <v>4084</v>
      </c>
      <c r="B1669">
        <v>4084</v>
      </c>
      <c r="C1669" s="2">
        <v>45714.041666666657</v>
      </c>
      <c r="D1669" t="s">
        <v>1748</v>
      </c>
      <c r="E1669" t="s">
        <v>5183</v>
      </c>
      <c r="F1669" s="3">
        <v>10</v>
      </c>
      <c r="G1669" t="s">
        <v>47</v>
      </c>
      <c r="H1669" s="3">
        <v>0</v>
      </c>
      <c r="I1669" t="s">
        <v>48</v>
      </c>
      <c r="J1669">
        <v>2705</v>
      </c>
      <c r="K1669" t="s">
        <v>49</v>
      </c>
      <c r="L1669" t="s">
        <v>50</v>
      </c>
      <c r="M1669" t="s">
        <v>51</v>
      </c>
      <c r="N1669">
        <v>940</v>
      </c>
      <c r="O1669" t="s">
        <v>52</v>
      </c>
      <c r="P1669" t="s">
        <v>53</v>
      </c>
      <c r="T1669" t="s">
        <v>5177</v>
      </c>
      <c r="U1669" t="s">
        <v>5178</v>
      </c>
      <c r="V1669" t="s">
        <v>3255</v>
      </c>
      <c r="W1669" t="s">
        <v>56</v>
      </c>
      <c r="X1669" t="s">
        <v>5179</v>
      </c>
      <c r="Y1669" t="s">
        <v>2216</v>
      </c>
      <c r="Z1669" s="3">
        <v>0</v>
      </c>
      <c r="AA1669" t="s">
        <v>5180</v>
      </c>
      <c r="AB1669" t="s">
        <v>4931</v>
      </c>
      <c r="AC1669" t="s">
        <v>61</v>
      </c>
      <c r="AD1669" t="s">
        <v>61</v>
      </c>
      <c r="AE1669" t="s">
        <v>5181</v>
      </c>
      <c r="AF1669" t="s">
        <v>63</v>
      </c>
      <c r="AH1669">
        <v>0</v>
      </c>
      <c r="AI1669" s="2">
        <v>45714</v>
      </c>
      <c r="AJ1669" t="s">
        <v>64</v>
      </c>
      <c r="AK1669" t="s">
        <v>64</v>
      </c>
      <c r="AL1669" t="s">
        <v>5182</v>
      </c>
      <c r="AM1669" t="s">
        <v>5178</v>
      </c>
      <c r="AN1669" s="3">
        <v>223.66</v>
      </c>
      <c r="AO1669" t="s">
        <v>4931</v>
      </c>
      <c r="AP1669" t="s">
        <v>64</v>
      </c>
      <c r="AQ1669" t="s">
        <v>5181</v>
      </c>
      <c r="AR1669">
        <v>1503</v>
      </c>
      <c r="AS1669" t="s">
        <v>66</v>
      </c>
    </row>
    <row r="1670" spans="1:45" ht="16" x14ac:dyDescent="0.2">
      <c r="A1670">
        <v>3971</v>
      </c>
      <c r="B1670">
        <v>3971</v>
      </c>
      <c r="C1670" s="2">
        <v>45715</v>
      </c>
      <c r="D1670" t="s">
        <v>1814</v>
      </c>
      <c r="E1670" t="s">
        <v>5184</v>
      </c>
      <c r="F1670" s="3">
        <v>5.2</v>
      </c>
      <c r="G1670" t="s">
        <v>47</v>
      </c>
      <c r="H1670" s="3">
        <v>0</v>
      </c>
      <c r="I1670" t="s">
        <v>48</v>
      </c>
      <c r="J1670">
        <v>2563</v>
      </c>
      <c r="K1670" t="s">
        <v>49</v>
      </c>
      <c r="L1670" t="s">
        <v>50</v>
      </c>
      <c r="M1670" t="s">
        <v>51</v>
      </c>
      <c r="N1670">
        <v>942</v>
      </c>
      <c r="O1670" t="s">
        <v>52</v>
      </c>
      <c r="P1670" t="s">
        <v>53</v>
      </c>
      <c r="T1670" t="s">
        <v>5185</v>
      </c>
      <c r="U1670" t="s">
        <v>5186</v>
      </c>
      <c r="V1670" t="s">
        <v>3322</v>
      </c>
      <c r="W1670" t="s">
        <v>56</v>
      </c>
      <c r="X1670" t="s">
        <v>5187</v>
      </c>
      <c r="Y1670" t="s">
        <v>4275</v>
      </c>
      <c r="Z1670" s="3">
        <v>7</v>
      </c>
      <c r="AA1670" t="s">
        <v>5188</v>
      </c>
      <c r="AB1670" t="s">
        <v>5105</v>
      </c>
      <c r="AC1670" t="s">
        <v>61</v>
      </c>
      <c r="AD1670" t="s">
        <v>61</v>
      </c>
      <c r="AE1670" t="s">
        <v>5189</v>
      </c>
      <c r="AF1670" t="s">
        <v>63</v>
      </c>
      <c r="AH1670">
        <v>0</v>
      </c>
      <c r="AI1670" s="2">
        <v>45715</v>
      </c>
      <c r="AJ1670" t="s">
        <v>64</v>
      </c>
      <c r="AK1670" t="s">
        <v>64</v>
      </c>
      <c r="AL1670" t="s">
        <v>5190</v>
      </c>
      <c r="AM1670" t="s">
        <v>5186</v>
      </c>
      <c r="AN1670" s="3">
        <v>5.2</v>
      </c>
      <c r="AO1670" t="s">
        <v>5105</v>
      </c>
      <c r="AP1670" t="s">
        <v>64</v>
      </c>
      <c r="AQ1670" t="s">
        <v>5189</v>
      </c>
      <c r="AR1670">
        <v>1515</v>
      </c>
      <c r="AS1670" t="s">
        <v>66</v>
      </c>
    </row>
    <row r="1671" spans="1:45" ht="16" x14ac:dyDescent="0.2">
      <c r="A1671">
        <v>3955</v>
      </c>
      <c r="B1671">
        <v>3955</v>
      </c>
      <c r="C1671" s="2">
        <v>45715.041666666657</v>
      </c>
      <c r="D1671" t="s">
        <v>1761</v>
      </c>
      <c r="E1671" t="s">
        <v>5191</v>
      </c>
      <c r="F1671" s="3">
        <v>87.24</v>
      </c>
      <c r="G1671" t="s">
        <v>47</v>
      </c>
      <c r="H1671" s="3">
        <v>0</v>
      </c>
      <c r="I1671" t="s">
        <v>48</v>
      </c>
      <c r="J1671">
        <v>2900</v>
      </c>
      <c r="K1671" t="s">
        <v>49</v>
      </c>
      <c r="L1671" t="s">
        <v>50</v>
      </c>
      <c r="M1671" t="s">
        <v>51</v>
      </c>
      <c r="N1671">
        <v>940</v>
      </c>
      <c r="O1671" t="s">
        <v>52</v>
      </c>
      <c r="P1671" t="s">
        <v>53</v>
      </c>
      <c r="T1671" t="s">
        <v>5192</v>
      </c>
      <c r="U1671" t="s">
        <v>5193</v>
      </c>
      <c r="V1671" t="s">
        <v>3305</v>
      </c>
      <c r="W1671" t="s">
        <v>56</v>
      </c>
      <c r="X1671" t="s">
        <v>5194</v>
      </c>
      <c r="Y1671" t="s">
        <v>5195</v>
      </c>
      <c r="Z1671" s="3">
        <v>0</v>
      </c>
      <c r="AA1671" t="s">
        <v>5196</v>
      </c>
      <c r="AB1671" t="s">
        <v>5105</v>
      </c>
      <c r="AC1671" t="s">
        <v>61</v>
      </c>
      <c r="AD1671" t="s">
        <v>61</v>
      </c>
      <c r="AE1671" t="s">
        <v>5197</v>
      </c>
      <c r="AF1671" t="s">
        <v>63</v>
      </c>
      <c r="AH1671">
        <v>0</v>
      </c>
      <c r="AI1671" s="2">
        <v>45715</v>
      </c>
      <c r="AJ1671" t="s">
        <v>64</v>
      </c>
      <c r="AK1671" t="s">
        <v>64</v>
      </c>
      <c r="AL1671" t="s">
        <v>5198</v>
      </c>
      <c r="AM1671" t="s">
        <v>5193</v>
      </c>
      <c r="AN1671" s="3">
        <v>87.24</v>
      </c>
      <c r="AO1671" t="s">
        <v>5105</v>
      </c>
      <c r="AP1671" t="s">
        <v>64</v>
      </c>
      <c r="AQ1671" t="s">
        <v>5197</v>
      </c>
      <c r="AR1671">
        <v>1506</v>
      </c>
      <c r="AS1671" t="s">
        <v>66</v>
      </c>
    </row>
    <row r="1672" spans="1:45" ht="16" x14ac:dyDescent="0.2">
      <c r="A1672">
        <v>4165</v>
      </c>
      <c r="B1672">
        <v>4165</v>
      </c>
      <c r="C1672" s="2">
        <v>45716</v>
      </c>
      <c r="E1672" t="s">
        <v>5199</v>
      </c>
      <c r="F1672" s="3">
        <v>311</v>
      </c>
      <c r="G1672" t="s">
        <v>47</v>
      </c>
      <c r="H1672" s="3">
        <v>0</v>
      </c>
      <c r="I1672" t="s">
        <v>104</v>
      </c>
      <c r="J1672">
        <v>703</v>
      </c>
      <c r="K1672" t="s">
        <v>52</v>
      </c>
      <c r="L1672" t="s">
        <v>53</v>
      </c>
      <c r="N1672">
        <v>1730</v>
      </c>
      <c r="O1672" t="s">
        <v>52</v>
      </c>
      <c r="P1672" t="s">
        <v>203</v>
      </c>
      <c r="T1672" t="s">
        <v>64</v>
      </c>
      <c r="Z1672" s="3"/>
      <c r="AF1672" t="s">
        <v>63</v>
      </c>
      <c r="AH1672">
        <v>0</v>
      </c>
      <c r="AI1672" s="2">
        <v>45716</v>
      </c>
      <c r="AJ1672" t="s">
        <v>64</v>
      </c>
      <c r="AK1672" t="s">
        <v>64</v>
      </c>
      <c r="AL1672" t="s">
        <v>64</v>
      </c>
      <c r="AN1672" s="3"/>
      <c r="AP1672" t="s">
        <v>64</v>
      </c>
      <c r="AR1672" t="s">
        <v>64</v>
      </c>
      <c r="AS1672" t="s">
        <v>66</v>
      </c>
    </row>
    <row r="1673" spans="1:45" ht="16" x14ac:dyDescent="0.2">
      <c r="A1673">
        <v>4166</v>
      </c>
      <c r="B1673">
        <v>4166</v>
      </c>
      <c r="C1673" s="2">
        <v>45716</v>
      </c>
      <c r="E1673" t="s">
        <v>205</v>
      </c>
      <c r="F1673" s="3">
        <v>945.05</v>
      </c>
      <c r="G1673" t="s">
        <v>47</v>
      </c>
      <c r="H1673" s="3">
        <v>0</v>
      </c>
      <c r="I1673" t="s">
        <v>104</v>
      </c>
      <c r="J1673">
        <v>1730</v>
      </c>
      <c r="K1673" t="s">
        <v>52</v>
      </c>
      <c r="L1673" t="s">
        <v>203</v>
      </c>
      <c r="N1673">
        <v>1700</v>
      </c>
      <c r="O1673" t="s">
        <v>52</v>
      </c>
      <c r="P1673" t="s">
        <v>203</v>
      </c>
      <c r="T1673" t="s">
        <v>64</v>
      </c>
      <c r="Z1673" s="3"/>
      <c r="AF1673" t="s">
        <v>63</v>
      </c>
      <c r="AH1673">
        <v>0</v>
      </c>
      <c r="AI1673" s="2">
        <v>45716</v>
      </c>
      <c r="AJ1673" t="s">
        <v>64</v>
      </c>
      <c r="AK1673" t="s">
        <v>64</v>
      </c>
      <c r="AL1673" t="s">
        <v>64</v>
      </c>
      <c r="AN1673" s="3"/>
      <c r="AP1673" t="s">
        <v>64</v>
      </c>
      <c r="AR1673" t="s">
        <v>64</v>
      </c>
      <c r="AS1673" t="s">
        <v>66</v>
      </c>
    </row>
    <row r="1674" spans="1:45" ht="16" x14ac:dyDescent="0.2">
      <c r="A1674">
        <v>4167</v>
      </c>
      <c r="B1674">
        <v>4167</v>
      </c>
      <c r="C1674" s="2">
        <v>45716</v>
      </c>
      <c r="E1674" t="s">
        <v>370</v>
      </c>
      <c r="F1674" s="3">
        <v>3953.32</v>
      </c>
      <c r="G1674" t="s">
        <v>47</v>
      </c>
      <c r="H1674" s="3">
        <v>0</v>
      </c>
      <c r="I1674" t="s">
        <v>104</v>
      </c>
      <c r="J1674">
        <v>1730</v>
      </c>
      <c r="K1674" t="s">
        <v>52</v>
      </c>
      <c r="L1674" t="s">
        <v>203</v>
      </c>
      <c r="N1674">
        <v>1705</v>
      </c>
      <c r="O1674" t="s">
        <v>52</v>
      </c>
      <c r="P1674" t="s">
        <v>203</v>
      </c>
      <c r="T1674" t="s">
        <v>64</v>
      </c>
      <c r="Z1674" s="3"/>
      <c r="AF1674" t="s">
        <v>63</v>
      </c>
      <c r="AH1674">
        <v>0</v>
      </c>
      <c r="AI1674" s="2">
        <v>45716</v>
      </c>
      <c r="AJ1674" t="s">
        <v>64</v>
      </c>
      <c r="AK1674" t="s">
        <v>64</v>
      </c>
      <c r="AL1674" t="s">
        <v>64</v>
      </c>
      <c r="AN1674" s="3"/>
      <c r="AP1674" t="s">
        <v>64</v>
      </c>
      <c r="AR1674" t="s">
        <v>64</v>
      </c>
      <c r="AS1674" t="s">
        <v>66</v>
      </c>
    </row>
    <row r="1675" spans="1:45" ht="16" x14ac:dyDescent="0.2">
      <c r="A1675">
        <v>4168</v>
      </c>
      <c r="B1675">
        <v>4168</v>
      </c>
      <c r="C1675" s="2">
        <v>45716</v>
      </c>
      <c r="E1675" t="s">
        <v>202</v>
      </c>
      <c r="F1675" s="3">
        <v>5985.1</v>
      </c>
      <c r="G1675" t="s">
        <v>47</v>
      </c>
      <c r="H1675" s="3">
        <v>0</v>
      </c>
      <c r="I1675" t="s">
        <v>104</v>
      </c>
      <c r="J1675">
        <v>1730</v>
      </c>
      <c r="K1675" t="s">
        <v>52</v>
      </c>
      <c r="L1675" t="s">
        <v>203</v>
      </c>
      <c r="N1675">
        <v>1712</v>
      </c>
      <c r="O1675" t="s">
        <v>52</v>
      </c>
      <c r="P1675" t="s">
        <v>203</v>
      </c>
      <c r="T1675" t="s">
        <v>64</v>
      </c>
      <c r="Z1675" s="3"/>
      <c r="AF1675" t="s">
        <v>63</v>
      </c>
      <c r="AH1675">
        <v>0</v>
      </c>
      <c r="AI1675" s="2">
        <v>45716</v>
      </c>
      <c r="AJ1675" t="s">
        <v>64</v>
      </c>
      <c r="AK1675" t="s">
        <v>64</v>
      </c>
      <c r="AL1675" t="s">
        <v>64</v>
      </c>
      <c r="AN1675" s="3"/>
      <c r="AP1675" t="s">
        <v>64</v>
      </c>
      <c r="AR1675" t="s">
        <v>64</v>
      </c>
      <c r="AS1675" t="s">
        <v>66</v>
      </c>
    </row>
    <row r="1676" spans="1:45" ht="16" x14ac:dyDescent="0.2">
      <c r="A1676">
        <v>4169</v>
      </c>
      <c r="B1676">
        <v>4169</v>
      </c>
      <c r="C1676" s="2">
        <v>45716</v>
      </c>
      <c r="D1676" t="s">
        <v>1934</v>
      </c>
      <c r="E1676" t="s">
        <v>1700</v>
      </c>
      <c r="F1676" s="3">
        <v>311</v>
      </c>
      <c r="G1676" t="s">
        <v>47</v>
      </c>
      <c r="H1676" s="3">
        <v>0</v>
      </c>
      <c r="I1676" t="s">
        <v>104</v>
      </c>
      <c r="J1676">
        <v>1730</v>
      </c>
      <c r="K1676" t="s">
        <v>52</v>
      </c>
      <c r="L1676" t="s">
        <v>203</v>
      </c>
      <c r="N1676">
        <v>2000</v>
      </c>
      <c r="O1676" t="s">
        <v>49</v>
      </c>
      <c r="P1676" t="s">
        <v>105</v>
      </c>
      <c r="Q1676" t="s">
        <v>51</v>
      </c>
      <c r="T1676" t="s">
        <v>64</v>
      </c>
      <c r="Z1676" s="3"/>
      <c r="AF1676" t="s">
        <v>63</v>
      </c>
      <c r="AH1676">
        <v>0</v>
      </c>
      <c r="AI1676" s="2">
        <v>45716</v>
      </c>
      <c r="AJ1676" t="s">
        <v>64</v>
      </c>
      <c r="AK1676" t="s">
        <v>64</v>
      </c>
      <c r="AL1676" t="s">
        <v>64</v>
      </c>
      <c r="AN1676" s="3"/>
      <c r="AP1676" t="s">
        <v>64</v>
      </c>
      <c r="AR1676" t="s">
        <v>64</v>
      </c>
      <c r="AS1676" t="s">
        <v>66</v>
      </c>
    </row>
    <row r="1677" spans="1:45" ht="16" x14ac:dyDescent="0.2">
      <c r="A1677">
        <v>4170</v>
      </c>
      <c r="B1677">
        <v>4170</v>
      </c>
      <c r="C1677" s="2">
        <v>45716</v>
      </c>
      <c r="D1677" t="s">
        <v>1936</v>
      </c>
      <c r="E1677" t="s">
        <v>206</v>
      </c>
      <c r="F1677" s="3">
        <v>3290.09</v>
      </c>
      <c r="G1677" t="s">
        <v>47</v>
      </c>
      <c r="H1677" s="3">
        <v>0</v>
      </c>
      <c r="I1677" t="s">
        <v>104</v>
      </c>
      <c r="J1677">
        <v>2551</v>
      </c>
      <c r="K1677" t="s">
        <v>49</v>
      </c>
      <c r="L1677" t="s">
        <v>50</v>
      </c>
      <c r="M1677" t="s">
        <v>51</v>
      </c>
      <c r="N1677">
        <v>1730</v>
      </c>
      <c r="O1677" t="s">
        <v>52</v>
      </c>
      <c r="P1677" t="s">
        <v>203</v>
      </c>
      <c r="T1677" t="s">
        <v>64</v>
      </c>
      <c r="Z1677" s="3"/>
      <c r="AF1677" t="s">
        <v>63</v>
      </c>
      <c r="AH1677">
        <v>0</v>
      </c>
      <c r="AI1677" s="2">
        <v>45716</v>
      </c>
      <c r="AJ1677" t="s">
        <v>64</v>
      </c>
      <c r="AK1677" t="s">
        <v>64</v>
      </c>
      <c r="AL1677" t="s">
        <v>64</v>
      </c>
      <c r="AN1677" s="3"/>
      <c r="AP1677" t="s">
        <v>64</v>
      </c>
      <c r="AR1677" t="s">
        <v>64</v>
      </c>
      <c r="AS1677" t="s">
        <v>66</v>
      </c>
    </row>
    <row r="1678" spans="1:45" ht="16" x14ac:dyDescent="0.2">
      <c r="A1678">
        <v>4171</v>
      </c>
      <c r="B1678">
        <v>4171</v>
      </c>
      <c r="C1678" s="2">
        <v>45716</v>
      </c>
      <c r="D1678" t="s">
        <v>1934</v>
      </c>
      <c r="E1678" t="s">
        <v>206</v>
      </c>
      <c r="F1678" s="3">
        <v>3110.01</v>
      </c>
      <c r="G1678" t="s">
        <v>47</v>
      </c>
      <c r="H1678" s="3">
        <v>0</v>
      </c>
      <c r="I1678" t="s">
        <v>104</v>
      </c>
      <c r="J1678">
        <v>2551</v>
      </c>
      <c r="K1678" t="s">
        <v>49</v>
      </c>
      <c r="L1678" t="s">
        <v>50</v>
      </c>
      <c r="M1678" t="s">
        <v>51</v>
      </c>
      <c r="N1678">
        <v>1730</v>
      </c>
      <c r="O1678" t="s">
        <v>52</v>
      </c>
      <c r="P1678" t="s">
        <v>203</v>
      </c>
      <c r="T1678" t="s">
        <v>64</v>
      </c>
      <c r="Z1678" s="3"/>
      <c r="AF1678" t="s">
        <v>63</v>
      </c>
      <c r="AH1678">
        <v>0</v>
      </c>
      <c r="AI1678" s="2">
        <v>45716</v>
      </c>
      <c r="AJ1678" t="s">
        <v>64</v>
      </c>
      <c r="AK1678" t="s">
        <v>64</v>
      </c>
      <c r="AL1678" t="s">
        <v>64</v>
      </c>
      <c r="AN1678" s="3"/>
      <c r="AP1678" t="s">
        <v>64</v>
      </c>
      <c r="AR1678" t="s">
        <v>64</v>
      </c>
      <c r="AS1678" t="s">
        <v>66</v>
      </c>
    </row>
    <row r="1679" spans="1:45" ht="16" x14ac:dyDescent="0.2">
      <c r="A1679">
        <v>4172</v>
      </c>
      <c r="B1679">
        <v>4172</v>
      </c>
      <c r="C1679" s="2">
        <v>45716</v>
      </c>
      <c r="D1679" t="s">
        <v>1935</v>
      </c>
      <c r="E1679" t="s">
        <v>206</v>
      </c>
      <c r="F1679" s="3">
        <v>2382.81</v>
      </c>
      <c r="G1679" t="s">
        <v>47</v>
      </c>
      <c r="H1679" s="3">
        <v>0</v>
      </c>
      <c r="I1679" t="s">
        <v>104</v>
      </c>
      <c r="J1679">
        <v>2551</v>
      </c>
      <c r="K1679" t="s">
        <v>49</v>
      </c>
      <c r="L1679" t="s">
        <v>50</v>
      </c>
      <c r="M1679" t="s">
        <v>51</v>
      </c>
      <c r="N1679">
        <v>1730</v>
      </c>
      <c r="O1679" t="s">
        <v>52</v>
      </c>
      <c r="P1679" t="s">
        <v>203</v>
      </c>
      <c r="T1679" t="s">
        <v>64</v>
      </c>
      <c r="Z1679" s="3"/>
      <c r="AF1679" t="s">
        <v>63</v>
      </c>
      <c r="AH1679">
        <v>0</v>
      </c>
      <c r="AI1679" s="2">
        <v>45716</v>
      </c>
      <c r="AJ1679" t="s">
        <v>64</v>
      </c>
      <c r="AK1679" t="s">
        <v>64</v>
      </c>
      <c r="AL1679" t="s">
        <v>64</v>
      </c>
      <c r="AN1679" s="3"/>
      <c r="AP1679" t="s">
        <v>64</v>
      </c>
      <c r="AR1679" t="s">
        <v>64</v>
      </c>
      <c r="AS1679" t="s">
        <v>66</v>
      </c>
    </row>
    <row r="1680" spans="1:45" ht="16" x14ac:dyDescent="0.2">
      <c r="A1680">
        <v>4173</v>
      </c>
      <c r="B1680">
        <v>4173</v>
      </c>
      <c r="C1680" s="2">
        <v>45716</v>
      </c>
      <c r="D1680" t="s">
        <v>1936</v>
      </c>
      <c r="E1680" t="s">
        <v>4939</v>
      </c>
      <c r="F1680" s="3">
        <v>786.83</v>
      </c>
      <c r="G1680" t="s">
        <v>47</v>
      </c>
      <c r="H1680" s="3">
        <v>0</v>
      </c>
      <c r="I1680" t="s">
        <v>104</v>
      </c>
      <c r="J1680">
        <v>2555</v>
      </c>
      <c r="K1680" t="s">
        <v>49</v>
      </c>
      <c r="L1680" t="s">
        <v>50</v>
      </c>
      <c r="M1680" t="s">
        <v>51</v>
      </c>
      <c r="N1680">
        <v>1730</v>
      </c>
      <c r="O1680" t="s">
        <v>52</v>
      </c>
      <c r="P1680" t="s">
        <v>203</v>
      </c>
      <c r="T1680" t="s">
        <v>64</v>
      </c>
      <c r="Z1680" s="3"/>
      <c r="AF1680" t="s">
        <v>63</v>
      </c>
      <c r="AH1680">
        <v>0</v>
      </c>
      <c r="AI1680" s="2">
        <v>45716</v>
      </c>
      <c r="AJ1680" t="s">
        <v>64</v>
      </c>
      <c r="AK1680" t="s">
        <v>64</v>
      </c>
      <c r="AL1680" t="s">
        <v>64</v>
      </c>
      <c r="AN1680" s="3"/>
      <c r="AP1680" t="s">
        <v>64</v>
      </c>
      <c r="AR1680" t="s">
        <v>64</v>
      </c>
      <c r="AS1680" t="s">
        <v>66</v>
      </c>
    </row>
    <row r="1681" spans="1:45" ht="16" x14ac:dyDescent="0.2">
      <c r="A1681">
        <v>4174</v>
      </c>
      <c r="B1681">
        <v>4174</v>
      </c>
      <c r="C1681" s="2">
        <v>45716</v>
      </c>
      <c r="D1681" t="s">
        <v>1934</v>
      </c>
      <c r="E1681" t="s">
        <v>4939</v>
      </c>
      <c r="F1681" s="3">
        <v>743.76</v>
      </c>
      <c r="G1681" t="s">
        <v>47</v>
      </c>
      <c r="H1681" s="3">
        <v>0</v>
      </c>
      <c r="I1681" t="s">
        <v>104</v>
      </c>
      <c r="J1681">
        <v>2555</v>
      </c>
      <c r="K1681" t="s">
        <v>49</v>
      </c>
      <c r="L1681" t="s">
        <v>50</v>
      </c>
      <c r="M1681" t="s">
        <v>51</v>
      </c>
      <c r="N1681">
        <v>1730</v>
      </c>
      <c r="O1681" t="s">
        <v>52</v>
      </c>
      <c r="P1681" t="s">
        <v>203</v>
      </c>
      <c r="T1681" t="s">
        <v>64</v>
      </c>
      <c r="Z1681" s="3"/>
      <c r="AF1681" t="s">
        <v>63</v>
      </c>
      <c r="AH1681">
        <v>0</v>
      </c>
      <c r="AI1681" s="2">
        <v>45716</v>
      </c>
      <c r="AJ1681" t="s">
        <v>64</v>
      </c>
      <c r="AK1681" t="s">
        <v>64</v>
      </c>
      <c r="AL1681" t="s">
        <v>64</v>
      </c>
      <c r="AN1681" s="3"/>
      <c r="AP1681" t="s">
        <v>64</v>
      </c>
      <c r="AR1681" t="s">
        <v>64</v>
      </c>
      <c r="AS1681" t="s">
        <v>66</v>
      </c>
    </row>
    <row r="1682" spans="1:45" ht="16" x14ac:dyDescent="0.2">
      <c r="A1682">
        <v>4175</v>
      </c>
      <c r="B1682">
        <v>4175</v>
      </c>
      <c r="C1682" s="2">
        <v>45716</v>
      </c>
      <c r="D1682" t="s">
        <v>1935</v>
      </c>
      <c r="E1682" t="s">
        <v>4939</v>
      </c>
      <c r="F1682" s="3">
        <v>569.97</v>
      </c>
      <c r="G1682" t="s">
        <v>47</v>
      </c>
      <c r="H1682" s="3">
        <v>0</v>
      </c>
      <c r="I1682" t="s">
        <v>104</v>
      </c>
      <c r="J1682">
        <v>2555</v>
      </c>
      <c r="K1682" t="s">
        <v>49</v>
      </c>
      <c r="L1682" t="s">
        <v>50</v>
      </c>
      <c r="M1682" t="s">
        <v>51</v>
      </c>
      <c r="N1682">
        <v>1730</v>
      </c>
      <c r="O1682" t="s">
        <v>52</v>
      </c>
      <c r="P1682" t="s">
        <v>203</v>
      </c>
      <c r="T1682" t="s">
        <v>64</v>
      </c>
      <c r="Z1682" s="3"/>
      <c r="AF1682" t="s">
        <v>63</v>
      </c>
      <c r="AH1682">
        <v>0</v>
      </c>
      <c r="AI1682" s="2">
        <v>45716</v>
      </c>
      <c r="AJ1682" t="s">
        <v>64</v>
      </c>
      <c r="AK1682" t="s">
        <v>64</v>
      </c>
      <c r="AL1682" t="s">
        <v>64</v>
      </c>
      <c r="AN1682" s="3"/>
      <c r="AP1682" t="s">
        <v>64</v>
      </c>
      <c r="AR1682" t="s">
        <v>64</v>
      </c>
      <c r="AS1682" t="s">
        <v>66</v>
      </c>
    </row>
    <row r="1683" spans="1:45" ht="16" x14ac:dyDescent="0.2">
      <c r="A1683">
        <v>3956</v>
      </c>
      <c r="B1683">
        <v>3956</v>
      </c>
      <c r="C1683" s="2">
        <v>45716.041666666657</v>
      </c>
      <c r="D1683" t="s">
        <v>1748</v>
      </c>
      <c r="E1683" t="s">
        <v>5200</v>
      </c>
      <c r="F1683" s="3">
        <v>6.92</v>
      </c>
      <c r="G1683" t="s">
        <v>47</v>
      </c>
      <c r="H1683" s="3">
        <v>0</v>
      </c>
      <c r="I1683" t="s">
        <v>48</v>
      </c>
      <c r="J1683">
        <v>2705</v>
      </c>
      <c r="K1683" t="s">
        <v>49</v>
      </c>
      <c r="L1683" t="s">
        <v>50</v>
      </c>
      <c r="M1683" t="s">
        <v>51</v>
      </c>
      <c r="N1683">
        <v>940</v>
      </c>
      <c r="O1683" t="s">
        <v>52</v>
      </c>
      <c r="P1683" t="s">
        <v>53</v>
      </c>
      <c r="T1683" t="s">
        <v>5201</v>
      </c>
      <c r="U1683" t="s">
        <v>5202</v>
      </c>
      <c r="Z1683" s="3"/>
      <c r="AF1683" t="s">
        <v>63</v>
      </c>
      <c r="AH1683">
        <v>0</v>
      </c>
      <c r="AI1683" s="2">
        <v>45716</v>
      </c>
      <c r="AJ1683" t="s">
        <v>64</v>
      </c>
      <c r="AK1683" t="s">
        <v>64</v>
      </c>
      <c r="AL1683" t="s">
        <v>5203</v>
      </c>
      <c r="AM1683" t="s">
        <v>5202</v>
      </c>
      <c r="AN1683" s="3"/>
      <c r="AP1683" t="s">
        <v>64</v>
      </c>
      <c r="AR1683">
        <v>1507</v>
      </c>
      <c r="AS1683" t="s">
        <v>66</v>
      </c>
    </row>
    <row r="1684" spans="1:45" ht="16" x14ac:dyDescent="0.2">
      <c r="A1684">
        <v>3967</v>
      </c>
      <c r="B1684">
        <v>3967</v>
      </c>
      <c r="C1684" s="2">
        <v>45719</v>
      </c>
      <c r="D1684" t="s">
        <v>1761</v>
      </c>
      <c r="E1684" t="s">
        <v>5204</v>
      </c>
      <c r="F1684" s="3">
        <v>409.2</v>
      </c>
      <c r="G1684" t="s">
        <v>47</v>
      </c>
      <c r="H1684" s="3">
        <v>0</v>
      </c>
      <c r="I1684" t="s">
        <v>48</v>
      </c>
      <c r="J1684">
        <v>2561</v>
      </c>
      <c r="K1684" t="s">
        <v>49</v>
      </c>
      <c r="L1684" t="s">
        <v>50</v>
      </c>
      <c r="M1684" t="s">
        <v>51</v>
      </c>
      <c r="N1684">
        <v>942</v>
      </c>
      <c r="O1684" t="s">
        <v>52</v>
      </c>
      <c r="P1684" t="s">
        <v>53</v>
      </c>
      <c r="T1684" t="s">
        <v>2916</v>
      </c>
      <c r="U1684" t="s">
        <v>5205</v>
      </c>
      <c r="V1684" t="s">
        <v>3296</v>
      </c>
      <c r="W1684" t="s">
        <v>56</v>
      </c>
      <c r="X1684" t="s">
        <v>5206</v>
      </c>
      <c r="Y1684" t="s">
        <v>5207</v>
      </c>
      <c r="Z1684" s="3">
        <v>0</v>
      </c>
      <c r="AA1684" t="s">
        <v>1678</v>
      </c>
      <c r="AB1684" t="s">
        <v>5208</v>
      </c>
      <c r="AC1684" t="s">
        <v>61</v>
      </c>
      <c r="AD1684" t="s">
        <v>61</v>
      </c>
      <c r="AE1684" t="s">
        <v>5209</v>
      </c>
      <c r="AF1684" t="s">
        <v>63</v>
      </c>
      <c r="AH1684">
        <v>0</v>
      </c>
      <c r="AI1684" s="2">
        <v>45719</v>
      </c>
      <c r="AJ1684" t="s">
        <v>64</v>
      </c>
      <c r="AK1684" t="s">
        <v>64</v>
      </c>
      <c r="AL1684" t="s">
        <v>5210</v>
      </c>
      <c r="AM1684" t="s">
        <v>5205</v>
      </c>
      <c r="AN1684" s="3">
        <v>800</v>
      </c>
      <c r="AO1684" t="s">
        <v>5208</v>
      </c>
      <c r="AP1684" t="s">
        <v>64</v>
      </c>
      <c r="AQ1684" t="s">
        <v>5209</v>
      </c>
      <c r="AR1684">
        <v>1517</v>
      </c>
      <c r="AS1684" t="s">
        <v>66</v>
      </c>
    </row>
    <row r="1685" spans="1:45" ht="16" x14ac:dyDescent="0.2">
      <c r="A1685">
        <v>3968</v>
      </c>
      <c r="B1685">
        <v>3968</v>
      </c>
      <c r="C1685" s="2">
        <v>45719</v>
      </c>
      <c r="D1685" t="s">
        <v>1748</v>
      </c>
      <c r="E1685" t="s">
        <v>5211</v>
      </c>
      <c r="F1685" s="3">
        <v>254.4</v>
      </c>
      <c r="G1685" t="s">
        <v>47</v>
      </c>
      <c r="H1685" s="3">
        <v>0</v>
      </c>
      <c r="I1685" t="s">
        <v>48</v>
      </c>
      <c r="J1685">
        <v>2660</v>
      </c>
      <c r="K1685" t="s">
        <v>49</v>
      </c>
      <c r="L1685" t="s">
        <v>50</v>
      </c>
      <c r="M1685" t="s">
        <v>51</v>
      </c>
      <c r="N1685">
        <v>942</v>
      </c>
      <c r="O1685" t="s">
        <v>52</v>
      </c>
      <c r="P1685" t="s">
        <v>53</v>
      </c>
      <c r="T1685" t="s">
        <v>2916</v>
      </c>
      <c r="U1685" t="s">
        <v>5205</v>
      </c>
      <c r="V1685" t="s">
        <v>3296</v>
      </c>
      <c r="W1685" t="s">
        <v>56</v>
      </c>
      <c r="X1685" t="s">
        <v>5206</v>
      </c>
      <c r="Y1685" t="s">
        <v>5207</v>
      </c>
      <c r="Z1685" s="3">
        <v>0</v>
      </c>
      <c r="AA1685" t="s">
        <v>1678</v>
      </c>
      <c r="AB1685" t="s">
        <v>5208</v>
      </c>
      <c r="AC1685" t="s">
        <v>61</v>
      </c>
      <c r="AD1685" t="s">
        <v>61</v>
      </c>
      <c r="AE1685" t="s">
        <v>5209</v>
      </c>
      <c r="AF1685" t="s">
        <v>63</v>
      </c>
      <c r="AH1685">
        <v>0</v>
      </c>
      <c r="AI1685" s="2">
        <v>45719</v>
      </c>
      <c r="AJ1685" t="s">
        <v>64</v>
      </c>
      <c r="AK1685" t="s">
        <v>64</v>
      </c>
      <c r="AL1685" t="s">
        <v>5210</v>
      </c>
      <c r="AM1685" t="s">
        <v>5205</v>
      </c>
      <c r="AN1685" s="3">
        <v>800</v>
      </c>
      <c r="AO1685" t="s">
        <v>5208</v>
      </c>
      <c r="AP1685" t="s">
        <v>64</v>
      </c>
      <c r="AQ1685" t="s">
        <v>5209</v>
      </c>
      <c r="AR1685">
        <v>1517</v>
      </c>
      <c r="AS1685" t="s">
        <v>66</v>
      </c>
    </row>
    <row r="1686" spans="1:45" ht="16" x14ac:dyDescent="0.2">
      <c r="A1686">
        <v>3969</v>
      </c>
      <c r="B1686">
        <v>3969</v>
      </c>
      <c r="C1686" s="2">
        <v>45719</v>
      </c>
      <c r="D1686" t="s">
        <v>1761</v>
      </c>
      <c r="E1686" t="s">
        <v>5212</v>
      </c>
      <c r="F1686" s="3">
        <v>136.4</v>
      </c>
      <c r="G1686" t="s">
        <v>47</v>
      </c>
      <c r="H1686" s="3">
        <v>0</v>
      </c>
      <c r="I1686" t="s">
        <v>48</v>
      </c>
      <c r="J1686">
        <v>2900</v>
      </c>
      <c r="K1686" t="s">
        <v>49</v>
      </c>
      <c r="L1686" t="s">
        <v>50</v>
      </c>
      <c r="M1686" t="s">
        <v>51</v>
      </c>
      <c r="N1686">
        <v>942</v>
      </c>
      <c r="O1686" t="s">
        <v>52</v>
      </c>
      <c r="P1686" t="s">
        <v>53</v>
      </c>
      <c r="T1686" t="s">
        <v>2916</v>
      </c>
      <c r="U1686" t="s">
        <v>5205</v>
      </c>
      <c r="V1686" t="s">
        <v>3296</v>
      </c>
      <c r="W1686" t="s">
        <v>56</v>
      </c>
      <c r="X1686" t="s">
        <v>5206</v>
      </c>
      <c r="Y1686" t="s">
        <v>5207</v>
      </c>
      <c r="Z1686" s="3">
        <v>0</v>
      </c>
      <c r="AA1686" t="s">
        <v>1678</v>
      </c>
      <c r="AB1686" t="s">
        <v>5208</v>
      </c>
      <c r="AC1686" t="s">
        <v>61</v>
      </c>
      <c r="AD1686" t="s">
        <v>61</v>
      </c>
      <c r="AE1686" t="s">
        <v>5209</v>
      </c>
      <c r="AF1686" t="s">
        <v>63</v>
      </c>
      <c r="AH1686">
        <v>0</v>
      </c>
      <c r="AI1686" s="2">
        <v>45719</v>
      </c>
      <c r="AJ1686" t="s">
        <v>64</v>
      </c>
      <c r="AK1686" t="s">
        <v>64</v>
      </c>
      <c r="AL1686" t="s">
        <v>5210</v>
      </c>
      <c r="AM1686" t="s">
        <v>5205</v>
      </c>
      <c r="AN1686" s="3">
        <v>800</v>
      </c>
      <c r="AO1686" t="s">
        <v>5208</v>
      </c>
      <c r="AP1686" t="s">
        <v>64</v>
      </c>
      <c r="AQ1686" t="s">
        <v>5209</v>
      </c>
      <c r="AR1686">
        <v>1517</v>
      </c>
      <c r="AS1686" t="s">
        <v>66</v>
      </c>
    </row>
    <row r="1687" spans="1:45" ht="16" x14ac:dyDescent="0.2">
      <c r="A1687">
        <v>3976</v>
      </c>
      <c r="B1687">
        <v>3976</v>
      </c>
      <c r="C1687" s="2">
        <v>45719</v>
      </c>
      <c r="D1687" t="s">
        <v>1761</v>
      </c>
      <c r="E1687" t="s">
        <v>5213</v>
      </c>
      <c r="F1687" s="3">
        <v>10.99</v>
      </c>
      <c r="G1687" t="s">
        <v>47</v>
      </c>
      <c r="H1687" s="3">
        <v>0</v>
      </c>
      <c r="I1687" t="s">
        <v>48</v>
      </c>
      <c r="J1687">
        <v>2563</v>
      </c>
      <c r="K1687" t="s">
        <v>49</v>
      </c>
      <c r="L1687" t="s">
        <v>50</v>
      </c>
      <c r="M1687" t="s">
        <v>51</v>
      </c>
      <c r="N1687">
        <v>942</v>
      </c>
      <c r="O1687" t="s">
        <v>52</v>
      </c>
      <c r="P1687" t="s">
        <v>53</v>
      </c>
      <c r="T1687" t="s">
        <v>5214</v>
      </c>
      <c r="U1687" t="s">
        <v>5215</v>
      </c>
      <c r="V1687" t="s">
        <v>3329</v>
      </c>
      <c r="W1687" t="s">
        <v>56</v>
      </c>
      <c r="X1687" t="s">
        <v>5216</v>
      </c>
      <c r="Y1687" t="s">
        <v>5217</v>
      </c>
      <c r="Z1687" s="3">
        <v>0</v>
      </c>
      <c r="AA1687" t="s">
        <v>5218</v>
      </c>
      <c r="AB1687" t="s">
        <v>5208</v>
      </c>
      <c r="AC1687" t="s">
        <v>61</v>
      </c>
      <c r="AD1687" t="s">
        <v>61</v>
      </c>
      <c r="AE1687" t="s">
        <v>5219</v>
      </c>
      <c r="AF1687" t="s">
        <v>63</v>
      </c>
      <c r="AH1687">
        <v>0</v>
      </c>
      <c r="AI1687" s="2">
        <v>45719</v>
      </c>
      <c r="AJ1687" t="s">
        <v>64</v>
      </c>
      <c r="AK1687" t="s">
        <v>64</v>
      </c>
      <c r="AL1687" t="s">
        <v>5220</v>
      </c>
      <c r="AM1687" t="s">
        <v>5215</v>
      </c>
      <c r="AN1687" s="3">
        <v>10.99</v>
      </c>
      <c r="AO1687" t="s">
        <v>5208</v>
      </c>
      <c r="AP1687" t="s">
        <v>64</v>
      </c>
      <c r="AQ1687" t="s">
        <v>5219</v>
      </c>
      <c r="AR1687">
        <v>1516</v>
      </c>
      <c r="AS1687" t="s">
        <v>66</v>
      </c>
    </row>
    <row r="1688" spans="1:45" ht="16" x14ac:dyDescent="0.2">
      <c r="A1688">
        <v>3977</v>
      </c>
      <c r="B1688">
        <v>3977</v>
      </c>
      <c r="C1688" s="2">
        <v>45719</v>
      </c>
      <c r="D1688" t="s">
        <v>1814</v>
      </c>
      <c r="E1688" t="s">
        <v>5221</v>
      </c>
      <c r="F1688" s="3">
        <v>104.19</v>
      </c>
      <c r="G1688" t="s">
        <v>47</v>
      </c>
      <c r="H1688" s="3">
        <v>0</v>
      </c>
      <c r="I1688" t="s">
        <v>48</v>
      </c>
      <c r="J1688">
        <v>2563</v>
      </c>
      <c r="K1688" t="s">
        <v>49</v>
      </c>
      <c r="L1688" t="s">
        <v>50</v>
      </c>
      <c r="M1688" t="s">
        <v>51</v>
      </c>
      <c r="N1688">
        <v>942</v>
      </c>
      <c r="O1688" t="s">
        <v>52</v>
      </c>
      <c r="P1688" t="s">
        <v>53</v>
      </c>
      <c r="T1688" t="s">
        <v>5222</v>
      </c>
      <c r="U1688" t="s">
        <v>5223</v>
      </c>
      <c r="V1688" t="s">
        <v>3354</v>
      </c>
      <c r="W1688" t="s">
        <v>56</v>
      </c>
      <c r="X1688" t="s">
        <v>5224</v>
      </c>
      <c r="Y1688" t="s">
        <v>4275</v>
      </c>
      <c r="Z1688" s="3">
        <v>7</v>
      </c>
      <c r="AA1688" t="s">
        <v>5225</v>
      </c>
      <c r="AB1688" t="s">
        <v>5208</v>
      </c>
      <c r="AC1688" t="s">
        <v>61</v>
      </c>
      <c r="AD1688" t="s">
        <v>61</v>
      </c>
      <c r="AE1688" t="s">
        <v>5226</v>
      </c>
      <c r="AF1688" t="s">
        <v>63</v>
      </c>
      <c r="AH1688">
        <v>0</v>
      </c>
      <c r="AI1688" s="2">
        <v>45719</v>
      </c>
      <c r="AJ1688" t="s">
        <v>64</v>
      </c>
      <c r="AK1688" t="s">
        <v>64</v>
      </c>
      <c r="AL1688" t="s">
        <v>5227</v>
      </c>
      <c r="AM1688" t="s">
        <v>5223</v>
      </c>
      <c r="AN1688" s="3">
        <v>104.19</v>
      </c>
      <c r="AO1688" t="s">
        <v>5208</v>
      </c>
      <c r="AP1688" t="s">
        <v>64</v>
      </c>
      <c r="AQ1688" t="s">
        <v>5226</v>
      </c>
      <c r="AR1688">
        <v>1519</v>
      </c>
      <c r="AS1688" t="s">
        <v>66</v>
      </c>
    </row>
    <row r="1689" spans="1:45" ht="16" x14ac:dyDescent="0.2">
      <c r="A1689">
        <v>3978</v>
      </c>
      <c r="B1689">
        <v>3978</v>
      </c>
      <c r="C1689" s="2">
        <v>45719</v>
      </c>
      <c r="D1689" t="s">
        <v>1761</v>
      </c>
      <c r="E1689" t="s">
        <v>5228</v>
      </c>
      <c r="F1689" s="3">
        <v>202.3</v>
      </c>
      <c r="G1689" t="s">
        <v>47</v>
      </c>
      <c r="H1689" s="3">
        <v>0</v>
      </c>
      <c r="I1689" t="s">
        <v>48</v>
      </c>
      <c r="J1689">
        <v>2720</v>
      </c>
      <c r="K1689" t="s">
        <v>49</v>
      </c>
      <c r="L1689" t="s">
        <v>50</v>
      </c>
      <c r="M1689" t="s">
        <v>51</v>
      </c>
      <c r="N1689">
        <v>942</v>
      </c>
      <c r="O1689" t="s">
        <v>52</v>
      </c>
      <c r="P1689" t="s">
        <v>53</v>
      </c>
      <c r="T1689" t="s">
        <v>5229</v>
      </c>
      <c r="U1689" t="s">
        <v>5230</v>
      </c>
      <c r="V1689" t="s">
        <v>3273</v>
      </c>
      <c r="W1689" t="s">
        <v>56</v>
      </c>
      <c r="X1689" t="s">
        <v>5231</v>
      </c>
      <c r="Y1689" t="s">
        <v>5232</v>
      </c>
      <c r="Z1689" s="3">
        <v>19</v>
      </c>
      <c r="AA1689" t="s">
        <v>5233</v>
      </c>
      <c r="AB1689" t="s">
        <v>5208</v>
      </c>
      <c r="AC1689" t="s">
        <v>61</v>
      </c>
      <c r="AD1689" t="s">
        <v>61</v>
      </c>
      <c r="AE1689" t="s">
        <v>5234</v>
      </c>
      <c r="AF1689" t="s">
        <v>63</v>
      </c>
      <c r="AH1689">
        <v>0</v>
      </c>
      <c r="AI1689" s="2">
        <v>45719</v>
      </c>
      <c r="AJ1689" t="s">
        <v>64</v>
      </c>
      <c r="AK1689" t="s">
        <v>64</v>
      </c>
      <c r="AL1689" t="s">
        <v>5235</v>
      </c>
      <c r="AM1689" t="s">
        <v>5230</v>
      </c>
      <c r="AN1689" s="3">
        <v>202.3</v>
      </c>
      <c r="AO1689" t="s">
        <v>5208</v>
      </c>
      <c r="AP1689" t="s">
        <v>64</v>
      </c>
      <c r="AQ1689" t="s">
        <v>5234</v>
      </c>
      <c r="AR1689">
        <v>1520</v>
      </c>
      <c r="AS1689" t="s">
        <v>66</v>
      </c>
    </row>
    <row r="1690" spans="1:45" ht="16" x14ac:dyDescent="0.2">
      <c r="A1690">
        <v>3979</v>
      </c>
      <c r="B1690">
        <v>3979</v>
      </c>
      <c r="C1690" s="2">
        <v>45719</v>
      </c>
      <c r="D1690" t="s">
        <v>1748</v>
      </c>
      <c r="E1690" t="s">
        <v>5236</v>
      </c>
      <c r="F1690" s="3">
        <v>3.54</v>
      </c>
      <c r="G1690" t="s">
        <v>47</v>
      </c>
      <c r="H1690" s="3">
        <v>0</v>
      </c>
      <c r="I1690" t="s">
        <v>48</v>
      </c>
      <c r="J1690">
        <v>2705</v>
      </c>
      <c r="K1690" t="s">
        <v>49</v>
      </c>
      <c r="L1690" t="s">
        <v>50</v>
      </c>
      <c r="M1690" t="s">
        <v>51</v>
      </c>
      <c r="N1690">
        <v>942</v>
      </c>
      <c r="O1690" t="s">
        <v>52</v>
      </c>
      <c r="P1690" t="s">
        <v>53</v>
      </c>
      <c r="T1690" t="s">
        <v>5229</v>
      </c>
      <c r="U1690" t="s">
        <v>5230</v>
      </c>
      <c r="V1690" t="s">
        <v>3273</v>
      </c>
      <c r="W1690" t="s">
        <v>56</v>
      </c>
      <c r="X1690" t="s">
        <v>5231</v>
      </c>
      <c r="Y1690" t="s">
        <v>5232</v>
      </c>
      <c r="Z1690" s="3">
        <v>19</v>
      </c>
      <c r="AA1690" t="s">
        <v>5233</v>
      </c>
      <c r="AB1690" t="s">
        <v>5208</v>
      </c>
      <c r="AC1690" t="s">
        <v>61</v>
      </c>
      <c r="AD1690" t="s">
        <v>61</v>
      </c>
      <c r="AE1690" t="s">
        <v>5234</v>
      </c>
      <c r="AF1690" t="s">
        <v>63</v>
      </c>
      <c r="AH1690">
        <v>0</v>
      </c>
      <c r="AI1690" s="2">
        <v>45719</v>
      </c>
      <c r="AJ1690" t="s">
        <v>64</v>
      </c>
      <c r="AK1690" t="s">
        <v>64</v>
      </c>
      <c r="AL1690" t="s">
        <v>5235</v>
      </c>
      <c r="AM1690" t="s">
        <v>5230</v>
      </c>
      <c r="AN1690" s="3">
        <v>202.3</v>
      </c>
      <c r="AO1690" t="s">
        <v>5208</v>
      </c>
      <c r="AP1690" t="s">
        <v>64</v>
      </c>
      <c r="AQ1690" t="s">
        <v>5234</v>
      </c>
      <c r="AR1690">
        <v>1520</v>
      </c>
      <c r="AS1690" t="s">
        <v>66</v>
      </c>
    </row>
    <row r="1691" spans="1:45" ht="16" x14ac:dyDescent="0.2">
      <c r="A1691">
        <v>3982</v>
      </c>
      <c r="B1691">
        <v>3982</v>
      </c>
      <c r="C1691" s="2">
        <v>45719</v>
      </c>
      <c r="D1691" t="s">
        <v>1782</v>
      </c>
      <c r="E1691" t="s">
        <v>5237</v>
      </c>
      <c r="F1691" s="3">
        <v>17.04</v>
      </c>
      <c r="G1691" t="s">
        <v>47</v>
      </c>
      <c r="H1691" s="3">
        <v>0</v>
      </c>
      <c r="I1691" t="s">
        <v>48</v>
      </c>
      <c r="J1691">
        <v>2720</v>
      </c>
      <c r="K1691" t="s">
        <v>49</v>
      </c>
      <c r="L1691" t="s">
        <v>50</v>
      </c>
      <c r="M1691" t="s">
        <v>51</v>
      </c>
      <c r="N1691">
        <v>942</v>
      </c>
      <c r="O1691" t="s">
        <v>52</v>
      </c>
      <c r="P1691" t="s">
        <v>53</v>
      </c>
      <c r="T1691" t="s">
        <v>5238</v>
      </c>
      <c r="U1691" t="s">
        <v>5239</v>
      </c>
      <c r="V1691" t="s">
        <v>3374</v>
      </c>
      <c r="W1691" t="s">
        <v>56</v>
      </c>
      <c r="X1691" t="s">
        <v>5240</v>
      </c>
      <c r="Y1691" t="s">
        <v>5241</v>
      </c>
      <c r="Z1691" s="3">
        <v>19</v>
      </c>
      <c r="AA1691" t="s">
        <v>5242</v>
      </c>
      <c r="AB1691" t="s">
        <v>5243</v>
      </c>
      <c r="AC1691" t="s">
        <v>61</v>
      </c>
      <c r="AD1691" t="s">
        <v>61</v>
      </c>
      <c r="AE1691" t="s">
        <v>5244</v>
      </c>
      <c r="AF1691" t="s">
        <v>63</v>
      </c>
      <c r="AH1691">
        <v>0</v>
      </c>
      <c r="AI1691" s="2">
        <v>45719</v>
      </c>
      <c r="AJ1691" t="s">
        <v>64</v>
      </c>
      <c r="AK1691" t="s">
        <v>64</v>
      </c>
      <c r="AL1691" t="s">
        <v>5245</v>
      </c>
      <c r="AM1691" t="s">
        <v>5239</v>
      </c>
      <c r="AN1691" s="3">
        <v>17.04</v>
      </c>
      <c r="AO1691" t="s">
        <v>5243</v>
      </c>
      <c r="AP1691" t="s">
        <v>64</v>
      </c>
      <c r="AQ1691" t="s">
        <v>5244</v>
      </c>
      <c r="AR1691">
        <v>1521</v>
      </c>
      <c r="AS1691" t="s">
        <v>66</v>
      </c>
    </row>
    <row r="1692" spans="1:45" ht="16" x14ac:dyDescent="0.2">
      <c r="A1692">
        <v>3983</v>
      </c>
      <c r="B1692">
        <v>3983</v>
      </c>
      <c r="C1692" s="2">
        <v>45719</v>
      </c>
      <c r="D1692" t="s">
        <v>1748</v>
      </c>
      <c r="E1692" t="s">
        <v>5246</v>
      </c>
      <c r="F1692" s="3">
        <v>0.3</v>
      </c>
      <c r="G1692" t="s">
        <v>47</v>
      </c>
      <c r="H1692" s="3">
        <v>0</v>
      </c>
      <c r="I1692" t="s">
        <v>48</v>
      </c>
      <c r="J1692">
        <v>2705</v>
      </c>
      <c r="K1692" t="s">
        <v>49</v>
      </c>
      <c r="L1692" t="s">
        <v>50</v>
      </c>
      <c r="M1692" t="s">
        <v>51</v>
      </c>
      <c r="N1692">
        <v>942</v>
      </c>
      <c r="O1692" t="s">
        <v>52</v>
      </c>
      <c r="P1692" t="s">
        <v>53</v>
      </c>
      <c r="T1692" t="s">
        <v>5238</v>
      </c>
      <c r="U1692" t="s">
        <v>5239</v>
      </c>
      <c r="V1692" t="s">
        <v>3374</v>
      </c>
      <c r="W1692" t="s">
        <v>56</v>
      </c>
      <c r="X1692" t="s">
        <v>5240</v>
      </c>
      <c r="Y1692" t="s">
        <v>5241</v>
      </c>
      <c r="Z1692" s="3">
        <v>19</v>
      </c>
      <c r="AA1692" t="s">
        <v>5242</v>
      </c>
      <c r="AB1692" t="s">
        <v>5243</v>
      </c>
      <c r="AC1692" t="s">
        <v>61</v>
      </c>
      <c r="AD1692" t="s">
        <v>61</v>
      </c>
      <c r="AE1692" t="s">
        <v>5244</v>
      </c>
      <c r="AF1692" t="s">
        <v>63</v>
      </c>
      <c r="AH1692">
        <v>0</v>
      </c>
      <c r="AI1692" s="2">
        <v>45719</v>
      </c>
      <c r="AJ1692" t="s">
        <v>64</v>
      </c>
      <c r="AK1692" t="s">
        <v>64</v>
      </c>
      <c r="AL1692" t="s">
        <v>5245</v>
      </c>
      <c r="AM1692" t="s">
        <v>5239</v>
      </c>
      <c r="AN1692" s="3">
        <v>17.04</v>
      </c>
      <c r="AO1692" t="s">
        <v>5243</v>
      </c>
      <c r="AP1692" t="s">
        <v>64</v>
      </c>
      <c r="AQ1692" t="s">
        <v>5244</v>
      </c>
      <c r="AR1692">
        <v>1521</v>
      </c>
      <c r="AS1692" t="s">
        <v>66</v>
      </c>
    </row>
    <row r="1693" spans="1:45" ht="16" x14ac:dyDescent="0.2">
      <c r="A1693">
        <v>4002</v>
      </c>
      <c r="B1693">
        <v>4002</v>
      </c>
      <c r="C1693" s="2">
        <v>45719</v>
      </c>
      <c r="D1693" t="s">
        <v>1761</v>
      </c>
      <c r="E1693" t="s">
        <v>5247</v>
      </c>
      <c r="F1693" s="3">
        <v>103.99</v>
      </c>
      <c r="G1693" t="s">
        <v>47</v>
      </c>
      <c r="H1693" s="3">
        <v>0</v>
      </c>
      <c r="I1693" t="s">
        <v>48</v>
      </c>
      <c r="J1693">
        <v>2563</v>
      </c>
      <c r="K1693" t="s">
        <v>49</v>
      </c>
      <c r="L1693" t="s">
        <v>50</v>
      </c>
      <c r="M1693" t="s">
        <v>51</v>
      </c>
      <c r="N1693">
        <v>942</v>
      </c>
      <c r="O1693" t="s">
        <v>52</v>
      </c>
      <c r="P1693" t="s">
        <v>53</v>
      </c>
      <c r="T1693" t="s">
        <v>5248</v>
      </c>
      <c r="U1693" t="s">
        <v>5249</v>
      </c>
      <c r="V1693" t="s">
        <v>3459</v>
      </c>
      <c r="W1693" t="s">
        <v>56</v>
      </c>
      <c r="X1693" t="s">
        <v>5250</v>
      </c>
      <c r="Y1693" t="s">
        <v>4275</v>
      </c>
      <c r="Z1693" s="3">
        <v>7</v>
      </c>
      <c r="AA1693" t="s">
        <v>5251</v>
      </c>
      <c r="AB1693" t="s">
        <v>5208</v>
      </c>
      <c r="AC1693" t="s">
        <v>61</v>
      </c>
      <c r="AD1693" t="s">
        <v>61</v>
      </c>
      <c r="AE1693" t="s">
        <v>5252</v>
      </c>
      <c r="AF1693" t="s">
        <v>63</v>
      </c>
      <c r="AH1693">
        <v>0</v>
      </c>
      <c r="AI1693" s="2">
        <v>45719</v>
      </c>
      <c r="AJ1693" t="s">
        <v>64</v>
      </c>
      <c r="AK1693" t="s">
        <v>64</v>
      </c>
      <c r="AL1693" t="s">
        <v>5253</v>
      </c>
      <c r="AM1693" t="s">
        <v>5249</v>
      </c>
      <c r="AN1693" s="3">
        <v>207.98</v>
      </c>
      <c r="AO1693" t="s">
        <v>5208</v>
      </c>
      <c r="AP1693" t="s">
        <v>64</v>
      </c>
      <c r="AQ1693" t="s">
        <v>5252</v>
      </c>
      <c r="AR1693">
        <v>1518</v>
      </c>
      <c r="AS1693" t="s">
        <v>66</v>
      </c>
    </row>
    <row r="1694" spans="1:45" ht="16" x14ac:dyDescent="0.2">
      <c r="A1694">
        <v>4003</v>
      </c>
      <c r="B1694">
        <v>4003</v>
      </c>
      <c r="C1694" s="2">
        <v>45719</v>
      </c>
      <c r="D1694" t="s">
        <v>1761</v>
      </c>
      <c r="E1694" t="s">
        <v>5254</v>
      </c>
      <c r="F1694" s="3">
        <v>103.99</v>
      </c>
      <c r="G1694" t="s">
        <v>47</v>
      </c>
      <c r="H1694" s="3">
        <v>0</v>
      </c>
      <c r="I1694" t="s">
        <v>48</v>
      </c>
      <c r="J1694">
        <v>2900</v>
      </c>
      <c r="K1694" t="s">
        <v>49</v>
      </c>
      <c r="L1694" t="s">
        <v>50</v>
      </c>
      <c r="M1694" t="s">
        <v>51</v>
      </c>
      <c r="N1694">
        <v>942</v>
      </c>
      <c r="O1694" t="s">
        <v>52</v>
      </c>
      <c r="P1694" t="s">
        <v>53</v>
      </c>
      <c r="T1694" t="s">
        <v>5248</v>
      </c>
      <c r="U1694" t="s">
        <v>5249</v>
      </c>
      <c r="V1694" t="s">
        <v>3459</v>
      </c>
      <c r="W1694" t="s">
        <v>56</v>
      </c>
      <c r="X1694" t="s">
        <v>5250</v>
      </c>
      <c r="Y1694" t="s">
        <v>4275</v>
      </c>
      <c r="Z1694" s="3">
        <v>7</v>
      </c>
      <c r="AA1694" t="s">
        <v>5251</v>
      </c>
      <c r="AB1694" t="s">
        <v>5208</v>
      </c>
      <c r="AC1694" t="s">
        <v>61</v>
      </c>
      <c r="AD1694" t="s">
        <v>61</v>
      </c>
      <c r="AE1694" t="s">
        <v>5252</v>
      </c>
      <c r="AF1694" t="s">
        <v>63</v>
      </c>
      <c r="AH1694">
        <v>0</v>
      </c>
      <c r="AI1694" s="2">
        <v>45719</v>
      </c>
      <c r="AJ1694" t="s">
        <v>64</v>
      </c>
      <c r="AK1694" t="s">
        <v>64</v>
      </c>
      <c r="AL1694" t="s">
        <v>5253</v>
      </c>
      <c r="AM1694" t="s">
        <v>5249</v>
      </c>
      <c r="AN1694" s="3">
        <v>207.98</v>
      </c>
      <c r="AO1694" t="s">
        <v>5208</v>
      </c>
      <c r="AP1694" t="s">
        <v>64</v>
      </c>
      <c r="AQ1694" t="s">
        <v>5252</v>
      </c>
      <c r="AR1694">
        <v>1518</v>
      </c>
      <c r="AS1694" t="s">
        <v>66</v>
      </c>
    </row>
    <row r="1695" spans="1:45" ht="16" x14ac:dyDescent="0.2">
      <c r="A1695">
        <v>4085</v>
      </c>
      <c r="B1695">
        <v>4085</v>
      </c>
      <c r="C1695" s="2">
        <v>45719.041666666657</v>
      </c>
      <c r="D1695" t="s">
        <v>1761</v>
      </c>
      <c r="E1695" t="s">
        <v>4174</v>
      </c>
      <c r="F1695" s="3">
        <v>928.69</v>
      </c>
      <c r="G1695" t="s">
        <v>47</v>
      </c>
      <c r="H1695" s="3">
        <v>0</v>
      </c>
      <c r="I1695" t="s">
        <v>48</v>
      </c>
      <c r="J1695">
        <v>2722</v>
      </c>
      <c r="K1695" t="s">
        <v>49</v>
      </c>
      <c r="L1695" t="s">
        <v>50</v>
      </c>
      <c r="M1695" t="s">
        <v>51</v>
      </c>
      <c r="N1695">
        <v>940</v>
      </c>
      <c r="O1695" t="s">
        <v>52</v>
      </c>
      <c r="P1695" t="s">
        <v>53</v>
      </c>
      <c r="T1695" t="s">
        <v>5255</v>
      </c>
      <c r="U1695" t="s">
        <v>5256</v>
      </c>
      <c r="V1695" t="s">
        <v>3300</v>
      </c>
      <c r="W1695" t="s">
        <v>56</v>
      </c>
      <c r="X1695" t="s">
        <v>5257</v>
      </c>
      <c r="Y1695" t="s">
        <v>3455</v>
      </c>
      <c r="Z1695" s="3">
        <v>0</v>
      </c>
      <c r="AA1695" t="s">
        <v>5258</v>
      </c>
      <c r="AB1695" t="s">
        <v>5105</v>
      </c>
      <c r="AC1695" t="s">
        <v>61</v>
      </c>
      <c r="AD1695" t="s">
        <v>61</v>
      </c>
      <c r="AE1695" t="s">
        <v>5259</v>
      </c>
      <c r="AF1695" t="s">
        <v>63</v>
      </c>
      <c r="AH1695">
        <v>0</v>
      </c>
      <c r="AI1695" s="2">
        <v>45719</v>
      </c>
      <c r="AJ1695" t="s">
        <v>64</v>
      </c>
      <c r="AK1695" t="s">
        <v>64</v>
      </c>
      <c r="AL1695" t="s">
        <v>5260</v>
      </c>
      <c r="AM1695" t="s">
        <v>5256</v>
      </c>
      <c r="AN1695" s="3">
        <v>928.69</v>
      </c>
      <c r="AO1695" t="s">
        <v>5105</v>
      </c>
      <c r="AP1695" t="s">
        <v>64</v>
      </c>
      <c r="AQ1695" t="s">
        <v>5259</v>
      </c>
      <c r="AR1695">
        <v>1510</v>
      </c>
      <c r="AS1695" t="s">
        <v>66</v>
      </c>
    </row>
    <row r="1696" spans="1:45" ht="16" x14ac:dyDescent="0.2">
      <c r="A1696">
        <v>4086</v>
      </c>
      <c r="B1696">
        <v>4086</v>
      </c>
      <c r="C1696" s="2">
        <v>45719.041666666657</v>
      </c>
      <c r="D1696" t="s">
        <v>1748</v>
      </c>
      <c r="E1696" t="s">
        <v>4049</v>
      </c>
      <c r="F1696" s="3">
        <v>10</v>
      </c>
      <c r="G1696" t="s">
        <v>47</v>
      </c>
      <c r="H1696" s="3">
        <v>0</v>
      </c>
      <c r="I1696" t="s">
        <v>48</v>
      </c>
      <c r="J1696">
        <v>2705</v>
      </c>
      <c r="K1696" t="s">
        <v>49</v>
      </c>
      <c r="L1696" t="s">
        <v>50</v>
      </c>
      <c r="M1696" t="s">
        <v>51</v>
      </c>
      <c r="N1696">
        <v>940</v>
      </c>
      <c r="O1696" t="s">
        <v>52</v>
      </c>
      <c r="P1696" t="s">
        <v>53</v>
      </c>
      <c r="T1696" t="s">
        <v>5255</v>
      </c>
      <c r="U1696" t="s">
        <v>5256</v>
      </c>
      <c r="V1696" t="s">
        <v>3300</v>
      </c>
      <c r="W1696" t="s">
        <v>56</v>
      </c>
      <c r="X1696" t="s">
        <v>5257</v>
      </c>
      <c r="Y1696" t="s">
        <v>3455</v>
      </c>
      <c r="Z1696" s="3">
        <v>0</v>
      </c>
      <c r="AA1696" t="s">
        <v>5258</v>
      </c>
      <c r="AB1696" t="s">
        <v>5105</v>
      </c>
      <c r="AC1696" t="s">
        <v>61</v>
      </c>
      <c r="AD1696" t="s">
        <v>61</v>
      </c>
      <c r="AE1696" t="s">
        <v>5259</v>
      </c>
      <c r="AF1696" t="s">
        <v>63</v>
      </c>
      <c r="AH1696">
        <v>0</v>
      </c>
      <c r="AI1696" s="2">
        <v>45719</v>
      </c>
      <c r="AJ1696" t="s">
        <v>64</v>
      </c>
      <c r="AK1696" t="s">
        <v>64</v>
      </c>
      <c r="AL1696" t="s">
        <v>5260</v>
      </c>
      <c r="AM1696" t="s">
        <v>5256</v>
      </c>
      <c r="AN1696" s="3">
        <v>928.69</v>
      </c>
      <c r="AO1696" t="s">
        <v>5105</v>
      </c>
      <c r="AP1696" t="s">
        <v>64</v>
      </c>
      <c r="AQ1696" t="s">
        <v>5259</v>
      </c>
      <c r="AR1696">
        <v>1510</v>
      </c>
      <c r="AS1696" t="s">
        <v>66</v>
      </c>
    </row>
    <row r="1697" spans="1:45" ht="16" x14ac:dyDescent="0.2">
      <c r="A1697">
        <v>3980</v>
      </c>
      <c r="B1697">
        <v>3980</v>
      </c>
      <c r="C1697" s="2">
        <v>45720</v>
      </c>
      <c r="D1697" t="s">
        <v>1782</v>
      </c>
      <c r="E1697" t="s">
        <v>5237</v>
      </c>
      <c r="F1697" s="3">
        <v>28.66</v>
      </c>
      <c r="G1697" t="s">
        <v>47</v>
      </c>
      <c r="H1697" s="3">
        <v>0</v>
      </c>
      <c r="I1697" t="s">
        <v>48</v>
      </c>
      <c r="J1697">
        <v>2720</v>
      </c>
      <c r="K1697" t="s">
        <v>49</v>
      </c>
      <c r="L1697" t="s">
        <v>50</v>
      </c>
      <c r="M1697" t="s">
        <v>51</v>
      </c>
      <c r="N1697">
        <v>942</v>
      </c>
      <c r="O1697" t="s">
        <v>52</v>
      </c>
      <c r="P1697" t="s">
        <v>53</v>
      </c>
      <c r="T1697" t="s">
        <v>5261</v>
      </c>
      <c r="U1697" t="s">
        <v>5262</v>
      </c>
      <c r="V1697" t="s">
        <v>3395</v>
      </c>
      <c r="W1697" t="s">
        <v>56</v>
      </c>
      <c r="X1697" t="s">
        <v>5263</v>
      </c>
      <c r="Y1697" t="s">
        <v>5241</v>
      </c>
      <c r="Z1697" s="3">
        <v>19</v>
      </c>
      <c r="AA1697" t="s">
        <v>5264</v>
      </c>
      <c r="AB1697" t="s">
        <v>5265</v>
      </c>
      <c r="AC1697" t="s">
        <v>61</v>
      </c>
      <c r="AD1697" t="s">
        <v>61</v>
      </c>
      <c r="AE1697" t="s">
        <v>5266</v>
      </c>
      <c r="AF1697" t="s">
        <v>63</v>
      </c>
      <c r="AH1697">
        <v>0</v>
      </c>
      <c r="AI1697" s="2">
        <v>45720</v>
      </c>
      <c r="AJ1697" t="s">
        <v>64</v>
      </c>
      <c r="AK1697" t="s">
        <v>64</v>
      </c>
      <c r="AL1697" t="s">
        <v>5267</v>
      </c>
      <c r="AM1697" t="s">
        <v>5262</v>
      </c>
      <c r="AN1697" s="3">
        <v>28.66</v>
      </c>
      <c r="AO1697" t="s">
        <v>5265</v>
      </c>
      <c r="AP1697" t="s">
        <v>64</v>
      </c>
      <c r="AQ1697" t="s">
        <v>5266</v>
      </c>
      <c r="AR1697">
        <v>1522</v>
      </c>
      <c r="AS1697" t="s">
        <v>66</v>
      </c>
    </row>
    <row r="1698" spans="1:45" ht="16" x14ac:dyDescent="0.2">
      <c r="A1698">
        <v>3981</v>
      </c>
      <c r="B1698">
        <v>3981</v>
      </c>
      <c r="C1698" s="2">
        <v>45720</v>
      </c>
      <c r="D1698" t="s">
        <v>1748</v>
      </c>
      <c r="E1698" t="s">
        <v>5246</v>
      </c>
      <c r="F1698" s="3">
        <v>0.5</v>
      </c>
      <c r="G1698" t="s">
        <v>47</v>
      </c>
      <c r="H1698" s="3">
        <v>0</v>
      </c>
      <c r="I1698" t="s">
        <v>48</v>
      </c>
      <c r="J1698">
        <v>2705</v>
      </c>
      <c r="K1698" t="s">
        <v>49</v>
      </c>
      <c r="L1698" t="s">
        <v>50</v>
      </c>
      <c r="M1698" t="s">
        <v>51</v>
      </c>
      <c r="N1698">
        <v>942</v>
      </c>
      <c r="O1698" t="s">
        <v>52</v>
      </c>
      <c r="P1698" t="s">
        <v>53</v>
      </c>
      <c r="T1698" t="s">
        <v>5261</v>
      </c>
      <c r="U1698" t="s">
        <v>5262</v>
      </c>
      <c r="V1698" t="s">
        <v>3395</v>
      </c>
      <c r="W1698" t="s">
        <v>56</v>
      </c>
      <c r="X1698" t="s">
        <v>5263</v>
      </c>
      <c r="Y1698" t="s">
        <v>5241</v>
      </c>
      <c r="Z1698" s="3">
        <v>19</v>
      </c>
      <c r="AA1698" t="s">
        <v>5264</v>
      </c>
      <c r="AB1698" t="s">
        <v>5265</v>
      </c>
      <c r="AC1698" t="s">
        <v>61</v>
      </c>
      <c r="AD1698" t="s">
        <v>61</v>
      </c>
      <c r="AE1698" t="s">
        <v>5266</v>
      </c>
      <c r="AF1698" t="s">
        <v>63</v>
      </c>
      <c r="AH1698">
        <v>0</v>
      </c>
      <c r="AI1698" s="2">
        <v>45720</v>
      </c>
      <c r="AJ1698" t="s">
        <v>64</v>
      </c>
      <c r="AK1698" t="s">
        <v>64</v>
      </c>
      <c r="AL1698" t="s">
        <v>5267</v>
      </c>
      <c r="AM1698" t="s">
        <v>5262</v>
      </c>
      <c r="AN1698" s="3">
        <v>28.66</v>
      </c>
      <c r="AO1698" t="s">
        <v>5265</v>
      </c>
      <c r="AP1698" t="s">
        <v>64</v>
      </c>
      <c r="AQ1698" t="s">
        <v>5266</v>
      </c>
      <c r="AR1698">
        <v>1522</v>
      </c>
      <c r="AS1698" t="s">
        <v>66</v>
      </c>
    </row>
    <row r="1699" spans="1:45" ht="16" x14ac:dyDescent="0.2">
      <c r="A1699">
        <v>3984</v>
      </c>
      <c r="B1699">
        <v>3984</v>
      </c>
      <c r="C1699" s="2">
        <v>45720</v>
      </c>
      <c r="D1699" t="s">
        <v>1782</v>
      </c>
      <c r="E1699" t="s">
        <v>5237</v>
      </c>
      <c r="F1699" s="3">
        <v>23.09</v>
      </c>
      <c r="G1699" t="s">
        <v>47</v>
      </c>
      <c r="H1699" s="3">
        <v>0</v>
      </c>
      <c r="I1699" t="s">
        <v>48</v>
      </c>
      <c r="J1699">
        <v>2720</v>
      </c>
      <c r="K1699" t="s">
        <v>49</v>
      </c>
      <c r="L1699" t="s">
        <v>50</v>
      </c>
      <c r="M1699" t="s">
        <v>51</v>
      </c>
      <c r="N1699">
        <v>942</v>
      </c>
      <c r="O1699" t="s">
        <v>52</v>
      </c>
      <c r="P1699" t="s">
        <v>53</v>
      </c>
      <c r="T1699" t="s">
        <v>5268</v>
      </c>
      <c r="U1699" t="s">
        <v>5269</v>
      </c>
      <c r="V1699" t="s">
        <v>3401</v>
      </c>
      <c r="W1699" t="s">
        <v>56</v>
      </c>
      <c r="X1699" t="s">
        <v>5270</v>
      </c>
      <c r="Y1699" t="s">
        <v>5241</v>
      </c>
      <c r="Z1699" s="3">
        <v>19</v>
      </c>
      <c r="AA1699" t="s">
        <v>5271</v>
      </c>
      <c r="AB1699" t="s">
        <v>5265</v>
      </c>
      <c r="AC1699" t="s">
        <v>61</v>
      </c>
      <c r="AD1699" t="s">
        <v>61</v>
      </c>
      <c r="AE1699" t="s">
        <v>5272</v>
      </c>
      <c r="AF1699" t="s">
        <v>63</v>
      </c>
      <c r="AH1699">
        <v>0</v>
      </c>
      <c r="AI1699" s="2">
        <v>45720</v>
      </c>
      <c r="AJ1699" t="s">
        <v>64</v>
      </c>
      <c r="AK1699" t="s">
        <v>64</v>
      </c>
      <c r="AL1699" t="s">
        <v>5273</v>
      </c>
      <c r="AM1699" t="s">
        <v>5269</v>
      </c>
      <c r="AN1699" s="3">
        <v>23.09</v>
      </c>
      <c r="AO1699" t="s">
        <v>5265</v>
      </c>
      <c r="AP1699" t="s">
        <v>64</v>
      </c>
      <c r="AQ1699" t="s">
        <v>5272</v>
      </c>
      <c r="AR1699">
        <v>1523</v>
      </c>
      <c r="AS1699" t="s">
        <v>66</v>
      </c>
    </row>
    <row r="1700" spans="1:45" ht="16" x14ac:dyDescent="0.2">
      <c r="A1700">
        <v>3985</v>
      </c>
      <c r="B1700">
        <v>3985</v>
      </c>
      <c r="C1700" s="2">
        <v>45720</v>
      </c>
      <c r="D1700" t="s">
        <v>1748</v>
      </c>
      <c r="E1700" t="s">
        <v>5246</v>
      </c>
      <c r="F1700" s="3">
        <v>0.4</v>
      </c>
      <c r="G1700" t="s">
        <v>47</v>
      </c>
      <c r="H1700" s="3">
        <v>0</v>
      </c>
      <c r="I1700" t="s">
        <v>48</v>
      </c>
      <c r="J1700">
        <v>2705</v>
      </c>
      <c r="K1700" t="s">
        <v>49</v>
      </c>
      <c r="L1700" t="s">
        <v>50</v>
      </c>
      <c r="M1700" t="s">
        <v>51</v>
      </c>
      <c r="N1700">
        <v>942</v>
      </c>
      <c r="O1700" t="s">
        <v>52</v>
      </c>
      <c r="P1700" t="s">
        <v>53</v>
      </c>
      <c r="T1700" t="s">
        <v>5268</v>
      </c>
      <c r="U1700" t="s">
        <v>5269</v>
      </c>
      <c r="V1700" t="s">
        <v>3401</v>
      </c>
      <c r="W1700" t="s">
        <v>56</v>
      </c>
      <c r="X1700" t="s">
        <v>5270</v>
      </c>
      <c r="Y1700" t="s">
        <v>5241</v>
      </c>
      <c r="Z1700" s="3">
        <v>19</v>
      </c>
      <c r="AA1700" t="s">
        <v>5271</v>
      </c>
      <c r="AB1700" t="s">
        <v>5265</v>
      </c>
      <c r="AC1700" t="s">
        <v>61</v>
      </c>
      <c r="AD1700" t="s">
        <v>61</v>
      </c>
      <c r="AE1700" t="s">
        <v>5272</v>
      </c>
      <c r="AF1700" t="s">
        <v>63</v>
      </c>
      <c r="AH1700">
        <v>0</v>
      </c>
      <c r="AI1700" s="2">
        <v>45720</v>
      </c>
      <c r="AJ1700" t="s">
        <v>64</v>
      </c>
      <c r="AK1700" t="s">
        <v>64</v>
      </c>
      <c r="AL1700" t="s">
        <v>5273</v>
      </c>
      <c r="AM1700" t="s">
        <v>5269</v>
      </c>
      <c r="AN1700" s="3">
        <v>23.09</v>
      </c>
      <c r="AO1700" t="s">
        <v>5265</v>
      </c>
      <c r="AP1700" t="s">
        <v>64</v>
      </c>
      <c r="AQ1700" t="s">
        <v>5272</v>
      </c>
      <c r="AR1700">
        <v>1523</v>
      </c>
      <c r="AS1700" t="s">
        <v>66</v>
      </c>
    </row>
    <row r="1701" spans="1:45" ht="16" x14ac:dyDescent="0.2">
      <c r="A1701">
        <v>3964</v>
      </c>
      <c r="B1701">
        <v>3964</v>
      </c>
      <c r="C1701" s="2">
        <v>45720.041666666657</v>
      </c>
      <c r="D1701" t="s">
        <v>1748</v>
      </c>
      <c r="E1701" t="s">
        <v>3659</v>
      </c>
      <c r="F1701" s="3">
        <v>46.41</v>
      </c>
      <c r="G1701" t="s">
        <v>47</v>
      </c>
      <c r="H1701" s="3">
        <v>0</v>
      </c>
      <c r="I1701" t="s">
        <v>48</v>
      </c>
      <c r="J1701">
        <v>2663</v>
      </c>
      <c r="K1701" t="s">
        <v>49</v>
      </c>
      <c r="L1701" t="s">
        <v>50</v>
      </c>
      <c r="M1701" t="s">
        <v>51</v>
      </c>
      <c r="N1701">
        <v>940</v>
      </c>
      <c r="O1701" t="s">
        <v>52</v>
      </c>
      <c r="P1701" t="s">
        <v>53</v>
      </c>
      <c r="T1701" t="s">
        <v>2516</v>
      </c>
      <c r="U1701" t="s">
        <v>5274</v>
      </c>
      <c r="V1701" t="s">
        <v>3351</v>
      </c>
      <c r="W1701" t="s">
        <v>56</v>
      </c>
      <c r="X1701" t="s">
        <v>5275</v>
      </c>
      <c r="Y1701" t="s">
        <v>2375</v>
      </c>
      <c r="Z1701" s="3">
        <v>19</v>
      </c>
      <c r="AA1701" t="s">
        <v>2519</v>
      </c>
      <c r="AB1701" t="s">
        <v>5265</v>
      </c>
      <c r="AC1701" t="s">
        <v>61</v>
      </c>
      <c r="AD1701" t="s">
        <v>61</v>
      </c>
      <c r="AE1701" t="s">
        <v>5276</v>
      </c>
      <c r="AF1701" t="s">
        <v>63</v>
      </c>
      <c r="AH1701">
        <v>0</v>
      </c>
      <c r="AI1701" s="2">
        <v>45720</v>
      </c>
      <c r="AJ1701" t="s">
        <v>64</v>
      </c>
      <c r="AK1701" t="s">
        <v>64</v>
      </c>
      <c r="AL1701" t="s">
        <v>5277</v>
      </c>
      <c r="AM1701" t="s">
        <v>5274</v>
      </c>
      <c r="AN1701" s="3">
        <v>46.41</v>
      </c>
      <c r="AO1701" t="s">
        <v>5265</v>
      </c>
      <c r="AP1701" t="s">
        <v>64</v>
      </c>
      <c r="AQ1701" t="s">
        <v>5276</v>
      </c>
      <c r="AR1701">
        <v>1512</v>
      </c>
      <c r="AS1701" t="s">
        <v>66</v>
      </c>
    </row>
    <row r="1702" spans="1:45" ht="16" x14ac:dyDescent="0.2">
      <c r="A1702">
        <v>3973</v>
      </c>
      <c r="B1702">
        <v>3973</v>
      </c>
      <c r="C1702" s="2">
        <v>45721.041666666657</v>
      </c>
      <c r="D1702" t="s">
        <v>1748</v>
      </c>
      <c r="E1702" t="s">
        <v>2507</v>
      </c>
      <c r="F1702" s="3">
        <v>20.23</v>
      </c>
      <c r="G1702" t="s">
        <v>47</v>
      </c>
      <c r="H1702" s="3">
        <v>0</v>
      </c>
      <c r="I1702" t="s">
        <v>48</v>
      </c>
      <c r="J1702">
        <v>2702</v>
      </c>
      <c r="K1702" t="s">
        <v>49</v>
      </c>
      <c r="L1702" t="s">
        <v>50</v>
      </c>
      <c r="M1702" t="s">
        <v>51</v>
      </c>
      <c r="N1702">
        <v>940</v>
      </c>
      <c r="O1702" t="s">
        <v>52</v>
      </c>
      <c r="P1702" t="s">
        <v>53</v>
      </c>
      <c r="T1702" t="s">
        <v>2826</v>
      </c>
      <c r="U1702" t="s">
        <v>5278</v>
      </c>
      <c r="V1702" t="s">
        <v>3314</v>
      </c>
      <c r="W1702" t="s">
        <v>56</v>
      </c>
      <c r="X1702" t="s">
        <v>5279</v>
      </c>
      <c r="Y1702" t="s">
        <v>2726</v>
      </c>
      <c r="Z1702" s="3">
        <v>19</v>
      </c>
      <c r="AA1702" t="s">
        <v>2829</v>
      </c>
      <c r="AB1702" t="s">
        <v>5061</v>
      </c>
      <c r="AC1702" t="s">
        <v>61</v>
      </c>
      <c r="AD1702" t="s">
        <v>61</v>
      </c>
      <c r="AE1702" t="s">
        <v>5280</v>
      </c>
      <c r="AF1702" t="s">
        <v>63</v>
      </c>
      <c r="AH1702">
        <v>0</v>
      </c>
      <c r="AI1702" s="2">
        <v>45721</v>
      </c>
      <c r="AJ1702" t="s">
        <v>64</v>
      </c>
      <c r="AK1702" t="s">
        <v>64</v>
      </c>
      <c r="AL1702" t="s">
        <v>5281</v>
      </c>
      <c r="AM1702" t="s">
        <v>5278</v>
      </c>
      <c r="AN1702" s="3">
        <v>20.23</v>
      </c>
      <c r="AO1702" t="s">
        <v>5061</v>
      </c>
      <c r="AP1702" t="s">
        <v>64</v>
      </c>
      <c r="AQ1702" t="s">
        <v>5280</v>
      </c>
      <c r="AR1702">
        <v>1524</v>
      </c>
      <c r="AS1702" t="s">
        <v>66</v>
      </c>
    </row>
    <row r="1703" spans="1:45" ht="16" x14ac:dyDescent="0.2">
      <c r="A1703">
        <v>3986</v>
      </c>
      <c r="B1703">
        <v>3986</v>
      </c>
      <c r="C1703" s="2">
        <v>45722</v>
      </c>
      <c r="D1703" t="s">
        <v>1782</v>
      </c>
      <c r="E1703" t="s">
        <v>5237</v>
      </c>
      <c r="F1703" s="3">
        <v>34.6</v>
      </c>
      <c r="G1703" t="s">
        <v>47</v>
      </c>
      <c r="H1703" s="3">
        <v>0</v>
      </c>
      <c r="I1703" t="s">
        <v>48</v>
      </c>
      <c r="J1703">
        <v>2720</v>
      </c>
      <c r="K1703" t="s">
        <v>49</v>
      </c>
      <c r="L1703" t="s">
        <v>50</v>
      </c>
      <c r="M1703" t="s">
        <v>51</v>
      </c>
      <c r="N1703">
        <v>942</v>
      </c>
      <c r="O1703" t="s">
        <v>52</v>
      </c>
      <c r="P1703" t="s">
        <v>53</v>
      </c>
      <c r="T1703" t="s">
        <v>5282</v>
      </c>
      <c r="U1703" t="s">
        <v>5283</v>
      </c>
      <c r="V1703" t="s">
        <v>3389</v>
      </c>
      <c r="W1703" t="s">
        <v>56</v>
      </c>
      <c r="X1703" t="s">
        <v>5284</v>
      </c>
      <c r="Y1703" t="s">
        <v>5241</v>
      </c>
      <c r="Z1703" s="3">
        <v>19</v>
      </c>
      <c r="AA1703" t="s">
        <v>5285</v>
      </c>
      <c r="AB1703" t="s">
        <v>5286</v>
      </c>
      <c r="AC1703" t="s">
        <v>61</v>
      </c>
      <c r="AD1703" t="s">
        <v>61</v>
      </c>
      <c r="AE1703" t="s">
        <v>5287</v>
      </c>
      <c r="AF1703" t="s">
        <v>63</v>
      </c>
      <c r="AH1703">
        <v>0</v>
      </c>
      <c r="AI1703" s="2">
        <v>45722</v>
      </c>
      <c r="AJ1703" t="s">
        <v>64</v>
      </c>
      <c r="AK1703" t="s">
        <v>64</v>
      </c>
      <c r="AL1703" t="s">
        <v>5288</v>
      </c>
      <c r="AM1703" t="s">
        <v>5283</v>
      </c>
      <c r="AN1703" s="3">
        <v>34.6</v>
      </c>
      <c r="AO1703" t="s">
        <v>5286</v>
      </c>
      <c r="AP1703" t="s">
        <v>64</v>
      </c>
      <c r="AQ1703" t="s">
        <v>5287</v>
      </c>
      <c r="AR1703">
        <v>1526</v>
      </c>
      <c r="AS1703" t="s">
        <v>66</v>
      </c>
    </row>
    <row r="1704" spans="1:45" ht="16" x14ac:dyDescent="0.2">
      <c r="A1704">
        <v>3987</v>
      </c>
      <c r="B1704">
        <v>3987</v>
      </c>
      <c r="C1704" s="2">
        <v>45722</v>
      </c>
      <c r="D1704" t="s">
        <v>1748</v>
      </c>
      <c r="E1704" t="s">
        <v>5246</v>
      </c>
      <c r="F1704" s="3">
        <v>0.61</v>
      </c>
      <c r="G1704" t="s">
        <v>47</v>
      </c>
      <c r="H1704" s="3">
        <v>0</v>
      </c>
      <c r="I1704" t="s">
        <v>48</v>
      </c>
      <c r="J1704">
        <v>2705</v>
      </c>
      <c r="K1704" t="s">
        <v>49</v>
      </c>
      <c r="L1704" t="s">
        <v>50</v>
      </c>
      <c r="M1704" t="s">
        <v>51</v>
      </c>
      <c r="N1704">
        <v>942</v>
      </c>
      <c r="O1704" t="s">
        <v>52</v>
      </c>
      <c r="P1704" t="s">
        <v>53</v>
      </c>
      <c r="T1704" t="s">
        <v>5282</v>
      </c>
      <c r="U1704" t="s">
        <v>5283</v>
      </c>
      <c r="V1704" t="s">
        <v>3389</v>
      </c>
      <c r="W1704" t="s">
        <v>56</v>
      </c>
      <c r="X1704" t="s">
        <v>5284</v>
      </c>
      <c r="Y1704" t="s">
        <v>5241</v>
      </c>
      <c r="Z1704" s="3">
        <v>19</v>
      </c>
      <c r="AA1704" t="s">
        <v>5285</v>
      </c>
      <c r="AB1704" t="s">
        <v>5286</v>
      </c>
      <c r="AC1704" t="s">
        <v>61</v>
      </c>
      <c r="AD1704" t="s">
        <v>61</v>
      </c>
      <c r="AE1704" t="s">
        <v>5287</v>
      </c>
      <c r="AF1704" t="s">
        <v>63</v>
      </c>
      <c r="AH1704">
        <v>0</v>
      </c>
      <c r="AI1704" s="2">
        <v>45722</v>
      </c>
      <c r="AJ1704" t="s">
        <v>64</v>
      </c>
      <c r="AK1704" t="s">
        <v>64</v>
      </c>
      <c r="AL1704" t="s">
        <v>5288</v>
      </c>
      <c r="AM1704" t="s">
        <v>5283</v>
      </c>
      <c r="AN1704" s="3">
        <v>34.6</v>
      </c>
      <c r="AO1704" t="s">
        <v>5286</v>
      </c>
      <c r="AP1704" t="s">
        <v>64</v>
      </c>
      <c r="AQ1704" t="s">
        <v>5287</v>
      </c>
      <c r="AR1704">
        <v>1526</v>
      </c>
      <c r="AS1704" t="s">
        <v>66</v>
      </c>
    </row>
    <row r="1705" spans="1:45" ht="16" x14ac:dyDescent="0.2">
      <c r="A1705">
        <v>3988</v>
      </c>
      <c r="B1705">
        <v>3988</v>
      </c>
      <c r="C1705" s="2">
        <v>45723</v>
      </c>
      <c r="D1705" t="s">
        <v>1782</v>
      </c>
      <c r="E1705" t="s">
        <v>5237</v>
      </c>
      <c r="F1705" s="3">
        <v>34.299999999999997</v>
      </c>
      <c r="G1705" t="s">
        <v>47</v>
      </c>
      <c r="H1705" s="3">
        <v>0</v>
      </c>
      <c r="I1705" t="s">
        <v>48</v>
      </c>
      <c r="J1705">
        <v>2720</v>
      </c>
      <c r="K1705" t="s">
        <v>49</v>
      </c>
      <c r="L1705" t="s">
        <v>50</v>
      </c>
      <c r="M1705" t="s">
        <v>51</v>
      </c>
      <c r="N1705">
        <v>942</v>
      </c>
      <c r="O1705" t="s">
        <v>52</v>
      </c>
      <c r="P1705" t="s">
        <v>53</v>
      </c>
      <c r="T1705" t="s">
        <v>5289</v>
      </c>
      <c r="U1705" t="s">
        <v>5290</v>
      </c>
      <c r="V1705" t="s">
        <v>3398</v>
      </c>
      <c r="W1705" t="s">
        <v>56</v>
      </c>
      <c r="X1705" t="s">
        <v>5291</v>
      </c>
      <c r="Y1705" t="s">
        <v>5241</v>
      </c>
      <c r="Z1705" s="3">
        <v>19</v>
      </c>
      <c r="AA1705" t="s">
        <v>5292</v>
      </c>
      <c r="AB1705" t="s">
        <v>5293</v>
      </c>
      <c r="AC1705" t="s">
        <v>61</v>
      </c>
      <c r="AD1705" t="s">
        <v>61</v>
      </c>
      <c r="AE1705" t="s">
        <v>5294</v>
      </c>
      <c r="AF1705" t="s">
        <v>63</v>
      </c>
      <c r="AH1705">
        <v>0</v>
      </c>
      <c r="AI1705" s="2">
        <v>45723</v>
      </c>
      <c r="AJ1705" t="s">
        <v>64</v>
      </c>
      <c r="AK1705" t="s">
        <v>64</v>
      </c>
      <c r="AL1705" t="s">
        <v>5295</v>
      </c>
      <c r="AM1705" t="s">
        <v>5290</v>
      </c>
      <c r="AN1705" s="3">
        <v>34.299999999999997</v>
      </c>
      <c r="AO1705" t="s">
        <v>5293</v>
      </c>
      <c r="AP1705" t="s">
        <v>64</v>
      </c>
      <c r="AQ1705" t="s">
        <v>5294</v>
      </c>
      <c r="AR1705">
        <v>1527</v>
      </c>
      <c r="AS1705" t="s">
        <v>66</v>
      </c>
    </row>
    <row r="1706" spans="1:45" ht="16" x14ac:dyDescent="0.2">
      <c r="A1706">
        <v>3989</v>
      </c>
      <c r="B1706">
        <v>3989</v>
      </c>
      <c r="C1706" s="2">
        <v>45723</v>
      </c>
      <c r="D1706" t="s">
        <v>1748</v>
      </c>
      <c r="E1706" t="s">
        <v>5246</v>
      </c>
      <c r="F1706" s="3">
        <v>0.6</v>
      </c>
      <c r="G1706" t="s">
        <v>47</v>
      </c>
      <c r="H1706" s="3">
        <v>0</v>
      </c>
      <c r="I1706" t="s">
        <v>48</v>
      </c>
      <c r="J1706">
        <v>2705</v>
      </c>
      <c r="K1706" t="s">
        <v>49</v>
      </c>
      <c r="L1706" t="s">
        <v>50</v>
      </c>
      <c r="M1706" t="s">
        <v>51</v>
      </c>
      <c r="N1706">
        <v>942</v>
      </c>
      <c r="O1706" t="s">
        <v>52</v>
      </c>
      <c r="P1706" t="s">
        <v>53</v>
      </c>
      <c r="T1706" t="s">
        <v>5289</v>
      </c>
      <c r="U1706" t="s">
        <v>5290</v>
      </c>
      <c r="V1706" t="s">
        <v>3398</v>
      </c>
      <c r="W1706" t="s">
        <v>56</v>
      </c>
      <c r="X1706" t="s">
        <v>5291</v>
      </c>
      <c r="Y1706" t="s">
        <v>5241</v>
      </c>
      <c r="Z1706" s="3">
        <v>19</v>
      </c>
      <c r="AA1706" t="s">
        <v>5292</v>
      </c>
      <c r="AB1706" t="s">
        <v>5293</v>
      </c>
      <c r="AC1706" t="s">
        <v>61</v>
      </c>
      <c r="AD1706" t="s">
        <v>61</v>
      </c>
      <c r="AE1706" t="s">
        <v>5294</v>
      </c>
      <c r="AF1706" t="s">
        <v>63</v>
      </c>
      <c r="AH1706">
        <v>0</v>
      </c>
      <c r="AI1706" s="2">
        <v>45723</v>
      </c>
      <c r="AJ1706" t="s">
        <v>64</v>
      </c>
      <c r="AK1706" t="s">
        <v>64</v>
      </c>
      <c r="AL1706" t="s">
        <v>5295</v>
      </c>
      <c r="AM1706" t="s">
        <v>5290</v>
      </c>
      <c r="AN1706" s="3">
        <v>34.299999999999997</v>
      </c>
      <c r="AO1706" t="s">
        <v>5293</v>
      </c>
      <c r="AP1706" t="s">
        <v>64</v>
      </c>
      <c r="AQ1706" t="s">
        <v>5294</v>
      </c>
      <c r="AR1706">
        <v>1527</v>
      </c>
      <c r="AS1706" t="s">
        <v>66</v>
      </c>
    </row>
    <row r="1707" spans="1:45" ht="16" x14ac:dyDescent="0.2">
      <c r="A1707">
        <v>3975</v>
      </c>
      <c r="B1707">
        <v>3975</v>
      </c>
      <c r="C1707" s="2">
        <v>45726.041666666657</v>
      </c>
      <c r="D1707" t="s">
        <v>747</v>
      </c>
      <c r="E1707" t="s">
        <v>5296</v>
      </c>
      <c r="F1707" s="3">
        <v>234.3</v>
      </c>
      <c r="G1707" t="s">
        <v>47</v>
      </c>
      <c r="H1707" s="3">
        <v>0</v>
      </c>
      <c r="I1707" t="s">
        <v>104</v>
      </c>
      <c r="J1707">
        <v>940</v>
      </c>
      <c r="K1707" t="s">
        <v>52</v>
      </c>
      <c r="L1707" t="s">
        <v>53</v>
      </c>
      <c r="N1707">
        <v>6565</v>
      </c>
      <c r="O1707" t="s">
        <v>49</v>
      </c>
      <c r="P1707" t="s">
        <v>105</v>
      </c>
      <c r="Q1707" t="s">
        <v>749</v>
      </c>
      <c r="T1707" t="s">
        <v>5297</v>
      </c>
      <c r="U1707" t="s">
        <v>5298</v>
      </c>
      <c r="V1707" t="s">
        <v>3281</v>
      </c>
      <c r="W1707" t="s">
        <v>752</v>
      </c>
      <c r="X1707" t="s">
        <v>5299</v>
      </c>
      <c r="Y1707" t="s">
        <v>754</v>
      </c>
      <c r="Z1707" s="3">
        <v>0</v>
      </c>
      <c r="AA1707" t="s">
        <v>5300</v>
      </c>
      <c r="AB1707" t="s">
        <v>5208</v>
      </c>
      <c r="AC1707" t="s">
        <v>61</v>
      </c>
      <c r="AD1707" t="s">
        <v>61</v>
      </c>
      <c r="AE1707" t="s">
        <v>5301</v>
      </c>
      <c r="AF1707" t="s">
        <v>63</v>
      </c>
      <c r="AH1707">
        <v>0</v>
      </c>
      <c r="AI1707" s="2">
        <v>45726</v>
      </c>
      <c r="AJ1707" t="s">
        <v>64</v>
      </c>
      <c r="AK1707" t="s">
        <v>64</v>
      </c>
      <c r="AL1707" t="s">
        <v>5302</v>
      </c>
      <c r="AM1707" t="s">
        <v>5298</v>
      </c>
      <c r="AN1707" s="3">
        <v>234.3</v>
      </c>
      <c r="AO1707" t="s">
        <v>5208</v>
      </c>
      <c r="AP1707" t="s">
        <v>64</v>
      </c>
      <c r="AQ1707" t="s">
        <v>5301</v>
      </c>
      <c r="AR1707">
        <v>1525</v>
      </c>
      <c r="AS1707" t="s">
        <v>66</v>
      </c>
    </row>
    <row r="1708" spans="1:45" ht="16" x14ac:dyDescent="0.2">
      <c r="A1708">
        <v>3990</v>
      </c>
      <c r="B1708">
        <v>3990</v>
      </c>
      <c r="C1708" s="2">
        <v>45727</v>
      </c>
      <c r="D1708" t="s">
        <v>1782</v>
      </c>
      <c r="E1708" t="s">
        <v>5303</v>
      </c>
      <c r="F1708" s="3">
        <v>33.520000000000003</v>
      </c>
      <c r="G1708" t="s">
        <v>47</v>
      </c>
      <c r="H1708" s="3">
        <v>0</v>
      </c>
      <c r="I1708" t="s">
        <v>48</v>
      </c>
      <c r="J1708">
        <v>2720</v>
      </c>
      <c r="K1708" t="s">
        <v>49</v>
      </c>
      <c r="L1708" t="s">
        <v>50</v>
      </c>
      <c r="M1708" t="s">
        <v>51</v>
      </c>
      <c r="N1708">
        <v>942</v>
      </c>
      <c r="O1708" t="s">
        <v>52</v>
      </c>
      <c r="P1708" t="s">
        <v>53</v>
      </c>
      <c r="T1708" t="s">
        <v>5304</v>
      </c>
      <c r="U1708" t="s">
        <v>5305</v>
      </c>
      <c r="V1708" t="s">
        <v>3405</v>
      </c>
      <c r="W1708" t="s">
        <v>56</v>
      </c>
      <c r="X1708" t="s">
        <v>5306</v>
      </c>
      <c r="Y1708" t="s">
        <v>5241</v>
      </c>
      <c r="Z1708" s="3">
        <v>19</v>
      </c>
      <c r="AA1708" t="s">
        <v>5307</v>
      </c>
      <c r="AB1708" t="s">
        <v>5308</v>
      </c>
      <c r="AC1708" t="s">
        <v>61</v>
      </c>
      <c r="AD1708" t="s">
        <v>61</v>
      </c>
      <c r="AE1708" t="s">
        <v>5309</v>
      </c>
      <c r="AF1708" t="s">
        <v>63</v>
      </c>
      <c r="AH1708">
        <v>0</v>
      </c>
      <c r="AI1708" s="2">
        <v>45727</v>
      </c>
      <c r="AJ1708" t="s">
        <v>64</v>
      </c>
      <c r="AK1708" t="s">
        <v>64</v>
      </c>
      <c r="AL1708" t="s">
        <v>5310</v>
      </c>
      <c r="AM1708" t="s">
        <v>5305</v>
      </c>
      <c r="AN1708" s="3">
        <v>33.520000000000003</v>
      </c>
      <c r="AO1708" t="s">
        <v>5308</v>
      </c>
      <c r="AP1708" t="s">
        <v>64</v>
      </c>
      <c r="AQ1708" t="s">
        <v>5309</v>
      </c>
      <c r="AR1708">
        <v>1528</v>
      </c>
      <c r="AS1708" t="s">
        <v>66</v>
      </c>
    </row>
    <row r="1709" spans="1:45" ht="16" x14ac:dyDescent="0.2">
      <c r="A1709">
        <v>3991</v>
      </c>
      <c r="B1709">
        <v>3991</v>
      </c>
      <c r="C1709" s="2">
        <v>45727</v>
      </c>
      <c r="D1709" t="s">
        <v>1748</v>
      </c>
      <c r="E1709" t="s">
        <v>5311</v>
      </c>
      <c r="F1709" s="3">
        <v>0.59</v>
      </c>
      <c r="G1709" t="s">
        <v>47</v>
      </c>
      <c r="H1709" s="3">
        <v>0</v>
      </c>
      <c r="I1709" t="s">
        <v>48</v>
      </c>
      <c r="J1709">
        <v>2705</v>
      </c>
      <c r="K1709" t="s">
        <v>49</v>
      </c>
      <c r="L1709" t="s">
        <v>50</v>
      </c>
      <c r="M1709" t="s">
        <v>51</v>
      </c>
      <c r="N1709">
        <v>942</v>
      </c>
      <c r="O1709" t="s">
        <v>52</v>
      </c>
      <c r="P1709" t="s">
        <v>53</v>
      </c>
      <c r="T1709" t="s">
        <v>5304</v>
      </c>
      <c r="U1709" t="s">
        <v>5305</v>
      </c>
      <c r="V1709" t="s">
        <v>3405</v>
      </c>
      <c r="W1709" t="s">
        <v>56</v>
      </c>
      <c r="X1709" t="s">
        <v>5306</v>
      </c>
      <c r="Y1709" t="s">
        <v>5241</v>
      </c>
      <c r="Z1709" s="3">
        <v>19</v>
      </c>
      <c r="AA1709" t="s">
        <v>5307</v>
      </c>
      <c r="AB1709" t="s">
        <v>5308</v>
      </c>
      <c r="AC1709" t="s">
        <v>61</v>
      </c>
      <c r="AD1709" t="s">
        <v>61</v>
      </c>
      <c r="AE1709" t="s">
        <v>5309</v>
      </c>
      <c r="AF1709" t="s">
        <v>63</v>
      </c>
      <c r="AH1709">
        <v>0</v>
      </c>
      <c r="AI1709" s="2">
        <v>45727</v>
      </c>
      <c r="AJ1709" t="s">
        <v>64</v>
      </c>
      <c r="AK1709" t="s">
        <v>64</v>
      </c>
      <c r="AL1709" t="s">
        <v>5310</v>
      </c>
      <c r="AM1709" t="s">
        <v>5305</v>
      </c>
      <c r="AN1709" s="3">
        <v>33.520000000000003</v>
      </c>
      <c r="AO1709" t="s">
        <v>5308</v>
      </c>
      <c r="AP1709" t="s">
        <v>64</v>
      </c>
      <c r="AQ1709" t="s">
        <v>5309</v>
      </c>
      <c r="AR1709">
        <v>1528</v>
      </c>
      <c r="AS1709" t="s">
        <v>66</v>
      </c>
    </row>
    <row r="1710" spans="1:45" ht="16" x14ac:dyDescent="0.2">
      <c r="A1710">
        <v>3992</v>
      </c>
      <c r="B1710">
        <v>3992</v>
      </c>
      <c r="C1710" s="2">
        <v>45727</v>
      </c>
      <c r="D1710" t="s">
        <v>1782</v>
      </c>
      <c r="E1710" t="s">
        <v>5303</v>
      </c>
      <c r="F1710" s="3">
        <v>33.18</v>
      </c>
      <c r="G1710" t="s">
        <v>47</v>
      </c>
      <c r="H1710" s="3">
        <v>0</v>
      </c>
      <c r="I1710" t="s">
        <v>48</v>
      </c>
      <c r="J1710">
        <v>2720</v>
      </c>
      <c r="K1710" t="s">
        <v>49</v>
      </c>
      <c r="L1710" t="s">
        <v>50</v>
      </c>
      <c r="M1710" t="s">
        <v>51</v>
      </c>
      <c r="N1710">
        <v>942</v>
      </c>
      <c r="O1710" t="s">
        <v>52</v>
      </c>
      <c r="P1710" t="s">
        <v>53</v>
      </c>
      <c r="T1710" t="s">
        <v>5312</v>
      </c>
      <c r="U1710" t="s">
        <v>5313</v>
      </c>
      <c r="V1710" t="s">
        <v>3409</v>
      </c>
      <c r="W1710" t="s">
        <v>56</v>
      </c>
      <c r="X1710" t="s">
        <v>5314</v>
      </c>
      <c r="Y1710" t="s">
        <v>5241</v>
      </c>
      <c r="Z1710" s="3">
        <v>19</v>
      </c>
      <c r="AA1710" t="s">
        <v>5315</v>
      </c>
      <c r="AB1710" t="s">
        <v>5316</v>
      </c>
      <c r="AC1710" t="s">
        <v>61</v>
      </c>
      <c r="AD1710" t="s">
        <v>61</v>
      </c>
      <c r="AE1710" t="s">
        <v>5317</v>
      </c>
      <c r="AF1710" t="s">
        <v>63</v>
      </c>
      <c r="AH1710">
        <v>0</v>
      </c>
      <c r="AI1710" s="2">
        <v>45727</v>
      </c>
      <c r="AJ1710" t="s">
        <v>64</v>
      </c>
      <c r="AK1710" t="s">
        <v>64</v>
      </c>
      <c r="AL1710" t="s">
        <v>5318</v>
      </c>
      <c r="AM1710" t="s">
        <v>5313</v>
      </c>
      <c r="AN1710" s="3">
        <v>33.18</v>
      </c>
      <c r="AO1710" t="s">
        <v>5316</v>
      </c>
      <c r="AP1710" t="s">
        <v>64</v>
      </c>
      <c r="AQ1710" t="s">
        <v>5317</v>
      </c>
      <c r="AR1710">
        <v>1529</v>
      </c>
      <c r="AS1710" t="s">
        <v>66</v>
      </c>
    </row>
    <row r="1711" spans="1:45" ht="16" x14ac:dyDescent="0.2">
      <c r="A1711">
        <v>3993</v>
      </c>
      <c r="B1711">
        <v>3993</v>
      </c>
      <c r="C1711" s="2">
        <v>45727</v>
      </c>
      <c r="D1711" t="s">
        <v>1782</v>
      </c>
      <c r="E1711" t="s">
        <v>5311</v>
      </c>
      <c r="F1711" s="3">
        <v>0.57999999999999996</v>
      </c>
      <c r="G1711" t="s">
        <v>47</v>
      </c>
      <c r="H1711" s="3">
        <v>0</v>
      </c>
      <c r="I1711" t="s">
        <v>48</v>
      </c>
      <c r="J1711">
        <v>2705</v>
      </c>
      <c r="K1711" t="s">
        <v>49</v>
      </c>
      <c r="L1711" t="s">
        <v>50</v>
      </c>
      <c r="M1711" t="s">
        <v>51</v>
      </c>
      <c r="N1711">
        <v>942</v>
      </c>
      <c r="O1711" t="s">
        <v>52</v>
      </c>
      <c r="P1711" t="s">
        <v>53</v>
      </c>
      <c r="T1711" t="s">
        <v>5312</v>
      </c>
      <c r="U1711" t="s">
        <v>5313</v>
      </c>
      <c r="V1711" t="s">
        <v>3409</v>
      </c>
      <c r="W1711" t="s">
        <v>56</v>
      </c>
      <c r="X1711" t="s">
        <v>5314</v>
      </c>
      <c r="Y1711" t="s">
        <v>5241</v>
      </c>
      <c r="Z1711" s="3">
        <v>19</v>
      </c>
      <c r="AA1711" t="s">
        <v>5315</v>
      </c>
      <c r="AB1711" t="s">
        <v>5316</v>
      </c>
      <c r="AC1711" t="s">
        <v>61</v>
      </c>
      <c r="AD1711" t="s">
        <v>61</v>
      </c>
      <c r="AE1711" t="s">
        <v>5317</v>
      </c>
      <c r="AF1711" t="s">
        <v>63</v>
      </c>
      <c r="AH1711">
        <v>0</v>
      </c>
      <c r="AI1711" s="2">
        <v>45727</v>
      </c>
      <c r="AJ1711" t="s">
        <v>64</v>
      </c>
      <c r="AK1711" t="s">
        <v>64</v>
      </c>
      <c r="AL1711" t="s">
        <v>5318</v>
      </c>
      <c r="AM1711" t="s">
        <v>5313</v>
      </c>
      <c r="AN1711" s="3">
        <v>33.18</v>
      </c>
      <c r="AO1711" t="s">
        <v>5316</v>
      </c>
      <c r="AP1711" t="s">
        <v>64</v>
      </c>
      <c r="AQ1711" t="s">
        <v>5317</v>
      </c>
      <c r="AR1711">
        <v>1529</v>
      </c>
      <c r="AS1711" t="s">
        <v>66</v>
      </c>
    </row>
    <row r="1712" spans="1:45" ht="16" x14ac:dyDescent="0.2">
      <c r="A1712">
        <v>4053</v>
      </c>
      <c r="B1712">
        <v>4053</v>
      </c>
      <c r="C1712" s="2">
        <v>45727.041666666657</v>
      </c>
      <c r="D1712" t="s">
        <v>1748</v>
      </c>
      <c r="E1712" t="s">
        <v>2165</v>
      </c>
      <c r="F1712" s="3">
        <v>52.9</v>
      </c>
      <c r="G1712" t="s">
        <v>47</v>
      </c>
      <c r="H1712" s="3">
        <v>0</v>
      </c>
      <c r="I1712" t="s">
        <v>48</v>
      </c>
      <c r="J1712">
        <v>2900</v>
      </c>
      <c r="K1712" t="s">
        <v>49</v>
      </c>
      <c r="L1712" t="s">
        <v>50</v>
      </c>
      <c r="M1712" t="s">
        <v>51</v>
      </c>
      <c r="N1712">
        <v>940</v>
      </c>
      <c r="O1712" t="s">
        <v>52</v>
      </c>
      <c r="P1712" t="s">
        <v>53</v>
      </c>
      <c r="T1712" t="s">
        <v>2313</v>
      </c>
      <c r="U1712" t="s">
        <v>5319</v>
      </c>
      <c r="V1712" t="s">
        <v>3461</v>
      </c>
      <c r="W1712" t="s">
        <v>56</v>
      </c>
      <c r="X1712" t="s">
        <v>5320</v>
      </c>
      <c r="Y1712" t="s">
        <v>3976</v>
      </c>
      <c r="Z1712" s="3">
        <v>19</v>
      </c>
      <c r="AA1712" t="s">
        <v>2316</v>
      </c>
      <c r="AB1712" t="s">
        <v>5321</v>
      </c>
      <c r="AC1712" t="s">
        <v>61</v>
      </c>
      <c r="AD1712" t="s">
        <v>61</v>
      </c>
      <c r="AE1712" t="s">
        <v>5322</v>
      </c>
      <c r="AF1712" t="s">
        <v>63</v>
      </c>
      <c r="AH1712">
        <v>0</v>
      </c>
      <c r="AI1712" s="2">
        <v>45727</v>
      </c>
      <c r="AJ1712" t="s">
        <v>64</v>
      </c>
      <c r="AK1712" t="s">
        <v>64</v>
      </c>
      <c r="AL1712" t="s">
        <v>5323</v>
      </c>
      <c r="AM1712" t="s">
        <v>5319</v>
      </c>
      <c r="AN1712" s="3">
        <v>52.9</v>
      </c>
      <c r="AO1712" t="s">
        <v>5321</v>
      </c>
      <c r="AP1712" t="s">
        <v>64</v>
      </c>
      <c r="AQ1712" t="s">
        <v>5322</v>
      </c>
      <c r="AR1712">
        <v>1537</v>
      </c>
      <c r="AS1712" t="s">
        <v>66</v>
      </c>
    </row>
    <row r="1713" spans="1:45" ht="16" x14ac:dyDescent="0.2">
      <c r="A1713">
        <v>4050</v>
      </c>
      <c r="B1713">
        <v>4050</v>
      </c>
      <c r="C1713" s="2">
        <v>45727.041666666657</v>
      </c>
      <c r="D1713" t="s">
        <v>3274</v>
      </c>
      <c r="E1713" t="s">
        <v>5324</v>
      </c>
      <c r="F1713" s="3">
        <v>1963.5</v>
      </c>
      <c r="G1713" t="s">
        <v>47</v>
      </c>
      <c r="H1713" s="3">
        <v>19</v>
      </c>
      <c r="I1713" t="s">
        <v>48</v>
      </c>
      <c r="J1713">
        <v>2894</v>
      </c>
      <c r="K1713" t="s">
        <v>49</v>
      </c>
      <c r="L1713" t="s">
        <v>50</v>
      </c>
      <c r="M1713" t="s">
        <v>51</v>
      </c>
      <c r="N1713">
        <v>940</v>
      </c>
      <c r="O1713" t="s">
        <v>52</v>
      </c>
      <c r="P1713" t="s">
        <v>53</v>
      </c>
      <c r="T1713" t="s">
        <v>3276</v>
      </c>
      <c r="U1713" t="s">
        <v>5325</v>
      </c>
      <c r="V1713" t="s">
        <v>3356</v>
      </c>
      <c r="W1713" t="s">
        <v>56</v>
      </c>
      <c r="X1713" t="s">
        <v>5326</v>
      </c>
      <c r="Y1713" t="s">
        <v>2436</v>
      </c>
      <c r="Z1713" s="3">
        <v>19</v>
      </c>
      <c r="AA1713" t="s">
        <v>3279</v>
      </c>
      <c r="AB1713" t="s">
        <v>4989</v>
      </c>
      <c r="AC1713" t="s">
        <v>61</v>
      </c>
      <c r="AD1713" t="s">
        <v>61</v>
      </c>
      <c r="AE1713" t="s">
        <v>5327</v>
      </c>
      <c r="AF1713" t="s">
        <v>63</v>
      </c>
      <c r="AH1713">
        <v>59</v>
      </c>
      <c r="AI1713" s="2">
        <v>45727</v>
      </c>
      <c r="AJ1713" t="s">
        <v>64</v>
      </c>
      <c r="AK1713" t="s">
        <v>64</v>
      </c>
      <c r="AL1713" t="s">
        <v>5328</v>
      </c>
      <c r="AM1713" t="s">
        <v>5325</v>
      </c>
      <c r="AN1713" s="3">
        <v>1963.5</v>
      </c>
      <c r="AO1713" t="s">
        <v>4989</v>
      </c>
      <c r="AP1713" t="s">
        <v>64</v>
      </c>
      <c r="AQ1713" t="s">
        <v>5327</v>
      </c>
      <c r="AR1713">
        <v>1534</v>
      </c>
      <c r="AS1713" t="s">
        <v>66</v>
      </c>
    </row>
    <row r="1714" spans="1:45" ht="16" x14ac:dyDescent="0.2">
      <c r="A1714">
        <v>4091</v>
      </c>
      <c r="B1714">
        <v>4091</v>
      </c>
      <c r="C1714" s="2">
        <v>45727.041666666657</v>
      </c>
      <c r="D1714" t="s">
        <v>1814</v>
      </c>
      <c r="E1714" t="s">
        <v>5329</v>
      </c>
      <c r="F1714" s="3">
        <v>1852.76</v>
      </c>
      <c r="G1714" t="s">
        <v>47</v>
      </c>
      <c r="H1714" s="3">
        <v>0</v>
      </c>
      <c r="I1714" t="s">
        <v>48</v>
      </c>
      <c r="J1714">
        <v>2563</v>
      </c>
      <c r="K1714" t="s">
        <v>49</v>
      </c>
      <c r="L1714" t="s">
        <v>50</v>
      </c>
      <c r="M1714" t="s">
        <v>51</v>
      </c>
      <c r="N1714">
        <v>940</v>
      </c>
      <c r="O1714" t="s">
        <v>52</v>
      </c>
      <c r="P1714" t="s">
        <v>53</v>
      </c>
      <c r="T1714" t="s">
        <v>5330</v>
      </c>
      <c r="U1714" t="s">
        <v>5331</v>
      </c>
      <c r="V1714" t="s">
        <v>3349</v>
      </c>
      <c r="W1714" t="s">
        <v>56</v>
      </c>
      <c r="X1714" t="s">
        <v>5332</v>
      </c>
      <c r="Y1714" t="s">
        <v>1003</v>
      </c>
      <c r="Z1714" s="3">
        <v>0</v>
      </c>
      <c r="AA1714" t="s">
        <v>5333</v>
      </c>
      <c r="AB1714" t="s">
        <v>5308</v>
      </c>
      <c r="AC1714" t="s">
        <v>61</v>
      </c>
      <c r="AD1714" t="s">
        <v>61</v>
      </c>
      <c r="AE1714" t="s">
        <v>5334</v>
      </c>
      <c r="AF1714" t="s">
        <v>63</v>
      </c>
      <c r="AH1714">
        <v>0</v>
      </c>
      <c r="AI1714" s="2">
        <v>45727</v>
      </c>
      <c r="AJ1714" t="s">
        <v>64</v>
      </c>
      <c r="AK1714" t="s">
        <v>64</v>
      </c>
      <c r="AL1714" t="s">
        <v>5335</v>
      </c>
      <c r="AM1714" t="s">
        <v>5331</v>
      </c>
      <c r="AN1714" s="3">
        <v>1852.76</v>
      </c>
      <c r="AO1714" t="s">
        <v>5308</v>
      </c>
      <c r="AP1714" t="s">
        <v>64</v>
      </c>
      <c r="AQ1714" t="s">
        <v>5334</v>
      </c>
      <c r="AR1714">
        <v>1535</v>
      </c>
      <c r="AS1714" t="s">
        <v>66</v>
      </c>
    </row>
    <row r="1715" spans="1:45" ht="16" x14ac:dyDescent="0.2">
      <c r="A1715">
        <v>4198</v>
      </c>
      <c r="B1715">
        <v>4198</v>
      </c>
      <c r="C1715" s="2">
        <v>45727.041666666657</v>
      </c>
      <c r="D1715" t="s">
        <v>1761</v>
      </c>
      <c r="E1715" t="s">
        <v>5336</v>
      </c>
      <c r="F1715" s="3">
        <v>311.83</v>
      </c>
      <c r="G1715" t="s">
        <v>47</v>
      </c>
      <c r="H1715" s="3">
        <v>0</v>
      </c>
      <c r="I1715" t="s">
        <v>48</v>
      </c>
      <c r="J1715">
        <v>2722</v>
      </c>
      <c r="K1715" t="s">
        <v>49</v>
      </c>
      <c r="L1715" t="s">
        <v>50</v>
      </c>
      <c r="M1715" t="s">
        <v>51</v>
      </c>
      <c r="N1715">
        <v>940</v>
      </c>
      <c r="O1715" t="s">
        <v>52</v>
      </c>
      <c r="P1715" t="s">
        <v>53</v>
      </c>
      <c r="T1715" t="s">
        <v>5337</v>
      </c>
      <c r="U1715" t="s">
        <v>5338</v>
      </c>
      <c r="V1715" t="s">
        <v>3463</v>
      </c>
      <c r="W1715" t="s">
        <v>56</v>
      </c>
      <c r="X1715" t="s">
        <v>5339</v>
      </c>
      <c r="Y1715" t="s">
        <v>2668</v>
      </c>
      <c r="Z1715" s="3">
        <v>0</v>
      </c>
      <c r="AA1715" t="s">
        <v>5340</v>
      </c>
      <c r="AB1715" t="s">
        <v>5341</v>
      </c>
      <c r="AC1715" t="s">
        <v>61</v>
      </c>
      <c r="AD1715" t="s">
        <v>61</v>
      </c>
      <c r="AE1715" t="s">
        <v>5342</v>
      </c>
      <c r="AF1715" t="s">
        <v>63</v>
      </c>
      <c r="AH1715">
        <v>0</v>
      </c>
      <c r="AI1715" s="2">
        <v>45727</v>
      </c>
      <c r="AJ1715" t="s">
        <v>64</v>
      </c>
      <c r="AK1715" t="s">
        <v>64</v>
      </c>
      <c r="AL1715" t="s">
        <v>5343</v>
      </c>
      <c r="AM1715" t="s">
        <v>5338</v>
      </c>
      <c r="AN1715" s="3">
        <v>311.83</v>
      </c>
      <c r="AO1715" t="s">
        <v>5341</v>
      </c>
      <c r="AP1715" t="s">
        <v>64</v>
      </c>
      <c r="AQ1715" t="s">
        <v>5342</v>
      </c>
      <c r="AR1715">
        <v>1536</v>
      </c>
      <c r="AS1715" t="s">
        <v>66</v>
      </c>
    </row>
    <row r="1716" spans="1:45" ht="16" x14ac:dyDescent="0.2">
      <c r="A1716">
        <v>4199</v>
      </c>
      <c r="B1716">
        <v>4199</v>
      </c>
      <c r="C1716" s="2">
        <v>45727.041666666657</v>
      </c>
      <c r="E1716" t="s">
        <v>5344</v>
      </c>
      <c r="F1716" s="3">
        <v>29</v>
      </c>
      <c r="G1716" t="s">
        <v>47</v>
      </c>
      <c r="H1716" s="3">
        <v>0</v>
      </c>
      <c r="I1716" t="s">
        <v>48</v>
      </c>
      <c r="J1716">
        <v>2705</v>
      </c>
      <c r="K1716" t="s">
        <v>49</v>
      </c>
      <c r="L1716" t="s">
        <v>50</v>
      </c>
      <c r="M1716" t="s">
        <v>51</v>
      </c>
      <c r="N1716">
        <v>940</v>
      </c>
      <c r="O1716" t="s">
        <v>52</v>
      </c>
      <c r="P1716" t="s">
        <v>53</v>
      </c>
      <c r="T1716" t="s">
        <v>5337</v>
      </c>
      <c r="U1716" t="s">
        <v>5338</v>
      </c>
      <c r="V1716" t="s">
        <v>3463</v>
      </c>
      <c r="W1716" t="s">
        <v>56</v>
      </c>
      <c r="X1716" t="s">
        <v>5339</v>
      </c>
      <c r="Y1716" t="s">
        <v>2668</v>
      </c>
      <c r="Z1716" s="3">
        <v>0</v>
      </c>
      <c r="AA1716" t="s">
        <v>5340</v>
      </c>
      <c r="AB1716" t="s">
        <v>5341</v>
      </c>
      <c r="AC1716" t="s">
        <v>61</v>
      </c>
      <c r="AD1716" t="s">
        <v>61</v>
      </c>
      <c r="AE1716" t="s">
        <v>5342</v>
      </c>
      <c r="AF1716" t="s">
        <v>63</v>
      </c>
      <c r="AH1716">
        <v>0</v>
      </c>
      <c r="AI1716" s="2">
        <v>45727</v>
      </c>
      <c r="AJ1716" t="s">
        <v>64</v>
      </c>
      <c r="AK1716" t="s">
        <v>64</v>
      </c>
      <c r="AL1716" t="s">
        <v>5343</v>
      </c>
      <c r="AM1716" t="s">
        <v>5338</v>
      </c>
      <c r="AN1716" s="3">
        <v>311.83</v>
      </c>
      <c r="AO1716" t="s">
        <v>5341</v>
      </c>
      <c r="AP1716" t="s">
        <v>64</v>
      </c>
      <c r="AQ1716" t="s">
        <v>5342</v>
      </c>
      <c r="AR1716">
        <v>1536</v>
      </c>
      <c r="AS1716" t="s">
        <v>66</v>
      </c>
    </row>
    <row r="1717" spans="1:45" ht="16" x14ac:dyDescent="0.2">
      <c r="A1717">
        <v>4054</v>
      </c>
      <c r="B1717">
        <v>4054</v>
      </c>
      <c r="C1717" s="2">
        <v>45729.041666666657</v>
      </c>
      <c r="E1717" t="s">
        <v>215</v>
      </c>
      <c r="F1717" s="3">
        <v>945.05</v>
      </c>
      <c r="G1717" t="s">
        <v>47</v>
      </c>
      <c r="H1717" s="3">
        <v>0</v>
      </c>
      <c r="I1717" t="s">
        <v>48</v>
      </c>
      <c r="J1717">
        <v>1700</v>
      </c>
      <c r="K1717" t="s">
        <v>52</v>
      </c>
      <c r="L1717" t="s">
        <v>203</v>
      </c>
      <c r="N1717">
        <v>940</v>
      </c>
      <c r="O1717" t="s">
        <v>52</v>
      </c>
      <c r="P1717" t="s">
        <v>53</v>
      </c>
      <c r="T1717" t="s">
        <v>4992</v>
      </c>
      <c r="U1717" t="s">
        <v>5345</v>
      </c>
      <c r="Z1717" s="3"/>
      <c r="AF1717" t="s">
        <v>63</v>
      </c>
      <c r="AH1717">
        <v>0</v>
      </c>
      <c r="AI1717" s="2">
        <v>45729</v>
      </c>
      <c r="AJ1717" t="s">
        <v>64</v>
      </c>
      <c r="AK1717" t="s">
        <v>64</v>
      </c>
      <c r="AL1717" t="s">
        <v>5346</v>
      </c>
      <c r="AM1717" t="s">
        <v>5345</v>
      </c>
      <c r="AN1717" s="3"/>
      <c r="AP1717" t="s">
        <v>64</v>
      </c>
      <c r="AR1717">
        <v>1538</v>
      </c>
      <c r="AS1717" t="s">
        <v>66</v>
      </c>
    </row>
    <row r="1718" spans="1:45" ht="16" x14ac:dyDescent="0.2">
      <c r="A1718">
        <v>4055</v>
      </c>
      <c r="B1718">
        <v>4055</v>
      </c>
      <c r="C1718" s="2">
        <v>45731.335578703707</v>
      </c>
      <c r="E1718" t="s">
        <v>1231</v>
      </c>
      <c r="F1718" s="3">
        <v>71.349999999999994</v>
      </c>
      <c r="G1718" t="s">
        <v>47</v>
      </c>
      <c r="H1718" s="3">
        <v>0</v>
      </c>
      <c r="I1718" t="s">
        <v>104</v>
      </c>
      <c r="J1718">
        <v>941</v>
      </c>
      <c r="K1718" t="s">
        <v>52</v>
      </c>
      <c r="L1718" t="s">
        <v>53</v>
      </c>
      <c r="N1718">
        <v>705</v>
      </c>
      <c r="O1718" t="s">
        <v>52</v>
      </c>
      <c r="P1718" t="s">
        <v>53</v>
      </c>
      <c r="T1718" t="s">
        <v>5347</v>
      </c>
      <c r="U1718" t="s">
        <v>5348</v>
      </c>
      <c r="Z1718" s="3"/>
      <c r="AF1718" t="s">
        <v>63</v>
      </c>
      <c r="AH1718">
        <v>0</v>
      </c>
      <c r="AI1718" s="2">
        <v>45731</v>
      </c>
      <c r="AJ1718" t="s">
        <v>64</v>
      </c>
      <c r="AK1718" t="s">
        <v>64</v>
      </c>
      <c r="AL1718" t="s">
        <v>5349</v>
      </c>
      <c r="AM1718" t="s">
        <v>5348</v>
      </c>
      <c r="AN1718" s="3"/>
      <c r="AP1718" t="s">
        <v>64</v>
      </c>
      <c r="AR1718">
        <v>1539</v>
      </c>
      <c r="AS1718" t="s">
        <v>66</v>
      </c>
    </row>
    <row r="1719" spans="1:45" ht="16" x14ac:dyDescent="0.2">
      <c r="A1719">
        <v>4057</v>
      </c>
      <c r="B1719">
        <v>4057</v>
      </c>
      <c r="C1719" s="2">
        <v>45734.041666666657</v>
      </c>
      <c r="E1719" t="s">
        <v>4995</v>
      </c>
      <c r="F1719" s="3">
        <v>417.74</v>
      </c>
      <c r="G1719" t="s">
        <v>47</v>
      </c>
      <c r="H1719" s="3">
        <v>0</v>
      </c>
      <c r="I1719" t="s">
        <v>104</v>
      </c>
      <c r="J1719">
        <v>940</v>
      </c>
      <c r="K1719" t="s">
        <v>52</v>
      </c>
      <c r="L1719" t="s">
        <v>53</v>
      </c>
      <c r="N1719">
        <v>700</v>
      </c>
      <c r="O1719" t="s">
        <v>52</v>
      </c>
      <c r="P1719" t="s">
        <v>53</v>
      </c>
      <c r="T1719" t="s">
        <v>4996</v>
      </c>
      <c r="U1719" t="s">
        <v>5350</v>
      </c>
      <c r="Z1719" s="3"/>
      <c r="AF1719" t="s">
        <v>63</v>
      </c>
      <c r="AH1719">
        <v>0</v>
      </c>
      <c r="AI1719" s="2">
        <v>45734</v>
      </c>
      <c r="AJ1719" t="s">
        <v>64</v>
      </c>
      <c r="AK1719" t="s">
        <v>64</v>
      </c>
      <c r="AL1719" t="s">
        <v>5351</v>
      </c>
      <c r="AM1719" t="s">
        <v>5350</v>
      </c>
      <c r="AN1719" s="3"/>
      <c r="AP1719" t="s">
        <v>64</v>
      </c>
      <c r="AR1719">
        <v>1541</v>
      </c>
      <c r="AS1719" t="s">
        <v>66</v>
      </c>
    </row>
    <row r="1720" spans="1:45" ht="16" x14ac:dyDescent="0.2">
      <c r="A1720">
        <v>4058</v>
      </c>
      <c r="B1720">
        <v>4058</v>
      </c>
      <c r="C1720" s="2">
        <v>45734.041666666657</v>
      </c>
      <c r="E1720" t="s">
        <v>4995</v>
      </c>
      <c r="F1720" s="3">
        <v>417.74</v>
      </c>
      <c r="G1720" t="s">
        <v>47</v>
      </c>
      <c r="H1720" s="3">
        <v>0</v>
      </c>
      <c r="I1720" t="s">
        <v>104</v>
      </c>
      <c r="J1720">
        <v>940</v>
      </c>
      <c r="K1720" t="s">
        <v>52</v>
      </c>
      <c r="L1720" t="s">
        <v>53</v>
      </c>
      <c r="N1720">
        <v>700</v>
      </c>
      <c r="O1720" t="s">
        <v>52</v>
      </c>
      <c r="P1720" t="s">
        <v>53</v>
      </c>
      <c r="T1720" t="s">
        <v>4996</v>
      </c>
      <c r="U1720" t="s">
        <v>5352</v>
      </c>
      <c r="Z1720" s="3"/>
      <c r="AF1720" t="s">
        <v>63</v>
      </c>
      <c r="AH1720">
        <v>0</v>
      </c>
      <c r="AI1720" s="2">
        <v>45734</v>
      </c>
      <c r="AJ1720" t="s">
        <v>64</v>
      </c>
      <c r="AK1720" t="s">
        <v>64</v>
      </c>
      <c r="AL1720" t="s">
        <v>5353</v>
      </c>
      <c r="AM1720" t="s">
        <v>5352</v>
      </c>
      <c r="AN1720" s="3"/>
      <c r="AP1720" t="s">
        <v>64</v>
      </c>
      <c r="AR1720">
        <v>1542</v>
      </c>
      <c r="AS1720" t="s">
        <v>66</v>
      </c>
    </row>
    <row r="1721" spans="1:45" ht="16" x14ac:dyDescent="0.2">
      <c r="A1721">
        <v>4059</v>
      </c>
      <c r="B1721">
        <v>4059</v>
      </c>
      <c r="C1721" s="2">
        <v>45734.041666666657</v>
      </c>
      <c r="E1721" t="s">
        <v>1262</v>
      </c>
      <c r="F1721" s="3">
        <v>71.349999999999994</v>
      </c>
      <c r="G1721" t="s">
        <v>47</v>
      </c>
      <c r="H1721" s="3">
        <v>0</v>
      </c>
      <c r="I1721" t="s">
        <v>48</v>
      </c>
      <c r="J1721">
        <v>705</v>
      </c>
      <c r="K1721" t="s">
        <v>52</v>
      </c>
      <c r="L1721" t="s">
        <v>53</v>
      </c>
      <c r="N1721">
        <v>940</v>
      </c>
      <c r="O1721" t="s">
        <v>52</v>
      </c>
      <c r="P1721" t="s">
        <v>53</v>
      </c>
      <c r="T1721" t="s">
        <v>5354</v>
      </c>
      <c r="U1721" t="s">
        <v>5355</v>
      </c>
      <c r="Z1721" s="3"/>
      <c r="AF1721" t="s">
        <v>63</v>
      </c>
      <c r="AH1721">
        <v>0</v>
      </c>
      <c r="AI1721" s="2">
        <v>45734</v>
      </c>
      <c r="AJ1721" t="s">
        <v>64</v>
      </c>
      <c r="AK1721" t="s">
        <v>64</v>
      </c>
      <c r="AL1721" t="s">
        <v>5356</v>
      </c>
      <c r="AM1721" t="s">
        <v>5355</v>
      </c>
      <c r="AN1721" s="3"/>
      <c r="AP1721" t="s">
        <v>64</v>
      </c>
      <c r="AR1721">
        <v>1543</v>
      </c>
      <c r="AS1721" t="s">
        <v>66</v>
      </c>
    </row>
    <row r="1722" spans="1:45" ht="16" x14ac:dyDescent="0.2">
      <c r="A1722">
        <v>4062</v>
      </c>
      <c r="B1722">
        <v>4062</v>
      </c>
      <c r="C1722" s="2">
        <v>45735.041666666657</v>
      </c>
      <c r="D1722" t="s">
        <v>1782</v>
      </c>
      <c r="E1722" t="s">
        <v>5357</v>
      </c>
      <c r="F1722" s="3">
        <v>178.5</v>
      </c>
      <c r="G1722" t="s">
        <v>47</v>
      </c>
      <c r="H1722" s="3">
        <v>19</v>
      </c>
      <c r="I1722" t="s">
        <v>48</v>
      </c>
      <c r="J1722">
        <v>2894</v>
      </c>
      <c r="K1722" t="s">
        <v>49</v>
      </c>
      <c r="L1722" t="s">
        <v>50</v>
      </c>
      <c r="M1722" t="s">
        <v>51</v>
      </c>
      <c r="N1722">
        <v>940</v>
      </c>
      <c r="O1722" t="s">
        <v>52</v>
      </c>
      <c r="P1722" t="s">
        <v>53</v>
      </c>
      <c r="T1722" t="s">
        <v>5358</v>
      </c>
      <c r="U1722" t="s">
        <v>5359</v>
      </c>
      <c r="V1722" t="s">
        <v>3372</v>
      </c>
      <c r="W1722" t="s">
        <v>56</v>
      </c>
      <c r="X1722" t="s">
        <v>5360</v>
      </c>
      <c r="Y1722" t="s">
        <v>3437</v>
      </c>
      <c r="Z1722" s="3">
        <v>19</v>
      </c>
      <c r="AA1722" t="s">
        <v>5361</v>
      </c>
      <c r="AB1722" t="s">
        <v>5293</v>
      </c>
      <c r="AC1722" t="s">
        <v>61</v>
      </c>
      <c r="AD1722" t="s">
        <v>61</v>
      </c>
      <c r="AE1722" t="s">
        <v>5362</v>
      </c>
      <c r="AF1722" t="s">
        <v>63</v>
      </c>
      <c r="AH1722">
        <v>59</v>
      </c>
      <c r="AI1722" s="2">
        <v>45735</v>
      </c>
      <c r="AJ1722" t="s">
        <v>64</v>
      </c>
      <c r="AK1722" t="s">
        <v>64</v>
      </c>
      <c r="AL1722" t="s">
        <v>5363</v>
      </c>
      <c r="AM1722" t="s">
        <v>5359</v>
      </c>
      <c r="AN1722" s="3">
        <v>788.97</v>
      </c>
      <c r="AO1722" t="s">
        <v>5293</v>
      </c>
      <c r="AP1722" t="s">
        <v>64</v>
      </c>
      <c r="AQ1722" t="s">
        <v>5362</v>
      </c>
      <c r="AR1722">
        <v>1544</v>
      </c>
      <c r="AS1722" t="s">
        <v>66</v>
      </c>
    </row>
    <row r="1723" spans="1:45" ht="16" x14ac:dyDescent="0.2">
      <c r="A1723">
        <v>4063</v>
      </c>
      <c r="B1723">
        <v>4063</v>
      </c>
      <c r="C1723" s="2">
        <v>45735.041666666657</v>
      </c>
      <c r="D1723" t="s">
        <v>1782</v>
      </c>
      <c r="E1723" t="s">
        <v>5364</v>
      </c>
      <c r="F1723" s="3">
        <v>610.47</v>
      </c>
      <c r="G1723" t="s">
        <v>47</v>
      </c>
      <c r="H1723" s="3">
        <v>19</v>
      </c>
      <c r="I1723" t="s">
        <v>48</v>
      </c>
      <c r="J1723">
        <v>2894</v>
      </c>
      <c r="K1723" t="s">
        <v>49</v>
      </c>
      <c r="L1723" t="s">
        <v>50</v>
      </c>
      <c r="M1723" t="s">
        <v>51</v>
      </c>
      <c r="N1723">
        <v>940</v>
      </c>
      <c r="O1723" t="s">
        <v>52</v>
      </c>
      <c r="P1723" t="s">
        <v>53</v>
      </c>
      <c r="T1723" t="s">
        <v>5358</v>
      </c>
      <c r="U1723" t="s">
        <v>5359</v>
      </c>
      <c r="V1723" t="s">
        <v>3372</v>
      </c>
      <c r="W1723" t="s">
        <v>56</v>
      </c>
      <c r="X1723" t="s">
        <v>5360</v>
      </c>
      <c r="Y1723" t="s">
        <v>3437</v>
      </c>
      <c r="Z1723" s="3">
        <v>19</v>
      </c>
      <c r="AA1723" t="s">
        <v>5361</v>
      </c>
      <c r="AB1723" t="s">
        <v>5293</v>
      </c>
      <c r="AC1723" t="s">
        <v>61</v>
      </c>
      <c r="AD1723" t="s">
        <v>61</v>
      </c>
      <c r="AE1723" t="s">
        <v>5362</v>
      </c>
      <c r="AF1723" t="s">
        <v>63</v>
      </c>
      <c r="AH1723">
        <v>59</v>
      </c>
      <c r="AI1723" s="2">
        <v>45735</v>
      </c>
      <c r="AJ1723" t="s">
        <v>64</v>
      </c>
      <c r="AK1723" t="s">
        <v>64</v>
      </c>
      <c r="AL1723" t="s">
        <v>5363</v>
      </c>
      <c r="AM1723" t="s">
        <v>5359</v>
      </c>
      <c r="AN1723" s="3">
        <v>788.97</v>
      </c>
      <c r="AO1723" t="s">
        <v>5293</v>
      </c>
      <c r="AP1723" t="s">
        <v>64</v>
      </c>
      <c r="AQ1723" t="s">
        <v>5362</v>
      </c>
      <c r="AR1723">
        <v>1544</v>
      </c>
      <c r="AS1723" t="s">
        <v>66</v>
      </c>
    </row>
    <row r="1724" spans="1:45" ht="16" x14ac:dyDescent="0.2">
      <c r="A1724">
        <v>4132</v>
      </c>
      <c r="B1724">
        <v>4132</v>
      </c>
      <c r="C1724" s="2">
        <v>45736</v>
      </c>
      <c r="D1724" t="s">
        <v>1761</v>
      </c>
      <c r="E1724" t="s">
        <v>5365</v>
      </c>
      <c r="F1724" s="3">
        <v>153.6</v>
      </c>
      <c r="G1724" t="s">
        <v>47</v>
      </c>
      <c r="H1724" s="3">
        <v>0</v>
      </c>
      <c r="I1724" t="s">
        <v>48</v>
      </c>
      <c r="J1724">
        <v>2560</v>
      </c>
      <c r="K1724" t="s">
        <v>49</v>
      </c>
      <c r="L1724" t="s">
        <v>50</v>
      </c>
      <c r="M1724" t="s">
        <v>51</v>
      </c>
      <c r="N1724">
        <v>562</v>
      </c>
      <c r="O1724" t="s">
        <v>52</v>
      </c>
      <c r="P1724" t="s">
        <v>53</v>
      </c>
      <c r="T1724" t="s">
        <v>5366</v>
      </c>
      <c r="U1724" t="s">
        <v>5367</v>
      </c>
      <c r="V1724" t="s">
        <v>3499</v>
      </c>
      <c r="W1724" t="s">
        <v>56</v>
      </c>
      <c r="X1724" t="s">
        <v>5368</v>
      </c>
      <c r="Y1724" t="s">
        <v>5369</v>
      </c>
      <c r="Z1724" s="3">
        <v>0</v>
      </c>
      <c r="AA1724" t="s">
        <v>5370</v>
      </c>
      <c r="AB1724" t="s">
        <v>5371</v>
      </c>
      <c r="AC1724" t="s">
        <v>61</v>
      </c>
      <c r="AD1724" t="s">
        <v>61</v>
      </c>
      <c r="AE1724" t="s">
        <v>5372</v>
      </c>
      <c r="AF1724" t="s">
        <v>63</v>
      </c>
      <c r="AH1724">
        <v>0</v>
      </c>
      <c r="AI1724" s="2">
        <v>45736</v>
      </c>
      <c r="AJ1724" t="s">
        <v>64</v>
      </c>
      <c r="AK1724" t="s">
        <v>64</v>
      </c>
      <c r="AL1724" t="s">
        <v>5373</v>
      </c>
      <c r="AM1724" t="s">
        <v>5367</v>
      </c>
      <c r="AN1724" s="3">
        <v>744.9</v>
      </c>
      <c r="AO1724" t="s">
        <v>5371</v>
      </c>
      <c r="AP1724" t="s">
        <v>64</v>
      </c>
      <c r="AQ1724" t="s">
        <v>5372</v>
      </c>
      <c r="AR1724">
        <v>1565</v>
      </c>
      <c r="AS1724" t="s">
        <v>66</v>
      </c>
    </row>
    <row r="1725" spans="1:45" ht="16" x14ac:dyDescent="0.2">
      <c r="A1725">
        <v>4133</v>
      </c>
      <c r="B1725">
        <v>4133</v>
      </c>
      <c r="C1725" s="2">
        <v>45736</v>
      </c>
      <c r="D1725" t="s">
        <v>1761</v>
      </c>
      <c r="E1725" t="s">
        <v>5374</v>
      </c>
      <c r="F1725" s="3">
        <v>273.93</v>
      </c>
      <c r="G1725" t="s">
        <v>47</v>
      </c>
      <c r="H1725" s="3">
        <v>0</v>
      </c>
      <c r="I1725" t="s">
        <v>48</v>
      </c>
      <c r="J1725">
        <v>2562</v>
      </c>
      <c r="K1725" t="s">
        <v>49</v>
      </c>
      <c r="L1725" t="s">
        <v>50</v>
      </c>
      <c r="M1725" t="s">
        <v>51</v>
      </c>
      <c r="N1725">
        <v>562</v>
      </c>
      <c r="O1725" t="s">
        <v>52</v>
      </c>
      <c r="P1725" t="s">
        <v>53</v>
      </c>
      <c r="T1725" t="s">
        <v>5366</v>
      </c>
      <c r="U1725" t="s">
        <v>5367</v>
      </c>
      <c r="V1725" t="s">
        <v>3499</v>
      </c>
      <c r="W1725" t="s">
        <v>56</v>
      </c>
      <c r="X1725" t="s">
        <v>5368</v>
      </c>
      <c r="Y1725" t="s">
        <v>5369</v>
      </c>
      <c r="Z1725" s="3">
        <v>0</v>
      </c>
      <c r="AA1725" t="s">
        <v>5370</v>
      </c>
      <c r="AB1725" t="s">
        <v>5371</v>
      </c>
      <c r="AC1725" t="s">
        <v>61</v>
      </c>
      <c r="AD1725" t="s">
        <v>61</v>
      </c>
      <c r="AE1725" t="s">
        <v>5372</v>
      </c>
      <c r="AF1725" t="s">
        <v>63</v>
      </c>
      <c r="AH1725">
        <v>0</v>
      </c>
      <c r="AI1725" s="2">
        <v>45736</v>
      </c>
      <c r="AJ1725" t="s">
        <v>64</v>
      </c>
      <c r="AK1725" t="s">
        <v>64</v>
      </c>
      <c r="AL1725" t="s">
        <v>5373</v>
      </c>
      <c r="AM1725" t="s">
        <v>5367</v>
      </c>
      <c r="AN1725" s="3">
        <v>744.9</v>
      </c>
      <c r="AO1725" t="s">
        <v>5371</v>
      </c>
      <c r="AP1725" t="s">
        <v>64</v>
      </c>
      <c r="AQ1725" t="s">
        <v>5372</v>
      </c>
      <c r="AR1725">
        <v>1565</v>
      </c>
      <c r="AS1725" t="s">
        <v>66</v>
      </c>
    </row>
    <row r="1726" spans="1:45" ht="16" x14ac:dyDescent="0.2">
      <c r="A1726">
        <v>4134</v>
      </c>
      <c r="B1726">
        <v>4134</v>
      </c>
      <c r="C1726" s="2">
        <v>45736</v>
      </c>
      <c r="D1726" t="s">
        <v>1761</v>
      </c>
      <c r="E1726" t="s">
        <v>5375</v>
      </c>
      <c r="F1726" s="3">
        <v>80.06</v>
      </c>
      <c r="G1726" t="s">
        <v>47</v>
      </c>
      <c r="H1726" s="3">
        <v>0</v>
      </c>
      <c r="I1726" t="s">
        <v>48</v>
      </c>
      <c r="J1726">
        <v>3270</v>
      </c>
      <c r="K1726" t="s">
        <v>49</v>
      </c>
      <c r="L1726" t="s">
        <v>50</v>
      </c>
      <c r="M1726" t="s">
        <v>106</v>
      </c>
      <c r="N1726">
        <v>562</v>
      </c>
      <c r="O1726" t="s">
        <v>52</v>
      </c>
      <c r="P1726" t="s">
        <v>53</v>
      </c>
      <c r="T1726" t="s">
        <v>5366</v>
      </c>
      <c r="U1726" t="s">
        <v>5367</v>
      </c>
      <c r="V1726" t="s">
        <v>3499</v>
      </c>
      <c r="W1726" t="s">
        <v>56</v>
      </c>
      <c r="X1726" t="s">
        <v>5368</v>
      </c>
      <c r="Y1726" t="s">
        <v>5369</v>
      </c>
      <c r="Z1726" s="3">
        <v>0</v>
      </c>
      <c r="AA1726" t="s">
        <v>5370</v>
      </c>
      <c r="AB1726" t="s">
        <v>5371</v>
      </c>
      <c r="AC1726" t="s">
        <v>61</v>
      </c>
      <c r="AD1726" t="s">
        <v>61</v>
      </c>
      <c r="AE1726" t="s">
        <v>5372</v>
      </c>
      <c r="AF1726" t="s">
        <v>63</v>
      </c>
      <c r="AH1726">
        <v>0</v>
      </c>
      <c r="AI1726" s="2">
        <v>45736</v>
      </c>
      <c r="AJ1726" t="s">
        <v>64</v>
      </c>
      <c r="AK1726" t="s">
        <v>64</v>
      </c>
      <c r="AL1726" t="s">
        <v>5373</v>
      </c>
      <c r="AM1726" t="s">
        <v>5367</v>
      </c>
      <c r="AN1726" s="3">
        <v>744.9</v>
      </c>
      <c r="AO1726" t="s">
        <v>5371</v>
      </c>
      <c r="AP1726" t="s">
        <v>64</v>
      </c>
      <c r="AQ1726" t="s">
        <v>5372</v>
      </c>
      <c r="AR1726">
        <v>1565</v>
      </c>
      <c r="AS1726" t="s">
        <v>66</v>
      </c>
    </row>
    <row r="1727" spans="1:45" ht="16" x14ac:dyDescent="0.2">
      <c r="A1727">
        <v>4135</v>
      </c>
      <c r="B1727">
        <v>4135</v>
      </c>
      <c r="C1727" s="2">
        <v>45736</v>
      </c>
      <c r="D1727" t="s">
        <v>1761</v>
      </c>
      <c r="E1727" t="s">
        <v>5376</v>
      </c>
      <c r="F1727" s="3">
        <v>30.9</v>
      </c>
      <c r="G1727" t="s">
        <v>47</v>
      </c>
      <c r="H1727" s="3">
        <v>0</v>
      </c>
      <c r="I1727" t="s">
        <v>48</v>
      </c>
      <c r="J1727">
        <v>3270</v>
      </c>
      <c r="K1727" t="s">
        <v>49</v>
      </c>
      <c r="L1727" t="s">
        <v>50</v>
      </c>
      <c r="M1727" t="s">
        <v>106</v>
      </c>
      <c r="N1727">
        <v>562</v>
      </c>
      <c r="O1727" t="s">
        <v>52</v>
      </c>
      <c r="P1727" t="s">
        <v>53</v>
      </c>
      <c r="T1727" t="s">
        <v>5366</v>
      </c>
      <c r="U1727" t="s">
        <v>5367</v>
      </c>
      <c r="V1727" t="s">
        <v>3499</v>
      </c>
      <c r="W1727" t="s">
        <v>56</v>
      </c>
      <c r="X1727" t="s">
        <v>5368</v>
      </c>
      <c r="Y1727" t="s">
        <v>5369</v>
      </c>
      <c r="Z1727" s="3">
        <v>0</v>
      </c>
      <c r="AA1727" t="s">
        <v>5370</v>
      </c>
      <c r="AB1727" t="s">
        <v>5371</v>
      </c>
      <c r="AC1727" t="s">
        <v>61</v>
      </c>
      <c r="AD1727" t="s">
        <v>61</v>
      </c>
      <c r="AE1727" t="s">
        <v>5372</v>
      </c>
      <c r="AF1727" t="s">
        <v>63</v>
      </c>
      <c r="AH1727">
        <v>0</v>
      </c>
      <c r="AI1727" s="2">
        <v>45736</v>
      </c>
      <c r="AJ1727" t="s">
        <v>64</v>
      </c>
      <c r="AK1727" t="s">
        <v>64</v>
      </c>
      <c r="AL1727" t="s">
        <v>5373</v>
      </c>
      <c r="AM1727" t="s">
        <v>5367</v>
      </c>
      <c r="AN1727" s="3">
        <v>744.9</v>
      </c>
      <c r="AO1727" t="s">
        <v>5371</v>
      </c>
      <c r="AP1727" t="s">
        <v>64</v>
      </c>
      <c r="AQ1727" t="s">
        <v>5372</v>
      </c>
      <c r="AR1727">
        <v>1565</v>
      </c>
      <c r="AS1727" t="s">
        <v>66</v>
      </c>
    </row>
    <row r="1728" spans="1:45" ht="16" x14ac:dyDescent="0.2">
      <c r="A1728">
        <v>4136</v>
      </c>
      <c r="B1728">
        <v>4136</v>
      </c>
      <c r="C1728" s="2">
        <v>45736</v>
      </c>
      <c r="D1728" t="s">
        <v>1761</v>
      </c>
      <c r="E1728" t="s">
        <v>5377</v>
      </c>
      <c r="F1728" s="3">
        <v>40.74</v>
      </c>
      <c r="G1728" t="s">
        <v>47</v>
      </c>
      <c r="H1728" s="3">
        <v>0</v>
      </c>
      <c r="I1728" t="s">
        <v>48</v>
      </c>
      <c r="J1728">
        <v>3270</v>
      </c>
      <c r="K1728" t="s">
        <v>49</v>
      </c>
      <c r="L1728" t="s">
        <v>50</v>
      </c>
      <c r="M1728" t="s">
        <v>106</v>
      </c>
      <c r="N1728">
        <v>562</v>
      </c>
      <c r="O1728" t="s">
        <v>52</v>
      </c>
      <c r="P1728" t="s">
        <v>53</v>
      </c>
      <c r="T1728" t="s">
        <v>5366</v>
      </c>
      <c r="U1728" t="s">
        <v>5367</v>
      </c>
      <c r="V1728" t="s">
        <v>3499</v>
      </c>
      <c r="W1728" t="s">
        <v>56</v>
      </c>
      <c r="X1728" t="s">
        <v>5368</v>
      </c>
      <c r="Y1728" t="s">
        <v>5369</v>
      </c>
      <c r="Z1728" s="3">
        <v>0</v>
      </c>
      <c r="AA1728" t="s">
        <v>5370</v>
      </c>
      <c r="AB1728" t="s">
        <v>5371</v>
      </c>
      <c r="AC1728" t="s">
        <v>61</v>
      </c>
      <c r="AD1728" t="s">
        <v>61</v>
      </c>
      <c r="AE1728" t="s">
        <v>5372</v>
      </c>
      <c r="AF1728" t="s">
        <v>63</v>
      </c>
      <c r="AH1728">
        <v>0</v>
      </c>
      <c r="AI1728" s="2">
        <v>45736</v>
      </c>
      <c r="AJ1728" t="s">
        <v>64</v>
      </c>
      <c r="AK1728" t="s">
        <v>64</v>
      </c>
      <c r="AL1728" t="s">
        <v>5373</v>
      </c>
      <c r="AM1728" t="s">
        <v>5367</v>
      </c>
      <c r="AN1728" s="3">
        <v>744.9</v>
      </c>
      <c r="AO1728" t="s">
        <v>5371</v>
      </c>
      <c r="AP1728" t="s">
        <v>64</v>
      </c>
      <c r="AQ1728" t="s">
        <v>5372</v>
      </c>
      <c r="AR1728">
        <v>1565</v>
      </c>
      <c r="AS1728" t="s">
        <v>66</v>
      </c>
    </row>
    <row r="1729" spans="1:45" ht="16" x14ac:dyDescent="0.2">
      <c r="A1729">
        <v>4137</v>
      </c>
      <c r="B1729">
        <v>4137</v>
      </c>
      <c r="C1729" s="2">
        <v>45736</v>
      </c>
      <c r="D1729" t="s">
        <v>1761</v>
      </c>
      <c r="E1729" t="s">
        <v>5378</v>
      </c>
      <c r="F1729" s="3">
        <v>14.3</v>
      </c>
      <c r="G1729" t="s">
        <v>47</v>
      </c>
      <c r="H1729" s="3">
        <v>7</v>
      </c>
      <c r="I1729" t="s">
        <v>48</v>
      </c>
      <c r="J1729">
        <v>2563</v>
      </c>
      <c r="K1729" t="s">
        <v>49</v>
      </c>
      <c r="L1729" t="s">
        <v>50</v>
      </c>
      <c r="M1729" t="s">
        <v>51</v>
      </c>
      <c r="N1729">
        <v>562</v>
      </c>
      <c r="O1729" t="s">
        <v>52</v>
      </c>
      <c r="P1729" t="s">
        <v>53</v>
      </c>
      <c r="T1729" t="s">
        <v>5366</v>
      </c>
      <c r="U1729" t="s">
        <v>5367</v>
      </c>
      <c r="V1729" t="s">
        <v>3499</v>
      </c>
      <c r="W1729" t="s">
        <v>56</v>
      </c>
      <c r="X1729" t="s">
        <v>5368</v>
      </c>
      <c r="Y1729" t="s">
        <v>5369</v>
      </c>
      <c r="Z1729" s="3">
        <v>0</v>
      </c>
      <c r="AA1729" t="s">
        <v>5370</v>
      </c>
      <c r="AB1729" t="s">
        <v>5371</v>
      </c>
      <c r="AC1729" t="s">
        <v>61</v>
      </c>
      <c r="AD1729" t="s">
        <v>61</v>
      </c>
      <c r="AE1729" t="s">
        <v>5372</v>
      </c>
      <c r="AF1729" t="s">
        <v>63</v>
      </c>
      <c r="AH1729">
        <v>58</v>
      </c>
      <c r="AI1729" s="2">
        <v>45736</v>
      </c>
      <c r="AJ1729" t="s">
        <v>64</v>
      </c>
      <c r="AK1729" t="s">
        <v>64</v>
      </c>
      <c r="AL1729" t="s">
        <v>5373</v>
      </c>
      <c r="AM1729" t="s">
        <v>5367</v>
      </c>
      <c r="AN1729" s="3">
        <v>744.9</v>
      </c>
      <c r="AO1729" t="s">
        <v>5371</v>
      </c>
      <c r="AP1729" t="s">
        <v>64</v>
      </c>
      <c r="AQ1729" t="s">
        <v>5372</v>
      </c>
      <c r="AR1729">
        <v>1565</v>
      </c>
      <c r="AS1729" t="s">
        <v>66</v>
      </c>
    </row>
    <row r="1730" spans="1:45" ht="16" x14ac:dyDescent="0.2">
      <c r="A1730">
        <v>4138</v>
      </c>
      <c r="B1730">
        <v>4138</v>
      </c>
      <c r="C1730" s="2">
        <v>45736</v>
      </c>
      <c r="D1730" t="s">
        <v>1761</v>
      </c>
      <c r="E1730" t="s">
        <v>5379</v>
      </c>
      <c r="F1730" s="3">
        <v>66.59</v>
      </c>
      <c r="G1730" t="s">
        <v>47</v>
      </c>
      <c r="H1730" s="3">
        <v>0</v>
      </c>
      <c r="I1730" t="s">
        <v>48</v>
      </c>
      <c r="J1730">
        <v>2563</v>
      </c>
      <c r="K1730" t="s">
        <v>49</v>
      </c>
      <c r="L1730" t="s">
        <v>50</v>
      </c>
      <c r="M1730" t="s">
        <v>51</v>
      </c>
      <c r="N1730">
        <v>562</v>
      </c>
      <c r="O1730" t="s">
        <v>52</v>
      </c>
      <c r="P1730" t="s">
        <v>53</v>
      </c>
      <c r="T1730" t="s">
        <v>5366</v>
      </c>
      <c r="U1730" t="s">
        <v>5367</v>
      </c>
      <c r="V1730" t="s">
        <v>3499</v>
      </c>
      <c r="W1730" t="s">
        <v>56</v>
      </c>
      <c r="X1730" t="s">
        <v>5368</v>
      </c>
      <c r="Y1730" t="s">
        <v>5369</v>
      </c>
      <c r="Z1730" s="3">
        <v>0</v>
      </c>
      <c r="AA1730" t="s">
        <v>5370</v>
      </c>
      <c r="AB1730" t="s">
        <v>5371</v>
      </c>
      <c r="AC1730" t="s">
        <v>61</v>
      </c>
      <c r="AD1730" t="s">
        <v>61</v>
      </c>
      <c r="AE1730" t="s">
        <v>5372</v>
      </c>
      <c r="AF1730" t="s">
        <v>63</v>
      </c>
      <c r="AH1730">
        <v>0</v>
      </c>
      <c r="AI1730" s="2">
        <v>45736</v>
      </c>
      <c r="AJ1730" t="s">
        <v>64</v>
      </c>
      <c r="AK1730" t="s">
        <v>64</v>
      </c>
      <c r="AL1730" t="s">
        <v>5373</v>
      </c>
      <c r="AM1730" t="s">
        <v>5367</v>
      </c>
      <c r="AN1730" s="3">
        <v>744.9</v>
      </c>
      <c r="AO1730" t="s">
        <v>5371</v>
      </c>
      <c r="AP1730" t="s">
        <v>64</v>
      </c>
      <c r="AQ1730" t="s">
        <v>5372</v>
      </c>
      <c r="AR1730">
        <v>1565</v>
      </c>
      <c r="AS1730" t="s">
        <v>66</v>
      </c>
    </row>
    <row r="1731" spans="1:45" ht="16" x14ac:dyDescent="0.2">
      <c r="A1731">
        <v>4139</v>
      </c>
      <c r="B1731">
        <v>4139</v>
      </c>
      <c r="C1731" s="2">
        <v>45736</v>
      </c>
      <c r="D1731" t="s">
        <v>1761</v>
      </c>
      <c r="E1731" t="s">
        <v>5380</v>
      </c>
      <c r="F1731" s="3">
        <v>4.7</v>
      </c>
      <c r="G1731" t="s">
        <v>47</v>
      </c>
      <c r="H1731" s="3">
        <v>0</v>
      </c>
      <c r="I1731" t="s">
        <v>48</v>
      </c>
      <c r="J1731">
        <v>2563</v>
      </c>
      <c r="K1731" t="s">
        <v>49</v>
      </c>
      <c r="L1731" t="s">
        <v>50</v>
      </c>
      <c r="M1731" t="s">
        <v>51</v>
      </c>
      <c r="N1731">
        <v>562</v>
      </c>
      <c r="O1731" t="s">
        <v>52</v>
      </c>
      <c r="P1731" t="s">
        <v>53</v>
      </c>
      <c r="T1731" t="s">
        <v>5366</v>
      </c>
      <c r="U1731" t="s">
        <v>5367</v>
      </c>
      <c r="V1731" t="s">
        <v>3499</v>
      </c>
      <c r="W1731" t="s">
        <v>56</v>
      </c>
      <c r="X1731" t="s">
        <v>5368</v>
      </c>
      <c r="Y1731" t="s">
        <v>5369</v>
      </c>
      <c r="Z1731" s="3">
        <v>0</v>
      </c>
      <c r="AA1731" t="s">
        <v>5370</v>
      </c>
      <c r="AB1731" t="s">
        <v>5371</v>
      </c>
      <c r="AC1731" t="s">
        <v>61</v>
      </c>
      <c r="AD1731" t="s">
        <v>61</v>
      </c>
      <c r="AE1731" t="s">
        <v>5372</v>
      </c>
      <c r="AF1731" t="s">
        <v>63</v>
      </c>
      <c r="AH1731">
        <v>0</v>
      </c>
      <c r="AI1731" s="2">
        <v>45736</v>
      </c>
      <c r="AJ1731" t="s">
        <v>64</v>
      </c>
      <c r="AK1731" t="s">
        <v>64</v>
      </c>
      <c r="AL1731" t="s">
        <v>5373</v>
      </c>
      <c r="AM1731" t="s">
        <v>5367</v>
      </c>
      <c r="AN1731" s="3">
        <v>744.9</v>
      </c>
      <c r="AO1731" t="s">
        <v>5371</v>
      </c>
      <c r="AP1731" t="s">
        <v>64</v>
      </c>
      <c r="AQ1731" t="s">
        <v>5372</v>
      </c>
      <c r="AR1731">
        <v>1565</v>
      </c>
      <c r="AS1731" t="s">
        <v>66</v>
      </c>
    </row>
    <row r="1732" spans="1:45" ht="16" x14ac:dyDescent="0.2">
      <c r="A1732">
        <v>4140</v>
      </c>
      <c r="B1732">
        <v>4140</v>
      </c>
      <c r="C1732" s="2">
        <v>45736</v>
      </c>
      <c r="D1732" t="s">
        <v>1761</v>
      </c>
      <c r="E1732" t="s">
        <v>5381</v>
      </c>
      <c r="F1732" s="3">
        <v>65.78</v>
      </c>
      <c r="G1732" t="s">
        <v>47</v>
      </c>
      <c r="H1732" s="3">
        <v>0</v>
      </c>
      <c r="I1732" t="s">
        <v>48</v>
      </c>
      <c r="J1732">
        <v>2563</v>
      </c>
      <c r="K1732" t="s">
        <v>49</v>
      </c>
      <c r="L1732" t="s">
        <v>50</v>
      </c>
      <c r="M1732" t="s">
        <v>51</v>
      </c>
      <c r="N1732">
        <v>562</v>
      </c>
      <c r="O1732" t="s">
        <v>52</v>
      </c>
      <c r="P1732" t="s">
        <v>53</v>
      </c>
      <c r="T1732" t="s">
        <v>5366</v>
      </c>
      <c r="U1732" t="s">
        <v>5367</v>
      </c>
      <c r="V1732" t="s">
        <v>3499</v>
      </c>
      <c r="W1732" t="s">
        <v>56</v>
      </c>
      <c r="X1732" t="s">
        <v>5368</v>
      </c>
      <c r="Y1732" t="s">
        <v>5369</v>
      </c>
      <c r="Z1732" s="3">
        <v>0</v>
      </c>
      <c r="AA1732" t="s">
        <v>5370</v>
      </c>
      <c r="AB1732" t="s">
        <v>5371</v>
      </c>
      <c r="AC1732" t="s">
        <v>61</v>
      </c>
      <c r="AD1732" t="s">
        <v>61</v>
      </c>
      <c r="AE1732" t="s">
        <v>5372</v>
      </c>
      <c r="AF1732" t="s">
        <v>63</v>
      </c>
      <c r="AH1732">
        <v>0</v>
      </c>
      <c r="AI1732" s="2">
        <v>45736</v>
      </c>
      <c r="AJ1732" t="s">
        <v>64</v>
      </c>
      <c r="AK1732" t="s">
        <v>64</v>
      </c>
      <c r="AL1732" t="s">
        <v>5373</v>
      </c>
      <c r="AM1732" t="s">
        <v>5367</v>
      </c>
      <c r="AN1732" s="3">
        <v>744.9</v>
      </c>
      <c r="AO1732" t="s">
        <v>5371</v>
      </c>
      <c r="AP1732" t="s">
        <v>64</v>
      </c>
      <c r="AQ1732" t="s">
        <v>5372</v>
      </c>
      <c r="AR1732">
        <v>1565</v>
      </c>
      <c r="AS1732" t="s">
        <v>66</v>
      </c>
    </row>
    <row r="1733" spans="1:45" ht="16" x14ac:dyDescent="0.2">
      <c r="A1733">
        <v>4141</v>
      </c>
      <c r="B1733">
        <v>4141</v>
      </c>
      <c r="C1733" s="2">
        <v>45736</v>
      </c>
      <c r="D1733" t="s">
        <v>1761</v>
      </c>
      <c r="E1733" t="s">
        <v>5382</v>
      </c>
      <c r="F1733" s="3">
        <v>14.3</v>
      </c>
      <c r="G1733" t="s">
        <v>47</v>
      </c>
      <c r="H1733" s="3">
        <v>7</v>
      </c>
      <c r="I1733" t="s">
        <v>48</v>
      </c>
      <c r="J1733">
        <v>2563</v>
      </c>
      <c r="K1733" t="s">
        <v>49</v>
      </c>
      <c r="L1733" t="s">
        <v>50</v>
      </c>
      <c r="M1733" t="s">
        <v>51</v>
      </c>
      <c r="N1733">
        <v>562</v>
      </c>
      <c r="O1733" t="s">
        <v>52</v>
      </c>
      <c r="P1733" t="s">
        <v>53</v>
      </c>
      <c r="T1733" t="s">
        <v>5366</v>
      </c>
      <c r="U1733" t="s">
        <v>5367</v>
      </c>
      <c r="V1733" t="s">
        <v>3499</v>
      </c>
      <c r="W1733" t="s">
        <v>56</v>
      </c>
      <c r="X1733" t="s">
        <v>5368</v>
      </c>
      <c r="Y1733" t="s">
        <v>5369</v>
      </c>
      <c r="Z1733" s="3">
        <v>0</v>
      </c>
      <c r="AA1733" t="s">
        <v>5370</v>
      </c>
      <c r="AB1733" t="s">
        <v>5371</v>
      </c>
      <c r="AC1733" t="s">
        <v>61</v>
      </c>
      <c r="AD1733" t="s">
        <v>61</v>
      </c>
      <c r="AE1733" t="s">
        <v>5372</v>
      </c>
      <c r="AF1733" t="s">
        <v>63</v>
      </c>
      <c r="AH1733">
        <v>58</v>
      </c>
      <c r="AI1733" s="2">
        <v>45736</v>
      </c>
      <c r="AJ1733" t="s">
        <v>64</v>
      </c>
      <c r="AK1733" t="s">
        <v>64</v>
      </c>
      <c r="AL1733" t="s">
        <v>5373</v>
      </c>
      <c r="AM1733" t="s">
        <v>5367</v>
      </c>
      <c r="AN1733" s="3">
        <v>744.9</v>
      </c>
      <c r="AO1733" t="s">
        <v>5371</v>
      </c>
      <c r="AP1733" t="s">
        <v>64</v>
      </c>
      <c r="AQ1733" t="s">
        <v>5372</v>
      </c>
      <c r="AR1733">
        <v>1565</v>
      </c>
      <c r="AS1733" t="s">
        <v>66</v>
      </c>
    </row>
    <row r="1734" spans="1:45" ht="16" x14ac:dyDescent="0.2">
      <c r="A1734">
        <v>4070</v>
      </c>
      <c r="B1734">
        <v>4070</v>
      </c>
      <c r="C1734" s="2">
        <v>45737</v>
      </c>
      <c r="E1734" t="s">
        <v>5383</v>
      </c>
      <c r="F1734" s="3">
        <v>1643.01</v>
      </c>
      <c r="G1734" t="s">
        <v>47</v>
      </c>
      <c r="H1734" s="3">
        <v>0</v>
      </c>
      <c r="I1734" t="s">
        <v>104</v>
      </c>
      <c r="J1734">
        <v>942</v>
      </c>
      <c r="K1734" t="s">
        <v>52</v>
      </c>
      <c r="L1734" t="s">
        <v>53</v>
      </c>
      <c r="N1734">
        <v>705</v>
      </c>
      <c r="O1734" t="s">
        <v>52</v>
      </c>
      <c r="P1734" t="s">
        <v>53</v>
      </c>
      <c r="T1734" t="s">
        <v>5384</v>
      </c>
      <c r="U1734" t="s">
        <v>5385</v>
      </c>
      <c r="Z1734" s="3"/>
      <c r="AF1734" t="s">
        <v>63</v>
      </c>
      <c r="AH1734">
        <v>0</v>
      </c>
      <c r="AI1734" s="2">
        <v>45737</v>
      </c>
      <c r="AJ1734" t="s">
        <v>64</v>
      </c>
      <c r="AK1734" t="s">
        <v>64</v>
      </c>
      <c r="AL1734" t="s">
        <v>5386</v>
      </c>
      <c r="AM1734" t="s">
        <v>5385</v>
      </c>
      <c r="AN1734" s="3"/>
      <c r="AP1734" t="s">
        <v>64</v>
      </c>
      <c r="AR1734">
        <v>1546</v>
      </c>
      <c r="AS1734" t="s">
        <v>66</v>
      </c>
    </row>
    <row r="1735" spans="1:45" ht="16" x14ac:dyDescent="0.2">
      <c r="A1735">
        <v>4071</v>
      </c>
      <c r="B1735">
        <v>4071</v>
      </c>
      <c r="C1735" s="2">
        <v>45737</v>
      </c>
      <c r="D1735" t="s">
        <v>1814</v>
      </c>
      <c r="E1735" t="s">
        <v>5387</v>
      </c>
      <c r="F1735" s="3">
        <v>58.91</v>
      </c>
      <c r="G1735" t="s">
        <v>47</v>
      </c>
      <c r="H1735" s="3">
        <v>0</v>
      </c>
      <c r="I1735" t="s">
        <v>48</v>
      </c>
      <c r="J1735">
        <v>2710</v>
      </c>
      <c r="K1735" t="s">
        <v>49</v>
      </c>
      <c r="L1735" t="s">
        <v>50</v>
      </c>
      <c r="M1735" t="s">
        <v>51</v>
      </c>
      <c r="N1735">
        <v>942</v>
      </c>
      <c r="O1735" t="s">
        <v>52</v>
      </c>
      <c r="P1735" t="s">
        <v>53</v>
      </c>
      <c r="T1735" t="s">
        <v>5388</v>
      </c>
      <c r="U1735" t="s">
        <v>5389</v>
      </c>
      <c r="V1735" t="s">
        <v>3447</v>
      </c>
      <c r="W1735" t="s">
        <v>56</v>
      </c>
      <c r="X1735" t="s">
        <v>5390</v>
      </c>
      <c r="Y1735" t="s">
        <v>1767</v>
      </c>
      <c r="Z1735" s="3">
        <v>19</v>
      </c>
      <c r="AA1735" t="s">
        <v>5391</v>
      </c>
      <c r="AB1735" t="s">
        <v>5392</v>
      </c>
      <c r="AC1735" t="s">
        <v>61</v>
      </c>
      <c r="AD1735" t="s">
        <v>61</v>
      </c>
      <c r="AE1735" t="s">
        <v>5393</v>
      </c>
      <c r="AF1735" t="s">
        <v>63</v>
      </c>
      <c r="AH1735">
        <v>0</v>
      </c>
      <c r="AI1735" s="2">
        <v>45737</v>
      </c>
      <c r="AJ1735" t="s">
        <v>64</v>
      </c>
      <c r="AK1735" t="s">
        <v>64</v>
      </c>
      <c r="AL1735" t="s">
        <v>5394</v>
      </c>
      <c r="AM1735" t="s">
        <v>5389</v>
      </c>
      <c r="AN1735" s="3">
        <v>58.91</v>
      </c>
      <c r="AO1735" t="s">
        <v>5392</v>
      </c>
      <c r="AP1735" t="s">
        <v>64</v>
      </c>
      <c r="AQ1735" t="s">
        <v>5393</v>
      </c>
      <c r="AR1735">
        <v>1545</v>
      </c>
      <c r="AS1735" t="s">
        <v>66</v>
      </c>
    </row>
    <row r="1736" spans="1:45" ht="16" x14ac:dyDescent="0.2">
      <c r="A1736">
        <v>4069</v>
      </c>
      <c r="B1736">
        <v>4069</v>
      </c>
      <c r="C1736" s="2">
        <v>45737.041666666657</v>
      </c>
      <c r="E1736" t="s">
        <v>744</v>
      </c>
      <c r="F1736" s="3">
        <v>1643.01</v>
      </c>
      <c r="G1736" t="s">
        <v>47</v>
      </c>
      <c r="H1736" s="3">
        <v>0</v>
      </c>
      <c r="I1736" t="s">
        <v>48</v>
      </c>
      <c r="J1736">
        <v>705</v>
      </c>
      <c r="K1736" t="s">
        <v>52</v>
      </c>
      <c r="L1736" t="s">
        <v>53</v>
      </c>
      <c r="N1736">
        <v>940</v>
      </c>
      <c r="O1736" t="s">
        <v>52</v>
      </c>
      <c r="P1736" t="s">
        <v>53</v>
      </c>
      <c r="T1736" t="s">
        <v>5395</v>
      </c>
      <c r="U1736" t="s">
        <v>3501</v>
      </c>
      <c r="Z1736" s="3"/>
      <c r="AF1736" t="s">
        <v>63</v>
      </c>
      <c r="AH1736">
        <v>0</v>
      </c>
      <c r="AI1736" s="2">
        <v>45737</v>
      </c>
      <c r="AJ1736" t="s">
        <v>64</v>
      </c>
      <c r="AK1736" t="s">
        <v>64</v>
      </c>
      <c r="AL1736" t="s">
        <v>5396</v>
      </c>
      <c r="AM1736" t="s">
        <v>3501</v>
      </c>
      <c r="AN1736" s="3"/>
      <c r="AP1736" t="s">
        <v>64</v>
      </c>
      <c r="AR1736">
        <v>1547</v>
      </c>
      <c r="AS1736" t="s">
        <v>66</v>
      </c>
    </row>
    <row r="1737" spans="1:45" ht="16" x14ac:dyDescent="0.2">
      <c r="A1737">
        <v>4075</v>
      </c>
      <c r="B1737">
        <v>4075</v>
      </c>
      <c r="C1737" s="2">
        <v>45737.041666666657</v>
      </c>
      <c r="E1737" t="s">
        <v>5397</v>
      </c>
      <c r="F1737" s="3">
        <v>6065.86</v>
      </c>
      <c r="G1737" t="s">
        <v>47</v>
      </c>
      <c r="H1737" s="3">
        <v>0</v>
      </c>
      <c r="I1737" t="s">
        <v>48</v>
      </c>
      <c r="J1737">
        <v>1712</v>
      </c>
      <c r="K1737" t="s">
        <v>52</v>
      </c>
      <c r="L1737" t="s">
        <v>203</v>
      </c>
      <c r="N1737">
        <v>940</v>
      </c>
      <c r="O1737" t="s">
        <v>52</v>
      </c>
      <c r="P1737" t="s">
        <v>53</v>
      </c>
      <c r="T1737" t="s">
        <v>5398</v>
      </c>
      <c r="U1737" t="s">
        <v>5399</v>
      </c>
      <c r="Z1737" s="3"/>
      <c r="AF1737" t="s">
        <v>63</v>
      </c>
      <c r="AH1737">
        <v>0</v>
      </c>
      <c r="AI1737" s="2">
        <v>45737</v>
      </c>
      <c r="AJ1737" t="s">
        <v>64</v>
      </c>
      <c r="AK1737" t="s">
        <v>64</v>
      </c>
      <c r="AL1737" t="s">
        <v>5400</v>
      </c>
      <c r="AM1737" t="s">
        <v>5399</v>
      </c>
      <c r="AN1737" s="3"/>
      <c r="AP1737" t="s">
        <v>64</v>
      </c>
      <c r="AR1737">
        <v>1548</v>
      </c>
      <c r="AS1737" t="s">
        <v>66</v>
      </c>
    </row>
    <row r="1738" spans="1:45" ht="16" x14ac:dyDescent="0.2">
      <c r="A1738">
        <v>4072</v>
      </c>
      <c r="B1738">
        <v>4072</v>
      </c>
      <c r="C1738" s="2">
        <v>45740.041666666657</v>
      </c>
      <c r="D1738" t="s">
        <v>1814</v>
      </c>
      <c r="E1738" t="s">
        <v>68</v>
      </c>
      <c r="F1738" s="3">
        <v>5.39</v>
      </c>
      <c r="G1738" t="s">
        <v>47</v>
      </c>
      <c r="H1738" s="3">
        <v>0</v>
      </c>
      <c r="I1738" t="s">
        <v>48</v>
      </c>
      <c r="J1738">
        <v>2710</v>
      </c>
      <c r="K1738" t="s">
        <v>49</v>
      </c>
      <c r="L1738" t="s">
        <v>50</v>
      </c>
      <c r="M1738" t="s">
        <v>51</v>
      </c>
      <c r="N1738">
        <v>940</v>
      </c>
      <c r="O1738" t="s">
        <v>52</v>
      </c>
      <c r="P1738" t="s">
        <v>53</v>
      </c>
      <c r="T1738" t="s">
        <v>4205</v>
      </c>
      <c r="U1738" t="s">
        <v>5401</v>
      </c>
      <c r="V1738" t="s">
        <v>3441</v>
      </c>
      <c r="W1738" t="s">
        <v>56</v>
      </c>
      <c r="X1738" t="s">
        <v>5402</v>
      </c>
      <c r="Y1738" t="s">
        <v>72</v>
      </c>
      <c r="Z1738" s="3">
        <v>19</v>
      </c>
      <c r="AA1738" t="s">
        <v>4208</v>
      </c>
      <c r="AB1738" t="s">
        <v>5371</v>
      </c>
      <c r="AC1738" t="s">
        <v>61</v>
      </c>
      <c r="AD1738" t="s">
        <v>61</v>
      </c>
      <c r="AE1738" t="s">
        <v>5403</v>
      </c>
      <c r="AF1738" t="s">
        <v>63</v>
      </c>
      <c r="AH1738">
        <v>0</v>
      </c>
      <c r="AI1738" s="2">
        <v>45740</v>
      </c>
      <c r="AJ1738" t="s">
        <v>64</v>
      </c>
      <c r="AK1738" t="s">
        <v>64</v>
      </c>
      <c r="AL1738" t="s">
        <v>5404</v>
      </c>
      <c r="AM1738" t="s">
        <v>5401</v>
      </c>
      <c r="AN1738" s="3">
        <v>5.39</v>
      </c>
      <c r="AO1738" t="s">
        <v>5371</v>
      </c>
      <c r="AP1738" t="s">
        <v>64</v>
      </c>
      <c r="AQ1738" t="s">
        <v>5403</v>
      </c>
      <c r="AR1738">
        <v>1549</v>
      </c>
      <c r="AS1738" t="s">
        <v>66</v>
      </c>
    </row>
    <row r="1739" spans="1:45" ht="16" x14ac:dyDescent="0.2">
      <c r="A1739">
        <v>4073</v>
      </c>
      <c r="B1739">
        <v>4073</v>
      </c>
      <c r="C1739" s="2">
        <v>45740.041666666657</v>
      </c>
      <c r="D1739" t="s">
        <v>1814</v>
      </c>
      <c r="E1739" t="s">
        <v>4510</v>
      </c>
      <c r="F1739" s="3">
        <v>21.93</v>
      </c>
      <c r="G1739" t="s">
        <v>47</v>
      </c>
      <c r="H1739" s="3">
        <v>0</v>
      </c>
      <c r="I1739" t="s">
        <v>48</v>
      </c>
      <c r="J1739">
        <v>2710</v>
      </c>
      <c r="K1739" t="s">
        <v>49</v>
      </c>
      <c r="L1739" t="s">
        <v>50</v>
      </c>
      <c r="M1739" t="s">
        <v>51</v>
      </c>
      <c r="N1739">
        <v>940</v>
      </c>
      <c r="O1739" t="s">
        <v>52</v>
      </c>
      <c r="P1739" t="s">
        <v>53</v>
      </c>
      <c r="T1739" t="s">
        <v>5405</v>
      </c>
      <c r="U1739" t="s">
        <v>5406</v>
      </c>
      <c r="V1739" t="s">
        <v>3427</v>
      </c>
      <c r="W1739" t="s">
        <v>56</v>
      </c>
      <c r="X1739" t="s">
        <v>5407</v>
      </c>
      <c r="Y1739" t="s">
        <v>2061</v>
      </c>
      <c r="Z1739" s="3">
        <v>19</v>
      </c>
      <c r="AA1739" t="s">
        <v>5408</v>
      </c>
      <c r="AC1739" t="s">
        <v>61</v>
      </c>
      <c r="AD1739" t="s">
        <v>61</v>
      </c>
      <c r="AE1739" t="s">
        <v>5409</v>
      </c>
      <c r="AF1739" t="s">
        <v>63</v>
      </c>
      <c r="AH1739">
        <v>0</v>
      </c>
      <c r="AI1739" s="2">
        <v>45740</v>
      </c>
      <c r="AJ1739" t="s">
        <v>64</v>
      </c>
      <c r="AK1739" t="s">
        <v>64</v>
      </c>
      <c r="AL1739" t="s">
        <v>5410</v>
      </c>
      <c r="AM1739" t="s">
        <v>5406</v>
      </c>
      <c r="AN1739" s="3">
        <v>21.93</v>
      </c>
      <c r="AP1739" t="s">
        <v>64</v>
      </c>
      <c r="AQ1739" t="s">
        <v>5409</v>
      </c>
      <c r="AR1739">
        <v>1550</v>
      </c>
      <c r="AS1739" t="s">
        <v>66</v>
      </c>
    </row>
    <row r="1740" spans="1:45" ht="16" x14ac:dyDescent="0.2">
      <c r="A1740">
        <v>4093</v>
      </c>
      <c r="B1740">
        <v>4093</v>
      </c>
      <c r="C1740" s="2">
        <v>45740.041666666657</v>
      </c>
      <c r="D1740" t="s">
        <v>1814</v>
      </c>
      <c r="E1740" t="s">
        <v>5411</v>
      </c>
      <c r="F1740" s="3">
        <v>1852.76</v>
      </c>
      <c r="G1740" t="s">
        <v>47</v>
      </c>
      <c r="H1740" s="3">
        <v>0</v>
      </c>
      <c r="I1740" t="s">
        <v>104</v>
      </c>
      <c r="J1740">
        <v>940</v>
      </c>
      <c r="K1740" t="s">
        <v>52</v>
      </c>
      <c r="L1740" t="s">
        <v>53</v>
      </c>
      <c r="N1740">
        <v>2400</v>
      </c>
      <c r="O1740" t="s">
        <v>49</v>
      </c>
      <c r="P1740" t="s">
        <v>105</v>
      </c>
      <c r="Q1740" t="s">
        <v>51</v>
      </c>
      <c r="T1740" t="s">
        <v>5333</v>
      </c>
      <c r="U1740" t="s">
        <v>5412</v>
      </c>
      <c r="V1740" t="s">
        <v>3432</v>
      </c>
      <c r="W1740" t="s">
        <v>752</v>
      </c>
      <c r="X1740" t="s">
        <v>5413</v>
      </c>
      <c r="Y1740" t="s">
        <v>5414</v>
      </c>
      <c r="Z1740" s="3">
        <v>0</v>
      </c>
      <c r="AA1740" t="s">
        <v>5333</v>
      </c>
      <c r="AB1740" t="s">
        <v>5321</v>
      </c>
      <c r="AC1740" t="s">
        <v>61</v>
      </c>
      <c r="AD1740" t="s">
        <v>61</v>
      </c>
      <c r="AE1740" t="s">
        <v>5415</v>
      </c>
      <c r="AF1740" t="s">
        <v>63</v>
      </c>
      <c r="AH1740">
        <v>0</v>
      </c>
      <c r="AI1740" s="2">
        <v>45740</v>
      </c>
      <c r="AJ1740" t="s">
        <v>64</v>
      </c>
      <c r="AK1740" t="s">
        <v>64</v>
      </c>
      <c r="AL1740" t="s">
        <v>5416</v>
      </c>
      <c r="AM1740" t="s">
        <v>5412</v>
      </c>
      <c r="AN1740" s="3">
        <v>1852.76</v>
      </c>
      <c r="AO1740" t="s">
        <v>5321</v>
      </c>
      <c r="AP1740" t="s">
        <v>64</v>
      </c>
      <c r="AQ1740" t="s">
        <v>5415</v>
      </c>
      <c r="AR1740">
        <v>1551</v>
      </c>
      <c r="AS1740" t="s">
        <v>66</v>
      </c>
    </row>
    <row r="1741" spans="1:45" ht="16" x14ac:dyDescent="0.2">
      <c r="A1741">
        <v>4077</v>
      </c>
      <c r="B1741">
        <v>4077</v>
      </c>
      <c r="C1741" s="2">
        <v>45743.041666666657</v>
      </c>
      <c r="E1741" t="s">
        <v>256</v>
      </c>
      <c r="F1741" s="3">
        <v>2881.77</v>
      </c>
      <c r="G1741" t="s">
        <v>47</v>
      </c>
      <c r="H1741" s="3">
        <v>0</v>
      </c>
      <c r="I1741" t="s">
        <v>48</v>
      </c>
      <c r="J1741">
        <v>1705</v>
      </c>
      <c r="K1741" t="s">
        <v>52</v>
      </c>
      <c r="L1741" t="s">
        <v>203</v>
      </c>
      <c r="N1741">
        <v>940</v>
      </c>
      <c r="O1741" t="s">
        <v>52</v>
      </c>
      <c r="P1741" t="s">
        <v>53</v>
      </c>
      <c r="T1741" t="s">
        <v>5417</v>
      </c>
      <c r="U1741" t="s">
        <v>5418</v>
      </c>
      <c r="Z1741" s="3"/>
      <c r="AF1741" t="s">
        <v>63</v>
      </c>
      <c r="AH1741">
        <v>0</v>
      </c>
      <c r="AI1741" s="2">
        <v>45743</v>
      </c>
      <c r="AJ1741" t="s">
        <v>64</v>
      </c>
      <c r="AK1741" t="s">
        <v>64</v>
      </c>
      <c r="AL1741" t="s">
        <v>5419</v>
      </c>
      <c r="AM1741" t="s">
        <v>5418</v>
      </c>
      <c r="AN1741" s="3"/>
      <c r="AP1741" t="s">
        <v>64</v>
      </c>
      <c r="AR1741">
        <v>1552</v>
      </c>
      <c r="AS1741" t="s">
        <v>66</v>
      </c>
    </row>
    <row r="1742" spans="1:45" ht="16" x14ac:dyDescent="0.2">
      <c r="A1742">
        <v>4078</v>
      </c>
      <c r="B1742">
        <v>4078</v>
      </c>
      <c r="C1742" s="2">
        <v>45743.041666666657</v>
      </c>
      <c r="E1742" t="s">
        <v>582</v>
      </c>
      <c r="F1742" s="3">
        <v>1071.55</v>
      </c>
      <c r="G1742" t="s">
        <v>47</v>
      </c>
      <c r="H1742" s="3">
        <v>0</v>
      </c>
      <c r="I1742" t="s">
        <v>48</v>
      </c>
      <c r="J1742">
        <v>1705</v>
      </c>
      <c r="K1742" t="s">
        <v>52</v>
      </c>
      <c r="L1742" t="s">
        <v>203</v>
      </c>
      <c r="N1742">
        <v>940</v>
      </c>
      <c r="O1742" t="s">
        <v>52</v>
      </c>
      <c r="P1742" t="s">
        <v>53</v>
      </c>
      <c r="T1742" t="s">
        <v>5420</v>
      </c>
      <c r="U1742" t="s">
        <v>5421</v>
      </c>
      <c r="Z1742" s="3"/>
      <c r="AF1742" t="s">
        <v>63</v>
      </c>
      <c r="AH1742">
        <v>0</v>
      </c>
      <c r="AI1742" s="2">
        <v>45743</v>
      </c>
      <c r="AJ1742" t="s">
        <v>64</v>
      </c>
      <c r="AK1742" t="s">
        <v>64</v>
      </c>
      <c r="AL1742" t="s">
        <v>5422</v>
      </c>
      <c r="AM1742" t="s">
        <v>5421</v>
      </c>
      <c r="AN1742" s="3"/>
      <c r="AP1742" t="s">
        <v>64</v>
      </c>
      <c r="AR1742">
        <v>1553</v>
      </c>
      <c r="AS1742" t="s">
        <v>66</v>
      </c>
    </row>
    <row r="1743" spans="1:45" ht="16" x14ac:dyDescent="0.2">
      <c r="A1743">
        <v>4176</v>
      </c>
      <c r="B1743">
        <v>4176</v>
      </c>
      <c r="C1743" s="2">
        <v>45747</v>
      </c>
      <c r="E1743" t="s">
        <v>205</v>
      </c>
      <c r="F1743" s="3">
        <v>864.29</v>
      </c>
      <c r="G1743" t="s">
        <v>47</v>
      </c>
      <c r="H1743" s="3">
        <v>0</v>
      </c>
      <c r="I1743" t="s">
        <v>104</v>
      </c>
      <c r="J1743">
        <v>1730</v>
      </c>
      <c r="K1743" t="s">
        <v>52</v>
      </c>
      <c r="L1743" t="s">
        <v>203</v>
      </c>
      <c r="N1743">
        <v>1700</v>
      </c>
      <c r="O1743" t="s">
        <v>52</v>
      </c>
      <c r="P1743" t="s">
        <v>203</v>
      </c>
      <c r="T1743" t="s">
        <v>64</v>
      </c>
      <c r="Z1743" s="3"/>
      <c r="AF1743" t="s">
        <v>63</v>
      </c>
      <c r="AH1743">
        <v>0</v>
      </c>
      <c r="AI1743" s="2">
        <v>45747</v>
      </c>
      <c r="AJ1743" t="s">
        <v>64</v>
      </c>
      <c r="AK1743" t="s">
        <v>64</v>
      </c>
      <c r="AL1743" t="s">
        <v>64</v>
      </c>
      <c r="AN1743" s="3"/>
      <c r="AP1743" t="s">
        <v>64</v>
      </c>
      <c r="AR1743" t="s">
        <v>64</v>
      </c>
      <c r="AS1743" t="s">
        <v>66</v>
      </c>
    </row>
    <row r="1744" spans="1:45" ht="16" x14ac:dyDescent="0.2">
      <c r="A1744">
        <v>4177</v>
      </c>
      <c r="B1744">
        <v>4177</v>
      </c>
      <c r="C1744" s="2">
        <v>45747</v>
      </c>
      <c r="E1744" t="s">
        <v>370</v>
      </c>
      <c r="F1744" s="3">
        <v>3953.32</v>
      </c>
      <c r="G1744" t="s">
        <v>47</v>
      </c>
      <c r="H1744" s="3">
        <v>0</v>
      </c>
      <c r="I1744" t="s">
        <v>104</v>
      </c>
      <c r="J1744">
        <v>1730</v>
      </c>
      <c r="K1744" t="s">
        <v>52</v>
      </c>
      <c r="L1744" t="s">
        <v>203</v>
      </c>
      <c r="N1744">
        <v>1705</v>
      </c>
      <c r="O1744" t="s">
        <v>52</v>
      </c>
      <c r="P1744" t="s">
        <v>203</v>
      </c>
      <c r="T1744" t="s">
        <v>64</v>
      </c>
      <c r="Z1744" s="3"/>
      <c r="AF1744" t="s">
        <v>63</v>
      </c>
      <c r="AH1744">
        <v>0</v>
      </c>
      <c r="AI1744" s="2">
        <v>45747</v>
      </c>
      <c r="AJ1744" t="s">
        <v>64</v>
      </c>
      <c r="AK1744" t="s">
        <v>64</v>
      </c>
      <c r="AL1744" t="s">
        <v>64</v>
      </c>
      <c r="AN1744" s="3"/>
      <c r="AP1744" t="s">
        <v>64</v>
      </c>
      <c r="AR1744" t="s">
        <v>64</v>
      </c>
      <c r="AS1744" t="s">
        <v>66</v>
      </c>
    </row>
    <row r="1745" spans="1:45" ht="16" x14ac:dyDescent="0.2">
      <c r="A1745">
        <v>4178</v>
      </c>
      <c r="B1745">
        <v>4178</v>
      </c>
      <c r="C1745" s="2">
        <v>45747</v>
      </c>
      <c r="E1745" t="s">
        <v>202</v>
      </c>
      <c r="F1745" s="3">
        <v>6065.86</v>
      </c>
      <c r="G1745" t="s">
        <v>47</v>
      </c>
      <c r="H1745" s="3">
        <v>0</v>
      </c>
      <c r="I1745" t="s">
        <v>104</v>
      </c>
      <c r="J1745">
        <v>1730</v>
      </c>
      <c r="K1745" t="s">
        <v>52</v>
      </c>
      <c r="L1745" t="s">
        <v>203</v>
      </c>
      <c r="N1745">
        <v>1712</v>
      </c>
      <c r="O1745" t="s">
        <v>52</v>
      </c>
      <c r="P1745" t="s">
        <v>203</v>
      </c>
      <c r="T1745" t="s">
        <v>64</v>
      </c>
      <c r="Z1745" s="3"/>
      <c r="AF1745" t="s">
        <v>63</v>
      </c>
      <c r="AH1745">
        <v>0</v>
      </c>
      <c r="AI1745" s="2">
        <v>45747</v>
      </c>
      <c r="AJ1745" t="s">
        <v>64</v>
      </c>
      <c r="AK1745" t="s">
        <v>64</v>
      </c>
      <c r="AL1745" t="s">
        <v>64</v>
      </c>
      <c r="AN1745" s="3"/>
      <c r="AP1745" t="s">
        <v>64</v>
      </c>
      <c r="AR1745" t="s">
        <v>64</v>
      </c>
      <c r="AS1745" t="s">
        <v>66</v>
      </c>
    </row>
    <row r="1746" spans="1:45" ht="16" x14ac:dyDescent="0.2">
      <c r="A1746">
        <v>4179</v>
      </c>
      <c r="B1746">
        <v>4179</v>
      </c>
      <c r="C1746" s="2">
        <v>45747</v>
      </c>
      <c r="D1746" t="s">
        <v>1936</v>
      </c>
      <c r="E1746" t="s">
        <v>206</v>
      </c>
      <c r="F1746" s="3">
        <v>3290.09</v>
      </c>
      <c r="G1746" t="s">
        <v>47</v>
      </c>
      <c r="H1746" s="3">
        <v>0</v>
      </c>
      <c r="I1746" t="s">
        <v>104</v>
      </c>
      <c r="J1746">
        <v>2551</v>
      </c>
      <c r="K1746" t="s">
        <v>49</v>
      </c>
      <c r="L1746" t="s">
        <v>50</v>
      </c>
      <c r="M1746" t="s">
        <v>51</v>
      </c>
      <c r="N1746">
        <v>1730</v>
      </c>
      <c r="O1746" t="s">
        <v>52</v>
      </c>
      <c r="P1746" t="s">
        <v>203</v>
      </c>
      <c r="T1746" t="s">
        <v>64</v>
      </c>
      <c r="Z1746" s="3"/>
      <c r="AF1746" t="s">
        <v>63</v>
      </c>
      <c r="AH1746">
        <v>0</v>
      </c>
      <c r="AI1746" s="2">
        <v>45747</v>
      </c>
      <c r="AJ1746" t="s">
        <v>64</v>
      </c>
      <c r="AK1746" t="s">
        <v>64</v>
      </c>
      <c r="AL1746" t="s">
        <v>64</v>
      </c>
      <c r="AN1746" s="3"/>
      <c r="AP1746" t="s">
        <v>64</v>
      </c>
      <c r="AR1746" t="s">
        <v>64</v>
      </c>
      <c r="AS1746" t="s">
        <v>66</v>
      </c>
    </row>
    <row r="1747" spans="1:45" ht="16" x14ac:dyDescent="0.2">
      <c r="A1747">
        <v>4180</v>
      </c>
      <c r="B1747">
        <v>4180</v>
      </c>
      <c r="C1747" s="2">
        <v>45747</v>
      </c>
      <c r="D1747" t="s">
        <v>1934</v>
      </c>
      <c r="E1747" t="s">
        <v>206</v>
      </c>
      <c r="F1747" s="3">
        <v>3110.01</v>
      </c>
      <c r="G1747" t="s">
        <v>47</v>
      </c>
      <c r="H1747" s="3">
        <v>0</v>
      </c>
      <c r="I1747" t="s">
        <v>104</v>
      </c>
      <c r="J1747">
        <v>2551</v>
      </c>
      <c r="K1747" t="s">
        <v>49</v>
      </c>
      <c r="L1747" t="s">
        <v>50</v>
      </c>
      <c r="M1747" t="s">
        <v>51</v>
      </c>
      <c r="N1747">
        <v>1730</v>
      </c>
      <c r="O1747" t="s">
        <v>52</v>
      </c>
      <c r="P1747" t="s">
        <v>203</v>
      </c>
      <c r="T1747" t="s">
        <v>64</v>
      </c>
      <c r="Z1747" s="3"/>
      <c r="AF1747" t="s">
        <v>63</v>
      </c>
      <c r="AH1747">
        <v>0</v>
      </c>
      <c r="AI1747" s="2">
        <v>45747</v>
      </c>
      <c r="AJ1747" t="s">
        <v>64</v>
      </c>
      <c r="AK1747" t="s">
        <v>64</v>
      </c>
      <c r="AL1747" t="s">
        <v>64</v>
      </c>
      <c r="AN1747" s="3"/>
      <c r="AP1747" t="s">
        <v>64</v>
      </c>
      <c r="AR1747" t="s">
        <v>64</v>
      </c>
      <c r="AS1747" t="s">
        <v>66</v>
      </c>
    </row>
    <row r="1748" spans="1:45" ht="16" x14ac:dyDescent="0.2">
      <c r="A1748">
        <v>4181</v>
      </c>
      <c r="B1748">
        <v>4181</v>
      </c>
      <c r="C1748" s="2">
        <v>45747</v>
      </c>
      <c r="D1748" t="s">
        <v>1935</v>
      </c>
      <c r="E1748" t="s">
        <v>206</v>
      </c>
      <c r="F1748" s="3">
        <v>2382.81</v>
      </c>
      <c r="G1748" t="s">
        <v>47</v>
      </c>
      <c r="H1748" s="3">
        <v>0</v>
      </c>
      <c r="I1748" t="s">
        <v>104</v>
      </c>
      <c r="J1748">
        <v>2551</v>
      </c>
      <c r="K1748" t="s">
        <v>49</v>
      </c>
      <c r="L1748" t="s">
        <v>50</v>
      </c>
      <c r="M1748" t="s">
        <v>51</v>
      </c>
      <c r="N1748">
        <v>1730</v>
      </c>
      <c r="O1748" t="s">
        <v>52</v>
      </c>
      <c r="P1748" t="s">
        <v>203</v>
      </c>
      <c r="T1748" t="s">
        <v>64</v>
      </c>
      <c r="Z1748" s="3"/>
      <c r="AF1748" t="s">
        <v>63</v>
      </c>
      <c r="AH1748">
        <v>0</v>
      </c>
      <c r="AI1748" s="2">
        <v>45747</v>
      </c>
      <c r="AJ1748" t="s">
        <v>64</v>
      </c>
      <c r="AK1748" t="s">
        <v>64</v>
      </c>
      <c r="AL1748" t="s">
        <v>64</v>
      </c>
      <c r="AN1748" s="3"/>
      <c r="AP1748" t="s">
        <v>64</v>
      </c>
      <c r="AR1748" t="s">
        <v>64</v>
      </c>
      <c r="AS1748" t="s">
        <v>66</v>
      </c>
    </row>
    <row r="1749" spans="1:45" ht="16" x14ac:dyDescent="0.2">
      <c r="A1749">
        <v>4182</v>
      </c>
      <c r="B1749">
        <v>4182</v>
      </c>
      <c r="C1749" s="2">
        <v>45747</v>
      </c>
      <c r="D1749" t="s">
        <v>1936</v>
      </c>
      <c r="E1749" t="s">
        <v>4939</v>
      </c>
      <c r="F1749" s="3">
        <v>786.83</v>
      </c>
      <c r="G1749" t="s">
        <v>47</v>
      </c>
      <c r="H1749" s="3">
        <v>0</v>
      </c>
      <c r="I1749" t="s">
        <v>104</v>
      </c>
      <c r="J1749">
        <v>2555</v>
      </c>
      <c r="K1749" t="s">
        <v>49</v>
      </c>
      <c r="L1749" t="s">
        <v>50</v>
      </c>
      <c r="M1749" t="s">
        <v>51</v>
      </c>
      <c r="N1749">
        <v>1730</v>
      </c>
      <c r="O1749" t="s">
        <v>52</v>
      </c>
      <c r="P1749" t="s">
        <v>203</v>
      </c>
      <c r="T1749" t="s">
        <v>64</v>
      </c>
      <c r="Z1749" s="3"/>
      <c r="AF1749" t="s">
        <v>63</v>
      </c>
      <c r="AH1749">
        <v>0</v>
      </c>
      <c r="AI1749" s="2">
        <v>45747</v>
      </c>
      <c r="AJ1749" t="s">
        <v>64</v>
      </c>
      <c r="AK1749" t="s">
        <v>64</v>
      </c>
      <c r="AL1749" t="s">
        <v>64</v>
      </c>
      <c r="AN1749" s="3"/>
      <c r="AP1749" t="s">
        <v>64</v>
      </c>
      <c r="AR1749" t="s">
        <v>64</v>
      </c>
      <c r="AS1749" t="s">
        <v>66</v>
      </c>
    </row>
    <row r="1750" spans="1:45" ht="16" x14ac:dyDescent="0.2">
      <c r="A1750">
        <v>4183</v>
      </c>
      <c r="B1750">
        <v>4183</v>
      </c>
      <c r="C1750" s="2">
        <v>45747</v>
      </c>
      <c r="D1750" t="s">
        <v>1934</v>
      </c>
      <c r="E1750" t="s">
        <v>4939</v>
      </c>
      <c r="F1750" s="3">
        <v>743.76</v>
      </c>
      <c r="G1750" t="s">
        <v>47</v>
      </c>
      <c r="H1750" s="3">
        <v>0</v>
      </c>
      <c r="I1750" t="s">
        <v>104</v>
      </c>
      <c r="J1750">
        <v>2555</v>
      </c>
      <c r="K1750" t="s">
        <v>49</v>
      </c>
      <c r="L1750" t="s">
        <v>50</v>
      </c>
      <c r="M1750" t="s">
        <v>51</v>
      </c>
      <c r="N1750">
        <v>1730</v>
      </c>
      <c r="O1750" t="s">
        <v>52</v>
      </c>
      <c r="P1750" t="s">
        <v>203</v>
      </c>
      <c r="T1750" t="s">
        <v>64</v>
      </c>
      <c r="Z1750" s="3"/>
      <c r="AF1750" t="s">
        <v>63</v>
      </c>
      <c r="AH1750">
        <v>0</v>
      </c>
      <c r="AI1750" s="2">
        <v>45747</v>
      </c>
      <c r="AJ1750" t="s">
        <v>64</v>
      </c>
      <c r="AK1750" t="s">
        <v>64</v>
      </c>
      <c r="AL1750" t="s">
        <v>64</v>
      </c>
      <c r="AN1750" s="3"/>
      <c r="AP1750" t="s">
        <v>64</v>
      </c>
      <c r="AR1750" t="s">
        <v>64</v>
      </c>
      <c r="AS1750" t="s">
        <v>66</v>
      </c>
    </row>
    <row r="1751" spans="1:45" ht="16" x14ac:dyDescent="0.2">
      <c r="A1751">
        <v>4184</v>
      </c>
      <c r="B1751">
        <v>4184</v>
      </c>
      <c r="C1751" s="2">
        <v>45747</v>
      </c>
      <c r="D1751" t="s">
        <v>1935</v>
      </c>
      <c r="E1751" t="s">
        <v>4939</v>
      </c>
      <c r="F1751" s="3">
        <v>569.97</v>
      </c>
      <c r="G1751" t="s">
        <v>47</v>
      </c>
      <c r="H1751" s="3">
        <v>0</v>
      </c>
      <c r="I1751" t="s">
        <v>104</v>
      </c>
      <c r="J1751">
        <v>2555</v>
      </c>
      <c r="K1751" t="s">
        <v>49</v>
      </c>
      <c r="L1751" t="s">
        <v>50</v>
      </c>
      <c r="M1751" t="s">
        <v>51</v>
      </c>
      <c r="N1751">
        <v>1730</v>
      </c>
      <c r="O1751" t="s">
        <v>52</v>
      </c>
      <c r="P1751" t="s">
        <v>203</v>
      </c>
      <c r="T1751" t="s">
        <v>64</v>
      </c>
      <c r="Z1751" s="3"/>
      <c r="AF1751" t="s">
        <v>63</v>
      </c>
      <c r="AH1751">
        <v>0</v>
      </c>
      <c r="AI1751" s="2">
        <v>45747</v>
      </c>
      <c r="AJ1751" t="s">
        <v>64</v>
      </c>
      <c r="AK1751" t="s">
        <v>64</v>
      </c>
      <c r="AL1751" t="s">
        <v>64</v>
      </c>
      <c r="AN1751" s="3"/>
      <c r="AP1751" t="s">
        <v>64</v>
      </c>
      <c r="AR1751" t="s">
        <v>64</v>
      </c>
      <c r="AS1751" t="s">
        <v>66</v>
      </c>
    </row>
    <row r="1752" spans="1:45" ht="16" x14ac:dyDescent="0.2">
      <c r="A1752">
        <v>4081</v>
      </c>
      <c r="B1752">
        <v>4081</v>
      </c>
      <c r="C1752" s="2">
        <v>45747.083333333343</v>
      </c>
      <c r="E1752" t="s">
        <v>5423</v>
      </c>
      <c r="F1752" s="3">
        <v>6.92</v>
      </c>
      <c r="G1752" t="s">
        <v>47</v>
      </c>
      <c r="H1752" s="3">
        <v>0</v>
      </c>
      <c r="I1752" t="s">
        <v>48</v>
      </c>
      <c r="J1752">
        <v>2705</v>
      </c>
      <c r="K1752" t="s">
        <v>49</v>
      </c>
      <c r="L1752" t="s">
        <v>50</v>
      </c>
      <c r="M1752" t="s">
        <v>51</v>
      </c>
      <c r="N1752">
        <v>940</v>
      </c>
      <c r="O1752" t="s">
        <v>52</v>
      </c>
      <c r="P1752" t="s">
        <v>53</v>
      </c>
      <c r="T1752" t="s">
        <v>5201</v>
      </c>
      <c r="U1752" t="s">
        <v>5424</v>
      </c>
      <c r="Z1752" s="3"/>
      <c r="AF1752" t="s">
        <v>63</v>
      </c>
      <c r="AH1752">
        <v>0</v>
      </c>
      <c r="AI1752" s="2">
        <v>45747</v>
      </c>
      <c r="AJ1752" t="s">
        <v>64</v>
      </c>
      <c r="AK1752" t="s">
        <v>64</v>
      </c>
      <c r="AL1752" t="s">
        <v>5425</v>
      </c>
      <c r="AM1752" t="s">
        <v>5424</v>
      </c>
      <c r="AN1752" s="3"/>
      <c r="AP1752" t="s">
        <v>64</v>
      </c>
      <c r="AR1752">
        <v>1555</v>
      </c>
      <c r="AS1752" t="s">
        <v>66</v>
      </c>
    </row>
    <row r="1753" spans="1:45" ht="16" x14ac:dyDescent="0.2">
      <c r="A1753">
        <v>4079</v>
      </c>
      <c r="B1753">
        <v>4079</v>
      </c>
      <c r="C1753" s="2">
        <v>45748.083333333343</v>
      </c>
      <c r="D1753" t="s">
        <v>1748</v>
      </c>
      <c r="E1753" t="s">
        <v>2507</v>
      </c>
      <c r="F1753" s="3">
        <v>45.83</v>
      </c>
      <c r="G1753" t="s">
        <v>47</v>
      </c>
      <c r="H1753" s="3">
        <v>0</v>
      </c>
      <c r="I1753" t="s">
        <v>48</v>
      </c>
      <c r="J1753">
        <v>2702</v>
      </c>
      <c r="K1753" t="s">
        <v>49</v>
      </c>
      <c r="L1753" t="s">
        <v>50</v>
      </c>
      <c r="M1753" t="s">
        <v>51</v>
      </c>
      <c r="N1753">
        <v>940</v>
      </c>
      <c r="O1753" t="s">
        <v>52</v>
      </c>
      <c r="P1753" t="s">
        <v>53</v>
      </c>
      <c r="T1753" t="s">
        <v>5426</v>
      </c>
      <c r="U1753" t="s">
        <v>5427</v>
      </c>
      <c r="V1753" t="s">
        <v>3417</v>
      </c>
      <c r="W1753" t="s">
        <v>56</v>
      </c>
      <c r="X1753" t="s">
        <v>5428</v>
      </c>
      <c r="Y1753" t="s">
        <v>2726</v>
      </c>
      <c r="Z1753" s="3">
        <v>19</v>
      </c>
      <c r="AA1753" t="s">
        <v>5429</v>
      </c>
      <c r="AB1753" t="s">
        <v>5430</v>
      </c>
      <c r="AC1753" t="s">
        <v>61</v>
      </c>
      <c r="AD1753" t="s">
        <v>61</v>
      </c>
      <c r="AE1753" t="s">
        <v>5431</v>
      </c>
      <c r="AF1753" t="s">
        <v>63</v>
      </c>
      <c r="AH1753">
        <v>0</v>
      </c>
      <c r="AI1753" s="2">
        <v>45748</v>
      </c>
      <c r="AJ1753" t="s">
        <v>64</v>
      </c>
      <c r="AK1753" t="s">
        <v>64</v>
      </c>
      <c r="AL1753" t="s">
        <v>5432</v>
      </c>
      <c r="AM1753" t="s">
        <v>5427</v>
      </c>
      <c r="AN1753" s="3">
        <v>45.83</v>
      </c>
      <c r="AO1753" t="s">
        <v>5430</v>
      </c>
      <c r="AP1753" t="s">
        <v>64</v>
      </c>
      <c r="AQ1753" t="s">
        <v>5431</v>
      </c>
      <c r="AR1753">
        <v>1554</v>
      </c>
      <c r="AS1753" t="s">
        <v>66</v>
      </c>
    </row>
    <row r="1754" spans="1:45" ht="16" x14ac:dyDescent="0.2">
      <c r="A1754">
        <v>4082</v>
      </c>
      <c r="B1754">
        <v>4082</v>
      </c>
      <c r="C1754" s="2">
        <v>45750.083333333343</v>
      </c>
      <c r="D1754" t="s">
        <v>1748</v>
      </c>
      <c r="E1754" t="s">
        <v>3659</v>
      </c>
      <c r="F1754" s="3">
        <v>46.41</v>
      </c>
      <c r="G1754" t="s">
        <v>47</v>
      </c>
      <c r="H1754" s="3">
        <v>0</v>
      </c>
      <c r="I1754" t="s">
        <v>48</v>
      </c>
      <c r="J1754">
        <v>2663</v>
      </c>
      <c r="K1754" t="s">
        <v>49</v>
      </c>
      <c r="L1754" t="s">
        <v>50</v>
      </c>
      <c r="M1754" t="s">
        <v>51</v>
      </c>
      <c r="N1754">
        <v>940</v>
      </c>
      <c r="O1754" t="s">
        <v>52</v>
      </c>
      <c r="P1754" t="s">
        <v>53</v>
      </c>
      <c r="T1754" t="s">
        <v>2516</v>
      </c>
      <c r="U1754" t="s">
        <v>5433</v>
      </c>
      <c r="V1754" t="s">
        <v>3465</v>
      </c>
      <c r="W1754" t="s">
        <v>56</v>
      </c>
      <c r="X1754" t="s">
        <v>5434</v>
      </c>
      <c r="Y1754" t="s">
        <v>2375</v>
      </c>
      <c r="Z1754" s="3">
        <v>19</v>
      </c>
      <c r="AA1754" t="s">
        <v>2519</v>
      </c>
      <c r="AB1754" t="s">
        <v>5435</v>
      </c>
      <c r="AC1754" t="s">
        <v>61</v>
      </c>
      <c r="AD1754" t="s">
        <v>61</v>
      </c>
      <c r="AE1754" t="s">
        <v>5436</v>
      </c>
      <c r="AF1754" t="s">
        <v>63</v>
      </c>
      <c r="AH1754">
        <v>0</v>
      </c>
      <c r="AI1754" s="2">
        <v>45750</v>
      </c>
      <c r="AJ1754" t="s">
        <v>64</v>
      </c>
      <c r="AK1754" t="s">
        <v>64</v>
      </c>
      <c r="AL1754" t="s">
        <v>5437</v>
      </c>
      <c r="AM1754" t="s">
        <v>5433</v>
      </c>
      <c r="AN1754" s="3">
        <v>46.41</v>
      </c>
      <c r="AO1754" t="s">
        <v>5435</v>
      </c>
      <c r="AP1754" t="s">
        <v>64</v>
      </c>
      <c r="AQ1754" t="s">
        <v>5436</v>
      </c>
      <c r="AR1754">
        <v>1556</v>
      </c>
      <c r="AS1754" t="s">
        <v>66</v>
      </c>
    </row>
    <row r="1755" spans="1:45" ht="16" x14ac:dyDescent="0.2">
      <c r="A1755">
        <v>4089</v>
      </c>
      <c r="B1755">
        <v>4089</v>
      </c>
      <c r="C1755" s="2">
        <v>45754.083333333343</v>
      </c>
      <c r="D1755" t="s">
        <v>1761</v>
      </c>
      <c r="E1755" t="s">
        <v>5438</v>
      </c>
      <c r="F1755" s="3">
        <v>1184.24</v>
      </c>
      <c r="G1755" t="s">
        <v>47</v>
      </c>
      <c r="H1755" s="3">
        <v>0</v>
      </c>
      <c r="I1755" t="s">
        <v>48</v>
      </c>
      <c r="J1755">
        <v>2722</v>
      </c>
      <c r="K1755" t="s">
        <v>49</v>
      </c>
      <c r="L1755" t="s">
        <v>50</v>
      </c>
      <c r="M1755" t="s">
        <v>51</v>
      </c>
      <c r="N1755">
        <v>940</v>
      </c>
      <c r="O1755" t="s">
        <v>52</v>
      </c>
      <c r="P1755" t="s">
        <v>53</v>
      </c>
      <c r="T1755" t="s">
        <v>5439</v>
      </c>
      <c r="U1755" t="s">
        <v>5440</v>
      </c>
      <c r="V1755" t="s">
        <v>3413</v>
      </c>
      <c r="W1755" t="s">
        <v>56</v>
      </c>
      <c r="X1755" t="s">
        <v>5441</v>
      </c>
      <c r="Z1755" s="3">
        <v>0</v>
      </c>
      <c r="AC1755" t="s">
        <v>61</v>
      </c>
      <c r="AD1755" t="s">
        <v>61</v>
      </c>
      <c r="AE1755" t="s">
        <v>5442</v>
      </c>
      <c r="AF1755" t="s">
        <v>63</v>
      </c>
      <c r="AH1755">
        <v>0</v>
      </c>
      <c r="AI1755" s="2">
        <v>45754</v>
      </c>
      <c r="AJ1755" t="s">
        <v>64</v>
      </c>
      <c r="AK1755" t="s">
        <v>64</v>
      </c>
      <c r="AL1755" t="s">
        <v>5443</v>
      </c>
      <c r="AM1755" t="s">
        <v>5440</v>
      </c>
      <c r="AN1755" s="3"/>
      <c r="AP1755" t="s">
        <v>64</v>
      </c>
      <c r="AQ1755" t="s">
        <v>5442</v>
      </c>
      <c r="AR1755">
        <v>1557</v>
      </c>
      <c r="AS1755" t="s">
        <v>66</v>
      </c>
    </row>
    <row r="1756" spans="1:45" ht="16" x14ac:dyDescent="0.2">
      <c r="A1756">
        <v>4090</v>
      </c>
      <c r="B1756">
        <v>4090</v>
      </c>
      <c r="C1756" s="2">
        <v>45754.083333333343</v>
      </c>
      <c r="D1756" t="s">
        <v>1748</v>
      </c>
      <c r="E1756" t="s">
        <v>4049</v>
      </c>
      <c r="F1756" s="3">
        <v>10</v>
      </c>
      <c r="G1756" t="s">
        <v>47</v>
      </c>
      <c r="H1756" s="3">
        <v>0</v>
      </c>
      <c r="I1756" t="s">
        <v>48</v>
      </c>
      <c r="J1756">
        <v>2705</v>
      </c>
      <c r="K1756" t="s">
        <v>49</v>
      </c>
      <c r="L1756" t="s">
        <v>50</v>
      </c>
      <c r="M1756" t="s">
        <v>51</v>
      </c>
      <c r="N1756">
        <v>940</v>
      </c>
      <c r="O1756" t="s">
        <v>52</v>
      </c>
      <c r="P1756" t="s">
        <v>53</v>
      </c>
      <c r="T1756" t="s">
        <v>5439</v>
      </c>
      <c r="U1756" t="s">
        <v>5440</v>
      </c>
      <c r="V1756" t="s">
        <v>3413</v>
      </c>
      <c r="W1756" t="s">
        <v>56</v>
      </c>
      <c r="X1756" t="s">
        <v>5441</v>
      </c>
      <c r="Z1756" s="3">
        <v>0</v>
      </c>
      <c r="AC1756" t="s">
        <v>61</v>
      </c>
      <c r="AD1756" t="s">
        <v>61</v>
      </c>
      <c r="AE1756" t="s">
        <v>5442</v>
      </c>
      <c r="AF1756" t="s">
        <v>63</v>
      </c>
      <c r="AH1756">
        <v>0</v>
      </c>
      <c r="AI1756" s="2">
        <v>45754</v>
      </c>
      <c r="AJ1756" t="s">
        <v>64</v>
      </c>
      <c r="AK1756" t="s">
        <v>64</v>
      </c>
      <c r="AL1756" t="s">
        <v>5443</v>
      </c>
      <c r="AM1756" t="s">
        <v>5440</v>
      </c>
      <c r="AN1756" s="3"/>
      <c r="AP1756" t="s">
        <v>64</v>
      </c>
      <c r="AQ1756" t="s">
        <v>5442</v>
      </c>
      <c r="AR1756">
        <v>1557</v>
      </c>
      <c r="AS1756" t="s">
        <v>66</v>
      </c>
    </row>
    <row r="1757" spans="1:45" ht="16" x14ac:dyDescent="0.2">
      <c r="A1757">
        <v>4097</v>
      </c>
      <c r="B1757">
        <v>4097</v>
      </c>
      <c r="C1757" s="2">
        <v>45757.083333333343</v>
      </c>
      <c r="D1757" t="s">
        <v>1814</v>
      </c>
      <c r="E1757" t="s">
        <v>4909</v>
      </c>
      <c r="F1757" s="3">
        <v>1183.6600000000001</v>
      </c>
      <c r="G1757" t="s">
        <v>47</v>
      </c>
      <c r="H1757" s="3">
        <v>0</v>
      </c>
      <c r="I1757" t="s">
        <v>48</v>
      </c>
      <c r="J1757">
        <v>2722</v>
      </c>
      <c r="K1757" t="s">
        <v>49</v>
      </c>
      <c r="L1757" t="s">
        <v>50</v>
      </c>
      <c r="M1757" t="s">
        <v>51</v>
      </c>
      <c r="N1757">
        <v>940</v>
      </c>
      <c r="O1757" t="s">
        <v>52</v>
      </c>
      <c r="P1757" t="s">
        <v>53</v>
      </c>
      <c r="T1757" t="s">
        <v>5444</v>
      </c>
      <c r="U1757" t="s">
        <v>5445</v>
      </c>
      <c r="V1757" t="s">
        <v>3478</v>
      </c>
      <c r="W1757" t="s">
        <v>56</v>
      </c>
      <c r="X1757" t="s">
        <v>5446</v>
      </c>
      <c r="Y1757" t="s">
        <v>4913</v>
      </c>
      <c r="Z1757" s="3">
        <v>0</v>
      </c>
      <c r="AA1757" t="s">
        <v>5447</v>
      </c>
      <c r="AB1757" t="s">
        <v>5448</v>
      </c>
      <c r="AC1757" t="s">
        <v>61</v>
      </c>
      <c r="AD1757" t="s">
        <v>61</v>
      </c>
      <c r="AE1757" t="s">
        <v>5449</v>
      </c>
      <c r="AF1757" t="s">
        <v>63</v>
      </c>
      <c r="AH1757">
        <v>0</v>
      </c>
      <c r="AI1757" s="2">
        <v>45757</v>
      </c>
      <c r="AJ1757" t="s">
        <v>64</v>
      </c>
      <c r="AK1757" t="s">
        <v>64</v>
      </c>
      <c r="AL1757" t="s">
        <v>5450</v>
      </c>
      <c r="AM1757" t="s">
        <v>5445</v>
      </c>
      <c r="AN1757" s="3">
        <v>1645.56</v>
      </c>
      <c r="AO1757" t="s">
        <v>5448</v>
      </c>
      <c r="AP1757" t="s">
        <v>64</v>
      </c>
      <c r="AQ1757" t="s">
        <v>5449</v>
      </c>
      <c r="AR1757">
        <v>1558</v>
      </c>
      <c r="AS1757" t="s">
        <v>66</v>
      </c>
    </row>
    <row r="1758" spans="1:45" ht="16" x14ac:dyDescent="0.2">
      <c r="A1758">
        <v>4098</v>
      </c>
      <c r="B1758">
        <v>4098</v>
      </c>
      <c r="C1758" s="2">
        <v>45757.083333333343</v>
      </c>
      <c r="D1758" t="s">
        <v>3743</v>
      </c>
      <c r="E1758" t="s">
        <v>5451</v>
      </c>
      <c r="F1758" s="3">
        <v>461.9</v>
      </c>
      <c r="G1758" t="s">
        <v>47</v>
      </c>
      <c r="H1758" s="3">
        <v>0</v>
      </c>
      <c r="I1758" t="s">
        <v>48</v>
      </c>
      <c r="J1758">
        <v>6680</v>
      </c>
      <c r="K1758" t="s">
        <v>49</v>
      </c>
      <c r="L1758" t="s">
        <v>50</v>
      </c>
      <c r="M1758" t="s">
        <v>799</v>
      </c>
      <c r="N1758">
        <v>940</v>
      </c>
      <c r="O1758" t="s">
        <v>52</v>
      </c>
      <c r="P1758" t="s">
        <v>53</v>
      </c>
      <c r="T1758" t="s">
        <v>5444</v>
      </c>
      <c r="U1758" t="s">
        <v>5445</v>
      </c>
      <c r="V1758" t="s">
        <v>3478</v>
      </c>
      <c r="W1758" t="s">
        <v>56</v>
      </c>
      <c r="X1758" t="s">
        <v>5446</v>
      </c>
      <c r="Y1758" t="s">
        <v>4913</v>
      </c>
      <c r="Z1758" s="3">
        <v>0</v>
      </c>
      <c r="AA1758" t="s">
        <v>5447</v>
      </c>
      <c r="AB1758" t="s">
        <v>5448</v>
      </c>
      <c r="AC1758" t="s">
        <v>61</v>
      </c>
      <c r="AD1758" t="s">
        <v>61</v>
      </c>
      <c r="AE1758" t="s">
        <v>5449</v>
      </c>
      <c r="AF1758" t="s">
        <v>63</v>
      </c>
      <c r="AH1758">
        <v>0</v>
      </c>
      <c r="AI1758" s="2">
        <v>45757</v>
      </c>
      <c r="AJ1758" t="s">
        <v>64</v>
      </c>
      <c r="AK1758" t="s">
        <v>64</v>
      </c>
      <c r="AL1758" t="s">
        <v>5450</v>
      </c>
      <c r="AM1758" t="s">
        <v>5445</v>
      </c>
      <c r="AN1758" s="3">
        <v>1645.56</v>
      </c>
      <c r="AO1758" t="s">
        <v>5448</v>
      </c>
      <c r="AP1758" t="s">
        <v>64</v>
      </c>
      <c r="AQ1758" t="s">
        <v>5449</v>
      </c>
      <c r="AR1758">
        <v>1558</v>
      </c>
      <c r="AS1758" t="s">
        <v>66</v>
      </c>
    </row>
    <row r="1759" spans="1:45" ht="16" x14ac:dyDescent="0.2">
      <c r="A1759">
        <v>4095</v>
      </c>
      <c r="B1759">
        <v>4095</v>
      </c>
      <c r="C1759" s="2">
        <v>45758.083333333343</v>
      </c>
      <c r="D1759" t="s">
        <v>1748</v>
      </c>
      <c r="E1759" t="s">
        <v>2165</v>
      </c>
      <c r="F1759" s="3">
        <v>52.9</v>
      </c>
      <c r="G1759" t="s">
        <v>47</v>
      </c>
      <c r="H1759" s="3">
        <v>0</v>
      </c>
      <c r="I1759" t="s">
        <v>48</v>
      </c>
      <c r="J1759">
        <v>2900</v>
      </c>
      <c r="K1759" t="s">
        <v>49</v>
      </c>
      <c r="L1759" t="s">
        <v>50</v>
      </c>
      <c r="M1759" t="s">
        <v>51</v>
      </c>
      <c r="N1759">
        <v>940</v>
      </c>
      <c r="O1759" t="s">
        <v>52</v>
      </c>
      <c r="P1759" t="s">
        <v>53</v>
      </c>
      <c r="T1759" t="s">
        <v>2313</v>
      </c>
      <c r="U1759" t="s">
        <v>5452</v>
      </c>
      <c r="V1759" t="s">
        <v>3469</v>
      </c>
      <c r="W1759" t="s">
        <v>56</v>
      </c>
      <c r="X1759" t="s">
        <v>5453</v>
      </c>
      <c r="Y1759" t="s">
        <v>3976</v>
      </c>
      <c r="Z1759" s="3">
        <v>19</v>
      </c>
      <c r="AA1759" t="s">
        <v>2316</v>
      </c>
      <c r="AB1759" t="s">
        <v>5454</v>
      </c>
      <c r="AC1759" t="s">
        <v>61</v>
      </c>
      <c r="AD1759" t="s">
        <v>61</v>
      </c>
      <c r="AE1759" t="s">
        <v>5455</v>
      </c>
      <c r="AF1759" t="s">
        <v>63</v>
      </c>
      <c r="AH1759">
        <v>0</v>
      </c>
      <c r="AI1759" s="2">
        <v>45758</v>
      </c>
      <c r="AJ1759" t="s">
        <v>64</v>
      </c>
      <c r="AK1759" t="s">
        <v>64</v>
      </c>
      <c r="AL1759" t="s">
        <v>5456</v>
      </c>
      <c r="AM1759" t="s">
        <v>5452</v>
      </c>
      <c r="AN1759" s="3">
        <v>52.9</v>
      </c>
      <c r="AO1759" t="s">
        <v>5454</v>
      </c>
      <c r="AP1759" t="s">
        <v>64</v>
      </c>
      <c r="AQ1759" t="s">
        <v>5455</v>
      </c>
      <c r="AR1759">
        <v>1559</v>
      </c>
      <c r="AS1759" t="s">
        <v>66</v>
      </c>
    </row>
    <row r="1760" spans="1:45" ht="16" x14ac:dyDescent="0.2">
      <c r="A1760">
        <v>4103</v>
      </c>
      <c r="B1760">
        <v>4103</v>
      </c>
      <c r="C1760" s="2">
        <v>45762.083333333343</v>
      </c>
      <c r="E1760" t="s">
        <v>215</v>
      </c>
      <c r="F1760" s="3">
        <v>864.29</v>
      </c>
      <c r="G1760" t="s">
        <v>47</v>
      </c>
      <c r="H1760" s="3">
        <v>0</v>
      </c>
      <c r="I1760" t="s">
        <v>48</v>
      </c>
      <c r="J1760">
        <v>1700</v>
      </c>
      <c r="K1760" t="s">
        <v>52</v>
      </c>
      <c r="L1760" t="s">
        <v>203</v>
      </c>
      <c r="N1760">
        <v>940</v>
      </c>
      <c r="O1760" t="s">
        <v>52</v>
      </c>
      <c r="P1760" t="s">
        <v>53</v>
      </c>
      <c r="T1760" t="s">
        <v>5457</v>
      </c>
      <c r="U1760" t="s">
        <v>5458</v>
      </c>
      <c r="Z1760" s="3"/>
      <c r="AF1760" t="s">
        <v>63</v>
      </c>
      <c r="AH1760">
        <v>0</v>
      </c>
      <c r="AI1760" s="2">
        <v>45762</v>
      </c>
      <c r="AJ1760" t="s">
        <v>64</v>
      </c>
      <c r="AK1760" t="s">
        <v>64</v>
      </c>
      <c r="AL1760" t="s">
        <v>5459</v>
      </c>
      <c r="AM1760" t="s">
        <v>5458</v>
      </c>
      <c r="AN1760" s="3"/>
      <c r="AP1760" t="s">
        <v>64</v>
      </c>
      <c r="AR1760">
        <v>1562</v>
      </c>
      <c r="AS1760" t="s">
        <v>66</v>
      </c>
    </row>
    <row r="1761" spans="1:45" ht="16" x14ac:dyDescent="0.2">
      <c r="A1761">
        <v>4128</v>
      </c>
      <c r="B1761">
        <v>4128</v>
      </c>
      <c r="C1761" s="2">
        <v>45769.083333333343</v>
      </c>
      <c r="E1761" t="s">
        <v>5460</v>
      </c>
      <c r="F1761" s="3">
        <v>6012.02</v>
      </c>
      <c r="G1761" t="s">
        <v>47</v>
      </c>
      <c r="H1761" s="3">
        <v>0</v>
      </c>
      <c r="I1761" t="s">
        <v>48</v>
      </c>
      <c r="J1761">
        <v>1712</v>
      </c>
      <c r="K1761" t="s">
        <v>52</v>
      </c>
      <c r="L1761" t="s">
        <v>203</v>
      </c>
      <c r="N1761">
        <v>940</v>
      </c>
      <c r="O1761" t="s">
        <v>52</v>
      </c>
      <c r="P1761" t="s">
        <v>53</v>
      </c>
      <c r="T1761" t="s">
        <v>5461</v>
      </c>
      <c r="U1761" t="s">
        <v>5462</v>
      </c>
      <c r="Z1761" s="3"/>
      <c r="AF1761" t="s">
        <v>63</v>
      </c>
      <c r="AH1761">
        <v>0</v>
      </c>
      <c r="AI1761" s="2">
        <v>45769</v>
      </c>
      <c r="AJ1761" t="s">
        <v>64</v>
      </c>
      <c r="AK1761" t="s">
        <v>64</v>
      </c>
      <c r="AL1761" t="s">
        <v>5463</v>
      </c>
      <c r="AM1761" t="s">
        <v>5462</v>
      </c>
      <c r="AN1761" s="3"/>
      <c r="AP1761" t="s">
        <v>64</v>
      </c>
      <c r="AR1761">
        <v>1567</v>
      </c>
      <c r="AS1761" t="s">
        <v>66</v>
      </c>
    </row>
    <row r="1762" spans="1:45" ht="16" x14ac:dyDescent="0.2">
      <c r="A1762">
        <v>4126</v>
      </c>
      <c r="B1762">
        <v>4126</v>
      </c>
      <c r="C1762" s="2">
        <v>45770.083333333343</v>
      </c>
      <c r="D1762" t="s">
        <v>1814</v>
      </c>
      <c r="E1762" t="s">
        <v>4510</v>
      </c>
      <c r="F1762" s="3">
        <v>21.06</v>
      </c>
      <c r="G1762" t="s">
        <v>47</v>
      </c>
      <c r="H1762" s="3">
        <v>0</v>
      </c>
      <c r="I1762" t="s">
        <v>48</v>
      </c>
      <c r="J1762">
        <v>2710</v>
      </c>
      <c r="K1762" t="s">
        <v>49</v>
      </c>
      <c r="L1762" t="s">
        <v>50</v>
      </c>
      <c r="M1762" t="s">
        <v>51</v>
      </c>
      <c r="N1762">
        <v>940</v>
      </c>
      <c r="O1762" t="s">
        <v>52</v>
      </c>
      <c r="P1762" t="s">
        <v>53</v>
      </c>
      <c r="T1762" t="s">
        <v>5464</v>
      </c>
      <c r="U1762" t="s">
        <v>5465</v>
      </c>
      <c r="V1762" t="s">
        <v>3518</v>
      </c>
      <c r="W1762" t="s">
        <v>56</v>
      </c>
      <c r="X1762" t="s">
        <v>5466</v>
      </c>
      <c r="Y1762" t="s">
        <v>2061</v>
      </c>
      <c r="Z1762" s="3">
        <v>19</v>
      </c>
      <c r="AA1762" t="s">
        <v>5467</v>
      </c>
      <c r="AB1762" t="s">
        <v>5468</v>
      </c>
      <c r="AC1762" t="s">
        <v>61</v>
      </c>
      <c r="AD1762" t="s">
        <v>61</v>
      </c>
      <c r="AE1762" t="s">
        <v>5469</v>
      </c>
      <c r="AF1762" t="s">
        <v>63</v>
      </c>
      <c r="AH1762">
        <v>0</v>
      </c>
      <c r="AI1762" s="2">
        <v>45770</v>
      </c>
      <c r="AJ1762" t="s">
        <v>64</v>
      </c>
      <c r="AK1762" t="s">
        <v>64</v>
      </c>
      <c r="AL1762" t="s">
        <v>5470</v>
      </c>
      <c r="AM1762" t="s">
        <v>5465</v>
      </c>
      <c r="AN1762" s="3">
        <v>21.06</v>
      </c>
      <c r="AO1762" t="s">
        <v>5468</v>
      </c>
      <c r="AP1762" t="s">
        <v>64</v>
      </c>
      <c r="AQ1762" t="s">
        <v>5469</v>
      </c>
      <c r="AR1762">
        <v>1568</v>
      </c>
      <c r="AS1762" t="s">
        <v>66</v>
      </c>
    </row>
    <row r="1763" spans="1:45" ht="16" x14ac:dyDescent="0.2">
      <c r="A1763">
        <v>4129</v>
      </c>
      <c r="B1763">
        <v>4129</v>
      </c>
      <c r="C1763" s="2">
        <v>45772.083333333343</v>
      </c>
      <c r="D1763" t="s">
        <v>1814</v>
      </c>
      <c r="E1763" t="s">
        <v>68</v>
      </c>
      <c r="F1763" s="3">
        <v>22.05</v>
      </c>
      <c r="G1763" t="s">
        <v>47</v>
      </c>
      <c r="H1763" s="3">
        <v>0</v>
      </c>
      <c r="I1763" t="s">
        <v>48</v>
      </c>
      <c r="J1763">
        <v>2710</v>
      </c>
      <c r="K1763" t="s">
        <v>49</v>
      </c>
      <c r="L1763" t="s">
        <v>50</v>
      </c>
      <c r="M1763" t="s">
        <v>51</v>
      </c>
      <c r="N1763">
        <v>940</v>
      </c>
      <c r="O1763" t="s">
        <v>52</v>
      </c>
      <c r="P1763" t="s">
        <v>53</v>
      </c>
      <c r="T1763" t="s">
        <v>3357</v>
      </c>
      <c r="U1763" t="s">
        <v>5471</v>
      </c>
      <c r="V1763" t="s">
        <v>3513</v>
      </c>
      <c r="W1763" t="s">
        <v>56</v>
      </c>
      <c r="X1763" t="s">
        <v>5472</v>
      </c>
      <c r="Y1763" t="s">
        <v>72</v>
      </c>
      <c r="Z1763" s="3">
        <v>19</v>
      </c>
      <c r="AA1763" t="s">
        <v>3360</v>
      </c>
      <c r="AB1763" t="s">
        <v>5473</v>
      </c>
      <c r="AC1763" t="s">
        <v>61</v>
      </c>
      <c r="AD1763" t="s">
        <v>61</v>
      </c>
      <c r="AE1763" t="s">
        <v>5474</v>
      </c>
      <c r="AF1763" t="s">
        <v>63</v>
      </c>
      <c r="AH1763">
        <v>0</v>
      </c>
      <c r="AI1763" s="2">
        <v>45772</v>
      </c>
      <c r="AJ1763" t="s">
        <v>64</v>
      </c>
      <c r="AK1763" t="s">
        <v>64</v>
      </c>
      <c r="AL1763" t="s">
        <v>5475</v>
      </c>
      <c r="AM1763" t="s">
        <v>5471</v>
      </c>
      <c r="AN1763" s="3">
        <v>22.05</v>
      </c>
      <c r="AO1763" t="s">
        <v>5473</v>
      </c>
      <c r="AP1763" t="s">
        <v>64</v>
      </c>
      <c r="AQ1763" t="s">
        <v>5474</v>
      </c>
      <c r="AR1763">
        <v>1570</v>
      </c>
      <c r="AS1763" t="s">
        <v>66</v>
      </c>
    </row>
    <row r="1764" spans="1:45" ht="16" x14ac:dyDescent="0.2">
      <c r="A1764">
        <v>4131</v>
      </c>
      <c r="B1764">
        <v>4131</v>
      </c>
      <c r="C1764" s="2">
        <v>45775.083333333343</v>
      </c>
      <c r="E1764" t="s">
        <v>256</v>
      </c>
      <c r="F1764" s="3">
        <v>2881.77</v>
      </c>
      <c r="G1764" t="s">
        <v>47</v>
      </c>
      <c r="H1764" s="3">
        <v>0</v>
      </c>
      <c r="I1764" t="s">
        <v>48</v>
      </c>
      <c r="J1764">
        <v>1705</v>
      </c>
      <c r="K1764" t="s">
        <v>52</v>
      </c>
      <c r="L1764" t="s">
        <v>203</v>
      </c>
      <c r="N1764">
        <v>940</v>
      </c>
      <c r="O1764" t="s">
        <v>52</v>
      </c>
      <c r="P1764" t="s">
        <v>53</v>
      </c>
      <c r="T1764" t="s">
        <v>5417</v>
      </c>
      <c r="U1764" t="s">
        <v>5476</v>
      </c>
      <c r="Z1764" s="3"/>
      <c r="AF1764" t="s">
        <v>63</v>
      </c>
      <c r="AH1764">
        <v>0</v>
      </c>
      <c r="AI1764" s="2">
        <v>45775</v>
      </c>
      <c r="AJ1764" t="s">
        <v>64</v>
      </c>
      <c r="AK1764" t="s">
        <v>64</v>
      </c>
      <c r="AL1764" t="s">
        <v>5477</v>
      </c>
      <c r="AM1764" t="s">
        <v>5476</v>
      </c>
      <c r="AN1764" s="3"/>
      <c r="AP1764" t="s">
        <v>64</v>
      </c>
      <c r="AR1764">
        <v>1572</v>
      </c>
      <c r="AS1764" t="s">
        <v>66</v>
      </c>
    </row>
    <row r="1765" spans="1:45" ht="16" x14ac:dyDescent="0.2">
      <c r="A1765">
        <v>4130</v>
      </c>
      <c r="B1765">
        <v>4130</v>
      </c>
      <c r="C1765" s="2">
        <v>45775.083333333343</v>
      </c>
      <c r="E1765" t="s">
        <v>582</v>
      </c>
      <c r="F1765" s="3">
        <v>1071.55</v>
      </c>
      <c r="G1765" t="s">
        <v>47</v>
      </c>
      <c r="H1765" s="3">
        <v>0</v>
      </c>
      <c r="I1765" t="s">
        <v>48</v>
      </c>
      <c r="J1765">
        <v>1705</v>
      </c>
      <c r="K1765" t="s">
        <v>52</v>
      </c>
      <c r="L1765" t="s">
        <v>203</v>
      </c>
      <c r="N1765">
        <v>940</v>
      </c>
      <c r="O1765" t="s">
        <v>52</v>
      </c>
      <c r="P1765" t="s">
        <v>53</v>
      </c>
      <c r="T1765" t="s">
        <v>5420</v>
      </c>
      <c r="U1765" t="s">
        <v>5478</v>
      </c>
      <c r="Z1765" s="3"/>
      <c r="AF1765" t="s">
        <v>63</v>
      </c>
      <c r="AH1765">
        <v>0</v>
      </c>
      <c r="AI1765" s="2">
        <v>45775</v>
      </c>
      <c r="AJ1765" t="s">
        <v>64</v>
      </c>
      <c r="AK1765" t="s">
        <v>64</v>
      </c>
      <c r="AL1765" t="s">
        <v>5479</v>
      </c>
      <c r="AM1765" t="s">
        <v>5478</v>
      </c>
      <c r="AN1765" s="3"/>
      <c r="AP1765" t="s">
        <v>64</v>
      </c>
      <c r="AR1765">
        <v>1571</v>
      </c>
      <c r="AS1765" t="s">
        <v>66</v>
      </c>
    </row>
    <row r="1766" spans="1:45" ht="16" x14ac:dyDescent="0.2">
      <c r="A1766">
        <v>4185</v>
      </c>
      <c r="B1766">
        <v>4185</v>
      </c>
      <c r="C1766" s="2">
        <v>45777</v>
      </c>
      <c r="E1766" t="s">
        <v>205</v>
      </c>
      <c r="F1766" s="3">
        <v>918.13</v>
      </c>
      <c r="G1766" t="s">
        <v>47</v>
      </c>
      <c r="H1766" s="3">
        <v>0</v>
      </c>
      <c r="I1766" t="s">
        <v>104</v>
      </c>
      <c r="J1766">
        <v>1730</v>
      </c>
      <c r="K1766" t="s">
        <v>52</v>
      </c>
      <c r="L1766" t="s">
        <v>203</v>
      </c>
      <c r="N1766">
        <v>1700</v>
      </c>
      <c r="O1766" t="s">
        <v>52</v>
      </c>
      <c r="P1766" t="s">
        <v>203</v>
      </c>
      <c r="T1766" t="s">
        <v>64</v>
      </c>
      <c r="Z1766" s="3"/>
      <c r="AF1766" t="s">
        <v>63</v>
      </c>
      <c r="AH1766">
        <v>0</v>
      </c>
      <c r="AI1766" s="2">
        <v>45777</v>
      </c>
      <c r="AJ1766" t="s">
        <v>64</v>
      </c>
      <c r="AK1766" t="s">
        <v>64</v>
      </c>
      <c r="AL1766" t="s">
        <v>64</v>
      </c>
      <c r="AN1766" s="3"/>
      <c r="AP1766" t="s">
        <v>64</v>
      </c>
      <c r="AR1766" t="s">
        <v>64</v>
      </c>
      <c r="AS1766" t="s">
        <v>66</v>
      </c>
    </row>
    <row r="1767" spans="1:45" ht="16" x14ac:dyDescent="0.2">
      <c r="A1767">
        <v>4186</v>
      </c>
      <c r="B1767">
        <v>4186</v>
      </c>
      <c r="C1767" s="2">
        <v>45777</v>
      </c>
      <c r="E1767" t="s">
        <v>370</v>
      </c>
      <c r="F1767" s="3">
        <v>3953.32</v>
      </c>
      <c r="G1767" t="s">
        <v>47</v>
      </c>
      <c r="H1767" s="3">
        <v>0</v>
      </c>
      <c r="I1767" t="s">
        <v>104</v>
      </c>
      <c r="J1767">
        <v>1730</v>
      </c>
      <c r="K1767" t="s">
        <v>52</v>
      </c>
      <c r="L1767" t="s">
        <v>203</v>
      </c>
      <c r="N1767">
        <v>1705</v>
      </c>
      <c r="O1767" t="s">
        <v>52</v>
      </c>
      <c r="P1767" t="s">
        <v>203</v>
      </c>
      <c r="T1767" t="s">
        <v>64</v>
      </c>
      <c r="Z1767" s="3"/>
      <c r="AF1767" t="s">
        <v>63</v>
      </c>
      <c r="AH1767">
        <v>0</v>
      </c>
      <c r="AI1767" s="2">
        <v>45777</v>
      </c>
      <c r="AJ1767" t="s">
        <v>64</v>
      </c>
      <c r="AK1767" t="s">
        <v>64</v>
      </c>
      <c r="AL1767" t="s">
        <v>64</v>
      </c>
      <c r="AN1767" s="3"/>
      <c r="AP1767" t="s">
        <v>64</v>
      </c>
      <c r="AR1767" t="s">
        <v>64</v>
      </c>
      <c r="AS1767" t="s">
        <v>66</v>
      </c>
    </row>
    <row r="1768" spans="1:45" ht="16" x14ac:dyDescent="0.2">
      <c r="A1768">
        <v>4187</v>
      </c>
      <c r="B1768">
        <v>4187</v>
      </c>
      <c r="C1768" s="2">
        <v>45777</v>
      </c>
      <c r="E1768" t="s">
        <v>202</v>
      </c>
      <c r="F1768" s="3">
        <v>6012.02</v>
      </c>
      <c r="G1768" t="s">
        <v>47</v>
      </c>
      <c r="H1768" s="3">
        <v>0</v>
      </c>
      <c r="I1768" t="s">
        <v>104</v>
      </c>
      <c r="J1768">
        <v>1730</v>
      </c>
      <c r="K1768" t="s">
        <v>52</v>
      </c>
      <c r="L1768" t="s">
        <v>203</v>
      </c>
      <c r="N1768">
        <v>1712</v>
      </c>
      <c r="O1768" t="s">
        <v>52</v>
      </c>
      <c r="P1768" t="s">
        <v>203</v>
      </c>
      <c r="T1768" t="s">
        <v>64</v>
      </c>
      <c r="Z1768" s="3"/>
      <c r="AF1768" t="s">
        <v>63</v>
      </c>
      <c r="AH1768">
        <v>0</v>
      </c>
      <c r="AI1768" s="2">
        <v>45777</v>
      </c>
      <c r="AJ1768" t="s">
        <v>64</v>
      </c>
      <c r="AK1768" t="s">
        <v>64</v>
      </c>
      <c r="AL1768" t="s">
        <v>64</v>
      </c>
      <c r="AN1768" s="3"/>
      <c r="AP1768" t="s">
        <v>64</v>
      </c>
      <c r="AR1768" t="s">
        <v>64</v>
      </c>
      <c r="AS1768" t="s">
        <v>66</v>
      </c>
    </row>
    <row r="1769" spans="1:45" ht="16" x14ac:dyDescent="0.2">
      <c r="A1769">
        <v>4188</v>
      </c>
      <c r="B1769">
        <v>4188</v>
      </c>
      <c r="C1769" s="2">
        <v>45777</v>
      </c>
      <c r="D1769" t="s">
        <v>1936</v>
      </c>
      <c r="E1769" t="s">
        <v>206</v>
      </c>
      <c r="F1769" s="3">
        <v>3290.09</v>
      </c>
      <c r="G1769" t="s">
        <v>47</v>
      </c>
      <c r="H1769" s="3">
        <v>0</v>
      </c>
      <c r="I1769" t="s">
        <v>104</v>
      </c>
      <c r="J1769">
        <v>2551</v>
      </c>
      <c r="K1769" t="s">
        <v>49</v>
      </c>
      <c r="L1769" t="s">
        <v>50</v>
      </c>
      <c r="M1769" t="s">
        <v>51</v>
      </c>
      <c r="N1769">
        <v>1730</v>
      </c>
      <c r="O1769" t="s">
        <v>52</v>
      </c>
      <c r="P1769" t="s">
        <v>203</v>
      </c>
      <c r="T1769" t="s">
        <v>64</v>
      </c>
      <c r="Z1769" s="3"/>
      <c r="AF1769" t="s">
        <v>63</v>
      </c>
      <c r="AH1769">
        <v>0</v>
      </c>
      <c r="AI1769" s="2">
        <v>45777</v>
      </c>
      <c r="AJ1769" t="s">
        <v>64</v>
      </c>
      <c r="AK1769" t="s">
        <v>64</v>
      </c>
      <c r="AL1769" t="s">
        <v>64</v>
      </c>
      <c r="AN1769" s="3"/>
      <c r="AP1769" t="s">
        <v>64</v>
      </c>
      <c r="AR1769" t="s">
        <v>64</v>
      </c>
      <c r="AS1769" t="s">
        <v>66</v>
      </c>
    </row>
    <row r="1770" spans="1:45" ht="16" x14ac:dyDescent="0.2">
      <c r="A1770">
        <v>4189</v>
      </c>
      <c r="B1770">
        <v>4189</v>
      </c>
      <c r="C1770" s="2">
        <v>45777</v>
      </c>
      <c r="D1770" t="s">
        <v>1934</v>
      </c>
      <c r="E1770" t="s">
        <v>206</v>
      </c>
      <c r="F1770" s="3">
        <v>3110.01</v>
      </c>
      <c r="G1770" t="s">
        <v>47</v>
      </c>
      <c r="H1770" s="3">
        <v>0</v>
      </c>
      <c r="I1770" t="s">
        <v>104</v>
      </c>
      <c r="J1770">
        <v>2551</v>
      </c>
      <c r="K1770" t="s">
        <v>49</v>
      </c>
      <c r="L1770" t="s">
        <v>50</v>
      </c>
      <c r="M1770" t="s">
        <v>51</v>
      </c>
      <c r="N1770">
        <v>1730</v>
      </c>
      <c r="O1770" t="s">
        <v>52</v>
      </c>
      <c r="P1770" t="s">
        <v>203</v>
      </c>
      <c r="T1770" t="s">
        <v>64</v>
      </c>
      <c r="Z1770" s="3"/>
      <c r="AF1770" t="s">
        <v>63</v>
      </c>
      <c r="AH1770">
        <v>0</v>
      </c>
      <c r="AI1770" s="2">
        <v>45777</v>
      </c>
      <c r="AJ1770" t="s">
        <v>64</v>
      </c>
      <c r="AK1770" t="s">
        <v>64</v>
      </c>
      <c r="AL1770" t="s">
        <v>64</v>
      </c>
      <c r="AN1770" s="3"/>
      <c r="AP1770" t="s">
        <v>64</v>
      </c>
      <c r="AR1770" t="s">
        <v>64</v>
      </c>
      <c r="AS1770" t="s">
        <v>66</v>
      </c>
    </row>
    <row r="1771" spans="1:45" ht="16" x14ac:dyDescent="0.2">
      <c r="A1771">
        <v>4190</v>
      </c>
      <c r="B1771">
        <v>4190</v>
      </c>
      <c r="C1771" s="2">
        <v>45777</v>
      </c>
      <c r="D1771" t="s">
        <v>1935</v>
      </c>
      <c r="E1771" t="s">
        <v>206</v>
      </c>
      <c r="F1771" s="3">
        <v>2382.81</v>
      </c>
      <c r="G1771" t="s">
        <v>47</v>
      </c>
      <c r="H1771" s="3">
        <v>0</v>
      </c>
      <c r="I1771" t="s">
        <v>104</v>
      </c>
      <c r="J1771">
        <v>2551</v>
      </c>
      <c r="K1771" t="s">
        <v>49</v>
      </c>
      <c r="L1771" t="s">
        <v>50</v>
      </c>
      <c r="M1771" t="s">
        <v>51</v>
      </c>
      <c r="N1771">
        <v>1730</v>
      </c>
      <c r="O1771" t="s">
        <v>52</v>
      </c>
      <c r="P1771" t="s">
        <v>203</v>
      </c>
      <c r="T1771" t="s">
        <v>64</v>
      </c>
      <c r="Z1771" s="3"/>
      <c r="AF1771" t="s">
        <v>63</v>
      </c>
      <c r="AH1771">
        <v>0</v>
      </c>
      <c r="AI1771" s="2">
        <v>45777</v>
      </c>
      <c r="AJ1771" t="s">
        <v>64</v>
      </c>
      <c r="AK1771" t="s">
        <v>64</v>
      </c>
      <c r="AL1771" t="s">
        <v>64</v>
      </c>
      <c r="AN1771" s="3"/>
      <c r="AP1771" t="s">
        <v>64</v>
      </c>
      <c r="AR1771" t="s">
        <v>64</v>
      </c>
      <c r="AS1771" t="s">
        <v>66</v>
      </c>
    </row>
    <row r="1772" spans="1:45" ht="16" x14ac:dyDescent="0.2">
      <c r="A1772">
        <v>4191</v>
      </c>
      <c r="B1772">
        <v>4191</v>
      </c>
      <c r="C1772" s="2">
        <v>45777</v>
      </c>
      <c r="D1772" t="s">
        <v>1936</v>
      </c>
      <c r="E1772" t="s">
        <v>4939</v>
      </c>
      <c r="F1772" s="3">
        <v>786.83</v>
      </c>
      <c r="G1772" t="s">
        <v>47</v>
      </c>
      <c r="H1772" s="3">
        <v>0</v>
      </c>
      <c r="I1772" t="s">
        <v>104</v>
      </c>
      <c r="J1772">
        <v>2555</v>
      </c>
      <c r="K1772" t="s">
        <v>49</v>
      </c>
      <c r="L1772" t="s">
        <v>50</v>
      </c>
      <c r="M1772" t="s">
        <v>51</v>
      </c>
      <c r="N1772">
        <v>1730</v>
      </c>
      <c r="O1772" t="s">
        <v>52</v>
      </c>
      <c r="P1772" t="s">
        <v>203</v>
      </c>
      <c r="T1772" t="s">
        <v>64</v>
      </c>
      <c r="Z1772" s="3"/>
      <c r="AF1772" t="s">
        <v>63</v>
      </c>
      <c r="AH1772">
        <v>0</v>
      </c>
      <c r="AI1772" s="2">
        <v>45777</v>
      </c>
      <c r="AJ1772" t="s">
        <v>64</v>
      </c>
      <c r="AK1772" t="s">
        <v>64</v>
      </c>
      <c r="AL1772" t="s">
        <v>64</v>
      </c>
      <c r="AN1772" s="3"/>
      <c r="AP1772" t="s">
        <v>64</v>
      </c>
      <c r="AR1772" t="s">
        <v>64</v>
      </c>
      <c r="AS1772" t="s">
        <v>66</v>
      </c>
    </row>
    <row r="1773" spans="1:45" ht="16" x14ac:dyDescent="0.2">
      <c r="A1773">
        <v>4192</v>
      </c>
      <c r="B1773">
        <v>4192</v>
      </c>
      <c r="C1773" s="2">
        <v>45777</v>
      </c>
      <c r="D1773" t="s">
        <v>1934</v>
      </c>
      <c r="E1773" t="s">
        <v>4939</v>
      </c>
      <c r="F1773" s="3">
        <v>743.76</v>
      </c>
      <c r="G1773" t="s">
        <v>47</v>
      </c>
      <c r="H1773" s="3">
        <v>0</v>
      </c>
      <c r="I1773" t="s">
        <v>104</v>
      </c>
      <c r="J1773">
        <v>2555</v>
      </c>
      <c r="K1773" t="s">
        <v>49</v>
      </c>
      <c r="L1773" t="s">
        <v>50</v>
      </c>
      <c r="M1773" t="s">
        <v>51</v>
      </c>
      <c r="N1773">
        <v>1730</v>
      </c>
      <c r="O1773" t="s">
        <v>52</v>
      </c>
      <c r="P1773" t="s">
        <v>203</v>
      </c>
      <c r="T1773" t="s">
        <v>64</v>
      </c>
      <c r="Z1773" s="3"/>
      <c r="AF1773" t="s">
        <v>63</v>
      </c>
      <c r="AH1773">
        <v>0</v>
      </c>
      <c r="AI1773" s="2">
        <v>45777</v>
      </c>
      <c r="AJ1773" t="s">
        <v>64</v>
      </c>
      <c r="AK1773" t="s">
        <v>64</v>
      </c>
      <c r="AL1773" t="s">
        <v>64</v>
      </c>
      <c r="AN1773" s="3"/>
      <c r="AP1773" t="s">
        <v>64</v>
      </c>
      <c r="AR1773" t="s">
        <v>64</v>
      </c>
      <c r="AS1773" t="s">
        <v>66</v>
      </c>
    </row>
    <row r="1774" spans="1:45" ht="16" x14ac:dyDescent="0.2">
      <c r="A1774">
        <v>4193</v>
      </c>
      <c r="B1774">
        <v>4193</v>
      </c>
      <c r="C1774" s="2">
        <v>45777</v>
      </c>
      <c r="D1774" t="s">
        <v>1935</v>
      </c>
      <c r="E1774" t="s">
        <v>4939</v>
      </c>
      <c r="F1774" s="3">
        <v>569.97</v>
      </c>
      <c r="G1774" t="s">
        <v>47</v>
      </c>
      <c r="H1774" s="3">
        <v>0</v>
      </c>
      <c r="I1774" t="s">
        <v>104</v>
      </c>
      <c r="J1774">
        <v>2555</v>
      </c>
      <c r="K1774" t="s">
        <v>49</v>
      </c>
      <c r="L1774" t="s">
        <v>50</v>
      </c>
      <c r="M1774" t="s">
        <v>51</v>
      </c>
      <c r="N1774">
        <v>1730</v>
      </c>
      <c r="O1774" t="s">
        <v>52</v>
      </c>
      <c r="P1774" t="s">
        <v>203</v>
      </c>
      <c r="T1774" t="s">
        <v>64</v>
      </c>
      <c r="Z1774" s="3"/>
      <c r="AF1774" t="s">
        <v>63</v>
      </c>
      <c r="AH1774">
        <v>0</v>
      </c>
      <c r="AI1774" s="2">
        <v>45777</v>
      </c>
      <c r="AJ1774" t="s">
        <v>64</v>
      </c>
      <c r="AK1774" t="s">
        <v>64</v>
      </c>
      <c r="AL1774" t="s">
        <v>64</v>
      </c>
      <c r="AN1774" s="3"/>
      <c r="AP1774" t="s">
        <v>64</v>
      </c>
      <c r="AR1774" t="s">
        <v>64</v>
      </c>
      <c r="AS1774" t="s">
        <v>66</v>
      </c>
    </row>
    <row r="1775" spans="1:45" ht="16" x14ac:dyDescent="0.2">
      <c r="A1775">
        <v>4147</v>
      </c>
      <c r="B1775">
        <v>4147</v>
      </c>
      <c r="C1775" s="2">
        <v>45782.083333333343</v>
      </c>
      <c r="D1775" t="s">
        <v>1748</v>
      </c>
      <c r="E1775" t="s">
        <v>3659</v>
      </c>
      <c r="F1775" s="3">
        <v>46.41</v>
      </c>
      <c r="G1775" t="s">
        <v>47</v>
      </c>
      <c r="H1775" s="3">
        <v>0</v>
      </c>
      <c r="I1775" t="s">
        <v>48</v>
      </c>
      <c r="J1775">
        <v>2663</v>
      </c>
      <c r="K1775" t="s">
        <v>49</v>
      </c>
      <c r="L1775" t="s">
        <v>50</v>
      </c>
      <c r="M1775" t="s">
        <v>51</v>
      </c>
      <c r="N1775">
        <v>940</v>
      </c>
      <c r="O1775" t="s">
        <v>52</v>
      </c>
      <c r="P1775" t="s">
        <v>53</v>
      </c>
      <c r="T1775" t="s">
        <v>2516</v>
      </c>
      <c r="U1775" t="s">
        <v>5480</v>
      </c>
      <c r="V1775" t="s">
        <v>3526</v>
      </c>
      <c r="W1775" t="s">
        <v>56</v>
      </c>
      <c r="X1775" t="s">
        <v>5481</v>
      </c>
      <c r="Y1775" t="s">
        <v>2375</v>
      </c>
      <c r="Z1775" s="3">
        <v>19</v>
      </c>
      <c r="AA1775" t="s">
        <v>2519</v>
      </c>
      <c r="AB1775" t="s">
        <v>5482</v>
      </c>
      <c r="AC1775" t="s">
        <v>61</v>
      </c>
      <c r="AD1775" t="s">
        <v>61</v>
      </c>
      <c r="AE1775" t="s">
        <v>5483</v>
      </c>
      <c r="AF1775" t="s">
        <v>63</v>
      </c>
      <c r="AH1775">
        <v>0</v>
      </c>
      <c r="AI1775" s="2">
        <v>45782</v>
      </c>
      <c r="AJ1775" t="s">
        <v>64</v>
      </c>
      <c r="AK1775" t="s">
        <v>64</v>
      </c>
      <c r="AL1775" t="s">
        <v>5484</v>
      </c>
      <c r="AM1775" t="s">
        <v>5480</v>
      </c>
      <c r="AN1775" s="3">
        <v>46.41</v>
      </c>
      <c r="AO1775" t="s">
        <v>5482</v>
      </c>
      <c r="AP1775" t="s">
        <v>64</v>
      </c>
      <c r="AQ1775" t="s">
        <v>5483</v>
      </c>
      <c r="AR1775">
        <v>1576</v>
      </c>
      <c r="AS1775" t="s">
        <v>66</v>
      </c>
    </row>
    <row r="1776" spans="1:45" ht="16" x14ac:dyDescent="0.2">
      <c r="A1776">
        <v>4146</v>
      </c>
      <c r="B1776">
        <v>4146</v>
      </c>
      <c r="C1776" s="2">
        <v>45782.083333333343</v>
      </c>
      <c r="D1776" t="s">
        <v>1748</v>
      </c>
      <c r="E1776" t="s">
        <v>2507</v>
      </c>
      <c r="F1776" s="3">
        <v>155.18</v>
      </c>
      <c r="G1776" t="s">
        <v>47</v>
      </c>
      <c r="H1776" s="3">
        <v>0</v>
      </c>
      <c r="I1776" t="s">
        <v>48</v>
      </c>
      <c r="J1776">
        <v>2702</v>
      </c>
      <c r="K1776" t="s">
        <v>49</v>
      </c>
      <c r="L1776" t="s">
        <v>50</v>
      </c>
      <c r="M1776" t="s">
        <v>51</v>
      </c>
      <c r="N1776">
        <v>940</v>
      </c>
      <c r="O1776" t="s">
        <v>52</v>
      </c>
      <c r="P1776" t="s">
        <v>53</v>
      </c>
      <c r="T1776" t="s">
        <v>5485</v>
      </c>
      <c r="U1776" t="s">
        <v>5486</v>
      </c>
      <c r="V1776" t="s">
        <v>3540</v>
      </c>
      <c r="W1776" t="s">
        <v>56</v>
      </c>
      <c r="X1776" t="s">
        <v>5487</v>
      </c>
      <c r="Y1776" t="s">
        <v>2726</v>
      </c>
      <c r="Z1776" s="3">
        <v>19</v>
      </c>
      <c r="AA1776" t="s">
        <v>5488</v>
      </c>
      <c r="AB1776" t="s">
        <v>5489</v>
      </c>
      <c r="AC1776" t="s">
        <v>61</v>
      </c>
      <c r="AD1776" t="s">
        <v>61</v>
      </c>
      <c r="AE1776" t="s">
        <v>5490</v>
      </c>
      <c r="AF1776" t="s">
        <v>63</v>
      </c>
      <c r="AH1776">
        <v>0</v>
      </c>
      <c r="AI1776" s="2">
        <v>45782</v>
      </c>
      <c r="AJ1776" t="s">
        <v>64</v>
      </c>
      <c r="AK1776" t="s">
        <v>64</v>
      </c>
      <c r="AL1776" t="s">
        <v>5491</v>
      </c>
      <c r="AM1776" t="s">
        <v>5486</v>
      </c>
      <c r="AN1776" s="3">
        <v>155.18</v>
      </c>
      <c r="AO1776" t="s">
        <v>5489</v>
      </c>
      <c r="AP1776" t="s">
        <v>64</v>
      </c>
      <c r="AQ1776" t="s">
        <v>5490</v>
      </c>
      <c r="AR1776">
        <v>1575</v>
      </c>
      <c r="AS1776" t="s">
        <v>66</v>
      </c>
    </row>
    <row r="1777" spans="1:45" ht="16" x14ac:dyDescent="0.2">
      <c r="A1777">
        <v>4202</v>
      </c>
      <c r="B1777">
        <v>4202</v>
      </c>
      <c r="C1777" s="2">
        <v>45784.083333333343</v>
      </c>
      <c r="D1777" t="s">
        <v>1814</v>
      </c>
      <c r="E1777" t="s">
        <v>4909</v>
      </c>
      <c r="F1777" s="3">
        <v>1473.02</v>
      </c>
      <c r="G1777" t="s">
        <v>47</v>
      </c>
      <c r="H1777" s="3">
        <v>0</v>
      </c>
      <c r="I1777" t="s">
        <v>48</v>
      </c>
      <c r="J1777">
        <v>2722</v>
      </c>
      <c r="K1777" t="s">
        <v>49</v>
      </c>
      <c r="L1777" t="s">
        <v>50</v>
      </c>
      <c r="M1777" t="s">
        <v>51</v>
      </c>
      <c r="N1777">
        <v>940</v>
      </c>
      <c r="O1777" t="s">
        <v>52</v>
      </c>
      <c r="P1777" t="s">
        <v>53</v>
      </c>
      <c r="T1777" t="s">
        <v>5492</v>
      </c>
      <c r="U1777" t="s">
        <v>5493</v>
      </c>
      <c r="V1777" t="s">
        <v>3480</v>
      </c>
      <c r="W1777" t="s">
        <v>56</v>
      </c>
      <c r="X1777" t="s">
        <v>5446</v>
      </c>
      <c r="Y1777" t="s">
        <v>4913</v>
      </c>
      <c r="Z1777" s="3">
        <v>0</v>
      </c>
      <c r="AA1777" t="s">
        <v>5494</v>
      </c>
      <c r="AB1777" t="s">
        <v>5495</v>
      </c>
      <c r="AC1777" t="s">
        <v>61</v>
      </c>
      <c r="AD1777" t="s">
        <v>61</v>
      </c>
      <c r="AE1777" t="s">
        <v>5496</v>
      </c>
      <c r="AF1777" t="s">
        <v>63</v>
      </c>
      <c r="AH1777">
        <v>0</v>
      </c>
      <c r="AI1777" s="2">
        <v>45784</v>
      </c>
      <c r="AJ1777" t="s">
        <v>64</v>
      </c>
      <c r="AK1777" t="s">
        <v>64</v>
      </c>
      <c r="AL1777" t="s">
        <v>5497</v>
      </c>
      <c r="AM1777" t="s">
        <v>5493</v>
      </c>
      <c r="AN1777" s="3">
        <v>1473.02</v>
      </c>
      <c r="AO1777" t="s">
        <v>5495</v>
      </c>
      <c r="AP1777" t="s">
        <v>64</v>
      </c>
      <c r="AQ1777" t="s">
        <v>5496</v>
      </c>
      <c r="AR1777">
        <v>1579</v>
      </c>
      <c r="AS1777" t="s">
        <v>66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57"/>
  <sheetViews>
    <sheetView workbookViewId="0"/>
  </sheetViews>
  <sheetFormatPr baseColWidth="10" defaultColWidth="8.83203125" defaultRowHeight="15" x14ac:dyDescent="0.2"/>
  <sheetData>
    <row r="1" spans="1:10" x14ac:dyDescent="0.2">
      <c r="A1" s="1" t="s">
        <v>3</v>
      </c>
      <c r="B1" s="1" t="s">
        <v>5498</v>
      </c>
      <c r="C1" s="1" t="s">
        <v>5499</v>
      </c>
      <c r="D1" s="1" t="s">
        <v>5500</v>
      </c>
      <c r="E1" s="1" t="s">
        <v>5501</v>
      </c>
      <c r="F1" s="1" t="s">
        <v>5502</v>
      </c>
      <c r="G1" s="1" t="s">
        <v>5503</v>
      </c>
      <c r="H1" s="1" t="s">
        <v>5504</v>
      </c>
      <c r="I1" s="1" t="s">
        <v>5505</v>
      </c>
      <c r="J1" s="1" t="s">
        <v>5506</v>
      </c>
    </row>
    <row r="2" spans="1:10" ht="16" x14ac:dyDescent="0.2">
      <c r="A2">
        <v>101</v>
      </c>
      <c r="C2" t="s">
        <v>5507</v>
      </c>
      <c r="D2">
        <v>101</v>
      </c>
      <c r="E2" s="3">
        <v>500</v>
      </c>
      <c r="F2" s="3">
        <v>0</v>
      </c>
      <c r="G2" s="3">
        <v>0</v>
      </c>
      <c r="H2" s="3">
        <v>0</v>
      </c>
      <c r="I2" s="3">
        <v>0</v>
      </c>
      <c r="J2" s="3">
        <v>500</v>
      </c>
    </row>
    <row r="3" spans="1:10" ht="16" x14ac:dyDescent="0.2">
      <c r="A3">
        <v>102</v>
      </c>
      <c r="C3" t="s">
        <v>5508</v>
      </c>
      <c r="D3">
        <v>102</v>
      </c>
      <c r="E3" s="3">
        <v>1650.04</v>
      </c>
      <c r="F3" s="3">
        <v>0</v>
      </c>
      <c r="G3" s="3">
        <v>0</v>
      </c>
      <c r="H3" s="3">
        <v>0</v>
      </c>
      <c r="I3" s="3">
        <v>0</v>
      </c>
      <c r="J3" s="3">
        <v>1650.04</v>
      </c>
    </row>
    <row r="4" spans="1:10" ht="16" x14ac:dyDescent="0.2">
      <c r="A4">
        <v>111</v>
      </c>
      <c r="C4" t="s">
        <v>5509</v>
      </c>
      <c r="D4">
        <v>111</v>
      </c>
      <c r="E4" s="3">
        <v>0</v>
      </c>
      <c r="F4" s="3">
        <v>1659.45</v>
      </c>
      <c r="G4" s="3">
        <v>0</v>
      </c>
      <c r="H4" s="3">
        <v>0</v>
      </c>
      <c r="I4" s="3">
        <v>0</v>
      </c>
      <c r="J4" s="3">
        <v>-1659.45</v>
      </c>
    </row>
    <row r="5" spans="1:10" ht="16" x14ac:dyDescent="0.2">
      <c r="A5">
        <v>112</v>
      </c>
      <c r="C5" t="s">
        <v>5510</v>
      </c>
      <c r="D5">
        <v>112</v>
      </c>
      <c r="E5" s="3">
        <v>0</v>
      </c>
      <c r="F5" s="3">
        <v>82.9</v>
      </c>
      <c r="G5" s="3">
        <v>0</v>
      </c>
      <c r="H5" s="3">
        <v>0</v>
      </c>
      <c r="I5" s="3">
        <v>0</v>
      </c>
      <c r="J5" s="3">
        <v>-82.9</v>
      </c>
    </row>
    <row r="6" spans="1:10" ht="16" x14ac:dyDescent="0.2">
      <c r="A6">
        <v>131</v>
      </c>
      <c r="C6" t="s">
        <v>5511</v>
      </c>
      <c r="D6">
        <v>131</v>
      </c>
      <c r="E6" s="3">
        <v>0</v>
      </c>
      <c r="F6" s="3">
        <v>165.76</v>
      </c>
      <c r="G6" s="3">
        <v>0</v>
      </c>
      <c r="H6" s="3">
        <v>0</v>
      </c>
      <c r="I6" s="3">
        <v>0</v>
      </c>
      <c r="J6" s="3">
        <v>-165.76</v>
      </c>
    </row>
    <row r="7" spans="1:10" ht="16" x14ac:dyDescent="0.2">
      <c r="A7">
        <v>132</v>
      </c>
      <c r="C7" t="s">
        <v>5512</v>
      </c>
      <c r="D7">
        <v>132</v>
      </c>
      <c r="E7" s="3">
        <v>0</v>
      </c>
      <c r="F7" s="3">
        <v>148.21</v>
      </c>
      <c r="G7" s="3">
        <v>0</v>
      </c>
      <c r="H7" s="3">
        <v>0</v>
      </c>
      <c r="I7" s="3">
        <v>0</v>
      </c>
      <c r="J7" s="3">
        <v>-148.21</v>
      </c>
    </row>
    <row r="8" spans="1:10" ht="16" x14ac:dyDescent="0.2">
      <c r="A8">
        <v>1200</v>
      </c>
      <c r="C8" t="s">
        <v>5513</v>
      </c>
      <c r="D8">
        <v>1200</v>
      </c>
      <c r="E8" s="3">
        <v>21600.84</v>
      </c>
      <c r="F8" s="3">
        <v>0</v>
      </c>
      <c r="G8" s="3">
        <v>0</v>
      </c>
      <c r="H8" s="3">
        <v>0</v>
      </c>
      <c r="I8" s="3">
        <v>0</v>
      </c>
      <c r="J8" s="3">
        <v>21600.84</v>
      </c>
    </row>
    <row r="9" spans="1:10" ht="16" x14ac:dyDescent="0.2">
      <c r="A9">
        <v>1213</v>
      </c>
      <c r="C9" t="s">
        <v>5514</v>
      </c>
      <c r="D9">
        <v>1213</v>
      </c>
      <c r="E9" s="3">
        <v>0</v>
      </c>
      <c r="F9" s="3">
        <v>1078.23</v>
      </c>
      <c r="G9" s="3">
        <v>0</v>
      </c>
      <c r="H9" s="3">
        <v>0</v>
      </c>
      <c r="I9" s="3">
        <v>0</v>
      </c>
      <c r="J9" s="3">
        <v>-1078.23</v>
      </c>
    </row>
    <row r="10" spans="1:10" ht="16" x14ac:dyDescent="0.2">
      <c r="A10">
        <v>1214</v>
      </c>
      <c r="C10" t="s">
        <v>5515</v>
      </c>
      <c r="D10">
        <v>1214</v>
      </c>
      <c r="E10" s="3">
        <v>0</v>
      </c>
      <c r="F10" s="3">
        <v>461.9</v>
      </c>
      <c r="G10" s="3">
        <v>0</v>
      </c>
      <c r="H10" s="3">
        <v>0</v>
      </c>
      <c r="I10" s="3">
        <v>0</v>
      </c>
      <c r="J10" s="3">
        <v>-461.9</v>
      </c>
    </row>
    <row r="11" spans="1:10" ht="16" x14ac:dyDescent="0.2">
      <c r="A11">
        <v>1221</v>
      </c>
      <c r="C11" t="s">
        <v>5516</v>
      </c>
      <c r="D11">
        <v>1221</v>
      </c>
      <c r="E11" s="3">
        <v>0</v>
      </c>
      <c r="F11" s="3">
        <v>10160.52</v>
      </c>
      <c r="G11" s="3">
        <v>0</v>
      </c>
      <c r="H11" s="3">
        <v>10116.780000000001</v>
      </c>
      <c r="I11" s="3">
        <v>-10116.780000000001</v>
      </c>
      <c r="J11" s="3">
        <v>-10160.52</v>
      </c>
    </row>
    <row r="12" spans="1:10" ht="16" x14ac:dyDescent="0.2">
      <c r="A12">
        <v>1222</v>
      </c>
      <c r="C12" t="s">
        <v>5517</v>
      </c>
      <c r="D12">
        <v>1222</v>
      </c>
      <c r="E12" s="3">
        <v>0</v>
      </c>
      <c r="F12" s="3">
        <v>8868.65</v>
      </c>
      <c r="G12" s="3">
        <v>0</v>
      </c>
      <c r="H12" s="3">
        <v>8834.07</v>
      </c>
      <c r="I12" s="3">
        <v>-8834.07</v>
      </c>
      <c r="J12" s="3">
        <v>-8868.65</v>
      </c>
    </row>
    <row r="13" spans="1:10" ht="16" x14ac:dyDescent="0.2">
      <c r="A13">
        <v>1223</v>
      </c>
      <c r="C13" t="s">
        <v>5518</v>
      </c>
      <c r="D13">
        <v>1223</v>
      </c>
      <c r="E13" s="3">
        <v>0</v>
      </c>
      <c r="F13" s="3">
        <v>642.71</v>
      </c>
      <c r="G13" s="3">
        <v>0</v>
      </c>
      <c r="H13" s="3">
        <v>639.63</v>
      </c>
      <c r="I13" s="3">
        <v>-639.63</v>
      </c>
      <c r="J13" s="3">
        <v>-642.71</v>
      </c>
    </row>
    <row r="14" spans="1:10" ht="16" x14ac:dyDescent="0.2">
      <c r="A14">
        <v>1230</v>
      </c>
      <c r="C14" t="s">
        <v>5519</v>
      </c>
      <c r="D14">
        <v>1230</v>
      </c>
      <c r="E14" s="3">
        <v>0</v>
      </c>
      <c r="F14" s="3">
        <v>24.63</v>
      </c>
      <c r="G14" s="3">
        <v>0</v>
      </c>
      <c r="H14" s="3">
        <v>0</v>
      </c>
      <c r="I14" s="3">
        <v>0</v>
      </c>
      <c r="J14" s="3">
        <v>-24.63</v>
      </c>
    </row>
    <row r="15" spans="1:10" ht="16" x14ac:dyDescent="0.2">
      <c r="A15">
        <v>2101</v>
      </c>
      <c r="C15" t="s">
        <v>142</v>
      </c>
      <c r="D15">
        <v>2101</v>
      </c>
      <c r="E15" s="3">
        <v>10000</v>
      </c>
      <c r="F15" s="3">
        <v>0</v>
      </c>
      <c r="G15" s="3">
        <v>0</v>
      </c>
      <c r="H15" s="3">
        <v>0</v>
      </c>
      <c r="I15" s="3">
        <v>0</v>
      </c>
      <c r="J15" s="3">
        <v>10000</v>
      </c>
    </row>
    <row r="16" spans="1:10" ht="16" x14ac:dyDescent="0.2">
      <c r="A16">
        <v>2114</v>
      </c>
      <c r="C16" t="s">
        <v>5515</v>
      </c>
      <c r="D16">
        <v>2114</v>
      </c>
      <c r="E16" s="3">
        <v>0</v>
      </c>
      <c r="F16" s="3">
        <v>735</v>
      </c>
      <c r="G16" s="3">
        <v>0</v>
      </c>
      <c r="H16" s="3">
        <v>0</v>
      </c>
      <c r="I16" s="3">
        <v>0</v>
      </c>
      <c r="J16" s="3">
        <v>-735</v>
      </c>
    </row>
    <row r="17" spans="1:10" ht="16" x14ac:dyDescent="0.2">
      <c r="A17">
        <v>2121</v>
      </c>
      <c r="C17" t="s">
        <v>5520</v>
      </c>
      <c r="D17">
        <v>2121</v>
      </c>
      <c r="E17" s="3">
        <v>0</v>
      </c>
      <c r="F17" s="3">
        <v>7842.83</v>
      </c>
      <c r="G17" s="3">
        <v>0</v>
      </c>
      <c r="H17" s="3">
        <v>7842.83</v>
      </c>
      <c r="I17" s="3">
        <v>-7842.83</v>
      </c>
      <c r="J17" s="3">
        <v>-7842.83</v>
      </c>
    </row>
    <row r="18" spans="1:10" ht="16" x14ac:dyDescent="0.2">
      <c r="A18">
        <v>2131</v>
      </c>
      <c r="C18" t="s">
        <v>5521</v>
      </c>
      <c r="D18">
        <v>2131</v>
      </c>
      <c r="E18" s="3">
        <v>0</v>
      </c>
      <c r="F18" s="3">
        <v>977.28</v>
      </c>
      <c r="G18" s="3">
        <v>0</v>
      </c>
      <c r="H18" s="3">
        <v>0</v>
      </c>
      <c r="I18" s="3">
        <v>0</v>
      </c>
      <c r="J18" s="3">
        <v>-977.28</v>
      </c>
    </row>
    <row r="19" spans="1:10" ht="16" x14ac:dyDescent="0.2">
      <c r="A19">
        <v>2132</v>
      </c>
      <c r="C19" t="s">
        <v>5512</v>
      </c>
      <c r="D19">
        <v>2132</v>
      </c>
      <c r="E19" s="3">
        <v>0</v>
      </c>
      <c r="F19" s="3">
        <v>166.48</v>
      </c>
      <c r="G19" s="3">
        <v>0</v>
      </c>
      <c r="H19" s="3">
        <v>0</v>
      </c>
      <c r="I19" s="3">
        <v>0</v>
      </c>
      <c r="J19" s="3">
        <v>-166.48</v>
      </c>
    </row>
    <row r="20" spans="1:10" ht="16" x14ac:dyDescent="0.2">
      <c r="A20">
        <v>2133</v>
      </c>
      <c r="C20" t="s">
        <v>5522</v>
      </c>
      <c r="D20">
        <v>2133</v>
      </c>
      <c r="E20" s="3">
        <v>0</v>
      </c>
      <c r="F20" s="3">
        <v>98.639999999999986</v>
      </c>
      <c r="G20" s="3">
        <v>0</v>
      </c>
      <c r="H20" s="3">
        <v>0</v>
      </c>
      <c r="I20" s="3">
        <v>0</v>
      </c>
      <c r="J20" s="3">
        <v>-98.639999999999986</v>
      </c>
    </row>
    <row r="21" spans="1:10" ht="16" x14ac:dyDescent="0.2">
      <c r="A21">
        <v>2135</v>
      </c>
      <c r="C21" t="s">
        <v>5523</v>
      </c>
      <c r="D21">
        <v>2135</v>
      </c>
      <c r="E21" s="3">
        <v>0</v>
      </c>
      <c r="F21" s="3">
        <v>149.94</v>
      </c>
      <c r="G21" s="3">
        <v>0</v>
      </c>
      <c r="H21" s="3">
        <v>0</v>
      </c>
      <c r="I21" s="3">
        <v>0</v>
      </c>
      <c r="J21" s="3">
        <v>-149.94</v>
      </c>
    </row>
    <row r="22" spans="1:10" ht="16" x14ac:dyDescent="0.2">
      <c r="A22">
        <v>2201</v>
      </c>
      <c r="B22" t="s">
        <v>5524</v>
      </c>
      <c r="C22" t="s">
        <v>142</v>
      </c>
      <c r="D22">
        <v>2201</v>
      </c>
      <c r="E22" s="3">
        <v>10000</v>
      </c>
      <c r="F22" s="3">
        <v>0</v>
      </c>
      <c r="G22" s="3">
        <v>0</v>
      </c>
      <c r="H22" s="3">
        <v>0</v>
      </c>
      <c r="I22" s="3">
        <v>0</v>
      </c>
      <c r="J22" s="3">
        <v>10000</v>
      </c>
    </row>
    <row r="23" spans="1:10" ht="16" x14ac:dyDescent="0.2">
      <c r="A23">
        <v>2202</v>
      </c>
      <c r="B23" t="s">
        <v>5525</v>
      </c>
      <c r="C23" t="s">
        <v>446</v>
      </c>
      <c r="D23">
        <v>2202</v>
      </c>
      <c r="E23" s="3">
        <v>95051</v>
      </c>
      <c r="F23" s="3">
        <v>0</v>
      </c>
      <c r="G23" s="3">
        <v>0</v>
      </c>
      <c r="H23" s="3">
        <v>0</v>
      </c>
      <c r="I23" s="3">
        <v>0</v>
      </c>
      <c r="J23" s="3">
        <v>95051</v>
      </c>
    </row>
    <row r="24" spans="1:10" ht="16" x14ac:dyDescent="0.2">
      <c r="A24">
        <v>2203</v>
      </c>
      <c r="B24" t="s">
        <v>5526</v>
      </c>
      <c r="C24" t="s">
        <v>5527</v>
      </c>
      <c r="D24">
        <v>2203</v>
      </c>
      <c r="E24" s="3">
        <v>25000</v>
      </c>
      <c r="F24" s="3">
        <v>0</v>
      </c>
      <c r="G24" s="3">
        <v>0</v>
      </c>
      <c r="H24" s="3">
        <v>0</v>
      </c>
      <c r="I24" s="3">
        <v>0</v>
      </c>
      <c r="J24" s="3">
        <v>25000</v>
      </c>
    </row>
    <row r="25" spans="1:10" ht="16" x14ac:dyDescent="0.2">
      <c r="A25">
        <v>2204</v>
      </c>
      <c r="B25" t="s">
        <v>5528</v>
      </c>
      <c r="C25" t="s">
        <v>5529</v>
      </c>
      <c r="D25">
        <v>2204</v>
      </c>
      <c r="E25" s="3">
        <v>3000</v>
      </c>
      <c r="F25" s="3">
        <v>0</v>
      </c>
      <c r="G25" s="3">
        <v>0</v>
      </c>
      <c r="H25" s="3">
        <v>0</v>
      </c>
      <c r="I25" s="3">
        <v>0</v>
      </c>
      <c r="J25" s="3">
        <v>3000</v>
      </c>
    </row>
    <row r="26" spans="1:10" ht="16" x14ac:dyDescent="0.2">
      <c r="A26">
        <v>2211</v>
      </c>
      <c r="C26" t="s">
        <v>5530</v>
      </c>
      <c r="D26">
        <v>2211</v>
      </c>
      <c r="E26" s="3">
        <v>0</v>
      </c>
      <c r="F26" s="3">
        <v>1465.31</v>
      </c>
      <c r="G26" s="3">
        <v>0</v>
      </c>
      <c r="H26" s="3">
        <v>0</v>
      </c>
      <c r="I26" s="3">
        <v>0</v>
      </c>
      <c r="J26" s="3">
        <v>-1465.31</v>
      </c>
    </row>
    <row r="27" spans="1:10" ht="16" x14ac:dyDescent="0.2">
      <c r="A27">
        <v>2212</v>
      </c>
      <c r="C27" t="s">
        <v>5531</v>
      </c>
      <c r="D27">
        <v>2212</v>
      </c>
      <c r="E27" s="3">
        <v>0</v>
      </c>
      <c r="F27" s="3">
        <v>8554.3799999999992</v>
      </c>
      <c r="G27" s="3">
        <v>0</v>
      </c>
      <c r="H27" s="3">
        <v>0</v>
      </c>
      <c r="I27" s="3">
        <v>0</v>
      </c>
      <c r="J27" s="3">
        <v>-8554.3799999999992</v>
      </c>
    </row>
    <row r="28" spans="1:10" ht="16" x14ac:dyDescent="0.2">
      <c r="A28">
        <v>2213</v>
      </c>
      <c r="B28" t="s">
        <v>5532</v>
      </c>
      <c r="C28" t="s">
        <v>5514</v>
      </c>
      <c r="D28">
        <v>2213</v>
      </c>
      <c r="E28" s="3">
        <v>0</v>
      </c>
      <c r="F28" s="3">
        <v>9550.25</v>
      </c>
      <c r="G28" s="3">
        <v>0</v>
      </c>
      <c r="H28" s="3">
        <v>0</v>
      </c>
      <c r="I28" s="3">
        <v>0</v>
      </c>
      <c r="J28" s="3">
        <v>-9550.25</v>
      </c>
    </row>
    <row r="29" spans="1:10" ht="16" x14ac:dyDescent="0.2">
      <c r="A29">
        <v>2214</v>
      </c>
      <c r="C29" t="s">
        <v>5515</v>
      </c>
      <c r="D29">
        <v>2214</v>
      </c>
      <c r="E29" s="3">
        <v>0</v>
      </c>
      <c r="F29" s="3">
        <v>7004.1</v>
      </c>
      <c r="G29" s="3">
        <v>0</v>
      </c>
      <c r="H29" s="3">
        <v>0</v>
      </c>
      <c r="I29" s="3">
        <v>0</v>
      </c>
      <c r="J29" s="3">
        <v>-7004.1</v>
      </c>
    </row>
    <row r="30" spans="1:10" ht="16" x14ac:dyDescent="0.2">
      <c r="A30">
        <v>2221</v>
      </c>
      <c r="B30" t="s">
        <v>5533</v>
      </c>
      <c r="C30" t="s">
        <v>5520</v>
      </c>
      <c r="D30">
        <v>2221</v>
      </c>
      <c r="E30" s="3">
        <v>0</v>
      </c>
      <c r="F30" s="3">
        <v>32615.66</v>
      </c>
      <c r="G30" s="3">
        <v>0</v>
      </c>
      <c r="H30" s="3">
        <v>32615.66</v>
      </c>
      <c r="I30" s="3">
        <v>-32615.66</v>
      </c>
      <c r="J30" s="3">
        <v>-32615.66</v>
      </c>
    </row>
    <row r="31" spans="1:10" ht="16" x14ac:dyDescent="0.2">
      <c r="A31">
        <v>2222</v>
      </c>
      <c r="B31" t="s">
        <v>5534</v>
      </c>
      <c r="C31" t="s">
        <v>5535</v>
      </c>
      <c r="D31">
        <v>2222</v>
      </c>
      <c r="E31" s="3">
        <v>0</v>
      </c>
      <c r="F31" s="3">
        <v>40405.109999999993</v>
      </c>
      <c r="G31" s="3">
        <v>0</v>
      </c>
      <c r="H31" s="3">
        <v>40405.109999999993</v>
      </c>
      <c r="I31" s="3">
        <v>-40405.109999999993</v>
      </c>
      <c r="J31" s="3">
        <v>-40405.109999999993</v>
      </c>
    </row>
    <row r="32" spans="1:10" ht="16" x14ac:dyDescent="0.2">
      <c r="A32">
        <v>2223</v>
      </c>
      <c r="B32" t="s">
        <v>5536</v>
      </c>
      <c r="C32" t="s">
        <v>5537</v>
      </c>
      <c r="D32">
        <v>2223</v>
      </c>
      <c r="E32" s="3">
        <v>135.04</v>
      </c>
      <c r="F32" s="3">
        <v>23218.7</v>
      </c>
      <c r="G32" s="3">
        <v>0</v>
      </c>
      <c r="H32" s="3">
        <v>23083.66</v>
      </c>
      <c r="I32" s="3">
        <v>-23083.66</v>
      </c>
      <c r="J32" s="3">
        <v>-23083.66</v>
      </c>
    </row>
    <row r="33" spans="1:10" ht="16" x14ac:dyDescent="0.2">
      <c r="A33">
        <v>2231</v>
      </c>
      <c r="C33" t="s">
        <v>5521</v>
      </c>
      <c r="D33">
        <v>2231</v>
      </c>
      <c r="E33" s="3">
        <v>0</v>
      </c>
      <c r="F33" s="3">
        <v>3045.79</v>
      </c>
      <c r="G33" s="3">
        <v>0</v>
      </c>
      <c r="H33" s="3">
        <v>0</v>
      </c>
      <c r="I33" s="3">
        <v>0</v>
      </c>
      <c r="J33" s="3">
        <v>-3045.79</v>
      </c>
    </row>
    <row r="34" spans="1:10" ht="16" x14ac:dyDescent="0.2">
      <c r="A34">
        <v>2232</v>
      </c>
      <c r="C34" t="s">
        <v>5512</v>
      </c>
      <c r="D34">
        <v>2232</v>
      </c>
      <c r="E34" s="3">
        <v>0</v>
      </c>
      <c r="F34" s="3">
        <v>1389.3</v>
      </c>
      <c r="G34" s="3">
        <v>0</v>
      </c>
      <c r="H34" s="3">
        <v>0</v>
      </c>
      <c r="I34" s="3">
        <v>0</v>
      </c>
      <c r="J34" s="3">
        <v>-1389.3</v>
      </c>
    </row>
    <row r="35" spans="1:10" ht="16" x14ac:dyDescent="0.2">
      <c r="A35">
        <v>2233</v>
      </c>
      <c r="C35" t="s">
        <v>5522</v>
      </c>
      <c r="D35">
        <v>2233</v>
      </c>
      <c r="E35" s="3">
        <v>0</v>
      </c>
      <c r="F35" s="3">
        <v>135</v>
      </c>
      <c r="G35" s="3">
        <v>0</v>
      </c>
      <c r="H35" s="3">
        <v>0</v>
      </c>
      <c r="I35" s="3">
        <v>0</v>
      </c>
      <c r="J35" s="3">
        <v>-135</v>
      </c>
    </row>
    <row r="36" spans="1:10" ht="16" x14ac:dyDescent="0.2">
      <c r="A36">
        <v>2234</v>
      </c>
      <c r="B36" t="s">
        <v>5538</v>
      </c>
      <c r="C36" t="s">
        <v>5539</v>
      </c>
      <c r="D36">
        <v>2234</v>
      </c>
      <c r="E36" s="3">
        <v>0</v>
      </c>
      <c r="F36" s="3">
        <v>5759.6</v>
      </c>
      <c r="G36" s="3">
        <v>0</v>
      </c>
      <c r="H36" s="3">
        <v>0</v>
      </c>
      <c r="I36" s="3">
        <v>0</v>
      </c>
      <c r="J36" s="3">
        <v>-5759.6</v>
      </c>
    </row>
    <row r="37" spans="1:10" ht="16" x14ac:dyDescent="0.2">
      <c r="A37">
        <v>2235</v>
      </c>
      <c r="C37" t="s">
        <v>5523</v>
      </c>
      <c r="D37">
        <v>2235</v>
      </c>
      <c r="E37" s="3">
        <v>0</v>
      </c>
      <c r="F37" s="3">
        <v>43.08</v>
      </c>
      <c r="G37" s="3">
        <v>0</v>
      </c>
      <c r="H37" s="3">
        <v>0</v>
      </c>
      <c r="I37" s="3">
        <v>0</v>
      </c>
      <c r="J37" s="3">
        <v>-43.08</v>
      </c>
    </row>
    <row r="38" spans="1:10" ht="16" x14ac:dyDescent="0.2">
      <c r="A38">
        <v>2301</v>
      </c>
      <c r="B38" t="s">
        <v>5540</v>
      </c>
      <c r="C38" t="s">
        <v>142</v>
      </c>
      <c r="D38">
        <v>2301</v>
      </c>
      <c r="E38" s="3">
        <v>60000</v>
      </c>
      <c r="F38" s="3">
        <v>0</v>
      </c>
      <c r="G38" s="3">
        <v>0</v>
      </c>
      <c r="H38" s="3">
        <v>0</v>
      </c>
      <c r="I38" s="3">
        <v>0</v>
      </c>
      <c r="J38" s="3">
        <v>60000</v>
      </c>
    </row>
    <row r="39" spans="1:10" ht="16" x14ac:dyDescent="0.2">
      <c r="A39">
        <v>2302</v>
      </c>
      <c r="B39" t="s">
        <v>5541</v>
      </c>
      <c r="C39" t="s">
        <v>5542</v>
      </c>
      <c r="D39">
        <v>2302</v>
      </c>
      <c r="E39" s="3">
        <v>258149</v>
      </c>
      <c r="F39" s="3">
        <v>0</v>
      </c>
      <c r="G39" s="3">
        <v>0</v>
      </c>
      <c r="H39" s="3">
        <v>0</v>
      </c>
      <c r="I39" s="3">
        <v>0</v>
      </c>
      <c r="J39" s="3">
        <v>258149</v>
      </c>
    </row>
    <row r="40" spans="1:10" ht="16" x14ac:dyDescent="0.2">
      <c r="A40">
        <v>2303</v>
      </c>
      <c r="B40" t="s">
        <v>5543</v>
      </c>
      <c r="C40" t="s">
        <v>5544</v>
      </c>
      <c r="D40">
        <v>2303</v>
      </c>
      <c r="E40" s="3">
        <v>65000</v>
      </c>
      <c r="F40" s="3">
        <v>0</v>
      </c>
      <c r="G40" s="3">
        <v>0</v>
      </c>
      <c r="H40" s="3">
        <v>0</v>
      </c>
      <c r="I40" s="3">
        <v>0</v>
      </c>
      <c r="J40" s="3">
        <v>65000</v>
      </c>
    </row>
    <row r="41" spans="1:10" ht="16" x14ac:dyDescent="0.2">
      <c r="A41">
        <v>2311</v>
      </c>
      <c r="B41" t="s">
        <v>5545</v>
      </c>
      <c r="C41" t="s">
        <v>5546</v>
      </c>
      <c r="D41">
        <v>2311</v>
      </c>
      <c r="E41" s="3">
        <v>0</v>
      </c>
      <c r="F41" s="3">
        <v>20737.860000000011</v>
      </c>
      <c r="G41" s="3">
        <v>0</v>
      </c>
      <c r="H41" s="3">
        <v>0</v>
      </c>
      <c r="I41" s="3">
        <v>0</v>
      </c>
      <c r="J41" s="3">
        <v>-20737.860000000011</v>
      </c>
    </row>
    <row r="42" spans="1:10" ht="16" x14ac:dyDescent="0.2">
      <c r="A42">
        <v>2312</v>
      </c>
      <c r="B42" t="s">
        <v>5547</v>
      </c>
      <c r="C42" t="s">
        <v>5548</v>
      </c>
      <c r="D42">
        <v>2312</v>
      </c>
      <c r="E42" s="3">
        <v>1852.76</v>
      </c>
      <c r="F42" s="3">
        <v>23935.649999999991</v>
      </c>
      <c r="G42" s="3">
        <v>0</v>
      </c>
      <c r="H42" s="3">
        <v>0</v>
      </c>
      <c r="I42" s="3">
        <v>0</v>
      </c>
      <c r="J42" s="3">
        <v>-22082.889999999989</v>
      </c>
    </row>
    <row r="43" spans="1:10" ht="16" x14ac:dyDescent="0.2">
      <c r="A43">
        <v>2321</v>
      </c>
      <c r="B43" t="s">
        <v>5549</v>
      </c>
      <c r="C43" t="s">
        <v>5550</v>
      </c>
      <c r="D43">
        <v>2321</v>
      </c>
      <c r="E43" s="3">
        <v>0</v>
      </c>
      <c r="F43" s="3">
        <v>116314.31999999991</v>
      </c>
      <c r="G43" s="3">
        <v>0</v>
      </c>
      <c r="H43" s="3">
        <v>116080.5599999999</v>
      </c>
      <c r="I43" s="3">
        <v>-116080.5599999999</v>
      </c>
      <c r="J43" s="3">
        <v>-116314.31999999991</v>
      </c>
    </row>
    <row r="44" spans="1:10" ht="16" x14ac:dyDescent="0.2">
      <c r="A44">
        <v>2322</v>
      </c>
      <c r="B44" t="s">
        <v>5551</v>
      </c>
      <c r="C44" t="s">
        <v>5552</v>
      </c>
      <c r="D44">
        <v>2322</v>
      </c>
      <c r="E44" s="3">
        <v>842.6</v>
      </c>
      <c r="F44" s="3">
        <v>107691.65</v>
      </c>
      <c r="G44" s="3">
        <v>0</v>
      </c>
      <c r="H44" s="3">
        <v>106889.95</v>
      </c>
      <c r="I44" s="3">
        <v>-106889.95</v>
      </c>
      <c r="J44" s="3">
        <v>-106849.05</v>
      </c>
    </row>
    <row r="45" spans="1:10" ht="16" x14ac:dyDescent="0.2">
      <c r="A45">
        <v>2323</v>
      </c>
      <c r="B45" t="s">
        <v>5553</v>
      </c>
      <c r="C45" t="s">
        <v>5554</v>
      </c>
      <c r="D45">
        <v>2323</v>
      </c>
      <c r="E45" s="3">
        <v>302.20999999999998</v>
      </c>
      <c r="F45" s="3">
        <v>84367.499999999985</v>
      </c>
      <c r="G45" s="3">
        <v>0</v>
      </c>
      <c r="H45" s="3">
        <v>84022.369999999981</v>
      </c>
      <c r="I45" s="3">
        <v>-84022.369999999981</v>
      </c>
      <c r="J45" s="3">
        <v>-84065.289999999979</v>
      </c>
    </row>
    <row r="46" spans="1:10" ht="16" x14ac:dyDescent="0.2">
      <c r="A46">
        <v>2331</v>
      </c>
      <c r="B46" t="s">
        <v>5555</v>
      </c>
      <c r="C46" t="s">
        <v>5521</v>
      </c>
      <c r="D46">
        <v>2331</v>
      </c>
      <c r="E46" s="3">
        <v>0</v>
      </c>
      <c r="F46" s="3">
        <v>4818.58</v>
      </c>
      <c r="G46" s="3">
        <v>0</v>
      </c>
      <c r="H46" s="3">
        <v>0</v>
      </c>
      <c r="I46" s="3">
        <v>0</v>
      </c>
      <c r="J46" s="3">
        <v>-4818.58</v>
      </c>
    </row>
    <row r="47" spans="1:10" ht="16" x14ac:dyDescent="0.2">
      <c r="A47">
        <v>2332</v>
      </c>
      <c r="B47" t="s">
        <v>5556</v>
      </c>
      <c r="C47" t="s">
        <v>5557</v>
      </c>
      <c r="D47">
        <v>2332</v>
      </c>
      <c r="E47" s="3">
        <v>0</v>
      </c>
      <c r="F47" s="3">
        <v>6734.3499999999904</v>
      </c>
      <c r="G47" s="3">
        <v>0</v>
      </c>
      <c r="H47" s="3">
        <v>0</v>
      </c>
      <c r="I47" s="3">
        <v>0</v>
      </c>
      <c r="J47" s="3">
        <v>-6734.3499999999904</v>
      </c>
    </row>
    <row r="48" spans="1:10" ht="16" x14ac:dyDescent="0.2">
      <c r="A48">
        <v>2333</v>
      </c>
      <c r="B48" t="s">
        <v>5558</v>
      </c>
      <c r="C48" t="s">
        <v>5539</v>
      </c>
      <c r="D48">
        <v>2333</v>
      </c>
      <c r="E48" s="3">
        <v>0</v>
      </c>
      <c r="F48" s="3">
        <v>5890.5</v>
      </c>
      <c r="G48" s="3">
        <v>0</v>
      </c>
      <c r="H48" s="3">
        <v>0</v>
      </c>
      <c r="I48" s="3">
        <v>0</v>
      </c>
      <c r="J48" s="3">
        <v>-5890.5</v>
      </c>
    </row>
    <row r="49" spans="1:10" ht="16" x14ac:dyDescent="0.2">
      <c r="A49">
        <v>2341</v>
      </c>
      <c r="C49" t="s">
        <v>5559</v>
      </c>
      <c r="D49">
        <v>2341</v>
      </c>
      <c r="E49" s="3">
        <v>0</v>
      </c>
      <c r="F49" s="3">
        <v>8398</v>
      </c>
      <c r="G49" s="3">
        <v>0</v>
      </c>
      <c r="H49" s="3">
        <v>0</v>
      </c>
      <c r="I49" s="3">
        <v>0</v>
      </c>
      <c r="J49" s="3">
        <v>-8398</v>
      </c>
    </row>
    <row r="50" spans="1:10" ht="16" x14ac:dyDescent="0.2">
      <c r="A50">
        <v>2401</v>
      </c>
      <c r="C50" t="s">
        <v>4290</v>
      </c>
      <c r="D50">
        <v>2401</v>
      </c>
      <c r="E50" s="3">
        <v>20759.72</v>
      </c>
      <c r="F50" s="3">
        <v>0</v>
      </c>
      <c r="G50" s="3">
        <v>0</v>
      </c>
      <c r="H50" s="3">
        <v>0</v>
      </c>
      <c r="I50" s="3">
        <v>0</v>
      </c>
      <c r="J50" s="3">
        <v>20759.72</v>
      </c>
    </row>
    <row r="51" spans="1:10" ht="16" x14ac:dyDescent="0.2">
      <c r="A51">
        <v>2411</v>
      </c>
      <c r="C51" t="s">
        <v>5546</v>
      </c>
      <c r="D51">
        <v>2411</v>
      </c>
      <c r="E51" s="3">
        <v>0</v>
      </c>
      <c r="F51" s="3">
        <v>4466.07</v>
      </c>
      <c r="G51" s="3">
        <v>0</v>
      </c>
      <c r="H51" s="3">
        <v>0</v>
      </c>
      <c r="I51" s="3">
        <v>0</v>
      </c>
      <c r="J51" s="3">
        <v>-4466.07</v>
      </c>
    </row>
    <row r="52" spans="1:10" ht="16" x14ac:dyDescent="0.2">
      <c r="A52">
        <v>2412</v>
      </c>
      <c r="C52" t="s">
        <v>5548</v>
      </c>
      <c r="D52">
        <v>2412</v>
      </c>
      <c r="E52" s="3">
        <v>0</v>
      </c>
      <c r="F52" s="3">
        <v>3594.73</v>
      </c>
      <c r="G52" s="3">
        <v>0</v>
      </c>
      <c r="H52" s="3">
        <v>0</v>
      </c>
      <c r="I52" s="3">
        <v>0</v>
      </c>
      <c r="J52" s="3">
        <v>-3594.73</v>
      </c>
    </row>
    <row r="53" spans="1:10" ht="16" x14ac:dyDescent="0.2">
      <c r="A53">
        <v>2421</v>
      </c>
      <c r="C53" t="s">
        <v>5520</v>
      </c>
      <c r="D53">
        <v>2421</v>
      </c>
      <c r="E53" s="3">
        <v>0</v>
      </c>
      <c r="F53" s="3">
        <v>1054.8</v>
      </c>
      <c r="G53" s="3">
        <v>0</v>
      </c>
      <c r="H53" s="3">
        <v>1054.8</v>
      </c>
      <c r="I53" s="3">
        <v>-1054.8</v>
      </c>
      <c r="J53" s="3">
        <v>-1054.8</v>
      </c>
    </row>
    <row r="54" spans="1:10" ht="16" x14ac:dyDescent="0.2">
      <c r="A54">
        <v>2422</v>
      </c>
      <c r="C54" t="s">
        <v>5535</v>
      </c>
      <c r="D54">
        <v>2422</v>
      </c>
      <c r="E54" s="3">
        <v>0</v>
      </c>
      <c r="F54" s="3">
        <v>10332.870000000001</v>
      </c>
      <c r="G54" s="3">
        <v>0</v>
      </c>
      <c r="H54" s="3">
        <v>10332.870000000001</v>
      </c>
      <c r="I54" s="3">
        <v>-10332.870000000001</v>
      </c>
      <c r="J54" s="3">
        <v>-10332.870000000001</v>
      </c>
    </row>
    <row r="55" spans="1:10" ht="16" x14ac:dyDescent="0.2">
      <c r="A55">
        <v>2432</v>
      </c>
      <c r="C55" t="s">
        <v>5557</v>
      </c>
      <c r="D55">
        <v>2432</v>
      </c>
      <c r="E55" s="3">
        <v>0</v>
      </c>
      <c r="F55" s="3">
        <v>534.92000000000007</v>
      </c>
      <c r="G55" s="3">
        <v>0</v>
      </c>
      <c r="H55" s="3">
        <v>0</v>
      </c>
      <c r="I55" s="3">
        <v>0</v>
      </c>
      <c r="J55" s="3">
        <v>-534.92000000000007</v>
      </c>
    </row>
    <row r="56" spans="1:10" ht="16" x14ac:dyDescent="0.2">
      <c r="A56">
        <v>2441</v>
      </c>
      <c r="E56" s="3">
        <v>0</v>
      </c>
      <c r="F56" s="3">
        <v>721.81</v>
      </c>
      <c r="G56" s="3">
        <v>0</v>
      </c>
      <c r="H56" s="3">
        <v>0</v>
      </c>
      <c r="I56" s="3">
        <v>0</v>
      </c>
      <c r="J56" s="3">
        <v>-721.81</v>
      </c>
    </row>
    <row r="57" spans="1:10" ht="16" x14ac:dyDescent="0.2">
      <c r="E57" s="3">
        <v>0</v>
      </c>
      <c r="F57" s="3">
        <v>35.92</v>
      </c>
      <c r="G57" s="3">
        <v>0</v>
      </c>
      <c r="H57" s="3">
        <v>-441000.15999999992</v>
      </c>
      <c r="I57" s="3">
        <v>441000.15999999992</v>
      </c>
      <c r="J57" s="3">
        <v>-35.92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6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5560</v>
      </c>
      <c r="B1" s="1" t="s">
        <v>5561</v>
      </c>
      <c r="C1" s="1" t="s">
        <v>5562</v>
      </c>
      <c r="D1" s="1" t="s">
        <v>5563</v>
      </c>
      <c r="E1" s="1" t="s">
        <v>5564</v>
      </c>
      <c r="F1" s="1" t="s">
        <v>5565</v>
      </c>
      <c r="G1" s="1" t="s">
        <v>5566</v>
      </c>
    </row>
    <row r="2" spans="1:7" ht="16" x14ac:dyDescent="0.2">
      <c r="A2">
        <v>340</v>
      </c>
      <c r="B2" t="s">
        <v>52</v>
      </c>
      <c r="C2" t="s">
        <v>53</v>
      </c>
      <c r="E2" s="3">
        <v>1</v>
      </c>
      <c r="F2" s="3">
        <v>379.83</v>
      </c>
      <c r="G2" s="3">
        <v>378.83</v>
      </c>
    </row>
    <row r="3" spans="1:7" ht="16" x14ac:dyDescent="0.2">
      <c r="A3">
        <v>405</v>
      </c>
      <c r="B3" t="s">
        <v>52</v>
      </c>
      <c r="C3" t="s">
        <v>53</v>
      </c>
      <c r="E3" s="3">
        <v>3</v>
      </c>
      <c r="F3" s="3">
        <v>8743.98</v>
      </c>
      <c r="G3" s="3">
        <v>8740.98</v>
      </c>
    </row>
    <row r="4" spans="1:7" ht="16" x14ac:dyDescent="0.2">
      <c r="A4">
        <v>561</v>
      </c>
      <c r="B4" t="s">
        <v>52</v>
      </c>
      <c r="C4" t="s">
        <v>53</v>
      </c>
      <c r="E4" s="3">
        <v>-229.94000000000139</v>
      </c>
      <c r="F4" s="3">
        <v>4775.3099999999986</v>
      </c>
      <c r="G4" s="3">
        <v>5005.2500000000009</v>
      </c>
    </row>
    <row r="5" spans="1:7" ht="16" x14ac:dyDescent="0.2">
      <c r="A5">
        <v>562</v>
      </c>
      <c r="B5" t="s">
        <v>52</v>
      </c>
      <c r="C5" t="s">
        <v>53</v>
      </c>
      <c r="E5" s="3">
        <v>-918.50000000000091</v>
      </c>
      <c r="F5" s="3">
        <v>6669.3200000000006</v>
      </c>
      <c r="G5" s="3">
        <v>7587.8200000000024</v>
      </c>
    </row>
    <row r="6" spans="1:7" ht="16" x14ac:dyDescent="0.2">
      <c r="A6">
        <v>563</v>
      </c>
      <c r="B6" t="s">
        <v>52</v>
      </c>
      <c r="C6" t="s">
        <v>53</v>
      </c>
      <c r="E6" s="3">
        <v>-238.8</v>
      </c>
      <c r="F6" s="3">
        <v>62.260000000000012</v>
      </c>
      <c r="G6" s="3">
        <v>301.06</v>
      </c>
    </row>
    <row r="7" spans="1:7" ht="16" x14ac:dyDescent="0.2">
      <c r="A7">
        <v>630</v>
      </c>
      <c r="B7" t="s">
        <v>52</v>
      </c>
      <c r="C7" t="s">
        <v>53</v>
      </c>
      <c r="E7" s="3">
        <v>0</v>
      </c>
      <c r="F7" s="3">
        <v>84.33</v>
      </c>
      <c r="G7" s="3">
        <v>84.33</v>
      </c>
    </row>
    <row r="8" spans="1:7" ht="16" x14ac:dyDescent="0.2">
      <c r="A8">
        <v>700</v>
      </c>
      <c r="B8" t="s">
        <v>52</v>
      </c>
      <c r="C8" t="s">
        <v>53</v>
      </c>
      <c r="E8" s="3">
        <v>0</v>
      </c>
      <c r="F8" s="3">
        <v>2103.2199999999998</v>
      </c>
      <c r="G8" s="3">
        <v>2103.2199999999998</v>
      </c>
    </row>
    <row r="9" spans="1:7" ht="16" x14ac:dyDescent="0.2">
      <c r="A9">
        <v>703</v>
      </c>
      <c r="B9" t="s">
        <v>52</v>
      </c>
      <c r="C9" t="s">
        <v>53</v>
      </c>
      <c r="E9" s="3">
        <v>9.0949470177292824E-13</v>
      </c>
      <c r="F9" s="3">
        <v>4885.1000000000004</v>
      </c>
      <c r="G9" s="3">
        <v>4885.0999999999995</v>
      </c>
    </row>
    <row r="10" spans="1:7" ht="16" x14ac:dyDescent="0.2">
      <c r="A10">
        <v>705</v>
      </c>
      <c r="B10" t="s">
        <v>52</v>
      </c>
      <c r="C10" t="s">
        <v>53</v>
      </c>
      <c r="E10" s="3">
        <v>1.455191522836685E-11</v>
      </c>
      <c r="F10" s="3">
        <v>44194.490000000013</v>
      </c>
      <c r="G10" s="3">
        <v>44194.49</v>
      </c>
    </row>
    <row r="11" spans="1:7" ht="16" x14ac:dyDescent="0.2">
      <c r="A11">
        <v>940</v>
      </c>
      <c r="B11" t="s">
        <v>52</v>
      </c>
      <c r="C11" t="s">
        <v>53</v>
      </c>
      <c r="E11" s="3">
        <v>10243.829999999731</v>
      </c>
      <c r="F11" s="3">
        <v>599343.26000000013</v>
      </c>
      <c r="G11" s="3">
        <v>589099.4300000004</v>
      </c>
    </row>
    <row r="12" spans="1:7" ht="16" x14ac:dyDescent="0.2">
      <c r="A12">
        <v>941</v>
      </c>
      <c r="B12" t="s">
        <v>52</v>
      </c>
      <c r="C12" t="s">
        <v>53</v>
      </c>
      <c r="E12" s="3">
        <v>71.350000000000364</v>
      </c>
      <c r="F12" s="3">
        <v>9178.7099999999991</v>
      </c>
      <c r="G12" s="3">
        <v>9107.3599999999988</v>
      </c>
    </row>
    <row r="13" spans="1:7" ht="16" x14ac:dyDescent="0.2">
      <c r="A13">
        <v>942</v>
      </c>
      <c r="B13" t="s">
        <v>52</v>
      </c>
      <c r="C13" t="s">
        <v>53</v>
      </c>
      <c r="E13" s="3">
        <v>-249.5399999999963</v>
      </c>
      <c r="F13" s="3">
        <v>7531.84</v>
      </c>
      <c r="G13" s="3">
        <v>7781.3799999999956</v>
      </c>
    </row>
    <row r="14" spans="1:7" ht="16" x14ac:dyDescent="0.2">
      <c r="A14">
        <v>1700</v>
      </c>
      <c r="B14" t="s">
        <v>52</v>
      </c>
      <c r="C14" t="s">
        <v>203</v>
      </c>
      <c r="E14" s="3">
        <v>-918.12999999999738</v>
      </c>
      <c r="F14" s="3">
        <v>54865.91</v>
      </c>
      <c r="G14" s="3">
        <v>55784.039999999994</v>
      </c>
    </row>
    <row r="15" spans="1:7" ht="16" x14ac:dyDescent="0.2">
      <c r="A15">
        <v>1705</v>
      </c>
      <c r="B15" t="s">
        <v>52</v>
      </c>
      <c r="C15" t="s">
        <v>203</v>
      </c>
      <c r="E15" s="3">
        <v>-1.164153218269348E-10</v>
      </c>
      <c r="F15" s="3">
        <v>156072.2699999999</v>
      </c>
      <c r="G15" s="3">
        <v>156072.26999999999</v>
      </c>
    </row>
    <row r="16" spans="1:7" ht="16" x14ac:dyDescent="0.2">
      <c r="A16">
        <v>1712</v>
      </c>
      <c r="B16" t="s">
        <v>52</v>
      </c>
      <c r="C16" t="s">
        <v>203</v>
      </c>
      <c r="E16" s="3">
        <v>-2.328306436538696E-10</v>
      </c>
      <c r="F16" s="3">
        <v>239795.45</v>
      </c>
      <c r="G16" s="3">
        <v>239795.45000000019</v>
      </c>
    </row>
    <row r="17" spans="1:7" ht="16" x14ac:dyDescent="0.2">
      <c r="A17">
        <v>1730</v>
      </c>
      <c r="B17" t="s">
        <v>52</v>
      </c>
      <c r="C17" t="s">
        <v>203</v>
      </c>
      <c r="E17" s="3">
        <v>-5.2386894822120667E-10</v>
      </c>
      <c r="F17" s="3">
        <v>453390.68999999989</v>
      </c>
      <c r="G17" s="3">
        <v>453390.69000000041</v>
      </c>
    </row>
    <row r="18" spans="1:7" ht="16" x14ac:dyDescent="0.2">
      <c r="A18">
        <v>1800</v>
      </c>
      <c r="B18" t="s">
        <v>52</v>
      </c>
      <c r="C18" t="s">
        <v>203</v>
      </c>
      <c r="E18" s="3">
        <v>0</v>
      </c>
      <c r="F18" s="3">
        <v>261.69</v>
      </c>
      <c r="G18" s="3">
        <v>261.69</v>
      </c>
    </row>
    <row r="19" spans="1:7" ht="16" x14ac:dyDescent="0.2">
      <c r="A19">
        <v>2000</v>
      </c>
      <c r="B19" t="s">
        <v>49</v>
      </c>
      <c r="C19" t="s">
        <v>105</v>
      </c>
      <c r="D19" t="s">
        <v>51</v>
      </c>
      <c r="E19" s="3">
        <v>-446.08</v>
      </c>
      <c r="F19" s="3">
        <v>0</v>
      </c>
      <c r="G19" s="3">
        <v>446.08</v>
      </c>
    </row>
    <row r="20" spans="1:7" ht="16" x14ac:dyDescent="0.2">
      <c r="A20">
        <v>2400</v>
      </c>
      <c r="B20" t="s">
        <v>49</v>
      </c>
      <c r="C20" t="s">
        <v>105</v>
      </c>
      <c r="D20" t="s">
        <v>51</v>
      </c>
      <c r="E20" s="3">
        <v>-2686.57</v>
      </c>
      <c r="F20" s="3">
        <v>0</v>
      </c>
      <c r="G20" s="3">
        <v>2686.57</v>
      </c>
    </row>
    <row r="21" spans="1:7" ht="16" x14ac:dyDescent="0.2">
      <c r="A21">
        <v>2500</v>
      </c>
      <c r="B21" t="s">
        <v>49</v>
      </c>
      <c r="C21" t="s">
        <v>50</v>
      </c>
      <c r="D21" t="s">
        <v>51</v>
      </c>
      <c r="E21" s="3">
        <v>8740.98</v>
      </c>
      <c r="F21" s="3">
        <v>8740.98</v>
      </c>
      <c r="G21" s="3">
        <v>0</v>
      </c>
    </row>
    <row r="22" spans="1:7" ht="16" x14ac:dyDescent="0.2">
      <c r="A22">
        <v>2501</v>
      </c>
      <c r="B22" t="s">
        <v>49</v>
      </c>
      <c r="C22" t="s">
        <v>50</v>
      </c>
      <c r="D22" t="s">
        <v>51</v>
      </c>
      <c r="E22" s="3">
        <v>378.83</v>
      </c>
      <c r="F22" s="3">
        <v>378.83</v>
      </c>
      <c r="G22" s="3">
        <v>0</v>
      </c>
    </row>
    <row r="23" spans="1:7" ht="16" x14ac:dyDescent="0.2">
      <c r="A23">
        <v>2510</v>
      </c>
      <c r="B23" t="s">
        <v>49</v>
      </c>
      <c r="C23" t="s">
        <v>50</v>
      </c>
      <c r="D23" t="s">
        <v>51</v>
      </c>
      <c r="E23" s="3">
        <v>8256.7200000000012</v>
      </c>
      <c r="F23" s="3">
        <v>8256.7200000000012</v>
      </c>
      <c r="G23" s="3">
        <v>0</v>
      </c>
    </row>
    <row r="24" spans="1:7" ht="16" x14ac:dyDescent="0.2">
      <c r="A24">
        <v>2551</v>
      </c>
      <c r="B24" t="s">
        <v>49</v>
      </c>
      <c r="C24" t="s">
        <v>50</v>
      </c>
      <c r="D24" t="s">
        <v>51</v>
      </c>
      <c r="E24" s="3">
        <v>345858.35000000021</v>
      </c>
      <c r="F24" s="3">
        <v>348739.94000000018</v>
      </c>
      <c r="G24" s="3">
        <v>2881.59</v>
      </c>
    </row>
    <row r="25" spans="1:7" ht="16" x14ac:dyDescent="0.2">
      <c r="A25">
        <v>2555</v>
      </c>
      <c r="B25" t="s">
        <v>49</v>
      </c>
      <c r="C25" t="s">
        <v>50</v>
      </c>
      <c r="D25" t="s">
        <v>51</v>
      </c>
      <c r="E25" s="3">
        <v>77288.779999999984</v>
      </c>
      <c r="F25" s="3">
        <v>77288.779999999984</v>
      </c>
      <c r="G25" s="3">
        <v>0</v>
      </c>
    </row>
    <row r="26" spans="1:7" ht="16" x14ac:dyDescent="0.2">
      <c r="A26">
        <v>2558</v>
      </c>
      <c r="B26" t="s">
        <v>49</v>
      </c>
      <c r="C26" t="s">
        <v>50</v>
      </c>
      <c r="D26" t="s">
        <v>51</v>
      </c>
      <c r="E26" s="3">
        <v>918.7</v>
      </c>
      <c r="F26" s="3">
        <v>918.7</v>
      </c>
      <c r="G26" s="3">
        <v>0</v>
      </c>
    </row>
    <row r="27" spans="1:7" ht="16" x14ac:dyDescent="0.2">
      <c r="A27">
        <v>2560</v>
      </c>
      <c r="B27" t="s">
        <v>49</v>
      </c>
      <c r="C27" t="s">
        <v>50</v>
      </c>
      <c r="D27" t="s">
        <v>51</v>
      </c>
      <c r="E27" s="3">
        <v>1491.4</v>
      </c>
      <c r="F27" s="3">
        <v>1491.4</v>
      </c>
      <c r="G27" s="3">
        <v>0</v>
      </c>
    </row>
    <row r="28" spans="1:7" ht="16" x14ac:dyDescent="0.2">
      <c r="A28">
        <v>2561</v>
      </c>
      <c r="B28" t="s">
        <v>49</v>
      </c>
      <c r="C28" t="s">
        <v>50</v>
      </c>
      <c r="D28" t="s">
        <v>51</v>
      </c>
      <c r="E28" s="3">
        <v>4596.8099999999986</v>
      </c>
      <c r="F28" s="3">
        <v>4596.8099999999986</v>
      </c>
      <c r="G28" s="3">
        <v>0</v>
      </c>
    </row>
    <row r="29" spans="1:7" ht="16" x14ac:dyDescent="0.2">
      <c r="A29">
        <v>2562</v>
      </c>
      <c r="B29" t="s">
        <v>49</v>
      </c>
      <c r="C29" t="s">
        <v>50</v>
      </c>
      <c r="D29" t="s">
        <v>51</v>
      </c>
      <c r="E29" s="3">
        <v>3622.88</v>
      </c>
      <c r="F29" s="3">
        <v>3622.88</v>
      </c>
      <c r="G29" s="3">
        <v>0</v>
      </c>
    </row>
    <row r="30" spans="1:7" ht="16" x14ac:dyDescent="0.2">
      <c r="A30">
        <v>2563</v>
      </c>
      <c r="B30" t="s">
        <v>49</v>
      </c>
      <c r="C30" t="s">
        <v>50</v>
      </c>
      <c r="D30" t="s">
        <v>51</v>
      </c>
      <c r="E30" s="3">
        <v>8096.55</v>
      </c>
      <c r="F30" s="3">
        <v>8096.55</v>
      </c>
      <c r="G30" s="3">
        <v>0</v>
      </c>
    </row>
    <row r="31" spans="1:7" ht="16" x14ac:dyDescent="0.2">
      <c r="A31">
        <v>2564</v>
      </c>
      <c r="B31" t="s">
        <v>49</v>
      </c>
      <c r="C31" t="s">
        <v>50</v>
      </c>
      <c r="D31" t="s">
        <v>51</v>
      </c>
      <c r="E31" s="3">
        <v>21.9</v>
      </c>
      <c r="F31" s="3">
        <v>21.9</v>
      </c>
      <c r="G31" s="3">
        <v>0</v>
      </c>
    </row>
    <row r="32" spans="1:7" ht="16" x14ac:dyDescent="0.2">
      <c r="A32">
        <v>2660</v>
      </c>
      <c r="B32" t="s">
        <v>49</v>
      </c>
      <c r="C32" t="s">
        <v>50</v>
      </c>
      <c r="D32" t="s">
        <v>51</v>
      </c>
      <c r="E32" s="3">
        <v>254.4</v>
      </c>
      <c r="F32" s="3">
        <v>254.4</v>
      </c>
      <c r="G32" s="3">
        <v>0</v>
      </c>
    </row>
    <row r="33" spans="1:7" ht="16" x14ac:dyDescent="0.2">
      <c r="A33">
        <v>2663</v>
      </c>
      <c r="B33" t="s">
        <v>49</v>
      </c>
      <c r="C33" t="s">
        <v>50</v>
      </c>
      <c r="D33" t="s">
        <v>51</v>
      </c>
      <c r="E33" s="3">
        <v>1200.67</v>
      </c>
      <c r="F33" s="3">
        <v>1200.67</v>
      </c>
      <c r="G33" s="3">
        <v>0</v>
      </c>
    </row>
    <row r="34" spans="1:7" ht="16" x14ac:dyDescent="0.2">
      <c r="A34">
        <v>2701</v>
      </c>
      <c r="B34" t="s">
        <v>49</v>
      </c>
      <c r="C34" t="s">
        <v>50</v>
      </c>
      <c r="D34" t="s">
        <v>51</v>
      </c>
      <c r="E34" s="3">
        <v>1202.06</v>
      </c>
      <c r="F34" s="3">
        <v>1202.06</v>
      </c>
      <c r="G34" s="3">
        <v>0</v>
      </c>
    </row>
    <row r="35" spans="1:7" ht="16" x14ac:dyDescent="0.2">
      <c r="A35">
        <v>2702</v>
      </c>
      <c r="B35" t="s">
        <v>49</v>
      </c>
      <c r="C35" t="s">
        <v>50</v>
      </c>
      <c r="D35" t="s">
        <v>51</v>
      </c>
      <c r="E35" s="3">
        <v>2419.9699999999998</v>
      </c>
      <c r="F35" s="3">
        <v>2419.9699999999998</v>
      </c>
      <c r="G35" s="3">
        <v>0</v>
      </c>
    </row>
    <row r="36" spans="1:7" ht="16" x14ac:dyDescent="0.2">
      <c r="A36">
        <v>2704</v>
      </c>
      <c r="B36" t="s">
        <v>49</v>
      </c>
      <c r="C36" t="s">
        <v>50</v>
      </c>
      <c r="D36" t="s">
        <v>51</v>
      </c>
      <c r="E36" s="3">
        <v>3661</v>
      </c>
      <c r="F36" s="3">
        <v>4105.9399999999996</v>
      </c>
      <c r="G36" s="3">
        <v>444.94</v>
      </c>
    </row>
    <row r="37" spans="1:7" ht="16" x14ac:dyDescent="0.2">
      <c r="A37">
        <v>2705</v>
      </c>
      <c r="B37" t="s">
        <v>49</v>
      </c>
      <c r="C37" t="s">
        <v>50</v>
      </c>
      <c r="D37" t="s">
        <v>51</v>
      </c>
      <c r="E37" s="3">
        <v>1077.47</v>
      </c>
      <c r="F37" s="3">
        <v>1082.8499999999999</v>
      </c>
      <c r="G37" s="3">
        <v>5.38</v>
      </c>
    </row>
    <row r="38" spans="1:7" ht="16" x14ac:dyDescent="0.2">
      <c r="A38">
        <v>2710</v>
      </c>
      <c r="B38" t="s">
        <v>49</v>
      </c>
      <c r="C38" t="s">
        <v>50</v>
      </c>
      <c r="D38" t="s">
        <v>51</v>
      </c>
      <c r="E38" s="3">
        <v>11640.38999999999</v>
      </c>
      <c r="F38" s="3">
        <v>11640.38999999999</v>
      </c>
      <c r="G38" s="3">
        <v>0</v>
      </c>
    </row>
    <row r="39" spans="1:7" ht="16" x14ac:dyDescent="0.2">
      <c r="A39">
        <v>2720</v>
      </c>
      <c r="B39" t="s">
        <v>49</v>
      </c>
      <c r="C39" t="s">
        <v>50</v>
      </c>
      <c r="D39" t="s">
        <v>51</v>
      </c>
      <c r="E39" s="3">
        <v>3767.309999999999</v>
      </c>
      <c r="F39" s="3">
        <v>3784.3199999999988</v>
      </c>
      <c r="G39" s="3">
        <v>17.010000000000002</v>
      </c>
    </row>
    <row r="40" spans="1:7" ht="16" x14ac:dyDescent="0.2">
      <c r="A40">
        <v>2721</v>
      </c>
      <c r="B40" t="s">
        <v>49</v>
      </c>
      <c r="C40" t="s">
        <v>50</v>
      </c>
      <c r="D40" t="s">
        <v>51</v>
      </c>
      <c r="E40" s="3">
        <v>9178.4499999999989</v>
      </c>
      <c r="F40" s="3">
        <v>9178.4499999999989</v>
      </c>
      <c r="G40" s="3">
        <v>0</v>
      </c>
    </row>
    <row r="41" spans="1:7" ht="16" x14ac:dyDescent="0.2">
      <c r="A41">
        <v>2722</v>
      </c>
      <c r="B41" t="s">
        <v>49</v>
      </c>
      <c r="C41" t="s">
        <v>50</v>
      </c>
      <c r="D41" t="s">
        <v>51</v>
      </c>
      <c r="E41" s="3">
        <v>23943.65</v>
      </c>
      <c r="F41" s="3">
        <v>23943.65</v>
      </c>
      <c r="G41" s="3">
        <v>0</v>
      </c>
    </row>
    <row r="42" spans="1:7" ht="16" x14ac:dyDescent="0.2">
      <c r="A42">
        <v>2753</v>
      </c>
      <c r="B42" t="s">
        <v>49</v>
      </c>
      <c r="C42" t="s">
        <v>50</v>
      </c>
      <c r="D42" t="s">
        <v>51</v>
      </c>
      <c r="E42" s="3">
        <v>240</v>
      </c>
      <c r="F42" s="3">
        <v>240</v>
      </c>
      <c r="G42" s="3">
        <v>0</v>
      </c>
    </row>
    <row r="43" spans="1:7" ht="16" x14ac:dyDescent="0.2">
      <c r="A43">
        <v>2802</v>
      </c>
      <c r="B43" t="s">
        <v>49</v>
      </c>
      <c r="C43" t="s">
        <v>50</v>
      </c>
      <c r="D43" t="s">
        <v>51</v>
      </c>
      <c r="E43" s="3">
        <v>59.41</v>
      </c>
      <c r="F43" s="3">
        <v>59.41</v>
      </c>
      <c r="G43" s="3">
        <v>0</v>
      </c>
    </row>
    <row r="44" spans="1:7" ht="16" x14ac:dyDescent="0.2">
      <c r="A44">
        <v>2803</v>
      </c>
      <c r="B44" t="s">
        <v>49</v>
      </c>
      <c r="C44" t="s">
        <v>50</v>
      </c>
      <c r="D44" t="s">
        <v>51</v>
      </c>
      <c r="E44" s="3">
        <v>43.98</v>
      </c>
      <c r="F44" s="3">
        <v>43.98</v>
      </c>
      <c r="G44" s="3">
        <v>0</v>
      </c>
    </row>
    <row r="45" spans="1:7" ht="16" x14ac:dyDescent="0.2">
      <c r="A45">
        <v>2810</v>
      </c>
      <c r="B45" t="s">
        <v>49</v>
      </c>
      <c r="C45" t="s">
        <v>50</v>
      </c>
      <c r="D45" t="s">
        <v>51</v>
      </c>
      <c r="E45" s="3">
        <v>474.91</v>
      </c>
      <c r="F45" s="3">
        <v>474.91</v>
      </c>
      <c r="G45" s="3">
        <v>0</v>
      </c>
    </row>
    <row r="46" spans="1:7" ht="16" x14ac:dyDescent="0.2">
      <c r="A46">
        <v>2894</v>
      </c>
      <c r="B46" t="s">
        <v>49</v>
      </c>
      <c r="C46" t="s">
        <v>50</v>
      </c>
      <c r="D46" t="s">
        <v>51</v>
      </c>
      <c r="E46" s="3">
        <v>18029.080000000002</v>
      </c>
      <c r="F46" s="3">
        <v>18106.43</v>
      </c>
      <c r="G46" s="3">
        <v>77.349999999999994</v>
      </c>
    </row>
    <row r="47" spans="1:7" ht="16" x14ac:dyDescent="0.2">
      <c r="A47">
        <v>2900</v>
      </c>
      <c r="B47" t="s">
        <v>49</v>
      </c>
      <c r="C47" t="s">
        <v>50</v>
      </c>
      <c r="D47" t="s">
        <v>51</v>
      </c>
      <c r="E47" s="3">
        <v>4727.9400000000014</v>
      </c>
      <c r="F47" s="3">
        <v>4727.9400000000014</v>
      </c>
      <c r="G47" s="3">
        <v>0</v>
      </c>
    </row>
    <row r="48" spans="1:7" ht="16" x14ac:dyDescent="0.2">
      <c r="A48">
        <v>3200</v>
      </c>
      <c r="B48" t="s">
        <v>49</v>
      </c>
      <c r="C48" t="s">
        <v>105</v>
      </c>
      <c r="D48" t="s">
        <v>106</v>
      </c>
      <c r="E48" s="3">
        <v>-545609.72</v>
      </c>
      <c r="F48" s="3">
        <v>1749</v>
      </c>
      <c r="G48" s="3">
        <v>547358.71999999997</v>
      </c>
    </row>
    <row r="49" spans="1:7" ht="16" x14ac:dyDescent="0.2">
      <c r="A49">
        <v>3220</v>
      </c>
      <c r="B49" t="s">
        <v>49</v>
      </c>
      <c r="C49" t="s">
        <v>105</v>
      </c>
      <c r="D49" t="s">
        <v>106</v>
      </c>
      <c r="E49" s="3">
        <v>-3500</v>
      </c>
      <c r="F49" s="3">
        <v>0</v>
      </c>
      <c r="G49" s="3">
        <v>3500</v>
      </c>
    </row>
    <row r="50" spans="1:7" ht="16" x14ac:dyDescent="0.2">
      <c r="A50">
        <v>3250</v>
      </c>
      <c r="B50" t="s">
        <v>49</v>
      </c>
      <c r="C50" t="s">
        <v>50</v>
      </c>
      <c r="D50" t="s">
        <v>106</v>
      </c>
      <c r="E50" s="3">
        <v>80.509999999999991</v>
      </c>
      <c r="F50" s="3">
        <v>80.509999999999991</v>
      </c>
      <c r="G50" s="3">
        <v>0</v>
      </c>
    </row>
    <row r="51" spans="1:7" ht="16" x14ac:dyDescent="0.2">
      <c r="A51">
        <v>3251</v>
      </c>
      <c r="B51" t="s">
        <v>49</v>
      </c>
      <c r="C51" t="s">
        <v>50</v>
      </c>
      <c r="D51" t="s">
        <v>106</v>
      </c>
      <c r="E51" s="3">
        <v>1648.25</v>
      </c>
      <c r="F51" s="3">
        <v>1648.25</v>
      </c>
      <c r="G51" s="3">
        <v>0</v>
      </c>
    </row>
    <row r="52" spans="1:7" ht="16" x14ac:dyDescent="0.2">
      <c r="A52">
        <v>3270</v>
      </c>
      <c r="B52" t="s">
        <v>49</v>
      </c>
      <c r="C52" t="s">
        <v>50</v>
      </c>
      <c r="D52" t="s">
        <v>106</v>
      </c>
      <c r="E52" s="3">
        <v>2235.5500000000002</v>
      </c>
      <c r="F52" s="3">
        <v>2235.5500000000002</v>
      </c>
      <c r="G52" s="3">
        <v>0</v>
      </c>
    </row>
    <row r="53" spans="1:7" ht="16" x14ac:dyDescent="0.2">
      <c r="A53">
        <v>6565</v>
      </c>
      <c r="B53" t="s">
        <v>49</v>
      </c>
      <c r="C53" t="s">
        <v>105</v>
      </c>
      <c r="D53" t="s">
        <v>749</v>
      </c>
      <c r="E53" s="3">
        <v>-21600.84</v>
      </c>
      <c r="F53" s="3">
        <v>0</v>
      </c>
      <c r="G53" s="3">
        <v>21600.84</v>
      </c>
    </row>
    <row r="54" spans="1:7" ht="16" x14ac:dyDescent="0.2">
      <c r="A54">
        <v>6680</v>
      </c>
      <c r="B54" t="s">
        <v>49</v>
      </c>
      <c r="C54" t="s">
        <v>50</v>
      </c>
      <c r="D54" t="s">
        <v>799</v>
      </c>
      <c r="E54" s="3">
        <v>461.9</v>
      </c>
      <c r="F54" s="3">
        <v>461.9</v>
      </c>
      <c r="G54" s="3">
        <v>0</v>
      </c>
    </row>
    <row r="55" spans="1:7" ht="16" x14ac:dyDescent="0.2">
      <c r="A55">
        <v>6700</v>
      </c>
      <c r="B55" t="s">
        <v>49</v>
      </c>
      <c r="C55" t="s">
        <v>50</v>
      </c>
      <c r="D55" t="s">
        <v>799</v>
      </c>
      <c r="E55" s="3">
        <v>16204.84</v>
      </c>
      <c r="F55" s="3">
        <v>16204.84</v>
      </c>
      <c r="G55" s="3">
        <v>0</v>
      </c>
    </row>
    <row r="56" spans="1:7" ht="16" x14ac:dyDescent="0.2">
      <c r="A56">
        <v>6750</v>
      </c>
      <c r="B56" t="s">
        <v>49</v>
      </c>
      <c r="C56" t="s">
        <v>50</v>
      </c>
      <c r="D56" t="s">
        <v>799</v>
      </c>
      <c r="E56" s="3">
        <v>3370.9099999999989</v>
      </c>
      <c r="F56" s="3">
        <v>3370.9099999999989</v>
      </c>
      <c r="G56" s="3">
        <v>0</v>
      </c>
    </row>
    <row r="57" spans="1:7" ht="16" x14ac:dyDescent="0.2">
      <c r="A57">
        <v>6751</v>
      </c>
      <c r="B57" t="s">
        <v>49</v>
      </c>
      <c r="C57" t="s">
        <v>50</v>
      </c>
      <c r="D57" t="s">
        <v>799</v>
      </c>
      <c r="E57" s="3">
        <v>100.13</v>
      </c>
      <c r="F57" s="3">
        <v>100.13</v>
      </c>
      <c r="G57" s="3">
        <v>0</v>
      </c>
    </row>
    <row r="58" spans="1:7" ht="16" x14ac:dyDescent="0.2">
      <c r="A58">
        <v>6800</v>
      </c>
      <c r="B58" t="s">
        <v>49</v>
      </c>
      <c r="C58" t="s">
        <v>50</v>
      </c>
      <c r="D58" t="s">
        <v>799</v>
      </c>
      <c r="E58" s="3">
        <v>63</v>
      </c>
      <c r="F58" s="3">
        <v>63</v>
      </c>
      <c r="G58" s="3">
        <v>0</v>
      </c>
    </row>
    <row r="59" spans="1:7" ht="16" x14ac:dyDescent="0.2">
      <c r="A59">
        <v>6815</v>
      </c>
      <c r="B59" t="s">
        <v>49</v>
      </c>
      <c r="C59" t="s">
        <v>50</v>
      </c>
      <c r="D59" t="s">
        <v>799</v>
      </c>
      <c r="E59" s="3">
        <v>22</v>
      </c>
      <c r="F59" s="3">
        <v>22</v>
      </c>
      <c r="G59" s="3">
        <v>0</v>
      </c>
    </row>
    <row r="60" spans="1:7" ht="16" x14ac:dyDescent="0.2">
      <c r="A60">
        <v>6821</v>
      </c>
      <c r="B60" t="s">
        <v>49</v>
      </c>
      <c r="C60" t="s">
        <v>50</v>
      </c>
      <c r="D60" t="s">
        <v>799</v>
      </c>
      <c r="E60" s="3">
        <v>238</v>
      </c>
      <c r="F60" s="3">
        <v>238</v>
      </c>
      <c r="G60" s="3">
        <v>0</v>
      </c>
    </row>
    <row r="61" spans="1:7" ht="16" x14ac:dyDescent="0.2">
      <c r="A61">
        <v>6822</v>
      </c>
      <c r="B61" t="s">
        <v>49</v>
      </c>
      <c r="C61" t="s">
        <v>50</v>
      </c>
      <c r="D61" t="s">
        <v>799</v>
      </c>
      <c r="E61" s="3">
        <v>440.63</v>
      </c>
      <c r="F61" s="3">
        <v>440.63</v>
      </c>
      <c r="G61" s="3">
        <v>0</v>
      </c>
    </row>
    <row r="62" spans="1:7" ht="16" x14ac:dyDescent="0.2">
      <c r="A62">
        <v>6843</v>
      </c>
      <c r="B62" t="s">
        <v>49</v>
      </c>
      <c r="C62" t="s">
        <v>50</v>
      </c>
      <c r="D62" t="s">
        <v>799</v>
      </c>
      <c r="E62" s="3">
        <v>0.63</v>
      </c>
      <c r="F62" s="3">
        <v>0.63</v>
      </c>
      <c r="G62" s="3">
        <v>0</v>
      </c>
    </row>
    <row r="63" spans="1:7" ht="16" x14ac:dyDescent="0.2">
      <c r="A63">
        <v>6864</v>
      </c>
      <c r="B63" t="s">
        <v>49</v>
      </c>
      <c r="C63" t="s">
        <v>50</v>
      </c>
      <c r="D63" t="s">
        <v>799</v>
      </c>
      <c r="E63" s="3">
        <v>20</v>
      </c>
      <c r="F63" s="3">
        <v>20</v>
      </c>
      <c r="G63" s="3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R863"/>
  <sheetViews>
    <sheetView workbookViewId="0">
      <pane xSplit="6" ySplit="1" topLeftCell="G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9" customWidth="1"/>
    <col min="2" max="2" width="40" customWidth="1"/>
    <col min="3" max="3" width="15" customWidth="1"/>
    <col min="4" max="6" width="5" customWidth="1"/>
    <col min="7" max="8" width="6" customWidth="1"/>
    <col min="13" max="13" width="16" customWidth="1"/>
    <col min="16" max="16" width="12" customWidth="1"/>
    <col min="21" max="22" width="11" customWidth="1"/>
    <col min="24" max="26" width="11" customWidth="1"/>
    <col min="28" max="31" width="11" customWidth="1"/>
    <col min="33" max="35" width="11" customWidth="1"/>
    <col min="37" max="44" width="11" customWidth="1"/>
  </cols>
  <sheetData>
    <row r="1" spans="1:44" x14ac:dyDescent="0.2">
      <c r="A1" s="1" t="s">
        <v>2</v>
      </c>
      <c r="B1" s="1" t="s">
        <v>4</v>
      </c>
      <c r="C1" s="1" t="s">
        <v>5</v>
      </c>
      <c r="D1" s="1" t="s">
        <v>8</v>
      </c>
      <c r="E1" s="1" t="s">
        <v>9</v>
      </c>
      <c r="F1" s="1" t="s">
        <v>13</v>
      </c>
      <c r="G1" s="1" t="s">
        <v>1</v>
      </c>
      <c r="H1" s="1" t="s">
        <v>3</v>
      </c>
      <c r="I1" s="1" t="s">
        <v>20</v>
      </c>
      <c r="J1" s="1" t="s">
        <v>37</v>
      </c>
      <c r="K1" s="1" t="s">
        <v>38</v>
      </c>
      <c r="L1" s="1" t="s">
        <v>10</v>
      </c>
      <c r="M1" s="1" t="s">
        <v>11</v>
      </c>
      <c r="N1" s="1" t="s">
        <v>12</v>
      </c>
      <c r="O1" s="1" t="s">
        <v>14</v>
      </c>
      <c r="P1" s="1" t="s">
        <v>15</v>
      </c>
      <c r="Q1" s="1" t="s">
        <v>16</v>
      </c>
      <c r="R1" s="1" t="s">
        <v>44</v>
      </c>
      <c r="S1" s="1" t="s">
        <v>5567</v>
      </c>
      <c r="U1" s="4" t="s">
        <v>5568</v>
      </c>
      <c r="V1" s="5" t="s">
        <v>5569</v>
      </c>
      <c r="X1" s="4" t="s">
        <v>5570</v>
      </c>
      <c r="Y1" s="6" t="s">
        <v>5571</v>
      </c>
      <c r="Z1" s="5" t="s">
        <v>5572</v>
      </c>
      <c r="AB1" s="4" t="s">
        <v>5573</v>
      </c>
      <c r="AC1" s="6" t="s">
        <v>5574</v>
      </c>
      <c r="AD1" s="6" t="s">
        <v>5575</v>
      </c>
      <c r="AE1" s="5" t="s">
        <v>5576</v>
      </c>
      <c r="AG1" s="4" t="s">
        <v>5577</v>
      </c>
      <c r="AH1" s="6" t="s">
        <v>5578</v>
      </c>
      <c r="AI1" s="5" t="s">
        <v>5579</v>
      </c>
      <c r="AK1" s="4" t="s">
        <v>5580</v>
      </c>
      <c r="AL1" s="6" t="s">
        <v>5581</v>
      </c>
      <c r="AM1" s="6" t="s">
        <v>5582</v>
      </c>
      <c r="AN1" s="6" t="s">
        <v>5583</v>
      </c>
      <c r="AO1" s="6" t="s">
        <v>5584</v>
      </c>
      <c r="AP1" s="6" t="s">
        <v>5585</v>
      </c>
      <c r="AQ1" s="6" t="s">
        <v>5586</v>
      </c>
      <c r="AR1" s="5" t="s">
        <v>5587</v>
      </c>
    </row>
    <row r="2" spans="1:44" ht="16" x14ac:dyDescent="0.2">
      <c r="A2" s="2">
        <v>44620</v>
      </c>
      <c r="B2" t="s">
        <v>202</v>
      </c>
      <c r="C2" s="7">
        <v>1492.04</v>
      </c>
      <c r="D2" t="s">
        <v>104</v>
      </c>
      <c r="E2">
        <v>1730</v>
      </c>
      <c r="F2">
        <v>1712</v>
      </c>
      <c r="G2">
        <v>205</v>
      </c>
      <c r="H2" t="s">
        <v>201</v>
      </c>
      <c r="J2" t="s">
        <v>5588</v>
      </c>
      <c r="L2" t="s">
        <v>52</v>
      </c>
      <c r="M2" t="s">
        <v>203</v>
      </c>
      <c r="O2" t="s">
        <v>52</v>
      </c>
      <c r="P2" t="s">
        <v>203</v>
      </c>
      <c r="R2" t="s">
        <v>66</v>
      </c>
      <c r="S2" t="s">
        <v>5589</v>
      </c>
      <c r="U2" s="8" t="s">
        <v>5590</v>
      </c>
      <c r="V2" s="9">
        <v>1492.04</v>
      </c>
      <c r="X2" s="8" t="s">
        <v>5590</v>
      </c>
      <c r="Y2" t="s">
        <v>5590</v>
      </c>
      <c r="Z2" s="9">
        <v>-1492.04</v>
      </c>
      <c r="AB2" s="8" t="s">
        <v>5590</v>
      </c>
      <c r="AC2" t="s">
        <v>5590</v>
      </c>
      <c r="AD2" t="s">
        <v>5590</v>
      </c>
      <c r="AE2" s="10" t="s">
        <v>5590</v>
      </c>
      <c r="AG2" s="8" t="s">
        <v>5590</v>
      </c>
      <c r="AH2" t="s">
        <v>5590</v>
      </c>
      <c r="AI2" s="10" t="s">
        <v>5590</v>
      </c>
      <c r="AK2" s="8" t="s">
        <v>5590</v>
      </c>
      <c r="AL2" t="s">
        <v>5590</v>
      </c>
      <c r="AM2" t="s">
        <v>5590</v>
      </c>
      <c r="AN2" t="s">
        <v>5590</v>
      </c>
      <c r="AO2" t="s">
        <v>5590</v>
      </c>
      <c r="AP2" t="s">
        <v>5590</v>
      </c>
      <c r="AQ2" t="s">
        <v>5590</v>
      </c>
      <c r="AR2" s="10" t="s">
        <v>5590</v>
      </c>
    </row>
    <row r="3" spans="1:44" ht="16" x14ac:dyDescent="0.2">
      <c r="A3" s="2">
        <v>44620</v>
      </c>
      <c r="B3" t="s">
        <v>205</v>
      </c>
      <c r="C3" s="7">
        <v>198.46</v>
      </c>
      <c r="D3" t="s">
        <v>104</v>
      </c>
      <c r="E3">
        <v>1730</v>
      </c>
      <c r="F3">
        <v>1700</v>
      </c>
      <c r="G3">
        <v>207</v>
      </c>
      <c r="H3" t="s">
        <v>201</v>
      </c>
      <c r="J3" t="s">
        <v>5588</v>
      </c>
      <c r="L3" t="s">
        <v>52</v>
      </c>
      <c r="M3" t="s">
        <v>203</v>
      </c>
      <c r="O3" t="s">
        <v>52</v>
      </c>
      <c r="P3" t="s">
        <v>203</v>
      </c>
      <c r="R3" t="s">
        <v>66</v>
      </c>
      <c r="S3" t="s">
        <v>5589</v>
      </c>
      <c r="U3" s="8" t="s">
        <v>5590</v>
      </c>
      <c r="V3" s="9">
        <v>198.46</v>
      </c>
      <c r="X3" s="11">
        <v>-198.46</v>
      </c>
      <c r="Y3" t="s">
        <v>5590</v>
      </c>
      <c r="Z3" s="10" t="s">
        <v>5590</v>
      </c>
      <c r="AB3" s="8" t="s">
        <v>5590</v>
      </c>
      <c r="AC3" t="s">
        <v>5590</v>
      </c>
      <c r="AD3" t="s">
        <v>5590</v>
      </c>
      <c r="AE3" s="10" t="s">
        <v>5590</v>
      </c>
      <c r="AG3" s="8" t="s">
        <v>5590</v>
      </c>
      <c r="AH3" t="s">
        <v>5590</v>
      </c>
      <c r="AI3" s="10" t="s">
        <v>5590</v>
      </c>
      <c r="AK3" s="8" t="s">
        <v>5590</v>
      </c>
      <c r="AL3" t="s">
        <v>5590</v>
      </c>
      <c r="AM3" t="s">
        <v>5590</v>
      </c>
      <c r="AN3" t="s">
        <v>5590</v>
      </c>
      <c r="AO3" t="s">
        <v>5590</v>
      </c>
      <c r="AP3" t="s">
        <v>5590</v>
      </c>
      <c r="AQ3" t="s">
        <v>5590</v>
      </c>
      <c r="AR3" s="10" t="s">
        <v>5590</v>
      </c>
    </row>
    <row r="4" spans="1:44" ht="16" x14ac:dyDescent="0.2">
      <c r="A4" s="2">
        <v>44620</v>
      </c>
      <c r="B4" t="s">
        <v>205</v>
      </c>
      <c r="C4" s="7">
        <v>902.04</v>
      </c>
      <c r="D4" t="s">
        <v>104</v>
      </c>
      <c r="E4">
        <v>1730</v>
      </c>
      <c r="F4">
        <v>1705</v>
      </c>
      <c r="G4">
        <v>208</v>
      </c>
      <c r="H4" t="s">
        <v>201</v>
      </c>
      <c r="J4" t="s">
        <v>5588</v>
      </c>
      <c r="L4" t="s">
        <v>52</v>
      </c>
      <c r="M4" t="s">
        <v>203</v>
      </c>
      <c r="O4" t="s">
        <v>52</v>
      </c>
      <c r="P4" t="s">
        <v>203</v>
      </c>
      <c r="R4" t="s">
        <v>66</v>
      </c>
      <c r="S4" t="s">
        <v>5589</v>
      </c>
      <c r="U4" s="8" t="s">
        <v>5590</v>
      </c>
      <c r="V4" s="9">
        <v>902.04</v>
      </c>
      <c r="X4" s="8" t="s">
        <v>5590</v>
      </c>
      <c r="Y4" s="7">
        <v>-902.04</v>
      </c>
      <c r="Z4" s="10" t="s">
        <v>5590</v>
      </c>
      <c r="AB4" s="8" t="s">
        <v>5590</v>
      </c>
      <c r="AC4" t="s">
        <v>5590</v>
      </c>
      <c r="AD4" t="s">
        <v>5590</v>
      </c>
      <c r="AE4" s="10" t="s">
        <v>5590</v>
      </c>
      <c r="AG4" s="8" t="s">
        <v>5590</v>
      </c>
      <c r="AH4" t="s">
        <v>5590</v>
      </c>
      <c r="AI4" s="10" t="s">
        <v>5590</v>
      </c>
      <c r="AK4" s="8" t="s">
        <v>5590</v>
      </c>
      <c r="AL4" t="s">
        <v>5590</v>
      </c>
      <c r="AM4" t="s">
        <v>5590</v>
      </c>
      <c r="AN4" t="s">
        <v>5590</v>
      </c>
      <c r="AO4" t="s">
        <v>5590</v>
      </c>
      <c r="AP4" t="s">
        <v>5590</v>
      </c>
      <c r="AQ4" t="s">
        <v>5590</v>
      </c>
      <c r="AR4" s="10" t="s">
        <v>5590</v>
      </c>
    </row>
    <row r="5" spans="1:44" ht="16" x14ac:dyDescent="0.2">
      <c r="A5" s="2">
        <v>44620</v>
      </c>
      <c r="B5" t="s">
        <v>206</v>
      </c>
      <c r="C5" s="7">
        <v>2120.42</v>
      </c>
      <c r="D5" t="s">
        <v>104</v>
      </c>
      <c r="E5">
        <v>2551</v>
      </c>
      <c r="F5">
        <v>1730</v>
      </c>
      <c r="G5">
        <v>209</v>
      </c>
      <c r="H5" t="s">
        <v>201</v>
      </c>
      <c r="J5" t="s">
        <v>5588</v>
      </c>
      <c r="L5" t="s">
        <v>49</v>
      </c>
      <c r="M5" t="s">
        <v>50</v>
      </c>
      <c r="N5" t="s">
        <v>51</v>
      </c>
      <c r="O5" t="s">
        <v>52</v>
      </c>
      <c r="P5" t="s">
        <v>203</v>
      </c>
      <c r="R5" t="s">
        <v>66</v>
      </c>
      <c r="S5" t="s">
        <v>5589</v>
      </c>
      <c r="U5" s="8" t="s">
        <v>5590</v>
      </c>
      <c r="V5" s="9">
        <v>-2120.42</v>
      </c>
      <c r="X5" s="8" t="s">
        <v>5590</v>
      </c>
      <c r="Y5" t="s">
        <v>5590</v>
      </c>
      <c r="Z5" s="10" t="s">
        <v>5590</v>
      </c>
      <c r="AB5" s="8" t="s">
        <v>5590</v>
      </c>
      <c r="AC5" s="7">
        <v>2120.42</v>
      </c>
      <c r="AD5" t="s">
        <v>5590</v>
      </c>
      <c r="AE5" s="10" t="s">
        <v>5590</v>
      </c>
      <c r="AG5" s="8" t="s">
        <v>5590</v>
      </c>
      <c r="AH5" t="s">
        <v>5590</v>
      </c>
      <c r="AI5" s="10" t="s">
        <v>5590</v>
      </c>
      <c r="AK5" s="8" t="s">
        <v>5590</v>
      </c>
      <c r="AL5" t="s">
        <v>5590</v>
      </c>
      <c r="AM5" t="s">
        <v>5590</v>
      </c>
      <c r="AN5" s="7">
        <v>2120.42</v>
      </c>
      <c r="AO5" t="s">
        <v>5590</v>
      </c>
      <c r="AP5" t="s">
        <v>5590</v>
      </c>
      <c r="AQ5" t="s">
        <v>5590</v>
      </c>
      <c r="AR5" s="10" t="s">
        <v>5590</v>
      </c>
    </row>
    <row r="6" spans="1:44" ht="16" x14ac:dyDescent="0.2">
      <c r="A6" s="2">
        <v>44620</v>
      </c>
      <c r="B6" t="s">
        <v>204</v>
      </c>
      <c r="C6" s="7">
        <v>472.12</v>
      </c>
      <c r="D6" t="s">
        <v>104</v>
      </c>
      <c r="E6">
        <v>2555</v>
      </c>
      <c r="F6">
        <v>1730</v>
      </c>
      <c r="G6">
        <v>206</v>
      </c>
      <c r="H6" t="s">
        <v>201</v>
      </c>
      <c r="J6" t="s">
        <v>5588</v>
      </c>
      <c r="L6" t="s">
        <v>49</v>
      </c>
      <c r="M6" t="s">
        <v>50</v>
      </c>
      <c r="N6" t="s">
        <v>51</v>
      </c>
      <c r="O6" t="s">
        <v>52</v>
      </c>
      <c r="P6" t="s">
        <v>203</v>
      </c>
      <c r="R6" t="s">
        <v>66</v>
      </c>
      <c r="S6" t="s">
        <v>5589</v>
      </c>
      <c r="U6" s="8" t="s">
        <v>5590</v>
      </c>
      <c r="V6" s="9">
        <v>-472.12</v>
      </c>
      <c r="X6" s="8" t="s">
        <v>5590</v>
      </c>
      <c r="Y6" t="s">
        <v>5590</v>
      </c>
      <c r="Z6" s="10" t="s">
        <v>5590</v>
      </c>
      <c r="AB6" s="8" t="s">
        <v>5590</v>
      </c>
      <c r="AC6" t="s">
        <v>5590</v>
      </c>
      <c r="AD6" s="7">
        <v>472.12</v>
      </c>
      <c r="AE6" s="10" t="s">
        <v>5590</v>
      </c>
      <c r="AG6" s="8" t="s">
        <v>5590</v>
      </c>
      <c r="AH6" t="s">
        <v>5590</v>
      </c>
      <c r="AI6" s="10" t="s">
        <v>5590</v>
      </c>
      <c r="AK6" s="8" t="s">
        <v>5590</v>
      </c>
      <c r="AL6" t="s">
        <v>5590</v>
      </c>
      <c r="AM6" t="s">
        <v>5590</v>
      </c>
      <c r="AN6" s="7">
        <v>472.12</v>
      </c>
      <c r="AO6" t="s">
        <v>5590</v>
      </c>
      <c r="AP6" t="s">
        <v>5590</v>
      </c>
      <c r="AQ6" t="s">
        <v>5590</v>
      </c>
      <c r="AR6" s="10" t="s">
        <v>5590</v>
      </c>
    </row>
    <row r="7" spans="1:44" ht="16" x14ac:dyDescent="0.2">
      <c r="A7" s="2">
        <v>44635</v>
      </c>
      <c r="B7" t="s">
        <v>215</v>
      </c>
      <c r="C7" s="7">
        <v>198.46</v>
      </c>
      <c r="D7" t="s">
        <v>48</v>
      </c>
      <c r="E7">
        <v>1700</v>
      </c>
      <c r="F7">
        <v>940</v>
      </c>
      <c r="G7">
        <v>97</v>
      </c>
      <c r="I7" t="s">
        <v>217</v>
      </c>
      <c r="J7" t="s">
        <v>218</v>
      </c>
      <c r="K7" t="s">
        <v>217</v>
      </c>
      <c r="L7" t="s">
        <v>52</v>
      </c>
      <c r="M7" t="s">
        <v>203</v>
      </c>
      <c r="O7" t="s">
        <v>52</v>
      </c>
      <c r="P7" t="s">
        <v>53</v>
      </c>
      <c r="R7" t="s">
        <v>66</v>
      </c>
      <c r="S7" t="s">
        <v>5589</v>
      </c>
      <c r="U7" s="8" t="s">
        <v>5590</v>
      </c>
      <c r="V7" s="10" t="s">
        <v>5590</v>
      </c>
      <c r="X7" s="11">
        <v>198.46</v>
      </c>
      <c r="Y7" t="s">
        <v>5590</v>
      </c>
      <c r="Z7" s="10" t="s">
        <v>5590</v>
      </c>
      <c r="AB7" s="8" t="s">
        <v>5590</v>
      </c>
      <c r="AC7" t="s">
        <v>5590</v>
      </c>
      <c r="AD7" t="s">
        <v>5590</v>
      </c>
      <c r="AE7" s="10" t="s">
        <v>5590</v>
      </c>
      <c r="AG7" s="8" t="s">
        <v>5590</v>
      </c>
      <c r="AH7" t="s">
        <v>5590</v>
      </c>
      <c r="AI7" s="10" t="s">
        <v>5590</v>
      </c>
      <c r="AK7" s="8" t="s">
        <v>5590</v>
      </c>
      <c r="AL7" t="s">
        <v>5590</v>
      </c>
      <c r="AM7" t="s">
        <v>5590</v>
      </c>
      <c r="AN7" t="s">
        <v>5590</v>
      </c>
      <c r="AO7" t="s">
        <v>5590</v>
      </c>
      <c r="AP7" t="s">
        <v>5590</v>
      </c>
      <c r="AQ7" t="s">
        <v>5590</v>
      </c>
      <c r="AR7" s="10" t="s">
        <v>5590</v>
      </c>
    </row>
    <row r="8" spans="1:44" ht="16" x14ac:dyDescent="0.2">
      <c r="B8" t="s">
        <v>5591</v>
      </c>
      <c r="U8" s="11">
        <f>SUM(U2:U7)</f>
        <v>0</v>
      </c>
      <c r="V8" s="9">
        <f>SUM(V2:V7)</f>
        <v>0</v>
      </c>
      <c r="X8" s="11">
        <f>SUM(X2:X7)</f>
        <v>0</v>
      </c>
      <c r="Y8" s="12">
        <f>SUM(Y2:Y7)</f>
        <v>-902.04</v>
      </c>
      <c r="Z8" s="9">
        <f>SUM(Z2:Z7)</f>
        <v>-1492.04</v>
      </c>
      <c r="AB8" s="11">
        <f>SUM(AB2:AB7)</f>
        <v>0</v>
      </c>
      <c r="AC8" s="12">
        <f>SUM(AC2:AC7)</f>
        <v>2120.42</v>
      </c>
      <c r="AD8" s="12">
        <f>SUM(AD2:AD7)</f>
        <v>472.12</v>
      </c>
      <c r="AE8" s="9">
        <f>SUM(AE2:AE7)</f>
        <v>0</v>
      </c>
      <c r="AG8" s="11">
        <f>SUM(AG2:AG7)</f>
        <v>0</v>
      </c>
      <c r="AH8" s="12">
        <f>SUM(AH2:AH7)</f>
        <v>0</v>
      </c>
      <c r="AI8" s="9">
        <f>SUM(AI2:AI7)</f>
        <v>0</v>
      </c>
      <c r="AK8" s="11">
        <f t="shared" ref="AK8:AR8" si="0">SUM(AK2:AK7)</f>
        <v>0</v>
      </c>
      <c r="AL8" s="12">
        <f t="shared" si="0"/>
        <v>0</v>
      </c>
      <c r="AM8" s="12">
        <f t="shared" si="0"/>
        <v>0</v>
      </c>
      <c r="AN8" s="12">
        <f t="shared" si="0"/>
        <v>2592.54</v>
      </c>
      <c r="AO8" s="12">
        <f t="shared" si="0"/>
        <v>0</v>
      </c>
      <c r="AP8" s="12">
        <f t="shared" si="0"/>
        <v>0</v>
      </c>
      <c r="AQ8" s="12">
        <f t="shared" si="0"/>
        <v>0</v>
      </c>
      <c r="AR8" s="9">
        <f t="shared" si="0"/>
        <v>0</v>
      </c>
    </row>
    <row r="9" spans="1:44" ht="16" x14ac:dyDescent="0.2">
      <c r="B9" s="3" t="s">
        <v>5592</v>
      </c>
      <c r="U9" s="13">
        <f>U8</f>
        <v>0</v>
      </c>
      <c r="V9" s="14">
        <f>V8</f>
        <v>0</v>
      </c>
      <c r="X9" s="13">
        <f>X8</f>
        <v>0</v>
      </c>
      <c r="Y9" s="15">
        <f>Y8</f>
        <v>-902.04</v>
      </c>
      <c r="Z9" s="14">
        <f>Z8</f>
        <v>-1492.04</v>
      </c>
      <c r="AB9" s="8"/>
      <c r="AE9" s="10"/>
      <c r="AG9" s="8"/>
      <c r="AI9" s="10"/>
      <c r="AK9" s="8"/>
      <c r="AR9" s="10"/>
    </row>
    <row r="10" spans="1:44" x14ac:dyDescent="0.2">
      <c r="U10" s="8"/>
      <c r="V10" s="10"/>
      <c r="X10" s="8"/>
      <c r="Z10" s="10"/>
      <c r="AB10" s="8"/>
      <c r="AE10" s="10"/>
      <c r="AG10" s="8"/>
      <c r="AI10" s="10"/>
      <c r="AK10" s="8"/>
      <c r="AR10" s="10"/>
    </row>
    <row r="11" spans="1:44" ht="16" x14ac:dyDescent="0.2">
      <c r="A11" s="2">
        <v>44631</v>
      </c>
      <c r="B11" t="s">
        <v>211</v>
      </c>
      <c r="C11" s="7">
        <v>902.04</v>
      </c>
      <c r="D11" t="s">
        <v>48</v>
      </c>
      <c r="E11">
        <v>1705</v>
      </c>
      <c r="F11">
        <v>940</v>
      </c>
      <c r="G11">
        <v>96</v>
      </c>
      <c r="I11" t="s">
        <v>213</v>
      </c>
      <c r="J11" t="s">
        <v>214</v>
      </c>
      <c r="K11" t="s">
        <v>213</v>
      </c>
      <c r="L11" t="s">
        <v>52</v>
      </c>
      <c r="M11" t="s">
        <v>203</v>
      </c>
      <c r="O11" t="s">
        <v>52</v>
      </c>
      <c r="P11" t="s">
        <v>53</v>
      </c>
      <c r="R11" t="s">
        <v>66</v>
      </c>
      <c r="S11" t="s">
        <v>5593</v>
      </c>
      <c r="U11" s="8" t="s">
        <v>5590</v>
      </c>
      <c r="V11" s="10" t="s">
        <v>5590</v>
      </c>
      <c r="X11" s="8" t="s">
        <v>5590</v>
      </c>
      <c r="Y11" s="7">
        <v>902.04</v>
      </c>
      <c r="Z11" s="10" t="s">
        <v>5590</v>
      </c>
      <c r="AB11" s="8" t="s">
        <v>5590</v>
      </c>
      <c r="AC11" t="s">
        <v>5590</v>
      </c>
      <c r="AD11" t="s">
        <v>5590</v>
      </c>
      <c r="AE11" s="10" t="s">
        <v>5590</v>
      </c>
      <c r="AG11" s="8" t="s">
        <v>5590</v>
      </c>
      <c r="AH11" t="s">
        <v>5590</v>
      </c>
      <c r="AI11" s="10" t="s">
        <v>5590</v>
      </c>
      <c r="AK11" s="8" t="s">
        <v>5590</v>
      </c>
      <c r="AL11" t="s">
        <v>5590</v>
      </c>
      <c r="AM11" t="s">
        <v>5590</v>
      </c>
      <c r="AN11" t="s">
        <v>5590</v>
      </c>
      <c r="AO11" t="s">
        <v>5590</v>
      </c>
      <c r="AP11" t="s">
        <v>5590</v>
      </c>
      <c r="AQ11" t="s">
        <v>5590</v>
      </c>
      <c r="AR11" s="10" t="s">
        <v>5590</v>
      </c>
    </row>
    <row r="12" spans="1:44" ht="16" x14ac:dyDescent="0.2">
      <c r="A12" s="2">
        <v>44631</v>
      </c>
      <c r="B12" t="s">
        <v>207</v>
      </c>
      <c r="C12" s="7">
        <v>1492.04</v>
      </c>
      <c r="D12" t="s">
        <v>48</v>
      </c>
      <c r="E12">
        <v>1712</v>
      </c>
      <c r="F12">
        <v>940</v>
      </c>
      <c r="G12">
        <v>95</v>
      </c>
      <c r="I12" t="s">
        <v>209</v>
      </c>
      <c r="J12" t="s">
        <v>210</v>
      </c>
      <c r="K12" t="s">
        <v>209</v>
      </c>
      <c r="L12" t="s">
        <v>52</v>
      </c>
      <c r="M12" t="s">
        <v>203</v>
      </c>
      <c r="O12" t="s">
        <v>52</v>
      </c>
      <c r="P12" t="s">
        <v>53</v>
      </c>
      <c r="R12" t="s">
        <v>66</v>
      </c>
      <c r="S12" t="s">
        <v>5593</v>
      </c>
      <c r="U12" s="8" t="s">
        <v>5590</v>
      </c>
      <c r="V12" s="10" t="s">
        <v>5590</v>
      </c>
      <c r="X12" s="8" t="s">
        <v>5590</v>
      </c>
      <c r="Y12" t="s">
        <v>5590</v>
      </c>
      <c r="Z12" s="9">
        <v>1492.04</v>
      </c>
      <c r="AB12" s="8" t="s">
        <v>5590</v>
      </c>
      <c r="AC12" t="s">
        <v>5590</v>
      </c>
      <c r="AD12" t="s">
        <v>5590</v>
      </c>
      <c r="AE12" s="10" t="s">
        <v>5590</v>
      </c>
      <c r="AG12" s="8" t="s">
        <v>5590</v>
      </c>
      <c r="AH12" t="s">
        <v>5590</v>
      </c>
      <c r="AI12" s="10" t="s">
        <v>5590</v>
      </c>
      <c r="AK12" s="8" t="s">
        <v>5590</v>
      </c>
      <c r="AL12" t="s">
        <v>5590</v>
      </c>
      <c r="AM12" t="s">
        <v>5590</v>
      </c>
      <c r="AN12" t="s">
        <v>5590</v>
      </c>
      <c r="AO12" t="s">
        <v>5590</v>
      </c>
      <c r="AP12" t="s">
        <v>5590</v>
      </c>
      <c r="AQ12" t="s">
        <v>5590</v>
      </c>
      <c r="AR12" s="10" t="s">
        <v>5590</v>
      </c>
    </row>
    <row r="13" spans="1:44" ht="16" x14ac:dyDescent="0.2">
      <c r="A13" s="2">
        <v>44641</v>
      </c>
      <c r="B13" t="s">
        <v>207</v>
      </c>
      <c r="C13" s="7">
        <v>1492.04</v>
      </c>
      <c r="D13" t="s">
        <v>48</v>
      </c>
      <c r="E13">
        <v>1712</v>
      </c>
      <c r="F13">
        <v>940</v>
      </c>
      <c r="G13">
        <v>98</v>
      </c>
      <c r="I13" t="s">
        <v>219</v>
      </c>
      <c r="J13" t="s">
        <v>220</v>
      </c>
      <c r="K13" t="s">
        <v>219</v>
      </c>
      <c r="L13" t="s">
        <v>52</v>
      </c>
      <c r="M13" t="s">
        <v>203</v>
      </c>
      <c r="O13" t="s">
        <v>52</v>
      </c>
      <c r="P13" t="s">
        <v>53</v>
      </c>
      <c r="R13" t="s">
        <v>66</v>
      </c>
      <c r="S13" t="s">
        <v>5593</v>
      </c>
      <c r="U13" s="8" t="s">
        <v>5590</v>
      </c>
      <c r="V13" s="10" t="s">
        <v>5590</v>
      </c>
      <c r="X13" s="8" t="s">
        <v>5590</v>
      </c>
      <c r="Y13" t="s">
        <v>5590</v>
      </c>
      <c r="Z13" s="9">
        <v>1492.04</v>
      </c>
      <c r="AB13" s="8" t="s">
        <v>5590</v>
      </c>
      <c r="AC13" t="s">
        <v>5590</v>
      </c>
      <c r="AD13" t="s">
        <v>5590</v>
      </c>
      <c r="AE13" s="10" t="s">
        <v>5590</v>
      </c>
      <c r="AG13" s="8" t="s">
        <v>5590</v>
      </c>
      <c r="AH13" t="s">
        <v>5590</v>
      </c>
      <c r="AI13" s="10" t="s">
        <v>5590</v>
      </c>
      <c r="AK13" s="8" t="s">
        <v>5590</v>
      </c>
      <c r="AL13" t="s">
        <v>5590</v>
      </c>
      <c r="AM13" t="s">
        <v>5590</v>
      </c>
      <c r="AN13" t="s">
        <v>5590</v>
      </c>
      <c r="AO13" t="s">
        <v>5590</v>
      </c>
      <c r="AP13" t="s">
        <v>5590</v>
      </c>
      <c r="AQ13" t="s">
        <v>5590</v>
      </c>
      <c r="AR13" s="10" t="s">
        <v>5590</v>
      </c>
    </row>
    <row r="14" spans="1:44" ht="16" x14ac:dyDescent="0.2">
      <c r="A14" s="2">
        <v>44649</v>
      </c>
      <c r="B14" t="s">
        <v>221</v>
      </c>
      <c r="C14" s="7">
        <v>902.04</v>
      </c>
      <c r="D14" t="s">
        <v>48</v>
      </c>
      <c r="E14">
        <v>1705</v>
      </c>
      <c r="F14">
        <v>940</v>
      </c>
      <c r="G14">
        <v>136</v>
      </c>
      <c r="I14" t="s">
        <v>222</v>
      </c>
      <c r="J14" t="s">
        <v>223</v>
      </c>
      <c r="K14" t="s">
        <v>222</v>
      </c>
      <c r="L14" t="s">
        <v>52</v>
      </c>
      <c r="M14" t="s">
        <v>203</v>
      </c>
      <c r="O14" t="s">
        <v>52</v>
      </c>
      <c r="P14" t="s">
        <v>53</v>
      </c>
      <c r="R14" t="s">
        <v>66</v>
      </c>
      <c r="S14" t="s">
        <v>5593</v>
      </c>
      <c r="U14" s="8" t="s">
        <v>5590</v>
      </c>
      <c r="V14" s="10" t="s">
        <v>5590</v>
      </c>
      <c r="X14" s="8" t="s">
        <v>5590</v>
      </c>
      <c r="Y14" s="7">
        <v>902.04</v>
      </c>
      <c r="Z14" s="10" t="s">
        <v>5590</v>
      </c>
      <c r="AB14" s="8" t="s">
        <v>5590</v>
      </c>
      <c r="AC14" t="s">
        <v>5590</v>
      </c>
      <c r="AD14" t="s">
        <v>5590</v>
      </c>
      <c r="AE14" s="10" t="s">
        <v>5590</v>
      </c>
      <c r="AG14" s="8" t="s">
        <v>5590</v>
      </c>
      <c r="AH14" t="s">
        <v>5590</v>
      </c>
      <c r="AI14" s="10" t="s">
        <v>5590</v>
      </c>
      <c r="AK14" s="8" t="s">
        <v>5590</v>
      </c>
      <c r="AL14" t="s">
        <v>5590</v>
      </c>
      <c r="AM14" t="s">
        <v>5590</v>
      </c>
      <c r="AN14" t="s">
        <v>5590</v>
      </c>
      <c r="AO14" t="s">
        <v>5590</v>
      </c>
      <c r="AP14" t="s">
        <v>5590</v>
      </c>
      <c r="AQ14" t="s">
        <v>5590</v>
      </c>
      <c r="AR14" s="10" t="s">
        <v>5590</v>
      </c>
    </row>
    <row r="15" spans="1:44" ht="16" x14ac:dyDescent="0.2">
      <c r="A15" s="2">
        <v>44651</v>
      </c>
      <c r="B15" t="s">
        <v>205</v>
      </c>
      <c r="C15" s="7">
        <v>902.04</v>
      </c>
      <c r="D15" t="s">
        <v>104</v>
      </c>
      <c r="E15">
        <v>1730</v>
      </c>
      <c r="F15">
        <v>1705</v>
      </c>
      <c r="G15">
        <v>202</v>
      </c>
      <c r="H15" t="s">
        <v>201</v>
      </c>
      <c r="J15" t="s">
        <v>5588</v>
      </c>
      <c r="L15" t="s">
        <v>52</v>
      </c>
      <c r="M15" t="s">
        <v>203</v>
      </c>
      <c r="O15" t="s">
        <v>52</v>
      </c>
      <c r="P15" t="s">
        <v>203</v>
      </c>
      <c r="R15" t="s">
        <v>66</v>
      </c>
      <c r="S15" t="s">
        <v>5593</v>
      </c>
      <c r="U15" s="8" t="s">
        <v>5590</v>
      </c>
      <c r="V15" s="9">
        <v>902.04</v>
      </c>
      <c r="X15" s="8" t="s">
        <v>5590</v>
      </c>
      <c r="Y15" s="7">
        <v>-902.04</v>
      </c>
      <c r="Z15" s="10" t="s">
        <v>5590</v>
      </c>
      <c r="AB15" s="8" t="s">
        <v>5590</v>
      </c>
      <c r="AC15" t="s">
        <v>5590</v>
      </c>
      <c r="AD15" t="s">
        <v>5590</v>
      </c>
      <c r="AE15" s="10" t="s">
        <v>5590</v>
      </c>
      <c r="AG15" s="8" t="s">
        <v>5590</v>
      </c>
      <c r="AH15" t="s">
        <v>5590</v>
      </c>
      <c r="AI15" s="10" t="s">
        <v>5590</v>
      </c>
      <c r="AK15" s="8" t="s">
        <v>5590</v>
      </c>
      <c r="AL15" t="s">
        <v>5590</v>
      </c>
      <c r="AM15" t="s">
        <v>5590</v>
      </c>
      <c r="AN15" t="s">
        <v>5590</v>
      </c>
      <c r="AO15" t="s">
        <v>5590</v>
      </c>
      <c r="AP15" t="s">
        <v>5590</v>
      </c>
      <c r="AQ15" t="s">
        <v>5590</v>
      </c>
      <c r="AR15" s="10" t="s">
        <v>5590</v>
      </c>
    </row>
    <row r="16" spans="1:44" ht="16" x14ac:dyDescent="0.2">
      <c r="A16" s="2">
        <v>44651</v>
      </c>
      <c r="B16" t="s">
        <v>205</v>
      </c>
      <c r="C16" s="7">
        <v>198.46</v>
      </c>
      <c r="D16" t="s">
        <v>104</v>
      </c>
      <c r="E16">
        <v>1730</v>
      </c>
      <c r="F16">
        <v>1700</v>
      </c>
      <c r="G16">
        <v>203</v>
      </c>
      <c r="H16" t="s">
        <v>201</v>
      </c>
      <c r="J16" t="s">
        <v>5588</v>
      </c>
      <c r="L16" t="s">
        <v>52</v>
      </c>
      <c r="M16" t="s">
        <v>203</v>
      </c>
      <c r="O16" t="s">
        <v>52</v>
      </c>
      <c r="P16" t="s">
        <v>203</v>
      </c>
      <c r="R16" t="s">
        <v>66</v>
      </c>
      <c r="S16" t="s">
        <v>5593</v>
      </c>
      <c r="U16" s="8" t="s">
        <v>5590</v>
      </c>
      <c r="V16" s="9">
        <v>198.46</v>
      </c>
      <c r="X16" s="11">
        <v>-198.46</v>
      </c>
      <c r="Y16" t="s">
        <v>5590</v>
      </c>
      <c r="Z16" s="10" t="s">
        <v>5590</v>
      </c>
      <c r="AB16" s="8" t="s">
        <v>5590</v>
      </c>
      <c r="AC16" t="s">
        <v>5590</v>
      </c>
      <c r="AD16" t="s">
        <v>5590</v>
      </c>
      <c r="AE16" s="10" t="s">
        <v>5590</v>
      </c>
      <c r="AG16" s="8" t="s">
        <v>5590</v>
      </c>
      <c r="AH16" t="s">
        <v>5590</v>
      </c>
      <c r="AI16" s="10" t="s">
        <v>5590</v>
      </c>
      <c r="AK16" s="8" t="s">
        <v>5590</v>
      </c>
      <c r="AL16" t="s">
        <v>5590</v>
      </c>
      <c r="AM16" t="s">
        <v>5590</v>
      </c>
      <c r="AN16" t="s">
        <v>5590</v>
      </c>
      <c r="AO16" t="s">
        <v>5590</v>
      </c>
      <c r="AP16" t="s">
        <v>5590</v>
      </c>
      <c r="AQ16" t="s">
        <v>5590</v>
      </c>
      <c r="AR16" s="10" t="s">
        <v>5590</v>
      </c>
    </row>
    <row r="17" spans="1:44" ht="16" x14ac:dyDescent="0.2">
      <c r="A17" s="2">
        <v>44651</v>
      </c>
      <c r="B17" t="s">
        <v>202</v>
      </c>
      <c r="C17" s="7">
        <v>1492.04</v>
      </c>
      <c r="D17" t="s">
        <v>104</v>
      </c>
      <c r="E17">
        <v>1730</v>
      </c>
      <c r="F17">
        <v>1712</v>
      </c>
      <c r="G17">
        <v>204</v>
      </c>
      <c r="H17" t="s">
        <v>201</v>
      </c>
      <c r="J17" t="s">
        <v>5588</v>
      </c>
      <c r="L17" t="s">
        <v>52</v>
      </c>
      <c r="M17" t="s">
        <v>203</v>
      </c>
      <c r="O17" t="s">
        <v>52</v>
      </c>
      <c r="P17" t="s">
        <v>203</v>
      </c>
      <c r="R17" t="s">
        <v>66</v>
      </c>
      <c r="S17" t="s">
        <v>5593</v>
      </c>
      <c r="U17" s="8" t="s">
        <v>5590</v>
      </c>
      <c r="V17" s="9">
        <v>1492.04</v>
      </c>
      <c r="X17" s="8" t="s">
        <v>5590</v>
      </c>
      <c r="Y17" t="s">
        <v>5590</v>
      </c>
      <c r="Z17" s="9">
        <v>-1492.04</v>
      </c>
      <c r="AB17" s="8" t="s">
        <v>5590</v>
      </c>
      <c r="AC17" t="s">
        <v>5590</v>
      </c>
      <c r="AD17" t="s">
        <v>5590</v>
      </c>
      <c r="AE17" s="10" t="s">
        <v>5590</v>
      </c>
      <c r="AG17" s="8" t="s">
        <v>5590</v>
      </c>
      <c r="AH17" t="s">
        <v>5590</v>
      </c>
      <c r="AI17" s="10" t="s">
        <v>5590</v>
      </c>
      <c r="AK17" s="8" t="s">
        <v>5590</v>
      </c>
      <c r="AL17" t="s">
        <v>5590</v>
      </c>
      <c r="AM17" t="s">
        <v>5590</v>
      </c>
      <c r="AN17" t="s">
        <v>5590</v>
      </c>
      <c r="AO17" t="s">
        <v>5590</v>
      </c>
      <c r="AP17" t="s">
        <v>5590</v>
      </c>
      <c r="AQ17" t="s">
        <v>5590</v>
      </c>
      <c r="AR17" s="10" t="s">
        <v>5590</v>
      </c>
    </row>
    <row r="18" spans="1:44" ht="16" x14ac:dyDescent="0.2">
      <c r="A18" s="2">
        <v>44651</v>
      </c>
      <c r="B18" t="s">
        <v>206</v>
      </c>
      <c r="C18" s="7">
        <v>2120.42</v>
      </c>
      <c r="D18" t="s">
        <v>104</v>
      </c>
      <c r="E18">
        <v>2551</v>
      </c>
      <c r="F18">
        <v>1730</v>
      </c>
      <c r="G18">
        <v>201</v>
      </c>
      <c r="H18" t="s">
        <v>201</v>
      </c>
      <c r="J18" t="s">
        <v>5588</v>
      </c>
      <c r="L18" t="s">
        <v>49</v>
      </c>
      <c r="M18" t="s">
        <v>50</v>
      </c>
      <c r="N18" t="s">
        <v>51</v>
      </c>
      <c r="O18" t="s">
        <v>52</v>
      </c>
      <c r="P18" t="s">
        <v>203</v>
      </c>
      <c r="R18" t="s">
        <v>66</v>
      </c>
      <c r="S18" t="s">
        <v>5593</v>
      </c>
      <c r="U18" s="8" t="s">
        <v>5590</v>
      </c>
      <c r="V18" s="9">
        <v>-2120.42</v>
      </c>
      <c r="X18" s="8" t="s">
        <v>5590</v>
      </c>
      <c r="Y18" t="s">
        <v>5590</v>
      </c>
      <c r="Z18" s="10" t="s">
        <v>5590</v>
      </c>
      <c r="AB18" s="8" t="s">
        <v>5590</v>
      </c>
      <c r="AC18" s="7">
        <v>2120.42</v>
      </c>
      <c r="AD18" t="s">
        <v>5590</v>
      </c>
      <c r="AE18" s="10" t="s">
        <v>5590</v>
      </c>
      <c r="AG18" s="8" t="s">
        <v>5590</v>
      </c>
      <c r="AH18" t="s">
        <v>5590</v>
      </c>
      <c r="AI18" s="10" t="s">
        <v>5590</v>
      </c>
      <c r="AK18" s="8" t="s">
        <v>5590</v>
      </c>
      <c r="AL18" t="s">
        <v>5590</v>
      </c>
      <c r="AM18" t="s">
        <v>5590</v>
      </c>
      <c r="AN18" s="7">
        <v>2120.42</v>
      </c>
      <c r="AO18" t="s">
        <v>5590</v>
      </c>
      <c r="AP18" t="s">
        <v>5590</v>
      </c>
      <c r="AQ18" t="s">
        <v>5590</v>
      </c>
      <c r="AR18" s="10" t="s">
        <v>5590</v>
      </c>
    </row>
    <row r="19" spans="1:44" ht="16" x14ac:dyDescent="0.2">
      <c r="A19" s="2">
        <v>44651</v>
      </c>
      <c r="B19" t="s">
        <v>204</v>
      </c>
      <c r="C19" s="7">
        <v>472.12</v>
      </c>
      <c r="D19" t="s">
        <v>104</v>
      </c>
      <c r="E19">
        <v>2555</v>
      </c>
      <c r="F19">
        <v>1730</v>
      </c>
      <c r="G19">
        <v>200</v>
      </c>
      <c r="H19" t="s">
        <v>201</v>
      </c>
      <c r="J19" t="s">
        <v>5588</v>
      </c>
      <c r="L19" t="s">
        <v>49</v>
      </c>
      <c r="M19" t="s">
        <v>50</v>
      </c>
      <c r="N19" t="s">
        <v>51</v>
      </c>
      <c r="O19" t="s">
        <v>52</v>
      </c>
      <c r="P19" t="s">
        <v>203</v>
      </c>
      <c r="R19" t="s">
        <v>66</v>
      </c>
      <c r="S19" t="s">
        <v>5593</v>
      </c>
      <c r="U19" s="8" t="s">
        <v>5590</v>
      </c>
      <c r="V19" s="9">
        <v>-472.12</v>
      </c>
      <c r="X19" s="8" t="s">
        <v>5590</v>
      </c>
      <c r="Y19" t="s">
        <v>5590</v>
      </c>
      <c r="Z19" s="10" t="s">
        <v>5590</v>
      </c>
      <c r="AB19" s="8" t="s">
        <v>5590</v>
      </c>
      <c r="AC19" t="s">
        <v>5590</v>
      </c>
      <c r="AD19" s="7">
        <v>472.12</v>
      </c>
      <c r="AE19" s="10" t="s">
        <v>5590</v>
      </c>
      <c r="AG19" s="8" t="s">
        <v>5590</v>
      </c>
      <c r="AH19" t="s">
        <v>5590</v>
      </c>
      <c r="AI19" s="10" t="s">
        <v>5590</v>
      </c>
      <c r="AK19" s="8" t="s">
        <v>5590</v>
      </c>
      <c r="AL19" t="s">
        <v>5590</v>
      </c>
      <c r="AM19" t="s">
        <v>5590</v>
      </c>
      <c r="AN19" s="7">
        <v>472.12</v>
      </c>
      <c r="AO19" t="s">
        <v>5590</v>
      </c>
      <c r="AP19" t="s">
        <v>5590</v>
      </c>
      <c r="AQ19" t="s">
        <v>5590</v>
      </c>
      <c r="AR19" s="10" t="s">
        <v>5590</v>
      </c>
    </row>
    <row r="20" spans="1:44" ht="16" x14ac:dyDescent="0.2">
      <c r="A20" s="2">
        <v>44665</v>
      </c>
      <c r="B20" t="s">
        <v>215</v>
      </c>
      <c r="C20" s="7">
        <v>198.46</v>
      </c>
      <c r="D20" t="s">
        <v>48</v>
      </c>
      <c r="E20">
        <v>1700</v>
      </c>
      <c r="F20">
        <v>940</v>
      </c>
      <c r="G20">
        <v>150</v>
      </c>
      <c r="I20" t="s">
        <v>237</v>
      </c>
      <c r="J20" t="s">
        <v>238</v>
      </c>
      <c r="K20" t="s">
        <v>237</v>
      </c>
      <c r="L20" t="s">
        <v>52</v>
      </c>
      <c r="M20" t="s">
        <v>203</v>
      </c>
      <c r="O20" t="s">
        <v>52</v>
      </c>
      <c r="P20" t="s">
        <v>53</v>
      </c>
      <c r="R20" t="s">
        <v>66</v>
      </c>
      <c r="S20" t="s">
        <v>5593</v>
      </c>
      <c r="U20" s="8" t="s">
        <v>5590</v>
      </c>
      <c r="V20" s="10" t="s">
        <v>5590</v>
      </c>
      <c r="X20" s="11">
        <v>198.46</v>
      </c>
      <c r="Y20" t="s">
        <v>5590</v>
      </c>
      <c r="Z20" s="10" t="s">
        <v>5590</v>
      </c>
      <c r="AB20" s="8" t="s">
        <v>5590</v>
      </c>
      <c r="AC20" t="s">
        <v>5590</v>
      </c>
      <c r="AD20" t="s">
        <v>5590</v>
      </c>
      <c r="AE20" s="10" t="s">
        <v>5590</v>
      </c>
      <c r="AG20" s="8" t="s">
        <v>5590</v>
      </c>
      <c r="AH20" t="s">
        <v>5590</v>
      </c>
      <c r="AI20" s="10" t="s">
        <v>5590</v>
      </c>
      <c r="AK20" s="8" t="s">
        <v>5590</v>
      </c>
      <c r="AL20" t="s">
        <v>5590</v>
      </c>
      <c r="AM20" t="s">
        <v>5590</v>
      </c>
      <c r="AN20" t="s">
        <v>5590</v>
      </c>
      <c r="AO20" t="s">
        <v>5590</v>
      </c>
      <c r="AP20" t="s">
        <v>5590</v>
      </c>
      <c r="AQ20" t="s">
        <v>5590</v>
      </c>
      <c r="AR20" s="10" t="s">
        <v>5590</v>
      </c>
    </row>
    <row r="21" spans="1:44" ht="16" x14ac:dyDescent="0.2">
      <c r="B21" t="s">
        <v>5591</v>
      </c>
      <c r="U21" s="11">
        <f>SUM(U11:U20)</f>
        <v>0</v>
      </c>
      <c r="V21" s="9">
        <f>SUM(V11:V20)</f>
        <v>0</v>
      </c>
      <c r="X21" s="11">
        <f>SUM(X11:X20)</f>
        <v>0</v>
      </c>
      <c r="Y21" s="12">
        <f>SUM(Y11:Y20)</f>
        <v>902.04</v>
      </c>
      <c r="Z21" s="9">
        <f>SUM(Z11:Z20)</f>
        <v>1492.04</v>
      </c>
      <c r="AB21" s="11">
        <f>SUM(AB11:AB20)</f>
        <v>0</v>
      </c>
      <c r="AC21" s="12">
        <f>SUM(AC11:AC20)</f>
        <v>2120.42</v>
      </c>
      <c r="AD21" s="12">
        <f>SUM(AD11:AD20)</f>
        <v>472.12</v>
      </c>
      <c r="AE21" s="9">
        <f>SUM(AE11:AE20)</f>
        <v>0</v>
      </c>
      <c r="AG21" s="11">
        <f>SUM(AG11:AG20)</f>
        <v>0</v>
      </c>
      <c r="AH21" s="12">
        <f>SUM(AH11:AH20)</f>
        <v>0</v>
      </c>
      <c r="AI21" s="9">
        <f>SUM(AI11:AI20)</f>
        <v>0</v>
      </c>
      <c r="AK21" s="11">
        <f t="shared" ref="AK21:AR21" si="1">SUM(AK11:AK20)</f>
        <v>0</v>
      </c>
      <c r="AL21" s="12">
        <f t="shared" si="1"/>
        <v>0</v>
      </c>
      <c r="AM21" s="12">
        <f t="shared" si="1"/>
        <v>0</v>
      </c>
      <c r="AN21" s="12">
        <f t="shared" si="1"/>
        <v>2592.54</v>
      </c>
      <c r="AO21" s="12">
        <f t="shared" si="1"/>
        <v>0</v>
      </c>
      <c r="AP21" s="12">
        <f t="shared" si="1"/>
        <v>0</v>
      </c>
      <c r="AQ21" s="12">
        <f t="shared" si="1"/>
        <v>0</v>
      </c>
      <c r="AR21" s="9">
        <f t="shared" si="1"/>
        <v>0</v>
      </c>
    </row>
    <row r="22" spans="1:44" ht="16" x14ac:dyDescent="0.2">
      <c r="B22" s="3" t="s">
        <v>5592</v>
      </c>
      <c r="U22" s="13">
        <f>U21+U9</f>
        <v>0</v>
      </c>
      <c r="V22" s="14">
        <f>V21+V9</f>
        <v>0</v>
      </c>
      <c r="X22" s="13">
        <f>X21+X9</f>
        <v>0</v>
      </c>
      <c r="Y22" s="15">
        <f>Y21+Y9</f>
        <v>0</v>
      </c>
      <c r="Z22" s="14">
        <f>Z21+Z9</f>
        <v>0</v>
      </c>
      <c r="AB22" s="8"/>
      <c r="AE22" s="10"/>
      <c r="AG22" s="8"/>
      <c r="AI22" s="10"/>
      <c r="AK22" s="8"/>
      <c r="AR22" s="10"/>
    </row>
    <row r="23" spans="1:44" x14ac:dyDescent="0.2">
      <c r="U23" s="8"/>
      <c r="V23" s="10"/>
      <c r="X23" s="8"/>
      <c r="Z23" s="10"/>
      <c r="AB23" s="8"/>
      <c r="AE23" s="10"/>
      <c r="AG23" s="8"/>
      <c r="AI23" s="10"/>
      <c r="AK23" s="8"/>
      <c r="AR23" s="10"/>
    </row>
    <row r="24" spans="1:44" ht="16" x14ac:dyDescent="0.2">
      <c r="A24" s="2">
        <v>44671</v>
      </c>
      <c r="B24" t="s">
        <v>207</v>
      </c>
      <c r="C24" s="7">
        <v>1513.57</v>
      </c>
      <c r="D24" t="s">
        <v>48</v>
      </c>
      <c r="E24">
        <v>1712</v>
      </c>
      <c r="F24">
        <v>940</v>
      </c>
      <c r="G24">
        <v>156</v>
      </c>
      <c r="I24" t="s">
        <v>254</v>
      </c>
      <c r="J24" t="s">
        <v>255</v>
      </c>
      <c r="K24" t="s">
        <v>254</v>
      </c>
      <c r="L24" t="s">
        <v>52</v>
      </c>
      <c r="M24" t="s">
        <v>203</v>
      </c>
      <c r="O24" t="s">
        <v>52</v>
      </c>
      <c r="P24" t="s">
        <v>53</v>
      </c>
      <c r="R24" t="s">
        <v>66</v>
      </c>
      <c r="S24" t="s">
        <v>5594</v>
      </c>
      <c r="U24" s="8" t="s">
        <v>5590</v>
      </c>
      <c r="V24" s="10" t="s">
        <v>5590</v>
      </c>
      <c r="X24" s="8" t="s">
        <v>5590</v>
      </c>
      <c r="Y24" t="s">
        <v>5590</v>
      </c>
      <c r="Z24" s="9">
        <v>1513.57</v>
      </c>
      <c r="AB24" s="8" t="s">
        <v>5590</v>
      </c>
      <c r="AC24" t="s">
        <v>5590</v>
      </c>
      <c r="AD24" t="s">
        <v>5590</v>
      </c>
      <c r="AE24" s="10" t="s">
        <v>5590</v>
      </c>
      <c r="AG24" s="8" t="s">
        <v>5590</v>
      </c>
      <c r="AH24" t="s">
        <v>5590</v>
      </c>
      <c r="AI24" s="10" t="s">
        <v>5590</v>
      </c>
      <c r="AK24" s="8" t="s">
        <v>5590</v>
      </c>
      <c r="AL24" t="s">
        <v>5590</v>
      </c>
      <c r="AM24" t="s">
        <v>5590</v>
      </c>
      <c r="AN24" t="s">
        <v>5590</v>
      </c>
      <c r="AO24" t="s">
        <v>5590</v>
      </c>
      <c r="AP24" t="s">
        <v>5590</v>
      </c>
      <c r="AQ24" t="s">
        <v>5590</v>
      </c>
      <c r="AR24" s="10" t="s">
        <v>5590</v>
      </c>
    </row>
    <row r="25" spans="1:44" ht="16" x14ac:dyDescent="0.2">
      <c r="A25" s="2">
        <v>44678</v>
      </c>
      <c r="B25" t="s">
        <v>256</v>
      </c>
      <c r="C25" s="7">
        <v>918.26</v>
      </c>
      <c r="D25" t="s">
        <v>48</v>
      </c>
      <c r="E25">
        <v>1705</v>
      </c>
      <c r="F25">
        <v>940</v>
      </c>
      <c r="G25">
        <v>162</v>
      </c>
      <c r="I25" t="s">
        <v>258</v>
      </c>
      <c r="J25" t="s">
        <v>259</v>
      </c>
      <c r="K25" t="s">
        <v>258</v>
      </c>
      <c r="L25" t="s">
        <v>52</v>
      </c>
      <c r="M25" t="s">
        <v>203</v>
      </c>
      <c r="O25" t="s">
        <v>52</v>
      </c>
      <c r="P25" t="s">
        <v>53</v>
      </c>
      <c r="R25" t="s">
        <v>66</v>
      </c>
      <c r="S25" t="s">
        <v>5594</v>
      </c>
      <c r="U25" s="8" t="s">
        <v>5590</v>
      </c>
      <c r="V25" s="10" t="s">
        <v>5590</v>
      </c>
      <c r="X25" s="8" t="s">
        <v>5590</v>
      </c>
      <c r="Y25" s="7">
        <v>918.26</v>
      </c>
      <c r="Z25" s="10" t="s">
        <v>5590</v>
      </c>
      <c r="AB25" s="8" t="s">
        <v>5590</v>
      </c>
      <c r="AC25" t="s">
        <v>5590</v>
      </c>
      <c r="AD25" t="s">
        <v>5590</v>
      </c>
      <c r="AE25" s="10" t="s">
        <v>5590</v>
      </c>
      <c r="AG25" s="8" t="s">
        <v>5590</v>
      </c>
      <c r="AH25" t="s">
        <v>5590</v>
      </c>
      <c r="AI25" s="10" t="s">
        <v>5590</v>
      </c>
      <c r="AK25" s="8" t="s">
        <v>5590</v>
      </c>
      <c r="AL25" t="s">
        <v>5590</v>
      </c>
      <c r="AM25" t="s">
        <v>5590</v>
      </c>
      <c r="AN25" t="s">
        <v>5590</v>
      </c>
      <c r="AO25" t="s">
        <v>5590</v>
      </c>
      <c r="AP25" t="s">
        <v>5590</v>
      </c>
      <c r="AQ25" t="s">
        <v>5590</v>
      </c>
      <c r="AR25" s="10" t="s">
        <v>5590</v>
      </c>
    </row>
    <row r="26" spans="1:44" ht="16" x14ac:dyDescent="0.2">
      <c r="A26" s="2">
        <v>44681</v>
      </c>
      <c r="B26" t="s">
        <v>205</v>
      </c>
      <c r="C26" s="7">
        <v>918.26</v>
      </c>
      <c r="D26" t="s">
        <v>104</v>
      </c>
      <c r="E26">
        <v>1730</v>
      </c>
      <c r="F26">
        <v>1705</v>
      </c>
      <c r="G26">
        <v>197</v>
      </c>
      <c r="H26" t="s">
        <v>201</v>
      </c>
      <c r="J26" t="s">
        <v>5588</v>
      </c>
      <c r="L26" t="s">
        <v>52</v>
      </c>
      <c r="M26" t="s">
        <v>203</v>
      </c>
      <c r="O26" t="s">
        <v>52</v>
      </c>
      <c r="P26" t="s">
        <v>203</v>
      </c>
      <c r="R26" t="s">
        <v>66</v>
      </c>
      <c r="S26" t="s">
        <v>5594</v>
      </c>
      <c r="U26" s="8" t="s">
        <v>5590</v>
      </c>
      <c r="V26" s="9">
        <v>918.26</v>
      </c>
      <c r="X26" s="8" t="s">
        <v>5590</v>
      </c>
      <c r="Y26" s="7">
        <v>-918.26</v>
      </c>
      <c r="Z26" s="10" t="s">
        <v>5590</v>
      </c>
      <c r="AB26" s="8" t="s">
        <v>5590</v>
      </c>
      <c r="AC26" t="s">
        <v>5590</v>
      </c>
      <c r="AD26" t="s">
        <v>5590</v>
      </c>
      <c r="AE26" s="10" t="s">
        <v>5590</v>
      </c>
      <c r="AG26" s="8" t="s">
        <v>5590</v>
      </c>
      <c r="AH26" t="s">
        <v>5590</v>
      </c>
      <c r="AI26" s="10" t="s">
        <v>5590</v>
      </c>
      <c r="AK26" s="8" t="s">
        <v>5590</v>
      </c>
      <c r="AL26" t="s">
        <v>5590</v>
      </c>
      <c r="AM26" t="s">
        <v>5590</v>
      </c>
      <c r="AN26" t="s">
        <v>5590</v>
      </c>
      <c r="AO26" t="s">
        <v>5590</v>
      </c>
      <c r="AP26" t="s">
        <v>5590</v>
      </c>
      <c r="AQ26" t="s">
        <v>5590</v>
      </c>
      <c r="AR26" s="10" t="s">
        <v>5590</v>
      </c>
    </row>
    <row r="27" spans="1:44" ht="16" x14ac:dyDescent="0.2">
      <c r="A27" s="2">
        <v>44681</v>
      </c>
      <c r="B27" t="s">
        <v>205</v>
      </c>
      <c r="C27" s="7">
        <v>207.37</v>
      </c>
      <c r="D27" t="s">
        <v>104</v>
      </c>
      <c r="E27">
        <v>1730</v>
      </c>
      <c r="F27">
        <v>1700</v>
      </c>
      <c r="G27">
        <v>198</v>
      </c>
      <c r="H27" t="s">
        <v>201</v>
      </c>
      <c r="J27" t="s">
        <v>5588</v>
      </c>
      <c r="L27" t="s">
        <v>52</v>
      </c>
      <c r="M27" t="s">
        <v>203</v>
      </c>
      <c r="O27" t="s">
        <v>52</v>
      </c>
      <c r="P27" t="s">
        <v>203</v>
      </c>
      <c r="R27" t="s">
        <v>66</v>
      </c>
      <c r="S27" t="s">
        <v>5594</v>
      </c>
      <c r="U27" s="8" t="s">
        <v>5590</v>
      </c>
      <c r="V27" s="9">
        <v>207.37</v>
      </c>
      <c r="X27" s="11">
        <v>-207.37</v>
      </c>
      <c r="Y27" t="s">
        <v>5590</v>
      </c>
      <c r="Z27" s="10" t="s">
        <v>5590</v>
      </c>
      <c r="AB27" s="8" t="s">
        <v>5590</v>
      </c>
      <c r="AC27" t="s">
        <v>5590</v>
      </c>
      <c r="AD27" t="s">
        <v>5590</v>
      </c>
      <c r="AE27" s="10" t="s">
        <v>5590</v>
      </c>
      <c r="AG27" s="8" t="s">
        <v>5590</v>
      </c>
      <c r="AH27" t="s">
        <v>5590</v>
      </c>
      <c r="AI27" s="10" t="s">
        <v>5590</v>
      </c>
      <c r="AK27" s="8" t="s">
        <v>5590</v>
      </c>
      <c r="AL27" t="s">
        <v>5590</v>
      </c>
      <c r="AM27" t="s">
        <v>5590</v>
      </c>
      <c r="AN27" t="s">
        <v>5590</v>
      </c>
      <c r="AO27" t="s">
        <v>5590</v>
      </c>
      <c r="AP27" t="s">
        <v>5590</v>
      </c>
      <c r="AQ27" t="s">
        <v>5590</v>
      </c>
      <c r="AR27" s="10" t="s">
        <v>5590</v>
      </c>
    </row>
    <row r="28" spans="1:44" ht="16" x14ac:dyDescent="0.2">
      <c r="A28" s="2">
        <v>44681</v>
      </c>
      <c r="B28" t="s">
        <v>202</v>
      </c>
      <c r="C28" s="7">
        <v>1513.57</v>
      </c>
      <c r="D28" t="s">
        <v>104</v>
      </c>
      <c r="E28">
        <v>1730</v>
      </c>
      <c r="F28">
        <v>1712</v>
      </c>
      <c r="G28">
        <v>199</v>
      </c>
      <c r="H28" t="s">
        <v>201</v>
      </c>
      <c r="J28" t="s">
        <v>5588</v>
      </c>
      <c r="L28" t="s">
        <v>52</v>
      </c>
      <c r="M28" t="s">
        <v>203</v>
      </c>
      <c r="O28" t="s">
        <v>52</v>
      </c>
      <c r="P28" t="s">
        <v>203</v>
      </c>
      <c r="R28" t="s">
        <v>66</v>
      </c>
      <c r="S28" t="s">
        <v>5594</v>
      </c>
      <c r="U28" s="8" t="s">
        <v>5590</v>
      </c>
      <c r="V28" s="9">
        <v>1513.57</v>
      </c>
      <c r="X28" s="8" t="s">
        <v>5590</v>
      </c>
      <c r="Y28" t="s">
        <v>5590</v>
      </c>
      <c r="Z28" s="9">
        <v>-1513.57</v>
      </c>
      <c r="AB28" s="8" t="s">
        <v>5590</v>
      </c>
      <c r="AC28" t="s">
        <v>5590</v>
      </c>
      <c r="AD28" t="s">
        <v>5590</v>
      </c>
      <c r="AE28" s="10" t="s">
        <v>5590</v>
      </c>
      <c r="AG28" s="8" t="s">
        <v>5590</v>
      </c>
      <c r="AH28" t="s">
        <v>5590</v>
      </c>
      <c r="AI28" s="10" t="s">
        <v>5590</v>
      </c>
      <c r="AK28" s="8" t="s">
        <v>5590</v>
      </c>
      <c r="AL28" t="s">
        <v>5590</v>
      </c>
      <c r="AM28" t="s">
        <v>5590</v>
      </c>
      <c r="AN28" t="s">
        <v>5590</v>
      </c>
      <c r="AO28" t="s">
        <v>5590</v>
      </c>
      <c r="AP28" t="s">
        <v>5590</v>
      </c>
      <c r="AQ28" t="s">
        <v>5590</v>
      </c>
      <c r="AR28" s="10" t="s">
        <v>5590</v>
      </c>
    </row>
    <row r="29" spans="1:44" ht="16" x14ac:dyDescent="0.2">
      <c r="A29" s="2">
        <v>44681</v>
      </c>
      <c r="B29" t="s">
        <v>206</v>
      </c>
      <c r="C29" s="7">
        <v>2158.59</v>
      </c>
      <c r="D29" t="s">
        <v>104</v>
      </c>
      <c r="E29">
        <v>2551</v>
      </c>
      <c r="F29">
        <v>1730</v>
      </c>
      <c r="G29">
        <v>196</v>
      </c>
      <c r="H29" t="s">
        <v>201</v>
      </c>
      <c r="J29" t="s">
        <v>5588</v>
      </c>
      <c r="L29" t="s">
        <v>49</v>
      </c>
      <c r="M29" t="s">
        <v>50</v>
      </c>
      <c r="N29" t="s">
        <v>51</v>
      </c>
      <c r="O29" t="s">
        <v>52</v>
      </c>
      <c r="P29" t="s">
        <v>203</v>
      </c>
      <c r="R29" t="s">
        <v>66</v>
      </c>
      <c r="S29" t="s">
        <v>5594</v>
      </c>
      <c r="U29" s="8" t="s">
        <v>5590</v>
      </c>
      <c r="V29" s="9">
        <v>-2158.59</v>
      </c>
      <c r="X29" s="8" t="s">
        <v>5590</v>
      </c>
      <c r="Y29" t="s">
        <v>5590</v>
      </c>
      <c r="Z29" s="10" t="s">
        <v>5590</v>
      </c>
      <c r="AB29" s="8" t="s">
        <v>5590</v>
      </c>
      <c r="AC29" s="7">
        <v>2158.59</v>
      </c>
      <c r="AD29" t="s">
        <v>5590</v>
      </c>
      <c r="AE29" s="10" t="s">
        <v>5590</v>
      </c>
      <c r="AG29" s="8" t="s">
        <v>5590</v>
      </c>
      <c r="AH29" t="s">
        <v>5590</v>
      </c>
      <c r="AI29" s="10" t="s">
        <v>5590</v>
      </c>
      <c r="AK29" s="8" t="s">
        <v>5590</v>
      </c>
      <c r="AL29" t="s">
        <v>5590</v>
      </c>
      <c r="AM29" t="s">
        <v>5590</v>
      </c>
      <c r="AN29" s="7">
        <v>2158.59</v>
      </c>
      <c r="AO29" t="s">
        <v>5590</v>
      </c>
      <c r="AP29" t="s">
        <v>5590</v>
      </c>
      <c r="AQ29" t="s">
        <v>5590</v>
      </c>
      <c r="AR29" s="10" t="s">
        <v>5590</v>
      </c>
    </row>
    <row r="30" spans="1:44" ht="16" x14ac:dyDescent="0.2">
      <c r="A30" s="2">
        <v>44681</v>
      </c>
      <c r="B30" t="s">
        <v>204</v>
      </c>
      <c r="C30" s="7">
        <v>480.61</v>
      </c>
      <c r="D30" t="s">
        <v>104</v>
      </c>
      <c r="E30">
        <v>2555</v>
      </c>
      <c r="F30">
        <v>1730</v>
      </c>
      <c r="G30">
        <v>195</v>
      </c>
      <c r="H30" t="s">
        <v>201</v>
      </c>
      <c r="J30" t="s">
        <v>5588</v>
      </c>
      <c r="L30" t="s">
        <v>49</v>
      </c>
      <c r="M30" t="s">
        <v>50</v>
      </c>
      <c r="N30" t="s">
        <v>51</v>
      </c>
      <c r="O30" t="s">
        <v>52</v>
      </c>
      <c r="P30" t="s">
        <v>203</v>
      </c>
      <c r="R30" t="s">
        <v>66</v>
      </c>
      <c r="S30" t="s">
        <v>5594</v>
      </c>
      <c r="U30" s="8" t="s">
        <v>5590</v>
      </c>
      <c r="V30" s="9">
        <v>-480.61</v>
      </c>
      <c r="X30" s="8" t="s">
        <v>5590</v>
      </c>
      <c r="Y30" t="s">
        <v>5590</v>
      </c>
      <c r="Z30" s="10" t="s">
        <v>5590</v>
      </c>
      <c r="AB30" s="8" t="s">
        <v>5590</v>
      </c>
      <c r="AC30" t="s">
        <v>5590</v>
      </c>
      <c r="AD30" s="7">
        <v>480.61</v>
      </c>
      <c r="AE30" s="10" t="s">
        <v>5590</v>
      </c>
      <c r="AG30" s="8" t="s">
        <v>5590</v>
      </c>
      <c r="AH30" t="s">
        <v>5590</v>
      </c>
      <c r="AI30" s="10" t="s">
        <v>5590</v>
      </c>
      <c r="AK30" s="8" t="s">
        <v>5590</v>
      </c>
      <c r="AL30" t="s">
        <v>5590</v>
      </c>
      <c r="AM30" t="s">
        <v>5590</v>
      </c>
      <c r="AN30" s="7">
        <v>480.61</v>
      </c>
      <c r="AO30" t="s">
        <v>5590</v>
      </c>
      <c r="AP30" t="s">
        <v>5590</v>
      </c>
      <c r="AQ30" t="s">
        <v>5590</v>
      </c>
      <c r="AR30" s="10" t="s">
        <v>5590</v>
      </c>
    </row>
    <row r="31" spans="1:44" ht="16" x14ac:dyDescent="0.2">
      <c r="A31" s="2">
        <v>44694</v>
      </c>
      <c r="B31" t="s">
        <v>215</v>
      </c>
      <c r="C31" s="7">
        <v>207.37</v>
      </c>
      <c r="D31" t="s">
        <v>48</v>
      </c>
      <c r="E31">
        <v>1700</v>
      </c>
      <c r="F31">
        <v>940</v>
      </c>
      <c r="G31">
        <v>215</v>
      </c>
      <c r="I31" t="s">
        <v>307</v>
      </c>
      <c r="J31" t="s">
        <v>308</v>
      </c>
      <c r="K31" t="s">
        <v>307</v>
      </c>
      <c r="L31" t="s">
        <v>52</v>
      </c>
      <c r="M31" t="s">
        <v>203</v>
      </c>
      <c r="O31" t="s">
        <v>52</v>
      </c>
      <c r="P31" t="s">
        <v>53</v>
      </c>
      <c r="R31" t="s">
        <v>66</v>
      </c>
      <c r="S31" t="s">
        <v>5594</v>
      </c>
      <c r="U31" s="8" t="s">
        <v>5590</v>
      </c>
      <c r="V31" s="10" t="s">
        <v>5590</v>
      </c>
      <c r="X31" s="11">
        <v>207.37</v>
      </c>
      <c r="Y31" t="s">
        <v>5590</v>
      </c>
      <c r="Z31" s="10" t="s">
        <v>5590</v>
      </c>
      <c r="AB31" s="8" t="s">
        <v>5590</v>
      </c>
      <c r="AC31" t="s">
        <v>5590</v>
      </c>
      <c r="AD31" t="s">
        <v>5590</v>
      </c>
      <c r="AE31" s="10" t="s">
        <v>5590</v>
      </c>
      <c r="AG31" s="8" t="s">
        <v>5590</v>
      </c>
      <c r="AH31" t="s">
        <v>5590</v>
      </c>
      <c r="AI31" s="10" t="s">
        <v>5590</v>
      </c>
      <c r="AK31" s="8" t="s">
        <v>5590</v>
      </c>
      <c r="AL31" t="s">
        <v>5590</v>
      </c>
      <c r="AM31" t="s">
        <v>5590</v>
      </c>
      <c r="AN31" t="s">
        <v>5590</v>
      </c>
      <c r="AO31" t="s">
        <v>5590</v>
      </c>
      <c r="AP31" t="s">
        <v>5590</v>
      </c>
      <c r="AQ31" t="s">
        <v>5590</v>
      </c>
      <c r="AR31" s="10" t="s">
        <v>5590</v>
      </c>
    </row>
    <row r="32" spans="1:44" ht="16" x14ac:dyDescent="0.2">
      <c r="B32" t="s">
        <v>5591</v>
      </c>
      <c r="U32" s="11">
        <f>SUM(U24:U31)</f>
        <v>0</v>
      </c>
      <c r="V32" s="9">
        <f>SUM(V24:V31)</f>
        <v>0</v>
      </c>
      <c r="X32" s="11">
        <f>SUM(X24:X31)</f>
        <v>0</v>
      </c>
      <c r="Y32" s="12">
        <f>SUM(Y24:Y31)</f>
        <v>0</v>
      </c>
      <c r="Z32" s="9">
        <f>SUM(Z24:Z31)</f>
        <v>0</v>
      </c>
      <c r="AB32" s="11">
        <f>SUM(AB24:AB31)</f>
        <v>0</v>
      </c>
      <c r="AC32" s="12">
        <f>SUM(AC24:AC31)</f>
        <v>2158.59</v>
      </c>
      <c r="AD32" s="12">
        <f>SUM(AD24:AD31)</f>
        <v>480.61</v>
      </c>
      <c r="AE32" s="9">
        <f>SUM(AE24:AE31)</f>
        <v>0</v>
      </c>
      <c r="AG32" s="11">
        <f>SUM(AG24:AG31)</f>
        <v>0</v>
      </c>
      <c r="AH32" s="12">
        <f>SUM(AH24:AH31)</f>
        <v>0</v>
      </c>
      <c r="AI32" s="9">
        <f>SUM(AI24:AI31)</f>
        <v>0</v>
      </c>
      <c r="AK32" s="11">
        <f t="shared" ref="AK32:AR32" si="2">SUM(AK24:AK31)</f>
        <v>0</v>
      </c>
      <c r="AL32" s="12">
        <f t="shared" si="2"/>
        <v>0</v>
      </c>
      <c r="AM32" s="12">
        <f t="shared" si="2"/>
        <v>0</v>
      </c>
      <c r="AN32" s="12">
        <f t="shared" si="2"/>
        <v>2639.2000000000003</v>
      </c>
      <c r="AO32" s="12">
        <f t="shared" si="2"/>
        <v>0</v>
      </c>
      <c r="AP32" s="12">
        <f t="shared" si="2"/>
        <v>0</v>
      </c>
      <c r="AQ32" s="12">
        <f t="shared" si="2"/>
        <v>0</v>
      </c>
      <c r="AR32" s="9">
        <f t="shared" si="2"/>
        <v>0</v>
      </c>
    </row>
    <row r="33" spans="1:44" ht="16" x14ac:dyDescent="0.2">
      <c r="B33" s="3" t="s">
        <v>5592</v>
      </c>
      <c r="U33" s="13">
        <f>U32+U22</f>
        <v>0</v>
      </c>
      <c r="V33" s="14">
        <f>V32+V22</f>
        <v>0</v>
      </c>
      <c r="X33" s="13">
        <f>X32+X22</f>
        <v>0</v>
      </c>
      <c r="Y33" s="15">
        <f>Y32+Y22</f>
        <v>0</v>
      </c>
      <c r="Z33" s="14">
        <f>Z32+Z22</f>
        <v>0</v>
      </c>
      <c r="AB33" s="8"/>
      <c r="AE33" s="10"/>
      <c r="AG33" s="8"/>
      <c r="AI33" s="10"/>
      <c r="AK33" s="8"/>
      <c r="AR33" s="10"/>
    </row>
    <row r="34" spans="1:44" x14ac:dyDescent="0.2">
      <c r="U34" s="8"/>
      <c r="V34" s="10"/>
      <c r="X34" s="8"/>
      <c r="Z34" s="10"/>
      <c r="AB34" s="8"/>
      <c r="AE34" s="10"/>
      <c r="AG34" s="8"/>
      <c r="AI34" s="10"/>
      <c r="AK34" s="8"/>
      <c r="AR34" s="10"/>
    </row>
    <row r="35" spans="1:44" ht="16" x14ac:dyDescent="0.2">
      <c r="A35" s="2">
        <v>44708</v>
      </c>
      <c r="B35" t="s">
        <v>328</v>
      </c>
      <c r="C35" s="7">
        <v>5131.8900000000003</v>
      </c>
      <c r="D35" t="s">
        <v>48</v>
      </c>
      <c r="E35">
        <v>1712</v>
      </c>
      <c r="F35">
        <v>940</v>
      </c>
      <c r="G35">
        <v>245</v>
      </c>
      <c r="I35" t="s">
        <v>330</v>
      </c>
      <c r="J35" t="s">
        <v>331</v>
      </c>
      <c r="K35" t="s">
        <v>330</v>
      </c>
      <c r="L35" t="s">
        <v>52</v>
      </c>
      <c r="M35" t="s">
        <v>203</v>
      </c>
      <c r="O35" t="s">
        <v>52</v>
      </c>
      <c r="P35" t="s">
        <v>53</v>
      </c>
      <c r="R35" t="s">
        <v>66</v>
      </c>
      <c r="S35" t="s">
        <v>5595</v>
      </c>
      <c r="U35" s="8" t="s">
        <v>5590</v>
      </c>
      <c r="V35" s="10" t="s">
        <v>5590</v>
      </c>
      <c r="X35" s="8" t="s">
        <v>5590</v>
      </c>
      <c r="Y35" t="s">
        <v>5590</v>
      </c>
      <c r="Z35" s="9">
        <v>5131.8900000000003</v>
      </c>
      <c r="AB35" s="8" t="s">
        <v>5590</v>
      </c>
      <c r="AC35" t="s">
        <v>5590</v>
      </c>
      <c r="AD35" t="s">
        <v>5590</v>
      </c>
      <c r="AE35" s="10" t="s">
        <v>5590</v>
      </c>
      <c r="AG35" s="8" t="s">
        <v>5590</v>
      </c>
      <c r="AH35" t="s">
        <v>5590</v>
      </c>
      <c r="AI35" s="10" t="s">
        <v>5590</v>
      </c>
      <c r="AK35" s="8" t="s">
        <v>5590</v>
      </c>
      <c r="AL35" t="s">
        <v>5590</v>
      </c>
      <c r="AM35" t="s">
        <v>5590</v>
      </c>
      <c r="AN35" t="s">
        <v>5590</v>
      </c>
      <c r="AO35" t="s">
        <v>5590</v>
      </c>
      <c r="AP35" t="s">
        <v>5590</v>
      </c>
      <c r="AQ35" t="s">
        <v>5590</v>
      </c>
      <c r="AR35" s="10" t="s">
        <v>5590</v>
      </c>
    </row>
    <row r="36" spans="1:44" ht="16" x14ac:dyDescent="0.2">
      <c r="A36" s="2">
        <v>44712</v>
      </c>
      <c r="B36" t="s">
        <v>256</v>
      </c>
      <c r="C36" s="7">
        <v>2487.06</v>
      </c>
      <c r="D36" t="s">
        <v>48</v>
      </c>
      <c r="E36">
        <v>1705</v>
      </c>
      <c r="F36">
        <v>940</v>
      </c>
      <c r="G36">
        <v>257</v>
      </c>
      <c r="I36" t="s">
        <v>378</v>
      </c>
      <c r="J36" t="s">
        <v>379</v>
      </c>
      <c r="K36" t="s">
        <v>378</v>
      </c>
      <c r="L36" t="s">
        <v>52</v>
      </c>
      <c r="M36" t="s">
        <v>203</v>
      </c>
      <c r="O36" t="s">
        <v>52</v>
      </c>
      <c r="P36" t="s">
        <v>53</v>
      </c>
      <c r="R36" t="s">
        <v>66</v>
      </c>
      <c r="S36" t="s">
        <v>5595</v>
      </c>
      <c r="U36" s="8" t="s">
        <v>5590</v>
      </c>
      <c r="V36" s="10" t="s">
        <v>5590</v>
      </c>
      <c r="X36" s="8" t="s">
        <v>5590</v>
      </c>
      <c r="Y36" s="7">
        <v>2487.06</v>
      </c>
      <c r="Z36" s="10" t="s">
        <v>5590</v>
      </c>
      <c r="AB36" s="8" t="s">
        <v>5590</v>
      </c>
      <c r="AC36" t="s">
        <v>5590</v>
      </c>
      <c r="AD36" t="s">
        <v>5590</v>
      </c>
      <c r="AE36" s="10" t="s">
        <v>5590</v>
      </c>
      <c r="AG36" s="8" t="s">
        <v>5590</v>
      </c>
      <c r="AH36" t="s">
        <v>5590</v>
      </c>
      <c r="AI36" s="10" t="s">
        <v>5590</v>
      </c>
      <c r="AK36" s="8" t="s">
        <v>5590</v>
      </c>
      <c r="AL36" t="s">
        <v>5590</v>
      </c>
      <c r="AM36" t="s">
        <v>5590</v>
      </c>
      <c r="AN36" t="s">
        <v>5590</v>
      </c>
      <c r="AO36" t="s">
        <v>5590</v>
      </c>
      <c r="AP36" t="s">
        <v>5590</v>
      </c>
      <c r="AQ36" t="s">
        <v>5590</v>
      </c>
      <c r="AR36" s="10" t="s">
        <v>5590</v>
      </c>
    </row>
    <row r="37" spans="1:44" ht="16" x14ac:dyDescent="0.2">
      <c r="A37" s="2">
        <v>44712</v>
      </c>
      <c r="B37" t="s">
        <v>205</v>
      </c>
      <c r="C37" s="7">
        <v>769.2</v>
      </c>
      <c r="D37" t="s">
        <v>104</v>
      </c>
      <c r="E37">
        <v>1730</v>
      </c>
      <c r="F37">
        <v>1700</v>
      </c>
      <c r="G37">
        <v>222</v>
      </c>
      <c r="J37" t="s">
        <v>5588</v>
      </c>
      <c r="L37" t="s">
        <v>52</v>
      </c>
      <c r="M37" t="s">
        <v>203</v>
      </c>
      <c r="O37" t="s">
        <v>52</v>
      </c>
      <c r="P37" t="s">
        <v>203</v>
      </c>
      <c r="R37" t="s">
        <v>66</v>
      </c>
      <c r="S37" t="s">
        <v>5595</v>
      </c>
      <c r="U37" s="8" t="s">
        <v>5590</v>
      </c>
      <c r="V37" s="9">
        <v>769.2</v>
      </c>
      <c r="X37" s="11">
        <v>-769.2</v>
      </c>
      <c r="Y37" t="s">
        <v>5590</v>
      </c>
      <c r="Z37" s="10" t="s">
        <v>5590</v>
      </c>
      <c r="AB37" s="8" t="s">
        <v>5590</v>
      </c>
      <c r="AC37" t="s">
        <v>5590</v>
      </c>
      <c r="AD37" t="s">
        <v>5590</v>
      </c>
      <c r="AE37" s="10" t="s">
        <v>5590</v>
      </c>
      <c r="AG37" s="8" t="s">
        <v>5590</v>
      </c>
      <c r="AH37" t="s">
        <v>5590</v>
      </c>
      <c r="AI37" s="10" t="s">
        <v>5590</v>
      </c>
      <c r="AK37" s="8" t="s">
        <v>5590</v>
      </c>
      <c r="AL37" t="s">
        <v>5590</v>
      </c>
      <c r="AM37" t="s">
        <v>5590</v>
      </c>
      <c r="AN37" t="s">
        <v>5590</v>
      </c>
      <c r="AO37" t="s">
        <v>5590</v>
      </c>
      <c r="AP37" t="s">
        <v>5590</v>
      </c>
      <c r="AQ37" t="s">
        <v>5590</v>
      </c>
      <c r="AR37" s="10" t="s">
        <v>5590</v>
      </c>
    </row>
    <row r="38" spans="1:44" ht="16" x14ac:dyDescent="0.2">
      <c r="A38" s="2">
        <v>44712</v>
      </c>
      <c r="B38" t="s">
        <v>370</v>
      </c>
      <c r="C38" s="7">
        <v>2071.29</v>
      </c>
      <c r="D38" t="s">
        <v>104</v>
      </c>
      <c r="E38">
        <v>1730</v>
      </c>
      <c r="F38">
        <v>1705</v>
      </c>
      <c r="G38">
        <v>223</v>
      </c>
      <c r="J38" t="s">
        <v>5588</v>
      </c>
      <c r="L38" t="s">
        <v>52</v>
      </c>
      <c r="M38" t="s">
        <v>203</v>
      </c>
      <c r="O38" t="s">
        <v>52</v>
      </c>
      <c r="P38" t="s">
        <v>203</v>
      </c>
      <c r="R38" t="s">
        <v>66</v>
      </c>
      <c r="S38" t="s">
        <v>5595</v>
      </c>
      <c r="U38" s="8" t="s">
        <v>5590</v>
      </c>
      <c r="V38" s="9">
        <v>2071.29</v>
      </c>
      <c r="X38" s="8" t="s">
        <v>5590</v>
      </c>
      <c r="Y38" s="7">
        <v>-2071.29</v>
      </c>
      <c r="Z38" s="10" t="s">
        <v>5590</v>
      </c>
      <c r="AB38" s="8" t="s">
        <v>5590</v>
      </c>
      <c r="AC38" t="s">
        <v>5590</v>
      </c>
      <c r="AD38" t="s">
        <v>5590</v>
      </c>
      <c r="AE38" s="10" t="s">
        <v>5590</v>
      </c>
      <c r="AG38" s="8" t="s">
        <v>5590</v>
      </c>
      <c r="AH38" t="s">
        <v>5590</v>
      </c>
      <c r="AI38" s="10" t="s">
        <v>5590</v>
      </c>
      <c r="AK38" s="8" t="s">
        <v>5590</v>
      </c>
      <c r="AL38" t="s">
        <v>5590</v>
      </c>
      <c r="AM38" t="s">
        <v>5590</v>
      </c>
      <c r="AN38" t="s">
        <v>5590</v>
      </c>
      <c r="AO38" t="s">
        <v>5590</v>
      </c>
      <c r="AP38" t="s">
        <v>5590</v>
      </c>
      <c r="AQ38" t="s">
        <v>5590</v>
      </c>
      <c r="AR38" s="10" t="s">
        <v>5590</v>
      </c>
    </row>
    <row r="39" spans="1:44" ht="16" x14ac:dyDescent="0.2">
      <c r="A39" s="2">
        <v>44712</v>
      </c>
      <c r="B39" t="s">
        <v>202</v>
      </c>
      <c r="C39" s="7">
        <v>3146.58</v>
      </c>
      <c r="D39" t="s">
        <v>104</v>
      </c>
      <c r="E39">
        <v>1730</v>
      </c>
      <c r="F39">
        <v>1712</v>
      </c>
      <c r="G39">
        <v>224</v>
      </c>
      <c r="J39" t="s">
        <v>5588</v>
      </c>
      <c r="L39" t="s">
        <v>52</v>
      </c>
      <c r="M39" t="s">
        <v>203</v>
      </c>
      <c r="O39" t="s">
        <v>52</v>
      </c>
      <c r="P39" t="s">
        <v>203</v>
      </c>
      <c r="R39" t="s">
        <v>66</v>
      </c>
      <c r="S39" t="s">
        <v>5595</v>
      </c>
      <c r="U39" s="8" t="s">
        <v>5590</v>
      </c>
      <c r="V39" s="9">
        <v>3146.58</v>
      </c>
      <c r="X39" s="8" t="s">
        <v>5590</v>
      </c>
      <c r="Y39" t="s">
        <v>5590</v>
      </c>
      <c r="Z39" s="9">
        <v>-3146.58</v>
      </c>
      <c r="AB39" s="8" t="s">
        <v>5590</v>
      </c>
      <c r="AC39" t="s">
        <v>5590</v>
      </c>
      <c r="AD39" t="s">
        <v>5590</v>
      </c>
      <c r="AE39" s="10" t="s">
        <v>5590</v>
      </c>
      <c r="AG39" s="8" t="s">
        <v>5590</v>
      </c>
      <c r="AH39" t="s">
        <v>5590</v>
      </c>
      <c r="AI39" s="10" t="s">
        <v>5590</v>
      </c>
      <c r="AK39" s="8" t="s">
        <v>5590</v>
      </c>
      <c r="AL39" t="s">
        <v>5590</v>
      </c>
      <c r="AM39" t="s">
        <v>5590</v>
      </c>
      <c r="AN39" t="s">
        <v>5590</v>
      </c>
      <c r="AO39" t="s">
        <v>5590</v>
      </c>
      <c r="AP39" t="s">
        <v>5590</v>
      </c>
      <c r="AQ39" t="s">
        <v>5590</v>
      </c>
      <c r="AR39" s="10" t="s">
        <v>5590</v>
      </c>
    </row>
    <row r="40" spans="1:44" ht="16" x14ac:dyDescent="0.2">
      <c r="A40" s="2">
        <v>44712</v>
      </c>
      <c r="B40" t="s">
        <v>202</v>
      </c>
      <c r="C40" s="7">
        <v>1985.31</v>
      </c>
      <c r="D40" t="s">
        <v>104</v>
      </c>
      <c r="E40">
        <v>1730</v>
      </c>
      <c r="F40">
        <v>1712</v>
      </c>
      <c r="G40">
        <v>227</v>
      </c>
      <c r="J40" t="s">
        <v>5588</v>
      </c>
      <c r="L40" t="s">
        <v>52</v>
      </c>
      <c r="M40" t="s">
        <v>203</v>
      </c>
      <c r="O40" t="s">
        <v>52</v>
      </c>
      <c r="P40" t="s">
        <v>203</v>
      </c>
      <c r="R40" t="s">
        <v>66</v>
      </c>
      <c r="S40" t="s">
        <v>5595</v>
      </c>
      <c r="U40" s="8" t="s">
        <v>5590</v>
      </c>
      <c r="V40" s="9">
        <v>1985.31</v>
      </c>
      <c r="X40" s="8" t="s">
        <v>5590</v>
      </c>
      <c r="Y40" t="s">
        <v>5590</v>
      </c>
      <c r="Z40" s="9">
        <v>-1985.31</v>
      </c>
      <c r="AB40" s="8" t="s">
        <v>5590</v>
      </c>
      <c r="AC40" t="s">
        <v>5590</v>
      </c>
      <c r="AD40" t="s">
        <v>5590</v>
      </c>
      <c r="AE40" s="10" t="s">
        <v>5590</v>
      </c>
      <c r="AG40" s="8" t="s">
        <v>5590</v>
      </c>
      <c r="AH40" t="s">
        <v>5590</v>
      </c>
      <c r="AI40" s="10" t="s">
        <v>5590</v>
      </c>
      <c r="AK40" s="8" t="s">
        <v>5590</v>
      </c>
      <c r="AL40" t="s">
        <v>5590</v>
      </c>
      <c r="AM40" t="s">
        <v>5590</v>
      </c>
      <c r="AN40" t="s">
        <v>5590</v>
      </c>
      <c r="AO40" t="s">
        <v>5590</v>
      </c>
      <c r="AP40" t="s">
        <v>5590</v>
      </c>
      <c r="AQ40" t="s">
        <v>5590</v>
      </c>
      <c r="AR40" s="10" t="s">
        <v>5590</v>
      </c>
    </row>
    <row r="41" spans="1:44" ht="16" x14ac:dyDescent="0.2">
      <c r="A41" s="2">
        <v>44712</v>
      </c>
      <c r="B41" t="s">
        <v>205</v>
      </c>
      <c r="C41" s="7">
        <v>424.01</v>
      </c>
      <c r="D41" t="s">
        <v>104</v>
      </c>
      <c r="E41">
        <v>1730</v>
      </c>
      <c r="F41">
        <v>1700</v>
      </c>
      <c r="G41">
        <v>228</v>
      </c>
      <c r="J41" t="s">
        <v>5588</v>
      </c>
      <c r="L41" t="s">
        <v>52</v>
      </c>
      <c r="M41" t="s">
        <v>203</v>
      </c>
      <c r="O41" t="s">
        <v>52</v>
      </c>
      <c r="P41" t="s">
        <v>203</v>
      </c>
      <c r="R41" t="s">
        <v>66</v>
      </c>
      <c r="S41" t="s">
        <v>5595</v>
      </c>
      <c r="U41" s="8" t="s">
        <v>5590</v>
      </c>
      <c r="V41" s="9">
        <v>424.01</v>
      </c>
      <c r="X41" s="11">
        <v>-424.01</v>
      </c>
      <c r="Y41" t="s">
        <v>5590</v>
      </c>
      <c r="Z41" s="10" t="s">
        <v>5590</v>
      </c>
      <c r="AB41" s="8" t="s">
        <v>5590</v>
      </c>
      <c r="AC41" t="s">
        <v>5590</v>
      </c>
      <c r="AD41" t="s">
        <v>5590</v>
      </c>
      <c r="AE41" s="10" t="s">
        <v>5590</v>
      </c>
      <c r="AG41" s="8" t="s">
        <v>5590</v>
      </c>
      <c r="AH41" t="s">
        <v>5590</v>
      </c>
      <c r="AI41" s="10" t="s">
        <v>5590</v>
      </c>
      <c r="AK41" s="8" t="s">
        <v>5590</v>
      </c>
      <c r="AL41" t="s">
        <v>5590</v>
      </c>
      <c r="AM41" t="s">
        <v>5590</v>
      </c>
      <c r="AN41" t="s">
        <v>5590</v>
      </c>
      <c r="AO41" t="s">
        <v>5590</v>
      </c>
      <c r="AP41" t="s">
        <v>5590</v>
      </c>
      <c r="AQ41" t="s">
        <v>5590</v>
      </c>
      <c r="AR41" s="10" t="s">
        <v>5590</v>
      </c>
    </row>
    <row r="42" spans="1:44" ht="16" x14ac:dyDescent="0.2">
      <c r="A42" s="2">
        <v>44712</v>
      </c>
      <c r="B42" t="s">
        <v>370</v>
      </c>
      <c r="C42" s="7">
        <v>1285.56</v>
      </c>
      <c r="D42" t="s">
        <v>104</v>
      </c>
      <c r="E42">
        <v>1730</v>
      </c>
      <c r="F42">
        <v>1705</v>
      </c>
      <c r="G42">
        <v>229</v>
      </c>
      <c r="J42" t="s">
        <v>5588</v>
      </c>
      <c r="L42" t="s">
        <v>52</v>
      </c>
      <c r="M42" t="s">
        <v>203</v>
      </c>
      <c r="O42" t="s">
        <v>52</v>
      </c>
      <c r="P42" t="s">
        <v>203</v>
      </c>
      <c r="R42" t="s">
        <v>66</v>
      </c>
      <c r="S42" t="s">
        <v>5595</v>
      </c>
      <c r="U42" s="8" t="s">
        <v>5590</v>
      </c>
      <c r="V42" s="9">
        <v>1285.56</v>
      </c>
      <c r="X42" s="8" t="s">
        <v>5590</v>
      </c>
      <c r="Y42" s="7">
        <v>-1285.56</v>
      </c>
      <c r="Z42" s="10" t="s">
        <v>5590</v>
      </c>
      <c r="AB42" s="8" t="s">
        <v>5590</v>
      </c>
      <c r="AC42" t="s">
        <v>5590</v>
      </c>
      <c r="AD42" t="s">
        <v>5590</v>
      </c>
      <c r="AE42" s="10" t="s">
        <v>5590</v>
      </c>
      <c r="AG42" s="8" t="s">
        <v>5590</v>
      </c>
      <c r="AH42" t="s">
        <v>5590</v>
      </c>
      <c r="AI42" s="10" t="s">
        <v>5590</v>
      </c>
      <c r="AK42" s="8" t="s">
        <v>5590</v>
      </c>
      <c r="AL42" t="s">
        <v>5590</v>
      </c>
      <c r="AM42" t="s">
        <v>5590</v>
      </c>
      <c r="AN42" t="s">
        <v>5590</v>
      </c>
      <c r="AO42" t="s">
        <v>5590</v>
      </c>
      <c r="AP42" t="s">
        <v>5590</v>
      </c>
      <c r="AQ42" t="s">
        <v>5590</v>
      </c>
      <c r="AR42" s="10" t="s">
        <v>5590</v>
      </c>
    </row>
    <row r="43" spans="1:44" ht="16" x14ac:dyDescent="0.2">
      <c r="A43" s="2">
        <v>44712</v>
      </c>
      <c r="B43" t="s">
        <v>206</v>
      </c>
      <c r="C43" s="7">
        <v>2847.87</v>
      </c>
      <c r="D43" t="s">
        <v>104</v>
      </c>
      <c r="E43">
        <v>2551</v>
      </c>
      <c r="F43">
        <v>1730</v>
      </c>
      <c r="G43">
        <v>225</v>
      </c>
      <c r="H43" t="s">
        <v>371</v>
      </c>
      <c r="J43" t="s">
        <v>5588</v>
      </c>
      <c r="L43" t="s">
        <v>49</v>
      </c>
      <c r="M43" t="s">
        <v>50</v>
      </c>
      <c r="N43" t="s">
        <v>51</v>
      </c>
      <c r="O43" t="s">
        <v>52</v>
      </c>
      <c r="P43" t="s">
        <v>203</v>
      </c>
      <c r="R43" t="s">
        <v>66</v>
      </c>
      <c r="S43" t="s">
        <v>5595</v>
      </c>
      <c r="U43" s="8" t="s">
        <v>5590</v>
      </c>
      <c r="V43" s="9">
        <v>-2847.87</v>
      </c>
      <c r="X43" s="8" t="s">
        <v>5590</v>
      </c>
      <c r="Y43" t="s">
        <v>5590</v>
      </c>
      <c r="Z43" s="10" t="s">
        <v>5590</v>
      </c>
      <c r="AB43" s="8" t="s">
        <v>5590</v>
      </c>
      <c r="AC43" s="7">
        <v>2847.87</v>
      </c>
      <c r="AD43" t="s">
        <v>5590</v>
      </c>
      <c r="AE43" s="10" t="s">
        <v>5590</v>
      </c>
      <c r="AG43" s="8" t="s">
        <v>5590</v>
      </c>
      <c r="AH43" t="s">
        <v>5590</v>
      </c>
      <c r="AI43" s="10" t="s">
        <v>5590</v>
      </c>
      <c r="AK43" s="8" t="s">
        <v>5590</v>
      </c>
      <c r="AL43" t="s">
        <v>5590</v>
      </c>
      <c r="AM43" t="s">
        <v>5590</v>
      </c>
      <c r="AN43" t="s">
        <v>5590</v>
      </c>
      <c r="AO43" s="7">
        <v>2847.87</v>
      </c>
      <c r="AP43" t="s">
        <v>5590</v>
      </c>
      <c r="AQ43" t="s">
        <v>5590</v>
      </c>
      <c r="AR43" s="10" t="s">
        <v>5590</v>
      </c>
    </row>
    <row r="44" spans="1:44" ht="16" x14ac:dyDescent="0.2">
      <c r="A44" s="2">
        <v>44712</v>
      </c>
      <c r="B44" t="s">
        <v>206</v>
      </c>
      <c r="C44" s="7">
        <v>2046.09</v>
      </c>
      <c r="D44" t="s">
        <v>104</v>
      </c>
      <c r="E44">
        <v>2551</v>
      </c>
      <c r="F44">
        <v>1730</v>
      </c>
      <c r="G44">
        <v>226</v>
      </c>
      <c r="H44" t="s">
        <v>372</v>
      </c>
      <c r="J44" t="s">
        <v>5588</v>
      </c>
      <c r="L44" t="s">
        <v>49</v>
      </c>
      <c r="M44" t="s">
        <v>50</v>
      </c>
      <c r="N44" t="s">
        <v>51</v>
      </c>
      <c r="O44" t="s">
        <v>52</v>
      </c>
      <c r="P44" t="s">
        <v>203</v>
      </c>
      <c r="R44" t="s">
        <v>66</v>
      </c>
      <c r="S44" t="s">
        <v>5595</v>
      </c>
      <c r="U44" s="8" t="s">
        <v>5590</v>
      </c>
      <c r="V44" s="9">
        <v>-2046.09</v>
      </c>
      <c r="X44" s="8" t="s">
        <v>5590</v>
      </c>
      <c r="Y44" t="s">
        <v>5590</v>
      </c>
      <c r="Z44" s="10" t="s">
        <v>5590</v>
      </c>
      <c r="AB44" s="8" t="s">
        <v>5590</v>
      </c>
      <c r="AC44" s="7">
        <v>2046.09</v>
      </c>
      <c r="AD44" t="s">
        <v>5590</v>
      </c>
      <c r="AE44" s="10" t="s">
        <v>5590</v>
      </c>
      <c r="AG44" s="8" t="s">
        <v>5590</v>
      </c>
      <c r="AH44" t="s">
        <v>5590</v>
      </c>
      <c r="AI44" s="10" t="s">
        <v>5590</v>
      </c>
      <c r="AK44" s="8" t="s">
        <v>5590</v>
      </c>
      <c r="AL44" t="s">
        <v>5590</v>
      </c>
      <c r="AM44" t="s">
        <v>5590</v>
      </c>
      <c r="AN44" t="s">
        <v>5590</v>
      </c>
      <c r="AO44" s="7">
        <v>2046.09</v>
      </c>
      <c r="AP44" t="s">
        <v>5590</v>
      </c>
      <c r="AQ44" t="s">
        <v>5590</v>
      </c>
      <c r="AR44" s="10" t="s">
        <v>5590</v>
      </c>
    </row>
    <row r="45" spans="1:44" ht="16" x14ac:dyDescent="0.2">
      <c r="A45" s="2">
        <v>44712</v>
      </c>
      <c r="B45" t="s">
        <v>206</v>
      </c>
      <c r="C45" s="7">
        <v>3022.03</v>
      </c>
      <c r="D45" t="s">
        <v>104</v>
      </c>
      <c r="E45">
        <v>2551</v>
      </c>
      <c r="F45">
        <v>1730</v>
      </c>
      <c r="G45">
        <v>230</v>
      </c>
      <c r="H45" t="s">
        <v>373</v>
      </c>
      <c r="J45" t="s">
        <v>5588</v>
      </c>
      <c r="L45" t="s">
        <v>49</v>
      </c>
      <c r="M45" t="s">
        <v>50</v>
      </c>
      <c r="N45" t="s">
        <v>51</v>
      </c>
      <c r="O45" t="s">
        <v>52</v>
      </c>
      <c r="P45" t="s">
        <v>203</v>
      </c>
      <c r="R45" t="s">
        <v>66</v>
      </c>
      <c r="S45" t="s">
        <v>5595</v>
      </c>
      <c r="U45" s="8" t="s">
        <v>5590</v>
      </c>
      <c r="V45" s="9">
        <v>-3022.03</v>
      </c>
      <c r="X45" s="8" t="s">
        <v>5590</v>
      </c>
      <c r="Y45" t="s">
        <v>5590</v>
      </c>
      <c r="Z45" s="10" t="s">
        <v>5590</v>
      </c>
      <c r="AB45" s="8" t="s">
        <v>5590</v>
      </c>
      <c r="AC45" s="7">
        <v>3022.03</v>
      </c>
      <c r="AD45" t="s">
        <v>5590</v>
      </c>
      <c r="AE45" s="10" t="s">
        <v>5590</v>
      </c>
      <c r="AG45" s="8" t="s">
        <v>5590</v>
      </c>
      <c r="AH45" t="s">
        <v>5590</v>
      </c>
      <c r="AI45" s="10" t="s">
        <v>5590</v>
      </c>
      <c r="AK45" s="8" t="s">
        <v>5590</v>
      </c>
      <c r="AL45" t="s">
        <v>5590</v>
      </c>
      <c r="AM45" t="s">
        <v>5590</v>
      </c>
      <c r="AN45" t="s">
        <v>5590</v>
      </c>
      <c r="AO45" s="7">
        <v>3022.03</v>
      </c>
      <c r="AP45" t="s">
        <v>5590</v>
      </c>
      <c r="AQ45" t="s">
        <v>5590</v>
      </c>
      <c r="AR45" s="10" t="s">
        <v>5590</v>
      </c>
    </row>
    <row r="46" spans="1:44" ht="16" x14ac:dyDescent="0.2">
      <c r="A46" s="2">
        <v>44712</v>
      </c>
      <c r="B46" t="s">
        <v>204</v>
      </c>
      <c r="C46" s="7">
        <v>672.85</v>
      </c>
      <c r="D46" t="s">
        <v>104</v>
      </c>
      <c r="E46">
        <v>2555</v>
      </c>
      <c r="F46">
        <v>1730</v>
      </c>
      <c r="G46">
        <v>231</v>
      </c>
      <c r="H46" t="s">
        <v>373</v>
      </c>
      <c r="J46" t="s">
        <v>5588</v>
      </c>
      <c r="L46" t="s">
        <v>49</v>
      </c>
      <c r="M46" t="s">
        <v>50</v>
      </c>
      <c r="N46" t="s">
        <v>51</v>
      </c>
      <c r="O46" t="s">
        <v>52</v>
      </c>
      <c r="P46" t="s">
        <v>203</v>
      </c>
      <c r="R46" t="s">
        <v>66</v>
      </c>
      <c r="S46" t="s">
        <v>5595</v>
      </c>
      <c r="U46" s="8" t="s">
        <v>5590</v>
      </c>
      <c r="V46" s="9">
        <v>-672.85</v>
      </c>
      <c r="X46" s="8" t="s">
        <v>5590</v>
      </c>
      <c r="Y46" t="s">
        <v>5590</v>
      </c>
      <c r="Z46" s="10" t="s">
        <v>5590</v>
      </c>
      <c r="AB46" s="8" t="s">
        <v>5590</v>
      </c>
      <c r="AC46" t="s">
        <v>5590</v>
      </c>
      <c r="AD46" s="7">
        <v>672.85</v>
      </c>
      <c r="AE46" s="10" t="s">
        <v>5590</v>
      </c>
      <c r="AG46" s="8" t="s">
        <v>5590</v>
      </c>
      <c r="AH46" t="s">
        <v>5590</v>
      </c>
      <c r="AI46" s="10" t="s">
        <v>5590</v>
      </c>
      <c r="AK46" s="8" t="s">
        <v>5590</v>
      </c>
      <c r="AL46" t="s">
        <v>5590</v>
      </c>
      <c r="AM46" t="s">
        <v>5590</v>
      </c>
      <c r="AN46" t="s">
        <v>5590</v>
      </c>
      <c r="AO46" s="7">
        <v>672.85</v>
      </c>
      <c r="AP46" t="s">
        <v>5590</v>
      </c>
      <c r="AQ46" t="s">
        <v>5590</v>
      </c>
      <c r="AR46" s="10" t="s">
        <v>5590</v>
      </c>
    </row>
    <row r="47" spans="1:44" ht="16" x14ac:dyDescent="0.2">
      <c r="A47" s="2">
        <v>44712</v>
      </c>
      <c r="B47" t="s">
        <v>204</v>
      </c>
      <c r="C47" s="7">
        <v>634.07000000000005</v>
      </c>
      <c r="D47" t="s">
        <v>104</v>
      </c>
      <c r="E47">
        <v>2555</v>
      </c>
      <c r="F47">
        <v>1730</v>
      </c>
      <c r="G47">
        <v>232</v>
      </c>
      <c r="H47" t="s">
        <v>371</v>
      </c>
      <c r="J47" t="s">
        <v>5588</v>
      </c>
      <c r="L47" t="s">
        <v>49</v>
      </c>
      <c r="M47" t="s">
        <v>50</v>
      </c>
      <c r="N47" t="s">
        <v>51</v>
      </c>
      <c r="O47" t="s">
        <v>52</v>
      </c>
      <c r="P47" t="s">
        <v>203</v>
      </c>
      <c r="R47" t="s">
        <v>66</v>
      </c>
      <c r="S47" t="s">
        <v>5595</v>
      </c>
      <c r="U47" s="8" t="s">
        <v>5590</v>
      </c>
      <c r="V47" s="9">
        <v>-634.07000000000005</v>
      </c>
      <c r="X47" s="8" t="s">
        <v>5590</v>
      </c>
      <c r="Y47" t="s">
        <v>5590</v>
      </c>
      <c r="Z47" s="10" t="s">
        <v>5590</v>
      </c>
      <c r="AB47" s="8" t="s">
        <v>5590</v>
      </c>
      <c r="AC47" t="s">
        <v>5590</v>
      </c>
      <c r="AD47" s="7">
        <v>634.07000000000005</v>
      </c>
      <c r="AE47" s="10" t="s">
        <v>5590</v>
      </c>
      <c r="AG47" s="8" t="s">
        <v>5590</v>
      </c>
      <c r="AH47" t="s">
        <v>5590</v>
      </c>
      <c r="AI47" s="10" t="s">
        <v>5590</v>
      </c>
      <c r="AK47" s="8" t="s">
        <v>5590</v>
      </c>
      <c r="AL47" t="s">
        <v>5590</v>
      </c>
      <c r="AM47" t="s">
        <v>5590</v>
      </c>
      <c r="AN47" t="s">
        <v>5590</v>
      </c>
      <c r="AO47" s="7">
        <v>634.07000000000005</v>
      </c>
      <c r="AP47" t="s">
        <v>5590</v>
      </c>
      <c r="AQ47" t="s">
        <v>5590</v>
      </c>
      <c r="AR47" s="10" t="s">
        <v>5590</v>
      </c>
    </row>
    <row r="48" spans="1:44" ht="16" x14ac:dyDescent="0.2">
      <c r="A48" s="2">
        <v>44712</v>
      </c>
      <c r="B48" t="s">
        <v>204</v>
      </c>
      <c r="C48" s="7">
        <v>459.04</v>
      </c>
      <c r="D48" t="s">
        <v>104</v>
      </c>
      <c r="E48">
        <v>2555</v>
      </c>
      <c r="F48">
        <v>1730</v>
      </c>
      <c r="G48">
        <v>233</v>
      </c>
      <c r="H48" t="s">
        <v>372</v>
      </c>
      <c r="J48" t="s">
        <v>5588</v>
      </c>
      <c r="L48" t="s">
        <v>49</v>
      </c>
      <c r="M48" t="s">
        <v>50</v>
      </c>
      <c r="N48" t="s">
        <v>51</v>
      </c>
      <c r="O48" t="s">
        <v>52</v>
      </c>
      <c r="P48" t="s">
        <v>203</v>
      </c>
      <c r="R48" t="s">
        <v>66</v>
      </c>
      <c r="S48" t="s">
        <v>5595</v>
      </c>
      <c r="U48" s="8" t="s">
        <v>5590</v>
      </c>
      <c r="V48" s="9">
        <v>-459.04</v>
      </c>
      <c r="X48" s="8" t="s">
        <v>5590</v>
      </c>
      <c r="Y48" t="s">
        <v>5590</v>
      </c>
      <c r="Z48" s="10" t="s">
        <v>5590</v>
      </c>
      <c r="AB48" s="8" t="s">
        <v>5590</v>
      </c>
      <c r="AC48" t="s">
        <v>5590</v>
      </c>
      <c r="AD48" s="7">
        <v>459.04</v>
      </c>
      <c r="AE48" s="10" t="s">
        <v>5590</v>
      </c>
      <c r="AG48" s="8" t="s">
        <v>5590</v>
      </c>
      <c r="AH48" t="s">
        <v>5590</v>
      </c>
      <c r="AI48" s="10" t="s">
        <v>5590</v>
      </c>
      <c r="AK48" s="8" t="s">
        <v>5590</v>
      </c>
      <c r="AL48" t="s">
        <v>5590</v>
      </c>
      <c r="AM48" t="s">
        <v>5590</v>
      </c>
      <c r="AN48" t="s">
        <v>5590</v>
      </c>
      <c r="AO48" s="7">
        <v>459.04</v>
      </c>
      <c r="AP48" t="s">
        <v>5590</v>
      </c>
      <c r="AQ48" t="s">
        <v>5590</v>
      </c>
      <c r="AR48" s="10" t="s">
        <v>5590</v>
      </c>
    </row>
    <row r="49" spans="1:44" ht="16" x14ac:dyDescent="0.2">
      <c r="A49" s="2">
        <v>44727</v>
      </c>
      <c r="B49" t="s">
        <v>215</v>
      </c>
      <c r="C49" s="7">
        <v>1193.21</v>
      </c>
      <c r="D49" t="s">
        <v>48</v>
      </c>
      <c r="E49">
        <v>1700</v>
      </c>
      <c r="F49">
        <v>940</v>
      </c>
      <c r="G49">
        <v>301</v>
      </c>
      <c r="I49" t="s">
        <v>504</v>
      </c>
      <c r="J49" t="s">
        <v>505</v>
      </c>
      <c r="K49" t="s">
        <v>504</v>
      </c>
      <c r="L49" t="s">
        <v>52</v>
      </c>
      <c r="M49" t="s">
        <v>203</v>
      </c>
      <c r="O49" t="s">
        <v>52</v>
      </c>
      <c r="P49" t="s">
        <v>53</v>
      </c>
      <c r="R49" t="s">
        <v>66</v>
      </c>
      <c r="S49" t="s">
        <v>5595</v>
      </c>
      <c r="U49" s="8" t="s">
        <v>5590</v>
      </c>
      <c r="V49" s="10" t="s">
        <v>5590</v>
      </c>
      <c r="X49" s="11">
        <v>1193.21</v>
      </c>
      <c r="Y49" t="s">
        <v>5590</v>
      </c>
      <c r="Z49" s="10" t="s">
        <v>5590</v>
      </c>
      <c r="AB49" s="8" t="s">
        <v>5590</v>
      </c>
      <c r="AC49" t="s">
        <v>5590</v>
      </c>
      <c r="AD49" t="s">
        <v>5590</v>
      </c>
      <c r="AE49" s="10" t="s">
        <v>5590</v>
      </c>
      <c r="AG49" s="8" t="s">
        <v>5590</v>
      </c>
      <c r="AH49" t="s">
        <v>5590</v>
      </c>
      <c r="AI49" s="10" t="s">
        <v>5590</v>
      </c>
      <c r="AK49" s="8" t="s">
        <v>5590</v>
      </c>
      <c r="AL49" t="s">
        <v>5590</v>
      </c>
      <c r="AM49" t="s">
        <v>5590</v>
      </c>
      <c r="AN49" t="s">
        <v>5590</v>
      </c>
      <c r="AO49" t="s">
        <v>5590</v>
      </c>
      <c r="AP49" t="s">
        <v>5590</v>
      </c>
      <c r="AQ49" t="s">
        <v>5590</v>
      </c>
      <c r="AR49" s="10" t="s">
        <v>5590</v>
      </c>
    </row>
    <row r="50" spans="1:44" ht="16" x14ac:dyDescent="0.2">
      <c r="B50" t="s">
        <v>5591</v>
      </c>
      <c r="U50" s="11">
        <f>SUM(U35:U49)</f>
        <v>0</v>
      </c>
      <c r="V50" s="9">
        <f>SUM(V35:V49)</f>
        <v>-1.3073986337985843E-12</v>
      </c>
      <c r="X50" s="11">
        <f>SUM(X35:X49)</f>
        <v>0</v>
      </c>
      <c r="Y50" s="12">
        <f>SUM(Y35:Y49)</f>
        <v>-869.79</v>
      </c>
      <c r="Z50" s="9">
        <f>SUM(Z35:Z49)</f>
        <v>0</v>
      </c>
      <c r="AB50" s="11">
        <f>SUM(AB35:AB49)</f>
        <v>0</v>
      </c>
      <c r="AC50" s="12">
        <f>SUM(AC35:AC49)</f>
        <v>7915.99</v>
      </c>
      <c r="AD50" s="12">
        <f>SUM(AD35:AD49)</f>
        <v>1765.96</v>
      </c>
      <c r="AE50" s="9">
        <f>SUM(AE35:AE49)</f>
        <v>0</v>
      </c>
      <c r="AG50" s="11">
        <f>SUM(AG35:AG49)</f>
        <v>0</v>
      </c>
      <c r="AH50" s="12">
        <f>SUM(AH35:AH49)</f>
        <v>0</v>
      </c>
      <c r="AI50" s="9">
        <f>SUM(AI35:AI49)</f>
        <v>0</v>
      </c>
      <c r="AK50" s="11">
        <f t="shared" ref="AK50:AR50" si="3">SUM(AK35:AK49)</f>
        <v>0</v>
      </c>
      <c r="AL50" s="12">
        <f t="shared" si="3"/>
        <v>0</v>
      </c>
      <c r="AM50" s="12">
        <f t="shared" si="3"/>
        <v>0</v>
      </c>
      <c r="AN50" s="12">
        <f t="shared" si="3"/>
        <v>0</v>
      </c>
      <c r="AO50" s="12">
        <f t="shared" si="3"/>
        <v>9681.9500000000007</v>
      </c>
      <c r="AP50" s="12">
        <f t="shared" si="3"/>
        <v>0</v>
      </c>
      <c r="AQ50" s="12">
        <f t="shared" si="3"/>
        <v>0</v>
      </c>
      <c r="AR50" s="9">
        <f t="shared" si="3"/>
        <v>0</v>
      </c>
    </row>
    <row r="51" spans="1:44" ht="16" x14ac:dyDescent="0.2">
      <c r="B51" s="3" t="s">
        <v>5592</v>
      </c>
      <c r="U51" s="13">
        <f>U50+U33</f>
        <v>0</v>
      </c>
      <c r="V51" s="14">
        <f>V50+V33</f>
        <v>-1.3073986337985843E-12</v>
      </c>
      <c r="X51" s="13">
        <f>X50+X33</f>
        <v>0</v>
      </c>
      <c r="Y51" s="15">
        <f>Y50+Y33</f>
        <v>-869.79</v>
      </c>
      <c r="Z51" s="14">
        <f>Z50+Z33</f>
        <v>0</v>
      </c>
      <c r="AB51" s="8"/>
      <c r="AE51" s="10"/>
      <c r="AG51" s="8"/>
      <c r="AI51" s="10"/>
      <c r="AK51" s="8"/>
      <c r="AR51" s="10"/>
    </row>
    <row r="52" spans="1:44" x14ac:dyDescent="0.2">
      <c r="U52" s="8"/>
      <c r="V52" s="10"/>
      <c r="X52" s="8"/>
      <c r="Z52" s="10"/>
      <c r="AB52" s="8"/>
      <c r="AE52" s="10"/>
      <c r="AG52" s="8"/>
      <c r="AI52" s="10"/>
      <c r="AK52" s="8"/>
      <c r="AR52" s="10"/>
    </row>
    <row r="53" spans="1:44" ht="16" x14ac:dyDescent="0.2">
      <c r="A53" s="2">
        <v>44733</v>
      </c>
      <c r="B53" t="s">
        <v>523</v>
      </c>
      <c r="C53" s="7">
        <v>869.79</v>
      </c>
      <c r="D53" t="s">
        <v>48</v>
      </c>
      <c r="E53">
        <v>1705</v>
      </c>
      <c r="F53">
        <v>940</v>
      </c>
      <c r="G53">
        <v>332</v>
      </c>
      <c r="I53" t="s">
        <v>525</v>
      </c>
      <c r="J53" t="s">
        <v>529</v>
      </c>
      <c r="K53" t="s">
        <v>525</v>
      </c>
      <c r="L53" t="s">
        <v>52</v>
      </c>
      <c r="M53" t="s">
        <v>203</v>
      </c>
      <c r="O53" t="s">
        <v>52</v>
      </c>
      <c r="P53" t="s">
        <v>53</v>
      </c>
      <c r="R53" t="s">
        <v>66</v>
      </c>
      <c r="S53" t="s">
        <v>5596</v>
      </c>
      <c r="U53" s="8" t="s">
        <v>5590</v>
      </c>
      <c r="V53" s="10" t="s">
        <v>5590</v>
      </c>
      <c r="X53" s="8" t="s">
        <v>5590</v>
      </c>
      <c r="Y53" s="7">
        <v>869.79</v>
      </c>
      <c r="Z53" s="10" t="s">
        <v>5590</v>
      </c>
      <c r="AB53" s="8" t="s">
        <v>5590</v>
      </c>
      <c r="AC53" t="s">
        <v>5590</v>
      </c>
      <c r="AD53" t="s">
        <v>5590</v>
      </c>
      <c r="AE53" s="10" t="s">
        <v>5590</v>
      </c>
      <c r="AG53" s="8" t="s">
        <v>5590</v>
      </c>
      <c r="AH53" t="s">
        <v>5590</v>
      </c>
      <c r="AI53" s="10" t="s">
        <v>5590</v>
      </c>
      <c r="AK53" s="8" t="s">
        <v>5590</v>
      </c>
      <c r="AL53" t="s">
        <v>5590</v>
      </c>
      <c r="AM53" t="s">
        <v>5590</v>
      </c>
      <c r="AN53" t="s">
        <v>5590</v>
      </c>
      <c r="AO53" t="s">
        <v>5590</v>
      </c>
      <c r="AP53" t="s">
        <v>5590</v>
      </c>
      <c r="AQ53" t="s">
        <v>5590</v>
      </c>
      <c r="AR53" s="10" t="s">
        <v>5590</v>
      </c>
    </row>
    <row r="54" spans="1:44" ht="16" x14ac:dyDescent="0.2">
      <c r="A54" s="2">
        <v>44734</v>
      </c>
      <c r="B54" t="s">
        <v>532</v>
      </c>
      <c r="C54" s="7">
        <v>5239.7700000000004</v>
      </c>
      <c r="D54" t="s">
        <v>48</v>
      </c>
      <c r="E54">
        <v>1712</v>
      </c>
      <c r="F54">
        <v>940</v>
      </c>
      <c r="G54">
        <v>338</v>
      </c>
      <c r="I54" t="s">
        <v>534</v>
      </c>
      <c r="J54" t="s">
        <v>535</v>
      </c>
      <c r="K54" t="s">
        <v>534</v>
      </c>
      <c r="L54" t="s">
        <v>52</v>
      </c>
      <c r="M54" t="s">
        <v>203</v>
      </c>
      <c r="O54" t="s">
        <v>52</v>
      </c>
      <c r="P54" t="s">
        <v>53</v>
      </c>
      <c r="R54" t="s">
        <v>66</v>
      </c>
      <c r="S54" t="s">
        <v>5596</v>
      </c>
      <c r="U54" s="8" t="s">
        <v>5590</v>
      </c>
      <c r="V54" s="10" t="s">
        <v>5590</v>
      </c>
      <c r="X54" s="8" t="s">
        <v>5590</v>
      </c>
      <c r="Y54" t="s">
        <v>5590</v>
      </c>
      <c r="Z54" s="9">
        <v>5239.7700000000004</v>
      </c>
      <c r="AB54" s="8" t="s">
        <v>5590</v>
      </c>
      <c r="AC54" t="s">
        <v>5590</v>
      </c>
      <c r="AD54" t="s">
        <v>5590</v>
      </c>
      <c r="AE54" s="10" t="s">
        <v>5590</v>
      </c>
      <c r="AG54" s="8" t="s">
        <v>5590</v>
      </c>
      <c r="AH54" t="s">
        <v>5590</v>
      </c>
      <c r="AI54" s="10" t="s">
        <v>5590</v>
      </c>
      <c r="AK54" s="8" t="s">
        <v>5590</v>
      </c>
      <c r="AL54" t="s">
        <v>5590</v>
      </c>
      <c r="AM54" t="s">
        <v>5590</v>
      </c>
      <c r="AN54" t="s">
        <v>5590</v>
      </c>
      <c r="AO54" t="s">
        <v>5590</v>
      </c>
      <c r="AP54" t="s">
        <v>5590</v>
      </c>
      <c r="AQ54" t="s">
        <v>5590</v>
      </c>
      <c r="AR54" s="10" t="s">
        <v>5590</v>
      </c>
    </row>
    <row r="55" spans="1:44" ht="16" x14ac:dyDescent="0.2">
      <c r="A55" s="2">
        <v>44740</v>
      </c>
      <c r="B55" t="s">
        <v>256</v>
      </c>
      <c r="C55" s="7">
        <v>2487.06</v>
      </c>
      <c r="D55" t="s">
        <v>48</v>
      </c>
      <c r="E55">
        <v>1705</v>
      </c>
      <c r="F55">
        <v>940</v>
      </c>
      <c r="G55">
        <v>342</v>
      </c>
      <c r="I55" t="s">
        <v>580</v>
      </c>
      <c r="J55" t="s">
        <v>581</v>
      </c>
      <c r="K55" t="s">
        <v>580</v>
      </c>
      <c r="L55" t="s">
        <v>52</v>
      </c>
      <c r="M55" t="s">
        <v>203</v>
      </c>
      <c r="O55" t="s">
        <v>52</v>
      </c>
      <c r="P55" t="s">
        <v>53</v>
      </c>
      <c r="R55" t="s">
        <v>66</v>
      </c>
      <c r="S55" t="s">
        <v>5596</v>
      </c>
      <c r="U55" s="8" t="s">
        <v>5590</v>
      </c>
      <c r="V55" s="10" t="s">
        <v>5590</v>
      </c>
      <c r="X55" s="8" t="s">
        <v>5590</v>
      </c>
      <c r="Y55" s="7">
        <v>2487.06</v>
      </c>
      <c r="Z55" s="10" t="s">
        <v>5590</v>
      </c>
      <c r="AB55" s="8" t="s">
        <v>5590</v>
      </c>
      <c r="AC55" t="s">
        <v>5590</v>
      </c>
      <c r="AD55" t="s">
        <v>5590</v>
      </c>
      <c r="AE55" s="10" t="s">
        <v>5590</v>
      </c>
      <c r="AG55" s="8" t="s">
        <v>5590</v>
      </c>
      <c r="AH55" t="s">
        <v>5590</v>
      </c>
      <c r="AI55" s="10" t="s">
        <v>5590</v>
      </c>
      <c r="AK55" s="8" t="s">
        <v>5590</v>
      </c>
      <c r="AL55" t="s">
        <v>5590</v>
      </c>
      <c r="AM55" t="s">
        <v>5590</v>
      </c>
      <c r="AN55" t="s">
        <v>5590</v>
      </c>
      <c r="AO55" t="s">
        <v>5590</v>
      </c>
      <c r="AP55" t="s">
        <v>5590</v>
      </c>
      <c r="AQ55" t="s">
        <v>5590</v>
      </c>
      <c r="AR55" s="10" t="s">
        <v>5590</v>
      </c>
    </row>
    <row r="56" spans="1:44" ht="16" x14ac:dyDescent="0.2">
      <c r="A56" s="2">
        <v>44740</v>
      </c>
      <c r="B56" t="s">
        <v>582</v>
      </c>
      <c r="C56" s="7">
        <v>869.79</v>
      </c>
      <c r="D56" t="s">
        <v>48</v>
      </c>
      <c r="E56">
        <v>1705</v>
      </c>
      <c r="F56">
        <v>940</v>
      </c>
      <c r="G56">
        <v>344</v>
      </c>
      <c r="I56" t="s">
        <v>584</v>
      </c>
      <c r="J56" t="s">
        <v>585</v>
      </c>
      <c r="K56" t="s">
        <v>584</v>
      </c>
      <c r="L56" t="s">
        <v>52</v>
      </c>
      <c r="M56" t="s">
        <v>203</v>
      </c>
      <c r="O56" t="s">
        <v>52</v>
      </c>
      <c r="P56" t="s">
        <v>53</v>
      </c>
      <c r="R56" t="s">
        <v>66</v>
      </c>
      <c r="S56" t="s">
        <v>5596</v>
      </c>
      <c r="U56" s="8" t="s">
        <v>5590</v>
      </c>
      <c r="V56" s="10" t="s">
        <v>5590</v>
      </c>
      <c r="X56" s="8" t="s">
        <v>5590</v>
      </c>
      <c r="Y56" s="7">
        <v>869.79</v>
      </c>
      <c r="Z56" s="10" t="s">
        <v>5590</v>
      </c>
      <c r="AB56" s="8" t="s">
        <v>5590</v>
      </c>
      <c r="AC56" t="s">
        <v>5590</v>
      </c>
      <c r="AD56" t="s">
        <v>5590</v>
      </c>
      <c r="AE56" s="10" t="s">
        <v>5590</v>
      </c>
      <c r="AG56" s="8" t="s">
        <v>5590</v>
      </c>
      <c r="AH56" t="s">
        <v>5590</v>
      </c>
      <c r="AI56" s="10" t="s">
        <v>5590</v>
      </c>
      <c r="AK56" s="8" t="s">
        <v>5590</v>
      </c>
      <c r="AL56" t="s">
        <v>5590</v>
      </c>
      <c r="AM56" t="s">
        <v>5590</v>
      </c>
      <c r="AN56" t="s">
        <v>5590</v>
      </c>
      <c r="AO56" t="s">
        <v>5590</v>
      </c>
      <c r="AP56" t="s">
        <v>5590</v>
      </c>
      <c r="AQ56" t="s">
        <v>5590</v>
      </c>
      <c r="AR56" s="10" t="s">
        <v>5590</v>
      </c>
    </row>
    <row r="57" spans="1:44" ht="16" x14ac:dyDescent="0.2">
      <c r="A57" s="2">
        <v>44742</v>
      </c>
      <c r="B57" t="s">
        <v>205</v>
      </c>
      <c r="C57" s="7">
        <v>717.56</v>
      </c>
      <c r="D57" t="s">
        <v>104</v>
      </c>
      <c r="E57">
        <v>1730</v>
      </c>
      <c r="F57">
        <v>1700</v>
      </c>
      <c r="G57">
        <v>319</v>
      </c>
      <c r="J57" t="s">
        <v>5588</v>
      </c>
      <c r="L57" t="s">
        <v>52</v>
      </c>
      <c r="M57" t="s">
        <v>203</v>
      </c>
      <c r="O57" t="s">
        <v>52</v>
      </c>
      <c r="P57" t="s">
        <v>203</v>
      </c>
      <c r="R57" t="s">
        <v>66</v>
      </c>
      <c r="S57" t="s">
        <v>5596</v>
      </c>
      <c r="U57" s="8" t="s">
        <v>5590</v>
      </c>
      <c r="V57" s="9">
        <v>717.56</v>
      </c>
      <c r="X57" s="11">
        <v>-717.56</v>
      </c>
      <c r="Y57" t="s">
        <v>5590</v>
      </c>
      <c r="Z57" s="10" t="s">
        <v>5590</v>
      </c>
      <c r="AB57" s="8" t="s">
        <v>5590</v>
      </c>
      <c r="AC57" t="s">
        <v>5590</v>
      </c>
      <c r="AD57" t="s">
        <v>5590</v>
      </c>
      <c r="AE57" s="10" t="s">
        <v>5590</v>
      </c>
      <c r="AG57" s="8" t="s">
        <v>5590</v>
      </c>
      <c r="AH57" t="s">
        <v>5590</v>
      </c>
      <c r="AI57" s="10" t="s">
        <v>5590</v>
      </c>
      <c r="AK57" s="8" t="s">
        <v>5590</v>
      </c>
      <c r="AL57" t="s">
        <v>5590</v>
      </c>
      <c r="AM57" t="s">
        <v>5590</v>
      </c>
      <c r="AN57" t="s">
        <v>5590</v>
      </c>
      <c r="AO57" t="s">
        <v>5590</v>
      </c>
      <c r="AP57" t="s">
        <v>5590</v>
      </c>
      <c r="AQ57" t="s">
        <v>5590</v>
      </c>
      <c r="AR57" s="10" t="s">
        <v>5590</v>
      </c>
    </row>
    <row r="58" spans="1:44" ht="16" x14ac:dyDescent="0.2">
      <c r="A58" s="2">
        <v>44742</v>
      </c>
      <c r="B58" t="s">
        <v>370</v>
      </c>
      <c r="C58" s="7">
        <v>2071.29</v>
      </c>
      <c r="D58" t="s">
        <v>104</v>
      </c>
      <c r="E58">
        <v>1730</v>
      </c>
      <c r="F58">
        <v>1705</v>
      </c>
      <c r="G58">
        <v>320</v>
      </c>
      <c r="J58" t="s">
        <v>5588</v>
      </c>
      <c r="L58" t="s">
        <v>52</v>
      </c>
      <c r="M58" t="s">
        <v>203</v>
      </c>
      <c r="O58" t="s">
        <v>52</v>
      </c>
      <c r="P58" t="s">
        <v>203</v>
      </c>
      <c r="R58" t="s">
        <v>66</v>
      </c>
      <c r="S58" t="s">
        <v>5596</v>
      </c>
      <c r="U58" s="8" t="s">
        <v>5590</v>
      </c>
      <c r="V58" s="9">
        <v>2071.29</v>
      </c>
      <c r="X58" s="8" t="s">
        <v>5590</v>
      </c>
      <c r="Y58" s="7">
        <v>-2071.29</v>
      </c>
      <c r="Z58" s="10" t="s">
        <v>5590</v>
      </c>
      <c r="AB58" s="8" t="s">
        <v>5590</v>
      </c>
      <c r="AC58" t="s">
        <v>5590</v>
      </c>
      <c r="AD58" t="s">
        <v>5590</v>
      </c>
      <c r="AE58" s="10" t="s">
        <v>5590</v>
      </c>
      <c r="AG58" s="8" t="s">
        <v>5590</v>
      </c>
      <c r="AH58" t="s">
        <v>5590</v>
      </c>
      <c r="AI58" s="10" t="s">
        <v>5590</v>
      </c>
      <c r="AK58" s="8" t="s">
        <v>5590</v>
      </c>
      <c r="AL58" t="s">
        <v>5590</v>
      </c>
      <c r="AM58" t="s">
        <v>5590</v>
      </c>
      <c r="AN58" t="s">
        <v>5590</v>
      </c>
      <c r="AO58" t="s">
        <v>5590</v>
      </c>
      <c r="AP58" t="s">
        <v>5590</v>
      </c>
      <c r="AQ58" t="s">
        <v>5590</v>
      </c>
      <c r="AR58" s="10" t="s">
        <v>5590</v>
      </c>
    </row>
    <row r="59" spans="1:44" ht="16" x14ac:dyDescent="0.2">
      <c r="A59" s="2">
        <v>44742</v>
      </c>
      <c r="B59" t="s">
        <v>202</v>
      </c>
      <c r="C59" s="7">
        <v>3198.22</v>
      </c>
      <c r="D59" t="s">
        <v>104</v>
      </c>
      <c r="E59">
        <v>1730</v>
      </c>
      <c r="F59">
        <v>1712</v>
      </c>
      <c r="G59">
        <v>321</v>
      </c>
      <c r="J59" t="s">
        <v>5588</v>
      </c>
      <c r="L59" t="s">
        <v>52</v>
      </c>
      <c r="M59" t="s">
        <v>203</v>
      </c>
      <c r="O59" t="s">
        <v>52</v>
      </c>
      <c r="P59" t="s">
        <v>203</v>
      </c>
      <c r="R59" t="s">
        <v>66</v>
      </c>
      <c r="S59" t="s">
        <v>5596</v>
      </c>
      <c r="U59" s="8" t="s">
        <v>5590</v>
      </c>
      <c r="V59" s="9">
        <v>3198.22</v>
      </c>
      <c r="X59" s="8" t="s">
        <v>5590</v>
      </c>
      <c r="Y59" t="s">
        <v>5590</v>
      </c>
      <c r="Z59" s="9">
        <v>-3198.22</v>
      </c>
      <c r="AB59" s="8" t="s">
        <v>5590</v>
      </c>
      <c r="AC59" t="s">
        <v>5590</v>
      </c>
      <c r="AD59" t="s">
        <v>5590</v>
      </c>
      <c r="AE59" s="10" t="s">
        <v>5590</v>
      </c>
      <c r="AG59" s="8" t="s">
        <v>5590</v>
      </c>
      <c r="AH59" t="s">
        <v>5590</v>
      </c>
      <c r="AI59" s="10" t="s">
        <v>5590</v>
      </c>
      <c r="AK59" s="8" t="s">
        <v>5590</v>
      </c>
      <c r="AL59" t="s">
        <v>5590</v>
      </c>
      <c r="AM59" t="s">
        <v>5590</v>
      </c>
      <c r="AN59" t="s">
        <v>5590</v>
      </c>
      <c r="AO59" t="s">
        <v>5590</v>
      </c>
      <c r="AP59" t="s">
        <v>5590</v>
      </c>
      <c r="AQ59" t="s">
        <v>5590</v>
      </c>
      <c r="AR59" s="10" t="s">
        <v>5590</v>
      </c>
    </row>
    <row r="60" spans="1:44" ht="16" x14ac:dyDescent="0.2">
      <c r="A60" s="2">
        <v>44742</v>
      </c>
      <c r="B60" t="s">
        <v>202</v>
      </c>
      <c r="C60" s="7">
        <v>2041.55</v>
      </c>
      <c r="D60" t="s">
        <v>104</v>
      </c>
      <c r="E60">
        <v>1730</v>
      </c>
      <c r="F60">
        <v>1712</v>
      </c>
      <c r="G60">
        <v>324</v>
      </c>
      <c r="J60" t="s">
        <v>5588</v>
      </c>
      <c r="L60" t="s">
        <v>52</v>
      </c>
      <c r="M60" t="s">
        <v>203</v>
      </c>
      <c r="O60" t="s">
        <v>52</v>
      </c>
      <c r="P60" t="s">
        <v>203</v>
      </c>
      <c r="R60" t="s">
        <v>66</v>
      </c>
      <c r="S60" t="s">
        <v>5596</v>
      </c>
      <c r="U60" s="8" t="s">
        <v>5590</v>
      </c>
      <c r="V60" s="9">
        <v>2041.55</v>
      </c>
      <c r="X60" s="8" t="s">
        <v>5590</v>
      </c>
      <c r="Y60" t="s">
        <v>5590</v>
      </c>
      <c r="Z60" s="9">
        <v>-2041.55</v>
      </c>
      <c r="AB60" s="8" t="s">
        <v>5590</v>
      </c>
      <c r="AC60" t="s">
        <v>5590</v>
      </c>
      <c r="AD60" t="s">
        <v>5590</v>
      </c>
      <c r="AE60" s="10" t="s">
        <v>5590</v>
      </c>
      <c r="AG60" s="8" t="s">
        <v>5590</v>
      </c>
      <c r="AH60" t="s">
        <v>5590</v>
      </c>
      <c r="AI60" s="10" t="s">
        <v>5590</v>
      </c>
      <c r="AK60" s="8" t="s">
        <v>5590</v>
      </c>
      <c r="AL60" t="s">
        <v>5590</v>
      </c>
      <c r="AM60" t="s">
        <v>5590</v>
      </c>
      <c r="AN60" t="s">
        <v>5590</v>
      </c>
      <c r="AO60" t="s">
        <v>5590</v>
      </c>
      <c r="AP60" t="s">
        <v>5590</v>
      </c>
      <c r="AQ60" t="s">
        <v>5590</v>
      </c>
      <c r="AR60" s="10" t="s">
        <v>5590</v>
      </c>
    </row>
    <row r="61" spans="1:44" ht="16" x14ac:dyDescent="0.2">
      <c r="A61" s="2">
        <v>44742</v>
      </c>
      <c r="B61" t="s">
        <v>205</v>
      </c>
      <c r="C61" s="7">
        <v>367.77</v>
      </c>
      <c r="D61" t="s">
        <v>104</v>
      </c>
      <c r="E61">
        <v>1730</v>
      </c>
      <c r="F61">
        <v>1700</v>
      </c>
      <c r="G61">
        <v>325</v>
      </c>
      <c r="J61" t="s">
        <v>5588</v>
      </c>
      <c r="L61" t="s">
        <v>52</v>
      </c>
      <c r="M61" t="s">
        <v>203</v>
      </c>
      <c r="O61" t="s">
        <v>52</v>
      </c>
      <c r="P61" t="s">
        <v>203</v>
      </c>
      <c r="R61" t="s">
        <v>66</v>
      </c>
      <c r="S61" t="s">
        <v>5596</v>
      </c>
      <c r="U61" s="8" t="s">
        <v>5590</v>
      </c>
      <c r="V61" s="9">
        <v>367.77</v>
      </c>
      <c r="X61" s="11">
        <v>-367.77</v>
      </c>
      <c r="Y61" t="s">
        <v>5590</v>
      </c>
      <c r="Z61" s="10" t="s">
        <v>5590</v>
      </c>
      <c r="AB61" s="8" t="s">
        <v>5590</v>
      </c>
      <c r="AC61" t="s">
        <v>5590</v>
      </c>
      <c r="AD61" t="s">
        <v>5590</v>
      </c>
      <c r="AE61" s="10" t="s">
        <v>5590</v>
      </c>
      <c r="AG61" s="8" t="s">
        <v>5590</v>
      </c>
      <c r="AH61" t="s">
        <v>5590</v>
      </c>
      <c r="AI61" s="10" t="s">
        <v>5590</v>
      </c>
      <c r="AK61" s="8" t="s">
        <v>5590</v>
      </c>
      <c r="AL61" t="s">
        <v>5590</v>
      </c>
      <c r="AM61" t="s">
        <v>5590</v>
      </c>
      <c r="AN61" t="s">
        <v>5590</v>
      </c>
      <c r="AO61" t="s">
        <v>5590</v>
      </c>
      <c r="AP61" t="s">
        <v>5590</v>
      </c>
      <c r="AQ61" t="s">
        <v>5590</v>
      </c>
      <c r="AR61" s="10" t="s">
        <v>5590</v>
      </c>
    </row>
    <row r="62" spans="1:44" ht="16" x14ac:dyDescent="0.2">
      <c r="A62" s="2">
        <v>44742</v>
      </c>
      <c r="B62" t="s">
        <v>370</v>
      </c>
      <c r="C62" s="7">
        <v>1285.56</v>
      </c>
      <c r="D62" t="s">
        <v>104</v>
      </c>
      <c r="E62">
        <v>1730</v>
      </c>
      <c r="F62">
        <v>1705</v>
      </c>
      <c r="G62">
        <v>326</v>
      </c>
      <c r="J62" t="s">
        <v>5588</v>
      </c>
      <c r="L62" t="s">
        <v>52</v>
      </c>
      <c r="M62" t="s">
        <v>203</v>
      </c>
      <c r="O62" t="s">
        <v>52</v>
      </c>
      <c r="P62" t="s">
        <v>203</v>
      </c>
      <c r="R62" t="s">
        <v>66</v>
      </c>
      <c r="S62" t="s">
        <v>5596</v>
      </c>
      <c r="U62" s="8" t="s">
        <v>5590</v>
      </c>
      <c r="V62" s="9">
        <v>1285.56</v>
      </c>
      <c r="X62" s="8" t="s">
        <v>5590</v>
      </c>
      <c r="Y62" s="7">
        <v>-1285.56</v>
      </c>
      <c r="Z62" s="10" t="s">
        <v>5590</v>
      </c>
      <c r="AB62" s="8" t="s">
        <v>5590</v>
      </c>
      <c r="AC62" t="s">
        <v>5590</v>
      </c>
      <c r="AD62" t="s">
        <v>5590</v>
      </c>
      <c r="AE62" s="10" t="s">
        <v>5590</v>
      </c>
      <c r="AG62" s="8" t="s">
        <v>5590</v>
      </c>
      <c r="AH62" t="s">
        <v>5590</v>
      </c>
      <c r="AI62" s="10" t="s">
        <v>5590</v>
      </c>
      <c r="AK62" s="8" t="s">
        <v>5590</v>
      </c>
      <c r="AL62" t="s">
        <v>5590</v>
      </c>
      <c r="AM62" t="s">
        <v>5590</v>
      </c>
      <c r="AN62" t="s">
        <v>5590</v>
      </c>
      <c r="AO62" t="s">
        <v>5590</v>
      </c>
      <c r="AP62" t="s">
        <v>5590</v>
      </c>
      <c r="AQ62" t="s">
        <v>5590</v>
      </c>
      <c r="AR62" s="10" t="s">
        <v>5590</v>
      </c>
    </row>
    <row r="63" spans="1:44" ht="16" x14ac:dyDescent="0.2">
      <c r="A63" s="2">
        <v>44742</v>
      </c>
      <c r="B63" t="s">
        <v>206</v>
      </c>
      <c r="C63" s="7">
        <v>2847.87</v>
      </c>
      <c r="D63" t="s">
        <v>104</v>
      </c>
      <c r="E63">
        <v>2551</v>
      </c>
      <c r="F63">
        <v>1730</v>
      </c>
      <c r="G63">
        <v>322</v>
      </c>
      <c r="H63" t="s">
        <v>371</v>
      </c>
      <c r="J63" t="s">
        <v>5588</v>
      </c>
      <c r="L63" t="s">
        <v>49</v>
      </c>
      <c r="M63" t="s">
        <v>50</v>
      </c>
      <c r="N63" t="s">
        <v>51</v>
      </c>
      <c r="O63" t="s">
        <v>52</v>
      </c>
      <c r="P63" t="s">
        <v>203</v>
      </c>
      <c r="R63" t="s">
        <v>66</v>
      </c>
      <c r="S63" t="s">
        <v>5596</v>
      </c>
      <c r="U63" s="8" t="s">
        <v>5590</v>
      </c>
      <c r="V63" s="9">
        <v>-2847.87</v>
      </c>
      <c r="X63" s="8" t="s">
        <v>5590</v>
      </c>
      <c r="Y63" t="s">
        <v>5590</v>
      </c>
      <c r="Z63" s="10" t="s">
        <v>5590</v>
      </c>
      <c r="AB63" s="8" t="s">
        <v>5590</v>
      </c>
      <c r="AC63" s="7">
        <v>2847.87</v>
      </c>
      <c r="AD63" t="s">
        <v>5590</v>
      </c>
      <c r="AE63" s="10" t="s">
        <v>5590</v>
      </c>
      <c r="AG63" s="8" t="s">
        <v>5590</v>
      </c>
      <c r="AH63" t="s">
        <v>5590</v>
      </c>
      <c r="AI63" s="10" t="s">
        <v>5590</v>
      </c>
      <c r="AK63" s="8" t="s">
        <v>5590</v>
      </c>
      <c r="AL63" t="s">
        <v>5590</v>
      </c>
      <c r="AM63" t="s">
        <v>5590</v>
      </c>
      <c r="AN63" t="s">
        <v>5590</v>
      </c>
      <c r="AO63" s="7">
        <v>2847.87</v>
      </c>
      <c r="AP63" t="s">
        <v>5590</v>
      </c>
      <c r="AQ63" t="s">
        <v>5590</v>
      </c>
      <c r="AR63" s="10" t="s">
        <v>5590</v>
      </c>
    </row>
    <row r="64" spans="1:44" ht="16" x14ac:dyDescent="0.2">
      <c r="A64" s="2">
        <v>44742</v>
      </c>
      <c r="B64" t="s">
        <v>206</v>
      </c>
      <c r="C64" s="7">
        <v>2046.09</v>
      </c>
      <c r="D64" t="s">
        <v>104</v>
      </c>
      <c r="E64">
        <v>2551</v>
      </c>
      <c r="F64">
        <v>1730</v>
      </c>
      <c r="G64">
        <v>323</v>
      </c>
      <c r="H64" t="s">
        <v>372</v>
      </c>
      <c r="J64" t="s">
        <v>5588</v>
      </c>
      <c r="L64" t="s">
        <v>49</v>
      </c>
      <c r="M64" t="s">
        <v>50</v>
      </c>
      <c r="N64" t="s">
        <v>51</v>
      </c>
      <c r="O64" t="s">
        <v>52</v>
      </c>
      <c r="P64" t="s">
        <v>203</v>
      </c>
      <c r="R64" t="s">
        <v>66</v>
      </c>
      <c r="S64" t="s">
        <v>5596</v>
      </c>
      <c r="U64" s="8" t="s">
        <v>5590</v>
      </c>
      <c r="V64" s="9">
        <v>-2046.09</v>
      </c>
      <c r="X64" s="8" t="s">
        <v>5590</v>
      </c>
      <c r="Y64" t="s">
        <v>5590</v>
      </c>
      <c r="Z64" s="10" t="s">
        <v>5590</v>
      </c>
      <c r="AB64" s="8" t="s">
        <v>5590</v>
      </c>
      <c r="AC64" s="7">
        <v>2046.09</v>
      </c>
      <c r="AD64" t="s">
        <v>5590</v>
      </c>
      <c r="AE64" s="10" t="s">
        <v>5590</v>
      </c>
      <c r="AG64" s="8" t="s">
        <v>5590</v>
      </c>
      <c r="AH64" t="s">
        <v>5590</v>
      </c>
      <c r="AI64" s="10" t="s">
        <v>5590</v>
      </c>
      <c r="AK64" s="8" t="s">
        <v>5590</v>
      </c>
      <c r="AL64" t="s">
        <v>5590</v>
      </c>
      <c r="AM64" t="s">
        <v>5590</v>
      </c>
      <c r="AN64" t="s">
        <v>5590</v>
      </c>
      <c r="AO64" s="7">
        <v>2046.09</v>
      </c>
      <c r="AP64" t="s">
        <v>5590</v>
      </c>
      <c r="AQ64" t="s">
        <v>5590</v>
      </c>
      <c r="AR64" s="10" t="s">
        <v>5590</v>
      </c>
    </row>
    <row r="65" spans="1:44" ht="16" x14ac:dyDescent="0.2">
      <c r="A65" s="2">
        <v>44742</v>
      </c>
      <c r="B65" t="s">
        <v>206</v>
      </c>
      <c r="C65" s="7">
        <v>3022.03</v>
      </c>
      <c r="D65" t="s">
        <v>104</v>
      </c>
      <c r="E65">
        <v>2551</v>
      </c>
      <c r="F65">
        <v>1730</v>
      </c>
      <c r="G65">
        <v>327</v>
      </c>
      <c r="H65" t="s">
        <v>373</v>
      </c>
      <c r="J65" t="s">
        <v>5588</v>
      </c>
      <c r="L65" t="s">
        <v>49</v>
      </c>
      <c r="M65" t="s">
        <v>50</v>
      </c>
      <c r="N65" t="s">
        <v>51</v>
      </c>
      <c r="O65" t="s">
        <v>52</v>
      </c>
      <c r="P65" t="s">
        <v>203</v>
      </c>
      <c r="R65" t="s">
        <v>66</v>
      </c>
      <c r="S65" t="s">
        <v>5596</v>
      </c>
      <c r="U65" s="8" t="s">
        <v>5590</v>
      </c>
      <c r="V65" s="9">
        <v>-3022.03</v>
      </c>
      <c r="X65" s="8" t="s">
        <v>5590</v>
      </c>
      <c r="Y65" t="s">
        <v>5590</v>
      </c>
      <c r="Z65" s="10" t="s">
        <v>5590</v>
      </c>
      <c r="AB65" s="8" t="s">
        <v>5590</v>
      </c>
      <c r="AC65" s="7">
        <v>3022.03</v>
      </c>
      <c r="AD65" t="s">
        <v>5590</v>
      </c>
      <c r="AE65" s="10" t="s">
        <v>5590</v>
      </c>
      <c r="AG65" s="8" t="s">
        <v>5590</v>
      </c>
      <c r="AH65" t="s">
        <v>5590</v>
      </c>
      <c r="AI65" s="10" t="s">
        <v>5590</v>
      </c>
      <c r="AK65" s="8" t="s">
        <v>5590</v>
      </c>
      <c r="AL65" t="s">
        <v>5590</v>
      </c>
      <c r="AM65" t="s">
        <v>5590</v>
      </c>
      <c r="AN65" t="s">
        <v>5590</v>
      </c>
      <c r="AO65" s="7">
        <v>3022.03</v>
      </c>
      <c r="AP65" t="s">
        <v>5590</v>
      </c>
      <c r="AQ65" t="s">
        <v>5590</v>
      </c>
      <c r="AR65" s="10" t="s">
        <v>5590</v>
      </c>
    </row>
    <row r="66" spans="1:44" ht="16" x14ac:dyDescent="0.2">
      <c r="A66" s="2">
        <v>44742</v>
      </c>
      <c r="B66" t="s">
        <v>204</v>
      </c>
      <c r="C66" s="7">
        <v>672.85</v>
      </c>
      <c r="D66" t="s">
        <v>104</v>
      </c>
      <c r="E66">
        <v>2555</v>
      </c>
      <c r="F66">
        <v>1730</v>
      </c>
      <c r="G66">
        <v>328</v>
      </c>
      <c r="H66" t="s">
        <v>373</v>
      </c>
      <c r="J66" t="s">
        <v>5588</v>
      </c>
      <c r="L66" t="s">
        <v>49</v>
      </c>
      <c r="M66" t="s">
        <v>50</v>
      </c>
      <c r="N66" t="s">
        <v>51</v>
      </c>
      <c r="O66" t="s">
        <v>52</v>
      </c>
      <c r="P66" t="s">
        <v>203</v>
      </c>
      <c r="R66" t="s">
        <v>66</v>
      </c>
      <c r="S66" t="s">
        <v>5596</v>
      </c>
      <c r="U66" s="8" t="s">
        <v>5590</v>
      </c>
      <c r="V66" s="9">
        <v>-672.85</v>
      </c>
      <c r="X66" s="8" t="s">
        <v>5590</v>
      </c>
      <c r="Y66" t="s">
        <v>5590</v>
      </c>
      <c r="Z66" s="10" t="s">
        <v>5590</v>
      </c>
      <c r="AB66" s="8" t="s">
        <v>5590</v>
      </c>
      <c r="AC66" t="s">
        <v>5590</v>
      </c>
      <c r="AD66" s="7">
        <v>672.85</v>
      </c>
      <c r="AE66" s="10" t="s">
        <v>5590</v>
      </c>
      <c r="AG66" s="8" t="s">
        <v>5590</v>
      </c>
      <c r="AH66" t="s">
        <v>5590</v>
      </c>
      <c r="AI66" s="10" t="s">
        <v>5590</v>
      </c>
      <c r="AK66" s="8" t="s">
        <v>5590</v>
      </c>
      <c r="AL66" t="s">
        <v>5590</v>
      </c>
      <c r="AM66" t="s">
        <v>5590</v>
      </c>
      <c r="AN66" t="s">
        <v>5590</v>
      </c>
      <c r="AO66" s="7">
        <v>672.85</v>
      </c>
      <c r="AP66" t="s">
        <v>5590</v>
      </c>
      <c r="AQ66" t="s">
        <v>5590</v>
      </c>
      <c r="AR66" s="10" t="s">
        <v>5590</v>
      </c>
    </row>
    <row r="67" spans="1:44" ht="16" x14ac:dyDescent="0.2">
      <c r="A67" s="2">
        <v>44742</v>
      </c>
      <c r="B67" t="s">
        <v>204</v>
      </c>
      <c r="C67" s="7">
        <v>634.07000000000005</v>
      </c>
      <c r="D67" t="s">
        <v>104</v>
      </c>
      <c r="E67">
        <v>2555</v>
      </c>
      <c r="F67">
        <v>1730</v>
      </c>
      <c r="G67">
        <v>329</v>
      </c>
      <c r="H67" t="s">
        <v>371</v>
      </c>
      <c r="J67" t="s">
        <v>5588</v>
      </c>
      <c r="L67" t="s">
        <v>49</v>
      </c>
      <c r="M67" t="s">
        <v>50</v>
      </c>
      <c r="N67" t="s">
        <v>51</v>
      </c>
      <c r="O67" t="s">
        <v>52</v>
      </c>
      <c r="P67" t="s">
        <v>203</v>
      </c>
      <c r="R67" t="s">
        <v>66</v>
      </c>
      <c r="S67" t="s">
        <v>5596</v>
      </c>
      <c r="U67" s="8" t="s">
        <v>5590</v>
      </c>
      <c r="V67" s="9">
        <v>-634.07000000000005</v>
      </c>
      <c r="X67" s="8" t="s">
        <v>5590</v>
      </c>
      <c r="Y67" t="s">
        <v>5590</v>
      </c>
      <c r="Z67" s="10" t="s">
        <v>5590</v>
      </c>
      <c r="AB67" s="8" t="s">
        <v>5590</v>
      </c>
      <c r="AC67" t="s">
        <v>5590</v>
      </c>
      <c r="AD67" s="7">
        <v>634.07000000000005</v>
      </c>
      <c r="AE67" s="10" t="s">
        <v>5590</v>
      </c>
      <c r="AG67" s="8" t="s">
        <v>5590</v>
      </c>
      <c r="AH67" t="s">
        <v>5590</v>
      </c>
      <c r="AI67" s="10" t="s">
        <v>5590</v>
      </c>
      <c r="AK67" s="8" t="s">
        <v>5590</v>
      </c>
      <c r="AL67" t="s">
        <v>5590</v>
      </c>
      <c r="AM67" t="s">
        <v>5590</v>
      </c>
      <c r="AN67" t="s">
        <v>5590</v>
      </c>
      <c r="AO67" s="7">
        <v>634.07000000000005</v>
      </c>
      <c r="AP67" t="s">
        <v>5590</v>
      </c>
      <c r="AQ67" t="s">
        <v>5590</v>
      </c>
      <c r="AR67" s="10" t="s">
        <v>5590</v>
      </c>
    </row>
    <row r="68" spans="1:44" ht="16" x14ac:dyDescent="0.2">
      <c r="A68" s="2">
        <v>44742</v>
      </c>
      <c r="B68" t="s">
        <v>204</v>
      </c>
      <c r="C68" s="7">
        <v>459.04</v>
      </c>
      <c r="D68" t="s">
        <v>104</v>
      </c>
      <c r="E68">
        <v>2555</v>
      </c>
      <c r="F68">
        <v>1730</v>
      </c>
      <c r="G68">
        <v>330</v>
      </c>
      <c r="H68" t="s">
        <v>372</v>
      </c>
      <c r="J68" t="s">
        <v>5588</v>
      </c>
      <c r="L68" t="s">
        <v>49</v>
      </c>
      <c r="M68" t="s">
        <v>50</v>
      </c>
      <c r="N68" t="s">
        <v>51</v>
      </c>
      <c r="O68" t="s">
        <v>52</v>
      </c>
      <c r="P68" t="s">
        <v>203</v>
      </c>
      <c r="R68" t="s">
        <v>66</v>
      </c>
      <c r="S68" t="s">
        <v>5596</v>
      </c>
      <c r="U68" s="8" t="s">
        <v>5590</v>
      </c>
      <c r="V68" s="9">
        <v>-459.04</v>
      </c>
      <c r="X68" s="8" t="s">
        <v>5590</v>
      </c>
      <c r="Y68" t="s">
        <v>5590</v>
      </c>
      <c r="Z68" s="10" t="s">
        <v>5590</v>
      </c>
      <c r="AB68" s="8" t="s">
        <v>5590</v>
      </c>
      <c r="AC68" t="s">
        <v>5590</v>
      </c>
      <c r="AD68" s="7">
        <v>459.04</v>
      </c>
      <c r="AE68" s="10" t="s">
        <v>5590</v>
      </c>
      <c r="AG68" s="8" t="s">
        <v>5590</v>
      </c>
      <c r="AH68" t="s">
        <v>5590</v>
      </c>
      <c r="AI68" s="10" t="s">
        <v>5590</v>
      </c>
      <c r="AK68" s="8" t="s">
        <v>5590</v>
      </c>
      <c r="AL68" t="s">
        <v>5590</v>
      </c>
      <c r="AM68" t="s">
        <v>5590</v>
      </c>
      <c r="AN68" t="s">
        <v>5590</v>
      </c>
      <c r="AO68" s="7">
        <v>459.04</v>
      </c>
      <c r="AP68" t="s">
        <v>5590</v>
      </c>
      <c r="AQ68" t="s">
        <v>5590</v>
      </c>
      <c r="AR68" s="10" t="s">
        <v>5590</v>
      </c>
    </row>
    <row r="69" spans="1:44" ht="16" x14ac:dyDescent="0.2">
      <c r="A69" s="2">
        <v>44756</v>
      </c>
      <c r="B69" t="s">
        <v>215</v>
      </c>
      <c r="C69" s="7">
        <v>1085.33</v>
      </c>
      <c r="D69" t="s">
        <v>48</v>
      </c>
      <c r="E69">
        <v>1700</v>
      </c>
      <c r="F69">
        <v>940</v>
      </c>
      <c r="G69">
        <v>363</v>
      </c>
      <c r="I69" t="s">
        <v>638</v>
      </c>
      <c r="J69" t="s">
        <v>639</v>
      </c>
      <c r="K69" t="s">
        <v>638</v>
      </c>
      <c r="L69" t="s">
        <v>52</v>
      </c>
      <c r="M69" t="s">
        <v>203</v>
      </c>
      <c r="O69" t="s">
        <v>52</v>
      </c>
      <c r="P69" t="s">
        <v>53</v>
      </c>
      <c r="R69" t="s">
        <v>66</v>
      </c>
      <c r="S69" t="s">
        <v>5596</v>
      </c>
      <c r="U69" s="8" t="s">
        <v>5590</v>
      </c>
      <c r="V69" s="10" t="s">
        <v>5590</v>
      </c>
      <c r="X69" s="11">
        <v>1085.33</v>
      </c>
      <c r="Y69" t="s">
        <v>5590</v>
      </c>
      <c r="Z69" s="10" t="s">
        <v>5590</v>
      </c>
      <c r="AB69" s="8" t="s">
        <v>5590</v>
      </c>
      <c r="AC69" t="s">
        <v>5590</v>
      </c>
      <c r="AD69" t="s">
        <v>5590</v>
      </c>
      <c r="AE69" s="10" t="s">
        <v>5590</v>
      </c>
      <c r="AG69" s="8" t="s">
        <v>5590</v>
      </c>
      <c r="AH69" t="s">
        <v>5590</v>
      </c>
      <c r="AI69" s="10" t="s">
        <v>5590</v>
      </c>
      <c r="AK69" s="8" t="s">
        <v>5590</v>
      </c>
      <c r="AL69" t="s">
        <v>5590</v>
      </c>
      <c r="AM69" t="s">
        <v>5590</v>
      </c>
      <c r="AN69" t="s">
        <v>5590</v>
      </c>
      <c r="AO69" t="s">
        <v>5590</v>
      </c>
      <c r="AP69" t="s">
        <v>5590</v>
      </c>
      <c r="AQ69" t="s">
        <v>5590</v>
      </c>
      <c r="AR69" s="10" t="s">
        <v>5590</v>
      </c>
    </row>
    <row r="70" spans="1:44" ht="16" x14ac:dyDescent="0.2">
      <c r="B70" t="s">
        <v>5591</v>
      </c>
      <c r="U70" s="11">
        <f>SUM(U53:U69)</f>
        <v>0</v>
      </c>
      <c r="V70" s="9">
        <f>SUM(V53:V69)</f>
        <v>-1.3073986337985843E-12</v>
      </c>
      <c r="X70" s="11">
        <f>SUM(X53:X69)</f>
        <v>0</v>
      </c>
      <c r="Y70" s="12">
        <f>SUM(Y53:Y69)</f>
        <v>869.78999999999951</v>
      </c>
      <c r="Z70" s="9">
        <f>SUM(Z53:Z69)</f>
        <v>0</v>
      </c>
      <c r="AB70" s="11">
        <f>SUM(AB53:AB69)</f>
        <v>0</v>
      </c>
      <c r="AC70" s="12">
        <f>SUM(AC53:AC69)</f>
        <v>7915.99</v>
      </c>
      <c r="AD70" s="12">
        <f>SUM(AD53:AD69)</f>
        <v>1765.96</v>
      </c>
      <c r="AE70" s="9">
        <f>SUM(AE53:AE69)</f>
        <v>0</v>
      </c>
      <c r="AG70" s="11">
        <f>SUM(AG53:AG69)</f>
        <v>0</v>
      </c>
      <c r="AH70" s="12">
        <f>SUM(AH53:AH69)</f>
        <v>0</v>
      </c>
      <c r="AI70" s="9">
        <f>SUM(AI53:AI69)</f>
        <v>0</v>
      </c>
      <c r="AK70" s="11">
        <f t="shared" ref="AK70:AR70" si="4">SUM(AK53:AK69)</f>
        <v>0</v>
      </c>
      <c r="AL70" s="12">
        <f t="shared" si="4"/>
        <v>0</v>
      </c>
      <c r="AM70" s="12">
        <f t="shared" si="4"/>
        <v>0</v>
      </c>
      <c r="AN70" s="12">
        <f t="shared" si="4"/>
        <v>0</v>
      </c>
      <c r="AO70" s="12">
        <f t="shared" si="4"/>
        <v>9681.9500000000007</v>
      </c>
      <c r="AP70" s="12">
        <f t="shared" si="4"/>
        <v>0</v>
      </c>
      <c r="AQ70" s="12">
        <f t="shared" si="4"/>
        <v>0</v>
      </c>
      <c r="AR70" s="9">
        <f t="shared" si="4"/>
        <v>0</v>
      </c>
    </row>
    <row r="71" spans="1:44" ht="16" x14ac:dyDescent="0.2">
      <c r="B71" s="3" t="s">
        <v>5592</v>
      </c>
      <c r="U71" s="13">
        <f>U70+U51</f>
        <v>0</v>
      </c>
      <c r="V71" s="14">
        <f>V70+V51</f>
        <v>-2.6147972675971687E-12</v>
      </c>
      <c r="X71" s="13">
        <f>X70+X51</f>
        <v>0</v>
      </c>
      <c r="Y71" s="15">
        <f>Y70+Y51</f>
        <v>0</v>
      </c>
      <c r="Z71" s="14">
        <f>Z70+Z51</f>
        <v>0</v>
      </c>
      <c r="AB71" s="8"/>
      <c r="AE71" s="10"/>
      <c r="AG71" s="8"/>
      <c r="AI71" s="10"/>
      <c r="AK71" s="8"/>
      <c r="AR71" s="10"/>
    </row>
    <row r="72" spans="1:44" x14ac:dyDescent="0.2">
      <c r="U72" s="8"/>
      <c r="V72" s="10"/>
      <c r="X72" s="8"/>
      <c r="Z72" s="10"/>
      <c r="AB72" s="8"/>
      <c r="AE72" s="10"/>
      <c r="AG72" s="8"/>
      <c r="AI72" s="10"/>
      <c r="AK72" s="8"/>
      <c r="AR72" s="10"/>
    </row>
    <row r="73" spans="1:44" ht="16" x14ac:dyDescent="0.2">
      <c r="A73" s="2">
        <v>44760</v>
      </c>
      <c r="B73" t="s">
        <v>532</v>
      </c>
      <c r="C73" s="7">
        <v>5169.3500000000004</v>
      </c>
      <c r="D73" t="s">
        <v>48</v>
      </c>
      <c r="E73">
        <v>1712</v>
      </c>
      <c r="F73">
        <v>940</v>
      </c>
      <c r="G73">
        <v>367</v>
      </c>
      <c r="I73" t="s">
        <v>641</v>
      </c>
      <c r="J73" t="s">
        <v>642</v>
      </c>
      <c r="K73" t="s">
        <v>641</v>
      </c>
      <c r="L73" t="s">
        <v>52</v>
      </c>
      <c r="M73" t="s">
        <v>203</v>
      </c>
      <c r="O73" t="s">
        <v>52</v>
      </c>
      <c r="P73" t="s">
        <v>53</v>
      </c>
      <c r="R73" t="s">
        <v>66</v>
      </c>
      <c r="S73" t="s">
        <v>5597</v>
      </c>
      <c r="U73" s="8" t="s">
        <v>5590</v>
      </c>
      <c r="V73" s="10" t="s">
        <v>5590</v>
      </c>
      <c r="X73" s="8" t="s">
        <v>5590</v>
      </c>
      <c r="Y73" t="s">
        <v>5590</v>
      </c>
      <c r="Z73" s="9">
        <v>5169.3500000000004</v>
      </c>
      <c r="AB73" s="8" t="s">
        <v>5590</v>
      </c>
      <c r="AC73" t="s">
        <v>5590</v>
      </c>
      <c r="AD73" t="s">
        <v>5590</v>
      </c>
      <c r="AE73" s="10" t="s">
        <v>5590</v>
      </c>
      <c r="AG73" s="8" t="s">
        <v>5590</v>
      </c>
      <c r="AH73" t="s">
        <v>5590</v>
      </c>
      <c r="AI73" s="10" t="s">
        <v>5590</v>
      </c>
      <c r="AK73" s="8" t="s">
        <v>5590</v>
      </c>
      <c r="AL73" t="s">
        <v>5590</v>
      </c>
      <c r="AM73" t="s">
        <v>5590</v>
      </c>
      <c r="AN73" t="s">
        <v>5590</v>
      </c>
      <c r="AO73" t="s">
        <v>5590</v>
      </c>
      <c r="AP73" t="s">
        <v>5590</v>
      </c>
      <c r="AQ73" t="s">
        <v>5590</v>
      </c>
      <c r="AR73" s="10" t="s">
        <v>5590</v>
      </c>
    </row>
    <row r="74" spans="1:44" ht="16" x14ac:dyDescent="0.2">
      <c r="A74" s="2">
        <v>44769</v>
      </c>
      <c r="B74" t="s">
        <v>582</v>
      </c>
      <c r="C74" s="7">
        <v>869.79</v>
      </c>
      <c r="D74" t="s">
        <v>48</v>
      </c>
      <c r="E74">
        <v>1705</v>
      </c>
      <c r="F74">
        <v>940</v>
      </c>
      <c r="G74">
        <v>385</v>
      </c>
      <c r="I74" t="s">
        <v>687</v>
      </c>
      <c r="J74" t="s">
        <v>688</v>
      </c>
      <c r="K74" t="s">
        <v>687</v>
      </c>
      <c r="L74" t="s">
        <v>52</v>
      </c>
      <c r="M74" t="s">
        <v>203</v>
      </c>
      <c r="O74" t="s">
        <v>52</v>
      </c>
      <c r="P74" t="s">
        <v>53</v>
      </c>
      <c r="R74" t="s">
        <v>66</v>
      </c>
      <c r="S74" t="s">
        <v>5597</v>
      </c>
      <c r="U74" s="8" t="s">
        <v>5590</v>
      </c>
      <c r="V74" s="10" t="s">
        <v>5590</v>
      </c>
      <c r="X74" s="8" t="s">
        <v>5590</v>
      </c>
      <c r="Y74" s="7">
        <v>869.79</v>
      </c>
      <c r="Z74" s="10" t="s">
        <v>5590</v>
      </c>
      <c r="AB74" s="8" t="s">
        <v>5590</v>
      </c>
      <c r="AC74" t="s">
        <v>5590</v>
      </c>
      <c r="AD74" t="s">
        <v>5590</v>
      </c>
      <c r="AE74" s="10" t="s">
        <v>5590</v>
      </c>
      <c r="AG74" s="8" t="s">
        <v>5590</v>
      </c>
      <c r="AH74" t="s">
        <v>5590</v>
      </c>
      <c r="AI74" s="10" t="s">
        <v>5590</v>
      </c>
      <c r="AK74" s="8" t="s">
        <v>5590</v>
      </c>
      <c r="AL74" t="s">
        <v>5590</v>
      </c>
      <c r="AM74" t="s">
        <v>5590</v>
      </c>
      <c r="AN74" t="s">
        <v>5590</v>
      </c>
      <c r="AO74" t="s">
        <v>5590</v>
      </c>
      <c r="AP74" t="s">
        <v>5590</v>
      </c>
      <c r="AQ74" t="s">
        <v>5590</v>
      </c>
      <c r="AR74" s="10" t="s">
        <v>5590</v>
      </c>
    </row>
    <row r="75" spans="1:44" ht="16" x14ac:dyDescent="0.2">
      <c r="A75" s="2">
        <v>44769</v>
      </c>
      <c r="B75" t="s">
        <v>256</v>
      </c>
      <c r="C75" s="7">
        <v>2487.06</v>
      </c>
      <c r="D75" t="s">
        <v>48</v>
      </c>
      <c r="E75">
        <v>1705</v>
      </c>
      <c r="F75">
        <v>940</v>
      </c>
      <c r="G75">
        <v>386</v>
      </c>
      <c r="I75" t="s">
        <v>689</v>
      </c>
      <c r="J75" t="s">
        <v>690</v>
      </c>
      <c r="K75" t="s">
        <v>689</v>
      </c>
      <c r="L75" t="s">
        <v>52</v>
      </c>
      <c r="M75" t="s">
        <v>203</v>
      </c>
      <c r="O75" t="s">
        <v>52</v>
      </c>
      <c r="P75" t="s">
        <v>53</v>
      </c>
      <c r="R75" t="s">
        <v>66</v>
      </c>
      <c r="S75" t="s">
        <v>5597</v>
      </c>
      <c r="U75" s="8" t="s">
        <v>5590</v>
      </c>
      <c r="V75" s="10" t="s">
        <v>5590</v>
      </c>
      <c r="X75" s="8" t="s">
        <v>5590</v>
      </c>
      <c r="Y75" s="7">
        <v>2487.06</v>
      </c>
      <c r="Z75" s="10" t="s">
        <v>5590</v>
      </c>
      <c r="AB75" s="8" t="s">
        <v>5590</v>
      </c>
      <c r="AC75" t="s">
        <v>5590</v>
      </c>
      <c r="AD75" t="s">
        <v>5590</v>
      </c>
      <c r="AE75" s="10" t="s">
        <v>5590</v>
      </c>
      <c r="AG75" s="8" t="s">
        <v>5590</v>
      </c>
      <c r="AH75" t="s">
        <v>5590</v>
      </c>
      <c r="AI75" s="10" t="s">
        <v>5590</v>
      </c>
      <c r="AK75" s="8" t="s">
        <v>5590</v>
      </c>
      <c r="AL75" t="s">
        <v>5590</v>
      </c>
      <c r="AM75" t="s">
        <v>5590</v>
      </c>
      <c r="AN75" t="s">
        <v>5590</v>
      </c>
      <c r="AO75" t="s">
        <v>5590</v>
      </c>
      <c r="AP75" t="s">
        <v>5590</v>
      </c>
      <c r="AQ75" t="s">
        <v>5590</v>
      </c>
      <c r="AR75" s="10" t="s">
        <v>5590</v>
      </c>
    </row>
    <row r="76" spans="1:44" ht="16" x14ac:dyDescent="0.2">
      <c r="A76" s="2">
        <v>44773</v>
      </c>
      <c r="B76" t="s">
        <v>205</v>
      </c>
      <c r="C76" s="7">
        <v>743.38</v>
      </c>
      <c r="D76" t="s">
        <v>104</v>
      </c>
      <c r="E76">
        <v>1730</v>
      </c>
      <c r="F76">
        <v>1700</v>
      </c>
      <c r="G76">
        <v>350</v>
      </c>
      <c r="J76" t="s">
        <v>5588</v>
      </c>
      <c r="L76" t="s">
        <v>52</v>
      </c>
      <c r="M76" t="s">
        <v>203</v>
      </c>
      <c r="O76" t="s">
        <v>52</v>
      </c>
      <c r="P76" t="s">
        <v>203</v>
      </c>
      <c r="R76" t="s">
        <v>66</v>
      </c>
      <c r="S76" t="s">
        <v>5597</v>
      </c>
      <c r="U76" s="8" t="s">
        <v>5590</v>
      </c>
      <c r="V76" s="9">
        <v>743.38</v>
      </c>
      <c r="X76" s="11">
        <v>-743.38</v>
      </c>
      <c r="Y76" t="s">
        <v>5590</v>
      </c>
      <c r="Z76" s="10" t="s">
        <v>5590</v>
      </c>
      <c r="AB76" s="8" t="s">
        <v>5590</v>
      </c>
      <c r="AC76" t="s">
        <v>5590</v>
      </c>
      <c r="AD76" t="s">
        <v>5590</v>
      </c>
      <c r="AE76" s="10" t="s">
        <v>5590</v>
      </c>
      <c r="AG76" s="8" t="s">
        <v>5590</v>
      </c>
      <c r="AH76" t="s">
        <v>5590</v>
      </c>
      <c r="AI76" s="10" t="s">
        <v>5590</v>
      </c>
      <c r="AK76" s="8" t="s">
        <v>5590</v>
      </c>
      <c r="AL76" t="s">
        <v>5590</v>
      </c>
      <c r="AM76" t="s">
        <v>5590</v>
      </c>
      <c r="AN76" t="s">
        <v>5590</v>
      </c>
      <c r="AO76" t="s">
        <v>5590</v>
      </c>
      <c r="AP76" t="s">
        <v>5590</v>
      </c>
      <c r="AQ76" t="s">
        <v>5590</v>
      </c>
      <c r="AR76" s="10" t="s">
        <v>5590</v>
      </c>
    </row>
    <row r="77" spans="1:44" ht="16" x14ac:dyDescent="0.2">
      <c r="A77" s="2">
        <v>44773</v>
      </c>
      <c r="B77" t="s">
        <v>370</v>
      </c>
      <c r="C77" s="7">
        <v>2071.29</v>
      </c>
      <c r="D77" t="s">
        <v>104</v>
      </c>
      <c r="E77">
        <v>1730</v>
      </c>
      <c r="F77">
        <v>1705</v>
      </c>
      <c r="G77">
        <v>351</v>
      </c>
      <c r="J77" t="s">
        <v>5588</v>
      </c>
      <c r="L77" t="s">
        <v>52</v>
      </c>
      <c r="M77" t="s">
        <v>203</v>
      </c>
      <c r="O77" t="s">
        <v>52</v>
      </c>
      <c r="P77" t="s">
        <v>203</v>
      </c>
      <c r="R77" t="s">
        <v>66</v>
      </c>
      <c r="S77" t="s">
        <v>5597</v>
      </c>
      <c r="U77" s="8" t="s">
        <v>5590</v>
      </c>
      <c r="V77" s="9">
        <v>2071.29</v>
      </c>
      <c r="X77" s="8" t="s">
        <v>5590</v>
      </c>
      <c r="Y77" s="7">
        <v>-2071.29</v>
      </c>
      <c r="Z77" s="10" t="s">
        <v>5590</v>
      </c>
      <c r="AB77" s="8" t="s">
        <v>5590</v>
      </c>
      <c r="AC77" t="s">
        <v>5590</v>
      </c>
      <c r="AD77" t="s">
        <v>5590</v>
      </c>
      <c r="AE77" s="10" t="s">
        <v>5590</v>
      </c>
      <c r="AG77" s="8" t="s">
        <v>5590</v>
      </c>
      <c r="AH77" t="s">
        <v>5590</v>
      </c>
      <c r="AI77" s="10" t="s">
        <v>5590</v>
      </c>
      <c r="AK77" s="8" t="s">
        <v>5590</v>
      </c>
      <c r="AL77" t="s">
        <v>5590</v>
      </c>
      <c r="AM77" t="s">
        <v>5590</v>
      </c>
      <c r="AN77" t="s">
        <v>5590</v>
      </c>
      <c r="AO77" t="s">
        <v>5590</v>
      </c>
      <c r="AP77" t="s">
        <v>5590</v>
      </c>
      <c r="AQ77" t="s">
        <v>5590</v>
      </c>
      <c r="AR77" s="10" t="s">
        <v>5590</v>
      </c>
    </row>
    <row r="78" spans="1:44" ht="16" x14ac:dyDescent="0.2">
      <c r="A78" s="2">
        <v>44773</v>
      </c>
      <c r="B78" t="s">
        <v>202</v>
      </c>
      <c r="C78" s="7">
        <v>3172.4</v>
      </c>
      <c r="D78" t="s">
        <v>104</v>
      </c>
      <c r="E78">
        <v>1730</v>
      </c>
      <c r="F78">
        <v>1712</v>
      </c>
      <c r="G78">
        <v>352</v>
      </c>
      <c r="J78" t="s">
        <v>5588</v>
      </c>
      <c r="L78" t="s">
        <v>52</v>
      </c>
      <c r="M78" t="s">
        <v>203</v>
      </c>
      <c r="O78" t="s">
        <v>52</v>
      </c>
      <c r="P78" t="s">
        <v>203</v>
      </c>
      <c r="R78" t="s">
        <v>66</v>
      </c>
      <c r="S78" t="s">
        <v>5597</v>
      </c>
      <c r="U78" s="8" t="s">
        <v>5590</v>
      </c>
      <c r="V78" s="9">
        <v>3172.4</v>
      </c>
      <c r="X78" s="8" t="s">
        <v>5590</v>
      </c>
      <c r="Y78" t="s">
        <v>5590</v>
      </c>
      <c r="Z78" s="9">
        <v>-3172.4</v>
      </c>
      <c r="AB78" s="8" t="s">
        <v>5590</v>
      </c>
      <c r="AC78" t="s">
        <v>5590</v>
      </c>
      <c r="AD78" t="s">
        <v>5590</v>
      </c>
      <c r="AE78" s="10" t="s">
        <v>5590</v>
      </c>
      <c r="AG78" s="8" t="s">
        <v>5590</v>
      </c>
      <c r="AH78" t="s">
        <v>5590</v>
      </c>
      <c r="AI78" s="10" t="s">
        <v>5590</v>
      </c>
      <c r="AK78" s="8" t="s">
        <v>5590</v>
      </c>
      <c r="AL78" t="s">
        <v>5590</v>
      </c>
      <c r="AM78" t="s">
        <v>5590</v>
      </c>
      <c r="AN78" t="s">
        <v>5590</v>
      </c>
      <c r="AO78" t="s">
        <v>5590</v>
      </c>
      <c r="AP78" t="s">
        <v>5590</v>
      </c>
      <c r="AQ78" t="s">
        <v>5590</v>
      </c>
      <c r="AR78" s="10" t="s">
        <v>5590</v>
      </c>
    </row>
    <row r="79" spans="1:44" ht="16" x14ac:dyDescent="0.2">
      <c r="A79" s="2">
        <v>44773</v>
      </c>
      <c r="B79" t="s">
        <v>202</v>
      </c>
      <c r="C79" s="7">
        <v>1996.95</v>
      </c>
      <c r="D79" t="s">
        <v>104</v>
      </c>
      <c r="E79">
        <v>1730</v>
      </c>
      <c r="F79">
        <v>1712</v>
      </c>
      <c r="G79">
        <v>355</v>
      </c>
      <c r="J79" t="s">
        <v>5588</v>
      </c>
      <c r="L79" t="s">
        <v>52</v>
      </c>
      <c r="M79" t="s">
        <v>203</v>
      </c>
      <c r="O79" t="s">
        <v>52</v>
      </c>
      <c r="P79" t="s">
        <v>203</v>
      </c>
      <c r="R79" t="s">
        <v>66</v>
      </c>
      <c r="S79" t="s">
        <v>5597</v>
      </c>
      <c r="U79" s="8" t="s">
        <v>5590</v>
      </c>
      <c r="V79" s="9">
        <v>1996.95</v>
      </c>
      <c r="X79" s="8" t="s">
        <v>5590</v>
      </c>
      <c r="Y79" t="s">
        <v>5590</v>
      </c>
      <c r="Z79" s="9">
        <v>-1996.95</v>
      </c>
      <c r="AB79" s="8" t="s">
        <v>5590</v>
      </c>
      <c r="AC79" t="s">
        <v>5590</v>
      </c>
      <c r="AD79" t="s">
        <v>5590</v>
      </c>
      <c r="AE79" s="10" t="s">
        <v>5590</v>
      </c>
      <c r="AG79" s="8" t="s">
        <v>5590</v>
      </c>
      <c r="AH79" t="s">
        <v>5590</v>
      </c>
      <c r="AI79" s="10" t="s">
        <v>5590</v>
      </c>
      <c r="AK79" s="8" t="s">
        <v>5590</v>
      </c>
      <c r="AL79" t="s">
        <v>5590</v>
      </c>
      <c r="AM79" t="s">
        <v>5590</v>
      </c>
      <c r="AN79" t="s">
        <v>5590</v>
      </c>
      <c r="AO79" t="s">
        <v>5590</v>
      </c>
      <c r="AP79" t="s">
        <v>5590</v>
      </c>
      <c r="AQ79" t="s">
        <v>5590</v>
      </c>
      <c r="AR79" s="10" t="s">
        <v>5590</v>
      </c>
    </row>
    <row r="80" spans="1:44" ht="16" x14ac:dyDescent="0.2">
      <c r="A80" s="2">
        <v>44773</v>
      </c>
      <c r="B80" t="s">
        <v>205</v>
      </c>
      <c r="C80" s="7">
        <v>412.37</v>
      </c>
      <c r="D80" t="s">
        <v>104</v>
      </c>
      <c r="E80">
        <v>1730</v>
      </c>
      <c r="F80">
        <v>1700</v>
      </c>
      <c r="G80">
        <v>356</v>
      </c>
      <c r="J80" t="s">
        <v>5588</v>
      </c>
      <c r="L80" t="s">
        <v>52</v>
      </c>
      <c r="M80" t="s">
        <v>203</v>
      </c>
      <c r="O80" t="s">
        <v>52</v>
      </c>
      <c r="P80" t="s">
        <v>203</v>
      </c>
      <c r="R80" t="s">
        <v>66</v>
      </c>
      <c r="S80" t="s">
        <v>5597</v>
      </c>
      <c r="U80" s="8" t="s">
        <v>5590</v>
      </c>
      <c r="V80" s="9">
        <v>412.37</v>
      </c>
      <c r="X80" s="11">
        <v>-412.37</v>
      </c>
      <c r="Y80" t="s">
        <v>5590</v>
      </c>
      <c r="Z80" s="10" t="s">
        <v>5590</v>
      </c>
      <c r="AB80" s="8" t="s">
        <v>5590</v>
      </c>
      <c r="AC80" t="s">
        <v>5590</v>
      </c>
      <c r="AD80" t="s">
        <v>5590</v>
      </c>
      <c r="AE80" s="10" t="s">
        <v>5590</v>
      </c>
      <c r="AG80" s="8" t="s">
        <v>5590</v>
      </c>
      <c r="AH80" t="s">
        <v>5590</v>
      </c>
      <c r="AI80" s="10" t="s">
        <v>5590</v>
      </c>
      <c r="AK80" s="8" t="s">
        <v>5590</v>
      </c>
      <c r="AL80" t="s">
        <v>5590</v>
      </c>
      <c r="AM80" t="s">
        <v>5590</v>
      </c>
      <c r="AN80" t="s">
        <v>5590</v>
      </c>
      <c r="AO80" t="s">
        <v>5590</v>
      </c>
      <c r="AP80" t="s">
        <v>5590</v>
      </c>
      <c r="AQ80" t="s">
        <v>5590</v>
      </c>
      <c r="AR80" s="10" t="s">
        <v>5590</v>
      </c>
    </row>
    <row r="81" spans="1:44" ht="16" x14ac:dyDescent="0.2">
      <c r="A81" s="2">
        <v>44773</v>
      </c>
      <c r="B81" t="s">
        <v>370</v>
      </c>
      <c r="C81" s="7">
        <v>1285.56</v>
      </c>
      <c r="D81" t="s">
        <v>104</v>
      </c>
      <c r="E81">
        <v>1730</v>
      </c>
      <c r="F81">
        <v>1705</v>
      </c>
      <c r="G81">
        <v>357</v>
      </c>
      <c r="J81" t="s">
        <v>5588</v>
      </c>
      <c r="L81" t="s">
        <v>52</v>
      </c>
      <c r="M81" t="s">
        <v>203</v>
      </c>
      <c r="O81" t="s">
        <v>52</v>
      </c>
      <c r="P81" t="s">
        <v>203</v>
      </c>
      <c r="R81" t="s">
        <v>66</v>
      </c>
      <c r="S81" t="s">
        <v>5597</v>
      </c>
      <c r="U81" s="8" t="s">
        <v>5590</v>
      </c>
      <c r="V81" s="9">
        <v>1285.56</v>
      </c>
      <c r="X81" s="8" t="s">
        <v>5590</v>
      </c>
      <c r="Y81" s="7">
        <v>-1285.56</v>
      </c>
      <c r="Z81" s="10" t="s">
        <v>5590</v>
      </c>
      <c r="AB81" s="8" t="s">
        <v>5590</v>
      </c>
      <c r="AC81" t="s">
        <v>5590</v>
      </c>
      <c r="AD81" t="s">
        <v>5590</v>
      </c>
      <c r="AE81" s="10" t="s">
        <v>5590</v>
      </c>
      <c r="AG81" s="8" t="s">
        <v>5590</v>
      </c>
      <c r="AH81" t="s">
        <v>5590</v>
      </c>
      <c r="AI81" s="10" t="s">
        <v>5590</v>
      </c>
      <c r="AK81" s="8" t="s">
        <v>5590</v>
      </c>
      <c r="AL81" t="s">
        <v>5590</v>
      </c>
      <c r="AM81" t="s">
        <v>5590</v>
      </c>
      <c r="AN81" t="s">
        <v>5590</v>
      </c>
      <c r="AO81" t="s">
        <v>5590</v>
      </c>
      <c r="AP81" t="s">
        <v>5590</v>
      </c>
      <c r="AQ81" t="s">
        <v>5590</v>
      </c>
      <c r="AR81" s="10" t="s">
        <v>5590</v>
      </c>
    </row>
    <row r="82" spans="1:44" ht="16" x14ac:dyDescent="0.2">
      <c r="A82" s="2">
        <v>44773</v>
      </c>
      <c r="B82" t="s">
        <v>206</v>
      </c>
      <c r="C82" s="7">
        <v>2847.87</v>
      </c>
      <c r="D82" t="s">
        <v>104</v>
      </c>
      <c r="E82">
        <v>2551</v>
      </c>
      <c r="F82">
        <v>1730</v>
      </c>
      <c r="G82">
        <v>353</v>
      </c>
      <c r="H82" t="s">
        <v>371</v>
      </c>
      <c r="J82" t="s">
        <v>5588</v>
      </c>
      <c r="L82" t="s">
        <v>49</v>
      </c>
      <c r="M82" t="s">
        <v>50</v>
      </c>
      <c r="N82" t="s">
        <v>51</v>
      </c>
      <c r="O82" t="s">
        <v>52</v>
      </c>
      <c r="P82" t="s">
        <v>203</v>
      </c>
      <c r="R82" t="s">
        <v>66</v>
      </c>
      <c r="S82" t="s">
        <v>5597</v>
      </c>
      <c r="U82" s="8" t="s">
        <v>5590</v>
      </c>
      <c r="V82" s="9">
        <v>-2847.87</v>
      </c>
      <c r="X82" s="8" t="s">
        <v>5590</v>
      </c>
      <c r="Y82" t="s">
        <v>5590</v>
      </c>
      <c r="Z82" s="10" t="s">
        <v>5590</v>
      </c>
      <c r="AB82" s="8" t="s">
        <v>5590</v>
      </c>
      <c r="AC82" s="7">
        <v>2847.87</v>
      </c>
      <c r="AD82" t="s">
        <v>5590</v>
      </c>
      <c r="AE82" s="10" t="s">
        <v>5590</v>
      </c>
      <c r="AG82" s="8" t="s">
        <v>5590</v>
      </c>
      <c r="AH82" t="s">
        <v>5590</v>
      </c>
      <c r="AI82" s="10" t="s">
        <v>5590</v>
      </c>
      <c r="AK82" s="8" t="s">
        <v>5590</v>
      </c>
      <c r="AL82" t="s">
        <v>5590</v>
      </c>
      <c r="AM82" t="s">
        <v>5590</v>
      </c>
      <c r="AN82" t="s">
        <v>5590</v>
      </c>
      <c r="AO82" s="7">
        <v>2847.87</v>
      </c>
      <c r="AP82" t="s">
        <v>5590</v>
      </c>
      <c r="AQ82" t="s">
        <v>5590</v>
      </c>
      <c r="AR82" s="10" t="s">
        <v>5590</v>
      </c>
    </row>
    <row r="83" spans="1:44" ht="16" x14ac:dyDescent="0.2">
      <c r="A83" s="2">
        <v>44773</v>
      </c>
      <c r="B83" t="s">
        <v>206</v>
      </c>
      <c r="C83" s="7">
        <v>2046.09</v>
      </c>
      <c r="D83" t="s">
        <v>104</v>
      </c>
      <c r="E83">
        <v>2551</v>
      </c>
      <c r="F83">
        <v>1730</v>
      </c>
      <c r="G83">
        <v>354</v>
      </c>
      <c r="H83" t="s">
        <v>372</v>
      </c>
      <c r="J83" t="s">
        <v>5588</v>
      </c>
      <c r="L83" t="s">
        <v>49</v>
      </c>
      <c r="M83" t="s">
        <v>50</v>
      </c>
      <c r="N83" t="s">
        <v>51</v>
      </c>
      <c r="O83" t="s">
        <v>52</v>
      </c>
      <c r="P83" t="s">
        <v>203</v>
      </c>
      <c r="R83" t="s">
        <v>66</v>
      </c>
      <c r="S83" t="s">
        <v>5597</v>
      </c>
      <c r="U83" s="8" t="s">
        <v>5590</v>
      </c>
      <c r="V83" s="9">
        <v>-2046.09</v>
      </c>
      <c r="X83" s="8" t="s">
        <v>5590</v>
      </c>
      <c r="Y83" t="s">
        <v>5590</v>
      </c>
      <c r="Z83" s="10" t="s">
        <v>5590</v>
      </c>
      <c r="AB83" s="8" t="s">
        <v>5590</v>
      </c>
      <c r="AC83" s="7">
        <v>2046.09</v>
      </c>
      <c r="AD83" t="s">
        <v>5590</v>
      </c>
      <c r="AE83" s="10" t="s">
        <v>5590</v>
      </c>
      <c r="AG83" s="8" t="s">
        <v>5590</v>
      </c>
      <c r="AH83" t="s">
        <v>5590</v>
      </c>
      <c r="AI83" s="10" t="s">
        <v>5590</v>
      </c>
      <c r="AK83" s="8" t="s">
        <v>5590</v>
      </c>
      <c r="AL83" t="s">
        <v>5590</v>
      </c>
      <c r="AM83" t="s">
        <v>5590</v>
      </c>
      <c r="AN83" t="s">
        <v>5590</v>
      </c>
      <c r="AO83" s="7">
        <v>2046.09</v>
      </c>
      <c r="AP83" t="s">
        <v>5590</v>
      </c>
      <c r="AQ83" t="s">
        <v>5590</v>
      </c>
      <c r="AR83" s="10" t="s">
        <v>5590</v>
      </c>
    </row>
    <row r="84" spans="1:44" ht="16" x14ac:dyDescent="0.2">
      <c r="A84" s="2">
        <v>44773</v>
      </c>
      <c r="B84" t="s">
        <v>206</v>
      </c>
      <c r="C84" s="7">
        <v>3022.03</v>
      </c>
      <c r="D84" t="s">
        <v>104</v>
      </c>
      <c r="E84">
        <v>2551</v>
      </c>
      <c r="F84">
        <v>1730</v>
      </c>
      <c r="G84">
        <v>358</v>
      </c>
      <c r="H84" t="s">
        <v>373</v>
      </c>
      <c r="J84" t="s">
        <v>5588</v>
      </c>
      <c r="L84" t="s">
        <v>49</v>
      </c>
      <c r="M84" t="s">
        <v>50</v>
      </c>
      <c r="N84" t="s">
        <v>51</v>
      </c>
      <c r="O84" t="s">
        <v>52</v>
      </c>
      <c r="P84" t="s">
        <v>203</v>
      </c>
      <c r="R84" t="s">
        <v>66</v>
      </c>
      <c r="S84" t="s">
        <v>5597</v>
      </c>
      <c r="U84" s="8" t="s">
        <v>5590</v>
      </c>
      <c r="V84" s="9">
        <v>-3022.03</v>
      </c>
      <c r="X84" s="8" t="s">
        <v>5590</v>
      </c>
      <c r="Y84" t="s">
        <v>5590</v>
      </c>
      <c r="Z84" s="10" t="s">
        <v>5590</v>
      </c>
      <c r="AB84" s="8" t="s">
        <v>5590</v>
      </c>
      <c r="AC84" s="7">
        <v>3022.03</v>
      </c>
      <c r="AD84" t="s">
        <v>5590</v>
      </c>
      <c r="AE84" s="10" t="s">
        <v>5590</v>
      </c>
      <c r="AG84" s="8" t="s">
        <v>5590</v>
      </c>
      <c r="AH84" t="s">
        <v>5590</v>
      </c>
      <c r="AI84" s="10" t="s">
        <v>5590</v>
      </c>
      <c r="AK84" s="8" t="s">
        <v>5590</v>
      </c>
      <c r="AL84" t="s">
        <v>5590</v>
      </c>
      <c r="AM84" t="s">
        <v>5590</v>
      </c>
      <c r="AN84" t="s">
        <v>5590</v>
      </c>
      <c r="AO84" s="7">
        <v>3022.03</v>
      </c>
      <c r="AP84" t="s">
        <v>5590</v>
      </c>
      <c r="AQ84" t="s">
        <v>5590</v>
      </c>
      <c r="AR84" s="10" t="s">
        <v>5590</v>
      </c>
    </row>
    <row r="85" spans="1:44" ht="16" x14ac:dyDescent="0.2">
      <c r="A85" s="2">
        <v>44773</v>
      </c>
      <c r="B85" t="s">
        <v>204</v>
      </c>
      <c r="C85" s="7">
        <v>672.85</v>
      </c>
      <c r="D85" t="s">
        <v>104</v>
      </c>
      <c r="E85">
        <v>2555</v>
      </c>
      <c r="F85">
        <v>1730</v>
      </c>
      <c r="G85">
        <v>359</v>
      </c>
      <c r="H85" t="s">
        <v>373</v>
      </c>
      <c r="J85" t="s">
        <v>5588</v>
      </c>
      <c r="L85" t="s">
        <v>49</v>
      </c>
      <c r="M85" t="s">
        <v>50</v>
      </c>
      <c r="N85" t="s">
        <v>51</v>
      </c>
      <c r="O85" t="s">
        <v>52</v>
      </c>
      <c r="P85" t="s">
        <v>203</v>
      </c>
      <c r="R85" t="s">
        <v>66</v>
      </c>
      <c r="S85" t="s">
        <v>5597</v>
      </c>
      <c r="U85" s="8" t="s">
        <v>5590</v>
      </c>
      <c r="V85" s="9">
        <v>-672.85</v>
      </c>
      <c r="X85" s="8" t="s">
        <v>5590</v>
      </c>
      <c r="Y85" t="s">
        <v>5590</v>
      </c>
      <c r="Z85" s="10" t="s">
        <v>5590</v>
      </c>
      <c r="AB85" s="8" t="s">
        <v>5590</v>
      </c>
      <c r="AC85" t="s">
        <v>5590</v>
      </c>
      <c r="AD85" s="7">
        <v>672.85</v>
      </c>
      <c r="AE85" s="10" t="s">
        <v>5590</v>
      </c>
      <c r="AG85" s="8" t="s">
        <v>5590</v>
      </c>
      <c r="AH85" t="s">
        <v>5590</v>
      </c>
      <c r="AI85" s="10" t="s">
        <v>5590</v>
      </c>
      <c r="AK85" s="8" t="s">
        <v>5590</v>
      </c>
      <c r="AL85" t="s">
        <v>5590</v>
      </c>
      <c r="AM85" t="s">
        <v>5590</v>
      </c>
      <c r="AN85" t="s">
        <v>5590</v>
      </c>
      <c r="AO85" s="7">
        <v>672.85</v>
      </c>
      <c r="AP85" t="s">
        <v>5590</v>
      </c>
      <c r="AQ85" t="s">
        <v>5590</v>
      </c>
      <c r="AR85" s="10" t="s">
        <v>5590</v>
      </c>
    </row>
    <row r="86" spans="1:44" ht="16" x14ac:dyDescent="0.2">
      <c r="A86" s="2">
        <v>44773</v>
      </c>
      <c r="B86" t="s">
        <v>204</v>
      </c>
      <c r="C86" s="7">
        <v>634.07000000000005</v>
      </c>
      <c r="D86" t="s">
        <v>104</v>
      </c>
      <c r="E86">
        <v>2555</v>
      </c>
      <c r="F86">
        <v>1730</v>
      </c>
      <c r="G86">
        <v>360</v>
      </c>
      <c r="H86" t="s">
        <v>371</v>
      </c>
      <c r="J86" t="s">
        <v>5588</v>
      </c>
      <c r="L86" t="s">
        <v>49</v>
      </c>
      <c r="M86" t="s">
        <v>50</v>
      </c>
      <c r="N86" t="s">
        <v>51</v>
      </c>
      <c r="O86" t="s">
        <v>52</v>
      </c>
      <c r="P86" t="s">
        <v>203</v>
      </c>
      <c r="R86" t="s">
        <v>66</v>
      </c>
      <c r="S86" t="s">
        <v>5597</v>
      </c>
      <c r="U86" s="8" t="s">
        <v>5590</v>
      </c>
      <c r="V86" s="9">
        <v>-634.07000000000005</v>
      </c>
      <c r="X86" s="8" t="s">
        <v>5590</v>
      </c>
      <c r="Y86" t="s">
        <v>5590</v>
      </c>
      <c r="Z86" s="10" t="s">
        <v>5590</v>
      </c>
      <c r="AB86" s="8" t="s">
        <v>5590</v>
      </c>
      <c r="AC86" t="s">
        <v>5590</v>
      </c>
      <c r="AD86" s="7">
        <v>634.07000000000005</v>
      </c>
      <c r="AE86" s="10" t="s">
        <v>5590</v>
      </c>
      <c r="AG86" s="8" t="s">
        <v>5590</v>
      </c>
      <c r="AH86" t="s">
        <v>5590</v>
      </c>
      <c r="AI86" s="10" t="s">
        <v>5590</v>
      </c>
      <c r="AK86" s="8" t="s">
        <v>5590</v>
      </c>
      <c r="AL86" t="s">
        <v>5590</v>
      </c>
      <c r="AM86" t="s">
        <v>5590</v>
      </c>
      <c r="AN86" t="s">
        <v>5590</v>
      </c>
      <c r="AO86" s="7">
        <v>634.07000000000005</v>
      </c>
      <c r="AP86" t="s">
        <v>5590</v>
      </c>
      <c r="AQ86" t="s">
        <v>5590</v>
      </c>
      <c r="AR86" s="10" t="s">
        <v>5590</v>
      </c>
    </row>
    <row r="87" spans="1:44" ht="16" x14ac:dyDescent="0.2">
      <c r="A87" s="2">
        <v>44773</v>
      </c>
      <c r="B87" t="s">
        <v>204</v>
      </c>
      <c r="C87" s="7">
        <v>459.04</v>
      </c>
      <c r="D87" t="s">
        <v>104</v>
      </c>
      <c r="E87">
        <v>2555</v>
      </c>
      <c r="F87">
        <v>1730</v>
      </c>
      <c r="G87">
        <v>361</v>
      </c>
      <c r="H87" t="s">
        <v>372</v>
      </c>
      <c r="J87" t="s">
        <v>5588</v>
      </c>
      <c r="L87" t="s">
        <v>49</v>
      </c>
      <c r="M87" t="s">
        <v>50</v>
      </c>
      <c r="N87" t="s">
        <v>51</v>
      </c>
      <c r="O87" t="s">
        <v>52</v>
      </c>
      <c r="P87" t="s">
        <v>203</v>
      </c>
      <c r="R87" t="s">
        <v>66</v>
      </c>
      <c r="S87" t="s">
        <v>5597</v>
      </c>
      <c r="U87" s="8" t="s">
        <v>5590</v>
      </c>
      <c r="V87" s="9">
        <v>-459.04</v>
      </c>
      <c r="X87" s="8" t="s">
        <v>5590</v>
      </c>
      <c r="Y87" t="s">
        <v>5590</v>
      </c>
      <c r="Z87" s="10" t="s">
        <v>5590</v>
      </c>
      <c r="AB87" s="8" t="s">
        <v>5590</v>
      </c>
      <c r="AC87" t="s">
        <v>5590</v>
      </c>
      <c r="AD87" s="7">
        <v>459.04</v>
      </c>
      <c r="AE87" s="10" t="s">
        <v>5590</v>
      </c>
      <c r="AG87" s="8" t="s">
        <v>5590</v>
      </c>
      <c r="AH87" t="s">
        <v>5590</v>
      </c>
      <c r="AI87" s="10" t="s">
        <v>5590</v>
      </c>
      <c r="AK87" s="8" t="s">
        <v>5590</v>
      </c>
      <c r="AL87" t="s">
        <v>5590</v>
      </c>
      <c r="AM87" t="s">
        <v>5590</v>
      </c>
      <c r="AN87" t="s">
        <v>5590</v>
      </c>
      <c r="AO87" s="7">
        <v>459.04</v>
      </c>
      <c r="AP87" t="s">
        <v>5590</v>
      </c>
      <c r="AQ87" t="s">
        <v>5590</v>
      </c>
      <c r="AR87" s="10" t="s">
        <v>5590</v>
      </c>
    </row>
    <row r="88" spans="1:44" ht="16" x14ac:dyDescent="0.2">
      <c r="A88" s="2">
        <v>44788</v>
      </c>
      <c r="B88" t="s">
        <v>215</v>
      </c>
      <c r="C88" s="7">
        <v>1155.75</v>
      </c>
      <c r="D88" t="s">
        <v>48</v>
      </c>
      <c r="E88">
        <v>1700</v>
      </c>
      <c r="F88">
        <v>940</v>
      </c>
      <c r="G88">
        <v>453</v>
      </c>
      <c r="I88" t="s">
        <v>736</v>
      </c>
      <c r="J88" t="s">
        <v>737</v>
      </c>
      <c r="K88" t="s">
        <v>736</v>
      </c>
      <c r="L88" t="s">
        <v>52</v>
      </c>
      <c r="M88" t="s">
        <v>203</v>
      </c>
      <c r="O88" t="s">
        <v>52</v>
      </c>
      <c r="P88" t="s">
        <v>53</v>
      </c>
      <c r="R88" t="s">
        <v>66</v>
      </c>
      <c r="S88" t="s">
        <v>5597</v>
      </c>
      <c r="U88" s="8" t="s">
        <v>5590</v>
      </c>
      <c r="V88" s="10" t="s">
        <v>5590</v>
      </c>
      <c r="X88" s="11">
        <v>1155.75</v>
      </c>
      <c r="Y88" t="s">
        <v>5590</v>
      </c>
      <c r="Z88" s="10" t="s">
        <v>5590</v>
      </c>
      <c r="AB88" s="8" t="s">
        <v>5590</v>
      </c>
      <c r="AC88" t="s">
        <v>5590</v>
      </c>
      <c r="AD88" t="s">
        <v>5590</v>
      </c>
      <c r="AE88" s="10" t="s">
        <v>5590</v>
      </c>
      <c r="AG88" s="8" t="s">
        <v>5590</v>
      </c>
      <c r="AH88" t="s">
        <v>5590</v>
      </c>
      <c r="AI88" s="10" t="s">
        <v>5590</v>
      </c>
      <c r="AK88" s="8" t="s">
        <v>5590</v>
      </c>
      <c r="AL88" t="s">
        <v>5590</v>
      </c>
      <c r="AM88" t="s">
        <v>5590</v>
      </c>
      <c r="AN88" t="s">
        <v>5590</v>
      </c>
      <c r="AO88" t="s">
        <v>5590</v>
      </c>
      <c r="AP88" t="s">
        <v>5590</v>
      </c>
      <c r="AQ88" t="s">
        <v>5590</v>
      </c>
      <c r="AR88" s="10" t="s">
        <v>5590</v>
      </c>
    </row>
    <row r="89" spans="1:44" ht="16" x14ac:dyDescent="0.2">
      <c r="B89" t="s">
        <v>5591</v>
      </c>
      <c r="U89" s="11">
        <f>SUM(U73:U88)</f>
        <v>0</v>
      </c>
      <c r="V89" s="9">
        <f>SUM(V73:V88)</f>
        <v>-1.3073986337985843E-12</v>
      </c>
      <c r="X89" s="11">
        <f>SUM(X73:X88)</f>
        <v>0</v>
      </c>
      <c r="Y89" s="12">
        <f>SUM(Y73:Y88)</f>
        <v>0</v>
      </c>
      <c r="Z89" s="9">
        <f>SUM(Z73:Z88)</f>
        <v>0</v>
      </c>
      <c r="AB89" s="11">
        <f>SUM(AB73:AB88)</f>
        <v>0</v>
      </c>
      <c r="AC89" s="12">
        <f>SUM(AC73:AC88)</f>
        <v>7915.99</v>
      </c>
      <c r="AD89" s="12">
        <f>SUM(AD73:AD88)</f>
        <v>1765.96</v>
      </c>
      <c r="AE89" s="9">
        <f>SUM(AE73:AE88)</f>
        <v>0</v>
      </c>
      <c r="AG89" s="11">
        <f>SUM(AG73:AG88)</f>
        <v>0</v>
      </c>
      <c r="AH89" s="12">
        <f>SUM(AH73:AH88)</f>
        <v>0</v>
      </c>
      <c r="AI89" s="9">
        <f>SUM(AI73:AI88)</f>
        <v>0</v>
      </c>
      <c r="AK89" s="11">
        <f t="shared" ref="AK89:AR89" si="5">SUM(AK73:AK88)</f>
        <v>0</v>
      </c>
      <c r="AL89" s="12">
        <f t="shared" si="5"/>
        <v>0</v>
      </c>
      <c r="AM89" s="12">
        <f t="shared" si="5"/>
        <v>0</v>
      </c>
      <c r="AN89" s="12">
        <f t="shared" si="5"/>
        <v>0</v>
      </c>
      <c r="AO89" s="12">
        <f t="shared" si="5"/>
        <v>9681.9500000000007</v>
      </c>
      <c r="AP89" s="12">
        <f t="shared" si="5"/>
        <v>0</v>
      </c>
      <c r="AQ89" s="12">
        <f t="shared" si="5"/>
        <v>0</v>
      </c>
      <c r="AR89" s="9">
        <f t="shared" si="5"/>
        <v>0</v>
      </c>
    </row>
    <row r="90" spans="1:44" ht="16" x14ac:dyDescent="0.2">
      <c r="B90" s="3" t="s">
        <v>5592</v>
      </c>
      <c r="U90" s="13">
        <f>U89+U71</f>
        <v>0</v>
      </c>
      <c r="V90" s="14">
        <f>V89+V71</f>
        <v>-3.922195901395753E-12</v>
      </c>
      <c r="X90" s="13">
        <f>X89+X71</f>
        <v>0</v>
      </c>
      <c r="Y90" s="15">
        <f>Y89+Y71</f>
        <v>0</v>
      </c>
      <c r="Z90" s="14">
        <f>Z89+Z71</f>
        <v>0</v>
      </c>
      <c r="AB90" s="8"/>
      <c r="AE90" s="10"/>
      <c r="AG90" s="8"/>
      <c r="AI90" s="10"/>
      <c r="AK90" s="8"/>
      <c r="AR90" s="10"/>
    </row>
    <row r="91" spans="1:44" x14ac:dyDescent="0.2">
      <c r="U91" s="8"/>
      <c r="V91" s="10"/>
      <c r="X91" s="8"/>
      <c r="Z91" s="10"/>
      <c r="AB91" s="8"/>
      <c r="AE91" s="10"/>
      <c r="AG91" s="8"/>
      <c r="AI91" s="10"/>
      <c r="AK91" s="8"/>
      <c r="AR91" s="10"/>
    </row>
    <row r="92" spans="1:44" ht="16" x14ac:dyDescent="0.2">
      <c r="A92" s="2">
        <v>44791</v>
      </c>
      <c r="B92" t="s">
        <v>532</v>
      </c>
      <c r="C92" s="7">
        <v>5169.3500000000004</v>
      </c>
      <c r="D92" t="s">
        <v>48</v>
      </c>
      <c r="E92">
        <v>1712</v>
      </c>
      <c r="F92">
        <v>940</v>
      </c>
      <c r="G92">
        <v>456</v>
      </c>
      <c r="I92" t="s">
        <v>738</v>
      </c>
      <c r="J92" t="s">
        <v>739</v>
      </c>
      <c r="K92" t="s">
        <v>738</v>
      </c>
      <c r="L92" t="s">
        <v>52</v>
      </c>
      <c r="M92" t="s">
        <v>203</v>
      </c>
      <c r="O92" t="s">
        <v>52</v>
      </c>
      <c r="P92" t="s">
        <v>53</v>
      </c>
      <c r="R92" t="s">
        <v>66</v>
      </c>
      <c r="S92" t="s">
        <v>5598</v>
      </c>
      <c r="U92" s="8" t="s">
        <v>5590</v>
      </c>
      <c r="V92" s="10" t="s">
        <v>5590</v>
      </c>
      <c r="X92" s="8" t="s">
        <v>5590</v>
      </c>
      <c r="Y92" t="s">
        <v>5590</v>
      </c>
      <c r="Z92" s="9">
        <v>5169.3500000000004</v>
      </c>
      <c r="AB92" s="8" t="s">
        <v>5590</v>
      </c>
      <c r="AC92" t="s">
        <v>5590</v>
      </c>
      <c r="AD92" t="s">
        <v>5590</v>
      </c>
      <c r="AE92" s="10" t="s">
        <v>5590</v>
      </c>
      <c r="AG92" s="8" t="s">
        <v>5590</v>
      </c>
      <c r="AH92" t="s">
        <v>5590</v>
      </c>
      <c r="AI92" s="10" t="s">
        <v>5590</v>
      </c>
      <c r="AK92" s="8" t="s">
        <v>5590</v>
      </c>
      <c r="AL92" t="s">
        <v>5590</v>
      </c>
      <c r="AM92" t="s">
        <v>5590</v>
      </c>
      <c r="AN92" t="s">
        <v>5590</v>
      </c>
      <c r="AO92" t="s">
        <v>5590</v>
      </c>
      <c r="AP92" t="s">
        <v>5590</v>
      </c>
      <c r="AQ92" t="s">
        <v>5590</v>
      </c>
      <c r="AR92" s="10" t="s">
        <v>5590</v>
      </c>
    </row>
    <row r="93" spans="1:44" ht="16" x14ac:dyDescent="0.2">
      <c r="A93" s="2">
        <v>44802</v>
      </c>
      <c r="B93" t="s">
        <v>582</v>
      </c>
      <c r="C93" s="7">
        <v>886.16</v>
      </c>
      <c r="D93" t="s">
        <v>48</v>
      </c>
      <c r="E93">
        <v>1705</v>
      </c>
      <c r="F93">
        <v>940</v>
      </c>
      <c r="G93">
        <v>475</v>
      </c>
      <c r="I93" t="s">
        <v>765</v>
      </c>
      <c r="J93" t="s">
        <v>766</v>
      </c>
      <c r="K93" t="s">
        <v>765</v>
      </c>
      <c r="L93" t="s">
        <v>52</v>
      </c>
      <c r="M93" t="s">
        <v>203</v>
      </c>
      <c r="O93" t="s">
        <v>52</v>
      </c>
      <c r="P93" t="s">
        <v>53</v>
      </c>
      <c r="R93" t="s">
        <v>66</v>
      </c>
      <c r="S93" t="s">
        <v>5598</v>
      </c>
      <c r="U93" s="8" t="s">
        <v>5590</v>
      </c>
      <c r="V93" s="10" t="s">
        <v>5590</v>
      </c>
      <c r="X93" s="8" t="s">
        <v>5590</v>
      </c>
      <c r="Y93" s="7">
        <v>886.16</v>
      </c>
      <c r="Z93" s="10" t="s">
        <v>5590</v>
      </c>
      <c r="AB93" s="8" t="s">
        <v>5590</v>
      </c>
      <c r="AC93" t="s">
        <v>5590</v>
      </c>
      <c r="AD93" t="s">
        <v>5590</v>
      </c>
      <c r="AE93" s="10" t="s">
        <v>5590</v>
      </c>
      <c r="AG93" s="8" t="s">
        <v>5590</v>
      </c>
      <c r="AH93" t="s">
        <v>5590</v>
      </c>
      <c r="AI93" s="10" t="s">
        <v>5590</v>
      </c>
      <c r="AK93" s="8" t="s">
        <v>5590</v>
      </c>
      <c r="AL93" t="s">
        <v>5590</v>
      </c>
      <c r="AM93" t="s">
        <v>5590</v>
      </c>
      <c r="AN93" t="s">
        <v>5590</v>
      </c>
      <c r="AO93" t="s">
        <v>5590</v>
      </c>
      <c r="AP93" t="s">
        <v>5590</v>
      </c>
      <c r="AQ93" t="s">
        <v>5590</v>
      </c>
      <c r="AR93" s="10" t="s">
        <v>5590</v>
      </c>
    </row>
    <row r="94" spans="1:44" ht="16" x14ac:dyDescent="0.2">
      <c r="A94" s="2">
        <v>44802</v>
      </c>
      <c r="B94" t="s">
        <v>256</v>
      </c>
      <c r="C94" s="7">
        <v>2487.06</v>
      </c>
      <c r="D94" t="s">
        <v>48</v>
      </c>
      <c r="E94">
        <v>1705</v>
      </c>
      <c r="F94">
        <v>940</v>
      </c>
      <c r="G94">
        <v>476</v>
      </c>
      <c r="I94" t="s">
        <v>767</v>
      </c>
      <c r="J94" t="s">
        <v>768</v>
      </c>
      <c r="K94" t="s">
        <v>767</v>
      </c>
      <c r="L94" t="s">
        <v>52</v>
      </c>
      <c r="M94" t="s">
        <v>203</v>
      </c>
      <c r="O94" t="s">
        <v>52</v>
      </c>
      <c r="P94" t="s">
        <v>53</v>
      </c>
      <c r="R94" t="s">
        <v>66</v>
      </c>
      <c r="S94" t="s">
        <v>5598</v>
      </c>
      <c r="U94" s="8" t="s">
        <v>5590</v>
      </c>
      <c r="V94" s="10" t="s">
        <v>5590</v>
      </c>
      <c r="X94" s="8" t="s">
        <v>5590</v>
      </c>
      <c r="Y94" s="7">
        <v>2487.06</v>
      </c>
      <c r="Z94" s="10" t="s">
        <v>5590</v>
      </c>
      <c r="AB94" s="8" t="s">
        <v>5590</v>
      </c>
      <c r="AC94" t="s">
        <v>5590</v>
      </c>
      <c r="AD94" t="s">
        <v>5590</v>
      </c>
      <c r="AE94" s="10" t="s">
        <v>5590</v>
      </c>
      <c r="AG94" s="8" t="s">
        <v>5590</v>
      </c>
      <c r="AH94" t="s">
        <v>5590</v>
      </c>
      <c r="AI94" s="10" t="s">
        <v>5590</v>
      </c>
      <c r="AK94" s="8" t="s">
        <v>5590</v>
      </c>
      <c r="AL94" t="s">
        <v>5590</v>
      </c>
      <c r="AM94" t="s">
        <v>5590</v>
      </c>
      <c r="AN94" t="s">
        <v>5590</v>
      </c>
      <c r="AO94" t="s">
        <v>5590</v>
      </c>
      <c r="AP94" t="s">
        <v>5590</v>
      </c>
      <c r="AQ94" t="s">
        <v>5590</v>
      </c>
      <c r="AR94" s="10" t="s">
        <v>5590</v>
      </c>
    </row>
    <row r="95" spans="1:44" ht="16" x14ac:dyDescent="0.2">
      <c r="A95" s="2">
        <v>44804</v>
      </c>
      <c r="B95" t="s">
        <v>205</v>
      </c>
      <c r="C95" s="7">
        <v>143.38</v>
      </c>
      <c r="D95" t="s">
        <v>104</v>
      </c>
      <c r="E95">
        <v>1730</v>
      </c>
      <c r="F95">
        <v>1700</v>
      </c>
      <c r="G95">
        <v>679</v>
      </c>
      <c r="J95" t="s">
        <v>5588</v>
      </c>
      <c r="L95" t="s">
        <v>52</v>
      </c>
      <c r="M95" t="s">
        <v>203</v>
      </c>
      <c r="O95" t="s">
        <v>52</v>
      </c>
      <c r="P95" t="s">
        <v>203</v>
      </c>
      <c r="R95" t="s">
        <v>66</v>
      </c>
      <c r="S95" t="s">
        <v>5598</v>
      </c>
      <c r="U95" s="8" t="s">
        <v>5590</v>
      </c>
      <c r="V95" s="9">
        <v>143.38</v>
      </c>
      <c r="X95" s="11">
        <v>-143.38</v>
      </c>
      <c r="Y95" t="s">
        <v>5590</v>
      </c>
      <c r="Z95" s="10" t="s">
        <v>5590</v>
      </c>
      <c r="AB95" s="8" t="s">
        <v>5590</v>
      </c>
      <c r="AC95" t="s">
        <v>5590</v>
      </c>
      <c r="AD95" t="s">
        <v>5590</v>
      </c>
      <c r="AE95" s="10" t="s">
        <v>5590</v>
      </c>
      <c r="AG95" s="8" t="s">
        <v>5590</v>
      </c>
      <c r="AH95" t="s">
        <v>5590</v>
      </c>
      <c r="AI95" s="10" t="s">
        <v>5590</v>
      </c>
      <c r="AK95" s="8" t="s">
        <v>5590</v>
      </c>
      <c r="AL95" t="s">
        <v>5590</v>
      </c>
      <c r="AM95" t="s">
        <v>5590</v>
      </c>
      <c r="AN95" t="s">
        <v>5590</v>
      </c>
      <c r="AO95" t="s">
        <v>5590</v>
      </c>
      <c r="AP95" t="s">
        <v>5590</v>
      </c>
      <c r="AQ95" t="s">
        <v>5590</v>
      </c>
      <c r="AR95" s="10" t="s">
        <v>5590</v>
      </c>
    </row>
    <row r="96" spans="1:44" ht="16" x14ac:dyDescent="0.2">
      <c r="A96" s="2">
        <v>44804</v>
      </c>
      <c r="B96" t="s">
        <v>370</v>
      </c>
      <c r="C96" s="7">
        <v>2087.66</v>
      </c>
      <c r="D96" t="s">
        <v>104</v>
      </c>
      <c r="E96">
        <v>1730</v>
      </c>
      <c r="F96">
        <v>1705</v>
      </c>
      <c r="G96">
        <v>680</v>
      </c>
      <c r="J96" t="s">
        <v>5588</v>
      </c>
      <c r="L96" t="s">
        <v>52</v>
      </c>
      <c r="M96" t="s">
        <v>203</v>
      </c>
      <c r="O96" t="s">
        <v>52</v>
      </c>
      <c r="P96" t="s">
        <v>203</v>
      </c>
      <c r="R96" t="s">
        <v>66</v>
      </c>
      <c r="S96" t="s">
        <v>5598</v>
      </c>
      <c r="U96" s="8" t="s">
        <v>5590</v>
      </c>
      <c r="V96" s="9">
        <v>2087.66</v>
      </c>
      <c r="X96" s="8" t="s">
        <v>5590</v>
      </c>
      <c r="Y96" s="7">
        <v>-2087.66</v>
      </c>
      <c r="Z96" s="10" t="s">
        <v>5590</v>
      </c>
      <c r="AB96" s="8" t="s">
        <v>5590</v>
      </c>
      <c r="AC96" t="s">
        <v>5590</v>
      </c>
      <c r="AD96" t="s">
        <v>5590</v>
      </c>
      <c r="AE96" s="10" t="s">
        <v>5590</v>
      </c>
      <c r="AG96" s="8" t="s">
        <v>5590</v>
      </c>
      <c r="AH96" t="s">
        <v>5590</v>
      </c>
      <c r="AI96" s="10" t="s">
        <v>5590</v>
      </c>
      <c r="AK96" s="8" t="s">
        <v>5590</v>
      </c>
      <c r="AL96" t="s">
        <v>5590</v>
      </c>
      <c r="AM96" t="s">
        <v>5590</v>
      </c>
      <c r="AN96" t="s">
        <v>5590</v>
      </c>
      <c r="AO96" t="s">
        <v>5590</v>
      </c>
      <c r="AP96" t="s">
        <v>5590</v>
      </c>
      <c r="AQ96" t="s">
        <v>5590</v>
      </c>
      <c r="AR96" s="10" t="s">
        <v>5590</v>
      </c>
    </row>
    <row r="97" spans="1:44" ht="16" x14ac:dyDescent="0.2">
      <c r="A97" s="2">
        <v>44804</v>
      </c>
      <c r="B97" t="s">
        <v>202</v>
      </c>
      <c r="C97" s="7">
        <v>3172.4</v>
      </c>
      <c r="D97" t="s">
        <v>104</v>
      </c>
      <c r="E97">
        <v>1730</v>
      </c>
      <c r="F97">
        <v>1712</v>
      </c>
      <c r="G97">
        <v>681</v>
      </c>
      <c r="J97" t="s">
        <v>5588</v>
      </c>
      <c r="L97" t="s">
        <v>52</v>
      </c>
      <c r="M97" t="s">
        <v>203</v>
      </c>
      <c r="O97" t="s">
        <v>52</v>
      </c>
      <c r="P97" t="s">
        <v>203</v>
      </c>
      <c r="R97" t="s">
        <v>66</v>
      </c>
      <c r="S97" t="s">
        <v>5598</v>
      </c>
      <c r="U97" s="8" t="s">
        <v>5590</v>
      </c>
      <c r="V97" s="9">
        <v>3172.4</v>
      </c>
      <c r="X97" s="8" t="s">
        <v>5590</v>
      </c>
      <c r="Y97" t="s">
        <v>5590</v>
      </c>
      <c r="Z97" s="9">
        <v>-3172.4</v>
      </c>
      <c r="AB97" s="8" t="s">
        <v>5590</v>
      </c>
      <c r="AC97" t="s">
        <v>5590</v>
      </c>
      <c r="AD97" t="s">
        <v>5590</v>
      </c>
      <c r="AE97" s="10" t="s">
        <v>5590</v>
      </c>
      <c r="AG97" s="8" t="s">
        <v>5590</v>
      </c>
      <c r="AH97" t="s">
        <v>5590</v>
      </c>
      <c r="AI97" s="10" t="s">
        <v>5590</v>
      </c>
      <c r="AK97" s="8" t="s">
        <v>5590</v>
      </c>
      <c r="AL97" t="s">
        <v>5590</v>
      </c>
      <c r="AM97" t="s">
        <v>5590</v>
      </c>
      <c r="AN97" t="s">
        <v>5590</v>
      </c>
      <c r="AO97" t="s">
        <v>5590</v>
      </c>
      <c r="AP97" t="s">
        <v>5590</v>
      </c>
      <c r="AQ97" t="s">
        <v>5590</v>
      </c>
      <c r="AR97" s="10" t="s">
        <v>5590</v>
      </c>
    </row>
    <row r="98" spans="1:44" ht="16" x14ac:dyDescent="0.2">
      <c r="A98" s="2">
        <v>44804</v>
      </c>
      <c r="B98" t="s">
        <v>202</v>
      </c>
      <c r="C98" s="7">
        <v>1996.95</v>
      </c>
      <c r="D98" t="s">
        <v>104</v>
      </c>
      <c r="E98">
        <v>1730</v>
      </c>
      <c r="F98">
        <v>1712</v>
      </c>
      <c r="G98">
        <v>684</v>
      </c>
      <c r="J98" t="s">
        <v>5588</v>
      </c>
      <c r="L98" t="s">
        <v>52</v>
      </c>
      <c r="M98" t="s">
        <v>203</v>
      </c>
      <c r="O98" t="s">
        <v>52</v>
      </c>
      <c r="P98" t="s">
        <v>203</v>
      </c>
      <c r="R98" t="s">
        <v>66</v>
      </c>
      <c r="S98" t="s">
        <v>5598</v>
      </c>
      <c r="U98" s="8" t="s">
        <v>5590</v>
      </c>
      <c r="V98" s="9">
        <v>1996.95</v>
      </c>
      <c r="X98" s="8" t="s">
        <v>5590</v>
      </c>
      <c r="Y98" t="s">
        <v>5590</v>
      </c>
      <c r="Z98" s="9">
        <v>-1996.95</v>
      </c>
      <c r="AB98" s="8" t="s">
        <v>5590</v>
      </c>
      <c r="AC98" t="s">
        <v>5590</v>
      </c>
      <c r="AD98" t="s">
        <v>5590</v>
      </c>
      <c r="AE98" s="10" t="s">
        <v>5590</v>
      </c>
      <c r="AG98" s="8" t="s">
        <v>5590</v>
      </c>
      <c r="AH98" t="s">
        <v>5590</v>
      </c>
      <c r="AI98" s="10" t="s">
        <v>5590</v>
      </c>
      <c r="AK98" s="8" t="s">
        <v>5590</v>
      </c>
      <c r="AL98" t="s">
        <v>5590</v>
      </c>
      <c r="AM98" t="s">
        <v>5590</v>
      </c>
      <c r="AN98" t="s">
        <v>5590</v>
      </c>
      <c r="AO98" t="s">
        <v>5590</v>
      </c>
      <c r="AP98" t="s">
        <v>5590</v>
      </c>
      <c r="AQ98" t="s">
        <v>5590</v>
      </c>
      <c r="AR98" s="10" t="s">
        <v>5590</v>
      </c>
    </row>
    <row r="99" spans="1:44" ht="16" x14ac:dyDescent="0.2">
      <c r="A99" s="2">
        <v>44804</v>
      </c>
      <c r="B99" t="s">
        <v>205</v>
      </c>
      <c r="C99" s="7">
        <v>112.37</v>
      </c>
      <c r="D99" t="s">
        <v>104</v>
      </c>
      <c r="E99">
        <v>1730</v>
      </c>
      <c r="F99">
        <v>1700</v>
      </c>
      <c r="G99">
        <v>685</v>
      </c>
      <c r="J99" t="s">
        <v>5588</v>
      </c>
      <c r="L99" t="s">
        <v>52</v>
      </c>
      <c r="M99" t="s">
        <v>203</v>
      </c>
      <c r="O99" t="s">
        <v>52</v>
      </c>
      <c r="P99" t="s">
        <v>203</v>
      </c>
      <c r="R99" t="s">
        <v>66</v>
      </c>
      <c r="S99" t="s">
        <v>5598</v>
      </c>
      <c r="U99" s="8" t="s">
        <v>5590</v>
      </c>
      <c r="V99" s="9">
        <v>112.37</v>
      </c>
      <c r="X99" s="11">
        <v>-112.37</v>
      </c>
      <c r="Y99" t="s">
        <v>5590</v>
      </c>
      <c r="Z99" s="10" t="s">
        <v>5590</v>
      </c>
      <c r="AB99" s="8" t="s">
        <v>5590</v>
      </c>
      <c r="AC99" t="s">
        <v>5590</v>
      </c>
      <c r="AD99" t="s">
        <v>5590</v>
      </c>
      <c r="AE99" s="10" t="s">
        <v>5590</v>
      </c>
      <c r="AG99" s="8" t="s">
        <v>5590</v>
      </c>
      <c r="AH99" t="s">
        <v>5590</v>
      </c>
      <c r="AI99" s="10" t="s">
        <v>5590</v>
      </c>
      <c r="AK99" s="8" t="s">
        <v>5590</v>
      </c>
      <c r="AL99" t="s">
        <v>5590</v>
      </c>
      <c r="AM99" t="s">
        <v>5590</v>
      </c>
      <c r="AN99" t="s">
        <v>5590</v>
      </c>
      <c r="AO99" t="s">
        <v>5590</v>
      </c>
      <c r="AP99" t="s">
        <v>5590</v>
      </c>
      <c r="AQ99" t="s">
        <v>5590</v>
      </c>
      <c r="AR99" s="10" t="s">
        <v>5590</v>
      </c>
    </row>
    <row r="100" spans="1:44" ht="16" x14ac:dyDescent="0.2">
      <c r="A100" s="2">
        <v>44804</v>
      </c>
      <c r="B100" t="s">
        <v>370</v>
      </c>
      <c r="C100" s="7">
        <v>1285.56</v>
      </c>
      <c r="D100" t="s">
        <v>104</v>
      </c>
      <c r="E100">
        <v>1730</v>
      </c>
      <c r="F100">
        <v>1705</v>
      </c>
      <c r="G100">
        <v>686</v>
      </c>
      <c r="J100" t="s">
        <v>5588</v>
      </c>
      <c r="L100" t="s">
        <v>52</v>
      </c>
      <c r="M100" t="s">
        <v>203</v>
      </c>
      <c r="O100" t="s">
        <v>52</v>
      </c>
      <c r="P100" t="s">
        <v>203</v>
      </c>
      <c r="R100" t="s">
        <v>66</v>
      </c>
      <c r="S100" t="s">
        <v>5598</v>
      </c>
      <c r="U100" s="8" t="s">
        <v>5590</v>
      </c>
      <c r="V100" s="9">
        <v>1285.56</v>
      </c>
      <c r="X100" s="8" t="s">
        <v>5590</v>
      </c>
      <c r="Y100" s="7">
        <v>-1285.56</v>
      </c>
      <c r="Z100" s="10" t="s">
        <v>5590</v>
      </c>
      <c r="AB100" s="8" t="s">
        <v>5590</v>
      </c>
      <c r="AC100" t="s">
        <v>5590</v>
      </c>
      <c r="AD100" t="s">
        <v>5590</v>
      </c>
      <c r="AE100" s="10" t="s">
        <v>5590</v>
      </c>
      <c r="AG100" s="8" t="s">
        <v>5590</v>
      </c>
      <c r="AH100" t="s">
        <v>5590</v>
      </c>
      <c r="AI100" s="10" t="s">
        <v>5590</v>
      </c>
      <c r="AK100" s="8" t="s">
        <v>5590</v>
      </c>
      <c r="AL100" t="s">
        <v>5590</v>
      </c>
      <c r="AM100" t="s">
        <v>5590</v>
      </c>
      <c r="AN100" t="s">
        <v>5590</v>
      </c>
      <c r="AO100" t="s">
        <v>5590</v>
      </c>
      <c r="AP100" t="s">
        <v>5590</v>
      </c>
      <c r="AQ100" t="s">
        <v>5590</v>
      </c>
      <c r="AR100" s="10" t="s">
        <v>5590</v>
      </c>
    </row>
    <row r="101" spans="1:44" ht="16" x14ac:dyDescent="0.2">
      <c r="A101" s="2">
        <v>44804</v>
      </c>
      <c r="B101" t="s">
        <v>205</v>
      </c>
      <c r="C101" s="7">
        <v>900</v>
      </c>
      <c r="D101" t="s">
        <v>104</v>
      </c>
      <c r="E101">
        <v>1730</v>
      </c>
      <c r="F101">
        <v>705</v>
      </c>
      <c r="G101">
        <v>691</v>
      </c>
      <c r="J101" t="s">
        <v>5588</v>
      </c>
      <c r="L101" t="s">
        <v>52</v>
      </c>
      <c r="M101" t="s">
        <v>203</v>
      </c>
      <c r="O101" t="s">
        <v>52</v>
      </c>
      <c r="P101" t="s">
        <v>53</v>
      </c>
      <c r="R101" t="s">
        <v>66</v>
      </c>
      <c r="S101" t="s">
        <v>5598</v>
      </c>
      <c r="U101" s="8" t="s">
        <v>5590</v>
      </c>
      <c r="V101" s="9">
        <v>900</v>
      </c>
      <c r="X101" s="8" t="s">
        <v>5590</v>
      </c>
      <c r="Y101" t="s">
        <v>5590</v>
      </c>
      <c r="Z101" s="10" t="s">
        <v>5590</v>
      </c>
      <c r="AB101" s="8" t="s">
        <v>5590</v>
      </c>
      <c r="AC101" t="s">
        <v>5590</v>
      </c>
      <c r="AD101" t="s">
        <v>5590</v>
      </c>
      <c r="AE101" s="10" t="s">
        <v>5590</v>
      </c>
      <c r="AG101" s="8" t="s">
        <v>5590</v>
      </c>
      <c r="AH101" t="s">
        <v>5590</v>
      </c>
      <c r="AI101" s="10" t="s">
        <v>5590</v>
      </c>
      <c r="AK101" s="8" t="s">
        <v>5590</v>
      </c>
      <c r="AL101" t="s">
        <v>5590</v>
      </c>
      <c r="AM101" t="s">
        <v>5590</v>
      </c>
      <c r="AN101" t="s">
        <v>5590</v>
      </c>
      <c r="AO101" t="s">
        <v>5590</v>
      </c>
      <c r="AP101" t="s">
        <v>5590</v>
      </c>
      <c r="AQ101" t="s">
        <v>5590</v>
      </c>
      <c r="AR101" s="10" t="s">
        <v>5590</v>
      </c>
    </row>
    <row r="102" spans="1:44" ht="16" x14ac:dyDescent="0.2">
      <c r="A102" s="2">
        <v>44804</v>
      </c>
      <c r="B102" t="s">
        <v>206</v>
      </c>
      <c r="C102" s="7">
        <v>2847.87</v>
      </c>
      <c r="D102" t="s">
        <v>104</v>
      </c>
      <c r="E102">
        <v>2551</v>
      </c>
      <c r="F102">
        <v>1730</v>
      </c>
      <c r="G102">
        <v>682</v>
      </c>
      <c r="H102" t="s">
        <v>371</v>
      </c>
      <c r="J102" t="s">
        <v>5588</v>
      </c>
      <c r="L102" t="s">
        <v>49</v>
      </c>
      <c r="M102" t="s">
        <v>50</v>
      </c>
      <c r="N102" t="s">
        <v>51</v>
      </c>
      <c r="O102" t="s">
        <v>52</v>
      </c>
      <c r="P102" t="s">
        <v>203</v>
      </c>
      <c r="R102" t="s">
        <v>66</v>
      </c>
      <c r="S102" t="s">
        <v>5598</v>
      </c>
      <c r="U102" s="8" t="s">
        <v>5590</v>
      </c>
      <c r="V102" s="9">
        <v>-2847.87</v>
      </c>
      <c r="X102" s="8" t="s">
        <v>5590</v>
      </c>
      <c r="Y102" t="s">
        <v>5590</v>
      </c>
      <c r="Z102" s="10" t="s">
        <v>5590</v>
      </c>
      <c r="AB102" s="8" t="s">
        <v>5590</v>
      </c>
      <c r="AC102" s="7">
        <v>2847.87</v>
      </c>
      <c r="AD102" t="s">
        <v>5590</v>
      </c>
      <c r="AE102" s="10" t="s">
        <v>5590</v>
      </c>
      <c r="AG102" s="8" t="s">
        <v>5590</v>
      </c>
      <c r="AH102" t="s">
        <v>5590</v>
      </c>
      <c r="AI102" s="10" t="s">
        <v>5590</v>
      </c>
      <c r="AK102" s="8" t="s">
        <v>5590</v>
      </c>
      <c r="AL102" t="s">
        <v>5590</v>
      </c>
      <c r="AM102" t="s">
        <v>5590</v>
      </c>
      <c r="AN102" t="s">
        <v>5590</v>
      </c>
      <c r="AO102" s="7">
        <v>2847.87</v>
      </c>
      <c r="AP102" t="s">
        <v>5590</v>
      </c>
      <c r="AQ102" t="s">
        <v>5590</v>
      </c>
      <c r="AR102" s="10" t="s">
        <v>5590</v>
      </c>
    </row>
    <row r="103" spans="1:44" ht="16" x14ac:dyDescent="0.2">
      <c r="A103" s="2">
        <v>44804</v>
      </c>
      <c r="B103" t="s">
        <v>206</v>
      </c>
      <c r="C103" s="7">
        <v>2046.09</v>
      </c>
      <c r="D103" t="s">
        <v>104</v>
      </c>
      <c r="E103">
        <v>2551</v>
      </c>
      <c r="F103">
        <v>1730</v>
      </c>
      <c r="G103">
        <v>683</v>
      </c>
      <c r="H103" t="s">
        <v>372</v>
      </c>
      <c r="J103" t="s">
        <v>5588</v>
      </c>
      <c r="L103" t="s">
        <v>49</v>
      </c>
      <c r="M103" t="s">
        <v>50</v>
      </c>
      <c r="N103" t="s">
        <v>51</v>
      </c>
      <c r="O103" t="s">
        <v>52</v>
      </c>
      <c r="P103" t="s">
        <v>203</v>
      </c>
      <c r="R103" t="s">
        <v>66</v>
      </c>
      <c r="S103" t="s">
        <v>5598</v>
      </c>
      <c r="U103" s="8" t="s">
        <v>5590</v>
      </c>
      <c r="V103" s="9">
        <v>-2046.09</v>
      </c>
      <c r="X103" s="8" t="s">
        <v>5590</v>
      </c>
      <c r="Y103" t="s">
        <v>5590</v>
      </c>
      <c r="Z103" s="10" t="s">
        <v>5590</v>
      </c>
      <c r="AB103" s="8" t="s">
        <v>5590</v>
      </c>
      <c r="AC103" s="7">
        <v>2046.09</v>
      </c>
      <c r="AD103" t="s">
        <v>5590</v>
      </c>
      <c r="AE103" s="10" t="s">
        <v>5590</v>
      </c>
      <c r="AG103" s="8" t="s">
        <v>5590</v>
      </c>
      <c r="AH103" t="s">
        <v>5590</v>
      </c>
      <c r="AI103" s="10" t="s">
        <v>5590</v>
      </c>
      <c r="AK103" s="8" t="s">
        <v>5590</v>
      </c>
      <c r="AL103" t="s">
        <v>5590</v>
      </c>
      <c r="AM103" t="s">
        <v>5590</v>
      </c>
      <c r="AN103" t="s">
        <v>5590</v>
      </c>
      <c r="AO103" s="7">
        <v>2046.09</v>
      </c>
      <c r="AP103" t="s">
        <v>5590</v>
      </c>
      <c r="AQ103" t="s">
        <v>5590</v>
      </c>
      <c r="AR103" s="10" t="s">
        <v>5590</v>
      </c>
    </row>
    <row r="104" spans="1:44" ht="16" x14ac:dyDescent="0.2">
      <c r="A104" s="2">
        <v>44804</v>
      </c>
      <c r="B104" t="s">
        <v>206</v>
      </c>
      <c r="C104" s="7">
        <v>3022.03</v>
      </c>
      <c r="D104" t="s">
        <v>104</v>
      </c>
      <c r="E104">
        <v>2551</v>
      </c>
      <c r="F104">
        <v>1730</v>
      </c>
      <c r="G104">
        <v>687</v>
      </c>
      <c r="H104" t="s">
        <v>373</v>
      </c>
      <c r="J104" t="s">
        <v>5588</v>
      </c>
      <c r="L104" t="s">
        <v>49</v>
      </c>
      <c r="M104" t="s">
        <v>50</v>
      </c>
      <c r="N104" t="s">
        <v>51</v>
      </c>
      <c r="O104" t="s">
        <v>52</v>
      </c>
      <c r="P104" t="s">
        <v>203</v>
      </c>
      <c r="R104" t="s">
        <v>66</v>
      </c>
      <c r="S104" t="s">
        <v>5598</v>
      </c>
      <c r="U104" s="8" t="s">
        <v>5590</v>
      </c>
      <c r="V104" s="9">
        <v>-3022.03</v>
      </c>
      <c r="X104" s="8" t="s">
        <v>5590</v>
      </c>
      <c r="Y104" t="s">
        <v>5590</v>
      </c>
      <c r="Z104" s="10" t="s">
        <v>5590</v>
      </c>
      <c r="AB104" s="8" t="s">
        <v>5590</v>
      </c>
      <c r="AC104" s="7">
        <v>3022.03</v>
      </c>
      <c r="AD104" t="s">
        <v>5590</v>
      </c>
      <c r="AE104" s="10" t="s">
        <v>5590</v>
      </c>
      <c r="AG104" s="8" t="s">
        <v>5590</v>
      </c>
      <c r="AH104" t="s">
        <v>5590</v>
      </c>
      <c r="AI104" s="10" t="s">
        <v>5590</v>
      </c>
      <c r="AK104" s="8" t="s">
        <v>5590</v>
      </c>
      <c r="AL104" t="s">
        <v>5590</v>
      </c>
      <c r="AM104" t="s">
        <v>5590</v>
      </c>
      <c r="AN104" t="s">
        <v>5590</v>
      </c>
      <c r="AO104" s="7">
        <v>3022.03</v>
      </c>
      <c r="AP104" t="s">
        <v>5590</v>
      </c>
      <c r="AQ104" t="s">
        <v>5590</v>
      </c>
      <c r="AR104" s="10" t="s">
        <v>5590</v>
      </c>
    </row>
    <row r="105" spans="1:44" ht="16" x14ac:dyDescent="0.2">
      <c r="A105" s="2">
        <v>44804</v>
      </c>
      <c r="B105" t="s">
        <v>204</v>
      </c>
      <c r="C105" s="7">
        <v>672.85</v>
      </c>
      <c r="D105" t="s">
        <v>104</v>
      </c>
      <c r="E105">
        <v>2555</v>
      </c>
      <c r="F105">
        <v>1730</v>
      </c>
      <c r="G105">
        <v>688</v>
      </c>
      <c r="H105" t="s">
        <v>373</v>
      </c>
      <c r="J105" t="s">
        <v>5588</v>
      </c>
      <c r="L105" t="s">
        <v>49</v>
      </c>
      <c r="M105" t="s">
        <v>50</v>
      </c>
      <c r="N105" t="s">
        <v>51</v>
      </c>
      <c r="O105" t="s">
        <v>52</v>
      </c>
      <c r="P105" t="s">
        <v>203</v>
      </c>
      <c r="R105" t="s">
        <v>66</v>
      </c>
      <c r="S105" t="s">
        <v>5598</v>
      </c>
      <c r="U105" s="8" t="s">
        <v>5590</v>
      </c>
      <c r="V105" s="9">
        <v>-672.85</v>
      </c>
      <c r="X105" s="8" t="s">
        <v>5590</v>
      </c>
      <c r="Y105" t="s">
        <v>5590</v>
      </c>
      <c r="Z105" s="10" t="s">
        <v>5590</v>
      </c>
      <c r="AB105" s="8" t="s">
        <v>5590</v>
      </c>
      <c r="AC105" t="s">
        <v>5590</v>
      </c>
      <c r="AD105" s="7">
        <v>672.85</v>
      </c>
      <c r="AE105" s="10" t="s">
        <v>5590</v>
      </c>
      <c r="AG105" s="8" t="s">
        <v>5590</v>
      </c>
      <c r="AH105" t="s">
        <v>5590</v>
      </c>
      <c r="AI105" s="10" t="s">
        <v>5590</v>
      </c>
      <c r="AK105" s="8" t="s">
        <v>5590</v>
      </c>
      <c r="AL105" t="s">
        <v>5590</v>
      </c>
      <c r="AM105" t="s">
        <v>5590</v>
      </c>
      <c r="AN105" t="s">
        <v>5590</v>
      </c>
      <c r="AO105" s="7">
        <v>672.85</v>
      </c>
      <c r="AP105" t="s">
        <v>5590</v>
      </c>
      <c r="AQ105" t="s">
        <v>5590</v>
      </c>
      <c r="AR105" s="10" t="s">
        <v>5590</v>
      </c>
    </row>
    <row r="106" spans="1:44" ht="16" x14ac:dyDescent="0.2">
      <c r="A106" s="2">
        <v>44804</v>
      </c>
      <c r="B106" t="s">
        <v>204</v>
      </c>
      <c r="C106" s="7">
        <v>634.07000000000005</v>
      </c>
      <c r="D106" t="s">
        <v>104</v>
      </c>
      <c r="E106">
        <v>2555</v>
      </c>
      <c r="F106">
        <v>1730</v>
      </c>
      <c r="G106">
        <v>689</v>
      </c>
      <c r="H106" t="s">
        <v>371</v>
      </c>
      <c r="J106" t="s">
        <v>5588</v>
      </c>
      <c r="L106" t="s">
        <v>49</v>
      </c>
      <c r="M106" t="s">
        <v>50</v>
      </c>
      <c r="N106" t="s">
        <v>51</v>
      </c>
      <c r="O106" t="s">
        <v>52</v>
      </c>
      <c r="P106" t="s">
        <v>203</v>
      </c>
      <c r="R106" t="s">
        <v>66</v>
      </c>
      <c r="S106" t="s">
        <v>5598</v>
      </c>
      <c r="U106" s="8" t="s">
        <v>5590</v>
      </c>
      <c r="V106" s="9">
        <v>-634.07000000000005</v>
      </c>
      <c r="X106" s="8" t="s">
        <v>5590</v>
      </c>
      <c r="Y106" t="s">
        <v>5590</v>
      </c>
      <c r="Z106" s="10" t="s">
        <v>5590</v>
      </c>
      <c r="AB106" s="8" t="s">
        <v>5590</v>
      </c>
      <c r="AC106" t="s">
        <v>5590</v>
      </c>
      <c r="AD106" s="7">
        <v>634.07000000000005</v>
      </c>
      <c r="AE106" s="10" t="s">
        <v>5590</v>
      </c>
      <c r="AG106" s="8" t="s">
        <v>5590</v>
      </c>
      <c r="AH106" t="s">
        <v>5590</v>
      </c>
      <c r="AI106" s="10" t="s">
        <v>5590</v>
      </c>
      <c r="AK106" s="8" t="s">
        <v>5590</v>
      </c>
      <c r="AL106" t="s">
        <v>5590</v>
      </c>
      <c r="AM106" t="s">
        <v>5590</v>
      </c>
      <c r="AN106" t="s">
        <v>5590</v>
      </c>
      <c r="AO106" s="7">
        <v>634.07000000000005</v>
      </c>
      <c r="AP106" t="s">
        <v>5590</v>
      </c>
      <c r="AQ106" t="s">
        <v>5590</v>
      </c>
      <c r="AR106" s="10" t="s">
        <v>5590</v>
      </c>
    </row>
    <row r="107" spans="1:44" ht="16" x14ac:dyDescent="0.2">
      <c r="A107" s="2">
        <v>44804</v>
      </c>
      <c r="B107" t="s">
        <v>204</v>
      </c>
      <c r="C107" s="7">
        <v>475.41</v>
      </c>
      <c r="D107" t="s">
        <v>104</v>
      </c>
      <c r="E107">
        <v>2555</v>
      </c>
      <c r="F107">
        <v>1730</v>
      </c>
      <c r="G107">
        <v>690</v>
      </c>
      <c r="H107" t="s">
        <v>372</v>
      </c>
      <c r="J107" t="s">
        <v>5588</v>
      </c>
      <c r="L107" t="s">
        <v>49</v>
      </c>
      <c r="M107" t="s">
        <v>50</v>
      </c>
      <c r="N107" t="s">
        <v>51</v>
      </c>
      <c r="O107" t="s">
        <v>52</v>
      </c>
      <c r="P107" t="s">
        <v>203</v>
      </c>
      <c r="R107" t="s">
        <v>66</v>
      </c>
      <c r="S107" t="s">
        <v>5598</v>
      </c>
      <c r="U107" s="8" t="s">
        <v>5590</v>
      </c>
      <c r="V107" s="9">
        <v>-475.41</v>
      </c>
      <c r="X107" s="8" t="s">
        <v>5590</v>
      </c>
      <c r="Y107" t="s">
        <v>5590</v>
      </c>
      <c r="Z107" s="10" t="s">
        <v>5590</v>
      </c>
      <c r="AB107" s="8" t="s">
        <v>5590</v>
      </c>
      <c r="AC107" t="s">
        <v>5590</v>
      </c>
      <c r="AD107" s="7">
        <v>475.41</v>
      </c>
      <c r="AE107" s="10" t="s">
        <v>5590</v>
      </c>
      <c r="AG107" s="8" t="s">
        <v>5590</v>
      </c>
      <c r="AH107" t="s">
        <v>5590</v>
      </c>
      <c r="AI107" s="10" t="s">
        <v>5590</v>
      </c>
      <c r="AK107" s="8" t="s">
        <v>5590</v>
      </c>
      <c r="AL107" t="s">
        <v>5590</v>
      </c>
      <c r="AM107" t="s">
        <v>5590</v>
      </c>
      <c r="AN107" t="s">
        <v>5590</v>
      </c>
      <c r="AO107" s="7">
        <v>475.41</v>
      </c>
      <c r="AP107" t="s">
        <v>5590</v>
      </c>
      <c r="AQ107" t="s">
        <v>5590</v>
      </c>
      <c r="AR107" s="10" t="s">
        <v>5590</v>
      </c>
    </row>
    <row r="108" spans="1:44" ht="16" x14ac:dyDescent="0.2">
      <c r="A108" s="2">
        <v>44819</v>
      </c>
      <c r="B108" t="s">
        <v>215</v>
      </c>
      <c r="C108" s="7">
        <v>1155.75</v>
      </c>
      <c r="D108" t="s">
        <v>48</v>
      </c>
      <c r="E108">
        <v>1700</v>
      </c>
      <c r="F108">
        <v>940</v>
      </c>
      <c r="G108">
        <v>513</v>
      </c>
      <c r="I108" t="s">
        <v>882</v>
      </c>
      <c r="J108" t="s">
        <v>883</v>
      </c>
      <c r="K108" t="s">
        <v>882</v>
      </c>
      <c r="L108" t="s">
        <v>52</v>
      </c>
      <c r="M108" t="s">
        <v>203</v>
      </c>
      <c r="O108" t="s">
        <v>52</v>
      </c>
      <c r="P108" t="s">
        <v>53</v>
      </c>
      <c r="R108" t="s">
        <v>66</v>
      </c>
      <c r="S108" t="s">
        <v>5598</v>
      </c>
      <c r="U108" s="8" t="s">
        <v>5590</v>
      </c>
      <c r="V108" s="10" t="s">
        <v>5590</v>
      </c>
      <c r="X108" s="11">
        <v>1155.75</v>
      </c>
      <c r="Y108" t="s">
        <v>5590</v>
      </c>
      <c r="Z108" s="10" t="s">
        <v>5590</v>
      </c>
      <c r="AB108" s="8" t="s">
        <v>5590</v>
      </c>
      <c r="AC108" t="s">
        <v>5590</v>
      </c>
      <c r="AD108" t="s">
        <v>5590</v>
      </c>
      <c r="AE108" s="10" t="s">
        <v>5590</v>
      </c>
      <c r="AG108" s="8" t="s">
        <v>5590</v>
      </c>
      <c r="AH108" t="s">
        <v>5590</v>
      </c>
      <c r="AI108" s="10" t="s">
        <v>5590</v>
      </c>
      <c r="AK108" s="8" t="s">
        <v>5590</v>
      </c>
      <c r="AL108" t="s">
        <v>5590</v>
      </c>
      <c r="AM108" t="s">
        <v>5590</v>
      </c>
      <c r="AN108" t="s">
        <v>5590</v>
      </c>
      <c r="AO108" t="s">
        <v>5590</v>
      </c>
      <c r="AP108" t="s">
        <v>5590</v>
      </c>
      <c r="AQ108" t="s">
        <v>5590</v>
      </c>
      <c r="AR108" s="10" t="s">
        <v>5590</v>
      </c>
    </row>
    <row r="109" spans="1:44" ht="16" x14ac:dyDescent="0.2">
      <c r="B109" t="s">
        <v>5591</v>
      </c>
      <c r="U109" s="11">
        <f>SUM(U92:U108)</f>
        <v>0</v>
      </c>
      <c r="V109" s="9">
        <f>SUM(V92:V108)</f>
        <v>-5.1159076974727213E-13</v>
      </c>
      <c r="X109" s="11">
        <f>SUM(X92:X108)</f>
        <v>900</v>
      </c>
      <c r="Y109" s="12">
        <f>SUM(Y92:Y108)</f>
        <v>0</v>
      </c>
      <c r="Z109" s="9">
        <f>SUM(Z92:Z108)</f>
        <v>0</v>
      </c>
      <c r="AB109" s="11">
        <f>SUM(AB92:AB108)</f>
        <v>0</v>
      </c>
      <c r="AC109" s="12">
        <f>SUM(AC92:AC108)</f>
        <v>7915.99</v>
      </c>
      <c r="AD109" s="12">
        <f>SUM(AD92:AD108)</f>
        <v>1782.3300000000002</v>
      </c>
      <c r="AE109" s="9">
        <f>SUM(AE92:AE108)</f>
        <v>0</v>
      </c>
      <c r="AG109" s="11">
        <f>SUM(AG92:AG108)</f>
        <v>0</v>
      </c>
      <c r="AH109" s="12">
        <f>SUM(AH92:AH108)</f>
        <v>0</v>
      </c>
      <c r="AI109" s="9">
        <f>SUM(AI92:AI108)</f>
        <v>0</v>
      </c>
      <c r="AK109" s="11">
        <f t="shared" ref="AK109:AR109" si="6">SUM(AK92:AK108)</f>
        <v>0</v>
      </c>
      <c r="AL109" s="12">
        <f t="shared" si="6"/>
        <v>0</v>
      </c>
      <c r="AM109" s="12">
        <f t="shared" si="6"/>
        <v>0</v>
      </c>
      <c r="AN109" s="12">
        <f t="shared" si="6"/>
        <v>0</v>
      </c>
      <c r="AO109" s="12">
        <f t="shared" si="6"/>
        <v>9698.32</v>
      </c>
      <c r="AP109" s="12">
        <f t="shared" si="6"/>
        <v>0</v>
      </c>
      <c r="AQ109" s="12">
        <f t="shared" si="6"/>
        <v>0</v>
      </c>
      <c r="AR109" s="9">
        <f t="shared" si="6"/>
        <v>0</v>
      </c>
    </row>
    <row r="110" spans="1:44" ht="16" x14ac:dyDescent="0.2">
      <c r="B110" s="3" t="s">
        <v>5592</v>
      </c>
      <c r="U110" s="13">
        <f>U109+U90</f>
        <v>0</v>
      </c>
      <c r="V110" s="14">
        <f>V109+V90</f>
        <v>-4.4337866711430252E-12</v>
      </c>
      <c r="X110" s="13">
        <f>X109+X90</f>
        <v>900</v>
      </c>
      <c r="Y110" s="15">
        <f>Y109+Y90</f>
        <v>0</v>
      </c>
      <c r="Z110" s="14">
        <f>Z109+Z90</f>
        <v>0</v>
      </c>
      <c r="AB110" s="8"/>
      <c r="AE110" s="10"/>
      <c r="AG110" s="8"/>
      <c r="AI110" s="10"/>
      <c r="AK110" s="8"/>
      <c r="AR110" s="10"/>
    </row>
    <row r="111" spans="1:44" x14ac:dyDescent="0.2">
      <c r="U111" s="8"/>
      <c r="V111" s="10"/>
      <c r="X111" s="8"/>
      <c r="Z111" s="10"/>
      <c r="AB111" s="8"/>
      <c r="AE111" s="10"/>
      <c r="AG111" s="8"/>
      <c r="AI111" s="10"/>
      <c r="AK111" s="8"/>
      <c r="AR111" s="10"/>
    </row>
    <row r="112" spans="1:44" ht="16" x14ac:dyDescent="0.2">
      <c r="A112" s="2">
        <v>44823</v>
      </c>
      <c r="B112" t="s">
        <v>936</v>
      </c>
      <c r="C112" s="7">
        <v>900</v>
      </c>
      <c r="D112" t="s">
        <v>104</v>
      </c>
      <c r="E112">
        <v>940</v>
      </c>
      <c r="F112">
        <v>1700</v>
      </c>
      <c r="G112">
        <v>637</v>
      </c>
      <c r="I112" t="s">
        <v>938</v>
      </c>
      <c r="J112" t="s">
        <v>939</v>
      </c>
      <c r="K112" t="s">
        <v>938</v>
      </c>
      <c r="L112" t="s">
        <v>52</v>
      </c>
      <c r="M112" t="s">
        <v>53</v>
      </c>
      <c r="O112" t="s">
        <v>52</v>
      </c>
      <c r="P112" t="s">
        <v>203</v>
      </c>
      <c r="R112" t="s">
        <v>66</v>
      </c>
      <c r="S112" t="s">
        <v>925</v>
      </c>
      <c r="U112" s="8" t="s">
        <v>5590</v>
      </c>
      <c r="V112" s="10" t="s">
        <v>5590</v>
      </c>
      <c r="X112" s="11">
        <v>-900</v>
      </c>
      <c r="Y112" t="s">
        <v>5590</v>
      </c>
      <c r="Z112" s="10" t="s">
        <v>5590</v>
      </c>
      <c r="AB112" s="8" t="s">
        <v>5590</v>
      </c>
      <c r="AC112" t="s">
        <v>5590</v>
      </c>
      <c r="AD112" t="s">
        <v>5590</v>
      </c>
      <c r="AE112" s="10" t="s">
        <v>5590</v>
      </c>
      <c r="AG112" s="8" t="s">
        <v>5590</v>
      </c>
      <c r="AH112" t="s">
        <v>5590</v>
      </c>
      <c r="AI112" s="10" t="s">
        <v>5590</v>
      </c>
      <c r="AK112" s="8" t="s">
        <v>5590</v>
      </c>
      <c r="AL112" t="s">
        <v>5590</v>
      </c>
      <c r="AM112" t="s">
        <v>5590</v>
      </c>
      <c r="AN112" t="s">
        <v>5590</v>
      </c>
      <c r="AO112" t="s">
        <v>5590</v>
      </c>
      <c r="AP112" t="s">
        <v>5590</v>
      </c>
      <c r="AQ112" t="s">
        <v>5590</v>
      </c>
      <c r="AR112" s="10" t="s">
        <v>5590</v>
      </c>
    </row>
    <row r="113" spans="1:44" ht="16" x14ac:dyDescent="0.2">
      <c r="A113" s="2">
        <v>44823</v>
      </c>
      <c r="B113" t="s">
        <v>932</v>
      </c>
      <c r="C113" s="7">
        <v>7800.52</v>
      </c>
      <c r="D113" t="s">
        <v>48</v>
      </c>
      <c r="E113">
        <v>1712</v>
      </c>
      <c r="F113">
        <v>940</v>
      </c>
      <c r="G113">
        <v>532</v>
      </c>
      <c r="I113" t="s">
        <v>934</v>
      </c>
      <c r="J113" t="s">
        <v>935</v>
      </c>
      <c r="K113" t="s">
        <v>934</v>
      </c>
      <c r="L113" t="s">
        <v>52</v>
      </c>
      <c r="M113" t="s">
        <v>203</v>
      </c>
      <c r="O113" t="s">
        <v>52</v>
      </c>
      <c r="P113" t="s">
        <v>53</v>
      </c>
      <c r="R113" t="s">
        <v>66</v>
      </c>
      <c r="S113" t="s">
        <v>925</v>
      </c>
      <c r="U113" s="8" t="s">
        <v>5590</v>
      </c>
      <c r="V113" s="10" t="s">
        <v>5590</v>
      </c>
      <c r="X113" s="8" t="s">
        <v>5590</v>
      </c>
      <c r="Y113" t="s">
        <v>5590</v>
      </c>
      <c r="Z113" s="9">
        <v>7800.52</v>
      </c>
      <c r="AB113" s="8" t="s">
        <v>5590</v>
      </c>
      <c r="AC113" t="s">
        <v>5590</v>
      </c>
      <c r="AD113" t="s">
        <v>5590</v>
      </c>
      <c r="AE113" s="10" t="s">
        <v>5590</v>
      </c>
      <c r="AG113" s="8" t="s">
        <v>5590</v>
      </c>
      <c r="AH113" t="s">
        <v>5590</v>
      </c>
      <c r="AI113" s="10" t="s">
        <v>5590</v>
      </c>
      <c r="AK113" s="8" t="s">
        <v>5590</v>
      </c>
      <c r="AL113" t="s">
        <v>5590</v>
      </c>
      <c r="AM113" t="s">
        <v>5590</v>
      </c>
      <c r="AN113" t="s">
        <v>5590</v>
      </c>
      <c r="AO113" t="s">
        <v>5590</v>
      </c>
      <c r="AP113" t="s">
        <v>5590</v>
      </c>
      <c r="AQ113" t="s">
        <v>5590</v>
      </c>
      <c r="AR113" s="10" t="s">
        <v>5590</v>
      </c>
    </row>
    <row r="114" spans="1:44" ht="16" x14ac:dyDescent="0.2">
      <c r="A114" s="2">
        <v>44832</v>
      </c>
      <c r="B114" t="s">
        <v>582</v>
      </c>
      <c r="C114" s="7">
        <v>1132.46</v>
      </c>
      <c r="D114" t="s">
        <v>48</v>
      </c>
      <c r="E114">
        <v>1705</v>
      </c>
      <c r="F114">
        <v>940</v>
      </c>
      <c r="G114">
        <v>535</v>
      </c>
      <c r="I114" t="s">
        <v>959</v>
      </c>
      <c r="J114" t="s">
        <v>960</v>
      </c>
      <c r="K114" t="s">
        <v>959</v>
      </c>
      <c r="L114" t="s">
        <v>52</v>
      </c>
      <c r="M114" t="s">
        <v>203</v>
      </c>
      <c r="O114" t="s">
        <v>52</v>
      </c>
      <c r="P114" t="s">
        <v>53</v>
      </c>
      <c r="R114" t="s">
        <v>66</v>
      </c>
      <c r="S114" t="s">
        <v>925</v>
      </c>
      <c r="U114" s="8" t="s">
        <v>5590</v>
      </c>
      <c r="V114" s="10" t="s">
        <v>5590</v>
      </c>
      <c r="X114" s="8" t="s">
        <v>5590</v>
      </c>
      <c r="Y114" s="7">
        <v>1132.46</v>
      </c>
      <c r="Z114" s="10" t="s">
        <v>5590</v>
      </c>
      <c r="AB114" s="8" t="s">
        <v>5590</v>
      </c>
      <c r="AC114" t="s">
        <v>5590</v>
      </c>
      <c r="AD114" t="s">
        <v>5590</v>
      </c>
      <c r="AE114" s="10" t="s">
        <v>5590</v>
      </c>
      <c r="AG114" s="8" t="s">
        <v>5590</v>
      </c>
      <c r="AH114" t="s">
        <v>5590</v>
      </c>
      <c r="AI114" s="10" t="s">
        <v>5590</v>
      </c>
      <c r="AK114" s="8" t="s">
        <v>5590</v>
      </c>
      <c r="AL114" t="s">
        <v>5590</v>
      </c>
      <c r="AM114" t="s">
        <v>5590</v>
      </c>
      <c r="AN114" t="s">
        <v>5590</v>
      </c>
      <c r="AO114" t="s">
        <v>5590</v>
      </c>
      <c r="AP114" t="s">
        <v>5590</v>
      </c>
      <c r="AQ114" t="s">
        <v>5590</v>
      </c>
      <c r="AR114" s="10" t="s">
        <v>5590</v>
      </c>
    </row>
    <row r="115" spans="1:44" ht="16" x14ac:dyDescent="0.2">
      <c r="A115" s="2">
        <v>44832</v>
      </c>
      <c r="B115" t="s">
        <v>256</v>
      </c>
      <c r="C115" s="7">
        <v>3954.49</v>
      </c>
      <c r="D115" t="s">
        <v>48</v>
      </c>
      <c r="E115">
        <v>1705</v>
      </c>
      <c r="F115">
        <v>940</v>
      </c>
      <c r="G115">
        <v>536</v>
      </c>
      <c r="I115" t="s">
        <v>962</v>
      </c>
      <c r="J115" t="s">
        <v>963</v>
      </c>
      <c r="K115" t="s">
        <v>962</v>
      </c>
      <c r="L115" t="s">
        <v>52</v>
      </c>
      <c r="M115" t="s">
        <v>203</v>
      </c>
      <c r="O115" t="s">
        <v>52</v>
      </c>
      <c r="P115" t="s">
        <v>53</v>
      </c>
      <c r="R115" t="s">
        <v>66</v>
      </c>
      <c r="S115" t="s">
        <v>925</v>
      </c>
      <c r="U115" s="8" t="s">
        <v>5590</v>
      </c>
      <c r="V115" s="10" t="s">
        <v>5590</v>
      </c>
      <c r="X115" s="8" t="s">
        <v>5590</v>
      </c>
      <c r="Y115" s="7">
        <v>3954.49</v>
      </c>
      <c r="Z115" s="10" t="s">
        <v>5590</v>
      </c>
      <c r="AB115" s="8" t="s">
        <v>5590</v>
      </c>
      <c r="AC115" t="s">
        <v>5590</v>
      </c>
      <c r="AD115" t="s">
        <v>5590</v>
      </c>
      <c r="AE115" s="10" t="s">
        <v>5590</v>
      </c>
      <c r="AG115" s="8" t="s">
        <v>5590</v>
      </c>
      <c r="AH115" t="s">
        <v>5590</v>
      </c>
      <c r="AI115" s="10" t="s">
        <v>5590</v>
      </c>
      <c r="AK115" s="8" t="s">
        <v>5590</v>
      </c>
      <c r="AL115" t="s">
        <v>5590</v>
      </c>
      <c r="AM115" t="s">
        <v>5590</v>
      </c>
      <c r="AN115" t="s">
        <v>5590</v>
      </c>
      <c r="AO115" t="s">
        <v>5590</v>
      </c>
      <c r="AP115" t="s">
        <v>5590</v>
      </c>
      <c r="AQ115" t="s">
        <v>5590</v>
      </c>
      <c r="AR115" s="10" t="s">
        <v>5590</v>
      </c>
    </row>
    <row r="116" spans="1:44" ht="16" x14ac:dyDescent="0.2">
      <c r="A116" s="2">
        <v>44834</v>
      </c>
      <c r="B116" t="s">
        <v>205</v>
      </c>
      <c r="C116" s="7">
        <v>900</v>
      </c>
      <c r="D116" t="s">
        <v>104</v>
      </c>
      <c r="E116">
        <v>705</v>
      </c>
      <c r="F116">
        <v>1730</v>
      </c>
      <c r="G116">
        <v>847</v>
      </c>
      <c r="J116" t="s">
        <v>5588</v>
      </c>
      <c r="L116" t="s">
        <v>52</v>
      </c>
      <c r="M116" t="s">
        <v>53</v>
      </c>
      <c r="O116" t="s">
        <v>52</v>
      </c>
      <c r="P116" t="s">
        <v>203</v>
      </c>
      <c r="R116" t="s">
        <v>66</v>
      </c>
      <c r="S116" t="s">
        <v>925</v>
      </c>
      <c r="U116" s="8" t="s">
        <v>5590</v>
      </c>
      <c r="V116" s="9">
        <v>-900</v>
      </c>
      <c r="X116" s="8" t="s">
        <v>5590</v>
      </c>
      <c r="Y116" t="s">
        <v>5590</v>
      </c>
      <c r="Z116" s="10" t="s">
        <v>5590</v>
      </c>
      <c r="AB116" s="8" t="s">
        <v>5590</v>
      </c>
      <c r="AC116" t="s">
        <v>5590</v>
      </c>
      <c r="AD116" t="s">
        <v>5590</v>
      </c>
      <c r="AE116" s="10" t="s">
        <v>5590</v>
      </c>
      <c r="AG116" s="8" t="s">
        <v>5590</v>
      </c>
      <c r="AH116" t="s">
        <v>5590</v>
      </c>
      <c r="AI116" s="10" t="s">
        <v>5590</v>
      </c>
      <c r="AK116" s="8" t="s">
        <v>5590</v>
      </c>
      <c r="AL116" t="s">
        <v>5590</v>
      </c>
      <c r="AM116" t="s">
        <v>5590</v>
      </c>
      <c r="AN116" t="s">
        <v>5590</v>
      </c>
      <c r="AO116" t="s">
        <v>5590</v>
      </c>
      <c r="AP116" t="s">
        <v>5590</v>
      </c>
      <c r="AQ116" t="s">
        <v>5590</v>
      </c>
      <c r="AR116" s="10" t="s">
        <v>5590</v>
      </c>
    </row>
    <row r="117" spans="1:44" ht="16" x14ac:dyDescent="0.2">
      <c r="A117" s="2">
        <v>44834</v>
      </c>
      <c r="B117" t="s">
        <v>205</v>
      </c>
      <c r="C117" s="7">
        <v>1599.71</v>
      </c>
      <c r="D117" t="s">
        <v>104</v>
      </c>
      <c r="E117">
        <v>1730</v>
      </c>
      <c r="F117">
        <v>1700</v>
      </c>
      <c r="G117">
        <v>829</v>
      </c>
      <c r="J117" t="s">
        <v>5588</v>
      </c>
      <c r="L117" t="s">
        <v>52</v>
      </c>
      <c r="M117" t="s">
        <v>203</v>
      </c>
      <c r="O117" t="s">
        <v>52</v>
      </c>
      <c r="P117" t="s">
        <v>203</v>
      </c>
      <c r="R117" t="s">
        <v>66</v>
      </c>
      <c r="S117" t="s">
        <v>925</v>
      </c>
      <c r="U117" s="8" t="s">
        <v>5590</v>
      </c>
      <c r="V117" s="9">
        <v>1599.71</v>
      </c>
      <c r="X117" s="11">
        <v>-1599.71</v>
      </c>
      <c r="Y117" t="s">
        <v>5590</v>
      </c>
      <c r="Z117" s="10" t="s">
        <v>5590</v>
      </c>
      <c r="AB117" s="8" t="s">
        <v>5590</v>
      </c>
      <c r="AC117" t="s">
        <v>5590</v>
      </c>
      <c r="AD117" t="s">
        <v>5590</v>
      </c>
      <c r="AE117" s="10" t="s">
        <v>5590</v>
      </c>
      <c r="AG117" s="8" t="s">
        <v>5590</v>
      </c>
      <c r="AH117" t="s">
        <v>5590</v>
      </c>
      <c r="AI117" s="10" t="s">
        <v>5590</v>
      </c>
      <c r="AK117" s="8" t="s">
        <v>5590</v>
      </c>
      <c r="AL117" t="s">
        <v>5590</v>
      </c>
      <c r="AM117" t="s">
        <v>5590</v>
      </c>
      <c r="AN117" t="s">
        <v>5590</v>
      </c>
      <c r="AO117" t="s">
        <v>5590</v>
      </c>
      <c r="AP117" t="s">
        <v>5590</v>
      </c>
      <c r="AQ117" t="s">
        <v>5590</v>
      </c>
      <c r="AR117" s="10" t="s">
        <v>5590</v>
      </c>
    </row>
    <row r="118" spans="1:44" ht="16" x14ac:dyDescent="0.2">
      <c r="A118" s="2">
        <v>44834</v>
      </c>
      <c r="B118" t="s">
        <v>370</v>
      </c>
      <c r="C118" s="7">
        <v>3003.45</v>
      </c>
      <c r="D118" t="s">
        <v>104</v>
      </c>
      <c r="E118">
        <v>1730</v>
      </c>
      <c r="F118">
        <v>1705</v>
      </c>
      <c r="G118">
        <v>830</v>
      </c>
      <c r="J118" t="s">
        <v>5588</v>
      </c>
      <c r="L118" t="s">
        <v>52</v>
      </c>
      <c r="M118" t="s">
        <v>203</v>
      </c>
      <c r="O118" t="s">
        <v>52</v>
      </c>
      <c r="P118" t="s">
        <v>203</v>
      </c>
      <c r="R118" t="s">
        <v>66</v>
      </c>
      <c r="S118" t="s">
        <v>925</v>
      </c>
      <c r="U118" s="8" t="s">
        <v>5590</v>
      </c>
      <c r="V118" s="9">
        <v>3003.45</v>
      </c>
      <c r="X118" s="8" t="s">
        <v>5590</v>
      </c>
      <c r="Y118" s="7">
        <v>-3003.45</v>
      </c>
      <c r="Z118" s="10" t="s">
        <v>5590</v>
      </c>
      <c r="AB118" s="8" t="s">
        <v>5590</v>
      </c>
      <c r="AC118" t="s">
        <v>5590</v>
      </c>
      <c r="AD118" t="s">
        <v>5590</v>
      </c>
      <c r="AE118" s="10" t="s">
        <v>5590</v>
      </c>
      <c r="AG118" s="8" t="s">
        <v>5590</v>
      </c>
      <c r="AH118" t="s">
        <v>5590</v>
      </c>
      <c r="AI118" s="10" t="s">
        <v>5590</v>
      </c>
      <c r="AK118" s="8" t="s">
        <v>5590</v>
      </c>
      <c r="AL118" t="s">
        <v>5590</v>
      </c>
      <c r="AM118" t="s">
        <v>5590</v>
      </c>
      <c r="AN118" t="s">
        <v>5590</v>
      </c>
      <c r="AO118" t="s">
        <v>5590</v>
      </c>
      <c r="AP118" t="s">
        <v>5590</v>
      </c>
      <c r="AQ118" t="s">
        <v>5590</v>
      </c>
      <c r="AR118" s="10" t="s">
        <v>5590</v>
      </c>
    </row>
    <row r="119" spans="1:44" ht="16" x14ac:dyDescent="0.2">
      <c r="A119" s="2">
        <v>44834</v>
      </c>
      <c r="B119" t="s">
        <v>202</v>
      </c>
      <c r="C119" s="7">
        <v>4641.1899999999996</v>
      </c>
      <c r="D119" t="s">
        <v>104</v>
      </c>
      <c r="E119">
        <v>1730</v>
      </c>
      <c r="F119">
        <v>1712</v>
      </c>
      <c r="G119">
        <v>831</v>
      </c>
      <c r="J119" t="s">
        <v>5588</v>
      </c>
      <c r="L119" t="s">
        <v>52</v>
      </c>
      <c r="M119" t="s">
        <v>203</v>
      </c>
      <c r="O119" t="s">
        <v>52</v>
      </c>
      <c r="P119" t="s">
        <v>203</v>
      </c>
      <c r="R119" t="s">
        <v>66</v>
      </c>
      <c r="S119" t="s">
        <v>925</v>
      </c>
      <c r="U119" s="8" t="s">
        <v>5590</v>
      </c>
      <c r="V119" s="9">
        <v>4641.1899999999996</v>
      </c>
      <c r="X119" s="8" t="s">
        <v>5590</v>
      </c>
      <c r="Y119" t="s">
        <v>5590</v>
      </c>
      <c r="Z119" s="9">
        <v>-4641.1899999999996</v>
      </c>
      <c r="AB119" s="8" t="s">
        <v>5590</v>
      </c>
      <c r="AC119" t="s">
        <v>5590</v>
      </c>
      <c r="AD119" t="s">
        <v>5590</v>
      </c>
      <c r="AE119" s="10" t="s">
        <v>5590</v>
      </c>
      <c r="AG119" s="8" t="s">
        <v>5590</v>
      </c>
      <c r="AH119" t="s">
        <v>5590</v>
      </c>
      <c r="AI119" s="10" t="s">
        <v>5590</v>
      </c>
      <c r="AK119" s="8" t="s">
        <v>5590</v>
      </c>
      <c r="AL119" t="s">
        <v>5590</v>
      </c>
      <c r="AM119" t="s">
        <v>5590</v>
      </c>
      <c r="AN119" t="s">
        <v>5590</v>
      </c>
      <c r="AO119" t="s">
        <v>5590</v>
      </c>
      <c r="AP119" t="s">
        <v>5590</v>
      </c>
      <c r="AQ119" t="s">
        <v>5590</v>
      </c>
      <c r="AR119" s="10" t="s">
        <v>5590</v>
      </c>
    </row>
    <row r="120" spans="1:44" ht="16" x14ac:dyDescent="0.2">
      <c r="A120" s="2">
        <v>44834</v>
      </c>
      <c r="B120" t="s">
        <v>202</v>
      </c>
      <c r="C120" s="7">
        <v>3159.33</v>
      </c>
      <c r="D120" t="s">
        <v>104</v>
      </c>
      <c r="E120">
        <v>1730</v>
      </c>
      <c r="F120">
        <v>1712</v>
      </c>
      <c r="G120">
        <v>836</v>
      </c>
      <c r="J120" t="s">
        <v>5588</v>
      </c>
      <c r="L120" t="s">
        <v>52</v>
      </c>
      <c r="M120" t="s">
        <v>203</v>
      </c>
      <c r="O120" t="s">
        <v>52</v>
      </c>
      <c r="P120" t="s">
        <v>203</v>
      </c>
      <c r="R120" t="s">
        <v>66</v>
      </c>
      <c r="S120" t="s">
        <v>925</v>
      </c>
      <c r="U120" s="8" t="s">
        <v>5590</v>
      </c>
      <c r="V120" s="9">
        <v>3159.33</v>
      </c>
      <c r="X120" s="8" t="s">
        <v>5590</v>
      </c>
      <c r="Y120" t="s">
        <v>5590</v>
      </c>
      <c r="Z120" s="9">
        <v>-3159.33</v>
      </c>
      <c r="AB120" s="8" t="s">
        <v>5590</v>
      </c>
      <c r="AC120" t="s">
        <v>5590</v>
      </c>
      <c r="AD120" t="s">
        <v>5590</v>
      </c>
      <c r="AE120" s="10" t="s">
        <v>5590</v>
      </c>
      <c r="AG120" s="8" t="s">
        <v>5590</v>
      </c>
      <c r="AH120" t="s">
        <v>5590</v>
      </c>
      <c r="AI120" s="10" t="s">
        <v>5590</v>
      </c>
      <c r="AK120" s="8" t="s">
        <v>5590</v>
      </c>
      <c r="AL120" t="s">
        <v>5590</v>
      </c>
      <c r="AM120" t="s">
        <v>5590</v>
      </c>
      <c r="AN120" t="s">
        <v>5590</v>
      </c>
      <c r="AO120" t="s">
        <v>5590</v>
      </c>
      <c r="AP120" t="s">
        <v>5590</v>
      </c>
      <c r="AQ120" t="s">
        <v>5590</v>
      </c>
      <c r="AR120" s="10" t="s">
        <v>5590</v>
      </c>
    </row>
    <row r="121" spans="1:44" ht="16" x14ac:dyDescent="0.2">
      <c r="A121" s="2">
        <v>44834</v>
      </c>
      <c r="B121" t="s">
        <v>205</v>
      </c>
      <c r="C121" s="7">
        <v>1095.53</v>
      </c>
      <c r="D121" t="s">
        <v>104</v>
      </c>
      <c r="E121">
        <v>1730</v>
      </c>
      <c r="F121">
        <v>1700</v>
      </c>
      <c r="G121">
        <v>837</v>
      </c>
      <c r="J121" t="s">
        <v>5588</v>
      </c>
      <c r="L121" t="s">
        <v>52</v>
      </c>
      <c r="M121" t="s">
        <v>203</v>
      </c>
      <c r="O121" t="s">
        <v>52</v>
      </c>
      <c r="P121" t="s">
        <v>203</v>
      </c>
      <c r="R121" t="s">
        <v>66</v>
      </c>
      <c r="S121" t="s">
        <v>925</v>
      </c>
      <c r="U121" s="8" t="s">
        <v>5590</v>
      </c>
      <c r="V121" s="9">
        <v>1095.53</v>
      </c>
      <c r="X121" s="11">
        <v>-1095.53</v>
      </c>
      <c r="Y121" t="s">
        <v>5590</v>
      </c>
      <c r="Z121" s="10" t="s">
        <v>5590</v>
      </c>
      <c r="AB121" s="8" t="s">
        <v>5590</v>
      </c>
      <c r="AC121" t="s">
        <v>5590</v>
      </c>
      <c r="AD121" t="s">
        <v>5590</v>
      </c>
      <c r="AE121" s="10" t="s">
        <v>5590</v>
      </c>
      <c r="AG121" s="8" t="s">
        <v>5590</v>
      </c>
      <c r="AH121" t="s">
        <v>5590</v>
      </c>
      <c r="AI121" s="10" t="s">
        <v>5590</v>
      </c>
      <c r="AK121" s="8" t="s">
        <v>5590</v>
      </c>
      <c r="AL121" t="s">
        <v>5590</v>
      </c>
      <c r="AM121" t="s">
        <v>5590</v>
      </c>
      <c r="AN121" t="s">
        <v>5590</v>
      </c>
      <c r="AO121" t="s">
        <v>5590</v>
      </c>
      <c r="AP121" t="s">
        <v>5590</v>
      </c>
      <c r="AQ121" t="s">
        <v>5590</v>
      </c>
      <c r="AR121" s="10" t="s">
        <v>5590</v>
      </c>
    </row>
    <row r="122" spans="1:44" ht="16" x14ac:dyDescent="0.2">
      <c r="A122" s="2">
        <v>44834</v>
      </c>
      <c r="B122" t="s">
        <v>370</v>
      </c>
      <c r="C122" s="7">
        <v>2083.5</v>
      </c>
      <c r="D122" t="s">
        <v>104</v>
      </c>
      <c r="E122">
        <v>1730</v>
      </c>
      <c r="F122">
        <v>1705</v>
      </c>
      <c r="G122">
        <v>838</v>
      </c>
      <c r="J122" t="s">
        <v>5588</v>
      </c>
      <c r="L122" t="s">
        <v>52</v>
      </c>
      <c r="M122" t="s">
        <v>203</v>
      </c>
      <c r="O122" t="s">
        <v>52</v>
      </c>
      <c r="P122" t="s">
        <v>203</v>
      </c>
      <c r="R122" t="s">
        <v>66</v>
      </c>
      <c r="S122" t="s">
        <v>925</v>
      </c>
      <c r="U122" s="8" t="s">
        <v>5590</v>
      </c>
      <c r="V122" s="9">
        <v>2083.5</v>
      </c>
      <c r="X122" s="8" t="s">
        <v>5590</v>
      </c>
      <c r="Y122" s="7">
        <v>-2083.5</v>
      </c>
      <c r="Z122" s="10" t="s">
        <v>5590</v>
      </c>
      <c r="AB122" s="8" t="s">
        <v>5590</v>
      </c>
      <c r="AC122" t="s">
        <v>5590</v>
      </c>
      <c r="AD122" t="s">
        <v>5590</v>
      </c>
      <c r="AE122" s="10" t="s">
        <v>5590</v>
      </c>
      <c r="AG122" s="8" t="s">
        <v>5590</v>
      </c>
      <c r="AH122" t="s">
        <v>5590</v>
      </c>
      <c r="AI122" s="10" t="s">
        <v>5590</v>
      </c>
      <c r="AK122" s="8" t="s">
        <v>5590</v>
      </c>
      <c r="AL122" t="s">
        <v>5590</v>
      </c>
      <c r="AM122" t="s">
        <v>5590</v>
      </c>
      <c r="AN122" t="s">
        <v>5590</v>
      </c>
      <c r="AO122" t="s">
        <v>5590</v>
      </c>
      <c r="AP122" t="s">
        <v>5590</v>
      </c>
      <c r="AQ122" t="s">
        <v>5590</v>
      </c>
      <c r="AR122" s="10" t="s">
        <v>5590</v>
      </c>
    </row>
    <row r="123" spans="1:44" ht="16" x14ac:dyDescent="0.2">
      <c r="A123" s="2">
        <v>44834</v>
      </c>
      <c r="B123" t="s">
        <v>968</v>
      </c>
      <c r="C123" s="7">
        <v>3702.23</v>
      </c>
      <c r="D123" t="s">
        <v>104</v>
      </c>
      <c r="E123">
        <v>2551</v>
      </c>
      <c r="F123">
        <v>1730</v>
      </c>
      <c r="G123">
        <v>834</v>
      </c>
      <c r="H123" t="s">
        <v>371</v>
      </c>
      <c r="J123" t="s">
        <v>5588</v>
      </c>
      <c r="L123" t="s">
        <v>49</v>
      </c>
      <c r="M123" t="s">
        <v>50</v>
      </c>
      <c r="N123" t="s">
        <v>51</v>
      </c>
      <c r="O123" t="s">
        <v>52</v>
      </c>
      <c r="P123" t="s">
        <v>203</v>
      </c>
      <c r="R123" t="s">
        <v>66</v>
      </c>
      <c r="S123" t="s">
        <v>925</v>
      </c>
      <c r="U123" s="8" t="s">
        <v>5590</v>
      </c>
      <c r="V123" s="9">
        <v>-3702.23</v>
      </c>
      <c r="X123" s="8" t="s">
        <v>5590</v>
      </c>
      <c r="Y123" t="s">
        <v>5590</v>
      </c>
      <c r="Z123" s="10" t="s">
        <v>5590</v>
      </c>
      <c r="AB123" s="8" t="s">
        <v>5590</v>
      </c>
      <c r="AC123" s="7">
        <v>3702.23</v>
      </c>
      <c r="AD123" t="s">
        <v>5590</v>
      </c>
      <c r="AE123" s="10" t="s">
        <v>5590</v>
      </c>
      <c r="AG123" s="8" t="s">
        <v>5590</v>
      </c>
      <c r="AH123" t="s">
        <v>5590</v>
      </c>
      <c r="AI123" s="10" t="s">
        <v>5590</v>
      </c>
      <c r="AK123" s="8" t="s">
        <v>5590</v>
      </c>
      <c r="AL123" t="s">
        <v>5590</v>
      </c>
      <c r="AM123" t="s">
        <v>5590</v>
      </c>
      <c r="AN123" t="s">
        <v>5590</v>
      </c>
      <c r="AO123" s="7">
        <v>3702.23</v>
      </c>
      <c r="AP123" t="s">
        <v>5590</v>
      </c>
      <c r="AQ123" t="s">
        <v>5590</v>
      </c>
      <c r="AR123" s="10" t="s">
        <v>5590</v>
      </c>
    </row>
    <row r="124" spans="1:44" ht="16" x14ac:dyDescent="0.2">
      <c r="A124" s="2">
        <v>44834</v>
      </c>
      <c r="B124" t="s">
        <v>968</v>
      </c>
      <c r="C124" s="7">
        <v>2250.6999999999998</v>
      </c>
      <c r="D124" t="s">
        <v>104</v>
      </c>
      <c r="E124">
        <v>2551</v>
      </c>
      <c r="F124">
        <v>1730</v>
      </c>
      <c r="G124">
        <v>835</v>
      </c>
      <c r="H124" t="s">
        <v>372</v>
      </c>
      <c r="J124" t="s">
        <v>5588</v>
      </c>
      <c r="L124" t="s">
        <v>49</v>
      </c>
      <c r="M124" t="s">
        <v>50</v>
      </c>
      <c r="N124" t="s">
        <v>51</v>
      </c>
      <c r="O124" t="s">
        <v>52</v>
      </c>
      <c r="P124" t="s">
        <v>203</v>
      </c>
      <c r="R124" t="s">
        <v>66</v>
      </c>
      <c r="S124" t="s">
        <v>925</v>
      </c>
      <c r="U124" s="8" t="s">
        <v>5590</v>
      </c>
      <c r="V124" s="9">
        <v>-2250.6999999999998</v>
      </c>
      <c r="X124" s="8" t="s">
        <v>5590</v>
      </c>
      <c r="Y124" t="s">
        <v>5590</v>
      </c>
      <c r="Z124" s="10" t="s">
        <v>5590</v>
      </c>
      <c r="AB124" s="8" t="s">
        <v>5590</v>
      </c>
      <c r="AC124" s="7">
        <v>2250.6999999999998</v>
      </c>
      <c r="AD124" t="s">
        <v>5590</v>
      </c>
      <c r="AE124" s="10" t="s">
        <v>5590</v>
      </c>
      <c r="AG124" s="8" t="s">
        <v>5590</v>
      </c>
      <c r="AH124" t="s">
        <v>5590</v>
      </c>
      <c r="AI124" s="10" t="s">
        <v>5590</v>
      </c>
      <c r="AK124" s="8" t="s">
        <v>5590</v>
      </c>
      <c r="AL124" t="s">
        <v>5590</v>
      </c>
      <c r="AM124" t="s">
        <v>5590</v>
      </c>
      <c r="AN124" t="s">
        <v>5590</v>
      </c>
      <c r="AO124" s="7">
        <v>2250.6999999999998</v>
      </c>
      <c r="AP124" t="s">
        <v>5590</v>
      </c>
      <c r="AQ124" t="s">
        <v>5590</v>
      </c>
      <c r="AR124" s="10" t="s">
        <v>5590</v>
      </c>
    </row>
    <row r="125" spans="1:44" ht="16" x14ac:dyDescent="0.2">
      <c r="A125" s="2">
        <v>44834</v>
      </c>
      <c r="B125" t="s">
        <v>968</v>
      </c>
      <c r="C125" s="7">
        <v>3022.03</v>
      </c>
      <c r="D125" t="s">
        <v>104</v>
      </c>
      <c r="E125">
        <v>2551</v>
      </c>
      <c r="F125">
        <v>1730</v>
      </c>
      <c r="G125">
        <v>840</v>
      </c>
      <c r="H125" t="s">
        <v>373</v>
      </c>
      <c r="J125" t="s">
        <v>5588</v>
      </c>
      <c r="L125" t="s">
        <v>49</v>
      </c>
      <c r="M125" t="s">
        <v>50</v>
      </c>
      <c r="N125" t="s">
        <v>51</v>
      </c>
      <c r="O125" t="s">
        <v>52</v>
      </c>
      <c r="P125" t="s">
        <v>203</v>
      </c>
      <c r="R125" t="s">
        <v>66</v>
      </c>
      <c r="S125" t="s">
        <v>925</v>
      </c>
      <c r="U125" s="8" t="s">
        <v>5590</v>
      </c>
      <c r="V125" s="9">
        <v>-3022.03</v>
      </c>
      <c r="X125" s="8" t="s">
        <v>5590</v>
      </c>
      <c r="Y125" t="s">
        <v>5590</v>
      </c>
      <c r="Z125" s="10" t="s">
        <v>5590</v>
      </c>
      <c r="AB125" s="8" t="s">
        <v>5590</v>
      </c>
      <c r="AC125" s="7">
        <v>3022.03</v>
      </c>
      <c r="AD125" t="s">
        <v>5590</v>
      </c>
      <c r="AE125" s="10" t="s">
        <v>5590</v>
      </c>
      <c r="AG125" s="8" t="s">
        <v>5590</v>
      </c>
      <c r="AH125" t="s">
        <v>5590</v>
      </c>
      <c r="AI125" s="10" t="s">
        <v>5590</v>
      </c>
      <c r="AK125" s="8" t="s">
        <v>5590</v>
      </c>
      <c r="AL125" t="s">
        <v>5590</v>
      </c>
      <c r="AM125" t="s">
        <v>5590</v>
      </c>
      <c r="AN125" t="s">
        <v>5590</v>
      </c>
      <c r="AO125" s="7">
        <v>3022.03</v>
      </c>
      <c r="AP125" t="s">
        <v>5590</v>
      </c>
      <c r="AQ125" t="s">
        <v>5590</v>
      </c>
      <c r="AR125" s="10" t="s">
        <v>5590</v>
      </c>
    </row>
    <row r="126" spans="1:44" ht="16" x14ac:dyDescent="0.2">
      <c r="A126" s="2">
        <v>44834</v>
      </c>
      <c r="B126" t="s">
        <v>204</v>
      </c>
      <c r="C126" s="7">
        <v>666.55</v>
      </c>
      <c r="D126" t="s">
        <v>104</v>
      </c>
      <c r="E126">
        <v>2555</v>
      </c>
      <c r="F126">
        <v>1730</v>
      </c>
      <c r="G126">
        <v>844</v>
      </c>
      <c r="H126" t="s">
        <v>373</v>
      </c>
      <c r="J126" t="s">
        <v>5588</v>
      </c>
      <c r="L126" t="s">
        <v>49</v>
      </c>
      <c r="M126" t="s">
        <v>50</v>
      </c>
      <c r="N126" t="s">
        <v>51</v>
      </c>
      <c r="O126" t="s">
        <v>52</v>
      </c>
      <c r="P126" t="s">
        <v>203</v>
      </c>
      <c r="R126" t="s">
        <v>66</v>
      </c>
      <c r="S126" t="s">
        <v>925</v>
      </c>
      <c r="U126" s="8" t="s">
        <v>5590</v>
      </c>
      <c r="V126" s="9">
        <v>-666.55</v>
      </c>
      <c r="X126" s="8" t="s">
        <v>5590</v>
      </c>
      <c r="Y126" t="s">
        <v>5590</v>
      </c>
      <c r="Z126" s="10" t="s">
        <v>5590</v>
      </c>
      <c r="AB126" s="8" t="s">
        <v>5590</v>
      </c>
      <c r="AC126" t="s">
        <v>5590</v>
      </c>
      <c r="AD126" s="7">
        <v>666.55</v>
      </c>
      <c r="AE126" s="10" t="s">
        <v>5590</v>
      </c>
      <c r="AG126" s="8" t="s">
        <v>5590</v>
      </c>
      <c r="AH126" t="s">
        <v>5590</v>
      </c>
      <c r="AI126" s="10" t="s">
        <v>5590</v>
      </c>
      <c r="AK126" s="8" t="s">
        <v>5590</v>
      </c>
      <c r="AL126" t="s">
        <v>5590</v>
      </c>
      <c r="AM126" t="s">
        <v>5590</v>
      </c>
      <c r="AN126" t="s">
        <v>5590</v>
      </c>
      <c r="AO126" s="7">
        <v>666.55</v>
      </c>
      <c r="AP126" t="s">
        <v>5590</v>
      </c>
      <c r="AQ126" t="s">
        <v>5590</v>
      </c>
      <c r="AR126" s="10" t="s">
        <v>5590</v>
      </c>
    </row>
    <row r="127" spans="1:44" ht="16" x14ac:dyDescent="0.2">
      <c r="A127" s="2">
        <v>44834</v>
      </c>
      <c r="B127" t="s">
        <v>204</v>
      </c>
      <c r="C127" s="7">
        <v>824.3</v>
      </c>
      <c r="D127" t="s">
        <v>104</v>
      </c>
      <c r="E127">
        <v>2555</v>
      </c>
      <c r="F127">
        <v>1730</v>
      </c>
      <c r="G127">
        <v>845</v>
      </c>
      <c r="H127" t="s">
        <v>371</v>
      </c>
      <c r="J127" t="s">
        <v>5588</v>
      </c>
      <c r="L127" t="s">
        <v>49</v>
      </c>
      <c r="M127" t="s">
        <v>50</v>
      </c>
      <c r="N127" t="s">
        <v>51</v>
      </c>
      <c r="O127" t="s">
        <v>52</v>
      </c>
      <c r="P127" t="s">
        <v>203</v>
      </c>
      <c r="R127" t="s">
        <v>66</v>
      </c>
      <c r="S127" t="s">
        <v>925</v>
      </c>
      <c r="U127" s="8" t="s">
        <v>5590</v>
      </c>
      <c r="V127" s="9">
        <v>-824.3</v>
      </c>
      <c r="X127" s="8" t="s">
        <v>5590</v>
      </c>
      <c r="Y127" t="s">
        <v>5590</v>
      </c>
      <c r="Z127" s="10" t="s">
        <v>5590</v>
      </c>
      <c r="AB127" s="8" t="s">
        <v>5590</v>
      </c>
      <c r="AC127" t="s">
        <v>5590</v>
      </c>
      <c r="AD127" s="7">
        <v>824.3</v>
      </c>
      <c r="AE127" s="10" t="s">
        <v>5590</v>
      </c>
      <c r="AG127" s="8" t="s">
        <v>5590</v>
      </c>
      <c r="AH127" t="s">
        <v>5590</v>
      </c>
      <c r="AI127" s="10" t="s">
        <v>5590</v>
      </c>
      <c r="AK127" s="8" t="s">
        <v>5590</v>
      </c>
      <c r="AL127" t="s">
        <v>5590</v>
      </c>
      <c r="AM127" t="s">
        <v>5590</v>
      </c>
      <c r="AN127" t="s">
        <v>5590</v>
      </c>
      <c r="AO127" s="7">
        <v>824.3</v>
      </c>
      <c r="AP127" t="s">
        <v>5590</v>
      </c>
      <c r="AQ127" t="s">
        <v>5590</v>
      </c>
      <c r="AR127" s="10" t="s">
        <v>5590</v>
      </c>
    </row>
    <row r="128" spans="1:44" ht="16" x14ac:dyDescent="0.2">
      <c r="A128" s="2">
        <v>44834</v>
      </c>
      <c r="B128" t="s">
        <v>204</v>
      </c>
      <c r="C128" s="7">
        <v>522.94000000000005</v>
      </c>
      <c r="D128" t="s">
        <v>104</v>
      </c>
      <c r="E128">
        <v>2555</v>
      </c>
      <c r="F128">
        <v>1730</v>
      </c>
      <c r="G128">
        <v>846</v>
      </c>
      <c r="H128" t="s">
        <v>372</v>
      </c>
      <c r="J128" t="s">
        <v>5588</v>
      </c>
      <c r="L128" t="s">
        <v>49</v>
      </c>
      <c r="M128" t="s">
        <v>50</v>
      </c>
      <c r="N128" t="s">
        <v>51</v>
      </c>
      <c r="O128" t="s">
        <v>52</v>
      </c>
      <c r="P128" t="s">
        <v>203</v>
      </c>
      <c r="R128" t="s">
        <v>66</v>
      </c>
      <c r="S128" t="s">
        <v>925</v>
      </c>
      <c r="U128" s="8" t="s">
        <v>5590</v>
      </c>
      <c r="V128" s="9">
        <v>-522.94000000000005</v>
      </c>
      <c r="X128" s="8" t="s">
        <v>5590</v>
      </c>
      <c r="Y128" t="s">
        <v>5590</v>
      </c>
      <c r="Z128" s="10" t="s">
        <v>5590</v>
      </c>
      <c r="AB128" s="8" t="s">
        <v>5590</v>
      </c>
      <c r="AC128" t="s">
        <v>5590</v>
      </c>
      <c r="AD128" s="7">
        <v>522.94000000000005</v>
      </c>
      <c r="AE128" s="10" t="s">
        <v>5590</v>
      </c>
      <c r="AG128" s="8" t="s">
        <v>5590</v>
      </c>
      <c r="AH128" t="s">
        <v>5590</v>
      </c>
      <c r="AI128" s="10" t="s">
        <v>5590</v>
      </c>
      <c r="AK128" s="8" t="s">
        <v>5590</v>
      </c>
      <c r="AL128" t="s">
        <v>5590</v>
      </c>
      <c r="AM128" t="s">
        <v>5590</v>
      </c>
      <c r="AN128" t="s">
        <v>5590</v>
      </c>
      <c r="AO128" s="7">
        <v>522.94000000000005</v>
      </c>
      <c r="AP128" t="s">
        <v>5590</v>
      </c>
      <c r="AQ128" t="s">
        <v>5590</v>
      </c>
      <c r="AR128" s="10" t="s">
        <v>5590</v>
      </c>
    </row>
    <row r="129" spans="1:44" ht="16" x14ac:dyDescent="0.2">
      <c r="A129" s="2">
        <v>44834</v>
      </c>
      <c r="B129" t="s">
        <v>968</v>
      </c>
      <c r="C129" s="7">
        <v>732.42</v>
      </c>
      <c r="D129" t="s">
        <v>104</v>
      </c>
      <c r="E129">
        <v>6700</v>
      </c>
      <c r="F129">
        <v>1730</v>
      </c>
      <c r="G129">
        <v>832</v>
      </c>
      <c r="H129" t="s">
        <v>967</v>
      </c>
      <c r="J129" t="s">
        <v>5588</v>
      </c>
      <c r="L129" t="s">
        <v>49</v>
      </c>
      <c r="M129" t="s">
        <v>50</v>
      </c>
      <c r="N129" t="s">
        <v>799</v>
      </c>
      <c r="O129" t="s">
        <v>52</v>
      </c>
      <c r="P129" t="s">
        <v>203</v>
      </c>
      <c r="R129" t="s">
        <v>66</v>
      </c>
      <c r="S129" t="s">
        <v>925</v>
      </c>
      <c r="U129" s="8" t="s">
        <v>5590</v>
      </c>
      <c r="V129" s="9">
        <v>-732.42</v>
      </c>
      <c r="X129" s="8" t="s">
        <v>5590</v>
      </c>
      <c r="Y129" t="s">
        <v>5590</v>
      </c>
      <c r="Z129" s="10" t="s">
        <v>5590</v>
      </c>
      <c r="AB129" s="8" t="s">
        <v>5590</v>
      </c>
      <c r="AC129" t="s">
        <v>5590</v>
      </c>
      <c r="AD129" t="s">
        <v>5590</v>
      </c>
      <c r="AE129" s="10" t="s">
        <v>5590</v>
      </c>
      <c r="AG129" s="11">
        <v>732.42</v>
      </c>
      <c r="AH129" t="s">
        <v>5590</v>
      </c>
      <c r="AI129" s="10" t="s">
        <v>5590</v>
      </c>
      <c r="AK129" s="8" t="s">
        <v>5590</v>
      </c>
      <c r="AL129" s="7">
        <v>732.42</v>
      </c>
      <c r="AM129" t="s">
        <v>5590</v>
      </c>
      <c r="AN129" t="s">
        <v>5590</v>
      </c>
      <c r="AO129" t="s">
        <v>5590</v>
      </c>
      <c r="AP129" t="s">
        <v>5590</v>
      </c>
      <c r="AQ129" t="s">
        <v>5590</v>
      </c>
      <c r="AR129" s="10" t="s">
        <v>5590</v>
      </c>
    </row>
    <row r="130" spans="1:44" ht="16" x14ac:dyDescent="0.2">
      <c r="A130" s="2">
        <v>44834</v>
      </c>
      <c r="B130" t="s">
        <v>968</v>
      </c>
      <c r="C130" s="7">
        <v>364.08</v>
      </c>
      <c r="D130" t="s">
        <v>104</v>
      </c>
      <c r="E130">
        <v>6700</v>
      </c>
      <c r="F130">
        <v>1730</v>
      </c>
      <c r="G130">
        <v>833</v>
      </c>
      <c r="H130" t="s">
        <v>969</v>
      </c>
      <c r="J130" t="s">
        <v>5588</v>
      </c>
      <c r="L130" t="s">
        <v>49</v>
      </c>
      <c r="M130" t="s">
        <v>50</v>
      </c>
      <c r="N130" t="s">
        <v>799</v>
      </c>
      <c r="O130" t="s">
        <v>52</v>
      </c>
      <c r="P130" t="s">
        <v>203</v>
      </c>
      <c r="R130" t="s">
        <v>66</v>
      </c>
      <c r="S130" t="s">
        <v>925</v>
      </c>
      <c r="U130" s="8" t="s">
        <v>5590</v>
      </c>
      <c r="V130" s="9">
        <v>-364.08</v>
      </c>
      <c r="X130" s="8" t="s">
        <v>5590</v>
      </c>
      <c r="Y130" t="s">
        <v>5590</v>
      </c>
      <c r="Z130" s="10" t="s">
        <v>5590</v>
      </c>
      <c r="AB130" s="8" t="s">
        <v>5590</v>
      </c>
      <c r="AC130" t="s">
        <v>5590</v>
      </c>
      <c r="AD130" t="s">
        <v>5590</v>
      </c>
      <c r="AE130" s="10" t="s">
        <v>5590</v>
      </c>
      <c r="AG130" s="11">
        <v>364.08</v>
      </c>
      <c r="AH130" t="s">
        <v>5590</v>
      </c>
      <c r="AI130" s="10" t="s">
        <v>5590</v>
      </c>
      <c r="AK130" s="8" t="s">
        <v>5590</v>
      </c>
      <c r="AL130" s="7">
        <v>364.08</v>
      </c>
      <c r="AM130" t="s">
        <v>5590</v>
      </c>
      <c r="AN130" t="s">
        <v>5590</v>
      </c>
      <c r="AO130" t="s">
        <v>5590</v>
      </c>
      <c r="AP130" t="s">
        <v>5590</v>
      </c>
      <c r="AQ130" t="s">
        <v>5590</v>
      </c>
      <c r="AR130" s="10" t="s">
        <v>5590</v>
      </c>
    </row>
    <row r="131" spans="1:44" ht="16" x14ac:dyDescent="0.2">
      <c r="A131" s="2">
        <v>44834</v>
      </c>
      <c r="B131" t="s">
        <v>971</v>
      </c>
      <c r="C131" s="7">
        <v>1925.16</v>
      </c>
      <c r="D131" t="s">
        <v>104</v>
      </c>
      <c r="E131">
        <v>6700</v>
      </c>
      <c r="F131">
        <v>1730</v>
      </c>
      <c r="G131">
        <v>839</v>
      </c>
      <c r="H131" t="s">
        <v>970</v>
      </c>
      <c r="J131" t="s">
        <v>5588</v>
      </c>
      <c r="L131" t="s">
        <v>49</v>
      </c>
      <c r="M131" t="s">
        <v>50</v>
      </c>
      <c r="N131" t="s">
        <v>799</v>
      </c>
      <c r="O131" t="s">
        <v>52</v>
      </c>
      <c r="P131" t="s">
        <v>203</v>
      </c>
      <c r="R131" t="s">
        <v>66</v>
      </c>
      <c r="S131" t="s">
        <v>925</v>
      </c>
      <c r="U131" s="8" t="s">
        <v>5590</v>
      </c>
      <c r="V131" s="9">
        <v>-1925.16</v>
      </c>
      <c r="X131" s="8" t="s">
        <v>5590</v>
      </c>
      <c r="Y131" t="s">
        <v>5590</v>
      </c>
      <c r="Z131" s="10" t="s">
        <v>5590</v>
      </c>
      <c r="AB131" s="8" t="s">
        <v>5590</v>
      </c>
      <c r="AC131" t="s">
        <v>5590</v>
      </c>
      <c r="AD131" t="s">
        <v>5590</v>
      </c>
      <c r="AE131" s="10" t="s">
        <v>5590</v>
      </c>
      <c r="AG131" s="11">
        <v>1925.16</v>
      </c>
      <c r="AH131" t="s">
        <v>5590</v>
      </c>
      <c r="AI131" s="10" t="s">
        <v>5590</v>
      </c>
      <c r="AK131" s="8" t="s">
        <v>5590</v>
      </c>
      <c r="AL131" s="7">
        <v>1925.16</v>
      </c>
      <c r="AM131" t="s">
        <v>5590</v>
      </c>
      <c r="AN131" t="s">
        <v>5590</v>
      </c>
      <c r="AO131" t="s">
        <v>5590</v>
      </c>
      <c r="AP131" t="s">
        <v>5590</v>
      </c>
      <c r="AQ131" t="s">
        <v>5590</v>
      </c>
      <c r="AR131" s="10" t="s">
        <v>5590</v>
      </c>
    </row>
    <row r="132" spans="1:44" ht="16" x14ac:dyDescent="0.2">
      <c r="A132" s="2">
        <v>44834</v>
      </c>
      <c r="B132" t="s">
        <v>204</v>
      </c>
      <c r="C132" s="7">
        <v>424.62</v>
      </c>
      <c r="D132" t="s">
        <v>104</v>
      </c>
      <c r="E132">
        <v>6750</v>
      </c>
      <c r="F132">
        <v>1730</v>
      </c>
      <c r="G132">
        <v>841</v>
      </c>
      <c r="H132" t="s">
        <v>970</v>
      </c>
      <c r="J132" t="s">
        <v>5588</v>
      </c>
      <c r="L132" t="s">
        <v>49</v>
      </c>
      <c r="M132" t="s">
        <v>50</v>
      </c>
      <c r="N132" t="s">
        <v>799</v>
      </c>
      <c r="O132" t="s">
        <v>52</v>
      </c>
      <c r="P132" t="s">
        <v>203</v>
      </c>
      <c r="R132" t="s">
        <v>66</v>
      </c>
      <c r="S132" t="s">
        <v>925</v>
      </c>
      <c r="U132" s="8" t="s">
        <v>5590</v>
      </c>
      <c r="V132" s="9">
        <v>-424.62</v>
      </c>
      <c r="X132" s="8" t="s">
        <v>5590</v>
      </c>
      <c r="Y132" t="s">
        <v>5590</v>
      </c>
      <c r="Z132" s="10" t="s">
        <v>5590</v>
      </c>
      <c r="AB132" s="8" t="s">
        <v>5590</v>
      </c>
      <c r="AC132" t="s">
        <v>5590</v>
      </c>
      <c r="AD132" t="s">
        <v>5590</v>
      </c>
      <c r="AE132" s="10" t="s">
        <v>5590</v>
      </c>
      <c r="AG132" s="8" t="s">
        <v>5590</v>
      </c>
      <c r="AH132" s="7">
        <v>424.62</v>
      </c>
      <c r="AI132" s="10" t="s">
        <v>5590</v>
      </c>
      <c r="AK132" s="8" t="s">
        <v>5590</v>
      </c>
      <c r="AL132" s="7">
        <v>424.62</v>
      </c>
      <c r="AM132" t="s">
        <v>5590</v>
      </c>
      <c r="AN132" t="s">
        <v>5590</v>
      </c>
      <c r="AO132" t="s">
        <v>5590</v>
      </c>
      <c r="AP132" t="s">
        <v>5590</v>
      </c>
      <c r="AQ132" t="s">
        <v>5590</v>
      </c>
      <c r="AR132" s="10" t="s">
        <v>5590</v>
      </c>
    </row>
    <row r="133" spans="1:44" ht="16" x14ac:dyDescent="0.2">
      <c r="A133" s="2">
        <v>44834</v>
      </c>
      <c r="B133" t="s">
        <v>204</v>
      </c>
      <c r="C133" s="7">
        <v>163.08000000000001</v>
      </c>
      <c r="D133" t="s">
        <v>104</v>
      </c>
      <c r="E133">
        <v>6750</v>
      </c>
      <c r="F133">
        <v>1730</v>
      </c>
      <c r="G133">
        <v>842</v>
      </c>
      <c r="H133" t="s">
        <v>967</v>
      </c>
      <c r="J133" t="s">
        <v>5588</v>
      </c>
      <c r="L133" t="s">
        <v>49</v>
      </c>
      <c r="M133" t="s">
        <v>50</v>
      </c>
      <c r="N133" t="s">
        <v>799</v>
      </c>
      <c r="O133" t="s">
        <v>52</v>
      </c>
      <c r="P133" t="s">
        <v>203</v>
      </c>
      <c r="R133" t="s">
        <v>66</v>
      </c>
      <c r="S133" t="s">
        <v>925</v>
      </c>
      <c r="U133" s="8" t="s">
        <v>5590</v>
      </c>
      <c r="V133" s="9">
        <v>-163.08000000000001</v>
      </c>
      <c r="X133" s="8" t="s">
        <v>5590</v>
      </c>
      <c r="Y133" t="s">
        <v>5590</v>
      </c>
      <c r="Z133" s="10" t="s">
        <v>5590</v>
      </c>
      <c r="AB133" s="8" t="s">
        <v>5590</v>
      </c>
      <c r="AC133" t="s">
        <v>5590</v>
      </c>
      <c r="AD133" t="s">
        <v>5590</v>
      </c>
      <c r="AE133" s="10" t="s">
        <v>5590</v>
      </c>
      <c r="AG133" s="8" t="s">
        <v>5590</v>
      </c>
      <c r="AH133" s="7">
        <v>163.08000000000001</v>
      </c>
      <c r="AI133" s="10" t="s">
        <v>5590</v>
      </c>
      <c r="AK133" s="8" t="s">
        <v>5590</v>
      </c>
      <c r="AL133" s="7">
        <v>163.08000000000001</v>
      </c>
      <c r="AM133" t="s">
        <v>5590</v>
      </c>
      <c r="AN133" t="s">
        <v>5590</v>
      </c>
      <c r="AO133" t="s">
        <v>5590</v>
      </c>
      <c r="AP133" t="s">
        <v>5590</v>
      </c>
      <c r="AQ133" t="s">
        <v>5590</v>
      </c>
      <c r="AR133" s="10" t="s">
        <v>5590</v>
      </c>
    </row>
    <row r="134" spans="1:44" ht="16" x14ac:dyDescent="0.2">
      <c r="A134" s="2">
        <v>44834</v>
      </c>
      <c r="B134" t="s">
        <v>204</v>
      </c>
      <c r="C134" s="7">
        <v>84.6</v>
      </c>
      <c r="D134" t="s">
        <v>104</v>
      </c>
      <c r="E134">
        <v>6750</v>
      </c>
      <c r="F134">
        <v>1730</v>
      </c>
      <c r="G134">
        <v>843</v>
      </c>
      <c r="H134" t="s">
        <v>969</v>
      </c>
      <c r="J134" t="s">
        <v>5588</v>
      </c>
      <c r="L134" t="s">
        <v>49</v>
      </c>
      <c r="M134" t="s">
        <v>50</v>
      </c>
      <c r="N134" t="s">
        <v>799</v>
      </c>
      <c r="O134" t="s">
        <v>52</v>
      </c>
      <c r="P134" t="s">
        <v>203</v>
      </c>
      <c r="R134" t="s">
        <v>66</v>
      </c>
      <c r="S134" t="s">
        <v>925</v>
      </c>
      <c r="U134" s="8" t="s">
        <v>5590</v>
      </c>
      <c r="V134" s="9">
        <v>-84.6</v>
      </c>
      <c r="X134" s="8" t="s">
        <v>5590</v>
      </c>
      <c r="Y134" t="s">
        <v>5590</v>
      </c>
      <c r="Z134" s="10" t="s">
        <v>5590</v>
      </c>
      <c r="AB134" s="8" t="s">
        <v>5590</v>
      </c>
      <c r="AC134" t="s">
        <v>5590</v>
      </c>
      <c r="AD134" t="s">
        <v>5590</v>
      </c>
      <c r="AE134" s="10" t="s">
        <v>5590</v>
      </c>
      <c r="AG134" s="8" t="s">
        <v>5590</v>
      </c>
      <c r="AH134" s="7">
        <v>84.6</v>
      </c>
      <c r="AI134" s="10" t="s">
        <v>5590</v>
      </c>
      <c r="AK134" s="8" t="s">
        <v>5590</v>
      </c>
      <c r="AL134" s="7">
        <v>84.6</v>
      </c>
      <c r="AM134" t="s">
        <v>5590</v>
      </c>
      <c r="AN134" t="s">
        <v>5590</v>
      </c>
      <c r="AO134" t="s">
        <v>5590</v>
      </c>
      <c r="AP134" t="s">
        <v>5590</v>
      </c>
      <c r="AQ134" t="s">
        <v>5590</v>
      </c>
      <c r="AR134" s="10" t="s">
        <v>5590</v>
      </c>
    </row>
    <row r="135" spans="1:44" ht="16" x14ac:dyDescent="0.2">
      <c r="A135" s="2">
        <v>44847</v>
      </c>
      <c r="B135" t="s">
        <v>215</v>
      </c>
      <c r="C135" s="7">
        <v>2695.24</v>
      </c>
      <c r="D135" t="s">
        <v>48</v>
      </c>
      <c r="E135">
        <v>1700</v>
      </c>
      <c r="F135">
        <v>940</v>
      </c>
      <c r="G135">
        <v>554</v>
      </c>
      <c r="I135" t="s">
        <v>1008</v>
      </c>
      <c r="J135" t="s">
        <v>1009</v>
      </c>
      <c r="K135" t="s">
        <v>1008</v>
      </c>
      <c r="L135" t="s">
        <v>52</v>
      </c>
      <c r="M135" t="s">
        <v>203</v>
      </c>
      <c r="O135" t="s">
        <v>52</v>
      </c>
      <c r="P135" t="s">
        <v>53</v>
      </c>
      <c r="R135" t="s">
        <v>66</v>
      </c>
      <c r="S135" t="s">
        <v>925</v>
      </c>
      <c r="U135" s="8" t="s">
        <v>5590</v>
      </c>
      <c r="V135" s="10" t="s">
        <v>5590</v>
      </c>
      <c r="X135" s="11">
        <v>2695.24</v>
      </c>
      <c r="Y135" t="s">
        <v>5590</v>
      </c>
      <c r="Z135" s="10" t="s">
        <v>5590</v>
      </c>
      <c r="AB135" s="8" t="s">
        <v>5590</v>
      </c>
      <c r="AC135" t="s">
        <v>5590</v>
      </c>
      <c r="AD135" t="s">
        <v>5590</v>
      </c>
      <c r="AE135" s="10" t="s">
        <v>5590</v>
      </c>
      <c r="AG135" s="8" t="s">
        <v>5590</v>
      </c>
      <c r="AH135" t="s">
        <v>5590</v>
      </c>
      <c r="AI135" s="10" t="s">
        <v>5590</v>
      </c>
      <c r="AK135" s="8" t="s">
        <v>5590</v>
      </c>
      <c r="AL135" t="s">
        <v>5590</v>
      </c>
      <c r="AM135" t="s">
        <v>5590</v>
      </c>
      <c r="AN135" t="s">
        <v>5590</v>
      </c>
      <c r="AO135" t="s">
        <v>5590</v>
      </c>
      <c r="AP135" t="s">
        <v>5590</v>
      </c>
      <c r="AQ135" t="s">
        <v>5590</v>
      </c>
      <c r="AR135" s="10" t="s">
        <v>5590</v>
      </c>
    </row>
    <row r="136" spans="1:44" ht="16" x14ac:dyDescent="0.2">
      <c r="B136" t="s">
        <v>5591</v>
      </c>
      <c r="U136" s="11">
        <f>SUM(U112:U135)</f>
        <v>0</v>
      </c>
      <c r="V136" s="9">
        <f>SUM(V112:V135)</f>
        <v>-2.3305801732931286E-12</v>
      </c>
      <c r="X136" s="11">
        <f>SUM(X112:X135)</f>
        <v>-900</v>
      </c>
      <c r="Y136" s="12">
        <f>SUM(Y112:Y135)</f>
        <v>0</v>
      </c>
      <c r="Z136" s="9">
        <f>SUM(Z112:Z135)</f>
        <v>0</v>
      </c>
      <c r="AB136" s="11">
        <f>SUM(AB112:AB135)</f>
        <v>0</v>
      </c>
      <c r="AC136" s="12">
        <f>SUM(AC112:AC135)</f>
        <v>8974.9600000000009</v>
      </c>
      <c r="AD136" s="12">
        <f>SUM(AD112:AD135)</f>
        <v>2013.79</v>
      </c>
      <c r="AE136" s="9">
        <f>SUM(AE112:AE135)</f>
        <v>0</v>
      </c>
      <c r="AG136" s="11">
        <f>SUM(AG112:AG135)</f>
        <v>3021.66</v>
      </c>
      <c r="AH136" s="12">
        <f>SUM(AH112:AH135)</f>
        <v>672.30000000000007</v>
      </c>
      <c r="AI136" s="9">
        <f>SUM(AI112:AI135)</f>
        <v>0</v>
      </c>
      <c r="AK136" s="11">
        <f t="shared" ref="AK136:AR136" si="7">SUM(AK112:AK135)</f>
        <v>0</v>
      </c>
      <c r="AL136" s="12">
        <f t="shared" si="7"/>
        <v>3693.9599999999996</v>
      </c>
      <c r="AM136" s="12">
        <f t="shared" si="7"/>
        <v>0</v>
      </c>
      <c r="AN136" s="12">
        <f t="shared" si="7"/>
        <v>0</v>
      </c>
      <c r="AO136" s="12">
        <f t="shared" si="7"/>
        <v>10988.75</v>
      </c>
      <c r="AP136" s="12">
        <f t="shared" si="7"/>
        <v>0</v>
      </c>
      <c r="AQ136" s="12">
        <f t="shared" si="7"/>
        <v>0</v>
      </c>
      <c r="AR136" s="9">
        <f t="shared" si="7"/>
        <v>0</v>
      </c>
    </row>
    <row r="137" spans="1:44" ht="16" x14ac:dyDescent="0.2">
      <c r="B137" s="3" t="s">
        <v>5592</v>
      </c>
      <c r="U137" s="13">
        <f>U136+U110</f>
        <v>0</v>
      </c>
      <c r="V137" s="14">
        <f>V136+V110</f>
        <v>-6.7643668444361538E-12</v>
      </c>
      <c r="X137" s="13">
        <f>X136+X110</f>
        <v>0</v>
      </c>
      <c r="Y137" s="15">
        <f>Y136+Y110</f>
        <v>0</v>
      </c>
      <c r="Z137" s="14">
        <f>Z136+Z110</f>
        <v>0</v>
      </c>
      <c r="AB137" s="8"/>
      <c r="AE137" s="10"/>
      <c r="AG137" s="8"/>
      <c r="AI137" s="10"/>
      <c r="AK137" s="8"/>
      <c r="AR137" s="10"/>
    </row>
    <row r="138" spans="1:44" x14ac:dyDescent="0.2">
      <c r="U138" s="8"/>
      <c r="V138" s="10"/>
      <c r="X138" s="8"/>
      <c r="Z138" s="10"/>
      <c r="AB138" s="8"/>
      <c r="AE138" s="10"/>
      <c r="AG138" s="8"/>
      <c r="AI138" s="10"/>
      <c r="AK138" s="8"/>
      <c r="AR138" s="10"/>
    </row>
    <row r="139" spans="1:44" ht="16" x14ac:dyDescent="0.2">
      <c r="A139" s="2">
        <v>44859</v>
      </c>
      <c r="B139" t="s">
        <v>1050</v>
      </c>
      <c r="C139" s="7">
        <v>5961.32</v>
      </c>
      <c r="D139" t="s">
        <v>48</v>
      </c>
      <c r="E139">
        <v>1712</v>
      </c>
      <c r="F139">
        <v>940</v>
      </c>
      <c r="G139">
        <v>645</v>
      </c>
      <c r="I139" t="s">
        <v>1052</v>
      </c>
      <c r="J139" t="s">
        <v>1053</v>
      </c>
      <c r="K139" t="s">
        <v>1052</v>
      </c>
      <c r="L139" t="s">
        <v>52</v>
      </c>
      <c r="M139" t="s">
        <v>203</v>
      </c>
      <c r="O139" t="s">
        <v>52</v>
      </c>
      <c r="P139" t="s">
        <v>53</v>
      </c>
      <c r="R139" t="s">
        <v>66</v>
      </c>
      <c r="S139" t="s">
        <v>5599</v>
      </c>
      <c r="U139" s="8" t="s">
        <v>5590</v>
      </c>
      <c r="V139" s="10" t="s">
        <v>5590</v>
      </c>
      <c r="X139" s="8" t="s">
        <v>5590</v>
      </c>
      <c r="Y139" t="s">
        <v>5590</v>
      </c>
      <c r="Z139" s="9">
        <v>5961.32</v>
      </c>
      <c r="AB139" s="8" t="s">
        <v>5590</v>
      </c>
      <c r="AC139" t="s">
        <v>5590</v>
      </c>
      <c r="AD139" t="s">
        <v>5590</v>
      </c>
      <c r="AE139" s="10" t="s">
        <v>5590</v>
      </c>
      <c r="AG139" s="8" t="s">
        <v>5590</v>
      </c>
      <c r="AH139" t="s">
        <v>5590</v>
      </c>
      <c r="AI139" s="10" t="s">
        <v>5590</v>
      </c>
      <c r="AK139" s="8" t="s">
        <v>5590</v>
      </c>
      <c r="AL139" t="s">
        <v>5590</v>
      </c>
      <c r="AM139" t="s">
        <v>5590</v>
      </c>
      <c r="AN139" t="s">
        <v>5590</v>
      </c>
      <c r="AO139" t="s">
        <v>5590</v>
      </c>
      <c r="AP139" t="s">
        <v>5590</v>
      </c>
      <c r="AQ139" t="s">
        <v>5590</v>
      </c>
      <c r="AR139" s="10" t="s">
        <v>5590</v>
      </c>
    </row>
    <row r="140" spans="1:44" ht="16" x14ac:dyDescent="0.2">
      <c r="A140" s="2">
        <v>44861</v>
      </c>
      <c r="B140" t="s">
        <v>582</v>
      </c>
      <c r="C140" s="7">
        <v>1041.3399999999999</v>
      </c>
      <c r="D140" t="s">
        <v>48</v>
      </c>
      <c r="E140">
        <v>1705</v>
      </c>
      <c r="F140">
        <v>940</v>
      </c>
      <c r="G140">
        <v>669</v>
      </c>
      <c r="I140" t="s">
        <v>1112</v>
      </c>
      <c r="J140" t="s">
        <v>1113</v>
      </c>
      <c r="K140" t="s">
        <v>1112</v>
      </c>
      <c r="L140" t="s">
        <v>52</v>
      </c>
      <c r="M140" t="s">
        <v>203</v>
      </c>
      <c r="O140" t="s">
        <v>52</v>
      </c>
      <c r="P140" t="s">
        <v>53</v>
      </c>
      <c r="R140" t="s">
        <v>66</v>
      </c>
      <c r="S140" t="s">
        <v>5599</v>
      </c>
      <c r="U140" s="8" t="s">
        <v>5590</v>
      </c>
      <c r="V140" s="10" t="s">
        <v>5590</v>
      </c>
      <c r="X140" s="8" t="s">
        <v>5590</v>
      </c>
      <c r="Y140" s="7">
        <v>1041.3399999999999</v>
      </c>
      <c r="Z140" s="10" t="s">
        <v>5590</v>
      </c>
      <c r="AB140" s="8" t="s">
        <v>5590</v>
      </c>
      <c r="AC140" t="s">
        <v>5590</v>
      </c>
      <c r="AD140" t="s">
        <v>5590</v>
      </c>
      <c r="AE140" s="10" t="s">
        <v>5590</v>
      </c>
      <c r="AG140" s="8" t="s">
        <v>5590</v>
      </c>
      <c r="AH140" t="s">
        <v>5590</v>
      </c>
      <c r="AI140" s="10" t="s">
        <v>5590</v>
      </c>
      <c r="AK140" s="8" t="s">
        <v>5590</v>
      </c>
      <c r="AL140" t="s">
        <v>5590</v>
      </c>
      <c r="AM140" t="s">
        <v>5590</v>
      </c>
      <c r="AN140" t="s">
        <v>5590</v>
      </c>
      <c r="AO140" t="s">
        <v>5590</v>
      </c>
      <c r="AP140" t="s">
        <v>5590</v>
      </c>
      <c r="AQ140" t="s">
        <v>5590</v>
      </c>
      <c r="AR140" s="10" t="s">
        <v>5590</v>
      </c>
    </row>
    <row r="141" spans="1:44" ht="16" x14ac:dyDescent="0.2">
      <c r="A141" s="2">
        <v>44862</v>
      </c>
      <c r="B141" t="s">
        <v>256</v>
      </c>
      <c r="C141" s="7">
        <v>3058.95</v>
      </c>
      <c r="D141" t="s">
        <v>48</v>
      </c>
      <c r="E141">
        <v>1705</v>
      </c>
      <c r="F141">
        <v>940</v>
      </c>
      <c r="G141">
        <v>750</v>
      </c>
      <c r="I141" t="s">
        <v>1115</v>
      </c>
      <c r="J141" t="s">
        <v>1116</v>
      </c>
      <c r="K141" t="s">
        <v>1115</v>
      </c>
      <c r="L141" t="s">
        <v>52</v>
      </c>
      <c r="M141" t="s">
        <v>203</v>
      </c>
      <c r="O141" t="s">
        <v>52</v>
      </c>
      <c r="P141" t="s">
        <v>53</v>
      </c>
      <c r="R141" t="s">
        <v>66</v>
      </c>
      <c r="S141" t="s">
        <v>5599</v>
      </c>
      <c r="U141" s="8" t="s">
        <v>5590</v>
      </c>
      <c r="V141" s="10" t="s">
        <v>5590</v>
      </c>
      <c r="X141" s="8" t="s">
        <v>5590</v>
      </c>
      <c r="Y141" s="7">
        <v>3058.95</v>
      </c>
      <c r="Z141" s="10" t="s">
        <v>5590</v>
      </c>
      <c r="AB141" s="8" t="s">
        <v>5590</v>
      </c>
      <c r="AC141" t="s">
        <v>5590</v>
      </c>
      <c r="AD141" t="s">
        <v>5590</v>
      </c>
      <c r="AE141" s="10" t="s">
        <v>5590</v>
      </c>
      <c r="AG141" s="8" t="s">
        <v>5590</v>
      </c>
      <c r="AH141" t="s">
        <v>5590</v>
      </c>
      <c r="AI141" s="10" t="s">
        <v>5590</v>
      </c>
      <c r="AK141" s="8" t="s">
        <v>5590</v>
      </c>
      <c r="AL141" t="s">
        <v>5590</v>
      </c>
      <c r="AM141" t="s">
        <v>5590</v>
      </c>
      <c r="AN141" t="s">
        <v>5590</v>
      </c>
      <c r="AO141" t="s">
        <v>5590</v>
      </c>
      <c r="AP141" t="s">
        <v>5590</v>
      </c>
      <c r="AQ141" t="s">
        <v>5590</v>
      </c>
      <c r="AR141" s="10" t="s">
        <v>5590</v>
      </c>
    </row>
    <row r="142" spans="1:44" ht="16" x14ac:dyDescent="0.2">
      <c r="A142" s="2">
        <v>44865</v>
      </c>
      <c r="B142" t="s">
        <v>205</v>
      </c>
      <c r="C142" s="7">
        <v>1187.3499999999999</v>
      </c>
      <c r="D142" t="s">
        <v>104</v>
      </c>
      <c r="E142">
        <v>1730</v>
      </c>
      <c r="F142">
        <v>1700</v>
      </c>
      <c r="G142">
        <v>811</v>
      </c>
      <c r="J142" t="s">
        <v>5588</v>
      </c>
      <c r="L142" t="s">
        <v>52</v>
      </c>
      <c r="M142" t="s">
        <v>203</v>
      </c>
      <c r="O142" t="s">
        <v>52</v>
      </c>
      <c r="P142" t="s">
        <v>203</v>
      </c>
      <c r="R142" t="s">
        <v>66</v>
      </c>
      <c r="S142" t="s">
        <v>5599</v>
      </c>
      <c r="U142" s="8" t="s">
        <v>5590</v>
      </c>
      <c r="V142" s="9">
        <v>1187.3499999999999</v>
      </c>
      <c r="X142" s="11">
        <v>-1187.3499999999999</v>
      </c>
      <c r="Y142" t="s">
        <v>5590</v>
      </c>
      <c r="Z142" s="10" t="s">
        <v>5590</v>
      </c>
      <c r="AB142" s="8" t="s">
        <v>5590</v>
      </c>
      <c r="AC142" t="s">
        <v>5590</v>
      </c>
      <c r="AD142" t="s">
        <v>5590</v>
      </c>
      <c r="AE142" s="10" t="s">
        <v>5590</v>
      </c>
      <c r="AG142" s="8" t="s">
        <v>5590</v>
      </c>
      <c r="AH142" t="s">
        <v>5590</v>
      </c>
      <c r="AI142" s="10" t="s">
        <v>5590</v>
      </c>
      <c r="AK142" s="8" t="s">
        <v>5590</v>
      </c>
      <c r="AL142" t="s">
        <v>5590</v>
      </c>
      <c r="AM142" t="s">
        <v>5590</v>
      </c>
      <c r="AN142" t="s">
        <v>5590</v>
      </c>
      <c r="AO142" t="s">
        <v>5590</v>
      </c>
      <c r="AP142" t="s">
        <v>5590</v>
      </c>
      <c r="AQ142" t="s">
        <v>5590</v>
      </c>
      <c r="AR142" s="10" t="s">
        <v>5590</v>
      </c>
    </row>
    <row r="143" spans="1:44" ht="16" x14ac:dyDescent="0.2">
      <c r="A143" s="2">
        <v>44865</v>
      </c>
      <c r="B143" t="s">
        <v>370</v>
      </c>
      <c r="C143" s="7">
        <v>2769.15</v>
      </c>
      <c r="D143" t="s">
        <v>104</v>
      </c>
      <c r="E143">
        <v>1730</v>
      </c>
      <c r="F143">
        <v>1705</v>
      </c>
      <c r="G143">
        <v>812</v>
      </c>
      <c r="J143" t="s">
        <v>5588</v>
      </c>
      <c r="L143" t="s">
        <v>52</v>
      </c>
      <c r="M143" t="s">
        <v>203</v>
      </c>
      <c r="O143" t="s">
        <v>52</v>
      </c>
      <c r="P143" t="s">
        <v>203</v>
      </c>
      <c r="R143" t="s">
        <v>66</v>
      </c>
      <c r="S143" t="s">
        <v>5599</v>
      </c>
      <c r="U143" s="8" t="s">
        <v>5590</v>
      </c>
      <c r="V143" s="9">
        <v>2769.15</v>
      </c>
      <c r="X143" s="8" t="s">
        <v>5590</v>
      </c>
      <c r="Y143" s="7">
        <v>-2769.15</v>
      </c>
      <c r="Z143" s="10" t="s">
        <v>5590</v>
      </c>
      <c r="AB143" s="8" t="s">
        <v>5590</v>
      </c>
      <c r="AC143" t="s">
        <v>5590</v>
      </c>
      <c r="AD143" t="s">
        <v>5590</v>
      </c>
      <c r="AE143" s="10" t="s">
        <v>5590</v>
      </c>
      <c r="AG143" s="8" t="s">
        <v>5590</v>
      </c>
      <c r="AH143" t="s">
        <v>5590</v>
      </c>
      <c r="AI143" s="10" t="s">
        <v>5590</v>
      </c>
      <c r="AK143" s="8" t="s">
        <v>5590</v>
      </c>
      <c r="AL143" t="s">
        <v>5590</v>
      </c>
      <c r="AM143" t="s">
        <v>5590</v>
      </c>
      <c r="AN143" t="s">
        <v>5590</v>
      </c>
      <c r="AO143" t="s">
        <v>5590</v>
      </c>
      <c r="AP143" t="s">
        <v>5590</v>
      </c>
      <c r="AQ143" t="s">
        <v>5590</v>
      </c>
      <c r="AR143" s="10" t="s">
        <v>5590</v>
      </c>
    </row>
    <row r="144" spans="1:44" ht="16" x14ac:dyDescent="0.2">
      <c r="A144" s="2">
        <v>44865</v>
      </c>
      <c r="B144" t="s">
        <v>202</v>
      </c>
      <c r="C144" s="7">
        <v>3943.04</v>
      </c>
      <c r="D144" t="s">
        <v>104</v>
      </c>
      <c r="E144">
        <v>1730</v>
      </c>
      <c r="F144">
        <v>1712</v>
      </c>
      <c r="G144">
        <v>813</v>
      </c>
      <c r="J144" t="s">
        <v>5588</v>
      </c>
      <c r="L144" t="s">
        <v>52</v>
      </c>
      <c r="M144" t="s">
        <v>203</v>
      </c>
      <c r="O144" t="s">
        <v>52</v>
      </c>
      <c r="P144" t="s">
        <v>203</v>
      </c>
      <c r="R144" t="s">
        <v>66</v>
      </c>
      <c r="S144" t="s">
        <v>5599</v>
      </c>
      <c r="U144" s="8" t="s">
        <v>5590</v>
      </c>
      <c r="V144" s="9">
        <v>3943.04</v>
      </c>
      <c r="X144" s="8" t="s">
        <v>5590</v>
      </c>
      <c r="Y144" t="s">
        <v>5590</v>
      </c>
      <c r="Z144" s="9">
        <v>-3943.04</v>
      </c>
      <c r="AB144" s="8" t="s">
        <v>5590</v>
      </c>
      <c r="AC144" t="s">
        <v>5590</v>
      </c>
      <c r="AD144" t="s">
        <v>5590</v>
      </c>
      <c r="AE144" s="10" t="s">
        <v>5590</v>
      </c>
      <c r="AG144" s="8" t="s">
        <v>5590</v>
      </c>
      <c r="AH144" t="s">
        <v>5590</v>
      </c>
      <c r="AI144" s="10" t="s">
        <v>5590</v>
      </c>
      <c r="AK144" s="8" t="s">
        <v>5590</v>
      </c>
      <c r="AL144" t="s">
        <v>5590</v>
      </c>
      <c r="AM144" t="s">
        <v>5590</v>
      </c>
      <c r="AN144" t="s">
        <v>5590</v>
      </c>
      <c r="AO144" t="s">
        <v>5590</v>
      </c>
      <c r="AP144" t="s">
        <v>5590</v>
      </c>
      <c r="AQ144" t="s">
        <v>5590</v>
      </c>
      <c r="AR144" s="10" t="s">
        <v>5590</v>
      </c>
    </row>
    <row r="145" spans="1:44" ht="16" x14ac:dyDescent="0.2">
      <c r="A145" s="2">
        <v>44865</v>
      </c>
      <c r="B145" t="s">
        <v>202</v>
      </c>
      <c r="C145" s="7">
        <v>2018.28</v>
      </c>
      <c r="D145" t="s">
        <v>104</v>
      </c>
      <c r="E145">
        <v>1730</v>
      </c>
      <c r="F145">
        <v>1712</v>
      </c>
      <c r="G145">
        <v>818</v>
      </c>
      <c r="J145" t="s">
        <v>5588</v>
      </c>
      <c r="L145" t="s">
        <v>52</v>
      </c>
      <c r="M145" t="s">
        <v>203</v>
      </c>
      <c r="O145" t="s">
        <v>52</v>
      </c>
      <c r="P145" t="s">
        <v>203</v>
      </c>
      <c r="R145" t="s">
        <v>66</v>
      </c>
      <c r="S145" t="s">
        <v>5599</v>
      </c>
      <c r="U145" s="8" t="s">
        <v>5590</v>
      </c>
      <c r="V145" s="9">
        <v>2018.28</v>
      </c>
      <c r="X145" s="8" t="s">
        <v>5590</v>
      </c>
      <c r="Y145" t="s">
        <v>5590</v>
      </c>
      <c r="Z145" s="9">
        <v>-2018.28</v>
      </c>
      <c r="AB145" s="8" t="s">
        <v>5590</v>
      </c>
      <c r="AC145" t="s">
        <v>5590</v>
      </c>
      <c r="AD145" t="s">
        <v>5590</v>
      </c>
      <c r="AE145" s="10" t="s">
        <v>5590</v>
      </c>
      <c r="AG145" s="8" t="s">
        <v>5590</v>
      </c>
      <c r="AH145" t="s">
        <v>5590</v>
      </c>
      <c r="AI145" s="10" t="s">
        <v>5590</v>
      </c>
      <c r="AK145" s="8" t="s">
        <v>5590</v>
      </c>
      <c r="AL145" t="s">
        <v>5590</v>
      </c>
      <c r="AM145" t="s">
        <v>5590</v>
      </c>
      <c r="AN145" t="s">
        <v>5590</v>
      </c>
      <c r="AO145" t="s">
        <v>5590</v>
      </c>
      <c r="AP145" t="s">
        <v>5590</v>
      </c>
      <c r="AQ145" t="s">
        <v>5590</v>
      </c>
      <c r="AR145" s="10" t="s">
        <v>5590</v>
      </c>
    </row>
    <row r="146" spans="1:44" ht="16" x14ac:dyDescent="0.2">
      <c r="A146" s="2">
        <v>44865</v>
      </c>
      <c r="B146" t="s">
        <v>205</v>
      </c>
      <c r="C146" s="7">
        <v>423</v>
      </c>
      <c r="D146" t="s">
        <v>104</v>
      </c>
      <c r="E146">
        <v>1730</v>
      </c>
      <c r="F146">
        <v>1700</v>
      </c>
      <c r="G146">
        <v>819</v>
      </c>
      <c r="J146" t="s">
        <v>5588</v>
      </c>
      <c r="L146" t="s">
        <v>52</v>
      </c>
      <c r="M146" t="s">
        <v>203</v>
      </c>
      <c r="O146" t="s">
        <v>52</v>
      </c>
      <c r="P146" t="s">
        <v>203</v>
      </c>
      <c r="R146" t="s">
        <v>66</v>
      </c>
      <c r="S146" t="s">
        <v>5599</v>
      </c>
      <c r="U146" s="8" t="s">
        <v>5590</v>
      </c>
      <c r="V146" s="9">
        <v>423</v>
      </c>
      <c r="X146" s="11">
        <v>-423</v>
      </c>
      <c r="Y146" t="s">
        <v>5590</v>
      </c>
      <c r="Z146" s="10" t="s">
        <v>5590</v>
      </c>
      <c r="AB146" s="8" t="s">
        <v>5590</v>
      </c>
      <c r="AC146" t="s">
        <v>5590</v>
      </c>
      <c r="AD146" t="s">
        <v>5590</v>
      </c>
      <c r="AE146" s="10" t="s">
        <v>5590</v>
      </c>
      <c r="AG146" s="8" t="s">
        <v>5590</v>
      </c>
      <c r="AH146" t="s">
        <v>5590</v>
      </c>
      <c r="AI146" s="10" t="s">
        <v>5590</v>
      </c>
      <c r="AK146" s="8" t="s">
        <v>5590</v>
      </c>
      <c r="AL146" t="s">
        <v>5590</v>
      </c>
      <c r="AM146" t="s">
        <v>5590</v>
      </c>
      <c r="AN146" t="s">
        <v>5590</v>
      </c>
      <c r="AO146" t="s">
        <v>5590</v>
      </c>
      <c r="AP146" t="s">
        <v>5590</v>
      </c>
      <c r="AQ146" t="s">
        <v>5590</v>
      </c>
      <c r="AR146" s="10" t="s">
        <v>5590</v>
      </c>
    </row>
    <row r="147" spans="1:44" ht="16" x14ac:dyDescent="0.2">
      <c r="A147" s="2">
        <v>44865</v>
      </c>
      <c r="B147" t="s">
        <v>370</v>
      </c>
      <c r="C147" s="7">
        <v>1331.14</v>
      </c>
      <c r="D147" t="s">
        <v>104</v>
      </c>
      <c r="E147">
        <v>1730</v>
      </c>
      <c r="F147">
        <v>1705</v>
      </c>
      <c r="G147">
        <v>820</v>
      </c>
      <c r="J147" t="s">
        <v>5588</v>
      </c>
      <c r="L147" t="s">
        <v>52</v>
      </c>
      <c r="M147" t="s">
        <v>203</v>
      </c>
      <c r="O147" t="s">
        <v>52</v>
      </c>
      <c r="P147" t="s">
        <v>203</v>
      </c>
      <c r="R147" t="s">
        <v>66</v>
      </c>
      <c r="S147" t="s">
        <v>5599</v>
      </c>
      <c r="U147" s="8" t="s">
        <v>5590</v>
      </c>
      <c r="V147" s="9">
        <v>1331.14</v>
      </c>
      <c r="X147" s="8" t="s">
        <v>5590</v>
      </c>
      <c r="Y147" s="7">
        <v>-1331.14</v>
      </c>
      <c r="Z147" s="10" t="s">
        <v>5590</v>
      </c>
      <c r="AB147" s="8" t="s">
        <v>5590</v>
      </c>
      <c r="AC147" t="s">
        <v>5590</v>
      </c>
      <c r="AD147" t="s">
        <v>5590</v>
      </c>
      <c r="AE147" s="10" t="s">
        <v>5590</v>
      </c>
      <c r="AG147" s="8" t="s">
        <v>5590</v>
      </c>
      <c r="AH147" t="s">
        <v>5590</v>
      </c>
      <c r="AI147" s="10" t="s">
        <v>5590</v>
      </c>
      <c r="AK147" s="8" t="s">
        <v>5590</v>
      </c>
      <c r="AL147" t="s">
        <v>5590</v>
      </c>
      <c r="AM147" t="s">
        <v>5590</v>
      </c>
      <c r="AN147" t="s">
        <v>5590</v>
      </c>
      <c r="AO147" t="s">
        <v>5590</v>
      </c>
      <c r="AP147" t="s">
        <v>5590</v>
      </c>
      <c r="AQ147" t="s">
        <v>5590</v>
      </c>
      <c r="AR147" s="10" t="s">
        <v>5590</v>
      </c>
    </row>
    <row r="148" spans="1:44" ht="16" x14ac:dyDescent="0.2">
      <c r="A148" s="2">
        <v>44865</v>
      </c>
      <c r="B148" t="s">
        <v>968</v>
      </c>
      <c r="C148" s="7">
        <v>3702.23</v>
      </c>
      <c r="D148" t="s">
        <v>104</v>
      </c>
      <c r="E148">
        <v>2551</v>
      </c>
      <c r="F148">
        <v>1730</v>
      </c>
      <c r="G148">
        <v>816</v>
      </c>
      <c r="H148" t="s">
        <v>371</v>
      </c>
      <c r="J148" t="s">
        <v>5588</v>
      </c>
      <c r="L148" t="s">
        <v>49</v>
      </c>
      <c r="M148" t="s">
        <v>50</v>
      </c>
      <c r="N148" t="s">
        <v>51</v>
      </c>
      <c r="O148" t="s">
        <v>52</v>
      </c>
      <c r="P148" t="s">
        <v>203</v>
      </c>
      <c r="R148" t="s">
        <v>66</v>
      </c>
      <c r="S148" t="s">
        <v>5599</v>
      </c>
      <c r="U148" s="8" t="s">
        <v>5590</v>
      </c>
      <c r="V148" s="9">
        <v>-3702.23</v>
      </c>
      <c r="X148" s="8" t="s">
        <v>5590</v>
      </c>
      <c r="Y148" t="s">
        <v>5590</v>
      </c>
      <c r="Z148" s="10" t="s">
        <v>5590</v>
      </c>
      <c r="AB148" s="8" t="s">
        <v>5590</v>
      </c>
      <c r="AC148" s="7">
        <v>3702.23</v>
      </c>
      <c r="AD148" t="s">
        <v>5590</v>
      </c>
      <c r="AE148" s="10" t="s">
        <v>5590</v>
      </c>
      <c r="AG148" s="8" t="s">
        <v>5590</v>
      </c>
      <c r="AH148" t="s">
        <v>5590</v>
      </c>
      <c r="AI148" s="10" t="s">
        <v>5590</v>
      </c>
      <c r="AK148" s="8" t="s">
        <v>5590</v>
      </c>
      <c r="AL148" t="s">
        <v>5590</v>
      </c>
      <c r="AM148" t="s">
        <v>5590</v>
      </c>
      <c r="AN148" t="s">
        <v>5590</v>
      </c>
      <c r="AO148" s="7">
        <v>3702.23</v>
      </c>
      <c r="AP148" t="s">
        <v>5590</v>
      </c>
      <c r="AQ148" t="s">
        <v>5590</v>
      </c>
      <c r="AR148" s="10" t="s">
        <v>5590</v>
      </c>
    </row>
    <row r="149" spans="1:44" ht="16" x14ac:dyDescent="0.2">
      <c r="A149" s="2">
        <v>44865</v>
      </c>
      <c r="B149" t="s">
        <v>968</v>
      </c>
      <c r="C149" s="7">
        <v>2250.6999999999998</v>
      </c>
      <c r="D149" t="s">
        <v>104</v>
      </c>
      <c r="E149">
        <v>2551</v>
      </c>
      <c r="F149">
        <v>1730</v>
      </c>
      <c r="G149">
        <v>817</v>
      </c>
      <c r="H149" t="s">
        <v>372</v>
      </c>
      <c r="J149" t="s">
        <v>5588</v>
      </c>
      <c r="L149" t="s">
        <v>49</v>
      </c>
      <c r="M149" t="s">
        <v>50</v>
      </c>
      <c r="N149" t="s">
        <v>51</v>
      </c>
      <c r="O149" t="s">
        <v>52</v>
      </c>
      <c r="P149" t="s">
        <v>203</v>
      </c>
      <c r="R149" t="s">
        <v>66</v>
      </c>
      <c r="S149" t="s">
        <v>5599</v>
      </c>
      <c r="U149" s="8" t="s">
        <v>5590</v>
      </c>
      <c r="V149" s="9">
        <v>-2250.6999999999998</v>
      </c>
      <c r="X149" s="8" t="s">
        <v>5590</v>
      </c>
      <c r="Y149" t="s">
        <v>5590</v>
      </c>
      <c r="Z149" s="10" t="s">
        <v>5590</v>
      </c>
      <c r="AB149" s="8" t="s">
        <v>5590</v>
      </c>
      <c r="AC149" s="7">
        <v>2250.6999999999998</v>
      </c>
      <c r="AD149" t="s">
        <v>5590</v>
      </c>
      <c r="AE149" s="10" t="s">
        <v>5590</v>
      </c>
      <c r="AG149" s="8" t="s">
        <v>5590</v>
      </c>
      <c r="AH149" t="s">
        <v>5590</v>
      </c>
      <c r="AI149" s="10" t="s">
        <v>5590</v>
      </c>
      <c r="AK149" s="8" t="s">
        <v>5590</v>
      </c>
      <c r="AL149" t="s">
        <v>5590</v>
      </c>
      <c r="AM149" t="s">
        <v>5590</v>
      </c>
      <c r="AN149" t="s">
        <v>5590</v>
      </c>
      <c r="AO149" s="7">
        <v>2250.6999999999998</v>
      </c>
      <c r="AP149" t="s">
        <v>5590</v>
      </c>
      <c r="AQ149" t="s">
        <v>5590</v>
      </c>
      <c r="AR149" s="10" t="s">
        <v>5590</v>
      </c>
    </row>
    <row r="150" spans="1:44" ht="16" x14ac:dyDescent="0.2">
      <c r="A150" s="2">
        <v>44865</v>
      </c>
      <c r="B150" t="s">
        <v>968</v>
      </c>
      <c r="C150" s="7">
        <v>3022.03</v>
      </c>
      <c r="D150" t="s">
        <v>104</v>
      </c>
      <c r="E150">
        <v>2551</v>
      </c>
      <c r="F150">
        <v>1730</v>
      </c>
      <c r="G150">
        <v>822</v>
      </c>
      <c r="H150" t="s">
        <v>373</v>
      </c>
      <c r="J150" t="s">
        <v>5588</v>
      </c>
      <c r="L150" t="s">
        <v>49</v>
      </c>
      <c r="M150" t="s">
        <v>50</v>
      </c>
      <c r="N150" t="s">
        <v>51</v>
      </c>
      <c r="O150" t="s">
        <v>52</v>
      </c>
      <c r="P150" t="s">
        <v>203</v>
      </c>
      <c r="R150" t="s">
        <v>66</v>
      </c>
      <c r="S150" t="s">
        <v>5599</v>
      </c>
      <c r="U150" s="8" t="s">
        <v>5590</v>
      </c>
      <c r="V150" s="9">
        <v>-3022.03</v>
      </c>
      <c r="X150" s="8" t="s">
        <v>5590</v>
      </c>
      <c r="Y150" t="s">
        <v>5590</v>
      </c>
      <c r="Z150" s="10" t="s">
        <v>5590</v>
      </c>
      <c r="AB150" s="8" t="s">
        <v>5590</v>
      </c>
      <c r="AC150" s="7">
        <v>3022.03</v>
      </c>
      <c r="AD150" t="s">
        <v>5590</v>
      </c>
      <c r="AE150" s="10" t="s">
        <v>5590</v>
      </c>
      <c r="AG150" s="8" t="s">
        <v>5590</v>
      </c>
      <c r="AH150" t="s">
        <v>5590</v>
      </c>
      <c r="AI150" s="10" t="s">
        <v>5590</v>
      </c>
      <c r="AK150" s="8" t="s">
        <v>5590</v>
      </c>
      <c r="AL150" t="s">
        <v>5590</v>
      </c>
      <c r="AM150" t="s">
        <v>5590</v>
      </c>
      <c r="AN150" t="s">
        <v>5590</v>
      </c>
      <c r="AO150" s="7">
        <v>3022.03</v>
      </c>
      <c r="AP150" t="s">
        <v>5590</v>
      </c>
      <c r="AQ150" t="s">
        <v>5590</v>
      </c>
      <c r="AR150" s="10" t="s">
        <v>5590</v>
      </c>
    </row>
    <row r="151" spans="1:44" ht="16" x14ac:dyDescent="0.2">
      <c r="A151" s="2">
        <v>44865</v>
      </c>
      <c r="B151" t="s">
        <v>204</v>
      </c>
      <c r="C151" s="7">
        <v>700.97</v>
      </c>
      <c r="D151" t="s">
        <v>104</v>
      </c>
      <c r="E151">
        <v>2555</v>
      </c>
      <c r="F151">
        <v>1730</v>
      </c>
      <c r="G151">
        <v>826</v>
      </c>
      <c r="H151" t="s">
        <v>373</v>
      </c>
      <c r="J151" t="s">
        <v>5588</v>
      </c>
      <c r="L151" t="s">
        <v>49</v>
      </c>
      <c r="M151" t="s">
        <v>50</v>
      </c>
      <c r="N151" t="s">
        <v>51</v>
      </c>
      <c r="O151" t="s">
        <v>52</v>
      </c>
      <c r="P151" t="s">
        <v>203</v>
      </c>
      <c r="R151" t="s">
        <v>66</v>
      </c>
      <c r="S151" t="s">
        <v>5599</v>
      </c>
      <c r="U151" s="8" t="s">
        <v>5590</v>
      </c>
      <c r="V151" s="9">
        <v>-700.97</v>
      </c>
      <c r="X151" s="8" t="s">
        <v>5590</v>
      </c>
      <c r="Y151" t="s">
        <v>5590</v>
      </c>
      <c r="Z151" s="10" t="s">
        <v>5590</v>
      </c>
      <c r="AB151" s="8" t="s">
        <v>5590</v>
      </c>
      <c r="AC151" t="s">
        <v>5590</v>
      </c>
      <c r="AD151" s="7">
        <v>700.97</v>
      </c>
      <c r="AE151" s="10" t="s">
        <v>5590</v>
      </c>
      <c r="AG151" s="8" t="s">
        <v>5590</v>
      </c>
      <c r="AH151" t="s">
        <v>5590</v>
      </c>
      <c r="AI151" s="10" t="s">
        <v>5590</v>
      </c>
      <c r="AK151" s="8" t="s">
        <v>5590</v>
      </c>
      <c r="AL151" t="s">
        <v>5590</v>
      </c>
      <c r="AM151" t="s">
        <v>5590</v>
      </c>
      <c r="AN151" t="s">
        <v>5590</v>
      </c>
      <c r="AO151" s="7">
        <v>700.97</v>
      </c>
      <c r="AP151" t="s">
        <v>5590</v>
      </c>
      <c r="AQ151" t="s">
        <v>5590</v>
      </c>
      <c r="AR151" s="10" t="s">
        <v>5590</v>
      </c>
    </row>
    <row r="152" spans="1:44" ht="16" x14ac:dyDescent="0.2">
      <c r="A152" s="2">
        <v>44865</v>
      </c>
      <c r="B152" t="s">
        <v>204</v>
      </c>
      <c r="C152" s="7">
        <v>858.73</v>
      </c>
      <c r="D152" t="s">
        <v>104</v>
      </c>
      <c r="E152">
        <v>2555</v>
      </c>
      <c r="F152">
        <v>1730</v>
      </c>
      <c r="G152">
        <v>827</v>
      </c>
      <c r="H152" t="s">
        <v>371</v>
      </c>
      <c r="J152" t="s">
        <v>5588</v>
      </c>
      <c r="L152" t="s">
        <v>49</v>
      </c>
      <c r="M152" t="s">
        <v>50</v>
      </c>
      <c r="N152" t="s">
        <v>51</v>
      </c>
      <c r="O152" t="s">
        <v>52</v>
      </c>
      <c r="P152" t="s">
        <v>203</v>
      </c>
      <c r="R152" t="s">
        <v>66</v>
      </c>
      <c r="S152" t="s">
        <v>5599</v>
      </c>
      <c r="U152" s="8" t="s">
        <v>5590</v>
      </c>
      <c r="V152" s="9">
        <v>-858.73</v>
      </c>
      <c r="X152" s="8" t="s">
        <v>5590</v>
      </c>
      <c r="Y152" t="s">
        <v>5590</v>
      </c>
      <c r="Z152" s="10" t="s">
        <v>5590</v>
      </c>
      <c r="AB152" s="8" t="s">
        <v>5590</v>
      </c>
      <c r="AC152" t="s">
        <v>5590</v>
      </c>
      <c r="AD152" s="7">
        <v>858.73</v>
      </c>
      <c r="AE152" s="10" t="s">
        <v>5590</v>
      </c>
      <c r="AG152" s="8" t="s">
        <v>5590</v>
      </c>
      <c r="AH152" t="s">
        <v>5590</v>
      </c>
      <c r="AI152" s="10" t="s">
        <v>5590</v>
      </c>
      <c r="AK152" s="8" t="s">
        <v>5590</v>
      </c>
      <c r="AL152" t="s">
        <v>5590</v>
      </c>
      <c r="AM152" t="s">
        <v>5590</v>
      </c>
      <c r="AN152" t="s">
        <v>5590</v>
      </c>
      <c r="AO152" s="7">
        <v>858.73</v>
      </c>
      <c r="AP152" t="s">
        <v>5590</v>
      </c>
      <c r="AQ152" t="s">
        <v>5590</v>
      </c>
      <c r="AR152" s="10" t="s">
        <v>5590</v>
      </c>
    </row>
    <row r="153" spans="1:44" ht="16" x14ac:dyDescent="0.2">
      <c r="A153" s="2">
        <v>44865</v>
      </c>
      <c r="B153" t="s">
        <v>204</v>
      </c>
      <c r="C153" s="7">
        <v>522.94000000000005</v>
      </c>
      <c r="D153" t="s">
        <v>104</v>
      </c>
      <c r="E153">
        <v>2555</v>
      </c>
      <c r="F153">
        <v>1730</v>
      </c>
      <c r="G153">
        <v>828</v>
      </c>
      <c r="H153" t="s">
        <v>372</v>
      </c>
      <c r="J153" t="s">
        <v>5588</v>
      </c>
      <c r="L153" t="s">
        <v>49</v>
      </c>
      <c r="M153" t="s">
        <v>50</v>
      </c>
      <c r="N153" t="s">
        <v>51</v>
      </c>
      <c r="O153" t="s">
        <v>52</v>
      </c>
      <c r="P153" t="s">
        <v>203</v>
      </c>
      <c r="R153" t="s">
        <v>66</v>
      </c>
      <c r="S153" t="s">
        <v>5599</v>
      </c>
      <c r="U153" s="8" t="s">
        <v>5590</v>
      </c>
      <c r="V153" s="9">
        <v>-522.94000000000005</v>
      </c>
      <c r="X153" s="8" t="s">
        <v>5590</v>
      </c>
      <c r="Y153" t="s">
        <v>5590</v>
      </c>
      <c r="Z153" s="10" t="s">
        <v>5590</v>
      </c>
      <c r="AB153" s="8" t="s">
        <v>5590</v>
      </c>
      <c r="AC153" t="s">
        <v>5590</v>
      </c>
      <c r="AD153" s="7">
        <v>522.94000000000005</v>
      </c>
      <c r="AE153" s="10" t="s">
        <v>5590</v>
      </c>
      <c r="AG153" s="8" t="s">
        <v>5590</v>
      </c>
      <c r="AH153" t="s">
        <v>5590</v>
      </c>
      <c r="AI153" s="10" t="s">
        <v>5590</v>
      </c>
      <c r="AK153" s="8" t="s">
        <v>5590</v>
      </c>
      <c r="AL153" t="s">
        <v>5590</v>
      </c>
      <c r="AM153" t="s">
        <v>5590</v>
      </c>
      <c r="AN153" t="s">
        <v>5590</v>
      </c>
      <c r="AO153" s="7">
        <v>522.94000000000005</v>
      </c>
      <c r="AP153" t="s">
        <v>5590</v>
      </c>
      <c r="AQ153" t="s">
        <v>5590</v>
      </c>
      <c r="AR153" s="10" t="s">
        <v>5590</v>
      </c>
    </row>
    <row r="154" spans="1:44" ht="16" x14ac:dyDescent="0.2">
      <c r="A154" s="2">
        <v>44865</v>
      </c>
      <c r="B154" t="s">
        <v>968</v>
      </c>
      <c r="C154" s="7">
        <v>304.79000000000002</v>
      </c>
      <c r="D154" t="s">
        <v>104</v>
      </c>
      <c r="E154">
        <v>6700</v>
      </c>
      <c r="F154">
        <v>1730</v>
      </c>
      <c r="G154">
        <v>814</v>
      </c>
      <c r="H154" t="s">
        <v>967</v>
      </c>
      <c r="J154" t="s">
        <v>5588</v>
      </c>
      <c r="L154" t="s">
        <v>49</v>
      </c>
      <c r="M154" t="s">
        <v>50</v>
      </c>
      <c r="N154" t="s">
        <v>799</v>
      </c>
      <c r="O154" t="s">
        <v>52</v>
      </c>
      <c r="P154" t="s">
        <v>203</v>
      </c>
      <c r="R154" t="s">
        <v>66</v>
      </c>
      <c r="S154" t="s">
        <v>5599</v>
      </c>
      <c r="U154" s="8" t="s">
        <v>5590</v>
      </c>
      <c r="V154" s="9">
        <v>-304.79000000000002</v>
      </c>
      <c r="X154" s="8" t="s">
        <v>5590</v>
      </c>
      <c r="Y154" t="s">
        <v>5590</v>
      </c>
      <c r="Z154" s="10" t="s">
        <v>5590</v>
      </c>
      <c r="AB154" s="8" t="s">
        <v>5590</v>
      </c>
      <c r="AC154" t="s">
        <v>5590</v>
      </c>
      <c r="AD154" t="s">
        <v>5590</v>
      </c>
      <c r="AE154" s="10" t="s">
        <v>5590</v>
      </c>
      <c r="AG154" s="11">
        <v>304.79000000000002</v>
      </c>
      <c r="AH154" t="s">
        <v>5590</v>
      </c>
      <c r="AI154" s="10" t="s">
        <v>5590</v>
      </c>
      <c r="AK154" s="8" t="s">
        <v>5590</v>
      </c>
      <c r="AL154" s="7">
        <v>304.79000000000002</v>
      </c>
      <c r="AM154" t="s">
        <v>5590</v>
      </c>
      <c r="AN154" t="s">
        <v>5590</v>
      </c>
      <c r="AO154" t="s">
        <v>5590</v>
      </c>
      <c r="AP154" t="s">
        <v>5590</v>
      </c>
      <c r="AQ154" t="s">
        <v>5590</v>
      </c>
      <c r="AR154" s="10" t="s">
        <v>5590</v>
      </c>
    </row>
    <row r="155" spans="1:44" ht="16" x14ac:dyDescent="0.2">
      <c r="A155" s="2">
        <v>44865</v>
      </c>
      <c r="B155" t="s">
        <v>968</v>
      </c>
      <c r="C155" s="7">
        <v>153.74</v>
      </c>
      <c r="D155" t="s">
        <v>104</v>
      </c>
      <c r="E155">
        <v>6700</v>
      </c>
      <c r="F155">
        <v>1730</v>
      </c>
      <c r="G155">
        <v>815</v>
      </c>
      <c r="H155" t="s">
        <v>969</v>
      </c>
      <c r="J155" t="s">
        <v>5588</v>
      </c>
      <c r="L155" t="s">
        <v>49</v>
      </c>
      <c r="M155" t="s">
        <v>50</v>
      </c>
      <c r="N155" t="s">
        <v>799</v>
      </c>
      <c r="O155" t="s">
        <v>52</v>
      </c>
      <c r="P155" t="s">
        <v>203</v>
      </c>
      <c r="R155" t="s">
        <v>66</v>
      </c>
      <c r="S155" t="s">
        <v>5599</v>
      </c>
      <c r="U155" s="8" t="s">
        <v>5590</v>
      </c>
      <c r="V155" s="9">
        <v>-153.74</v>
      </c>
      <c r="X155" s="8" t="s">
        <v>5590</v>
      </c>
      <c r="Y155" t="s">
        <v>5590</v>
      </c>
      <c r="Z155" s="10" t="s">
        <v>5590</v>
      </c>
      <c r="AB155" s="8" t="s">
        <v>5590</v>
      </c>
      <c r="AC155" t="s">
        <v>5590</v>
      </c>
      <c r="AD155" t="s">
        <v>5590</v>
      </c>
      <c r="AE155" s="10" t="s">
        <v>5590</v>
      </c>
      <c r="AG155" s="11">
        <v>153.74</v>
      </c>
      <c r="AH155" t="s">
        <v>5590</v>
      </c>
      <c r="AI155" s="10" t="s">
        <v>5590</v>
      </c>
      <c r="AK155" s="8" t="s">
        <v>5590</v>
      </c>
      <c r="AL155" s="7">
        <v>153.74</v>
      </c>
      <c r="AM155" t="s">
        <v>5590</v>
      </c>
      <c r="AN155" t="s">
        <v>5590</v>
      </c>
      <c r="AO155" t="s">
        <v>5590</v>
      </c>
      <c r="AP155" t="s">
        <v>5590</v>
      </c>
      <c r="AQ155" t="s">
        <v>5590</v>
      </c>
      <c r="AR155" s="10" t="s">
        <v>5590</v>
      </c>
    </row>
    <row r="156" spans="1:44" ht="16" x14ac:dyDescent="0.2">
      <c r="A156" s="2">
        <v>44865</v>
      </c>
      <c r="B156" t="s">
        <v>971</v>
      </c>
      <c r="C156" s="7">
        <v>40.11</v>
      </c>
      <c r="D156" t="s">
        <v>104</v>
      </c>
      <c r="E156">
        <v>6700</v>
      </c>
      <c r="F156">
        <v>1730</v>
      </c>
      <c r="G156">
        <v>821</v>
      </c>
      <c r="H156" t="s">
        <v>970</v>
      </c>
      <c r="J156" t="s">
        <v>5588</v>
      </c>
      <c r="L156" t="s">
        <v>49</v>
      </c>
      <c r="M156" t="s">
        <v>50</v>
      </c>
      <c r="N156" t="s">
        <v>799</v>
      </c>
      <c r="O156" t="s">
        <v>52</v>
      </c>
      <c r="P156" t="s">
        <v>203</v>
      </c>
      <c r="R156" t="s">
        <v>66</v>
      </c>
      <c r="S156" t="s">
        <v>5599</v>
      </c>
      <c r="U156" s="8" t="s">
        <v>5590</v>
      </c>
      <c r="V156" s="9">
        <v>-40.11</v>
      </c>
      <c r="X156" s="8" t="s">
        <v>5590</v>
      </c>
      <c r="Y156" t="s">
        <v>5590</v>
      </c>
      <c r="Z156" s="10" t="s">
        <v>5590</v>
      </c>
      <c r="AB156" s="8" t="s">
        <v>5590</v>
      </c>
      <c r="AC156" t="s">
        <v>5590</v>
      </c>
      <c r="AD156" t="s">
        <v>5590</v>
      </c>
      <c r="AE156" s="10" t="s">
        <v>5590</v>
      </c>
      <c r="AG156" s="11">
        <v>40.11</v>
      </c>
      <c r="AH156" t="s">
        <v>5590</v>
      </c>
      <c r="AI156" s="10" t="s">
        <v>5590</v>
      </c>
      <c r="AK156" s="8" t="s">
        <v>5590</v>
      </c>
      <c r="AL156" s="7">
        <v>40.11</v>
      </c>
      <c r="AM156" t="s">
        <v>5590</v>
      </c>
      <c r="AN156" t="s">
        <v>5590</v>
      </c>
      <c r="AO156" t="s">
        <v>5590</v>
      </c>
      <c r="AP156" t="s">
        <v>5590</v>
      </c>
      <c r="AQ156" t="s">
        <v>5590</v>
      </c>
      <c r="AR156" s="10" t="s">
        <v>5590</v>
      </c>
    </row>
    <row r="157" spans="1:44" ht="16" x14ac:dyDescent="0.2">
      <c r="A157" s="2">
        <v>44865</v>
      </c>
      <c r="B157" t="s">
        <v>204</v>
      </c>
      <c r="C157" s="7">
        <v>9.31</v>
      </c>
      <c r="D157" t="s">
        <v>104</v>
      </c>
      <c r="E157">
        <v>6750</v>
      </c>
      <c r="F157">
        <v>1730</v>
      </c>
      <c r="G157">
        <v>823</v>
      </c>
      <c r="H157" t="s">
        <v>970</v>
      </c>
      <c r="J157" t="s">
        <v>5588</v>
      </c>
      <c r="L157" t="s">
        <v>49</v>
      </c>
      <c r="M157" t="s">
        <v>50</v>
      </c>
      <c r="N157" t="s">
        <v>799</v>
      </c>
      <c r="O157" t="s">
        <v>52</v>
      </c>
      <c r="P157" t="s">
        <v>203</v>
      </c>
      <c r="R157" t="s">
        <v>66</v>
      </c>
      <c r="S157" t="s">
        <v>5599</v>
      </c>
      <c r="U157" s="8" t="s">
        <v>5590</v>
      </c>
      <c r="V157" s="9">
        <v>-9.31</v>
      </c>
      <c r="X157" s="8" t="s">
        <v>5590</v>
      </c>
      <c r="Y157" t="s">
        <v>5590</v>
      </c>
      <c r="Z157" s="10" t="s">
        <v>5590</v>
      </c>
      <c r="AB157" s="8" t="s">
        <v>5590</v>
      </c>
      <c r="AC157" t="s">
        <v>5590</v>
      </c>
      <c r="AD157" t="s">
        <v>5590</v>
      </c>
      <c r="AE157" s="10" t="s">
        <v>5590</v>
      </c>
      <c r="AG157" s="8" t="s">
        <v>5590</v>
      </c>
      <c r="AH157" s="7">
        <v>9.31</v>
      </c>
      <c r="AI157" s="10" t="s">
        <v>5590</v>
      </c>
      <c r="AK157" s="8" t="s">
        <v>5590</v>
      </c>
      <c r="AL157" s="7">
        <v>9.31</v>
      </c>
      <c r="AM157" t="s">
        <v>5590</v>
      </c>
      <c r="AN157" t="s">
        <v>5590</v>
      </c>
      <c r="AO157" t="s">
        <v>5590</v>
      </c>
      <c r="AP157" t="s">
        <v>5590</v>
      </c>
      <c r="AQ157" t="s">
        <v>5590</v>
      </c>
      <c r="AR157" s="10" t="s">
        <v>5590</v>
      </c>
    </row>
    <row r="158" spans="1:44" ht="16" x14ac:dyDescent="0.2">
      <c r="A158" s="2">
        <v>44865</v>
      </c>
      <c r="B158" t="s">
        <v>204</v>
      </c>
      <c r="C158" s="7">
        <v>70.69</v>
      </c>
      <c r="D158" t="s">
        <v>104</v>
      </c>
      <c r="E158">
        <v>6750</v>
      </c>
      <c r="F158">
        <v>1730</v>
      </c>
      <c r="G158">
        <v>824</v>
      </c>
      <c r="H158" t="s">
        <v>967</v>
      </c>
      <c r="J158" t="s">
        <v>5588</v>
      </c>
      <c r="L158" t="s">
        <v>49</v>
      </c>
      <c r="M158" t="s">
        <v>50</v>
      </c>
      <c r="N158" t="s">
        <v>799</v>
      </c>
      <c r="O158" t="s">
        <v>52</v>
      </c>
      <c r="P158" t="s">
        <v>203</v>
      </c>
      <c r="R158" t="s">
        <v>66</v>
      </c>
      <c r="S158" t="s">
        <v>5599</v>
      </c>
      <c r="U158" s="8" t="s">
        <v>5590</v>
      </c>
      <c r="V158" s="9">
        <v>-70.69</v>
      </c>
      <c r="X158" s="8" t="s">
        <v>5590</v>
      </c>
      <c r="Y158" t="s">
        <v>5590</v>
      </c>
      <c r="Z158" s="10" t="s">
        <v>5590</v>
      </c>
      <c r="AB158" s="8" t="s">
        <v>5590</v>
      </c>
      <c r="AC158" t="s">
        <v>5590</v>
      </c>
      <c r="AD158" t="s">
        <v>5590</v>
      </c>
      <c r="AE158" s="10" t="s">
        <v>5590</v>
      </c>
      <c r="AG158" s="8" t="s">
        <v>5590</v>
      </c>
      <c r="AH158" s="7">
        <v>70.69</v>
      </c>
      <c r="AI158" s="10" t="s">
        <v>5590</v>
      </c>
      <c r="AK158" s="8" t="s">
        <v>5590</v>
      </c>
      <c r="AL158" s="7">
        <v>70.69</v>
      </c>
      <c r="AM158" t="s">
        <v>5590</v>
      </c>
      <c r="AN158" t="s">
        <v>5590</v>
      </c>
      <c r="AO158" t="s">
        <v>5590</v>
      </c>
      <c r="AP158" t="s">
        <v>5590</v>
      </c>
      <c r="AQ158" t="s">
        <v>5590</v>
      </c>
      <c r="AR158" s="10" t="s">
        <v>5590</v>
      </c>
    </row>
    <row r="159" spans="1:44" ht="16" x14ac:dyDescent="0.2">
      <c r="A159" s="2">
        <v>44865</v>
      </c>
      <c r="B159" t="s">
        <v>204</v>
      </c>
      <c r="C159" s="7">
        <v>35.72</v>
      </c>
      <c r="D159" t="s">
        <v>104</v>
      </c>
      <c r="E159">
        <v>6750</v>
      </c>
      <c r="F159">
        <v>1730</v>
      </c>
      <c r="G159">
        <v>825</v>
      </c>
      <c r="H159" t="s">
        <v>969</v>
      </c>
      <c r="J159" t="s">
        <v>5588</v>
      </c>
      <c r="L159" t="s">
        <v>49</v>
      </c>
      <c r="M159" t="s">
        <v>50</v>
      </c>
      <c r="N159" t="s">
        <v>799</v>
      </c>
      <c r="O159" t="s">
        <v>52</v>
      </c>
      <c r="P159" t="s">
        <v>203</v>
      </c>
      <c r="R159" t="s">
        <v>66</v>
      </c>
      <c r="S159" t="s">
        <v>5599</v>
      </c>
      <c r="U159" s="8" t="s">
        <v>5590</v>
      </c>
      <c r="V159" s="9">
        <v>-35.72</v>
      </c>
      <c r="X159" s="8" t="s">
        <v>5590</v>
      </c>
      <c r="Y159" t="s">
        <v>5590</v>
      </c>
      <c r="Z159" s="10" t="s">
        <v>5590</v>
      </c>
      <c r="AB159" s="8" t="s">
        <v>5590</v>
      </c>
      <c r="AC159" t="s">
        <v>5590</v>
      </c>
      <c r="AD159" t="s">
        <v>5590</v>
      </c>
      <c r="AE159" s="10" t="s">
        <v>5590</v>
      </c>
      <c r="AG159" s="8" t="s">
        <v>5590</v>
      </c>
      <c r="AH159" s="7">
        <v>35.72</v>
      </c>
      <c r="AI159" s="10" t="s">
        <v>5590</v>
      </c>
      <c r="AK159" s="8" t="s">
        <v>5590</v>
      </c>
      <c r="AL159" s="7">
        <v>35.72</v>
      </c>
      <c r="AM159" t="s">
        <v>5590</v>
      </c>
      <c r="AN159" t="s">
        <v>5590</v>
      </c>
      <c r="AO159" t="s">
        <v>5590</v>
      </c>
      <c r="AP159" t="s">
        <v>5590</v>
      </c>
      <c r="AQ159" t="s">
        <v>5590</v>
      </c>
      <c r="AR159" s="10" t="s">
        <v>5590</v>
      </c>
    </row>
    <row r="160" spans="1:44" ht="16" x14ac:dyDescent="0.2">
      <c r="A160" s="2">
        <v>44880</v>
      </c>
      <c r="B160" t="s">
        <v>215</v>
      </c>
      <c r="C160" s="7">
        <v>1610.35</v>
      </c>
      <c r="D160" t="s">
        <v>48</v>
      </c>
      <c r="E160">
        <v>1700</v>
      </c>
      <c r="F160">
        <v>940</v>
      </c>
      <c r="G160">
        <v>791</v>
      </c>
      <c r="I160" t="s">
        <v>1176</v>
      </c>
      <c r="J160" t="s">
        <v>1177</v>
      </c>
      <c r="K160" t="s">
        <v>1176</v>
      </c>
      <c r="L160" t="s">
        <v>52</v>
      </c>
      <c r="M160" t="s">
        <v>203</v>
      </c>
      <c r="O160" t="s">
        <v>52</v>
      </c>
      <c r="P160" t="s">
        <v>53</v>
      </c>
      <c r="R160" t="s">
        <v>66</v>
      </c>
      <c r="S160" t="s">
        <v>5599</v>
      </c>
      <c r="U160" s="8" t="s">
        <v>5590</v>
      </c>
      <c r="V160" s="10" t="s">
        <v>5590</v>
      </c>
      <c r="X160" s="11">
        <v>1610.35</v>
      </c>
      <c r="Y160" t="s">
        <v>5590</v>
      </c>
      <c r="Z160" s="10" t="s">
        <v>5590</v>
      </c>
      <c r="AB160" s="8" t="s">
        <v>5590</v>
      </c>
      <c r="AC160" t="s">
        <v>5590</v>
      </c>
      <c r="AD160" t="s">
        <v>5590</v>
      </c>
      <c r="AE160" s="10" t="s">
        <v>5590</v>
      </c>
      <c r="AG160" s="8" t="s">
        <v>5590</v>
      </c>
      <c r="AH160" t="s">
        <v>5590</v>
      </c>
      <c r="AI160" s="10" t="s">
        <v>5590</v>
      </c>
      <c r="AK160" s="8" t="s">
        <v>5590</v>
      </c>
      <c r="AL160" t="s">
        <v>5590</v>
      </c>
      <c r="AM160" t="s">
        <v>5590</v>
      </c>
      <c r="AN160" t="s">
        <v>5590</v>
      </c>
      <c r="AO160" t="s">
        <v>5590</v>
      </c>
      <c r="AP160" t="s">
        <v>5590</v>
      </c>
      <c r="AQ160" t="s">
        <v>5590</v>
      </c>
      <c r="AR160" s="10" t="s">
        <v>5590</v>
      </c>
    </row>
    <row r="161" spans="1:44" ht="16" x14ac:dyDescent="0.2">
      <c r="B161" t="s">
        <v>5591</v>
      </c>
      <c r="U161" s="11">
        <f>SUM(U139:U160)</f>
        <v>0</v>
      </c>
      <c r="V161" s="9">
        <f>SUM(V139:V160)</f>
        <v>-5.8264504332328215E-13</v>
      </c>
      <c r="X161" s="11">
        <f>SUM(X139:X160)</f>
        <v>0</v>
      </c>
      <c r="Y161" s="12">
        <f>SUM(Y139:Y160)</f>
        <v>0</v>
      </c>
      <c r="Z161" s="9">
        <f>SUM(Z139:Z160)</f>
        <v>0</v>
      </c>
      <c r="AB161" s="11">
        <f>SUM(AB139:AB160)</f>
        <v>0</v>
      </c>
      <c r="AC161" s="12">
        <f>SUM(AC139:AC160)</f>
        <v>8974.9600000000009</v>
      </c>
      <c r="AD161" s="12">
        <f>SUM(AD139:AD160)</f>
        <v>2082.6400000000003</v>
      </c>
      <c r="AE161" s="9">
        <f>SUM(AE139:AE160)</f>
        <v>0</v>
      </c>
      <c r="AG161" s="11">
        <f>SUM(AG139:AG160)</f>
        <v>498.64000000000004</v>
      </c>
      <c r="AH161" s="12">
        <f>SUM(AH139:AH160)</f>
        <v>115.72</v>
      </c>
      <c r="AI161" s="9">
        <f>SUM(AI139:AI160)</f>
        <v>0</v>
      </c>
      <c r="AK161" s="11">
        <f t="shared" ref="AK161:AR161" si="8">SUM(AK139:AK160)</f>
        <v>0</v>
      </c>
      <c r="AL161" s="12">
        <f t="shared" si="8"/>
        <v>614.36000000000013</v>
      </c>
      <c r="AM161" s="12">
        <f t="shared" si="8"/>
        <v>0</v>
      </c>
      <c r="AN161" s="12">
        <f t="shared" si="8"/>
        <v>0</v>
      </c>
      <c r="AO161" s="12">
        <f t="shared" si="8"/>
        <v>11057.6</v>
      </c>
      <c r="AP161" s="12">
        <f t="shared" si="8"/>
        <v>0</v>
      </c>
      <c r="AQ161" s="12">
        <f t="shared" si="8"/>
        <v>0</v>
      </c>
      <c r="AR161" s="9">
        <f t="shared" si="8"/>
        <v>0</v>
      </c>
    </row>
    <row r="162" spans="1:44" ht="16" x14ac:dyDescent="0.2">
      <c r="B162" s="3" t="s">
        <v>5592</v>
      </c>
      <c r="U162" s="13">
        <f>U161+U137</f>
        <v>0</v>
      </c>
      <c r="V162" s="14">
        <f>V161+V137</f>
        <v>-7.3470118877594359E-12</v>
      </c>
      <c r="X162" s="13">
        <f>X161+X137</f>
        <v>0</v>
      </c>
      <c r="Y162" s="15">
        <f>Y161+Y137</f>
        <v>0</v>
      </c>
      <c r="Z162" s="14">
        <f>Z161+Z137</f>
        <v>0</v>
      </c>
      <c r="AB162" s="8"/>
      <c r="AE162" s="10"/>
      <c r="AG162" s="8"/>
      <c r="AI162" s="10"/>
      <c r="AK162" s="8"/>
      <c r="AR162" s="10"/>
    </row>
    <row r="163" spans="1:44" x14ac:dyDescent="0.2">
      <c r="U163" s="8"/>
      <c r="V163" s="10"/>
      <c r="X163" s="8"/>
      <c r="Z163" s="10"/>
      <c r="AB163" s="8"/>
      <c r="AE163" s="10"/>
      <c r="AG163" s="8"/>
      <c r="AI163" s="10"/>
      <c r="AK163" s="8"/>
      <c r="AR163" s="10"/>
    </row>
    <row r="164" spans="1:44" ht="16" x14ac:dyDescent="0.2">
      <c r="A164" s="2">
        <v>44882</v>
      </c>
      <c r="B164" t="s">
        <v>1210</v>
      </c>
      <c r="C164" s="7">
        <v>9674.26</v>
      </c>
      <c r="D164" t="s">
        <v>48</v>
      </c>
      <c r="E164">
        <v>1712</v>
      </c>
      <c r="F164">
        <v>940</v>
      </c>
      <c r="G164">
        <v>851</v>
      </c>
      <c r="I164" t="s">
        <v>1212</v>
      </c>
      <c r="J164" t="s">
        <v>1213</v>
      </c>
      <c r="K164" t="s">
        <v>1212</v>
      </c>
      <c r="L164" t="s">
        <v>52</v>
      </c>
      <c r="M164" t="s">
        <v>203</v>
      </c>
      <c r="O164" t="s">
        <v>52</v>
      </c>
      <c r="P164" t="s">
        <v>53</v>
      </c>
      <c r="R164" t="s">
        <v>66</v>
      </c>
      <c r="S164" t="s">
        <v>5600</v>
      </c>
      <c r="U164" s="8" t="s">
        <v>5590</v>
      </c>
      <c r="V164" s="10" t="s">
        <v>5590</v>
      </c>
      <c r="X164" s="8" t="s">
        <v>5590</v>
      </c>
      <c r="Y164" t="s">
        <v>5590</v>
      </c>
      <c r="Z164" s="9">
        <v>9674.26</v>
      </c>
      <c r="AB164" s="8" t="s">
        <v>5590</v>
      </c>
      <c r="AC164" t="s">
        <v>5590</v>
      </c>
      <c r="AD164" t="s">
        <v>5590</v>
      </c>
      <c r="AE164" s="10" t="s">
        <v>5590</v>
      </c>
      <c r="AG164" s="8" t="s">
        <v>5590</v>
      </c>
      <c r="AH164" t="s">
        <v>5590</v>
      </c>
      <c r="AI164" s="10" t="s">
        <v>5590</v>
      </c>
      <c r="AK164" s="8" t="s">
        <v>5590</v>
      </c>
      <c r="AL164" t="s">
        <v>5590</v>
      </c>
      <c r="AM164" t="s">
        <v>5590</v>
      </c>
      <c r="AN164" t="s">
        <v>5590</v>
      </c>
      <c r="AO164" t="s">
        <v>5590</v>
      </c>
      <c r="AP164" t="s">
        <v>5590</v>
      </c>
      <c r="AQ164" t="s">
        <v>5590</v>
      </c>
      <c r="AR164" s="10" t="s">
        <v>5590</v>
      </c>
    </row>
    <row r="165" spans="1:44" ht="16" x14ac:dyDescent="0.2">
      <c r="A165" s="2">
        <v>44893</v>
      </c>
      <c r="B165" t="s">
        <v>256</v>
      </c>
      <c r="C165" s="7">
        <v>5388.77</v>
      </c>
      <c r="D165" t="s">
        <v>48</v>
      </c>
      <c r="E165">
        <v>1705</v>
      </c>
      <c r="F165">
        <v>940</v>
      </c>
      <c r="G165">
        <v>917</v>
      </c>
      <c r="I165" t="s">
        <v>1326</v>
      </c>
      <c r="J165" t="s">
        <v>1327</v>
      </c>
      <c r="K165" t="s">
        <v>1326</v>
      </c>
      <c r="L165" t="s">
        <v>52</v>
      </c>
      <c r="M165" t="s">
        <v>203</v>
      </c>
      <c r="O165" t="s">
        <v>52</v>
      </c>
      <c r="P165" t="s">
        <v>53</v>
      </c>
      <c r="R165" t="s">
        <v>66</v>
      </c>
      <c r="S165" t="s">
        <v>5600</v>
      </c>
      <c r="U165" s="8" t="s">
        <v>5590</v>
      </c>
      <c r="V165" s="10" t="s">
        <v>5590</v>
      </c>
      <c r="X165" s="8" t="s">
        <v>5590</v>
      </c>
      <c r="Y165" s="7">
        <v>5388.77</v>
      </c>
      <c r="Z165" s="10" t="s">
        <v>5590</v>
      </c>
      <c r="AB165" s="8" t="s">
        <v>5590</v>
      </c>
      <c r="AC165" t="s">
        <v>5590</v>
      </c>
      <c r="AD165" t="s">
        <v>5590</v>
      </c>
      <c r="AE165" s="10" t="s">
        <v>5590</v>
      </c>
      <c r="AG165" s="8" t="s">
        <v>5590</v>
      </c>
      <c r="AH165" t="s">
        <v>5590</v>
      </c>
      <c r="AI165" s="10" t="s">
        <v>5590</v>
      </c>
      <c r="AK165" s="8" t="s">
        <v>5590</v>
      </c>
      <c r="AL165" t="s">
        <v>5590</v>
      </c>
      <c r="AM165" t="s">
        <v>5590</v>
      </c>
      <c r="AN165" t="s">
        <v>5590</v>
      </c>
      <c r="AO165" t="s">
        <v>5590</v>
      </c>
      <c r="AP165" t="s">
        <v>5590</v>
      </c>
      <c r="AQ165" t="s">
        <v>5590</v>
      </c>
      <c r="AR165" s="10" t="s">
        <v>5590</v>
      </c>
    </row>
    <row r="166" spans="1:44" ht="16" x14ac:dyDescent="0.2">
      <c r="A166" s="2">
        <v>44893</v>
      </c>
      <c r="B166" t="s">
        <v>582</v>
      </c>
      <c r="C166" s="7">
        <v>1655.41</v>
      </c>
      <c r="D166" t="s">
        <v>48</v>
      </c>
      <c r="E166">
        <v>1705</v>
      </c>
      <c r="F166">
        <v>940</v>
      </c>
      <c r="G166">
        <v>918</v>
      </c>
      <c r="I166" t="s">
        <v>1329</v>
      </c>
      <c r="J166" t="s">
        <v>1330</v>
      </c>
      <c r="K166" t="s">
        <v>1329</v>
      </c>
      <c r="L166" t="s">
        <v>52</v>
      </c>
      <c r="M166" t="s">
        <v>203</v>
      </c>
      <c r="O166" t="s">
        <v>52</v>
      </c>
      <c r="P166" t="s">
        <v>53</v>
      </c>
      <c r="R166" t="s">
        <v>66</v>
      </c>
      <c r="S166" t="s">
        <v>5600</v>
      </c>
      <c r="U166" s="8" t="s">
        <v>5590</v>
      </c>
      <c r="V166" s="10" t="s">
        <v>5590</v>
      </c>
      <c r="X166" s="8" t="s">
        <v>5590</v>
      </c>
      <c r="Y166" s="7">
        <v>1655.41</v>
      </c>
      <c r="Z166" s="10" t="s">
        <v>5590</v>
      </c>
      <c r="AB166" s="8" t="s">
        <v>5590</v>
      </c>
      <c r="AC166" t="s">
        <v>5590</v>
      </c>
      <c r="AD166" t="s">
        <v>5590</v>
      </c>
      <c r="AE166" s="10" t="s">
        <v>5590</v>
      </c>
      <c r="AG166" s="8" t="s">
        <v>5590</v>
      </c>
      <c r="AH166" t="s">
        <v>5590</v>
      </c>
      <c r="AI166" s="10" t="s">
        <v>5590</v>
      </c>
      <c r="AK166" s="8" t="s">
        <v>5590</v>
      </c>
      <c r="AL166" t="s">
        <v>5590</v>
      </c>
      <c r="AM166" t="s">
        <v>5590</v>
      </c>
      <c r="AN166" t="s">
        <v>5590</v>
      </c>
      <c r="AO166" t="s">
        <v>5590</v>
      </c>
      <c r="AP166" t="s">
        <v>5590</v>
      </c>
      <c r="AQ166" t="s">
        <v>5590</v>
      </c>
      <c r="AR166" s="10" t="s">
        <v>5590</v>
      </c>
    </row>
    <row r="167" spans="1:44" ht="16" x14ac:dyDescent="0.2">
      <c r="A167" s="2">
        <v>44895</v>
      </c>
      <c r="B167" t="s">
        <v>205</v>
      </c>
      <c r="C167" s="7">
        <v>2581.75</v>
      </c>
      <c r="D167" t="s">
        <v>104</v>
      </c>
      <c r="E167">
        <v>1730</v>
      </c>
      <c r="F167">
        <v>1700</v>
      </c>
      <c r="G167">
        <v>794</v>
      </c>
      <c r="J167" t="s">
        <v>5588</v>
      </c>
      <c r="L167" t="s">
        <v>52</v>
      </c>
      <c r="M167" t="s">
        <v>203</v>
      </c>
      <c r="O167" t="s">
        <v>52</v>
      </c>
      <c r="P167" t="s">
        <v>203</v>
      </c>
      <c r="R167" t="s">
        <v>66</v>
      </c>
      <c r="S167" t="s">
        <v>5600</v>
      </c>
      <c r="U167" s="8" t="s">
        <v>5590</v>
      </c>
      <c r="V167" s="9">
        <v>2581.75</v>
      </c>
      <c r="X167" s="11">
        <v>-2581.75</v>
      </c>
      <c r="Y167" t="s">
        <v>5590</v>
      </c>
      <c r="Z167" s="10" t="s">
        <v>5590</v>
      </c>
      <c r="AB167" s="8" t="s">
        <v>5590</v>
      </c>
      <c r="AC167" t="s">
        <v>5590</v>
      </c>
      <c r="AD167" t="s">
        <v>5590</v>
      </c>
      <c r="AE167" s="10" t="s">
        <v>5590</v>
      </c>
      <c r="AG167" s="8" t="s">
        <v>5590</v>
      </c>
      <c r="AH167" t="s">
        <v>5590</v>
      </c>
      <c r="AI167" s="10" t="s">
        <v>5590</v>
      </c>
      <c r="AK167" s="8" t="s">
        <v>5590</v>
      </c>
      <c r="AL167" t="s">
        <v>5590</v>
      </c>
      <c r="AM167" t="s">
        <v>5590</v>
      </c>
      <c r="AN167" t="s">
        <v>5590</v>
      </c>
      <c r="AO167" t="s">
        <v>5590</v>
      </c>
      <c r="AP167" t="s">
        <v>5590</v>
      </c>
      <c r="AQ167" t="s">
        <v>5590</v>
      </c>
      <c r="AR167" s="10" t="s">
        <v>5590</v>
      </c>
    </row>
    <row r="168" spans="1:44" ht="16" x14ac:dyDescent="0.2">
      <c r="A168" s="2">
        <v>44895</v>
      </c>
      <c r="B168" t="s">
        <v>370</v>
      </c>
      <c r="C168" s="7">
        <v>4612.08</v>
      </c>
      <c r="D168" t="s">
        <v>104</v>
      </c>
      <c r="E168">
        <v>1730</v>
      </c>
      <c r="F168">
        <v>1705</v>
      </c>
      <c r="G168">
        <v>795</v>
      </c>
      <c r="J168" t="s">
        <v>5588</v>
      </c>
      <c r="L168" t="s">
        <v>52</v>
      </c>
      <c r="M168" t="s">
        <v>203</v>
      </c>
      <c r="O168" t="s">
        <v>52</v>
      </c>
      <c r="P168" t="s">
        <v>203</v>
      </c>
      <c r="R168" t="s">
        <v>66</v>
      </c>
      <c r="S168" t="s">
        <v>5600</v>
      </c>
      <c r="U168" s="8" t="s">
        <v>5590</v>
      </c>
      <c r="V168" s="9">
        <v>4612.08</v>
      </c>
      <c r="X168" s="8" t="s">
        <v>5590</v>
      </c>
      <c r="Y168" s="7">
        <v>-4612.08</v>
      </c>
      <c r="Z168" s="10" t="s">
        <v>5590</v>
      </c>
      <c r="AB168" s="8" t="s">
        <v>5590</v>
      </c>
      <c r="AC168" t="s">
        <v>5590</v>
      </c>
      <c r="AD168" t="s">
        <v>5590</v>
      </c>
      <c r="AE168" s="10" t="s">
        <v>5590</v>
      </c>
      <c r="AG168" s="8" t="s">
        <v>5590</v>
      </c>
      <c r="AH168" t="s">
        <v>5590</v>
      </c>
      <c r="AI168" s="10" t="s">
        <v>5590</v>
      </c>
      <c r="AK168" s="8" t="s">
        <v>5590</v>
      </c>
      <c r="AL168" t="s">
        <v>5590</v>
      </c>
      <c r="AM168" t="s">
        <v>5590</v>
      </c>
      <c r="AN168" t="s">
        <v>5590</v>
      </c>
      <c r="AO168" t="s">
        <v>5590</v>
      </c>
      <c r="AP168" t="s">
        <v>5590</v>
      </c>
      <c r="AQ168" t="s">
        <v>5590</v>
      </c>
      <c r="AR168" s="10" t="s">
        <v>5590</v>
      </c>
    </row>
    <row r="169" spans="1:44" ht="16" x14ac:dyDescent="0.2">
      <c r="A169" s="2">
        <v>44895</v>
      </c>
      <c r="B169" t="s">
        <v>202</v>
      </c>
      <c r="C169" s="7">
        <v>6207.56</v>
      </c>
      <c r="D169" t="s">
        <v>104</v>
      </c>
      <c r="E169">
        <v>1730</v>
      </c>
      <c r="F169">
        <v>1712</v>
      </c>
      <c r="G169">
        <v>796</v>
      </c>
      <c r="J169" t="s">
        <v>5588</v>
      </c>
      <c r="L169" t="s">
        <v>52</v>
      </c>
      <c r="M169" t="s">
        <v>203</v>
      </c>
      <c r="O169" t="s">
        <v>52</v>
      </c>
      <c r="P169" t="s">
        <v>203</v>
      </c>
      <c r="R169" t="s">
        <v>66</v>
      </c>
      <c r="S169" t="s">
        <v>5600</v>
      </c>
      <c r="U169" s="8" t="s">
        <v>5590</v>
      </c>
      <c r="V169" s="9">
        <v>6207.56</v>
      </c>
      <c r="X169" s="8" t="s">
        <v>5590</v>
      </c>
      <c r="Y169" t="s">
        <v>5590</v>
      </c>
      <c r="Z169" s="9">
        <v>-6207.56</v>
      </c>
      <c r="AB169" s="8" t="s">
        <v>5590</v>
      </c>
      <c r="AC169" t="s">
        <v>5590</v>
      </c>
      <c r="AD169" t="s">
        <v>5590</v>
      </c>
      <c r="AE169" s="10" t="s">
        <v>5590</v>
      </c>
      <c r="AG169" s="8" t="s">
        <v>5590</v>
      </c>
      <c r="AH169" t="s">
        <v>5590</v>
      </c>
      <c r="AI169" s="10" t="s">
        <v>5590</v>
      </c>
      <c r="AK169" s="8" t="s">
        <v>5590</v>
      </c>
      <c r="AL169" t="s">
        <v>5590</v>
      </c>
      <c r="AM169" t="s">
        <v>5590</v>
      </c>
      <c r="AN169" t="s">
        <v>5590</v>
      </c>
      <c r="AO169" t="s">
        <v>5590</v>
      </c>
      <c r="AP169" t="s">
        <v>5590</v>
      </c>
      <c r="AQ169" t="s">
        <v>5590</v>
      </c>
      <c r="AR169" s="10" t="s">
        <v>5590</v>
      </c>
    </row>
    <row r="170" spans="1:44" ht="16" x14ac:dyDescent="0.2">
      <c r="A170" s="2">
        <v>44895</v>
      </c>
      <c r="B170" t="s">
        <v>202</v>
      </c>
      <c r="C170" s="7">
        <v>3466.7</v>
      </c>
      <c r="D170" t="s">
        <v>104</v>
      </c>
      <c r="E170">
        <v>1730</v>
      </c>
      <c r="F170">
        <v>1712</v>
      </c>
      <c r="G170">
        <v>800</v>
      </c>
      <c r="J170" t="s">
        <v>5588</v>
      </c>
      <c r="L170" t="s">
        <v>52</v>
      </c>
      <c r="M170" t="s">
        <v>203</v>
      </c>
      <c r="O170" t="s">
        <v>52</v>
      </c>
      <c r="P170" t="s">
        <v>203</v>
      </c>
      <c r="R170" t="s">
        <v>66</v>
      </c>
      <c r="S170" t="s">
        <v>5600</v>
      </c>
      <c r="U170" s="8" t="s">
        <v>5590</v>
      </c>
      <c r="V170" s="9">
        <v>3466.7</v>
      </c>
      <c r="X170" s="8" t="s">
        <v>5590</v>
      </c>
      <c r="Y170" t="s">
        <v>5590</v>
      </c>
      <c r="Z170" s="9">
        <v>-3466.7</v>
      </c>
      <c r="AB170" s="8" t="s">
        <v>5590</v>
      </c>
      <c r="AC170" t="s">
        <v>5590</v>
      </c>
      <c r="AD170" t="s">
        <v>5590</v>
      </c>
      <c r="AE170" s="10" t="s">
        <v>5590</v>
      </c>
      <c r="AG170" s="8" t="s">
        <v>5590</v>
      </c>
      <c r="AH170" t="s">
        <v>5590</v>
      </c>
      <c r="AI170" s="10" t="s">
        <v>5590</v>
      </c>
      <c r="AK170" s="8" t="s">
        <v>5590</v>
      </c>
      <c r="AL170" t="s">
        <v>5590</v>
      </c>
      <c r="AM170" t="s">
        <v>5590</v>
      </c>
      <c r="AN170" t="s">
        <v>5590</v>
      </c>
      <c r="AO170" t="s">
        <v>5590</v>
      </c>
      <c r="AP170" t="s">
        <v>5590</v>
      </c>
      <c r="AQ170" t="s">
        <v>5590</v>
      </c>
      <c r="AR170" s="10" t="s">
        <v>5590</v>
      </c>
    </row>
    <row r="171" spans="1:44" ht="16" x14ac:dyDescent="0.2">
      <c r="A171" s="2">
        <v>44895</v>
      </c>
      <c r="B171" t="s">
        <v>205</v>
      </c>
      <c r="C171" s="7">
        <v>1134.77</v>
      </c>
      <c r="D171" t="s">
        <v>104</v>
      </c>
      <c r="E171">
        <v>1730</v>
      </c>
      <c r="F171">
        <v>1700</v>
      </c>
      <c r="G171">
        <v>801</v>
      </c>
      <c r="J171" t="s">
        <v>5588</v>
      </c>
      <c r="L171" t="s">
        <v>52</v>
      </c>
      <c r="M171" t="s">
        <v>203</v>
      </c>
      <c r="O171" t="s">
        <v>52</v>
      </c>
      <c r="P171" t="s">
        <v>203</v>
      </c>
      <c r="R171" t="s">
        <v>66</v>
      </c>
      <c r="S171" t="s">
        <v>5600</v>
      </c>
      <c r="U171" s="8" t="s">
        <v>5590</v>
      </c>
      <c r="V171" s="9">
        <v>1134.77</v>
      </c>
      <c r="X171" s="11">
        <v>-1134.77</v>
      </c>
      <c r="Y171" t="s">
        <v>5590</v>
      </c>
      <c r="Z171" s="10" t="s">
        <v>5590</v>
      </c>
      <c r="AB171" s="8" t="s">
        <v>5590</v>
      </c>
      <c r="AC171" t="s">
        <v>5590</v>
      </c>
      <c r="AD171" t="s">
        <v>5590</v>
      </c>
      <c r="AE171" s="10" t="s">
        <v>5590</v>
      </c>
      <c r="AG171" s="8" t="s">
        <v>5590</v>
      </c>
      <c r="AH171" t="s">
        <v>5590</v>
      </c>
      <c r="AI171" s="10" t="s">
        <v>5590</v>
      </c>
      <c r="AK171" s="8" t="s">
        <v>5590</v>
      </c>
      <c r="AL171" t="s">
        <v>5590</v>
      </c>
      <c r="AM171" t="s">
        <v>5590</v>
      </c>
      <c r="AN171" t="s">
        <v>5590</v>
      </c>
      <c r="AO171" t="s">
        <v>5590</v>
      </c>
      <c r="AP171" t="s">
        <v>5590</v>
      </c>
      <c r="AQ171" t="s">
        <v>5590</v>
      </c>
      <c r="AR171" s="10" t="s">
        <v>5590</v>
      </c>
    </row>
    <row r="172" spans="1:44" ht="16" x14ac:dyDescent="0.2">
      <c r="A172" s="2">
        <v>44895</v>
      </c>
      <c r="B172" t="s">
        <v>370</v>
      </c>
      <c r="C172" s="7">
        <v>2432.1</v>
      </c>
      <c r="D172" t="s">
        <v>104</v>
      </c>
      <c r="E172">
        <v>1730</v>
      </c>
      <c r="F172">
        <v>1705</v>
      </c>
      <c r="G172">
        <v>802</v>
      </c>
      <c r="J172" t="s">
        <v>5588</v>
      </c>
      <c r="L172" t="s">
        <v>52</v>
      </c>
      <c r="M172" t="s">
        <v>203</v>
      </c>
      <c r="O172" t="s">
        <v>52</v>
      </c>
      <c r="P172" t="s">
        <v>203</v>
      </c>
      <c r="R172" t="s">
        <v>66</v>
      </c>
      <c r="S172" t="s">
        <v>5600</v>
      </c>
      <c r="U172" s="8" t="s">
        <v>5590</v>
      </c>
      <c r="V172" s="9">
        <v>2432.1</v>
      </c>
      <c r="X172" s="8" t="s">
        <v>5590</v>
      </c>
      <c r="Y172" s="7">
        <v>-2432.1</v>
      </c>
      <c r="Z172" s="10" t="s">
        <v>5590</v>
      </c>
      <c r="AB172" s="8" t="s">
        <v>5590</v>
      </c>
      <c r="AC172" t="s">
        <v>5590</v>
      </c>
      <c r="AD172" t="s">
        <v>5590</v>
      </c>
      <c r="AE172" s="10" t="s">
        <v>5590</v>
      </c>
      <c r="AG172" s="8" t="s">
        <v>5590</v>
      </c>
      <c r="AH172" t="s">
        <v>5590</v>
      </c>
      <c r="AI172" s="10" t="s">
        <v>5590</v>
      </c>
      <c r="AK172" s="8" t="s">
        <v>5590</v>
      </c>
      <c r="AL172" t="s">
        <v>5590</v>
      </c>
      <c r="AM172" t="s">
        <v>5590</v>
      </c>
      <c r="AN172" t="s">
        <v>5590</v>
      </c>
      <c r="AO172" t="s">
        <v>5590</v>
      </c>
      <c r="AP172" t="s">
        <v>5590</v>
      </c>
      <c r="AQ172" t="s">
        <v>5590</v>
      </c>
      <c r="AR172" s="10" t="s">
        <v>5590</v>
      </c>
    </row>
    <row r="173" spans="1:44" ht="16" x14ac:dyDescent="0.2">
      <c r="A173" s="2">
        <v>44895</v>
      </c>
      <c r="B173" t="s">
        <v>968</v>
      </c>
      <c r="C173" s="7">
        <v>6208.36</v>
      </c>
      <c r="D173" t="s">
        <v>104</v>
      </c>
      <c r="E173">
        <v>2551</v>
      </c>
      <c r="F173">
        <v>1730</v>
      </c>
      <c r="G173">
        <v>798</v>
      </c>
      <c r="H173" t="s">
        <v>371</v>
      </c>
      <c r="J173" t="s">
        <v>5588</v>
      </c>
      <c r="L173" t="s">
        <v>49</v>
      </c>
      <c r="M173" t="s">
        <v>50</v>
      </c>
      <c r="N173" t="s">
        <v>51</v>
      </c>
      <c r="O173" t="s">
        <v>52</v>
      </c>
      <c r="P173" t="s">
        <v>203</v>
      </c>
      <c r="R173" t="s">
        <v>66</v>
      </c>
      <c r="S173" t="s">
        <v>5600</v>
      </c>
      <c r="U173" s="8" t="s">
        <v>5590</v>
      </c>
      <c r="V173" s="9">
        <v>-6208.36</v>
      </c>
      <c r="X173" s="8" t="s">
        <v>5590</v>
      </c>
      <c r="Y173" t="s">
        <v>5590</v>
      </c>
      <c r="Z173" s="10" t="s">
        <v>5590</v>
      </c>
      <c r="AB173" s="8" t="s">
        <v>5590</v>
      </c>
      <c r="AC173" s="7">
        <v>6208.36</v>
      </c>
      <c r="AD173" t="s">
        <v>5590</v>
      </c>
      <c r="AE173" s="10" t="s">
        <v>5590</v>
      </c>
      <c r="AG173" s="8" t="s">
        <v>5590</v>
      </c>
      <c r="AH173" t="s">
        <v>5590</v>
      </c>
      <c r="AI173" s="10" t="s">
        <v>5590</v>
      </c>
      <c r="AK173" s="8" t="s">
        <v>5590</v>
      </c>
      <c r="AL173" t="s">
        <v>5590</v>
      </c>
      <c r="AM173" t="s">
        <v>5590</v>
      </c>
      <c r="AN173" t="s">
        <v>5590</v>
      </c>
      <c r="AO173" s="7">
        <v>6208.36</v>
      </c>
      <c r="AP173" t="s">
        <v>5590</v>
      </c>
      <c r="AQ173" t="s">
        <v>5590</v>
      </c>
      <c r="AR173" s="10" t="s">
        <v>5590</v>
      </c>
    </row>
    <row r="174" spans="1:44" ht="16" x14ac:dyDescent="0.2">
      <c r="A174" s="2">
        <v>44895</v>
      </c>
      <c r="B174" t="s">
        <v>968</v>
      </c>
      <c r="C174" s="7">
        <v>3942.13</v>
      </c>
      <c r="D174" t="s">
        <v>104</v>
      </c>
      <c r="E174">
        <v>2551</v>
      </c>
      <c r="F174">
        <v>1730</v>
      </c>
      <c r="G174">
        <v>799</v>
      </c>
      <c r="H174" t="s">
        <v>372</v>
      </c>
      <c r="J174" t="s">
        <v>5588</v>
      </c>
      <c r="L174" t="s">
        <v>49</v>
      </c>
      <c r="M174" t="s">
        <v>50</v>
      </c>
      <c r="N174" t="s">
        <v>51</v>
      </c>
      <c r="O174" t="s">
        <v>52</v>
      </c>
      <c r="P174" t="s">
        <v>203</v>
      </c>
      <c r="R174" t="s">
        <v>66</v>
      </c>
      <c r="S174" t="s">
        <v>5600</v>
      </c>
      <c r="U174" s="8" t="s">
        <v>5590</v>
      </c>
      <c r="V174" s="9">
        <v>-3942.13</v>
      </c>
      <c r="X174" s="8" t="s">
        <v>5590</v>
      </c>
      <c r="Y174" t="s">
        <v>5590</v>
      </c>
      <c r="Z174" s="10" t="s">
        <v>5590</v>
      </c>
      <c r="AB174" s="8" t="s">
        <v>5590</v>
      </c>
      <c r="AC174" s="7">
        <v>3942.13</v>
      </c>
      <c r="AD174" t="s">
        <v>5590</v>
      </c>
      <c r="AE174" s="10" t="s">
        <v>5590</v>
      </c>
      <c r="AG174" s="8" t="s">
        <v>5590</v>
      </c>
      <c r="AH174" t="s">
        <v>5590</v>
      </c>
      <c r="AI174" s="10" t="s">
        <v>5590</v>
      </c>
      <c r="AK174" s="8" t="s">
        <v>5590</v>
      </c>
      <c r="AL174" t="s">
        <v>5590</v>
      </c>
      <c r="AM174" t="s">
        <v>5590</v>
      </c>
      <c r="AN174" t="s">
        <v>5590</v>
      </c>
      <c r="AO174" s="7">
        <v>3942.13</v>
      </c>
      <c r="AP174" t="s">
        <v>5590</v>
      </c>
      <c r="AQ174" t="s">
        <v>5590</v>
      </c>
      <c r="AR174" s="10" t="s">
        <v>5590</v>
      </c>
    </row>
    <row r="175" spans="1:44" ht="16" x14ac:dyDescent="0.2">
      <c r="A175" s="2">
        <v>44895</v>
      </c>
      <c r="B175" t="s">
        <v>968</v>
      </c>
      <c r="C175" s="7">
        <v>2417.62</v>
      </c>
      <c r="D175" t="s">
        <v>104</v>
      </c>
      <c r="E175">
        <v>2551</v>
      </c>
      <c r="F175">
        <v>1730</v>
      </c>
      <c r="G175">
        <v>803</v>
      </c>
      <c r="H175" t="s">
        <v>373</v>
      </c>
      <c r="J175" t="s">
        <v>5588</v>
      </c>
      <c r="L175" t="s">
        <v>49</v>
      </c>
      <c r="M175" t="s">
        <v>50</v>
      </c>
      <c r="N175" t="s">
        <v>51</v>
      </c>
      <c r="O175" t="s">
        <v>52</v>
      </c>
      <c r="P175" t="s">
        <v>203</v>
      </c>
      <c r="R175" t="s">
        <v>66</v>
      </c>
      <c r="S175" t="s">
        <v>5600</v>
      </c>
      <c r="U175" s="8" t="s">
        <v>5590</v>
      </c>
      <c r="V175" s="9">
        <v>-2417.62</v>
      </c>
      <c r="X175" s="8" t="s">
        <v>5590</v>
      </c>
      <c r="Y175" t="s">
        <v>5590</v>
      </c>
      <c r="Z175" s="10" t="s">
        <v>5590</v>
      </c>
      <c r="AB175" s="8" t="s">
        <v>5590</v>
      </c>
      <c r="AC175" s="7">
        <v>2417.62</v>
      </c>
      <c r="AD175" t="s">
        <v>5590</v>
      </c>
      <c r="AE175" s="10" t="s">
        <v>5590</v>
      </c>
      <c r="AG175" s="8" t="s">
        <v>5590</v>
      </c>
      <c r="AH175" t="s">
        <v>5590</v>
      </c>
      <c r="AI175" s="10" t="s">
        <v>5590</v>
      </c>
      <c r="AK175" s="8" t="s">
        <v>5590</v>
      </c>
      <c r="AL175" t="s">
        <v>5590</v>
      </c>
      <c r="AM175" t="s">
        <v>5590</v>
      </c>
      <c r="AN175" t="s">
        <v>5590</v>
      </c>
      <c r="AO175" s="7">
        <v>2417.62</v>
      </c>
      <c r="AP175" t="s">
        <v>5590</v>
      </c>
      <c r="AQ175" t="s">
        <v>5590</v>
      </c>
      <c r="AR175" s="10" t="s">
        <v>5590</v>
      </c>
    </row>
    <row r="176" spans="1:44" ht="16" x14ac:dyDescent="0.2">
      <c r="A176" s="2">
        <v>44895</v>
      </c>
      <c r="B176" t="s">
        <v>968</v>
      </c>
      <c r="C176" s="7">
        <v>3022.03</v>
      </c>
      <c r="D176" t="s">
        <v>104</v>
      </c>
      <c r="E176">
        <v>2551</v>
      </c>
      <c r="F176">
        <v>1730</v>
      </c>
      <c r="G176">
        <v>805</v>
      </c>
      <c r="H176" t="s">
        <v>373</v>
      </c>
      <c r="J176" t="s">
        <v>5588</v>
      </c>
      <c r="L176" t="s">
        <v>49</v>
      </c>
      <c r="M176" t="s">
        <v>50</v>
      </c>
      <c r="N176" t="s">
        <v>51</v>
      </c>
      <c r="O176" t="s">
        <v>52</v>
      </c>
      <c r="P176" t="s">
        <v>203</v>
      </c>
      <c r="R176" t="s">
        <v>66</v>
      </c>
      <c r="S176" t="s">
        <v>5600</v>
      </c>
      <c r="U176" s="8" t="s">
        <v>5590</v>
      </c>
      <c r="V176" s="9">
        <v>-3022.03</v>
      </c>
      <c r="X176" s="8" t="s">
        <v>5590</v>
      </c>
      <c r="Y176" t="s">
        <v>5590</v>
      </c>
      <c r="Z176" s="10" t="s">
        <v>5590</v>
      </c>
      <c r="AB176" s="8" t="s">
        <v>5590</v>
      </c>
      <c r="AC176" s="7">
        <v>3022.03</v>
      </c>
      <c r="AD176" t="s">
        <v>5590</v>
      </c>
      <c r="AE176" s="10" t="s">
        <v>5590</v>
      </c>
      <c r="AG176" s="8" t="s">
        <v>5590</v>
      </c>
      <c r="AH176" t="s">
        <v>5590</v>
      </c>
      <c r="AI176" s="10" t="s">
        <v>5590</v>
      </c>
      <c r="AK176" s="8" t="s">
        <v>5590</v>
      </c>
      <c r="AL176" t="s">
        <v>5590</v>
      </c>
      <c r="AM176" t="s">
        <v>5590</v>
      </c>
      <c r="AN176" t="s">
        <v>5590</v>
      </c>
      <c r="AO176" s="7">
        <v>3022.03</v>
      </c>
      <c r="AP176" t="s">
        <v>5590</v>
      </c>
      <c r="AQ176" t="s">
        <v>5590</v>
      </c>
      <c r="AR176" s="10" t="s">
        <v>5590</v>
      </c>
    </row>
    <row r="177" spans="1:44" ht="16" x14ac:dyDescent="0.2">
      <c r="A177" s="2">
        <v>44895</v>
      </c>
      <c r="B177" t="s">
        <v>204</v>
      </c>
      <c r="C177" s="7">
        <v>1184.8599999999999</v>
      </c>
      <c r="D177" t="s">
        <v>104</v>
      </c>
      <c r="E177">
        <v>2555</v>
      </c>
      <c r="F177">
        <v>1730</v>
      </c>
      <c r="G177">
        <v>808</v>
      </c>
      <c r="H177" t="s">
        <v>373</v>
      </c>
      <c r="J177" t="s">
        <v>5588</v>
      </c>
      <c r="L177" t="s">
        <v>49</v>
      </c>
      <c r="M177" t="s">
        <v>50</v>
      </c>
      <c r="N177" t="s">
        <v>51</v>
      </c>
      <c r="O177" t="s">
        <v>52</v>
      </c>
      <c r="P177" t="s">
        <v>203</v>
      </c>
      <c r="R177" t="s">
        <v>66</v>
      </c>
      <c r="S177" t="s">
        <v>5600</v>
      </c>
      <c r="U177" s="8" t="s">
        <v>5590</v>
      </c>
      <c r="V177" s="9">
        <v>-1184.8599999999999</v>
      </c>
      <c r="X177" s="8" t="s">
        <v>5590</v>
      </c>
      <c r="Y177" t="s">
        <v>5590</v>
      </c>
      <c r="Z177" s="10" t="s">
        <v>5590</v>
      </c>
      <c r="AB177" s="8" t="s">
        <v>5590</v>
      </c>
      <c r="AC177" t="s">
        <v>5590</v>
      </c>
      <c r="AD177" s="7">
        <v>1184.8599999999999</v>
      </c>
      <c r="AE177" s="10" t="s">
        <v>5590</v>
      </c>
      <c r="AG177" s="8" t="s">
        <v>5590</v>
      </c>
      <c r="AH177" t="s">
        <v>5590</v>
      </c>
      <c r="AI177" s="10" t="s">
        <v>5590</v>
      </c>
      <c r="AK177" s="8" t="s">
        <v>5590</v>
      </c>
      <c r="AL177" t="s">
        <v>5590</v>
      </c>
      <c r="AM177" t="s">
        <v>5590</v>
      </c>
      <c r="AN177" t="s">
        <v>5590</v>
      </c>
      <c r="AO177" s="7">
        <v>1184.8599999999999</v>
      </c>
      <c r="AP177" t="s">
        <v>5590</v>
      </c>
      <c r="AQ177" t="s">
        <v>5590</v>
      </c>
      <c r="AR177" s="10" t="s">
        <v>5590</v>
      </c>
    </row>
    <row r="178" spans="1:44" ht="16" x14ac:dyDescent="0.2">
      <c r="A178" s="2">
        <v>44895</v>
      </c>
      <c r="B178" t="s">
        <v>204</v>
      </c>
      <c r="C178" s="7">
        <v>1360.34</v>
      </c>
      <c r="D178" t="s">
        <v>104</v>
      </c>
      <c r="E178">
        <v>2555</v>
      </c>
      <c r="F178">
        <v>1730</v>
      </c>
      <c r="G178">
        <v>809</v>
      </c>
      <c r="H178" t="s">
        <v>371</v>
      </c>
      <c r="J178" t="s">
        <v>5588</v>
      </c>
      <c r="L178" t="s">
        <v>49</v>
      </c>
      <c r="M178" t="s">
        <v>50</v>
      </c>
      <c r="N178" t="s">
        <v>51</v>
      </c>
      <c r="O178" t="s">
        <v>52</v>
      </c>
      <c r="P178" t="s">
        <v>203</v>
      </c>
      <c r="R178" t="s">
        <v>66</v>
      </c>
      <c r="S178" t="s">
        <v>5600</v>
      </c>
      <c r="U178" s="8" t="s">
        <v>5590</v>
      </c>
      <c r="V178" s="9">
        <v>-1360.34</v>
      </c>
      <c r="X178" s="8" t="s">
        <v>5590</v>
      </c>
      <c r="Y178" t="s">
        <v>5590</v>
      </c>
      <c r="Z178" s="10" t="s">
        <v>5590</v>
      </c>
      <c r="AB178" s="8" t="s">
        <v>5590</v>
      </c>
      <c r="AC178" t="s">
        <v>5590</v>
      </c>
      <c r="AD178" s="7">
        <v>1360.34</v>
      </c>
      <c r="AE178" s="10" t="s">
        <v>5590</v>
      </c>
      <c r="AG178" s="8" t="s">
        <v>5590</v>
      </c>
      <c r="AH178" t="s">
        <v>5590</v>
      </c>
      <c r="AI178" s="10" t="s">
        <v>5590</v>
      </c>
      <c r="AK178" s="8" t="s">
        <v>5590</v>
      </c>
      <c r="AL178" t="s">
        <v>5590</v>
      </c>
      <c r="AM178" t="s">
        <v>5590</v>
      </c>
      <c r="AN178" t="s">
        <v>5590</v>
      </c>
      <c r="AO178" s="7">
        <v>1360.34</v>
      </c>
      <c r="AP178" t="s">
        <v>5590</v>
      </c>
      <c r="AQ178" t="s">
        <v>5590</v>
      </c>
      <c r="AR178" s="10" t="s">
        <v>5590</v>
      </c>
    </row>
    <row r="179" spans="1:44" ht="16" x14ac:dyDescent="0.2">
      <c r="A179" s="2">
        <v>44895</v>
      </c>
      <c r="B179" t="s">
        <v>204</v>
      </c>
      <c r="C179" s="7">
        <v>864.03</v>
      </c>
      <c r="D179" t="s">
        <v>104</v>
      </c>
      <c r="E179">
        <v>2555</v>
      </c>
      <c r="F179">
        <v>1730</v>
      </c>
      <c r="G179">
        <v>810</v>
      </c>
      <c r="H179" t="s">
        <v>372</v>
      </c>
      <c r="J179" t="s">
        <v>5588</v>
      </c>
      <c r="L179" t="s">
        <v>49</v>
      </c>
      <c r="M179" t="s">
        <v>50</v>
      </c>
      <c r="N179" t="s">
        <v>51</v>
      </c>
      <c r="O179" t="s">
        <v>52</v>
      </c>
      <c r="P179" t="s">
        <v>203</v>
      </c>
      <c r="R179" t="s">
        <v>66</v>
      </c>
      <c r="S179" t="s">
        <v>5600</v>
      </c>
      <c r="U179" s="8" t="s">
        <v>5590</v>
      </c>
      <c r="V179" s="9">
        <v>-864.03</v>
      </c>
      <c r="X179" s="8" t="s">
        <v>5590</v>
      </c>
      <c r="Y179" t="s">
        <v>5590</v>
      </c>
      <c r="Z179" s="10" t="s">
        <v>5590</v>
      </c>
      <c r="AB179" s="8" t="s">
        <v>5590</v>
      </c>
      <c r="AC179" t="s">
        <v>5590</v>
      </c>
      <c r="AD179" s="7">
        <v>864.03</v>
      </c>
      <c r="AE179" s="10" t="s">
        <v>5590</v>
      </c>
      <c r="AG179" s="8" t="s">
        <v>5590</v>
      </c>
      <c r="AH179" t="s">
        <v>5590</v>
      </c>
      <c r="AI179" s="10" t="s">
        <v>5590</v>
      </c>
      <c r="AK179" s="8" t="s">
        <v>5590</v>
      </c>
      <c r="AL179" t="s">
        <v>5590</v>
      </c>
      <c r="AM179" t="s">
        <v>5590</v>
      </c>
      <c r="AN179" t="s">
        <v>5590</v>
      </c>
      <c r="AO179" s="7">
        <v>864.03</v>
      </c>
      <c r="AP179" t="s">
        <v>5590</v>
      </c>
      <c r="AQ179" t="s">
        <v>5590</v>
      </c>
      <c r="AR179" s="10" t="s">
        <v>5590</v>
      </c>
    </row>
    <row r="180" spans="1:44" ht="16" x14ac:dyDescent="0.2">
      <c r="A180" s="2">
        <v>44895</v>
      </c>
      <c r="B180" t="s">
        <v>968</v>
      </c>
      <c r="C180" s="7">
        <v>833.25</v>
      </c>
      <c r="D180" t="s">
        <v>104</v>
      </c>
      <c r="E180">
        <v>6700</v>
      </c>
      <c r="F180">
        <v>1730</v>
      </c>
      <c r="G180">
        <v>797</v>
      </c>
      <c r="H180" t="s">
        <v>967</v>
      </c>
      <c r="J180" t="s">
        <v>5588</v>
      </c>
      <c r="L180" t="s">
        <v>49</v>
      </c>
      <c r="M180" t="s">
        <v>50</v>
      </c>
      <c r="N180" t="s">
        <v>799</v>
      </c>
      <c r="O180" t="s">
        <v>52</v>
      </c>
      <c r="P180" t="s">
        <v>203</v>
      </c>
      <c r="R180" t="s">
        <v>66</v>
      </c>
      <c r="S180" t="s">
        <v>5600</v>
      </c>
      <c r="U180" s="8" t="s">
        <v>5590</v>
      </c>
      <c r="V180" s="9">
        <v>-833.25</v>
      </c>
      <c r="X180" s="8" t="s">
        <v>5590</v>
      </c>
      <c r="Y180" t="s">
        <v>5590</v>
      </c>
      <c r="Z180" s="10" t="s">
        <v>5590</v>
      </c>
      <c r="AB180" s="8" t="s">
        <v>5590</v>
      </c>
      <c r="AC180" t="s">
        <v>5590</v>
      </c>
      <c r="AD180" t="s">
        <v>5590</v>
      </c>
      <c r="AE180" s="10" t="s">
        <v>5590</v>
      </c>
      <c r="AG180" s="11">
        <v>833.25</v>
      </c>
      <c r="AH180" t="s">
        <v>5590</v>
      </c>
      <c r="AI180" s="10" t="s">
        <v>5590</v>
      </c>
      <c r="AK180" s="8" t="s">
        <v>5590</v>
      </c>
      <c r="AL180" s="7">
        <v>833.25</v>
      </c>
      <c r="AM180" t="s">
        <v>5590</v>
      </c>
      <c r="AN180" t="s">
        <v>5590</v>
      </c>
      <c r="AO180" t="s">
        <v>5590</v>
      </c>
      <c r="AP180" t="s">
        <v>5590</v>
      </c>
      <c r="AQ180" t="s">
        <v>5590</v>
      </c>
      <c r="AR180" s="10" t="s">
        <v>5590</v>
      </c>
    </row>
    <row r="181" spans="1:44" ht="16" x14ac:dyDescent="0.2">
      <c r="A181" s="2">
        <v>44895</v>
      </c>
      <c r="B181" t="s">
        <v>971</v>
      </c>
      <c r="C181" s="7">
        <v>332.04</v>
      </c>
      <c r="D181" t="s">
        <v>104</v>
      </c>
      <c r="E181">
        <v>6700</v>
      </c>
      <c r="F181">
        <v>1730</v>
      </c>
      <c r="G181">
        <v>804</v>
      </c>
      <c r="H181" t="s">
        <v>970</v>
      </c>
      <c r="J181" t="s">
        <v>5588</v>
      </c>
      <c r="L181" t="s">
        <v>49</v>
      </c>
      <c r="M181" t="s">
        <v>50</v>
      </c>
      <c r="N181" t="s">
        <v>799</v>
      </c>
      <c r="O181" t="s">
        <v>52</v>
      </c>
      <c r="P181" t="s">
        <v>203</v>
      </c>
      <c r="R181" t="s">
        <v>66</v>
      </c>
      <c r="S181" t="s">
        <v>5600</v>
      </c>
      <c r="U181" s="8" t="s">
        <v>5590</v>
      </c>
      <c r="V181" s="9">
        <v>-332.04</v>
      </c>
      <c r="X181" s="8" t="s">
        <v>5590</v>
      </c>
      <c r="Y181" t="s">
        <v>5590</v>
      </c>
      <c r="Z181" s="10" t="s">
        <v>5590</v>
      </c>
      <c r="AB181" s="8" t="s">
        <v>5590</v>
      </c>
      <c r="AC181" t="s">
        <v>5590</v>
      </c>
      <c r="AD181" t="s">
        <v>5590</v>
      </c>
      <c r="AE181" s="10" t="s">
        <v>5590</v>
      </c>
      <c r="AG181" s="11">
        <v>332.04</v>
      </c>
      <c r="AH181" t="s">
        <v>5590</v>
      </c>
      <c r="AI181" s="10" t="s">
        <v>5590</v>
      </c>
      <c r="AK181" s="8" t="s">
        <v>5590</v>
      </c>
      <c r="AL181" s="7">
        <v>332.04</v>
      </c>
      <c r="AM181" t="s">
        <v>5590</v>
      </c>
      <c r="AN181" t="s">
        <v>5590</v>
      </c>
      <c r="AO181" t="s">
        <v>5590</v>
      </c>
      <c r="AP181" t="s">
        <v>5590</v>
      </c>
      <c r="AQ181" t="s">
        <v>5590</v>
      </c>
      <c r="AR181" s="10" t="s">
        <v>5590</v>
      </c>
    </row>
    <row r="182" spans="1:44" ht="16" x14ac:dyDescent="0.2">
      <c r="A182" s="2">
        <v>44895</v>
      </c>
      <c r="B182" t="s">
        <v>204</v>
      </c>
      <c r="C182" s="7">
        <v>77.02</v>
      </c>
      <c r="D182" t="s">
        <v>104</v>
      </c>
      <c r="E182">
        <v>6750</v>
      </c>
      <c r="F182">
        <v>1730</v>
      </c>
      <c r="G182">
        <v>806</v>
      </c>
      <c r="H182" t="s">
        <v>970</v>
      </c>
      <c r="J182" t="s">
        <v>5588</v>
      </c>
      <c r="L182" t="s">
        <v>49</v>
      </c>
      <c r="M182" t="s">
        <v>50</v>
      </c>
      <c r="N182" t="s">
        <v>799</v>
      </c>
      <c r="O182" t="s">
        <v>52</v>
      </c>
      <c r="P182" t="s">
        <v>203</v>
      </c>
      <c r="R182" t="s">
        <v>66</v>
      </c>
      <c r="S182" t="s">
        <v>5600</v>
      </c>
      <c r="U182" s="8" t="s">
        <v>5590</v>
      </c>
      <c r="V182" s="9">
        <v>-77.02</v>
      </c>
      <c r="X182" s="8" t="s">
        <v>5590</v>
      </c>
      <c r="Y182" t="s">
        <v>5590</v>
      </c>
      <c r="Z182" s="10" t="s">
        <v>5590</v>
      </c>
      <c r="AB182" s="8" t="s">
        <v>5590</v>
      </c>
      <c r="AC182" t="s">
        <v>5590</v>
      </c>
      <c r="AD182" t="s">
        <v>5590</v>
      </c>
      <c r="AE182" s="10" t="s">
        <v>5590</v>
      </c>
      <c r="AG182" s="8" t="s">
        <v>5590</v>
      </c>
      <c r="AH182" s="7">
        <v>77.02</v>
      </c>
      <c r="AI182" s="10" t="s">
        <v>5590</v>
      </c>
      <c r="AK182" s="8" t="s">
        <v>5590</v>
      </c>
      <c r="AL182" s="7">
        <v>77.02</v>
      </c>
      <c r="AM182" t="s">
        <v>5590</v>
      </c>
      <c r="AN182" t="s">
        <v>5590</v>
      </c>
      <c r="AO182" t="s">
        <v>5590</v>
      </c>
      <c r="AP182" t="s">
        <v>5590</v>
      </c>
      <c r="AQ182" t="s">
        <v>5590</v>
      </c>
      <c r="AR182" s="10" t="s">
        <v>5590</v>
      </c>
    </row>
    <row r="183" spans="1:44" ht="16" x14ac:dyDescent="0.2">
      <c r="A183" s="2">
        <v>44895</v>
      </c>
      <c r="B183" t="s">
        <v>204</v>
      </c>
      <c r="C183" s="7">
        <v>193.28</v>
      </c>
      <c r="D183" t="s">
        <v>104</v>
      </c>
      <c r="E183">
        <v>6750</v>
      </c>
      <c r="F183">
        <v>1730</v>
      </c>
      <c r="G183">
        <v>807</v>
      </c>
      <c r="H183" t="s">
        <v>967</v>
      </c>
      <c r="J183" t="s">
        <v>5588</v>
      </c>
      <c r="L183" t="s">
        <v>49</v>
      </c>
      <c r="M183" t="s">
        <v>50</v>
      </c>
      <c r="N183" t="s">
        <v>799</v>
      </c>
      <c r="O183" t="s">
        <v>52</v>
      </c>
      <c r="P183" t="s">
        <v>203</v>
      </c>
      <c r="R183" t="s">
        <v>66</v>
      </c>
      <c r="S183" t="s">
        <v>5600</v>
      </c>
      <c r="U183" s="8" t="s">
        <v>5590</v>
      </c>
      <c r="V183" s="9">
        <v>-193.28</v>
      </c>
      <c r="X183" s="8" t="s">
        <v>5590</v>
      </c>
      <c r="Y183" t="s">
        <v>5590</v>
      </c>
      <c r="Z183" s="10" t="s">
        <v>5590</v>
      </c>
      <c r="AB183" s="8" t="s">
        <v>5590</v>
      </c>
      <c r="AC183" t="s">
        <v>5590</v>
      </c>
      <c r="AD183" t="s">
        <v>5590</v>
      </c>
      <c r="AE183" s="10" t="s">
        <v>5590</v>
      </c>
      <c r="AG183" s="8" t="s">
        <v>5590</v>
      </c>
      <c r="AH183" s="7">
        <v>193.28</v>
      </c>
      <c r="AI183" s="10" t="s">
        <v>5590</v>
      </c>
      <c r="AK183" s="8" t="s">
        <v>5590</v>
      </c>
      <c r="AL183" s="7">
        <v>193.28</v>
      </c>
      <c r="AM183" t="s">
        <v>5590</v>
      </c>
      <c r="AN183" t="s">
        <v>5590</v>
      </c>
      <c r="AO183" t="s">
        <v>5590</v>
      </c>
      <c r="AP183" t="s">
        <v>5590</v>
      </c>
      <c r="AQ183" t="s">
        <v>5590</v>
      </c>
      <c r="AR183" s="10" t="s">
        <v>5590</v>
      </c>
    </row>
    <row r="184" spans="1:44" ht="16" x14ac:dyDescent="0.2">
      <c r="A184" s="2">
        <v>44910</v>
      </c>
      <c r="B184" t="s">
        <v>215</v>
      </c>
      <c r="C184" s="7">
        <v>3716.52</v>
      </c>
      <c r="D184" t="s">
        <v>48</v>
      </c>
      <c r="E184">
        <v>1700</v>
      </c>
      <c r="F184">
        <v>940</v>
      </c>
      <c r="G184">
        <v>1951</v>
      </c>
      <c r="I184" t="s">
        <v>1456</v>
      </c>
      <c r="J184" t="s">
        <v>1457</v>
      </c>
      <c r="K184" t="s">
        <v>1456</v>
      </c>
      <c r="L184" t="s">
        <v>52</v>
      </c>
      <c r="M184" t="s">
        <v>203</v>
      </c>
      <c r="O184" t="s">
        <v>52</v>
      </c>
      <c r="P184" t="s">
        <v>53</v>
      </c>
      <c r="R184" t="s">
        <v>66</v>
      </c>
      <c r="S184" t="s">
        <v>5600</v>
      </c>
      <c r="U184" s="8" t="s">
        <v>5590</v>
      </c>
      <c r="V184" s="10" t="s">
        <v>5590</v>
      </c>
      <c r="X184" s="11">
        <v>3716.52</v>
      </c>
      <c r="Y184" t="s">
        <v>5590</v>
      </c>
      <c r="Z184" s="10" t="s">
        <v>5590</v>
      </c>
      <c r="AB184" s="8" t="s">
        <v>5590</v>
      </c>
      <c r="AC184" t="s">
        <v>5590</v>
      </c>
      <c r="AD184" t="s">
        <v>5590</v>
      </c>
      <c r="AE184" s="10" t="s">
        <v>5590</v>
      </c>
      <c r="AG184" s="8" t="s">
        <v>5590</v>
      </c>
      <c r="AH184" t="s">
        <v>5590</v>
      </c>
      <c r="AI184" s="10" t="s">
        <v>5590</v>
      </c>
      <c r="AK184" s="8" t="s">
        <v>5590</v>
      </c>
      <c r="AL184" t="s">
        <v>5590</v>
      </c>
      <c r="AM184" t="s">
        <v>5590</v>
      </c>
      <c r="AN184" t="s">
        <v>5590</v>
      </c>
      <c r="AO184" t="s">
        <v>5590</v>
      </c>
      <c r="AP184" t="s">
        <v>5590</v>
      </c>
      <c r="AQ184" t="s">
        <v>5590</v>
      </c>
      <c r="AR184" s="10" t="s">
        <v>5590</v>
      </c>
    </row>
    <row r="185" spans="1:44" ht="16" x14ac:dyDescent="0.2">
      <c r="B185" t="s">
        <v>5591</v>
      </c>
      <c r="U185" s="11">
        <f>SUM(U164:U184)</f>
        <v>0</v>
      </c>
      <c r="V185" s="9">
        <f>SUM(V164:V184)</f>
        <v>-1.9042545318370685E-12</v>
      </c>
      <c r="X185" s="11">
        <f>SUM(X164:X184)</f>
        <v>0</v>
      </c>
      <c r="Y185" s="12">
        <f>SUM(Y164:Y184)</f>
        <v>0</v>
      </c>
      <c r="Z185" s="9">
        <f>SUM(Z164:Z184)</f>
        <v>0</v>
      </c>
      <c r="AB185" s="11">
        <f>SUM(AB164:AB184)</f>
        <v>0</v>
      </c>
      <c r="AC185" s="12">
        <f>SUM(AC164:AC184)</f>
        <v>15590.140000000001</v>
      </c>
      <c r="AD185" s="12">
        <f>SUM(AD164:AD184)</f>
        <v>3409.2299999999996</v>
      </c>
      <c r="AE185" s="9">
        <f>SUM(AE164:AE184)</f>
        <v>0</v>
      </c>
      <c r="AG185" s="11">
        <f>SUM(AG164:AG184)</f>
        <v>1165.29</v>
      </c>
      <c r="AH185" s="12">
        <f>SUM(AH164:AH184)</f>
        <v>270.3</v>
      </c>
      <c r="AI185" s="9">
        <f>SUM(AI164:AI184)</f>
        <v>0</v>
      </c>
      <c r="AK185" s="11">
        <f t="shared" ref="AK185:AR185" si="9">SUM(AK164:AK184)</f>
        <v>0</v>
      </c>
      <c r="AL185" s="12">
        <f t="shared" si="9"/>
        <v>1435.59</v>
      </c>
      <c r="AM185" s="12">
        <f t="shared" si="9"/>
        <v>0</v>
      </c>
      <c r="AN185" s="12">
        <f t="shared" si="9"/>
        <v>0</v>
      </c>
      <c r="AO185" s="12">
        <f t="shared" si="9"/>
        <v>18999.37</v>
      </c>
      <c r="AP185" s="12">
        <f t="shared" si="9"/>
        <v>0</v>
      </c>
      <c r="AQ185" s="12">
        <f t="shared" si="9"/>
        <v>0</v>
      </c>
      <c r="AR185" s="9">
        <f t="shared" si="9"/>
        <v>0</v>
      </c>
    </row>
    <row r="186" spans="1:44" ht="16" x14ac:dyDescent="0.2">
      <c r="B186" s="3" t="s">
        <v>5592</v>
      </c>
      <c r="U186" s="13">
        <f>U185+U162</f>
        <v>0</v>
      </c>
      <c r="V186" s="14">
        <f>V185+V162</f>
        <v>-9.2512664195965044E-12</v>
      </c>
      <c r="X186" s="13">
        <f>X185+X162</f>
        <v>0</v>
      </c>
      <c r="Y186" s="15">
        <f>Y185+Y162</f>
        <v>0</v>
      </c>
      <c r="Z186" s="14">
        <f>Z185+Z162</f>
        <v>0</v>
      </c>
      <c r="AB186" s="8"/>
      <c r="AE186" s="10"/>
      <c r="AG186" s="8"/>
      <c r="AI186" s="10"/>
      <c r="AK186" s="8"/>
      <c r="AR186" s="10"/>
    </row>
    <row r="187" spans="1:44" x14ac:dyDescent="0.2">
      <c r="U187" s="8"/>
      <c r="V187" s="10"/>
      <c r="X187" s="8"/>
      <c r="Z187" s="10"/>
      <c r="AB187" s="8"/>
      <c r="AE187" s="10"/>
      <c r="AG187" s="8"/>
      <c r="AI187" s="10"/>
      <c r="AK187" s="8"/>
      <c r="AR187" s="10"/>
    </row>
    <row r="188" spans="1:44" ht="16" x14ac:dyDescent="0.2">
      <c r="A188" s="2">
        <v>44908</v>
      </c>
      <c r="B188" t="s">
        <v>1443</v>
      </c>
      <c r="C188" s="7">
        <v>8184.16</v>
      </c>
      <c r="D188" t="s">
        <v>48</v>
      </c>
      <c r="E188">
        <v>1712</v>
      </c>
      <c r="F188">
        <v>940</v>
      </c>
      <c r="G188">
        <v>1924</v>
      </c>
      <c r="I188" t="s">
        <v>1445</v>
      </c>
      <c r="J188" t="s">
        <v>1446</v>
      </c>
      <c r="K188" t="s">
        <v>1445</v>
      </c>
      <c r="L188" t="s">
        <v>52</v>
      </c>
      <c r="M188" t="s">
        <v>203</v>
      </c>
      <c r="O188" t="s">
        <v>52</v>
      </c>
      <c r="P188" t="s">
        <v>53</v>
      </c>
      <c r="R188" t="s">
        <v>66</v>
      </c>
      <c r="S188" t="s">
        <v>5601</v>
      </c>
      <c r="U188" s="8" t="s">
        <v>5590</v>
      </c>
      <c r="V188" s="10" t="s">
        <v>5590</v>
      </c>
      <c r="X188" s="8" t="s">
        <v>5590</v>
      </c>
      <c r="Y188" t="s">
        <v>5590</v>
      </c>
      <c r="Z188" s="9">
        <v>8184.16</v>
      </c>
      <c r="AB188" s="8" t="s">
        <v>5590</v>
      </c>
      <c r="AC188" t="s">
        <v>5590</v>
      </c>
      <c r="AD188" t="s">
        <v>5590</v>
      </c>
      <c r="AE188" s="10" t="s">
        <v>5590</v>
      </c>
      <c r="AG188" s="8" t="s">
        <v>5590</v>
      </c>
      <c r="AH188" t="s">
        <v>5590</v>
      </c>
      <c r="AI188" s="10" t="s">
        <v>5590</v>
      </c>
      <c r="AK188" s="8" t="s">
        <v>5590</v>
      </c>
      <c r="AL188" t="s">
        <v>5590</v>
      </c>
      <c r="AM188" t="s">
        <v>5590</v>
      </c>
      <c r="AN188" t="s">
        <v>5590</v>
      </c>
      <c r="AO188" t="s">
        <v>5590</v>
      </c>
      <c r="AP188" t="s">
        <v>5590</v>
      </c>
      <c r="AQ188" t="s">
        <v>5590</v>
      </c>
      <c r="AR188" s="10" t="s">
        <v>5590</v>
      </c>
    </row>
    <row r="189" spans="1:44" ht="16" x14ac:dyDescent="0.2">
      <c r="A189" s="2">
        <v>44923</v>
      </c>
      <c r="B189" t="s">
        <v>256</v>
      </c>
      <c r="C189" s="7">
        <v>4005.69</v>
      </c>
      <c r="D189" t="s">
        <v>48</v>
      </c>
      <c r="E189">
        <v>1705</v>
      </c>
      <c r="F189">
        <v>940</v>
      </c>
      <c r="G189">
        <v>2029</v>
      </c>
      <c r="I189" t="s">
        <v>1658</v>
      </c>
      <c r="J189" t="s">
        <v>1659</v>
      </c>
      <c r="K189" t="s">
        <v>1658</v>
      </c>
      <c r="L189" t="s">
        <v>52</v>
      </c>
      <c r="M189" t="s">
        <v>203</v>
      </c>
      <c r="O189" t="s">
        <v>52</v>
      </c>
      <c r="P189" t="s">
        <v>53</v>
      </c>
      <c r="R189" t="s">
        <v>66</v>
      </c>
      <c r="S189" t="s">
        <v>5601</v>
      </c>
      <c r="U189" s="8" t="s">
        <v>5590</v>
      </c>
      <c r="V189" s="10" t="s">
        <v>5590</v>
      </c>
      <c r="X189" s="8" t="s">
        <v>5590</v>
      </c>
      <c r="Y189" s="7">
        <v>4005.69</v>
      </c>
      <c r="Z189" s="10" t="s">
        <v>5590</v>
      </c>
      <c r="AB189" s="8" t="s">
        <v>5590</v>
      </c>
      <c r="AC189" t="s">
        <v>5590</v>
      </c>
      <c r="AD189" t="s">
        <v>5590</v>
      </c>
      <c r="AE189" s="10" t="s">
        <v>5590</v>
      </c>
      <c r="AG189" s="8" t="s">
        <v>5590</v>
      </c>
      <c r="AH189" t="s">
        <v>5590</v>
      </c>
      <c r="AI189" s="10" t="s">
        <v>5590</v>
      </c>
      <c r="AK189" s="8" t="s">
        <v>5590</v>
      </c>
      <c r="AL189" t="s">
        <v>5590</v>
      </c>
      <c r="AM189" t="s">
        <v>5590</v>
      </c>
      <c r="AN189" t="s">
        <v>5590</v>
      </c>
      <c r="AO189" t="s">
        <v>5590</v>
      </c>
      <c r="AP189" t="s">
        <v>5590</v>
      </c>
      <c r="AQ189" t="s">
        <v>5590</v>
      </c>
      <c r="AR189" s="10" t="s">
        <v>5590</v>
      </c>
    </row>
    <row r="190" spans="1:44" ht="16" x14ac:dyDescent="0.2">
      <c r="A190" s="2">
        <v>44923</v>
      </c>
      <c r="B190" t="s">
        <v>582</v>
      </c>
      <c r="C190" s="7">
        <v>974.79</v>
      </c>
      <c r="D190" t="s">
        <v>48</v>
      </c>
      <c r="E190">
        <v>1705</v>
      </c>
      <c r="F190">
        <v>940</v>
      </c>
      <c r="G190">
        <v>2028</v>
      </c>
      <c r="I190" t="s">
        <v>1661</v>
      </c>
      <c r="J190" t="s">
        <v>1662</v>
      </c>
      <c r="K190" t="s">
        <v>1661</v>
      </c>
      <c r="L190" t="s">
        <v>52</v>
      </c>
      <c r="M190" t="s">
        <v>203</v>
      </c>
      <c r="O190" t="s">
        <v>52</v>
      </c>
      <c r="P190" t="s">
        <v>53</v>
      </c>
      <c r="R190" t="s">
        <v>66</v>
      </c>
      <c r="S190" t="s">
        <v>5601</v>
      </c>
      <c r="U190" s="8" t="s">
        <v>5590</v>
      </c>
      <c r="V190" s="10" t="s">
        <v>5590</v>
      </c>
      <c r="X190" s="8" t="s">
        <v>5590</v>
      </c>
      <c r="Y190" s="7">
        <v>974.79</v>
      </c>
      <c r="Z190" s="10" t="s">
        <v>5590</v>
      </c>
      <c r="AB190" s="8" t="s">
        <v>5590</v>
      </c>
      <c r="AC190" t="s">
        <v>5590</v>
      </c>
      <c r="AD190" t="s">
        <v>5590</v>
      </c>
      <c r="AE190" s="10" t="s">
        <v>5590</v>
      </c>
      <c r="AG190" s="8" t="s">
        <v>5590</v>
      </c>
      <c r="AH190" t="s">
        <v>5590</v>
      </c>
      <c r="AI190" s="10" t="s">
        <v>5590</v>
      </c>
      <c r="AK190" s="8" t="s">
        <v>5590</v>
      </c>
      <c r="AL190" t="s">
        <v>5590</v>
      </c>
      <c r="AM190" t="s">
        <v>5590</v>
      </c>
      <c r="AN190" t="s">
        <v>5590</v>
      </c>
      <c r="AO190" t="s">
        <v>5590</v>
      </c>
      <c r="AP190" t="s">
        <v>5590</v>
      </c>
      <c r="AQ190" t="s">
        <v>5590</v>
      </c>
      <c r="AR190" s="10" t="s">
        <v>5590</v>
      </c>
    </row>
    <row r="191" spans="1:44" ht="16" x14ac:dyDescent="0.2">
      <c r="A191" s="2">
        <v>44926</v>
      </c>
      <c r="B191" t="s">
        <v>1701</v>
      </c>
      <c r="C191" s="7">
        <v>90.03</v>
      </c>
      <c r="D191" t="s">
        <v>104</v>
      </c>
      <c r="E191">
        <v>703</v>
      </c>
      <c r="F191">
        <v>1730</v>
      </c>
      <c r="G191">
        <v>2105</v>
      </c>
      <c r="J191" t="s">
        <v>5588</v>
      </c>
      <c r="L191" t="s">
        <v>52</v>
      </c>
      <c r="M191" t="s">
        <v>53</v>
      </c>
      <c r="O191" t="s">
        <v>52</v>
      </c>
      <c r="P191" t="s">
        <v>203</v>
      </c>
      <c r="R191" t="s">
        <v>66</v>
      </c>
      <c r="S191" t="s">
        <v>5601</v>
      </c>
      <c r="U191" s="11">
        <v>90.03</v>
      </c>
      <c r="V191" s="9">
        <v>-90.03</v>
      </c>
      <c r="X191" s="8" t="s">
        <v>5590</v>
      </c>
      <c r="Y191" t="s">
        <v>5590</v>
      </c>
      <c r="Z191" s="10" t="s">
        <v>5590</v>
      </c>
      <c r="AB191" s="8" t="s">
        <v>5590</v>
      </c>
      <c r="AC191" t="s">
        <v>5590</v>
      </c>
      <c r="AD191" t="s">
        <v>5590</v>
      </c>
      <c r="AE191" s="10" t="s">
        <v>5590</v>
      </c>
      <c r="AG191" s="8" t="s">
        <v>5590</v>
      </c>
      <c r="AH191" t="s">
        <v>5590</v>
      </c>
      <c r="AI191" s="10" t="s">
        <v>5590</v>
      </c>
      <c r="AK191" s="8" t="s">
        <v>5590</v>
      </c>
      <c r="AL191" t="s">
        <v>5590</v>
      </c>
      <c r="AM191" t="s">
        <v>5590</v>
      </c>
      <c r="AN191" t="s">
        <v>5590</v>
      </c>
      <c r="AO191" t="s">
        <v>5590</v>
      </c>
      <c r="AP191" t="s">
        <v>5590</v>
      </c>
      <c r="AQ191" t="s">
        <v>5590</v>
      </c>
      <c r="AR191" s="10" t="s">
        <v>5590</v>
      </c>
    </row>
    <row r="192" spans="1:44" ht="16" x14ac:dyDescent="0.2">
      <c r="A192" s="2">
        <v>44926</v>
      </c>
      <c r="B192" t="s">
        <v>1702</v>
      </c>
      <c r="C192" s="7">
        <v>45.01</v>
      </c>
      <c r="D192" t="s">
        <v>104</v>
      </c>
      <c r="E192">
        <v>703</v>
      </c>
      <c r="F192">
        <v>1730</v>
      </c>
      <c r="G192">
        <v>2106</v>
      </c>
      <c r="J192" t="s">
        <v>5588</v>
      </c>
      <c r="L192" t="s">
        <v>52</v>
      </c>
      <c r="M192" t="s">
        <v>53</v>
      </c>
      <c r="O192" t="s">
        <v>52</v>
      </c>
      <c r="P192" t="s">
        <v>203</v>
      </c>
      <c r="R192" t="s">
        <v>66</v>
      </c>
      <c r="S192" t="s">
        <v>5601</v>
      </c>
      <c r="U192" s="11">
        <v>45.01</v>
      </c>
      <c r="V192" s="9">
        <v>-45.01</v>
      </c>
      <c r="X192" s="8" t="s">
        <v>5590</v>
      </c>
      <c r="Y192" t="s">
        <v>5590</v>
      </c>
      <c r="Z192" s="10" t="s">
        <v>5590</v>
      </c>
      <c r="AB192" s="8" t="s">
        <v>5590</v>
      </c>
      <c r="AC192" t="s">
        <v>5590</v>
      </c>
      <c r="AD192" t="s">
        <v>5590</v>
      </c>
      <c r="AE192" s="10" t="s">
        <v>5590</v>
      </c>
      <c r="AG192" s="8" t="s">
        <v>5590</v>
      </c>
      <c r="AH192" t="s">
        <v>5590</v>
      </c>
      <c r="AI192" s="10" t="s">
        <v>5590</v>
      </c>
      <c r="AK192" s="8" t="s">
        <v>5590</v>
      </c>
      <c r="AL192" t="s">
        <v>5590</v>
      </c>
      <c r="AM192" t="s">
        <v>5590</v>
      </c>
      <c r="AN192" t="s">
        <v>5590</v>
      </c>
      <c r="AO192" t="s">
        <v>5590</v>
      </c>
      <c r="AP192" t="s">
        <v>5590</v>
      </c>
      <c r="AQ192" t="s">
        <v>5590</v>
      </c>
      <c r="AR192" s="10" t="s">
        <v>5590</v>
      </c>
    </row>
    <row r="193" spans="1:44" ht="16" x14ac:dyDescent="0.2">
      <c r="A193" s="2">
        <v>44926</v>
      </c>
      <c r="B193" t="s">
        <v>1700</v>
      </c>
      <c r="C193" s="7">
        <v>135.04</v>
      </c>
      <c r="D193" t="s">
        <v>104</v>
      </c>
      <c r="E193">
        <v>1730</v>
      </c>
      <c r="F193">
        <v>2000</v>
      </c>
      <c r="G193">
        <v>2102</v>
      </c>
      <c r="H193" t="s">
        <v>372</v>
      </c>
      <c r="J193" t="s">
        <v>5588</v>
      </c>
      <c r="L193" t="s">
        <v>52</v>
      </c>
      <c r="M193" t="s">
        <v>203</v>
      </c>
      <c r="O193" t="s">
        <v>49</v>
      </c>
      <c r="P193" t="s">
        <v>105</v>
      </c>
      <c r="Q193" t="s">
        <v>51</v>
      </c>
      <c r="R193" t="s">
        <v>66</v>
      </c>
      <c r="S193" t="s">
        <v>5601</v>
      </c>
      <c r="U193" s="8" t="s">
        <v>5590</v>
      </c>
      <c r="V193" s="9">
        <v>135.04</v>
      </c>
      <c r="X193" s="8" t="s">
        <v>5590</v>
      </c>
      <c r="Y193" t="s">
        <v>5590</v>
      </c>
      <c r="Z193" s="10" t="s">
        <v>5590</v>
      </c>
      <c r="AB193" s="8" t="s">
        <v>5590</v>
      </c>
      <c r="AC193" t="s">
        <v>5590</v>
      </c>
      <c r="AD193" t="s">
        <v>5590</v>
      </c>
      <c r="AE193" s="10" t="s">
        <v>5590</v>
      </c>
      <c r="AG193" s="8" t="s">
        <v>5590</v>
      </c>
      <c r="AH193" t="s">
        <v>5590</v>
      </c>
      <c r="AI193" s="10" t="s">
        <v>5590</v>
      </c>
      <c r="AK193" s="8" t="s">
        <v>5590</v>
      </c>
      <c r="AL193" t="s">
        <v>5590</v>
      </c>
      <c r="AM193" t="s">
        <v>5590</v>
      </c>
      <c r="AN193" t="s">
        <v>5590</v>
      </c>
      <c r="AO193" s="7">
        <v>135.04</v>
      </c>
      <c r="AP193" t="s">
        <v>5590</v>
      </c>
      <c r="AQ193" t="s">
        <v>5590</v>
      </c>
      <c r="AR193" s="10" t="s">
        <v>5590</v>
      </c>
    </row>
    <row r="194" spans="1:44" ht="16" x14ac:dyDescent="0.2">
      <c r="A194" s="2">
        <v>44926</v>
      </c>
      <c r="B194" t="s">
        <v>205</v>
      </c>
      <c r="C194" s="7">
        <v>3078.02</v>
      </c>
      <c r="D194" t="s">
        <v>104</v>
      </c>
      <c r="E194">
        <v>1730</v>
      </c>
      <c r="F194">
        <v>1700</v>
      </c>
      <c r="G194">
        <v>2107</v>
      </c>
      <c r="J194" t="s">
        <v>5588</v>
      </c>
      <c r="L194" t="s">
        <v>52</v>
      </c>
      <c r="M194" t="s">
        <v>203</v>
      </c>
      <c r="O194" t="s">
        <v>52</v>
      </c>
      <c r="P194" t="s">
        <v>203</v>
      </c>
      <c r="R194" t="s">
        <v>66</v>
      </c>
      <c r="S194" t="s">
        <v>5601</v>
      </c>
      <c r="U194" s="8" t="s">
        <v>5590</v>
      </c>
      <c r="V194" s="9">
        <v>3078.02</v>
      </c>
      <c r="X194" s="11">
        <v>-3078.02</v>
      </c>
      <c r="Y194" t="s">
        <v>5590</v>
      </c>
      <c r="Z194" s="10" t="s">
        <v>5590</v>
      </c>
      <c r="AB194" s="8" t="s">
        <v>5590</v>
      </c>
      <c r="AC194" t="s">
        <v>5590</v>
      </c>
      <c r="AD194" t="s">
        <v>5590</v>
      </c>
      <c r="AE194" s="10" t="s">
        <v>5590</v>
      </c>
      <c r="AG194" s="8" t="s">
        <v>5590</v>
      </c>
      <c r="AH194" t="s">
        <v>5590</v>
      </c>
      <c r="AI194" s="10" t="s">
        <v>5590</v>
      </c>
      <c r="AK194" s="8" t="s">
        <v>5590</v>
      </c>
      <c r="AL194" t="s">
        <v>5590</v>
      </c>
      <c r="AM194" t="s">
        <v>5590</v>
      </c>
      <c r="AN194" t="s">
        <v>5590</v>
      </c>
      <c r="AO194" t="s">
        <v>5590</v>
      </c>
      <c r="AP194" t="s">
        <v>5590</v>
      </c>
      <c r="AQ194" t="s">
        <v>5590</v>
      </c>
      <c r="AR194" s="10" t="s">
        <v>5590</v>
      </c>
    </row>
    <row r="195" spans="1:44" ht="16" x14ac:dyDescent="0.2">
      <c r="A195" s="2">
        <v>44926</v>
      </c>
      <c r="B195" t="s">
        <v>370</v>
      </c>
      <c r="C195" s="7">
        <v>3597.71</v>
      </c>
      <c r="D195" t="s">
        <v>104</v>
      </c>
      <c r="E195">
        <v>1730</v>
      </c>
      <c r="F195">
        <v>1705</v>
      </c>
      <c r="G195">
        <v>2108</v>
      </c>
      <c r="J195" t="s">
        <v>5588</v>
      </c>
      <c r="L195" t="s">
        <v>52</v>
      </c>
      <c r="M195" t="s">
        <v>203</v>
      </c>
      <c r="O195" t="s">
        <v>52</v>
      </c>
      <c r="P195" t="s">
        <v>203</v>
      </c>
      <c r="R195" t="s">
        <v>66</v>
      </c>
      <c r="S195" t="s">
        <v>5601</v>
      </c>
      <c r="U195" s="8" t="s">
        <v>5590</v>
      </c>
      <c r="V195" s="9">
        <v>3597.71</v>
      </c>
      <c r="X195" s="8" t="s">
        <v>5590</v>
      </c>
      <c r="Y195" s="7">
        <v>-3597.71</v>
      </c>
      <c r="Z195" s="10" t="s">
        <v>5590</v>
      </c>
      <c r="AB195" s="8" t="s">
        <v>5590</v>
      </c>
      <c r="AC195" t="s">
        <v>5590</v>
      </c>
      <c r="AD195" t="s">
        <v>5590</v>
      </c>
      <c r="AE195" s="10" t="s">
        <v>5590</v>
      </c>
      <c r="AG195" s="8" t="s">
        <v>5590</v>
      </c>
      <c r="AH195" t="s">
        <v>5590</v>
      </c>
      <c r="AI195" s="10" t="s">
        <v>5590</v>
      </c>
      <c r="AK195" s="8" t="s">
        <v>5590</v>
      </c>
      <c r="AL195" t="s">
        <v>5590</v>
      </c>
      <c r="AM195" t="s">
        <v>5590</v>
      </c>
      <c r="AN195" t="s">
        <v>5590</v>
      </c>
      <c r="AO195" t="s">
        <v>5590</v>
      </c>
      <c r="AP195" t="s">
        <v>5590</v>
      </c>
      <c r="AQ195" t="s">
        <v>5590</v>
      </c>
      <c r="AR195" s="10" t="s">
        <v>5590</v>
      </c>
    </row>
    <row r="196" spans="1:44" ht="16" x14ac:dyDescent="0.2">
      <c r="A196" s="2">
        <v>44926</v>
      </c>
      <c r="B196" t="s">
        <v>202</v>
      </c>
      <c r="C196" s="7">
        <v>6103.15</v>
      </c>
      <c r="D196" t="s">
        <v>104</v>
      </c>
      <c r="E196">
        <v>1730</v>
      </c>
      <c r="F196">
        <v>1712</v>
      </c>
      <c r="G196">
        <v>2109</v>
      </c>
      <c r="J196" t="s">
        <v>5588</v>
      </c>
      <c r="L196" t="s">
        <v>52</v>
      </c>
      <c r="M196" t="s">
        <v>203</v>
      </c>
      <c r="O196" t="s">
        <v>52</v>
      </c>
      <c r="P196" t="s">
        <v>203</v>
      </c>
      <c r="R196" t="s">
        <v>66</v>
      </c>
      <c r="S196" t="s">
        <v>5601</v>
      </c>
      <c r="U196" s="8" t="s">
        <v>5590</v>
      </c>
      <c r="V196" s="9">
        <v>6103.15</v>
      </c>
      <c r="X196" s="8" t="s">
        <v>5590</v>
      </c>
      <c r="Y196" t="s">
        <v>5590</v>
      </c>
      <c r="Z196" s="9">
        <v>-6103.15</v>
      </c>
      <c r="AB196" s="8" t="s">
        <v>5590</v>
      </c>
      <c r="AC196" t="s">
        <v>5590</v>
      </c>
      <c r="AD196" t="s">
        <v>5590</v>
      </c>
      <c r="AE196" s="10" t="s">
        <v>5590</v>
      </c>
      <c r="AG196" s="8" t="s">
        <v>5590</v>
      </c>
      <c r="AH196" t="s">
        <v>5590</v>
      </c>
      <c r="AI196" s="10" t="s">
        <v>5590</v>
      </c>
      <c r="AK196" s="8" t="s">
        <v>5590</v>
      </c>
      <c r="AL196" t="s">
        <v>5590</v>
      </c>
      <c r="AM196" t="s">
        <v>5590</v>
      </c>
      <c r="AN196" t="s">
        <v>5590</v>
      </c>
      <c r="AO196" t="s">
        <v>5590</v>
      </c>
      <c r="AP196" t="s">
        <v>5590</v>
      </c>
      <c r="AQ196" t="s">
        <v>5590</v>
      </c>
      <c r="AR196" s="10" t="s">
        <v>5590</v>
      </c>
    </row>
    <row r="197" spans="1:44" ht="16" x14ac:dyDescent="0.2">
      <c r="A197" s="2">
        <v>44926</v>
      </c>
      <c r="B197" t="s">
        <v>202</v>
      </c>
      <c r="C197" s="7">
        <v>2081.0100000000002</v>
      </c>
      <c r="D197" t="s">
        <v>104</v>
      </c>
      <c r="E197">
        <v>1730</v>
      </c>
      <c r="F197">
        <v>1712</v>
      </c>
      <c r="G197">
        <v>2110</v>
      </c>
      <c r="J197" t="s">
        <v>5588</v>
      </c>
      <c r="L197" t="s">
        <v>52</v>
      </c>
      <c r="M197" t="s">
        <v>203</v>
      </c>
      <c r="O197" t="s">
        <v>52</v>
      </c>
      <c r="P197" t="s">
        <v>203</v>
      </c>
      <c r="R197" t="s">
        <v>66</v>
      </c>
      <c r="S197" t="s">
        <v>5601</v>
      </c>
      <c r="U197" s="8" t="s">
        <v>5590</v>
      </c>
      <c r="V197" s="9">
        <v>2081.0100000000002</v>
      </c>
      <c r="X197" s="8" t="s">
        <v>5590</v>
      </c>
      <c r="Y197" t="s">
        <v>5590</v>
      </c>
      <c r="Z197" s="9">
        <v>-2081.0100000000002</v>
      </c>
      <c r="AB197" s="8" t="s">
        <v>5590</v>
      </c>
      <c r="AC197" t="s">
        <v>5590</v>
      </c>
      <c r="AD197" t="s">
        <v>5590</v>
      </c>
      <c r="AE197" s="10" t="s">
        <v>5590</v>
      </c>
      <c r="AG197" s="8" t="s">
        <v>5590</v>
      </c>
      <c r="AH197" t="s">
        <v>5590</v>
      </c>
      <c r="AI197" s="10" t="s">
        <v>5590</v>
      </c>
      <c r="AK197" s="8" t="s">
        <v>5590</v>
      </c>
      <c r="AL197" t="s">
        <v>5590</v>
      </c>
      <c r="AM197" t="s">
        <v>5590</v>
      </c>
      <c r="AN197" t="s">
        <v>5590</v>
      </c>
      <c r="AO197" t="s">
        <v>5590</v>
      </c>
      <c r="AP197" t="s">
        <v>5590</v>
      </c>
      <c r="AQ197" t="s">
        <v>5590</v>
      </c>
      <c r="AR197" s="10" t="s">
        <v>5590</v>
      </c>
    </row>
    <row r="198" spans="1:44" ht="16" x14ac:dyDescent="0.2">
      <c r="A198" s="2">
        <v>44926</v>
      </c>
      <c r="B198" t="s">
        <v>205</v>
      </c>
      <c r="C198" s="7">
        <v>455.07</v>
      </c>
      <c r="D198" t="s">
        <v>104</v>
      </c>
      <c r="E198">
        <v>1730</v>
      </c>
      <c r="F198">
        <v>1700</v>
      </c>
      <c r="G198">
        <v>2111</v>
      </c>
      <c r="J198" t="s">
        <v>5588</v>
      </c>
      <c r="L198" t="s">
        <v>52</v>
      </c>
      <c r="M198" t="s">
        <v>203</v>
      </c>
      <c r="O198" t="s">
        <v>52</v>
      </c>
      <c r="P198" t="s">
        <v>203</v>
      </c>
      <c r="R198" t="s">
        <v>66</v>
      </c>
      <c r="S198" t="s">
        <v>5601</v>
      </c>
      <c r="U198" s="8" t="s">
        <v>5590</v>
      </c>
      <c r="V198" s="9">
        <v>455.07</v>
      </c>
      <c r="X198" s="11">
        <v>-455.07</v>
      </c>
      <c r="Y198" t="s">
        <v>5590</v>
      </c>
      <c r="Z198" s="10" t="s">
        <v>5590</v>
      </c>
      <c r="AB198" s="8" t="s">
        <v>5590</v>
      </c>
      <c r="AC198" t="s">
        <v>5590</v>
      </c>
      <c r="AD198" t="s">
        <v>5590</v>
      </c>
      <c r="AE198" s="10" t="s">
        <v>5590</v>
      </c>
      <c r="AG198" s="8" t="s">
        <v>5590</v>
      </c>
      <c r="AH198" t="s">
        <v>5590</v>
      </c>
      <c r="AI198" s="10" t="s">
        <v>5590</v>
      </c>
      <c r="AK198" s="8" t="s">
        <v>5590</v>
      </c>
      <c r="AL198" t="s">
        <v>5590</v>
      </c>
      <c r="AM198" t="s">
        <v>5590</v>
      </c>
      <c r="AN198" t="s">
        <v>5590</v>
      </c>
      <c r="AO198" t="s">
        <v>5590</v>
      </c>
      <c r="AP198" t="s">
        <v>5590</v>
      </c>
      <c r="AQ198" t="s">
        <v>5590</v>
      </c>
      <c r="AR198" s="10" t="s">
        <v>5590</v>
      </c>
    </row>
    <row r="199" spans="1:44" ht="16" x14ac:dyDescent="0.2">
      <c r="A199" s="2">
        <v>44926</v>
      </c>
      <c r="B199" t="s">
        <v>370</v>
      </c>
      <c r="C199" s="7">
        <v>1382.77</v>
      </c>
      <c r="D199" t="s">
        <v>104</v>
      </c>
      <c r="E199">
        <v>1730</v>
      </c>
      <c r="F199">
        <v>1705</v>
      </c>
      <c r="G199">
        <v>2112</v>
      </c>
      <c r="J199" t="s">
        <v>5588</v>
      </c>
      <c r="L199" t="s">
        <v>52</v>
      </c>
      <c r="M199" t="s">
        <v>203</v>
      </c>
      <c r="O199" t="s">
        <v>52</v>
      </c>
      <c r="P199" t="s">
        <v>203</v>
      </c>
      <c r="R199" t="s">
        <v>66</v>
      </c>
      <c r="S199" t="s">
        <v>5601</v>
      </c>
      <c r="U199" s="8" t="s">
        <v>5590</v>
      </c>
      <c r="V199" s="9">
        <v>1382.77</v>
      </c>
      <c r="X199" s="8" t="s">
        <v>5590</v>
      </c>
      <c r="Y199" s="7">
        <v>-1382.77</v>
      </c>
      <c r="Z199" s="10" t="s">
        <v>5590</v>
      </c>
      <c r="AB199" s="8" t="s">
        <v>5590</v>
      </c>
      <c r="AC199" t="s">
        <v>5590</v>
      </c>
      <c r="AD199" t="s">
        <v>5590</v>
      </c>
      <c r="AE199" s="10" t="s">
        <v>5590</v>
      </c>
      <c r="AG199" s="8" t="s">
        <v>5590</v>
      </c>
      <c r="AH199" t="s">
        <v>5590</v>
      </c>
      <c r="AI199" s="10" t="s">
        <v>5590</v>
      </c>
      <c r="AK199" s="8" t="s">
        <v>5590</v>
      </c>
      <c r="AL199" t="s">
        <v>5590</v>
      </c>
      <c r="AM199" t="s">
        <v>5590</v>
      </c>
      <c r="AN199" t="s">
        <v>5590</v>
      </c>
      <c r="AO199" t="s">
        <v>5590</v>
      </c>
      <c r="AP199" t="s">
        <v>5590</v>
      </c>
      <c r="AQ199" t="s">
        <v>5590</v>
      </c>
      <c r="AR199" s="10" t="s">
        <v>5590</v>
      </c>
    </row>
    <row r="200" spans="1:44" ht="16" x14ac:dyDescent="0.2">
      <c r="A200" s="2">
        <v>44926</v>
      </c>
      <c r="B200" t="s">
        <v>206</v>
      </c>
      <c r="C200" s="7">
        <v>3022.03</v>
      </c>
      <c r="D200" t="s">
        <v>104</v>
      </c>
      <c r="E200">
        <v>2551</v>
      </c>
      <c r="F200">
        <v>1730</v>
      </c>
      <c r="G200">
        <v>2098</v>
      </c>
      <c r="H200" t="s">
        <v>373</v>
      </c>
      <c r="J200" t="s">
        <v>5588</v>
      </c>
      <c r="L200" t="s">
        <v>49</v>
      </c>
      <c r="M200" t="s">
        <v>50</v>
      </c>
      <c r="N200" t="s">
        <v>51</v>
      </c>
      <c r="O200" t="s">
        <v>52</v>
      </c>
      <c r="P200" t="s">
        <v>203</v>
      </c>
      <c r="R200" t="s">
        <v>66</v>
      </c>
      <c r="S200" t="s">
        <v>5601</v>
      </c>
      <c r="U200" s="8" t="s">
        <v>5590</v>
      </c>
      <c r="V200" s="9">
        <v>-3022.03</v>
      </c>
      <c r="X200" s="8" t="s">
        <v>5590</v>
      </c>
      <c r="Y200" t="s">
        <v>5590</v>
      </c>
      <c r="Z200" s="10" t="s">
        <v>5590</v>
      </c>
      <c r="AB200" s="8" t="s">
        <v>5590</v>
      </c>
      <c r="AC200" s="7">
        <v>3022.03</v>
      </c>
      <c r="AD200" t="s">
        <v>5590</v>
      </c>
      <c r="AE200" s="10" t="s">
        <v>5590</v>
      </c>
      <c r="AG200" s="8" t="s">
        <v>5590</v>
      </c>
      <c r="AH200" t="s">
        <v>5590</v>
      </c>
      <c r="AI200" s="10" t="s">
        <v>5590</v>
      </c>
      <c r="AK200" s="8" t="s">
        <v>5590</v>
      </c>
      <c r="AL200" t="s">
        <v>5590</v>
      </c>
      <c r="AM200" t="s">
        <v>5590</v>
      </c>
      <c r="AN200" t="s">
        <v>5590</v>
      </c>
      <c r="AO200" s="7">
        <v>3022.03</v>
      </c>
      <c r="AP200" t="s">
        <v>5590</v>
      </c>
      <c r="AQ200" t="s">
        <v>5590</v>
      </c>
      <c r="AR200" s="10" t="s">
        <v>5590</v>
      </c>
    </row>
    <row r="201" spans="1:44" ht="16" x14ac:dyDescent="0.2">
      <c r="A201" s="2">
        <v>44926</v>
      </c>
      <c r="B201" t="s">
        <v>206</v>
      </c>
      <c r="C201" s="7">
        <v>8337.83</v>
      </c>
      <c r="D201" t="s">
        <v>104</v>
      </c>
      <c r="E201">
        <v>2551</v>
      </c>
      <c r="F201">
        <v>1730</v>
      </c>
      <c r="G201">
        <v>2100</v>
      </c>
      <c r="H201" t="s">
        <v>371</v>
      </c>
      <c r="J201" t="s">
        <v>5588</v>
      </c>
      <c r="L201" t="s">
        <v>49</v>
      </c>
      <c r="M201" t="s">
        <v>50</v>
      </c>
      <c r="N201" t="s">
        <v>51</v>
      </c>
      <c r="O201" t="s">
        <v>52</v>
      </c>
      <c r="P201" t="s">
        <v>203</v>
      </c>
      <c r="R201" t="s">
        <v>66</v>
      </c>
      <c r="S201" t="s">
        <v>5601</v>
      </c>
      <c r="U201" s="8" t="s">
        <v>5590</v>
      </c>
      <c r="V201" s="9">
        <v>-8337.83</v>
      </c>
      <c r="X201" s="8" t="s">
        <v>5590</v>
      </c>
      <c r="Y201" t="s">
        <v>5590</v>
      </c>
      <c r="Z201" s="10" t="s">
        <v>5590</v>
      </c>
      <c r="AB201" s="8" t="s">
        <v>5590</v>
      </c>
      <c r="AC201" s="7">
        <v>8337.83</v>
      </c>
      <c r="AD201" t="s">
        <v>5590</v>
      </c>
      <c r="AE201" s="10" t="s">
        <v>5590</v>
      </c>
      <c r="AG201" s="8" t="s">
        <v>5590</v>
      </c>
      <c r="AH201" t="s">
        <v>5590</v>
      </c>
      <c r="AI201" s="10" t="s">
        <v>5590</v>
      </c>
      <c r="AK201" s="8" t="s">
        <v>5590</v>
      </c>
      <c r="AL201" t="s">
        <v>5590</v>
      </c>
      <c r="AM201" t="s">
        <v>5590</v>
      </c>
      <c r="AN201" t="s">
        <v>5590</v>
      </c>
      <c r="AO201" s="7">
        <v>8337.83</v>
      </c>
      <c r="AP201" t="s">
        <v>5590</v>
      </c>
      <c r="AQ201" t="s">
        <v>5590</v>
      </c>
      <c r="AR201" s="10" t="s">
        <v>5590</v>
      </c>
    </row>
    <row r="202" spans="1:44" ht="16" x14ac:dyDescent="0.2">
      <c r="A202" s="2">
        <v>44926</v>
      </c>
      <c r="B202" t="s">
        <v>206</v>
      </c>
      <c r="C202" s="7">
        <v>2250.6999999999998</v>
      </c>
      <c r="D202" t="s">
        <v>104</v>
      </c>
      <c r="E202">
        <v>2551</v>
      </c>
      <c r="F202">
        <v>1730</v>
      </c>
      <c r="G202">
        <v>2103</v>
      </c>
      <c r="H202" t="s">
        <v>372</v>
      </c>
      <c r="J202" t="s">
        <v>5588</v>
      </c>
      <c r="L202" t="s">
        <v>49</v>
      </c>
      <c r="M202" t="s">
        <v>50</v>
      </c>
      <c r="N202" t="s">
        <v>51</v>
      </c>
      <c r="O202" t="s">
        <v>52</v>
      </c>
      <c r="P202" t="s">
        <v>203</v>
      </c>
      <c r="R202" t="s">
        <v>66</v>
      </c>
      <c r="S202" t="s">
        <v>5601</v>
      </c>
      <c r="U202" s="8" t="s">
        <v>5590</v>
      </c>
      <c r="V202" s="9">
        <v>-2250.6999999999998</v>
      </c>
      <c r="X202" s="8" t="s">
        <v>5590</v>
      </c>
      <c r="Y202" t="s">
        <v>5590</v>
      </c>
      <c r="Z202" s="10" t="s">
        <v>5590</v>
      </c>
      <c r="AB202" s="8" t="s">
        <v>5590</v>
      </c>
      <c r="AC202" s="7">
        <v>2250.6999999999998</v>
      </c>
      <c r="AD202" t="s">
        <v>5590</v>
      </c>
      <c r="AE202" s="10" t="s">
        <v>5590</v>
      </c>
      <c r="AG202" s="8" t="s">
        <v>5590</v>
      </c>
      <c r="AH202" t="s">
        <v>5590</v>
      </c>
      <c r="AI202" s="10" t="s">
        <v>5590</v>
      </c>
      <c r="AK202" s="8" t="s">
        <v>5590</v>
      </c>
      <c r="AL202" t="s">
        <v>5590</v>
      </c>
      <c r="AM202" t="s">
        <v>5590</v>
      </c>
      <c r="AN202" t="s">
        <v>5590</v>
      </c>
      <c r="AO202" s="7">
        <v>2250.6999999999998</v>
      </c>
      <c r="AP202" t="s">
        <v>5590</v>
      </c>
      <c r="AQ202" t="s">
        <v>5590</v>
      </c>
      <c r="AR202" s="10" t="s">
        <v>5590</v>
      </c>
    </row>
    <row r="203" spans="1:44" ht="16" x14ac:dyDescent="0.2">
      <c r="A203" s="2">
        <v>44926</v>
      </c>
      <c r="B203" t="s">
        <v>204</v>
      </c>
      <c r="C203" s="7">
        <v>700.95</v>
      </c>
      <c r="D203" t="s">
        <v>104</v>
      </c>
      <c r="E203">
        <v>2555</v>
      </c>
      <c r="F203">
        <v>1730</v>
      </c>
      <c r="G203">
        <v>2099</v>
      </c>
      <c r="H203" t="s">
        <v>373</v>
      </c>
      <c r="J203" t="s">
        <v>5588</v>
      </c>
      <c r="L203" t="s">
        <v>49</v>
      </c>
      <c r="M203" t="s">
        <v>50</v>
      </c>
      <c r="N203" t="s">
        <v>51</v>
      </c>
      <c r="O203" t="s">
        <v>52</v>
      </c>
      <c r="P203" t="s">
        <v>203</v>
      </c>
      <c r="R203" t="s">
        <v>66</v>
      </c>
      <c r="S203" t="s">
        <v>5601</v>
      </c>
      <c r="U203" s="8" t="s">
        <v>5590</v>
      </c>
      <c r="V203" s="9">
        <v>-700.95</v>
      </c>
      <c r="X203" s="8" t="s">
        <v>5590</v>
      </c>
      <c r="Y203" t="s">
        <v>5590</v>
      </c>
      <c r="Z203" s="10" t="s">
        <v>5590</v>
      </c>
      <c r="AB203" s="8" t="s">
        <v>5590</v>
      </c>
      <c r="AC203" t="s">
        <v>5590</v>
      </c>
      <c r="AD203" s="7">
        <v>700.95</v>
      </c>
      <c r="AE203" s="10" t="s">
        <v>5590</v>
      </c>
      <c r="AG203" s="8" t="s">
        <v>5590</v>
      </c>
      <c r="AH203" t="s">
        <v>5590</v>
      </c>
      <c r="AI203" s="10" t="s">
        <v>5590</v>
      </c>
      <c r="AK203" s="8" t="s">
        <v>5590</v>
      </c>
      <c r="AL203" t="s">
        <v>5590</v>
      </c>
      <c r="AM203" t="s">
        <v>5590</v>
      </c>
      <c r="AN203" t="s">
        <v>5590</v>
      </c>
      <c r="AO203" s="7">
        <v>700.95</v>
      </c>
      <c r="AP203" t="s">
        <v>5590</v>
      </c>
      <c r="AQ203" t="s">
        <v>5590</v>
      </c>
      <c r="AR203" s="10" t="s">
        <v>5590</v>
      </c>
    </row>
    <row r="204" spans="1:44" ht="16" x14ac:dyDescent="0.2">
      <c r="A204" s="2">
        <v>44926</v>
      </c>
      <c r="B204" t="s">
        <v>204</v>
      </c>
      <c r="C204" s="7">
        <v>1386.7</v>
      </c>
      <c r="D204" t="s">
        <v>104</v>
      </c>
      <c r="E204">
        <v>2555</v>
      </c>
      <c r="F204">
        <v>1730</v>
      </c>
      <c r="G204">
        <v>2101</v>
      </c>
      <c r="H204" t="s">
        <v>371</v>
      </c>
      <c r="J204" t="s">
        <v>5588</v>
      </c>
      <c r="L204" t="s">
        <v>49</v>
      </c>
      <c r="M204" t="s">
        <v>50</v>
      </c>
      <c r="N204" t="s">
        <v>51</v>
      </c>
      <c r="O204" t="s">
        <v>52</v>
      </c>
      <c r="P204" t="s">
        <v>203</v>
      </c>
      <c r="R204" t="s">
        <v>66</v>
      </c>
      <c r="S204" t="s">
        <v>5601</v>
      </c>
      <c r="U204" s="8" t="s">
        <v>5590</v>
      </c>
      <c r="V204" s="9">
        <v>-1386.7</v>
      </c>
      <c r="X204" s="8" t="s">
        <v>5590</v>
      </c>
      <c r="Y204" t="s">
        <v>5590</v>
      </c>
      <c r="Z204" s="10" t="s">
        <v>5590</v>
      </c>
      <c r="AB204" s="8" t="s">
        <v>5590</v>
      </c>
      <c r="AC204" t="s">
        <v>5590</v>
      </c>
      <c r="AD204" s="7">
        <v>1386.7</v>
      </c>
      <c r="AE204" s="10" t="s">
        <v>5590</v>
      </c>
      <c r="AG204" s="8" t="s">
        <v>5590</v>
      </c>
      <c r="AH204" t="s">
        <v>5590</v>
      </c>
      <c r="AI204" s="10" t="s">
        <v>5590</v>
      </c>
      <c r="AK204" s="8" t="s">
        <v>5590</v>
      </c>
      <c r="AL204" t="s">
        <v>5590</v>
      </c>
      <c r="AM204" t="s">
        <v>5590</v>
      </c>
      <c r="AN204" t="s">
        <v>5590</v>
      </c>
      <c r="AO204" s="7">
        <v>1386.7</v>
      </c>
      <c r="AP204" t="s">
        <v>5590</v>
      </c>
      <c r="AQ204" t="s">
        <v>5590</v>
      </c>
      <c r="AR204" s="10" t="s">
        <v>5590</v>
      </c>
    </row>
    <row r="205" spans="1:44" ht="16" x14ac:dyDescent="0.2">
      <c r="A205" s="2">
        <v>44926</v>
      </c>
      <c r="B205" t="s">
        <v>204</v>
      </c>
      <c r="C205" s="7">
        <v>522.96</v>
      </c>
      <c r="D205" t="s">
        <v>104</v>
      </c>
      <c r="E205">
        <v>2555</v>
      </c>
      <c r="F205">
        <v>1730</v>
      </c>
      <c r="G205">
        <v>2104</v>
      </c>
      <c r="H205" t="s">
        <v>372</v>
      </c>
      <c r="J205" t="s">
        <v>5588</v>
      </c>
      <c r="L205" t="s">
        <v>49</v>
      </c>
      <c r="M205" t="s">
        <v>50</v>
      </c>
      <c r="N205" t="s">
        <v>51</v>
      </c>
      <c r="O205" t="s">
        <v>52</v>
      </c>
      <c r="P205" t="s">
        <v>203</v>
      </c>
      <c r="R205" t="s">
        <v>66</v>
      </c>
      <c r="S205" t="s">
        <v>5601</v>
      </c>
      <c r="U205" s="8" t="s">
        <v>5590</v>
      </c>
      <c r="V205" s="9">
        <v>-522.96</v>
      </c>
      <c r="X205" s="8" t="s">
        <v>5590</v>
      </c>
      <c r="Y205" t="s">
        <v>5590</v>
      </c>
      <c r="Z205" s="10" t="s">
        <v>5590</v>
      </c>
      <c r="AB205" s="8" t="s">
        <v>5590</v>
      </c>
      <c r="AC205" t="s">
        <v>5590</v>
      </c>
      <c r="AD205" s="7">
        <v>522.96</v>
      </c>
      <c r="AE205" s="10" t="s">
        <v>5590</v>
      </c>
      <c r="AG205" s="8" t="s">
        <v>5590</v>
      </c>
      <c r="AH205" t="s">
        <v>5590</v>
      </c>
      <c r="AI205" s="10" t="s">
        <v>5590</v>
      </c>
      <c r="AK205" s="8" t="s">
        <v>5590</v>
      </c>
      <c r="AL205" t="s">
        <v>5590</v>
      </c>
      <c r="AM205" t="s">
        <v>5590</v>
      </c>
      <c r="AN205" t="s">
        <v>5590</v>
      </c>
      <c r="AO205" s="7">
        <v>522.96</v>
      </c>
      <c r="AP205" t="s">
        <v>5590</v>
      </c>
      <c r="AQ205" t="s">
        <v>5590</v>
      </c>
      <c r="AR205" s="10" t="s">
        <v>5590</v>
      </c>
    </row>
    <row r="206" spans="1:44" ht="16" x14ac:dyDescent="0.2">
      <c r="A206" s="2">
        <v>44926</v>
      </c>
      <c r="B206" t="s">
        <v>1699</v>
      </c>
      <c r="C206" s="7">
        <v>158.99</v>
      </c>
      <c r="D206" t="s">
        <v>104</v>
      </c>
      <c r="E206">
        <v>6700</v>
      </c>
      <c r="F206">
        <v>1730</v>
      </c>
      <c r="G206">
        <v>2094</v>
      </c>
      <c r="H206" t="s">
        <v>970</v>
      </c>
      <c r="J206" t="s">
        <v>5588</v>
      </c>
      <c r="L206" t="s">
        <v>49</v>
      </c>
      <c r="M206" t="s">
        <v>50</v>
      </c>
      <c r="N206" t="s">
        <v>799</v>
      </c>
      <c r="O206" t="s">
        <v>52</v>
      </c>
      <c r="P206" t="s">
        <v>203</v>
      </c>
      <c r="R206" t="s">
        <v>66</v>
      </c>
      <c r="S206" t="s">
        <v>5601</v>
      </c>
      <c r="U206" s="8" t="s">
        <v>5590</v>
      </c>
      <c r="V206" s="9">
        <v>-158.99</v>
      </c>
      <c r="X206" s="8" t="s">
        <v>5590</v>
      </c>
      <c r="Y206" t="s">
        <v>5590</v>
      </c>
      <c r="Z206" s="10" t="s">
        <v>5590</v>
      </c>
      <c r="AB206" s="8" t="s">
        <v>5590</v>
      </c>
      <c r="AC206" t="s">
        <v>5590</v>
      </c>
      <c r="AD206" t="s">
        <v>5590</v>
      </c>
      <c r="AE206" s="10" t="s">
        <v>5590</v>
      </c>
      <c r="AG206" s="11">
        <v>158.99</v>
      </c>
      <c r="AH206" t="s">
        <v>5590</v>
      </c>
      <c r="AI206" s="10" t="s">
        <v>5590</v>
      </c>
      <c r="AK206" s="8" t="s">
        <v>5590</v>
      </c>
      <c r="AL206" s="7">
        <v>158.99</v>
      </c>
      <c r="AM206" t="s">
        <v>5590</v>
      </c>
      <c r="AN206" t="s">
        <v>5590</v>
      </c>
      <c r="AO206" t="s">
        <v>5590</v>
      </c>
      <c r="AP206" t="s">
        <v>5590</v>
      </c>
      <c r="AQ206" t="s">
        <v>5590</v>
      </c>
      <c r="AR206" s="10" t="s">
        <v>5590</v>
      </c>
    </row>
    <row r="207" spans="1:44" ht="16" x14ac:dyDescent="0.2">
      <c r="A207" s="2">
        <v>44926</v>
      </c>
      <c r="B207" t="s">
        <v>206</v>
      </c>
      <c r="C207" s="7">
        <v>240.66</v>
      </c>
      <c r="D207" t="s">
        <v>104</v>
      </c>
      <c r="E207">
        <v>6700</v>
      </c>
      <c r="F207">
        <v>1730</v>
      </c>
      <c r="G207">
        <v>2096</v>
      </c>
      <c r="H207" t="s">
        <v>967</v>
      </c>
      <c r="J207" t="s">
        <v>5588</v>
      </c>
      <c r="L207" t="s">
        <v>49</v>
      </c>
      <c r="M207" t="s">
        <v>50</v>
      </c>
      <c r="N207" t="s">
        <v>799</v>
      </c>
      <c r="O207" t="s">
        <v>52</v>
      </c>
      <c r="P207" t="s">
        <v>203</v>
      </c>
      <c r="R207" t="s">
        <v>66</v>
      </c>
      <c r="S207" t="s">
        <v>5601</v>
      </c>
      <c r="U207" s="8" t="s">
        <v>5590</v>
      </c>
      <c r="V207" s="9">
        <v>-240.66</v>
      </c>
      <c r="X207" s="8" t="s">
        <v>5590</v>
      </c>
      <c r="Y207" t="s">
        <v>5590</v>
      </c>
      <c r="Z207" s="10" t="s">
        <v>5590</v>
      </c>
      <c r="AB207" s="8" t="s">
        <v>5590</v>
      </c>
      <c r="AC207" t="s">
        <v>5590</v>
      </c>
      <c r="AD207" t="s">
        <v>5590</v>
      </c>
      <c r="AE207" s="10" t="s">
        <v>5590</v>
      </c>
      <c r="AG207" s="11">
        <v>240.66</v>
      </c>
      <c r="AH207" t="s">
        <v>5590</v>
      </c>
      <c r="AI207" s="10" t="s">
        <v>5590</v>
      </c>
      <c r="AK207" s="8" t="s">
        <v>5590</v>
      </c>
      <c r="AL207" s="7">
        <v>240.66</v>
      </c>
      <c r="AM207" t="s">
        <v>5590</v>
      </c>
      <c r="AN207" t="s">
        <v>5590</v>
      </c>
      <c r="AO207" t="s">
        <v>5590</v>
      </c>
      <c r="AP207" t="s">
        <v>5590</v>
      </c>
      <c r="AQ207" t="s">
        <v>5590</v>
      </c>
      <c r="AR207" s="10" t="s">
        <v>5590</v>
      </c>
    </row>
    <row r="208" spans="1:44" ht="16" x14ac:dyDescent="0.2">
      <c r="A208" s="2">
        <v>44926</v>
      </c>
      <c r="B208" t="s">
        <v>204</v>
      </c>
      <c r="C208" s="7">
        <v>36.880000000000003</v>
      </c>
      <c r="D208" t="s">
        <v>104</v>
      </c>
      <c r="E208">
        <v>6750</v>
      </c>
      <c r="F208">
        <v>1730</v>
      </c>
      <c r="G208">
        <v>2095</v>
      </c>
      <c r="H208" t="s">
        <v>970</v>
      </c>
      <c r="J208" t="s">
        <v>5588</v>
      </c>
      <c r="L208" t="s">
        <v>49</v>
      </c>
      <c r="M208" t="s">
        <v>50</v>
      </c>
      <c r="N208" t="s">
        <v>799</v>
      </c>
      <c r="O208" t="s">
        <v>52</v>
      </c>
      <c r="P208" t="s">
        <v>203</v>
      </c>
      <c r="R208" t="s">
        <v>66</v>
      </c>
      <c r="S208" t="s">
        <v>5601</v>
      </c>
      <c r="U208" s="8" t="s">
        <v>5590</v>
      </c>
      <c r="V208" s="9">
        <v>-36.880000000000003</v>
      </c>
      <c r="X208" s="8" t="s">
        <v>5590</v>
      </c>
      <c r="Y208" t="s">
        <v>5590</v>
      </c>
      <c r="Z208" s="10" t="s">
        <v>5590</v>
      </c>
      <c r="AB208" s="8" t="s">
        <v>5590</v>
      </c>
      <c r="AC208" t="s">
        <v>5590</v>
      </c>
      <c r="AD208" t="s">
        <v>5590</v>
      </c>
      <c r="AE208" s="10" t="s">
        <v>5590</v>
      </c>
      <c r="AG208" s="8" t="s">
        <v>5590</v>
      </c>
      <c r="AH208" s="7">
        <v>36.880000000000003</v>
      </c>
      <c r="AI208" s="10" t="s">
        <v>5590</v>
      </c>
      <c r="AK208" s="8" t="s">
        <v>5590</v>
      </c>
      <c r="AL208" s="7">
        <v>36.880000000000003</v>
      </c>
      <c r="AM208" t="s">
        <v>5590</v>
      </c>
      <c r="AN208" t="s">
        <v>5590</v>
      </c>
      <c r="AO208" t="s">
        <v>5590</v>
      </c>
      <c r="AP208" t="s">
        <v>5590</v>
      </c>
      <c r="AQ208" t="s">
        <v>5590</v>
      </c>
      <c r="AR208" s="10" t="s">
        <v>5590</v>
      </c>
    </row>
    <row r="209" spans="1:44" ht="16" x14ac:dyDescent="0.2">
      <c r="A209" s="2">
        <v>44926</v>
      </c>
      <c r="B209" t="s">
        <v>204</v>
      </c>
      <c r="C209" s="7">
        <v>40.03</v>
      </c>
      <c r="D209" t="s">
        <v>104</v>
      </c>
      <c r="E209">
        <v>6750</v>
      </c>
      <c r="F209">
        <v>1730</v>
      </c>
      <c r="G209">
        <v>2097</v>
      </c>
      <c r="H209" t="s">
        <v>967</v>
      </c>
      <c r="J209" t="s">
        <v>5588</v>
      </c>
      <c r="L209" t="s">
        <v>49</v>
      </c>
      <c r="M209" t="s">
        <v>50</v>
      </c>
      <c r="N209" t="s">
        <v>799</v>
      </c>
      <c r="O209" t="s">
        <v>52</v>
      </c>
      <c r="P209" t="s">
        <v>203</v>
      </c>
      <c r="R209" t="s">
        <v>66</v>
      </c>
      <c r="S209" t="s">
        <v>5601</v>
      </c>
      <c r="U209" s="8" t="s">
        <v>5590</v>
      </c>
      <c r="V209" s="9">
        <v>-40.03</v>
      </c>
      <c r="X209" s="8" t="s">
        <v>5590</v>
      </c>
      <c r="Y209" t="s">
        <v>5590</v>
      </c>
      <c r="Z209" s="10" t="s">
        <v>5590</v>
      </c>
      <c r="AB209" s="8" t="s">
        <v>5590</v>
      </c>
      <c r="AC209" t="s">
        <v>5590</v>
      </c>
      <c r="AD209" t="s">
        <v>5590</v>
      </c>
      <c r="AE209" s="10" t="s">
        <v>5590</v>
      </c>
      <c r="AG209" s="8" t="s">
        <v>5590</v>
      </c>
      <c r="AH209" s="7">
        <v>40.03</v>
      </c>
      <c r="AI209" s="10" t="s">
        <v>5590</v>
      </c>
      <c r="AK209" s="8" t="s">
        <v>5590</v>
      </c>
      <c r="AL209" s="7">
        <v>40.03</v>
      </c>
      <c r="AM209" t="s">
        <v>5590</v>
      </c>
      <c r="AN209" t="s">
        <v>5590</v>
      </c>
      <c r="AO209" t="s">
        <v>5590</v>
      </c>
      <c r="AP209" t="s">
        <v>5590</v>
      </c>
      <c r="AQ209" t="s">
        <v>5590</v>
      </c>
      <c r="AR209" s="10" t="s">
        <v>5590</v>
      </c>
    </row>
    <row r="210" spans="1:44" ht="16" x14ac:dyDescent="0.2">
      <c r="A210" s="2">
        <v>44939</v>
      </c>
      <c r="B210" t="s">
        <v>215</v>
      </c>
      <c r="C210" s="7">
        <v>3533.09</v>
      </c>
      <c r="D210" t="s">
        <v>48</v>
      </c>
      <c r="E210">
        <v>1700</v>
      </c>
      <c r="F210">
        <v>940</v>
      </c>
      <c r="G210">
        <v>2081</v>
      </c>
      <c r="I210" t="s">
        <v>1840</v>
      </c>
      <c r="J210" t="s">
        <v>1841</v>
      </c>
      <c r="K210" t="s">
        <v>1840</v>
      </c>
      <c r="L210" t="s">
        <v>52</v>
      </c>
      <c r="M210" t="s">
        <v>203</v>
      </c>
      <c r="O210" t="s">
        <v>52</v>
      </c>
      <c r="P210" t="s">
        <v>53</v>
      </c>
      <c r="R210" t="s">
        <v>66</v>
      </c>
      <c r="S210" t="s">
        <v>5601</v>
      </c>
      <c r="U210" s="8" t="s">
        <v>5590</v>
      </c>
      <c r="V210" s="10" t="s">
        <v>5590</v>
      </c>
      <c r="X210" s="11">
        <v>3533.09</v>
      </c>
      <c r="Y210" t="s">
        <v>5590</v>
      </c>
      <c r="Z210" s="10" t="s">
        <v>5590</v>
      </c>
      <c r="AB210" s="8" t="s">
        <v>5590</v>
      </c>
      <c r="AC210" t="s">
        <v>5590</v>
      </c>
      <c r="AD210" t="s">
        <v>5590</v>
      </c>
      <c r="AE210" s="10" t="s">
        <v>5590</v>
      </c>
      <c r="AG210" s="8" t="s">
        <v>5590</v>
      </c>
      <c r="AH210" t="s">
        <v>5590</v>
      </c>
      <c r="AI210" s="10" t="s">
        <v>5590</v>
      </c>
      <c r="AK210" s="8" t="s">
        <v>5590</v>
      </c>
      <c r="AL210" t="s">
        <v>5590</v>
      </c>
      <c r="AM210" t="s">
        <v>5590</v>
      </c>
      <c r="AN210" t="s">
        <v>5590</v>
      </c>
      <c r="AO210" t="s">
        <v>5590</v>
      </c>
      <c r="AP210" t="s">
        <v>5590</v>
      </c>
      <c r="AQ210" t="s">
        <v>5590</v>
      </c>
      <c r="AR210" s="10" t="s">
        <v>5590</v>
      </c>
    </row>
    <row r="211" spans="1:44" ht="16" x14ac:dyDescent="0.2">
      <c r="B211" t="s">
        <v>5591</v>
      </c>
      <c r="U211" s="11">
        <f>SUM(U188:U210)</f>
        <v>135.04</v>
      </c>
      <c r="V211" s="9">
        <f>SUM(V188:V210)</f>
        <v>-7.460698725481052E-13</v>
      </c>
      <c r="X211" s="11">
        <f>SUM(X188:X210)</f>
        <v>0</v>
      </c>
      <c r="Y211" s="12">
        <f>SUM(Y188:Y210)</f>
        <v>0</v>
      </c>
      <c r="Z211" s="9">
        <f>SUM(Z188:Z210)</f>
        <v>0</v>
      </c>
      <c r="AB211" s="11">
        <f>SUM(AB188:AB210)</f>
        <v>0</v>
      </c>
      <c r="AC211" s="12">
        <f>SUM(AC188:AC210)</f>
        <v>13610.560000000001</v>
      </c>
      <c r="AD211" s="12">
        <f>SUM(AD188:AD210)</f>
        <v>2610.61</v>
      </c>
      <c r="AE211" s="9">
        <f>SUM(AE188:AE210)</f>
        <v>0</v>
      </c>
      <c r="AG211" s="11">
        <f>SUM(AG188:AG210)</f>
        <v>399.65</v>
      </c>
      <c r="AH211" s="12">
        <f>SUM(AH188:AH210)</f>
        <v>76.91</v>
      </c>
      <c r="AI211" s="9">
        <f>SUM(AI188:AI210)</f>
        <v>0</v>
      </c>
      <c r="AK211" s="11">
        <f t="shared" ref="AK211:AR211" si="10">SUM(AK188:AK210)</f>
        <v>0</v>
      </c>
      <c r="AL211" s="12">
        <f t="shared" si="10"/>
        <v>476.55999999999995</v>
      </c>
      <c r="AM211" s="12">
        <f t="shared" si="10"/>
        <v>0</v>
      </c>
      <c r="AN211" s="12">
        <f t="shared" si="10"/>
        <v>0</v>
      </c>
      <c r="AO211" s="12">
        <f t="shared" si="10"/>
        <v>16356.21</v>
      </c>
      <c r="AP211" s="12">
        <f t="shared" si="10"/>
        <v>0</v>
      </c>
      <c r="AQ211" s="12">
        <f t="shared" si="10"/>
        <v>0</v>
      </c>
      <c r="AR211" s="9">
        <f t="shared" si="10"/>
        <v>0</v>
      </c>
    </row>
    <row r="212" spans="1:44" ht="16" x14ac:dyDescent="0.2">
      <c r="B212" s="3" t="s">
        <v>5592</v>
      </c>
      <c r="U212" s="13">
        <f>U211+U186</f>
        <v>135.04</v>
      </c>
      <c r="V212" s="14">
        <f>V211+V186</f>
        <v>-9.9973362921446096E-12</v>
      </c>
      <c r="X212" s="13">
        <f>X211+X186</f>
        <v>0</v>
      </c>
      <c r="Y212" s="15">
        <f>Y211+Y186</f>
        <v>0</v>
      </c>
      <c r="Z212" s="14">
        <f>Z211+Z186</f>
        <v>0</v>
      </c>
      <c r="AB212" s="8"/>
      <c r="AE212" s="10"/>
      <c r="AG212" s="8"/>
      <c r="AI212" s="10"/>
      <c r="AK212" s="8"/>
      <c r="AR212" s="10"/>
    </row>
    <row r="213" spans="1:44" x14ac:dyDescent="0.2">
      <c r="U213" s="8"/>
      <c r="V213" s="10"/>
      <c r="X213" s="8"/>
      <c r="Z213" s="10"/>
      <c r="AB213" s="8"/>
      <c r="AE213" s="10"/>
      <c r="AG213" s="8"/>
      <c r="AI213" s="10"/>
      <c r="AK213" s="8"/>
      <c r="AR213" s="10"/>
    </row>
    <row r="214" spans="1:44" ht="16" x14ac:dyDescent="0.2">
      <c r="A214" s="2">
        <v>44949</v>
      </c>
      <c r="B214" t="s">
        <v>1889</v>
      </c>
      <c r="C214" s="7">
        <v>6307.99</v>
      </c>
      <c r="D214" t="s">
        <v>48</v>
      </c>
      <c r="E214">
        <v>1712</v>
      </c>
      <c r="F214">
        <v>940</v>
      </c>
      <c r="G214">
        <v>2130</v>
      </c>
      <c r="I214" t="s">
        <v>1891</v>
      </c>
      <c r="J214" t="s">
        <v>1892</v>
      </c>
      <c r="K214" t="s">
        <v>1891</v>
      </c>
      <c r="L214" t="s">
        <v>52</v>
      </c>
      <c r="M214" t="s">
        <v>203</v>
      </c>
      <c r="O214" t="s">
        <v>52</v>
      </c>
      <c r="P214" t="s">
        <v>53</v>
      </c>
      <c r="R214" t="s">
        <v>66</v>
      </c>
      <c r="S214" t="s">
        <v>1991</v>
      </c>
      <c r="U214" s="8" t="s">
        <v>5590</v>
      </c>
      <c r="V214" s="10" t="s">
        <v>5590</v>
      </c>
      <c r="X214" s="8" t="s">
        <v>5590</v>
      </c>
      <c r="Y214" t="s">
        <v>5590</v>
      </c>
      <c r="Z214" s="9">
        <v>6307.99</v>
      </c>
      <c r="AB214" s="8" t="s">
        <v>5590</v>
      </c>
      <c r="AC214" t="s">
        <v>5590</v>
      </c>
      <c r="AD214" t="s">
        <v>5590</v>
      </c>
      <c r="AE214" s="10" t="s">
        <v>5590</v>
      </c>
      <c r="AG214" s="8" t="s">
        <v>5590</v>
      </c>
      <c r="AH214" t="s">
        <v>5590</v>
      </c>
      <c r="AI214" s="10" t="s">
        <v>5590</v>
      </c>
      <c r="AK214" s="8" t="s">
        <v>5590</v>
      </c>
      <c r="AL214" t="s">
        <v>5590</v>
      </c>
      <c r="AM214" t="s">
        <v>5590</v>
      </c>
      <c r="AN214" t="s">
        <v>5590</v>
      </c>
      <c r="AO214" t="s">
        <v>5590</v>
      </c>
      <c r="AP214" t="s">
        <v>5590</v>
      </c>
      <c r="AQ214" t="s">
        <v>5590</v>
      </c>
      <c r="AR214" s="10" t="s">
        <v>5590</v>
      </c>
    </row>
    <row r="215" spans="1:44" ht="16" x14ac:dyDescent="0.2">
      <c r="A215" s="2">
        <v>44950</v>
      </c>
      <c r="B215" t="s">
        <v>1908</v>
      </c>
      <c r="C215" s="7">
        <v>90.03</v>
      </c>
      <c r="D215" t="s">
        <v>104</v>
      </c>
      <c r="E215">
        <v>940</v>
      </c>
      <c r="F215">
        <v>703</v>
      </c>
      <c r="G215">
        <v>2273</v>
      </c>
      <c r="I215" t="s">
        <v>1910</v>
      </c>
      <c r="J215" t="s">
        <v>1911</v>
      </c>
      <c r="K215" t="s">
        <v>1910</v>
      </c>
      <c r="L215" t="s">
        <v>52</v>
      </c>
      <c r="M215" t="s">
        <v>53</v>
      </c>
      <c r="O215" t="s">
        <v>52</v>
      </c>
      <c r="P215" t="s">
        <v>53</v>
      </c>
      <c r="R215" t="s">
        <v>66</v>
      </c>
      <c r="S215" t="s">
        <v>1991</v>
      </c>
      <c r="U215" s="11">
        <v>-90.03</v>
      </c>
      <c r="V215" s="10" t="s">
        <v>5590</v>
      </c>
      <c r="X215" s="8" t="s">
        <v>5590</v>
      </c>
      <c r="Y215" t="s">
        <v>5590</v>
      </c>
      <c r="Z215" s="10" t="s">
        <v>5590</v>
      </c>
      <c r="AB215" s="8" t="s">
        <v>5590</v>
      </c>
      <c r="AC215" t="s">
        <v>5590</v>
      </c>
      <c r="AD215" t="s">
        <v>5590</v>
      </c>
      <c r="AE215" s="10" t="s">
        <v>5590</v>
      </c>
      <c r="AG215" s="8" t="s">
        <v>5590</v>
      </c>
      <c r="AH215" t="s">
        <v>5590</v>
      </c>
      <c r="AI215" s="10" t="s">
        <v>5590</v>
      </c>
      <c r="AK215" s="8" t="s">
        <v>5590</v>
      </c>
      <c r="AL215" t="s">
        <v>5590</v>
      </c>
      <c r="AM215" t="s">
        <v>5590</v>
      </c>
      <c r="AN215" t="s">
        <v>5590</v>
      </c>
      <c r="AO215" t="s">
        <v>5590</v>
      </c>
      <c r="AP215" t="s">
        <v>5590</v>
      </c>
      <c r="AQ215" t="s">
        <v>5590</v>
      </c>
      <c r="AR215" s="10" t="s">
        <v>5590</v>
      </c>
    </row>
    <row r="216" spans="1:44" ht="16" x14ac:dyDescent="0.2">
      <c r="A216" s="2">
        <v>44950</v>
      </c>
      <c r="B216" t="s">
        <v>1908</v>
      </c>
      <c r="C216" s="7">
        <v>45.01</v>
      </c>
      <c r="D216" t="s">
        <v>104</v>
      </c>
      <c r="E216">
        <v>940</v>
      </c>
      <c r="F216">
        <v>703</v>
      </c>
      <c r="G216">
        <v>2274</v>
      </c>
      <c r="I216" t="s">
        <v>1913</v>
      </c>
      <c r="J216" t="s">
        <v>1914</v>
      </c>
      <c r="K216" t="s">
        <v>1913</v>
      </c>
      <c r="L216" t="s">
        <v>52</v>
      </c>
      <c r="M216" t="s">
        <v>53</v>
      </c>
      <c r="O216" t="s">
        <v>52</v>
      </c>
      <c r="P216" t="s">
        <v>53</v>
      </c>
      <c r="R216" t="s">
        <v>66</v>
      </c>
      <c r="S216" t="s">
        <v>1991</v>
      </c>
      <c r="U216" s="11">
        <v>-45.01</v>
      </c>
      <c r="V216" s="10" t="s">
        <v>5590</v>
      </c>
      <c r="X216" s="8" t="s">
        <v>5590</v>
      </c>
      <c r="Y216" t="s">
        <v>5590</v>
      </c>
      <c r="Z216" s="10" t="s">
        <v>5590</v>
      </c>
      <c r="AB216" s="8" t="s">
        <v>5590</v>
      </c>
      <c r="AC216" t="s">
        <v>5590</v>
      </c>
      <c r="AD216" t="s">
        <v>5590</v>
      </c>
      <c r="AE216" s="10" t="s">
        <v>5590</v>
      </c>
      <c r="AG216" s="8" t="s">
        <v>5590</v>
      </c>
      <c r="AH216" t="s">
        <v>5590</v>
      </c>
      <c r="AI216" s="10" t="s">
        <v>5590</v>
      </c>
      <c r="AK216" s="8" t="s">
        <v>5590</v>
      </c>
      <c r="AL216" t="s">
        <v>5590</v>
      </c>
      <c r="AM216" t="s">
        <v>5590</v>
      </c>
      <c r="AN216" t="s">
        <v>5590</v>
      </c>
      <c r="AO216" t="s">
        <v>5590</v>
      </c>
      <c r="AP216" t="s">
        <v>5590</v>
      </c>
      <c r="AQ216" t="s">
        <v>5590</v>
      </c>
      <c r="AR216" s="10" t="s">
        <v>5590</v>
      </c>
    </row>
    <row r="217" spans="1:44" ht="16" x14ac:dyDescent="0.2">
      <c r="A217" s="2">
        <v>44953</v>
      </c>
      <c r="B217" t="s">
        <v>256</v>
      </c>
      <c r="C217" s="7">
        <v>3403.69</v>
      </c>
      <c r="D217" t="s">
        <v>48</v>
      </c>
      <c r="E217">
        <v>1705</v>
      </c>
      <c r="F217">
        <v>940</v>
      </c>
      <c r="G217">
        <v>2134</v>
      </c>
      <c r="I217" t="s">
        <v>1916</v>
      </c>
      <c r="J217" t="s">
        <v>1917</v>
      </c>
      <c r="K217" t="s">
        <v>1916</v>
      </c>
      <c r="L217" t="s">
        <v>52</v>
      </c>
      <c r="M217" t="s">
        <v>203</v>
      </c>
      <c r="O217" t="s">
        <v>52</v>
      </c>
      <c r="P217" t="s">
        <v>53</v>
      </c>
      <c r="R217" t="s">
        <v>66</v>
      </c>
      <c r="S217" t="s">
        <v>1991</v>
      </c>
      <c r="U217" s="8" t="s">
        <v>5590</v>
      </c>
      <c r="V217" s="10" t="s">
        <v>5590</v>
      </c>
      <c r="X217" s="8" t="s">
        <v>5590</v>
      </c>
      <c r="Y217" s="7">
        <v>3403.69</v>
      </c>
      <c r="Z217" s="10" t="s">
        <v>5590</v>
      </c>
      <c r="AB217" s="8" t="s">
        <v>5590</v>
      </c>
      <c r="AC217" t="s">
        <v>5590</v>
      </c>
      <c r="AD217" t="s">
        <v>5590</v>
      </c>
      <c r="AE217" s="10" t="s">
        <v>5590</v>
      </c>
      <c r="AG217" s="8" t="s">
        <v>5590</v>
      </c>
      <c r="AH217" t="s">
        <v>5590</v>
      </c>
      <c r="AI217" s="10" t="s">
        <v>5590</v>
      </c>
      <c r="AK217" s="8" t="s">
        <v>5590</v>
      </c>
      <c r="AL217" t="s">
        <v>5590</v>
      </c>
      <c r="AM217" t="s">
        <v>5590</v>
      </c>
      <c r="AN217" t="s">
        <v>5590</v>
      </c>
      <c r="AO217" t="s">
        <v>5590</v>
      </c>
      <c r="AP217" t="s">
        <v>5590</v>
      </c>
      <c r="AQ217" t="s">
        <v>5590</v>
      </c>
      <c r="AR217" s="10" t="s">
        <v>5590</v>
      </c>
    </row>
    <row r="218" spans="1:44" ht="16" x14ac:dyDescent="0.2">
      <c r="A218" s="2">
        <v>44953</v>
      </c>
      <c r="B218" t="s">
        <v>582</v>
      </c>
      <c r="C218" s="7">
        <v>941.16</v>
      </c>
      <c r="D218" t="s">
        <v>48</v>
      </c>
      <c r="E218">
        <v>1705</v>
      </c>
      <c r="F218">
        <v>940</v>
      </c>
      <c r="G218">
        <v>2133</v>
      </c>
      <c r="I218" t="s">
        <v>1919</v>
      </c>
      <c r="J218" t="s">
        <v>1920</v>
      </c>
      <c r="K218" t="s">
        <v>1919</v>
      </c>
      <c r="L218" t="s">
        <v>52</v>
      </c>
      <c r="M218" t="s">
        <v>203</v>
      </c>
      <c r="O218" t="s">
        <v>52</v>
      </c>
      <c r="P218" t="s">
        <v>53</v>
      </c>
      <c r="R218" t="s">
        <v>66</v>
      </c>
      <c r="S218" t="s">
        <v>1991</v>
      </c>
      <c r="U218" s="8" t="s">
        <v>5590</v>
      </c>
      <c r="V218" s="10" t="s">
        <v>5590</v>
      </c>
      <c r="X218" s="8" t="s">
        <v>5590</v>
      </c>
      <c r="Y218" s="7">
        <v>941.16</v>
      </c>
      <c r="Z218" s="10" t="s">
        <v>5590</v>
      </c>
      <c r="AB218" s="8" t="s">
        <v>5590</v>
      </c>
      <c r="AC218" t="s">
        <v>5590</v>
      </c>
      <c r="AD218" t="s">
        <v>5590</v>
      </c>
      <c r="AE218" s="10" t="s">
        <v>5590</v>
      </c>
      <c r="AG218" s="8" t="s">
        <v>5590</v>
      </c>
      <c r="AH218" t="s">
        <v>5590</v>
      </c>
      <c r="AI218" s="10" t="s">
        <v>5590</v>
      </c>
      <c r="AK218" s="8" t="s">
        <v>5590</v>
      </c>
      <c r="AL218" t="s">
        <v>5590</v>
      </c>
      <c r="AM218" t="s">
        <v>5590</v>
      </c>
      <c r="AN218" t="s">
        <v>5590</v>
      </c>
      <c r="AO218" t="s">
        <v>5590</v>
      </c>
      <c r="AP218" t="s">
        <v>5590</v>
      </c>
      <c r="AQ218" t="s">
        <v>5590</v>
      </c>
      <c r="AR218" s="10" t="s">
        <v>5590</v>
      </c>
    </row>
    <row r="219" spans="1:44" ht="16" x14ac:dyDescent="0.2">
      <c r="A219" s="2">
        <v>44957</v>
      </c>
      <c r="B219" t="s">
        <v>1944</v>
      </c>
      <c r="C219" s="7">
        <v>129.52000000000001</v>
      </c>
      <c r="D219" t="s">
        <v>104</v>
      </c>
      <c r="E219">
        <v>703</v>
      </c>
      <c r="F219">
        <v>1730</v>
      </c>
      <c r="G219">
        <v>2942</v>
      </c>
      <c r="J219" t="s">
        <v>5588</v>
      </c>
      <c r="L219" t="s">
        <v>52</v>
      </c>
      <c r="M219" t="s">
        <v>53</v>
      </c>
      <c r="O219" t="s">
        <v>52</v>
      </c>
      <c r="P219" t="s">
        <v>203</v>
      </c>
      <c r="R219" t="s">
        <v>66</v>
      </c>
      <c r="S219" t="s">
        <v>1991</v>
      </c>
      <c r="U219" s="11">
        <v>129.52000000000001</v>
      </c>
      <c r="V219" s="9">
        <v>-129.52000000000001</v>
      </c>
      <c r="X219" s="8" t="s">
        <v>5590</v>
      </c>
      <c r="Y219" t="s">
        <v>5590</v>
      </c>
      <c r="Z219" s="10" t="s">
        <v>5590</v>
      </c>
      <c r="AB219" s="8" t="s">
        <v>5590</v>
      </c>
      <c r="AC219" t="s">
        <v>5590</v>
      </c>
      <c r="AD219" t="s">
        <v>5590</v>
      </c>
      <c r="AE219" s="10" t="s">
        <v>5590</v>
      </c>
      <c r="AG219" s="8" t="s">
        <v>5590</v>
      </c>
      <c r="AH219" t="s">
        <v>5590</v>
      </c>
      <c r="AI219" s="10" t="s">
        <v>5590</v>
      </c>
      <c r="AK219" s="8" t="s">
        <v>5590</v>
      </c>
      <c r="AL219" t="s">
        <v>5590</v>
      </c>
      <c r="AM219" t="s">
        <v>5590</v>
      </c>
      <c r="AN219" t="s">
        <v>5590</v>
      </c>
      <c r="AO219" t="s">
        <v>5590</v>
      </c>
      <c r="AP219" t="s">
        <v>5590</v>
      </c>
      <c r="AQ219" t="s">
        <v>5590</v>
      </c>
      <c r="AR219" s="10" t="s">
        <v>5590</v>
      </c>
    </row>
    <row r="220" spans="1:44" ht="16" x14ac:dyDescent="0.2">
      <c r="A220" s="2">
        <v>44957</v>
      </c>
      <c r="B220" t="s">
        <v>205</v>
      </c>
      <c r="C220" s="7">
        <v>763.35</v>
      </c>
      <c r="D220" t="s">
        <v>104</v>
      </c>
      <c r="E220">
        <v>1730</v>
      </c>
      <c r="F220">
        <v>1700</v>
      </c>
      <c r="G220">
        <v>2212</v>
      </c>
      <c r="J220" t="s">
        <v>5588</v>
      </c>
      <c r="L220" t="s">
        <v>52</v>
      </c>
      <c r="M220" t="s">
        <v>203</v>
      </c>
      <c r="O220" t="s">
        <v>52</v>
      </c>
      <c r="P220" t="s">
        <v>203</v>
      </c>
      <c r="R220" t="s">
        <v>66</v>
      </c>
      <c r="S220" t="s">
        <v>1991</v>
      </c>
      <c r="U220" s="8" t="s">
        <v>5590</v>
      </c>
      <c r="V220" s="9">
        <v>763.35</v>
      </c>
      <c r="X220" s="11">
        <v>-763.35</v>
      </c>
      <c r="Y220" t="s">
        <v>5590</v>
      </c>
      <c r="Z220" s="10" t="s">
        <v>5590</v>
      </c>
      <c r="AB220" s="8" t="s">
        <v>5590</v>
      </c>
      <c r="AC220" t="s">
        <v>5590</v>
      </c>
      <c r="AD220" t="s">
        <v>5590</v>
      </c>
      <c r="AE220" s="10" t="s">
        <v>5590</v>
      </c>
      <c r="AG220" s="8" t="s">
        <v>5590</v>
      </c>
      <c r="AH220" t="s">
        <v>5590</v>
      </c>
      <c r="AI220" s="10" t="s">
        <v>5590</v>
      </c>
      <c r="AK220" s="8" t="s">
        <v>5590</v>
      </c>
      <c r="AL220" t="s">
        <v>5590</v>
      </c>
      <c r="AM220" t="s">
        <v>5590</v>
      </c>
      <c r="AN220" t="s">
        <v>5590</v>
      </c>
      <c r="AO220" t="s">
        <v>5590</v>
      </c>
      <c r="AP220" t="s">
        <v>5590</v>
      </c>
      <c r="AQ220" t="s">
        <v>5590</v>
      </c>
      <c r="AR220" s="10" t="s">
        <v>5590</v>
      </c>
    </row>
    <row r="221" spans="1:44" ht="16" x14ac:dyDescent="0.2">
      <c r="A221" s="2">
        <v>44957</v>
      </c>
      <c r="B221" t="s">
        <v>370</v>
      </c>
      <c r="C221" s="7">
        <v>2242.06</v>
      </c>
      <c r="D221" t="s">
        <v>104</v>
      </c>
      <c r="E221">
        <v>1730</v>
      </c>
      <c r="F221">
        <v>1705</v>
      </c>
      <c r="G221">
        <v>2213</v>
      </c>
      <c r="J221" t="s">
        <v>5588</v>
      </c>
      <c r="L221" t="s">
        <v>52</v>
      </c>
      <c r="M221" t="s">
        <v>203</v>
      </c>
      <c r="O221" t="s">
        <v>52</v>
      </c>
      <c r="P221" t="s">
        <v>203</v>
      </c>
      <c r="R221" t="s">
        <v>66</v>
      </c>
      <c r="S221" t="s">
        <v>1991</v>
      </c>
      <c r="U221" s="8" t="s">
        <v>5590</v>
      </c>
      <c r="V221" s="9">
        <v>2242.06</v>
      </c>
      <c r="X221" s="8" t="s">
        <v>5590</v>
      </c>
      <c r="Y221" s="7">
        <v>-2242.06</v>
      </c>
      <c r="Z221" s="10" t="s">
        <v>5590</v>
      </c>
      <c r="AB221" s="8" t="s">
        <v>5590</v>
      </c>
      <c r="AC221" t="s">
        <v>5590</v>
      </c>
      <c r="AD221" t="s">
        <v>5590</v>
      </c>
      <c r="AE221" s="10" t="s">
        <v>5590</v>
      </c>
      <c r="AG221" s="8" t="s">
        <v>5590</v>
      </c>
      <c r="AH221" t="s">
        <v>5590</v>
      </c>
      <c r="AI221" s="10" t="s">
        <v>5590</v>
      </c>
      <c r="AK221" s="8" t="s">
        <v>5590</v>
      </c>
      <c r="AL221" t="s">
        <v>5590</v>
      </c>
      <c r="AM221" t="s">
        <v>5590</v>
      </c>
      <c r="AN221" t="s">
        <v>5590</v>
      </c>
      <c r="AO221" t="s">
        <v>5590</v>
      </c>
      <c r="AP221" t="s">
        <v>5590</v>
      </c>
      <c r="AQ221" t="s">
        <v>5590</v>
      </c>
      <c r="AR221" s="10" t="s">
        <v>5590</v>
      </c>
    </row>
    <row r="222" spans="1:44" ht="16" x14ac:dyDescent="0.2">
      <c r="A222" s="2">
        <v>44957</v>
      </c>
      <c r="B222" t="s">
        <v>202</v>
      </c>
      <c r="C222" s="7">
        <v>3360.88</v>
      </c>
      <c r="D222" t="s">
        <v>104</v>
      </c>
      <c r="E222">
        <v>1730</v>
      </c>
      <c r="F222">
        <v>1712</v>
      </c>
      <c r="G222">
        <v>2214</v>
      </c>
      <c r="J222" t="s">
        <v>5588</v>
      </c>
      <c r="L222" t="s">
        <v>52</v>
      </c>
      <c r="M222" t="s">
        <v>203</v>
      </c>
      <c r="O222" t="s">
        <v>52</v>
      </c>
      <c r="P222" t="s">
        <v>203</v>
      </c>
      <c r="R222" t="s">
        <v>66</v>
      </c>
      <c r="S222" t="s">
        <v>1991</v>
      </c>
      <c r="U222" s="8" t="s">
        <v>5590</v>
      </c>
      <c r="V222" s="9">
        <v>3360.88</v>
      </c>
      <c r="X222" s="8" t="s">
        <v>5590</v>
      </c>
      <c r="Y222" t="s">
        <v>5590</v>
      </c>
      <c r="Z222" s="9">
        <v>-3360.88</v>
      </c>
      <c r="AB222" s="8" t="s">
        <v>5590</v>
      </c>
      <c r="AC222" t="s">
        <v>5590</v>
      </c>
      <c r="AD222" t="s">
        <v>5590</v>
      </c>
      <c r="AE222" s="10" t="s">
        <v>5590</v>
      </c>
      <c r="AG222" s="8" t="s">
        <v>5590</v>
      </c>
      <c r="AH222" t="s">
        <v>5590</v>
      </c>
      <c r="AI222" s="10" t="s">
        <v>5590</v>
      </c>
      <c r="AK222" s="8" t="s">
        <v>5590</v>
      </c>
      <c r="AL222" t="s">
        <v>5590</v>
      </c>
      <c r="AM222" t="s">
        <v>5590</v>
      </c>
      <c r="AN222" t="s">
        <v>5590</v>
      </c>
      <c r="AO222" t="s">
        <v>5590</v>
      </c>
      <c r="AP222" t="s">
        <v>5590</v>
      </c>
      <c r="AQ222" t="s">
        <v>5590</v>
      </c>
      <c r="AR222" s="10" t="s">
        <v>5590</v>
      </c>
    </row>
    <row r="223" spans="1:44" ht="16" x14ac:dyDescent="0.2">
      <c r="A223" s="2">
        <v>44957</v>
      </c>
      <c r="B223" t="s">
        <v>1942</v>
      </c>
      <c r="C223" s="7">
        <v>2947.11</v>
      </c>
      <c r="D223" t="s">
        <v>104</v>
      </c>
      <c r="E223">
        <v>1730</v>
      </c>
      <c r="F223">
        <v>1712</v>
      </c>
      <c r="G223">
        <v>2939</v>
      </c>
      <c r="J223" t="s">
        <v>5588</v>
      </c>
      <c r="L223" t="s">
        <v>52</v>
      </c>
      <c r="M223" t="s">
        <v>203</v>
      </c>
      <c r="O223" t="s">
        <v>52</v>
      </c>
      <c r="P223" t="s">
        <v>203</v>
      </c>
      <c r="R223" t="s">
        <v>66</v>
      </c>
      <c r="S223" t="s">
        <v>1991</v>
      </c>
      <c r="U223" s="8" t="s">
        <v>5590</v>
      </c>
      <c r="V223" s="9">
        <v>2947.11</v>
      </c>
      <c r="X223" s="8" t="s">
        <v>5590</v>
      </c>
      <c r="Y223" t="s">
        <v>5590</v>
      </c>
      <c r="Z223" s="9">
        <v>-2947.11</v>
      </c>
      <c r="AB223" s="8" t="s">
        <v>5590</v>
      </c>
      <c r="AC223" t="s">
        <v>5590</v>
      </c>
      <c r="AD223" t="s">
        <v>5590</v>
      </c>
      <c r="AE223" s="10" t="s">
        <v>5590</v>
      </c>
      <c r="AG223" s="8" t="s">
        <v>5590</v>
      </c>
      <c r="AH223" t="s">
        <v>5590</v>
      </c>
      <c r="AI223" s="10" t="s">
        <v>5590</v>
      </c>
      <c r="AK223" s="8" t="s">
        <v>5590</v>
      </c>
      <c r="AL223" t="s">
        <v>5590</v>
      </c>
      <c r="AM223" t="s">
        <v>5590</v>
      </c>
      <c r="AN223" t="s">
        <v>5590</v>
      </c>
      <c r="AO223" t="s">
        <v>5590</v>
      </c>
      <c r="AP223" t="s">
        <v>5590</v>
      </c>
      <c r="AQ223" t="s">
        <v>5590</v>
      </c>
      <c r="AR223" s="10" t="s">
        <v>5590</v>
      </c>
    </row>
    <row r="224" spans="1:44" ht="16" x14ac:dyDescent="0.2">
      <c r="A224" s="2">
        <v>44957</v>
      </c>
      <c r="B224" t="s">
        <v>1943</v>
      </c>
      <c r="C224" s="7">
        <v>889.61</v>
      </c>
      <c r="D224" t="s">
        <v>104</v>
      </c>
      <c r="E224">
        <v>1730</v>
      </c>
      <c r="F224">
        <v>1700</v>
      </c>
      <c r="G224">
        <v>2940</v>
      </c>
      <c r="J224" t="s">
        <v>5588</v>
      </c>
      <c r="L224" t="s">
        <v>52</v>
      </c>
      <c r="M224" t="s">
        <v>203</v>
      </c>
      <c r="O224" t="s">
        <v>52</v>
      </c>
      <c r="P224" t="s">
        <v>203</v>
      </c>
      <c r="R224" t="s">
        <v>66</v>
      </c>
      <c r="S224" t="s">
        <v>1991</v>
      </c>
      <c r="U224" s="8" t="s">
        <v>5590</v>
      </c>
      <c r="V224" s="9">
        <v>889.61</v>
      </c>
      <c r="X224" s="11">
        <v>-889.61</v>
      </c>
      <c r="Y224" t="s">
        <v>5590</v>
      </c>
      <c r="Z224" s="10" t="s">
        <v>5590</v>
      </c>
      <c r="AB224" s="8" t="s">
        <v>5590</v>
      </c>
      <c r="AC224" t="s">
        <v>5590</v>
      </c>
      <c r="AD224" t="s">
        <v>5590</v>
      </c>
      <c r="AE224" s="10" t="s">
        <v>5590</v>
      </c>
      <c r="AG224" s="8" t="s">
        <v>5590</v>
      </c>
      <c r="AH224" t="s">
        <v>5590</v>
      </c>
      <c r="AI224" s="10" t="s">
        <v>5590</v>
      </c>
      <c r="AK224" s="8" t="s">
        <v>5590</v>
      </c>
      <c r="AL224" t="s">
        <v>5590</v>
      </c>
      <c r="AM224" t="s">
        <v>5590</v>
      </c>
      <c r="AN224" t="s">
        <v>5590</v>
      </c>
      <c r="AO224" t="s">
        <v>5590</v>
      </c>
      <c r="AP224" t="s">
        <v>5590</v>
      </c>
      <c r="AQ224" t="s">
        <v>5590</v>
      </c>
      <c r="AR224" s="10" t="s">
        <v>5590</v>
      </c>
    </row>
    <row r="225" spans="1:44" ht="16" x14ac:dyDescent="0.2">
      <c r="A225" s="2">
        <v>44957</v>
      </c>
      <c r="B225" t="s">
        <v>370</v>
      </c>
      <c r="C225" s="7">
        <v>2102.79</v>
      </c>
      <c r="D225" t="s">
        <v>104</v>
      </c>
      <c r="E225">
        <v>1730</v>
      </c>
      <c r="F225">
        <v>1705</v>
      </c>
      <c r="G225">
        <v>2941</v>
      </c>
      <c r="J225" t="s">
        <v>5588</v>
      </c>
      <c r="L225" t="s">
        <v>52</v>
      </c>
      <c r="M225" t="s">
        <v>203</v>
      </c>
      <c r="O225" t="s">
        <v>52</v>
      </c>
      <c r="P225" t="s">
        <v>203</v>
      </c>
      <c r="R225" t="s">
        <v>66</v>
      </c>
      <c r="S225" t="s">
        <v>1991</v>
      </c>
      <c r="U225" s="8" t="s">
        <v>5590</v>
      </c>
      <c r="V225" s="9">
        <v>2102.79</v>
      </c>
      <c r="X225" s="8" t="s">
        <v>5590</v>
      </c>
      <c r="Y225" s="7">
        <v>-2102.79</v>
      </c>
      <c r="Z225" s="10" t="s">
        <v>5590</v>
      </c>
      <c r="AB225" s="8" t="s">
        <v>5590</v>
      </c>
      <c r="AC225" t="s">
        <v>5590</v>
      </c>
      <c r="AD225" t="s">
        <v>5590</v>
      </c>
      <c r="AE225" s="10" t="s">
        <v>5590</v>
      </c>
      <c r="AG225" s="8" t="s">
        <v>5590</v>
      </c>
      <c r="AH225" t="s">
        <v>5590</v>
      </c>
      <c r="AI225" s="10" t="s">
        <v>5590</v>
      </c>
      <c r="AK225" s="8" t="s">
        <v>5590</v>
      </c>
      <c r="AL225" t="s">
        <v>5590</v>
      </c>
      <c r="AM225" t="s">
        <v>5590</v>
      </c>
      <c r="AN225" t="s">
        <v>5590</v>
      </c>
      <c r="AO225" t="s">
        <v>5590</v>
      </c>
      <c r="AP225" t="s">
        <v>5590</v>
      </c>
      <c r="AQ225" t="s">
        <v>5590</v>
      </c>
      <c r="AR225" s="10" t="s">
        <v>5590</v>
      </c>
    </row>
    <row r="226" spans="1:44" ht="16" x14ac:dyDescent="0.2">
      <c r="A226" s="2">
        <v>44957</v>
      </c>
      <c r="B226" t="s">
        <v>1945</v>
      </c>
      <c r="C226" s="7">
        <v>129.52000000000001</v>
      </c>
      <c r="D226" t="s">
        <v>104</v>
      </c>
      <c r="E226">
        <v>1730</v>
      </c>
      <c r="F226">
        <v>2400</v>
      </c>
      <c r="G226">
        <v>3746</v>
      </c>
      <c r="H226" t="s">
        <v>1935</v>
      </c>
      <c r="J226" t="s">
        <v>5588</v>
      </c>
      <c r="L226" t="s">
        <v>52</v>
      </c>
      <c r="M226" t="s">
        <v>203</v>
      </c>
      <c r="O226" t="s">
        <v>49</v>
      </c>
      <c r="P226" t="s">
        <v>105</v>
      </c>
      <c r="Q226" t="s">
        <v>51</v>
      </c>
      <c r="R226" t="s">
        <v>66</v>
      </c>
      <c r="S226" t="s">
        <v>1991</v>
      </c>
      <c r="U226" s="8" t="s">
        <v>5590</v>
      </c>
      <c r="V226" s="9">
        <v>129.52000000000001</v>
      </c>
      <c r="X226" s="8" t="s">
        <v>5590</v>
      </c>
      <c r="Y226" t="s">
        <v>5590</v>
      </c>
      <c r="Z226" s="10" t="s">
        <v>5590</v>
      </c>
      <c r="AB226" s="11">
        <v>-129.52000000000001</v>
      </c>
      <c r="AC226" t="s">
        <v>5590</v>
      </c>
      <c r="AD226" t="s">
        <v>5590</v>
      </c>
      <c r="AE226" s="10" t="s">
        <v>5590</v>
      </c>
      <c r="AG226" s="8" t="s">
        <v>5590</v>
      </c>
      <c r="AH226" t="s">
        <v>5590</v>
      </c>
      <c r="AI226" s="10" t="s">
        <v>5590</v>
      </c>
      <c r="AK226" s="8" t="s">
        <v>5590</v>
      </c>
      <c r="AL226" t="s">
        <v>5590</v>
      </c>
      <c r="AM226" t="s">
        <v>5590</v>
      </c>
      <c r="AN226" t="s">
        <v>5590</v>
      </c>
      <c r="AO226" t="s">
        <v>5590</v>
      </c>
      <c r="AP226" s="7">
        <v>129.52000000000001</v>
      </c>
      <c r="AQ226" t="s">
        <v>5590</v>
      </c>
      <c r="AR226" s="10" t="s">
        <v>5590</v>
      </c>
    </row>
    <row r="227" spans="1:44" ht="16" x14ac:dyDescent="0.2">
      <c r="A227" s="2">
        <v>44957</v>
      </c>
      <c r="B227" t="s">
        <v>206</v>
      </c>
      <c r="C227" s="7">
        <v>2847.87</v>
      </c>
      <c r="D227" t="s">
        <v>104</v>
      </c>
      <c r="E227">
        <v>2551</v>
      </c>
      <c r="F227">
        <v>1730</v>
      </c>
      <c r="G227">
        <v>2217</v>
      </c>
      <c r="H227" t="s">
        <v>1934</v>
      </c>
      <c r="J227" t="s">
        <v>5588</v>
      </c>
      <c r="L227" t="s">
        <v>49</v>
      </c>
      <c r="M227" t="s">
        <v>50</v>
      </c>
      <c r="N227" t="s">
        <v>51</v>
      </c>
      <c r="O227" t="s">
        <v>52</v>
      </c>
      <c r="P227" t="s">
        <v>203</v>
      </c>
      <c r="R227" t="s">
        <v>66</v>
      </c>
      <c r="S227" t="s">
        <v>1991</v>
      </c>
      <c r="U227" s="8" t="s">
        <v>5590</v>
      </c>
      <c r="V227" s="9">
        <v>-2847.87</v>
      </c>
      <c r="X227" s="8" t="s">
        <v>5590</v>
      </c>
      <c r="Y227" t="s">
        <v>5590</v>
      </c>
      <c r="Z227" s="10" t="s">
        <v>5590</v>
      </c>
      <c r="AB227" s="8" t="s">
        <v>5590</v>
      </c>
      <c r="AC227" s="7">
        <v>2847.87</v>
      </c>
      <c r="AD227" t="s">
        <v>5590</v>
      </c>
      <c r="AE227" s="10" t="s">
        <v>5590</v>
      </c>
      <c r="AG227" s="8" t="s">
        <v>5590</v>
      </c>
      <c r="AH227" t="s">
        <v>5590</v>
      </c>
      <c r="AI227" s="10" t="s">
        <v>5590</v>
      </c>
      <c r="AK227" s="8" t="s">
        <v>5590</v>
      </c>
      <c r="AL227" t="s">
        <v>5590</v>
      </c>
      <c r="AM227" t="s">
        <v>5590</v>
      </c>
      <c r="AN227" t="s">
        <v>5590</v>
      </c>
      <c r="AO227" t="s">
        <v>5590</v>
      </c>
      <c r="AP227" s="7">
        <v>2847.87</v>
      </c>
      <c r="AQ227" t="s">
        <v>5590</v>
      </c>
      <c r="AR227" s="10" t="s">
        <v>5590</v>
      </c>
    </row>
    <row r="228" spans="1:44" ht="16" x14ac:dyDescent="0.2">
      <c r="A228" s="2">
        <v>44957</v>
      </c>
      <c r="B228" t="s">
        <v>206</v>
      </c>
      <c r="C228" s="7">
        <v>2158.59</v>
      </c>
      <c r="D228" t="s">
        <v>104</v>
      </c>
      <c r="E228">
        <v>2551</v>
      </c>
      <c r="F228">
        <v>1730</v>
      </c>
      <c r="G228">
        <v>2218</v>
      </c>
      <c r="H228" t="s">
        <v>1935</v>
      </c>
      <c r="J228" t="s">
        <v>5588</v>
      </c>
      <c r="L228" t="s">
        <v>49</v>
      </c>
      <c r="M228" t="s">
        <v>50</v>
      </c>
      <c r="N228" t="s">
        <v>51</v>
      </c>
      <c r="O228" t="s">
        <v>52</v>
      </c>
      <c r="P228" t="s">
        <v>203</v>
      </c>
      <c r="R228" t="s">
        <v>66</v>
      </c>
      <c r="S228" t="s">
        <v>1991</v>
      </c>
      <c r="U228" s="8" t="s">
        <v>5590</v>
      </c>
      <c r="V228" s="9">
        <v>-2158.59</v>
      </c>
      <c r="X228" s="8" t="s">
        <v>5590</v>
      </c>
      <c r="Y228" t="s">
        <v>5590</v>
      </c>
      <c r="Z228" s="10" t="s">
        <v>5590</v>
      </c>
      <c r="AB228" s="8" t="s">
        <v>5590</v>
      </c>
      <c r="AC228" s="7">
        <v>2158.59</v>
      </c>
      <c r="AD228" t="s">
        <v>5590</v>
      </c>
      <c r="AE228" s="10" t="s">
        <v>5590</v>
      </c>
      <c r="AG228" s="8" t="s">
        <v>5590</v>
      </c>
      <c r="AH228" t="s">
        <v>5590</v>
      </c>
      <c r="AI228" s="10" t="s">
        <v>5590</v>
      </c>
      <c r="AK228" s="8" t="s">
        <v>5590</v>
      </c>
      <c r="AL228" t="s">
        <v>5590</v>
      </c>
      <c r="AM228" t="s">
        <v>5590</v>
      </c>
      <c r="AN228" t="s">
        <v>5590</v>
      </c>
      <c r="AO228" t="s">
        <v>5590</v>
      </c>
      <c r="AP228" s="7">
        <v>2158.59</v>
      </c>
      <c r="AQ228" t="s">
        <v>5590</v>
      </c>
      <c r="AR228" s="10" t="s">
        <v>5590</v>
      </c>
    </row>
    <row r="229" spans="1:44" ht="16" x14ac:dyDescent="0.2">
      <c r="A229" s="2">
        <v>44957</v>
      </c>
      <c r="B229" t="s">
        <v>206</v>
      </c>
      <c r="C229" s="7">
        <v>2988.56</v>
      </c>
      <c r="D229" t="s">
        <v>104</v>
      </c>
      <c r="E229">
        <v>2551</v>
      </c>
      <c r="F229">
        <v>1730</v>
      </c>
      <c r="G229">
        <v>2220</v>
      </c>
      <c r="H229" t="s">
        <v>1936</v>
      </c>
      <c r="J229" t="s">
        <v>5588</v>
      </c>
      <c r="L229" t="s">
        <v>49</v>
      </c>
      <c r="M229" t="s">
        <v>50</v>
      </c>
      <c r="N229" t="s">
        <v>51</v>
      </c>
      <c r="O229" t="s">
        <v>52</v>
      </c>
      <c r="P229" t="s">
        <v>203</v>
      </c>
      <c r="R229" t="s">
        <v>66</v>
      </c>
      <c r="S229" t="s">
        <v>1991</v>
      </c>
      <c r="U229" s="8" t="s">
        <v>5590</v>
      </c>
      <c r="V229" s="9">
        <v>-2988.56</v>
      </c>
      <c r="X229" s="8" t="s">
        <v>5590</v>
      </c>
      <c r="Y229" t="s">
        <v>5590</v>
      </c>
      <c r="Z229" s="10" t="s">
        <v>5590</v>
      </c>
      <c r="AB229" s="8" t="s">
        <v>5590</v>
      </c>
      <c r="AC229" s="7">
        <v>2988.56</v>
      </c>
      <c r="AD229" t="s">
        <v>5590</v>
      </c>
      <c r="AE229" s="10" t="s">
        <v>5590</v>
      </c>
      <c r="AG229" s="8" t="s">
        <v>5590</v>
      </c>
      <c r="AH229" t="s">
        <v>5590</v>
      </c>
      <c r="AI229" s="10" t="s">
        <v>5590</v>
      </c>
      <c r="AK229" s="8" t="s">
        <v>5590</v>
      </c>
      <c r="AL229" t="s">
        <v>5590</v>
      </c>
      <c r="AM229" t="s">
        <v>5590</v>
      </c>
      <c r="AN229" t="s">
        <v>5590</v>
      </c>
      <c r="AO229" t="s">
        <v>5590</v>
      </c>
      <c r="AP229" s="7">
        <v>2988.56</v>
      </c>
      <c r="AQ229" t="s">
        <v>5590</v>
      </c>
      <c r="AR229" s="10" t="s">
        <v>5590</v>
      </c>
    </row>
    <row r="230" spans="1:44" ht="16" x14ac:dyDescent="0.2">
      <c r="A230" s="2">
        <v>44957</v>
      </c>
      <c r="B230" t="s">
        <v>204</v>
      </c>
      <c r="C230" s="7">
        <v>695.29</v>
      </c>
      <c r="D230" t="s">
        <v>104</v>
      </c>
      <c r="E230">
        <v>2555</v>
      </c>
      <c r="F230">
        <v>1730</v>
      </c>
      <c r="G230">
        <v>2223</v>
      </c>
      <c r="H230" t="s">
        <v>1936</v>
      </c>
      <c r="J230" t="s">
        <v>5588</v>
      </c>
      <c r="L230" t="s">
        <v>49</v>
      </c>
      <c r="M230" t="s">
        <v>50</v>
      </c>
      <c r="N230" t="s">
        <v>51</v>
      </c>
      <c r="O230" t="s">
        <v>52</v>
      </c>
      <c r="P230" t="s">
        <v>203</v>
      </c>
      <c r="R230" t="s">
        <v>66</v>
      </c>
      <c r="S230" t="s">
        <v>1991</v>
      </c>
      <c r="U230" s="8" t="s">
        <v>5590</v>
      </c>
      <c r="V230" s="9">
        <v>-695.29</v>
      </c>
      <c r="X230" s="8" t="s">
        <v>5590</v>
      </c>
      <c r="Y230" t="s">
        <v>5590</v>
      </c>
      <c r="Z230" s="10" t="s">
        <v>5590</v>
      </c>
      <c r="AB230" s="8" t="s">
        <v>5590</v>
      </c>
      <c r="AC230" t="s">
        <v>5590</v>
      </c>
      <c r="AD230" s="7">
        <v>695.29</v>
      </c>
      <c r="AE230" s="10" t="s">
        <v>5590</v>
      </c>
      <c r="AG230" s="8" t="s">
        <v>5590</v>
      </c>
      <c r="AH230" t="s">
        <v>5590</v>
      </c>
      <c r="AI230" s="10" t="s">
        <v>5590</v>
      </c>
      <c r="AK230" s="8" t="s">
        <v>5590</v>
      </c>
      <c r="AL230" t="s">
        <v>5590</v>
      </c>
      <c r="AM230" t="s">
        <v>5590</v>
      </c>
      <c r="AN230" t="s">
        <v>5590</v>
      </c>
      <c r="AO230" t="s">
        <v>5590</v>
      </c>
      <c r="AP230" s="7">
        <v>695.29</v>
      </c>
      <c r="AQ230" t="s">
        <v>5590</v>
      </c>
      <c r="AR230" s="10" t="s">
        <v>5590</v>
      </c>
    </row>
    <row r="231" spans="1:44" ht="16" x14ac:dyDescent="0.2">
      <c r="A231" s="2">
        <v>44957</v>
      </c>
      <c r="B231" t="s">
        <v>204</v>
      </c>
      <c r="C231" s="7">
        <v>662.56</v>
      </c>
      <c r="D231" t="s">
        <v>104</v>
      </c>
      <c r="E231">
        <v>2555</v>
      </c>
      <c r="F231">
        <v>1730</v>
      </c>
      <c r="G231">
        <v>2224</v>
      </c>
      <c r="H231" t="s">
        <v>1934</v>
      </c>
      <c r="J231" t="s">
        <v>5588</v>
      </c>
      <c r="L231" t="s">
        <v>49</v>
      </c>
      <c r="M231" t="s">
        <v>50</v>
      </c>
      <c r="N231" t="s">
        <v>51</v>
      </c>
      <c r="O231" t="s">
        <v>52</v>
      </c>
      <c r="P231" t="s">
        <v>203</v>
      </c>
      <c r="R231" t="s">
        <v>66</v>
      </c>
      <c r="S231" t="s">
        <v>1991</v>
      </c>
      <c r="U231" s="8" t="s">
        <v>5590</v>
      </c>
      <c r="V231" s="9">
        <v>-662.56</v>
      </c>
      <c r="X231" s="8" t="s">
        <v>5590</v>
      </c>
      <c r="Y231" t="s">
        <v>5590</v>
      </c>
      <c r="Z231" s="10" t="s">
        <v>5590</v>
      </c>
      <c r="AB231" s="8" t="s">
        <v>5590</v>
      </c>
      <c r="AC231" t="s">
        <v>5590</v>
      </c>
      <c r="AD231" s="7">
        <v>662.56</v>
      </c>
      <c r="AE231" s="10" t="s">
        <v>5590</v>
      </c>
      <c r="AG231" s="8" t="s">
        <v>5590</v>
      </c>
      <c r="AH231" t="s">
        <v>5590</v>
      </c>
      <c r="AI231" s="10" t="s">
        <v>5590</v>
      </c>
      <c r="AK231" s="8" t="s">
        <v>5590</v>
      </c>
      <c r="AL231" t="s">
        <v>5590</v>
      </c>
      <c r="AM231" t="s">
        <v>5590</v>
      </c>
      <c r="AN231" t="s">
        <v>5590</v>
      </c>
      <c r="AO231" t="s">
        <v>5590</v>
      </c>
      <c r="AP231" s="7">
        <v>662.56</v>
      </c>
      <c r="AQ231" t="s">
        <v>5590</v>
      </c>
      <c r="AR231" s="10" t="s">
        <v>5590</v>
      </c>
    </row>
    <row r="232" spans="1:44" ht="16" x14ac:dyDescent="0.2">
      <c r="A232" s="2">
        <v>44957</v>
      </c>
      <c r="B232" t="s">
        <v>204</v>
      </c>
      <c r="C232" s="7">
        <v>503.5</v>
      </c>
      <c r="D232" t="s">
        <v>104</v>
      </c>
      <c r="E232">
        <v>2555</v>
      </c>
      <c r="F232">
        <v>1730</v>
      </c>
      <c r="G232">
        <v>2225</v>
      </c>
      <c r="H232" t="s">
        <v>1935</v>
      </c>
      <c r="J232" t="s">
        <v>5588</v>
      </c>
      <c r="L232" t="s">
        <v>49</v>
      </c>
      <c r="M232" t="s">
        <v>50</v>
      </c>
      <c r="N232" t="s">
        <v>51</v>
      </c>
      <c r="O232" t="s">
        <v>52</v>
      </c>
      <c r="P232" t="s">
        <v>203</v>
      </c>
      <c r="R232" t="s">
        <v>66</v>
      </c>
      <c r="S232" t="s">
        <v>1991</v>
      </c>
      <c r="U232" s="8" t="s">
        <v>5590</v>
      </c>
      <c r="V232" s="9">
        <v>-503.5</v>
      </c>
      <c r="X232" s="8" t="s">
        <v>5590</v>
      </c>
      <c r="Y232" t="s">
        <v>5590</v>
      </c>
      <c r="Z232" s="10" t="s">
        <v>5590</v>
      </c>
      <c r="AB232" s="8" t="s">
        <v>5590</v>
      </c>
      <c r="AC232" t="s">
        <v>5590</v>
      </c>
      <c r="AD232" s="7">
        <v>503.5</v>
      </c>
      <c r="AE232" s="10" t="s">
        <v>5590</v>
      </c>
      <c r="AG232" s="8" t="s">
        <v>5590</v>
      </c>
      <c r="AH232" t="s">
        <v>5590</v>
      </c>
      <c r="AI232" s="10" t="s">
        <v>5590</v>
      </c>
      <c r="AK232" s="8" t="s">
        <v>5590</v>
      </c>
      <c r="AL232" t="s">
        <v>5590</v>
      </c>
      <c r="AM232" t="s">
        <v>5590</v>
      </c>
      <c r="AN232" t="s">
        <v>5590</v>
      </c>
      <c r="AO232" t="s">
        <v>5590</v>
      </c>
      <c r="AP232" s="7">
        <v>503.5</v>
      </c>
      <c r="AQ232" t="s">
        <v>5590</v>
      </c>
      <c r="AR232" s="10" t="s">
        <v>5590</v>
      </c>
    </row>
    <row r="233" spans="1:44" ht="16" x14ac:dyDescent="0.2">
      <c r="A233" s="2">
        <v>44957</v>
      </c>
      <c r="B233" t="s">
        <v>1699</v>
      </c>
      <c r="C233" s="7">
        <v>1829.93</v>
      </c>
      <c r="D233" t="s">
        <v>104</v>
      </c>
      <c r="E233">
        <v>6700</v>
      </c>
      <c r="F233">
        <v>1730</v>
      </c>
      <c r="G233">
        <v>3671</v>
      </c>
      <c r="H233" t="s">
        <v>967</v>
      </c>
      <c r="J233" t="s">
        <v>5588</v>
      </c>
      <c r="L233" t="s">
        <v>49</v>
      </c>
      <c r="M233" t="s">
        <v>50</v>
      </c>
      <c r="N233" t="s">
        <v>799</v>
      </c>
      <c r="O233" t="s">
        <v>52</v>
      </c>
      <c r="P233" t="s">
        <v>203</v>
      </c>
      <c r="R233" t="s">
        <v>66</v>
      </c>
      <c r="S233" t="s">
        <v>1991</v>
      </c>
      <c r="U233" s="8" t="s">
        <v>5590</v>
      </c>
      <c r="V233" s="9">
        <v>-1829.93</v>
      </c>
      <c r="X233" s="8" t="s">
        <v>5590</v>
      </c>
      <c r="Y233" t="s">
        <v>5590</v>
      </c>
      <c r="Z233" s="10" t="s">
        <v>5590</v>
      </c>
      <c r="AB233" s="8" t="s">
        <v>5590</v>
      </c>
      <c r="AC233" t="s">
        <v>5590</v>
      </c>
      <c r="AD233" t="s">
        <v>5590</v>
      </c>
      <c r="AE233" s="10" t="s">
        <v>5590</v>
      </c>
      <c r="AG233" s="11">
        <v>1829.93</v>
      </c>
      <c r="AH233" t="s">
        <v>5590</v>
      </c>
      <c r="AI233" s="10" t="s">
        <v>5590</v>
      </c>
      <c r="AK233" s="8" t="s">
        <v>5590</v>
      </c>
      <c r="AL233" s="7">
        <v>1829.93</v>
      </c>
      <c r="AM233" t="s">
        <v>5590</v>
      </c>
      <c r="AN233" t="s">
        <v>5590</v>
      </c>
      <c r="AO233" t="s">
        <v>5590</v>
      </c>
      <c r="AP233" t="s">
        <v>5590</v>
      </c>
      <c r="AQ233" t="s">
        <v>5590</v>
      </c>
      <c r="AR233" s="10" t="s">
        <v>5590</v>
      </c>
    </row>
    <row r="234" spans="1:44" ht="16" x14ac:dyDescent="0.2">
      <c r="A234" s="2">
        <v>44957</v>
      </c>
      <c r="B234" t="s">
        <v>206</v>
      </c>
      <c r="C234" s="7">
        <v>157.19999999999999</v>
      </c>
      <c r="D234" t="s">
        <v>104</v>
      </c>
      <c r="E234">
        <v>6700</v>
      </c>
      <c r="F234">
        <v>1730</v>
      </c>
      <c r="G234">
        <v>3751</v>
      </c>
      <c r="H234" t="s">
        <v>967</v>
      </c>
      <c r="J234" t="s">
        <v>5588</v>
      </c>
      <c r="L234" t="s">
        <v>49</v>
      </c>
      <c r="M234" t="s">
        <v>50</v>
      </c>
      <c r="N234" t="s">
        <v>799</v>
      </c>
      <c r="O234" t="s">
        <v>52</v>
      </c>
      <c r="P234" t="s">
        <v>203</v>
      </c>
      <c r="R234" t="s">
        <v>66</v>
      </c>
      <c r="S234" t="s">
        <v>1991</v>
      </c>
      <c r="U234" s="8" t="s">
        <v>5590</v>
      </c>
      <c r="V234" s="9">
        <v>-157.19999999999999</v>
      </c>
      <c r="X234" s="8" t="s">
        <v>5590</v>
      </c>
      <c r="Y234" t="s">
        <v>5590</v>
      </c>
      <c r="Z234" s="10" t="s">
        <v>5590</v>
      </c>
      <c r="AB234" s="8" t="s">
        <v>5590</v>
      </c>
      <c r="AC234" t="s">
        <v>5590</v>
      </c>
      <c r="AD234" t="s">
        <v>5590</v>
      </c>
      <c r="AE234" s="10" t="s">
        <v>5590</v>
      </c>
      <c r="AG234" s="11">
        <v>157.19999999999999</v>
      </c>
      <c r="AH234" t="s">
        <v>5590</v>
      </c>
      <c r="AI234" s="10" t="s">
        <v>5590</v>
      </c>
      <c r="AK234" s="8" t="s">
        <v>5590</v>
      </c>
      <c r="AL234" s="7">
        <v>157.19999999999999</v>
      </c>
      <c r="AM234" t="s">
        <v>5590</v>
      </c>
      <c r="AN234" t="s">
        <v>5590</v>
      </c>
      <c r="AO234" t="s">
        <v>5590</v>
      </c>
      <c r="AP234" t="s">
        <v>5590</v>
      </c>
      <c r="AQ234" t="s">
        <v>5590</v>
      </c>
      <c r="AR234" s="10" t="s">
        <v>5590</v>
      </c>
    </row>
    <row r="235" spans="1:44" ht="16" x14ac:dyDescent="0.2">
      <c r="A235" s="2">
        <v>44957</v>
      </c>
      <c r="B235" t="s">
        <v>204</v>
      </c>
      <c r="C235" s="7">
        <v>425.73</v>
      </c>
      <c r="D235" t="s">
        <v>104</v>
      </c>
      <c r="E235">
        <v>6750</v>
      </c>
      <c r="F235">
        <v>1730</v>
      </c>
      <c r="G235">
        <v>2221</v>
      </c>
      <c r="H235" t="s">
        <v>970</v>
      </c>
      <c r="J235" t="s">
        <v>5588</v>
      </c>
      <c r="L235" t="s">
        <v>49</v>
      </c>
      <c r="M235" t="s">
        <v>50</v>
      </c>
      <c r="N235" t="s">
        <v>799</v>
      </c>
      <c r="O235" t="s">
        <v>52</v>
      </c>
      <c r="P235" t="s">
        <v>203</v>
      </c>
      <c r="R235" t="s">
        <v>66</v>
      </c>
      <c r="S235" t="s">
        <v>1991</v>
      </c>
      <c r="U235" s="8" t="s">
        <v>5590</v>
      </c>
      <c r="V235" s="9">
        <v>-425.73</v>
      </c>
      <c r="X235" s="8" t="s">
        <v>5590</v>
      </c>
      <c r="Y235" t="s">
        <v>5590</v>
      </c>
      <c r="Z235" s="10" t="s">
        <v>5590</v>
      </c>
      <c r="AB235" s="8" t="s">
        <v>5590</v>
      </c>
      <c r="AC235" t="s">
        <v>5590</v>
      </c>
      <c r="AD235" t="s">
        <v>5590</v>
      </c>
      <c r="AE235" s="10" t="s">
        <v>5590</v>
      </c>
      <c r="AG235" s="8" t="s">
        <v>5590</v>
      </c>
      <c r="AH235" s="7">
        <v>425.73</v>
      </c>
      <c r="AI235" s="10" t="s">
        <v>5590</v>
      </c>
      <c r="AK235" s="8" t="s">
        <v>5590</v>
      </c>
      <c r="AL235" s="7">
        <v>425.73</v>
      </c>
      <c r="AM235" t="s">
        <v>5590</v>
      </c>
      <c r="AN235" t="s">
        <v>5590</v>
      </c>
      <c r="AO235" t="s">
        <v>5590</v>
      </c>
      <c r="AP235" t="s">
        <v>5590</v>
      </c>
      <c r="AQ235" t="s">
        <v>5590</v>
      </c>
      <c r="AR235" s="10" t="s">
        <v>5590</v>
      </c>
    </row>
    <row r="236" spans="1:44" ht="16" x14ac:dyDescent="0.2">
      <c r="A236" s="2">
        <v>44957</v>
      </c>
      <c r="B236" t="s">
        <v>204</v>
      </c>
      <c r="C236" s="7">
        <v>36.57</v>
      </c>
      <c r="D236" t="s">
        <v>104</v>
      </c>
      <c r="E236">
        <v>6750</v>
      </c>
      <c r="F236">
        <v>1730</v>
      </c>
      <c r="G236">
        <v>2222</v>
      </c>
      <c r="H236" t="s">
        <v>967</v>
      </c>
      <c r="J236" t="s">
        <v>5588</v>
      </c>
      <c r="L236" t="s">
        <v>49</v>
      </c>
      <c r="M236" t="s">
        <v>50</v>
      </c>
      <c r="N236" t="s">
        <v>799</v>
      </c>
      <c r="O236" t="s">
        <v>52</v>
      </c>
      <c r="P236" t="s">
        <v>203</v>
      </c>
      <c r="R236" t="s">
        <v>66</v>
      </c>
      <c r="S236" t="s">
        <v>1991</v>
      </c>
      <c r="U236" s="8" t="s">
        <v>5590</v>
      </c>
      <c r="V236" s="9">
        <v>-36.57</v>
      </c>
      <c r="X236" s="8" t="s">
        <v>5590</v>
      </c>
      <c r="Y236" t="s">
        <v>5590</v>
      </c>
      <c r="Z236" s="10" t="s">
        <v>5590</v>
      </c>
      <c r="AB236" s="8" t="s">
        <v>5590</v>
      </c>
      <c r="AC236" t="s">
        <v>5590</v>
      </c>
      <c r="AD236" t="s">
        <v>5590</v>
      </c>
      <c r="AE236" s="10" t="s">
        <v>5590</v>
      </c>
      <c r="AG236" s="8" t="s">
        <v>5590</v>
      </c>
      <c r="AH236" s="7">
        <v>36.57</v>
      </c>
      <c r="AI236" s="10" t="s">
        <v>5590</v>
      </c>
      <c r="AK236" s="8" t="s">
        <v>5590</v>
      </c>
      <c r="AL236" s="7">
        <v>36.57</v>
      </c>
      <c r="AM236" t="s">
        <v>5590</v>
      </c>
      <c r="AN236" t="s">
        <v>5590</v>
      </c>
      <c r="AO236" t="s">
        <v>5590</v>
      </c>
      <c r="AP236" t="s">
        <v>5590</v>
      </c>
      <c r="AQ236" t="s">
        <v>5590</v>
      </c>
      <c r="AR236" s="10" t="s">
        <v>5590</v>
      </c>
    </row>
    <row r="237" spans="1:44" ht="16" x14ac:dyDescent="0.2">
      <c r="A237" s="2">
        <v>44972</v>
      </c>
      <c r="B237" t="s">
        <v>215</v>
      </c>
      <c r="C237" s="7">
        <v>1652.96</v>
      </c>
      <c r="D237" t="s">
        <v>48</v>
      </c>
      <c r="E237">
        <v>1700</v>
      </c>
      <c r="F237">
        <v>940</v>
      </c>
      <c r="G237">
        <v>2168</v>
      </c>
      <c r="I237" t="s">
        <v>1999</v>
      </c>
      <c r="J237" t="s">
        <v>2000</v>
      </c>
      <c r="K237" t="s">
        <v>1999</v>
      </c>
      <c r="L237" t="s">
        <v>52</v>
      </c>
      <c r="M237" t="s">
        <v>203</v>
      </c>
      <c r="O237" t="s">
        <v>52</v>
      </c>
      <c r="P237" t="s">
        <v>53</v>
      </c>
      <c r="R237" t="s">
        <v>66</v>
      </c>
      <c r="S237" t="s">
        <v>1991</v>
      </c>
      <c r="U237" s="8" t="s">
        <v>5590</v>
      </c>
      <c r="V237" s="10" t="s">
        <v>5590</v>
      </c>
      <c r="X237" s="11">
        <v>1652.96</v>
      </c>
      <c r="Y237" t="s">
        <v>5590</v>
      </c>
      <c r="Z237" s="10" t="s">
        <v>5590</v>
      </c>
      <c r="AB237" s="8" t="s">
        <v>5590</v>
      </c>
      <c r="AC237" t="s">
        <v>5590</v>
      </c>
      <c r="AD237" t="s">
        <v>5590</v>
      </c>
      <c r="AE237" s="10" t="s">
        <v>5590</v>
      </c>
      <c r="AG237" s="8" t="s">
        <v>5590</v>
      </c>
      <c r="AH237" t="s">
        <v>5590</v>
      </c>
      <c r="AI237" s="10" t="s">
        <v>5590</v>
      </c>
      <c r="AK237" s="8" t="s">
        <v>5590</v>
      </c>
      <c r="AL237" t="s">
        <v>5590</v>
      </c>
      <c r="AM237" t="s">
        <v>5590</v>
      </c>
      <c r="AN237" t="s">
        <v>5590</v>
      </c>
      <c r="AO237" t="s">
        <v>5590</v>
      </c>
      <c r="AP237" t="s">
        <v>5590</v>
      </c>
      <c r="AQ237" t="s">
        <v>5590</v>
      </c>
      <c r="AR237" s="10" t="s">
        <v>5590</v>
      </c>
    </row>
    <row r="238" spans="1:44" ht="16" x14ac:dyDescent="0.2">
      <c r="B238" t="s">
        <v>5591</v>
      </c>
      <c r="U238" s="11">
        <f>SUM(U214:U237)</f>
        <v>-5.5199999999999818</v>
      </c>
      <c r="V238" s="9">
        <f>SUM(V214:V237)</f>
        <v>4.3129944060638081E-12</v>
      </c>
      <c r="X238" s="11">
        <f>SUM(X214:X237)</f>
        <v>0</v>
      </c>
      <c r="Y238" s="12">
        <f>SUM(Y214:Y237)</f>
        <v>0</v>
      </c>
      <c r="Z238" s="9">
        <f>SUM(Z214:Z237)</f>
        <v>0</v>
      </c>
      <c r="AB238" s="11">
        <f>SUM(AB214:AB237)</f>
        <v>-129.52000000000001</v>
      </c>
      <c r="AC238" s="12">
        <f>SUM(AC214:AC237)</f>
        <v>7995.02</v>
      </c>
      <c r="AD238" s="12">
        <f>SUM(AD214:AD237)</f>
        <v>1861.35</v>
      </c>
      <c r="AE238" s="9">
        <f>SUM(AE214:AE237)</f>
        <v>0</v>
      </c>
      <c r="AG238" s="11">
        <f>SUM(AG214:AG237)</f>
        <v>1987.13</v>
      </c>
      <c r="AH238" s="12">
        <f>SUM(AH214:AH237)</f>
        <v>462.3</v>
      </c>
      <c r="AI238" s="9">
        <f>SUM(AI214:AI237)</f>
        <v>0</v>
      </c>
      <c r="AK238" s="11">
        <f t="shared" ref="AK238:AR238" si="11">SUM(AK214:AK237)</f>
        <v>0</v>
      </c>
      <c r="AL238" s="12">
        <f t="shared" si="11"/>
        <v>2449.4300000000003</v>
      </c>
      <c r="AM238" s="12">
        <f t="shared" si="11"/>
        <v>0</v>
      </c>
      <c r="AN238" s="12">
        <f t="shared" si="11"/>
        <v>0</v>
      </c>
      <c r="AO238" s="12">
        <f t="shared" si="11"/>
        <v>0</v>
      </c>
      <c r="AP238" s="12">
        <f t="shared" si="11"/>
        <v>9985.8899999999976</v>
      </c>
      <c r="AQ238" s="12">
        <f t="shared" si="11"/>
        <v>0</v>
      </c>
      <c r="AR238" s="9">
        <f t="shared" si="11"/>
        <v>0</v>
      </c>
    </row>
    <row r="239" spans="1:44" ht="16" x14ac:dyDescent="0.2">
      <c r="B239" s="3" t="s">
        <v>5592</v>
      </c>
      <c r="U239" s="13">
        <f>U238+U212</f>
        <v>129.52000000000001</v>
      </c>
      <c r="V239" s="14">
        <f>V238+V212</f>
        <v>-5.6843418860808015E-12</v>
      </c>
      <c r="X239" s="13">
        <f>X238+X212</f>
        <v>0</v>
      </c>
      <c r="Y239" s="15">
        <f>Y238+Y212</f>
        <v>0</v>
      </c>
      <c r="Z239" s="14">
        <f>Z238+Z212</f>
        <v>0</v>
      </c>
      <c r="AB239" s="8"/>
      <c r="AE239" s="10"/>
      <c r="AG239" s="8"/>
      <c r="AI239" s="10"/>
      <c r="AK239" s="8"/>
      <c r="AR239" s="10"/>
    </row>
    <row r="240" spans="1:44" x14ac:dyDescent="0.2">
      <c r="U240" s="8"/>
      <c r="V240" s="10"/>
      <c r="X240" s="8"/>
      <c r="Z240" s="10"/>
      <c r="AB240" s="8"/>
      <c r="AE240" s="10"/>
      <c r="AG240" s="8"/>
      <c r="AI240" s="10"/>
      <c r="AK240" s="8"/>
      <c r="AR240" s="10"/>
    </row>
    <row r="241" spans="1:44" ht="16" x14ac:dyDescent="0.2">
      <c r="A241" s="2">
        <v>44970</v>
      </c>
      <c r="B241" t="s">
        <v>1976</v>
      </c>
      <c r="C241" s="7">
        <v>54.71</v>
      </c>
      <c r="D241" t="s">
        <v>104</v>
      </c>
      <c r="E241">
        <v>2558</v>
      </c>
      <c r="F241">
        <v>1800</v>
      </c>
      <c r="G241">
        <v>2247</v>
      </c>
      <c r="H241" t="s">
        <v>372</v>
      </c>
      <c r="J241" t="s">
        <v>5588</v>
      </c>
      <c r="L241" t="s">
        <v>49</v>
      </c>
      <c r="M241" t="s">
        <v>50</v>
      </c>
      <c r="N241" t="s">
        <v>51</v>
      </c>
      <c r="O241" t="s">
        <v>52</v>
      </c>
      <c r="P241" t="s">
        <v>203</v>
      </c>
      <c r="R241" t="s">
        <v>66</v>
      </c>
      <c r="S241" t="s">
        <v>5602</v>
      </c>
      <c r="U241" s="8" t="s">
        <v>5590</v>
      </c>
      <c r="V241" s="10" t="s">
        <v>5590</v>
      </c>
      <c r="X241" s="8" t="s">
        <v>5590</v>
      </c>
      <c r="Y241" t="s">
        <v>5590</v>
      </c>
      <c r="Z241" s="10" t="s">
        <v>5590</v>
      </c>
      <c r="AB241" s="8" t="s">
        <v>5590</v>
      </c>
      <c r="AC241" t="s">
        <v>5590</v>
      </c>
      <c r="AD241" t="s">
        <v>5590</v>
      </c>
      <c r="AE241" s="9">
        <v>54.71</v>
      </c>
      <c r="AG241" s="8" t="s">
        <v>5590</v>
      </c>
      <c r="AH241" t="s">
        <v>5590</v>
      </c>
      <c r="AI241" s="10" t="s">
        <v>5590</v>
      </c>
      <c r="AK241" s="8" t="s">
        <v>5590</v>
      </c>
      <c r="AL241" t="s">
        <v>5590</v>
      </c>
      <c r="AM241" t="s">
        <v>5590</v>
      </c>
      <c r="AN241" t="s">
        <v>5590</v>
      </c>
      <c r="AO241" s="7">
        <v>54.71</v>
      </c>
      <c r="AP241" t="s">
        <v>5590</v>
      </c>
      <c r="AQ241" t="s">
        <v>5590</v>
      </c>
      <c r="AR241" s="10" t="s">
        <v>5590</v>
      </c>
    </row>
    <row r="242" spans="1:44" ht="16" x14ac:dyDescent="0.2">
      <c r="A242" s="2">
        <v>44970</v>
      </c>
      <c r="B242" t="s">
        <v>1976</v>
      </c>
      <c r="C242" s="7">
        <v>96.63</v>
      </c>
      <c r="D242" t="s">
        <v>104</v>
      </c>
      <c r="E242">
        <v>2558</v>
      </c>
      <c r="F242">
        <v>1800</v>
      </c>
      <c r="G242">
        <v>2248</v>
      </c>
      <c r="H242" t="s">
        <v>371</v>
      </c>
      <c r="J242" t="s">
        <v>5588</v>
      </c>
      <c r="L242" t="s">
        <v>49</v>
      </c>
      <c r="M242" t="s">
        <v>50</v>
      </c>
      <c r="N242" t="s">
        <v>51</v>
      </c>
      <c r="O242" t="s">
        <v>52</v>
      </c>
      <c r="P242" t="s">
        <v>203</v>
      </c>
      <c r="R242" t="s">
        <v>66</v>
      </c>
      <c r="S242" t="s">
        <v>5602</v>
      </c>
      <c r="U242" s="8" t="s">
        <v>5590</v>
      </c>
      <c r="V242" s="10" t="s">
        <v>5590</v>
      </c>
      <c r="X242" s="8" t="s">
        <v>5590</v>
      </c>
      <c r="Y242" t="s">
        <v>5590</v>
      </c>
      <c r="Z242" s="10" t="s">
        <v>5590</v>
      </c>
      <c r="AB242" s="8" t="s">
        <v>5590</v>
      </c>
      <c r="AC242" t="s">
        <v>5590</v>
      </c>
      <c r="AD242" t="s">
        <v>5590</v>
      </c>
      <c r="AE242" s="9">
        <v>96.63</v>
      </c>
      <c r="AG242" s="8" t="s">
        <v>5590</v>
      </c>
      <c r="AH242" t="s">
        <v>5590</v>
      </c>
      <c r="AI242" s="10" t="s">
        <v>5590</v>
      </c>
      <c r="AK242" s="8" t="s">
        <v>5590</v>
      </c>
      <c r="AL242" t="s">
        <v>5590</v>
      </c>
      <c r="AM242" t="s">
        <v>5590</v>
      </c>
      <c r="AN242" t="s">
        <v>5590</v>
      </c>
      <c r="AO242" s="7">
        <v>96.63</v>
      </c>
      <c r="AP242" t="s">
        <v>5590</v>
      </c>
      <c r="AQ242" t="s">
        <v>5590</v>
      </c>
      <c r="AR242" s="10" t="s">
        <v>5590</v>
      </c>
    </row>
    <row r="243" spans="1:44" ht="16" x14ac:dyDescent="0.2">
      <c r="A243" s="2">
        <v>44970</v>
      </c>
      <c r="B243" t="s">
        <v>1976</v>
      </c>
      <c r="C243" s="7">
        <v>77.069999999999993</v>
      </c>
      <c r="D243" t="s">
        <v>104</v>
      </c>
      <c r="E243">
        <v>2558</v>
      </c>
      <c r="F243">
        <v>1800</v>
      </c>
      <c r="G243">
        <v>2249</v>
      </c>
      <c r="H243" t="s">
        <v>373</v>
      </c>
      <c r="J243" t="s">
        <v>5588</v>
      </c>
      <c r="L243" t="s">
        <v>49</v>
      </c>
      <c r="M243" t="s">
        <v>50</v>
      </c>
      <c r="N243" t="s">
        <v>51</v>
      </c>
      <c r="O243" t="s">
        <v>52</v>
      </c>
      <c r="P243" t="s">
        <v>203</v>
      </c>
      <c r="R243" t="s">
        <v>66</v>
      </c>
      <c r="S243" t="s">
        <v>5602</v>
      </c>
      <c r="U243" s="8" t="s">
        <v>5590</v>
      </c>
      <c r="V243" s="10" t="s">
        <v>5590</v>
      </c>
      <c r="X243" s="8" t="s">
        <v>5590</v>
      </c>
      <c r="Y243" t="s">
        <v>5590</v>
      </c>
      <c r="Z243" s="10" t="s">
        <v>5590</v>
      </c>
      <c r="AB243" s="8" t="s">
        <v>5590</v>
      </c>
      <c r="AC243" t="s">
        <v>5590</v>
      </c>
      <c r="AD243" t="s">
        <v>5590</v>
      </c>
      <c r="AE243" s="9">
        <v>77.069999999999993</v>
      </c>
      <c r="AG243" s="8" t="s">
        <v>5590</v>
      </c>
      <c r="AH243" t="s">
        <v>5590</v>
      </c>
      <c r="AI243" s="10" t="s">
        <v>5590</v>
      </c>
      <c r="AK243" s="8" t="s">
        <v>5590</v>
      </c>
      <c r="AL243" t="s">
        <v>5590</v>
      </c>
      <c r="AM243" t="s">
        <v>5590</v>
      </c>
      <c r="AN243" t="s">
        <v>5590</v>
      </c>
      <c r="AO243" s="7">
        <v>77.069999999999993</v>
      </c>
      <c r="AP243" t="s">
        <v>5590</v>
      </c>
      <c r="AQ243" t="s">
        <v>5590</v>
      </c>
      <c r="AR243" s="10" t="s">
        <v>5590</v>
      </c>
    </row>
    <row r="244" spans="1:44" ht="16" x14ac:dyDescent="0.2">
      <c r="A244" s="2">
        <v>44970</v>
      </c>
      <c r="B244" t="s">
        <v>1976</v>
      </c>
      <c r="C244" s="7">
        <v>18.55</v>
      </c>
      <c r="D244" t="s">
        <v>104</v>
      </c>
      <c r="E244">
        <v>2558</v>
      </c>
      <c r="F244">
        <v>1800</v>
      </c>
      <c r="G244">
        <v>2250</v>
      </c>
      <c r="H244" t="s">
        <v>201</v>
      </c>
      <c r="J244" t="s">
        <v>5588</v>
      </c>
      <c r="L244" t="s">
        <v>49</v>
      </c>
      <c r="M244" t="s">
        <v>50</v>
      </c>
      <c r="N244" t="s">
        <v>51</v>
      </c>
      <c r="O244" t="s">
        <v>52</v>
      </c>
      <c r="P244" t="s">
        <v>203</v>
      </c>
      <c r="R244" t="s">
        <v>66</v>
      </c>
      <c r="S244" t="s">
        <v>5602</v>
      </c>
      <c r="U244" s="8" t="s">
        <v>5590</v>
      </c>
      <c r="V244" s="10" t="s">
        <v>5590</v>
      </c>
      <c r="X244" s="8" t="s">
        <v>5590</v>
      </c>
      <c r="Y244" t="s">
        <v>5590</v>
      </c>
      <c r="Z244" s="10" t="s">
        <v>5590</v>
      </c>
      <c r="AB244" s="8" t="s">
        <v>5590</v>
      </c>
      <c r="AC244" t="s">
        <v>5590</v>
      </c>
      <c r="AD244" t="s">
        <v>5590</v>
      </c>
      <c r="AE244" s="9">
        <v>18.55</v>
      </c>
      <c r="AG244" s="8" t="s">
        <v>5590</v>
      </c>
      <c r="AH244" t="s">
        <v>5590</v>
      </c>
      <c r="AI244" s="10" t="s">
        <v>5590</v>
      </c>
      <c r="AK244" s="8" t="s">
        <v>5590</v>
      </c>
      <c r="AL244" t="s">
        <v>5590</v>
      </c>
      <c r="AM244" t="s">
        <v>5590</v>
      </c>
      <c r="AN244" s="7">
        <v>18.55</v>
      </c>
      <c r="AO244" t="s">
        <v>5590</v>
      </c>
      <c r="AP244" t="s">
        <v>5590</v>
      </c>
      <c r="AQ244" t="s">
        <v>5590</v>
      </c>
      <c r="AR244" s="10" t="s">
        <v>5590</v>
      </c>
    </row>
    <row r="245" spans="1:44" ht="16" x14ac:dyDescent="0.2">
      <c r="A245" s="2">
        <v>44970</v>
      </c>
      <c r="B245" t="s">
        <v>1976</v>
      </c>
      <c r="C245" s="7">
        <v>1.49</v>
      </c>
      <c r="D245" t="s">
        <v>104</v>
      </c>
      <c r="E245">
        <v>6751</v>
      </c>
      <c r="F245">
        <v>1800</v>
      </c>
      <c r="G245">
        <v>2244</v>
      </c>
      <c r="H245" t="s">
        <v>969</v>
      </c>
      <c r="J245" t="s">
        <v>5588</v>
      </c>
      <c r="L245" t="s">
        <v>49</v>
      </c>
      <c r="M245" t="s">
        <v>50</v>
      </c>
      <c r="N245" t="s">
        <v>799</v>
      </c>
      <c r="O245" t="s">
        <v>52</v>
      </c>
      <c r="P245" t="s">
        <v>203</v>
      </c>
      <c r="R245" t="s">
        <v>66</v>
      </c>
      <c r="S245" t="s">
        <v>5602</v>
      </c>
      <c r="U245" s="8" t="s">
        <v>5590</v>
      </c>
      <c r="V245" s="10" t="s">
        <v>5590</v>
      </c>
      <c r="X245" s="8" t="s">
        <v>5590</v>
      </c>
      <c r="Y245" t="s">
        <v>5590</v>
      </c>
      <c r="Z245" s="10" t="s">
        <v>5590</v>
      </c>
      <c r="AB245" s="8" t="s">
        <v>5590</v>
      </c>
      <c r="AC245" t="s">
        <v>5590</v>
      </c>
      <c r="AD245" t="s">
        <v>5590</v>
      </c>
      <c r="AE245" s="10" t="s">
        <v>5590</v>
      </c>
      <c r="AG245" s="8" t="s">
        <v>5590</v>
      </c>
      <c r="AH245" t="s">
        <v>5590</v>
      </c>
      <c r="AI245" s="9">
        <v>1.49</v>
      </c>
      <c r="AK245" s="8" t="s">
        <v>5590</v>
      </c>
      <c r="AL245" s="7">
        <v>1.49</v>
      </c>
      <c r="AM245" t="s">
        <v>5590</v>
      </c>
      <c r="AN245" t="s">
        <v>5590</v>
      </c>
      <c r="AO245" t="s">
        <v>5590</v>
      </c>
      <c r="AP245" t="s">
        <v>5590</v>
      </c>
      <c r="AQ245" t="s">
        <v>5590</v>
      </c>
      <c r="AR245" s="10" t="s">
        <v>5590</v>
      </c>
    </row>
    <row r="246" spans="1:44" ht="16" x14ac:dyDescent="0.2">
      <c r="A246" s="2">
        <v>44970</v>
      </c>
      <c r="B246" t="s">
        <v>1976</v>
      </c>
      <c r="C246" s="7">
        <v>6.12</v>
      </c>
      <c r="D246" t="s">
        <v>104</v>
      </c>
      <c r="E246">
        <v>6751</v>
      </c>
      <c r="F246">
        <v>1800</v>
      </c>
      <c r="G246">
        <v>2245</v>
      </c>
      <c r="H246" t="s">
        <v>967</v>
      </c>
      <c r="J246" t="s">
        <v>5588</v>
      </c>
      <c r="L246" t="s">
        <v>49</v>
      </c>
      <c r="M246" t="s">
        <v>50</v>
      </c>
      <c r="N246" t="s">
        <v>799</v>
      </c>
      <c r="O246" t="s">
        <v>52</v>
      </c>
      <c r="P246" t="s">
        <v>203</v>
      </c>
      <c r="R246" t="s">
        <v>66</v>
      </c>
      <c r="S246" t="s">
        <v>5602</v>
      </c>
      <c r="U246" s="8" t="s">
        <v>5590</v>
      </c>
      <c r="V246" s="10" t="s">
        <v>5590</v>
      </c>
      <c r="X246" s="8" t="s">
        <v>5590</v>
      </c>
      <c r="Y246" t="s">
        <v>5590</v>
      </c>
      <c r="Z246" s="10" t="s">
        <v>5590</v>
      </c>
      <c r="AB246" s="8" t="s">
        <v>5590</v>
      </c>
      <c r="AC246" t="s">
        <v>5590</v>
      </c>
      <c r="AD246" t="s">
        <v>5590</v>
      </c>
      <c r="AE246" s="10" t="s">
        <v>5590</v>
      </c>
      <c r="AG246" s="8" t="s">
        <v>5590</v>
      </c>
      <c r="AH246" t="s">
        <v>5590</v>
      </c>
      <c r="AI246" s="9">
        <v>6.12</v>
      </c>
      <c r="AK246" s="8" t="s">
        <v>5590</v>
      </c>
      <c r="AL246" s="7">
        <v>6.12</v>
      </c>
      <c r="AM246" t="s">
        <v>5590</v>
      </c>
      <c r="AN246" t="s">
        <v>5590</v>
      </c>
      <c r="AO246" t="s">
        <v>5590</v>
      </c>
      <c r="AP246" t="s">
        <v>5590</v>
      </c>
      <c r="AQ246" t="s">
        <v>5590</v>
      </c>
      <c r="AR246" s="10" t="s">
        <v>5590</v>
      </c>
    </row>
    <row r="247" spans="1:44" ht="16" x14ac:dyDescent="0.2">
      <c r="A247" s="2">
        <v>44970</v>
      </c>
      <c r="B247" t="s">
        <v>1976</v>
      </c>
      <c r="C247" s="7">
        <v>7.12</v>
      </c>
      <c r="D247" t="s">
        <v>104</v>
      </c>
      <c r="E247">
        <v>6751</v>
      </c>
      <c r="F247">
        <v>1800</v>
      </c>
      <c r="G247">
        <v>2246</v>
      </c>
      <c r="H247" t="s">
        <v>970</v>
      </c>
      <c r="J247" t="s">
        <v>5588</v>
      </c>
      <c r="L247" t="s">
        <v>49</v>
      </c>
      <c r="M247" t="s">
        <v>50</v>
      </c>
      <c r="N247" t="s">
        <v>799</v>
      </c>
      <c r="O247" t="s">
        <v>52</v>
      </c>
      <c r="P247" t="s">
        <v>203</v>
      </c>
      <c r="R247" t="s">
        <v>66</v>
      </c>
      <c r="S247" t="s">
        <v>5602</v>
      </c>
      <c r="U247" s="8" t="s">
        <v>5590</v>
      </c>
      <c r="V247" s="10" t="s">
        <v>5590</v>
      </c>
      <c r="X247" s="8" t="s">
        <v>5590</v>
      </c>
      <c r="Y247" t="s">
        <v>5590</v>
      </c>
      <c r="Z247" s="10" t="s">
        <v>5590</v>
      </c>
      <c r="AB247" s="8" t="s">
        <v>5590</v>
      </c>
      <c r="AC247" t="s">
        <v>5590</v>
      </c>
      <c r="AD247" t="s">
        <v>5590</v>
      </c>
      <c r="AE247" s="10" t="s">
        <v>5590</v>
      </c>
      <c r="AG247" s="8" t="s">
        <v>5590</v>
      </c>
      <c r="AH247" t="s">
        <v>5590</v>
      </c>
      <c r="AI247" s="9">
        <v>7.12</v>
      </c>
      <c r="AK247" s="8" t="s">
        <v>5590</v>
      </c>
      <c r="AL247" s="7">
        <v>7.12</v>
      </c>
      <c r="AM247" t="s">
        <v>5590</v>
      </c>
      <c r="AN247" t="s">
        <v>5590</v>
      </c>
      <c r="AO247" t="s">
        <v>5590</v>
      </c>
      <c r="AP247" t="s">
        <v>5590</v>
      </c>
      <c r="AQ247" t="s">
        <v>5590</v>
      </c>
      <c r="AR247" s="10" t="s">
        <v>5590</v>
      </c>
    </row>
    <row r="248" spans="1:44" ht="16" x14ac:dyDescent="0.2">
      <c r="A248" s="2">
        <v>44980</v>
      </c>
      <c r="B248" t="s">
        <v>2080</v>
      </c>
      <c r="C248" s="7">
        <v>5282.6</v>
      </c>
      <c r="D248" t="s">
        <v>48</v>
      </c>
      <c r="E248">
        <v>1712</v>
      </c>
      <c r="F248">
        <v>940</v>
      </c>
      <c r="G248">
        <v>2932</v>
      </c>
      <c r="I248" t="s">
        <v>2082</v>
      </c>
      <c r="J248" t="s">
        <v>2083</v>
      </c>
      <c r="K248" t="s">
        <v>2082</v>
      </c>
      <c r="L248" t="s">
        <v>52</v>
      </c>
      <c r="M248" t="s">
        <v>203</v>
      </c>
      <c r="O248" t="s">
        <v>52</v>
      </c>
      <c r="P248" t="s">
        <v>53</v>
      </c>
      <c r="R248" t="s">
        <v>66</v>
      </c>
      <c r="S248" t="s">
        <v>5602</v>
      </c>
      <c r="U248" s="8" t="s">
        <v>5590</v>
      </c>
      <c r="V248" s="10" t="s">
        <v>5590</v>
      </c>
      <c r="X248" s="8" t="s">
        <v>5590</v>
      </c>
      <c r="Y248" t="s">
        <v>5590</v>
      </c>
      <c r="Z248" s="9">
        <v>5282.6</v>
      </c>
      <c r="AB248" s="8" t="s">
        <v>5590</v>
      </c>
      <c r="AC248" t="s">
        <v>5590</v>
      </c>
      <c r="AD248" t="s">
        <v>5590</v>
      </c>
      <c r="AE248" s="10" t="s">
        <v>5590</v>
      </c>
      <c r="AG248" s="8" t="s">
        <v>5590</v>
      </c>
      <c r="AH248" t="s">
        <v>5590</v>
      </c>
      <c r="AI248" s="10" t="s">
        <v>5590</v>
      </c>
      <c r="AK248" s="8" t="s">
        <v>5590</v>
      </c>
      <c r="AL248" t="s">
        <v>5590</v>
      </c>
      <c r="AM248" t="s">
        <v>5590</v>
      </c>
      <c r="AN248" t="s">
        <v>5590</v>
      </c>
      <c r="AO248" t="s">
        <v>5590</v>
      </c>
      <c r="AP248" t="s">
        <v>5590</v>
      </c>
      <c r="AQ248" t="s">
        <v>5590</v>
      </c>
      <c r="AR248" s="10" t="s">
        <v>5590</v>
      </c>
    </row>
    <row r="249" spans="1:44" ht="16" x14ac:dyDescent="0.2">
      <c r="A249" s="2">
        <v>44981</v>
      </c>
      <c r="B249" t="s">
        <v>582</v>
      </c>
      <c r="C249" s="7">
        <v>941.16</v>
      </c>
      <c r="D249" t="s">
        <v>48</v>
      </c>
      <c r="E249">
        <v>1705</v>
      </c>
      <c r="F249">
        <v>940</v>
      </c>
      <c r="G249">
        <v>2272</v>
      </c>
      <c r="I249" t="s">
        <v>2096</v>
      </c>
      <c r="J249" t="s">
        <v>2097</v>
      </c>
      <c r="K249" t="s">
        <v>2096</v>
      </c>
      <c r="L249" t="s">
        <v>52</v>
      </c>
      <c r="M249" t="s">
        <v>203</v>
      </c>
      <c r="O249" t="s">
        <v>52</v>
      </c>
      <c r="P249" t="s">
        <v>53</v>
      </c>
      <c r="R249" t="s">
        <v>66</v>
      </c>
      <c r="S249" t="s">
        <v>5602</v>
      </c>
      <c r="U249" s="8" t="s">
        <v>5590</v>
      </c>
      <c r="V249" s="10" t="s">
        <v>5590</v>
      </c>
      <c r="X249" s="8" t="s">
        <v>5590</v>
      </c>
      <c r="Y249" s="7">
        <v>941.16</v>
      </c>
      <c r="Z249" s="10" t="s">
        <v>5590</v>
      </c>
      <c r="AB249" s="8" t="s">
        <v>5590</v>
      </c>
      <c r="AC249" t="s">
        <v>5590</v>
      </c>
      <c r="AD249" t="s">
        <v>5590</v>
      </c>
      <c r="AE249" s="10" t="s">
        <v>5590</v>
      </c>
      <c r="AG249" s="8" t="s">
        <v>5590</v>
      </c>
      <c r="AH249" t="s">
        <v>5590</v>
      </c>
      <c r="AI249" s="10" t="s">
        <v>5590</v>
      </c>
      <c r="AK249" s="8" t="s">
        <v>5590</v>
      </c>
      <c r="AL249" t="s">
        <v>5590</v>
      </c>
      <c r="AM249" t="s">
        <v>5590</v>
      </c>
      <c r="AN249" t="s">
        <v>5590</v>
      </c>
      <c r="AO249" t="s">
        <v>5590</v>
      </c>
      <c r="AP249" t="s">
        <v>5590</v>
      </c>
      <c r="AQ249" t="s">
        <v>5590</v>
      </c>
      <c r="AR249" s="10" t="s">
        <v>5590</v>
      </c>
    </row>
    <row r="250" spans="1:44" ht="16" x14ac:dyDescent="0.2">
      <c r="A250" s="2">
        <v>44984</v>
      </c>
      <c r="B250" t="s">
        <v>256</v>
      </c>
      <c r="C250" s="7">
        <v>3403.69</v>
      </c>
      <c r="D250" t="s">
        <v>48</v>
      </c>
      <c r="E250">
        <v>1705</v>
      </c>
      <c r="F250">
        <v>940</v>
      </c>
      <c r="G250">
        <v>2276</v>
      </c>
      <c r="I250" t="s">
        <v>2123</v>
      </c>
      <c r="J250" t="s">
        <v>2124</v>
      </c>
      <c r="K250" t="s">
        <v>2123</v>
      </c>
      <c r="L250" t="s">
        <v>52</v>
      </c>
      <c r="M250" t="s">
        <v>203</v>
      </c>
      <c r="O250" t="s">
        <v>52</v>
      </c>
      <c r="P250" t="s">
        <v>53</v>
      </c>
      <c r="R250" t="s">
        <v>66</v>
      </c>
      <c r="S250" t="s">
        <v>5602</v>
      </c>
      <c r="U250" s="8" t="s">
        <v>5590</v>
      </c>
      <c r="V250" s="10" t="s">
        <v>5590</v>
      </c>
      <c r="X250" s="8" t="s">
        <v>5590</v>
      </c>
      <c r="Y250" s="7">
        <v>3403.69</v>
      </c>
      <c r="Z250" s="10" t="s">
        <v>5590</v>
      </c>
      <c r="AB250" s="8" t="s">
        <v>5590</v>
      </c>
      <c r="AC250" t="s">
        <v>5590</v>
      </c>
      <c r="AD250" t="s">
        <v>5590</v>
      </c>
      <c r="AE250" s="10" t="s">
        <v>5590</v>
      </c>
      <c r="AG250" s="8" t="s">
        <v>5590</v>
      </c>
      <c r="AH250" t="s">
        <v>5590</v>
      </c>
      <c r="AI250" s="10" t="s">
        <v>5590</v>
      </c>
      <c r="AK250" s="8" t="s">
        <v>5590</v>
      </c>
      <c r="AL250" t="s">
        <v>5590</v>
      </c>
      <c r="AM250" t="s">
        <v>5590</v>
      </c>
      <c r="AN250" t="s">
        <v>5590</v>
      </c>
      <c r="AO250" t="s">
        <v>5590</v>
      </c>
      <c r="AP250" t="s">
        <v>5590</v>
      </c>
      <c r="AQ250" t="s">
        <v>5590</v>
      </c>
      <c r="AR250" s="10" t="s">
        <v>5590</v>
      </c>
    </row>
    <row r="251" spans="1:44" ht="16" x14ac:dyDescent="0.2">
      <c r="A251" s="2">
        <v>44985</v>
      </c>
      <c r="B251" t="s">
        <v>2133</v>
      </c>
      <c r="C251" s="7">
        <v>129.52000000000001</v>
      </c>
      <c r="D251" t="s">
        <v>104</v>
      </c>
      <c r="E251">
        <v>703</v>
      </c>
      <c r="F251">
        <v>1730</v>
      </c>
      <c r="G251">
        <v>2226</v>
      </c>
      <c r="H251" t="s">
        <v>1935</v>
      </c>
      <c r="J251" t="s">
        <v>5588</v>
      </c>
      <c r="L251" t="s">
        <v>52</v>
      </c>
      <c r="M251" t="s">
        <v>53</v>
      </c>
      <c r="O251" t="s">
        <v>52</v>
      </c>
      <c r="P251" t="s">
        <v>203</v>
      </c>
      <c r="R251" t="s">
        <v>66</v>
      </c>
      <c r="S251" t="s">
        <v>5602</v>
      </c>
      <c r="U251" s="11">
        <v>129.52000000000001</v>
      </c>
      <c r="V251" s="9">
        <v>-129.52000000000001</v>
      </c>
      <c r="X251" s="8" t="s">
        <v>5590</v>
      </c>
      <c r="Y251" t="s">
        <v>5590</v>
      </c>
      <c r="Z251" s="10" t="s">
        <v>5590</v>
      </c>
      <c r="AB251" s="8" t="s">
        <v>5590</v>
      </c>
      <c r="AC251" t="s">
        <v>5590</v>
      </c>
      <c r="AD251" t="s">
        <v>5590</v>
      </c>
      <c r="AE251" s="10" t="s">
        <v>5590</v>
      </c>
      <c r="AG251" s="8" t="s">
        <v>5590</v>
      </c>
      <c r="AH251" t="s">
        <v>5590</v>
      </c>
      <c r="AI251" s="10" t="s">
        <v>5590</v>
      </c>
      <c r="AK251" s="8" t="s">
        <v>5590</v>
      </c>
      <c r="AL251" t="s">
        <v>5590</v>
      </c>
      <c r="AM251" t="s">
        <v>5590</v>
      </c>
      <c r="AN251" t="s">
        <v>5590</v>
      </c>
      <c r="AO251" t="s">
        <v>5590</v>
      </c>
      <c r="AP251" t="s">
        <v>5590</v>
      </c>
      <c r="AQ251" t="s">
        <v>5590</v>
      </c>
      <c r="AR251" s="10" t="s">
        <v>5590</v>
      </c>
    </row>
    <row r="252" spans="1:44" ht="16" x14ac:dyDescent="0.2">
      <c r="A252" s="2">
        <v>44985</v>
      </c>
      <c r="B252" t="s">
        <v>2134</v>
      </c>
      <c r="C252" s="7">
        <v>265.8</v>
      </c>
      <c r="D252" t="s">
        <v>104</v>
      </c>
      <c r="E252">
        <v>703</v>
      </c>
      <c r="F252">
        <v>1730</v>
      </c>
      <c r="G252">
        <v>2227</v>
      </c>
      <c r="H252" t="s">
        <v>1934</v>
      </c>
      <c r="J252" t="s">
        <v>5588</v>
      </c>
      <c r="L252" t="s">
        <v>52</v>
      </c>
      <c r="M252" t="s">
        <v>53</v>
      </c>
      <c r="O252" t="s">
        <v>52</v>
      </c>
      <c r="P252" t="s">
        <v>203</v>
      </c>
      <c r="R252" t="s">
        <v>66</v>
      </c>
      <c r="S252" t="s">
        <v>5602</v>
      </c>
      <c r="U252" s="11">
        <v>265.8</v>
      </c>
      <c r="V252" s="9">
        <v>-265.8</v>
      </c>
      <c r="X252" s="8" t="s">
        <v>5590</v>
      </c>
      <c r="Y252" t="s">
        <v>5590</v>
      </c>
      <c r="Z252" s="10" t="s">
        <v>5590</v>
      </c>
      <c r="AB252" s="8" t="s">
        <v>5590</v>
      </c>
      <c r="AC252" t="s">
        <v>5590</v>
      </c>
      <c r="AD252" t="s">
        <v>5590</v>
      </c>
      <c r="AE252" s="10" t="s">
        <v>5590</v>
      </c>
      <c r="AG252" s="8" t="s">
        <v>5590</v>
      </c>
      <c r="AH252" t="s">
        <v>5590</v>
      </c>
      <c r="AI252" s="10" t="s">
        <v>5590</v>
      </c>
      <c r="AK252" s="8" t="s">
        <v>5590</v>
      </c>
      <c r="AL252" t="s">
        <v>5590</v>
      </c>
      <c r="AM252" t="s">
        <v>5590</v>
      </c>
      <c r="AN252" t="s">
        <v>5590</v>
      </c>
      <c r="AO252" t="s">
        <v>5590</v>
      </c>
      <c r="AP252" t="s">
        <v>5590</v>
      </c>
      <c r="AQ252" t="s">
        <v>5590</v>
      </c>
      <c r="AR252" s="10" t="s">
        <v>5590</v>
      </c>
    </row>
    <row r="253" spans="1:44" ht="16" x14ac:dyDescent="0.2">
      <c r="A253" s="2">
        <v>44985</v>
      </c>
      <c r="B253" t="s">
        <v>1908</v>
      </c>
      <c r="C253" s="7">
        <v>129.52000000000001</v>
      </c>
      <c r="D253" t="s">
        <v>104</v>
      </c>
      <c r="E253">
        <v>940</v>
      </c>
      <c r="F253">
        <v>703</v>
      </c>
      <c r="G253">
        <v>2278</v>
      </c>
      <c r="I253" t="s">
        <v>2136</v>
      </c>
      <c r="J253" t="s">
        <v>2137</v>
      </c>
      <c r="K253" t="s">
        <v>2136</v>
      </c>
      <c r="L253" t="s">
        <v>52</v>
      </c>
      <c r="M253" t="s">
        <v>53</v>
      </c>
      <c r="O253" t="s">
        <v>52</v>
      </c>
      <c r="P253" t="s">
        <v>53</v>
      </c>
      <c r="R253" t="s">
        <v>66</v>
      </c>
      <c r="S253" t="s">
        <v>5602</v>
      </c>
      <c r="U253" s="11">
        <v>-129.52000000000001</v>
      </c>
      <c r="V253" s="10" t="s">
        <v>5590</v>
      </c>
      <c r="X253" s="8" t="s">
        <v>5590</v>
      </c>
      <c r="Y253" t="s">
        <v>5590</v>
      </c>
      <c r="Z253" s="10" t="s">
        <v>5590</v>
      </c>
      <c r="AB253" s="8" t="s">
        <v>5590</v>
      </c>
      <c r="AC253" t="s">
        <v>5590</v>
      </c>
      <c r="AD253" t="s">
        <v>5590</v>
      </c>
      <c r="AE253" s="10" t="s">
        <v>5590</v>
      </c>
      <c r="AG253" s="8" t="s">
        <v>5590</v>
      </c>
      <c r="AH253" t="s">
        <v>5590</v>
      </c>
      <c r="AI253" s="10" t="s">
        <v>5590</v>
      </c>
      <c r="AK253" s="8" t="s">
        <v>5590</v>
      </c>
      <c r="AL253" t="s">
        <v>5590</v>
      </c>
      <c r="AM253" t="s">
        <v>5590</v>
      </c>
      <c r="AN253" t="s">
        <v>5590</v>
      </c>
      <c r="AO253" t="s">
        <v>5590</v>
      </c>
      <c r="AP253" t="s">
        <v>5590</v>
      </c>
      <c r="AQ253" t="s">
        <v>5590</v>
      </c>
      <c r="AR253" s="10" t="s">
        <v>5590</v>
      </c>
    </row>
    <row r="254" spans="1:44" ht="16" x14ac:dyDescent="0.2">
      <c r="A254" s="2">
        <v>44985</v>
      </c>
      <c r="B254" t="s">
        <v>1908</v>
      </c>
      <c r="C254" s="7">
        <v>43.17</v>
      </c>
      <c r="D254" t="s">
        <v>104</v>
      </c>
      <c r="E254">
        <v>940</v>
      </c>
      <c r="F254">
        <v>703</v>
      </c>
      <c r="G254">
        <v>2279</v>
      </c>
      <c r="I254" t="s">
        <v>2139</v>
      </c>
      <c r="J254" t="s">
        <v>2140</v>
      </c>
      <c r="K254" t="s">
        <v>2139</v>
      </c>
      <c r="L254" t="s">
        <v>52</v>
      </c>
      <c r="M254" t="s">
        <v>53</v>
      </c>
      <c r="O254" t="s">
        <v>52</v>
      </c>
      <c r="P254" t="s">
        <v>53</v>
      </c>
      <c r="R254" t="s">
        <v>66</v>
      </c>
      <c r="S254" t="s">
        <v>5602</v>
      </c>
      <c r="U254" s="11">
        <v>-43.17</v>
      </c>
      <c r="V254" s="10" t="s">
        <v>5590</v>
      </c>
      <c r="X254" s="8" t="s">
        <v>5590</v>
      </c>
      <c r="Y254" t="s">
        <v>5590</v>
      </c>
      <c r="Z254" s="10" t="s">
        <v>5590</v>
      </c>
      <c r="AB254" s="8" t="s">
        <v>5590</v>
      </c>
      <c r="AC254" t="s">
        <v>5590</v>
      </c>
      <c r="AD254" t="s">
        <v>5590</v>
      </c>
      <c r="AE254" s="10" t="s">
        <v>5590</v>
      </c>
      <c r="AG254" s="8" t="s">
        <v>5590</v>
      </c>
      <c r="AH254" t="s">
        <v>5590</v>
      </c>
      <c r="AI254" s="10" t="s">
        <v>5590</v>
      </c>
      <c r="AK254" s="8" t="s">
        <v>5590</v>
      </c>
      <c r="AL254" t="s">
        <v>5590</v>
      </c>
      <c r="AM254" t="s">
        <v>5590</v>
      </c>
      <c r="AN254" t="s">
        <v>5590</v>
      </c>
      <c r="AO254" t="s">
        <v>5590</v>
      </c>
      <c r="AP254" t="s">
        <v>5590</v>
      </c>
      <c r="AQ254" t="s">
        <v>5590</v>
      </c>
      <c r="AR254" s="10" t="s">
        <v>5590</v>
      </c>
    </row>
    <row r="255" spans="1:44" ht="16" x14ac:dyDescent="0.2">
      <c r="A255" s="2">
        <v>44985</v>
      </c>
      <c r="B255" t="s">
        <v>1908</v>
      </c>
      <c r="C255" s="7">
        <v>86.35</v>
      </c>
      <c r="D255" t="s">
        <v>104</v>
      </c>
      <c r="E255">
        <v>940</v>
      </c>
      <c r="F255">
        <v>703</v>
      </c>
      <c r="G255">
        <v>2280</v>
      </c>
      <c r="I255" t="s">
        <v>2142</v>
      </c>
      <c r="J255" t="s">
        <v>2143</v>
      </c>
      <c r="K255" t="s">
        <v>2142</v>
      </c>
      <c r="L255" t="s">
        <v>52</v>
      </c>
      <c r="M255" t="s">
        <v>53</v>
      </c>
      <c r="O255" t="s">
        <v>52</v>
      </c>
      <c r="P255" t="s">
        <v>53</v>
      </c>
      <c r="R255" t="s">
        <v>66</v>
      </c>
      <c r="S255" t="s">
        <v>5602</v>
      </c>
      <c r="U255" s="11">
        <v>-86.35</v>
      </c>
      <c r="V255" s="10" t="s">
        <v>5590</v>
      </c>
      <c r="X255" s="8" t="s">
        <v>5590</v>
      </c>
      <c r="Y255" t="s">
        <v>5590</v>
      </c>
      <c r="Z255" s="10" t="s">
        <v>5590</v>
      </c>
      <c r="AB255" s="8" t="s">
        <v>5590</v>
      </c>
      <c r="AC255" t="s">
        <v>5590</v>
      </c>
      <c r="AD255" t="s">
        <v>5590</v>
      </c>
      <c r="AE255" s="10" t="s">
        <v>5590</v>
      </c>
      <c r="AG255" s="8" t="s">
        <v>5590</v>
      </c>
      <c r="AH255" t="s">
        <v>5590</v>
      </c>
      <c r="AI255" s="10" t="s">
        <v>5590</v>
      </c>
      <c r="AK255" s="8" t="s">
        <v>5590</v>
      </c>
      <c r="AL255" t="s">
        <v>5590</v>
      </c>
      <c r="AM255" t="s">
        <v>5590</v>
      </c>
      <c r="AN255" t="s">
        <v>5590</v>
      </c>
      <c r="AO255" t="s">
        <v>5590</v>
      </c>
      <c r="AP255" t="s">
        <v>5590</v>
      </c>
      <c r="AQ255" t="s">
        <v>5590</v>
      </c>
      <c r="AR255" s="10" t="s">
        <v>5590</v>
      </c>
    </row>
    <row r="256" spans="1:44" ht="16" x14ac:dyDescent="0.2">
      <c r="A256" s="2">
        <v>44985</v>
      </c>
      <c r="B256" t="s">
        <v>2144</v>
      </c>
      <c r="C256" s="7">
        <v>66.45</v>
      </c>
      <c r="D256" t="s">
        <v>104</v>
      </c>
      <c r="E256">
        <v>940</v>
      </c>
      <c r="F256">
        <v>703</v>
      </c>
      <c r="G256">
        <v>2331</v>
      </c>
      <c r="I256" t="s">
        <v>2146</v>
      </c>
      <c r="J256" t="s">
        <v>2147</v>
      </c>
      <c r="K256" t="s">
        <v>2146</v>
      </c>
      <c r="L256" t="s">
        <v>52</v>
      </c>
      <c r="M256" t="s">
        <v>53</v>
      </c>
      <c r="O256" t="s">
        <v>52</v>
      </c>
      <c r="P256" t="s">
        <v>53</v>
      </c>
      <c r="R256" t="s">
        <v>66</v>
      </c>
      <c r="S256" t="s">
        <v>5602</v>
      </c>
      <c r="U256" s="11">
        <v>-66.45</v>
      </c>
      <c r="V256" s="10" t="s">
        <v>5590</v>
      </c>
      <c r="X256" s="8" t="s">
        <v>5590</v>
      </c>
      <c r="Y256" t="s">
        <v>5590</v>
      </c>
      <c r="Z256" s="10" t="s">
        <v>5590</v>
      </c>
      <c r="AB256" s="8" t="s">
        <v>5590</v>
      </c>
      <c r="AC256" t="s">
        <v>5590</v>
      </c>
      <c r="AD256" t="s">
        <v>5590</v>
      </c>
      <c r="AE256" s="10" t="s">
        <v>5590</v>
      </c>
      <c r="AG256" s="8" t="s">
        <v>5590</v>
      </c>
      <c r="AH256" t="s">
        <v>5590</v>
      </c>
      <c r="AI256" s="10" t="s">
        <v>5590</v>
      </c>
      <c r="AK256" s="8" t="s">
        <v>5590</v>
      </c>
      <c r="AL256" t="s">
        <v>5590</v>
      </c>
      <c r="AM256" t="s">
        <v>5590</v>
      </c>
      <c r="AN256" t="s">
        <v>5590</v>
      </c>
      <c r="AO256" t="s">
        <v>5590</v>
      </c>
      <c r="AP256" t="s">
        <v>5590</v>
      </c>
      <c r="AQ256" t="s">
        <v>5590</v>
      </c>
      <c r="AR256" s="10" t="s">
        <v>5590</v>
      </c>
    </row>
    <row r="257" spans="1:44" ht="16" x14ac:dyDescent="0.2">
      <c r="A257" s="2">
        <v>44985</v>
      </c>
      <c r="B257" t="s">
        <v>2144</v>
      </c>
      <c r="C257" s="7">
        <v>199.35</v>
      </c>
      <c r="D257" t="s">
        <v>104</v>
      </c>
      <c r="E257">
        <v>940</v>
      </c>
      <c r="F257">
        <v>703</v>
      </c>
      <c r="G257">
        <v>2332</v>
      </c>
      <c r="I257" t="s">
        <v>2149</v>
      </c>
      <c r="J257" t="s">
        <v>2150</v>
      </c>
      <c r="K257" t="s">
        <v>2149</v>
      </c>
      <c r="L257" t="s">
        <v>52</v>
      </c>
      <c r="M257" t="s">
        <v>53</v>
      </c>
      <c r="O257" t="s">
        <v>52</v>
      </c>
      <c r="P257" t="s">
        <v>53</v>
      </c>
      <c r="R257" t="s">
        <v>66</v>
      </c>
      <c r="S257" t="s">
        <v>5602</v>
      </c>
      <c r="U257" s="11">
        <v>-199.35</v>
      </c>
      <c r="V257" s="10" t="s">
        <v>5590</v>
      </c>
      <c r="X257" s="8" t="s">
        <v>5590</v>
      </c>
      <c r="Y257" t="s">
        <v>5590</v>
      </c>
      <c r="Z257" s="10" t="s">
        <v>5590</v>
      </c>
      <c r="AB257" s="8" t="s">
        <v>5590</v>
      </c>
      <c r="AC257" t="s">
        <v>5590</v>
      </c>
      <c r="AD257" t="s">
        <v>5590</v>
      </c>
      <c r="AE257" s="10" t="s">
        <v>5590</v>
      </c>
      <c r="AG257" s="8" t="s">
        <v>5590</v>
      </c>
      <c r="AH257" t="s">
        <v>5590</v>
      </c>
      <c r="AI257" s="10" t="s">
        <v>5590</v>
      </c>
      <c r="AK257" s="8" t="s">
        <v>5590</v>
      </c>
      <c r="AL257" t="s">
        <v>5590</v>
      </c>
      <c r="AM257" t="s">
        <v>5590</v>
      </c>
      <c r="AN257" t="s">
        <v>5590</v>
      </c>
      <c r="AO257" t="s">
        <v>5590</v>
      </c>
      <c r="AP257" t="s">
        <v>5590</v>
      </c>
      <c r="AQ257" t="s">
        <v>5590</v>
      </c>
      <c r="AR257" s="10" t="s">
        <v>5590</v>
      </c>
    </row>
    <row r="258" spans="1:44" ht="16" x14ac:dyDescent="0.2">
      <c r="A258" s="2">
        <v>44985</v>
      </c>
      <c r="B258" t="s">
        <v>205</v>
      </c>
      <c r="C258" s="7">
        <v>724.15</v>
      </c>
      <c r="D258" t="s">
        <v>104</v>
      </c>
      <c r="E258">
        <v>1730</v>
      </c>
      <c r="F258">
        <v>1700</v>
      </c>
      <c r="G258">
        <v>2228</v>
      </c>
      <c r="J258" t="s">
        <v>5588</v>
      </c>
      <c r="L258" t="s">
        <v>52</v>
      </c>
      <c r="M258" t="s">
        <v>203</v>
      </c>
      <c r="O258" t="s">
        <v>52</v>
      </c>
      <c r="P258" t="s">
        <v>203</v>
      </c>
      <c r="R258" t="s">
        <v>66</v>
      </c>
      <c r="S258" t="s">
        <v>5602</v>
      </c>
      <c r="U258" s="8" t="s">
        <v>5590</v>
      </c>
      <c r="V258" s="9">
        <v>724.15</v>
      </c>
      <c r="X258" s="11">
        <v>-724.15</v>
      </c>
      <c r="Y258" t="s">
        <v>5590</v>
      </c>
      <c r="Z258" s="10" t="s">
        <v>5590</v>
      </c>
      <c r="AB258" s="8" t="s">
        <v>5590</v>
      </c>
      <c r="AC258" t="s">
        <v>5590</v>
      </c>
      <c r="AD258" t="s">
        <v>5590</v>
      </c>
      <c r="AE258" s="10" t="s">
        <v>5590</v>
      </c>
      <c r="AG258" s="8" t="s">
        <v>5590</v>
      </c>
      <c r="AH258" t="s">
        <v>5590</v>
      </c>
      <c r="AI258" s="10" t="s">
        <v>5590</v>
      </c>
      <c r="AK258" s="8" t="s">
        <v>5590</v>
      </c>
      <c r="AL258" t="s">
        <v>5590</v>
      </c>
      <c r="AM258" t="s">
        <v>5590</v>
      </c>
      <c r="AN258" t="s">
        <v>5590</v>
      </c>
      <c r="AO258" t="s">
        <v>5590</v>
      </c>
      <c r="AP258" t="s">
        <v>5590</v>
      </c>
      <c r="AQ258" t="s">
        <v>5590</v>
      </c>
      <c r="AR258" s="10" t="s">
        <v>5590</v>
      </c>
    </row>
    <row r="259" spans="1:44" ht="16" x14ac:dyDescent="0.2">
      <c r="A259" s="2">
        <v>44985</v>
      </c>
      <c r="B259" t="s">
        <v>370</v>
      </c>
      <c r="C259" s="7">
        <v>2173.9899999999998</v>
      </c>
      <c r="D259" t="s">
        <v>104</v>
      </c>
      <c r="E259">
        <v>1730</v>
      </c>
      <c r="F259">
        <v>1705</v>
      </c>
      <c r="G259">
        <v>2229</v>
      </c>
      <c r="J259" t="s">
        <v>5588</v>
      </c>
      <c r="L259" t="s">
        <v>52</v>
      </c>
      <c r="M259" t="s">
        <v>203</v>
      </c>
      <c r="O259" t="s">
        <v>52</v>
      </c>
      <c r="P259" t="s">
        <v>203</v>
      </c>
      <c r="R259" t="s">
        <v>66</v>
      </c>
      <c r="S259" t="s">
        <v>5602</v>
      </c>
      <c r="U259" s="8" t="s">
        <v>5590</v>
      </c>
      <c r="V259" s="9">
        <v>2173.9899999999998</v>
      </c>
      <c r="X259" s="8" t="s">
        <v>5590</v>
      </c>
      <c r="Y259" s="7">
        <v>-2173.9899999999998</v>
      </c>
      <c r="Z259" s="10" t="s">
        <v>5590</v>
      </c>
      <c r="AB259" s="8" t="s">
        <v>5590</v>
      </c>
      <c r="AC259" t="s">
        <v>5590</v>
      </c>
      <c r="AD259" t="s">
        <v>5590</v>
      </c>
      <c r="AE259" s="10" t="s">
        <v>5590</v>
      </c>
      <c r="AG259" s="8" t="s">
        <v>5590</v>
      </c>
      <c r="AH259" t="s">
        <v>5590</v>
      </c>
      <c r="AI259" s="10" t="s">
        <v>5590</v>
      </c>
      <c r="AK259" s="8" t="s">
        <v>5590</v>
      </c>
      <c r="AL259" t="s">
        <v>5590</v>
      </c>
      <c r="AM259" t="s">
        <v>5590</v>
      </c>
      <c r="AN259" t="s">
        <v>5590</v>
      </c>
      <c r="AO259" t="s">
        <v>5590</v>
      </c>
      <c r="AP259" t="s">
        <v>5590</v>
      </c>
      <c r="AQ259" t="s">
        <v>5590</v>
      </c>
      <c r="AR259" s="10" t="s">
        <v>5590</v>
      </c>
    </row>
    <row r="260" spans="1:44" ht="16" x14ac:dyDescent="0.2">
      <c r="A260" s="2">
        <v>44985</v>
      </c>
      <c r="B260" t="s">
        <v>202</v>
      </c>
      <c r="C260" s="7">
        <v>3274.37</v>
      </c>
      <c r="D260" t="s">
        <v>104</v>
      </c>
      <c r="E260">
        <v>1730</v>
      </c>
      <c r="F260">
        <v>1712</v>
      </c>
      <c r="G260">
        <v>2230</v>
      </c>
      <c r="J260" t="s">
        <v>5588</v>
      </c>
      <c r="L260" t="s">
        <v>52</v>
      </c>
      <c r="M260" t="s">
        <v>203</v>
      </c>
      <c r="O260" t="s">
        <v>52</v>
      </c>
      <c r="P260" t="s">
        <v>203</v>
      </c>
      <c r="R260" t="s">
        <v>66</v>
      </c>
      <c r="S260" t="s">
        <v>5602</v>
      </c>
      <c r="U260" s="8" t="s">
        <v>5590</v>
      </c>
      <c r="V260" s="9">
        <v>3274.37</v>
      </c>
      <c r="X260" s="8" t="s">
        <v>5590</v>
      </c>
      <c r="Y260" t="s">
        <v>5590</v>
      </c>
      <c r="Z260" s="9">
        <v>-3274.37</v>
      </c>
      <c r="AB260" s="8" t="s">
        <v>5590</v>
      </c>
      <c r="AC260" t="s">
        <v>5590</v>
      </c>
      <c r="AD260" t="s">
        <v>5590</v>
      </c>
      <c r="AE260" s="10" t="s">
        <v>5590</v>
      </c>
      <c r="AG260" s="8" t="s">
        <v>5590</v>
      </c>
      <c r="AH260" t="s">
        <v>5590</v>
      </c>
      <c r="AI260" s="10" t="s">
        <v>5590</v>
      </c>
      <c r="AK260" s="8" t="s">
        <v>5590</v>
      </c>
      <c r="AL260" t="s">
        <v>5590</v>
      </c>
      <c r="AM260" t="s">
        <v>5590</v>
      </c>
      <c r="AN260" t="s">
        <v>5590</v>
      </c>
      <c r="AO260" t="s">
        <v>5590</v>
      </c>
      <c r="AP260" t="s">
        <v>5590</v>
      </c>
      <c r="AQ260" t="s">
        <v>5590</v>
      </c>
      <c r="AR260" s="10" t="s">
        <v>5590</v>
      </c>
    </row>
    <row r="261" spans="1:44" ht="16" x14ac:dyDescent="0.2">
      <c r="A261" s="2">
        <v>44985</v>
      </c>
      <c r="B261" t="s">
        <v>202</v>
      </c>
      <c r="C261" s="7">
        <v>2008.23</v>
      </c>
      <c r="D261" t="s">
        <v>104</v>
      </c>
      <c r="E261">
        <v>1730</v>
      </c>
      <c r="F261">
        <v>1712</v>
      </c>
      <c r="G261">
        <v>2235</v>
      </c>
      <c r="J261" t="s">
        <v>5588</v>
      </c>
      <c r="L261" t="s">
        <v>52</v>
      </c>
      <c r="M261" t="s">
        <v>203</v>
      </c>
      <c r="O261" t="s">
        <v>52</v>
      </c>
      <c r="P261" t="s">
        <v>203</v>
      </c>
      <c r="R261" t="s">
        <v>66</v>
      </c>
      <c r="S261" t="s">
        <v>5602</v>
      </c>
      <c r="U261" s="8" t="s">
        <v>5590</v>
      </c>
      <c r="V261" s="9">
        <v>2008.23</v>
      </c>
      <c r="X261" s="8" t="s">
        <v>5590</v>
      </c>
      <c r="Y261" t="s">
        <v>5590</v>
      </c>
      <c r="Z261" s="9">
        <v>-2008.23</v>
      </c>
      <c r="AB261" s="8" t="s">
        <v>5590</v>
      </c>
      <c r="AC261" t="s">
        <v>5590</v>
      </c>
      <c r="AD261" t="s">
        <v>5590</v>
      </c>
      <c r="AE261" s="10" t="s">
        <v>5590</v>
      </c>
      <c r="AG261" s="8" t="s">
        <v>5590</v>
      </c>
      <c r="AH261" t="s">
        <v>5590</v>
      </c>
      <c r="AI261" s="10" t="s">
        <v>5590</v>
      </c>
      <c r="AK261" s="8" t="s">
        <v>5590</v>
      </c>
      <c r="AL261" t="s">
        <v>5590</v>
      </c>
      <c r="AM261" t="s">
        <v>5590</v>
      </c>
      <c r="AN261" t="s">
        <v>5590</v>
      </c>
      <c r="AO261" t="s">
        <v>5590</v>
      </c>
      <c r="AP261" t="s">
        <v>5590</v>
      </c>
      <c r="AQ261" t="s">
        <v>5590</v>
      </c>
      <c r="AR261" s="10" t="s">
        <v>5590</v>
      </c>
    </row>
    <row r="262" spans="1:44" ht="16" x14ac:dyDescent="0.2">
      <c r="A262" s="2">
        <v>44985</v>
      </c>
      <c r="B262" t="s">
        <v>205</v>
      </c>
      <c r="C262" s="7">
        <v>371.41</v>
      </c>
      <c r="D262" t="s">
        <v>104</v>
      </c>
      <c r="E262">
        <v>1730</v>
      </c>
      <c r="F262">
        <v>1700</v>
      </c>
      <c r="G262">
        <v>2236</v>
      </c>
      <c r="J262" t="s">
        <v>5588</v>
      </c>
      <c r="L262" t="s">
        <v>52</v>
      </c>
      <c r="M262" t="s">
        <v>203</v>
      </c>
      <c r="O262" t="s">
        <v>52</v>
      </c>
      <c r="P262" t="s">
        <v>203</v>
      </c>
      <c r="R262" t="s">
        <v>66</v>
      </c>
      <c r="S262" t="s">
        <v>5602</v>
      </c>
      <c r="U262" s="8" t="s">
        <v>5590</v>
      </c>
      <c r="V262" s="9">
        <v>371.41</v>
      </c>
      <c r="X262" s="11">
        <v>-371.41</v>
      </c>
      <c r="Y262" t="s">
        <v>5590</v>
      </c>
      <c r="Z262" s="10" t="s">
        <v>5590</v>
      </c>
      <c r="AB262" s="8" t="s">
        <v>5590</v>
      </c>
      <c r="AC262" t="s">
        <v>5590</v>
      </c>
      <c r="AD262" t="s">
        <v>5590</v>
      </c>
      <c r="AE262" s="10" t="s">
        <v>5590</v>
      </c>
      <c r="AG262" s="8" t="s">
        <v>5590</v>
      </c>
      <c r="AH262" t="s">
        <v>5590</v>
      </c>
      <c r="AI262" s="10" t="s">
        <v>5590</v>
      </c>
      <c r="AK262" s="8" t="s">
        <v>5590</v>
      </c>
      <c r="AL262" t="s">
        <v>5590</v>
      </c>
      <c r="AM262" t="s">
        <v>5590</v>
      </c>
      <c r="AN262" t="s">
        <v>5590</v>
      </c>
      <c r="AO262" t="s">
        <v>5590</v>
      </c>
      <c r="AP262" t="s">
        <v>5590</v>
      </c>
      <c r="AQ262" t="s">
        <v>5590</v>
      </c>
      <c r="AR262" s="10" t="s">
        <v>5590</v>
      </c>
    </row>
    <row r="263" spans="1:44" ht="16" x14ac:dyDescent="0.2">
      <c r="A263" s="2">
        <v>44985</v>
      </c>
      <c r="B263" t="s">
        <v>370</v>
      </c>
      <c r="C263" s="7">
        <v>1304.2</v>
      </c>
      <c r="D263" t="s">
        <v>104</v>
      </c>
      <c r="E263">
        <v>1730</v>
      </c>
      <c r="F263">
        <v>1705</v>
      </c>
      <c r="G263">
        <v>2237</v>
      </c>
      <c r="J263" t="s">
        <v>5588</v>
      </c>
      <c r="L263" t="s">
        <v>52</v>
      </c>
      <c r="M263" t="s">
        <v>203</v>
      </c>
      <c r="O263" t="s">
        <v>52</v>
      </c>
      <c r="P263" t="s">
        <v>203</v>
      </c>
      <c r="R263" t="s">
        <v>66</v>
      </c>
      <c r="S263" t="s">
        <v>5602</v>
      </c>
      <c r="U263" s="8" t="s">
        <v>5590</v>
      </c>
      <c r="V263" s="9">
        <v>1304.2</v>
      </c>
      <c r="X263" s="8" t="s">
        <v>5590</v>
      </c>
      <c r="Y263" s="7">
        <v>-1304.2</v>
      </c>
      <c r="Z263" s="10" t="s">
        <v>5590</v>
      </c>
      <c r="AB263" s="8" t="s">
        <v>5590</v>
      </c>
      <c r="AC263" t="s">
        <v>5590</v>
      </c>
      <c r="AD263" t="s">
        <v>5590</v>
      </c>
      <c r="AE263" s="10" t="s">
        <v>5590</v>
      </c>
      <c r="AG263" s="8" t="s">
        <v>5590</v>
      </c>
      <c r="AH263" t="s">
        <v>5590</v>
      </c>
      <c r="AI263" s="10" t="s">
        <v>5590</v>
      </c>
      <c r="AK263" s="8" t="s">
        <v>5590</v>
      </c>
      <c r="AL263" t="s">
        <v>5590</v>
      </c>
      <c r="AM263" t="s">
        <v>5590</v>
      </c>
      <c r="AN263" t="s">
        <v>5590</v>
      </c>
      <c r="AO263" t="s">
        <v>5590</v>
      </c>
      <c r="AP263" t="s">
        <v>5590</v>
      </c>
      <c r="AQ263" t="s">
        <v>5590</v>
      </c>
      <c r="AR263" s="10" t="s">
        <v>5590</v>
      </c>
    </row>
    <row r="264" spans="1:44" ht="16" x14ac:dyDescent="0.2">
      <c r="A264" s="2">
        <v>44985</v>
      </c>
      <c r="B264" t="s">
        <v>2155</v>
      </c>
      <c r="C264" s="7">
        <v>265.8</v>
      </c>
      <c r="D264" t="s">
        <v>104</v>
      </c>
      <c r="E264">
        <v>1730</v>
      </c>
      <c r="F264">
        <v>2400</v>
      </c>
      <c r="G264">
        <v>3747</v>
      </c>
      <c r="H264" t="s">
        <v>1934</v>
      </c>
      <c r="J264" t="s">
        <v>5588</v>
      </c>
      <c r="L264" t="s">
        <v>52</v>
      </c>
      <c r="M264" t="s">
        <v>203</v>
      </c>
      <c r="O264" t="s">
        <v>49</v>
      </c>
      <c r="P264" t="s">
        <v>105</v>
      </c>
      <c r="Q264" t="s">
        <v>51</v>
      </c>
      <c r="R264" t="s">
        <v>66</v>
      </c>
      <c r="S264" t="s">
        <v>5602</v>
      </c>
      <c r="U264" s="8" t="s">
        <v>5590</v>
      </c>
      <c r="V264" s="9">
        <v>265.8</v>
      </c>
      <c r="X264" s="8" t="s">
        <v>5590</v>
      </c>
      <c r="Y264" t="s">
        <v>5590</v>
      </c>
      <c r="Z264" s="10" t="s">
        <v>5590</v>
      </c>
      <c r="AB264" s="11">
        <v>-265.8</v>
      </c>
      <c r="AC264" t="s">
        <v>5590</v>
      </c>
      <c r="AD264" t="s">
        <v>5590</v>
      </c>
      <c r="AE264" s="10" t="s">
        <v>5590</v>
      </c>
      <c r="AG264" s="8" t="s">
        <v>5590</v>
      </c>
      <c r="AH264" t="s">
        <v>5590</v>
      </c>
      <c r="AI264" s="10" t="s">
        <v>5590</v>
      </c>
      <c r="AK264" s="8" t="s">
        <v>5590</v>
      </c>
      <c r="AL264" t="s">
        <v>5590</v>
      </c>
      <c r="AM264" t="s">
        <v>5590</v>
      </c>
      <c r="AN264" t="s">
        <v>5590</v>
      </c>
      <c r="AO264" t="s">
        <v>5590</v>
      </c>
      <c r="AP264" s="7">
        <v>265.8</v>
      </c>
      <c r="AQ264" t="s">
        <v>5590</v>
      </c>
      <c r="AR264" s="10" t="s">
        <v>5590</v>
      </c>
    </row>
    <row r="265" spans="1:44" ht="16" x14ac:dyDescent="0.2">
      <c r="A265" s="2">
        <v>44985</v>
      </c>
      <c r="B265" t="s">
        <v>2155</v>
      </c>
      <c r="C265" s="7">
        <v>129.52000000000001</v>
      </c>
      <c r="D265" t="s">
        <v>104</v>
      </c>
      <c r="E265">
        <v>1730</v>
      </c>
      <c r="F265">
        <v>2400</v>
      </c>
      <c r="G265">
        <v>3748</v>
      </c>
      <c r="H265" t="s">
        <v>1935</v>
      </c>
      <c r="J265" t="s">
        <v>5588</v>
      </c>
      <c r="L265" t="s">
        <v>52</v>
      </c>
      <c r="M265" t="s">
        <v>203</v>
      </c>
      <c r="O265" t="s">
        <v>49</v>
      </c>
      <c r="P265" t="s">
        <v>105</v>
      </c>
      <c r="Q265" t="s">
        <v>51</v>
      </c>
      <c r="R265" t="s">
        <v>66</v>
      </c>
      <c r="S265" t="s">
        <v>5602</v>
      </c>
      <c r="U265" s="8" t="s">
        <v>5590</v>
      </c>
      <c r="V265" s="9">
        <v>129.52000000000001</v>
      </c>
      <c r="X265" s="8" t="s">
        <v>5590</v>
      </c>
      <c r="Y265" t="s">
        <v>5590</v>
      </c>
      <c r="Z265" s="10" t="s">
        <v>5590</v>
      </c>
      <c r="AB265" s="11">
        <v>-129.52000000000001</v>
      </c>
      <c r="AC265" t="s">
        <v>5590</v>
      </c>
      <c r="AD265" t="s">
        <v>5590</v>
      </c>
      <c r="AE265" s="10" t="s">
        <v>5590</v>
      </c>
      <c r="AG265" s="8" t="s">
        <v>5590</v>
      </c>
      <c r="AH265" t="s">
        <v>5590</v>
      </c>
      <c r="AI265" s="10" t="s">
        <v>5590</v>
      </c>
      <c r="AK265" s="8" t="s">
        <v>5590</v>
      </c>
      <c r="AL265" t="s">
        <v>5590</v>
      </c>
      <c r="AM265" t="s">
        <v>5590</v>
      </c>
      <c r="AN265" t="s">
        <v>5590</v>
      </c>
      <c r="AO265" t="s">
        <v>5590</v>
      </c>
      <c r="AP265" s="7">
        <v>129.52000000000001</v>
      </c>
      <c r="AQ265" t="s">
        <v>5590</v>
      </c>
      <c r="AR265" s="10" t="s">
        <v>5590</v>
      </c>
    </row>
    <row r="266" spans="1:44" ht="16" x14ac:dyDescent="0.2">
      <c r="A266" s="2">
        <v>44985</v>
      </c>
      <c r="B266" t="s">
        <v>206</v>
      </c>
      <c r="C266" s="7">
        <v>2847.87</v>
      </c>
      <c r="D266" t="s">
        <v>104</v>
      </c>
      <c r="E266">
        <v>2551</v>
      </c>
      <c r="F266">
        <v>1730</v>
      </c>
      <c r="G266">
        <v>2233</v>
      </c>
      <c r="H266" t="s">
        <v>1934</v>
      </c>
      <c r="J266" t="s">
        <v>5588</v>
      </c>
      <c r="L266" t="s">
        <v>49</v>
      </c>
      <c r="M266" t="s">
        <v>50</v>
      </c>
      <c r="N266" t="s">
        <v>51</v>
      </c>
      <c r="O266" t="s">
        <v>52</v>
      </c>
      <c r="P266" t="s">
        <v>203</v>
      </c>
      <c r="R266" t="s">
        <v>66</v>
      </c>
      <c r="S266" t="s">
        <v>5602</v>
      </c>
      <c r="U266" s="8" t="s">
        <v>5590</v>
      </c>
      <c r="V266" s="9">
        <v>-2847.87</v>
      </c>
      <c r="X266" s="8" t="s">
        <v>5590</v>
      </c>
      <c r="Y266" t="s">
        <v>5590</v>
      </c>
      <c r="Z266" s="10" t="s">
        <v>5590</v>
      </c>
      <c r="AB266" s="8" t="s">
        <v>5590</v>
      </c>
      <c r="AC266" s="7">
        <v>2847.87</v>
      </c>
      <c r="AD266" t="s">
        <v>5590</v>
      </c>
      <c r="AE266" s="10" t="s">
        <v>5590</v>
      </c>
      <c r="AG266" s="8" t="s">
        <v>5590</v>
      </c>
      <c r="AH266" t="s">
        <v>5590</v>
      </c>
      <c r="AI266" s="10" t="s">
        <v>5590</v>
      </c>
      <c r="AK266" s="8" t="s">
        <v>5590</v>
      </c>
      <c r="AL266" t="s">
        <v>5590</v>
      </c>
      <c r="AM266" t="s">
        <v>5590</v>
      </c>
      <c r="AN266" t="s">
        <v>5590</v>
      </c>
      <c r="AO266" t="s">
        <v>5590</v>
      </c>
      <c r="AP266" s="7">
        <v>2847.87</v>
      </c>
      <c r="AQ266" t="s">
        <v>5590</v>
      </c>
      <c r="AR266" s="10" t="s">
        <v>5590</v>
      </c>
    </row>
    <row r="267" spans="1:44" ht="16" x14ac:dyDescent="0.2">
      <c r="A267" s="2">
        <v>44985</v>
      </c>
      <c r="B267" t="s">
        <v>206</v>
      </c>
      <c r="C267" s="7">
        <v>2158.59</v>
      </c>
      <c r="D267" t="s">
        <v>104</v>
      </c>
      <c r="E267">
        <v>2551</v>
      </c>
      <c r="F267">
        <v>1730</v>
      </c>
      <c r="G267">
        <v>2234</v>
      </c>
      <c r="H267" t="s">
        <v>1935</v>
      </c>
      <c r="J267" t="s">
        <v>5588</v>
      </c>
      <c r="L267" t="s">
        <v>49</v>
      </c>
      <c r="M267" t="s">
        <v>50</v>
      </c>
      <c r="N267" t="s">
        <v>51</v>
      </c>
      <c r="O267" t="s">
        <v>52</v>
      </c>
      <c r="P267" t="s">
        <v>203</v>
      </c>
      <c r="R267" t="s">
        <v>66</v>
      </c>
      <c r="S267" t="s">
        <v>5602</v>
      </c>
      <c r="U267" s="8" t="s">
        <v>5590</v>
      </c>
      <c r="V267" s="9">
        <v>-2158.59</v>
      </c>
      <c r="X267" s="8" t="s">
        <v>5590</v>
      </c>
      <c r="Y267" t="s">
        <v>5590</v>
      </c>
      <c r="Z267" s="10" t="s">
        <v>5590</v>
      </c>
      <c r="AB267" s="8" t="s">
        <v>5590</v>
      </c>
      <c r="AC267" s="7">
        <v>2158.59</v>
      </c>
      <c r="AD267" t="s">
        <v>5590</v>
      </c>
      <c r="AE267" s="10" t="s">
        <v>5590</v>
      </c>
      <c r="AG267" s="8" t="s">
        <v>5590</v>
      </c>
      <c r="AH267" t="s">
        <v>5590</v>
      </c>
      <c r="AI267" s="10" t="s">
        <v>5590</v>
      </c>
      <c r="AK267" s="8" t="s">
        <v>5590</v>
      </c>
      <c r="AL267" t="s">
        <v>5590</v>
      </c>
      <c r="AM267" t="s">
        <v>5590</v>
      </c>
      <c r="AN267" t="s">
        <v>5590</v>
      </c>
      <c r="AO267" t="s">
        <v>5590</v>
      </c>
      <c r="AP267" s="7">
        <v>2158.59</v>
      </c>
      <c r="AQ267" t="s">
        <v>5590</v>
      </c>
      <c r="AR267" s="10" t="s">
        <v>5590</v>
      </c>
    </row>
    <row r="268" spans="1:44" ht="16" x14ac:dyDescent="0.2">
      <c r="A268" s="2">
        <v>44985</v>
      </c>
      <c r="B268" t="s">
        <v>206</v>
      </c>
      <c r="C268" s="7">
        <v>2988.56</v>
      </c>
      <c r="D268" t="s">
        <v>104</v>
      </c>
      <c r="E268">
        <v>2551</v>
      </c>
      <c r="F268">
        <v>1730</v>
      </c>
      <c r="G268">
        <v>2238</v>
      </c>
      <c r="H268" t="s">
        <v>1936</v>
      </c>
      <c r="J268" t="s">
        <v>5588</v>
      </c>
      <c r="L268" t="s">
        <v>49</v>
      </c>
      <c r="M268" t="s">
        <v>50</v>
      </c>
      <c r="N268" t="s">
        <v>51</v>
      </c>
      <c r="O268" t="s">
        <v>52</v>
      </c>
      <c r="P268" t="s">
        <v>203</v>
      </c>
      <c r="R268" t="s">
        <v>66</v>
      </c>
      <c r="S268" t="s">
        <v>5602</v>
      </c>
      <c r="U268" s="8" t="s">
        <v>5590</v>
      </c>
      <c r="V268" s="9">
        <v>-2988.56</v>
      </c>
      <c r="X268" s="8" t="s">
        <v>5590</v>
      </c>
      <c r="Y268" t="s">
        <v>5590</v>
      </c>
      <c r="Z268" s="10" t="s">
        <v>5590</v>
      </c>
      <c r="AB268" s="8" t="s">
        <v>5590</v>
      </c>
      <c r="AC268" s="7">
        <v>2988.56</v>
      </c>
      <c r="AD268" t="s">
        <v>5590</v>
      </c>
      <c r="AE268" s="10" t="s">
        <v>5590</v>
      </c>
      <c r="AG268" s="8" t="s">
        <v>5590</v>
      </c>
      <c r="AH268" t="s">
        <v>5590</v>
      </c>
      <c r="AI268" s="10" t="s">
        <v>5590</v>
      </c>
      <c r="AK268" s="8" t="s">
        <v>5590</v>
      </c>
      <c r="AL268" t="s">
        <v>5590</v>
      </c>
      <c r="AM268" t="s">
        <v>5590</v>
      </c>
      <c r="AN268" t="s">
        <v>5590</v>
      </c>
      <c r="AO268" t="s">
        <v>5590</v>
      </c>
      <c r="AP268" s="7">
        <v>2988.56</v>
      </c>
      <c r="AQ268" t="s">
        <v>5590</v>
      </c>
      <c r="AR268" s="10" t="s">
        <v>5590</v>
      </c>
    </row>
    <row r="269" spans="1:44" ht="16" x14ac:dyDescent="0.2">
      <c r="A269" s="2">
        <v>44985</v>
      </c>
      <c r="B269" t="s">
        <v>204</v>
      </c>
      <c r="C269" s="7">
        <v>695.28</v>
      </c>
      <c r="D269" t="s">
        <v>104</v>
      </c>
      <c r="E269">
        <v>2555</v>
      </c>
      <c r="F269">
        <v>1730</v>
      </c>
      <c r="G269">
        <v>2239</v>
      </c>
      <c r="H269" t="s">
        <v>1936</v>
      </c>
      <c r="J269" t="s">
        <v>5588</v>
      </c>
      <c r="L269" t="s">
        <v>49</v>
      </c>
      <c r="M269" t="s">
        <v>50</v>
      </c>
      <c r="N269" t="s">
        <v>51</v>
      </c>
      <c r="O269" t="s">
        <v>52</v>
      </c>
      <c r="P269" t="s">
        <v>203</v>
      </c>
      <c r="R269" t="s">
        <v>66</v>
      </c>
      <c r="S269" t="s">
        <v>5602</v>
      </c>
      <c r="U269" s="8" t="s">
        <v>5590</v>
      </c>
      <c r="V269" s="9">
        <v>-695.28</v>
      </c>
      <c r="X269" s="8" t="s">
        <v>5590</v>
      </c>
      <c r="Y269" t="s">
        <v>5590</v>
      </c>
      <c r="Z269" s="10" t="s">
        <v>5590</v>
      </c>
      <c r="AB269" s="8" t="s">
        <v>5590</v>
      </c>
      <c r="AC269" t="s">
        <v>5590</v>
      </c>
      <c r="AD269" s="7">
        <v>695.28</v>
      </c>
      <c r="AE269" s="10" t="s">
        <v>5590</v>
      </c>
      <c r="AG269" s="8" t="s">
        <v>5590</v>
      </c>
      <c r="AH269" t="s">
        <v>5590</v>
      </c>
      <c r="AI269" s="10" t="s">
        <v>5590</v>
      </c>
      <c r="AK269" s="8" t="s">
        <v>5590</v>
      </c>
      <c r="AL269" t="s">
        <v>5590</v>
      </c>
      <c r="AM269" t="s">
        <v>5590</v>
      </c>
      <c r="AN269" t="s">
        <v>5590</v>
      </c>
      <c r="AO269" t="s">
        <v>5590</v>
      </c>
      <c r="AP269" s="7">
        <v>695.28</v>
      </c>
      <c r="AQ269" t="s">
        <v>5590</v>
      </c>
      <c r="AR269" s="10" t="s">
        <v>5590</v>
      </c>
    </row>
    <row r="270" spans="1:44" ht="16" x14ac:dyDescent="0.2">
      <c r="A270" s="2">
        <v>44985</v>
      </c>
      <c r="B270" t="s">
        <v>204</v>
      </c>
      <c r="C270" s="7">
        <v>662.55</v>
      </c>
      <c r="D270" t="s">
        <v>104</v>
      </c>
      <c r="E270">
        <v>2555</v>
      </c>
      <c r="F270">
        <v>1730</v>
      </c>
      <c r="G270">
        <v>2240</v>
      </c>
      <c r="H270" t="s">
        <v>1934</v>
      </c>
      <c r="J270" t="s">
        <v>5588</v>
      </c>
      <c r="L270" t="s">
        <v>49</v>
      </c>
      <c r="M270" t="s">
        <v>50</v>
      </c>
      <c r="N270" t="s">
        <v>51</v>
      </c>
      <c r="O270" t="s">
        <v>52</v>
      </c>
      <c r="P270" t="s">
        <v>203</v>
      </c>
      <c r="R270" t="s">
        <v>66</v>
      </c>
      <c r="S270" t="s">
        <v>5602</v>
      </c>
      <c r="U270" s="8" t="s">
        <v>5590</v>
      </c>
      <c r="V270" s="9">
        <v>-662.55</v>
      </c>
      <c r="X270" s="8" t="s">
        <v>5590</v>
      </c>
      <c r="Y270" t="s">
        <v>5590</v>
      </c>
      <c r="Z270" s="10" t="s">
        <v>5590</v>
      </c>
      <c r="AB270" s="8" t="s">
        <v>5590</v>
      </c>
      <c r="AC270" t="s">
        <v>5590</v>
      </c>
      <c r="AD270" s="7">
        <v>662.55</v>
      </c>
      <c r="AE270" s="10" t="s">
        <v>5590</v>
      </c>
      <c r="AG270" s="8" t="s">
        <v>5590</v>
      </c>
      <c r="AH270" t="s">
        <v>5590</v>
      </c>
      <c r="AI270" s="10" t="s">
        <v>5590</v>
      </c>
      <c r="AK270" s="8" t="s">
        <v>5590</v>
      </c>
      <c r="AL270" t="s">
        <v>5590</v>
      </c>
      <c r="AM270" t="s">
        <v>5590</v>
      </c>
      <c r="AN270" t="s">
        <v>5590</v>
      </c>
      <c r="AO270" t="s">
        <v>5590</v>
      </c>
      <c r="AP270" s="7">
        <v>662.55</v>
      </c>
      <c r="AQ270" t="s">
        <v>5590</v>
      </c>
      <c r="AR270" s="10" t="s">
        <v>5590</v>
      </c>
    </row>
    <row r="271" spans="1:44" ht="16" x14ac:dyDescent="0.2">
      <c r="A271" s="2">
        <v>44985</v>
      </c>
      <c r="B271" t="s">
        <v>204</v>
      </c>
      <c r="C271" s="7">
        <v>503.5</v>
      </c>
      <c r="D271" t="s">
        <v>104</v>
      </c>
      <c r="E271">
        <v>2555</v>
      </c>
      <c r="F271">
        <v>1730</v>
      </c>
      <c r="G271">
        <v>2241</v>
      </c>
      <c r="H271" t="s">
        <v>1935</v>
      </c>
      <c r="J271" t="s">
        <v>5588</v>
      </c>
      <c r="L271" t="s">
        <v>49</v>
      </c>
      <c r="M271" t="s">
        <v>50</v>
      </c>
      <c r="N271" t="s">
        <v>51</v>
      </c>
      <c r="O271" t="s">
        <v>52</v>
      </c>
      <c r="P271" t="s">
        <v>203</v>
      </c>
      <c r="R271" t="s">
        <v>66</v>
      </c>
      <c r="S271" t="s">
        <v>5602</v>
      </c>
      <c r="U271" s="8" t="s">
        <v>5590</v>
      </c>
      <c r="V271" s="9">
        <v>-503.5</v>
      </c>
      <c r="X271" s="8" t="s">
        <v>5590</v>
      </c>
      <c r="Y271" t="s">
        <v>5590</v>
      </c>
      <c r="Z271" s="10" t="s">
        <v>5590</v>
      </c>
      <c r="AB271" s="8" t="s">
        <v>5590</v>
      </c>
      <c r="AC271" t="s">
        <v>5590</v>
      </c>
      <c r="AD271" s="7">
        <v>503.5</v>
      </c>
      <c r="AE271" s="10" t="s">
        <v>5590</v>
      </c>
      <c r="AG271" s="8" t="s">
        <v>5590</v>
      </c>
      <c r="AH271" t="s">
        <v>5590</v>
      </c>
      <c r="AI271" s="10" t="s">
        <v>5590</v>
      </c>
      <c r="AK271" s="8" t="s">
        <v>5590</v>
      </c>
      <c r="AL271" t="s">
        <v>5590</v>
      </c>
      <c r="AM271" t="s">
        <v>5590</v>
      </c>
      <c r="AN271" t="s">
        <v>5590</v>
      </c>
      <c r="AO271" t="s">
        <v>5590</v>
      </c>
      <c r="AP271" s="7">
        <v>503.5</v>
      </c>
      <c r="AQ271" t="s">
        <v>5590</v>
      </c>
      <c r="AR271" s="10" t="s">
        <v>5590</v>
      </c>
    </row>
    <row r="272" spans="1:44" ht="16" x14ac:dyDescent="0.2">
      <c r="A272" s="2">
        <v>45000</v>
      </c>
      <c r="B272" t="s">
        <v>215</v>
      </c>
      <c r="C272" s="7">
        <v>1095.56</v>
      </c>
      <c r="D272" t="s">
        <v>48</v>
      </c>
      <c r="E272">
        <v>1700</v>
      </c>
      <c r="F272">
        <v>940</v>
      </c>
      <c r="G272">
        <v>2294</v>
      </c>
      <c r="I272" t="s">
        <v>2222</v>
      </c>
      <c r="J272" t="s">
        <v>2223</v>
      </c>
      <c r="K272" t="s">
        <v>2222</v>
      </c>
      <c r="L272" t="s">
        <v>52</v>
      </c>
      <c r="M272" t="s">
        <v>203</v>
      </c>
      <c r="O272" t="s">
        <v>52</v>
      </c>
      <c r="P272" t="s">
        <v>53</v>
      </c>
      <c r="R272" t="s">
        <v>66</v>
      </c>
      <c r="S272" t="s">
        <v>5602</v>
      </c>
      <c r="U272" s="8" t="s">
        <v>5590</v>
      </c>
      <c r="V272" s="10" t="s">
        <v>5590</v>
      </c>
      <c r="X272" s="11">
        <v>1095.56</v>
      </c>
      <c r="Y272" t="s">
        <v>5590</v>
      </c>
      <c r="Z272" s="10" t="s">
        <v>5590</v>
      </c>
      <c r="AB272" s="8" t="s">
        <v>5590</v>
      </c>
      <c r="AC272" t="s">
        <v>5590</v>
      </c>
      <c r="AD272" t="s">
        <v>5590</v>
      </c>
      <c r="AE272" s="10" t="s">
        <v>5590</v>
      </c>
      <c r="AG272" s="8" t="s">
        <v>5590</v>
      </c>
      <c r="AH272" t="s">
        <v>5590</v>
      </c>
      <c r="AI272" s="10" t="s">
        <v>5590</v>
      </c>
      <c r="AK272" s="8" t="s">
        <v>5590</v>
      </c>
      <c r="AL272" t="s">
        <v>5590</v>
      </c>
      <c r="AM272" t="s">
        <v>5590</v>
      </c>
      <c r="AN272" t="s">
        <v>5590</v>
      </c>
      <c r="AO272" t="s">
        <v>5590</v>
      </c>
      <c r="AP272" t="s">
        <v>5590</v>
      </c>
      <c r="AQ272" t="s">
        <v>5590</v>
      </c>
      <c r="AR272" s="10" t="s">
        <v>5590</v>
      </c>
    </row>
    <row r="273" spans="1:44" ht="16" x14ac:dyDescent="0.2">
      <c r="B273" t="s">
        <v>5591</v>
      </c>
      <c r="U273" s="11">
        <f>SUM(U241:U272)</f>
        <v>-129.51999999999992</v>
      </c>
      <c r="V273" s="9">
        <f>SUM(V241:V272)</f>
        <v>4.5474735088646412E-13</v>
      </c>
      <c r="X273" s="11">
        <f>SUM(X241:X272)</f>
        <v>0</v>
      </c>
      <c r="Y273" s="12">
        <f>SUM(Y241:Y272)</f>
        <v>866.66000000000054</v>
      </c>
      <c r="Z273" s="9">
        <f>SUM(Z241:Z272)</f>
        <v>0</v>
      </c>
      <c r="AB273" s="11">
        <f>SUM(AB241:AB272)</f>
        <v>-395.32000000000005</v>
      </c>
      <c r="AC273" s="12">
        <f>SUM(AC241:AC272)</f>
        <v>7995.02</v>
      </c>
      <c r="AD273" s="12">
        <f>SUM(AD241:AD272)</f>
        <v>1861.33</v>
      </c>
      <c r="AE273" s="9">
        <f>SUM(AE241:AE272)</f>
        <v>246.96</v>
      </c>
      <c r="AG273" s="11">
        <f>SUM(AG241:AG272)</f>
        <v>0</v>
      </c>
      <c r="AH273" s="12">
        <f>SUM(AH241:AH272)</f>
        <v>0</v>
      </c>
      <c r="AI273" s="9">
        <f>SUM(AI241:AI272)</f>
        <v>14.73</v>
      </c>
      <c r="AK273" s="11">
        <f t="shared" ref="AK273:AR273" si="12">SUM(AK241:AK272)</f>
        <v>0</v>
      </c>
      <c r="AL273" s="12">
        <f t="shared" si="12"/>
        <v>14.73</v>
      </c>
      <c r="AM273" s="12">
        <f t="shared" si="12"/>
        <v>0</v>
      </c>
      <c r="AN273" s="12">
        <f t="shared" si="12"/>
        <v>18.55</v>
      </c>
      <c r="AO273" s="12">
        <f t="shared" si="12"/>
        <v>228.41</v>
      </c>
      <c r="AP273" s="12">
        <f t="shared" si="12"/>
        <v>10251.67</v>
      </c>
      <c r="AQ273" s="12">
        <f t="shared" si="12"/>
        <v>0</v>
      </c>
      <c r="AR273" s="9">
        <f t="shared" si="12"/>
        <v>0</v>
      </c>
    </row>
    <row r="274" spans="1:44" ht="16" x14ac:dyDescent="0.2">
      <c r="B274" s="3" t="s">
        <v>5592</v>
      </c>
      <c r="U274" s="13">
        <f>U273+U239</f>
        <v>0</v>
      </c>
      <c r="V274" s="14">
        <f>V273+V239</f>
        <v>-5.2295945351943374E-12</v>
      </c>
      <c r="X274" s="13">
        <f>X273+X239</f>
        <v>0</v>
      </c>
      <c r="Y274" s="15">
        <f>Y273+Y239</f>
        <v>866.66000000000054</v>
      </c>
      <c r="Z274" s="14">
        <f>Z273+Z239</f>
        <v>0</v>
      </c>
      <c r="AB274" s="8"/>
      <c r="AE274" s="10"/>
      <c r="AG274" s="8"/>
      <c r="AI274" s="10"/>
      <c r="AK274" s="8"/>
      <c r="AR274" s="10"/>
    </row>
    <row r="275" spans="1:44" x14ac:dyDescent="0.2">
      <c r="U275" s="8"/>
      <c r="V275" s="10"/>
      <c r="X275" s="8"/>
      <c r="Z275" s="10"/>
      <c r="AB275" s="8"/>
      <c r="AE275" s="10"/>
      <c r="AG275" s="8"/>
      <c r="AI275" s="10"/>
      <c r="AK275" s="8"/>
      <c r="AR275" s="10"/>
    </row>
    <row r="276" spans="1:44" ht="16" x14ac:dyDescent="0.2">
      <c r="A276" s="2">
        <v>44987</v>
      </c>
      <c r="B276" t="s">
        <v>2144</v>
      </c>
      <c r="C276" s="7">
        <v>866.66</v>
      </c>
      <c r="D276" t="s">
        <v>104</v>
      </c>
      <c r="E276">
        <v>940</v>
      </c>
      <c r="F276">
        <v>703</v>
      </c>
      <c r="G276">
        <v>2348</v>
      </c>
      <c r="I276" t="s">
        <v>2157</v>
      </c>
      <c r="J276" t="s">
        <v>2158</v>
      </c>
      <c r="K276" t="s">
        <v>2157</v>
      </c>
      <c r="L276" t="s">
        <v>52</v>
      </c>
      <c r="M276" t="s">
        <v>53</v>
      </c>
      <c r="O276" t="s">
        <v>52</v>
      </c>
      <c r="P276" t="s">
        <v>53</v>
      </c>
      <c r="R276" t="s">
        <v>66</v>
      </c>
      <c r="S276" t="s">
        <v>5603</v>
      </c>
      <c r="U276" s="11">
        <v>-866.66</v>
      </c>
      <c r="V276" s="10" t="s">
        <v>5590</v>
      </c>
      <c r="X276" s="8" t="s">
        <v>5590</v>
      </c>
      <c r="Y276" t="s">
        <v>5590</v>
      </c>
      <c r="Z276" s="10" t="s">
        <v>5590</v>
      </c>
      <c r="AB276" s="8" t="s">
        <v>5590</v>
      </c>
      <c r="AC276" t="s">
        <v>5590</v>
      </c>
      <c r="AD276" t="s">
        <v>5590</v>
      </c>
      <c r="AE276" s="10" t="s">
        <v>5590</v>
      </c>
      <c r="AG276" s="8" t="s">
        <v>5590</v>
      </c>
      <c r="AH276" t="s">
        <v>5590</v>
      </c>
      <c r="AI276" s="10" t="s">
        <v>5590</v>
      </c>
      <c r="AK276" s="8" t="s">
        <v>5590</v>
      </c>
      <c r="AL276" t="s">
        <v>5590</v>
      </c>
      <c r="AM276" t="s">
        <v>5590</v>
      </c>
      <c r="AN276" t="s">
        <v>5590</v>
      </c>
      <c r="AO276" t="s">
        <v>5590</v>
      </c>
      <c r="AP276" t="s">
        <v>5590</v>
      </c>
      <c r="AQ276" t="s">
        <v>5590</v>
      </c>
      <c r="AR276" s="10" t="s">
        <v>5590</v>
      </c>
    </row>
    <row r="277" spans="1:44" ht="16" x14ac:dyDescent="0.2">
      <c r="A277" s="2">
        <v>45012</v>
      </c>
      <c r="B277" t="s">
        <v>2278</v>
      </c>
      <c r="C277" s="7">
        <v>5282.6</v>
      </c>
      <c r="D277" t="s">
        <v>48</v>
      </c>
      <c r="E277">
        <v>1712</v>
      </c>
      <c r="F277">
        <v>940</v>
      </c>
      <c r="G277">
        <v>2933</v>
      </c>
      <c r="I277" t="s">
        <v>2279</v>
      </c>
      <c r="J277" t="s">
        <v>2280</v>
      </c>
      <c r="K277" t="s">
        <v>2279</v>
      </c>
      <c r="L277" t="s">
        <v>52</v>
      </c>
      <c r="M277" t="s">
        <v>203</v>
      </c>
      <c r="O277" t="s">
        <v>52</v>
      </c>
      <c r="P277" t="s">
        <v>53</v>
      </c>
      <c r="R277" t="s">
        <v>66</v>
      </c>
      <c r="S277" t="s">
        <v>5603</v>
      </c>
      <c r="U277" s="8" t="s">
        <v>5590</v>
      </c>
      <c r="V277" s="10" t="s">
        <v>5590</v>
      </c>
      <c r="X277" s="8" t="s">
        <v>5590</v>
      </c>
      <c r="Y277" t="s">
        <v>5590</v>
      </c>
      <c r="Z277" s="9">
        <v>5282.6</v>
      </c>
      <c r="AB277" s="8" t="s">
        <v>5590</v>
      </c>
      <c r="AC277" t="s">
        <v>5590</v>
      </c>
      <c r="AD277" t="s">
        <v>5590</v>
      </c>
      <c r="AE277" s="10" t="s">
        <v>5590</v>
      </c>
      <c r="AG277" s="8" t="s">
        <v>5590</v>
      </c>
      <c r="AH277" t="s">
        <v>5590</v>
      </c>
      <c r="AI277" s="10" t="s">
        <v>5590</v>
      </c>
      <c r="AK277" s="8" t="s">
        <v>5590</v>
      </c>
      <c r="AL277" t="s">
        <v>5590</v>
      </c>
      <c r="AM277" t="s">
        <v>5590</v>
      </c>
      <c r="AN277" t="s">
        <v>5590</v>
      </c>
      <c r="AO277" t="s">
        <v>5590</v>
      </c>
      <c r="AP277" t="s">
        <v>5590</v>
      </c>
      <c r="AQ277" t="s">
        <v>5590</v>
      </c>
      <c r="AR277" s="10" t="s">
        <v>5590</v>
      </c>
    </row>
    <row r="278" spans="1:44" ht="16" x14ac:dyDescent="0.2">
      <c r="A278" s="2">
        <v>45014</v>
      </c>
      <c r="B278" t="s">
        <v>2144</v>
      </c>
      <c r="C278" s="7">
        <v>265.8</v>
      </c>
      <c r="D278" t="s">
        <v>104</v>
      </c>
      <c r="E278">
        <v>940</v>
      </c>
      <c r="F278">
        <v>703</v>
      </c>
      <c r="G278">
        <v>2333</v>
      </c>
      <c r="I278" t="s">
        <v>2282</v>
      </c>
      <c r="J278" t="s">
        <v>2283</v>
      </c>
      <c r="K278" t="s">
        <v>2282</v>
      </c>
      <c r="L278" t="s">
        <v>52</v>
      </c>
      <c r="M278" t="s">
        <v>53</v>
      </c>
      <c r="O278" t="s">
        <v>52</v>
      </c>
      <c r="P278" t="s">
        <v>53</v>
      </c>
      <c r="R278" t="s">
        <v>66</v>
      </c>
      <c r="S278" t="s">
        <v>5603</v>
      </c>
      <c r="U278" s="11">
        <v>-265.8</v>
      </c>
      <c r="V278" s="10" t="s">
        <v>5590</v>
      </c>
      <c r="X278" s="8" t="s">
        <v>5590</v>
      </c>
      <c r="Y278" t="s">
        <v>5590</v>
      </c>
      <c r="Z278" s="10" t="s">
        <v>5590</v>
      </c>
      <c r="AB278" s="8" t="s">
        <v>5590</v>
      </c>
      <c r="AC278" t="s">
        <v>5590</v>
      </c>
      <c r="AD278" t="s">
        <v>5590</v>
      </c>
      <c r="AE278" s="10" t="s">
        <v>5590</v>
      </c>
      <c r="AG278" s="8" t="s">
        <v>5590</v>
      </c>
      <c r="AH278" t="s">
        <v>5590</v>
      </c>
      <c r="AI278" s="10" t="s">
        <v>5590</v>
      </c>
      <c r="AK278" s="8" t="s">
        <v>5590</v>
      </c>
      <c r="AL278" t="s">
        <v>5590</v>
      </c>
      <c r="AM278" t="s">
        <v>5590</v>
      </c>
      <c r="AN278" t="s">
        <v>5590</v>
      </c>
      <c r="AO278" t="s">
        <v>5590</v>
      </c>
      <c r="AP278" t="s">
        <v>5590</v>
      </c>
      <c r="AQ278" t="s">
        <v>5590</v>
      </c>
      <c r="AR278" s="10" t="s">
        <v>5590</v>
      </c>
    </row>
    <row r="279" spans="1:44" ht="16" x14ac:dyDescent="0.2">
      <c r="A279" s="2">
        <v>45014</v>
      </c>
      <c r="B279" t="s">
        <v>582</v>
      </c>
      <c r="C279" s="7">
        <v>941.16</v>
      </c>
      <c r="D279" t="s">
        <v>48</v>
      </c>
      <c r="E279">
        <v>1705</v>
      </c>
      <c r="F279">
        <v>940</v>
      </c>
      <c r="G279">
        <v>2320</v>
      </c>
      <c r="I279" t="s">
        <v>2284</v>
      </c>
      <c r="J279" t="s">
        <v>2285</v>
      </c>
      <c r="K279" t="s">
        <v>2284</v>
      </c>
      <c r="L279" t="s">
        <v>52</v>
      </c>
      <c r="M279" t="s">
        <v>203</v>
      </c>
      <c r="O279" t="s">
        <v>52</v>
      </c>
      <c r="P279" t="s">
        <v>53</v>
      </c>
      <c r="R279" t="s">
        <v>66</v>
      </c>
      <c r="S279" t="s">
        <v>5603</v>
      </c>
      <c r="U279" s="8" t="s">
        <v>5590</v>
      </c>
      <c r="V279" s="10" t="s">
        <v>5590</v>
      </c>
      <c r="X279" s="8" t="s">
        <v>5590</v>
      </c>
      <c r="Y279" s="7">
        <v>941.16</v>
      </c>
      <c r="Z279" s="10" t="s">
        <v>5590</v>
      </c>
      <c r="AB279" s="8" t="s">
        <v>5590</v>
      </c>
      <c r="AC279" t="s">
        <v>5590</v>
      </c>
      <c r="AD279" t="s">
        <v>5590</v>
      </c>
      <c r="AE279" s="10" t="s">
        <v>5590</v>
      </c>
      <c r="AG279" s="8" t="s">
        <v>5590</v>
      </c>
      <c r="AH279" t="s">
        <v>5590</v>
      </c>
      <c r="AI279" s="10" t="s">
        <v>5590</v>
      </c>
      <c r="AK279" s="8" t="s">
        <v>5590</v>
      </c>
      <c r="AL279" t="s">
        <v>5590</v>
      </c>
      <c r="AM279" t="s">
        <v>5590</v>
      </c>
      <c r="AN279" t="s">
        <v>5590</v>
      </c>
      <c r="AO279" t="s">
        <v>5590</v>
      </c>
      <c r="AP279" t="s">
        <v>5590</v>
      </c>
      <c r="AQ279" t="s">
        <v>5590</v>
      </c>
      <c r="AR279" s="10" t="s">
        <v>5590</v>
      </c>
    </row>
    <row r="280" spans="1:44" ht="16" x14ac:dyDescent="0.2">
      <c r="A280" s="2">
        <v>45014</v>
      </c>
      <c r="B280" t="s">
        <v>256</v>
      </c>
      <c r="C280" s="7">
        <v>2537.0300000000002</v>
      </c>
      <c r="D280" t="s">
        <v>48</v>
      </c>
      <c r="E280">
        <v>1705</v>
      </c>
      <c r="F280">
        <v>940</v>
      </c>
      <c r="G280">
        <v>2321</v>
      </c>
      <c r="I280" t="s">
        <v>2287</v>
      </c>
      <c r="J280" t="s">
        <v>2288</v>
      </c>
      <c r="K280" t="s">
        <v>2287</v>
      </c>
      <c r="L280" t="s">
        <v>52</v>
      </c>
      <c r="M280" t="s">
        <v>203</v>
      </c>
      <c r="O280" t="s">
        <v>52</v>
      </c>
      <c r="P280" t="s">
        <v>53</v>
      </c>
      <c r="R280" t="s">
        <v>66</v>
      </c>
      <c r="S280" t="s">
        <v>5603</v>
      </c>
      <c r="U280" s="8" t="s">
        <v>5590</v>
      </c>
      <c r="V280" s="10" t="s">
        <v>5590</v>
      </c>
      <c r="X280" s="8" t="s">
        <v>5590</v>
      </c>
      <c r="Y280" s="7">
        <v>2537.0300000000002</v>
      </c>
      <c r="Z280" s="10" t="s">
        <v>5590</v>
      </c>
      <c r="AB280" s="8" t="s">
        <v>5590</v>
      </c>
      <c r="AC280" t="s">
        <v>5590</v>
      </c>
      <c r="AD280" t="s">
        <v>5590</v>
      </c>
      <c r="AE280" s="10" t="s">
        <v>5590</v>
      </c>
      <c r="AG280" s="8" t="s">
        <v>5590</v>
      </c>
      <c r="AH280" t="s">
        <v>5590</v>
      </c>
      <c r="AI280" s="10" t="s">
        <v>5590</v>
      </c>
      <c r="AK280" s="8" t="s">
        <v>5590</v>
      </c>
      <c r="AL280" t="s">
        <v>5590</v>
      </c>
      <c r="AM280" t="s">
        <v>5590</v>
      </c>
      <c r="AN280" t="s">
        <v>5590</v>
      </c>
      <c r="AO280" t="s">
        <v>5590</v>
      </c>
      <c r="AP280" t="s">
        <v>5590</v>
      </c>
      <c r="AQ280" t="s">
        <v>5590</v>
      </c>
      <c r="AR280" s="10" t="s">
        <v>5590</v>
      </c>
    </row>
    <row r="281" spans="1:44" ht="16" x14ac:dyDescent="0.2">
      <c r="A281" s="2">
        <v>45016</v>
      </c>
      <c r="B281" t="s">
        <v>2300</v>
      </c>
      <c r="C281" s="7">
        <v>265.8</v>
      </c>
      <c r="D281" t="s">
        <v>104</v>
      </c>
      <c r="E281">
        <v>703</v>
      </c>
      <c r="F281">
        <v>1730</v>
      </c>
      <c r="G281">
        <v>2301</v>
      </c>
      <c r="J281" t="s">
        <v>5588</v>
      </c>
      <c r="L281" t="s">
        <v>52</v>
      </c>
      <c r="M281" t="s">
        <v>53</v>
      </c>
      <c r="O281" t="s">
        <v>52</v>
      </c>
      <c r="P281" t="s">
        <v>203</v>
      </c>
      <c r="R281" t="s">
        <v>66</v>
      </c>
      <c r="S281" t="s">
        <v>5603</v>
      </c>
      <c r="U281" s="11">
        <v>265.8</v>
      </c>
      <c r="V281" s="9">
        <v>-265.8</v>
      </c>
      <c r="X281" s="8" t="s">
        <v>5590</v>
      </c>
      <c r="Y281" t="s">
        <v>5590</v>
      </c>
      <c r="Z281" s="10" t="s">
        <v>5590</v>
      </c>
      <c r="AB281" s="8" t="s">
        <v>5590</v>
      </c>
      <c r="AC281" t="s">
        <v>5590</v>
      </c>
      <c r="AD281" t="s">
        <v>5590</v>
      </c>
      <c r="AE281" s="10" t="s">
        <v>5590</v>
      </c>
      <c r="AG281" s="8" t="s">
        <v>5590</v>
      </c>
      <c r="AH281" t="s">
        <v>5590</v>
      </c>
      <c r="AI281" s="10" t="s">
        <v>5590</v>
      </c>
      <c r="AK281" s="8" t="s">
        <v>5590</v>
      </c>
      <c r="AL281" t="s">
        <v>5590</v>
      </c>
      <c r="AM281" t="s">
        <v>5590</v>
      </c>
      <c r="AN281" t="s">
        <v>5590</v>
      </c>
      <c r="AO281" t="s">
        <v>5590</v>
      </c>
      <c r="AP281" t="s">
        <v>5590</v>
      </c>
      <c r="AQ281" t="s">
        <v>5590</v>
      </c>
      <c r="AR281" s="10" t="s">
        <v>5590</v>
      </c>
    </row>
    <row r="282" spans="1:44" ht="16" x14ac:dyDescent="0.2">
      <c r="A282" s="2">
        <v>45016</v>
      </c>
      <c r="B282" t="s">
        <v>2310</v>
      </c>
      <c r="C282" s="7">
        <v>866.66</v>
      </c>
      <c r="D282" t="s">
        <v>104</v>
      </c>
      <c r="E282">
        <v>703</v>
      </c>
      <c r="F282">
        <v>1705</v>
      </c>
      <c r="G282">
        <v>3752</v>
      </c>
      <c r="J282" t="s">
        <v>5588</v>
      </c>
      <c r="L282" t="s">
        <v>52</v>
      </c>
      <c r="M282" t="s">
        <v>53</v>
      </c>
      <c r="O282" t="s">
        <v>52</v>
      </c>
      <c r="P282" t="s">
        <v>203</v>
      </c>
      <c r="R282" t="s">
        <v>66</v>
      </c>
      <c r="S282" t="s">
        <v>5603</v>
      </c>
      <c r="U282" s="11">
        <v>866.66</v>
      </c>
      <c r="V282" s="10" t="s">
        <v>5590</v>
      </c>
      <c r="X282" s="8" t="s">
        <v>5590</v>
      </c>
      <c r="Y282" s="7">
        <v>-866.66</v>
      </c>
      <c r="Z282" s="10" t="s">
        <v>5590</v>
      </c>
      <c r="AB282" s="8" t="s">
        <v>5590</v>
      </c>
      <c r="AC282" t="s">
        <v>5590</v>
      </c>
      <c r="AD282" t="s">
        <v>5590</v>
      </c>
      <c r="AE282" s="10" t="s">
        <v>5590</v>
      </c>
      <c r="AG282" s="8" t="s">
        <v>5590</v>
      </c>
      <c r="AH282" t="s">
        <v>5590</v>
      </c>
      <c r="AI282" s="10" t="s">
        <v>5590</v>
      </c>
      <c r="AK282" s="8" t="s">
        <v>5590</v>
      </c>
      <c r="AL282" t="s">
        <v>5590</v>
      </c>
      <c r="AM282" t="s">
        <v>5590</v>
      </c>
      <c r="AN282" t="s">
        <v>5590</v>
      </c>
      <c r="AO282" t="s">
        <v>5590</v>
      </c>
      <c r="AP282" t="s">
        <v>5590</v>
      </c>
      <c r="AQ282" t="s">
        <v>5590</v>
      </c>
      <c r="AR282" s="10" t="s">
        <v>5590</v>
      </c>
    </row>
    <row r="283" spans="1:44" ht="16" x14ac:dyDescent="0.2">
      <c r="A283" s="2">
        <v>45016</v>
      </c>
      <c r="B283" t="s">
        <v>205</v>
      </c>
      <c r="C283" s="7">
        <v>724.15</v>
      </c>
      <c r="D283" t="s">
        <v>104</v>
      </c>
      <c r="E283">
        <v>1730</v>
      </c>
      <c r="F283">
        <v>1700</v>
      </c>
      <c r="G283">
        <v>2302</v>
      </c>
      <c r="J283" t="s">
        <v>5588</v>
      </c>
      <c r="L283" t="s">
        <v>52</v>
      </c>
      <c r="M283" t="s">
        <v>203</v>
      </c>
      <c r="O283" t="s">
        <v>52</v>
      </c>
      <c r="P283" t="s">
        <v>203</v>
      </c>
      <c r="R283" t="s">
        <v>66</v>
      </c>
      <c r="S283" t="s">
        <v>5603</v>
      </c>
      <c r="U283" s="8" t="s">
        <v>5590</v>
      </c>
      <c r="V283" s="9">
        <v>724.15</v>
      </c>
      <c r="X283" s="11">
        <v>-724.15</v>
      </c>
      <c r="Y283" t="s">
        <v>5590</v>
      </c>
      <c r="Z283" s="10" t="s">
        <v>5590</v>
      </c>
      <c r="AB283" s="8" t="s">
        <v>5590</v>
      </c>
      <c r="AC283" t="s">
        <v>5590</v>
      </c>
      <c r="AD283" t="s">
        <v>5590</v>
      </c>
      <c r="AE283" s="10" t="s">
        <v>5590</v>
      </c>
      <c r="AG283" s="8" t="s">
        <v>5590</v>
      </c>
      <c r="AH283" t="s">
        <v>5590</v>
      </c>
      <c r="AI283" s="10" t="s">
        <v>5590</v>
      </c>
      <c r="AK283" s="8" t="s">
        <v>5590</v>
      </c>
      <c r="AL283" t="s">
        <v>5590</v>
      </c>
      <c r="AM283" t="s">
        <v>5590</v>
      </c>
      <c r="AN283" t="s">
        <v>5590</v>
      </c>
      <c r="AO283" t="s">
        <v>5590</v>
      </c>
      <c r="AP283" t="s">
        <v>5590</v>
      </c>
      <c r="AQ283" t="s">
        <v>5590</v>
      </c>
      <c r="AR283" s="10" t="s">
        <v>5590</v>
      </c>
    </row>
    <row r="284" spans="1:44" ht="16" x14ac:dyDescent="0.2">
      <c r="A284" s="2">
        <v>45016</v>
      </c>
      <c r="B284" t="s">
        <v>370</v>
      </c>
      <c r="C284" s="7">
        <v>2173.9899999999998</v>
      </c>
      <c r="D284" t="s">
        <v>104</v>
      </c>
      <c r="E284">
        <v>1730</v>
      </c>
      <c r="F284">
        <v>1705</v>
      </c>
      <c r="G284">
        <v>2303</v>
      </c>
      <c r="J284" t="s">
        <v>5588</v>
      </c>
      <c r="L284" t="s">
        <v>52</v>
      </c>
      <c r="M284" t="s">
        <v>203</v>
      </c>
      <c r="O284" t="s">
        <v>52</v>
      </c>
      <c r="P284" t="s">
        <v>203</v>
      </c>
      <c r="R284" t="s">
        <v>66</v>
      </c>
      <c r="S284" t="s">
        <v>5603</v>
      </c>
      <c r="U284" s="8" t="s">
        <v>5590</v>
      </c>
      <c r="V284" s="9">
        <v>2173.9899999999998</v>
      </c>
      <c r="X284" s="8" t="s">
        <v>5590</v>
      </c>
      <c r="Y284" s="7">
        <v>-2173.9899999999998</v>
      </c>
      <c r="Z284" s="10" t="s">
        <v>5590</v>
      </c>
      <c r="AB284" s="8" t="s">
        <v>5590</v>
      </c>
      <c r="AC284" t="s">
        <v>5590</v>
      </c>
      <c r="AD284" t="s">
        <v>5590</v>
      </c>
      <c r="AE284" s="10" t="s">
        <v>5590</v>
      </c>
      <c r="AG284" s="8" t="s">
        <v>5590</v>
      </c>
      <c r="AH284" t="s">
        <v>5590</v>
      </c>
      <c r="AI284" s="10" t="s">
        <v>5590</v>
      </c>
      <c r="AK284" s="8" t="s">
        <v>5590</v>
      </c>
      <c r="AL284" t="s">
        <v>5590</v>
      </c>
      <c r="AM284" t="s">
        <v>5590</v>
      </c>
      <c r="AN284" t="s">
        <v>5590</v>
      </c>
      <c r="AO284" t="s">
        <v>5590</v>
      </c>
      <c r="AP284" t="s">
        <v>5590</v>
      </c>
      <c r="AQ284" t="s">
        <v>5590</v>
      </c>
      <c r="AR284" s="10" t="s">
        <v>5590</v>
      </c>
    </row>
    <row r="285" spans="1:44" ht="16" x14ac:dyDescent="0.2">
      <c r="A285" s="2">
        <v>45016</v>
      </c>
      <c r="B285" t="s">
        <v>202</v>
      </c>
      <c r="C285" s="7">
        <v>3274.37</v>
      </c>
      <c r="D285" t="s">
        <v>104</v>
      </c>
      <c r="E285">
        <v>1730</v>
      </c>
      <c r="F285">
        <v>1712</v>
      </c>
      <c r="G285">
        <v>2304</v>
      </c>
      <c r="J285" t="s">
        <v>5588</v>
      </c>
      <c r="L285" t="s">
        <v>52</v>
      </c>
      <c r="M285" t="s">
        <v>203</v>
      </c>
      <c r="O285" t="s">
        <v>52</v>
      </c>
      <c r="P285" t="s">
        <v>203</v>
      </c>
      <c r="R285" t="s">
        <v>66</v>
      </c>
      <c r="S285" t="s">
        <v>5603</v>
      </c>
      <c r="U285" s="8" t="s">
        <v>5590</v>
      </c>
      <c r="V285" s="9">
        <v>3274.37</v>
      </c>
      <c r="X285" s="8" t="s">
        <v>5590</v>
      </c>
      <c r="Y285" t="s">
        <v>5590</v>
      </c>
      <c r="Z285" s="9">
        <v>-3274.37</v>
      </c>
      <c r="AB285" s="8" t="s">
        <v>5590</v>
      </c>
      <c r="AC285" t="s">
        <v>5590</v>
      </c>
      <c r="AD285" t="s">
        <v>5590</v>
      </c>
      <c r="AE285" s="10" t="s">
        <v>5590</v>
      </c>
      <c r="AG285" s="8" t="s">
        <v>5590</v>
      </c>
      <c r="AH285" t="s">
        <v>5590</v>
      </c>
      <c r="AI285" s="10" t="s">
        <v>5590</v>
      </c>
      <c r="AK285" s="8" t="s">
        <v>5590</v>
      </c>
      <c r="AL285" t="s">
        <v>5590</v>
      </c>
      <c r="AM285" t="s">
        <v>5590</v>
      </c>
      <c r="AN285" t="s">
        <v>5590</v>
      </c>
      <c r="AO285" t="s">
        <v>5590</v>
      </c>
      <c r="AP285" t="s">
        <v>5590</v>
      </c>
      <c r="AQ285" t="s">
        <v>5590</v>
      </c>
      <c r="AR285" s="10" t="s">
        <v>5590</v>
      </c>
    </row>
    <row r="286" spans="1:44" ht="16" x14ac:dyDescent="0.2">
      <c r="A286" s="2">
        <v>45016</v>
      </c>
      <c r="B286" t="s">
        <v>202</v>
      </c>
      <c r="C286" s="7">
        <v>2008.23</v>
      </c>
      <c r="D286" t="s">
        <v>104</v>
      </c>
      <c r="E286">
        <v>1730</v>
      </c>
      <c r="F286">
        <v>1712</v>
      </c>
      <c r="G286">
        <v>2308</v>
      </c>
      <c r="J286" t="s">
        <v>5588</v>
      </c>
      <c r="L286" t="s">
        <v>52</v>
      </c>
      <c r="M286" t="s">
        <v>203</v>
      </c>
      <c r="O286" t="s">
        <v>52</v>
      </c>
      <c r="P286" t="s">
        <v>203</v>
      </c>
      <c r="R286" t="s">
        <v>66</v>
      </c>
      <c r="S286" t="s">
        <v>5603</v>
      </c>
      <c r="U286" s="8" t="s">
        <v>5590</v>
      </c>
      <c r="V286" s="9">
        <v>2008.23</v>
      </c>
      <c r="X286" s="8" t="s">
        <v>5590</v>
      </c>
      <c r="Y286" t="s">
        <v>5590</v>
      </c>
      <c r="Z286" s="9">
        <v>-2008.23</v>
      </c>
      <c r="AB286" s="8" t="s">
        <v>5590</v>
      </c>
      <c r="AC286" t="s">
        <v>5590</v>
      </c>
      <c r="AD286" t="s">
        <v>5590</v>
      </c>
      <c r="AE286" s="10" t="s">
        <v>5590</v>
      </c>
      <c r="AG286" s="8" t="s">
        <v>5590</v>
      </c>
      <c r="AH286" t="s">
        <v>5590</v>
      </c>
      <c r="AI286" s="10" t="s">
        <v>5590</v>
      </c>
      <c r="AK286" s="8" t="s">
        <v>5590</v>
      </c>
      <c r="AL286" t="s">
        <v>5590</v>
      </c>
      <c r="AM286" t="s">
        <v>5590</v>
      </c>
      <c r="AN286" t="s">
        <v>5590</v>
      </c>
      <c r="AO286" t="s">
        <v>5590</v>
      </c>
      <c r="AP286" t="s">
        <v>5590</v>
      </c>
      <c r="AQ286" t="s">
        <v>5590</v>
      </c>
      <c r="AR286" s="10" t="s">
        <v>5590</v>
      </c>
    </row>
    <row r="287" spans="1:44" ht="16" x14ac:dyDescent="0.2">
      <c r="A287" s="2">
        <v>45016</v>
      </c>
      <c r="B287" t="s">
        <v>205</v>
      </c>
      <c r="C287" s="7">
        <v>371.41</v>
      </c>
      <c r="D287" t="s">
        <v>104</v>
      </c>
      <c r="E287">
        <v>1730</v>
      </c>
      <c r="F287">
        <v>1700</v>
      </c>
      <c r="G287">
        <v>2309</v>
      </c>
      <c r="J287" t="s">
        <v>5588</v>
      </c>
      <c r="L287" t="s">
        <v>52</v>
      </c>
      <c r="M287" t="s">
        <v>203</v>
      </c>
      <c r="O287" t="s">
        <v>52</v>
      </c>
      <c r="P287" t="s">
        <v>203</v>
      </c>
      <c r="R287" t="s">
        <v>66</v>
      </c>
      <c r="S287" t="s">
        <v>5603</v>
      </c>
      <c r="U287" s="8" t="s">
        <v>5590</v>
      </c>
      <c r="V287" s="9">
        <v>371.41</v>
      </c>
      <c r="X287" s="11">
        <v>-371.41</v>
      </c>
      <c r="Y287" t="s">
        <v>5590</v>
      </c>
      <c r="Z287" s="10" t="s">
        <v>5590</v>
      </c>
      <c r="AB287" s="8" t="s">
        <v>5590</v>
      </c>
      <c r="AC287" t="s">
        <v>5590</v>
      </c>
      <c r="AD287" t="s">
        <v>5590</v>
      </c>
      <c r="AE287" s="10" t="s">
        <v>5590</v>
      </c>
      <c r="AG287" s="8" t="s">
        <v>5590</v>
      </c>
      <c r="AH287" t="s">
        <v>5590</v>
      </c>
      <c r="AI287" s="10" t="s">
        <v>5590</v>
      </c>
      <c r="AK287" s="8" t="s">
        <v>5590</v>
      </c>
      <c r="AL287" t="s">
        <v>5590</v>
      </c>
      <c r="AM287" t="s">
        <v>5590</v>
      </c>
      <c r="AN287" t="s">
        <v>5590</v>
      </c>
      <c r="AO287" t="s">
        <v>5590</v>
      </c>
      <c r="AP287" t="s">
        <v>5590</v>
      </c>
      <c r="AQ287" t="s">
        <v>5590</v>
      </c>
      <c r="AR287" s="10" t="s">
        <v>5590</v>
      </c>
    </row>
    <row r="288" spans="1:44" ht="16" x14ac:dyDescent="0.2">
      <c r="A288" s="2">
        <v>45016</v>
      </c>
      <c r="B288" t="s">
        <v>370</v>
      </c>
      <c r="C288" s="7">
        <v>1304.2</v>
      </c>
      <c r="D288" t="s">
        <v>104</v>
      </c>
      <c r="E288">
        <v>1730</v>
      </c>
      <c r="F288">
        <v>1705</v>
      </c>
      <c r="G288">
        <v>2310</v>
      </c>
      <c r="J288" t="s">
        <v>5588</v>
      </c>
      <c r="L288" t="s">
        <v>52</v>
      </c>
      <c r="M288" t="s">
        <v>203</v>
      </c>
      <c r="O288" t="s">
        <v>52</v>
      </c>
      <c r="P288" t="s">
        <v>203</v>
      </c>
      <c r="R288" t="s">
        <v>66</v>
      </c>
      <c r="S288" t="s">
        <v>5603</v>
      </c>
      <c r="U288" s="8" t="s">
        <v>5590</v>
      </c>
      <c r="V288" s="9">
        <v>1304.2</v>
      </c>
      <c r="X288" s="8" t="s">
        <v>5590</v>
      </c>
      <c r="Y288" s="7">
        <v>-1304.2</v>
      </c>
      <c r="Z288" s="10" t="s">
        <v>5590</v>
      </c>
      <c r="AB288" s="8" t="s">
        <v>5590</v>
      </c>
      <c r="AC288" t="s">
        <v>5590</v>
      </c>
      <c r="AD288" t="s">
        <v>5590</v>
      </c>
      <c r="AE288" s="10" t="s">
        <v>5590</v>
      </c>
      <c r="AG288" s="8" t="s">
        <v>5590</v>
      </c>
      <c r="AH288" t="s">
        <v>5590</v>
      </c>
      <c r="AI288" s="10" t="s">
        <v>5590</v>
      </c>
      <c r="AK288" s="8" t="s">
        <v>5590</v>
      </c>
      <c r="AL288" t="s">
        <v>5590</v>
      </c>
      <c r="AM288" t="s">
        <v>5590</v>
      </c>
      <c r="AN288" t="s">
        <v>5590</v>
      </c>
      <c r="AO288" t="s">
        <v>5590</v>
      </c>
      <c r="AP288" t="s">
        <v>5590</v>
      </c>
      <c r="AQ288" t="s">
        <v>5590</v>
      </c>
      <c r="AR288" s="10" t="s">
        <v>5590</v>
      </c>
    </row>
    <row r="289" spans="1:44" ht="16" x14ac:dyDescent="0.2">
      <c r="A289" s="2">
        <v>45016</v>
      </c>
      <c r="B289" t="s">
        <v>2155</v>
      </c>
      <c r="C289" s="7">
        <v>265.8</v>
      </c>
      <c r="D289" t="s">
        <v>104</v>
      </c>
      <c r="E289">
        <v>1730</v>
      </c>
      <c r="F289">
        <v>2400</v>
      </c>
      <c r="G289">
        <v>3750</v>
      </c>
      <c r="H289" t="s">
        <v>1934</v>
      </c>
      <c r="J289" t="s">
        <v>5588</v>
      </c>
      <c r="L289" t="s">
        <v>52</v>
      </c>
      <c r="M289" t="s">
        <v>203</v>
      </c>
      <c r="O289" t="s">
        <v>49</v>
      </c>
      <c r="P289" t="s">
        <v>105</v>
      </c>
      <c r="Q289" t="s">
        <v>51</v>
      </c>
      <c r="R289" t="s">
        <v>66</v>
      </c>
      <c r="S289" t="s">
        <v>5603</v>
      </c>
      <c r="U289" s="8" t="s">
        <v>5590</v>
      </c>
      <c r="V289" s="9">
        <v>265.8</v>
      </c>
      <c r="X289" s="8" t="s">
        <v>5590</v>
      </c>
      <c r="Y289" t="s">
        <v>5590</v>
      </c>
      <c r="Z289" s="10" t="s">
        <v>5590</v>
      </c>
      <c r="AB289" s="11">
        <v>-265.8</v>
      </c>
      <c r="AC289" t="s">
        <v>5590</v>
      </c>
      <c r="AD289" t="s">
        <v>5590</v>
      </c>
      <c r="AE289" s="10" t="s">
        <v>5590</v>
      </c>
      <c r="AG289" s="8" t="s">
        <v>5590</v>
      </c>
      <c r="AH289" t="s">
        <v>5590</v>
      </c>
      <c r="AI289" s="10" t="s">
        <v>5590</v>
      </c>
      <c r="AK289" s="8" t="s">
        <v>5590</v>
      </c>
      <c r="AL289" t="s">
        <v>5590</v>
      </c>
      <c r="AM289" t="s">
        <v>5590</v>
      </c>
      <c r="AN289" t="s">
        <v>5590</v>
      </c>
      <c r="AO289" t="s">
        <v>5590</v>
      </c>
      <c r="AP289" s="7">
        <v>265.8</v>
      </c>
      <c r="AQ289" t="s">
        <v>5590</v>
      </c>
      <c r="AR289" s="10" t="s">
        <v>5590</v>
      </c>
    </row>
    <row r="290" spans="1:44" ht="16" x14ac:dyDescent="0.2">
      <c r="A290" s="2">
        <v>45016</v>
      </c>
      <c r="B290" t="s">
        <v>206</v>
      </c>
      <c r="C290" s="7">
        <v>2847.87</v>
      </c>
      <c r="D290" t="s">
        <v>104</v>
      </c>
      <c r="E290">
        <v>2551</v>
      </c>
      <c r="F290">
        <v>1730</v>
      </c>
      <c r="G290">
        <v>2306</v>
      </c>
      <c r="H290" t="s">
        <v>1934</v>
      </c>
      <c r="J290" t="s">
        <v>5588</v>
      </c>
      <c r="L290" t="s">
        <v>49</v>
      </c>
      <c r="M290" t="s">
        <v>50</v>
      </c>
      <c r="N290" t="s">
        <v>51</v>
      </c>
      <c r="O290" t="s">
        <v>52</v>
      </c>
      <c r="P290" t="s">
        <v>203</v>
      </c>
      <c r="R290" t="s">
        <v>66</v>
      </c>
      <c r="S290" t="s">
        <v>5603</v>
      </c>
      <c r="U290" s="8" t="s">
        <v>5590</v>
      </c>
      <c r="V290" s="9">
        <v>-2847.87</v>
      </c>
      <c r="X290" s="8" t="s">
        <v>5590</v>
      </c>
      <c r="Y290" t="s">
        <v>5590</v>
      </c>
      <c r="Z290" s="10" t="s">
        <v>5590</v>
      </c>
      <c r="AB290" s="8" t="s">
        <v>5590</v>
      </c>
      <c r="AC290" s="7">
        <v>2847.87</v>
      </c>
      <c r="AD290" t="s">
        <v>5590</v>
      </c>
      <c r="AE290" s="10" t="s">
        <v>5590</v>
      </c>
      <c r="AG290" s="8" t="s">
        <v>5590</v>
      </c>
      <c r="AH290" t="s">
        <v>5590</v>
      </c>
      <c r="AI290" s="10" t="s">
        <v>5590</v>
      </c>
      <c r="AK290" s="8" t="s">
        <v>5590</v>
      </c>
      <c r="AL290" t="s">
        <v>5590</v>
      </c>
      <c r="AM290" t="s">
        <v>5590</v>
      </c>
      <c r="AN290" t="s">
        <v>5590</v>
      </c>
      <c r="AO290" t="s">
        <v>5590</v>
      </c>
      <c r="AP290" s="7">
        <v>2847.87</v>
      </c>
      <c r="AQ290" t="s">
        <v>5590</v>
      </c>
      <c r="AR290" s="10" t="s">
        <v>5590</v>
      </c>
    </row>
    <row r="291" spans="1:44" ht="16" x14ac:dyDescent="0.2">
      <c r="A291" s="2">
        <v>45016</v>
      </c>
      <c r="B291" t="s">
        <v>206</v>
      </c>
      <c r="C291" s="7">
        <v>2158.59</v>
      </c>
      <c r="D291" t="s">
        <v>104</v>
      </c>
      <c r="E291">
        <v>2551</v>
      </c>
      <c r="F291">
        <v>1730</v>
      </c>
      <c r="G291">
        <v>2307</v>
      </c>
      <c r="H291" t="s">
        <v>1935</v>
      </c>
      <c r="J291" t="s">
        <v>5588</v>
      </c>
      <c r="L291" t="s">
        <v>49</v>
      </c>
      <c r="M291" t="s">
        <v>50</v>
      </c>
      <c r="N291" t="s">
        <v>51</v>
      </c>
      <c r="O291" t="s">
        <v>52</v>
      </c>
      <c r="P291" t="s">
        <v>203</v>
      </c>
      <c r="R291" t="s">
        <v>66</v>
      </c>
      <c r="S291" t="s">
        <v>5603</v>
      </c>
      <c r="U291" s="8" t="s">
        <v>5590</v>
      </c>
      <c r="V291" s="9">
        <v>-2158.59</v>
      </c>
      <c r="X291" s="8" t="s">
        <v>5590</v>
      </c>
      <c r="Y291" t="s">
        <v>5590</v>
      </c>
      <c r="Z291" s="10" t="s">
        <v>5590</v>
      </c>
      <c r="AB291" s="8" t="s">
        <v>5590</v>
      </c>
      <c r="AC291" s="7">
        <v>2158.59</v>
      </c>
      <c r="AD291" t="s">
        <v>5590</v>
      </c>
      <c r="AE291" s="10" t="s">
        <v>5590</v>
      </c>
      <c r="AG291" s="8" t="s">
        <v>5590</v>
      </c>
      <c r="AH291" t="s">
        <v>5590</v>
      </c>
      <c r="AI291" s="10" t="s">
        <v>5590</v>
      </c>
      <c r="AK291" s="8" t="s">
        <v>5590</v>
      </c>
      <c r="AL291" t="s">
        <v>5590</v>
      </c>
      <c r="AM291" t="s">
        <v>5590</v>
      </c>
      <c r="AN291" t="s">
        <v>5590</v>
      </c>
      <c r="AO291" t="s">
        <v>5590</v>
      </c>
      <c r="AP291" s="7">
        <v>2158.59</v>
      </c>
      <c r="AQ291" t="s">
        <v>5590</v>
      </c>
      <c r="AR291" s="10" t="s">
        <v>5590</v>
      </c>
    </row>
    <row r="292" spans="1:44" ht="16" x14ac:dyDescent="0.2">
      <c r="A292" s="2">
        <v>45016</v>
      </c>
      <c r="B292" t="s">
        <v>206</v>
      </c>
      <c r="C292" s="7">
        <v>2988.56</v>
      </c>
      <c r="D292" t="s">
        <v>104</v>
      </c>
      <c r="E292">
        <v>2551</v>
      </c>
      <c r="F292">
        <v>1730</v>
      </c>
      <c r="G292">
        <v>2311</v>
      </c>
      <c r="H292" t="s">
        <v>1936</v>
      </c>
      <c r="J292" t="s">
        <v>5588</v>
      </c>
      <c r="L292" t="s">
        <v>49</v>
      </c>
      <c r="M292" t="s">
        <v>50</v>
      </c>
      <c r="N292" t="s">
        <v>51</v>
      </c>
      <c r="O292" t="s">
        <v>52</v>
      </c>
      <c r="P292" t="s">
        <v>203</v>
      </c>
      <c r="R292" t="s">
        <v>66</v>
      </c>
      <c r="S292" t="s">
        <v>5603</v>
      </c>
      <c r="U292" s="8" t="s">
        <v>5590</v>
      </c>
      <c r="V292" s="9">
        <v>-2988.56</v>
      </c>
      <c r="X292" s="8" t="s">
        <v>5590</v>
      </c>
      <c r="Y292" t="s">
        <v>5590</v>
      </c>
      <c r="Z292" s="10" t="s">
        <v>5590</v>
      </c>
      <c r="AB292" s="8" t="s">
        <v>5590</v>
      </c>
      <c r="AC292" s="7">
        <v>2988.56</v>
      </c>
      <c r="AD292" t="s">
        <v>5590</v>
      </c>
      <c r="AE292" s="10" t="s">
        <v>5590</v>
      </c>
      <c r="AG292" s="8" t="s">
        <v>5590</v>
      </c>
      <c r="AH292" t="s">
        <v>5590</v>
      </c>
      <c r="AI292" s="10" t="s">
        <v>5590</v>
      </c>
      <c r="AK292" s="8" t="s">
        <v>5590</v>
      </c>
      <c r="AL292" t="s">
        <v>5590</v>
      </c>
      <c r="AM292" t="s">
        <v>5590</v>
      </c>
      <c r="AN292" t="s">
        <v>5590</v>
      </c>
      <c r="AO292" t="s">
        <v>5590</v>
      </c>
      <c r="AP292" s="7">
        <v>2988.56</v>
      </c>
      <c r="AQ292" t="s">
        <v>5590</v>
      </c>
      <c r="AR292" s="10" t="s">
        <v>5590</v>
      </c>
    </row>
    <row r="293" spans="1:44" ht="16" x14ac:dyDescent="0.2">
      <c r="A293" s="2">
        <v>45016</v>
      </c>
      <c r="B293" t="s">
        <v>204</v>
      </c>
      <c r="C293" s="7">
        <v>695.28</v>
      </c>
      <c r="D293" t="s">
        <v>104</v>
      </c>
      <c r="E293">
        <v>2555</v>
      </c>
      <c r="F293">
        <v>1730</v>
      </c>
      <c r="G293">
        <v>2312</v>
      </c>
      <c r="H293" t="s">
        <v>1936</v>
      </c>
      <c r="J293" t="s">
        <v>5588</v>
      </c>
      <c r="L293" t="s">
        <v>49</v>
      </c>
      <c r="M293" t="s">
        <v>50</v>
      </c>
      <c r="N293" t="s">
        <v>51</v>
      </c>
      <c r="O293" t="s">
        <v>52</v>
      </c>
      <c r="P293" t="s">
        <v>203</v>
      </c>
      <c r="R293" t="s">
        <v>66</v>
      </c>
      <c r="S293" t="s">
        <v>5603</v>
      </c>
      <c r="U293" s="8" t="s">
        <v>5590</v>
      </c>
      <c r="V293" s="9">
        <v>-695.28</v>
      </c>
      <c r="X293" s="8" t="s">
        <v>5590</v>
      </c>
      <c r="Y293" t="s">
        <v>5590</v>
      </c>
      <c r="Z293" s="10" t="s">
        <v>5590</v>
      </c>
      <c r="AB293" s="8" t="s">
        <v>5590</v>
      </c>
      <c r="AC293" t="s">
        <v>5590</v>
      </c>
      <c r="AD293" s="7">
        <v>695.28</v>
      </c>
      <c r="AE293" s="10" t="s">
        <v>5590</v>
      </c>
      <c r="AG293" s="8" t="s">
        <v>5590</v>
      </c>
      <c r="AH293" t="s">
        <v>5590</v>
      </c>
      <c r="AI293" s="10" t="s">
        <v>5590</v>
      </c>
      <c r="AK293" s="8" t="s">
        <v>5590</v>
      </c>
      <c r="AL293" t="s">
        <v>5590</v>
      </c>
      <c r="AM293" t="s">
        <v>5590</v>
      </c>
      <c r="AN293" t="s">
        <v>5590</v>
      </c>
      <c r="AO293" t="s">
        <v>5590</v>
      </c>
      <c r="AP293" s="7">
        <v>695.28</v>
      </c>
      <c r="AQ293" t="s">
        <v>5590</v>
      </c>
      <c r="AR293" s="10" t="s">
        <v>5590</v>
      </c>
    </row>
    <row r="294" spans="1:44" ht="16" x14ac:dyDescent="0.2">
      <c r="A294" s="2">
        <v>45016</v>
      </c>
      <c r="B294" t="s">
        <v>204</v>
      </c>
      <c r="C294" s="7">
        <v>662.55</v>
      </c>
      <c r="D294" t="s">
        <v>104</v>
      </c>
      <c r="E294">
        <v>2555</v>
      </c>
      <c r="F294">
        <v>1730</v>
      </c>
      <c r="G294">
        <v>2313</v>
      </c>
      <c r="H294" t="s">
        <v>1934</v>
      </c>
      <c r="J294" t="s">
        <v>5588</v>
      </c>
      <c r="L294" t="s">
        <v>49</v>
      </c>
      <c r="M294" t="s">
        <v>50</v>
      </c>
      <c r="N294" t="s">
        <v>51</v>
      </c>
      <c r="O294" t="s">
        <v>52</v>
      </c>
      <c r="P294" t="s">
        <v>203</v>
      </c>
      <c r="R294" t="s">
        <v>66</v>
      </c>
      <c r="S294" t="s">
        <v>5603</v>
      </c>
      <c r="U294" s="8" t="s">
        <v>5590</v>
      </c>
      <c r="V294" s="9">
        <v>-662.55</v>
      </c>
      <c r="X294" s="8" t="s">
        <v>5590</v>
      </c>
      <c r="Y294" t="s">
        <v>5590</v>
      </c>
      <c r="Z294" s="10" t="s">
        <v>5590</v>
      </c>
      <c r="AB294" s="8" t="s">
        <v>5590</v>
      </c>
      <c r="AC294" t="s">
        <v>5590</v>
      </c>
      <c r="AD294" s="7">
        <v>662.55</v>
      </c>
      <c r="AE294" s="10" t="s">
        <v>5590</v>
      </c>
      <c r="AG294" s="8" t="s">
        <v>5590</v>
      </c>
      <c r="AH294" t="s">
        <v>5590</v>
      </c>
      <c r="AI294" s="10" t="s">
        <v>5590</v>
      </c>
      <c r="AK294" s="8" t="s">
        <v>5590</v>
      </c>
      <c r="AL294" t="s">
        <v>5590</v>
      </c>
      <c r="AM294" t="s">
        <v>5590</v>
      </c>
      <c r="AN294" t="s">
        <v>5590</v>
      </c>
      <c r="AO294" t="s">
        <v>5590</v>
      </c>
      <c r="AP294" s="7">
        <v>662.55</v>
      </c>
      <c r="AQ294" t="s">
        <v>5590</v>
      </c>
      <c r="AR294" s="10" t="s">
        <v>5590</v>
      </c>
    </row>
    <row r="295" spans="1:44" ht="16" x14ac:dyDescent="0.2">
      <c r="A295" s="2">
        <v>45016</v>
      </c>
      <c r="B295" t="s">
        <v>204</v>
      </c>
      <c r="C295" s="7">
        <v>503.5</v>
      </c>
      <c r="D295" t="s">
        <v>104</v>
      </c>
      <c r="E295">
        <v>2555</v>
      </c>
      <c r="F295">
        <v>1730</v>
      </c>
      <c r="G295">
        <v>2314</v>
      </c>
      <c r="H295" t="s">
        <v>1935</v>
      </c>
      <c r="J295" t="s">
        <v>5588</v>
      </c>
      <c r="L295" t="s">
        <v>49</v>
      </c>
      <c r="M295" t="s">
        <v>50</v>
      </c>
      <c r="N295" t="s">
        <v>51</v>
      </c>
      <c r="O295" t="s">
        <v>52</v>
      </c>
      <c r="P295" t="s">
        <v>203</v>
      </c>
      <c r="R295" t="s">
        <v>66</v>
      </c>
      <c r="S295" t="s">
        <v>5603</v>
      </c>
      <c r="U295" s="8" t="s">
        <v>5590</v>
      </c>
      <c r="V295" s="9">
        <v>-503.5</v>
      </c>
      <c r="X295" s="8" t="s">
        <v>5590</v>
      </c>
      <c r="Y295" t="s">
        <v>5590</v>
      </c>
      <c r="Z295" s="10" t="s">
        <v>5590</v>
      </c>
      <c r="AB295" s="8" t="s">
        <v>5590</v>
      </c>
      <c r="AC295" t="s">
        <v>5590</v>
      </c>
      <c r="AD295" s="7">
        <v>503.5</v>
      </c>
      <c r="AE295" s="10" t="s">
        <v>5590</v>
      </c>
      <c r="AG295" s="8" t="s">
        <v>5590</v>
      </c>
      <c r="AH295" t="s">
        <v>5590</v>
      </c>
      <c r="AI295" s="10" t="s">
        <v>5590</v>
      </c>
      <c r="AK295" s="8" t="s">
        <v>5590</v>
      </c>
      <c r="AL295" t="s">
        <v>5590</v>
      </c>
      <c r="AM295" t="s">
        <v>5590</v>
      </c>
      <c r="AN295" t="s">
        <v>5590</v>
      </c>
      <c r="AO295" t="s">
        <v>5590</v>
      </c>
      <c r="AP295" s="7">
        <v>503.5</v>
      </c>
      <c r="AQ295" t="s">
        <v>5590</v>
      </c>
      <c r="AR295" s="10" t="s">
        <v>5590</v>
      </c>
    </row>
    <row r="296" spans="1:44" ht="16" x14ac:dyDescent="0.2">
      <c r="A296" s="2">
        <v>45033</v>
      </c>
      <c r="B296" t="s">
        <v>215</v>
      </c>
      <c r="C296" s="7">
        <v>1095.56</v>
      </c>
      <c r="D296" t="s">
        <v>48</v>
      </c>
      <c r="E296">
        <v>1700</v>
      </c>
      <c r="F296">
        <v>940</v>
      </c>
      <c r="G296">
        <v>2370</v>
      </c>
      <c r="I296" t="s">
        <v>2325</v>
      </c>
      <c r="J296" t="s">
        <v>2326</v>
      </c>
      <c r="K296" t="s">
        <v>2325</v>
      </c>
      <c r="L296" t="s">
        <v>52</v>
      </c>
      <c r="M296" t="s">
        <v>203</v>
      </c>
      <c r="O296" t="s">
        <v>52</v>
      </c>
      <c r="P296" t="s">
        <v>53</v>
      </c>
      <c r="R296" t="s">
        <v>66</v>
      </c>
      <c r="S296" t="s">
        <v>5603</v>
      </c>
      <c r="U296" s="8" t="s">
        <v>5590</v>
      </c>
      <c r="V296" s="10" t="s">
        <v>5590</v>
      </c>
      <c r="X296" s="11">
        <v>1095.56</v>
      </c>
      <c r="Y296" t="s">
        <v>5590</v>
      </c>
      <c r="Z296" s="10" t="s">
        <v>5590</v>
      </c>
      <c r="AB296" s="8" t="s">
        <v>5590</v>
      </c>
      <c r="AC296" t="s">
        <v>5590</v>
      </c>
      <c r="AD296" t="s">
        <v>5590</v>
      </c>
      <c r="AE296" s="10" t="s">
        <v>5590</v>
      </c>
      <c r="AG296" s="8" t="s">
        <v>5590</v>
      </c>
      <c r="AH296" t="s">
        <v>5590</v>
      </c>
      <c r="AI296" s="10" t="s">
        <v>5590</v>
      </c>
      <c r="AK296" s="8" t="s">
        <v>5590</v>
      </c>
      <c r="AL296" t="s">
        <v>5590</v>
      </c>
      <c r="AM296" t="s">
        <v>5590</v>
      </c>
      <c r="AN296" t="s">
        <v>5590</v>
      </c>
      <c r="AO296" t="s">
        <v>5590</v>
      </c>
      <c r="AP296" t="s">
        <v>5590</v>
      </c>
      <c r="AQ296" t="s">
        <v>5590</v>
      </c>
      <c r="AR296" s="10" t="s">
        <v>5590</v>
      </c>
    </row>
    <row r="297" spans="1:44" ht="16" x14ac:dyDescent="0.2">
      <c r="B297" t="s">
        <v>5591</v>
      </c>
      <c r="U297" s="11">
        <f>SUM(U276:U296)</f>
        <v>0</v>
      </c>
      <c r="V297" s="9">
        <f>SUM(V276:V296)</f>
        <v>-1.3642420526593924E-12</v>
      </c>
      <c r="X297" s="11">
        <f>SUM(X276:X296)</f>
        <v>0</v>
      </c>
      <c r="Y297" s="12">
        <f>SUM(Y276:Y296)</f>
        <v>-866.65999999999963</v>
      </c>
      <c r="Z297" s="9">
        <f>SUM(Z276:Z296)</f>
        <v>0</v>
      </c>
      <c r="AB297" s="11">
        <f>SUM(AB276:AB296)</f>
        <v>-265.8</v>
      </c>
      <c r="AC297" s="12">
        <f>SUM(AC276:AC296)</f>
        <v>7995.02</v>
      </c>
      <c r="AD297" s="12">
        <f>SUM(AD276:AD296)</f>
        <v>1861.33</v>
      </c>
      <c r="AE297" s="9">
        <f>SUM(AE276:AE296)</f>
        <v>0</v>
      </c>
      <c r="AG297" s="11">
        <f>SUM(AG276:AG296)</f>
        <v>0</v>
      </c>
      <c r="AH297" s="12">
        <f>SUM(AH276:AH296)</f>
        <v>0</v>
      </c>
      <c r="AI297" s="9">
        <f>SUM(AI276:AI296)</f>
        <v>0</v>
      </c>
      <c r="AK297" s="11">
        <f t="shared" ref="AK297:AR297" si="13">SUM(AK276:AK296)</f>
        <v>0</v>
      </c>
      <c r="AL297" s="12">
        <f t="shared" si="13"/>
        <v>0</v>
      </c>
      <c r="AM297" s="12">
        <f t="shared" si="13"/>
        <v>0</v>
      </c>
      <c r="AN297" s="12">
        <f t="shared" si="13"/>
        <v>0</v>
      </c>
      <c r="AO297" s="12">
        <f t="shared" si="13"/>
        <v>0</v>
      </c>
      <c r="AP297" s="12">
        <f t="shared" si="13"/>
        <v>10122.15</v>
      </c>
      <c r="AQ297" s="12">
        <f t="shared" si="13"/>
        <v>0</v>
      </c>
      <c r="AR297" s="9">
        <f t="shared" si="13"/>
        <v>0</v>
      </c>
    </row>
    <row r="298" spans="1:44" ht="16" x14ac:dyDescent="0.2">
      <c r="B298" s="3" t="s">
        <v>5592</v>
      </c>
      <c r="U298" s="13">
        <f>U297+U274</f>
        <v>0</v>
      </c>
      <c r="V298" s="14">
        <f>V297+V274</f>
        <v>-6.5938365878537297E-12</v>
      </c>
      <c r="X298" s="13">
        <f>X297+X274</f>
        <v>0</v>
      </c>
      <c r="Y298" s="15">
        <f>Y297+Y274</f>
        <v>9.0949470177292824E-13</v>
      </c>
      <c r="Z298" s="14">
        <f>Z297+Z274</f>
        <v>0</v>
      </c>
      <c r="AB298" s="8"/>
      <c r="AE298" s="10"/>
      <c r="AG298" s="8"/>
      <c r="AI298" s="10"/>
      <c r="AK298" s="8"/>
      <c r="AR298" s="10"/>
    </row>
    <row r="299" spans="1:44" x14ac:dyDescent="0.2">
      <c r="U299" s="8"/>
      <c r="V299" s="10"/>
      <c r="X299" s="8"/>
      <c r="Z299" s="10"/>
      <c r="AB299" s="8"/>
      <c r="AE299" s="10"/>
      <c r="AG299" s="8"/>
      <c r="AI299" s="10"/>
      <c r="AK299" s="8"/>
      <c r="AR299" s="10"/>
    </row>
    <row r="300" spans="1:44" ht="16" x14ac:dyDescent="0.2">
      <c r="A300" s="2">
        <v>45041</v>
      </c>
      <c r="B300" t="s">
        <v>2360</v>
      </c>
      <c r="C300" s="7">
        <v>5292.93</v>
      </c>
      <c r="D300" t="s">
        <v>48</v>
      </c>
      <c r="E300">
        <v>1712</v>
      </c>
      <c r="F300">
        <v>940</v>
      </c>
      <c r="G300">
        <v>2934</v>
      </c>
      <c r="I300" t="s">
        <v>2362</v>
      </c>
      <c r="J300" t="s">
        <v>2363</v>
      </c>
      <c r="K300" t="s">
        <v>2362</v>
      </c>
      <c r="L300" t="s">
        <v>52</v>
      </c>
      <c r="M300" t="s">
        <v>203</v>
      </c>
      <c r="O300" t="s">
        <v>52</v>
      </c>
      <c r="P300" t="s">
        <v>53</v>
      </c>
      <c r="R300" t="s">
        <v>66</v>
      </c>
      <c r="S300" t="s">
        <v>5604</v>
      </c>
      <c r="U300" s="8" t="s">
        <v>5590</v>
      </c>
      <c r="V300" s="10" t="s">
        <v>5590</v>
      </c>
      <c r="X300" s="8" t="s">
        <v>5590</v>
      </c>
      <c r="Y300" t="s">
        <v>5590</v>
      </c>
      <c r="Z300" s="9">
        <v>5292.93</v>
      </c>
      <c r="AB300" s="8" t="s">
        <v>5590</v>
      </c>
      <c r="AC300" t="s">
        <v>5590</v>
      </c>
      <c r="AD300" t="s">
        <v>5590</v>
      </c>
      <c r="AE300" s="10" t="s">
        <v>5590</v>
      </c>
      <c r="AG300" s="8" t="s">
        <v>5590</v>
      </c>
      <c r="AH300" t="s">
        <v>5590</v>
      </c>
      <c r="AI300" s="10" t="s">
        <v>5590</v>
      </c>
      <c r="AK300" s="8" t="s">
        <v>5590</v>
      </c>
      <c r="AL300" t="s">
        <v>5590</v>
      </c>
      <c r="AM300" t="s">
        <v>5590</v>
      </c>
      <c r="AN300" t="s">
        <v>5590</v>
      </c>
      <c r="AO300" t="s">
        <v>5590</v>
      </c>
      <c r="AP300" t="s">
        <v>5590</v>
      </c>
      <c r="AQ300" t="s">
        <v>5590</v>
      </c>
      <c r="AR300" s="10" t="s">
        <v>5590</v>
      </c>
    </row>
    <row r="301" spans="1:44" ht="16" x14ac:dyDescent="0.2">
      <c r="A301" s="2">
        <v>45042</v>
      </c>
      <c r="B301" t="s">
        <v>582</v>
      </c>
      <c r="C301" s="7">
        <v>941.16</v>
      </c>
      <c r="D301" t="s">
        <v>48</v>
      </c>
      <c r="E301">
        <v>1705</v>
      </c>
      <c r="F301">
        <v>940</v>
      </c>
      <c r="G301">
        <v>2390</v>
      </c>
      <c r="I301" t="s">
        <v>2364</v>
      </c>
      <c r="J301" t="s">
        <v>2365</v>
      </c>
      <c r="K301" t="s">
        <v>2364</v>
      </c>
      <c r="L301" t="s">
        <v>52</v>
      </c>
      <c r="M301" t="s">
        <v>203</v>
      </c>
      <c r="O301" t="s">
        <v>52</v>
      </c>
      <c r="P301" t="s">
        <v>53</v>
      </c>
      <c r="R301" t="s">
        <v>66</v>
      </c>
      <c r="S301" t="s">
        <v>5604</v>
      </c>
      <c r="U301" s="8" t="s">
        <v>5590</v>
      </c>
      <c r="V301" s="10" t="s">
        <v>5590</v>
      </c>
      <c r="X301" s="8" t="s">
        <v>5590</v>
      </c>
      <c r="Y301" s="7">
        <v>941.16</v>
      </c>
      <c r="Z301" s="10" t="s">
        <v>5590</v>
      </c>
      <c r="AB301" s="8" t="s">
        <v>5590</v>
      </c>
      <c r="AC301" t="s">
        <v>5590</v>
      </c>
      <c r="AD301" t="s">
        <v>5590</v>
      </c>
      <c r="AE301" s="10" t="s">
        <v>5590</v>
      </c>
      <c r="AG301" s="8" t="s">
        <v>5590</v>
      </c>
      <c r="AH301" t="s">
        <v>5590</v>
      </c>
      <c r="AI301" s="10" t="s">
        <v>5590</v>
      </c>
      <c r="AK301" s="8" t="s">
        <v>5590</v>
      </c>
      <c r="AL301" t="s">
        <v>5590</v>
      </c>
      <c r="AM301" t="s">
        <v>5590</v>
      </c>
      <c r="AN301" t="s">
        <v>5590</v>
      </c>
      <c r="AO301" t="s">
        <v>5590</v>
      </c>
      <c r="AP301" t="s">
        <v>5590</v>
      </c>
      <c r="AQ301" t="s">
        <v>5590</v>
      </c>
      <c r="AR301" s="10" t="s">
        <v>5590</v>
      </c>
    </row>
    <row r="302" spans="1:44" ht="16" x14ac:dyDescent="0.2">
      <c r="A302" s="2">
        <v>45042</v>
      </c>
      <c r="B302" t="s">
        <v>256</v>
      </c>
      <c r="C302" s="7">
        <v>2537.0300000000002</v>
      </c>
      <c r="D302" t="s">
        <v>48</v>
      </c>
      <c r="E302">
        <v>1705</v>
      </c>
      <c r="F302">
        <v>940</v>
      </c>
      <c r="G302">
        <v>2389</v>
      </c>
      <c r="I302" t="s">
        <v>2366</v>
      </c>
      <c r="J302" t="s">
        <v>2367</v>
      </c>
      <c r="K302" t="s">
        <v>2366</v>
      </c>
      <c r="L302" t="s">
        <v>52</v>
      </c>
      <c r="M302" t="s">
        <v>203</v>
      </c>
      <c r="O302" t="s">
        <v>52</v>
      </c>
      <c r="P302" t="s">
        <v>53</v>
      </c>
      <c r="R302" t="s">
        <v>66</v>
      </c>
      <c r="S302" t="s">
        <v>5604</v>
      </c>
      <c r="U302" s="8" t="s">
        <v>5590</v>
      </c>
      <c r="V302" s="10" t="s">
        <v>5590</v>
      </c>
      <c r="X302" s="8" t="s">
        <v>5590</v>
      </c>
      <c r="Y302" s="7">
        <v>2537.0300000000002</v>
      </c>
      <c r="Z302" s="10" t="s">
        <v>5590</v>
      </c>
      <c r="AB302" s="8" t="s">
        <v>5590</v>
      </c>
      <c r="AC302" t="s">
        <v>5590</v>
      </c>
      <c r="AD302" t="s">
        <v>5590</v>
      </c>
      <c r="AE302" s="10" t="s">
        <v>5590</v>
      </c>
      <c r="AG302" s="8" t="s">
        <v>5590</v>
      </c>
      <c r="AH302" t="s">
        <v>5590</v>
      </c>
      <c r="AI302" s="10" t="s">
        <v>5590</v>
      </c>
      <c r="AK302" s="8" t="s">
        <v>5590</v>
      </c>
      <c r="AL302" t="s">
        <v>5590</v>
      </c>
      <c r="AM302" t="s">
        <v>5590</v>
      </c>
      <c r="AN302" t="s">
        <v>5590</v>
      </c>
      <c r="AO302" t="s">
        <v>5590</v>
      </c>
      <c r="AP302" t="s">
        <v>5590</v>
      </c>
      <c r="AQ302" t="s">
        <v>5590</v>
      </c>
      <c r="AR302" s="10" t="s">
        <v>5590</v>
      </c>
    </row>
    <row r="303" spans="1:44" ht="16" x14ac:dyDescent="0.2">
      <c r="A303" s="2">
        <v>45046</v>
      </c>
      <c r="B303" t="s">
        <v>205</v>
      </c>
      <c r="C303" s="7">
        <v>716.92</v>
      </c>
      <c r="D303" t="s">
        <v>104</v>
      </c>
      <c r="E303">
        <v>1730</v>
      </c>
      <c r="F303">
        <v>1700</v>
      </c>
      <c r="G303">
        <v>2374</v>
      </c>
      <c r="J303" t="s">
        <v>5588</v>
      </c>
      <c r="L303" t="s">
        <v>52</v>
      </c>
      <c r="M303" t="s">
        <v>203</v>
      </c>
      <c r="O303" t="s">
        <v>52</v>
      </c>
      <c r="P303" t="s">
        <v>203</v>
      </c>
      <c r="R303" t="s">
        <v>66</v>
      </c>
      <c r="S303" t="s">
        <v>5604</v>
      </c>
      <c r="U303" s="8" t="s">
        <v>5590</v>
      </c>
      <c r="V303" s="9">
        <v>716.92</v>
      </c>
      <c r="X303" s="11">
        <v>-716.92</v>
      </c>
      <c r="Y303" t="s">
        <v>5590</v>
      </c>
      <c r="Z303" s="10" t="s">
        <v>5590</v>
      </c>
      <c r="AB303" s="8" t="s">
        <v>5590</v>
      </c>
      <c r="AC303" t="s">
        <v>5590</v>
      </c>
      <c r="AD303" t="s">
        <v>5590</v>
      </c>
      <c r="AE303" s="10" t="s">
        <v>5590</v>
      </c>
      <c r="AG303" s="8" t="s">
        <v>5590</v>
      </c>
      <c r="AH303" t="s">
        <v>5590</v>
      </c>
      <c r="AI303" s="10" t="s">
        <v>5590</v>
      </c>
      <c r="AK303" s="8" t="s">
        <v>5590</v>
      </c>
      <c r="AL303" t="s">
        <v>5590</v>
      </c>
      <c r="AM303" t="s">
        <v>5590</v>
      </c>
      <c r="AN303" t="s">
        <v>5590</v>
      </c>
      <c r="AO303" t="s">
        <v>5590</v>
      </c>
      <c r="AP303" t="s">
        <v>5590</v>
      </c>
      <c r="AQ303" t="s">
        <v>5590</v>
      </c>
      <c r="AR303" s="10" t="s">
        <v>5590</v>
      </c>
    </row>
    <row r="304" spans="1:44" ht="16" x14ac:dyDescent="0.2">
      <c r="A304" s="2">
        <v>45046</v>
      </c>
      <c r="B304" t="s">
        <v>370</v>
      </c>
      <c r="C304" s="7">
        <v>2173.9899999999998</v>
      </c>
      <c r="D304" t="s">
        <v>104</v>
      </c>
      <c r="E304">
        <v>1730</v>
      </c>
      <c r="F304">
        <v>1705</v>
      </c>
      <c r="G304">
        <v>2375</v>
      </c>
      <c r="J304" t="s">
        <v>5588</v>
      </c>
      <c r="L304" t="s">
        <v>52</v>
      </c>
      <c r="M304" t="s">
        <v>203</v>
      </c>
      <c r="O304" t="s">
        <v>52</v>
      </c>
      <c r="P304" t="s">
        <v>203</v>
      </c>
      <c r="R304" t="s">
        <v>66</v>
      </c>
      <c r="S304" t="s">
        <v>5604</v>
      </c>
      <c r="U304" s="8" t="s">
        <v>5590</v>
      </c>
      <c r="V304" s="9">
        <v>2173.9899999999998</v>
      </c>
      <c r="X304" s="8" t="s">
        <v>5590</v>
      </c>
      <c r="Y304" s="7">
        <v>-2173.9899999999998</v>
      </c>
      <c r="Z304" s="10" t="s">
        <v>5590</v>
      </c>
      <c r="AB304" s="8" t="s">
        <v>5590</v>
      </c>
      <c r="AC304" t="s">
        <v>5590</v>
      </c>
      <c r="AD304" t="s">
        <v>5590</v>
      </c>
      <c r="AE304" s="10" t="s">
        <v>5590</v>
      </c>
      <c r="AG304" s="8" t="s">
        <v>5590</v>
      </c>
      <c r="AH304" t="s">
        <v>5590</v>
      </c>
      <c r="AI304" s="10" t="s">
        <v>5590</v>
      </c>
      <c r="AK304" s="8" t="s">
        <v>5590</v>
      </c>
      <c r="AL304" t="s">
        <v>5590</v>
      </c>
      <c r="AM304" t="s">
        <v>5590</v>
      </c>
      <c r="AN304" t="s">
        <v>5590</v>
      </c>
      <c r="AO304" t="s">
        <v>5590</v>
      </c>
      <c r="AP304" t="s">
        <v>5590</v>
      </c>
      <c r="AQ304" t="s">
        <v>5590</v>
      </c>
      <c r="AR304" s="10" t="s">
        <v>5590</v>
      </c>
    </row>
    <row r="305" spans="1:44" ht="16" x14ac:dyDescent="0.2">
      <c r="A305" s="2">
        <v>45046</v>
      </c>
      <c r="B305" t="s">
        <v>202</v>
      </c>
      <c r="C305" s="7">
        <v>3281.6</v>
      </c>
      <c r="D305" t="s">
        <v>104</v>
      </c>
      <c r="E305">
        <v>1730</v>
      </c>
      <c r="F305">
        <v>1712</v>
      </c>
      <c r="G305">
        <v>2376</v>
      </c>
      <c r="J305" t="s">
        <v>5588</v>
      </c>
      <c r="L305" t="s">
        <v>52</v>
      </c>
      <c r="M305" t="s">
        <v>203</v>
      </c>
      <c r="O305" t="s">
        <v>52</v>
      </c>
      <c r="P305" t="s">
        <v>203</v>
      </c>
      <c r="R305" t="s">
        <v>66</v>
      </c>
      <c r="S305" t="s">
        <v>5604</v>
      </c>
      <c r="U305" s="8" t="s">
        <v>5590</v>
      </c>
      <c r="V305" s="9">
        <v>3281.6</v>
      </c>
      <c r="X305" s="8" t="s">
        <v>5590</v>
      </c>
      <c r="Y305" t="s">
        <v>5590</v>
      </c>
      <c r="Z305" s="9">
        <v>-3281.6</v>
      </c>
      <c r="AB305" s="8" t="s">
        <v>5590</v>
      </c>
      <c r="AC305" t="s">
        <v>5590</v>
      </c>
      <c r="AD305" t="s">
        <v>5590</v>
      </c>
      <c r="AE305" s="10" t="s">
        <v>5590</v>
      </c>
      <c r="AG305" s="8" t="s">
        <v>5590</v>
      </c>
      <c r="AH305" t="s">
        <v>5590</v>
      </c>
      <c r="AI305" s="10" t="s">
        <v>5590</v>
      </c>
      <c r="AK305" s="8" t="s">
        <v>5590</v>
      </c>
      <c r="AL305" t="s">
        <v>5590</v>
      </c>
      <c r="AM305" t="s">
        <v>5590</v>
      </c>
      <c r="AN305" t="s">
        <v>5590</v>
      </c>
      <c r="AO305" t="s">
        <v>5590</v>
      </c>
      <c r="AP305" t="s">
        <v>5590</v>
      </c>
      <c r="AQ305" t="s">
        <v>5590</v>
      </c>
      <c r="AR305" s="10" t="s">
        <v>5590</v>
      </c>
    </row>
    <row r="306" spans="1:44" ht="16" x14ac:dyDescent="0.2">
      <c r="A306" s="2">
        <v>45046</v>
      </c>
      <c r="B306" t="s">
        <v>202</v>
      </c>
      <c r="C306" s="7">
        <v>2011.33</v>
      </c>
      <c r="D306" t="s">
        <v>104</v>
      </c>
      <c r="E306">
        <v>1730</v>
      </c>
      <c r="F306">
        <v>1712</v>
      </c>
      <c r="G306">
        <v>2379</v>
      </c>
      <c r="J306" t="s">
        <v>5588</v>
      </c>
      <c r="L306" t="s">
        <v>52</v>
      </c>
      <c r="M306" t="s">
        <v>203</v>
      </c>
      <c r="O306" t="s">
        <v>52</v>
      </c>
      <c r="P306" t="s">
        <v>203</v>
      </c>
      <c r="R306" t="s">
        <v>66</v>
      </c>
      <c r="S306" t="s">
        <v>5604</v>
      </c>
      <c r="U306" s="8" t="s">
        <v>5590</v>
      </c>
      <c r="V306" s="9">
        <v>2011.33</v>
      </c>
      <c r="X306" s="8" t="s">
        <v>5590</v>
      </c>
      <c r="Y306" t="s">
        <v>5590</v>
      </c>
      <c r="Z306" s="9">
        <v>-2011.33</v>
      </c>
      <c r="AB306" s="8" t="s">
        <v>5590</v>
      </c>
      <c r="AC306" t="s">
        <v>5590</v>
      </c>
      <c r="AD306" t="s">
        <v>5590</v>
      </c>
      <c r="AE306" s="10" t="s">
        <v>5590</v>
      </c>
      <c r="AG306" s="8" t="s">
        <v>5590</v>
      </c>
      <c r="AH306" t="s">
        <v>5590</v>
      </c>
      <c r="AI306" s="10" t="s">
        <v>5590</v>
      </c>
      <c r="AK306" s="8" t="s">
        <v>5590</v>
      </c>
      <c r="AL306" t="s">
        <v>5590</v>
      </c>
      <c r="AM306" t="s">
        <v>5590</v>
      </c>
      <c r="AN306" t="s">
        <v>5590</v>
      </c>
      <c r="AO306" t="s">
        <v>5590</v>
      </c>
      <c r="AP306" t="s">
        <v>5590</v>
      </c>
      <c r="AQ306" t="s">
        <v>5590</v>
      </c>
      <c r="AR306" s="10" t="s">
        <v>5590</v>
      </c>
    </row>
    <row r="307" spans="1:44" ht="16" x14ac:dyDescent="0.2">
      <c r="A307" s="2">
        <v>45046</v>
      </c>
      <c r="B307" t="s">
        <v>205</v>
      </c>
      <c r="C307" s="7">
        <v>368.31</v>
      </c>
      <c r="D307" t="s">
        <v>104</v>
      </c>
      <c r="E307">
        <v>1730</v>
      </c>
      <c r="F307">
        <v>1700</v>
      </c>
      <c r="G307">
        <v>2380</v>
      </c>
      <c r="J307" t="s">
        <v>5588</v>
      </c>
      <c r="L307" t="s">
        <v>52</v>
      </c>
      <c r="M307" t="s">
        <v>203</v>
      </c>
      <c r="O307" t="s">
        <v>52</v>
      </c>
      <c r="P307" t="s">
        <v>203</v>
      </c>
      <c r="R307" t="s">
        <v>66</v>
      </c>
      <c r="S307" t="s">
        <v>5604</v>
      </c>
      <c r="U307" s="8" t="s">
        <v>5590</v>
      </c>
      <c r="V307" s="9">
        <v>368.31</v>
      </c>
      <c r="X307" s="11">
        <v>-368.31</v>
      </c>
      <c r="Y307" t="s">
        <v>5590</v>
      </c>
      <c r="Z307" s="10" t="s">
        <v>5590</v>
      </c>
      <c r="AB307" s="8" t="s">
        <v>5590</v>
      </c>
      <c r="AC307" t="s">
        <v>5590</v>
      </c>
      <c r="AD307" t="s">
        <v>5590</v>
      </c>
      <c r="AE307" s="10" t="s">
        <v>5590</v>
      </c>
      <c r="AG307" s="8" t="s">
        <v>5590</v>
      </c>
      <c r="AH307" t="s">
        <v>5590</v>
      </c>
      <c r="AI307" s="10" t="s">
        <v>5590</v>
      </c>
      <c r="AK307" s="8" t="s">
        <v>5590</v>
      </c>
      <c r="AL307" t="s">
        <v>5590</v>
      </c>
      <c r="AM307" t="s">
        <v>5590</v>
      </c>
      <c r="AN307" t="s">
        <v>5590</v>
      </c>
      <c r="AO307" t="s">
        <v>5590</v>
      </c>
      <c r="AP307" t="s">
        <v>5590</v>
      </c>
      <c r="AQ307" t="s">
        <v>5590</v>
      </c>
      <c r="AR307" s="10" t="s">
        <v>5590</v>
      </c>
    </row>
    <row r="308" spans="1:44" ht="16" x14ac:dyDescent="0.2">
      <c r="A308" s="2">
        <v>45046</v>
      </c>
      <c r="B308" t="s">
        <v>370</v>
      </c>
      <c r="C308" s="7">
        <v>1304.2</v>
      </c>
      <c r="D308" t="s">
        <v>104</v>
      </c>
      <c r="E308">
        <v>1730</v>
      </c>
      <c r="F308">
        <v>1705</v>
      </c>
      <c r="G308">
        <v>2381</v>
      </c>
      <c r="J308" t="s">
        <v>5588</v>
      </c>
      <c r="L308" t="s">
        <v>52</v>
      </c>
      <c r="M308" t="s">
        <v>203</v>
      </c>
      <c r="O308" t="s">
        <v>52</v>
      </c>
      <c r="P308" t="s">
        <v>203</v>
      </c>
      <c r="R308" t="s">
        <v>66</v>
      </c>
      <c r="S308" t="s">
        <v>5604</v>
      </c>
      <c r="U308" s="8" t="s">
        <v>5590</v>
      </c>
      <c r="V308" s="9">
        <v>1304.2</v>
      </c>
      <c r="X308" s="8" t="s">
        <v>5590</v>
      </c>
      <c r="Y308" s="7">
        <v>-1304.2</v>
      </c>
      <c r="Z308" s="10" t="s">
        <v>5590</v>
      </c>
      <c r="AB308" s="8" t="s">
        <v>5590</v>
      </c>
      <c r="AC308" t="s">
        <v>5590</v>
      </c>
      <c r="AD308" t="s">
        <v>5590</v>
      </c>
      <c r="AE308" s="10" t="s">
        <v>5590</v>
      </c>
      <c r="AG308" s="8" t="s">
        <v>5590</v>
      </c>
      <c r="AH308" t="s">
        <v>5590</v>
      </c>
      <c r="AI308" s="10" t="s">
        <v>5590</v>
      </c>
      <c r="AK308" s="8" t="s">
        <v>5590</v>
      </c>
      <c r="AL308" t="s">
        <v>5590</v>
      </c>
      <c r="AM308" t="s">
        <v>5590</v>
      </c>
      <c r="AN308" t="s">
        <v>5590</v>
      </c>
      <c r="AO308" t="s">
        <v>5590</v>
      </c>
      <c r="AP308" t="s">
        <v>5590</v>
      </c>
      <c r="AQ308" t="s">
        <v>5590</v>
      </c>
      <c r="AR308" s="10" t="s">
        <v>5590</v>
      </c>
    </row>
    <row r="309" spans="1:44" ht="16" x14ac:dyDescent="0.2">
      <c r="A309" s="2">
        <v>45046</v>
      </c>
      <c r="B309" t="s">
        <v>206</v>
      </c>
      <c r="C309" s="7">
        <v>2847.87</v>
      </c>
      <c r="D309" t="s">
        <v>104</v>
      </c>
      <c r="E309">
        <v>2551</v>
      </c>
      <c r="F309">
        <v>1730</v>
      </c>
      <c r="G309">
        <v>2377</v>
      </c>
      <c r="H309" t="s">
        <v>1934</v>
      </c>
      <c r="J309" t="s">
        <v>5588</v>
      </c>
      <c r="L309" t="s">
        <v>49</v>
      </c>
      <c r="M309" t="s">
        <v>50</v>
      </c>
      <c r="N309" t="s">
        <v>51</v>
      </c>
      <c r="O309" t="s">
        <v>52</v>
      </c>
      <c r="P309" t="s">
        <v>203</v>
      </c>
      <c r="R309" t="s">
        <v>66</v>
      </c>
      <c r="S309" t="s">
        <v>5604</v>
      </c>
      <c r="U309" s="8" t="s">
        <v>5590</v>
      </c>
      <c r="V309" s="9">
        <v>-2847.87</v>
      </c>
      <c r="X309" s="8" t="s">
        <v>5590</v>
      </c>
      <c r="Y309" t="s">
        <v>5590</v>
      </c>
      <c r="Z309" s="10" t="s">
        <v>5590</v>
      </c>
      <c r="AB309" s="8" t="s">
        <v>5590</v>
      </c>
      <c r="AC309" s="7">
        <v>2847.87</v>
      </c>
      <c r="AD309" t="s">
        <v>5590</v>
      </c>
      <c r="AE309" s="10" t="s">
        <v>5590</v>
      </c>
      <c r="AG309" s="8" t="s">
        <v>5590</v>
      </c>
      <c r="AH309" t="s">
        <v>5590</v>
      </c>
      <c r="AI309" s="10" t="s">
        <v>5590</v>
      </c>
      <c r="AK309" s="8" t="s">
        <v>5590</v>
      </c>
      <c r="AL309" t="s">
        <v>5590</v>
      </c>
      <c r="AM309" t="s">
        <v>5590</v>
      </c>
      <c r="AN309" t="s">
        <v>5590</v>
      </c>
      <c r="AO309" t="s">
        <v>5590</v>
      </c>
      <c r="AP309" s="7">
        <v>2847.87</v>
      </c>
      <c r="AQ309" t="s">
        <v>5590</v>
      </c>
      <c r="AR309" s="10" t="s">
        <v>5590</v>
      </c>
    </row>
    <row r="310" spans="1:44" ht="16" x14ac:dyDescent="0.2">
      <c r="A310" s="2">
        <v>45046</v>
      </c>
      <c r="B310" t="s">
        <v>206</v>
      </c>
      <c r="C310" s="7">
        <v>2158.59</v>
      </c>
      <c r="D310" t="s">
        <v>104</v>
      </c>
      <c r="E310">
        <v>2551</v>
      </c>
      <c r="F310">
        <v>1730</v>
      </c>
      <c r="G310">
        <v>2378</v>
      </c>
      <c r="H310" t="s">
        <v>1935</v>
      </c>
      <c r="J310" t="s">
        <v>5588</v>
      </c>
      <c r="L310" t="s">
        <v>49</v>
      </c>
      <c r="M310" t="s">
        <v>50</v>
      </c>
      <c r="N310" t="s">
        <v>51</v>
      </c>
      <c r="O310" t="s">
        <v>52</v>
      </c>
      <c r="P310" t="s">
        <v>203</v>
      </c>
      <c r="R310" t="s">
        <v>66</v>
      </c>
      <c r="S310" t="s">
        <v>5604</v>
      </c>
      <c r="U310" s="8" t="s">
        <v>5590</v>
      </c>
      <c r="V310" s="9">
        <v>-2158.59</v>
      </c>
      <c r="X310" s="8" t="s">
        <v>5590</v>
      </c>
      <c r="Y310" t="s">
        <v>5590</v>
      </c>
      <c r="Z310" s="10" t="s">
        <v>5590</v>
      </c>
      <c r="AB310" s="8" t="s">
        <v>5590</v>
      </c>
      <c r="AC310" s="7">
        <v>2158.59</v>
      </c>
      <c r="AD310" t="s">
        <v>5590</v>
      </c>
      <c r="AE310" s="10" t="s">
        <v>5590</v>
      </c>
      <c r="AG310" s="8" t="s">
        <v>5590</v>
      </c>
      <c r="AH310" t="s">
        <v>5590</v>
      </c>
      <c r="AI310" s="10" t="s">
        <v>5590</v>
      </c>
      <c r="AK310" s="8" t="s">
        <v>5590</v>
      </c>
      <c r="AL310" t="s">
        <v>5590</v>
      </c>
      <c r="AM310" t="s">
        <v>5590</v>
      </c>
      <c r="AN310" t="s">
        <v>5590</v>
      </c>
      <c r="AO310" t="s">
        <v>5590</v>
      </c>
      <c r="AP310" s="7">
        <v>2158.59</v>
      </c>
      <c r="AQ310" t="s">
        <v>5590</v>
      </c>
      <c r="AR310" s="10" t="s">
        <v>5590</v>
      </c>
    </row>
    <row r="311" spans="1:44" ht="16" x14ac:dyDescent="0.2">
      <c r="A311" s="2">
        <v>45046</v>
      </c>
      <c r="B311" t="s">
        <v>206</v>
      </c>
      <c r="C311" s="7">
        <v>2988.56</v>
      </c>
      <c r="D311" t="s">
        <v>104</v>
      </c>
      <c r="E311">
        <v>2551</v>
      </c>
      <c r="F311">
        <v>1730</v>
      </c>
      <c r="G311">
        <v>2382</v>
      </c>
      <c r="H311" t="s">
        <v>1936</v>
      </c>
      <c r="J311" t="s">
        <v>5588</v>
      </c>
      <c r="L311" t="s">
        <v>49</v>
      </c>
      <c r="M311" t="s">
        <v>50</v>
      </c>
      <c r="N311" t="s">
        <v>51</v>
      </c>
      <c r="O311" t="s">
        <v>52</v>
      </c>
      <c r="P311" t="s">
        <v>203</v>
      </c>
      <c r="R311" t="s">
        <v>66</v>
      </c>
      <c r="S311" t="s">
        <v>5604</v>
      </c>
      <c r="U311" s="8" t="s">
        <v>5590</v>
      </c>
      <c r="V311" s="9">
        <v>-2988.56</v>
      </c>
      <c r="X311" s="8" t="s">
        <v>5590</v>
      </c>
      <c r="Y311" t="s">
        <v>5590</v>
      </c>
      <c r="Z311" s="10" t="s">
        <v>5590</v>
      </c>
      <c r="AB311" s="8" t="s">
        <v>5590</v>
      </c>
      <c r="AC311" s="7">
        <v>2988.56</v>
      </c>
      <c r="AD311" t="s">
        <v>5590</v>
      </c>
      <c r="AE311" s="10" t="s">
        <v>5590</v>
      </c>
      <c r="AG311" s="8" t="s">
        <v>5590</v>
      </c>
      <c r="AH311" t="s">
        <v>5590</v>
      </c>
      <c r="AI311" s="10" t="s">
        <v>5590</v>
      </c>
      <c r="AK311" s="8" t="s">
        <v>5590</v>
      </c>
      <c r="AL311" t="s">
        <v>5590</v>
      </c>
      <c r="AM311" t="s">
        <v>5590</v>
      </c>
      <c r="AN311" t="s">
        <v>5590</v>
      </c>
      <c r="AO311" t="s">
        <v>5590</v>
      </c>
      <c r="AP311" s="7">
        <v>2988.56</v>
      </c>
      <c r="AQ311" t="s">
        <v>5590</v>
      </c>
      <c r="AR311" s="10" t="s">
        <v>5590</v>
      </c>
    </row>
    <row r="312" spans="1:44" ht="16" x14ac:dyDescent="0.2">
      <c r="A312" s="2">
        <v>45046</v>
      </c>
      <c r="B312" t="s">
        <v>204</v>
      </c>
      <c r="C312" s="7">
        <v>695.28</v>
      </c>
      <c r="D312" t="s">
        <v>104</v>
      </c>
      <c r="E312">
        <v>2555</v>
      </c>
      <c r="F312">
        <v>1730</v>
      </c>
      <c r="G312">
        <v>2383</v>
      </c>
      <c r="H312" t="s">
        <v>1936</v>
      </c>
      <c r="J312" t="s">
        <v>5588</v>
      </c>
      <c r="L312" t="s">
        <v>49</v>
      </c>
      <c r="M312" t="s">
        <v>50</v>
      </c>
      <c r="N312" t="s">
        <v>51</v>
      </c>
      <c r="O312" t="s">
        <v>52</v>
      </c>
      <c r="P312" t="s">
        <v>203</v>
      </c>
      <c r="R312" t="s">
        <v>66</v>
      </c>
      <c r="S312" t="s">
        <v>5604</v>
      </c>
      <c r="U312" s="8" t="s">
        <v>5590</v>
      </c>
      <c r="V312" s="9">
        <v>-695.28</v>
      </c>
      <c r="X312" s="8" t="s">
        <v>5590</v>
      </c>
      <c r="Y312" t="s">
        <v>5590</v>
      </c>
      <c r="Z312" s="10" t="s">
        <v>5590</v>
      </c>
      <c r="AB312" s="8" t="s">
        <v>5590</v>
      </c>
      <c r="AC312" t="s">
        <v>5590</v>
      </c>
      <c r="AD312" s="7">
        <v>695.28</v>
      </c>
      <c r="AE312" s="10" t="s">
        <v>5590</v>
      </c>
      <c r="AG312" s="8" t="s">
        <v>5590</v>
      </c>
      <c r="AH312" t="s">
        <v>5590</v>
      </c>
      <c r="AI312" s="10" t="s">
        <v>5590</v>
      </c>
      <c r="AK312" s="8" t="s">
        <v>5590</v>
      </c>
      <c r="AL312" t="s">
        <v>5590</v>
      </c>
      <c r="AM312" t="s">
        <v>5590</v>
      </c>
      <c r="AN312" t="s">
        <v>5590</v>
      </c>
      <c r="AO312" t="s">
        <v>5590</v>
      </c>
      <c r="AP312" s="7">
        <v>695.28</v>
      </c>
      <c r="AQ312" t="s">
        <v>5590</v>
      </c>
      <c r="AR312" s="10" t="s">
        <v>5590</v>
      </c>
    </row>
    <row r="313" spans="1:44" ht="16" x14ac:dyDescent="0.2">
      <c r="A313" s="2">
        <v>45046</v>
      </c>
      <c r="B313" t="s">
        <v>204</v>
      </c>
      <c r="C313" s="7">
        <v>662.55</v>
      </c>
      <c r="D313" t="s">
        <v>104</v>
      </c>
      <c r="E313">
        <v>2555</v>
      </c>
      <c r="F313">
        <v>1730</v>
      </c>
      <c r="G313">
        <v>2384</v>
      </c>
      <c r="H313" t="s">
        <v>1934</v>
      </c>
      <c r="J313" t="s">
        <v>5588</v>
      </c>
      <c r="L313" t="s">
        <v>49</v>
      </c>
      <c r="M313" t="s">
        <v>50</v>
      </c>
      <c r="N313" t="s">
        <v>51</v>
      </c>
      <c r="O313" t="s">
        <v>52</v>
      </c>
      <c r="P313" t="s">
        <v>203</v>
      </c>
      <c r="R313" t="s">
        <v>66</v>
      </c>
      <c r="S313" t="s">
        <v>5604</v>
      </c>
      <c r="U313" s="8" t="s">
        <v>5590</v>
      </c>
      <c r="V313" s="9">
        <v>-662.55</v>
      </c>
      <c r="X313" s="8" t="s">
        <v>5590</v>
      </c>
      <c r="Y313" t="s">
        <v>5590</v>
      </c>
      <c r="Z313" s="10" t="s">
        <v>5590</v>
      </c>
      <c r="AB313" s="8" t="s">
        <v>5590</v>
      </c>
      <c r="AC313" t="s">
        <v>5590</v>
      </c>
      <c r="AD313" s="7">
        <v>662.55</v>
      </c>
      <c r="AE313" s="10" t="s">
        <v>5590</v>
      </c>
      <c r="AG313" s="8" t="s">
        <v>5590</v>
      </c>
      <c r="AH313" t="s">
        <v>5590</v>
      </c>
      <c r="AI313" s="10" t="s">
        <v>5590</v>
      </c>
      <c r="AK313" s="8" t="s">
        <v>5590</v>
      </c>
      <c r="AL313" t="s">
        <v>5590</v>
      </c>
      <c r="AM313" t="s">
        <v>5590</v>
      </c>
      <c r="AN313" t="s">
        <v>5590</v>
      </c>
      <c r="AO313" t="s">
        <v>5590</v>
      </c>
      <c r="AP313" s="7">
        <v>662.55</v>
      </c>
      <c r="AQ313" t="s">
        <v>5590</v>
      </c>
      <c r="AR313" s="10" t="s">
        <v>5590</v>
      </c>
    </row>
    <row r="314" spans="1:44" ht="16" x14ac:dyDescent="0.2">
      <c r="A314" s="2">
        <v>45046</v>
      </c>
      <c r="B314" t="s">
        <v>204</v>
      </c>
      <c r="C314" s="7">
        <v>503.5</v>
      </c>
      <c r="D314" t="s">
        <v>104</v>
      </c>
      <c r="E314">
        <v>2555</v>
      </c>
      <c r="F314">
        <v>1730</v>
      </c>
      <c r="G314">
        <v>2385</v>
      </c>
      <c r="H314" t="s">
        <v>1935</v>
      </c>
      <c r="J314" t="s">
        <v>5588</v>
      </c>
      <c r="L314" t="s">
        <v>49</v>
      </c>
      <c r="M314" t="s">
        <v>50</v>
      </c>
      <c r="N314" t="s">
        <v>51</v>
      </c>
      <c r="O314" t="s">
        <v>52</v>
      </c>
      <c r="P314" t="s">
        <v>203</v>
      </c>
      <c r="R314" t="s">
        <v>66</v>
      </c>
      <c r="S314" t="s">
        <v>5604</v>
      </c>
      <c r="U314" s="8" t="s">
        <v>5590</v>
      </c>
      <c r="V314" s="9">
        <v>-503.5</v>
      </c>
      <c r="X314" s="8" t="s">
        <v>5590</v>
      </c>
      <c r="Y314" t="s">
        <v>5590</v>
      </c>
      <c r="Z314" s="10" t="s">
        <v>5590</v>
      </c>
      <c r="AB314" s="8" t="s">
        <v>5590</v>
      </c>
      <c r="AC314" t="s">
        <v>5590</v>
      </c>
      <c r="AD314" s="7">
        <v>503.5</v>
      </c>
      <c r="AE314" s="10" t="s">
        <v>5590</v>
      </c>
      <c r="AG314" s="8" t="s">
        <v>5590</v>
      </c>
      <c r="AH314" t="s">
        <v>5590</v>
      </c>
      <c r="AI314" s="10" t="s">
        <v>5590</v>
      </c>
      <c r="AK314" s="8" t="s">
        <v>5590</v>
      </c>
      <c r="AL314" t="s">
        <v>5590</v>
      </c>
      <c r="AM314" t="s">
        <v>5590</v>
      </c>
      <c r="AN314" t="s">
        <v>5590</v>
      </c>
      <c r="AO314" t="s">
        <v>5590</v>
      </c>
      <c r="AP314" s="7">
        <v>503.5</v>
      </c>
      <c r="AQ314" t="s">
        <v>5590</v>
      </c>
      <c r="AR314" s="10" t="s">
        <v>5590</v>
      </c>
    </row>
    <row r="315" spans="1:44" ht="16" x14ac:dyDescent="0.2">
      <c r="A315" s="2">
        <v>45061</v>
      </c>
      <c r="B315" t="s">
        <v>215</v>
      </c>
      <c r="C315" s="7">
        <v>1085.23</v>
      </c>
      <c r="D315" t="s">
        <v>48</v>
      </c>
      <c r="E315">
        <v>1700</v>
      </c>
      <c r="F315">
        <v>940</v>
      </c>
      <c r="G315">
        <v>2403</v>
      </c>
      <c r="I315" t="s">
        <v>2390</v>
      </c>
      <c r="J315" t="s">
        <v>2391</v>
      </c>
      <c r="K315" t="s">
        <v>2390</v>
      </c>
      <c r="L315" t="s">
        <v>52</v>
      </c>
      <c r="M315" t="s">
        <v>203</v>
      </c>
      <c r="O315" t="s">
        <v>52</v>
      </c>
      <c r="P315" t="s">
        <v>53</v>
      </c>
      <c r="R315" t="s">
        <v>66</v>
      </c>
      <c r="S315" t="s">
        <v>5604</v>
      </c>
      <c r="U315" s="8" t="s">
        <v>5590</v>
      </c>
      <c r="V315" s="10" t="s">
        <v>5590</v>
      </c>
      <c r="X315" s="11">
        <v>1085.23</v>
      </c>
      <c r="Y315" t="s">
        <v>5590</v>
      </c>
      <c r="Z315" s="10" t="s">
        <v>5590</v>
      </c>
      <c r="AB315" s="8" t="s">
        <v>5590</v>
      </c>
      <c r="AC315" t="s">
        <v>5590</v>
      </c>
      <c r="AD315" t="s">
        <v>5590</v>
      </c>
      <c r="AE315" s="10" t="s">
        <v>5590</v>
      </c>
      <c r="AG315" s="8" t="s">
        <v>5590</v>
      </c>
      <c r="AH315" t="s">
        <v>5590</v>
      </c>
      <c r="AI315" s="10" t="s">
        <v>5590</v>
      </c>
      <c r="AK315" s="8" t="s">
        <v>5590</v>
      </c>
      <c r="AL315" t="s">
        <v>5590</v>
      </c>
      <c r="AM315" t="s">
        <v>5590</v>
      </c>
      <c r="AN315" t="s">
        <v>5590</v>
      </c>
      <c r="AO315" t="s">
        <v>5590</v>
      </c>
      <c r="AP315" t="s">
        <v>5590</v>
      </c>
      <c r="AQ315" t="s">
        <v>5590</v>
      </c>
      <c r="AR315" s="10" t="s">
        <v>5590</v>
      </c>
    </row>
    <row r="316" spans="1:44" ht="16" x14ac:dyDescent="0.2">
      <c r="B316" t="s">
        <v>5591</v>
      </c>
      <c r="U316" s="11">
        <f>SUM(U300:U315)</f>
        <v>0</v>
      </c>
      <c r="V316" s="9">
        <f>SUM(V300:V315)</f>
        <v>4.5474735088646412E-13</v>
      </c>
      <c r="X316" s="11">
        <f>SUM(X300:X315)</f>
        <v>0</v>
      </c>
      <c r="Y316" s="12">
        <f>SUM(Y300:Y315)</f>
        <v>0</v>
      </c>
      <c r="Z316" s="9">
        <f>SUM(Z300:Z315)</f>
        <v>0</v>
      </c>
      <c r="AB316" s="11">
        <f>SUM(AB300:AB315)</f>
        <v>0</v>
      </c>
      <c r="AC316" s="12">
        <f>SUM(AC300:AC315)</f>
        <v>7995.02</v>
      </c>
      <c r="AD316" s="12">
        <f>SUM(AD300:AD315)</f>
        <v>1861.33</v>
      </c>
      <c r="AE316" s="9">
        <f>SUM(AE300:AE315)</f>
        <v>0</v>
      </c>
      <c r="AG316" s="11">
        <f>SUM(AG300:AG315)</f>
        <v>0</v>
      </c>
      <c r="AH316" s="12">
        <f>SUM(AH300:AH315)</f>
        <v>0</v>
      </c>
      <c r="AI316" s="9">
        <f>SUM(AI300:AI315)</f>
        <v>0</v>
      </c>
      <c r="AK316" s="11">
        <f t="shared" ref="AK316:AR316" si="14">SUM(AK300:AK315)</f>
        <v>0</v>
      </c>
      <c r="AL316" s="12">
        <f t="shared" si="14"/>
        <v>0</v>
      </c>
      <c r="AM316" s="12">
        <f t="shared" si="14"/>
        <v>0</v>
      </c>
      <c r="AN316" s="12">
        <f t="shared" si="14"/>
        <v>0</v>
      </c>
      <c r="AO316" s="12">
        <f t="shared" si="14"/>
        <v>0</v>
      </c>
      <c r="AP316" s="12">
        <f t="shared" si="14"/>
        <v>9856.35</v>
      </c>
      <c r="AQ316" s="12">
        <f t="shared" si="14"/>
        <v>0</v>
      </c>
      <c r="AR316" s="9">
        <f t="shared" si="14"/>
        <v>0</v>
      </c>
    </row>
    <row r="317" spans="1:44" ht="16" x14ac:dyDescent="0.2">
      <c r="B317" s="3" t="s">
        <v>5592</v>
      </c>
      <c r="U317" s="13">
        <f>U316+U298</f>
        <v>0</v>
      </c>
      <c r="V317" s="14">
        <f>V316+V298</f>
        <v>-6.1390892369672656E-12</v>
      </c>
      <c r="X317" s="13">
        <f>X316+X298</f>
        <v>0</v>
      </c>
      <c r="Y317" s="15">
        <f>Y316+Y298</f>
        <v>9.0949470177292824E-13</v>
      </c>
      <c r="Z317" s="14">
        <f>Z316+Z298</f>
        <v>0</v>
      </c>
      <c r="AB317" s="8"/>
      <c r="AE317" s="10"/>
      <c r="AG317" s="8"/>
      <c r="AI317" s="10"/>
      <c r="AK317" s="8"/>
      <c r="AR317" s="10"/>
    </row>
    <row r="318" spans="1:44" x14ac:dyDescent="0.2">
      <c r="U318" s="8"/>
      <c r="V318" s="10"/>
      <c r="X318" s="8"/>
      <c r="Z318" s="10"/>
      <c r="AB318" s="8"/>
      <c r="AE318" s="10"/>
      <c r="AG318" s="8"/>
      <c r="AI318" s="10"/>
      <c r="AK318" s="8"/>
      <c r="AR318" s="10"/>
    </row>
    <row r="319" spans="1:44" ht="16" x14ac:dyDescent="0.2">
      <c r="A319" s="2">
        <v>45061</v>
      </c>
      <c r="B319" t="s">
        <v>2392</v>
      </c>
      <c r="C319" s="7">
        <v>17.89</v>
      </c>
      <c r="D319" t="s">
        <v>48</v>
      </c>
      <c r="E319">
        <v>2558</v>
      </c>
      <c r="F319">
        <v>940</v>
      </c>
      <c r="G319">
        <v>2434</v>
      </c>
      <c r="H319" t="s">
        <v>1748</v>
      </c>
      <c r="I319" t="s">
        <v>2394</v>
      </c>
      <c r="J319" t="s">
        <v>2400</v>
      </c>
      <c r="K319" t="s">
        <v>2394</v>
      </c>
      <c r="L319" t="s">
        <v>49</v>
      </c>
      <c r="M319" t="s">
        <v>50</v>
      </c>
      <c r="N319" t="s">
        <v>51</v>
      </c>
      <c r="O319" t="s">
        <v>52</v>
      </c>
      <c r="P319" t="s">
        <v>53</v>
      </c>
      <c r="R319" t="s">
        <v>66</v>
      </c>
      <c r="S319" t="s">
        <v>5605</v>
      </c>
      <c r="U319" s="8" t="s">
        <v>5590</v>
      </c>
      <c r="V319" s="10" t="s">
        <v>5590</v>
      </c>
      <c r="X319" s="8" t="s">
        <v>5590</v>
      </c>
      <c r="Y319" t="s">
        <v>5590</v>
      </c>
      <c r="Z319" s="10" t="s">
        <v>5590</v>
      </c>
      <c r="AB319" s="8" t="s">
        <v>5590</v>
      </c>
      <c r="AC319" t="s">
        <v>5590</v>
      </c>
      <c r="AD319" t="s">
        <v>5590</v>
      </c>
      <c r="AE319" s="9">
        <v>17.89</v>
      </c>
      <c r="AG319" s="8" t="s">
        <v>5590</v>
      </c>
      <c r="AH319" t="s">
        <v>5590</v>
      </c>
      <c r="AI319" s="10" t="s">
        <v>5590</v>
      </c>
      <c r="AK319" s="8" t="s">
        <v>5590</v>
      </c>
      <c r="AL319" t="s">
        <v>5590</v>
      </c>
      <c r="AM319" t="s">
        <v>5590</v>
      </c>
      <c r="AN319" t="s">
        <v>5590</v>
      </c>
      <c r="AO319" t="s">
        <v>5590</v>
      </c>
      <c r="AP319" s="7">
        <v>17.89</v>
      </c>
      <c r="AQ319" t="s">
        <v>5590</v>
      </c>
      <c r="AR319" s="10" t="s">
        <v>5590</v>
      </c>
    </row>
    <row r="320" spans="1:44" ht="16" x14ac:dyDescent="0.2">
      <c r="A320" s="2">
        <v>45061</v>
      </c>
      <c r="B320" t="s">
        <v>2401</v>
      </c>
      <c r="C320" s="7">
        <v>95.62</v>
      </c>
      <c r="D320" t="s">
        <v>48</v>
      </c>
      <c r="E320">
        <v>2558</v>
      </c>
      <c r="F320">
        <v>940</v>
      </c>
      <c r="G320">
        <v>2435</v>
      </c>
      <c r="H320" t="s">
        <v>1936</v>
      </c>
      <c r="I320" t="s">
        <v>2394</v>
      </c>
      <c r="J320" t="s">
        <v>2400</v>
      </c>
      <c r="K320" t="s">
        <v>2394</v>
      </c>
      <c r="L320" t="s">
        <v>49</v>
      </c>
      <c r="M320" t="s">
        <v>50</v>
      </c>
      <c r="N320" t="s">
        <v>51</v>
      </c>
      <c r="O320" t="s">
        <v>52</v>
      </c>
      <c r="P320" t="s">
        <v>53</v>
      </c>
      <c r="R320" t="s">
        <v>66</v>
      </c>
      <c r="S320" t="s">
        <v>5605</v>
      </c>
      <c r="U320" s="8" t="s">
        <v>5590</v>
      </c>
      <c r="V320" s="10" t="s">
        <v>5590</v>
      </c>
      <c r="X320" s="8" t="s">
        <v>5590</v>
      </c>
      <c r="Y320" t="s">
        <v>5590</v>
      </c>
      <c r="Z320" s="10" t="s">
        <v>5590</v>
      </c>
      <c r="AB320" s="8" t="s">
        <v>5590</v>
      </c>
      <c r="AC320" t="s">
        <v>5590</v>
      </c>
      <c r="AD320" t="s">
        <v>5590</v>
      </c>
      <c r="AE320" s="9">
        <v>95.62</v>
      </c>
      <c r="AG320" s="8" t="s">
        <v>5590</v>
      </c>
      <c r="AH320" t="s">
        <v>5590</v>
      </c>
      <c r="AI320" s="10" t="s">
        <v>5590</v>
      </c>
      <c r="AK320" s="8" t="s">
        <v>5590</v>
      </c>
      <c r="AL320" t="s">
        <v>5590</v>
      </c>
      <c r="AM320" t="s">
        <v>5590</v>
      </c>
      <c r="AN320" t="s">
        <v>5590</v>
      </c>
      <c r="AO320" t="s">
        <v>5590</v>
      </c>
      <c r="AP320" s="7">
        <v>95.62</v>
      </c>
      <c r="AQ320" t="s">
        <v>5590</v>
      </c>
      <c r="AR320" s="10" t="s">
        <v>5590</v>
      </c>
    </row>
    <row r="321" spans="1:44" ht="16" x14ac:dyDescent="0.2">
      <c r="A321" s="2">
        <v>45061</v>
      </c>
      <c r="B321" t="s">
        <v>2402</v>
      </c>
      <c r="C321" s="7">
        <v>96.63</v>
      </c>
      <c r="D321" t="s">
        <v>48</v>
      </c>
      <c r="E321">
        <v>2558</v>
      </c>
      <c r="F321">
        <v>940</v>
      </c>
      <c r="G321">
        <v>2436</v>
      </c>
      <c r="H321" t="s">
        <v>1934</v>
      </c>
      <c r="I321" t="s">
        <v>2394</v>
      </c>
      <c r="J321" t="s">
        <v>2400</v>
      </c>
      <c r="K321" t="s">
        <v>2394</v>
      </c>
      <c r="L321" t="s">
        <v>49</v>
      </c>
      <c r="M321" t="s">
        <v>50</v>
      </c>
      <c r="N321" t="s">
        <v>51</v>
      </c>
      <c r="O321" t="s">
        <v>52</v>
      </c>
      <c r="P321" t="s">
        <v>53</v>
      </c>
      <c r="R321" t="s">
        <v>66</v>
      </c>
      <c r="S321" t="s">
        <v>5605</v>
      </c>
      <c r="U321" s="8" t="s">
        <v>5590</v>
      </c>
      <c r="V321" s="10" t="s">
        <v>5590</v>
      </c>
      <c r="X321" s="8" t="s">
        <v>5590</v>
      </c>
      <c r="Y321" t="s">
        <v>5590</v>
      </c>
      <c r="Z321" s="10" t="s">
        <v>5590</v>
      </c>
      <c r="AB321" s="8" t="s">
        <v>5590</v>
      </c>
      <c r="AC321" t="s">
        <v>5590</v>
      </c>
      <c r="AD321" t="s">
        <v>5590</v>
      </c>
      <c r="AE321" s="9">
        <v>96.63</v>
      </c>
      <c r="AG321" s="8" t="s">
        <v>5590</v>
      </c>
      <c r="AH321" t="s">
        <v>5590</v>
      </c>
      <c r="AI321" s="10" t="s">
        <v>5590</v>
      </c>
      <c r="AK321" s="8" t="s">
        <v>5590</v>
      </c>
      <c r="AL321" t="s">
        <v>5590</v>
      </c>
      <c r="AM321" t="s">
        <v>5590</v>
      </c>
      <c r="AN321" t="s">
        <v>5590</v>
      </c>
      <c r="AO321" t="s">
        <v>5590</v>
      </c>
      <c r="AP321" s="7">
        <v>96.63</v>
      </c>
      <c r="AQ321" t="s">
        <v>5590</v>
      </c>
      <c r="AR321" s="10" t="s">
        <v>5590</v>
      </c>
    </row>
    <row r="322" spans="1:44" ht="16" x14ac:dyDescent="0.2">
      <c r="A322" s="2">
        <v>45061</v>
      </c>
      <c r="B322" t="s">
        <v>2403</v>
      </c>
      <c r="C322" s="7">
        <v>54.71</v>
      </c>
      <c r="D322" t="s">
        <v>48</v>
      </c>
      <c r="E322">
        <v>2558</v>
      </c>
      <c r="F322">
        <v>940</v>
      </c>
      <c r="G322">
        <v>2437</v>
      </c>
      <c r="H322" t="s">
        <v>1935</v>
      </c>
      <c r="I322" t="s">
        <v>2394</v>
      </c>
      <c r="J322" t="s">
        <v>2400</v>
      </c>
      <c r="K322" t="s">
        <v>2394</v>
      </c>
      <c r="L322" t="s">
        <v>49</v>
      </c>
      <c r="M322" t="s">
        <v>50</v>
      </c>
      <c r="N322" t="s">
        <v>51</v>
      </c>
      <c r="O322" t="s">
        <v>52</v>
      </c>
      <c r="P322" t="s">
        <v>53</v>
      </c>
      <c r="R322" t="s">
        <v>66</v>
      </c>
      <c r="S322" t="s">
        <v>5605</v>
      </c>
      <c r="U322" s="8" t="s">
        <v>5590</v>
      </c>
      <c r="V322" s="10" t="s">
        <v>5590</v>
      </c>
      <c r="X322" s="8" t="s">
        <v>5590</v>
      </c>
      <c r="Y322" t="s">
        <v>5590</v>
      </c>
      <c r="Z322" s="10" t="s">
        <v>5590</v>
      </c>
      <c r="AB322" s="8" t="s">
        <v>5590</v>
      </c>
      <c r="AC322" t="s">
        <v>5590</v>
      </c>
      <c r="AD322" t="s">
        <v>5590</v>
      </c>
      <c r="AE322" s="9">
        <v>54.71</v>
      </c>
      <c r="AG322" s="8" t="s">
        <v>5590</v>
      </c>
      <c r="AH322" t="s">
        <v>5590</v>
      </c>
      <c r="AI322" s="10" t="s">
        <v>5590</v>
      </c>
      <c r="AK322" s="8" t="s">
        <v>5590</v>
      </c>
      <c r="AL322" t="s">
        <v>5590</v>
      </c>
      <c r="AM322" t="s">
        <v>5590</v>
      </c>
      <c r="AN322" t="s">
        <v>5590</v>
      </c>
      <c r="AO322" t="s">
        <v>5590</v>
      </c>
      <c r="AP322" s="7">
        <v>54.71</v>
      </c>
      <c r="AQ322" t="s">
        <v>5590</v>
      </c>
      <c r="AR322" s="10" t="s">
        <v>5590</v>
      </c>
    </row>
    <row r="323" spans="1:44" ht="16" x14ac:dyDescent="0.2">
      <c r="A323" s="2">
        <v>45061</v>
      </c>
      <c r="B323" t="s">
        <v>2408</v>
      </c>
      <c r="C323" s="7">
        <v>17.89</v>
      </c>
      <c r="D323" t="s">
        <v>48</v>
      </c>
      <c r="E323">
        <v>2558</v>
      </c>
      <c r="F323">
        <v>940</v>
      </c>
      <c r="G323">
        <v>2442</v>
      </c>
      <c r="H323" t="s">
        <v>1748</v>
      </c>
      <c r="I323" t="s">
        <v>2409</v>
      </c>
      <c r="J323" t="s">
        <v>2413</v>
      </c>
      <c r="K323" t="s">
        <v>2409</v>
      </c>
      <c r="L323" t="s">
        <v>49</v>
      </c>
      <c r="M323" t="s">
        <v>50</v>
      </c>
      <c r="N323" t="s">
        <v>51</v>
      </c>
      <c r="O323" t="s">
        <v>52</v>
      </c>
      <c r="P323" t="s">
        <v>53</v>
      </c>
      <c r="R323" t="s">
        <v>66</v>
      </c>
      <c r="S323" t="s">
        <v>5605</v>
      </c>
      <c r="U323" s="8" t="s">
        <v>5590</v>
      </c>
      <c r="V323" s="10" t="s">
        <v>5590</v>
      </c>
      <c r="X323" s="8" t="s">
        <v>5590</v>
      </c>
      <c r="Y323" t="s">
        <v>5590</v>
      </c>
      <c r="Z323" s="10" t="s">
        <v>5590</v>
      </c>
      <c r="AB323" s="8" t="s">
        <v>5590</v>
      </c>
      <c r="AC323" t="s">
        <v>5590</v>
      </c>
      <c r="AD323" t="s">
        <v>5590</v>
      </c>
      <c r="AE323" s="9">
        <v>17.89</v>
      </c>
      <c r="AG323" s="8" t="s">
        <v>5590</v>
      </c>
      <c r="AH323" t="s">
        <v>5590</v>
      </c>
      <c r="AI323" s="10" t="s">
        <v>5590</v>
      </c>
      <c r="AK323" s="8" t="s">
        <v>5590</v>
      </c>
      <c r="AL323" t="s">
        <v>5590</v>
      </c>
      <c r="AM323" t="s">
        <v>5590</v>
      </c>
      <c r="AN323" t="s">
        <v>5590</v>
      </c>
      <c r="AO323" t="s">
        <v>5590</v>
      </c>
      <c r="AP323" s="7">
        <v>17.89</v>
      </c>
      <c r="AQ323" t="s">
        <v>5590</v>
      </c>
      <c r="AR323" s="10" t="s">
        <v>5590</v>
      </c>
    </row>
    <row r="324" spans="1:44" ht="16" x14ac:dyDescent="0.2">
      <c r="A324" s="2">
        <v>45061</v>
      </c>
      <c r="B324" t="s">
        <v>2404</v>
      </c>
      <c r="C324" s="7">
        <v>7.12</v>
      </c>
      <c r="D324" t="s">
        <v>48</v>
      </c>
      <c r="E324">
        <v>6751</v>
      </c>
      <c r="F324">
        <v>940</v>
      </c>
      <c r="G324">
        <v>2438</v>
      </c>
      <c r="H324" t="s">
        <v>970</v>
      </c>
      <c r="I324" t="s">
        <v>2394</v>
      </c>
      <c r="J324" t="s">
        <v>2400</v>
      </c>
      <c r="K324" t="s">
        <v>2394</v>
      </c>
      <c r="L324" t="s">
        <v>49</v>
      </c>
      <c r="M324" t="s">
        <v>50</v>
      </c>
      <c r="N324" t="s">
        <v>799</v>
      </c>
      <c r="O324" t="s">
        <v>52</v>
      </c>
      <c r="P324" t="s">
        <v>53</v>
      </c>
      <c r="R324" t="s">
        <v>66</v>
      </c>
      <c r="S324" t="s">
        <v>5605</v>
      </c>
      <c r="U324" s="8" t="s">
        <v>5590</v>
      </c>
      <c r="V324" s="10" t="s">
        <v>5590</v>
      </c>
      <c r="X324" s="8" t="s">
        <v>5590</v>
      </c>
      <c r="Y324" t="s">
        <v>5590</v>
      </c>
      <c r="Z324" s="10" t="s">
        <v>5590</v>
      </c>
      <c r="AB324" s="8" t="s">
        <v>5590</v>
      </c>
      <c r="AC324" t="s">
        <v>5590</v>
      </c>
      <c r="AD324" t="s">
        <v>5590</v>
      </c>
      <c r="AE324" s="10" t="s">
        <v>5590</v>
      </c>
      <c r="AG324" s="8" t="s">
        <v>5590</v>
      </c>
      <c r="AH324" t="s">
        <v>5590</v>
      </c>
      <c r="AI324" s="9">
        <v>7.12</v>
      </c>
      <c r="AK324" s="8" t="s">
        <v>5590</v>
      </c>
      <c r="AL324" s="7">
        <v>7.12</v>
      </c>
      <c r="AM324" t="s">
        <v>5590</v>
      </c>
      <c r="AN324" t="s">
        <v>5590</v>
      </c>
      <c r="AO324" t="s">
        <v>5590</v>
      </c>
      <c r="AP324" t="s">
        <v>5590</v>
      </c>
      <c r="AQ324" t="s">
        <v>5590</v>
      </c>
      <c r="AR324" s="10" t="s">
        <v>5590</v>
      </c>
    </row>
    <row r="325" spans="1:44" ht="16" x14ac:dyDescent="0.2">
      <c r="A325" s="2">
        <v>45061</v>
      </c>
      <c r="B325" t="s">
        <v>2405</v>
      </c>
      <c r="C325" s="7">
        <v>6.12</v>
      </c>
      <c r="D325" t="s">
        <v>48</v>
      </c>
      <c r="E325">
        <v>6751</v>
      </c>
      <c r="F325">
        <v>940</v>
      </c>
      <c r="G325">
        <v>2439</v>
      </c>
      <c r="H325" t="s">
        <v>967</v>
      </c>
      <c r="I325" t="s">
        <v>2394</v>
      </c>
      <c r="J325" t="s">
        <v>2400</v>
      </c>
      <c r="K325" t="s">
        <v>2394</v>
      </c>
      <c r="L325" t="s">
        <v>49</v>
      </c>
      <c r="M325" t="s">
        <v>50</v>
      </c>
      <c r="N325" t="s">
        <v>799</v>
      </c>
      <c r="O325" t="s">
        <v>52</v>
      </c>
      <c r="P325" t="s">
        <v>53</v>
      </c>
      <c r="R325" t="s">
        <v>66</v>
      </c>
      <c r="S325" t="s">
        <v>5605</v>
      </c>
      <c r="U325" s="8" t="s">
        <v>5590</v>
      </c>
      <c r="V325" s="10" t="s">
        <v>5590</v>
      </c>
      <c r="X325" s="8" t="s">
        <v>5590</v>
      </c>
      <c r="Y325" t="s">
        <v>5590</v>
      </c>
      <c r="Z325" s="10" t="s">
        <v>5590</v>
      </c>
      <c r="AB325" s="8" t="s">
        <v>5590</v>
      </c>
      <c r="AC325" t="s">
        <v>5590</v>
      </c>
      <c r="AD325" t="s">
        <v>5590</v>
      </c>
      <c r="AE325" s="10" t="s">
        <v>5590</v>
      </c>
      <c r="AG325" s="8" t="s">
        <v>5590</v>
      </c>
      <c r="AH325" t="s">
        <v>5590</v>
      </c>
      <c r="AI325" s="9">
        <v>6.12</v>
      </c>
      <c r="AK325" s="8" t="s">
        <v>5590</v>
      </c>
      <c r="AL325" s="7">
        <v>6.12</v>
      </c>
      <c r="AM325" t="s">
        <v>5590</v>
      </c>
      <c r="AN325" t="s">
        <v>5590</v>
      </c>
      <c r="AO325" t="s">
        <v>5590</v>
      </c>
      <c r="AP325" t="s">
        <v>5590</v>
      </c>
      <c r="AQ325" t="s">
        <v>5590</v>
      </c>
      <c r="AR325" s="10" t="s">
        <v>5590</v>
      </c>
    </row>
    <row r="326" spans="1:44" ht="16" x14ac:dyDescent="0.2">
      <c r="A326" s="2">
        <v>45061</v>
      </c>
      <c r="B326" t="s">
        <v>2406</v>
      </c>
      <c r="C326" s="7">
        <v>1.49</v>
      </c>
      <c r="D326" t="s">
        <v>48</v>
      </c>
      <c r="E326">
        <v>6751</v>
      </c>
      <c r="F326">
        <v>940</v>
      </c>
      <c r="G326">
        <v>2440</v>
      </c>
      <c r="H326" t="s">
        <v>969</v>
      </c>
      <c r="I326" t="s">
        <v>2394</v>
      </c>
      <c r="J326" t="s">
        <v>2400</v>
      </c>
      <c r="K326" t="s">
        <v>2394</v>
      </c>
      <c r="L326" t="s">
        <v>49</v>
      </c>
      <c r="M326" t="s">
        <v>50</v>
      </c>
      <c r="N326" t="s">
        <v>799</v>
      </c>
      <c r="O326" t="s">
        <v>52</v>
      </c>
      <c r="P326" t="s">
        <v>53</v>
      </c>
      <c r="R326" t="s">
        <v>66</v>
      </c>
      <c r="S326" t="s">
        <v>5605</v>
      </c>
      <c r="U326" s="8" t="s">
        <v>5590</v>
      </c>
      <c r="V326" s="10" t="s">
        <v>5590</v>
      </c>
      <c r="X326" s="8" t="s">
        <v>5590</v>
      </c>
      <c r="Y326" t="s">
        <v>5590</v>
      </c>
      <c r="Z326" s="10" t="s">
        <v>5590</v>
      </c>
      <c r="AB326" s="8" t="s">
        <v>5590</v>
      </c>
      <c r="AC326" t="s">
        <v>5590</v>
      </c>
      <c r="AD326" t="s">
        <v>5590</v>
      </c>
      <c r="AE326" s="10" t="s">
        <v>5590</v>
      </c>
      <c r="AG326" s="8" t="s">
        <v>5590</v>
      </c>
      <c r="AH326" t="s">
        <v>5590</v>
      </c>
      <c r="AI326" s="9">
        <v>1.49</v>
      </c>
      <c r="AK326" s="8" t="s">
        <v>5590</v>
      </c>
      <c r="AL326" s="7">
        <v>1.49</v>
      </c>
      <c r="AM326" t="s">
        <v>5590</v>
      </c>
      <c r="AN326" t="s">
        <v>5590</v>
      </c>
      <c r="AO326" t="s">
        <v>5590</v>
      </c>
      <c r="AP326" t="s">
        <v>5590</v>
      </c>
      <c r="AQ326" t="s">
        <v>5590</v>
      </c>
      <c r="AR326" s="10" t="s">
        <v>5590</v>
      </c>
    </row>
    <row r="327" spans="1:44" ht="16" x14ac:dyDescent="0.2">
      <c r="A327" s="2">
        <v>45061</v>
      </c>
      <c r="B327" t="s">
        <v>2407</v>
      </c>
      <c r="C327" s="7">
        <v>1.07</v>
      </c>
      <c r="D327" t="s">
        <v>48</v>
      </c>
      <c r="E327">
        <v>6751</v>
      </c>
      <c r="F327">
        <v>940</v>
      </c>
      <c r="G327">
        <v>2441</v>
      </c>
      <c r="H327" t="s">
        <v>853</v>
      </c>
      <c r="I327" t="s">
        <v>2394</v>
      </c>
      <c r="J327" t="s">
        <v>2400</v>
      </c>
      <c r="K327" t="s">
        <v>2394</v>
      </c>
      <c r="L327" t="s">
        <v>49</v>
      </c>
      <c r="M327" t="s">
        <v>50</v>
      </c>
      <c r="N327" t="s">
        <v>799</v>
      </c>
      <c r="O327" t="s">
        <v>52</v>
      </c>
      <c r="P327" t="s">
        <v>53</v>
      </c>
      <c r="R327" t="s">
        <v>66</v>
      </c>
      <c r="S327" t="s">
        <v>5605</v>
      </c>
      <c r="U327" s="8" t="s">
        <v>5590</v>
      </c>
      <c r="V327" s="10" t="s">
        <v>5590</v>
      </c>
      <c r="X327" s="8" t="s">
        <v>5590</v>
      </c>
      <c r="Y327" t="s">
        <v>5590</v>
      </c>
      <c r="Z327" s="10" t="s">
        <v>5590</v>
      </c>
      <c r="AB327" s="8" t="s">
        <v>5590</v>
      </c>
      <c r="AC327" t="s">
        <v>5590</v>
      </c>
      <c r="AD327" t="s">
        <v>5590</v>
      </c>
      <c r="AE327" s="10" t="s">
        <v>5590</v>
      </c>
      <c r="AG327" s="8" t="s">
        <v>5590</v>
      </c>
      <c r="AH327" t="s">
        <v>5590</v>
      </c>
      <c r="AI327" s="9">
        <v>1.07</v>
      </c>
      <c r="AK327" s="8" t="s">
        <v>5590</v>
      </c>
      <c r="AL327" s="7">
        <v>1.07</v>
      </c>
      <c r="AM327" t="s">
        <v>5590</v>
      </c>
      <c r="AN327" t="s">
        <v>5590</v>
      </c>
      <c r="AO327" t="s">
        <v>5590</v>
      </c>
      <c r="AP327" t="s">
        <v>5590</v>
      </c>
      <c r="AQ327" t="s">
        <v>5590</v>
      </c>
      <c r="AR327" s="10" t="s">
        <v>5590</v>
      </c>
    </row>
    <row r="328" spans="1:44" ht="16" x14ac:dyDescent="0.2">
      <c r="A328" s="2">
        <v>45061</v>
      </c>
      <c r="B328" t="s">
        <v>2415</v>
      </c>
      <c r="C328" s="7">
        <v>1.07</v>
      </c>
      <c r="D328" t="s">
        <v>48</v>
      </c>
      <c r="E328">
        <v>6751</v>
      </c>
      <c r="F328">
        <v>940</v>
      </c>
      <c r="G328">
        <v>2444</v>
      </c>
      <c r="H328" t="s">
        <v>853</v>
      </c>
      <c r="I328" t="s">
        <v>2409</v>
      </c>
      <c r="J328" t="s">
        <v>2413</v>
      </c>
      <c r="K328" t="s">
        <v>2409</v>
      </c>
      <c r="L328" t="s">
        <v>49</v>
      </c>
      <c r="M328" t="s">
        <v>50</v>
      </c>
      <c r="N328" t="s">
        <v>799</v>
      </c>
      <c r="O328" t="s">
        <v>52</v>
      </c>
      <c r="P328" t="s">
        <v>53</v>
      </c>
      <c r="R328" t="s">
        <v>66</v>
      </c>
      <c r="S328" t="s">
        <v>5605</v>
      </c>
      <c r="U328" s="8" t="s">
        <v>5590</v>
      </c>
      <c r="V328" s="10" t="s">
        <v>5590</v>
      </c>
      <c r="X328" s="8" t="s">
        <v>5590</v>
      </c>
      <c r="Y328" t="s">
        <v>5590</v>
      </c>
      <c r="Z328" s="10" t="s">
        <v>5590</v>
      </c>
      <c r="AB328" s="8" t="s">
        <v>5590</v>
      </c>
      <c r="AC328" t="s">
        <v>5590</v>
      </c>
      <c r="AD328" t="s">
        <v>5590</v>
      </c>
      <c r="AE328" s="10" t="s">
        <v>5590</v>
      </c>
      <c r="AG328" s="8" t="s">
        <v>5590</v>
      </c>
      <c r="AH328" t="s">
        <v>5590</v>
      </c>
      <c r="AI328" s="9">
        <v>1.07</v>
      </c>
      <c r="AK328" s="8" t="s">
        <v>5590</v>
      </c>
      <c r="AL328" s="7">
        <v>1.07</v>
      </c>
      <c r="AM328" t="s">
        <v>5590</v>
      </c>
      <c r="AN328" t="s">
        <v>5590</v>
      </c>
      <c r="AO328" t="s">
        <v>5590</v>
      </c>
      <c r="AP328" t="s">
        <v>5590</v>
      </c>
      <c r="AQ328" t="s">
        <v>5590</v>
      </c>
      <c r="AR328" s="10" t="s">
        <v>5590</v>
      </c>
    </row>
    <row r="329" spans="1:44" ht="16" x14ac:dyDescent="0.2">
      <c r="A329" s="2">
        <v>45072</v>
      </c>
      <c r="B329" t="s">
        <v>582</v>
      </c>
      <c r="C329" s="7">
        <v>949.15</v>
      </c>
      <c r="D329" t="s">
        <v>48</v>
      </c>
      <c r="E329">
        <v>1705</v>
      </c>
      <c r="F329">
        <v>940</v>
      </c>
      <c r="G329">
        <v>2451</v>
      </c>
      <c r="I329" t="s">
        <v>2488</v>
      </c>
      <c r="J329" t="s">
        <v>2489</v>
      </c>
      <c r="K329" t="s">
        <v>2488</v>
      </c>
      <c r="L329" t="s">
        <v>52</v>
      </c>
      <c r="M329" t="s">
        <v>203</v>
      </c>
      <c r="O329" t="s">
        <v>52</v>
      </c>
      <c r="P329" t="s">
        <v>53</v>
      </c>
      <c r="R329" t="s">
        <v>66</v>
      </c>
      <c r="S329" t="s">
        <v>5605</v>
      </c>
      <c r="U329" s="8" t="s">
        <v>5590</v>
      </c>
      <c r="V329" s="10" t="s">
        <v>5590</v>
      </c>
      <c r="X329" s="8" t="s">
        <v>5590</v>
      </c>
      <c r="Y329" s="7">
        <v>949.15</v>
      </c>
      <c r="Z329" s="10" t="s">
        <v>5590</v>
      </c>
      <c r="AB329" s="8" t="s">
        <v>5590</v>
      </c>
      <c r="AC329" t="s">
        <v>5590</v>
      </c>
      <c r="AD329" t="s">
        <v>5590</v>
      </c>
      <c r="AE329" s="10" t="s">
        <v>5590</v>
      </c>
      <c r="AG329" s="8" t="s">
        <v>5590</v>
      </c>
      <c r="AH329" t="s">
        <v>5590</v>
      </c>
      <c r="AI329" s="10" t="s">
        <v>5590</v>
      </c>
      <c r="AK329" s="8" t="s">
        <v>5590</v>
      </c>
      <c r="AL329" t="s">
        <v>5590</v>
      </c>
      <c r="AM329" t="s">
        <v>5590</v>
      </c>
      <c r="AN329" t="s">
        <v>5590</v>
      </c>
      <c r="AO329" t="s">
        <v>5590</v>
      </c>
      <c r="AP329" t="s">
        <v>5590</v>
      </c>
      <c r="AQ329" t="s">
        <v>5590</v>
      </c>
      <c r="AR329" s="10" t="s">
        <v>5590</v>
      </c>
    </row>
    <row r="330" spans="1:44" ht="16" x14ac:dyDescent="0.2">
      <c r="A330" s="2">
        <v>45072</v>
      </c>
      <c r="B330" t="s">
        <v>256</v>
      </c>
      <c r="C330" s="7">
        <v>2537.0300000000002</v>
      </c>
      <c r="D330" t="s">
        <v>48</v>
      </c>
      <c r="E330">
        <v>1705</v>
      </c>
      <c r="F330">
        <v>940</v>
      </c>
      <c r="G330">
        <v>2450</v>
      </c>
      <c r="I330" t="s">
        <v>2490</v>
      </c>
      <c r="J330" t="s">
        <v>2491</v>
      </c>
      <c r="K330" t="s">
        <v>2490</v>
      </c>
      <c r="L330" t="s">
        <v>52</v>
      </c>
      <c r="M330" t="s">
        <v>203</v>
      </c>
      <c r="O330" t="s">
        <v>52</v>
      </c>
      <c r="P330" t="s">
        <v>53</v>
      </c>
      <c r="R330" t="s">
        <v>66</v>
      </c>
      <c r="S330" t="s">
        <v>5605</v>
      </c>
      <c r="U330" s="8" t="s">
        <v>5590</v>
      </c>
      <c r="V330" s="10" t="s">
        <v>5590</v>
      </c>
      <c r="X330" s="8" t="s">
        <v>5590</v>
      </c>
      <c r="Y330" s="7">
        <v>2537.0300000000002</v>
      </c>
      <c r="Z330" s="10" t="s">
        <v>5590</v>
      </c>
      <c r="AB330" s="8" t="s">
        <v>5590</v>
      </c>
      <c r="AC330" t="s">
        <v>5590</v>
      </c>
      <c r="AD330" t="s">
        <v>5590</v>
      </c>
      <c r="AE330" s="10" t="s">
        <v>5590</v>
      </c>
      <c r="AG330" s="8" t="s">
        <v>5590</v>
      </c>
      <c r="AH330" t="s">
        <v>5590</v>
      </c>
      <c r="AI330" s="10" t="s">
        <v>5590</v>
      </c>
      <c r="AK330" s="8" t="s">
        <v>5590</v>
      </c>
      <c r="AL330" t="s">
        <v>5590</v>
      </c>
      <c r="AM330" t="s">
        <v>5590</v>
      </c>
      <c r="AN330" t="s">
        <v>5590</v>
      </c>
      <c r="AO330" t="s">
        <v>5590</v>
      </c>
      <c r="AP330" t="s">
        <v>5590</v>
      </c>
      <c r="AQ330" t="s">
        <v>5590</v>
      </c>
      <c r="AR330" s="10" t="s">
        <v>5590</v>
      </c>
    </row>
    <row r="331" spans="1:44" ht="16" x14ac:dyDescent="0.2">
      <c r="A331" s="2">
        <v>45072</v>
      </c>
      <c r="B331" t="s">
        <v>2483</v>
      </c>
      <c r="C331" s="7">
        <v>5285.14</v>
      </c>
      <c r="D331" t="s">
        <v>48</v>
      </c>
      <c r="E331">
        <v>1712</v>
      </c>
      <c r="F331">
        <v>940</v>
      </c>
      <c r="G331">
        <v>2456</v>
      </c>
      <c r="I331" t="s">
        <v>2485</v>
      </c>
      <c r="J331" t="s">
        <v>2486</v>
      </c>
      <c r="K331" t="s">
        <v>2485</v>
      </c>
      <c r="L331" t="s">
        <v>52</v>
      </c>
      <c r="M331" t="s">
        <v>203</v>
      </c>
      <c r="O331" t="s">
        <v>52</v>
      </c>
      <c r="P331" t="s">
        <v>53</v>
      </c>
      <c r="R331" t="s">
        <v>66</v>
      </c>
      <c r="S331" t="s">
        <v>5605</v>
      </c>
      <c r="U331" s="8" t="s">
        <v>5590</v>
      </c>
      <c r="V331" s="10" t="s">
        <v>5590</v>
      </c>
      <c r="X331" s="8" t="s">
        <v>5590</v>
      </c>
      <c r="Y331" t="s">
        <v>5590</v>
      </c>
      <c r="Z331" s="9">
        <v>5285.14</v>
      </c>
      <c r="AB331" s="8" t="s">
        <v>5590</v>
      </c>
      <c r="AC331" t="s">
        <v>5590</v>
      </c>
      <c r="AD331" t="s">
        <v>5590</v>
      </c>
      <c r="AE331" s="10" t="s">
        <v>5590</v>
      </c>
      <c r="AG331" s="8" t="s">
        <v>5590</v>
      </c>
      <c r="AH331" t="s">
        <v>5590</v>
      </c>
      <c r="AI331" s="10" t="s">
        <v>5590</v>
      </c>
      <c r="AK331" s="8" t="s">
        <v>5590</v>
      </c>
      <c r="AL331" t="s">
        <v>5590</v>
      </c>
      <c r="AM331" t="s">
        <v>5590</v>
      </c>
      <c r="AN331" t="s">
        <v>5590</v>
      </c>
      <c r="AO331" t="s">
        <v>5590</v>
      </c>
      <c r="AP331" t="s">
        <v>5590</v>
      </c>
      <c r="AQ331" t="s">
        <v>5590</v>
      </c>
      <c r="AR331" s="10" t="s">
        <v>5590</v>
      </c>
    </row>
    <row r="332" spans="1:44" ht="16" x14ac:dyDescent="0.2">
      <c r="A332" s="2">
        <v>45077</v>
      </c>
      <c r="B332" t="s">
        <v>205</v>
      </c>
      <c r="C332" s="7">
        <v>722.34</v>
      </c>
      <c r="D332" t="s">
        <v>104</v>
      </c>
      <c r="E332">
        <v>1730</v>
      </c>
      <c r="F332">
        <v>1700</v>
      </c>
      <c r="G332">
        <v>2404</v>
      </c>
      <c r="J332" t="s">
        <v>5588</v>
      </c>
      <c r="L332" t="s">
        <v>52</v>
      </c>
      <c r="M332" t="s">
        <v>203</v>
      </c>
      <c r="O332" t="s">
        <v>52</v>
      </c>
      <c r="P332" t="s">
        <v>203</v>
      </c>
      <c r="R332" t="s">
        <v>66</v>
      </c>
      <c r="S332" t="s">
        <v>5605</v>
      </c>
      <c r="U332" s="8" t="s">
        <v>5590</v>
      </c>
      <c r="V332" s="9">
        <v>722.34</v>
      </c>
      <c r="X332" s="11">
        <v>-722.34</v>
      </c>
      <c r="Y332" t="s">
        <v>5590</v>
      </c>
      <c r="Z332" s="10" t="s">
        <v>5590</v>
      </c>
      <c r="AB332" s="8" t="s">
        <v>5590</v>
      </c>
      <c r="AC332" t="s">
        <v>5590</v>
      </c>
      <c r="AD332" t="s">
        <v>5590</v>
      </c>
      <c r="AE332" s="10" t="s">
        <v>5590</v>
      </c>
      <c r="AG332" s="8" t="s">
        <v>5590</v>
      </c>
      <c r="AH332" t="s">
        <v>5590</v>
      </c>
      <c r="AI332" s="10" t="s">
        <v>5590</v>
      </c>
      <c r="AK332" s="8" t="s">
        <v>5590</v>
      </c>
      <c r="AL332" t="s">
        <v>5590</v>
      </c>
      <c r="AM332" t="s">
        <v>5590</v>
      </c>
      <c r="AN332" t="s">
        <v>5590</v>
      </c>
      <c r="AO332" t="s">
        <v>5590</v>
      </c>
      <c r="AP332" t="s">
        <v>5590</v>
      </c>
      <c r="AQ332" t="s">
        <v>5590</v>
      </c>
      <c r="AR332" s="10" t="s">
        <v>5590</v>
      </c>
    </row>
    <row r="333" spans="1:44" ht="16" x14ac:dyDescent="0.2">
      <c r="A333" s="2">
        <v>45077</v>
      </c>
      <c r="B333" t="s">
        <v>370</v>
      </c>
      <c r="C333" s="7">
        <v>2181.98</v>
      </c>
      <c r="D333" t="s">
        <v>104</v>
      </c>
      <c r="E333">
        <v>1730</v>
      </c>
      <c r="F333">
        <v>1705</v>
      </c>
      <c r="G333">
        <v>2405</v>
      </c>
      <c r="J333" t="s">
        <v>5588</v>
      </c>
      <c r="L333" t="s">
        <v>52</v>
      </c>
      <c r="M333" t="s">
        <v>203</v>
      </c>
      <c r="O333" t="s">
        <v>52</v>
      </c>
      <c r="P333" t="s">
        <v>203</v>
      </c>
      <c r="R333" t="s">
        <v>66</v>
      </c>
      <c r="S333" t="s">
        <v>5605</v>
      </c>
      <c r="U333" s="8" t="s">
        <v>5590</v>
      </c>
      <c r="V333" s="9">
        <v>2181.98</v>
      </c>
      <c r="X333" s="8" t="s">
        <v>5590</v>
      </c>
      <c r="Y333" s="7">
        <v>-2181.98</v>
      </c>
      <c r="Z333" s="10" t="s">
        <v>5590</v>
      </c>
      <c r="AB333" s="8" t="s">
        <v>5590</v>
      </c>
      <c r="AC333" t="s">
        <v>5590</v>
      </c>
      <c r="AD333" t="s">
        <v>5590</v>
      </c>
      <c r="AE333" s="10" t="s">
        <v>5590</v>
      </c>
      <c r="AG333" s="8" t="s">
        <v>5590</v>
      </c>
      <c r="AH333" t="s">
        <v>5590</v>
      </c>
      <c r="AI333" s="10" t="s">
        <v>5590</v>
      </c>
      <c r="AK333" s="8" t="s">
        <v>5590</v>
      </c>
      <c r="AL333" t="s">
        <v>5590</v>
      </c>
      <c r="AM333" t="s">
        <v>5590</v>
      </c>
      <c r="AN333" t="s">
        <v>5590</v>
      </c>
      <c r="AO333" t="s">
        <v>5590</v>
      </c>
      <c r="AP333" t="s">
        <v>5590</v>
      </c>
      <c r="AQ333" t="s">
        <v>5590</v>
      </c>
      <c r="AR333" s="10" t="s">
        <v>5590</v>
      </c>
    </row>
    <row r="334" spans="1:44" ht="16" x14ac:dyDescent="0.2">
      <c r="A334" s="2">
        <v>45077</v>
      </c>
      <c r="B334" t="s">
        <v>202</v>
      </c>
      <c r="C334" s="7">
        <v>3276.18</v>
      </c>
      <c r="D334" t="s">
        <v>104</v>
      </c>
      <c r="E334">
        <v>1730</v>
      </c>
      <c r="F334">
        <v>1712</v>
      </c>
      <c r="G334">
        <v>2406</v>
      </c>
      <c r="J334" t="s">
        <v>5588</v>
      </c>
      <c r="L334" t="s">
        <v>52</v>
      </c>
      <c r="M334" t="s">
        <v>203</v>
      </c>
      <c r="O334" t="s">
        <v>52</v>
      </c>
      <c r="P334" t="s">
        <v>203</v>
      </c>
      <c r="R334" t="s">
        <v>66</v>
      </c>
      <c r="S334" t="s">
        <v>5605</v>
      </c>
      <c r="U334" s="8" t="s">
        <v>5590</v>
      </c>
      <c r="V334" s="9">
        <v>3276.18</v>
      </c>
      <c r="X334" s="8" t="s">
        <v>5590</v>
      </c>
      <c r="Y334" t="s">
        <v>5590</v>
      </c>
      <c r="Z334" s="9">
        <v>-3276.18</v>
      </c>
      <c r="AB334" s="8" t="s">
        <v>5590</v>
      </c>
      <c r="AC334" t="s">
        <v>5590</v>
      </c>
      <c r="AD334" t="s">
        <v>5590</v>
      </c>
      <c r="AE334" s="10" t="s">
        <v>5590</v>
      </c>
      <c r="AG334" s="8" t="s">
        <v>5590</v>
      </c>
      <c r="AH334" t="s">
        <v>5590</v>
      </c>
      <c r="AI334" s="10" t="s">
        <v>5590</v>
      </c>
      <c r="AK334" s="8" t="s">
        <v>5590</v>
      </c>
      <c r="AL334" t="s">
        <v>5590</v>
      </c>
      <c r="AM334" t="s">
        <v>5590</v>
      </c>
      <c r="AN334" t="s">
        <v>5590</v>
      </c>
      <c r="AO334" t="s">
        <v>5590</v>
      </c>
      <c r="AP334" t="s">
        <v>5590</v>
      </c>
      <c r="AQ334" t="s">
        <v>5590</v>
      </c>
      <c r="AR334" s="10" t="s">
        <v>5590</v>
      </c>
    </row>
    <row r="335" spans="1:44" ht="16" x14ac:dyDescent="0.2">
      <c r="A335" s="2">
        <v>45077</v>
      </c>
      <c r="B335" t="s">
        <v>202</v>
      </c>
      <c r="C335" s="7">
        <v>2008.96</v>
      </c>
      <c r="D335" t="s">
        <v>104</v>
      </c>
      <c r="E335">
        <v>1730</v>
      </c>
      <c r="F335">
        <v>1712</v>
      </c>
      <c r="G335">
        <v>2409</v>
      </c>
      <c r="J335" t="s">
        <v>5588</v>
      </c>
      <c r="L335" t="s">
        <v>52</v>
      </c>
      <c r="M335" t="s">
        <v>203</v>
      </c>
      <c r="O335" t="s">
        <v>52</v>
      </c>
      <c r="P335" t="s">
        <v>203</v>
      </c>
      <c r="R335" t="s">
        <v>66</v>
      </c>
      <c r="S335" t="s">
        <v>5605</v>
      </c>
      <c r="U335" s="8" t="s">
        <v>5590</v>
      </c>
      <c r="V335" s="9">
        <v>2008.96</v>
      </c>
      <c r="X335" s="8" t="s">
        <v>5590</v>
      </c>
      <c r="Y335" t="s">
        <v>5590</v>
      </c>
      <c r="Z335" s="9">
        <v>-2008.96</v>
      </c>
      <c r="AB335" s="8" t="s">
        <v>5590</v>
      </c>
      <c r="AC335" t="s">
        <v>5590</v>
      </c>
      <c r="AD335" t="s">
        <v>5590</v>
      </c>
      <c r="AE335" s="10" t="s">
        <v>5590</v>
      </c>
      <c r="AG335" s="8" t="s">
        <v>5590</v>
      </c>
      <c r="AH335" t="s">
        <v>5590</v>
      </c>
      <c r="AI335" s="10" t="s">
        <v>5590</v>
      </c>
      <c r="AK335" s="8" t="s">
        <v>5590</v>
      </c>
      <c r="AL335" t="s">
        <v>5590</v>
      </c>
      <c r="AM335" t="s">
        <v>5590</v>
      </c>
      <c r="AN335" t="s">
        <v>5590</v>
      </c>
      <c r="AO335" t="s">
        <v>5590</v>
      </c>
      <c r="AP335" t="s">
        <v>5590</v>
      </c>
      <c r="AQ335" t="s">
        <v>5590</v>
      </c>
      <c r="AR335" s="10" t="s">
        <v>5590</v>
      </c>
    </row>
    <row r="336" spans="1:44" ht="16" x14ac:dyDescent="0.2">
      <c r="A336" s="2">
        <v>45077</v>
      </c>
      <c r="B336" t="s">
        <v>205</v>
      </c>
      <c r="C336" s="7">
        <v>370.68</v>
      </c>
      <c r="D336" t="s">
        <v>104</v>
      </c>
      <c r="E336">
        <v>1730</v>
      </c>
      <c r="F336">
        <v>1700</v>
      </c>
      <c r="G336">
        <v>2410</v>
      </c>
      <c r="J336" t="s">
        <v>5588</v>
      </c>
      <c r="L336" t="s">
        <v>52</v>
      </c>
      <c r="M336" t="s">
        <v>203</v>
      </c>
      <c r="O336" t="s">
        <v>52</v>
      </c>
      <c r="P336" t="s">
        <v>203</v>
      </c>
      <c r="R336" t="s">
        <v>66</v>
      </c>
      <c r="S336" t="s">
        <v>5605</v>
      </c>
      <c r="U336" s="8" t="s">
        <v>5590</v>
      </c>
      <c r="V336" s="9">
        <v>370.68</v>
      </c>
      <c r="X336" s="11">
        <v>-370.68</v>
      </c>
      <c r="Y336" t="s">
        <v>5590</v>
      </c>
      <c r="Z336" s="10" t="s">
        <v>5590</v>
      </c>
      <c r="AB336" s="8" t="s">
        <v>5590</v>
      </c>
      <c r="AC336" t="s">
        <v>5590</v>
      </c>
      <c r="AD336" t="s">
        <v>5590</v>
      </c>
      <c r="AE336" s="10" t="s">
        <v>5590</v>
      </c>
      <c r="AG336" s="8" t="s">
        <v>5590</v>
      </c>
      <c r="AH336" t="s">
        <v>5590</v>
      </c>
      <c r="AI336" s="10" t="s">
        <v>5590</v>
      </c>
      <c r="AK336" s="8" t="s">
        <v>5590</v>
      </c>
      <c r="AL336" t="s">
        <v>5590</v>
      </c>
      <c r="AM336" t="s">
        <v>5590</v>
      </c>
      <c r="AN336" t="s">
        <v>5590</v>
      </c>
      <c r="AO336" t="s">
        <v>5590</v>
      </c>
      <c r="AP336" t="s">
        <v>5590</v>
      </c>
      <c r="AQ336" t="s">
        <v>5590</v>
      </c>
      <c r="AR336" s="10" t="s">
        <v>5590</v>
      </c>
    </row>
    <row r="337" spans="1:44" ht="16" x14ac:dyDescent="0.2">
      <c r="A337" s="2">
        <v>45077</v>
      </c>
      <c r="B337" t="s">
        <v>370</v>
      </c>
      <c r="C337" s="7">
        <v>1304.2</v>
      </c>
      <c r="D337" t="s">
        <v>104</v>
      </c>
      <c r="E337">
        <v>1730</v>
      </c>
      <c r="F337">
        <v>1705</v>
      </c>
      <c r="G337">
        <v>2411</v>
      </c>
      <c r="J337" t="s">
        <v>5588</v>
      </c>
      <c r="L337" t="s">
        <v>52</v>
      </c>
      <c r="M337" t="s">
        <v>203</v>
      </c>
      <c r="O337" t="s">
        <v>52</v>
      </c>
      <c r="P337" t="s">
        <v>203</v>
      </c>
      <c r="R337" t="s">
        <v>66</v>
      </c>
      <c r="S337" t="s">
        <v>5605</v>
      </c>
      <c r="U337" s="8" t="s">
        <v>5590</v>
      </c>
      <c r="V337" s="9">
        <v>1304.2</v>
      </c>
      <c r="X337" s="8" t="s">
        <v>5590</v>
      </c>
      <c r="Y337" s="7">
        <v>-1304.2</v>
      </c>
      <c r="Z337" s="10" t="s">
        <v>5590</v>
      </c>
      <c r="AB337" s="8" t="s">
        <v>5590</v>
      </c>
      <c r="AC337" t="s">
        <v>5590</v>
      </c>
      <c r="AD337" t="s">
        <v>5590</v>
      </c>
      <c r="AE337" s="10" t="s">
        <v>5590</v>
      </c>
      <c r="AG337" s="8" t="s">
        <v>5590</v>
      </c>
      <c r="AH337" t="s">
        <v>5590</v>
      </c>
      <c r="AI337" s="10" t="s">
        <v>5590</v>
      </c>
      <c r="AK337" s="8" t="s">
        <v>5590</v>
      </c>
      <c r="AL337" t="s">
        <v>5590</v>
      </c>
      <c r="AM337" t="s">
        <v>5590</v>
      </c>
      <c r="AN337" t="s">
        <v>5590</v>
      </c>
      <c r="AO337" t="s">
        <v>5590</v>
      </c>
      <c r="AP337" t="s">
        <v>5590</v>
      </c>
      <c r="AQ337" t="s">
        <v>5590</v>
      </c>
      <c r="AR337" s="10" t="s">
        <v>5590</v>
      </c>
    </row>
    <row r="338" spans="1:44" ht="16" x14ac:dyDescent="0.2">
      <c r="A338" s="2">
        <v>45077</v>
      </c>
      <c r="B338" t="s">
        <v>2502</v>
      </c>
      <c r="C338" s="7">
        <v>2847.87</v>
      </c>
      <c r="D338" t="s">
        <v>104</v>
      </c>
      <c r="E338">
        <v>2551</v>
      </c>
      <c r="F338">
        <v>1730</v>
      </c>
      <c r="G338">
        <v>2407</v>
      </c>
      <c r="H338" t="s">
        <v>1934</v>
      </c>
      <c r="J338" t="s">
        <v>5588</v>
      </c>
      <c r="L338" t="s">
        <v>49</v>
      </c>
      <c r="M338" t="s">
        <v>50</v>
      </c>
      <c r="N338" t="s">
        <v>51</v>
      </c>
      <c r="O338" t="s">
        <v>52</v>
      </c>
      <c r="P338" t="s">
        <v>203</v>
      </c>
      <c r="R338" t="s">
        <v>66</v>
      </c>
      <c r="S338" t="s">
        <v>5605</v>
      </c>
      <c r="U338" s="8" t="s">
        <v>5590</v>
      </c>
      <c r="V338" s="9">
        <v>-2847.87</v>
      </c>
      <c r="X338" s="8" t="s">
        <v>5590</v>
      </c>
      <c r="Y338" t="s">
        <v>5590</v>
      </c>
      <c r="Z338" s="10" t="s">
        <v>5590</v>
      </c>
      <c r="AB338" s="8" t="s">
        <v>5590</v>
      </c>
      <c r="AC338" s="7">
        <v>2847.87</v>
      </c>
      <c r="AD338" t="s">
        <v>5590</v>
      </c>
      <c r="AE338" s="10" t="s">
        <v>5590</v>
      </c>
      <c r="AG338" s="8" t="s">
        <v>5590</v>
      </c>
      <c r="AH338" t="s">
        <v>5590</v>
      </c>
      <c r="AI338" s="10" t="s">
        <v>5590</v>
      </c>
      <c r="AK338" s="8" t="s">
        <v>5590</v>
      </c>
      <c r="AL338" t="s">
        <v>5590</v>
      </c>
      <c r="AM338" t="s">
        <v>5590</v>
      </c>
      <c r="AN338" t="s">
        <v>5590</v>
      </c>
      <c r="AO338" t="s">
        <v>5590</v>
      </c>
      <c r="AP338" s="7">
        <v>2847.87</v>
      </c>
      <c r="AQ338" t="s">
        <v>5590</v>
      </c>
      <c r="AR338" s="10" t="s">
        <v>5590</v>
      </c>
    </row>
    <row r="339" spans="1:44" ht="16" x14ac:dyDescent="0.2">
      <c r="A339" s="2">
        <v>45077</v>
      </c>
      <c r="B339" t="s">
        <v>2502</v>
      </c>
      <c r="C339" s="7">
        <v>2158.59</v>
      </c>
      <c r="D339" t="s">
        <v>104</v>
      </c>
      <c r="E339">
        <v>2551</v>
      </c>
      <c r="F339">
        <v>1730</v>
      </c>
      <c r="G339">
        <v>2408</v>
      </c>
      <c r="H339" t="s">
        <v>1935</v>
      </c>
      <c r="J339" t="s">
        <v>5588</v>
      </c>
      <c r="L339" t="s">
        <v>49</v>
      </c>
      <c r="M339" t="s">
        <v>50</v>
      </c>
      <c r="N339" t="s">
        <v>51</v>
      </c>
      <c r="O339" t="s">
        <v>52</v>
      </c>
      <c r="P339" t="s">
        <v>203</v>
      </c>
      <c r="R339" t="s">
        <v>66</v>
      </c>
      <c r="S339" t="s">
        <v>5605</v>
      </c>
      <c r="U339" s="8" t="s">
        <v>5590</v>
      </c>
      <c r="V339" s="9">
        <v>-2158.59</v>
      </c>
      <c r="X339" s="8" t="s">
        <v>5590</v>
      </c>
      <c r="Y339" t="s">
        <v>5590</v>
      </c>
      <c r="Z339" s="10" t="s">
        <v>5590</v>
      </c>
      <c r="AB339" s="8" t="s">
        <v>5590</v>
      </c>
      <c r="AC339" s="7">
        <v>2158.59</v>
      </c>
      <c r="AD339" t="s">
        <v>5590</v>
      </c>
      <c r="AE339" s="10" t="s">
        <v>5590</v>
      </c>
      <c r="AG339" s="8" t="s">
        <v>5590</v>
      </c>
      <c r="AH339" t="s">
        <v>5590</v>
      </c>
      <c r="AI339" s="10" t="s">
        <v>5590</v>
      </c>
      <c r="AK339" s="8" t="s">
        <v>5590</v>
      </c>
      <c r="AL339" t="s">
        <v>5590</v>
      </c>
      <c r="AM339" t="s">
        <v>5590</v>
      </c>
      <c r="AN339" t="s">
        <v>5590</v>
      </c>
      <c r="AO339" t="s">
        <v>5590</v>
      </c>
      <c r="AP339" s="7">
        <v>2158.59</v>
      </c>
      <c r="AQ339" t="s">
        <v>5590</v>
      </c>
      <c r="AR339" s="10" t="s">
        <v>5590</v>
      </c>
    </row>
    <row r="340" spans="1:44" ht="16" x14ac:dyDescent="0.2">
      <c r="A340" s="2">
        <v>45077</v>
      </c>
      <c r="B340" t="s">
        <v>2502</v>
      </c>
      <c r="C340" s="7">
        <v>2988.56</v>
      </c>
      <c r="D340" t="s">
        <v>104</v>
      </c>
      <c r="E340">
        <v>2551</v>
      </c>
      <c r="F340">
        <v>1730</v>
      </c>
      <c r="G340">
        <v>2412</v>
      </c>
      <c r="H340" t="s">
        <v>1936</v>
      </c>
      <c r="J340" t="s">
        <v>5588</v>
      </c>
      <c r="L340" t="s">
        <v>49</v>
      </c>
      <c r="M340" t="s">
        <v>50</v>
      </c>
      <c r="N340" t="s">
        <v>51</v>
      </c>
      <c r="O340" t="s">
        <v>52</v>
      </c>
      <c r="P340" t="s">
        <v>203</v>
      </c>
      <c r="R340" t="s">
        <v>66</v>
      </c>
      <c r="S340" t="s">
        <v>5605</v>
      </c>
      <c r="U340" s="8" t="s">
        <v>5590</v>
      </c>
      <c r="V340" s="9">
        <v>-2988.56</v>
      </c>
      <c r="X340" s="8" t="s">
        <v>5590</v>
      </c>
      <c r="Y340" t="s">
        <v>5590</v>
      </c>
      <c r="Z340" s="10" t="s">
        <v>5590</v>
      </c>
      <c r="AB340" s="8" t="s">
        <v>5590</v>
      </c>
      <c r="AC340" s="7">
        <v>2988.56</v>
      </c>
      <c r="AD340" t="s">
        <v>5590</v>
      </c>
      <c r="AE340" s="10" t="s">
        <v>5590</v>
      </c>
      <c r="AG340" s="8" t="s">
        <v>5590</v>
      </c>
      <c r="AH340" t="s">
        <v>5590</v>
      </c>
      <c r="AI340" s="10" t="s">
        <v>5590</v>
      </c>
      <c r="AK340" s="8" t="s">
        <v>5590</v>
      </c>
      <c r="AL340" t="s">
        <v>5590</v>
      </c>
      <c r="AM340" t="s">
        <v>5590</v>
      </c>
      <c r="AN340" t="s">
        <v>5590</v>
      </c>
      <c r="AO340" t="s">
        <v>5590</v>
      </c>
      <c r="AP340" s="7">
        <v>2988.56</v>
      </c>
      <c r="AQ340" t="s">
        <v>5590</v>
      </c>
      <c r="AR340" s="10" t="s">
        <v>5590</v>
      </c>
    </row>
    <row r="341" spans="1:44" ht="16" x14ac:dyDescent="0.2">
      <c r="A341" s="2">
        <v>45077</v>
      </c>
      <c r="B341" t="s">
        <v>204</v>
      </c>
      <c r="C341" s="7">
        <v>695.28</v>
      </c>
      <c r="D341" t="s">
        <v>104</v>
      </c>
      <c r="E341">
        <v>2555</v>
      </c>
      <c r="F341">
        <v>1730</v>
      </c>
      <c r="G341">
        <v>2413</v>
      </c>
      <c r="H341" t="s">
        <v>1936</v>
      </c>
      <c r="J341" t="s">
        <v>5588</v>
      </c>
      <c r="L341" t="s">
        <v>49</v>
      </c>
      <c r="M341" t="s">
        <v>50</v>
      </c>
      <c r="N341" t="s">
        <v>51</v>
      </c>
      <c r="O341" t="s">
        <v>52</v>
      </c>
      <c r="P341" t="s">
        <v>203</v>
      </c>
      <c r="R341" t="s">
        <v>66</v>
      </c>
      <c r="S341" t="s">
        <v>5605</v>
      </c>
      <c r="U341" s="8" t="s">
        <v>5590</v>
      </c>
      <c r="V341" s="9">
        <v>-695.28</v>
      </c>
      <c r="X341" s="8" t="s">
        <v>5590</v>
      </c>
      <c r="Y341" t="s">
        <v>5590</v>
      </c>
      <c r="Z341" s="10" t="s">
        <v>5590</v>
      </c>
      <c r="AB341" s="8" t="s">
        <v>5590</v>
      </c>
      <c r="AC341" t="s">
        <v>5590</v>
      </c>
      <c r="AD341" s="7">
        <v>695.28</v>
      </c>
      <c r="AE341" s="10" t="s">
        <v>5590</v>
      </c>
      <c r="AG341" s="8" t="s">
        <v>5590</v>
      </c>
      <c r="AH341" t="s">
        <v>5590</v>
      </c>
      <c r="AI341" s="10" t="s">
        <v>5590</v>
      </c>
      <c r="AK341" s="8" t="s">
        <v>5590</v>
      </c>
      <c r="AL341" t="s">
        <v>5590</v>
      </c>
      <c r="AM341" t="s">
        <v>5590</v>
      </c>
      <c r="AN341" t="s">
        <v>5590</v>
      </c>
      <c r="AO341" t="s">
        <v>5590</v>
      </c>
      <c r="AP341" s="7">
        <v>695.28</v>
      </c>
      <c r="AQ341" t="s">
        <v>5590</v>
      </c>
      <c r="AR341" s="10" t="s">
        <v>5590</v>
      </c>
    </row>
    <row r="342" spans="1:44" ht="16" x14ac:dyDescent="0.2">
      <c r="A342" s="2">
        <v>45077</v>
      </c>
      <c r="B342" t="s">
        <v>204</v>
      </c>
      <c r="C342" s="7">
        <v>662.55</v>
      </c>
      <c r="D342" t="s">
        <v>104</v>
      </c>
      <c r="E342">
        <v>2555</v>
      </c>
      <c r="F342">
        <v>1730</v>
      </c>
      <c r="G342">
        <v>2414</v>
      </c>
      <c r="H342" t="s">
        <v>1934</v>
      </c>
      <c r="J342" t="s">
        <v>5588</v>
      </c>
      <c r="L342" t="s">
        <v>49</v>
      </c>
      <c r="M342" t="s">
        <v>50</v>
      </c>
      <c r="N342" t="s">
        <v>51</v>
      </c>
      <c r="O342" t="s">
        <v>52</v>
      </c>
      <c r="P342" t="s">
        <v>203</v>
      </c>
      <c r="R342" t="s">
        <v>66</v>
      </c>
      <c r="S342" t="s">
        <v>5605</v>
      </c>
      <c r="U342" s="8" t="s">
        <v>5590</v>
      </c>
      <c r="V342" s="9">
        <v>-662.55</v>
      </c>
      <c r="X342" s="8" t="s">
        <v>5590</v>
      </c>
      <c r="Y342" t="s">
        <v>5590</v>
      </c>
      <c r="Z342" s="10" t="s">
        <v>5590</v>
      </c>
      <c r="AB342" s="8" t="s">
        <v>5590</v>
      </c>
      <c r="AC342" t="s">
        <v>5590</v>
      </c>
      <c r="AD342" s="7">
        <v>662.55</v>
      </c>
      <c r="AE342" s="10" t="s">
        <v>5590</v>
      </c>
      <c r="AG342" s="8" t="s">
        <v>5590</v>
      </c>
      <c r="AH342" t="s">
        <v>5590</v>
      </c>
      <c r="AI342" s="10" t="s">
        <v>5590</v>
      </c>
      <c r="AK342" s="8" t="s">
        <v>5590</v>
      </c>
      <c r="AL342" t="s">
        <v>5590</v>
      </c>
      <c r="AM342" t="s">
        <v>5590</v>
      </c>
      <c r="AN342" t="s">
        <v>5590</v>
      </c>
      <c r="AO342" t="s">
        <v>5590</v>
      </c>
      <c r="AP342" s="7">
        <v>662.55</v>
      </c>
      <c r="AQ342" t="s">
        <v>5590</v>
      </c>
      <c r="AR342" s="10" t="s">
        <v>5590</v>
      </c>
    </row>
    <row r="343" spans="1:44" ht="16" x14ac:dyDescent="0.2">
      <c r="A343" s="2">
        <v>45077</v>
      </c>
      <c r="B343" t="s">
        <v>204</v>
      </c>
      <c r="C343" s="7">
        <v>511.49</v>
      </c>
      <c r="D343" t="s">
        <v>104</v>
      </c>
      <c r="E343">
        <v>2555</v>
      </c>
      <c r="F343">
        <v>1730</v>
      </c>
      <c r="G343">
        <v>2415</v>
      </c>
      <c r="H343" t="s">
        <v>1935</v>
      </c>
      <c r="J343" t="s">
        <v>5588</v>
      </c>
      <c r="L343" t="s">
        <v>49</v>
      </c>
      <c r="M343" t="s">
        <v>50</v>
      </c>
      <c r="N343" t="s">
        <v>51</v>
      </c>
      <c r="O343" t="s">
        <v>52</v>
      </c>
      <c r="P343" t="s">
        <v>203</v>
      </c>
      <c r="R343" t="s">
        <v>66</v>
      </c>
      <c r="S343" t="s">
        <v>5605</v>
      </c>
      <c r="U343" s="8" t="s">
        <v>5590</v>
      </c>
      <c r="V343" s="9">
        <v>-511.49</v>
      </c>
      <c r="X343" s="8" t="s">
        <v>5590</v>
      </c>
      <c r="Y343" t="s">
        <v>5590</v>
      </c>
      <c r="Z343" s="10" t="s">
        <v>5590</v>
      </c>
      <c r="AB343" s="8" t="s">
        <v>5590</v>
      </c>
      <c r="AC343" t="s">
        <v>5590</v>
      </c>
      <c r="AD343" s="7">
        <v>511.49</v>
      </c>
      <c r="AE343" s="10" t="s">
        <v>5590</v>
      </c>
      <c r="AG343" s="8" t="s">
        <v>5590</v>
      </c>
      <c r="AH343" t="s">
        <v>5590</v>
      </c>
      <c r="AI343" s="10" t="s">
        <v>5590</v>
      </c>
      <c r="AK343" s="8" t="s">
        <v>5590</v>
      </c>
      <c r="AL343" t="s">
        <v>5590</v>
      </c>
      <c r="AM343" t="s">
        <v>5590</v>
      </c>
      <c r="AN343" t="s">
        <v>5590</v>
      </c>
      <c r="AO343" t="s">
        <v>5590</v>
      </c>
      <c r="AP343" s="7">
        <v>511.49</v>
      </c>
      <c r="AQ343" t="s">
        <v>5590</v>
      </c>
      <c r="AR343" s="10" t="s">
        <v>5590</v>
      </c>
    </row>
    <row r="344" spans="1:44" ht="16" x14ac:dyDescent="0.2">
      <c r="A344" s="2">
        <v>45092</v>
      </c>
      <c r="B344" t="s">
        <v>215</v>
      </c>
      <c r="C344" s="7">
        <v>1093.02</v>
      </c>
      <c r="D344" t="s">
        <v>48</v>
      </c>
      <c r="E344">
        <v>1700</v>
      </c>
      <c r="F344">
        <v>940</v>
      </c>
      <c r="G344">
        <v>2471</v>
      </c>
      <c r="I344" t="s">
        <v>2545</v>
      </c>
      <c r="J344" t="s">
        <v>2546</v>
      </c>
      <c r="K344" t="s">
        <v>2545</v>
      </c>
      <c r="L344" t="s">
        <v>52</v>
      </c>
      <c r="M344" t="s">
        <v>203</v>
      </c>
      <c r="O344" t="s">
        <v>52</v>
      </c>
      <c r="P344" t="s">
        <v>53</v>
      </c>
      <c r="R344" t="s">
        <v>66</v>
      </c>
      <c r="S344" t="s">
        <v>5605</v>
      </c>
      <c r="U344" s="8" t="s">
        <v>5590</v>
      </c>
      <c r="V344" s="10" t="s">
        <v>5590</v>
      </c>
      <c r="X344" s="11">
        <v>1093.02</v>
      </c>
      <c r="Y344" t="s">
        <v>5590</v>
      </c>
      <c r="Z344" s="10" t="s">
        <v>5590</v>
      </c>
      <c r="AB344" s="8" t="s">
        <v>5590</v>
      </c>
      <c r="AC344" t="s">
        <v>5590</v>
      </c>
      <c r="AD344" t="s">
        <v>5590</v>
      </c>
      <c r="AE344" s="10" t="s">
        <v>5590</v>
      </c>
      <c r="AG344" s="8" t="s">
        <v>5590</v>
      </c>
      <c r="AH344" t="s">
        <v>5590</v>
      </c>
      <c r="AI344" s="10" t="s">
        <v>5590</v>
      </c>
      <c r="AK344" s="8" t="s">
        <v>5590</v>
      </c>
      <c r="AL344" t="s">
        <v>5590</v>
      </c>
      <c r="AM344" t="s">
        <v>5590</v>
      </c>
      <c r="AN344" t="s">
        <v>5590</v>
      </c>
      <c r="AO344" t="s">
        <v>5590</v>
      </c>
      <c r="AP344" t="s">
        <v>5590</v>
      </c>
      <c r="AQ344" t="s">
        <v>5590</v>
      </c>
      <c r="AR344" s="10" t="s">
        <v>5590</v>
      </c>
    </row>
    <row r="345" spans="1:44" ht="16" x14ac:dyDescent="0.2">
      <c r="B345" t="s">
        <v>5591</v>
      </c>
      <c r="U345" s="11">
        <f>SUM(U319:U344)</f>
        <v>0</v>
      </c>
      <c r="V345" s="9">
        <f>SUM(V319:V344)</f>
        <v>0</v>
      </c>
      <c r="X345" s="11">
        <f>SUM(X319:X344)</f>
        <v>0</v>
      </c>
      <c r="Y345" s="12">
        <f>SUM(Y319:Y344)</f>
        <v>0</v>
      </c>
      <c r="Z345" s="9">
        <f>SUM(Z319:Z344)</f>
        <v>0</v>
      </c>
      <c r="AB345" s="11">
        <f>SUM(AB319:AB344)</f>
        <v>0</v>
      </c>
      <c r="AC345" s="12">
        <f>SUM(AC319:AC344)</f>
        <v>7995.02</v>
      </c>
      <c r="AD345" s="12">
        <f>SUM(AD319:AD344)</f>
        <v>1869.32</v>
      </c>
      <c r="AE345" s="9">
        <f>SUM(AE319:AE344)</f>
        <v>282.73999999999995</v>
      </c>
      <c r="AG345" s="11">
        <f>SUM(AG319:AG344)</f>
        <v>0</v>
      </c>
      <c r="AH345" s="12">
        <f>SUM(AH319:AH344)</f>
        <v>0</v>
      </c>
      <c r="AI345" s="9">
        <f>SUM(AI319:AI344)</f>
        <v>16.87</v>
      </c>
      <c r="AK345" s="11">
        <f t="shared" ref="AK345:AR345" si="15">SUM(AK319:AK344)</f>
        <v>0</v>
      </c>
      <c r="AL345" s="12">
        <f t="shared" si="15"/>
        <v>16.87</v>
      </c>
      <c r="AM345" s="12">
        <f t="shared" si="15"/>
        <v>0</v>
      </c>
      <c r="AN345" s="12">
        <f t="shared" si="15"/>
        <v>0</v>
      </c>
      <c r="AO345" s="12">
        <f t="shared" si="15"/>
        <v>0</v>
      </c>
      <c r="AP345" s="12">
        <f t="shared" si="15"/>
        <v>10147.08</v>
      </c>
      <c r="AQ345" s="12">
        <f t="shared" si="15"/>
        <v>0</v>
      </c>
      <c r="AR345" s="9">
        <f t="shared" si="15"/>
        <v>0</v>
      </c>
    </row>
    <row r="346" spans="1:44" ht="16" x14ac:dyDescent="0.2">
      <c r="B346" s="3" t="s">
        <v>5592</v>
      </c>
      <c r="U346" s="13">
        <f>U345+U317</f>
        <v>0</v>
      </c>
      <c r="V346" s="14">
        <f>V345+V317</f>
        <v>-6.1390892369672656E-12</v>
      </c>
      <c r="X346" s="13">
        <f>X345+X317</f>
        <v>0</v>
      </c>
      <c r="Y346" s="15">
        <f>Y345+Y317</f>
        <v>9.0949470177292824E-13</v>
      </c>
      <c r="Z346" s="14">
        <f>Z345+Z317</f>
        <v>0</v>
      </c>
      <c r="AB346" s="8"/>
      <c r="AE346" s="10"/>
      <c r="AG346" s="8"/>
      <c r="AI346" s="10"/>
      <c r="AK346" s="8"/>
      <c r="AR346" s="10"/>
    </row>
    <row r="347" spans="1:44" x14ac:dyDescent="0.2">
      <c r="U347" s="8"/>
      <c r="V347" s="10"/>
      <c r="X347" s="8"/>
      <c r="Z347" s="10"/>
      <c r="AB347" s="8"/>
      <c r="AE347" s="10"/>
      <c r="AG347" s="8"/>
      <c r="AI347" s="10"/>
      <c r="AK347" s="8"/>
      <c r="AR347" s="10"/>
    </row>
    <row r="348" spans="1:44" ht="16" x14ac:dyDescent="0.2">
      <c r="A348" s="2">
        <v>45103</v>
      </c>
      <c r="B348" t="s">
        <v>2144</v>
      </c>
      <c r="C348" s="7">
        <v>69.73</v>
      </c>
      <c r="D348" t="s">
        <v>104</v>
      </c>
      <c r="E348">
        <v>940</v>
      </c>
      <c r="F348">
        <v>703</v>
      </c>
      <c r="G348">
        <v>2478</v>
      </c>
      <c r="I348" t="s">
        <v>2588</v>
      </c>
      <c r="J348" t="s">
        <v>2589</v>
      </c>
      <c r="K348" t="s">
        <v>2588</v>
      </c>
      <c r="L348" t="s">
        <v>52</v>
      </c>
      <c r="M348" t="s">
        <v>53</v>
      </c>
      <c r="O348" t="s">
        <v>52</v>
      </c>
      <c r="P348" t="s">
        <v>53</v>
      </c>
      <c r="R348" t="s">
        <v>66</v>
      </c>
      <c r="S348" t="s">
        <v>5606</v>
      </c>
      <c r="U348" s="11">
        <v>-69.73</v>
      </c>
      <c r="V348" s="10" t="s">
        <v>5590</v>
      </c>
      <c r="X348" s="8" t="s">
        <v>5590</v>
      </c>
      <c r="Y348" t="s">
        <v>5590</v>
      </c>
      <c r="Z348" s="10" t="s">
        <v>5590</v>
      </c>
      <c r="AB348" s="8" t="s">
        <v>5590</v>
      </c>
      <c r="AC348" t="s">
        <v>5590</v>
      </c>
      <c r="AD348" t="s">
        <v>5590</v>
      </c>
      <c r="AE348" s="10" t="s">
        <v>5590</v>
      </c>
      <c r="AG348" s="8" t="s">
        <v>5590</v>
      </c>
      <c r="AH348" t="s">
        <v>5590</v>
      </c>
      <c r="AI348" s="10" t="s">
        <v>5590</v>
      </c>
      <c r="AK348" s="8" t="s">
        <v>5590</v>
      </c>
      <c r="AL348" t="s">
        <v>5590</v>
      </c>
      <c r="AM348" t="s">
        <v>5590</v>
      </c>
      <c r="AN348" t="s">
        <v>5590</v>
      </c>
      <c r="AO348" t="s">
        <v>5590</v>
      </c>
      <c r="AP348" t="s">
        <v>5590</v>
      </c>
      <c r="AQ348" t="s">
        <v>5590</v>
      </c>
      <c r="AR348" s="10" t="s">
        <v>5590</v>
      </c>
    </row>
    <row r="349" spans="1:44" ht="16" x14ac:dyDescent="0.2">
      <c r="A349" s="2">
        <v>45103</v>
      </c>
      <c r="B349" t="s">
        <v>2144</v>
      </c>
      <c r="C349" s="7">
        <v>69.73</v>
      </c>
      <c r="D349" t="s">
        <v>104</v>
      </c>
      <c r="E349">
        <v>940</v>
      </c>
      <c r="F349">
        <v>703</v>
      </c>
      <c r="G349">
        <v>2477</v>
      </c>
      <c r="I349" t="s">
        <v>2590</v>
      </c>
      <c r="J349" t="s">
        <v>2591</v>
      </c>
      <c r="K349" t="s">
        <v>2590</v>
      </c>
      <c r="L349" t="s">
        <v>52</v>
      </c>
      <c r="M349" t="s">
        <v>53</v>
      </c>
      <c r="O349" t="s">
        <v>52</v>
      </c>
      <c r="P349" t="s">
        <v>53</v>
      </c>
      <c r="R349" t="s">
        <v>66</v>
      </c>
      <c r="S349" t="s">
        <v>5606</v>
      </c>
      <c r="U349" s="11">
        <v>-69.73</v>
      </c>
      <c r="V349" s="10" t="s">
        <v>5590</v>
      </c>
      <c r="X349" s="8" t="s">
        <v>5590</v>
      </c>
      <c r="Y349" t="s">
        <v>5590</v>
      </c>
      <c r="Z349" s="10" t="s">
        <v>5590</v>
      </c>
      <c r="AB349" s="8" t="s">
        <v>5590</v>
      </c>
      <c r="AC349" t="s">
        <v>5590</v>
      </c>
      <c r="AD349" t="s">
        <v>5590</v>
      </c>
      <c r="AE349" s="10" t="s">
        <v>5590</v>
      </c>
      <c r="AG349" s="8" t="s">
        <v>5590</v>
      </c>
      <c r="AH349" t="s">
        <v>5590</v>
      </c>
      <c r="AI349" s="10" t="s">
        <v>5590</v>
      </c>
      <c r="AK349" s="8" t="s">
        <v>5590</v>
      </c>
      <c r="AL349" t="s">
        <v>5590</v>
      </c>
      <c r="AM349" t="s">
        <v>5590</v>
      </c>
      <c r="AN349" t="s">
        <v>5590</v>
      </c>
      <c r="AO349" t="s">
        <v>5590</v>
      </c>
      <c r="AP349" t="s">
        <v>5590</v>
      </c>
      <c r="AQ349" t="s">
        <v>5590</v>
      </c>
      <c r="AR349" s="10" t="s">
        <v>5590</v>
      </c>
    </row>
    <row r="350" spans="1:44" ht="16" x14ac:dyDescent="0.2">
      <c r="A350" s="2">
        <v>45103</v>
      </c>
      <c r="B350" t="s">
        <v>2583</v>
      </c>
      <c r="C350" s="7">
        <v>7331.14</v>
      </c>
      <c r="D350" t="s">
        <v>48</v>
      </c>
      <c r="E350">
        <v>1712</v>
      </c>
      <c r="F350">
        <v>940</v>
      </c>
      <c r="G350">
        <v>2481</v>
      </c>
      <c r="I350" t="s">
        <v>2585</v>
      </c>
      <c r="J350" t="s">
        <v>2586</v>
      </c>
      <c r="K350" t="s">
        <v>2585</v>
      </c>
      <c r="L350" t="s">
        <v>52</v>
      </c>
      <c r="M350" t="s">
        <v>203</v>
      </c>
      <c r="O350" t="s">
        <v>52</v>
      </c>
      <c r="P350" t="s">
        <v>53</v>
      </c>
      <c r="R350" t="s">
        <v>66</v>
      </c>
      <c r="S350" t="s">
        <v>5606</v>
      </c>
      <c r="U350" s="8" t="s">
        <v>5590</v>
      </c>
      <c r="V350" s="10" t="s">
        <v>5590</v>
      </c>
      <c r="X350" s="8" t="s">
        <v>5590</v>
      </c>
      <c r="Y350" t="s">
        <v>5590</v>
      </c>
      <c r="Z350" s="9">
        <v>7331.14</v>
      </c>
      <c r="AB350" s="8" t="s">
        <v>5590</v>
      </c>
      <c r="AC350" t="s">
        <v>5590</v>
      </c>
      <c r="AD350" t="s">
        <v>5590</v>
      </c>
      <c r="AE350" s="10" t="s">
        <v>5590</v>
      </c>
      <c r="AG350" s="8" t="s">
        <v>5590</v>
      </c>
      <c r="AH350" t="s">
        <v>5590</v>
      </c>
      <c r="AI350" s="10" t="s">
        <v>5590</v>
      </c>
      <c r="AK350" s="8" t="s">
        <v>5590</v>
      </c>
      <c r="AL350" t="s">
        <v>5590</v>
      </c>
      <c r="AM350" t="s">
        <v>5590</v>
      </c>
      <c r="AN350" t="s">
        <v>5590</v>
      </c>
      <c r="AO350" t="s">
        <v>5590</v>
      </c>
      <c r="AP350" t="s">
        <v>5590</v>
      </c>
      <c r="AQ350" t="s">
        <v>5590</v>
      </c>
      <c r="AR350" s="10" t="s">
        <v>5590</v>
      </c>
    </row>
    <row r="351" spans="1:44" ht="16" x14ac:dyDescent="0.2">
      <c r="A351" s="2">
        <v>45104</v>
      </c>
      <c r="B351" t="s">
        <v>1908</v>
      </c>
      <c r="C351" s="7">
        <v>43.17</v>
      </c>
      <c r="D351" t="s">
        <v>104</v>
      </c>
      <c r="E351">
        <v>940</v>
      </c>
      <c r="F351">
        <v>703</v>
      </c>
      <c r="G351">
        <v>2480</v>
      </c>
      <c r="I351" t="s">
        <v>2600</v>
      </c>
      <c r="J351" t="s">
        <v>2601</v>
      </c>
      <c r="K351" t="s">
        <v>2600</v>
      </c>
      <c r="L351" t="s">
        <v>52</v>
      </c>
      <c r="M351" t="s">
        <v>53</v>
      </c>
      <c r="O351" t="s">
        <v>52</v>
      </c>
      <c r="P351" t="s">
        <v>53</v>
      </c>
      <c r="R351" t="s">
        <v>66</v>
      </c>
      <c r="S351" t="s">
        <v>5606</v>
      </c>
      <c r="U351" s="11">
        <v>-43.17</v>
      </c>
      <c r="V351" s="10" t="s">
        <v>5590</v>
      </c>
      <c r="X351" s="8" t="s">
        <v>5590</v>
      </c>
      <c r="Y351" t="s">
        <v>5590</v>
      </c>
      <c r="Z351" s="10" t="s">
        <v>5590</v>
      </c>
      <c r="AB351" s="8" t="s">
        <v>5590</v>
      </c>
      <c r="AC351" t="s">
        <v>5590</v>
      </c>
      <c r="AD351" t="s">
        <v>5590</v>
      </c>
      <c r="AE351" s="10" t="s">
        <v>5590</v>
      </c>
      <c r="AG351" s="8" t="s">
        <v>5590</v>
      </c>
      <c r="AH351" t="s">
        <v>5590</v>
      </c>
      <c r="AI351" s="10" t="s">
        <v>5590</v>
      </c>
      <c r="AK351" s="8" t="s">
        <v>5590</v>
      </c>
      <c r="AL351" t="s">
        <v>5590</v>
      </c>
      <c r="AM351" t="s">
        <v>5590</v>
      </c>
      <c r="AN351" t="s">
        <v>5590</v>
      </c>
      <c r="AO351" t="s">
        <v>5590</v>
      </c>
      <c r="AP351" t="s">
        <v>5590</v>
      </c>
      <c r="AQ351" t="s">
        <v>5590</v>
      </c>
      <c r="AR351" s="10" t="s">
        <v>5590</v>
      </c>
    </row>
    <row r="352" spans="1:44" ht="16" x14ac:dyDescent="0.2">
      <c r="A352" s="2">
        <v>45105</v>
      </c>
      <c r="B352" t="s">
        <v>256</v>
      </c>
      <c r="C352" s="7">
        <v>2537.0300000000002</v>
      </c>
      <c r="D352" t="s">
        <v>48</v>
      </c>
      <c r="E352">
        <v>1705</v>
      </c>
      <c r="F352">
        <v>940</v>
      </c>
      <c r="G352">
        <v>2483</v>
      </c>
      <c r="I352" t="s">
        <v>2608</v>
      </c>
      <c r="J352" t="s">
        <v>2609</v>
      </c>
      <c r="K352" t="s">
        <v>2608</v>
      </c>
      <c r="L352" t="s">
        <v>52</v>
      </c>
      <c r="M352" t="s">
        <v>203</v>
      </c>
      <c r="O352" t="s">
        <v>52</v>
      </c>
      <c r="P352" t="s">
        <v>53</v>
      </c>
      <c r="R352" t="s">
        <v>66</v>
      </c>
      <c r="S352" t="s">
        <v>5606</v>
      </c>
      <c r="U352" s="8" t="s">
        <v>5590</v>
      </c>
      <c r="V352" s="10" t="s">
        <v>5590</v>
      </c>
      <c r="X352" s="8" t="s">
        <v>5590</v>
      </c>
      <c r="Y352" s="7">
        <v>2537.0300000000002</v>
      </c>
      <c r="Z352" s="10" t="s">
        <v>5590</v>
      </c>
      <c r="AB352" s="8" t="s">
        <v>5590</v>
      </c>
      <c r="AC352" t="s">
        <v>5590</v>
      </c>
      <c r="AD352" t="s">
        <v>5590</v>
      </c>
      <c r="AE352" s="10" t="s">
        <v>5590</v>
      </c>
      <c r="AG352" s="8" t="s">
        <v>5590</v>
      </c>
      <c r="AH352" t="s">
        <v>5590</v>
      </c>
      <c r="AI352" s="10" t="s">
        <v>5590</v>
      </c>
      <c r="AK352" s="8" t="s">
        <v>5590</v>
      </c>
      <c r="AL352" t="s">
        <v>5590</v>
      </c>
      <c r="AM352" t="s">
        <v>5590</v>
      </c>
      <c r="AN352" t="s">
        <v>5590</v>
      </c>
      <c r="AO352" t="s">
        <v>5590</v>
      </c>
      <c r="AP352" t="s">
        <v>5590</v>
      </c>
      <c r="AQ352" t="s">
        <v>5590</v>
      </c>
      <c r="AR352" s="10" t="s">
        <v>5590</v>
      </c>
    </row>
    <row r="353" spans="1:44" ht="16" x14ac:dyDescent="0.2">
      <c r="A353" s="2">
        <v>45105</v>
      </c>
      <c r="B353" t="s">
        <v>582</v>
      </c>
      <c r="C353" s="7">
        <v>949.15</v>
      </c>
      <c r="D353" t="s">
        <v>48</v>
      </c>
      <c r="E353">
        <v>1705</v>
      </c>
      <c r="F353">
        <v>940</v>
      </c>
      <c r="G353">
        <v>2482</v>
      </c>
      <c r="I353" t="s">
        <v>2610</v>
      </c>
      <c r="J353" t="s">
        <v>2611</v>
      </c>
      <c r="K353" t="s">
        <v>2610</v>
      </c>
      <c r="L353" t="s">
        <v>52</v>
      </c>
      <c r="M353" t="s">
        <v>203</v>
      </c>
      <c r="O353" t="s">
        <v>52</v>
      </c>
      <c r="P353" t="s">
        <v>53</v>
      </c>
      <c r="R353" t="s">
        <v>66</v>
      </c>
      <c r="S353" t="s">
        <v>5606</v>
      </c>
      <c r="U353" s="8" t="s">
        <v>5590</v>
      </c>
      <c r="V353" s="10" t="s">
        <v>5590</v>
      </c>
      <c r="X353" s="8" t="s">
        <v>5590</v>
      </c>
      <c r="Y353" s="7">
        <v>949.15</v>
      </c>
      <c r="Z353" s="10" t="s">
        <v>5590</v>
      </c>
      <c r="AB353" s="8" t="s">
        <v>5590</v>
      </c>
      <c r="AC353" t="s">
        <v>5590</v>
      </c>
      <c r="AD353" t="s">
        <v>5590</v>
      </c>
      <c r="AE353" s="10" t="s">
        <v>5590</v>
      </c>
      <c r="AG353" s="8" t="s">
        <v>5590</v>
      </c>
      <c r="AH353" t="s">
        <v>5590</v>
      </c>
      <c r="AI353" s="10" t="s">
        <v>5590</v>
      </c>
      <c r="AK353" s="8" t="s">
        <v>5590</v>
      </c>
      <c r="AL353" t="s">
        <v>5590</v>
      </c>
      <c r="AM353" t="s">
        <v>5590</v>
      </c>
      <c r="AN353" t="s">
        <v>5590</v>
      </c>
      <c r="AO353" t="s">
        <v>5590</v>
      </c>
      <c r="AP353" t="s">
        <v>5590</v>
      </c>
      <c r="AQ353" t="s">
        <v>5590</v>
      </c>
      <c r="AR353" s="10" t="s">
        <v>5590</v>
      </c>
    </row>
    <row r="354" spans="1:44" ht="16" x14ac:dyDescent="0.2">
      <c r="A354" s="2">
        <v>45107</v>
      </c>
      <c r="B354" t="s">
        <v>2632</v>
      </c>
      <c r="C354" s="7">
        <v>43.17</v>
      </c>
      <c r="D354" t="s">
        <v>104</v>
      </c>
      <c r="E354">
        <v>703</v>
      </c>
      <c r="F354">
        <v>1730</v>
      </c>
      <c r="G354">
        <v>2564</v>
      </c>
      <c r="J354" t="s">
        <v>5588</v>
      </c>
      <c r="L354" t="s">
        <v>52</v>
      </c>
      <c r="M354" t="s">
        <v>53</v>
      </c>
      <c r="O354" t="s">
        <v>52</v>
      </c>
      <c r="P354" t="s">
        <v>203</v>
      </c>
      <c r="R354" t="s">
        <v>66</v>
      </c>
      <c r="S354" t="s">
        <v>5606</v>
      </c>
      <c r="U354" s="11">
        <v>43.17</v>
      </c>
      <c r="V354" s="9">
        <v>-43.17</v>
      </c>
      <c r="X354" s="8" t="s">
        <v>5590</v>
      </c>
      <c r="Y354" t="s">
        <v>5590</v>
      </c>
      <c r="Z354" s="10" t="s">
        <v>5590</v>
      </c>
      <c r="AB354" s="8" t="s">
        <v>5590</v>
      </c>
      <c r="AC354" t="s">
        <v>5590</v>
      </c>
      <c r="AD354" t="s">
        <v>5590</v>
      </c>
      <c r="AE354" s="10" t="s">
        <v>5590</v>
      </c>
      <c r="AG354" s="8" t="s">
        <v>5590</v>
      </c>
      <c r="AH354" t="s">
        <v>5590</v>
      </c>
      <c r="AI354" s="10" t="s">
        <v>5590</v>
      </c>
      <c r="AK354" s="8" t="s">
        <v>5590</v>
      </c>
      <c r="AL354" t="s">
        <v>5590</v>
      </c>
      <c r="AM354" t="s">
        <v>5590</v>
      </c>
      <c r="AN354" t="s">
        <v>5590</v>
      </c>
      <c r="AO354" t="s">
        <v>5590</v>
      </c>
      <c r="AP354" t="s">
        <v>5590</v>
      </c>
      <c r="AQ354" t="s">
        <v>5590</v>
      </c>
      <c r="AR354" s="10" t="s">
        <v>5590</v>
      </c>
    </row>
    <row r="355" spans="1:44" ht="16" x14ac:dyDescent="0.2">
      <c r="A355" s="2">
        <v>45107</v>
      </c>
      <c r="B355" t="s">
        <v>2633</v>
      </c>
      <c r="C355" s="7">
        <v>139.46</v>
      </c>
      <c r="D355" t="s">
        <v>104</v>
      </c>
      <c r="E355">
        <v>703</v>
      </c>
      <c r="F355">
        <v>1730</v>
      </c>
      <c r="G355">
        <v>2565</v>
      </c>
      <c r="J355" t="s">
        <v>5588</v>
      </c>
      <c r="L355" t="s">
        <v>52</v>
      </c>
      <c r="M355" t="s">
        <v>53</v>
      </c>
      <c r="O355" t="s">
        <v>52</v>
      </c>
      <c r="P355" t="s">
        <v>203</v>
      </c>
      <c r="R355" t="s">
        <v>66</v>
      </c>
      <c r="S355" t="s">
        <v>5606</v>
      </c>
      <c r="U355" s="11">
        <v>139.46</v>
      </c>
      <c r="V355" s="9">
        <v>-139.46</v>
      </c>
      <c r="X355" s="8" t="s">
        <v>5590</v>
      </c>
      <c r="Y355" t="s">
        <v>5590</v>
      </c>
      <c r="Z355" s="10" t="s">
        <v>5590</v>
      </c>
      <c r="AB355" s="8" t="s">
        <v>5590</v>
      </c>
      <c r="AC355" t="s">
        <v>5590</v>
      </c>
      <c r="AD355" t="s">
        <v>5590</v>
      </c>
      <c r="AE355" s="10" t="s">
        <v>5590</v>
      </c>
      <c r="AG355" s="8" t="s">
        <v>5590</v>
      </c>
      <c r="AH355" t="s">
        <v>5590</v>
      </c>
      <c r="AI355" s="10" t="s">
        <v>5590</v>
      </c>
      <c r="AK355" s="8" t="s">
        <v>5590</v>
      </c>
      <c r="AL355" t="s">
        <v>5590</v>
      </c>
      <c r="AM355" t="s">
        <v>5590</v>
      </c>
      <c r="AN355" t="s">
        <v>5590</v>
      </c>
      <c r="AO355" t="s">
        <v>5590</v>
      </c>
      <c r="AP355" t="s">
        <v>5590</v>
      </c>
      <c r="AQ355" t="s">
        <v>5590</v>
      </c>
      <c r="AR355" s="10" t="s">
        <v>5590</v>
      </c>
    </row>
    <row r="356" spans="1:44" ht="16" x14ac:dyDescent="0.2">
      <c r="A356" s="2">
        <v>45107</v>
      </c>
      <c r="B356" t="s">
        <v>205</v>
      </c>
      <c r="C356" s="7">
        <v>722.34</v>
      </c>
      <c r="D356" t="s">
        <v>104</v>
      </c>
      <c r="E356">
        <v>1730</v>
      </c>
      <c r="F356">
        <v>1700</v>
      </c>
      <c r="G356">
        <v>2566</v>
      </c>
      <c r="J356" t="s">
        <v>5588</v>
      </c>
      <c r="L356" t="s">
        <v>52</v>
      </c>
      <c r="M356" t="s">
        <v>203</v>
      </c>
      <c r="O356" t="s">
        <v>52</v>
      </c>
      <c r="P356" t="s">
        <v>203</v>
      </c>
      <c r="R356" t="s">
        <v>66</v>
      </c>
      <c r="S356" t="s">
        <v>5606</v>
      </c>
      <c r="U356" s="8" t="s">
        <v>5590</v>
      </c>
      <c r="V356" s="9">
        <v>722.34</v>
      </c>
      <c r="X356" s="11">
        <v>-722.34</v>
      </c>
      <c r="Y356" t="s">
        <v>5590</v>
      </c>
      <c r="Z356" s="10" t="s">
        <v>5590</v>
      </c>
      <c r="AB356" s="8" t="s">
        <v>5590</v>
      </c>
      <c r="AC356" t="s">
        <v>5590</v>
      </c>
      <c r="AD356" t="s">
        <v>5590</v>
      </c>
      <c r="AE356" s="10" t="s">
        <v>5590</v>
      </c>
      <c r="AG356" s="8" t="s">
        <v>5590</v>
      </c>
      <c r="AH356" t="s">
        <v>5590</v>
      </c>
      <c r="AI356" s="10" t="s">
        <v>5590</v>
      </c>
      <c r="AK356" s="8" t="s">
        <v>5590</v>
      </c>
      <c r="AL356" t="s">
        <v>5590</v>
      </c>
      <c r="AM356" t="s">
        <v>5590</v>
      </c>
      <c r="AN356" t="s">
        <v>5590</v>
      </c>
      <c r="AO356" t="s">
        <v>5590</v>
      </c>
      <c r="AP356" t="s">
        <v>5590</v>
      </c>
      <c r="AQ356" t="s">
        <v>5590</v>
      </c>
      <c r="AR356" s="10" t="s">
        <v>5590</v>
      </c>
    </row>
    <row r="357" spans="1:44" ht="16" x14ac:dyDescent="0.2">
      <c r="A357" s="2">
        <v>45107</v>
      </c>
      <c r="B357" t="s">
        <v>202</v>
      </c>
      <c r="C357" s="7">
        <v>4516.18</v>
      </c>
      <c r="D357" t="s">
        <v>104</v>
      </c>
      <c r="E357">
        <v>1730</v>
      </c>
      <c r="F357">
        <v>1712</v>
      </c>
      <c r="G357">
        <v>2568</v>
      </c>
      <c r="J357" t="s">
        <v>5588</v>
      </c>
      <c r="L357" t="s">
        <v>52</v>
      </c>
      <c r="M357" t="s">
        <v>203</v>
      </c>
      <c r="O357" t="s">
        <v>52</v>
      </c>
      <c r="P357" t="s">
        <v>203</v>
      </c>
      <c r="R357" t="s">
        <v>66</v>
      </c>
      <c r="S357" t="s">
        <v>5606</v>
      </c>
      <c r="U357" s="8" t="s">
        <v>5590</v>
      </c>
      <c r="V357" s="9">
        <v>4516.18</v>
      </c>
      <c r="X357" s="8" t="s">
        <v>5590</v>
      </c>
      <c r="Y357" t="s">
        <v>5590</v>
      </c>
      <c r="Z357" s="9">
        <v>-4516.18</v>
      </c>
      <c r="AB357" s="8" t="s">
        <v>5590</v>
      </c>
      <c r="AC357" t="s">
        <v>5590</v>
      </c>
      <c r="AD357" t="s">
        <v>5590</v>
      </c>
      <c r="AE357" s="10" t="s">
        <v>5590</v>
      </c>
      <c r="AG357" s="8" t="s">
        <v>5590</v>
      </c>
      <c r="AH357" t="s">
        <v>5590</v>
      </c>
      <c r="AI357" s="10" t="s">
        <v>5590</v>
      </c>
      <c r="AK357" s="8" t="s">
        <v>5590</v>
      </c>
      <c r="AL357" t="s">
        <v>5590</v>
      </c>
      <c r="AM357" t="s">
        <v>5590</v>
      </c>
      <c r="AN357" t="s">
        <v>5590</v>
      </c>
      <c r="AO357" t="s">
        <v>5590</v>
      </c>
      <c r="AP357" t="s">
        <v>5590</v>
      </c>
      <c r="AQ357" t="s">
        <v>5590</v>
      </c>
      <c r="AR357" s="10" t="s">
        <v>5590</v>
      </c>
    </row>
    <row r="358" spans="1:44" ht="16" x14ac:dyDescent="0.2">
      <c r="A358" s="2">
        <v>45107</v>
      </c>
      <c r="B358" t="s">
        <v>2634</v>
      </c>
      <c r="C358" s="7">
        <v>139.46</v>
      </c>
      <c r="D358" t="s">
        <v>104</v>
      </c>
      <c r="E358">
        <v>1730</v>
      </c>
      <c r="F358">
        <v>2551</v>
      </c>
      <c r="G358">
        <v>2575</v>
      </c>
      <c r="H358" t="s">
        <v>1936</v>
      </c>
      <c r="J358" t="s">
        <v>5588</v>
      </c>
      <c r="L358" t="s">
        <v>52</v>
      </c>
      <c r="M358" t="s">
        <v>203</v>
      </c>
      <c r="O358" t="s">
        <v>49</v>
      </c>
      <c r="P358" t="s">
        <v>50</v>
      </c>
      <c r="Q358" t="s">
        <v>51</v>
      </c>
      <c r="R358" t="s">
        <v>66</v>
      </c>
      <c r="S358" t="s">
        <v>5606</v>
      </c>
      <c r="U358" s="8" t="s">
        <v>5590</v>
      </c>
      <c r="V358" s="9">
        <v>139.46</v>
      </c>
      <c r="X358" s="8" t="s">
        <v>5590</v>
      </c>
      <c r="Y358" t="s">
        <v>5590</v>
      </c>
      <c r="Z358" s="10" t="s">
        <v>5590</v>
      </c>
      <c r="AB358" s="8" t="s">
        <v>5590</v>
      </c>
      <c r="AC358" s="7">
        <v>-139.46</v>
      </c>
      <c r="AD358" t="s">
        <v>5590</v>
      </c>
      <c r="AE358" s="10" t="s">
        <v>5590</v>
      </c>
      <c r="AG358" s="8" t="s">
        <v>5590</v>
      </c>
      <c r="AH358" t="s">
        <v>5590</v>
      </c>
      <c r="AI358" s="10" t="s">
        <v>5590</v>
      </c>
      <c r="AK358" s="8" t="s">
        <v>5590</v>
      </c>
      <c r="AL358" t="s">
        <v>5590</v>
      </c>
      <c r="AM358" t="s">
        <v>5590</v>
      </c>
      <c r="AN358" t="s">
        <v>5590</v>
      </c>
      <c r="AO358" t="s">
        <v>5590</v>
      </c>
      <c r="AP358" s="7">
        <v>-139.46</v>
      </c>
      <c r="AQ358" t="s">
        <v>5590</v>
      </c>
      <c r="AR358" s="10" t="s">
        <v>5590</v>
      </c>
    </row>
    <row r="359" spans="1:44" ht="16" x14ac:dyDescent="0.2">
      <c r="A359" s="2">
        <v>45107</v>
      </c>
      <c r="B359" t="s">
        <v>370</v>
      </c>
      <c r="C359" s="7">
        <v>1304.2</v>
      </c>
      <c r="D359" t="s">
        <v>104</v>
      </c>
      <c r="E359">
        <v>1730</v>
      </c>
      <c r="F359">
        <v>1705</v>
      </c>
      <c r="G359">
        <v>3537</v>
      </c>
      <c r="J359" t="s">
        <v>5588</v>
      </c>
      <c r="L359" t="s">
        <v>52</v>
      </c>
      <c r="M359" t="s">
        <v>203</v>
      </c>
      <c r="O359" t="s">
        <v>52</v>
      </c>
      <c r="P359" t="s">
        <v>203</v>
      </c>
      <c r="R359" t="s">
        <v>66</v>
      </c>
      <c r="S359" t="s">
        <v>5606</v>
      </c>
      <c r="U359" s="8" t="s">
        <v>5590</v>
      </c>
      <c r="V359" s="9">
        <v>1304.2</v>
      </c>
      <c r="X359" s="8" t="s">
        <v>5590</v>
      </c>
      <c r="Y359" s="7">
        <v>-1304.2</v>
      </c>
      <c r="Z359" s="10" t="s">
        <v>5590</v>
      </c>
      <c r="AB359" s="8" t="s">
        <v>5590</v>
      </c>
      <c r="AC359" t="s">
        <v>5590</v>
      </c>
      <c r="AD359" t="s">
        <v>5590</v>
      </c>
      <c r="AE359" s="10" t="s">
        <v>5590</v>
      </c>
      <c r="AG359" s="8" t="s">
        <v>5590</v>
      </c>
      <c r="AH359" t="s">
        <v>5590</v>
      </c>
      <c r="AI359" s="10" t="s">
        <v>5590</v>
      </c>
      <c r="AK359" s="8" t="s">
        <v>5590</v>
      </c>
      <c r="AL359" t="s">
        <v>5590</v>
      </c>
      <c r="AM359" t="s">
        <v>5590</v>
      </c>
      <c r="AN359" t="s">
        <v>5590</v>
      </c>
      <c r="AO359" t="s">
        <v>5590</v>
      </c>
      <c r="AP359" t="s">
        <v>5590</v>
      </c>
      <c r="AQ359" t="s">
        <v>5590</v>
      </c>
      <c r="AR359" s="10" t="s">
        <v>5590</v>
      </c>
    </row>
    <row r="360" spans="1:44" ht="16" x14ac:dyDescent="0.2">
      <c r="A360" s="2">
        <v>45107</v>
      </c>
      <c r="B360" t="s">
        <v>205</v>
      </c>
      <c r="C360" s="7">
        <v>370.68</v>
      </c>
      <c r="D360" t="s">
        <v>104</v>
      </c>
      <c r="E360">
        <v>1730</v>
      </c>
      <c r="F360">
        <v>1700</v>
      </c>
      <c r="G360">
        <v>3538</v>
      </c>
      <c r="J360" t="s">
        <v>5588</v>
      </c>
      <c r="L360" t="s">
        <v>52</v>
      </c>
      <c r="M360" t="s">
        <v>203</v>
      </c>
      <c r="O360" t="s">
        <v>52</v>
      </c>
      <c r="P360" t="s">
        <v>203</v>
      </c>
      <c r="R360" t="s">
        <v>66</v>
      </c>
      <c r="S360" t="s">
        <v>5606</v>
      </c>
      <c r="U360" s="8" t="s">
        <v>5590</v>
      </c>
      <c r="V360" s="9">
        <v>370.68</v>
      </c>
      <c r="X360" s="11">
        <v>-370.68</v>
      </c>
      <c r="Y360" t="s">
        <v>5590</v>
      </c>
      <c r="Z360" s="10" t="s">
        <v>5590</v>
      </c>
      <c r="AB360" s="8" t="s">
        <v>5590</v>
      </c>
      <c r="AC360" t="s">
        <v>5590</v>
      </c>
      <c r="AD360" t="s">
        <v>5590</v>
      </c>
      <c r="AE360" s="10" t="s">
        <v>5590</v>
      </c>
      <c r="AG360" s="8" t="s">
        <v>5590</v>
      </c>
      <c r="AH360" t="s">
        <v>5590</v>
      </c>
      <c r="AI360" s="10" t="s">
        <v>5590</v>
      </c>
      <c r="AK360" s="8" t="s">
        <v>5590</v>
      </c>
      <c r="AL360" t="s">
        <v>5590</v>
      </c>
      <c r="AM360" t="s">
        <v>5590</v>
      </c>
      <c r="AN360" t="s">
        <v>5590</v>
      </c>
      <c r="AO360" t="s">
        <v>5590</v>
      </c>
      <c r="AP360" t="s">
        <v>5590</v>
      </c>
      <c r="AQ360" t="s">
        <v>5590</v>
      </c>
      <c r="AR360" s="10" t="s">
        <v>5590</v>
      </c>
    </row>
    <row r="361" spans="1:44" ht="16" x14ac:dyDescent="0.2">
      <c r="A361" s="2">
        <v>45107</v>
      </c>
      <c r="B361" t="s">
        <v>370</v>
      </c>
      <c r="C361" s="7">
        <v>2181.98</v>
      </c>
      <c r="D361" t="s">
        <v>104</v>
      </c>
      <c r="E361">
        <v>1730</v>
      </c>
      <c r="F361">
        <v>1705</v>
      </c>
      <c r="G361">
        <v>3540</v>
      </c>
      <c r="J361" t="s">
        <v>5588</v>
      </c>
      <c r="L361" t="s">
        <v>52</v>
      </c>
      <c r="M361" t="s">
        <v>203</v>
      </c>
      <c r="O361" t="s">
        <v>52</v>
      </c>
      <c r="P361" t="s">
        <v>203</v>
      </c>
      <c r="R361" t="s">
        <v>66</v>
      </c>
      <c r="S361" t="s">
        <v>5606</v>
      </c>
      <c r="U361" s="8" t="s">
        <v>5590</v>
      </c>
      <c r="V361" s="9">
        <v>2181.98</v>
      </c>
      <c r="X361" s="8" t="s">
        <v>5590</v>
      </c>
      <c r="Y361" s="7">
        <v>-2181.98</v>
      </c>
      <c r="Z361" s="10" t="s">
        <v>5590</v>
      </c>
      <c r="AB361" s="8" t="s">
        <v>5590</v>
      </c>
      <c r="AC361" t="s">
        <v>5590</v>
      </c>
      <c r="AD361" t="s">
        <v>5590</v>
      </c>
      <c r="AE361" s="10" t="s">
        <v>5590</v>
      </c>
      <c r="AG361" s="8" t="s">
        <v>5590</v>
      </c>
      <c r="AH361" t="s">
        <v>5590</v>
      </c>
      <c r="AI361" s="10" t="s">
        <v>5590</v>
      </c>
      <c r="AK361" s="8" t="s">
        <v>5590</v>
      </c>
      <c r="AL361" t="s">
        <v>5590</v>
      </c>
      <c r="AM361" t="s">
        <v>5590</v>
      </c>
      <c r="AN361" t="s">
        <v>5590</v>
      </c>
      <c r="AO361" t="s">
        <v>5590</v>
      </c>
      <c r="AP361" t="s">
        <v>5590</v>
      </c>
      <c r="AQ361" t="s">
        <v>5590</v>
      </c>
      <c r="AR361" s="10" t="s">
        <v>5590</v>
      </c>
    </row>
    <row r="362" spans="1:44" ht="16" x14ac:dyDescent="0.2">
      <c r="A362" s="2">
        <v>45107</v>
      </c>
      <c r="B362" t="s">
        <v>202</v>
      </c>
      <c r="C362" s="7">
        <v>2814.96</v>
      </c>
      <c r="D362" t="s">
        <v>104</v>
      </c>
      <c r="E362">
        <v>1730</v>
      </c>
      <c r="F362">
        <v>1712</v>
      </c>
      <c r="G362">
        <v>3659</v>
      </c>
      <c r="J362" t="s">
        <v>5588</v>
      </c>
      <c r="L362" t="s">
        <v>52</v>
      </c>
      <c r="M362" t="s">
        <v>203</v>
      </c>
      <c r="O362" t="s">
        <v>52</v>
      </c>
      <c r="P362" t="s">
        <v>203</v>
      </c>
      <c r="R362" t="s">
        <v>66</v>
      </c>
      <c r="S362" t="s">
        <v>5606</v>
      </c>
      <c r="U362" s="8" t="s">
        <v>5590</v>
      </c>
      <c r="V362" s="9">
        <v>2814.96</v>
      </c>
      <c r="X362" s="8" t="s">
        <v>5590</v>
      </c>
      <c r="Y362" t="s">
        <v>5590</v>
      </c>
      <c r="Z362" s="9">
        <v>-2814.96</v>
      </c>
      <c r="AB362" s="8" t="s">
        <v>5590</v>
      </c>
      <c r="AC362" t="s">
        <v>5590</v>
      </c>
      <c r="AD362" t="s">
        <v>5590</v>
      </c>
      <c r="AE362" s="10" t="s">
        <v>5590</v>
      </c>
      <c r="AG362" s="8" t="s">
        <v>5590</v>
      </c>
      <c r="AH362" t="s">
        <v>5590</v>
      </c>
      <c r="AI362" s="10" t="s">
        <v>5590</v>
      </c>
      <c r="AK362" s="8" t="s">
        <v>5590</v>
      </c>
      <c r="AL362" t="s">
        <v>5590</v>
      </c>
      <c r="AM362" t="s">
        <v>5590</v>
      </c>
      <c r="AN362" t="s">
        <v>5590</v>
      </c>
      <c r="AO362" t="s">
        <v>5590</v>
      </c>
      <c r="AP362" t="s">
        <v>5590</v>
      </c>
      <c r="AQ362" t="s">
        <v>5590</v>
      </c>
      <c r="AR362" s="10" t="s">
        <v>5590</v>
      </c>
    </row>
    <row r="363" spans="1:44" ht="16" x14ac:dyDescent="0.2">
      <c r="A363" s="2">
        <v>45107</v>
      </c>
      <c r="B363" t="s">
        <v>2155</v>
      </c>
      <c r="C363" s="7">
        <v>43.17</v>
      </c>
      <c r="D363" t="s">
        <v>104</v>
      </c>
      <c r="E363">
        <v>1730</v>
      </c>
      <c r="F363">
        <v>2400</v>
      </c>
      <c r="G363">
        <v>3749</v>
      </c>
      <c r="H363" t="s">
        <v>1935</v>
      </c>
      <c r="J363" t="s">
        <v>5588</v>
      </c>
      <c r="L363" t="s">
        <v>52</v>
      </c>
      <c r="M363" t="s">
        <v>203</v>
      </c>
      <c r="O363" t="s">
        <v>49</v>
      </c>
      <c r="P363" t="s">
        <v>105</v>
      </c>
      <c r="Q363" t="s">
        <v>51</v>
      </c>
      <c r="R363" t="s">
        <v>66</v>
      </c>
      <c r="S363" t="s">
        <v>5606</v>
      </c>
      <c r="U363" s="8" t="s">
        <v>5590</v>
      </c>
      <c r="V363" s="9">
        <v>43.17</v>
      </c>
      <c r="X363" s="8" t="s">
        <v>5590</v>
      </c>
      <c r="Y363" t="s">
        <v>5590</v>
      </c>
      <c r="Z363" s="10" t="s">
        <v>5590</v>
      </c>
      <c r="AB363" s="11">
        <v>-43.17</v>
      </c>
      <c r="AC363" t="s">
        <v>5590</v>
      </c>
      <c r="AD363" t="s">
        <v>5590</v>
      </c>
      <c r="AE363" s="10" t="s">
        <v>5590</v>
      </c>
      <c r="AG363" s="8" t="s">
        <v>5590</v>
      </c>
      <c r="AH363" t="s">
        <v>5590</v>
      </c>
      <c r="AI363" s="10" t="s">
        <v>5590</v>
      </c>
      <c r="AK363" s="8" t="s">
        <v>5590</v>
      </c>
      <c r="AL363" t="s">
        <v>5590</v>
      </c>
      <c r="AM363" t="s">
        <v>5590</v>
      </c>
      <c r="AN363" t="s">
        <v>5590</v>
      </c>
      <c r="AO363" t="s">
        <v>5590</v>
      </c>
      <c r="AP363" s="7">
        <v>43.17</v>
      </c>
      <c r="AQ363" t="s">
        <v>5590</v>
      </c>
      <c r="AR363" s="10" t="s">
        <v>5590</v>
      </c>
    </row>
    <row r="364" spans="1:44" ht="16" x14ac:dyDescent="0.2">
      <c r="A364" s="2">
        <v>45107</v>
      </c>
      <c r="B364" t="s">
        <v>206</v>
      </c>
      <c r="C364" s="7">
        <v>3467.87</v>
      </c>
      <c r="D364" t="s">
        <v>104</v>
      </c>
      <c r="E364">
        <v>2551</v>
      </c>
      <c r="F364">
        <v>1730</v>
      </c>
      <c r="G364">
        <v>2570</v>
      </c>
      <c r="H364" t="s">
        <v>1934</v>
      </c>
      <c r="J364" t="s">
        <v>5588</v>
      </c>
      <c r="L364" t="s">
        <v>49</v>
      </c>
      <c r="M364" t="s">
        <v>50</v>
      </c>
      <c r="N364" t="s">
        <v>51</v>
      </c>
      <c r="O364" t="s">
        <v>52</v>
      </c>
      <c r="P364" t="s">
        <v>203</v>
      </c>
      <c r="R364" t="s">
        <v>66</v>
      </c>
      <c r="S364" t="s">
        <v>5606</v>
      </c>
      <c r="U364" s="8" t="s">
        <v>5590</v>
      </c>
      <c r="V364" s="9">
        <v>-3467.87</v>
      </c>
      <c r="X364" s="8" t="s">
        <v>5590</v>
      </c>
      <c r="Y364" t="s">
        <v>5590</v>
      </c>
      <c r="Z364" s="10" t="s">
        <v>5590</v>
      </c>
      <c r="AB364" s="8" t="s">
        <v>5590</v>
      </c>
      <c r="AC364" s="7">
        <v>3467.87</v>
      </c>
      <c r="AD364" t="s">
        <v>5590</v>
      </c>
      <c r="AE364" s="10" t="s">
        <v>5590</v>
      </c>
      <c r="AG364" s="8" t="s">
        <v>5590</v>
      </c>
      <c r="AH364" t="s">
        <v>5590</v>
      </c>
      <c r="AI364" s="10" t="s">
        <v>5590</v>
      </c>
      <c r="AK364" s="8" t="s">
        <v>5590</v>
      </c>
      <c r="AL364" t="s">
        <v>5590</v>
      </c>
      <c r="AM364" t="s">
        <v>5590</v>
      </c>
      <c r="AN364" t="s">
        <v>5590</v>
      </c>
      <c r="AO364" t="s">
        <v>5590</v>
      </c>
      <c r="AP364" s="7">
        <v>3467.87</v>
      </c>
      <c r="AQ364" t="s">
        <v>5590</v>
      </c>
      <c r="AR364" s="10" t="s">
        <v>5590</v>
      </c>
    </row>
    <row r="365" spans="1:44" ht="16" x14ac:dyDescent="0.2">
      <c r="A365" s="2">
        <v>45107</v>
      </c>
      <c r="B365" t="s">
        <v>206</v>
      </c>
      <c r="C365" s="7">
        <v>2778.59</v>
      </c>
      <c r="D365" t="s">
        <v>104</v>
      </c>
      <c r="E365">
        <v>2551</v>
      </c>
      <c r="F365">
        <v>1730</v>
      </c>
      <c r="G365">
        <v>2571</v>
      </c>
      <c r="H365" t="s">
        <v>1935</v>
      </c>
      <c r="J365" t="s">
        <v>5588</v>
      </c>
      <c r="L365" t="s">
        <v>49</v>
      </c>
      <c r="M365" t="s">
        <v>50</v>
      </c>
      <c r="N365" t="s">
        <v>51</v>
      </c>
      <c r="O365" t="s">
        <v>52</v>
      </c>
      <c r="P365" t="s">
        <v>203</v>
      </c>
      <c r="R365" t="s">
        <v>66</v>
      </c>
      <c r="S365" t="s">
        <v>5606</v>
      </c>
      <c r="U365" s="8" t="s">
        <v>5590</v>
      </c>
      <c r="V365" s="9">
        <v>-2778.59</v>
      </c>
      <c r="X365" s="8" t="s">
        <v>5590</v>
      </c>
      <c r="Y365" t="s">
        <v>5590</v>
      </c>
      <c r="Z365" s="10" t="s">
        <v>5590</v>
      </c>
      <c r="AB365" s="8" t="s">
        <v>5590</v>
      </c>
      <c r="AC365" s="7">
        <v>2778.59</v>
      </c>
      <c r="AD365" t="s">
        <v>5590</v>
      </c>
      <c r="AE365" s="10" t="s">
        <v>5590</v>
      </c>
      <c r="AG365" s="8" t="s">
        <v>5590</v>
      </c>
      <c r="AH365" t="s">
        <v>5590</v>
      </c>
      <c r="AI365" s="10" t="s">
        <v>5590</v>
      </c>
      <c r="AK365" s="8" t="s">
        <v>5590</v>
      </c>
      <c r="AL365" t="s">
        <v>5590</v>
      </c>
      <c r="AM365" t="s">
        <v>5590</v>
      </c>
      <c r="AN365" t="s">
        <v>5590</v>
      </c>
      <c r="AO365" t="s">
        <v>5590</v>
      </c>
      <c r="AP365" s="7">
        <v>2778.59</v>
      </c>
      <c r="AQ365" t="s">
        <v>5590</v>
      </c>
      <c r="AR365" s="10" t="s">
        <v>5590</v>
      </c>
    </row>
    <row r="366" spans="1:44" ht="16" x14ac:dyDescent="0.2">
      <c r="A366" s="2">
        <v>45107</v>
      </c>
      <c r="B366" t="s">
        <v>2635</v>
      </c>
      <c r="C366" s="7">
        <v>806</v>
      </c>
      <c r="D366" t="s">
        <v>104</v>
      </c>
      <c r="E366">
        <v>2551</v>
      </c>
      <c r="F366">
        <v>1730</v>
      </c>
      <c r="G366">
        <v>2576</v>
      </c>
      <c r="H366" t="s">
        <v>1936</v>
      </c>
      <c r="J366" t="s">
        <v>5588</v>
      </c>
      <c r="L366" t="s">
        <v>49</v>
      </c>
      <c r="M366" t="s">
        <v>50</v>
      </c>
      <c r="N366" t="s">
        <v>51</v>
      </c>
      <c r="O366" t="s">
        <v>52</v>
      </c>
      <c r="P366" t="s">
        <v>203</v>
      </c>
      <c r="R366" t="s">
        <v>66</v>
      </c>
      <c r="S366" t="s">
        <v>5606</v>
      </c>
      <c r="U366" s="8" t="s">
        <v>5590</v>
      </c>
      <c r="V366" s="9">
        <v>-806</v>
      </c>
      <c r="X366" s="8" t="s">
        <v>5590</v>
      </c>
      <c r="Y366" t="s">
        <v>5590</v>
      </c>
      <c r="Z366" s="10" t="s">
        <v>5590</v>
      </c>
      <c r="AB366" s="8" t="s">
        <v>5590</v>
      </c>
      <c r="AC366" s="7">
        <v>806</v>
      </c>
      <c r="AD366" t="s">
        <v>5590</v>
      </c>
      <c r="AE366" s="10" t="s">
        <v>5590</v>
      </c>
      <c r="AG366" s="8" t="s">
        <v>5590</v>
      </c>
      <c r="AH366" t="s">
        <v>5590</v>
      </c>
      <c r="AI366" s="10" t="s">
        <v>5590</v>
      </c>
      <c r="AK366" s="8" t="s">
        <v>5590</v>
      </c>
      <c r="AL366" t="s">
        <v>5590</v>
      </c>
      <c r="AM366" t="s">
        <v>5590</v>
      </c>
      <c r="AN366" t="s">
        <v>5590</v>
      </c>
      <c r="AO366" t="s">
        <v>5590</v>
      </c>
      <c r="AP366" s="7">
        <v>806</v>
      </c>
      <c r="AQ366" t="s">
        <v>5590</v>
      </c>
      <c r="AR366" s="10" t="s">
        <v>5590</v>
      </c>
    </row>
    <row r="367" spans="1:44" ht="16" x14ac:dyDescent="0.2">
      <c r="A367" s="2">
        <v>45107</v>
      </c>
      <c r="B367" t="s">
        <v>206</v>
      </c>
      <c r="C367" s="7">
        <v>2988.56</v>
      </c>
      <c r="D367" t="s">
        <v>104</v>
      </c>
      <c r="E367">
        <v>2551</v>
      </c>
      <c r="F367">
        <v>1730</v>
      </c>
      <c r="G367">
        <v>2577</v>
      </c>
      <c r="H367" t="s">
        <v>1936</v>
      </c>
      <c r="J367" t="s">
        <v>5588</v>
      </c>
      <c r="L367" t="s">
        <v>49</v>
      </c>
      <c r="M367" t="s">
        <v>50</v>
      </c>
      <c r="N367" t="s">
        <v>51</v>
      </c>
      <c r="O367" t="s">
        <v>52</v>
      </c>
      <c r="P367" t="s">
        <v>203</v>
      </c>
      <c r="R367" t="s">
        <v>66</v>
      </c>
      <c r="S367" t="s">
        <v>5606</v>
      </c>
      <c r="U367" s="8" t="s">
        <v>5590</v>
      </c>
      <c r="V367" s="9">
        <v>-2988.56</v>
      </c>
      <c r="X367" s="8" t="s">
        <v>5590</v>
      </c>
      <c r="Y367" t="s">
        <v>5590</v>
      </c>
      <c r="Z367" s="10" t="s">
        <v>5590</v>
      </c>
      <c r="AB367" s="8" t="s">
        <v>5590</v>
      </c>
      <c r="AC367" s="7">
        <v>2988.56</v>
      </c>
      <c r="AD367" t="s">
        <v>5590</v>
      </c>
      <c r="AE367" s="10" t="s">
        <v>5590</v>
      </c>
      <c r="AG367" s="8" t="s">
        <v>5590</v>
      </c>
      <c r="AH367" t="s">
        <v>5590</v>
      </c>
      <c r="AI367" s="10" t="s">
        <v>5590</v>
      </c>
      <c r="AK367" s="8" t="s">
        <v>5590</v>
      </c>
      <c r="AL367" t="s">
        <v>5590</v>
      </c>
      <c r="AM367" t="s">
        <v>5590</v>
      </c>
      <c r="AN367" t="s">
        <v>5590</v>
      </c>
      <c r="AO367" t="s">
        <v>5590</v>
      </c>
      <c r="AP367" s="7">
        <v>2988.56</v>
      </c>
      <c r="AQ367" t="s">
        <v>5590</v>
      </c>
      <c r="AR367" s="10" t="s">
        <v>5590</v>
      </c>
    </row>
    <row r="368" spans="1:44" ht="16" x14ac:dyDescent="0.2">
      <c r="A368" s="2">
        <v>45107</v>
      </c>
      <c r="B368" t="s">
        <v>204</v>
      </c>
      <c r="C368" s="7">
        <v>695.28</v>
      </c>
      <c r="D368" t="s">
        <v>104</v>
      </c>
      <c r="E368">
        <v>2555</v>
      </c>
      <c r="F368">
        <v>1730</v>
      </c>
      <c r="G368">
        <v>2578</v>
      </c>
      <c r="H368" t="s">
        <v>1936</v>
      </c>
      <c r="J368" t="s">
        <v>5588</v>
      </c>
      <c r="L368" t="s">
        <v>49</v>
      </c>
      <c r="M368" t="s">
        <v>50</v>
      </c>
      <c r="N368" t="s">
        <v>51</v>
      </c>
      <c r="O368" t="s">
        <v>52</v>
      </c>
      <c r="P368" t="s">
        <v>203</v>
      </c>
      <c r="R368" t="s">
        <v>66</v>
      </c>
      <c r="S368" t="s">
        <v>5606</v>
      </c>
      <c r="U368" s="8" t="s">
        <v>5590</v>
      </c>
      <c r="V368" s="9">
        <v>-695.28</v>
      </c>
      <c r="X368" s="8" t="s">
        <v>5590</v>
      </c>
      <c r="Y368" t="s">
        <v>5590</v>
      </c>
      <c r="Z368" s="10" t="s">
        <v>5590</v>
      </c>
      <c r="AB368" s="8" t="s">
        <v>5590</v>
      </c>
      <c r="AC368" t="s">
        <v>5590</v>
      </c>
      <c r="AD368" s="7">
        <v>695.28</v>
      </c>
      <c r="AE368" s="10" t="s">
        <v>5590</v>
      </c>
      <c r="AG368" s="8" t="s">
        <v>5590</v>
      </c>
      <c r="AH368" t="s">
        <v>5590</v>
      </c>
      <c r="AI368" s="10" t="s">
        <v>5590</v>
      </c>
      <c r="AK368" s="8" t="s">
        <v>5590</v>
      </c>
      <c r="AL368" t="s">
        <v>5590</v>
      </c>
      <c r="AM368" t="s">
        <v>5590</v>
      </c>
      <c r="AN368" t="s">
        <v>5590</v>
      </c>
      <c r="AO368" t="s">
        <v>5590</v>
      </c>
      <c r="AP368" s="7">
        <v>695.28</v>
      </c>
      <c r="AQ368" t="s">
        <v>5590</v>
      </c>
      <c r="AR368" s="10" t="s">
        <v>5590</v>
      </c>
    </row>
    <row r="369" spans="1:44" ht="16" x14ac:dyDescent="0.2">
      <c r="A369" s="2">
        <v>45107</v>
      </c>
      <c r="B369" t="s">
        <v>204</v>
      </c>
      <c r="C369" s="7">
        <v>662.55</v>
      </c>
      <c r="D369" t="s">
        <v>104</v>
      </c>
      <c r="E369">
        <v>2555</v>
      </c>
      <c r="F369">
        <v>1730</v>
      </c>
      <c r="G369">
        <v>2579</v>
      </c>
      <c r="H369" t="s">
        <v>1934</v>
      </c>
      <c r="J369" t="s">
        <v>5588</v>
      </c>
      <c r="L369" t="s">
        <v>49</v>
      </c>
      <c r="M369" t="s">
        <v>50</v>
      </c>
      <c r="N369" t="s">
        <v>51</v>
      </c>
      <c r="O369" t="s">
        <v>52</v>
      </c>
      <c r="P369" t="s">
        <v>203</v>
      </c>
      <c r="R369" t="s">
        <v>66</v>
      </c>
      <c r="S369" t="s">
        <v>5606</v>
      </c>
      <c r="U369" s="8" t="s">
        <v>5590</v>
      </c>
      <c r="V369" s="9">
        <v>-662.55</v>
      </c>
      <c r="X369" s="8" t="s">
        <v>5590</v>
      </c>
      <c r="Y369" t="s">
        <v>5590</v>
      </c>
      <c r="Z369" s="10" t="s">
        <v>5590</v>
      </c>
      <c r="AB369" s="8" t="s">
        <v>5590</v>
      </c>
      <c r="AC369" t="s">
        <v>5590</v>
      </c>
      <c r="AD369" s="7">
        <v>662.55</v>
      </c>
      <c r="AE369" s="10" t="s">
        <v>5590</v>
      </c>
      <c r="AG369" s="8" t="s">
        <v>5590</v>
      </c>
      <c r="AH369" t="s">
        <v>5590</v>
      </c>
      <c r="AI369" s="10" t="s">
        <v>5590</v>
      </c>
      <c r="AK369" s="8" t="s">
        <v>5590</v>
      </c>
      <c r="AL369" t="s">
        <v>5590</v>
      </c>
      <c r="AM369" t="s">
        <v>5590</v>
      </c>
      <c r="AN369" t="s">
        <v>5590</v>
      </c>
      <c r="AO369" t="s">
        <v>5590</v>
      </c>
      <c r="AP369" s="7">
        <v>662.55</v>
      </c>
      <c r="AQ369" t="s">
        <v>5590</v>
      </c>
      <c r="AR369" s="10" t="s">
        <v>5590</v>
      </c>
    </row>
    <row r="370" spans="1:44" ht="16" x14ac:dyDescent="0.2">
      <c r="A370" s="2">
        <v>45107</v>
      </c>
      <c r="B370" t="s">
        <v>204</v>
      </c>
      <c r="C370" s="7">
        <v>511.49</v>
      </c>
      <c r="D370" t="s">
        <v>104</v>
      </c>
      <c r="E370">
        <v>2555</v>
      </c>
      <c r="F370">
        <v>1730</v>
      </c>
      <c r="G370">
        <v>2580</v>
      </c>
      <c r="H370" t="s">
        <v>1935</v>
      </c>
      <c r="J370" t="s">
        <v>5588</v>
      </c>
      <c r="L370" t="s">
        <v>49</v>
      </c>
      <c r="M370" t="s">
        <v>50</v>
      </c>
      <c r="N370" t="s">
        <v>51</v>
      </c>
      <c r="O370" t="s">
        <v>52</v>
      </c>
      <c r="P370" t="s">
        <v>203</v>
      </c>
      <c r="R370" t="s">
        <v>66</v>
      </c>
      <c r="S370" t="s">
        <v>5606</v>
      </c>
      <c r="U370" s="8" t="s">
        <v>5590</v>
      </c>
      <c r="V370" s="9">
        <v>-511.49</v>
      </c>
      <c r="X370" s="8" t="s">
        <v>5590</v>
      </c>
      <c r="Y370" t="s">
        <v>5590</v>
      </c>
      <c r="Z370" s="10" t="s">
        <v>5590</v>
      </c>
      <c r="AB370" s="8" t="s">
        <v>5590</v>
      </c>
      <c r="AC370" t="s">
        <v>5590</v>
      </c>
      <c r="AD370" s="7">
        <v>511.49</v>
      </c>
      <c r="AE370" s="10" t="s">
        <v>5590</v>
      </c>
      <c r="AG370" s="8" t="s">
        <v>5590</v>
      </c>
      <c r="AH370" t="s">
        <v>5590</v>
      </c>
      <c r="AI370" s="10" t="s">
        <v>5590</v>
      </c>
      <c r="AK370" s="8" t="s">
        <v>5590</v>
      </c>
      <c r="AL370" t="s">
        <v>5590</v>
      </c>
      <c r="AM370" t="s">
        <v>5590</v>
      </c>
      <c r="AN370" t="s">
        <v>5590</v>
      </c>
      <c r="AO370" t="s">
        <v>5590</v>
      </c>
      <c r="AP370" s="7">
        <v>511.49</v>
      </c>
      <c r="AQ370" t="s">
        <v>5590</v>
      </c>
      <c r="AR370" s="10" t="s">
        <v>5590</v>
      </c>
    </row>
    <row r="371" spans="1:44" ht="16" x14ac:dyDescent="0.2">
      <c r="A371" s="2">
        <v>45120</v>
      </c>
      <c r="B371" t="s">
        <v>215</v>
      </c>
      <c r="C371" s="7">
        <v>1093.02</v>
      </c>
      <c r="D371" t="s">
        <v>48</v>
      </c>
      <c r="E371">
        <v>1700</v>
      </c>
      <c r="F371">
        <v>940</v>
      </c>
      <c r="G371">
        <v>2504</v>
      </c>
      <c r="I371" t="s">
        <v>2672</v>
      </c>
      <c r="J371" t="s">
        <v>2673</v>
      </c>
      <c r="K371" t="s">
        <v>2672</v>
      </c>
      <c r="L371" t="s">
        <v>52</v>
      </c>
      <c r="M371" t="s">
        <v>203</v>
      </c>
      <c r="O371" t="s">
        <v>52</v>
      </c>
      <c r="P371" t="s">
        <v>53</v>
      </c>
      <c r="R371" t="s">
        <v>66</v>
      </c>
      <c r="S371" t="s">
        <v>5606</v>
      </c>
      <c r="U371" s="8" t="s">
        <v>5590</v>
      </c>
      <c r="V371" s="10" t="s">
        <v>5590</v>
      </c>
      <c r="X371" s="11">
        <v>1093.02</v>
      </c>
      <c r="Y371" t="s">
        <v>5590</v>
      </c>
      <c r="Z371" s="10" t="s">
        <v>5590</v>
      </c>
      <c r="AB371" s="8" t="s">
        <v>5590</v>
      </c>
      <c r="AC371" t="s">
        <v>5590</v>
      </c>
      <c r="AD371" t="s">
        <v>5590</v>
      </c>
      <c r="AE371" s="10" t="s">
        <v>5590</v>
      </c>
      <c r="AG371" s="8" t="s">
        <v>5590</v>
      </c>
      <c r="AH371" t="s">
        <v>5590</v>
      </c>
      <c r="AI371" s="10" t="s">
        <v>5590</v>
      </c>
      <c r="AK371" s="8" t="s">
        <v>5590</v>
      </c>
      <c r="AL371" t="s">
        <v>5590</v>
      </c>
      <c r="AM371" t="s">
        <v>5590</v>
      </c>
      <c r="AN371" t="s">
        <v>5590</v>
      </c>
      <c r="AO371" t="s">
        <v>5590</v>
      </c>
      <c r="AP371" t="s">
        <v>5590</v>
      </c>
      <c r="AQ371" t="s">
        <v>5590</v>
      </c>
      <c r="AR371" s="10" t="s">
        <v>5590</v>
      </c>
    </row>
    <row r="372" spans="1:44" ht="16" x14ac:dyDescent="0.2">
      <c r="B372" t="s">
        <v>5591</v>
      </c>
      <c r="U372" s="11">
        <f>SUM(U348:U371)</f>
        <v>0</v>
      </c>
      <c r="V372" s="9">
        <f>SUM(V348:V371)</f>
        <v>1.1368683772161603E-12</v>
      </c>
      <c r="X372" s="11">
        <f>SUM(X348:X371)</f>
        <v>0</v>
      </c>
      <c r="Y372" s="12">
        <f>SUM(Y348:Y371)</f>
        <v>0</v>
      </c>
      <c r="Z372" s="9">
        <f>SUM(Z348:Z371)</f>
        <v>0</v>
      </c>
      <c r="AB372" s="11">
        <f>SUM(AB348:AB371)</f>
        <v>-43.17</v>
      </c>
      <c r="AC372" s="12">
        <f>SUM(AC348:AC371)</f>
        <v>9901.56</v>
      </c>
      <c r="AD372" s="12">
        <f>SUM(AD348:AD371)</f>
        <v>1869.32</v>
      </c>
      <c r="AE372" s="9">
        <f>SUM(AE348:AE371)</f>
        <v>0</v>
      </c>
      <c r="AG372" s="11">
        <f>SUM(AG348:AG371)</f>
        <v>0</v>
      </c>
      <c r="AH372" s="12">
        <f>SUM(AH348:AH371)</f>
        <v>0</v>
      </c>
      <c r="AI372" s="9">
        <f>SUM(AI348:AI371)</f>
        <v>0</v>
      </c>
      <c r="AK372" s="11">
        <f t="shared" ref="AK372:AR372" si="16">SUM(AK348:AK371)</f>
        <v>0</v>
      </c>
      <c r="AL372" s="12">
        <f t="shared" si="16"/>
        <v>0</v>
      </c>
      <c r="AM372" s="12">
        <f t="shared" si="16"/>
        <v>0</v>
      </c>
      <c r="AN372" s="12">
        <f t="shared" si="16"/>
        <v>0</v>
      </c>
      <c r="AO372" s="12">
        <f t="shared" si="16"/>
        <v>0</v>
      </c>
      <c r="AP372" s="12">
        <f t="shared" si="16"/>
        <v>11814.05</v>
      </c>
      <c r="AQ372" s="12">
        <f t="shared" si="16"/>
        <v>0</v>
      </c>
      <c r="AR372" s="9">
        <f t="shared" si="16"/>
        <v>0</v>
      </c>
    </row>
    <row r="373" spans="1:44" ht="16" x14ac:dyDescent="0.2">
      <c r="B373" s="3" t="s">
        <v>5592</v>
      </c>
      <c r="U373" s="13">
        <f>U372+U346</f>
        <v>0</v>
      </c>
      <c r="V373" s="14">
        <f>V372+V346</f>
        <v>-5.0022208597511053E-12</v>
      </c>
      <c r="X373" s="13">
        <f>X372+X346</f>
        <v>0</v>
      </c>
      <c r="Y373" s="15">
        <f>Y372+Y346</f>
        <v>9.0949470177292824E-13</v>
      </c>
      <c r="Z373" s="14">
        <f>Z372+Z346</f>
        <v>0</v>
      </c>
      <c r="AB373" s="8"/>
      <c r="AE373" s="10"/>
      <c r="AG373" s="8"/>
      <c r="AI373" s="10"/>
      <c r="AK373" s="8"/>
      <c r="AR373" s="10"/>
    </row>
    <row r="374" spans="1:44" x14ac:dyDescent="0.2">
      <c r="U374" s="8"/>
      <c r="V374" s="10"/>
      <c r="X374" s="8"/>
      <c r="Z374" s="10"/>
      <c r="AB374" s="8"/>
      <c r="AE374" s="10"/>
      <c r="AG374" s="8"/>
      <c r="AI374" s="10"/>
      <c r="AK374" s="8"/>
      <c r="AR374" s="10"/>
    </row>
    <row r="375" spans="1:44" ht="16" x14ac:dyDescent="0.2">
      <c r="A375" s="2">
        <v>45134</v>
      </c>
      <c r="B375" t="s">
        <v>582</v>
      </c>
      <c r="C375" s="7">
        <v>949.15</v>
      </c>
      <c r="D375" t="s">
        <v>48</v>
      </c>
      <c r="E375">
        <v>1705</v>
      </c>
      <c r="F375">
        <v>940</v>
      </c>
      <c r="G375">
        <v>2516</v>
      </c>
      <c r="I375" t="s">
        <v>2710</v>
      </c>
      <c r="J375" t="s">
        <v>2711</v>
      </c>
      <c r="K375" t="s">
        <v>2710</v>
      </c>
      <c r="L375" t="s">
        <v>52</v>
      </c>
      <c r="M375" t="s">
        <v>203</v>
      </c>
      <c r="O375" t="s">
        <v>52</v>
      </c>
      <c r="P375" t="s">
        <v>53</v>
      </c>
      <c r="R375" t="s">
        <v>66</v>
      </c>
      <c r="S375" t="s">
        <v>5607</v>
      </c>
      <c r="U375" s="8" t="s">
        <v>5590</v>
      </c>
      <c r="V375" s="10" t="s">
        <v>5590</v>
      </c>
      <c r="X375" s="8" t="s">
        <v>5590</v>
      </c>
      <c r="Y375" s="7">
        <v>949.15</v>
      </c>
      <c r="Z375" s="10" t="s">
        <v>5590</v>
      </c>
      <c r="AB375" s="8" t="s">
        <v>5590</v>
      </c>
      <c r="AC375" t="s">
        <v>5590</v>
      </c>
      <c r="AD375" t="s">
        <v>5590</v>
      </c>
      <c r="AE375" s="10" t="s">
        <v>5590</v>
      </c>
      <c r="AG375" s="8" t="s">
        <v>5590</v>
      </c>
      <c r="AH375" t="s">
        <v>5590</v>
      </c>
      <c r="AI375" s="10" t="s">
        <v>5590</v>
      </c>
      <c r="AK375" s="8" t="s">
        <v>5590</v>
      </c>
      <c r="AL375" t="s">
        <v>5590</v>
      </c>
      <c r="AM375" t="s">
        <v>5590</v>
      </c>
      <c r="AN375" t="s">
        <v>5590</v>
      </c>
      <c r="AO375" t="s">
        <v>5590</v>
      </c>
      <c r="AP375" t="s">
        <v>5590</v>
      </c>
      <c r="AQ375" t="s">
        <v>5590</v>
      </c>
      <c r="AR375" s="10" t="s">
        <v>5590</v>
      </c>
    </row>
    <row r="376" spans="1:44" ht="16" x14ac:dyDescent="0.2">
      <c r="A376" s="2">
        <v>45134</v>
      </c>
      <c r="B376" t="s">
        <v>256</v>
      </c>
      <c r="C376" s="7">
        <v>2537.0300000000002</v>
      </c>
      <c r="D376" t="s">
        <v>48</v>
      </c>
      <c r="E376">
        <v>1705</v>
      </c>
      <c r="F376">
        <v>940</v>
      </c>
      <c r="G376">
        <v>2517</v>
      </c>
      <c r="I376" t="s">
        <v>2712</v>
      </c>
      <c r="J376" t="s">
        <v>2713</v>
      </c>
      <c r="K376" t="s">
        <v>2712</v>
      </c>
      <c r="L376" t="s">
        <v>52</v>
      </c>
      <c r="M376" t="s">
        <v>203</v>
      </c>
      <c r="O376" t="s">
        <v>52</v>
      </c>
      <c r="P376" t="s">
        <v>53</v>
      </c>
      <c r="R376" t="s">
        <v>66</v>
      </c>
      <c r="S376" t="s">
        <v>5607</v>
      </c>
      <c r="U376" s="8" t="s">
        <v>5590</v>
      </c>
      <c r="V376" s="10" t="s">
        <v>5590</v>
      </c>
      <c r="X376" s="8" t="s">
        <v>5590</v>
      </c>
      <c r="Y376" s="7">
        <v>2537.0300000000002</v>
      </c>
      <c r="Z376" s="10" t="s">
        <v>5590</v>
      </c>
      <c r="AB376" s="8" t="s">
        <v>5590</v>
      </c>
      <c r="AC376" t="s">
        <v>5590</v>
      </c>
      <c r="AD376" t="s">
        <v>5590</v>
      </c>
      <c r="AE376" s="10" t="s">
        <v>5590</v>
      </c>
      <c r="AG376" s="8" t="s">
        <v>5590</v>
      </c>
      <c r="AH376" t="s">
        <v>5590</v>
      </c>
      <c r="AI376" s="10" t="s">
        <v>5590</v>
      </c>
      <c r="AK376" s="8" t="s">
        <v>5590</v>
      </c>
      <c r="AL376" t="s">
        <v>5590</v>
      </c>
      <c r="AM376" t="s">
        <v>5590</v>
      </c>
      <c r="AN376" t="s">
        <v>5590</v>
      </c>
      <c r="AO376" t="s">
        <v>5590</v>
      </c>
      <c r="AP376" t="s">
        <v>5590</v>
      </c>
      <c r="AQ376" t="s">
        <v>5590</v>
      </c>
      <c r="AR376" s="10" t="s">
        <v>5590</v>
      </c>
    </row>
    <row r="377" spans="1:44" ht="16" x14ac:dyDescent="0.2">
      <c r="A377" s="2">
        <v>45138</v>
      </c>
      <c r="B377" t="s">
        <v>205</v>
      </c>
      <c r="C377" s="7">
        <v>1152.57</v>
      </c>
      <c r="D377" t="s">
        <v>104</v>
      </c>
      <c r="E377">
        <v>1730</v>
      </c>
      <c r="F377">
        <v>1700</v>
      </c>
      <c r="G377">
        <v>2581</v>
      </c>
      <c r="J377" t="s">
        <v>5588</v>
      </c>
      <c r="L377" t="s">
        <v>52</v>
      </c>
      <c r="M377" t="s">
        <v>203</v>
      </c>
      <c r="O377" t="s">
        <v>52</v>
      </c>
      <c r="P377" t="s">
        <v>203</v>
      </c>
      <c r="R377" t="s">
        <v>66</v>
      </c>
      <c r="S377" t="s">
        <v>5607</v>
      </c>
      <c r="U377" s="8" t="s">
        <v>5590</v>
      </c>
      <c r="V377" s="9">
        <v>1152.57</v>
      </c>
      <c r="X377" s="11">
        <v>-1152.57</v>
      </c>
      <c r="Y377" t="s">
        <v>5590</v>
      </c>
      <c r="Z377" s="10" t="s">
        <v>5590</v>
      </c>
      <c r="AB377" s="8" t="s">
        <v>5590</v>
      </c>
      <c r="AC377" t="s">
        <v>5590</v>
      </c>
      <c r="AD377" t="s">
        <v>5590</v>
      </c>
      <c r="AE377" s="10" t="s">
        <v>5590</v>
      </c>
      <c r="AG377" s="8" t="s">
        <v>5590</v>
      </c>
      <c r="AH377" t="s">
        <v>5590</v>
      </c>
      <c r="AI377" s="10" t="s">
        <v>5590</v>
      </c>
      <c r="AK377" s="8" t="s">
        <v>5590</v>
      </c>
      <c r="AL377" t="s">
        <v>5590</v>
      </c>
      <c r="AM377" t="s">
        <v>5590</v>
      </c>
      <c r="AN377" t="s">
        <v>5590</v>
      </c>
      <c r="AO377" t="s">
        <v>5590</v>
      </c>
      <c r="AP377" t="s">
        <v>5590</v>
      </c>
      <c r="AQ377" t="s">
        <v>5590</v>
      </c>
      <c r="AR377" s="10" t="s">
        <v>5590</v>
      </c>
    </row>
    <row r="378" spans="1:44" ht="16" x14ac:dyDescent="0.2">
      <c r="A378" s="2">
        <v>45138</v>
      </c>
      <c r="B378" t="s">
        <v>370</v>
      </c>
      <c r="C378" s="7">
        <v>2892.87</v>
      </c>
      <c r="D378" t="s">
        <v>104</v>
      </c>
      <c r="E378">
        <v>1730</v>
      </c>
      <c r="F378">
        <v>1705</v>
      </c>
      <c r="G378">
        <v>2582</v>
      </c>
      <c r="J378" t="s">
        <v>5588</v>
      </c>
      <c r="L378" t="s">
        <v>52</v>
      </c>
      <c r="M378" t="s">
        <v>203</v>
      </c>
      <c r="O378" t="s">
        <v>52</v>
      </c>
      <c r="P378" t="s">
        <v>203</v>
      </c>
      <c r="R378" t="s">
        <v>66</v>
      </c>
      <c r="S378" t="s">
        <v>5607</v>
      </c>
      <c r="U378" s="8" t="s">
        <v>5590</v>
      </c>
      <c r="V378" s="9">
        <v>2892.87</v>
      </c>
      <c r="X378" s="8" t="s">
        <v>5590</v>
      </c>
      <c r="Y378" s="7">
        <v>-2892.87</v>
      </c>
      <c r="Z378" s="10" t="s">
        <v>5590</v>
      </c>
      <c r="AB378" s="8" t="s">
        <v>5590</v>
      </c>
      <c r="AC378" t="s">
        <v>5590</v>
      </c>
      <c r="AD378" t="s">
        <v>5590</v>
      </c>
      <c r="AE378" s="10" t="s">
        <v>5590</v>
      </c>
      <c r="AG378" s="8" t="s">
        <v>5590</v>
      </c>
      <c r="AH378" t="s">
        <v>5590</v>
      </c>
      <c r="AI378" s="10" t="s">
        <v>5590</v>
      </c>
      <c r="AK378" s="8" t="s">
        <v>5590</v>
      </c>
      <c r="AL378" t="s">
        <v>5590</v>
      </c>
      <c r="AM378" t="s">
        <v>5590</v>
      </c>
      <c r="AN378" t="s">
        <v>5590</v>
      </c>
      <c r="AO378" t="s">
        <v>5590</v>
      </c>
      <c r="AP378" t="s">
        <v>5590</v>
      </c>
      <c r="AQ378" t="s">
        <v>5590</v>
      </c>
      <c r="AR378" s="10" t="s">
        <v>5590</v>
      </c>
    </row>
    <row r="379" spans="1:44" ht="16" x14ac:dyDescent="0.2">
      <c r="A379" s="2">
        <v>45138</v>
      </c>
      <c r="B379" t="s">
        <v>202</v>
      </c>
      <c r="C379" s="7">
        <v>4386.46</v>
      </c>
      <c r="D379" t="s">
        <v>104</v>
      </c>
      <c r="E379">
        <v>1730</v>
      </c>
      <c r="F379">
        <v>1712</v>
      </c>
      <c r="G379">
        <v>2583</v>
      </c>
      <c r="J379" t="s">
        <v>5588</v>
      </c>
      <c r="L379" t="s">
        <v>52</v>
      </c>
      <c r="M379" t="s">
        <v>203</v>
      </c>
      <c r="O379" t="s">
        <v>52</v>
      </c>
      <c r="P379" t="s">
        <v>203</v>
      </c>
      <c r="R379" t="s">
        <v>66</v>
      </c>
      <c r="S379" t="s">
        <v>5607</v>
      </c>
      <c r="U379" s="8" t="s">
        <v>5590</v>
      </c>
      <c r="V379" s="9">
        <v>4386.46</v>
      </c>
      <c r="X379" s="8" t="s">
        <v>5590</v>
      </c>
      <c r="Y379" t="s">
        <v>5590</v>
      </c>
      <c r="Z379" s="9">
        <v>-4386.46</v>
      </c>
      <c r="AB379" s="8" t="s">
        <v>5590</v>
      </c>
      <c r="AC379" t="s">
        <v>5590</v>
      </c>
      <c r="AD379" t="s">
        <v>5590</v>
      </c>
      <c r="AE379" s="10" t="s">
        <v>5590</v>
      </c>
      <c r="AG379" s="8" t="s">
        <v>5590</v>
      </c>
      <c r="AH379" t="s">
        <v>5590</v>
      </c>
      <c r="AI379" s="10" t="s">
        <v>5590</v>
      </c>
      <c r="AK379" s="8" t="s">
        <v>5590</v>
      </c>
      <c r="AL379" t="s">
        <v>5590</v>
      </c>
      <c r="AM379" t="s">
        <v>5590</v>
      </c>
      <c r="AN379" t="s">
        <v>5590</v>
      </c>
      <c r="AO379" t="s">
        <v>5590</v>
      </c>
      <c r="AP379" t="s">
        <v>5590</v>
      </c>
      <c r="AQ379" t="s">
        <v>5590</v>
      </c>
      <c r="AR379" s="10" t="s">
        <v>5590</v>
      </c>
    </row>
    <row r="380" spans="1:44" ht="16" x14ac:dyDescent="0.2">
      <c r="A380" s="2">
        <v>45138</v>
      </c>
      <c r="B380" t="s">
        <v>202</v>
      </c>
      <c r="C380" s="7">
        <v>2480.96</v>
      </c>
      <c r="D380" t="s">
        <v>104</v>
      </c>
      <c r="E380">
        <v>1730</v>
      </c>
      <c r="F380">
        <v>1712</v>
      </c>
      <c r="G380">
        <v>2943</v>
      </c>
      <c r="J380" t="s">
        <v>5588</v>
      </c>
      <c r="L380" t="s">
        <v>52</v>
      </c>
      <c r="M380" t="s">
        <v>203</v>
      </c>
      <c r="O380" t="s">
        <v>52</v>
      </c>
      <c r="P380" t="s">
        <v>203</v>
      </c>
      <c r="R380" t="s">
        <v>66</v>
      </c>
      <c r="S380" t="s">
        <v>5607</v>
      </c>
      <c r="U380" s="8" t="s">
        <v>5590</v>
      </c>
      <c r="V380" s="9">
        <v>2480.96</v>
      </c>
      <c r="X380" s="8" t="s">
        <v>5590</v>
      </c>
      <c r="Y380" t="s">
        <v>5590</v>
      </c>
      <c r="Z380" s="9">
        <v>-2480.96</v>
      </c>
      <c r="AB380" s="8" t="s">
        <v>5590</v>
      </c>
      <c r="AC380" t="s">
        <v>5590</v>
      </c>
      <c r="AD380" t="s">
        <v>5590</v>
      </c>
      <c r="AE380" s="10" t="s">
        <v>5590</v>
      </c>
      <c r="AG380" s="8" t="s">
        <v>5590</v>
      </c>
      <c r="AH380" t="s">
        <v>5590</v>
      </c>
      <c r="AI380" s="10" t="s">
        <v>5590</v>
      </c>
      <c r="AK380" s="8" t="s">
        <v>5590</v>
      </c>
      <c r="AL380" t="s">
        <v>5590</v>
      </c>
      <c r="AM380" t="s">
        <v>5590</v>
      </c>
      <c r="AN380" t="s">
        <v>5590</v>
      </c>
      <c r="AO380" t="s">
        <v>5590</v>
      </c>
      <c r="AP380" t="s">
        <v>5590</v>
      </c>
      <c r="AQ380" t="s">
        <v>5590</v>
      </c>
      <c r="AR380" s="10" t="s">
        <v>5590</v>
      </c>
    </row>
    <row r="381" spans="1:44" ht="16" x14ac:dyDescent="0.2">
      <c r="A381" s="2">
        <v>45138</v>
      </c>
      <c r="B381" t="s">
        <v>205</v>
      </c>
      <c r="C381" s="7">
        <v>518.65</v>
      </c>
      <c r="D381" t="s">
        <v>104</v>
      </c>
      <c r="E381">
        <v>1730</v>
      </c>
      <c r="F381">
        <v>1700</v>
      </c>
      <c r="G381">
        <v>2944</v>
      </c>
      <c r="J381" t="s">
        <v>5588</v>
      </c>
      <c r="L381" t="s">
        <v>52</v>
      </c>
      <c r="M381" t="s">
        <v>203</v>
      </c>
      <c r="O381" t="s">
        <v>52</v>
      </c>
      <c r="P381" t="s">
        <v>203</v>
      </c>
      <c r="R381" t="s">
        <v>66</v>
      </c>
      <c r="S381" t="s">
        <v>5607</v>
      </c>
      <c r="U381" s="8" t="s">
        <v>5590</v>
      </c>
      <c r="V381" s="9">
        <v>518.65</v>
      </c>
      <c r="X381" s="11">
        <v>-518.65</v>
      </c>
      <c r="Y381" t="s">
        <v>5590</v>
      </c>
      <c r="Z381" s="10" t="s">
        <v>5590</v>
      </c>
      <c r="AB381" s="8" t="s">
        <v>5590</v>
      </c>
      <c r="AC381" t="s">
        <v>5590</v>
      </c>
      <c r="AD381" t="s">
        <v>5590</v>
      </c>
      <c r="AE381" s="10" t="s">
        <v>5590</v>
      </c>
      <c r="AG381" s="8" t="s">
        <v>5590</v>
      </c>
      <c r="AH381" t="s">
        <v>5590</v>
      </c>
      <c r="AI381" s="10" t="s">
        <v>5590</v>
      </c>
      <c r="AK381" s="8" t="s">
        <v>5590</v>
      </c>
      <c r="AL381" t="s">
        <v>5590</v>
      </c>
      <c r="AM381" t="s">
        <v>5590</v>
      </c>
      <c r="AN381" t="s">
        <v>5590</v>
      </c>
      <c r="AO381" t="s">
        <v>5590</v>
      </c>
      <c r="AP381" t="s">
        <v>5590</v>
      </c>
      <c r="AQ381" t="s">
        <v>5590</v>
      </c>
      <c r="AR381" s="10" t="s">
        <v>5590</v>
      </c>
    </row>
    <row r="382" spans="1:44" ht="16" x14ac:dyDescent="0.2">
      <c r="A382" s="2">
        <v>45138</v>
      </c>
      <c r="B382" t="s">
        <v>205</v>
      </c>
      <c r="C382" s="7">
        <v>1580.3</v>
      </c>
      <c r="D382" t="s">
        <v>104</v>
      </c>
      <c r="E382">
        <v>1730</v>
      </c>
      <c r="F382">
        <v>1705</v>
      </c>
      <c r="G382">
        <v>2945</v>
      </c>
      <c r="J382" t="s">
        <v>5588</v>
      </c>
      <c r="L382" t="s">
        <v>52</v>
      </c>
      <c r="M382" t="s">
        <v>203</v>
      </c>
      <c r="O382" t="s">
        <v>52</v>
      </c>
      <c r="P382" t="s">
        <v>203</v>
      </c>
      <c r="R382" t="s">
        <v>66</v>
      </c>
      <c r="S382" t="s">
        <v>5607</v>
      </c>
      <c r="U382" s="8" t="s">
        <v>5590</v>
      </c>
      <c r="V382" s="9">
        <v>1580.3</v>
      </c>
      <c r="X382" s="8" t="s">
        <v>5590</v>
      </c>
      <c r="Y382" s="7">
        <v>-1580.3</v>
      </c>
      <c r="Z382" s="10" t="s">
        <v>5590</v>
      </c>
      <c r="AB382" s="8" t="s">
        <v>5590</v>
      </c>
      <c r="AC382" t="s">
        <v>5590</v>
      </c>
      <c r="AD382" t="s">
        <v>5590</v>
      </c>
      <c r="AE382" s="10" t="s">
        <v>5590</v>
      </c>
      <c r="AG382" s="8" t="s">
        <v>5590</v>
      </c>
      <c r="AH382" t="s">
        <v>5590</v>
      </c>
      <c r="AI382" s="10" t="s">
        <v>5590</v>
      </c>
      <c r="AK382" s="8" t="s">
        <v>5590</v>
      </c>
      <c r="AL382" t="s">
        <v>5590</v>
      </c>
      <c r="AM382" t="s">
        <v>5590</v>
      </c>
      <c r="AN382" t="s">
        <v>5590</v>
      </c>
      <c r="AO382" t="s">
        <v>5590</v>
      </c>
      <c r="AP382" t="s">
        <v>5590</v>
      </c>
      <c r="AQ382" t="s">
        <v>5590</v>
      </c>
      <c r="AR382" s="10" t="s">
        <v>5590</v>
      </c>
    </row>
    <row r="383" spans="1:44" ht="16" x14ac:dyDescent="0.2">
      <c r="A383" s="2">
        <v>45138</v>
      </c>
      <c r="B383" t="s">
        <v>206</v>
      </c>
      <c r="C383" s="7">
        <v>2957.87</v>
      </c>
      <c r="D383" t="s">
        <v>104</v>
      </c>
      <c r="E383">
        <v>2551</v>
      </c>
      <c r="F383">
        <v>1730</v>
      </c>
      <c r="G383">
        <v>2585</v>
      </c>
      <c r="H383" t="s">
        <v>1934</v>
      </c>
      <c r="J383" t="s">
        <v>5588</v>
      </c>
      <c r="L383" t="s">
        <v>49</v>
      </c>
      <c r="M383" t="s">
        <v>50</v>
      </c>
      <c r="N383" t="s">
        <v>51</v>
      </c>
      <c r="O383" t="s">
        <v>52</v>
      </c>
      <c r="P383" t="s">
        <v>203</v>
      </c>
      <c r="R383" t="s">
        <v>66</v>
      </c>
      <c r="S383" t="s">
        <v>5607</v>
      </c>
      <c r="U383" s="8" t="s">
        <v>5590</v>
      </c>
      <c r="V383" s="9">
        <v>-2957.87</v>
      </c>
      <c r="X383" s="8" t="s">
        <v>5590</v>
      </c>
      <c r="Y383" t="s">
        <v>5590</v>
      </c>
      <c r="Z383" s="10" t="s">
        <v>5590</v>
      </c>
      <c r="AB383" s="8" t="s">
        <v>5590</v>
      </c>
      <c r="AC383" s="7">
        <v>2957.87</v>
      </c>
      <c r="AD383" t="s">
        <v>5590</v>
      </c>
      <c r="AE383" s="10" t="s">
        <v>5590</v>
      </c>
      <c r="AG383" s="8" t="s">
        <v>5590</v>
      </c>
      <c r="AH383" t="s">
        <v>5590</v>
      </c>
      <c r="AI383" s="10" t="s">
        <v>5590</v>
      </c>
      <c r="AK383" s="8" t="s">
        <v>5590</v>
      </c>
      <c r="AL383" t="s">
        <v>5590</v>
      </c>
      <c r="AM383" t="s">
        <v>5590</v>
      </c>
      <c r="AN383" t="s">
        <v>5590</v>
      </c>
      <c r="AO383" t="s">
        <v>5590</v>
      </c>
      <c r="AP383" s="7">
        <v>2957.87</v>
      </c>
      <c r="AQ383" t="s">
        <v>5590</v>
      </c>
      <c r="AR383" s="10" t="s">
        <v>5590</v>
      </c>
    </row>
    <row r="384" spans="1:44" ht="16" x14ac:dyDescent="0.2">
      <c r="A384" s="2">
        <v>45138</v>
      </c>
      <c r="B384" t="s">
        <v>206</v>
      </c>
      <c r="C384" s="7">
        <v>2268.59</v>
      </c>
      <c r="D384" t="s">
        <v>104</v>
      </c>
      <c r="E384">
        <v>2551</v>
      </c>
      <c r="F384">
        <v>1730</v>
      </c>
      <c r="G384">
        <v>2586</v>
      </c>
      <c r="H384" t="s">
        <v>1935</v>
      </c>
      <c r="J384" t="s">
        <v>5588</v>
      </c>
      <c r="L384" t="s">
        <v>49</v>
      </c>
      <c r="M384" t="s">
        <v>50</v>
      </c>
      <c r="N384" t="s">
        <v>51</v>
      </c>
      <c r="O384" t="s">
        <v>52</v>
      </c>
      <c r="P384" t="s">
        <v>203</v>
      </c>
      <c r="R384" t="s">
        <v>66</v>
      </c>
      <c r="S384" t="s">
        <v>5607</v>
      </c>
      <c r="U384" s="8" t="s">
        <v>5590</v>
      </c>
      <c r="V384" s="9">
        <v>-2268.59</v>
      </c>
      <c r="X384" s="8" t="s">
        <v>5590</v>
      </c>
      <c r="Y384" t="s">
        <v>5590</v>
      </c>
      <c r="Z384" s="10" t="s">
        <v>5590</v>
      </c>
      <c r="AB384" s="8" t="s">
        <v>5590</v>
      </c>
      <c r="AC384" s="7">
        <v>2268.59</v>
      </c>
      <c r="AD384" t="s">
        <v>5590</v>
      </c>
      <c r="AE384" s="10" t="s">
        <v>5590</v>
      </c>
      <c r="AG384" s="8" t="s">
        <v>5590</v>
      </c>
      <c r="AH384" t="s">
        <v>5590</v>
      </c>
      <c r="AI384" s="10" t="s">
        <v>5590</v>
      </c>
      <c r="AK384" s="8" t="s">
        <v>5590</v>
      </c>
      <c r="AL384" t="s">
        <v>5590</v>
      </c>
      <c r="AM384" t="s">
        <v>5590</v>
      </c>
      <c r="AN384" t="s">
        <v>5590</v>
      </c>
      <c r="AO384" t="s">
        <v>5590</v>
      </c>
      <c r="AP384" s="7">
        <v>2268.59</v>
      </c>
      <c r="AQ384" t="s">
        <v>5590</v>
      </c>
      <c r="AR384" s="10" t="s">
        <v>5590</v>
      </c>
    </row>
    <row r="385" spans="1:44" ht="16" x14ac:dyDescent="0.2">
      <c r="A385" s="2">
        <v>45138</v>
      </c>
      <c r="B385" t="s">
        <v>2635</v>
      </c>
      <c r="C385" s="7">
        <v>143</v>
      </c>
      <c r="D385" t="s">
        <v>104</v>
      </c>
      <c r="E385">
        <v>2551</v>
      </c>
      <c r="F385">
        <v>1730</v>
      </c>
      <c r="G385">
        <v>2588</v>
      </c>
      <c r="H385" t="s">
        <v>1936</v>
      </c>
      <c r="J385" t="s">
        <v>5588</v>
      </c>
      <c r="L385" t="s">
        <v>49</v>
      </c>
      <c r="M385" t="s">
        <v>50</v>
      </c>
      <c r="N385" t="s">
        <v>51</v>
      </c>
      <c r="O385" t="s">
        <v>52</v>
      </c>
      <c r="P385" t="s">
        <v>203</v>
      </c>
      <c r="R385" t="s">
        <v>66</v>
      </c>
      <c r="S385" t="s">
        <v>5607</v>
      </c>
      <c r="U385" s="8" t="s">
        <v>5590</v>
      </c>
      <c r="V385" s="9">
        <v>-143</v>
      </c>
      <c r="X385" s="8" t="s">
        <v>5590</v>
      </c>
      <c r="Y385" t="s">
        <v>5590</v>
      </c>
      <c r="Z385" s="10" t="s">
        <v>5590</v>
      </c>
      <c r="AB385" s="8" t="s">
        <v>5590</v>
      </c>
      <c r="AC385" s="7">
        <v>143</v>
      </c>
      <c r="AD385" t="s">
        <v>5590</v>
      </c>
      <c r="AE385" s="10" t="s">
        <v>5590</v>
      </c>
      <c r="AG385" s="8" t="s">
        <v>5590</v>
      </c>
      <c r="AH385" t="s">
        <v>5590</v>
      </c>
      <c r="AI385" s="10" t="s">
        <v>5590</v>
      </c>
      <c r="AK385" s="8" t="s">
        <v>5590</v>
      </c>
      <c r="AL385" t="s">
        <v>5590</v>
      </c>
      <c r="AM385" t="s">
        <v>5590</v>
      </c>
      <c r="AN385" t="s">
        <v>5590</v>
      </c>
      <c r="AO385" t="s">
        <v>5590</v>
      </c>
      <c r="AP385" s="7">
        <v>143</v>
      </c>
      <c r="AQ385" t="s">
        <v>5590</v>
      </c>
      <c r="AR385" s="10" t="s">
        <v>5590</v>
      </c>
    </row>
    <row r="386" spans="1:44" ht="16" x14ac:dyDescent="0.2">
      <c r="A386" s="2">
        <v>45138</v>
      </c>
      <c r="B386" t="s">
        <v>206</v>
      </c>
      <c r="C386" s="7">
        <v>2988.56</v>
      </c>
      <c r="D386" t="s">
        <v>104</v>
      </c>
      <c r="E386">
        <v>2551</v>
      </c>
      <c r="F386">
        <v>1730</v>
      </c>
      <c r="G386">
        <v>2589</v>
      </c>
      <c r="H386" t="s">
        <v>1936</v>
      </c>
      <c r="J386" t="s">
        <v>5588</v>
      </c>
      <c r="L386" t="s">
        <v>49</v>
      </c>
      <c r="M386" t="s">
        <v>50</v>
      </c>
      <c r="N386" t="s">
        <v>51</v>
      </c>
      <c r="O386" t="s">
        <v>52</v>
      </c>
      <c r="P386" t="s">
        <v>203</v>
      </c>
      <c r="R386" t="s">
        <v>66</v>
      </c>
      <c r="S386" t="s">
        <v>5607</v>
      </c>
      <c r="U386" s="8" t="s">
        <v>5590</v>
      </c>
      <c r="V386" s="9">
        <v>-2988.56</v>
      </c>
      <c r="X386" s="8" t="s">
        <v>5590</v>
      </c>
      <c r="Y386" t="s">
        <v>5590</v>
      </c>
      <c r="Z386" s="10" t="s">
        <v>5590</v>
      </c>
      <c r="AB386" s="8" t="s">
        <v>5590</v>
      </c>
      <c r="AC386" s="7">
        <v>2988.56</v>
      </c>
      <c r="AD386" t="s">
        <v>5590</v>
      </c>
      <c r="AE386" s="10" t="s">
        <v>5590</v>
      </c>
      <c r="AG386" s="8" t="s">
        <v>5590</v>
      </c>
      <c r="AH386" t="s">
        <v>5590</v>
      </c>
      <c r="AI386" s="10" t="s">
        <v>5590</v>
      </c>
      <c r="AK386" s="8" t="s">
        <v>5590</v>
      </c>
      <c r="AL386" t="s">
        <v>5590</v>
      </c>
      <c r="AM386" t="s">
        <v>5590</v>
      </c>
      <c r="AN386" t="s">
        <v>5590</v>
      </c>
      <c r="AO386" t="s">
        <v>5590</v>
      </c>
      <c r="AP386" s="7">
        <v>2988.56</v>
      </c>
      <c r="AQ386" t="s">
        <v>5590</v>
      </c>
      <c r="AR386" s="10" t="s">
        <v>5590</v>
      </c>
    </row>
    <row r="387" spans="1:44" ht="16" x14ac:dyDescent="0.2">
      <c r="A387" s="2">
        <v>45138</v>
      </c>
      <c r="B387" t="s">
        <v>204</v>
      </c>
      <c r="C387" s="7">
        <v>700.51</v>
      </c>
      <c r="D387" t="s">
        <v>104</v>
      </c>
      <c r="E387">
        <v>2555</v>
      </c>
      <c r="F387">
        <v>1730</v>
      </c>
      <c r="G387">
        <v>2592</v>
      </c>
      <c r="H387" t="s">
        <v>1936</v>
      </c>
      <c r="J387" t="s">
        <v>5588</v>
      </c>
      <c r="L387" t="s">
        <v>49</v>
      </c>
      <c r="M387" t="s">
        <v>50</v>
      </c>
      <c r="N387" t="s">
        <v>51</v>
      </c>
      <c r="O387" t="s">
        <v>52</v>
      </c>
      <c r="P387" t="s">
        <v>203</v>
      </c>
      <c r="R387" t="s">
        <v>66</v>
      </c>
      <c r="S387" t="s">
        <v>5607</v>
      </c>
      <c r="U387" s="8" t="s">
        <v>5590</v>
      </c>
      <c r="V387" s="9">
        <v>-700.51</v>
      </c>
      <c r="X387" s="8" t="s">
        <v>5590</v>
      </c>
      <c r="Y387" t="s">
        <v>5590</v>
      </c>
      <c r="Z387" s="10" t="s">
        <v>5590</v>
      </c>
      <c r="AB387" s="8" t="s">
        <v>5590</v>
      </c>
      <c r="AC387" t="s">
        <v>5590</v>
      </c>
      <c r="AD387" s="7">
        <v>700.51</v>
      </c>
      <c r="AE387" s="10" t="s">
        <v>5590</v>
      </c>
      <c r="AG387" s="8" t="s">
        <v>5590</v>
      </c>
      <c r="AH387" t="s">
        <v>5590</v>
      </c>
      <c r="AI387" s="10" t="s">
        <v>5590</v>
      </c>
      <c r="AK387" s="8" t="s">
        <v>5590</v>
      </c>
      <c r="AL387" t="s">
        <v>5590</v>
      </c>
      <c r="AM387" t="s">
        <v>5590</v>
      </c>
      <c r="AN387" t="s">
        <v>5590</v>
      </c>
      <c r="AO387" t="s">
        <v>5590</v>
      </c>
      <c r="AP387" s="7">
        <v>700.51</v>
      </c>
      <c r="AQ387" t="s">
        <v>5590</v>
      </c>
      <c r="AR387" s="10" t="s">
        <v>5590</v>
      </c>
    </row>
    <row r="388" spans="1:44" ht="16" x14ac:dyDescent="0.2">
      <c r="A388" s="2">
        <v>45138</v>
      </c>
      <c r="B388" t="s">
        <v>204</v>
      </c>
      <c r="C388" s="7">
        <v>667.53</v>
      </c>
      <c r="D388" t="s">
        <v>104</v>
      </c>
      <c r="E388">
        <v>2555</v>
      </c>
      <c r="F388">
        <v>1730</v>
      </c>
      <c r="G388">
        <v>2593</v>
      </c>
      <c r="H388" t="s">
        <v>1934</v>
      </c>
      <c r="J388" t="s">
        <v>5588</v>
      </c>
      <c r="L388" t="s">
        <v>49</v>
      </c>
      <c r="M388" t="s">
        <v>50</v>
      </c>
      <c r="N388" t="s">
        <v>51</v>
      </c>
      <c r="O388" t="s">
        <v>52</v>
      </c>
      <c r="P388" t="s">
        <v>203</v>
      </c>
      <c r="R388" t="s">
        <v>66</v>
      </c>
      <c r="S388" t="s">
        <v>5607</v>
      </c>
      <c r="U388" s="8" t="s">
        <v>5590</v>
      </c>
      <c r="V388" s="9">
        <v>-667.53</v>
      </c>
      <c r="X388" s="8" t="s">
        <v>5590</v>
      </c>
      <c r="Y388" t="s">
        <v>5590</v>
      </c>
      <c r="Z388" s="10" t="s">
        <v>5590</v>
      </c>
      <c r="AB388" s="8" t="s">
        <v>5590</v>
      </c>
      <c r="AC388" t="s">
        <v>5590</v>
      </c>
      <c r="AD388" s="7">
        <v>667.53</v>
      </c>
      <c r="AE388" s="10" t="s">
        <v>5590</v>
      </c>
      <c r="AG388" s="8" t="s">
        <v>5590</v>
      </c>
      <c r="AH388" t="s">
        <v>5590</v>
      </c>
      <c r="AI388" s="10" t="s">
        <v>5590</v>
      </c>
      <c r="AK388" s="8" t="s">
        <v>5590</v>
      </c>
      <c r="AL388" t="s">
        <v>5590</v>
      </c>
      <c r="AM388" t="s">
        <v>5590</v>
      </c>
      <c r="AN388" t="s">
        <v>5590</v>
      </c>
      <c r="AO388" t="s">
        <v>5590</v>
      </c>
      <c r="AP388" s="7">
        <v>667.53</v>
      </c>
      <c r="AQ388" t="s">
        <v>5590</v>
      </c>
      <c r="AR388" s="10" t="s">
        <v>5590</v>
      </c>
    </row>
    <row r="389" spans="1:44" ht="16" x14ac:dyDescent="0.2">
      <c r="A389" s="2">
        <v>45138</v>
      </c>
      <c r="B389" t="s">
        <v>204</v>
      </c>
      <c r="C389" s="7">
        <v>515.27</v>
      </c>
      <c r="D389" t="s">
        <v>104</v>
      </c>
      <c r="E389">
        <v>2555</v>
      </c>
      <c r="F389">
        <v>1730</v>
      </c>
      <c r="G389">
        <v>2594</v>
      </c>
      <c r="H389" t="s">
        <v>1935</v>
      </c>
      <c r="J389" t="s">
        <v>5588</v>
      </c>
      <c r="L389" t="s">
        <v>49</v>
      </c>
      <c r="M389" t="s">
        <v>50</v>
      </c>
      <c r="N389" t="s">
        <v>51</v>
      </c>
      <c r="O389" t="s">
        <v>52</v>
      </c>
      <c r="P389" t="s">
        <v>203</v>
      </c>
      <c r="R389" t="s">
        <v>66</v>
      </c>
      <c r="S389" t="s">
        <v>5607</v>
      </c>
      <c r="U389" s="8" t="s">
        <v>5590</v>
      </c>
      <c r="V389" s="9">
        <v>-515.27</v>
      </c>
      <c r="X389" s="8" t="s">
        <v>5590</v>
      </c>
      <c r="Y389" t="s">
        <v>5590</v>
      </c>
      <c r="Z389" s="10" t="s">
        <v>5590</v>
      </c>
      <c r="AB389" s="8" t="s">
        <v>5590</v>
      </c>
      <c r="AC389" t="s">
        <v>5590</v>
      </c>
      <c r="AD389" s="7">
        <v>515.27</v>
      </c>
      <c r="AE389" s="10" t="s">
        <v>5590</v>
      </c>
      <c r="AG389" s="8" t="s">
        <v>5590</v>
      </c>
      <c r="AH389" t="s">
        <v>5590</v>
      </c>
      <c r="AI389" s="10" t="s">
        <v>5590</v>
      </c>
      <c r="AK389" s="8" t="s">
        <v>5590</v>
      </c>
      <c r="AL389" t="s">
        <v>5590</v>
      </c>
      <c r="AM389" t="s">
        <v>5590</v>
      </c>
      <c r="AN389" t="s">
        <v>5590</v>
      </c>
      <c r="AO389" t="s">
        <v>5590</v>
      </c>
      <c r="AP389" s="7">
        <v>515.27</v>
      </c>
      <c r="AQ389" t="s">
        <v>5590</v>
      </c>
      <c r="AR389" s="10" t="s">
        <v>5590</v>
      </c>
    </row>
    <row r="390" spans="1:44" ht="16" x14ac:dyDescent="0.2">
      <c r="A390" s="2">
        <v>45138</v>
      </c>
      <c r="B390" t="s">
        <v>206</v>
      </c>
      <c r="C390" s="7">
        <v>1650.22</v>
      </c>
      <c r="D390" t="s">
        <v>104</v>
      </c>
      <c r="E390">
        <v>6700</v>
      </c>
      <c r="F390">
        <v>1730</v>
      </c>
      <c r="G390">
        <v>2584</v>
      </c>
      <c r="H390" t="s">
        <v>967</v>
      </c>
      <c r="J390" t="s">
        <v>5588</v>
      </c>
      <c r="L390" t="s">
        <v>49</v>
      </c>
      <c r="M390" t="s">
        <v>50</v>
      </c>
      <c r="N390" t="s">
        <v>799</v>
      </c>
      <c r="O390" t="s">
        <v>52</v>
      </c>
      <c r="P390" t="s">
        <v>203</v>
      </c>
      <c r="R390" t="s">
        <v>66</v>
      </c>
      <c r="S390" t="s">
        <v>5607</v>
      </c>
      <c r="U390" s="8" t="s">
        <v>5590</v>
      </c>
      <c r="V390" s="9">
        <v>-1650.22</v>
      </c>
      <c r="X390" s="8" t="s">
        <v>5590</v>
      </c>
      <c r="Y390" t="s">
        <v>5590</v>
      </c>
      <c r="Z390" s="10" t="s">
        <v>5590</v>
      </c>
      <c r="AB390" s="8" t="s">
        <v>5590</v>
      </c>
      <c r="AC390" t="s">
        <v>5590</v>
      </c>
      <c r="AD390" t="s">
        <v>5590</v>
      </c>
      <c r="AE390" s="10" t="s">
        <v>5590</v>
      </c>
      <c r="AG390" s="11">
        <v>1650.22</v>
      </c>
      <c r="AH390" t="s">
        <v>5590</v>
      </c>
      <c r="AI390" s="10" t="s">
        <v>5590</v>
      </c>
      <c r="AK390" s="8" t="s">
        <v>5590</v>
      </c>
      <c r="AL390" s="7">
        <v>1650.22</v>
      </c>
      <c r="AM390" t="s">
        <v>5590</v>
      </c>
      <c r="AN390" t="s">
        <v>5590</v>
      </c>
      <c r="AO390" t="s">
        <v>5590</v>
      </c>
      <c r="AP390" t="s">
        <v>5590</v>
      </c>
      <c r="AQ390" t="s">
        <v>5590</v>
      </c>
      <c r="AR390" s="10" t="s">
        <v>5590</v>
      </c>
    </row>
    <row r="391" spans="1:44" ht="16" x14ac:dyDescent="0.2">
      <c r="A391" s="2">
        <v>45138</v>
      </c>
      <c r="B391" t="s">
        <v>2722</v>
      </c>
      <c r="C391" s="7">
        <v>27.5</v>
      </c>
      <c r="D391" t="s">
        <v>104</v>
      </c>
      <c r="E391">
        <v>6700</v>
      </c>
      <c r="F391">
        <v>1730</v>
      </c>
      <c r="G391">
        <v>3741</v>
      </c>
      <c r="H391" t="s">
        <v>970</v>
      </c>
      <c r="J391" t="s">
        <v>5588</v>
      </c>
      <c r="L391" t="s">
        <v>49</v>
      </c>
      <c r="M391" t="s">
        <v>50</v>
      </c>
      <c r="N391" t="s">
        <v>799</v>
      </c>
      <c r="O391" t="s">
        <v>52</v>
      </c>
      <c r="P391" t="s">
        <v>203</v>
      </c>
      <c r="R391" t="s">
        <v>66</v>
      </c>
      <c r="S391" t="s">
        <v>5607</v>
      </c>
      <c r="U391" s="8" t="s">
        <v>5590</v>
      </c>
      <c r="V391" s="9">
        <v>-27.5</v>
      </c>
      <c r="X391" s="8" t="s">
        <v>5590</v>
      </c>
      <c r="Y391" t="s">
        <v>5590</v>
      </c>
      <c r="Z391" s="10" t="s">
        <v>5590</v>
      </c>
      <c r="AB391" s="8" t="s">
        <v>5590</v>
      </c>
      <c r="AC391" t="s">
        <v>5590</v>
      </c>
      <c r="AD391" t="s">
        <v>5590</v>
      </c>
      <c r="AE391" s="10" t="s">
        <v>5590</v>
      </c>
      <c r="AG391" s="11">
        <v>27.5</v>
      </c>
      <c r="AH391" t="s">
        <v>5590</v>
      </c>
      <c r="AI391" s="10" t="s">
        <v>5590</v>
      </c>
      <c r="AK391" s="8" t="s">
        <v>5590</v>
      </c>
      <c r="AL391" s="7">
        <v>27.5</v>
      </c>
      <c r="AM391" t="s">
        <v>5590</v>
      </c>
      <c r="AN391" t="s">
        <v>5590</v>
      </c>
      <c r="AO391" t="s">
        <v>5590</v>
      </c>
      <c r="AP391" t="s">
        <v>5590</v>
      </c>
      <c r="AQ391" t="s">
        <v>5590</v>
      </c>
      <c r="AR391" s="10" t="s">
        <v>5590</v>
      </c>
    </row>
    <row r="392" spans="1:44" ht="16" x14ac:dyDescent="0.2">
      <c r="A392" s="2">
        <v>45138</v>
      </c>
      <c r="B392" t="s">
        <v>1699</v>
      </c>
      <c r="C392" s="7">
        <v>583.54999999999995</v>
      </c>
      <c r="D392" t="s">
        <v>104</v>
      </c>
      <c r="E392">
        <v>6700</v>
      </c>
      <c r="F392">
        <v>1730</v>
      </c>
      <c r="G392">
        <v>3742</v>
      </c>
      <c r="H392" t="s">
        <v>970</v>
      </c>
      <c r="J392" t="s">
        <v>5588</v>
      </c>
      <c r="L392" t="s">
        <v>49</v>
      </c>
      <c r="M392" t="s">
        <v>50</v>
      </c>
      <c r="N392" t="s">
        <v>799</v>
      </c>
      <c r="O392" t="s">
        <v>52</v>
      </c>
      <c r="P392" t="s">
        <v>203</v>
      </c>
      <c r="R392" t="s">
        <v>66</v>
      </c>
      <c r="S392" t="s">
        <v>5607</v>
      </c>
      <c r="U392" s="8" t="s">
        <v>5590</v>
      </c>
      <c r="V392" s="9">
        <v>-583.54999999999995</v>
      </c>
      <c r="X392" s="8" t="s">
        <v>5590</v>
      </c>
      <c r="Y392" t="s">
        <v>5590</v>
      </c>
      <c r="Z392" s="10" t="s">
        <v>5590</v>
      </c>
      <c r="AB392" s="8" t="s">
        <v>5590</v>
      </c>
      <c r="AC392" t="s">
        <v>5590</v>
      </c>
      <c r="AD392" t="s">
        <v>5590</v>
      </c>
      <c r="AE392" s="10" t="s">
        <v>5590</v>
      </c>
      <c r="AG392" s="11">
        <v>583.54999999999995</v>
      </c>
      <c r="AH392" t="s">
        <v>5590</v>
      </c>
      <c r="AI392" s="10" t="s">
        <v>5590</v>
      </c>
      <c r="AK392" s="8" t="s">
        <v>5590</v>
      </c>
      <c r="AL392" s="7">
        <v>583.54999999999995</v>
      </c>
      <c r="AM392" t="s">
        <v>5590</v>
      </c>
      <c r="AN392" t="s">
        <v>5590</v>
      </c>
      <c r="AO392" t="s">
        <v>5590</v>
      </c>
      <c r="AP392" t="s">
        <v>5590</v>
      </c>
      <c r="AQ392" t="s">
        <v>5590</v>
      </c>
      <c r="AR392" s="10" t="s">
        <v>5590</v>
      </c>
    </row>
    <row r="393" spans="1:44" ht="16" x14ac:dyDescent="0.2">
      <c r="A393" s="2">
        <v>45138</v>
      </c>
      <c r="B393" t="s">
        <v>204</v>
      </c>
      <c r="C393" s="7">
        <v>136.79</v>
      </c>
      <c r="D393" t="s">
        <v>104</v>
      </c>
      <c r="E393">
        <v>6750</v>
      </c>
      <c r="F393">
        <v>1730</v>
      </c>
      <c r="G393">
        <v>2590</v>
      </c>
      <c r="H393" t="s">
        <v>970</v>
      </c>
      <c r="J393" t="s">
        <v>5588</v>
      </c>
      <c r="L393" t="s">
        <v>49</v>
      </c>
      <c r="M393" t="s">
        <v>50</v>
      </c>
      <c r="N393" t="s">
        <v>799</v>
      </c>
      <c r="O393" t="s">
        <v>52</v>
      </c>
      <c r="P393" t="s">
        <v>203</v>
      </c>
      <c r="R393" t="s">
        <v>66</v>
      </c>
      <c r="S393" t="s">
        <v>5607</v>
      </c>
      <c r="U393" s="8" t="s">
        <v>5590</v>
      </c>
      <c r="V393" s="9">
        <v>-136.79</v>
      </c>
      <c r="X393" s="8" t="s">
        <v>5590</v>
      </c>
      <c r="Y393" t="s">
        <v>5590</v>
      </c>
      <c r="Z393" s="10" t="s">
        <v>5590</v>
      </c>
      <c r="AB393" s="8" t="s">
        <v>5590</v>
      </c>
      <c r="AC393" t="s">
        <v>5590</v>
      </c>
      <c r="AD393" t="s">
        <v>5590</v>
      </c>
      <c r="AE393" s="10" t="s">
        <v>5590</v>
      </c>
      <c r="AG393" s="8" t="s">
        <v>5590</v>
      </c>
      <c r="AH393" s="7">
        <v>136.79</v>
      </c>
      <c r="AI393" s="10" t="s">
        <v>5590</v>
      </c>
      <c r="AK393" s="8" t="s">
        <v>5590</v>
      </c>
      <c r="AL393" s="7">
        <v>136.79</v>
      </c>
      <c r="AM393" t="s">
        <v>5590</v>
      </c>
      <c r="AN393" t="s">
        <v>5590</v>
      </c>
      <c r="AO393" t="s">
        <v>5590</v>
      </c>
      <c r="AP393" t="s">
        <v>5590</v>
      </c>
      <c r="AQ393" t="s">
        <v>5590</v>
      </c>
      <c r="AR393" s="10" t="s">
        <v>5590</v>
      </c>
    </row>
    <row r="394" spans="1:44" ht="16" x14ac:dyDescent="0.2">
      <c r="A394" s="2">
        <v>45138</v>
      </c>
      <c r="B394" t="s">
        <v>204</v>
      </c>
      <c r="C394" s="7">
        <v>372.42</v>
      </c>
      <c r="D394" t="s">
        <v>104</v>
      </c>
      <c r="E394">
        <v>6750</v>
      </c>
      <c r="F394">
        <v>1730</v>
      </c>
      <c r="G394">
        <v>2591</v>
      </c>
      <c r="H394" t="s">
        <v>967</v>
      </c>
      <c r="J394" t="s">
        <v>5588</v>
      </c>
      <c r="L394" t="s">
        <v>49</v>
      </c>
      <c r="M394" t="s">
        <v>50</v>
      </c>
      <c r="N394" t="s">
        <v>799</v>
      </c>
      <c r="O394" t="s">
        <v>52</v>
      </c>
      <c r="P394" t="s">
        <v>203</v>
      </c>
      <c r="R394" t="s">
        <v>66</v>
      </c>
      <c r="S394" t="s">
        <v>5607</v>
      </c>
      <c r="U394" s="8" t="s">
        <v>5590</v>
      </c>
      <c r="V394" s="9">
        <v>-372.42</v>
      </c>
      <c r="X394" s="8" t="s">
        <v>5590</v>
      </c>
      <c r="Y394" t="s">
        <v>5590</v>
      </c>
      <c r="Z394" s="10" t="s">
        <v>5590</v>
      </c>
      <c r="AB394" s="8" t="s">
        <v>5590</v>
      </c>
      <c r="AC394" t="s">
        <v>5590</v>
      </c>
      <c r="AD394" t="s">
        <v>5590</v>
      </c>
      <c r="AE394" s="10" t="s">
        <v>5590</v>
      </c>
      <c r="AG394" s="8" t="s">
        <v>5590</v>
      </c>
      <c r="AH394" s="7">
        <v>372.42</v>
      </c>
      <c r="AI394" s="10" t="s">
        <v>5590</v>
      </c>
      <c r="AK394" s="8" t="s">
        <v>5590</v>
      </c>
      <c r="AL394" s="7">
        <v>372.42</v>
      </c>
      <c r="AM394" t="s">
        <v>5590</v>
      </c>
      <c r="AN394" t="s">
        <v>5590</v>
      </c>
      <c r="AO394" t="s">
        <v>5590</v>
      </c>
      <c r="AP394" t="s">
        <v>5590</v>
      </c>
      <c r="AQ394" t="s">
        <v>5590</v>
      </c>
      <c r="AR394" s="10" t="s">
        <v>5590</v>
      </c>
    </row>
    <row r="395" spans="1:44" ht="16" x14ac:dyDescent="0.2">
      <c r="A395" s="2">
        <v>45153</v>
      </c>
      <c r="B395" t="s">
        <v>215</v>
      </c>
      <c r="C395" s="7">
        <v>1671.22</v>
      </c>
      <c r="D395" t="s">
        <v>48</v>
      </c>
      <c r="E395">
        <v>1700</v>
      </c>
      <c r="F395">
        <v>940</v>
      </c>
      <c r="G395">
        <v>2527</v>
      </c>
      <c r="I395" t="s">
        <v>2760</v>
      </c>
      <c r="J395" t="s">
        <v>2761</v>
      </c>
      <c r="K395" t="s">
        <v>2760</v>
      </c>
      <c r="L395" t="s">
        <v>52</v>
      </c>
      <c r="M395" t="s">
        <v>203</v>
      </c>
      <c r="O395" t="s">
        <v>52</v>
      </c>
      <c r="P395" t="s">
        <v>53</v>
      </c>
      <c r="R395" t="s">
        <v>66</v>
      </c>
      <c r="S395" t="s">
        <v>5607</v>
      </c>
      <c r="U395" s="8" t="s">
        <v>5590</v>
      </c>
      <c r="V395" s="10" t="s">
        <v>5590</v>
      </c>
      <c r="X395" s="11">
        <v>1671.22</v>
      </c>
      <c r="Y395" t="s">
        <v>5590</v>
      </c>
      <c r="Z395" s="10" t="s">
        <v>5590</v>
      </c>
      <c r="AB395" s="8" t="s">
        <v>5590</v>
      </c>
      <c r="AC395" t="s">
        <v>5590</v>
      </c>
      <c r="AD395" t="s">
        <v>5590</v>
      </c>
      <c r="AE395" s="10" t="s">
        <v>5590</v>
      </c>
      <c r="AG395" s="8" t="s">
        <v>5590</v>
      </c>
      <c r="AH395" t="s">
        <v>5590</v>
      </c>
      <c r="AI395" s="10" t="s">
        <v>5590</v>
      </c>
      <c r="AK395" s="8" t="s">
        <v>5590</v>
      </c>
      <c r="AL395" t="s">
        <v>5590</v>
      </c>
      <c r="AM395" t="s">
        <v>5590</v>
      </c>
      <c r="AN395" t="s">
        <v>5590</v>
      </c>
      <c r="AO395" t="s">
        <v>5590</v>
      </c>
      <c r="AP395" t="s">
        <v>5590</v>
      </c>
      <c r="AQ395" t="s">
        <v>5590</v>
      </c>
      <c r="AR395" s="10" t="s">
        <v>5590</v>
      </c>
    </row>
    <row r="396" spans="1:44" ht="16" x14ac:dyDescent="0.2">
      <c r="B396" t="s">
        <v>5591</v>
      </c>
      <c r="U396" s="11">
        <f>SUM(U375:U395)</f>
        <v>0</v>
      </c>
      <c r="V396" s="9">
        <f>SUM(V375:V395)</f>
        <v>-8.5265128291212022E-13</v>
      </c>
      <c r="X396" s="11">
        <f>SUM(X375:X395)</f>
        <v>0</v>
      </c>
      <c r="Y396" s="12">
        <f>SUM(Y375:Y395)</f>
        <v>-986.98999999999955</v>
      </c>
      <c r="Z396" s="9">
        <f>SUM(Z375:Z395)</f>
        <v>-6867.42</v>
      </c>
      <c r="AB396" s="11">
        <f>SUM(AB375:AB395)</f>
        <v>0</v>
      </c>
      <c r="AC396" s="12">
        <f>SUM(AC375:AC395)</f>
        <v>8358.02</v>
      </c>
      <c r="AD396" s="12">
        <f>SUM(AD375:AD395)</f>
        <v>1883.31</v>
      </c>
      <c r="AE396" s="9">
        <f>SUM(AE375:AE395)</f>
        <v>0</v>
      </c>
      <c r="AG396" s="11">
        <f>SUM(AG375:AG395)</f>
        <v>2261.27</v>
      </c>
      <c r="AH396" s="12">
        <f>SUM(AH375:AH395)</f>
        <v>509.21000000000004</v>
      </c>
      <c r="AI396" s="9">
        <f>SUM(AI375:AI395)</f>
        <v>0</v>
      </c>
      <c r="AK396" s="11">
        <f t="shared" ref="AK396:AR396" si="17">SUM(AK375:AK395)</f>
        <v>0</v>
      </c>
      <c r="AL396" s="12">
        <f t="shared" si="17"/>
        <v>2770.48</v>
      </c>
      <c r="AM396" s="12">
        <f t="shared" si="17"/>
        <v>0</v>
      </c>
      <c r="AN396" s="12">
        <f t="shared" si="17"/>
        <v>0</v>
      </c>
      <c r="AO396" s="12">
        <f t="shared" si="17"/>
        <v>0</v>
      </c>
      <c r="AP396" s="12">
        <f t="shared" si="17"/>
        <v>10241.330000000002</v>
      </c>
      <c r="AQ396" s="12">
        <f t="shared" si="17"/>
        <v>0</v>
      </c>
      <c r="AR396" s="9">
        <f t="shared" si="17"/>
        <v>0</v>
      </c>
    </row>
    <row r="397" spans="1:44" ht="16" x14ac:dyDescent="0.2">
      <c r="B397" s="3" t="s">
        <v>5592</v>
      </c>
      <c r="U397" s="13">
        <f>U396+U373</f>
        <v>0</v>
      </c>
      <c r="V397" s="14">
        <f>V396+V373</f>
        <v>-5.8548721426632255E-12</v>
      </c>
      <c r="X397" s="13">
        <f>X396+X373</f>
        <v>0</v>
      </c>
      <c r="Y397" s="15">
        <f>Y396+Y373</f>
        <v>-986.98999999999864</v>
      </c>
      <c r="Z397" s="14">
        <f>Z396+Z373</f>
        <v>-6867.42</v>
      </c>
      <c r="AB397" s="8"/>
      <c r="AE397" s="10"/>
      <c r="AG397" s="8"/>
      <c r="AI397" s="10"/>
      <c r="AK397" s="8"/>
      <c r="AR397" s="10"/>
    </row>
    <row r="398" spans="1:44" x14ac:dyDescent="0.2">
      <c r="U398" s="8"/>
      <c r="V398" s="10"/>
      <c r="X398" s="8"/>
      <c r="Z398" s="10"/>
      <c r="AB398" s="8"/>
      <c r="AE398" s="10"/>
      <c r="AG398" s="8"/>
      <c r="AI398" s="10"/>
      <c r="AK398" s="8"/>
      <c r="AR398" s="10"/>
    </row>
    <row r="399" spans="1:44" ht="16" x14ac:dyDescent="0.2">
      <c r="A399" s="2">
        <v>45147</v>
      </c>
      <c r="B399" t="s">
        <v>2736</v>
      </c>
      <c r="C399" s="7">
        <v>6867.42</v>
      </c>
      <c r="D399" t="s">
        <v>48</v>
      </c>
      <c r="E399">
        <v>1712</v>
      </c>
      <c r="F399">
        <v>940</v>
      </c>
      <c r="G399">
        <v>2529</v>
      </c>
      <c r="I399" t="s">
        <v>2738</v>
      </c>
      <c r="J399" t="s">
        <v>2739</v>
      </c>
      <c r="K399" t="s">
        <v>2738</v>
      </c>
      <c r="L399" t="s">
        <v>52</v>
      </c>
      <c r="M399" t="s">
        <v>203</v>
      </c>
      <c r="O399" t="s">
        <v>52</v>
      </c>
      <c r="P399" t="s">
        <v>53</v>
      </c>
      <c r="R399" t="s">
        <v>66</v>
      </c>
      <c r="S399" t="s">
        <v>5608</v>
      </c>
      <c r="U399" s="8" t="s">
        <v>5590</v>
      </c>
      <c r="V399" s="10" t="s">
        <v>5590</v>
      </c>
      <c r="X399" s="8" t="s">
        <v>5590</v>
      </c>
      <c r="Y399" t="s">
        <v>5590</v>
      </c>
      <c r="Z399" s="9">
        <v>6867.42</v>
      </c>
      <c r="AB399" s="8" t="s">
        <v>5590</v>
      </c>
      <c r="AC399" t="s">
        <v>5590</v>
      </c>
      <c r="AD399" t="s">
        <v>5590</v>
      </c>
      <c r="AE399" s="10" t="s">
        <v>5590</v>
      </c>
      <c r="AG399" s="8" t="s">
        <v>5590</v>
      </c>
      <c r="AH399" t="s">
        <v>5590</v>
      </c>
      <c r="AI399" s="10" t="s">
        <v>5590</v>
      </c>
      <c r="AK399" s="8" t="s">
        <v>5590</v>
      </c>
      <c r="AL399" t="s">
        <v>5590</v>
      </c>
      <c r="AM399" t="s">
        <v>5590</v>
      </c>
      <c r="AN399" t="s">
        <v>5590</v>
      </c>
      <c r="AO399" t="s">
        <v>5590</v>
      </c>
      <c r="AP399" t="s">
        <v>5590</v>
      </c>
      <c r="AQ399" t="s">
        <v>5590</v>
      </c>
      <c r="AR399" s="10" t="s">
        <v>5590</v>
      </c>
    </row>
    <row r="400" spans="1:44" ht="16" x14ac:dyDescent="0.2">
      <c r="A400" s="2">
        <v>45167</v>
      </c>
      <c r="B400" t="s">
        <v>256</v>
      </c>
      <c r="C400" s="7">
        <v>2537.0300000000002</v>
      </c>
      <c r="D400" t="s">
        <v>48</v>
      </c>
      <c r="E400">
        <v>1705</v>
      </c>
      <c r="F400">
        <v>940</v>
      </c>
      <c r="G400">
        <v>2549</v>
      </c>
      <c r="I400" t="s">
        <v>2811</v>
      </c>
      <c r="J400" t="s">
        <v>2812</v>
      </c>
      <c r="K400" t="s">
        <v>2811</v>
      </c>
      <c r="L400" t="s">
        <v>52</v>
      </c>
      <c r="M400" t="s">
        <v>203</v>
      </c>
      <c r="O400" t="s">
        <v>52</v>
      </c>
      <c r="P400" t="s">
        <v>53</v>
      </c>
      <c r="R400" t="s">
        <v>66</v>
      </c>
      <c r="S400" t="s">
        <v>5608</v>
      </c>
      <c r="U400" s="8" t="s">
        <v>5590</v>
      </c>
      <c r="V400" s="10" t="s">
        <v>5590</v>
      </c>
      <c r="X400" s="8" t="s">
        <v>5590</v>
      </c>
      <c r="Y400" s="7">
        <v>2537.0300000000002</v>
      </c>
      <c r="Z400" s="10" t="s">
        <v>5590</v>
      </c>
      <c r="AB400" s="8" t="s">
        <v>5590</v>
      </c>
      <c r="AC400" t="s">
        <v>5590</v>
      </c>
      <c r="AD400" t="s">
        <v>5590</v>
      </c>
      <c r="AE400" s="10" t="s">
        <v>5590</v>
      </c>
      <c r="AG400" s="8" t="s">
        <v>5590</v>
      </c>
      <c r="AH400" t="s">
        <v>5590</v>
      </c>
      <c r="AI400" s="10" t="s">
        <v>5590</v>
      </c>
      <c r="AK400" s="8" t="s">
        <v>5590</v>
      </c>
      <c r="AL400" t="s">
        <v>5590</v>
      </c>
      <c r="AM400" t="s">
        <v>5590</v>
      </c>
      <c r="AN400" t="s">
        <v>5590</v>
      </c>
      <c r="AO400" t="s">
        <v>5590</v>
      </c>
      <c r="AP400" t="s">
        <v>5590</v>
      </c>
      <c r="AQ400" t="s">
        <v>5590</v>
      </c>
      <c r="AR400" s="10" t="s">
        <v>5590</v>
      </c>
    </row>
    <row r="401" spans="1:44" ht="16" x14ac:dyDescent="0.2">
      <c r="A401" s="2">
        <v>45167</v>
      </c>
      <c r="B401" t="s">
        <v>582</v>
      </c>
      <c r="C401" s="7">
        <v>964.27</v>
      </c>
      <c r="D401" t="s">
        <v>48</v>
      </c>
      <c r="E401">
        <v>1705</v>
      </c>
      <c r="F401">
        <v>940</v>
      </c>
      <c r="G401">
        <v>2550</v>
      </c>
      <c r="I401" t="s">
        <v>2814</v>
      </c>
      <c r="J401" t="s">
        <v>2815</v>
      </c>
      <c r="K401" t="s">
        <v>2814</v>
      </c>
      <c r="L401" t="s">
        <v>52</v>
      </c>
      <c r="M401" t="s">
        <v>203</v>
      </c>
      <c r="O401" t="s">
        <v>52</v>
      </c>
      <c r="P401" t="s">
        <v>53</v>
      </c>
      <c r="R401" t="s">
        <v>66</v>
      </c>
      <c r="S401" t="s">
        <v>5608</v>
      </c>
      <c r="U401" s="8" t="s">
        <v>5590</v>
      </c>
      <c r="V401" s="10" t="s">
        <v>5590</v>
      </c>
      <c r="X401" s="8" t="s">
        <v>5590</v>
      </c>
      <c r="Y401" s="7">
        <v>964.27</v>
      </c>
      <c r="Z401" s="10" t="s">
        <v>5590</v>
      </c>
      <c r="AB401" s="8" t="s">
        <v>5590</v>
      </c>
      <c r="AC401" t="s">
        <v>5590</v>
      </c>
      <c r="AD401" t="s">
        <v>5590</v>
      </c>
      <c r="AE401" s="10" t="s">
        <v>5590</v>
      </c>
      <c r="AG401" s="8" t="s">
        <v>5590</v>
      </c>
      <c r="AH401" t="s">
        <v>5590</v>
      </c>
      <c r="AI401" s="10" t="s">
        <v>5590</v>
      </c>
      <c r="AK401" s="8" t="s">
        <v>5590</v>
      </c>
      <c r="AL401" t="s">
        <v>5590</v>
      </c>
      <c r="AM401" t="s">
        <v>5590</v>
      </c>
      <c r="AN401" t="s">
        <v>5590</v>
      </c>
      <c r="AO401" t="s">
        <v>5590</v>
      </c>
      <c r="AP401" t="s">
        <v>5590</v>
      </c>
      <c r="AQ401" t="s">
        <v>5590</v>
      </c>
      <c r="AR401" s="10" t="s">
        <v>5590</v>
      </c>
    </row>
    <row r="402" spans="1:44" ht="16" x14ac:dyDescent="0.2">
      <c r="A402" s="2">
        <v>45169</v>
      </c>
      <c r="B402" t="s">
        <v>256</v>
      </c>
      <c r="C402" s="7">
        <v>1016.36</v>
      </c>
      <c r="D402" t="s">
        <v>48</v>
      </c>
      <c r="E402">
        <v>1705</v>
      </c>
      <c r="F402">
        <v>940</v>
      </c>
      <c r="G402">
        <v>2560</v>
      </c>
      <c r="I402" t="s">
        <v>2824</v>
      </c>
      <c r="J402" t="s">
        <v>2825</v>
      </c>
      <c r="K402" t="s">
        <v>2824</v>
      </c>
      <c r="L402" t="s">
        <v>52</v>
      </c>
      <c r="M402" t="s">
        <v>203</v>
      </c>
      <c r="O402" t="s">
        <v>52</v>
      </c>
      <c r="P402" t="s">
        <v>53</v>
      </c>
      <c r="R402" t="s">
        <v>66</v>
      </c>
      <c r="S402" t="s">
        <v>5608</v>
      </c>
      <c r="U402" s="8" t="s">
        <v>5590</v>
      </c>
      <c r="V402" s="10" t="s">
        <v>5590</v>
      </c>
      <c r="X402" s="8" t="s">
        <v>5590</v>
      </c>
      <c r="Y402" s="7">
        <v>1016.36</v>
      </c>
      <c r="Z402" s="10" t="s">
        <v>5590</v>
      </c>
      <c r="AB402" s="8" t="s">
        <v>5590</v>
      </c>
      <c r="AC402" t="s">
        <v>5590</v>
      </c>
      <c r="AD402" t="s">
        <v>5590</v>
      </c>
      <c r="AE402" s="10" t="s">
        <v>5590</v>
      </c>
      <c r="AG402" s="8" t="s">
        <v>5590</v>
      </c>
      <c r="AH402" t="s">
        <v>5590</v>
      </c>
      <c r="AI402" s="10" t="s">
        <v>5590</v>
      </c>
      <c r="AK402" s="8" t="s">
        <v>5590</v>
      </c>
      <c r="AL402" t="s">
        <v>5590</v>
      </c>
      <c r="AM402" t="s">
        <v>5590</v>
      </c>
      <c r="AN402" t="s">
        <v>5590</v>
      </c>
      <c r="AO402" t="s">
        <v>5590</v>
      </c>
      <c r="AP402" t="s">
        <v>5590</v>
      </c>
      <c r="AQ402" t="s">
        <v>5590</v>
      </c>
      <c r="AR402" s="10" t="s">
        <v>5590</v>
      </c>
    </row>
    <row r="403" spans="1:44" ht="16" x14ac:dyDescent="0.2">
      <c r="A403" s="2">
        <v>45169</v>
      </c>
      <c r="B403" t="s">
        <v>2819</v>
      </c>
      <c r="C403" s="7">
        <v>5717.14</v>
      </c>
      <c r="D403" t="s">
        <v>48</v>
      </c>
      <c r="E403">
        <v>1712</v>
      </c>
      <c r="F403">
        <v>940</v>
      </c>
      <c r="G403">
        <v>2563</v>
      </c>
      <c r="I403" t="s">
        <v>2821</v>
      </c>
      <c r="J403" t="s">
        <v>2822</v>
      </c>
      <c r="K403" t="s">
        <v>2821</v>
      </c>
      <c r="L403" t="s">
        <v>52</v>
      </c>
      <c r="M403" t="s">
        <v>203</v>
      </c>
      <c r="O403" t="s">
        <v>52</v>
      </c>
      <c r="P403" t="s">
        <v>53</v>
      </c>
      <c r="R403" t="s">
        <v>66</v>
      </c>
      <c r="S403" t="s">
        <v>5608</v>
      </c>
      <c r="U403" s="8" t="s">
        <v>5590</v>
      </c>
      <c r="V403" s="10" t="s">
        <v>5590</v>
      </c>
      <c r="X403" s="8" t="s">
        <v>5590</v>
      </c>
      <c r="Y403" t="s">
        <v>5590</v>
      </c>
      <c r="Z403" s="9">
        <v>5717.14</v>
      </c>
      <c r="AB403" s="8" t="s">
        <v>5590</v>
      </c>
      <c r="AC403" t="s">
        <v>5590</v>
      </c>
      <c r="AD403" t="s">
        <v>5590</v>
      </c>
      <c r="AE403" s="10" t="s">
        <v>5590</v>
      </c>
      <c r="AG403" s="8" t="s">
        <v>5590</v>
      </c>
      <c r="AH403" t="s">
        <v>5590</v>
      </c>
      <c r="AI403" s="10" t="s">
        <v>5590</v>
      </c>
      <c r="AK403" s="8" t="s">
        <v>5590</v>
      </c>
      <c r="AL403" t="s">
        <v>5590</v>
      </c>
      <c r="AM403" t="s">
        <v>5590</v>
      </c>
      <c r="AN403" t="s">
        <v>5590</v>
      </c>
      <c r="AO403" t="s">
        <v>5590</v>
      </c>
      <c r="AP403" t="s">
        <v>5590</v>
      </c>
      <c r="AQ403" t="s">
        <v>5590</v>
      </c>
      <c r="AR403" s="10" t="s">
        <v>5590</v>
      </c>
    </row>
    <row r="404" spans="1:44" ht="16" x14ac:dyDescent="0.2">
      <c r="A404" s="2">
        <v>45169</v>
      </c>
      <c r="B404" t="s">
        <v>205</v>
      </c>
      <c r="C404" s="7">
        <v>725.16</v>
      </c>
      <c r="D404" t="s">
        <v>104</v>
      </c>
      <c r="E404">
        <v>1730</v>
      </c>
      <c r="F404">
        <v>1700</v>
      </c>
      <c r="G404">
        <v>2595</v>
      </c>
      <c r="J404" t="s">
        <v>5588</v>
      </c>
      <c r="L404" t="s">
        <v>52</v>
      </c>
      <c r="M404" t="s">
        <v>203</v>
      </c>
      <c r="O404" t="s">
        <v>52</v>
      </c>
      <c r="P404" t="s">
        <v>203</v>
      </c>
      <c r="R404" t="s">
        <v>66</v>
      </c>
      <c r="S404" t="s">
        <v>5608</v>
      </c>
      <c r="U404" s="8" t="s">
        <v>5590</v>
      </c>
      <c r="V404" s="9">
        <v>725.16</v>
      </c>
      <c r="X404" s="11">
        <v>-725.16</v>
      </c>
      <c r="Y404" t="s">
        <v>5590</v>
      </c>
      <c r="Z404" s="10" t="s">
        <v>5590</v>
      </c>
      <c r="AB404" s="8" t="s">
        <v>5590</v>
      </c>
      <c r="AC404" t="s">
        <v>5590</v>
      </c>
      <c r="AD404" t="s">
        <v>5590</v>
      </c>
      <c r="AE404" s="10" t="s">
        <v>5590</v>
      </c>
      <c r="AG404" s="8" t="s">
        <v>5590</v>
      </c>
      <c r="AH404" t="s">
        <v>5590</v>
      </c>
      <c r="AI404" s="10" t="s">
        <v>5590</v>
      </c>
      <c r="AK404" s="8" t="s">
        <v>5590</v>
      </c>
      <c r="AL404" t="s">
        <v>5590</v>
      </c>
      <c r="AM404" t="s">
        <v>5590</v>
      </c>
      <c r="AN404" t="s">
        <v>5590</v>
      </c>
      <c r="AO404" t="s">
        <v>5590</v>
      </c>
      <c r="AP404" t="s">
        <v>5590</v>
      </c>
      <c r="AQ404" t="s">
        <v>5590</v>
      </c>
      <c r="AR404" s="10" t="s">
        <v>5590</v>
      </c>
    </row>
    <row r="405" spans="1:44" ht="16" x14ac:dyDescent="0.2">
      <c r="A405" s="2">
        <v>45169</v>
      </c>
      <c r="B405" t="s">
        <v>370</v>
      </c>
      <c r="C405" s="7">
        <v>2209.7199999999998</v>
      </c>
      <c r="D405" t="s">
        <v>104</v>
      </c>
      <c r="E405">
        <v>1730</v>
      </c>
      <c r="F405">
        <v>1705</v>
      </c>
      <c r="G405">
        <v>2596</v>
      </c>
      <c r="J405" t="s">
        <v>5588</v>
      </c>
      <c r="L405" t="s">
        <v>52</v>
      </c>
      <c r="M405" t="s">
        <v>203</v>
      </c>
      <c r="O405" t="s">
        <v>52</v>
      </c>
      <c r="P405" t="s">
        <v>203</v>
      </c>
      <c r="R405" t="s">
        <v>66</v>
      </c>
      <c r="S405" t="s">
        <v>5608</v>
      </c>
      <c r="U405" s="8" t="s">
        <v>5590</v>
      </c>
      <c r="V405" s="9">
        <v>2209.7199999999998</v>
      </c>
      <c r="X405" s="8" t="s">
        <v>5590</v>
      </c>
      <c r="Y405" s="7">
        <v>-2209.7199999999998</v>
      </c>
      <c r="Z405" s="10" t="s">
        <v>5590</v>
      </c>
      <c r="AB405" s="8" t="s">
        <v>5590</v>
      </c>
      <c r="AC405" t="s">
        <v>5590</v>
      </c>
      <c r="AD405" t="s">
        <v>5590</v>
      </c>
      <c r="AE405" s="10" t="s">
        <v>5590</v>
      </c>
      <c r="AG405" s="8" t="s">
        <v>5590</v>
      </c>
      <c r="AH405" t="s">
        <v>5590</v>
      </c>
      <c r="AI405" s="10" t="s">
        <v>5590</v>
      </c>
      <c r="AK405" s="8" t="s">
        <v>5590</v>
      </c>
      <c r="AL405" t="s">
        <v>5590</v>
      </c>
      <c r="AM405" t="s">
        <v>5590</v>
      </c>
      <c r="AN405" t="s">
        <v>5590</v>
      </c>
      <c r="AO405" t="s">
        <v>5590</v>
      </c>
      <c r="AP405" t="s">
        <v>5590</v>
      </c>
      <c r="AQ405" t="s">
        <v>5590</v>
      </c>
      <c r="AR405" s="10" t="s">
        <v>5590</v>
      </c>
    </row>
    <row r="406" spans="1:44" ht="16" x14ac:dyDescent="0.2">
      <c r="A406" s="2">
        <v>45169</v>
      </c>
      <c r="B406" t="s">
        <v>202</v>
      </c>
      <c r="C406" s="7">
        <v>3503.47</v>
      </c>
      <c r="D406" t="s">
        <v>104</v>
      </c>
      <c r="E406">
        <v>1730</v>
      </c>
      <c r="F406">
        <v>1712</v>
      </c>
      <c r="G406">
        <v>2597</v>
      </c>
      <c r="J406" t="s">
        <v>5588</v>
      </c>
      <c r="L406" t="s">
        <v>52</v>
      </c>
      <c r="M406" t="s">
        <v>203</v>
      </c>
      <c r="O406" t="s">
        <v>52</v>
      </c>
      <c r="P406" t="s">
        <v>203</v>
      </c>
      <c r="R406" t="s">
        <v>66</v>
      </c>
      <c r="S406" t="s">
        <v>5608</v>
      </c>
      <c r="U406" s="8" t="s">
        <v>5590</v>
      </c>
      <c r="V406" s="9">
        <v>3503.47</v>
      </c>
      <c r="X406" s="8" t="s">
        <v>5590</v>
      </c>
      <c r="Y406" t="s">
        <v>5590</v>
      </c>
      <c r="Z406" s="9">
        <v>-3503.47</v>
      </c>
      <c r="AB406" s="8" t="s">
        <v>5590</v>
      </c>
      <c r="AC406" t="s">
        <v>5590</v>
      </c>
      <c r="AD406" t="s">
        <v>5590</v>
      </c>
      <c r="AE406" s="10" t="s">
        <v>5590</v>
      </c>
      <c r="AG406" s="8" t="s">
        <v>5590</v>
      </c>
      <c r="AH406" t="s">
        <v>5590</v>
      </c>
      <c r="AI406" s="10" t="s">
        <v>5590</v>
      </c>
      <c r="AK406" s="8" t="s">
        <v>5590</v>
      </c>
      <c r="AL406" t="s">
        <v>5590</v>
      </c>
      <c r="AM406" t="s">
        <v>5590</v>
      </c>
      <c r="AN406" t="s">
        <v>5590</v>
      </c>
      <c r="AO406" t="s">
        <v>5590</v>
      </c>
      <c r="AP406" t="s">
        <v>5590</v>
      </c>
      <c r="AQ406" t="s">
        <v>5590</v>
      </c>
      <c r="AR406" s="10" t="s">
        <v>5590</v>
      </c>
    </row>
    <row r="407" spans="1:44" ht="16" x14ac:dyDescent="0.2">
      <c r="A407" s="2">
        <v>45169</v>
      </c>
      <c r="B407" t="s">
        <v>205</v>
      </c>
      <c r="C407" s="7">
        <v>412.92</v>
      </c>
      <c r="D407" t="s">
        <v>104</v>
      </c>
      <c r="E407">
        <v>1730</v>
      </c>
      <c r="F407">
        <v>1700</v>
      </c>
      <c r="G407">
        <v>2947</v>
      </c>
      <c r="J407" t="s">
        <v>5588</v>
      </c>
      <c r="L407" t="s">
        <v>52</v>
      </c>
      <c r="M407" t="s">
        <v>203</v>
      </c>
      <c r="O407" t="s">
        <v>52</v>
      </c>
      <c r="P407" t="s">
        <v>203</v>
      </c>
      <c r="R407" t="s">
        <v>66</v>
      </c>
      <c r="S407" t="s">
        <v>5608</v>
      </c>
      <c r="U407" s="8" t="s">
        <v>5590</v>
      </c>
      <c r="V407" s="9">
        <v>412.92</v>
      </c>
      <c r="X407" s="11">
        <v>-412.92</v>
      </c>
      <c r="Y407" t="s">
        <v>5590</v>
      </c>
      <c r="Z407" s="10" t="s">
        <v>5590</v>
      </c>
      <c r="AB407" s="8" t="s">
        <v>5590</v>
      </c>
      <c r="AC407" t="s">
        <v>5590</v>
      </c>
      <c r="AD407" t="s">
        <v>5590</v>
      </c>
      <c r="AE407" s="10" t="s">
        <v>5590</v>
      </c>
      <c r="AG407" s="8" t="s">
        <v>5590</v>
      </c>
      <c r="AH407" t="s">
        <v>5590</v>
      </c>
      <c r="AI407" s="10" t="s">
        <v>5590</v>
      </c>
      <c r="AK407" s="8" t="s">
        <v>5590</v>
      </c>
      <c r="AL407" t="s">
        <v>5590</v>
      </c>
      <c r="AM407" t="s">
        <v>5590</v>
      </c>
      <c r="AN407" t="s">
        <v>5590</v>
      </c>
      <c r="AO407" t="s">
        <v>5590</v>
      </c>
      <c r="AP407" t="s">
        <v>5590</v>
      </c>
      <c r="AQ407" t="s">
        <v>5590</v>
      </c>
      <c r="AR407" s="10" t="s">
        <v>5590</v>
      </c>
    </row>
    <row r="408" spans="1:44" ht="16" x14ac:dyDescent="0.2">
      <c r="A408" s="2">
        <v>45169</v>
      </c>
      <c r="B408" t="s">
        <v>205</v>
      </c>
      <c r="C408" s="7">
        <v>1386.04</v>
      </c>
      <c r="D408" t="s">
        <v>104</v>
      </c>
      <c r="E408">
        <v>1730</v>
      </c>
      <c r="F408">
        <v>1705</v>
      </c>
      <c r="G408">
        <v>2948</v>
      </c>
      <c r="J408" t="s">
        <v>5588</v>
      </c>
      <c r="L408" t="s">
        <v>52</v>
      </c>
      <c r="M408" t="s">
        <v>203</v>
      </c>
      <c r="O408" t="s">
        <v>52</v>
      </c>
      <c r="P408" t="s">
        <v>203</v>
      </c>
      <c r="R408" t="s">
        <v>66</v>
      </c>
      <c r="S408" t="s">
        <v>5608</v>
      </c>
      <c r="U408" s="8" t="s">
        <v>5590</v>
      </c>
      <c r="V408" s="9">
        <v>1386.04</v>
      </c>
      <c r="X408" s="8" t="s">
        <v>5590</v>
      </c>
      <c r="Y408" s="7">
        <v>-1386.04</v>
      </c>
      <c r="Z408" s="10" t="s">
        <v>5590</v>
      </c>
      <c r="AB408" s="8" t="s">
        <v>5590</v>
      </c>
      <c r="AC408" t="s">
        <v>5590</v>
      </c>
      <c r="AD408" t="s">
        <v>5590</v>
      </c>
      <c r="AE408" s="10" t="s">
        <v>5590</v>
      </c>
      <c r="AG408" s="8" t="s">
        <v>5590</v>
      </c>
      <c r="AH408" t="s">
        <v>5590</v>
      </c>
      <c r="AI408" s="10" t="s">
        <v>5590</v>
      </c>
      <c r="AK408" s="8" t="s">
        <v>5590</v>
      </c>
      <c r="AL408" t="s">
        <v>5590</v>
      </c>
      <c r="AM408" t="s">
        <v>5590</v>
      </c>
      <c r="AN408" t="s">
        <v>5590</v>
      </c>
      <c r="AO408" t="s">
        <v>5590</v>
      </c>
      <c r="AP408" t="s">
        <v>5590</v>
      </c>
      <c r="AQ408" t="s">
        <v>5590</v>
      </c>
      <c r="AR408" s="10" t="s">
        <v>5590</v>
      </c>
    </row>
    <row r="409" spans="1:44" ht="16" x14ac:dyDescent="0.2">
      <c r="A409" s="2">
        <v>45169</v>
      </c>
      <c r="B409" t="s">
        <v>202</v>
      </c>
      <c r="C409" s="7">
        <v>2213.67</v>
      </c>
      <c r="D409" t="s">
        <v>104</v>
      </c>
      <c r="E409">
        <v>1730</v>
      </c>
      <c r="F409">
        <v>1712</v>
      </c>
      <c r="G409">
        <v>2949</v>
      </c>
      <c r="J409" t="s">
        <v>5588</v>
      </c>
      <c r="L409" t="s">
        <v>52</v>
      </c>
      <c r="M409" t="s">
        <v>203</v>
      </c>
      <c r="O409" t="s">
        <v>52</v>
      </c>
      <c r="P409" t="s">
        <v>203</v>
      </c>
      <c r="R409" t="s">
        <v>66</v>
      </c>
      <c r="S409" t="s">
        <v>5608</v>
      </c>
      <c r="U409" s="8" t="s">
        <v>5590</v>
      </c>
      <c r="V409" s="9">
        <v>2213.67</v>
      </c>
      <c r="X409" s="8" t="s">
        <v>5590</v>
      </c>
      <c r="Y409" t="s">
        <v>5590</v>
      </c>
      <c r="Z409" s="9">
        <v>-2213.67</v>
      </c>
      <c r="AB409" s="8" t="s">
        <v>5590</v>
      </c>
      <c r="AC409" t="s">
        <v>5590</v>
      </c>
      <c r="AD409" t="s">
        <v>5590</v>
      </c>
      <c r="AE409" s="10" t="s">
        <v>5590</v>
      </c>
      <c r="AG409" s="8" t="s">
        <v>5590</v>
      </c>
      <c r="AH409" t="s">
        <v>5590</v>
      </c>
      <c r="AI409" s="10" t="s">
        <v>5590</v>
      </c>
      <c r="AK409" s="8" t="s">
        <v>5590</v>
      </c>
      <c r="AL409" t="s">
        <v>5590</v>
      </c>
      <c r="AM409" t="s">
        <v>5590</v>
      </c>
      <c r="AN409" t="s">
        <v>5590</v>
      </c>
      <c r="AO409" t="s">
        <v>5590</v>
      </c>
      <c r="AP409" t="s">
        <v>5590</v>
      </c>
      <c r="AQ409" t="s">
        <v>5590</v>
      </c>
      <c r="AR409" s="10" t="s">
        <v>5590</v>
      </c>
    </row>
    <row r="410" spans="1:44" ht="16" x14ac:dyDescent="0.2">
      <c r="A410" s="2">
        <v>45169</v>
      </c>
      <c r="B410" t="s">
        <v>206</v>
      </c>
      <c r="C410" s="7">
        <v>2957.87</v>
      </c>
      <c r="D410" t="s">
        <v>104</v>
      </c>
      <c r="E410">
        <v>2551</v>
      </c>
      <c r="F410">
        <v>1730</v>
      </c>
      <c r="G410">
        <v>2599</v>
      </c>
      <c r="H410" t="s">
        <v>1934</v>
      </c>
      <c r="J410" t="s">
        <v>5588</v>
      </c>
      <c r="L410" t="s">
        <v>49</v>
      </c>
      <c r="M410" t="s">
        <v>50</v>
      </c>
      <c r="N410" t="s">
        <v>51</v>
      </c>
      <c r="O410" t="s">
        <v>52</v>
      </c>
      <c r="P410" t="s">
        <v>203</v>
      </c>
      <c r="R410" t="s">
        <v>66</v>
      </c>
      <c r="S410" t="s">
        <v>5608</v>
      </c>
      <c r="U410" s="8" t="s">
        <v>5590</v>
      </c>
      <c r="V410" s="9">
        <v>-2957.87</v>
      </c>
      <c r="X410" s="8" t="s">
        <v>5590</v>
      </c>
      <c r="Y410" t="s">
        <v>5590</v>
      </c>
      <c r="Z410" s="10" t="s">
        <v>5590</v>
      </c>
      <c r="AB410" s="8" t="s">
        <v>5590</v>
      </c>
      <c r="AC410" s="7">
        <v>2957.87</v>
      </c>
      <c r="AD410" t="s">
        <v>5590</v>
      </c>
      <c r="AE410" s="10" t="s">
        <v>5590</v>
      </c>
      <c r="AG410" s="8" t="s">
        <v>5590</v>
      </c>
      <c r="AH410" t="s">
        <v>5590</v>
      </c>
      <c r="AI410" s="10" t="s">
        <v>5590</v>
      </c>
      <c r="AK410" s="8" t="s">
        <v>5590</v>
      </c>
      <c r="AL410" t="s">
        <v>5590</v>
      </c>
      <c r="AM410" t="s">
        <v>5590</v>
      </c>
      <c r="AN410" t="s">
        <v>5590</v>
      </c>
      <c r="AO410" t="s">
        <v>5590</v>
      </c>
      <c r="AP410" s="7">
        <v>2957.87</v>
      </c>
      <c r="AQ410" t="s">
        <v>5590</v>
      </c>
      <c r="AR410" s="10" t="s">
        <v>5590</v>
      </c>
    </row>
    <row r="411" spans="1:44" ht="16" x14ac:dyDescent="0.2">
      <c r="A411" s="2">
        <v>45169</v>
      </c>
      <c r="B411" t="s">
        <v>206</v>
      </c>
      <c r="C411" s="7">
        <v>2268.59</v>
      </c>
      <c r="D411" t="s">
        <v>104</v>
      </c>
      <c r="E411">
        <v>2551</v>
      </c>
      <c r="F411">
        <v>1730</v>
      </c>
      <c r="G411">
        <v>2600</v>
      </c>
      <c r="H411" t="s">
        <v>1935</v>
      </c>
      <c r="J411" t="s">
        <v>5588</v>
      </c>
      <c r="L411" t="s">
        <v>49</v>
      </c>
      <c r="M411" t="s">
        <v>50</v>
      </c>
      <c r="N411" t="s">
        <v>51</v>
      </c>
      <c r="O411" t="s">
        <v>52</v>
      </c>
      <c r="P411" t="s">
        <v>203</v>
      </c>
      <c r="R411" t="s">
        <v>66</v>
      </c>
      <c r="S411" t="s">
        <v>5608</v>
      </c>
      <c r="U411" s="8" t="s">
        <v>5590</v>
      </c>
      <c r="V411" s="9">
        <v>-2268.59</v>
      </c>
      <c r="X411" s="8" t="s">
        <v>5590</v>
      </c>
      <c r="Y411" t="s">
        <v>5590</v>
      </c>
      <c r="Z411" s="10" t="s">
        <v>5590</v>
      </c>
      <c r="AB411" s="8" t="s">
        <v>5590</v>
      </c>
      <c r="AC411" s="7">
        <v>2268.59</v>
      </c>
      <c r="AD411" t="s">
        <v>5590</v>
      </c>
      <c r="AE411" s="10" t="s">
        <v>5590</v>
      </c>
      <c r="AG411" s="8" t="s">
        <v>5590</v>
      </c>
      <c r="AH411" t="s">
        <v>5590</v>
      </c>
      <c r="AI411" s="10" t="s">
        <v>5590</v>
      </c>
      <c r="AK411" s="8" t="s">
        <v>5590</v>
      </c>
      <c r="AL411" t="s">
        <v>5590</v>
      </c>
      <c r="AM411" t="s">
        <v>5590</v>
      </c>
      <c r="AN411" t="s">
        <v>5590</v>
      </c>
      <c r="AO411" t="s">
        <v>5590</v>
      </c>
      <c r="AP411" s="7">
        <v>2268.59</v>
      </c>
      <c r="AQ411" t="s">
        <v>5590</v>
      </c>
      <c r="AR411" s="10" t="s">
        <v>5590</v>
      </c>
    </row>
    <row r="412" spans="1:44" ht="16" x14ac:dyDescent="0.2">
      <c r="A412" s="2">
        <v>45169</v>
      </c>
      <c r="B412" t="s">
        <v>2635</v>
      </c>
      <c r="C412" s="7">
        <v>143</v>
      </c>
      <c r="D412" t="s">
        <v>104</v>
      </c>
      <c r="E412">
        <v>2551</v>
      </c>
      <c r="F412">
        <v>1730</v>
      </c>
      <c r="G412">
        <v>2602</v>
      </c>
      <c r="H412" t="s">
        <v>1936</v>
      </c>
      <c r="J412" t="s">
        <v>5588</v>
      </c>
      <c r="L412" t="s">
        <v>49</v>
      </c>
      <c r="M412" t="s">
        <v>50</v>
      </c>
      <c r="N412" t="s">
        <v>51</v>
      </c>
      <c r="O412" t="s">
        <v>52</v>
      </c>
      <c r="P412" t="s">
        <v>203</v>
      </c>
      <c r="R412" t="s">
        <v>66</v>
      </c>
      <c r="S412" t="s">
        <v>5608</v>
      </c>
      <c r="U412" s="8" t="s">
        <v>5590</v>
      </c>
      <c r="V412" s="9">
        <v>-143</v>
      </c>
      <c r="X412" s="8" t="s">
        <v>5590</v>
      </c>
      <c r="Y412" t="s">
        <v>5590</v>
      </c>
      <c r="Z412" s="10" t="s">
        <v>5590</v>
      </c>
      <c r="AB412" s="8" t="s">
        <v>5590</v>
      </c>
      <c r="AC412" s="7">
        <v>143</v>
      </c>
      <c r="AD412" t="s">
        <v>5590</v>
      </c>
      <c r="AE412" s="10" t="s">
        <v>5590</v>
      </c>
      <c r="AG412" s="8" t="s">
        <v>5590</v>
      </c>
      <c r="AH412" t="s">
        <v>5590</v>
      </c>
      <c r="AI412" s="10" t="s">
        <v>5590</v>
      </c>
      <c r="AK412" s="8" t="s">
        <v>5590</v>
      </c>
      <c r="AL412" t="s">
        <v>5590</v>
      </c>
      <c r="AM412" t="s">
        <v>5590</v>
      </c>
      <c r="AN412" t="s">
        <v>5590</v>
      </c>
      <c r="AO412" t="s">
        <v>5590</v>
      </c>
      <c r="AP412" s="7">
        <v>143</v>
      </c>
      <c r="AQ412" t="s">
        <v>5590</v>
      </c>
      <c r="AR412" s="10" t="s">
        <v>5590</v>
      </c>
    </row>
    <row r="413" spans="1:44" ht="16" x14ac:dyDescent="0.2">
      <c r="A413" s="2">
        <v>45169</v>
      </c>
      <c r="B413" t="s">
        <v>206</v>
      </c>
      <c r="C413" s="7">
        <v>2988.56</v>
      </c>
      <c r="D413" t="s">
        <v>104</v>
      </c>
      <c r="E413">
        <v>2551</v>
      </c>
      <c r="F413">
        <v>1730</v>
      </c>
      <c r="G413">
        <v>2603</v>
      </c>
      <c r="H413" t="s">
        <v>1936</v>
      </c>
      <c r="J413" t="s">
        <v>5588</v>
      </c>
      <c r="L413" t="s">
        <v>49</v>
      </c>
      <c r="M413" t="s">
        <v>50</v>
      </c>
      <c r="N413" t="s">
        <v>51</v>
      </c>
      <c r="O413" t="s">
        <v>52</v>
      </c>
      <c r="P413" t="s">
        <v>203</v>
      </c>
      <c r="R413" t="s">
        <v>66</v>
      </c>
      <c r="S413" t="s">
        <v>5608</v>
      </c>
      <c r="U413" s="8" t="s">
        <v>5590</v>
      </c>
      <c r="V413" s="9">
        <v>-2988.56</v>
      </c>
      <c r="X413" s="8" t="s">
        <v>5590</v>
      </c>
      <c r="Y413" t="s">
        <v>5590</v>
      </c>
      <c r="Z413" s="10" t="s">
        <v>5590</v>
      </c>
      <c r="AB413" s="8" t="s">
        <v>5590</v>
      </c>
      <c r="AC413" s="7">
        <v>2988.56</v>
      </c>
      <c r="AD413" t="s">
        <v>5590</v>
      </c>
      <c r="AE413" s="10" t="s">
        <v>5590</v>
      </c>
      <c r="AG413" s="8" t="s">
        <v>5590</v>
      </c>
      <c r="AH413" t="s">
        <v>5590</v>
      </c>
      <c r="AI413" s="10" t="s">
        <v>5590</v>
      </c>
      <c r="AK413" s="8" t="s">
        <v>5590</v>
      </c>
      <c r="AL413" t="s">
        <v>5590</v>
      </c>
      <c r="AM413" t="s">
        <v>5590</v>
      </c>
      <c r="AN413" t="s">
        <v>5590</v>
      </c>
      <c r="AO413" t="s">
        <v>5590</v>
      </c>
      <c r="AP413" s="7">
        <v>2988.56</v>
      </c>
      <c r="AQ413" t="s">
        <v>5590</v>
      </c>
      <c r="AR413" s="10" t="s">
        <v>5590</v>
      </c>
    </row>
    <row r="414" spans="1:44" ht="16" x14ac:dyDescent="0.2">
      <c r="A414" s="2">
        <v>45169</v>
      </c>
      <c r="B414" t="s">
        <v>204</v>
      </c>
      <c r="C414" s="7">
        <v>700.51</v>
      </c>
      <c r="D414" t="s">
        <v>104</v>
      </c>
      <c r="E414">
        <v>2555</v>
      </c>
      <c r="F414">
        <v>1730</v>
      </c>
      <c r="G414">
        <v>2606</v>
      </c>
      <c r="H414" t="s">
        <v>1936</v>
      </c>
      <c r="J414" t="s">
        <v>5588</v>
      </c>
      <c r="L414" t="s">
        <v>49</v>
      </c>
      <c r="M414" t="s">
        <v>50</v>
      </c>
      <c r="N414" t="s">
        <v>51</v>
      </c>
      <c r="O414" t="s">
        <v>52</v>
      </c>
      <c r="P414" t="s">
        <v>203</v>
      </c>
      <c r="R414" t="s">
        <v>66</v>
      </c>
      <c r="S414" t="s">
        <v>5608</v>
      </c>
      <c r="U414" s="8" t="s">
        <v>5590</v>
      </c>
      <c r="V414" s="9">
        <v>-700.51</v>
      </c>
      <c r="X414" s="8" t="s">
        <v>5590</v>
      </c>
      <c r="Y414" t="s">
        <v>5590</v>
      </c>
      <c r="Z414" s="10" t="s">
        <v>5590</v>
      </c>
      <c r="AB414" s="8" t="s">
        <v>5590</v>
      </c>
      <c r="AC414" t="s">
        <v>5590</v>
      </c>
      <c r="AD414" s="7">
        <v>700.51</v>
      </c>
      <c r="AE414" s="10" t="s">
        <v>5590</v>
      </c>
      <c r="AG414" s="8" t="s">
        <v>5590</v>
      </c>
      <c r="AH414" t="s">
        <v>5590</v>
      </c>
      <c r="AI414" s="10" t="s">
        <v>5590</v>
      </c>
      <c r="AK414" s="8" t="s">
        <v>5590</v>
      </c>
      <c r="AL414" t="s">
        <v>5590</v>
      </c>
      <c r="AM414" t="s">
        <v>5590</v>
      </c>
      <c r="AN414" t="s">
        <v>5590</v>
      </c>
      <c r="AO414" t="s">
        <v>5590</v>
      </c>
      <c r="AP414" s="7">
        <v>700.51</v>
      </c>
      <c r="AQ414" t="s">
        <v>5590</v>
      </c>
      <c r="AR414" s="10" t="s">
        <v>5590</v>
      </c>
    </row>
    <row r="415" spans="1:44" ht="16" x14ac:dyDescent="0.2">
      <c r="A415" s="2">
        <v>45169</v>
      </c>
      <c r="B415" t="s">
        <v>204</v>
      </c>
      <c r="C415" s="7">
        <v>667.53</v>
      </c>
      <c r="D415" t="s">
        <v>104</v>
      </c>
      <c r="E415">
        <v>2555</v>
      </c>
      <c r="F415">
        <v>1730</v>
      </c>
      <c r="G415">
        <v>2607</v>
      </c>
      <c r="H415" t="s">
        <v>1934</v>
      </c>
      <c r="J415" t="s">
        <v>5588</v>
      </c>
      <c r="L415" t="s">
        <v>49</v>
      </c>
      <c r="M415" t="s">
        <v>50</v>
      </c>
      <c r="N415" t="s">
        <v>51</v>
      </c>
      <c r="O415" t="s">
        <v>52</v>
      </c>
      <c r="P415" t="s">
        <v>203</v>
      </c>
      <c r="R415" t="s">
        <v>66</v>
      </c>
      <c r="S415" t="s">
        <v>5608</v>
      </c>
      <c r="U415" s="8" t="s">
        <v>5590</v>
      </c>
      <c r="V415" s="9">
        <v>-667.53</v>
      </c>
      <c r="X415" s="8" t="s">
        <v>5590</v>
      </c>
      <c r="Y415" t="s">
        <v>5590</v>
      </c>
      <c r="Z415" s="10" t="s">
        <v>5590</v>
      </c>
      <c r="AB415" s="8" t="s">
        <v>5590</v>
      </c>
      <c r="AC415" t="s">
        <v>5590</v>
      </c>
      <c r="AD415" s="7">
        <v>667.53</v>
      </c>
      <c r="AE415" s="10" t="s">
        <v>5590</v>
      </c>
      <c r="AG415" s="8" t="s">
        <v>5590</v>
      </c>
      <c r="AH415" t="s">
        <v>5590</v>
      </c>
      <c r="AI415" s="10" t="s">
        <v>5590</v>
      </c>
      <c r="AK415" s="8" t="s">
        <v>5590</v>
      </c>
      <c r="AL415" t="s">
        <v>5590</v>
      </c>
      <c r="AM415" t="s">
        <v>5590</v>
      </c>
      <c r="AN415" t="s">
        <v>5590</v>
      </c>
      <c r="AO415" t="s">
        <v>5590</v>
      </c>
      <c r="AP415" s="7">
        <v>667.53</v>
      </c>
      <c r="AQ415" t="s">
        <v>5590</v>
      </c>
      <c r="AR415" s="10" t="s">
        <v>5590</v>
      </c>
    </row>
    <row r="416" spans="1:44" ht="16" x14ac:dyDescent="0.2">
      <c r="A416" s="2">
        <v>45169</v>
      </c>
      <c r="B416" t="s">
        <v>204</v>
      </c>
      <c r="C416" s="7">
        <v>515.27</v>
      </c>
      <c r="D416" t="s">
        <v>104</v>
      </c>
      <c r="E416">
        <v>2555</v>
      </c>
      <c r="F416">
        <v>1730</v>
      </c>
      <c r="G416">
        <v>2608</v>
      </c>
      <c r="H416" t="s">
        <v>1935</v>
      </c>
      <c r="J416" t="s">
        <v>5588</v>
      </c>
      <c r="L416" t="s">
        <v>49</v>
      </c>
      <c r="M416" t="s">
        <v>50</v>
      </c>
      <c r="N416" t="s">
        <v>51</v>
      </c>
      <c r="O416" t="s">
        <v>52</v>
      </c>
      <c r="P416" t="s">
        <v>203</v>
      </c>
      <c r="R416" t="s">
        <v>66</v>
      </c>
      <c r="S416" t="s">
        <v>5608</v>
      </c>
      <c r="U416" s="8" t="s">
        <v>5590</v>
      </c>
      <c r="V416" s="9">
        <v>-515.27</v>
      </c>
      <c r="X416" s="8" t="s">
        <v>5590</v>
      </c>
      <c r="Y416" t="s">
        <v>5590</v>
      </c>
      <c r="Z416" s="10" t="s">
        <v>5590</v>
      </c>
      <c r="AB416" s="8" t="s">
        <v>5590</v>
      </c>
      <c r="AC416" t="s">
        <v>5590</v>
      </c>
      <c r="AD416" s="7">
        <v>515.27</v>
      </c>
      <c r="AE416" s="10" t="s">
        <v>5590</v>
      </c>
      <c r="AG416" s="8" t="s">
        <v>5590</v>
      </c>
      <c r="AH416" t="s">
        <v>5590</v>
      </c>
      <c r="AI416" s="10" t="s">
        <v>5590</v>
      </c>
      <c r="AK416" s="8" t="s">
        <v>5590</v>
      </c>
      <c r="AL416" t="s">
        <v>5590</v>
      </c>
      <c r="AM416" t="s">
        <v>5590</v>
      </c>
      <c r="AN416" t="s">
        <v>5590</v>
      </c>
      <c r="AO416" t="s">
        <v>5590</v>
      </c>
      <c r="AP416" s="7">
        <v>515.27</v>
      </c>
      <c r="AQ416" t="s">
        <v>5590</v>
      </c>
      <c r="AR416" s="10" t="s">
        <v>5590</v>
      </c>
    </row>
    <row r="417" spans="1:44" ht="16" x14ac:dyDescent="0.2">
      <c r="A417" s="2">
        <v>45169</v>
      </c>
      <c r="B417" t="s">
        <v>206</v>
      </c>
      <c r="C417" s="7">
        <v>23.59</v>
      </c>
      <c r="D417" t="s">
        <v>104</v>
      </c>
      <c r="E417">
        <v>6700</v>
      </c>
      <c r="F417">
        <v>1730</v>
      </c>
      <c r="G417">
        <v>2598</v>
      </c>
      <c r="H417" t="s">
        <v>967</v>
      </c>
      <c r="J417" t="s">
        <v>5588</v>
      </c>
      <c r="L417" t="s">
        <v>49</v>
      </c>
      <c r="M417" t="s">
        <v>50</v>
      </c>
      <c r="N417" t="s">
        <v>799</v>
      </c>
      <c r="O417" t="s">
        <v>52</v>
      </c>
      <c r="P417" t="s">
        <v>203</v>
      </c>
      <c r="R417" t="s">
        <v>66</v>
      </c>
      <c r="S417" t="s">
        <v>5608</v>
      </c>
      <c r="U417" s="8" t="s">
        <v>5590</v>
      </c>
      <c r="V417" s="9">
        <v>-23.59</v>
      </c>
      <c r="X417" s="8" t="s">
        <v>5590</v>
      </c>
      <c r="Y417" t="s">
        <v>5590</v>
      </c>
      <c r="Z417" s="10" t="s">
        <v>5590</v>
      </c>
      <c r="AB417" s="8" t="s">
        <v>5590</v>
      </c>
      <c r="AC417" t="s">
        <v>5590</v>
      </c>
      <c r="AD417" t="s">
        <v>5590</v>
      </c>
      <c r="AE417" s="10" t="s">
        <v>5590</v>
      </c>
      <c r="AG417" s="11">
        <v>23.59</v>
      </c>
      <c r="AH417" t="s">
        <v>5590</v>
      </c>
      <c r="AI417" s="10" t="s">
        <v>5590</v>
      </c>
      <c r="AK417" s="8" t="s">
        <v>5590</v>
      </c>
      <c r="AL417" s="7">
        <v>23.59</v>
      </c>
      <c r="AM417" t="s">
        <v>5590</v>
      </c>
      <c r="AN417" t="s">
        <v>5590</v>
      </c>
      <c r="AO417" t="s">
        <v>5590</v>
      </c>
      <c r="AP417" t="s">
        <v>5590</v>
      </c>
      <c r="AQ417" t="s">
        <v>5590</v>
      </c>
      <c r="AR417" s="10" t="s">
        <v>5590</v>
      </c>
    </row>
    <row r="418" spans="1:44" ht="16" x14ac:dyDescent="0.2">
      <c r="A418" s="2">
        <v>45169</v>
      </c>
      <c r="B418" t="s">
        <v>2836</v>
      </c>
      <c r="C418" s="7">
        <v>146.47999999999999</v>
      </c>
      <c r="D418" t="s">
        <v>104</v>
      </c>
      <c r="E418">
        <v>6700</v>
      </c>
      <c r="F418">
        <v>1730</v>
      </c>
      <c r="G418">
        <v>3743</v>
      </c>
      <c r="H418" t="s">
        <v>970</v>
      </c>
      <c r="J418" t="s">
        <v>5588</v>
      </c>
      <c r="L418" t="s">
        <v>49</v>
      </c>
      <c r="M418" t="s">
        <v>50</v>
      </c>
      <c r="N418" t="s">
        <v>799</v>
      </c>
      <c r="O418" t="s">
        <v>52</v>
      </c>
      <c r="P418" t="s">
        <v>203</v>
      </c>
      <c r="R418" t="s">
        <v>66</v>
      </c>
      <c r="S418" t="s">
        <v>5608</v>
      </c>
      <c r="U418" s="8" t="s">
        <v>5590</v>
      </c>
      <c r="V418" s="9">
        <v>-146.47999999999999</v>
      </c>
      <c r="X418" s="8" t="s">
        <v>5590</v>
      </c>
      <c r="Y418" t="s">
        <v>5590</v>
      </c>
      <c r="Z418" s="10" t="s">
        <v>5590</v>
      </c>
      <c r="AB418" s="8" t="s">
        <v>5590</v>
      </c>
      <c r="AC418" t="s">
        <v>5590</v>
      </c>
      <c r="AD418" t="s">
        <v>5590</v>
      </c>
      <c r="AE418" s="10" t="s">
        <v>5590</v>
      </c>
      <c r="AG418" s="11">
        <v>146.47999999999999</v>
      </c>
      <c r="AH418" t="s">
        <v>5590</v>
      </c>
      <c r="AI418" s="10" t="s">
        <v>5590</v>
      </c>
      <c r="AK418" s="8" t="s">
        <v>5590</v>
      </c>
      <c r="AL418" s="7">
        <v>146.47999999999999</v>
      </c>
      <c r="AM418" t="s">
        <v>5590</v>
      </c>
      <c r="AN418" t="s">
        <v>5590</v>
      </c>
      <c r="AO418" t="s">
        <v>5590</v>
      </c>
      <c r="AP418" t="s">
        <v>5590</v>
      </c>
      <c r="AQ418" t="s">
        <v>5590</v>
      </c>
      <c r="AR418" s="10" t="s">
        <v>5590</v>
      </c>
    </row>
    <row r="419" spans="1:44" ht="16" x14ac:dyDescent="0.2">
      <c r="A419" s="2">
        <v>45169</v>
      </c>
      <c r="B419" t="s">
        <v>204</v>
      </c>
      <c r="C419" s="7">
        <v>34.08</v>
      </c>
      <c r="D419" t="s">
        <v>104</v>
      </c>
      <c r="E419">
        <v>6750</v>
      </c>
      <c r="F419">
        <v>1730</v>
      </c>
      <c r="G419">
        <v>2604</v>
      </c>
      <c r="H419" t="s">
        <v>970</v>
      </c>
      <c r="J419" t="s">
        <v>5588</v>
      </c>
      <c r="L419" t="s">
        <v>49</v>
      </c>
      <c r="M419" t="s">
        <v>50</v>
      </c>
      <c r="N419" t="s">
        <v>799</v>
      </c>
      <c r="O419" t="s">
        <v>52</v>
      </c>
      <c r="P419" t="s">
        <v>203</v>
      </c>
      <c r="R419" t="s">
        <v>66</v>
      </c>
      <c r="S419" t="s">
        <v>5608</v>
      </c>
      <c r="U419" s="8" t="s">
        <v>5590</v>
      </c>
      <c r="V419" s="9">
        <v>-34.08</v>
      </c>
      <c r="X419" s="8" t="s">
        <v>5590</v>
      </c>
      <c r="Y419" t="s">
        <v>5590</v>
      </c>
      <c r="Z419" s="10" t="s">
        <v>5590</v>
      </c>
      <c r="AB419" s="8" t="s">
        <v>5590</v>
      </c>
      <c r="AC419" t="s">
        <v>5590</v>
      </c>
      <c r="AD419" t="s">
        <v>5590</v>
      </c>
      <c r="AE419" s="10" t="s">
        <v>5590</v>
      </c>
      <c r="AG419" s="8" t="s">
        <v>5590</v>
      </c>
      <c r="AH419" s="7">
        <v>34.08</v>
      </c>
      <c r="AI419" s="10" t="s">
        <v>5590</v>
      </c>
      <c r="AK419" s="8" t="s">
        <v>5590</v>
      </c>
      <c r="AL419" s="7">
        <v>34.08</v>
      </c>
      <c r="AM419" t="s">
        <v>5590</v>
      </c>
      <c r="AN419" t="s">
        <v>5590</v>
      </c>
      <c r="AO419" t="s">
        <v>5590</v>
      </c>
      <c r="AP419" t="s">
        <v>5590</v>
      </c>
      <c r="AQ419" t="s">
        <v>5590</v>
      </c>
      <c r="AR419" s="10" t="s">
        <v>5590</v>
      </c>
    </row>
    <row r="420" spans="1:44" ht="16" x14ac:dyDescent="0.2">
      <c r="A420" s="2">
        <v>45169</v>
      </c>
      <c r="B420" t="s">
        <v>204</v>
      </c>
      <c r="C420" s="7">
        <v>5.5</v>
      </c>
      <c r="D420" t="s">
        <v>104</v>
      </c>
      <c r="E420">
        <v>6750</v>
      </c>
      <c r="F420">
        <v>1730</v>
      </c>
      <c r="G420">
        <v>2605</v>
      </c>
      <c r="H420" t="s">
        <v>967</v>
      </c>
      <c r="J420" t="s">
        <v>5588</v>
      </c>
      <c r="L420" t="s">
        <v>49</v>
      </c>
      <c r="M420" t="s">
        <v>50</v>
      </c>
      <c r="N420" t="s">
        <v>799</v>
      </c>
      <c r="O420" t="s">
        <v>52</v>
      </c>
      <c r="P420" t="s">
        <v>203</v>
      </c>
      <c r="R420" t="s">
        <v>66</v>
      </c>
      <c r="S420" t="s">
        <v>5608</v>
      </c>
      <c r="U420" s="8" t="s">
        <v>5590</v>
      </c>
      <c r="V420" s="9">
        <v>-5.5</v>
      </c>
      <c r="X420" s="8" t="s">
        <v>5590</v>
      </c>
      <c r="Y420" t="s">
        <v>5590</v>
      </c>
      <c r="Z420" s="10" t="s">
        <v>5590</v>
      </c>
      <c r="AB420" s="8" t="s">
        <v>5590</v>
      </c>
      <c r="AC420" t="s">
        <v>5590</v>
      </c>
      <c r="AD420" t="s">
        <v>5590</v>
      </c>
      <c r="AE420" s="10" t="s">
        <v>5590</v>
      </c>
      <c r="AG420" s="8" t="s">
        <v>5590</v>
      </c>
      <c r="AH420" s="7">
        <v>5.5</v>
      </c>
      <c r="AI420" s="10" t="s">
        <v>5590</v>
      </c>
      <c r="AK420" s="8" t="s">
        <v>5590</v>
      </c>
      <c r="AL420" s="7">
        <v>5.5</v>
      </c>
      <c r="AM420" t="s">
        <v>5590</v>
      </c>
      <c r="AN420" t="s">
        <v>5590</v>
      </c>
      <c r="AO420" t="s">
        <v>5590</v>
      </c>
      <c r="AP420" t="s">
        <v>5590</v>
      </c>
      <c r="AQ420" t="s">
        <v>5590</v>
      </c>
      <c r="AR420" s="10" t="s">
        <v>5590</v>
      </c>
    </row>
    <row r="421" spans="1:44" ht="16" x14ac:dyDescent="0.2">
      <c r="A421" s="2">
        <v>45183</v>
      </c>
      <c r="B421" t="s">
        <v>215</v>
      </c>
      <c r="C421" s="7">
        <v>1138.08</v>
      </c>
      <c r="D421" t="s">
        <v>48</v>
      </c>
      <c r="E421">
        <v>1700</v>
      </c>
      <c r="F421">
        <v>940</v>
      </c>
      <c r="G421">
        <v>2639</v>
      </c>
      <c r="I421" t="s">
        <v>2891</v>
      </c>
      <c r="J421" t="s">
        <v>2892</v>
      </c>
      <c r="K421" t="s">
        <v>2891</v>
      </c>
      <c r="L421" t="s">
        <v>52</v>
      </c>
      <c r="M421" t="s">
        <v>203</v>
      </c>
      <c r="O421" t="s">
        <v>52</v>
      </c>
      <c r="P421" t="s">
        <v>53</v>
      </c>
      <c r="R421" t="s">
        <v>66</v>
      </c>
      <c r="S421" t="s">
        <v>5608</v>
      </c>
      <c r="U421" s="8" t="s">
        <v>5590</v>
      </c>
      <c r="V421" s="10" t="s">
        <v>5590</v>
      </c>
      <c r="X421" s="11">
        <v>1138.08</v>
      </c>
      <c r="Y421" t="s">
        <v>5590</v>
      </c>
      <c r="Z421" s="10" t="s">
        <v>5590</v>
      </c>
      <c r="AB421" s="8" t="s">
        <v>5590</v>
      </c>
      <c r="AC421" t="s">
        <v>5590</v>
      </c>
      <c r="AD421" t="s">
        <v>5590</v>
      </c>
      <c r="AE421" s="10" t="s">
        <v>5590</v>
      </c>
      <c r="AG421" s="8" t="s">
        <v>5590</v>
      </c>
      <c r="AH421" t="s">
        <v>5590</v>
      </c>
      <c r="AI421" s="10" t="s">
        <v>5590</v>
      </c>
      <c r="AK421" s="8" t="s">
        <v>5590</v>
      </c>
      <c r="AL421" t="s">
        <v>5590</v>
      </c>
      <c r="AM421" t="s">
        <v>5590</v>
      </c>
      <c r="AN421" t="s">
        <v>5590</v>
      </c>
      <c r="AO421" t="s">
        <v>5590</v>
      </c>
      <c r="AP421" t="s">
        <v>5590</v>
      </c>
      <c r="AQ421" t="s">
        <v>5590</v>
      </c>
      <c r="AR421" s="10" t="s">
        <v>5590</v>
      </c>
    </row>
    <row r="422" spans="1:44" ht="16" x14ac:dyDescent="0.2">
      <c r="B422" t="s">
        <v>5591</v>
      </c>
      <c r="U422" s="11">
        <f>SUM(U399:U421)</f>
        <v>0</v>
      </c>
      <c r="V422" s="9">
        <f>SUM(V399:V421)</f>
        <v>-3.5527136788005009E-13</v>
      </c>
      <c r="X422" s="11">
        <f>SUM(X399:X421)</f>
        <v>0</v>
      </c>
      <c r="Y422" s="12">
        <f>SUM(Y399:Y421)</f>
        <v>921.90000000000009</v>
      </c>
      <c r="Z422" s="9">
        <f>SUM(Z399:Z421)</f>
        <v>6867.4200000000019</v>
      </c>
      <c r="AB422" s="11">
        <f>SUM(AB399:AB421)</f>
        <v>0</v>
      </c>
      <c r="AC422" s="12">
        <f>SUM(AC399:AC421)</f>
        <v>8358.02</v>
      </c>
      <c r="AD422" s="12">
        <f>SUM(AD399:AD421)</f>
        <v>1883.31</v>
      </c>
      <c r="AE422" s="9">
        <f>SUM(AE399:AE421)</f>
        <v>0</v>
      </c>
      <c r="AG422" s="11">
        <f>SUM(AG399:AG421)</f>
        <v>170.07</v>
      </c>
      <c r="AH422" s="12">
        <f>SUM(AH399:AH421)</f>
        <v>39.58</v>
      </c>
      <c r="AI422" s="9">
        <f>SUM(AI399:AI421)</f>
        <v>0</v>
      </c>
      <c r="AK422" s="11">
        <f t="shared" ref="AK422:AR422" si="18">SUM(AK399:AK421)</f>
        <v>0</v>
      </c>
      <c r="AL422" s="12">
        <f t="shared" si="18"/>
        <v>209.64999999999998</v>
      </c>
      <c r="AM422" s="12">
        <f t="shared" si="18"/>
        <v>0</v>
      </c>
      <c r="AN422" s="12">
        <f t="shared" si="18"/>
        <v>0</v>
      </c>
      <c r="AO422" s="12">
        <f t="shared" si="18"/>
        <v>0</v>
      </c>
      <c r="AP422" s="12">
        <f t="shared" si="18"/>
        <v>10241.330000000002</v>
      </c>
      <c r="AQ422" s="12">
        <f t="shared" si="18"/>
        <v>0</v>
      </c>
      <c r="AR422" s="9">
        <f t="shared" si="18"/>
        <v>0</v>
      </c>
    </row>
    <row r="423" spans="1:44" ht="16" x14ac:dyDescent="0.2">
      <c r="B423" s="3" t="s">
        <v>5592</v>
      </c>
      <c r="U423" s="13">
        <f>U422+U397</f>
        <v>0</v>
      </c>
      <c r="V423" s="14">
        <f>V422+V397</f>
        <v>-6.2101435105432756E-12</v>
      </c>
      <c r="X423" s="13">
        <f>X422+X397</f>
        <v>0</v>
      </c>
      <c r="Y423" s="15">
        <f>Y422+Y397</f>
        <v>-65.089999999998554</v>
      </c>
      <c r="Z423" s="14">
        <f>Z422+Z397</f>
        <v>0</v>
      </c>
      <c r="AB423" s="8"/>
      <c r="AE423" s="10"/>
      <c r="AG423" s="8"/>
      <c r="AI423" s="10"/>
      <c r="AK423" s="8"/>
      <c r="AR423" s="10"/>
    </row>
    <row r="424" spans="1:44" x14ac:dyDescent="0.2">
      <c r="U424" s="8"/>
      <c r="V424" s="10"/>
      <c r="X424" s="8"/>
      <c r="Z424" s="10"/>
      <c r="AB424" s="8"/>
      <c r="AE424" s="10"/>
      <c r="AG424" s="8"/>
      <c r="AI424" s="10"/>
      <c r="AK424" s="8"/>
      <c r="AR424" s="10"/>
    </row>
    <row r="425" spans="1:44" ht="16" x14ac:dyDescent="0.2">
      <c r="A425" s="2">
        <v>45175</v>
      </c>
      <c r="B425" t="s">
        <v>256</v>
      </c>
      <c r="C425" s="7">
        <v>65.09</v>
      </c>
      <c r="D425" t="s">
        <v>48</v>
      </c>
      <c r="E425">
        <v>1705</v>
      </c>
      <c r="F425">
        <v>940</v>
      </c>
      <c r="G425">
        <v>2610</v>
      </c>
      <c r="I425" t="s">
        <v>2851</v>
      </c>
      <c r="J425" t="s">
        <v>2852</v>
      </c>
      <c r="K425" t="s">
        <v>2851</v>
      </c>
      <c r="L425" t="s">
        <v>52</v>
      </c>
      <c r="M425" t="s">
        <v>203</v>
      </c>
      <c r="O425" t="s">
        <v>52</v>
      </c>
      <c r="P425" t="s">
        <v>53</v>
      </c>
      <c r="R425" t="s">
        <v>66</v>
      </c>
      <c r="S425" t="s">
        <v>5609</v>
      </c>
      <c r="U425" s="8" t="s">
        <v>5590</v>
      </c>
      <c r="V425" s="10" t="s">
        <v>5590</v>
      </c>
      <c r="X425" s="8" t="s">
        <v>5590</v>
      </c>
      <c r="Y425" s="7">
        <v>65.09</v>
      </c>
      <c r="Z425" s="10" t="s">
        <v>5590</v>
      </c>
      <c r="AB425" s="8" t="s">
        <v>5590</v>
      </c>
      <c r="AC425" t="s">
        <v>5590</v>
      </c>
      <c r="AD425" t="s">
        <v>5590</v>
      </c>
      <c r="AE425" s="10" t="s">
        <v>5590</v>
      </c>
      <c r="AG425" s="8" t="s">
        <v>5590</v>
      </c>
      <c r="AH425" t="s">
        <v>5590</v>
      </c>
      <c r="AI425" s="10" t="s">
        <v>5590</v>
      </c>
      <c r="AK425" s="8" t="s">
        <v>5590</v>
      </c>
      <c r="AL425" t="s">
        <v>5590</v>
      </c>
      <c r="AM425" t="s">
        <v>5590</v>
      </c>
      <c r="AN425" t="s">
        <v>5590</v>
      </c>
      <c r="AO425" t="s">
        <v>5590</v>
      </c>
      <c r="AP425" t="s">
        <v>5590</v>
      </c>
      <c r="AQ425" t="s">
        <v>5590</v>
      </c>
      <c r="AR425" s="10" t="s">
        <v>5590</v>
      </c>
    </row>
    <row r="426" spans="1:44" ht="16" x14ac:dyDescent="0.2">
      <c r="A426" s="2">
        <v>45191</v>
      </c>
      <c r="B426" t="s">
        <v>932</v>
      </c>
      <c r="C426" s="7">
        <v>7654.41</v>
      </c>
      <c r="D426" t="s">
        <v>48</v>
      </c>
      <c r="E426">
        <v>1712</v>
      </c>
      <c r="F426">
        <v>940</v>
      </c>
      <c r="G426">
        <v>2653</v>
      </c>
      <c r="I426" t="s">
        <v>2945</v>
      </c>
      <c r="J426" t="s">
        <v>2946</v>
      </c>
      <c r="K426" t="s">
        <v>2945</v>
      </c>
      <c r="L426" t="s">
        <v>52</v>
      </c>
      <c r="M426" t="s">
        <v>203</v>
      </c>
      <c r="O426" t="s">
        <v>52</v>
      </c>
      <c r="P426" t="s">
        <v>53</v>
      </c>
      <c r="R426" t="s">
        <v>66</v>
      </c>
      <c r="S426" t="s">
        <v>5609</v>
      </c>
      <c r="U426" s="8" t="s">
        <v>5590</v>
      </c>
      <c r="V426" s="10" t="s">
        <v>5590</v>
      </c>
      <c r="X426" s="8" t="s">
        <v>5590</v>
      </c>
      <c r="Y426" t="s">
        <v>5590</v>
      </c>
      <c r="Z426" s="9">
        <v>7654.41</v>
      </c>
      <c r="AB426" s="8" t="s">
        <v>5590</v>
      </c>
      <c r="AC426" t="s">
        <v>5590</v>
      </c>
      <c r="AD426" t="s">
        <v>5590</v>
      </c>
      <c r="AE426" s="10" t="s">
        <v>5590</v>
      </c>
      <c r="AG426" s="8" t="s">
        <v>5590</v>
      </c>
      <c r="AH426" t="s">
        <v>5590</v>
      </c>
      <c r="AI426" s="10" t="s">
        <v>5590</v>
      </c>
      <c r="AK426" s="8" t="s">
        <v>5590</v>
      </c>
      <c r="AL426" t="s">
        <v>5590</v>
      </c>
      <c r="AM426" t="s">
        <v>5590</v>
      </c>
      <c r="AN426" t="s">
        <v>5590</v>
      </c>
      <c r="AO426" t="s">
        <v>5590</v>
      </c>
      <c r="AP426" t="s">
        <v>5590</v>
      </c>
      <c r="AQ426" t="s">
        <v>5590</v>
      </c>
      <c r="AR426" s="10" t="s">
        <v>5590</v>
      </c>
    </row>
    <row r="427" spans="1:44" ht="16" x14ac:dyDescent="0.2">
      <c r="A427" s="2">
        <v>45196</v>
      </c>
      <c r="B427" t="s">
        <v>256</v>
      </c>
      <c r="C427" s="7">
        <v>3818.19</v>
      </c>
      <c r="D427" t="s">
        <v>48</v>
      </c>
      <c r="E427">
        <v>1705</v>
      </c>
      <c r="F427">
        <v>940</v>
      </c>
      <c r="G427">
        <v>2656</v>
      </c>
      <c r="I427" t="s">
        <v>2968</v>
      </c>
      <c r="J427" t="s">
        <v>2969</v>
      </c>
      <c r="K427" t="s">
        <v>2968</v>
      </c>
      <c r="L427" t="s">
        <v>52</v>
      </c>
      <c r="M427" t="s">
        <v>203</v>
      </c>
      <c r="O427" t="s">
        <v>52</v>
      </c>
      <c r="P427" t="s">
        <v>53</v>
      </c>
      <c r="R427" t="s">
        <v>66</v>
      </c>
      <c r="S427" t="s">
        <v>5609</v>
      </c>
      <c r="U427" s="8" t="s">
        <v>5590</v>
      </c>
      <c r="V427" s="10" t="s">
        <v>5590</v>
      </c>
      <c r="X427" s="8" t="s">
        <v>5590</v>
      </c>
      <c r="Y427" s="7">
        <v>3818.19</v>
      </c>
      <c r="Z427" s="10" t="s">
        <v>5590</v>
      </c>
      <c r="AB427" s="8" t="s">
        <v>5590</v>
      </c>
      <c r="AC427" t="s">
        <v>5590</v>
      </c>
      <c r="AD427" t="s">
        <v>5590</v>
      </c>
      <c r="AE427" s="10" t="s">
        <v>5590</v>
      </c>
      <c r="AG427" s="8" t="s">
        <v>5590</v>
      </c>
      <c r="AH427" t="s">
        <v>5590</v>
      </c>
      <c r="AI427" s="10" t="s">
        <v>5590</v>
      </c>
      <c r="AK427" s="8" t="s">
        <v>5590</v>
      </c>
      <c r="AL427" t="s">
        <v>5590</v>
      </c>
      <c r="AM427" t="s">
        <v>5590</v>
      </c>
      <c r="AN427" t="s">
        <v>5590</v>
      </c>
      <c r="AO427" t="s">
        <v>5590</v>
      </c>
      <c r="AP427" t="s">
        <v>5590</v>
      </c>
      <c r="AQ427" t="s">
        <v>5590</v>
      </c>
      <c r="AR427" s="10" t="s">
        <v>5590</v>
      </c>
    </row>
    <row r="428" spans="1:44" ht="16" x14ac:dyDescent="0.2">
      <c r="A428" s="2">
        <v>45196</v>
      </c>
      <c r="B428" t="s">
        <v>582</v>
      </c>
      <c r="C428" s="7">
        <v>956.71</v>
      </c>
      <c r="D428" t="s">
        <v>48</v>
      </c>
      <c r="E428">
        <v>1705</v>
      </c>
      <c r="F428">
        <v>940</v>
      </c>
      <c r="G428">
        <v>2655</v>
      </c>
      <c r="I428" t="s">
        <v>2971</v>
      </c>
      <c r="J428" t="s">
        <v>2972</v>
      </c>
      <c r="K428" t="s">
        <v>2971</v>
      </c>
      <c r="L428" t="s">
        <v>52</v>
      </c>
      <c r="M428" t="s">
        <v>203</v>
      </c>
      <c r="O428" t="s">
        <v>52</v>
      </c>
      <c r="P428" t="s">
        <v>53</v>
      </c>
      <c r="R428" t="s">
        <v>66</v>
      </c>
      <c r="S428" t="s">
        <v>5609</v>
      </c>
      <c r="U428" s="8" t="s">
        <v>5590</v>
      </c>
      <c r="V428" s="10" t="s">
        <v>5590</v>
      </c>
      <c r="X428" s="8" t="s">
        <v>5590</v>
      </c>
      <c r="Y428" s="7">
        <v>956.71</v>
      </c>
      <c r="Z428" s="10" t="s">
        <v>5590</v>
      </c>
      <c r="AB428" s="8" t="s">
        <v>5590</v>
      </c>
      <c r="AC428" t="s">
        <v>5590</v>
      </c>
      <c r="AD428" t="s">
        <v>5590</v>
      </c>
      <c r="AE428" s="10" t="s">
        <v>5590</v>
      </c>
      <c r="AG428" s="8" t="s">
        <v>5590</v>
      </c>
      <c r="AH428" t="s">
        <v>5590</v>
      </c>
      <c r="AI428" s="10" t="s">
        <v>5590</v>
      </c>
      <c r="AK428" s="8" t="s">
        <v>5590</v>
      </c>
      <c r="AL428" t="s">
        <v>5590</v>
      </c>
      <c r="AM428" t="s">
        <v>5590</v>
      </c>
      <c r="AN428" t="s">
        <v>5590</v>
      </c>
      <c r="AO428" t="s">
        <v>5590</v>
      </c>
      <c r="AP428" t="s">
        <v>5590</v>
      </c>
      <c r="AQ428" t="s">
        <v>5590</v>
      </c>
      <c r="AR428" s="10" t="s">
        <v>5590</v>
      </c>
    </row>
    <row r="429" spans="1:44" ht="16" x14ac:dyDescent="0.2">
      <c r="A429" s="2">
        <v>45199</v>
      </c>
      <c r="B429" t="s">
        <v>205</v>
      </c>
      <c r="C429" s="7">
        <v>921.27</v>
      </c>
      <c r="D429" t="s">
        <v>104</v>
      </c>
      <c r="E429">
        <v>1730</v>
      </c>
      <c r="F429">
        <v>1700</v>
      </c>
      <c r="G429">
        <v>2971</v>
      </c>
      <c r="J429" t="s">
        <v>5588</v>
      </c>
      <c r="L429" t="s">
        <v>52</v>
      </c>
      <c r="M429" t="s">
        <v>203</v>
      </c>
      <c r="O429" t="s">
        <v>52</v>
      </c>
      <c r="P429" t="s">
        <v>203</v>
      </c>
      <c r="R429" t="s">
        <v>66</v>
      </c>
      <c r="S429" t="s">
        <v>5609</v>
      </c>
      <c r="U429" s="8" t="s">
        <v>5590</v>
      </c>
      <c r="V429" s="9">
        <v>921.27</v>
      </c>
      <c r="X429" s="11">
        <v>-921.27</v>
      </c>
      <c r="Y429" t="s">
        <v>5590</v>
      </c>
      <c r="Z429" s="10" t="s">
        <v>5590</v>
      </c>
      <c r="AB429" s="8" t="s">
        <v>5590</v>
      </c>
      <c r="AC429" t="s">
        <v>5590</v>
      </c>
      <c r="AD429" t="s">
        <v>5590</v>
      </c>
      <c r="AE429" s="10" t="s">
        <v>5590</v>
      </c>
      <c r="AG429" s="8" t="s">
        <v>5590</v>
      </c>
      <c r="AH429" t="s">
        <v>5590</v>
      </c>
      <c r="AI429" s="10" t="s">
        <v>5590</v>
      </c>
      <c r="AK429" s="8" t="s">
        <v>5590</v>
      </c>
      <c r="AL429" t="s">
        <v>5590</v>
      </c>
      <c r="AM429" t="s">
        <v>5590</v>
      </c>
      <c r="AN429" t="s">
        <v>5590</v>
      </c>
      <c r="AO429" t="s">
        <v>5590</v>
      </c>
      <c r="AP429" t="s">
        <v>5590</v>
      </c>
      <c r="AQ429" t="s">
        <v>5590</v>
      </c>
      <c r="AR429" s="10" t="s">
        <v>5590</v>
      </c>
    </row>
    <row r="430" spans="1:44" ht="16" x14ac:dyDescent="0.2">
      <c r="A430" s="2">
        <v>45199</v>
      </c>
      <c r="B430" t="s">
        <v>370</v>
      </c>
      <c r="C430" s="7">
        <v>2539.7199999999998</v>
      </c>
      <c r="D430" t="s">
        <v>104</v>
      </c>
      <c r="E430">
        <v>1730</v>
      </c>
      <c r="F430">
        <v>1705</v>
      </c>
      <c r="G430">
        <v>2972</v>
      </c>
      <c r="J430" t="s">
        <v>5588</v>
      </c>
      <c r="L430" t="s">
        <v>52</v>
      </c>
      <c r="M430" t="s">
        <v>203</v>
      </c>
      <c r="O430" t="s">
        <v>52</v>
      </c>
      <c r="P430" t="s">
        <v>203</v>
      </c>
      <c r="R430" t="s">
        <v>66</v>
      </c>
      <c r="S430" t="s">
        <v>5609</v>
      </c>
      <c r="U430" s="8" t="s">
        <v>5590</v>
      </c>
      <c r="V430" s="9">
        <v>2539.7199999999998</v>
      </c>
      <c r="X430" s="8" t="s">
        <v>5590</v>
      </c>
      <c r="Y430" s="7">
        <v>-2539.7199999999998</v>
      </c>
      <c r="Z430" s="10" t="s">
        <v>5590</v>
      </c>
      <c r="AB430" s="8" t="s">
        <v>5590</v>
      </c>
      <c r="AC430" t="s">
        <v>5590</v>
      </c>
      <c r="AD430" t="s">
        <v>5590</v>
      </c>
      <c r="AE430" s="10" t="s">
        <v>5590</v>
      </c>
      <c r="AG430" s="8" t="s">
        <v>5590</v>
      </c>
      <c r="AH430" t="s">
        <v>5590</v>
      </c>
      <c r="AI430" s="10" t="s">
        <v>5590</v>
      </c>
      <c r="AK430" s="8" t="s">
        <v>5590</v>
      </c>
      <c r="AL430" t="s">
        <v>5590</v>
      </c>
      <c r="AM430" t="s">
        <v>5590</v>
      </c>
      <c r="AN430" t="s">
        <v>5590</v>
      </c>
      <c r="AO430" t="s">
        <v>5590</v>
      </c>
      <c r="AP430" t="s">
        <v>5590</v>
      </c>
      <c r="AQ430" t="s">
        <v>5590</v>
      </c>
      <c r="AR430" s="10" t="s">
        <v>5590</v>
      </c>
    </row>
    <row r="431" spans="1:44" ht="16" x14ac:dyDescent="0.2">
      <c r="A431" s="2">
        <v>45199</v>
      </c>
      <c r="B431" t="s">
        <v>202</v>
      </c>
      <c r="C431" s="7">
        <v>4024.41</v>
      </c>
      <c r="D431" t="s">
        <v>104</v>
      </c>
      <c r="E431">
        <v>1730</v>
      </c>
      <c r="F431">
        <v>1712</v>
      </c>
      <c r="G431">
        <v>2973</v>
      </c>
      <c r="J431" t="s">
        <v>5588</v>
      </c>
      <c r="L431" t="s">
        <v>52</v>
      </c>
      <c r="M431" t="s">
        <v>203</v>
      </c>
      <c r="O431" t="s">
        <v>52</v>
      </c>
      <c r="P431" t="s">
        <v>203</v>
      </c>
      <c r="R431" t="s">
        <v>66</v>
      </c>
      <c r="S431" t="s">
        <v>5609</v>
      </c>
      <c r="U431" s="8" t="s">
        <v>5590</v>
      </c>
      <c r="V431" s="9">
        <v>4024.41</v>
      </c>
      <c r="X431" s="8" t="s">
        <v>5590</v>
      </c>
      <c r="Y431" t="s">
        <v>5590</v>
      </c>
      <c r="Z431" s="9">
        <v>-4024.41</v>
      </c>
      <c r="AB431" s="8" t="s">
        <v>5590</v>
      </c>
      <c r="AC431" t="s">
        <v>5590</v>
      </c>
      <c r="AD431" t="s">
        <v>5590</v>
      </c>
      <c r="AE431" s="10" t="s">
        <v>5590</v>
      </c>
      <c r="AG431" s="8" t="s">
        <v>5590</v>
      </c>
      <c r="AH431" t="s">
        <v>5590</v>
      </c>
      <c r="AI431" s="10" t="s">
        <v>5590</v>
      </c>
      <c r="AK431" s="8" t="s">
        <v>5590</v>
      </c>
      <c r="AL431" t="s">
        <v>5590</v>
      </c>
      <c r="AM431" t="s">
        <v>5590</v>
      </c>
      <c r="AN431" t="s">
        <v>5590</v>
      </c>
      <c r="AO431" t="s">
        <v>5590</v>
      </c>
      <c r="AP431" t="s">
        <v>5590</v>
      </c>
      <c r="AQ431" t="s">
        <v>5590</v>
      </c>
      <c r="AR431" s="10" t="s">
        <v>5590</v>
      </c>
    </row>
    <row r="432" spans="1:44" ht="16" x14ac:dyDescent="0.2">
      <c r="A432" s="2">
        <v>45199</v>
      </c>
      <c r="B432" t="s">
        <v>205</v>
      </c>
      <c r="C432" s="7">
        <v>975.82</v>
      </c>
      <c r="D432" t="s">
        <v>104</v>
      </c>
      <c r="E432">
        <v>1730</v>
      </c>
      <c r="F432">
        <v>1700</v>
      </c>
      <c r="G432">
        <v>2974</v>
      </c>
      <c r="J432" t="s">
        <v>5588</v>
      </c>
      <c r="L432" t="s">
        <v>52</v>
      </c>
      <c r="M432" t="s">
        <v>203</v>
      </c>
      <c r="O432" t="s">
        <v>52</v>
      </c>
      <c r="P432" t="s">
        <v>203</v>
      </c>
      <c r="R432" t="s">
        <v>66</v>
      </c>
      <c r="S432" t="s">
        <v>5609</v>
      </c>
      <c r="U432" s="8" t="s">
        <v>5590</v>
      </c>
      <c r="V432" s="9">
        <v>975.82</v>
      </c>
      <c r="X432" s="11">
        <v>-975.82</v>
      </c>
      <c r="Y432" t="s">
        <v>5590</v>
      </c>
      <c r="Z432" s="10" t="s">
        <v>5590</v>
      </c>
      <c r="AB432" s="8" t="s">
        <v>5590</v>
      </c>
      <c r="AC432" t="s">
        <v>5590</v>
      </c>
      <c r="AD432" t="s">
        <v>5590</v>
      </c>
      <c r="AE432" s="10" t="s">
        <v>5590</v>
      </c>
      <c r="AG432" s="8" t="s">
        <v>5590</v>
      </c>
      <c r="AH432" t="s">
        <v>5590</v>
      </c>
      <c r="AI432" s="10" t="s">
        <v>5590</v>
      </c>
      <c r="AK432" s="8" t="s">
        <v>5590</v>
      </c>
      <c r="AL432" t="s">
        <v>5590</v>
      </c>
      <c r="AM432" t="s">
        <v>5590</v>
      </c>
      <c r="AN432" t="s">
        <v>5590</v>
      </c>
      <c r="AO432" t="s">
        <v>5590</v>
      </c>
      <c r="AP432" t="s">
        <v>5590</v>
      </c>
      <c r="AQ432" t="s">
        <v>5590</v>
      </c>
      <c r="AR432" s="10" t="s">
        <v>5590</v>
      </c>
    </row>
    <row r="433" spans="1:44" ht="16" x14ac:dyDescent="0.2">
      <c r="A433" s="2">
        <v>45199</v>
      </c>
      <c r="B433" t="s">
        <v>370</v>
      </c>
      <c r="C433" s="7">
        <v>2235.1799999999998</v>
      </c>
      <c r="D433" t="s">
        <v>104</v>
      </c>
      <c r="E433">
        <v>1730</v>
      </c>
      <c r="F433">
        <v>1705</v>
      </c>
      <c r="G433">
        <v>2975</v>
      </c>
      <c r="J433" t="s">
        <v>5588</v>
      </c>
      <c r="L433" t="s">
        <v>52</v>
      </c>
      <c r="M433" t="s">
        <v>203</v>
      </c>
      <c r="O433" t="s">
        <v>52</v>
      </c>
      <c r="P433" t="s">
        <v>203</v>
      </c>
      <c r="R433" t="s">
        <v>66</v>
      </c>
      <c r="S433" t="s">
        <v>5609</v>
      </c>
      <c r="U433" s="8" t="s">
        <v>5590</v>
      </c>
      <c r="V433" s="9">
        <v>2235.1799999999998</v>
      </c>
      <c r="X433" s="8" t="s">
        <v>5590</v>
      </c>
      <c r="Y433" s="7">
        <v>-2235.1799999999998</v>
      </c>
      <c r="Z433" s="10" t="s">
        <v>5590</v>
      </c>
      <c r="AB433" s="8" t="s">
        <v>5590</v>
      </c>
      <c r="AC433" t="s">
        <v>5590</v>
      </c>
      <c r="AD433" t="s">
        <v>5590</v>
      </c>
      <c r="AE433" s="10" t="s">
        <v>5590</v>
      </c>
      <c r="AG433" s="8" t="s">
        <v>5590</v>
      </c>
      <c r="AH433" t="s">
        <v>5590</v>
      </c>
      <c r="AI433" s="10" t="s">
        <v>5590</v>
      </c>
      <c r="AK433" s="8" t="s">
        <v>5590</v>
      </c>
      <c r="AL433" t="s">
        <v>5590</v>
      </c>
      <c r="AM433" t="s">
        <v>5590</v>
      </c>
      <c r="AN433" t="s">
        <v>5590</v>
      </c>
      <c r="AO433" t="s">
        <v>5590</v>
      </c>
      <c r="AP433" t="s">
        <v>5590</v>
      </c>
      <c r="AQ433" t="s">
        <v>5590</v>
      </c>
      <c r="AR433" s="10" t="s">
        <v>5590</v>
      </c>
    </row>
    <row r="434" spans="1:44" ht="16" x14ac:dyDescent="0.2">
      <c r="A434" s="2">
        <v>45199</v>
      </c>
      <c r="B434" t="s">
        <v>202</v>
      </c>
      <c r="C434" s="7">
        <v>3630</v>
      </c>
      <c r="D434" t="s">
        <v>104</v>
      </c>
      <c r="E434">
        <v>1730</v>
      </c>
      <c r="F434">
        <v>1712</v>
      </c>
      <c r="G434">
        <v>2976</v>
      </c>
      <c r="J434" t="s">
        <v>5588</v>
      </c>
      <c r="L434" t="s">
        <v>52</v>
      </c>
      <c r="M434" t="s">
        <v>203</v>
      </c>
      <c r="O434" t="s">
        <v>52</v>
      </c>
      <c r="P434" t="s">
        <v>203</v>
      </c>
      <c r="R434" t="s">
        <v>66</v>
      </c>
      <c r="S434" t="s">
        <v>5609</v>
      </c>
      <c r="U434" s="8" t="s">
        <v>5590</v>
      </c>
      <c r="V434" s="9">
        <v>3630</v>
      </c>
      <c r="X434" s="8" t="s">
        <v>5590</v>
      </c>
      <c r="Y434" t="s">
        <v>5590</v>
      </c>
      <c r="Z434" s="9">
        <v>-3630</v>
      </c>
      <c r="AB434" s="8" t="s">
        <v>5590</v>
      </c>
      <c r="AC434" t="s">
        <v>5590</v>
      </c>
      <c r="AD434" t="s">
        <v>5590</v>
      </c>
      <c r="AE434" s="10" t="s">
        <v>5590</v>
      </c>
      <c r="AG434" s="8" t="s">
        <v>5590</v>
      </c>
      <c r="AH434" t="s">
        <v>5590</v>
      </c>
      <c r="AI434" s="10" t="s">
        <v>5590</v>
      </c>
      <c r="AK434" s="8" t="s">
        <v>5590</v>
      </c>
      <c r="AL434" t="s">
        <v>5590</v>
      </c>
      <c r="AM434" t="s">
        <v>5590</v>
      </c>
      <c r="AN434" t="s">
        <v>5590</v>
      </c>
      <c r="AO434" t="s">
        <v>5590</v>
      </c>
      <c r="AP434" t="s">
        <v>5590</v>
      </c>
      <c r="AQ434" t="s">
        <v>5590</v>
      </c>
      <c r="AR434" s="10" t="s">
        <v>5590</v>
      </c>
    </row>
    <row r="435" spans="1:44" ht="16" x14ac:dyDescent="0.2">
      <c r="A435" s="2">
        <v>45199</v>
      </c>
      <c r="B435" t="s">
        <v>2635</v>
      </c>
      <c r="C435" s="7">
        <v>143</v>
      </c>
      <c r="D435" t="s">
        <v>104</v>
      </c>
      <c r="E435">
        <v>2551</v>
      </c>
      <c r="F435">
        <v>1730</v>
      </c>
      <c r="G435">
        <v>2964</v>
      </c>
      <c r="H435" t="s">
        <v>1936</v>
      </c>
      <c r="J435" t="s">
        <v>5588</v>
      </c>
      <c r="L435" t="s">
        <v>49</v>
      </c>
      <c r="M435" t="s">
        <v>50</v>
      </c>
      <c r="N435" t="s">
        <v>51</v>
      </c>
      <c r="O435" t="s">
        <v>52</v>
      </c>
      <c r="P435" t="s">
        <v>203</v>
      </c>
      <c r="R435" t="s">
        <v>66</v>
      </c>
      <c r="S435" t="s">
        <v>5609</v>
      </c>
      <c r="U435" s="8" t="s">
        <v>5590</v>
      </c>
      <c r="V435" s="9">
        <v>-143</v>
      </c>
      <c r="X435" s="8" t="s">
        <v>5590</v>
      </c>
      <c r="Y435" t="s">
        <v>5590</v>
      </c>
      <c r="Z435" s="10" t="s">
        <v>5590</v>
      </c>
      <c r="AB435" s="8" t="s">
        <v>5590</v>
      </c>
      <c r="AC435" s="7">
        <v>143</v>
      </c>
      <c r="AD435" t="s">
        <v>5590</v>
      </c>
      <c r="AE435" s="10" t="s">
        <v>5590</v>
      </c>
      <c r="AG435" s="8" t="s">
        <v>5590</v>
      </c>
      <c r="AH435" t="s">
        <v>5590</v>
      </c>
      <c r="AI435" s="10" t="s">
        <v>5590</v>
      </c>
      <c r="AK435" s="8" t="s">
        <v>5590</v>
      </c>
      <c r="AL435" t="s">
        <v>5590</v>
      </c>
      <c r="AM435" t="s">
        <v>5590</v>
      </c>
      <c r="AN435" t="s">
        <v>5590</v>
      </c>
      <c r="AO435" t="s">
        <v>5590</v>
      </c>
      <c r="AP435" s="7">
        <v>143</v>
      </c>
      <c r="AQ435" t="s">
        <v>5590</v>
      </c>
      <c r="AR435" s="10" t="s">
        <v>5590</v>
      </c>
    </row>
    <row r="436" spans="1:44" ht="16" x14ac:dyDescent="0.2">
      <c r="A436" s="2">
        <v>45199</v>
      </c>
      <c r="B436" t="s">
        <v>206</v>
      </c>
      <c r="C436" s="7">
        <v>2988.56</v>
      </c>
      <c r="D436" t="s">
        <v>104</v>
      </c>
      <c r="E436">
        <v>2551</v>
      </c>
      <c r="F436">
        <v>1730</v>
      </c>
      <c r="G436">
        <v>2965</v>
      </c>
      <c r="H436" t="s">
        <v>1936</v>
      </c>
      <c r="J436" t="s">
        <v>5588</v>
      </c>
      <c r="L436" t="s">
        <v>49</v>
      </c>
      <c r="M436" t="s">
        <v>50</v>
      </c>
      <c r="N436" t="s">
        <v>51</v>
      </c>
      <c r="O436" t="s">
        <v>52</v>
      </c>
      <c r="P436" t="s">
        <v>203</v>
      </c>
      <c r="R436" t="s">
        <v>66</v>
      </c>
      <c r="S436" t="s">
        <v>5609</v>
      </c>
      <c r="U436" s="8" t="s">
        <v>5590</v>
      </c>
      <c r="V436" s="9">
        <v>-2988.56</v>
      </c>
      <c r="X436" s="8" t="s">
        <v>5590</v>
      </c>
      <c r="Y436" t="s">
        <v>5590</v>
      </c>
      <c r="Z436" s="10" t="s">
        <v>5590</v>
      </c>
      <c r="AB436" s="8" t="s">
        <v>5590</v>
      </c>
      <c r="AC436" s="7">
        <v>2988.56</v>
      </c>
      <c r="AD436" t="s">
        <v>5590</v>
      </c>
      <c r="AE436" s="10" t="s">
        <v>5590</v>
      </c>
      <c r="AG436" s="8" t="s">
        <v>5590</v>
      </c>
      <c r="AH436" t="s">
        <v>5590</v>
      </c>
      <c r="AI436" s="10" t="s">
        <v>5590</v>
      </c>
      <c r="AK436" s="8" t="s">
        <v>5590</v>
      </c>
      <c r="AL436" t="s">
        <v>5590</v>
      </c>
      <c r="AM436" t="s">
        <v>5590</v>
      </c>
      <c r="AN436" t="s">
        <v>5590</v>
      </c>
      <c r="AO436" t="s">
        <v>5590</v>
      </c>
      <c r="AP436" s="7">
        <v>2988.56</v>
      </c>
      <c r="AQ436" t="s">
        <v>5590</v>
      </c>
      <c r="AR436" s="10" t="s">
        <v>5590</v>
      </c>
    </row>
    <row r="437" spans="1:44" ht="16" x14ac:dyDescent="0.2">
      <c r="A437" s="2">
        <v>45199</v>
      </c>
      <c r="B437" t="s">
        <v>206</v>
      </c>
      <c r="C437" s="7">
        <v>2957.87</v>
      </c>
      <c r="D437" t="s">
        <v>104</v>
      </c>
      <c r="E437">
        <v>2551</v>
      </c>
      <c r="F437">
        <v>1730</v>
      </c>
      <c r="G437">
        <v>2967</v>
      </c>
      <c r="H437" t="s">
        <v>1934</v>
      </c>
      <c r="J437" t="s">
        <v>5588</v>
      </c>
      <c r="L437" t="s">
        <v>49</v>
      </c>
      <c r="M437" t="s">
        <v>50</v>
      </c>
      <c r="N437" t="s">
        <v>51</v>
      </c>
      <c r="O437" t="s">
        <v>52</v>
      </c>
      <c r="P437" t="s">
        <v>203</v>
      </c>
      <c r="R437" t="s">
        <v>66</v>
      </c>
      <c r="S437" t="s">
        <v>5609</v>
      </c>
      <c r="U437" s="8" t="s">
        <v>5590</v>
      </c>
      <c r="V437" s="9">
        <v>-2957.87</v>
      </c>
      <c r="X437" s="8" t="s">
        <v>5590</v>
      </c>
      <c r="Y437" t="s">
        <v>5590</v>
      </c>
      <c r="Z437" s="10" t="s">
        <v>5590</v>
      </c>
      <c r="AB437" s="8" t="s">
        <v>5590</v>
      </c>
      <c r="AC437" s="7">
        <v>2957.87</v>
      </c>
      <c r="AD437" t="s">
        <v>5590</v>
      </c>
      <c r="AE437" s="10" t="s">
        <v>5590</v>
      </c>
      <c r="AG437" s="8" t="s">
        <v>5590</v>
      </c>
      <c r="AH437" t="s">
        <v>5590</v>
      </c>
      <c r="AI437" s="10" t="s">
        <v>5590</v>
      </c>
      <c r="AK437" s="8" t="s">
        <v>5590</v>
      </c>
      <c r="AL437" t="s">
        <v>5590</v>
      </c>
      <c r="AM437" t="s">
        <v>5590</v>
      </c>
      <c r="AN437" t="s">
        <v>5590</v>
      </c>
      <c r="AO437" t="s">
        <v>5590</v>
      </c>
      <c r="AP437" s="7">
        <v>2957.87</v>
      </c>
      <c r="AQ437" t="s">
        <v>5590</v>
      </c>
      <c r="AR437" s="10" t="s">
        <v>5590</v>
      </c>
    </row>
    <row r="438" spans="1:44" ht="16" x14ac:dyDescent="0.2">
      <c r="A438" s="2">
        <v>45199</v>
      </c>
      <c r="B438" t="s">
        <v>206</v>
      </c>
      <c r="C438" s="7">
        <v>2268.59</v>
      </c>
      <c r="D438" t="s">
        <v>104</v>
      </c>
      <c r="E438">
        <v>2551</v>
      </c>
      <c r="F438">
        <v>1730</v>
      </c>
      <c r="G438">
        <v>2969</v>
      </c>
      <c r="H438" t="s">
        <v>1935</v>
      </c>
      <c r="J438" t="s">
        <v>5588</v>
      </c>
      <c r="L438" t="s">
        <v>49</v>
      </c>
      <c r="M438" t="s">
        <v>50</v>
      </c>
      <c r="N438" t="s">
        <v>51</v>
      </c>
      <c r="O438" t="s">
        <v>52</v>
      </c>
      <c r="P438" t="s">
        <v>203</v>
      </c>
      <c r="R438" t="s">
        <v>66</v>
      </c>
      <c r="S438" t="s">
        <v>5609</v>
      </c>
      <c r="U438" s="8" t="s">
        <v>5590</v>
      </c>
      <c r="V438" s="9">
        <v>-2268.59</v>
      </c>
      <c r="X438" s="8" t="s">
        <v>5590</v>
      </c>
      <c r="Y438" t="s">
        <v>5590</v>
      </c>
      <c r="Z438" s="10" t="s">
        <v>5590</v>
      </c>
      <c r="AB438" s="8" t="s">
        <v>5590</v>
      </c>
      <c r="AC438" s="7">
        <v>2268.59</v>
      </c>
      <c r="AD438" t="s">
        <v>5590</v>
      </c>
      <c r="AE438" s="10" t="s">
        <v>5590</v>
      </c>
      <c r="AG438" s="8" t="s">
        <v>5590</v>
      </c>
      <c r="AH438" t="s">
        <v>5590</v>
      </c>
      <c r="AI438" s="10" t="s">
        <v>5590</v>
      </c>
      <c r="AK438" s="8" t="s">
        <v>5590</v>
      </c>
      <c r="AL438" t="s">
        <v>5590</v>
      </c>
      <c r="AM438" t="s">
        <v>5590</v>
      </c>
      <c r="AN438" t="s">
        <v>5590</v>
      </c>
      <c r="AO438" t="s">
        <v>5590</v>
      </c>
      <c r="AP438" s="7">
        <v>2268.59</v>
      </c>
      <c r="AQ438" t="s">
        <v>5590</v>
      </c>
      <c r="AR438" s="10" t="s">
        <v>5590</v>
      </c>
    </row>
    <row r="439" spans="1:44" ht="16" x14ac:dyDescent="0.2">
      <c r="A439" s="2">
        <v>45199</v>
      </c>
      <c r="B439" t="s">
        <v>204</v>
      </c>
      <c r="C439" s="7">
        <v>693.92</v>
      </c>
      <c r="D439" t="s">
        <v>104</v>
      </c>
      <c r="E439">
        <v>2555</v>
      </c>
      <c r="F439">
        <v>1730</v>
      </c>
      <c r="G439">
        <v>2966</v>
      </c>
      <c r="H439" t="s">
        <v>1936</v>
      </c>
      <c r="J439" t="s">
        <v>5588</v>
      </c>
      <c r="L439" t="s">
        <v>49</v>
      </c>
      <c r="M439" t="s">
        <v>50</v>
      </c>
      <c r="N439" t="s">
        <v>51</v>
      </c>
      <c r="O439" t="s">
        <v>52</v>
      </c>
      <c r="P439" t="s">
        <v>203</v>
      </c>
      <c r="R439" t="s">
        <v>66</v>
      </c>
      <c r="S439" t="s">
        <v>5609</v>
      </c>
      <c r="U439" s="8" t="s">
        <v>5590</v>
      </c>
      <c r="V439" s="9">
        <v>-693.92</v>
      </c>
      <c r="X439" s="8" t="s">
        <v>5590</v>
      </c>
      <c r="Y439" t="s">
        <v>5590</v>
      </c>
      <c r="Z439" s="10" t="s">
        <v>5590</v>
      </c>
      <c r="AB439" s="8" t="s">
        <v>5590</v>
      </c>
      <c r="AC439" t="s">
        <v>5590</v>
      </c>
      <c r="AD439" s="7">
        <v>693.92</v>
      </c>
      <c r="AE439" s="10" t="s">
        <v>5590</v>
      </c>
      <c r="AG439" s="8" t="s">
        <v>5590</v>
      </c>
      <c r="AH439" t="s">
        <v>5590</v>
      </c>
      <c r="AI439" s="10" t="s">
        <v>5590</v>
      </c>
      <c r="AK439" s="8" t="s">
        <v>5590</v>
      </c>
      <c r="AL439" t="s">
        <v>5590</v>
      </c>
      <c r="AM439" t="s">
        <v>5590</v>
      </c>
      <c r="AN439" t="s">
        <v>5590</v>
      </c>
      <c r="AO439" t="s">
        <v>5590</v>
      </c>
      <c r="AP439" s="7">
        <v>693.92</v>
      </c>
      <c r="AQ439" t="s">
        <v>5590</v>
      </c>
      <c r="AR439" s="10" t="s">
        <v>5590</v>
      </c>
    </row>
    <row r="440" spans="1:44" ht="16" x14ac:dyDescent="0.2">
      <c r="A440" s="2">
        <v>45199</v>
      </c>
      <c r="B440" t="s">
        <v>204</v>
      </c>
      <c r="C440" s="7">
        <v>667.54</v>
      </c>
      <c r="D440" t="s">
        <v>104</v>
      </c>
      <c r="E440">
        <v>2555</v>
      </c>
      <c r="F440">
        <v>1730</v>
      </c>
      <c r="G440">
        <v>2968</v>
      </c>
      <c r="H440" t="s">
        <v>1934</v>
      </c>
      <c r="J440" t="s">
        <v>5588</v>
      </c>
      <c r="L440" t="s">
        <v>49</v>
      </c>
      <c r="M440" t="s">
        <v>50</v>
      </c>
      <c r="N440" t="s">
        <v>51</v>
      </c>
      <c r="O440" t="s">
        <v>52</v>
      </c>
      <c r="P440" t="s">
        <v>203</v>
      </c>
      <c r="R440" t="s">
        <v>66</v>
      </c>
      <c r="S440" t="s">
        <v>5609</v>
      </c>
      <c r="U440" s="8" t="s">
        <v>5590</v>
      </c>
      <c r="V440" s="9">
        <v>-667.54</v>
      </c>
      <c r="X440" s="8" t="s">
        <v>5590</v>
      </c>
      <c r="Y440" t="s">
        <v>5590</v>
      </c>
      <c r="Z440" s="10" t="s">
        <v>5590</v>
      </c>
      <c r="AB440" s="8" t="s">
        <v>5590</v>
      </c>
      <c r="AC440" t="s">
        <v>5590</v>
      </c>
      <c r="AD440" s="7">
        <v>667.54</v>
      </c>
      <c r="AE440" s="10" t="s">
        <v>5590</v>
      </c>
      <c r="AG440" s="8" t="s">
        <v>5590</v>
      </c>
      <c r="AH440" t="s">
        <v>5590</v>
      </c>
      <c r="AI440" s="10" t="s">
        <v>5590</v>
      </c>
      <c r="AK440" s="8" t="s">
        <v>5590</v>
      </c>
      <c r="AL440" t="s">
        <v>5590</v>
      </c>
      <c r="AM440" t="s">
        <v>5590</v>
      </c>
      <c r="AN440" t="s">
        <v>5590</v>
      </c>
      <c r="AO440" t="s">
        <v>5590</v>
      </c>
      <c r="AP440" s="7">
        <v>667.54</v>
      </c>
      <c r="AQ440" t="s">
        <v>5590</v>
      </c>
      <c r="AR440" s="10" t="s">
        <v>5590</v>
      </c>
    </row>
    <row r="441" spans="1:44" ht="16" x14ac:dyDescent="0.2">
      <c r="A441" s="2">
        <v>45199</v>
      </c>
      <c r="B441" t="s">
        <v>204</v>
      </c>
      <c r="C441" s="7">
        <v>515.27</v>
      </c>
      <c r="D441" t="s">
        <v>104</v>
      </c>
      <c r="E441">
        <v>2555</v>
      </c>
      <c r="F441">
        <v>1730</v>
      </c>
      <c r="G441">
        <v>2970</v>
      </c>
      <c r="H441" t="s">
        <v>1935</v>
      </c>
      <c r="J441" t="s">
        <v>5588</v>
      </c>
      <c r="L441" t="s">
        <v>49</v>
      </c>
      <c r="M441" t="s">
        <v>50</v>
      </c>
      <c r="N441" t="s">
        <v>51</v>
      </c>
      <c r="O441" t="s">
        <v>52</v>
      </c>
      <c r="P441" t="s">
        <v>203</v>
      </c>
      <c r="R441" t="s">
        <v>66</v>
      </c>
      <c r="S441" t="s">
        <v>5609</v>
      </c>
      <c r="U441" s="8" t="s">
        <v>5590</v>
      </c>
      <c r="V441" s="9">
        <v>-515.27</v>
      </c>
      <c r="X441" s="8" t="s">
        <v>5590</v>
      </c>
      <c r="Y441" t="s">
        <v>5590</v>
      </c>
      <c r="Z441" s="10" t="s">
        <v>5590</v>
      </c>
      <c r="AB441" s="8" t="s">
        <v>5590</v>
      </c>
      <c r="AC441" t="s">
        <v>5590</v>
      </c>
      <c r="AD441" s="7">
        <v>515.27</v>
      </c>
      <c r="AE441" s="10" t="s">
        <v>5590</v>
      </c>
      <c r="AG441" s="8" t="s">
        <v>5590</v>
      </c>
      <c r="AH441" t="s">
        <v>5590</v>
      </c>
      <c r="AI441" s="10" t="s">
        <v>5590</v>
      </c>
      <c r="AK441" s="8" t="s">
        <v>5590</v>
      </c>
      <c r="AL441" t="s">
        <v>5590</v>
      </c>
      <c r="AM441" t="s">
        <v>5590</v>
      </c>
      <c r="AN441" t="s">
        <v>5590</v>
      </c>
      <c r="AO441" t="s">
        <v>5590</v>
      </c>
      <c r="AP441" s="7">
        <v>515.27</v>
      </c>
      <c r="AQ441" t="s">
        <v>5590</v>
      </c>
      <c r="AR441" s="10" t="s">
        <v>5590</v>
      </c>
    </row>
    <row r="442" spans="1:44" ht="16" x14ac:dyDescent="0.2">
      <c r="A442" s="2">
        <v>45199</v>
      </c>
      <c r="B442" t="s">
        <v>206</v>
      </c>
      <c r="C442" s="7">
        <v>2116.36</v>
      </c>
      <c r="D442" t="s">
        <v>104</v>
      </c>
      <c r="E442">
        <v>6700</v>
      </c>
      <c r="F442">
        <v>1730</v>
      </c>
      <c r="G442">
        <v>2959</v>
      </c>
      <c r="H442" t="s">
        <v>970</v>
      </c>
      <c r="J442" t="s">
        <v>5588</v>
      </c>
      <c r="L442" t="s">
        <v>49</v>
      </c>
      <c r="M442" t="s">
        <v>50</v>
      </c>
      <c r="N442" t="s">
        <v>799</v>
      </c>
      <c r="O442" t="s">
        <v>52</v>
      </c>
      <c r="P442" t="s">
        <v>203</v>
      </c>
      <c r="R442" t="s">
        <v>66</v>
      </c>
      <c r="S442" t="s">
        <v>5609</v>
      </c>
      <c r="U442" s="8" t="s">
        <v>5590</v>
      </c>
      <c r="V442" s="9">
        <v>-2116.36</v>
      </c>
      <c r="X442" s="8" t="s">
        <v>5590</v>
      </c>
      <c r="Y442" t="s">
        <v>5590</v>
      </c>
      <c r="Z442" s="10" t="s">
        <v>5590</v>
      </c>
      <c r="AB442" s="8" t="s">
        <v>5590</v>
      </c>
      <c r="AC442" t="s">
        <v>5590</v>
      </c>
      <c r="AD442" t="s">
        <v>5590</v>
      </c>
      <c r="AE442" s="10" t="s">
        <v>5590</v>
      </c>
      <c r="AG442" s="11">
        <v>2116.36</v>
      </c>
      <c r="AH442" t="s">
        <v>5590</v>
      </c>
      <c r="AI442" s="10" t="s">
        <v>5590</v>
      </c>
      <c r="AK442" s="8" t="s">
        <v>5590</v>
      </c>
      <c r="AL442" s="7">
        <v>2116.36</v>
      </c>
      <c r="AM442" t="s">
        <v>5590</v>
      </c>
      <c r="AN442" t="s">
        <v>5590</v>
      </c>
      <c r="AO442" t="s">
        <v>5590</v>
      </c>
      <c r="AP442" t="s">
        <v>5590</v>
      </c>
      <c r="AQ442" t="s">
        <v>5590</v>
      </c>
      <c r="AR442" s="10" t="s">
        <v>5590</v>
      </c>
    </row>
    <row r="443" spans="1:44" ht="16" x14ac:dyDescent="0.2">
      <c r="A443" s="2">
        <v>45199</v>
      </c>
      <c r="B443" t="s">
        <v>2635</v>
      </c>
      <c r="C443" s="7">
        <v>407.75</v>
      </c>
      <c r="D443" t="s">
        <v>104</v>
      </c>
      <c r="E443">
        <v>6700</v>
      </c>
      <c r="F443">
        <v>1730</v>
      </c>
      <c r="G443">
        <v>2961</v>
      </c>
      <c r="H443" t="s">
        <v>970</v>
      </c>
      <c r="J443" t="s">
        <v>5588</v>
      </c>
      <c r="L443" t="s">
        <v>49</v>
      </c>
      <c r="M443" t="s">
        <v>50</v>
      </c>
      <c r="N443" t="s">
        <v>799</v>
      </c>
      <c r="O443" t="s">
        <v>52</v>
      </c>
      <c r="P443" t="s">
        <v>203</v>
      </c>
      <c r="R443" t="s">
        <v>66</v>
      </c>
      <c r="S443" t="s">
        <v>5609</v>
      </c>
      <c r="U443" s="8" t="s">
        <v>5590</v>
      </c>
      <c r="V443" s="9">
        <v>-407.75</v>
      </c>
      <c r="X443" s="8" t="s">
        <v>5590</v>
      </c>
      <c r="Y443" t="s">
        <v>5590</v>
      </c>
      <c r="Z443" s="10" t="s">
        <v>5590</v>
      </c>
      <c r="AB443" s="8" t="s">
        <v>5590</v>
      </c>
      <c r="AC443" t="s">
        <v>5590</v>
      </c>
      <c r="AD443" t="s">
        <v>5590</v>
      </c>
      <c r="AE443" s="10" t="s">
        <v>5590</v>
      </c>
      <c r="AG443" s="11">
        <v>407.75</v>
      </c>
      <c r="AH443" t="s">
        <v>5590</v>
      </c>
      <c r="AI443" s="10" t="s">
        <v>5590</v>
      </c>
      <c r="AK443" s="8" t="s">
        <v>5590</v>
      </c>
      <c r="AL443" s="7">
        <v>407.75</v>
      </c>
      <c r="AM443" t="s">
        <v>5590</v>
      </c>
      <c r="AN443" t="s">
        <v>5590</v>
      </c>
      <c r="AO443" t="s">
        <v>5590</v>
      </c>
      <c r="AP443" t="s">
        <v>5590</v>
      </c>
      <c r="AQ443" t="s">
        <v>5590</v>
      </c>
      <c r="AR443" s="10" t="s">
        <v>5590</v>
      </c>
    </row>
    <row r="444" spans="1:44" ht="16" x14ac:dyDescent="0.2">
      <c r="A444" s="2">
        <v>45199</v>
      </c>
      <c r="B444" t="s">
        <v>206</v>
      </c>
      <c r="C444" s="7">
        <v>893.4</v>
      </c>
      <c r="D444" t="s">
        <v>104</v>
      </c>
      <c r="E444">
        <v>6700</v>
      </c>
      <c r="F444">
        <v>1730</v>
      </c>
      <c r="G444">
        <v>2962</v>
      </c>
      <c r="H444" t="s">
        <v>967</v>
      </c>
      <c r="J444" t="s">
        <v>5588</v>
      </c>
      <c r="L444" t="s">
        <v>49</v>
      </c>
      <c r="M444" t="s">
        <v>50</v>
      </c>
      <c r="N444" t="s">
        <v>799</v>
      </c>
      <c r="O444" t="s">
        <v>52</v>
      </c>
      <c r="P444" t="s">
        <v>203</v>
      </c>
      <c r="R444" t="s">
        <v>66</v>
      </c>
      <c r="S444" t="s">
        <v>5609</v>
      </c>
      <c r="U444" s="8" t="s">
        <v>5590</v>
      </c>
      <c r="V444" s="9">
        <v>-893.4</v>
      </c>
      <c r="X444" s="8" t="s">
        <v>5590</v>
      </c>
      <c r="Y444" t="s">
        <v>5590</v>
      </c>
      <c r="Z444" s="10" t="s">
        <v>5590</v>
      </c>
      <c r="AB444" s="8" t="s">
        <v>5590</v>
      </c>
      <c r="AC444" t="s">
        <v>5590</v>
      </c>
      <c r="AD444" t="s">
        <v>5590</v>
      </c>
      <c r="AE444" s="10" t="s">
        <v>5590</v>
      </c>
      <c r="AG444" s="11">
        <v>893.4</v>
      </c>
      <c r="AH444" t="s">
        <v>5590</v>
      </c>
      <c r="AI444" s="10" t="s">
        <v>5590</v>
      </c>
      <c r="AK444" s="8" t="s">
        <v>5590</v>
      </c>
      <c r="AL444" s="7">
        <v>893.4</v>
      </c>
      <c r="AM444" t="s">
        <v>5590</v>
      </c>
      <c r="AN444" t="s">
        <v>5590</v>
      </c>
      <c r="AO444" t="s">
        <v>5590</v>
      </c>
      <c r="AP444" t="s">
        <v>5590</v>
      </c>
      <c r="AQ444" t="s">
        <v>5590</v>
      </c>
      <c r="AR444" s="10" t="s">
        <v>5590</v>
      </c>
    </row>
    <row r="445" spans="1:44" ht="16" x14ac:dyDescent="0.2">
      <c r="A445" s="2">
        <v>45199</v>
      </c>
      <c r="B445" t="s">
        <v>204</v>
      </c>
      <c r="C445" s="7">
        <v>491.41</v>
      </c>
      <c r="D445" t="s">
        <v>104</v>
      </c>
      <c r="E445">
        <v>6750</v>
      </c>
      <c r="F445">
        <v>1730</v>
      </c>
      <c r="G445">
        <v>2960</v>
      </c>
      <c r="H445" t="s">
        <v>970</v>
      </c>
      <c r="J445" t="s">
        <v>5588</v>
      </c>
      <c r="L445" t="s">
        <v>49</v>
      </c>
      <c r="M445" t="s">
        <v>50</v>
      </c>
      <c r="N445" t="s">
        <v>799</v>
      </c>
      <c r="O445" t="s">
        <v>52</v>
      </c>
      <c r="P445" t="s">
        <v>203</v>
      </c>
      <c r="R445" t="s">
        <v>66</v>
      </c>
      <c r="S445" t="s">
        <v>5609</v>
      </c>
      <c r="U445" s="8" t="s">
        <v>5590</v>
      </c>
      <c r="V445" s="9">
        <v>-491.41</v>
      </c>
      <c r="X445" s="8" t="s">
        <v>5590</v>
      </c>
      <c r="Y445" t="s">
        <v>5590</v>
      </c>
      <c r="Z445" s="10" t="s">
        <v>5590</v>
      </c>
      <c r="AB445" s="8" t="s">
        <v>5590</v>
      </c>
      <c r="AC445" t="s">
        <v>5590</v>
      </c>
      <c r="AD445" t="s">
        <v>5590</v>
      </c>
      <c r="AE445" s="10" t="s">
        <v>5590</v>
      </c>
      <c r="AG445" s="8" t="s">
        <v>5590</v>
      </c>
      <c r="AH445" s="7">
        <v>491.41</v>
      </c>
      <c r="AI445" s="10" t="s">
        <v>5590</v>
      </c>
      <c r="AK445" s="8" t="s">
        <v>5590</v>
      </c>
      <c r="AL445" s="7">
        <v>491.41</v>
      </c>
      <c r="AM445" t="s">
        <v>5590</v>
      </c>
      <c r="AN445" t="s">
        <v>5590</v>
      </c>
      <c r="AO445" t="s">
        <v>5590</v>
      </c>
      <c r="AP445" t="s">
        <v>5590</v>
      </c>
      <c r="AQ445" t="s">
        <v>5590</v>
      </c>
      <c r="AR445" s="10" t="s">
        <v>5590</v>
      </c>
    </row>
    <row r="446" spans="1:44" ht="16" x14ac:dyDescent="0.2">
      <c r="A446" s="2">
        <v>45199</v>
      </c>
      <c r="B446" t="s">
        <v>204</v>
      </c>
      <c r="C446" s="7">
        <v>182.73</v>
      </c>
      <c r="D446" t="s">
        <v>104</v>
      </c>
      <c r="E446">
        <v>6750</v>
      </c>
      <c r="F446">
        <v>1730</v>
      </c>
      <c r="G446">
        <v>2963</v>
      </c>
      <c r="H446" t="s">
        <v>967</v>
      </c>
      <c r="J446" t="s">
        <v>5588</v>
      </c>
      <c r="L446" t="s">
        <v>49</v>
      </c>
      <c r="M446" t="s">
        <v>50</v>
      </c>
      <c r="N446" t="s">
        <v>799</v>
      </c>
      <c r="O446" t="s">
        <v>52</v>
      </c>
      <c r="P446" t="s">
        <v>203</v>
      </c>
      <c r="R446" t="s">
        <v>66</v>
      </c>
      <c r="S446" t="s">
        <v>5609</v>
      </c>
      <c r="U446" s="8" t="s">
        <v>5590</v>
      </c>
      <c r="V446" s="9">
        <v>-182.73</v>
      </c>
      <c r="X446" s="8" t="s">
        <v>5590</v>
      </c>
      <c r="Y446" t="s">
        <v>5590</v>
      </c>
      <c r="Z446" s="10" t="s">
        <v>5590</v>
      </c>
      <c r="AB446" s="8" t="s">
        <v>5590</v>
      </c>
      <c r="AC446" t="s">
        <v>5590</v>
      </c>
      <c r="AD446" t="s">
        <v>5590</v>
      </c>
      <c r="AE446" s="10" t="s">
        <v>5590</v>
      </c>
      <c r="AG446" s="8" t="s">
        <v>5590</v>
      </c>
      <c r="AH446" s="7">
        <v>182.73</v>
      </c>
      <c r="AI446" s="10" t="s">
        <v>5590</v>
      </c>
      <c r="AK446" s="8" t="s">
        <v>5590</v>
      </c>
      <c r="AL446" s="7">
        <v>182.73</v>
      </c>
      <c r="AM446" t="s">
        <v>5590</v>
      </c>
      <c r="AN446" t="s">
        <v>5590</v>
      </c>
      <c r="AO446" t="s">
        <v>5590</v>
      </c>
      <c r="AP446" t="s">
        <v>5590</v>
      </c>
      <c r="AQ446" t="s">
        <v>5590</v>
      </c>
      <c r="AR446" s="10" t="s">
        <v>5590</v>
      </c>
    </row>
    <row r="447" spans="1:44" ht="16" x14ac:dyDescent="0.2">
      <c r="A447" s="2">
        <v>45212</v>
      </c>
      <c r="B447" t="s">
        <v>215</v>
      </c>
      <c r="C447" s="7">
        <v>1897.09</v>
      </c>
      <c r="D447" t="s">
        <v>48</v>
      </c>
      <c r="E447">
        <v>1700</v>
      </c>
      <c r="F447">
        <v>940</v>
      </c>
      <c r="G447">
        <v>2669</v>
      </c>
      <c r="I447" t="s">
        <v>3061</v>
      </c>
      <c r="J447" t="s">
        <v>3062</v>
      </c>
      <c r="K447" t="s">
        <v>3061</v>
      </c>
      <c r="L447" t="s">
        <v>52</v>
      </c>
      <c r="M447" t="s">
        <v>203</v>
      </c>
      <c r="O447" t="s">
        <v>52</v>
      </c>
      <c r="P447" t="s">
        <v>53</v>
      </c>
      <c r="R447" t="s">
        <v>66</v>
      </c>
      <c r="S447" t="s">
        <v>5609</v>
      </c>
      <c r="U447" s="8" t="s">
        <v>5590</v>
      </c>
      <c r="V447" s="10" t="s">
        <v>5590</v>
      </c>
      <c r="X447" s="11">
        <v>1897.09</v>
      </c>
      <c r="Y447" t="s">
        <v>5590</v>
      </c>
      <c r="Z447" s="10" t="s">
        <v>5590</v>
      </c>
      <c r="AB447" s="8" t="s">
        <v>5590</v>
      </c>
      <c r="AC447" t="s">
        <v>5590</v>
      </c>
      <c r="AD447" t="s">
        <v>5590</v>
      </c>
      <c r="AE447" s="10" t="s">
        <v>5590</v>
      </c>
      <c r="AG447" s="8" t="s">
        <v>5590</v>
      </c>
      <c r="AH447" t="s">
        <v>5590</v>
      </c>
      <c r="AI447" s="10" t="s">
        <v>5590</v>
      </c>
      <c r="AK447" s="8" t="s">
        <v>5590</v>
      </c>
      <c r="AL447" t="s">
        <v>5590</v>
      </c>
      <c r="AM447" t="s">
        <v>5590</v>
      </c>
      <c r="AN447" t="s">
        <v>5590</v>
      </c>
      <c r="AO447" t="s">
        <v>5590</v>
      </c>
      <c r="AP447" t="s">
        <v>5590</v>
      </c>
      <c r="AQ447" t="s">
        <v>5590</v>
      </c>
      <c r="AR447" s="10" t="s">
        <v>5590</v>
      </c>
    </row>
    <row r="448" spans="1:44" ht="16" x14ac:dyDescent="0.2">
      <c r="B448" t="s">
        <v>5591</v>
      </c>
      <c r="U448" s="11">
        <f>SUM(U425:U447)</f>
        <v>0</v>
      </c>
      <c r="V448" s="9">
        <f>SUM(V425:V447)</f>
        <v>8.8107299234252423E-13</v>
      </c>
      <c r="X448" s="11">
        <f>SUM(X425:X447)</f>
        <v>0</v>
      </c>
      <c r="Y448" s="12">
        <f>SUM(Y425:Y447)</f>
        <v>65.090000000000146</v>
      </c>
      <c r="Z448" s="9">
        <f>SUM(Z425:Z447)</f>
        <v>0</v>
      </c>
      <c r="AB448" s="11">
        <f>SUM(AB425:AB447)</f>
        <v>0</v>
      </c>
      <c r="AC448" s="12">
        <f>SUM(AC425:AC447)</f>
        <v>8358.02</v>
      </c>
      <c r="AD448" s="12">
        <f>SUM(AD425:AD447)</f>
        <v>1876.73</v>
      </c>
      <c r="AE448" s="9">
        <f>SUM(AE425:AE447)</f>
        <v>0</v>
      </c>
      <c r="AG448" s="11">
        <f>SUM(AG425:AG447)</f>
        <v>3417.51</v>
      </c>
      <c r="AH448" s="12">
        <f>SUM(AH425:AH447)</f>
        <v>674.14</v>
      </c>
      <c r="AI448" s="9">
        <f>SUM(AI425:AI447)</f>
        <v>0</v>
      </c>
      <c r="AK448" s="11">
        <f t="shared" ref="AK448:AR448" si="19">SUM(AK425:AK447)</f>
        <v>0</v>
      </c>
      <c r="AL448" s="12">
        <f t="shared" si="19"/>
        <v>4091.65</v>
      </c>
      <c r="AM448" s="12">
        <f t="shared" si="19"/>
        <v>0</v>
      </c>
      <c r="AN448" s="12">
        <f t="shared" si="19"/>
        <v>0</v>
      </c>
      <c r="AO448" s="12">
        <f t="shared" si="19"/>
        <v>0</v>
      </c>
      <c r="AP448" s="12">
        <f t="shared" si="19"/>
        <v>10234.75</v>
      </c>
      <c r="AQ448" s="12">
        <f t="shared" si="19"/>
        <v>0</v>
      </c>
      <c r="AR448" s="9">
        <f t="shared" si="19"/>
        <v>0</v>
      </c>
    </row>
    <row r="449" spans="1:44" ht="16" x14ac:dyDescent="0.2">
      <c r="B449" s="3" t="s">
        <v>5592</v>
      </c>
      <c r="U449" s="13">
        <f>U448+U423</f>
        <v>0</v>
      </c>
      <c r="V449" s="14">
        <f>V448+V423</f>
        <v>-5.3290705182007514E-12</v>
      </c>
      <c r="X449" s="13">
        <f>X448+X423</f>
        <v>0</v>
      </c>
      <c r="Y449" s="15">
        <f>Y448+Y423</f>
        <v>1.5916157281026244E-12</v>
      </c>
      <c r="Z449" s="14">
        <f>Z448+Z423</f>
        <v>0</v>
      </c>
      <c r="AB449" s="8"/>
      <c r="AE449" s="10"/>
      <c r="AG449" s="8"/>
      <c r="AI449" s="10"/>
      <c r="AK449" s="8"/>
      <c r="AR449" s="10"/>
    </row>
    <row r="450" spans="1:44" x14ac:dyDescent="0.2">
      <c r="U450" s="8"/>
      <c r="V450" s="10"/>
      <c r="X450" s="8"/>
      <c r="Z450" s="10"/>
      <c r="AB450" s="8"/>
      <c r="AE450" s="10"/>
      <c r="AG450" s="8"/>
      <c r="AI450" s="10"/>
      <c r="AK450" s="8"/>
      <c r="AR450" s="10"/>
    </row>
    <row r="451" spans="1:44" ht="16" x14ac:dyDescent="0.2">
      <c r="A451" s="2">
        <v>45219</v>
      </c>
      <c r="B451" t="s">
        <v>3088</v>
      </c>
      <c r="C451" s="7">
        <v>5633.8</v>
      </c>
      <c r="D451" t="s">
        <v>48</v>
      </c>
      <c r="E451">
        <v>1712</v>
      </c>
      <c r="F451">
        <v>940</v>
      </c>
      <c r="G451">
        <v>2716</v>
      </c>
      <c r="I451" t="s">
        <v>3090</v>
      </c>
      <c r="J451" t="s">
        <v>3091</v>
      </c>
      <c r="K451" t="s">
        <v>3090</v>
      </c>
      <c r="L451" t="s">
        <v>52</v>
      </c>
      <c r="M451" t="s">
        <v>203</v>
      </c>
      <c r="O451" t="s">
        <v>52</v>
      </c>
      <c r="P451" t="s">
        <v>53</v>
      </c>
      <c r="R451" t="s">
        <v>66</v>
      </c>
      <c r="S451" t="s">
        <v>5610</v>
      </c>
      <c r="U451" s="8" t="s">
        <v>5590</v>
      </c>
      <c r="V451" s="10" t="s">
        <v>5590</v>
      </c>
      <c r="X451" s="8" t="s">
        <v>5590</v>
      </c>
      <c r="Y451" t="s">
        <v>5590</v>
      </c>
      <c r="Z451" s="9">
        <v>5633.8</v>
      </c>
      <c r="AB451" s="8" t="s">
        <v>5590</v>
      </c>
      <c r="AC451" t="s">
        <v>5590</v>
      </c>
      <c r="AD451" t="s">
        <v>5590</v>
      </c>
      <c r="AE451" s="10" t="s">
        <v>5590</v>
      </c>
      <c r="AG451" s="8" t="s">
        <v>5590</v>
      </c>
      <c r="AH451" t="s">
        <v>5590</v>
      </c>
      <c r="AI451" s="10" t="s">
        <v>5590</v>
      </c>
      <c r="AK451" s="8" t="s">
        <v>5590</v>
      </c>
      <c r="AL451" t="s">
        <v>5590</v>
      </c>
      <c r="AM451" t="s">
        <v>5590</v>
      </c>
      <c r="AN451" t="s">
        <v>5590</v>
      </c>
      <c r="AO451" t="s">
        <v>5590</v>
      </c>
      <c r="AP451" t="s">
        <v>5590</v>
      </c>
      <c r="AQ451" t="s">
        <v>5590</v>
      </c>
      <c r="AR451" s="10" t="s">
        <v>5590</v>
      </c>
    </row>
    <row r="452" spans="1:44" ht="16" x14ac:dyDescent="0.2">
      <c r="A452" s="2">
        <v>45225</v>
      </c>
      <c r="B452" t="s">
        <v>256</v>
      </c>
      <c r="C452" s="7">
        <v>2564.92</v>
      </c>
      <c r="D452" t="s">
        <v>48</v>
      </c>
      <c r="E452">
        <v>1705</v>
      </c>
      <c r="F452">
        <v>940</v>
      </c>
      <c r="G452">
        <v>2703</v>
      </c>
      <c r="I452" t="s">
        <v>3106</v>
      </c>
      <c r="J452" t="s">
        <v>3107</v>
      </c>
      <c r="K452" t="s">
        <v>3106</v>
      </c>
      <c r="L452" t="s">
        <v>52</v>
      </c>
      <c r="M452" t="s">
        <v>203</v>
      </c>
      <c r="O452" t="s">
        <v>52</v>
      </c>
      <c r="P452" t="s">
        <v>53</v>
      </c>
      <c r="R452" t="s">
        <v>66</v>
      </c>
      <c r="S452" t="s">
        <v>5610</v>
      </c>
      <c r="U452" s="8" t="s">
        <v>5590</v>
      </c>
      <c r="V452" s="10" t="s">
        <v>5590</v>
      </c>
      <c r="X452" s="8" t="s">
        <v>5590</v>
      </c>
      <c r="Y452" s="7">
        <v>2564.92</v>
      </c>
      <c r="Z452" s="10" t="s">
        <v>5590</v>
      </c>
      <c r="AB452" s="8" t="s">
        <v>5590</v>
      </c>
      <c r="AC452" t="s">
        <v>5590</v>
      </c>
      <c r="AD452" t="s">
        <v>5590</v>
      </c>
      <c r="AE452" s="10" t="s">
        <v>5590</v>
      </c>
      <c r="AG452" s="8" t="s">
        <v>5590</v>
      </c>
      <c r="AH452" t="s">
        <v>5590</v>
      </c>
      <c r="AI452" s="10" t="s">
        <v>5590</v>
      </c>
      <c r="AK452" s="8" t="s">
        <v>5590</v>
      </c>
      <c r="AL452" t="s">
        <v>5590</v>
      </c>
      <c r="AM452" t="s">
        <v>5590</v>
      </c>
      <c r="AN452" t="s">
        <v>5590</v>
      </c>
      <c r="AO452" t="s">
        <v>5590</v>
      </c>
      <c r="AP452" t="s">
        <v>5590</v>
      </c>
      <c r="AQ452" t="s">
        <v>5590</v>
      </c>
      <c r="AR452" s="10" t="s">
        <v>5590</v>
      </c>
    </row>
    <row r="453" spans="1:44" ht="16" x14ac:dyDescent="0.2">
      <c r="A453" s="2">
        <v>45226</v>
      </c>
      <c r="B453" t="s">
        <v>582</v>
      </c>
      <c r="C453" s="7">
        <v>956.71</v>
      </c>
      <c r="D453" t="s">
        <v>48</v>
      </c>
      <c r="E453">
        <v>1705</v>
      </c>
      <c r="F453">
        <v>940</v>
      </c>
      <c r="G453">
        <v>2704</v>
      </c>
      <c r="I453" t="s">
        <v>3108</v>
      </c>
      <c r="J453" t="s">
        <v>3109</v>
      </c>
      <c r="K453" t="s">
        <v>3108</v>
      </c>
      <c r="L453" t="s">
        <v>52</v>
      </c>
      <c r="M453" t="s">
        <v>203</v>
      </c>
      <c r="O453" t="s">
        <v>52</v>
      </c>
      <c r="P453" t="s">
        <v>53</v>
      </c>
      <c r="R453" t="s">
        <v>66</v>
      </c>
      <c r="S453" t="s">
        <v>5610</v>
      </c>
      <c r="U453" s="8" t="s">
        <v>5590</v>
      </c>
      <c r="V453" s="10" t="s">
        <v>5590</v>
      </c>
      <c r="X453" s="8" t="s">
        <v>5590</v>
      </c>
      <c r="Y453" s="7">
        <v>956.71</v>
      </c>
      <c r="Z453" s="10" t="s">
        <v>5590</v>
      </c>
      <c r="AB453" s="8" t="s">
        <v>5590</v>
      </c>
      <c r="AC453" t="s">
        <v>5590</v>
      </c>
      <c r="AD453" t="s">
        <v>5590</v>
      </c>
      <c r="AE453" s="10" t="s">
        <v>5590</v>
      </c>
      <c r="AG453" s="8" t="s">
        <v>5590</v>
      </c>
      <c r="AH453" t="s">
        <v>5590</v>
      </c>
      <c r="AI453" s="10" t="s">
        <v>5590</v>
      </c>
      <c r="AK453" s="8" t="s">
        <v>5590</v>
      </c>
      <c r="AL453" t="s">
        <v>5590</v>
      </c>
      <c r="AM453" t="s">
        <v>5590</v>
      </c>
      <c r="AN453" t="s">
        <v>5590</v>
      </c>
      <c r="AO453" t="s">
        <v>5590</v>
      </c>
      <c r="AP453" t="s">
        <v>5590</v>
      </c>
      <c r="AQ453" t="s">
        <v>5590</v>
      </c>
      <c r="AR453" s="10" t="s">
        <v>5590</v>
      </c>
    </row>
    <row r="454" spans="1:44" ht="16" x14ac:dyDescent="0.2">
      <c r="A454" s="2">
        <v>45230</v>
      </c>
      <c r="B454" t="s">
        <v>205</v>
      </c>
      <c r="C454" s="7">
        <v>719.22</v>
      </c>
      <c r="D454" t="s">
        <v>104</v>
      </c>
      <c r="E454">
        <v>1730</v>
      </c>
      <c r="F454">
        <v>1700</v>
      </c>
      <c r="G454">
        <v>2705</v>
      </c>
      <c r="J454" t="s">
        <v>5588</v>
      </c>
      <c r="L454" t="s">
        <v>52</v>
      </c>
      <c r="M454" t="s">
        <v>203</v>
      </c>
      <c r="O454" t="s">
        <v>52</v>
      </c>
      <c r="P454" t="s">
        <v>203</v>
      </c>
      <c r="R454" t="s">
        <v>66</v>
      </c>
      <c r="S454" t="s">
        <v>5610</v>
      </c>
      <c r="U454" s="8" t="s">
        <v>5590</v>
      </c>
      <c r="V454" s="9">
        <v>719.22</v>
      </c>
      <c r="X454" s="11">
        <v>-719.22</v>
      </c>
      <c r="Y454" t="s">
        <v>5590</v>
      </c>
      <c r="Z454" s="10" t="s">
        <v>5590</v>
      </c>
      <c r="AB454" s="8" t="s">
        <v>5590</v>
      </c>
      <c r="AC454" t="s">
        <v>5590</v>
      </c>
      <c r="AD454" t="s">
        <v>5590</v>
      </c>
      <c r="AE454" s="10" t="s">
        <v>5590</v>
      </c>
      <c r="AG454" s="8" t="s">
        <v>5590</v>
      </c>
      <c r="AH454" t="s">
        <v>5590</v>
      </c>
      <c r="AI454" s="10" t="s">
        <v>5590</v>
      </c>
      <c r="AK454" s="8" t="s">
        <v>5590</v>
      </c>
      <c r="AL454" t="s">
        <v>5590</v>
      </c>
      <c r="AM454" t="s">
        <v>5590</v>
      </c>
      <c r="AN454" t="s">
        <v>5590</v>
      </c>
      <c r="AO454" t="s">
        <v>5590</v>
      </c>
      <c r="AP454" t="s">
        <v>5590</v>
      </c>
      <c r="AQ454" t="s">
        <v>5590</v>
      </c>
      <c r="AR454" s="10" t="s">
        <v>5590</v>
      </c>
    </row>
    <row r="455" spans="1:44" ht="16" x14ac:dyDescent="0.2">
      <c r="A455" s="2">
        <v>45230</v>
      </c>
      <c r="B455" t="s">
        <v>370</v>
      </c>
      <c r="C455" s="7">
        <v>2199.5</v>
      </c>
      <c r="D455" t="s">
        <v>104</v>
      </c>
      <c r="E455">
        <v>1730</v>
      </c>
      <c r="F455">
        <v>1705</v>
      </c>
      <c r="G455">
        <v>2706</v>
      </c>
      <c r="J455" t="s">
        <v>5588</v>
      </c>
      <c r="L455" t="s">
        <v>52</v>
      </c>
      <c r="M455" t="s">
        <v>203</v>
      </c>
      <c r="O455" t="s">
        <v>52</v>
      </c>
      <c r="P455" t="s">
        <v>203</v>
      </c>
      <c r="R455" t="s">
        <v>66</v>
      </c>
      <c r="S455" t="s">
        <v>5610</v>
      </c>
      <c r="U455" s="8" t="s">
        <v>5590</v>
      </c>
      <c r="V455" s="9">
        <v>2199.5</v>
      </c>
      <c r="X455" s="8" t="s">
        <v>5590</v>
      </c>
      <c r="Y455" s="7">
        <v>-2199.5</v>
      </c>
      <c r="Z455" s="10" t="s">
        <v>5590</v>
      </c>
      <c r="AB455" s="8" t="s">
        <v>5590</v>
      </c>
      <c r="AC455" t="s">
        <v>5590</v>
      </c>
      <c r="AD455" t="s">
        <v>5590</v>
      </c>
      <c r="AE455" s="10" t="s">
        <v>5590</v>
      </c>
      <c r="AG455" s="8" t="s">
        <v>5590</v>
      </c>
      <c r="AH455" t="s">
        <v>5590</v>
      </c>
      <c r="AI455" s="10" t="s">
        <v>5590</v>
      </c>
      <c r="AK455" s="8" t="s">
        <v>5590</v>
      </c>
      <c r="AL455" t="s">
        <v>5590</v>
      </c>
      <c r="AM455" t="s">
        <v>5590</v>
      </c>
      <c r="AN455" t="s">
        <v>5590</v>
      </c>
      <c r="AO455" t="s">
        <v>5590</v>
      </c>
      <c r="AP455" t="s">
        <v>5590</v>
      </c>
      <c r="AQ455" t="s">
        <v>5590</v>
      </c>
      <c r="AR455" s="10" t="s">
        <v>5590</v>
      </c>
    </row>
    <row r="456" spans="1:44" ht="16" x14ac:dyDescent="0.2">
      <c r="A456" s="2">
        <v>45230</v>
      </c>
      <c r="B456" t="s">
        <v>202</v>
      </c>
      <c r="C456" s="7">
        <v>3490.54</v>
      </c>
      <c r="D456" t="s">
        <v>104</v>
      </c>
      <c r="E456">
        <v>1730</v>
      </c>
      <c r="F456">
        <v>1712</v>
      </c>
      <c r="G456">
        <v>2707</v>
      </c>
      <c r="J456" t="s">
        <v>5588</v>
      </c>
      <c r="L456" t="s">
        <v>52</v>
      </c>
      <c r="M456" t="s">
        <v>203</v>
      </c>
      <c r="O456" t="s">
        <v>52</v>
      </c>
      <c r="P456" t="s">
        <v>203</v>
      </c>
      <c r="R456" t="s">
        <v>66</v>
      </c>
      <c r="S456" t="s">
        <v>5610</v>
      </c>
      <c r="U456" s="8" t="s">
        <v>5590</v>
      </c>
      <c r="V456" s="9">
        <v>3490.54</v>
      </c>
      <c r="X456" s="8" t="s">
        <v>5590</v>
      </c>
      <c r="Y456" t="s">
        <v>5590</v>
      </c>
      <c r="Z456" s="9">
        <v>-3490.54</v>
      </c>
      <c r="AB456" s="8" t="s">
        <v>5590</v>
      </c>
      <c r="AC456" t="s">
        <v>5590</v>
      </c>
      <c r="AD456" t="s">
        <v>5590</v>
      </c>
      <c r="AE456" s="10" t="s">
        <v>5590</v>
      </c>
      <c r="AG456" s="8" t="s">
        <v>5590</v>
      </c>
      <c r="AH456" t="s">
        <v>5590</v>
      </c>
      <c r="AI456" s="10" t="s">
        <v>5590</v>
      </c>
      <c r="AK456" s="8" t="s">
        <v>5590</v>
      </c>
      <c r="AL456" t="s">
        <v>5590</v>
      </c>
      <c r="AM456" t="s">
        <v>5590</v>
      </c>
      <c r="AN456" t="s">
        <v>5590</v>
      </c>
      <c r="AO456" t="s">
        <v>5590</v>
      </c>
      <c r="AP456" t="s">
        <v>5590</v>
      </c>
      <c r="AQ456" t="s">
        <v>5590</v>
      </c>
      <c r="AR456" s="10" t="s">
        <v>5590</v>
      </c>
    </row>
    <row r="457" spans="1:44" ht="16" x14ac:dyDescent="0.2">
      <c r="A457" s="2">
        <v>45230</v>
      </c>
      <c r="B457" t="s">
        <v>205</v>
      </c>
      <c r="C457" s="7">
        <v>366.68</v>
      </c>
      <c r="D457" t="s">
        <v>104</v>
      </c>
      <c r="E457">
        <v>1730</v>
      </c>
      <c r="F457">
        <v>1700</v>
      </c>
      <c r="G457">
        <v>2983</v>
      </c>
      <c r="J457" t="s">
        <v>5588</v>
      </c>
      <c r="L457" t="s">
        <v>52</v>
      </c>
      <c r="M457" t="s">
        <v>203</v>
      </c>
      <c r="O457" t="s">
        <v>52</v>
      </c>
      <c r="P457" t="s">
        <v>203</v>
      </c>
      <c r="R457" t="s">
        <v>66</v>
      </c>
      <c r="S457" t="s">
        <v>5610</v>
      </c>
      <c r="U457" s="8" t="s">
        <v>5590</v>
      </c>
      <c r="V457" s="9">
        <v>366.68</v>
      </c>
      <c r="X457" s="11">
        <v>-366.68</v>
      </c>
      <c r="Y457" t="s">
        <v>5590</v>
      </c>
      <c r="Z457" s="10" t="s">
        <v>5590</v>
      </c>
      <c r="AB457" s="8" t="s">
        <v>5590</v>
      </c>
      <c r="AC457" t="s">
        <v>5590</v>
      </c>
      <c r="AD457" t="s">
        <v>5590</v>
      </c>
      <c r="AE457" s="10" t="s">
        <v>5590</v>
      </c>
      <c r="AG457" s="8" t="s">
        <v>5590</v>
      </c>
      <c r="AH457" t="s">
        <v>5590</v>
      </c>
      <c r="AI457" s="10" t="s">
        <v>5590</v>
      </c>
      <c r="AK457" s="8" t="s">
        <v>5590</v>
      </c>
      <c r="AL457" t="s">
        <v>5590</v>
      </c>
      <c r="AM457" t="s">
        <v>5590</v>
      </c>
      <c r="AN457" t="s">
        <v>5590</v>
      </c>
      <c r="AO457" t="s">
        <v>5590</v>
      </c>
      <c r="AP457" t="s">
        <v>5590</v>
      </c>
      <c r="AQ457" t="s">
        <v>5590</v>
      </c>
      <c r="AR457" s="10" t="s">
        <v>5590</v>
      </c>
    </row>
    <row r="458" spans="1:44" ht="16" x14ac:dyDescent="0.2">
      <c r="A458" s="2">
        <v>45230</v>
      </c>
      <c r="B458" t="s">
        <v>370</v>
      </c>
      <c r="C458" s="7">
        <v>1322.13</v>
      </c>
      <c r="D458" t="s">
        <v>104</v>
      </c>
      <c r="E458">
        <v>1730</v>
      </c>
      <c r="F458">
        <v>1705</v>
      </c>
      <c r="G458">
        <v>2984</v>
      </c>
      <c r="J458" t="s">
        <v>5588</v>
      </c>
      <c r="L458" t="s">
        <v>52</v>
      </c>
      <c r="M458" t="s">
        <v>203</v>
      </c>
      <c r="O458" t="s">
        <v>52</v>
      </c>
      <c r="P458" t="s">
        <v>203</v>
      </c>
      <c r="R458" t="s">
        <v>66</v>
      </c>
      <c r="S458" t="s">
        <v>5610</v>
      </c>
      <c r="U458" s="8" t="s">
        <v>5590</v>
      </c>
      <c r="V458" s="9">
        <v>1322.13</v>
      </c>
      <c r="X458" s="8" t="s">
        <v>5590</v>
      </c>
      <c r="Y458" s="7">
        <v>-1322.13</v>
      </c>
      <c r="Z458" s="10" t="s">
        <v>5590</v>
      </c>
      <c r="AB458" s="8" t="s">
        <v>5590</v>
      </c>
      <c r="AC458" t="s">
        <v>5590</v>
      </c>
      <c r="AD458" t="s">
        <v>5590</v>
      </c>
      <c r="AE458" s="10" t="s">
        <v>5590</v>
      </c>
      <c r="AG458" s="8" t="s">
        <v>5590</v>
      </c>
      <c r="AH458" t="s">
        <v>5590</v>
      </c>
      <c r="AI458" s="10" t="s">
        <v>5590</v>
      </c>
      <c r="AK458" s="8" t="s">
        <v>5590</v>
      </c>
      <c r="AL458" t="s">
        <v>5590</v>
      </c>
      <c r="AM458" t="s">
        <v>5590</v>
      </c>
      <c r="AN458" t="s">
        <v>5590</v>
      </c>
      <c r="AO458" t="s">
        <v>5590</v>
      </c>
      <c r="AP458" t="s">
        <v>5590</v>
      </c>
      <c r="AQ458" t="s">
        <v>5590</v>
      </c>
      <c r="AR458" s="10" t="s">
        <v>5590</v>
      </c>
    </row>
    <row r="459" spans="1:44" ht="16" x14ac:dyDescent="0.2">
      <c r="A459" s="2">
        <v>45230</v>
      </c>
      <c r="B459" t="s">
        <v>202</v>
      </c>
      <c r="C459" s="7">
        <v>2143.2600000000002</v>
      </c>
      <c r="D459" t="s">
        <v>104</v>
      </c>
      <c r="E459">
        <v>1730</v>
      </c>
      <c r="F459">
        <v>1712</v>
      </c>
      <c r="G459">
        <v>2985</v>
      </c>
      <c r="J459" t="s">
        <v>5588</v>
      </c>
      <c r="L459" t="s">
        <v>52</v>
      </c>
      <c r="M459" t="s">
        <v>203</v>
      </c>
      <c r="O459" t="s">
        <v>52</v>
      </c>
      <c r="P459" t="s">
        <v>203</v>
      </c>
      <c r="R459" t="s">
        <v>66</v>
      </c>
      <c r="S459" t="s">
        <v>5610</v>
      </c>
      <c r="U459" s="8" t="s">
        <v>5590</v>
      </c>
      <c r="V459" s="9">
        <v>2143.2600000000002</v>
      </c>
      <c r="X459" s="8" t="s">
        <v>5590</v>
      </c>
      <c r="Y459" t="s">
        <v>5590</v>
      </c>
      <c r="Z459" s="9">
        <v>-2143.2600000000002</v>
      </c>
      <c r="AB459" s="8" t="s">
        <v>5590</v>
      </c>
      <c r="AC459" t="s">
        <v>5590</v>
      </c>
      <c r="AD459" t="s">
        <v>5590</v>
      </c>
      <c r="AE459" s="10" t="s">
        <v>5590</v>
      </c>
      <c r="AG459" s="8" t="s">
        <v>5590</v>
      </c>
      <c r="AH459" t="s">
        <v>5590</v>
      </c>
      <c r="AI459" s="10" t="s">
        <v>5590</v>
      </c>
      <c r="AK459" s="8" t="s">
        <v>5590</v>
      </c>
      <c r="AL459" t="s">
        <v>5590</v>
      </c>
      <c r="AM459" t="s">
        <v>5590</v>
      </c>
      <c r="AN459" t="s">
        <v>5590</v>
      </c>
      <c r="AO459" t="s">
        <v>5590</v>
      </c>
      <c r="AP459" t="s">
        <v>5590</v>
      </c>
      <c r="AQ459" t="s">
        <v>5590</v>
      </c>
      <c r="AR459" s="10" t="s">
        <v>5590</v>
      </c>
    </row>
    <row r="460" spans="1:44" ht="16" x14ac:dyDescent="0.2">
      <c r="A460" s="2">
        <v>45230</v>
      </c>
      <c r="B460" t="s">
        <v>206</v>
      </c>
      <c r="C460" s="7">
        <v>2957.87</v>
      </c>
      <c r="D460" t="s">
        <v>104</v>
      </c>
      <c r="E460">
        <v>2551</v>
      </c>
      <c r="F460">
        <v>1730</v>
      </c>
      <c r="G460">
        <v>2708</v>
      </c>
      <c r="H460" t="s">
        <v>1934</v>
      </c>
      <c r="J460" t="s">
        <v>5588</v>
      </c>
      <c r="L460" t="s">
        <v>49</v>
      </c>
      <c r="M460" t="s">
        <v>50</v>
      </c>
      <c r="N460" t="s">
        <v>51</v>
      </c>
      <c r="O460" t="s">
        <v>52</v>
      </c>
      <c r="P460" t="s">
        <v>203</v>
      </c>
      <c r="R460" t="s">
        <v>66</v>
      </c>
      <c r="S460" t="s">
        <v>5610</v>
      </c>
      <c r="U460" s="8" t="s">
        <v>5590</v>
      </c>
      <c r="V460" s="9">
        <v>-2957.87</v>
      </c>
      <c r="X460" s="8" t="s">
        <v>5590</v>
      </c>
      <c r="Y460" t="s">
        <v>5590</v>
      </c>
      <c r="Z460" s="10" t="s">
        <v>5590</v>
      </c>
      <c r="AB460" s="8" t="s">
        <v>5590</v>
      </c>
      <c r="AC460" s="7">
        <v>2957.87</v>
      </c>
      <c r="AD460" t="s">
        <v>5590</v>
      </c>
      <c r="AE460" s="10" t="s">
        <v>5590</v>
      </c>
      <c r="AG460" s="8" t="s">
        <v>5590</v>
      </c>
      <c r="AH460" t="s">
        <v>5590</v>
      </c>
      <c r="AI460" s="10" t="s">
        <v>5590</v>
      </c>
      <c r="AK460" s="8" t="s">
        <v>5590</v>
      </c>
      <c r="AL460" t="s">
        <v>5590</v>
      </c>
      <c r="AM460" t="s">
        <v>5590</v>
      </c>
      <c r="AN460" t="s">
        <v>5590</v>
      </c>
      <c r="AO460" t="s">
        <v>5590</v>
      </c>
      <c r="AP460" s="7">
        <v>2957.87</v>
      </c>
      <c r="AQ460" t="s">
        <v>5590</v>
      </c>
      <c r="AR460" s="10" t="s">
        <v>5590</v>
      </c>
    </row>
    <row r="461" spans="1:44" ht="16" x14ac:dyDescent="0.2">
      <c r="A461" s="2">
        <v>45230</v>
      </c>
      <c r="B461" t="s">
        <v>206</v>
      </c>
      <c r="C461" s="7">
        <v>2268.59</v>
      </c>
      <c r="D461" t="s">
        <v>104</v>
      </c>
      <c r="E461">
        <v>2551</v>
      </c>
      <c r="F461">
        <v>1730</v>
      </c>
      <c r="G461">
        <v>2709</v>
      </c>
      <c r="H461" t="s">
        <v>1935</v>
      </c>
      <c r="J461" t="s">
        <v>5588</v>
      </c>
      <c r="L461" t="s">
        <v>49</v>
      </c>
      <c r="M461" t="s">
        <v>50</v>
      </c>
      <c r="N461" t="s">
        <v>51</v>
      </c>
      <c r="O461" t="s">
        <v>52</v>
      </c>
      <c r="P461" t="s">
        <v>203</v>
      </c>
      <c r="R461" t="s">
        <v>66</v>
      </c>
      <c r="S461" t="s">
        <v>5610</v>
      </c>
      <c r="U461" s="8" t="s">
        <v>5590</v>
      </c>
      <c r="V461" s="9">
        <v>-2268.59</v>
      </c>
      <c r="X461" s="8" t="s">
        <v>5590</v>
      </c>
      <c r="Y461" t="s">
        <v>5590</v>
      </c>
      <c r="Z461" s="10" t="s">
        <v>5590</v>
      </c>
      <c r="AB461" s="8" t="s">
        <v>5590</v>
      </c>
      <c r="AC461" s="7">
        <v>2268.59</v>
      </c>
      <c r="AD461" t="s">
        <v>5590</v>
      </c>
      <c r="AE461" s="10" t="s">
        <v>5590</v>
      </c>
      <c r="AG461" s="8" t="s">
        <v>5590</v>
      </c>
      <c r="AH461" t="s">
        <v>5590</v>
      </c>
      <c r="AI461" s="10" t="s">
        <v>5590</v>
      </c>
      <c r="AK461" s="8" t="s">
        <v>5590</v>
      </c>
      <c r="AL461" t="s">
        <v>5590</v>
      </c>
      <c r="AM461" t="s">
        <v>5590</v>
      </c>
      <c r="AN461" t="s">
        <v>5590</v>
      </c>
      <c r="AO461" t="s">
        <v>5590</v>
      </c>
      <c r="AP461" s="7">
        <v>2268.59</v>
      </c>
      <c r="AQ461" t="s">
        <v>5590</v>
      </c>
      <c r="AR461" s="10" t="s">
        <v>5590</v>
      </c>
    </row>
    <row r="462" spans="1:44" ht="16" x14ac:dyDescent="0.2">
      <c r="A462" s="2">
        <v>45230</v>
      </c>
      <c r="B462" t="s">
        <v>2635</v>
      </c>
      <c r="C462" s="7">
        <v>143</v>
      </c>
      <c r="D462" t="s">
        <v>104</v>
      </c>
      <c r="E462">
        <v>2551</v>
      </c>
      <c r="F462">
        <v>1730</v>
      </c>
      <c r="G462">
        <v>2977</v>
      </c>
      <c r="H462" t="s">
        <v>1936</v>
      </c>
      <c r="J462" t="s">
        <v>5588</v>
      </c>
      <c r="L462" t="s">
        <v>49</v>
      </c>
      <c r="M462" t="s">
        <v>50</v>
      </c>
      <c r="N462" t="s">
        <v>51</v>
      </c>
      <c r="O462" t="s">
        <v>52</v>
      </c>
      <c r="P462" t="s">
        <v>203</v>
      </c>
      <c r="R462" t="s">
        <v>66</v>
      </c>
      <c r="S462" t="s">
        <v>5610</v>
      </c>
      <c r="U462" s="8" t="s">
        <v>5590</v>
      </c>
      <c r="V462" s="9">
        <v>-143</v>
      </c>
      <c r="X462" s="8" t="s">
        <v>5590</v>
      </c>
      <c r="Y462" t="s">
        <v>5590</v>
      </c>
      <c r="Z462" s="10" t="s">
        <v>5590</v>
      </c>
      <c r="AB462" s="8" t="s">
        <v>5590</v>
      </c>
      <c r="AC462" s="7">
        <v>143</v>
      </c>
      <c r="AD462" t="s">
        <v>5590</v>
      </c>
      <c r="AE462" s="10" t="s">
        <v>5590</v>
      </c>
      <c r="AG462" s="8" t="s">
        <v>5590</v>
      </c>
      <c r="AH462" t="s">
        <v>5590</v>
      </c>
      <c r="AI462" s="10" t="s">
        <v>5590</v>
      </c>
      <c r="AK462" s="8" t="s">
        <v>5590</v>
      </c>
      <c r="AL462" t="s">
        <v>5590</v>
      </c>
      <c r="AM462" t="s">
        <v>5590</v>
      </c>
      <c r="AN462" t="s">
        <v>5590</v>
      </c>
      <c r="AO462" t="s">
        <v>5590</v>
      </c>
      <c r="AP462" s="7">
        <v>143</v>
      </c>
      <c r="AQ462" t="s">
        <v>5590</v>
      </c>
      <c r="AR462" s="10" t="s">
        <v>5590</v>
      </c>
    </row>
    <row r="463" spans="1:44" ht="16" x14ac:dyDescent="0.2">
      <c r="A463" s="2">
        <v>45230</v>
      </c>
      <c r="B463" t="s">
        <v>206</v>
      </c>
      <c r="C463" s="7">
        <v>2988.56</v>
      </c>
      <c r="D463" t="s">
        <v>104</v>
      </c>
      <c r="E463">
        <v>2551</v>
      </c>
      <c r="F463">
        <v>1730</v>
      </c>
      <c r="G463">
        <v>2978</v>
      </c>
      <c r="H463" t="s">
        <v>1936</v>
      </c>
      <c r="J463" t="s">
        <v>5588</v>
      </c>
      <c r="L463" t="s">
        <v>49</v>
      </c>
      <c r="M463" t="s">
        <v>50</v>
      </c>
      <c r="N463" t="s">
        <v>51</v>
      </c>
      <c r="O463" t="s">
        <v>52</v>
      </c>
      <c r="P463" t="s">
        <v>203</v>
      </c>
      <c r="R463" t="s">
        <v>66</v>
      </c>
      <c r="S463" t="s">
        <v>5610</v>
      </c>
      <c r="U463" s="8" t="s">
        <v>5590</v>
      </c>
      <c r="V463" s="9">
        <v>-2988.56</v>
      </c>
      <c r="X463" s="8" t="s">
        <v>5590</v>
      </c>
      <c r="Y463" t="s">
        <v>5590</v>
      </c>
      <c r="Z463" s="10" t="s">
        <v>5590</v>
      </c>
      <c r="AB463" s="8" t="s">
        <v>5590</v>
      </c>
      <c r="AC463" s="7">
        <v>2988.56</v>
      </c>
      <c r="AD463" t="s">
        <v>5590</v>
      </c>
      <c r="AE463" s="10" t="s">
        <v>5590</v>
      </c>
      <c r="AG463" s="8" t="s">
        <v>5590</v>
      </c>
      <c r="AH463" t="s">
        <v>5590</v>
      </c>
      <c r="AI463" s="10" t="s">
        <v>5590</v>
      </c>
      <c r="AK463" s="8" t="s">
        <v>5590</v>
      </c>
      <c r="AL463" t="s">
        <v>5590</v>
      </c>
      <c r="AM463" t="s">
        <v>5590</v>
      </c>
      <c r="AN463" t="s">
        <v>5590</v>
      </c>
      <c r="AO463" t="s">
        <v>5590</v>
      </c>
      <c r="AP463" s="7">
        <v>2988.56</v>
      </c>
      <c r="AQ463" t="s">
        <v>5590</v>
      </c>
      <c r="AR463" s="10" t="s">
        <v>5590</v>
      </c>
    </row>
    <row r="464" spans="1:44" ht="16" x14ac:dyDescent="0.2">
      <c r="A464" s="2">
        <v>45230</v>
      </c>
      <c r="B464" t="s">
        <v>204</v>
      </c>
      <c r="C464" s="7">
        <v>700.51</v>
      </c>
      <c r="D464" t="s">
        <v>104</v>
      </c>
      <c r="E464">
        <v>2555</v>
      </c>
      <c r="F464">
        <v>1730</v>
      </c>
      <c r="G464">
        <v>2979</v>
      </c>
      <c r="H464" t="s">
        <v>1936</v>
      </c>
      <c r="J464" t="s">
        <v>5588</v>
      </c>
      <c r="L464" t="s">
        <v>49</v>
      </c>
      <c r="M464" t="s">
        <v>50</v>
      </c>
      <c r="N464" t="s">
        <v>51</v>
      </c>
      <c r="O464" t="s">
        <v>52</v>
      </c>
      <c r="P464" t="s">
        <v>203</v>
      </c>
      <c r="R464" t="s">
        <v>66</v>
      </c>
      <c r="S464" t="s">
        <v>5610</v>
      </c>
      <c r="U464" s="8" t="s">
        <v>5590</v>
      </c>
      <c r="V464" s="9">
        <v>-700.51</v>
      </c>
      <c r="X464" s="8" t="s">
        <v>5590</v>
      </c>
      <c r="Y464" t="s">
        <v>5590</v>
      </c>
      <c r="Z464" s="10" t="s">
        <v>5590</v>
      </c>
      <c r="AB464" s="8" t="s">
        <v>5590</v>
      </c>
      <c r="AC464" t="s">
        <v>5590</v>
      </c>
      <c r="AD464" s="7">
        <v>700.51</v>
      </c>
      <c r="AE464" s="10" t="s">
        <v>5590</v>
      </c>
      <c r="AG464" s="8" t="s">
        <v>5590</v>
      </c>
      <c r="AH464" t="s">
        <v>5590</v>
      </c>
      <c r="AI464" s="10" t="s">
        <v>5590</v>
      </c>
      <c r="AK464" s="8" t="s">
        <v>5590</v>
      </c>
      <c r="AL464" t="s">
        <v>5590</v>
      </c>
      <c r="AM464" t="s">
        <v>5590</v>
      </c>
      <c r="AN464" t="s">
        <v>5590</v>
      </c>
      <c r="AO464" t="s">
        <v>5590</v>
      </c>
      <c r="AP464" s="7">
        <v>700.51</v>
      </c>
      <c r="AQ464" t="s">
        <v>5590</v>
      </c>
      <c r="AR464" s="10" t="s">
        <v>5590</v>
      </c>
    </row>
    <row r="465" spans="1:44" ht="16" x14ac:dyDescent="0.2">
      <c r="A465" s="2">
        <v>45230</v>
      </c>
      <c r="B465" t="s">
        <v>204</v>
      </c>
      <c r="C465" s="7">
        <v>667.53</v>
      </c>
      <c r="D465" t="s">
        <v>104</v>
      </c>
      <c r="E465">
        <v>2555</v>
      </c>
      <c r="F465">
        <v>1730</v>
      </c>
      <c r="G465">
        <v>3744</v>
      </c>
      <c r="H465" t="s">
        <v>1934</v>
      </c>
      <c r="J465" t="s">
        <v>5588</v>
      </c>
      <c r="L465" t="s">
        <v>49</v>
      </c>
      <c r="M465" t="s">
        <v>50</v>
      </c>
      <c r="N465" t="s">
        <v>51</v>
      </c>
      <c r="O465" t="s">
        <v>52</v>
      </c>
      <c r="P465" t="s">
        <v>203</v>
      </c>
      <c r="R465" t="s">
        <v>66</v>
      </c>
      <c r="S465" t="s">
        <v>5610</v>
      </c>
      <c r="U465" s="8" t="s">
        <v>5590</v>
      </c>
      <c r="V465" s="9">
        <v>-667.53</v>
      </c>
      <c r="X465" s="8" t="s">
        <v>5590</v>
      </c>
      <c r="Y465" t="s">
        <v>5590</v>
      </c>
      <c r="Z465" s="10" t="s">
        <v>5590</v>
      </c>
      <c r="AB465" s="8" t="s">
        <v>5590</v>
      </c>
      <c r="AC465" t="s">
        <v>5590</v>
      </c>
      <c r="AD465" s="7">
        <v>667.53</v>
      </c>
      <c r="AE465" s="10" t="s">
        <v>5590</v>
      </c>
      <c r="AG465" s="8" t="s">
        <v>5590</v>
      </c>
      <c r="AH465" t="s">
        <v>5590</v>
      </c>
      <c r="AI465" s="10" t="s">
        <v>5590</v>
      </c>
      <c r="AK465" s="8" t="s">
        <v>5590</v>
      </c>
      <c r="AL465" t="s">
        <v>5590</v>
      </c>
      <c r="AM465" t="s">
        <v>5590</v>
      </c>
      <c r="AN465" t="s">
        <v>5590</v>
      </c>
      <c r="AO465" t="s">
        <v>5590</v>
      </c>
      <c r="AP465" s="7">
        <v>667.53</v>
      </c>
      <c r="AQ465" t="s">
        <v>5590</v>
      </c>
      <c r="AR465" s="10" t="s">
        <v>5590</v>
      </c>
    </row>
    <row r="466" spans="1:44" ht="16" x14ac:dyDescent="0.2">
      <c r="A466" s="2">
        <v>45230</v>
      </c>
      <c r="B466" t="s">
        <v>204</v>
      </c>
      <c r="C466" s="7">
        <v>515.27</v>
      </c>
      <c r="D466" t="s">
        <v>104</v>
      </c>
      <c r="E466">
        <v>2555</v>
      </c>
      <c r="F466">
        <v>1730</v>
      </c>
      <c r="G466">
        <v>3745</v>
      </c>
      <c r="H466" t="s">
        <v>1935</v>
      </c>
      <c r="J466" t="s">
        <v>5588</v>
      </c>
      <c r="L466" t="s">
        <v>49</v>
      </c>
      <c r="M466" t="s">
        <v>50</v>
      </c>
      <c r="N466" t="s">
        <v>51</v>
      </c>
      <c r="O466" t="s">
        <v>52</v>
      </c>
      <c r="P466" t="s">
        <v>203</v>
      </c>
      <c r="R466" t="s">
        <v>66</v>
      </c>
      <c r="S466" t="s">
        <v>5610</v>
      </c>
      <c r="U466" s="8" t="s">
        <v>5590</v>
      </c>
      <c r="V466" s="9">
        <v>-515.27</v>
      </c>
      <c r="X466" s="8" t="s">
        <v>5590</v>
      </c>
      <c r="Y466" t="s">
        <v>5590</v>
      </c>
      <c r="Z466" s="10" t="s">
        <v>5590</v>
      </c>
      <c r="AB466" s="8" t="s">
        <v>5590</v>
      </c>
      <c r="AC466" t="s">
        <v>5590</v>
      </c>
      <c r="AD466" s="7">
        <v>515.27</v>
      </c>
      <c r="AE466" s="10" t="s">
        <v>5590</v>
      </c>
      <c r="AG466" s="8" t="s">
        <v>5590</v>
      </c>
      <c r="AH466" t="s">
        <v>5590</v>
      </c>
      <c r="AI466" s="10" t="s">
        <v>5590</v>
      </c>
      <c r="AK466" s="8" t="s">
        <v>5590</v>
      </c>
      <c r="AL466" t="s">
        <v>5590</v>
      </c>
      <c r="AM466" t="s">
        <v>5590</v>
      </c>
      <c r="AN466" t="s">
        <v>5590</v>
      </c>
      <c r="AO466" t="s">
        <v>5590</v>
      </c>
      <c r="AP466" s="7">
        <v>515.27</v>
      </c>
      <c r="AQ466" t="s">
        <v>5590</v>
      </c>
      <c r="AR466" s="10" t="s">
        <v>5590</v>
      </c>
    </row>
    <row r="467" spans="1:44" ht="16" x14ac:dyDescent="0.2">
      <c r="A467" s="2">
        <v>45245</v>
      </c>
      <c r="B467" t="s">
        <v>215</v>
      </c>
      <c r="C467" s="7">
        <v>1085.9000000000001</v>
      </c>
      <c r="D467" t="s">
        <v>48</v>
      </c>
      <c r="E467">
        <v>1700</v>
      </c>
      <c r="F467">
        <v>940</v>
      </c>
      <c r="G467">
        <v>2723</v>
      </c>
      <c r="I467" t="s">
        <v>3149</v>
      </c>
      <c r="J467" t="s">
        <v>3150</v>
      </c>
      <c r="K467" t="s">
        <v>3149</v>
      </c>
      <c r="L467" t="s">
        <v>52</v>
      </c>
      <c r="M467" t="s">
        <v>203</v>
      </c>
      <c r="O467" t="s">
        <v>52</v>
      </c>
      <c r="P467" t="s">
        <v>53</v>
      </c>
      <c r="R467" t="s">
        <v>66</v>
      </c>
      <c r="S467" t="s">
        <v>5610</v>
      </c>
      <c r="U467" s="8" t="s">
        <v>5590</v>
      </c>
      <c r="V467" s="10" t="s">
        <v>5590</v>
      </c>
      <c r="X467" s="11">
        <v>1085.9000000000001</v>
      </c>
      <c r="Y467" t="s">
        <v>5590</v>
      </c>
      <c r="Z467" s="10" t="s">
        <v>5590</v>
      </c>
      <c r="AB467" s="8" t="s">
        <v>5590</v>
      </c>
      <c r="AC467" t="s">
        <v>5590</v>
      </c>
      <c r="AD467" t="s">
        <v>5590</v>
      </c>
      <c r="AE467" s="10" t="s">
        <v>5590</v>
      </c>
      <c r="AG467" s="8" t="s">
        <v>5590</v>
      </c>
      <c r="AH467" t="s">
        <v>5590</v>
      </c>
      <c r="AI467" s="10" t="s">
        <v>5590</v>
      </c>
      <c r="AK467" s="8" t="s">
        <v>5590</v>
      </c>
      <c r="AL467" t="s">
        <v>5590</v>
      </c>
      <c r="AM467" t="s">
        <v>5590</v>
      </c>
      <c r="AN467" t="s">
        <v>5590</v>
      </c>
      <c r="AO467" t="s">
        <v>5590</v>
      </c>
      <c r="AP467" t="s">
        <v>5590</v>
      </c>
      <c r="AQ467" t="s">
        <v>5590</v>
      </c>
      <c r="AR467" s="10" t="s">
        <v>5590</v>
      </c>
    </row>
    <row r="468" spans="1:44" ht="16" x14ac:dyDescent="0.2">
      <c r="B468" t="s">
        <v>5591</v>
      </c>
      <c r="U468" s="11">
        <f>SUM(U451:U467)</f>
        <v>0</v>
      </c>
      <c r="V468" s="9">
        <f>SUM(V451:V467)</f>
        <v>1.8189894035458565E-12</v>
      </c>
      <c r="X468" s="11">
        <f>SUM(X451:X467)</f>
        <v>0</v>
      </c>
      <c r="Y468" s="12">
        <f>SUM(Y451:Y467)</f>
        <v>0</v>
      </c>
      <c r="Z468" s="9">
        <f>SUM(Z451:Z467)</f>
        <v>0</v>
      </c>
      <c r="AB468" s="11">
        <f>SUM(AB451:AB467)</f>
        <v>0</v>
      </c>
      <c r="AC468" s="12">
        <f>SUM(AC451:AC467)</f>
        <v>8358.02</v>
      </c>
      <c r="AD468" s="12">
        <f>SUM(AD451:AD467)</f>
        <v>1883.31</v>
      </c>
      <c r="AE468" s="9">
        <f>SUM(AE451:AE467)</f>
        <v>0</v>
      </c>
      <c r="AG468" s="11">
        <f>SUM(AG451:AG467)</f>
        <v>0</v>
      </c>
      <c r="AH468" s="12">
        <f>SUM(AH451:AH467)</f>
        <v>0</v>
      </c>
      <c r="AI468" s="9">
        <f>SUM(AI451:AI467)</f>
        <v>0</v>
      </c>
      <c r="AK468" s="11">
        <f t="shared" ref="AK468:AR468" si="20">SUM(AK451:AK467)</f>
        <v>0</v>
      </c>
      <c r="AL468" s="12">
        <f t="shared" si="20"/>
        <v>0</v>
      </c>
      <c r="AM468" s="12">
        <f t="shared" si="20"/>
        <v>0</v>
      </c>
      <c r="AN468" s="12">
        <f t="shared" si="20"/>
        <v>0</v>
      </c>
      <c r="AO468" s="12">
        <f t="shared" si="20"/>
        <v>0</v>
      </c>
      <c r="AP468" s="12">
        <f t="shared" si="20"/>
        <v>10241.330000000002</v>
      </c>
      <c r="AQ468" s="12">
        <f t="shared" si="20"/>
        <v>0</v>
      </c>
      <c r="AR468" s="9">
        <f t="shared" si="20"/>
        <v>0</v>
      </c>
    </row>
    <row r="469" spans="1:44" ht="16" x14ac:dyDescent="0.2">
      <c r="B469" s="3" t="s">
        <v>5592</v>
      </c>
      <c r="U469" s="13">
        <f>U468+U449</f>
        <v>0</v>
      </c>
      <c r="V469" s="14">
        <f>V468+V449</f>
        <v>-3.5100811146548949E-12</v>
      </c>
      <c r="X469" s="13">
        <f>X468+X449</f>
        <v>0</v>
      </c>
      <c r="Y469" s="15">
        <f>Y468+Y449</f>
        <v>1.5916157281026244E-12</v>
      </c>
      <c r="Z469" s="14">
        <f>Z468+Z449</f>
        <v>0</v>
      </c>
      <c r="AB469" s="8"/>
      <c r="AE469" s="10"/>
      <c r="AG469" s="8"/>
      <c r="AI469" s="10"/>
      <c r="AK469" s="8"/>
      <c r="AR469" s="10"/>
    </row>
    <row r="470" spans="1:44" x14ac:dyDescent="0.2">
      <c r="U470" s="8"/>
      <c r="V470" s="10"/>
      <c r="X470" s="8"/>
      <c r="Z470" s="10"/>
      <c r="AB470" s="8"/>
      <c r="AE470" s="10"/>
      <c r="AG470" s="8"/>
      <c r="AI470" s="10"/>
      <c r="AK470" s="8"/>
      <c r="AR470" s="10"/>
    </row>
    <row r="471" spans="1:44" ht="16" x14ac:dyDescent="0.2">
      <c r="A471" s="2">
        <v>45257</v>
      </c>
      <c r="B471" t="s">
        <v>3225</v>
      </c>
      <c r="C471" s="7">
        <v>14690.98</v>
      </c>
      <c r="D471" t="s">
        <v>48</v>
      </c>
      <c r="E471">
        <v>1712</v>
      </c>
      <c r="F471">
        <v>940</v>
      </c>
      <c r="G471">
        <v>2744</v>
      </c>
      <c r="I471" t="s">
        <v>3227</v>
      </c>
      <c r="J471" t="s">
        <v>3228</v>
      </c>
      <c r="K471" t="s">
        <v>3227</v>
      </c>
      <c r="L471" t="s">
        <v>52</v>
      </c>
      <c r="M471" t="s">
        <v>203</v>
      </c>
      <c r="O471" t="s">
        <v>52</v>
      </c>
      <c r="P471" t="s">
        <v>53</v>
      </c>
      <c r="R471" t="s">
        <v>66</v>
      </c>
      <c r="S471" t="s">
        <v>5611</v>
      </c>
      <c r="U471" s="8" t="s">
        <v>5590</v>
      </c>
      <c r="V471" s="10" t="s">
        <v>5590</v>
      </c>
      <c r="X471" s="8" t="s">
        <v>5590</v>
      </c>
      <c r="Y471" t="s">
        <v>5590</v>
      </c>
      <c r="Z471" s="9">
        <v>14690.98</v>
      </c>
      <c r="AB471" s="8" t="s">
        <v>5590</v>
      </c>
      <c r="AC471" t="s">
        <v>5590</v>
      </c>
      <c r="AD471" t="s">
        <v>5590</v>
      </c>
      <c r="AE471" s="10" t="s">
        <v>5590</v>
      </c>
      <c r="AG471" s="8" t="s">
        <v>5590</v>
      </c>
      <c r="AH471" t="s">
        <v>5590</v>
      </c>
      <c r="AI471" s="10" t="s">
        <v>5590</v>
      </c>
      <c r="AK471" s="8" t="s">
        <v>5590</v>
      </c>
      <c r="AL471" t="s">
        <v>5590</v>
      </c>
      <c r="AM471" t="s">
        <v>5590</v>
      </c>
      <c r="AN471" t="s">
        <v>5590</v>
      </c>
      <c r="AO471" t="s">
        <v>5590</v>
      </c>
      <c r="AP471" t="s">
        <v>5590</v>
      </c>
      <c r="AQ471" t="s">
        <v>5590</v>
      </c>
      <c r="AR471" s="10" t="s">
        <v>5590</v>
      </c>
    </row>
    <row r="472" spans="1:44" ht="16" x14ac:dyDescent="0.2">
      <c r="A472" s="2">
        <v>45258</v>
      </c>
      <c r="B472" t="s">
        <v>582</v>
      </c>
      <c r="C472" s="7">
        <v>956.71</v>
      </c>
      <c r="D472" t="s">
        <v>48</v>
      </c>
      <c r="E472">
        <v>1705</v>
      </c>
      <c r="F472">
        <v>940</v>
      </c>
      <c r="G472">
        <v>2758</v>
      </c>
      <c r="I472" t="s">
        <v>3252</v>
      </c>
      <c r="J472" t="s">
        <v>3253</v>
      </c>
      <c r="K472" t="s">
        <v>3252</v>
      </c>
      <c r="L472" t="s">
        <v>52</v>
      </c>
      <c r="M472" t="s">
        <v>203</v>
      </c>
      <c r="O472" t="s">
        <v>52</v>
      </c>
      <c r="P472" t="s">
        <v>53</v>
      </c>
      <c r="R472" t="s">
        <v>66</v>
      </c>
      <c r="S472" t="s">
        <v>5611</v>
      </c>
      <c r="U472" s="8" t="s">
        <v>5590</v>
      </c>
      <c r="V472" s="10" t="s">
        <v>5590</v>
      </c>
      <c r="X472" s="8" t="s">
        <v>5590</v>
      </c>
      <c r="Y472" s="7">
        <v>956.71</v>
      </c>
      <c r="Z472" s="10" t="s">
        <v>5590</v>
      </c>
      <c r="AB472" s="8" t="s">
        <v>5590</v>
      </c>
      <c r="AC472" t="s">
        <v>5590</v>
      </c>
      <c r="AD472" t="s">
        <v>5590</v>
      </c>
      <c r="AE472" s="10" t="s">
        <v>5590</v>
      </c>
      <c r="AG472" s="8" t="s">
        <v>5590</v>
      </c>
      <c r="AH472" t="s">
        <v>5590</v>
      </c>
      <c r="AI472" s="10" t="s">
        <v>5590</v>
      </c>
      <c r="AK472" s="8" t="s">
        <v>5590</v>
      </c>
      <c r="AL472" t="s">
        <v>5590</v>
      </c>
      <c r="AM472" t="s">
        <v>5590</v>
      </c>
      <c r="AN472" t="s">
        <v>5590</v>
      </c>
      <c r="AO472" t="s">
        <v>5590</v>
      </c>
      <c r="AP472" t="s">
        <v>5590</v>
      </c>
      <c r="AQ472" t="s">
        <v>5590</v>
      </c>
      <c r="AR472" s="10" t="s">
        <v>5590</v>
      </c>
    </row>
    <row r="473" spans="1:44" ht="16" x14ac:dyDescent="0.2">
      <c r="A473" s="2">
        <v>45258</v>
      </c>
      <c r="B473" t="s">
        <v>256</v>
      </c>
      <c r="C473" s="7">
        <v>2564.92</v>
      </c>
      <c r="D473" t="s">
        <v>48</v>
      </c>
      <c r="E473">
        <v>1705</v>
      </c>
      <c r="F473">
        <v>940</v>
      </c>
      <c r="G473">
        <v>2757</v>
      </c>
      <c r="I473" t="s">
        <v>3254</v>
      </c>
      <c r="J473" t="s">
        <v>3255</v>
      </c>
      <c r="K473" t="s">
        <v>3254</v>
      </c>
      <c r="L473" t="s">
        <v>52</v>
      </c>
      <c r="M473" t="s">
        <v>203</v>
      </c>
      <c r="O473" t="s">
        <v>52</v>
      </c>
      <c r="P473" t="s">
        <v>53</v>
      </c>
      <c r="R473" t="s">
        <v>66</v>
      </c>
      <c r="S473" t="s">
        <v>5611</v>
      </c>
      <c r="U473" s="8" t="s">
        <v>5590</v>
      </c>
      <c r="V473" s="10" t="s">
        <v>5590</v>
      </c>
      <c r="X473" s="8" t="s">
        <v>5590</v>
      </c>
      <c r="Y473" s="7">
        <v>2564.92</v>
      </c>
      <c r="Z473" s="10" t="s">
        <v>5590</v>
      </c>
      <c r="AB473" s="8" t="s">
        <v>5590</v>
      </c>
      <c r="AC473" t="s">
        <v>5590</v>
      </c>
      <c r="AD473" t="s">
        <v>5590</v>
      </c>
      <c r="AE473" s="10" t="s">
        <v>5590</v>
      </c>
      <c r="AG473" s="8" t="s">
        <v>5590</v>
      </c>
      <c r="AH473" t="s">
        <v>5590</v>
      </c>
      <c r="AI473" s="10" t="s">
        <v>5590</v>
      </c>
      <c r="AK473" s="8" t="s">
        <v>5590</v>
      </c>
      <c r="AL473" t="s">
        <v>5590</v>
      </c>
      <c r="AM473" t="s">
        <v>5590</v>
      </c>
      <c r="AN473" t="s">
        <v>5590</v>
      </c>
      <c r="AO473" t="s">
        <v>5590</v>
      </c>
      <c r="AP473" t="s">
        <v>5590</v>
      </c>
      <c r="AQ473" t="s">
        <v>5590</v>
      </c>
      <c r="AR473" s="10" t="s">
        <v>5590</v>
      </c>
    </row>
    <row r="474" spans="1:44" ht="16" x14ac:dyDescent="0.2">
      <c r="A474" s="2">
        <v>45260</v>
      </c>
      <c r="B474" t="s">
        <v>370</v>
      </c>
      <c r="C474" s="7">
        <v>7235.44</v>
      </c>
      <c r="D474" t="s">
        <v>104</v>
      </c>
      <c r="E474">
        <v>1730</v>
      </c>
      <c r="F474">
        <v>1705</v>
      </c>
      <c r="G474">
        <v>3032</v>
      </c>
      <c r="J474" t="s">
        <v>5588</v>
      </c>
      <c r="L474" t="s">
        <v>52</v>
      </c>
      <c r="M474" t="s">
        <v>203</v>
      </c>
      <c r="O474" t="s">
        <v>52</v>
      </c>
      <c r="P474" t="s">
        <v>203</v>
      </c>
      <c r="R474" t="s">
        <v>66</v>
      </c>
      <c r="S474" t="s">
        <v>5611</v>
      </c>
      <c r="U474" s="8" t="s">
        <v>5590</v>
      </c>
      <c r="V474" s="9">
        <v>7235.44</v>
      </c>
      <c r="X474" s="8" t="s">
        <v>5590</v>
      </c>
      <c r="Y474" s="7">
        <v>-7235.44</v>
      </c>
      <c r="Z474" s="10" t="s">
        <v>5590</v>
      </c>
      <c r="AB474" s="8" t="s">
        <v>5590</v>
      </c>
      <c r="AC474" t="s">
        <v>5590</v>
      </c>
      <c r="AD474" t="s">
        <v>5590</v>
      </c>
      <c r="AE474" s="10" t="s">
        <v>5590</v>
      </c>
      <c r="AG474" s="8" t="s">
        <v>5590</v>
      </c>
      <c r="AH474" t="s">
        <v>5590</v>
      </c>
      <c r="AI474" s="10" t="s">
        <v>5590</v>
      </c>
      <c r="AK474" s="8" t="s">
        <v>5590</v>
      </c>
      <c r="AL474" t="s">
        <v>5590</v>
      </c>
      <c r="AM474" t="s">
        <v>5590</v>
      </c>
      <c r="AN474" t="s">
        <v>5590</v>
      </c>
      <c r="AO474" t="s">
        <v>5590</v>
      </c>
      <c r="AP474" t="s">
        <v>5590</v>
      </c>
      <c r="AQ474" t="s">
        <v>5590</v>
      </c>
      <c r="AR474" s="10" t="s">
        <v>5590</v>
      </c>
    </row>
    <row r="475" spans="1:44" ht="16" x14ac:dyDescent="0.2">
      <c r="A475" s="2">
        <v>45260</v>
      </c>
      <c r="B475" t="s">
        <v>202</v>
      </c>
      <c r="C475" s="7">
        <v>14690.98</v>
      </c>
      <c r="D475" t="s">
        <v>104</v>
      </c>
      <c r="E475">
        <v>1730</v>
      </c>
      <c r="F475">
        <v>1712</v>
      </c>
      <c r="G475">
        <v>3033</v>
      </c>
      <c r="J475" t="s">
        <v>5588</v>
      </c>
      <c r="L475" t="s">
        <v>52</v>
      </c>
      <c r="M475" t="s">
        <v>203</v>
      </c>
      <c r="O475" t="s">
        <v>52</v>
      </c>
      <c r="P475" t="s">
        <v>203</v>
      </c>
      <c r="R475" t="s">
        <v>66</v>
      </c>
      <c r="S475" t="s">
        <v>5611</v>
      </c>
      <c r="U475" s="8" t="s">
        <v>5590</v>
      </c>
      <c r="V475" s="9">
        <v>14690.98</v>
      </c>
      <c r="X475" s="8" t="s">
        <v>5590</v>
      </c>
      <c r="Y475" t="s">
        <v>5590</v>
      </c>
      <c r="Z475" s="9">
        <v>-14690.98</v>
      </c>
      <c r="AB475" s="8" t="s">
        <v>5590</v>
      </c>
      <c r="AC475" t="s">
        <v>5590</v>
      </c>
      <c r="AD475" t="s">
        <v>5590</v>
      </c>
      <c r="AE475" s="10" t="s">
        <v>5590</v>
      </c>
      <c r="AG475" s="8" t="s">
        <v>5590</v>
      </c>
      <c r="AH475" t="s">
        <v>5590</v>
      </c>
      <c r="AI475" s="10" t="s">
        <v>5590</v>
      </c>
      <c r="AK475" s="8" t="s">
        <v>5590</v>
      </c>
      <c r="AL475" t="s">
        <v>5590</v>
      </c>
      <c r="AM475" t="s">
        <v>5590</v>
      </c>
      <c r="AN475" t="s">
        <v>5590</v>
      </c>
      <c r="AO475" t="s">
        <v>5590</v>
      </c>
      <c r="AP475" t="s">
        <v>5590</v>
      </c>
      <c r="AQ475" t="s">
        <v>5590</v>
      </c>
      <c r="AR475" s="10" t="s">
        <v>5590</v>
      </c>
    </row>
    <row r="476" spans="1:44" ht="16" x14ac:dyDescent="0.2">
      <c r="A476" s="2">
        <v>45260</v>
      </c>
      <c r="B476" t="s">
        <v>205</v>
      </c>
      <c r="C476" s="7">
        <v>6325.67</v>
      </c>
      <c r="D476" t="s">
        <v>104</v>
      </c>
      <c r="E476">
        <v>1730</v>
      </c>
      <c r="F476">
        <v>1700</v>
      </c>
      <c r="G476">
        <v>3048</v>
      </c>
      <c r="J476" t="s">
        <v>5588</v>
      </c>
      <c r="L476" t="s">
        <v>52</v>
      </c>
      <c r="M476" t="s">
        <v>203</v>
      </c>
      <c r="O476" t="s">
        <v>52</v>
      </c>
      <c r="P476" t="s">
        <v>203</v>
      </c>
      <c r="R476" t="s">
        <v>66</v>
      </c>
      <c r="S476" t="s">
        <v>5611</v>
      </c>
      <c r="U476" s="8" t="s">
        <v>5590</v>
      </c>
      <c r="V476" s="9">
        <v>6325.67</v>
      </c>
      <c r="X476" s="11">
        <v>-6325.67</v>
      </c>
      <c r="Y476" t="s">
        <v>5590</v>
      </c>
      <c r="Z476" s="10" t="s">
        <v>5590</v>
      </c>
      <c r="AB476" s="8" t="s">
        <v>5590</v>
      </c>
      <c r="AC476" t="s">
        <v>5590</v>
      </c>
      <c r="AD476" t="s">
        <v>5590</v>
      </c>
      <c r="AE476" s="10" t="s">
        <v>5590</v>
      </c>
      <c r="AG476" s="8" t="s">
        <v>5590</v>
      </c>
      <c r="AH476" t="s">
        <v>5590</v>
      </c>
      <c r="AI476" s="10" t="s">
        <v>5590</v>
      </c>
      <c r="AK476" s="8" t="s">
        <v>5590</v>
      </c>
      <c r="AL476" t="s">
        <v>5590</v>
      </c>
      <c r="AM476" t="s">
        <v>5590</v>
      </c>
      <c r="AN476" t="s">
        <v>5590</v>
      </c>
      <c r="AO476" t="s">
        <v>5590</v>
      </c>
      <c r="AP476" t="s">
        <v>5590</v>
      </c>
      <c r="AQ476" t="s">
        <v>5590</v>
      </c>
      <c r="AR476" s="10" t="s">
        <v>5590</v>
      </c>
    </row>
    <row r="477" spans="1:44" ht="16" x14ac:dyDescent="0.2">
      <c r="A477" s="2">
        <v>45260</v>
      </c>
      <c r="B477" t="s">
        <v>206</v>
      </c>
      <c r="C477" s="7">
        <v>5324.17</v>
      </c>
      <c r="D477" t="s">
        <v>104</v>
      </c>
      <c r="E477">
        <v>2551</v>
      </c>
      <c r="F477">
        <v>1730</v>
      </c>
      <c r="G477">
        <v>3025</v>
      </c>
      <c r="H477" t="s">
        <v>1934</v>
      </c>
      <c r="J477" t="s">
        <v>5588</v>
      </c>
      <c r="L477" t="s">
        <v>49</v>
      </c>
      <c r="M477" t="s">
        <v>50</v>
      </c>
      <c r="N477" t="s">
        <v>51</v>
      </c>
      <c r="O477" t="s">
        <v>52</v>
      </c>
      <c r="P477" t="s">
        <v>203</v>
      </c>
      <c r="R477" t="s">
        <v>66</v>
      </c>
      <c r="S477" t="s">
        <v>5611</v>
      </c>
      <c r="U477" s="8" t="s">
        <v>5590</v>
      </c>
      <c r="V477" s="9">
        <v>-5324.17</v>
      </c>
      <c r="X477" s="8" t="s">
        <v>5590</v>
      </c>
      <c r="Y477" t="s">
        <v>5590</v>
      </c>
      <c r="Z477" s="10" t="s">
        <v>5590</v>
      </c>
      <c r="AB477" s="8" t="s">
        <v>5590</v>
      </c>
      <c r="AC477" s="7">
        <v>5324.17</v>
      </c>
      <c r="AD477" t="s">
        <v>5590</v>
      </c>
      <c r="AE477" s="10" t="s">
        <v>5590</v>
      </c>
      <c r="AG477" s="8" t="s">
        <v>5590</v>
      </c>
      <c r="AH477" t="s">
        <v>5590</v>
      </c>
      <c r="AI477" s="10" t="s">
        <v>5590</v>
      </c>
      <c r="AK477" s="8" t="s">
        <v>5590</v>
      </c>
      <c r="AL477" t="s">
        <v>5590</v>
      </c>
      <c r="AM477" t="s">
        <v>5590</v>
      </c>
      <c r="AN477" t="s">
        <v>5590</v>
      </c>
      <c r="AO477" t="s">
        <v>5590</v>
      </c>
      <c r="AP477" s="7">
        <v>5324.17</v>
      </c>
      <c r="AQ477" t="s">
        <v>5590</v>
      </c>
      <c r="AR477" s="10" t="s">
        <v>5590</v>
      </c>
    </row>
    <row r="478" spans="1:44" ht="16" x14ac:dyDescent="0.2">
      <c r="A478" s="2">
        <v>45260</v>
      </c>
      <c r="B478" t="s">
        <v>206</v>
      </c>
      <c r="C478" s="7">
        <v>4083.46</v>
      </c>
      <c r="D478" t="s">
        <v>104</v>
      </c>
      <c r="E478">
        <v>2551</v>
      </c>
      <c r="F478">
        <v>1730</v>
      </c>
      <c r="G478">
        <v>3027</v>
      </c>
      <c r="H478" t="s">
        <v>1935</v>
      </c>
      <c r="J478" t="s">
        <v>5588</v>
      </c>
      <c r="L478" t="s">
        <v>49</v>
      </c>
      <c r="M478" t="s">
        <v>50</v>
      </c>
      <c r="N478" t="s">
        <v>51</v>
      </c>
      <c r="O478" t="s">
        <v>52</v>
      </c>
      <c r="P478" t="s">
        <v>203</v>
      </c>
      <c r="R478" t="s">
        <v>66</v>
      </c>
      <c r="S478" t="s">
        <v>5611</v>
      </c>
      <c r="U478" s="8" t="s">
        <v>5590</v>
      </c>
      <c r="V478" s="9">
        <v>-4083.46</v>
      </c>
      <c r="X478" s="8" t="s">
        <v>5590</v>
      </c>
      <c r="Y478" t="s">
        <v>5590</v>
      </c>
      <c r="Z478" s="10" t="s">
        <v>5590</v>
      </c>
      <c r="AB478" s="8" t="s">
        <v>5590</v>
      </c>
      <c r="AC478" s="7">
        <v>4083.46</v>
      </c>
      <c r="AD478" t="s">
        <v>5590</v>
      </c>
      <c r="AE478" s="10" t="s">
        <v>5590</v>
      </c>
      <c r="AG478" s="8" t="s">
        <v>5590</v>
      </c>
      <c r="AH478" t="s">
        <v>5590</v>
      </c>
      <c r="AI478" s="10" t="s">
        <v>5590</v>
      </c>
      <c r="AK478" s="8" t="s">
        <v>5590</v>
      </c>
      <c r="AL478" t="s">
        <v>5590</v>
      </c>
      <c r="AM478" t="s">
        <v>5590</v>
      </c>
      <c r="AN478" t="s">
        <v>5590</v>
      </c>
      <c r="AO478" t="s">
        <v>5590</v>
      </c>
      <c r="AP478" s="7">
        <v>4083.46</v>
      </c>
      <c r="AQ478" t="s">
        <v>5590</v>
      </c>
      <c r="AR478" s="10" t="s">
        <v>5590</v>
      </c>
    </row>
    <row r="479" spans="1:44" ht="16" x14ac:dyDescent="0.2">
      <c r="A479" s="2">
        <v>45260</v>
      </c>
      <c r="B479" t="s">
        <v>206</v>
      </c>
      <c r="C479" s="7">
        <v>6018.31</v>
      </c>
      <c r="D479" t="s">
        <v>104</v>
      </c>
      <c r="E479">
        <v>2551</v>
      </c>
      <c r="F479">
        <v>1730</v>
      </c>
      <c r="G479">
        <v>3029</v>
      </c>
      <c r="H479" t="s">
        <v>3282</v>
      </c>
      <c r="J479" t="s">
        <v>5588</v>
      </c>
      <c r="L479" t="s">
        <v>49</v>
      </c>
      <c r="M479" t="s">
        <v>50</v>
      </c>
      <c r="N479" t="s">
        <v>51</v>
      </c>
      <c r="O479" t="s">
        <v>52</v>
      </c>
      <c r="P479" t="s">
        <v>203</v>
      </c>
      <c r="R479" t="s">
        <v>66</v>
      </c>
      <c r="S479" t="s">
        <v>5611</v>
      </c>
      <c r="U479" s="8" t="s">
        <v>5590</v>
      </c>
      <c r="V479" s="9">
        <v>-6018.31</v>
      </c>
      <c r="X479" s="8" t="s">
        <v>5590</v>
      </c>
      <c r="Y479" t="s">
        <v>5590</v>
      </c>
      <c r="Z479" s="10" t="s">
        <v>5590</v>
      </c>
      <c r="AB479" s="8" t="s">
        <v>5590</v>
      </c>
      <c r="AC479" s="7">
        <v>6018.31</v>
      </c>
      <c r="AD479" t="s">
        <v>5590</v>
      </c>
      <c r="AE479" s="10" t="s">
        <v>5590</v>
      </c>
      <c r="AG479" s="8" t="s">
        <v>5590</v>
      </c>
      <c r="AH479" t="s">
        <v>5590</v>
      </c>
      <c r="AI479" s="10" t="s">
        <v>5590</v>
      </c>
      <c r="AK479" s="8" t="s">
        <v>5590</v>
      </c>
      <c r="AL479" t="s">
        <v>5590</v>
      </c>
      <c r="AM479" t="s">
        <v>5590</v>
      </c>
      <c r="AN479" t="s">
        <v>5590</v>
      </c>
      <c r="AO479" t="s">
        <v>5590</v>
      </c>
      <c r="AP479" t="s">
        <v>5590</v>
      </c>
      <c r="AQ479" s="7">
        <v>6018.31</v>
      </c>
      <c r="AR479" s="10" t="s">
        <v>5590</v>
      </c>
    </row>
    <row r="480" spans="1:44" ht="16" x14ac:dyDescent="0.2">
      <c r="A480" s="2">
        <v>45260</v>
      </c>
      <c r="B480" t="s">
        <v>206</v>
      </c>
      <c r="C480" s="7">
        <v>2390.85</v>
      </c>
      <c r="D480" t="s">
        <v>104</v>
      </c>
      <c r="E480">
        <v>2551</v>
      </c>
      <c r="F480">
        <v>1730</v>
      </c>
      <c r="G480">
        <v>3049</v>
      </c>
      <c r="H480" t="s">
        <v>1936</v>
      </c>
      <c r="J480" t="s">
        <v>5588</v>
      </c>
      <c r="L480" t="s">
        <v>49</v>
      </c>
      <c r="M480" t="s">
        <v>50</v>
      </c>
      <c r="N480" t="s">
        <v>51</v>
      </c>
      <c r="O480" t="s">
        <v>52</v>
      </c>
      <c r="P480" t="s">
        <v>203</v>
      </c>
      <c r="R480" t="s">
        <v>66</v>
      </c>
      <c r="S480" t="s">
        <v>5611</v>
      </c>
      <c r="U480" s="8" t="s">
        <v>5590</v>
      </c>
      <c r="V480" s="9">
        <v>-2390.85</v>
      </c>
      <c r="X480" s="8" t="s">
        <v>5590</v>
      </c>
      <c r="Y480" t="s">
        <v>5590</v>
      </c>
      <c r="Z480" s="10" t="s">
        <v>5590</v>
      </c>
      <c r="AB480" s="8" t="s">
        <v>5590</v>
      </c>
      <c r="AC480" s="7">
        <v>2390.85</v>
      </c>
      <c r="AD480" t="s">
        <v>5590</v>
      </c>
      <c r="AE480" s="10" t="s">
        <v>5590</v>
      </c>
      <c r="AG480" s="8" t="s">
        <v>5590</v>
      </c>
      <c r="AH480" t="s">
        <v>5590</v>
      </c>
      <c r="AI480" s="10" t="s">
        <v>5590</v>
      </c>
      <c r="AK480" s="8" t="s">
        <v>5590</v>
      </c>
      <c r="AL480" t="s">
        <v>5590</v>
      </c>
      <c r="AM480" t="s">
        <v>5590</v>
      </c>
      <c r="AN480" t="s">
        <v>5590</v>
      </c>
      <c r="AO480" t="s">
        <v>5590</v>
      </c>
      <c r="AP480" s="7">
        <v>2390.85</v>
      </c>
      <c r="AQ480" t="s">
        <v>5590</v>
      </c>
      <c r="AR480" s="10" t="s">
        <v>5590</v>
      </c>
    </row>
    <row r="481" spans="1:44" ht="16" x14ac:dyDescent="0.2">
      <c r="A481" s="2">
        <v>45260</v>
      </c>
      <c r="B481" t="s">
        <v>206</v>
      </c>
      <c r="C481" s="7">
        <v>257.39999999999998</v>
      </c>
      <c r="D481" t="s">
        <v>104</v>
      </c>
      <c r="E481">
        <v>2551</v>
      </c>
      <c r="F481">
        <v>1730</v>
      </c>
      <c r="G481">
        <v>3051</v>
      </c>
      <c r="H481" t="s">
        <v>1936</v>
      </c>
      <c r="J481" t="s">
        <v>5588</v>
      </c>
      <c r="L481" t="s">
        <v>49</v>
      </c>
      <c r="M481" t="s">
        <v>50</v>
      </c>
      <c r="N481" t="s">
        <v>51</v>
      </c>
      <c r="O481" t="s">
        <v>52</v>
      </c>
      <c r="P481" t="s">
        <v>203</v>
      </c>
      <c r="R481" t="s">
        <v>66</v>
      </c>
      <c r="S481" t="s">
        <v>5611</v>
      </c>
      <c r="U481" s="8" t="s">
        <v>5590</v>
      </c>
      <c r="V481" s="9">
        <v>-257.39999999999998</v>
      </c>
      <c r="X481" s="8" t="s">
        <v>5590</v>
      </c>
      <c r="Y481" t="s">
        <v>5590</v>
      </c>
      <c r="Z481" s="10" t="s">
        <v>5590</v>
      </c>
      <c r="AB481" s="8" t="s">
        <v>5590</v>
      </c>
      <c r="AC481" s="7">
        <v>257.39999999999998</v>
      </c>
      <c r="AD481" t="s">
        <v>5590</v>
      </c>
      <c r="AE481" s="10" t="s">
        <v>5590</v>
      </c>
      <c r="AG481" s="8" t="s">
        <v>5590</v>
      </c>
      <c r="AH481" t="s">
        <v>5590</v>
      </c>
      <c r="AI481" s="10" t="s">
        <v>5590</v>
      </c>
      <c r="AK481" s="8" t="s">
        <v>5590</v>
      </c>
      <c r="AL481" t="s">
        <v>5590</v>
      </c>
      <c r="AM481" t="s">
        <v>5590</v>
      </c>
      <c r="AN481" t="s">
        <v>5590</v>
      </c>
      <c r="AO481" t="s">
        <v>5590</v>
      </c>
      <c r="AP481" s="7">
        <v>257.39999999999998</v>
      </c>
      <c r="AQ481" t="s">
        <v>5590</v>
      </c>
      <c r="AR481" s="10" t="s">
        <v>5590</v>
      </c>
    </row>
    <row r="482" spans="1:44" ht="16" x14ac:dyDescent="0.2">
      <c r="A482" s="2">
        <v>45260</v>
      </c>
      <c r="B482" t="s">
        <v>206</v>
      </c>
      <c r="C482" s="7">
        <v>2988.56</v>
      </c>
      <c r="D482" t="s">
        <v>104</v>
      </c>
      <c r="E482">
        <v>2551</v>
      </c>
      <c r="F482">
        <v>1730</v>
      </c>
      <c r="G482">
        <v>3052</v>
      </c>
      <c r="H482" t="s">
        <v>1936</v>
      </c>
      <c r="J482" t="s">
        <v>5588</v>
      </c>
      <c r="L482" t="s">
        <v>49</v>
      </c>
      <c r="M482" t="s">
        <v>50</v>
      </c>
      <c r="N482" t="s">
        <v>51</v>
      </c>
      <c r="O482" t="s">
        <v>52</v>
      </c>
      <c r="P482" t="s">
        <v>203</v>
      </c>
      <c r="R482" t="s">
        <v>66</v>
      </c>
      <c r="S482" t="s">
        <v>5611</v>
      </c>
      <c r="U482" s="8" t="s">
        <v>5590</v>
      </c>
      <c r="V482" s="9">
        <v>-2988.56</v>
      </c>
      <c r="X482" s="8" t="s">
        <v>5590</v>
      </c>
      <c r="Y482" t="s">
        <v>5590</v>
      </c>
      <c r="Z482" s="10" t="s">
        <v>5590</v>
      </c>
      <c r="AB482" s="8" t="s">
        <v>5590</v>
      </c>
      <c r="AC482" s="7">
        <v>2988.56</v>
      </c>
      <c r="AD482" t="s">
        <v>5590</v>
      </c>
      <c r="AE482" s="10" t="s">
        <v>5590</v>
      </c>
      <c r="AG482" s="8" t="s">
        <v>5590</v>
      </c>
      <c r="AH482" t="s">
        <v>5590</v>
      </c>
      <c r="AI482" s="10" t="s">
        <v>5590</v>
      </c>
      <c r="AK482" s="8" t="s">
        <v>5590</v>
      </c>
      <c r="AL482" t="s">
        <v>5590</v>
      </c>
      <c r="AM482" t="s">
        <v>5590</v>
      </c>
      <c r="AN482" t="s">
        <v>5590</v>
      </c>
      <c r="AO482" t="s">
        <v>5590</v>
      </c>
      <c r="AP482" s="7">
        <v>2988.56</v>
      </c>
      <c r="AQ482" t="s">
        <v>5590</v>
      </c>
      <c r="AR482" s="10" t="s">
        <v>5590</v>
      </c>
    </row>
    <row r="483" spans="1:44" ht="16" x14ac:dyDescent="0.2">
      <c r="A483" s="2">
        <v>45260</v>
      </c>
      <c r="B483" t="s">
        <v>204</v>
      </c>
      <c r="C483" s="7">
        <v>643.41</v>
      </c>
      <c r="D483" t="s">
        <v>104</v>
      </c>
      <c r="E483">
        <v>2555</v>
      </c>
      <c r="F483">
        <v>1730</v>
      </c>
      <c r="G483">
        <v>3026</v>
      </c>
      <c r="H483" t="s">
        <v>1934</v>
      </c>
      <c r="J483" t="s">
        <v>5588</v>
      </c>
      <c r="L483" t="s">
        <v>49</v>
      </c>
      <c r="M483" t="s">
        <v>50</v>
      </c>
      <c r="N483" t="s">
        <v>51</v>
      </c>
      <c r="O483" t="s">
        <v>52</v>
      </c>
      <c r="P483" t="s">
        <v>203</v>
      </c>
      <c r="R483" t="s">
        <v>66</v>
      </c>
      <c r="S483" t="s">
        <v>5611</v>
      </c>
      <c r="U483" s="8" t="s">
        <v>5590</v>
      </c>
      <c r="V483" s="9">
        <v>-643.41</v>
      </c>
      <c r="X483" s="8" t="s">
        <v>5590</v>
      </c>
      <c r="Y483" t="s">
        <v>5590</v>
      </c>
      <c r="Z483" s="10" t="s">
        <v>5590</v>
      </c>
      <c r="AB483" s="8" t="s">
        <v>5590</v>
      </c>
      <c r="AC483" t="s">
        <v>5590</v>
      </c>
      <c r="AD483" s="7">
        <v>643.41</v>
      </c>
      <c r="AE483" s="10" t="s">
        <v>5590</v>
      </c>
      <c r="AG483" s="8" t="s">
        <v>5590</v>
      </c>
      <c r="AH483" t="s">
        <v>5590</v>
      </c>
      <c r="AI483" s="10" t="s">
        <v>5590</v>
      </c>
      <c r="AK483" s="8" t="s">
        <v>5590</v>
      </c>
      <c r="AL483" t="s">
        <v>5590</v>
      </c>
      <c r="AM483" t="s">
        <v>5590</v>
      </c>
      <c r="AN483" t="s">
        <v>5590</v>
      </c>
      <c r="AO483" t="s">
        <v>5590</v>
      </c>
      <c r="AP483" s="7">
        <v>643.41</v>
      </c>
      <c r="AQ483" t="s">
        <v>5590</v>
      </c>
      <c r="AR483" s="10" t="s">
        <v>5590</v>
      </c>
    </row>
    <row r="484" spans="1:44" ht="16" x14ac:dyDescent="0.2">
      <c r="A484" s="2">
        <v>45260</v>
      </c>
      <c r="B484" t="s">
        <v>204</v>
      </c>
      <c r="C484" s="7">
        <v>927.46</v>
      </c>
      <c r="D484" t="s">
        <v>104</v>
      </c>
      <c r="E484">
        <v>2555</v>
      </c>
      <c r="F484">
        <v>1730</v>
      </c>
      <c r="G484">
        <v>3028</v>
      </c>
      <c r="H484" t="s">
        <v>1935</v>
      </c>
      <c r="J484" t="s">
        <v>5588</v>
      </c>
      <c r="L484" t="s">
        <v>49</v>
      </c>
      <c r="M484" t="s">
        <v>50</v>
      </c>
      <c r="N484" t="s">
        <v>51</v>
      </c>
      <c r="O484" t="s">
        <v>52</v>
      </c>
      <c r="P484" t="s">
        <v>203</v>
      </c>
      <c r="R484" t="s">
        <v>66</v>
      </c>
      <c r="S484" t="s">
        <v>5611</v>
      </c>
      <c r="U484" s="8" t="s">
        <v>5590</v>
      </c>
      <c r="V484" s="9">
        <v>-927.46</v>
      </c>
      <c r="X484" s="8" t="s">
        <v>5590</v>
      </c>
      <c r="Y484" t="s">
        <v>5590</v>
      </c>
      <c r="Z484" s="10" t="s">
        <v>5590</v>
      </c>
      <c r="AB484" s="8" t="s">
        <v>5590</v>
      </c>
      <c r="AC484" t="s">
        <v>5590</v>
      </c>
      <c r="AD484" s="7">
        <v>927.46</v>
      </c>
      <c r="AE484" s="10" t="s">
        <v>5590</v>
      </c>
      <c r="AG484" s="8" t="s">
        <v>5590</v>
      </c>
      <c r="AH484" t="s">
        <v>5590</v>
      </c>
      <c r="AI484" s="10" t="s">
        <v>5590</v>
      </c>
      <c r="AK484" s="8" t="s">
        <v>5590</v>
      </c>
      <c r="AL484" t="s">
        <v>5590</v>
      </c>
      <c r="AM484" t="s">
        <v>5590</v>
      </c>
      <c r="AN484" t="s">
        <v>5590</v>
      </c>
      <c r="AO484" t="s">
        <v>5590</v>
      </c>
      <c r="AP484" s="7">
        <v>927.46</v>
      </c>
      <c r="AQ484" t="s">
        <v>5590</v>
      </c>
      <c r="AR484" s="10" t="s">
        <v>5590</v>
      </c>
    </row>
    <row r="485" spans="1:44" ht="16" x14ac:dyDescent="0.2">
      <c r="A485" s="2">
        <v>45260</v>
      </c>
      <c r="B485" t="s">
        <v>204</v>
      </c>
      <c r="C485" s="7">
        <v>727.31</v>
      </c>
      <c r="D485" t="s">
        <v>104</v>
      </c>
      <c r="E485">
        <v>2555</v>
      </c>
      <c r="F485">
        <v>1730</v>
      </c>
      <c r="G485">
        <v>3030</v>
      </c>
      <c r="H485" t="s">
        <v>3282</v>
      </c>
      <c r="J485" t="s">
        <v>5588</v>
      </c>
      <c r="L485" t="s">
        <v>49</v>
      </c>
      <c r="M485" t="s">
        <v>50</v>
      </c>
      <c r="N485" t="s">
        <v>51</v>
      </c>
      <c r="O485" t="s">
        <v>52</v>
      </c>
      <c r="P485" t="s">
        <v>203</v>
      </c>
      <c r="R485" t="s">
        <v>66</v>
      </c>
      <c r="S485" t="s">
        <v>5611</v>
      </c>
      <c r="U485" s="8" t="s">
        <v>5590</v>
      </c>
      <c r="V485" s="9">
        <v>-727.31</v>
      </c>
      <c r="X485" s="8" t="s">
        <v>5590</v>
      </c>
      <c r="Y485" t="s">
        <v>5590</v>
      </c>
      <c r="Z485" s="10" t="s">
        <v>5590</v>
      </c>
      <c r="AB485" s="8" t="s">
        <v>5590</v>
      </c>
      <c r="AC485" t="s">
        <v>5590</v>
      </c>
      <c r="AD485" s="7">
        <v>727.31</v>
      </c>
      <c r="AE485" s="10" t="s">
        <v>5590</v>
      </c>
      <c r="AG485" s="8" t="s">
        <v>5590</v>
      </c>
      <c r="AH485" t="s">
        <v>5590</v>
      </c>
      <c r="AI485" s="10" t="s">
        <v>5590</v>
      </c>
      <c r="AK485" s="8" t="s">
        <v>5590</v>
      </c>
      <c r="AL485" t="s">
        <v>5590</v>
      </c>
      <c r="AM485" t="s">
        <v>5590</v>
      </c>
      <c r="AN485" t="s">
        <v>5590</v>
      </c>
      <c r="AO485" t="s">
        <v>5590</v>
      </c>
      <c r="AP485" t="s">
        <v>5590</v>
      </c>
      <c r="AQ485" s="7">
        <v>727.31</v>
      </c>
      <c r="AR485" s="10" t="s">
        <v>5590</v>
      </c>
    </row>
    <row r="486" spans="1:44" ht="16" x14ac:dyDescent="0.2">
      <c r="A486" s="2">
        <v>45260</v>
      </c>
      <c r="B486" t="s">
        <v>204</v>
      </c>
      <c r="C486" s="7">
        <v>1057.0899999999999</v>
      </c>
      <c r="D486" t="s">
        <v>104</v>
      </c>
      <c r="E486">
        <v>2555</v>
      </c>
      <c r="F486">
        <v>1730</v>
      </c>
      <c r="G486">
        <v>3053</v>
      </c>
      <c r="H486" t="s">
        <v>1936</v>
      </c>
      <c r="J486" t="s">
        <v>5588</v>
      </c>
      <c r="L486" t="s">
        <v>49</v>
      </c>
      <c r="M486" t="s">
        <v>50</v>
      </c>
      <c r="N486" t="s">
        <v>51</v>
      </c>
      <c r="O486" t="s">
        <v>52</v>
      </c>
      <c r="P486" t="s">
        <v>203</v>
      </c>
      <c r="R486" t="s">
        <v>66</v>
      </c>
      <c r="S486" t="s">
        <v>5611</v>
      </c>
      <c r="U486" s="8" t="s">
        <v>5590</v>
      </c>
      <c r="V486" s="9">
        <v>-1057.0899999999999</v>
      </c>
      <c r="X486" s="8" t="s">
        <v>5590</v>
      </c>
      <c r="Y486" t="s">
        <v>5590</v>
      </c>
      <c r="Z486" s="10" t="s">
        <v>5590</v>
      </c>
      <c r="AB486" s="8" t="s">
        <v>5590</v>
      </c>
      <c r="AC486" t="s">
        <v>5590</v>
      </c>
      <c r="AD486" s="7">
        <v>1057.0899999999999</v>
      </c>
      <c r="AE486" s="10" t="s">
        <v>5590</v>
      </c>
      <c r="AG486" s="8" t="s">
        <v>5590</v>
      </c>
      <c r="AH486" t="s">
        <v>5590</v>
      </c>
      <c r="AI486" s="10" t="s">
        <v>5590</v>
      </c>
      <c r="AK486" s="8" t="s">
        <v>5590</v>
      </c>
      <c r="AL486" t="s">
        <v>5590</v>
      </c>
      <c r="AM486" t="s">
        <v>5590</v>
      </c>
      <c r="AN486" t="s">
        <v>5590</v>
      </c>
      <c r="AO486" t="s">
        <v>5590</v>
      </c>
      <c r="AP486" s="7">
        <v>1057.0899999999999</v>
      </c>
      <c r="AQ486" t="s">
        <v>5590</v>
      </c>
      <c r="AR486" s="10" t="s">
        <v>5590</v>
      </c>
    </row>
    <row r="487" spans="1:44" ht="16" x14ac:dyDescent="0.2">
      <c r="A487" s="2">
        <v>45260</v>
      </c>
      <c r="B487" t="s">
        <v>1699</v>
      </c>
      <c r="C487" s="7">
        <v>2198.64</v>
      </c>
      <c r="D487" t="s">
        <v>104</v>
      </c>
      <c r="E487">
        <v>6700</v>
      </c>
      <c r="F487">
        <v>1730</v>
      </c>
      <c r="G487">
        <v>3016</v>
      </c>
      <c r="H487" t="s">
        <v>970</v>
      </c>
      <c r="J487" t="s">
        <v>5588</v>
      </c>
      <c r="L487" t="s">
        <v>49</v>
      </c>
      <c r="M487" t="s">
        <v>50</v>
      </c>
      <c r="N487" t="s">
        <v>799</v>
      </c>
      <c r="O487" t="s">
        <v>52</v>
      </c>
      <c r="P487" t="s">
        <v>203</v>
      </c>
      <c r="R487" t="s">
        <v>66</v>
      </c>
      <c r="S487" t="s">
        <v>5611</v>
      </c>
      <c r="U487" s="8" t="s">
        <v>5590</v>
      </c>
      <c r="V487" s="9">
        <v>-2198.64</v>
      </c>
      <c r="X487" s="8" t="s">
        <v>5590</v>
      </c>
      <c r="Y487" t="s">
        <v>5590</v>
      </c>
      <c r="Z487" s="10" t="s">
        <v>5590</v>
      </c>
      <c r="AB487" s="8" t="s">
        <v>5590</v>
      </c>
      <c r="AC487" t="s">
        <v>5590</v>
      </c>
      <c r="AD487" t="s">
        <v>5590</v>
      </c>
      <c r="AE487" s="10" t="s">
        <v>5590</v>
      </c>
      <c r="AG487" s="11">
        <v>2198.64</v>
      </c>
      <c r="AH487" t="s">
        <v>5590</v>
      </c>
      <c r="AI487" s="10" t="s">
        <v>5590</v>
      </c>
      <c r="AK487" s="8" t="s">
        <v>5590</v>
      </c>
      <c r="AL487" s="7">
        <v>2198.64</v>
      </c>
      <c r="AM487" t="s">
        <v>5590</v>
      </c>
      <c r="AN487" t="s">
        <v>5590</v>
      </c>
      <c r="AO487" t="s">
        <v>5590</v>
      </c>
      <c r="AP487" t="s">
        <v>5590</v>
      </c>
      <c r="AQ487" t="s">
        <v>5590</v>
      </c>
      <c r="AR487" s="10" t="s">
        <v>5590</v>
      </c>
    </row>
    <row r="488" spans="1:44" ht="16" x14ac:dyDescent="0.2">
      <c r="A488" s="2">
        <v>45260</v>
      </c>
      <c r="B488" t="s">
        <v>2635</v>
      </c>
      <c r="C488" s="7">
        <v>105.2</v>
      </c>
      <c r="D488" t="s">
        <v>104</v>
      </c>
      <c r="E488">
        <v>6700</v>
      </c>
      <c r="F488">
        <v>1730</v>
      </c>
      <c r="G488">
        <v>3017</v>
      </c>
      <c r="H488" t="s">
        <v>970</v>
      </c>
      <c r="J488" t="s">
        <v>5588</v>
      </c>
      <c r="L488" t="s">
        <v>49</v>
      </c>
      <c r="M488" t="s">
        <v>50</v>
      </c>
      <c r="N488" t="s">
        <v>799</v>
      </c>
      <c r="O488" t="s">
        <v>52</v>
      </c>
      <c r="P488" t="s">
        <v>203</v>
      </c>
      <c r="R488" t="s">
        <v>66</v>
      </c>
      <c r="S488" t="s">
        <v>5611</v>
      </c>
      <c r="U488" s="8" t="s">
        <v>5590</v>
      </c>
      <c r="V488" s="9">
        <v>-105.2</v>
      </c>
      <c r="X488" s="8" t="s">
        <v>5590</v>
      </c>
      <c r="Y488" t="s">
        <v>5590</v>
      </c>
      <c r="Z488" s="10" t="s">
        <v>5590</v>
      </c>
      <c r="AB488" s="8" t="s">
        <v>5590</v>
      </c>
      <c r="AC488" t="s">
        <v>5590</v>
      </c>
      <c r="AD488" t="s">
        <v>5590</v>
      </c>
      <c r="AE488" s="10" t="s">
        <v>5590</v>
      </c>
      <c r="AG488" s="11">
        <v>105.2</v>
      </c>
      <c r="AH488" t="s">
        <v>5590</v>
      </c>
      <c r="AI488" s="10" t="s">
        <v>5590</v>
      </c>
      <c r="AK488" s="8" t="s">
        <v>5590</v>
      </c>
      <c r="AL488" s="7">
        <v>105.2</v>
      </c>
      <c r="AM488" t="s">
        <v>5590</v>
      </c>
      <c r="AN488" t="s">
        <v>5590</v>
      </c>
      <c r="AO488" t="s">
        <v>5590</v>
      </c>
      <c r="AP488" t="s">
        <v>5590</v>
      </c>
      <c r="AQ488" t="s">
        <v>5590</v>
      </c>
      <c r="AR488" s="10" t="s">
        <v>5590</v>
      </c>
    </row>
    <row r="489" spans="1:44" ht="16" x14ac:dyDescent="0.2">
      <c r="A489" s="2">
        <v>45260</v>
      </c>
      <c r="B489" t="s">
        <v>206</v>
      </c>
      <c r="C489" s="7">
        <v>979.78</v>
      </c>
      <c r="D489" t="s">
        <v>104</v>
      </c>
      <c r="E489">
        <v>6700</v>
      </c>
      <c r="F489">
        <v>1730</v>
      </c>
      <c r="G489">
        <v>3019</v>
      </c>
      <c r="H489" t="s">
        <v>967</v>
      </c>
      <c r="J489" t="s">
        <v>5588</v>
      </c>
      <c r="L489" t="s">
        <v>49</v>
      </c>
      <c r="M489" t="s">
        <v>50</v>
      </c>
      <c r="N489" t="s">
        <v>799</v>
      </c>
      <c r="O489" t="s">
        <v>52</v>
      </c>
      <c r="P489" t="s">
        <v>203</v>
      </c>
      <c r="R489" t="s">
        <v>66</v>
      </c>
      <c r="S489" t="s">
        <v>5611</v>
      </c>
      <c r="U489" s="8" t="s">
        <v>5590</v>
      </c>
      <c r="V489" s="9">
        <v>-979.78</v>
      </c>
      <c r="X489" s="8" t="s">
        <v>5590</v>
      </c>
      <c r="Y489" t="s">
        <v>5590</v>
      </c>
      <c r="Z489" s="10" t="s">
        <v>5590</v>
      </c>
      <c r="AB489" s="8" t="s">
        <v>5590</v>
      </c>
      <c r="AC489" t="s">
        <v>5590</v>
      </c>
      <c r="AD489" t="s">
        <v>5590</v>
      </c>
      <c r="AE489" s="10" t="s">
        <v>5590</v>
      </c>
      <c r="AG489" s="11">
        <v>979.78</v>
      </c>
      <c r="AH489" t="s">
        <v>5590</v>
      </c>
      <c r="AI489" s="10" t="s">
        <v>5590</v>
      </c>
      <c r="AK489" s="8" t="s">
        <v>5590</v>
      </c>
      <c r="AL489" s="7">
        <v>979.78</v>
      </c>
      <c r="AM489" t="s">
        <v>5590</v>
      </c>
      <c r="AN489" t="s">
        <v>5590</v>
      </c>
      <c r="AO489" t="s">
        <v>5590</v>
      </c>
      <c r="AP489" t="s">
        <v>5590</v>
      </c>
      <c r="AQ489" t="s">
        <v>5590</v>
      </c>
      <c r="AR489" s="10" t="s">
        <v>5590</v>
      </c>
    </row>
    <row r="490" spans="1:44" ht="16" x14ac:dyDescent="0.2">
      <c r="A490" s="2">
        <v>45260</v>
      </c>
      <c r="B490" t="s">
        <v>204</v>
      </c>
      <c r="C490" s="7">
        <v>432.04</v>
      </c>
      <c r="D490" t="s">
        <v>104</v>
      </c>
      <c r="E490">
        <v>6750</v>
      </c>
      <c r="F490">
        <v>1730</v>
      </c>
      <c r="G490">
        <v>3018</v>
      </c>
      <c r="H490" t="s">
        <v>970</v>
      </c>
      <c r="J490" t="s">
        <v>5588</v>
      </c>
      <c r="L490" t="s">
        <v>49</v>
      </c>
      <c r="M490" t="s">
        <v>50</v>
      </c>
      <c r="N490" t="s">
        <v>799</v>
      </c>
      <c r="O490" t="s">
        <v>52</v>
      </c>
      <c r="P490" t="s">
        <v>203</v>
      </c>
      <c r="R490" t="s">
        <v>66</v>
      </c>
      <c r="S490" t="s">
        <v>5611</v>
      </c>
      <c r="U490" s="8" t="s">
        <v>5590</v>
      </c>
      <c r="V490" s="9">
        <v>-432.04</v>
      </c>
      <c r="X490" s="8" t="s">
        <v>5590</v>
      </c>
      <c r="Y490" t="s">
        <v>5590</v>
      </c>
      <c r="Z490" s="10" t="s">
        <v>5590</v>
      </c>
      <c r="AB490" s="8" t="s">
        <v>5590</v>
      </c>
      <c r="AC490" t="s">
        <v>5590</v>
      </c>
      <c r="AD490" t="s">
        <v>5590</v>
      </c>
      <c r="AE490" s="10" t="s">
        <v>5590</v>
      </c>
      <c r="AG490" s="8" t="s">
        <v>5590</v>
      </c>
      <c r="AH490" s="7">
        <v>432.04</v>
      </c>
      <c r="AI490" s="10" t="s">
        <v>5590</v>
      </c>
      <c r="AK490" s="8" t="s">
        <v>5590</v>
      </c>
      <c r="AL490" s="7">
        <v>432.04</v>
      </c>
      <c r="AM490" t="s">
        <v>5590</v>
      </c>
      <c r="AN490" t="s">
        <v>5590</v>
      </c>
      <c r="AO490" t="s">
        <v>5590</v>
      </c>
      <c r="AP490" t="s">
        <v>5590</v>
      </c>
      <c r="AQ490" t="s">
        <v>5590</v>
      </c>
      <c r="AR490" s="10" t="s">
        <v>5590</v>
      </c>
    </row>
    <row r="491" spans="1:44" ht="16" x14ac:dyDescent="0.2">
      <c r="A491" s="2">
        <v>45260</v>
      </c>
      <c r="B491" t="s">
        <v>204</v>
      </c>
      <c r="C491" s="7">
        <v>118.41</v>
      </c>
      <c r="D491" t="s">
        <v>104</v>
      </c>
      <c r="E491">
        <v>6750</v>
      </c>
      <c r="F491">
        <v>1730</v>
      </c>
      <c r="G491">
        <v>3020</v>
      </c>
      <c r="H491" t="s">
        <v>967</v>
      </c>
      <c r="J491" t="s">
        <v>5588</v>
      </c>
      <c r="L491" t="s">
        <v>49</v>
      </c>
      <c r="M491" t="s">
        <v>50</v>
      </c>
      <c r="N491" t="s">
        <v>799</v>
      </c>
      <c r="O491" t="s">
        <v>52</v>
      </c>
      <c r="P491" t="s">
        <v>203</v>
      </c>
      <c r="R491" t="s">
        <v>66</v>
      </c>
      <c r="S491" t="s">
        <v>5611</v>
      </c>
      <c r="U491" s="8" t="s">
        <v>5590</v>
      </c>
      <c r="V491" s="9">
        <v>-118.41</v>
      </c>
      <c r="X491" s="8" t="s">
        <v>5590</v>
      </c>
      <c r="Y491" t="s">
        <v>5590</v>
      </c>
      <c r="Z491" s="10" t="s">
        <v>5590</v>
      </c>
      <c r="AB491" s="8" t="s">
        <v>5590</v>
      </c>
      <c r="AC491" t="s">
        <v>5590</v>
      </c>
      <c r="AD491" t="s">
        <v>5590</v>
      </c>
      <c r="AE491" s="10" t="s">
        <v>5590</v>
      </c>
      <c r="AG491" s="8" t="s">
        <v>5590</v>
      </c>
      <c r="AH491" s="7">
        <v>118.41</v>
      </c>
      <c r="AI491" s="10" t="s">
        <v>5590</v>
      </c>
      <c r="AK491" s="8" t="s">
        <v>5590</v>
      </c>
      <c r="AL491" s="7">
        <v>118.41</v>
      </c>
      <c r="AM491" t="s">
        <v>5590</v>
      </c>
      <c r="AN491" t="s">
        <v>5590</v>
      </c>
      <c r="AO491" t="s">
        <v>5590</v>
      </c>
      <c r="AP491" t="s">
        <v>5590</v>
      </c>
      <c r="AQ491" t="s">
        <v>5590</v>
      </c>
      <c r="AR491" s="10" t="s">
        <v>5590</v>
      </c>
    </row>
    <row r="492" spans="1:44" ht="16" x14ac:dyDescent="0.2">
      <c r="A492" s="2">
        <v>45275</v>
      </c>
      <c r="B492" t="s">
        <v>215</v>
      </c>
      <c r="C492" s="7">
        <v>6325.67</v>
      </c>
      <c r="D492" t="s">
        <v>48</v>
      </c>
      <c r="E492">
        <v>1700</v>
      </c>
      <c r="F492">
        <v>940</v>
      </c>
      <c r="G492">
        <v>2794</v>
      </c>
      <c r="I492" t="s">
        <v>3353</v>
      </c>
      <c r="J492" t="s">
        <v>3354</v>
      </c>
      <c r="K492" t="s">
        <v>3353</v>
      </c>
      <c r="L492" t="s">
        <v>52</v>
      </c>
      <c r="M492" t="s">
        <v>203</v>
      </c>
      <c r="O492" t="s">
        <v>52</v>
      </c>
      <c r="P492" t="s">
        <v>53</v>
      </c>
      <c r="R492" t="s">
        <v>66</v>
      </c>
      <c r="S492" t="s">
        <v>5611</v>
      </c>
      <c r="U492" s="8" t="s">
        <v>5590</v>
      </c>
      <c r="V492" s="10" t="s">
        <v>5590</v>
      </c>
      <c r="X492" s="11">
        <v>6325.67</v>
      </c>
      <c r="Y492" t="s">
        <v>5590</v>
      </c>
      <c r="Z492" s="10" t="s">
        <v>5590</v>
      </c>
      <c r="AB492" s="8" t="s">
        <v>5590</v>
      </c>
      <c r="AC492" t="s">
        <v>5590</v>
      </c>
      <c r="AD492" t="s">
        <v>5590</v>
      </c>
      <c r="AE492" s="10" t="s">
        <v>5590</v>
      </c>
      <c r="AG492" s="8" t="s">
        <v>5590</v>
      </c>
      <c r="AH492" t="s">
        <v>5590</v>
      </c>
      <c r="AI492" s="10" t="s">
        <v>5590</v>
      </c>
      <c r="AK492" s="8" t="s">
        <v>5590</v>
      </c>
      <c r="AL492" t="s">
        <v>5590</v>
      </c>
      <c r="AM492" t="s">
        <v>5590</v>
      </c>
      <c r="AN492" t="s">
        <v>5590</v>
      </c>
      <c r="AO492" t="s">
        <v>5590</v>
      </c>
      <c r="AP492" t="s">
        <v>5590</v>
      </c>
      <c r="AQ492" t="s">
        <v>5590</v>
      </c>
      <c r="AR492" s="10" t="s">
        <v>5590</v>
      </c>
    </row>
    <row r="493" spans="1:44" ht="16" x14ac:dyDescent="0.2">
      <c r="B493" t="s">
        <v>5591</v>
      </c>
      <c r="U493" s="11">
        <f>SUM(U471:U492)</f>
        <v>0</v>
      </c>
      <c r="V493" s="9">
        <f>SUM(V471:V492)</f>
        <v>-2.0179413695586845E-12</v>
      </c>
      <c r="X493" s="11">
        <f>SUM(X471:X492)</f>
        <v>0</v>
      </c>
      <c r="Y493" s="12">
        <f>SUM(Y471:Y492)</f>
        <v>-3713.8099999999995</v>
      </c>
      <c r="Z493" s="9">
        <f>SUM(Z471:Z492)</f>
        <v>0</v>
      </c>
      <c r="AB493" s="11">
        <f>SUM(AB471:AB492)</f>
        <v>0</v>
      </c>
      <c r="AC493" s="12">
        <f>SUM(AC471:AC492)</f>
        <v>21062.750000000004</v>
      </c>
      <c r="AD493" s="12">
        <f>SUM(AD471:AD492)</f>
        <v>3355.2699999999995</v>
      </c>
      <c r="AE493" s="9">
        <f>SUM(AE471:AE492)</f>
        <v>0</v>
      </c>
      <c r="AG493" s="11">
        <f>SUM(AG471:AG492)</f>
        <v>3283.62</v>
      </c>
      <c r="AH493" s="12">
        <f>SUM(AH471:AH492)</f>
        <v>550.45000000000005</v>
      </c>
      <c r="AI493" s="9">
        <f>SUM(AI471:AI492)</f>
        <v>0</v>
      </c>
      <c r="AK493" s="11">
        <f t="shared" ref="AK493:AR493" si="21">SUM(AK471:AK492)</f>
        <v>0</v>
      </c>
      <c r="AL493" s="12">
        <f t="shared" si="21"/>
        <v>3834.0699999999997</v>
      </c>
      <c r="AM493" s="12">
        <f t="shared" si="21"/>
        <v>0</v>
      </c>
      <c r="AN493" s="12">
        <f t="shared" si="21"/>
        <v>0</v>
      </c>
      <c r="AO493" s="12">
        <f t="shared" si="21"/>
        <v>0</v>
      </c>
      <c r="AP493" s="12">
        <f t="shared" si="21"/>
        <v>17672.400000000001</v>
      </c>
      <c r="AQ493" s="12">
        <f t="shared" si="21"/>
        <v>6745.6200000000008</v>
      </c>
      <c r="AR493" s="9">
        <f t="shared" si="21"/>
        <v>0</v>
      </c>
    </row>
    <row r="494" spans="1:44" ht="16" x14ac:dyDescent="0.2">
      <c r="B494" s="3" t="s">
        <v>5592</v>
      </c>
      <c r="U494" s="13">
        <f>U493+U469</f>
        <v>0</v>
      </c>
      <c r="V494" s="14">
        <f>V493+V469</f>
        <v>-5.5280224842135794E-12</v>
      </c>
      <c r="X494" s="13">
        <f>X493+X469</f>
        <v>0</v>
      </c>
      <c r="Y494" s="15">
        <f>Y493+Y469</f>
        <v>-3713.8099999999977</v>
      </c>
      <c r="Z494" s="14">
        <f>Z493+Z469</f>
        <v>0</v>
      </c>
      <c r="AB494" s="8"/>
      <c r="AE494" s="10"/>
      <c r="AG494" s="8"/>
      <c r="AI494" s="10"/>
      <c r="AK494" s="8"/>
      <c r="AR494" s="10"/>
    </row>
    <row r="495" spans="1:44" x14ac:dyDescent="0.2">
      <c r="U495" s="8"/>
      <c r="V495" s="10"/>
      <c r="X495" s="8"/>
      <c r="Z495" s="10"/>
      <c r="AB495" s="8"/>
      <c r="AE495" s="10"/>
      <c r="AG495" s="8"/>
      <c r="AI495" s="10"/>
      <c r="AK495" s="8"/>
      <c r="AR495" s="10"/>
    </row>
    <row r="496" spans="1:44" ht="16" x14ac:dyDescent="0.2">
      <c r="A496" s="2">
        <v>45287</v>
      </c>
      <c r="B496" t="s">
        <v>582</v>
      </c>
      <c r="C496" s="7">
        <v>1722.04</v>
      </c>
      <c r="D496" t="s">
        <v>48</v>
      </c>
      <c r="E496">
        <v>1705</v>
      </c>
      <c r="F496">
        <v>940</v>
      </c>
      <c r="G496">
        <v>2805</v>
      </c>
      <c r="I496" t="s">
        <v>3388</v>
      </c>
      <c r="J496" t="s">
        <v>3389</v>
      </c>
      <c r="K496" t="s">
        <v>3388</v>
      </c>
      <c r="L496" t="s">
        <v>52</v>
      </c>
      <c r="M496" t="s">
        <v>203</v>
      </c>
      <c r="O496" t="s">
        <v>52</v>
      </c>
      <c r="P496" t="s">
        <v>53</v>
      </c>
      <c r="R496" t="s">
        <v>66</v>
      </c>
      <c r="S496" t="s">
        <v>5612</v>
      </c>
      <c r="U496" s="8" t="s">
        <v>5590</v>
      </c>
      <c r="V496" s="10" t="s">
        <v>5590</v>
      </c>
      <c r="X496" s="8" t="s">
        <v>5590</v>
      </c>
      <c r="Y496" s="7">
        <v>1722.04</v>
      </c>
      <c r="Z496" s="10" t="s">
        <v>5590</v>
      </c>
      <c r="AB496" s="8" t="s">
        <v>5590</v>
      </c>
      <c r="AC496" t="s">
        <v>5590</v>
      </c>
      <c r="AD496" t="s">
        <v>5590</v>
      </c>
      <c r="AE496" s="10" t="s">
        <v>5590</v>
      </c>
      <c r="AG496" s="8" t="s">
        <v>5590</v>
      </c>
      <c r="AH496" t="s">
        <v>5590</v>
      </c>
      <c r="AI496" s="10" t="s">
        <v>5590</v>
      </c>
      <c r="AK496" s="8" t="s">
        <v>5590</v>
      </c>
      <c r="AL496" t="s">
        <v>5590</v>
      </c>
      <c r="AM496" t="s">
        <v>5590</v>
      </c>
      <c r="AN496" t="s">
        <v>5590</v>
      </c>
      <c r="AO496" t="s">
        <v>5590</v>
      </c>
      <c r="AP496" t="s">
        <v>5590</v>
      </c>
      <c r="AQ496" t="s">
        <v>5590</v>
      </c>
      <c r="AR496" s="10" t="s">
        <v>5590</v>
      </c>
    </row>
    <row r="497" spans="1:44" ht="16" x14ac:dyDescent="0.2">
      <c r="A497" s="2">
        <v>45287</v>
      </c>
      <c r="B497" t="s">
        <v>3396</v>
      </c>
      <c r="C497" s="7">
        <v>5633.8</v>
      </c>
      <c r="D497" t="s">
        <v>48</v>
      </c>
      <c r="E497">
        <v>1712</v>
      </c>
      <c r="F497">
        <v>940</v>
      </c>
      <c r="G497">
        <v>2883</v>
      </c>
      <c r="I497" t="s">
        <v>3397</v>
      </c>
      <c r="J497" t="s">
        <v>3398</v>
      </c>
      <c r="K497" t="s">
        <v>3397</v>
      </c>
      <c r="L497" t="s">
        <v>52</v>
      </c>
      <c r="M497" t="s">
        <v>203</v>
      </c>
      <c r="O497" t="s">
        <v>52</v>
      </c>
      <c r="P497" t="s">
        <v>53</v>
      </c>
      <c r="R497" t="s">
        <v>66</v>
      </c>
      <c r="S497" t="s">
        <v>5612</v>
      </c>
      <c r="U497" s="8" t="s">
        <v>5590</v>
      </c>
      <c r="V497" s="10" t="s">
        <v>5590</v>
      </c>
      <c r="X497" s="8" t="s">
        <v>5590</v>
      </c>
      <c r="Y497" t="s">
        <v>5590</v>
      </c>
      <c r="Z497" s="9">
        <v>5633.8</v>
      </c>
      <c r="AB497" s="8" t="s">
        <v>5590</v>
      </c>
      <c r="AC497" t="s">
        <v>5590</v>
      </c>
      <c r="AD497" t="s">
        <v>5590</v>
      </c>
      <c r="AE497" s="10" t="s">
        <v>5590</v>
      </c>
      <c r="AG497" s="8" t="s">
        <v>5590</v>
      </c>
      <c r="AH497" t="s">
        <v>5590</v>
      </c>
      <c r="AI497" s="10" t="s">
        <v>5590</v>
      </c>
      <c r="AK497" s="8" t="s">
        <v>5590</v>
      </c>
      <c r="AL497" t="s">
        <v>5590</v>
      </c>
      <c r="AM497" t="s">
        <v>5590</v>
      </c>
      <c r="AN497" t="s">
        <v>5590</v>
      </c>
      <c r="AO497" t="s">
        <v>5590</v>
      </c>
      <c r="AP497" t="s">
        <v>5590</v>
      </c>
      <c r="AQ497" t="s">
        <v>5590</v>
      </c>
      <c r="AR497" s="10" t="s">
        <v>5590</v>
      </c>
    </row>
    <row r="498" spans="1:44" ht="16" x14ac:dyDescent="0.2">
      <c r="A498" s="2">
        <v>45291</v>
      </c>
      <c r="B498" t="s">
        <v>205</v>
      </c>
      <c r="C498" s="7">
        <v>719.22</v>
      </c>
      <c r="D498" t="s">
        <v>104</v>
      </c>
      <c r="E498">
        <v>1730</v>
      </c>
      <c r="F498">
        <v>1700</v>
      </c>
      <c r="G498">
        <v>2993</v>
      </c>
      <c r="J498" t="s">
        <v>5588</v>
      </c>
      <c r="L498" t="s">
        <v>52</v>
      </c>
      <c r="M498" t="s">
        <v>203</v>
      </c>
      <c r="O498" t="s">
        <v>52</v>
      </c>
      <c r="P498" t="s">
        <v>203</v>
      </c>
      <c r="R498" t="s">
        <v>66</v>
      </c>
      <c r="S498" t="s">
        <v>5612</v>
      </c>
      <c r="U498" s="8" t="s">
        <v>5590</v>
      </c>
      <c r="V498" s="9">
        <v>719.22</v>
      </c>
      <c r="X498" s="11">
        <v>-719.22</v>
      </c>
      <c r="Y498" t="s">
        <v>5590</v>
      </c>
      <c r="Z498" s="10" t="s">
        <v>5590</v>
      </c>
      <c r="AB498" s="8" t="s">
        <v>5590</v>
      </c>
      <c r="AC498" t="s">
        <v>5590</v>
      </c>
      <c r="AD498" t="s">
        <v>5590</v>
      </c>
      <c r="AE498" s="10" t="s">
        <v>5590</v>
      </c>
      <c r="AG498" s="8" t="s">
        <v>5590</v>
      </c>
      <c r="AH498" t="s">
        <v>5590</v>
      </c>
      <c r="AI498" s="10" t="s">
        <v>5590</v>
      </c>
      <c r="AK498" s="8" t="s">
        <v>5590</v>
      </c>
      <c r="AL498" t="s">
        <v>5590</v>
      </c>
      <c r="AM498" t="s">
        <v>5590</v>
      </c>
      <c r="AN498" t="s">
        <v>5590</v>
      </c>
      <c r="AO498" t="s">
        <v>5590</v>
      </c>
      <c r="AP498" t="s">
        <v>5590</v>
      </c>
      <c r="AQ498" t="s">
        <v>5590</v>
      </c>
      <c r="AR498" s="10" t="s">
        <v>5590</v>
      </c>
    </row>
    <row r="499" spans="1:44" ht="16" x14ac:dyDescent="0.2">
      <c r="A499" s="2">
        <v>45291</v>
      </c>
      <c r="B499" t="s">
        <v>370</v>
      </c>
      <c r="C499" s="7">
        <v>2199.5</v>
      </c>
      <c r="D499" t="s">
        <v>104</v>
      </c>
      <c r="E499">
        <v>1730</v>
      </c>
      <c r="F499">
        <v>1705</v>
      </c>
      <c r="G499">
        <v>2994</v>
      </c>
      <c r="J499" t="s">
        <v>5588</v>
      </c>
      <c r="L499" t="s">
        <v>52</v>
      </c>
      <c r="M499" t="s">
        <v>203</v>
      </c>
      <c r="O499" t="s">
        <v>52</v>
      </c>
      <c r="P499" t="s">
        <v>203</v>
      </c>
      <c r="R499" t="s">
        <v>66</v>
      </c>
      <c r="S499" t="s">
        <v>5612</v>
      </c>
      <c r="U499" s="8" t="s">
        <v>5590</v>
      </c>
      <c r="V499" s="9">
        <v>2199.5</v>
      </c>
      <c r="X499" s="8" t="s">
        <v>5590</v>
      </c>
      <c r="Y499" s="7">
        <v>-2199.5</v>
      </c>
      <c r="Z499" s="10" t="s">
        <v>5590</v>
      </c>
      <c r="AB499" s="8" t="s">
        <v>5590</v>
      </c>
      <c r="AC499" t="s">
        <v>5590</v>
      </c>
      <c r="AD499" t="s">
        <v>5590</v>
      </c>
      <c r="AE499" s="10" t="s">
        <v>5590</v>
      </c>
      <c r="AG499" s="8" t="s">
        <v>5590</v>
      </c>
      <c r="AH499" t="s">
        <v>5590</v>
      </c>
      <c r="AI499" s="10" t="s">
        <v>5590</v>
      </c>
      <c r="AK499" s="8" t="s">
        <v>5590</v>
      </c>
      <c r="AL499" t="s">
        <v>5590</v>
      </c>
      <c r="AM499" t="s">
        <v>5590</v>
      </c>
      <c r="AN499" t="s">
        <v>5590</v>
      </c>
      <c r="AO499" t="s">
        <v>5590</v>
      </c>
      <c r="AP499" t="s">
        <v>5590</v>
      </c>
      <c r="AQ499" t="s">
        <v>5590</v>
      </c>
      <c r="AR499" s="10" t="s">
        <v>5590</v>
      </c>
    </row>
    <row r="500" spans="1:44" ht="16" x14ac:dyDescent="0.2">
      <c r="A500" s="2">
        <v>45291</v>
      </c>
      <c r="B500" t="s">
        <v>202</v>
      </c>
      <c r="C500" s="7">
        <v>3490.54</v>
      </c>
      <c r="D500" t="s">
        <v>104</v>
      </c>
      <c r="E500">
        <v>1730</v>
      </c>
      <c r="F500">
        <v>1712</v>
      </c>
      <c r="G500">
        <v>2995</v>
      </c>
      <c r="J500" t="s">
        <v>5588</v>
      </c>
      <c r="L500" t="s">
        <v>52</v>
      </c>
      <c r="M500" t="s">
        <v>203</v>
      </c>
      <c r="O500" t="s">
        <v>52</v>
      </c>
      <c r="P500" t="s">
        <v>203</v>
      </c>
      <c r="R500" t="s">
        <v>66</v>
      </c>
      <c r="S500" t="s">
        <v>5612</v>
      </c>
      <c r="U500" s="8" t="s">
        <v>5590</v>
      </c>
      <c r="V500" s="9">
        <v>3490.54</v>
      </c>
      <c r="X500" s="8" t="s">
        <v>5590</v>
      </c>
      <c r="Y500" t="s">
        <v>5590</v>
      </c>
      <c r="Z500" s="9">
        <v>-3490.54</v>
      </c>
      <c r="AB500" s="8" t="s">
        <v>5590</v>
      </c>
      <c r="AC500" t="s">
        <v>5590</v>
      </c>
      <c r="AD500" t="s">
        <v>5590</v>
      </c>
      <c r="AE500" s="10" t="s">
        <v>5590</v>
      </c>
      <c r="AG500" s="8" t="s">
        <v>5590</v>
      </c>
      <c r="AH500" t="s">
        <v>5590</v>
      </c>
      <c r="AI500" s="10" t="s">
        <v>5590</v>
      </c>
      <c r="AK500" s="8" t="s">
        <v>5590</v>
      </c>
      <c r="AL500" t="s">
        <v>5590</v>
      </c>
      <c r="AM500" t="s">
        <v>5590</v>
      </c>
      <c r="AN500" t="s">
        <v>5590</v>
      </c>
      <c r="AO500" t="s">
        <v>5590</v>
      </c>
      <c r="AP500" t="s">
        <v>5590</v>
      </c>
      <c r="AQ500" t="s">
        <v>5590</v>
      </c>
      <c r="AR500" s="10" t="s">
        <v>5590</v>
      </c>
    </row>
    <row r="501" spans="1:44" ht="16" x14ac:dyDescent="0.2">
      <c r="A501" s="2">
        <v>45291</v>
      </c>
      <c r="B501" t="s">
        <v>205</v>
      </c>
      <c r="C501" s="7">
        <v>366.68</v>
      </c>
      <c r="D501" t="s">
        <v>104</v>
      </c>
      <c r="E501">
        <v>1730</v>
      </c>
      <c r="F501">
        <v>1700</v>
      </c>
      <c r="G501">
        <v>2996</v>
      </c>
      <c r="J501" t="s">
        <v>5588</v>
      </c>
      <c r="L501" t="s">
        <v>52</v>
      </c>
      <c r="M501" t="s">
        <v>203</v>
      </c>
      <c r="O501" t="s">
        <v>52</v>
      </c>
      <c r="P501" t="s">
        <v>203</v>
      </c>
      <c r="R501" t="s">
        <v>66</v>
      </c>
      <c r="S501" t="s">
        <v>5612</v>
      </c>
      <c r="U501" s="8" t="s">
        <v>5590</v>
      </c>
      <c r="V501" s="9">
        <v>366.68</v>
      </c>
      <c r="X501" s="11">
        <v>-366.68</v>
      </c>
      <c r="Y501" t="s">
        <v>5590</v>
      </c>
      <c r="Z501" s="10" t="s">
        <v>5590</v>
      </c>
      <c r="AB501" s="8" t="s">
        <v>5590</v>
      </c>
      <c r="AC501" t="s">
        <v>5590</v>
      </c>
      <c r="AD501" t="s">
        <v>5590</v>
      </c>
      <c r="AE501" s="10" t="s">
        <v>5590</v>
      </c>
      <c r="AG501" s="8" t="s">
        <v>5590</v>
      </c>
      <c r="AH501" t="s">
        <v>5590</v>
      </c>
      <c r="AI501" s="10" t="s">
        <v>5590</v>
      </c>
      <c r="AK501" s="8" t="s">
        <v>5590</v>
      </c>
      <c r="AL501" t="s">
        <v>5590</v>
      </c>
      <c r="AM501" t="s">
        <v>5590</v>
      </c>
      <c r="AN501" t="s">
        <v>5590</v>
      </c>
      <c r="AO501" t="s">
        <v>5590</v>
      </c>
      <c r="AP501" t="s">
        <v>5590</v>
      </c>
      <c r="AQ501" t="s">
        <v>5590</v>
      </c>
      <c r="AR501" s="10" t="s">
        <v>5590</v>
      </c>
    </row>
    <row r="502" spans="1:44" ht="16" x14ac:dyDescent="0.2">
      <c r="A502" s="2">
        <v>45291</v>
      </c>
      <c r="B502" t="s">
        <v>370</v>
      </c>
      <c r="C502" s="7">
        <v>1322.13</v>
      </c>
      <c r="D502" t="s">
        <v>104</v>
      </c>
      <c r="E502">
        <v>1730</v>
      </c>
      <c r="F502">
        <v>1705</v>
      </c>
      <c r="G502">
        <v>2997</v>
      </c>
      <c r="J502" t="s">
        <v>5588</v>
      </c>
      <c r="L502" t="s">
        <v>52</v>
      </c>
      <c r="M502" t="s">
        <v>203</v>
      </c>
      <c r="O502" t="s">
        <v>52</v>
      </c>
      <c r="P502" t="s">
        <v>203</v>
      </c>
      <c r="R502" t="s">
        <v>66</v>
      </c>
      <c r="S502" t="s">
        <v>5612</v>
      </c>
      <c r="U502" s="8" t="s">
        <v>5590</v>
      </c>
      <c r="V502" s="9">
        <v>1322.13</v>
      </c>
      <c r="X502" s="8" t="s">
        <v>5590</v>
      </c>
      <c r="Y502" s="7">
        <v>-1322.13</v>
      </c>
      <c r="Z502" s="10" t="s">
        <v>5590</v>
      </c>
      <c r="AB502" s="8" t="s">
        <v>5590</v>
      </c>
      <c r="AC502" t="s">
        <v>5590</v>
      </c>
      <c r="AD502" t="s">
        <v>5590</v>
      </c>
      <c r="AE502" s="10" t="s">
        <v>5590</v>
      </c>
      <c r="AG502" s="8" t="s">
        <v>5590</v>
      </c>
      <c r="AH502" t="s">
        <v>5590</v>
      </c>
      <c r="AI502" s="10" t="s">
        <v>5590</v>
      </c>
      <c r="AK502" s="8" t="s">
        <v>5590</v>
      </c>
      <c r="AL502" t="s">
        <v>5590</v>
      </c>
      <c r="AM502" t="s">
        <v>5590</v>
      </c>
      <c r="AN502" t="s">
        <v>5590</v>
      </c>
      <c r="AO502" t="s">
        <v>5590</v>
      </c>
      <c r="AP502" t="s">
        <v>5590</v>
      </c>
      <c r="AQ502" t="s">
        <v>5590</v>
      </c>
      <c r="AR502" s="10" t="s">
        <v>5590</v>
      </c>
    </row>
    <row r="503" spans="1:44" ht="16" x14ac:dyDescent="0.2">
      <c r="A503" s="2">
        <v>45291</v>
      </c>
      <c r="B503" t="s">
        <v>202</v>
      </c>
      <c r="C503" s="7">
        <v>2143.2600000000002</v>
      </c>
      <c r="D503" t="s">
        <v>104</v>
      </c>
      <c r="E503">
        <v>1730</v>
      </c>
      <c r="F503">
        <v>1712</v>
      </c>
      <c r="G503">
        <v>2998</v>
      </c>
      <c r="J503" t="s">
        <v>5588</v>
      </c>
      <c r="L503" t="s">
        <v>52</v>
      </c>
      <c r="M503" t="s">
        <v>203</v>
      </c>
      <c r="O503" t="s">
        <v>52</v>
      </c>
      <c r="P503" t="s">
        <v>203</v>
      </c>
      <c r="R503" t="s">
        <v>66</v>
      </c>
      <c r="S503" t="s">
        <v>5612</v>
      </c>
      <c r="U503" s="8" t="s">
        <v>5590</v>
      </c>
      <c r="V503" s="9">
        <v>2143.2600000000002</v>
      </c>
      <c r="X503" s="8" t="s">
        <v>5590</v>
      </c>
      <c r="Y503" t="s">
        <v>5590</v>
      </c>
      <c r="Z503" s="9">
        <v>-2143.2600000000002</v>
      </c>
      <c r="AB503" s="8" t="s">
        <v>5590</v>
      </c>
      <c r="AC503" t="s">
        <v>5590</v>
      </c>
      <c r="AD503" t="s">
        <v>5590</v>
      </c>
      <c r="AE503" s="10" t="s">
        <v>5590</v>
      </c>
      <c r="AG503" s="8" t="s">
        <v>5590</v>
      </c>
      <c r="AH503" t="s">
        <v>5590</v>
      </c>
      <c r="AI503" s="10" t="s">
        <v>5590</v>
      </c>
      <c r="AK503" s="8" t="s">
        <v>5590</v>
      </c>
      <c r="AL503" t="s">
        <v>5590</v>
      </c>
      <c r="AM503" t="s">
        <v>5590</v>
      </c>
      <c r="AN503" t="s">
        <v>5590</v>
      </c>
      <c r="AO503" t="s">
        <v>5590</v>
      </c>
      <c r="AP503" t="s">
        <v>5590</v>
      </c>
      <c r="AQ503" t="s">
        <v>5590</v>
      </c>
      <c r="AR503" s="10" t="s">
        <v>5590</v>
      </c>
    </row>
    <row r="504" spans="1:44" ht="16" x14ac:dyDescent="0.2">
      <c r="A504" s="2">
        <v>45291</v>
      </c>
      <c r="B504" t="s">
        <v>2635</v>
      </c>
      <c r="C504" s="7">
        <v>143</v>
      </c>
      <c r="D504" t="s">
        <v>104</v>
      </c>
      <c r="E504">
        <v>2551</v>
      </c>
      <c r="F504">
        <v>1730</v>
      </c>
      <c r="G504">
        <v>2986</v>
      </c>
      <c r="H504" t="s">
        <v>1936</v>
      </c>
      <c r="J504" t="s">
        <v>5588</v>
      </c>
      <c r="L504" t="s">
        <v>49</v>
      </c>
      <c r="M504" t="s">
        <v>50</v>
      </c>
      <c r="N504" t="s">
        <v>51</v>
      </c>
      <c r="O504" t="s">
        <v>52</v>
      </c>
      <c r="P504" t="s">
        <v>203</v>
      </c>
      <c r="R504" t="s">
        <v>66</v>
      </c>
      <c r="S504" t="s">
        <v>5612</v>
      </c>
      <c r="U504" s="8" t="s">
        <v>5590</v>
      </c>
      <c r="V504" s="9">
        <v>-143</v>
      </c>
      <c r="X504" s="8" t="s">
        <v>5590</v>
      </c>
      <c r="Y504" t="s">
        <v>5590</v>
      </c>
      <c r="Z504" s="10" t="s">
        <v>5590</v>
      </c>
      <c r="AB504" s="8" t="s">
        <v>5590</v>
      </c>
      <c r="AC504" s="7">
        <v>143</v>
      </c>
      <c r="AD504" t="s">
        <v>5590</v>
      </c>
      <c r="AE504" s="10" t="s">
        <v>5590</v>
      </c>
      <c r="AG504" s="8" t="s">
        <v>5590</v>
      </c>
      <c r="AH504" t="s">
        <v>5590</v>
      </c>
      <c r="AI504" s="10" t="s">
        <v>5590</v>
      </c>
      <c r="AK504" s="8" t="s">
        <v>5590</v>
      </c>
      <c r="AL504" t="s">
        <v>5590</v>
      </c>
      <c r="AM504" t="s">
        <v>5590</v>
      </c>
      <c r="AN504" t="s">
        <v>5590</v>
      </c>
      <c r="AO504" t="s">
        <v>5590</v>
      </c>
      <c r="AP504" s="7">
        <v>143</v>
      </c>
      <c r="AQ504" t="s">
        <v>5590</v>
      </c>
      <c r="AR504" s="10" t="s">
        <v>5590</v>
      </c>
    </row>
    <row r="505" spans="1:44" ht="16" x14ac:dyDescent="0.2">
      <c r="A505" s="2">
        <v>45291</v>
      </c>
      <c r="B505" t="s">
        <v>206</v>
      </c>
      <c r="C505" s="7">
        <v>2988.56</v>
      </c>
      <c r="D505" t="s">
        <v>104</v>
      </c>
      <c r="E505">
        <v>2551</v>
      </c>
      <c r="F505">
        <v>1730</v>
      </c>
      <c r="G505">
        <v>2987</v>
      </c>
      <c r="H505" t="s">
        <v>1936</v>
      </c>
      <c r="J505" t="s">
        <v>5588</v>
      </c>
      <c r="L505" t="s">
        <v>49</v>
      </c>
      <c r="M505" t="s">
        <v>50</v>
      </c>
      <c r="N505" t="s">
        <v>51</v>
      </c>
      <c r="O505" t="s">
        <v>52</v>
      </c>
      <c r="P505" t="s">
        <v>203</v>
      </c>
      <c r="R505" t="s">
        <v>66</v>
      </c>
      <c r="S505" t="s">
        <v>5612</v>
      </c>
      <c r="U505" s="8" t="s">
        <v>5590</v>
      </c>
      <c r="V505" s="9">
        <v>-2988.56</v>
      </c>
      <c r="X505" s="8" t="s">
        <v>5590</v>
      </c>
      <c r="Y505" t="s">
        <v>5590</v>
      </c>
      <c r="Z505" s="10" t="s">
        <v>5590</v>
      </c>
      <c r="AB505" s="8" t="s">
        <v>5590</v>
      </c>
      <c r="AC505" s="7">
        <v>2988.56</v>
      </c>
      <c r="AD505" t="s">
        <v>5590</v>
      </c>
      <c r="AE505" s="10" t="s">
        <v>5590</v>
      </c>
      <c r="AG505" s="8" t="s">
        <v>5590</v>
      </c>
      <c r="AH505" t="s">
        <v>5590</v>
      </c>
      <c r="AI505" s="10" t="s">
        <v>5590</v>
      </c>
      <c r="AK505" s="8" t="s">
        <v>5590</v>
      </c>
      <c r="AL505" t="s">
        <v>5590</v>
      </c>
      <c r="AM505" t="s">
        <v>5590</v>
      </c>
      <c r="AN505" t="s">
        <v>5590</v>
      </c>
      <c r="AO505" t="s">
        <v>5590</v>
      </c>
      <c r="AP505" s="7">
        <v>2988.56</v>
      </c>
      <c r="AQ505" t="s">
        <v>5590</v>
      </c>
      <c r="AR505" s="10" t="s">
        <v>5590</v>
      </c>
    </row>
    <row r="506" spans="1:44" ht="16" x14ac:dyDescent="0.2">
      <c r="A506" s="2">
        <v>45291</v>
      </c>
      <c r="B506" t="s">
        <v>206</v>
      </c>
      <c r="C506" s="7">
        <v>2957.87</v>
      </c>
      <c r="D506" t="s">
        <v>104</v>
      </c>
      <c r="E506">
        <v>2551</v>
      </c>
      <c r="F506">
        <v>1730</v>
      </c>
      <c r="G506">
        <v>2989</v>
      </c>
      <c r="H506" t="s">
        <v>1934</v>
      </c>
      <c r="J506" t="s">
        <v>5588</v>
      </c>
      <c r="L506" t="s">
        <v>49</v>
      </c>
      <c r="M506" t="s">
        <v>50</v>
      </c>
      <c r="N506" t="s">
        <v>51</v>
      </c>
      <c r="O506" t="s">
        <v>52</v>
      </c>
      <c r="P506" t="s">
        <v>203</v>
      </c>
      <c r="R506" t="s">
        <v>66</v>
      </c>
      <c r="S506" t="s">
        <v>5612</v>
      </c>
      <c r="U506" s="8" t="s">
        <v>5590</v>
      </c>
      <c r="V506" s="9">
        <v>-2957.87</v>
      </c>
      <c r="X506" s="8" t="s">
        <v>5590</v>
      </c>
      <c r="Y506" t="s">
        <v>5590</v>
      </c>
      <c r="Z506" s="10" t="s">
        <v>5590</v>
      </c>
      <c r="AB506" s="8" t="s">
        <v>5590</v>
      </c>
      <c r="AC506" s="7">
        <v>2957.87</v>
      </c>
      <c r="AD506" t="s">
        <v>5590</v>
      </c>
      <c r="AE506" s="10" t="s">
        <v>5590</v>
      </c>
      <c r="AG506" s="8" t="s">
        <v>5590</v>
      </c>
      <c r="AH506" t="s">
        <v>5590</v>
      </c>
      <c r="AI506" s="10" t="s">
        <v>5590</v>
      </c>
      <c r="AK506" s="8" t="s">
        <v>5590</v>
      </c>
      <c r="AL506" t="s">
        <v>5590</v>
      </c>
      <c r="AM506" t="s">
        <v>5590</v>
      </c>
      <c r="AN506" t="s">
        <v>5590</v>
      </c>
      <c r="AO506" t="s">
        <v>5590</v>
      </c>
      <c r="AP506" s="7">
        <v>2957.87</v>
      </c>
      <c r="AQ506" t="s">
        <v>5590</v>
      </c>
      <c r="AR506" s="10" t="s">
        <v>5590</v>
      </c>
    </row>
    <row r="507" spans="1:44" ht="16" x14ac:dyDescent="0.2">
      <c r="A507" s="2">
        <v>45291</v>
      </c>
      <c r="B507" t="s">
        <v>206</v>
      </c>
      <c r="C507" s="7">
        <v>2268.59</v>
      </c>
      <c r="D507" t="s">
        <v>104</v>
      </c>
      <c r="E507">
        <v>2551</v>
      </c>
      <c r="F507">
        <v>1730</v>
      </c>
      <c r="G507">
        <v>2991</v>
      </c>
      <c r="H507" t="s">
        <v>1935</v>
      </c>
      <c r="J507" t="s">
        <v>5588</v>
      </c>
      <c r="L507" t="s">
        <v>49</v>
      </c>
      <c r="M507" t="s">
        <v>50</v>
      </c>
      <c r="N507" t="s">
        <v>51</v>
      </c>
      <c r="O507" t="s">
        <v>52</v>
      </c>
      <c r="P507" t="s">
        <v>203</v>
      </c>
      <c r="R507" t="s">
        <v>66</v>
      </c>
      <c r="S507" t="s">
        <v>5612</v>
      </c>
      <c r="U507" s="8" t="s">
        <v>5590</v>
      </c>
      <c r="V507" s="9">
        <v>-2268.59</v>
      </c>
      <c r="X507" s="8" t="s">
        <v>5590</v>
      </c>
      <c r="Y507" t="s">
        <v>5590</v>
      </c>
      <c r="Z507" s="10" t="s">
        <v>5590</v>
      </c>
      <c r="AB507" s="8" t="s">
        <v>5590</v>
      </c>
      <c r="AC507" s="7">
        <v>2268.59</v>
      </c>
      <c r="AD507" t="s">
        <v>5590</v>
      </c>
      <c r="AE507" s="10" t="s">
        <v>5590</v>
      </c>
      <c r="AG507" s="8" t="s">
        <v>5590</v>
      </c>
      <c r="AH507" t="s">
        <v>5590</v>
      </c>
      <c r="AI507" s="10" t="s">
        <v>5590</v>
      </c>
      <c r="AK507" s="8" t="s">
        <v>5590</v>
      </c>
      <c r="AL507" t="s">
        <v>5590</v>
      </c>
      <c r="AM507" t="s">
        <v>5590</v>
      </c>
      <c r="AN507" t="s">
        <v>5590</v>
      </c>
      <c r="AO507" t="s">
        <v>5590</v>
      </c>
      <c r="AP507" s="7">
        <v>2268.59</v>
      </c>
      <c r="AQ507" t="s">
        <v>5590</v>
      </c>
      <c r="AR507" s="10" t="s">
        <v>5590</v>
      </c>
    </row>
    <row r="508" spans="1:44" ht="16" x14ac:dyDescent="0.2">
      <c r="A508" s="2">
        <v>45291</v>
      </c>
      <c r="B508" t="s">
        <v>204</v>
      </c>
      <c r="C508" s="7">
        <v>700.51</v>
      </c>
      <c r="D508" t="s">
        <v>104</v>
      </c>
      <c r="E508">
        <v>2555</v>
      </c>
      <c r="F508">
        <v>1730</v>
      </c>
      <c r="G508">
        <v>2988</v>
      </c>
      <c r="H508" t="s">
        <v>1936</v>
      </c>
      <c r="J508" t="s">
        <v>5588</v>
      </c>
      <c r="L508" t="s">
        <v>49</v>
      </c>
      <c r="M508" t="s">
        <v>50</v>
      </c>
      <c r="N508" t="s">
        <v>51</v>
      </c>
      <c r="O508" t="s">
        <v>52</v>
      </c>
      <c r="P508" t="s">
        <v>203</v>
      </c>
      <c r="R508" t="s">
        <v>66</v>
      </c>
      <c r="S508" t="s">
        <v>5612</v>
      </c>
      <c r="U508" s="8" t="s">
        <v>5590</v>
      </c>
      <c r="V508" s="9">
        <v>-700.51</v>
      </c>
      <c r="X508" s="8" t="s">
        <v>5590</v>
      </c>
      <c r="Y508" t="s">
        <v>5590</v>
      </c>
      <c r="Z508" s="10" t="s">
        <v>5590</v>
      </c>
      <c r="AB508" s="8" t="s">
        <v>5590</v>
      </c>
      <c r="AC508" t="s">
        <v>5590</v>
      </c>
      <c r="AD508" s="7">
        <v>700.51</v>
      </c>
      <c r="AE508" s="10" t="s">
        <v>5590</v>
      </c>
      <c r="AG508" s="8" t="s">
        <v>5590</v>
      </c>
      <c r="AH508" t="s">
        <v>5590</v>
      </c>
      <c r="AI508" s="10" t="s">
        <v>5590</v>
      </c>
      <c r="AK508" s="8" t="s">
        <v>5590</v>
      </c>
      <c r="AL508" t="s">
        <v>5590</v>
      </c>
      <c r="AM508" t="s">
        <v>5590</v>
      </c>
      <c r="AN508" t="s">
        <v>5590</v>
      </c>
      <c r="AO508" t="s">
        <v>5590</v>
      </c>
      <c r="AP508" s="7">
        <v>700.51</v>
      </c>
      <c r="AQ508" t="s">
        <v>5590</v>
      </c>
      <c r="AR508" s="10" t="s">
        <v>5590</v>
      </c>
    </row>
    <row r="509" spans="1:44" ht="16" x14ac:dyDescent="0.2">
      <c r="A509" s="2">
        <v>45291</v>
      </c>
      <c r="B509" t="s">
        <v>204</v>
      </c>
      <c r="C509" s="7">
        <v>667.53</v>
      </c>
      <c r="D509" t="s">
        <v>104</v>
      </c>
      <c r="E509">
        <v>2555</v>
      </c>
      <c r="F509">
        <v>1730</v>
      </c>
      <c r="G509">
        <v>2990</v>
      </c>
      <c r="H509" t="s">
        <v>1934</v>
      </c>
      <c r="J509" t="s">
        <v>5588</v>
      </c>
      <c r="L509" t="s">
        <v>49</v>
      </c>
      <c r="M509" t="s">
        <v>50</v>
      </c>
      <c r="N509" t="s">
        <v>51</v>
      </c>
      <c r="O509" t="s">
        <v>52</v>
      </c>
      <c r="P509" t="s">
        <v>203</v>
      </c>
      <c r="R509" t="s">
        <v>66</v>
      </c>
      <c r="S509" t="s">
        <v>5612</v>
      </c>
      <c r="U509" s="8" t="s">
        <v>5590</v>
      </c>
      <c r="V509" s="9">
        <v>-667.53</v>
      </c>
      <c r="X509" s="8" t="s">
        <v>5590</v>
      </c>
      <c r="Y509" t="s">
        <v>5590</v>
      </c>
      <c r="Z509" s="10" t="s">
        <v>5590</v>
      </c>
      <c r="AB509" s="8" t="s">
        <v>5590</v>
      </c>
      <c r="AC509" t="s">
        <v>5590</v>
      </c>
      <c r="AD509" s="7">
        <v>667.53</v>
      </c>
      <c r="AE509" s="10" t="s">
        <v>5590</v>
      </c>
      <c r="AG509" s="8" t="s">
        <v>5590</v>
      </c>
      <c r="AH509" t="s">
        <v>5590</v>
      </c>
      <c r="AI509" s="10" t="s">
        <v>5590</v>
      </c>
      <c r="AK509" s="8" t="s">
        <v>5590</v>
      </c>
      <c r="AL509" t="s">
        <v>5590</v>
      </c>
      <c r="AM509" t="s">
        <v>5590</v>
      </c>
      <c r="AN509" t="s">
        <v>5590</v>
      </c>
      <c r="AO509" t="s">
        <v>5590</v>
      </c>
      <c r="AP509" s="7">
        <v>667.53</v>
      </c>
      <c r="AQ509" t="s">
        <v>5590</v>
      </c>
      <c r="AR509" s="10" t="s">
        <v>5590</v>
      </c>
    </row>
    <row r="510" spans="1:44" ht="16" x14ac:dyDescent="0.2">
      <c r="A510" s="2">
        <v>45291</v>
      </c>
      <c r="B510" t="s">
        <v>204</v>
      </c>
      <c r="C510" s="7">
        <v>515.27</v>
      </c>
      <c r="D510" t="s">
        <v>104</v>
      </c>
      <c r="E510">
        <v>2555</v>
      </c>
      <c r="F510">
        <v>1730</v>
      </c>
      <c r="G510">
        <v>2992</v>
      </c>
      <c r="H510" t="s">
        <v>1935</v>
      </c>
      <c r="J510" t="s">
        <v>5588</v>
      </c>
      <c r="L510" t="s">
        <v>49</v>
      </c>
      <c r="M510" t="s">
        <v>50</v>
      </c>
      <c r="N510" t="s">
        <v>51</v>
      </c>
      <c r="O510" t="s">
        <v>52</v>
      </c>
      <c r="P510" t="s">
        <v>203</v>
      </c>
      <c r="R510" t="s">
        <v>66</v>
      </c>
      <c r="S510" t="s">
        <v>5612</v>
      </c>
      <c r="U510" s="8" t="s">
        <v>5590</v>
      </c>
      <c r="V510" s="9">
        <v>-515.27</v>
      </c>
      <c r="X510" s="8" t="s">
        <v>5590</v>
      </c>
      <c r="Y510" t="s">
        <v>5590</v>
      </c>
      <c r="Z510" s="10" t="s">
        <v>5590</v>
      </c>
      <c r="AB510" s="8" t="s">
        <v>5590</v>
      </c>
      <c r="AC510" t="s">
        <v>5590</v>
      </c>
      <c r="AD510" s="7">
        <v>515.27</v>
      </c>
      <c r="AE510" s="10" t="s">
        <v>5590</v>
      </c>
      <c r="AG510" s="8" t="s">
        <v>5590</v>
      </c>
      <c r="AH510" t="s">
        <v>5590</v>
      </c>
      <c r="AI510" s="10" t="s">
        <v>5590</v>
      </c>
      <c r="AK510" s="8" t="s">
        <v>5590</v>
      </c>
      <c r="AL510" t="s">
        <v>5590</v>
      </c>
      <c r="AM510" t="s">
        <v>5590</v>
      </c>
      <c r="AN510" t="s">
        <v>5590</v>
      </c>
      <c r="AO510" t="s">
        <v>5590</v>
      </c>
      <c r="AP510" s="7">
        <v>515.27</v>
      </c>
      <c r="AQ510" t="s">
        <v>5590</v>
      </c>
      <c r="AR510" s="10" t="s">
        <v>5590</v>
      </c>
    </row>
    <row r="511" spans="1:44" ht="16" x14ac:dyDescent="0.2">
      <c r="A511" s="2">
        <v>45307.041666666657</v>
      </c>
      <c r="B511" t="s">
        <v>215</v>
      </c>
      <c r="C511" s="7">
        <v>1085.9000000000001</v>
      </c>
      <c r="D511" t="s">
        <v>48</v>
      </c>
      <c r="E511">
        <v>1700</v>
      </c>
      <c r="F511">
        <v>940</v>
      </c>
      <c r="G511">
        <v>2835</v>
      </c>
      <c r="I511" t="s">
        <v>3464</v>
      </c>
      <c r="J511" t="s">
        <v>3465</v>
      </c>
      <c r="K511" t="s">
        <v>3464</v>
      </c>
      <c r="L511" t="s">
        <v>52</v>
      </c>
      <c r="M511" t="s">
        <v>203</v>
      </c>
      <c r="O511" t="s">
        <v>52</v>
      </c>
      <c r="P511" t="s">
        <v>53</v>
      </c>
      <c r="R511" t="s">
        <v>66</v>
      </c>
      <c r="S511" t="s">
        <v>5612</v>
      </c>
      <c r="U511" s="8" t="s">
        <v>5590</v>
      </c>
      <c r="V511" s="10" t="s">
        <v>5590</v>
      </c>
      <c r="X511" s="11">
        <v>1085.9000000000001</v>
      </c>
      <c r="Y511" t="s">
        <v>5590</v>
      </c>
      <c r="Z511" s="10" t="s">
        <v>5590</v>
      </c>
      <c r="AB511" s="8" t="s">
        <v>5590</v>
      </c>
      <c r="AC511" t="s">
        <v>5590</v>
      </c>
      <c r="AD511" t="s">
        <v>5590</v>
      </c>
      <c r="AE511" s="10" t="s">
        <v>5590</v>
      </c>
      <c r="AG511" s="8" t="s">
        <v>5590</v>
      </c>
      <c r="AH511" t="s">
        <v>5590</v>
      </c>
      <c r="AI511" s="10" t="s">
        <v>5590</v>
      </c>
      <c r="AK511" s="8" t="s">
        <v>5590</v>
      </c>
      <c r="AL511" t="s">
        <v>5590</v>
      </c>
      <c r="AM511" t="s">
        <v>5590</v>
      </c>
      <c r="AN511" t="s">
        <v>5590</v>
      </c>
      <c r="AO511" t="s">
        <v>5590</v>
      </c>
      <c r="AP511" t="s">
        <v>5590</v>
      </c>
      <c r="AQ511" t="s">
        <v>5590</v>
      </c>
      <c r="AR511" s="10" t="s">
        <v>5590</v>
      </c>
    </row>
    <row r="512" spans="1:44" ht="16" x14ac:dyDescent="0.2">
      <c r="B512" t="s">
        <v>5591</v>
      </c>
      <c r="U512" s="11">
        <f>SUM(U496:U511)</f>
        <v>0</v>
      </c>
      <c r="V512" s="9">
        <f>SUM(V496:V511)</f>
        <v>2.2737367544323206E-12</v>
      </c>
      <c r="X512" s="11">
        <f>SUM(X496:X511)</f>
        <v>0</v>
      </c>
      <c r="Y512" s="12">
        <f>SUM(Y496:Y511)</f>
        <v>-1799.5900000000001</v>
      </c>
      <c r="Z512" s="9">
        <f>SUM(Z496:Z511)</f>
        <v>0</v>
      </c>
      <c r="AB512" s="11">
        <f>SUM(AB496:AB511)</f>
        <v>0</v>
      </c>
      <c r="AC512" s="12">
        <f>SUM(AC496:AC511)</f>
        <v>8358.02</v>
      </c>
      <c r="AD512" s="12">
        <f>SUM(AD496:AD511)</f>
        <v>1883.31</v>
      </c>
      <c r="AE512" s="9">
        <f>SUM(AE496:AE511)</f>
        <v>0</v>
      </c>
      <c r="AG512" s="11">
        <f>SUM(AG496:AG511)</f>
        <v>0</v>
      </c>
      <c r="AH512" s="12">
        <f>SUM(AH496:AH511)</f>
        <v>0</v>
      </c>
      <c r="AI512" s="9">
        <f>SUM(AI496:AI511)</f>
        <v>0</v>
      </c>
      <c r="AK512" s="11">
        <f t="shared" ref="AK512:AR512" si="22">SUM(AK496:AK511)</f>
        <v>0</v>
      </c>
      <c r="AL512" s="12">
        <f t="shared" si="22"/>
        <v>0</v>
      </c>
      <c r="AM512" s="12">
        <f t="shared" si="22"/>
        <v>0</v>
      </c>
      <c r="AN512" s="12">
        <f t="shared" si="22"/>
        <v>0</v>
      </c>
      <c r="AO512" s="12">
        <f t="shared" si="22"/>
        <v>0</v>
      </c>
      <c r="AP512" s="12">
        <f t="shared" si="22"/>
        <v>10241.330000000002</v>
      </c>
      <c r="AQ512" s="12">
        <f t="shared" si="22"/>
        <v>0</v>
      </c>
      <c r="AR512" s="9">
        <f t="shared" si="22"/>
        <v>0</v>
      </c>
    </row>
    <row r="513" spans="1:44" ht="16" x14ac:dyDescent="0.2">
      <c r="B513" s="3" t="s">
        <v>5592</v>
      </c>
      <c r="U513" s="13">
        <f>U512+U494</f>
        <v>0</v>
      </c>
      <c r="V513" s="14">
        <f>V512+V494</f>
        <v>-3.2542857297812589E-12</v>
      </c>
      <c r="X513" s="13">
        <f>X512+X494</f>
        <v>0</v>
      </c>
      <c r="Y513" s="15">
        <f>Y512+Y494</f>
        <v>-5513.3999999999978</v>
      </c>
      <c r="Z513" s="14">
        <f>Z512+Z494</f>
        <v>0</v>
      </c>
      <c r="AB513" s="8"/>
      <c r="AE513" s="10"/>
      <c r="AG513" s="8"/>
      <c r="AI513" s="10"/>
      <c r="AK513" s="8"/>
      <c r="AR513" s="10"/>
    </row>
    <row r="514" spans="1:44" x14ac:dyDescent="0.2">
      <c r="U514" s="8"/>
      <c r="V514" s="10"/>
      <c r="X514" s="8"/>
      <c r="Z514" s="10"/>
      <c r="AB514" s="8"/>
      <c r="AE514" s="10"/>
      <c r="AG514" s="8"/>
      <c r="AI514" s="10"/>
      <c r="AK514" s="8"/>
      <c r="AR514" s="10"/>
    </row>
    <row r="515" spans="1:44" ht="16" x14ac:dyDescent="0.2">
      <c r="A515" s="2">
        <v>45317.041666666657</v>
      </c>
      <c r="B515" t="s">
        <v>3544</v>
      </c>
      <c r="C515" s="7">
        <v>5694.54</v>
      </c>
      <c r="D515" t="s">
        <v>48</v>
      </c>
      <c r="E515">
        <v>1712</v>
      </c>
      <c r="F515">
        <v>940</v>
      </c>
      <c r="G515">
        <v>2884</v>
      </c>
      <c r="I515" t="s">
        <v>3546</v>
      </c>
      <c r="J515" t="s">
        <v>3547</v>
      </c>
      <c r="K515" t="s">
        <v>3546</v>
      </c>
      <c r="L515" t="s">
        <v>52</v>
      </c>
      <c r="M515" t="s">
        <v>203</v>
      </c>
      <c r="O515" t="s">
        <v>52</v>
      </c>
      <c r="P515" t="s">
        <v>53</v>
      </c>
      <c r="R515" t="s">
        <v>66</v>
      </c>
      <c r="S515" t="s">
        <v>5613</v>
      </c>
      <c r="U515" s="8" t="s">
        <v>5590</v>
      </c>
      <c r="V515" s="10" t="s">
        <v>5590</v>
      </c>
      <c r="X515" s="8" t="s">
        <v>5590</v>
      </c>
      <c r="Y515" t="s">
        <v>5590</v>
      </c>
      <c r="Z515" s="9">
        <v>5694.54</v>
      </c>
      <c r="AB515" s="8" t="s">
        <v>5590</v>
      </c>
      <c r="AC515" t="s">
        <v>5590</v>
      </c>
      <c r="AD515" t="s">
        <v>5590</v>
      </c>
      <c r="AE515" s="10" t="s">
        <v>5590</v>
      </c>
      <c r="AG515" s="8" t="s">
        <v>5590</v>
      </c>
      <c r="AH515" t="s">
        <v>5590</v>
      </c>
      <c r="AI515" s="10" t="s">
        <v>5590</v>
      </c>
      <c r="AK515" s="8" t="s">
        <v>5590</v>
      </c>
      <c r="AL515" t="s">
        <v>5590</v>
      </c>
      <c r="AM515" t="s">
        <v>5590</v>
      </c>
      <c r="AN515" t="s">
        <v>5590</v>
      </c>
      <c r="AO515" t="s">
        <v>5590</v>
      </c>
      <c r="AP515" t="s">
        <v>5590</v>
      </c>
      <c r="AQ515" t="s">
        <v>5590</v>
      </c>
      <c r="AR515" s="10" t="s">
        <v>5590</v>
      </c>
    </row>
    <row r="516" spans="1:44" ht="16" x14ac:dyDescent="0.2">
      <c r="A516" s="2">
        <v>45320.041666666657</v>
      </c>
      <c r="B516" t="s">
        <v>582</v>
      </c>
      <c r="C516" s="7">
        <v>1722.04</v>
      </c>
      <c r="D516" t="s">
        <v>48</v>
      </c>
      <c r="E516">
        <v>1705</v>
      </c>
      <c r="F516">
        <v>940</v>
      </c>
      <c r="G516">
        <v>2888</v>
      </c>
      <c r="I516" t="s">
        <v>3549</v>
      </c>
      <c r="J516" t="s">
        <v>3550</v>
      </c>
      <c r="K516" t="s">
        <v>3549</v>
      </c>
      <c r="L516" t="s">
        <v>52</v>
      </c>
      <c r="M516" t="s">
        <v>203</v>
      </c>
      <c r="O516" t="s">
        <v>52</v>
      </c>
      <c r="P516" t="s">
        <v>53</v>
      </c>
      <c r="R516" t="s">
        <v>66</v>
      </c>
      <c r="S516" t="s">
        <v>5613</v>
      </c>
      <c r="U516" s="8" t="s">
        <v>5590</v>
      </c>
      <c r="V516" s="10" t="s">
        <v>5590</v>
      </c>
      <c r="X516" s="8" t="s">
        <v>5590</v>
      </c>
      <c r="Y516" s="7">
        <v>1722.04</v>
      </c>
      <c r="Z516" s="10" t="s">
        <v>5590</v>
      </c>
      <c r="AB516" s="8" t="s">
        <v>5590</v>
      </c>
      <c r="AC516" t="s">
        <v>5590</v>
      </c>
      <c r="AD516" t="s">
        <v>5590</v>
      </c>
      <c r="AE516" s="10" t="s">
        <v>5590</v>
      </c>
      <c r="AG516" s="8" t="s">
        <v>5590</v>
      </c>
      <c r="AH516" t="s">
        <v>5590</v>
      </c>
      <c r="AI516" s="10" t="s">
        <v>5590</v>
      </c>
      <c r="AK516" s="8" t="s">
        <v>5590</v>
      </c>
      <c r="AL516" t="s">
        <v>5590</v>
      </c>
      <c r="AM516" t="s">
        <v>5590</v>
      </c>
      <c r="AN516" t="s">
        <v>5590</v>
      </c>
      <c r="AO516" t="s">
        <v>5590</v>
      </c>
      <c r="AP516" t="s">
        <v>5590</v>
      </c>
      <c r="AQ516" t="s">
        <v>5590</v>
      </c>
      <c r="AR516" s="10" t="s">
        <v>5590</v>
      </c>
    </row>
    <row r="517" spans="1:44" ht="16" x14ac:dyDescent="0.2">
      <c r="A517" s="2">
        <v>45320.041666666657</v>
      </c>
      <c r="B517" t="s">
        <v>256</v>
      </c>
      <c r="C517" s="7">
        <v>2922.63</v>
      </c>
      <c r="D517" t="s">
        <v>48</v>
      </c>
      <c r="E517">
        <v>1705</v>
      </c>
      <c r="F517">
        <v>940</v>
      </c>
      <c r="G517">
        <v>4149</v>
      </c>
      <c r="I517" t="s">
        <v>3556</v>
      </c>
      <c r="J517" t="s">
        <v>3557</v>
      </c>
      <c r="K517" t="s">
        <v>3556</v>
      </c>
      <c r="L517" t="s">
        <v>52</v>
      </c>
      <c r="M517" t="s">
        <v>203</v>
      </c>
      <c r="O517" t="s">
        <v>52</v>
      </c>
      <c r="P517" t="s">
        <v>53</v>
      </c>
      <c r="R517" t="s">
        <v>66</v>
      </c>
      <c r="S517" t="s">
        <v>5613</v>
      </c>
      <c r="U517" s="8" t="s">
        <v>5590</v>
      </c>
      <c r="V517" s="10" t="s">
        <v>5590</v>
      </c>
      <c r="X517" s="8" t="s">
        <v>5590</v>
      </c>
      <c r="Y517" s="7">
        <v>2922.63</v>
      </c>
      <c r="Z517" s="10" t="s">
        <v>5590</v>
      </c>
      <c r="AB517" s="8" t="s">
        <v>5590</v>
      </c>
      <c r="AC517" t="s">
        <v>5590</v>
      </c>
      <c r="AD517" t="s">
        <v>5590</v>
      </c>
      <c r="AE517" s="10" t="s">
        <v>5590</v>
      </c>
      <c r="AG517" s="8" t="s">
        <v>5590</v>
      </c>
      <c r="AH517" t="s">
        <v>5590</v>
      </c>
      <c r="AI517" s="10" t="s">
        <v>5590</v>
      </c>
      <c r="AK517" s="8" t="s">
        <v>5590</v>
      </c>
      <c r="AL517" t="s">
        <v>5590</v>
      </c>
      <c r="AM517" t="s">
        <v>5590</v>
      </c>
      <c r="AN517" t="s">
        <v>5590</v>
      </c>
      <c r="AO517" t="s">
        <v>5590</v>
      </c>
      <c r="AP517" t="s">
        <v>5590</v>
      </c>
      <c r="AQ517" t="s">
        <v>5590</v>
      </c>
      <c r="AR517" s="10" t="s">
        <v>5590</v>
      </c>
    </row>
    <row r="518" spans="1:44" ht="16" x14ac:dyDescent="0.2">
      <c r="A518" s="2">
        <v>45320.041666666657</v>
      </c>
      <c r="B518" t="s">
        <v>256</v>
      </c>
      <c r="C518" s="7">
        <v>5513.4</v>
      </c>
      <c r="D518" t="s">
        <v>48</v>
      </c>
      <c r="E518">
        <v>1705</v>
      </c>
      <c r="F518">
        <v>940</v>
      </c>
      <c r="G518">
        <v>4196</v>
      </c>
      <c r="I518" t="s">
        <v>3559</v>
      </c>
      <c r="J518" t="s">
        <v>3563</v>
      </c>
      <c r="K518" t="s">
        <v>3559</v>
      </c>
      <c r="L518" t="s">
        <v>52</v>
      </c>
      <c r="M518" t="s">
        <v>203</v>
      </c>
      <c r="O518" t="s">
        <v>52</v>
      </c>
      <c r="P518" t="s">
        <v>53</v>
      </c>
      <c r="R518" t="s">
        <v>66</v>
      </c>
      <c r="S518" t="s">
        <v>5613</v>
      </c>
      <c r="U518" s="8" t="s">
        <v>5590</v>
      </c>
      <c r="V518" s="10" t="s">
        <v>5590</v>
      </c>
      <c r="X518" s="8" t="s">
        <v>5590</v>
      </c>
      <c r="Y518" s="7">
        <v>5513.4</v>
      </c>
      <c r="Z518" s="10" t="s">
        <v>5590</v>
      </c>
      <c r="AB518" s="8" t="s">
        <v>5590</v>
      </c>
      <c r="AC518" t="s">
        <v>5590</v>
      </c>
      <c r="AD518" t="s">
        <v>5590</v>
      </c>
      <c r="AE518" s="10" t="s">
        <v>5590</v>
      </c>
      <c r="AG518" s="8" t="s">
        <v>5590</v>
      </c>
      <c r="AH518" t="s">
        <v>5590</v>
      </c>
      <c r="AI518" s="10" t="s">
        <v>5590</v>
      </c>
      <c r="AK518" s="8" t="s">
        <v>5590</v>
      </c>
      <c r="AL518" t="s">
        <v>5590</v>
      </c>
      <c r="AM518" t="s">
        <v>5590</v>
      </c>
      <c r="AN518" t="s">
        <v>5590</v>
      </c>
      <c r="AO518" t="s">
        <v>5590</v>
      </c>
      <c r="AP518" t="s">
        <v>5590</v>
      </c>
      <c r="AQ518" t="s">
        <v>5590</v>
      </c>
      <c r="AR518" s="10" t="s">
        <v>5590</v>
      </c>
    </row>
    <row r="519" spans="1:44" ht="16" x14ac:dyDescent="0.2">
      <c r="A519" s="2">
        <v>45322</v>
      </c>
      <c r="B519" t="s">
        <v>205</v>
      </c>
      <c r="C519" s="7">
        <v>679.01</v>
      </c>
      <c r="D519" t="s">
        <v>104</v>
      </c>
      <c r="E519">
        <v>1730</v>
      </c>
      <c r="F519">
        <v>1700</v>
      </c>
      <c r="G519">
        <v>3311</v>
      </c>
      <c r="J519" t="s">
        <v>5588</v>
      </c>
      <c r="L519" t="s">
        <v>52</v>
      </c>
      <c r="M519" t="s">
        <v>203</v>
      </c>
      <c r="O519" t="s">
        <v>52</v>
      </c>
      <c r="P519" t="s">
        <v>203</v>
      </c>
      <c r="R519" t="s">
        <v>66</v>
      </c>
      <c r="S519" t="s">
        <v>5613</v>
      </c>
      <c r="U519" s="8" t="s">
        <v>5590</v>
      </c>
      <c r="V519" s="9">
        <v>679.01</v>
      </c>
      <c r="X519" s="11">
        <v>-679.01</v>
      </c>
      <c r="Y519" t="s">
        <v>5590</v>
      </c>
      <c r="Z519" s="10" t="s">
        <v>5590</v>
      </c>
      <c r="AB519" s="8" t="s">
        <v>5590</v>
      </c>
      <c r="AC519" t="s">
        <v>5590</v>
      </c>
      <c r="AD519" t="s">
        <v>5590</v>
      </c>
      <c r="AE519" s="10" t="s">
        <v>5590</v>
      </c>
      <c r="AG519" s="8" t="s">
        <v>5590</v>
      </c>
      <c r="AH519" t="s">
        <v>5590</v>
      </c>
      <c r="AI519" s="10" t="s">
        <v>5590</v>
      </c>
      <c r="AK519" s="8" t="s">
        <v>5590</v>
      </c>
      <c r="AL519" t="s">
        <v>5590</v>
      </c>
      <c r="AM519" t="s">
        <v>5590</v>
      </c>
      <c r="AN519" t="s">
        <v>5590</v>
      </c>
      <c r="AO519" t="s">
        <v>5590</v>
      </c>
      <c r="AP519" t="s">
        <v>5590</v>
      </c>
      <c r="AQ519" t="s">
        <v>5590</v>
      </c>
      <c r="AR519" s="10" t="s">
        <v>5590</v>
      </c>
    </row>
    <row r="520" spans="1:44" ht="16" x14ac:dyDescent="0.2">
      <c r="A520" s="2">
        <v>45322</v>
      </c>
      <c r="B520" t="s">
        <v>370</v>
      </c>
      <c r="C520" s="7">
        <v>2172.04</v>
      </c>
      <c r="D520" t="s">
        <v>104</v>
      </c>
      <c r="E520">
        <v>1730</v>
      </c>
      <c r="F520">
        <v>1705</v>
      </c>
      <c r="G520">
        <v>3312</v>
      </c>
      <c r="J520" t="s">
        <v>5588</v>
      </c>
      <c r="L520" t="s">
        <v>52</v>
      </c>
      <c r="M520" t="s">
        <v>203</v>
      </c>
      <c r="O520" t="s">
        <v>52</v>
      </c>
      <c r="P520" t="s">
        <v>203</v>
      </c>
      <c r="R520" t="s">
        <v>66</v>
      </c>
      <c r="S520" t="s">
        <v>5613</v>
      </c>
      <c r="U520" s="8" t="s">
        <v>5590</v>
      </c>
      <c r="V520" s="9">
        <v>2172.04</v>
      </c>
      <c r="X520" s="8" t="s">
        <v>5590</v>
      </c>
      <c r="Y520" s="7">
        <v>-2172.04</v>
      </c>
      <c r="Z520" s="10" t="s">
        <v>5590</v>
      </c>
      <c r="AB520" s="8" t="s">
        <v>5590</v>
      </c>
      <c r="AC520" t="s">
        <v>5590</v>
      </c>
      <c r="AD520" t="s">
        <v>5590</v>
      </c>
      <c r="AE520" s="10" t="s">
        <v>5590</v>
      </c>
      <c r="AG520" s="8" t="s">
        <v>5590</v>
      </c>
      <c r="AH520" t="s">
        <v>5590</v>
      </c>
      <c r="AI520" s="10" t="s">
        <v>5590</v>
      </c>
      <c r="AK520" s="8" t="s">
        <v>5590</v>
      </c>
      <c r="AL520" t="s">
        <v>5590</v>
      </c>
      <c r="AM520" t="s">
        <v>5590</v>
      </c>
      <c r="AN520" t="s">
        <v>5590</v>
      </c>
      <c r="AO520" t="s">
        <v>5590</v>
      </c>
      <c r="AP520" t="s">
        <v>5590</v>
      </c>
      <c r="AQ520" t="s">
        <v>5590</v>
      </c>
      <c r="AR520" s="10" t="s">
        <v>5590</v>
      </c>
    </row>
    <row r="521" spans="1:44" ht="16" x14ac:dyDescent="0.2">
      <c r="A521" s="2">
        <v>45322</v>
      </c>
      <c r="B521" t="s">
        <v>202</v>
      </c>
      <c r="C521" s="7">
        <v>3529.67</v>
      </c>
      <c r="D521" t="s">
        <v>104</v>
      </c>
      <c r="E521">
        <v>1730</v>
      </c>
      <c r="F521">
        <v>1712</v>
      </c>
      <c r="G521">
        <v>3313</v>
      </c>
      <c r="J521" t="s">
        <v>5588</v>
      </c>
      <c r="L521" t="s">
        <v>52</v>
      </c>
      <c r="M521" t="s">
        <v>203</v>
      </c>
      <c r="O521" t="s">
        <v>52</v>
      </c>
      <c r="P521" t="s">
        <v>203</v>
      </c>
      <c r="R521" t="s">
        <v>66</v>
      </c>
      <c r="S521" t="s">
        <v>5613</v>
      </c>
      <c r="U521" s="8" t="s">
        <v>5590</v>
      </c>
      <c r="V521" s="9">
        <v>3529.67</v>
      </c>
      <c r="X521" s="8" t="s">
        <v>5590</v>
      </c>
      <c r="Y521" t="s">
        <v>5590</v>
      </c>
      <c r="Z521" s="9">
        <v>-3529.67</v>
      </c>
      <c r="AB521" s="8" t="s">
        <v>5590</v>
      </c>
      <c r="AC521" t="s">
        <v>5590</v>
      </c>
      <c r="AD521" t="s">
        <v>5590</v>
      </c>
      <c r="AE521" s="10" t="s">
        <v>5590</v>
      </c>
      <c r="AG521" s="8" t="s">
        <v>5590</v>
      </c>
      <c r="AH521" t="s">
        <v>5590</v>
      </c>
      <c r="AI521" s="10" t="s">
        <v>5590</v>
      </c>
      <c r="AK521" s="8" t="s">
        <v>5590</v>
      </c>
      <c r="AL521" t="s">
        <v>5590</v>
      </c>
      <c r="AM521" t="s">
        <v>5590</v>
      </c>
      <c r="AN521" t="s">
        <v>5590</v>
      </c>
      <c r="AO521" t="s">
        <v>5590</v>
      </c>
      <c r="AP521" t="s">
        <v>5590</v>
      </c>
      <c r="AQ521" t="s">
        <v>5590</v>
      </c>
      <c r="AR521" s="10" t="s">
        <v>5590</v>
      </c>
    </row>
    <row r="522" spans="1:44" ht="16" x14ac:dyDescent="0.2">
      <c r="A522" s="2">
        <v>45322</v>
      </c>
      <c r="B522" t="s">
        <v>202</v>
      </c>
      <c r="C522" s="7">
        <v>2164.87</v>
      </c>
      <c r="D522" t="s">
        <v>104</v>
      </c>
      <c r="E522">
        <v>1730</v>
      </c>
      <c r="F522">
        <v>1712</v>
      </c>
      <c r="G522">
        <v>3541</v>
      </c>
      <c r="J522" t="s">
        <v>5588</v>
      </c>
      <c r="L522" t="s">
        <v>52</v>
      </c>
      <c r="M522" t="s">
        <v>203</v>
      </c>
      <c r="O522" t="s">
        <v>52</v>
      </c>
      <c r="P522" t="s">
        <v>203</v>
      </c>
      <c r="R522" t="s">
        <v>66</v>
      </c>
      <c r="S522" t="s">
        <v>5613</v>
      </c>
      <c r="U522" s="8" t="s">
        <v>5590</v>
      </c>
      <c r="V522" s="9">
        <v>2164.87</v>
      </c>
      <c r="X522" s="8" t="s">
        <v>5590</v>
      </c>
      <c r="Y522" t="s">
        <v>5590</v>
      </c>
      <c r="Z522" s="9">
        <v>-2164.87</v>
      </c>
      <c r="AB522" s="8" t="s">
        <v>5590</v>
      </c>
      <c r="AC522" t="s">
        <v>5590</v>
      </c>
      <c r="AD522" t="s">
        <v>5590</v>
      </c>
      <c r="AE522" s="10" t="s">
        <v>5590</v>
      </c>
      <c r="AG522" s="8" t="s">
        <v>5590</v>
      </c>
      <c r="AH522" t="s">
        <v>5590</v>
      </c>
      <c r="AI522" s="10" t="s">
        <v>5590</v>
      </c>
      <c r="AK522" s="8" t="s">
        <v>5590</v>
      </c>
      <c r="AL522" t="s">
        <v>5590</v>
      </c>
      <c r="AM522" t="s">
        <v>5590</v>
      </c>
      <c r="AN522" t="s">
        <v>5590</v>
      </c>
      <c r="AO522" t="s">
        <v>5590</v>
      </c>
      <c r="AP522" t="s">
        <v>5590</v>
      </c>
      <c r="AQ522" t="s">
        <v>5590</v>
      </c>
      <c r="AR522" s="10" t="s">
        <v>5590</v>
      </c>
    </row>
    <row r="523" spans="1:44" ht="16" x14ac:dyDescent="0.2">
      <c r="A523" s="2">
        <v>45322</v>
      </c>
      <c r="B523" t="s">
        <v>205</v>
      </c>
      <c r="C523" s="7">
        <v>345.07</v>
      </c>
      <c r="D523" t="s">
        <v>104</v>
      </c>
      <c r="E523">
        <v>1730</v>
      </c>
      <c r="F523">
        <v>1700</v>
      </c>
      <c r="G523">
        <v>3542</v>
      </c>
      <c r="J523" t="s">
        <v>5588</v>
      </c>
      <c r="L523" t="s">
        <v>52</v>
      </c>
      <c r="M523" t="s">
        <v>203</v>
      </c>
      <c r="O523" t="s">
        <v>52</v>
      </c>
      <c r="P523" t="s">
        <v>203</v>
      </c>
      <c r="R523" t="s">
        <v>66</v>
      </c>
      <c r="S523" t="s">
        <v>5613</v>
      </c>
      <c r="U523" s="8" t="s">
        <v>5590</v>
      </c>
      <c r="V523" s="9">
        <v>345.07</v>
      </c>
      <c r="X523" s="11">
        <v>-345.07</v>
      </c>
      <c r="Y523" t="s">
        <v>5590</v>
      </c>
      <c r="Z523" s="10" t="s">
        <v>5590</v>
      </c>
      <c r="AB523" s="8" t="s">
        <v>5590</v>
      </c>
      <c r="AC523" t="s">
        <v>5590</v>
      </c>
      <c r="AD523" t="s">
        <v>5590</v>
      </c>
      <c r="AE523" s="10" t="s">
        <v>5590</v>
      </c>
      <c r="AG523" s="8" t="s">
        <v>5590</v>
      </c>
      <c r="AH523" t="s">
        <v>5590</v>
      </c>
      <c r="AI523" s="10" t="s">
        <v>5590</v>
      </c>
      <c r="AK523" s="8" t="s">
        <v>5590</v>
      </c>
      <c r="AL523" t="s">
        <v>5590</v>
      </c>
      <c r="AM523" t="s">
        <v>5590</v>
      </c>
      <c r="AN523" t="s">
        <v>5590</v>
      </c>
      <c r="AO523" t="s">
        <v>5590</v>
      </c>
      <c r="AP523" t="s">
        <v>5590</v>
      </c>
      <c r="AQ523" t="s">
        <v>5590</v>
      </c>
      <c r="AR523" s="10" t="s">
        <v>5590</v>
      </c>
    </row>
    <row r="524" spans="1:44" ht="16" x14ac:dyDescent="0.2">
      <c r="A524" s="2">
        <v>45322</v>
      </c>
      <c r="B524" t="s">
        <v>370</v>
      </c>
      <c r="C524" s="7">
        <v>1306</v>
      </c>
      <c r="D524" t="s">
        <v>104</v>
      </c>
      <c r="E524">
        <v>1730</v>
      </c>
      <c r="F524">
        <v>1705</v>
      </c>
      <c r="G524">
        <v>3543</v>
      </c>
      <c r="J524" t="s">
        <v>5588</v>
      </c>
      <c r="L524" t="s">
        <v>52</v>
      </c>
      <c r="M524" t="s">
        <v>203</v>
      </c>
      <c r="O524" t="s">
        <v>52</v>
      </c>
      <c r="P524" t="s">
        <v>203</v>
      </c>
      <c r="R524" t="s">
        <v>66</v>
      </c>
      <c r="S524" t="s">
        <v>5613</v>
      </c>
      <c r="U524" s="8" t="s">
        <v>5590</v>
      </c>
      <c r="V524" s="9">
        <v>1306</v>
      </c>
      <c r="X524" s="8" t="s">
        <v>5590</v>
      </c>
      <c r="Y524" s="7">
        <v>-1306</v>
      </c>
      <c r="Z524" s="10" t="s">
        <v>5590</v>
      </c>
      <c r="AB524" s="8" t="s">
        <v>5590</v>
      </c>
      <c r="AC524" t="s">
        <v>5590</v>
      </c>
      <c r="AD524" t="s">
        <v>5590</v>
      </c>
      <c r="AE524" s="10" t="s">
        <v>5590</v>
      </c>
      <c r="AG524" s="8" t="s">
        <v>5590</v>
      </c>
      <c r="AH524" t="s">
        <v>5590</v>
      </c>
      <c r="AI524" s="10" t="s">
        <v>5590</v>
      </c>
      <c r="AK524" s="8" t="s">
        <v>5590</v>
      </c>
      <c r="AL524" t="s">
        <v>5590</v>
      </c>
      <c r="AM524" t="s">
        <v>5590</v>
      </c>
      <c r="AN524" t="s">
        <v>5590</v>
      </c>
      <c r="AO524" t="s">
        <v>5590</v>
      </c>
      <c r="AP524" t="s">
        <v>5590</v>
      </c>
      <c r="AQ524" t="s">
        <v>5590</v>
      </c>
      <c r="AR524" s="10" t="s">
        <v>5590</v>
      </c>
    </row>
    <row r="525" spans="1:44" ht="16" x14ac:dyDescent="0.2">
      <c r="A525" s="2">
        <v>45322</v>
      </c>
      <c r="B525" t="s">
        <v>206</v>
      </c>
      <c r="C525" s="7">
        <v>2957.87</v>
      </c>
      <c r="D525" t="s">
        <v>104</v>
      </c>
      <c r="E525">
        <v>2551</v>
      </c>
      <c r="F525">
        <v>1730</v>
      </c>
      <c r="G525">
        <v>3314</v>
      </c>
      <c r="H525" t="s">
        <v>1934</v>
      </c>
      <c r="J525" t="s">
        <v>5588</v>
      </c>
      <c r="L525" t="s">
        <v>49</v>
      </c>
      <c r="M525" t="s">
        <v>50</v>
      </c>
      <c r="N525" t="s">
        <v>51</v>
      </c>
      <c r="O525" t="s">
        <v>52</v>
      </c>
      <c r="P525" t="s">
        <v>203</v>
      </c>
      <c r="R525" t="s">
        <v>66</v>
      </c>
      <c r="S525" t="s">
        <v>5613</v>
      </c>
      <c r="U525" s="8" t="s">
        <v>5590</v>
      </c>
      <c r="V525" s="9">
        <v>-2957.87</v>
      </c>
      <c r="X525" s="8" t="s">
        <v>5590</v>
      </c>
      <c r="Y525" t="s">
        <v>5590</v>
      </c>
      <c r="Z525" s="10" t="s">
        <v>5590</v>
      </c>
      <c r="AB525" s="8" t="s">
        <v>5590</v>
      </c>
      <c r="AC525" s="7">
        <v>2957.87</v>
      </c>
      <c r="AD525" t="s">
        <v>5590</v>
      </c>
      <c r="AE525" s="10" t="s">
        <v>5590</v>
      </c>
      <c r="AG525" s="8" t="s">
        <v>5590</v>
      </c>
      <c r="AH525" t="s">
        <v>5590</v>
      </c>
      <c r="AI525" s="10" t="s">
        <v>5590</v>
      </c>
      <c r="AK525" s="8" t="s">
        <v>5590</v>
      </c>
      <c r="AL525" t="s">
        <v>5590</v>
      </c>
      <c r="AM525" t="s">
        <v>5590</v>
      </c>
      <c r="AN525" t="s">
        <v>5590</v>
      </c>
      <c r="AO525" t="s">
        <v>5590</v>
      </c>
      <c r="AP525" s="7">
        <v>2957.87</v>
      </c>
      <c r="AQ525" t="s">
        <v>5590</v>
      </c>
      <c r="AR525" s="10" t="s">
        <v>5590</v>
      </c>
    </row>
    <row r="526" spans="1:44" ht="16" x14ac:dyDescent="0.2">
      <c r="A526" s="2">
        <v>45322</v>
      </c>
      <c r="B526" t="s">
        <v>206</v>
      </c>
      <c r="C526" s="7">
        <v>2268.59</v>
      </c>
      <c r="D526" t="s">
        <v>104</v>
      </c>
      <c r="E526">
        <v>2551</v>
      </c>
      <c r="F526">
        <v>1730</v>
      </c>
      <c r="G526">
        <v>3315</v>
      </c>
      <c r="H526" t="s">
        <v>1935</v>
      </c>
      <c r="J526" t="s">
        <v>5588</v>
      </c>
      <c r="L526" t="s">
        <v>49</v>
      </c>
      <c r="M526" t="s">
        <v>50</v>
      </c>
      <c r="N526" t="s">
        <v>51</v>
      </c>
      <c r="O526" t="s">
        <v>52</v>
      </c>
      <c r="P526" t="s">
        <v>203</v>
      </c>
      <c r="R526" t="s">
        <v>66</v>
      </c>
      <c r="S526" t="s">
        <v>5613</v>
      </c>
      <c r="U526" s="8" t="s">
        <v>5590</v>
      </c>
      <c r="V526" s="9">
        <v>-2268.59</v>
      </c>
      <c r="X526" s="8" t="s">
        <v>5590</v>
      </c>
      <c r="Y526" t="s">
        <v>5590</v>
      </c>
      <c r="Z526" s="10" t="s">
        <v>5590</v>
      </c>
      <c r="AB526" s="8" t="s">
        <v>5590</v>
      </c>
      <c r="AC526" s="7">
        <v>2268.59</v>
      </c>
      <c r="AD526" t="s">
        <v>5590</v>
      </c>
      <c r="AE526" s="10" t="s">
        <v>5590</v>
      </c>
      <c r="AG526" s="8" t="s">
        <v>5590</v>
      </c>
      <c r="AH526" t="s">
        <v>5590</v>
      </c>
      <c r="AI526" s="10" t="s">
        <v>5590</v>
      </c>
      <c r="AK526" s="8" t="s">
        <v>5590</v>
      </c>
      <c r="AL526" t="s">
        <v>5590</v>
      </c>
      <c r="AM526" t="s">
        <v>5590</v>
      </c>
      <c r="AN526" t="s">
        <v>5590</v>
      </c>
      <c r="AO526" t="s">
        <v>5590</v>
      </c>
      <c r="AP526" s="7">
        <v>2268.59</v>
      </c>
      <c r="AQ526" t="s">
        <v>5590</v>
      </c>
      <c r="AR526" s="10" t="s">
        <v>5590</v>
      </c>
    </row>
    <row r="527" spans="1:44" ht="16" x14ac:dyDescent="0.2">
      <c r="A527" s="2">
        <v>45322</v>
      </c>
      <c r="B527" t="s">
        <v>2635</v>
      </c>
      <c r="C527" s="7">
        <v>143</v>
      </c>
      <c r="D527" t="s">
        <v>104</v>
      </c>
      <c r="E527">
        <v>2551</v>
      </c>
      <c r="F527">
        <v>1730</v>
      </c>
      <c r="G527">
        <v>3612</v>
      </c>
      <c r="H527" t="s">
        <v>1936</v>
      </c>
      <c r="J527" t="s">
        <v>5588</v>
      </c>
      <c r="L527" t="s">
        <v>49</v>
      </c>
      <c r="M527" t="s">
        <v>50</v>
      </c>
      <c r="N527" t="s">
        <v>51</v>
      </c>
      <c r="O527" t="s">
        <v>52</v>
      </c>
      <c r="P527" t="s">
        <v>203</v>
      </c>
      <c r="R527" t="s">
        <v>66</v>
      </c>
      <c r="S527" t="s">
        <v>5613</v>
      </c>
      <c r="U527" s="8" t="s">
        <v>5590</v>
      </c>
      <c r="V527" s="9">
        <v>-143</v>
      </c>
      <c r="X527" s="8" t="s">
        <v>5590</v>
      </c>
      <c r="Y527" t="s">
        <v>5590</v>
      </c>
      <c r="Z527" s="10" t="s">
        <v>5590</v>
      </c>
      <c r="AB527" s="8" t="s">
        <v>5590</v>
      </c>
      <c r="AC527" s="7">
        <v>143</v>
      </c>
      <c r="AD527" t="s">
        <v>5590</v>
      </c>
      <c r="AE527" s="10" t="s">
        <v>5590</v>
      </c>
      <c r="AG527" s="8" t="s">
        <v>5590</v>
      </c>
      <c r="AH527" t="s">
        <v>5590</v>
      </c>
      <c r="AI527" s="10" t="s">
        <v>5590</v>
      </c>
      <c r="AK527" s="8" t="s">
        <v>5590</v>
      </c>
      <c r="AL527" t="s">
        <v>5590</v>
      </c>
      <c r="AM527" t="s">
        <v>5590</v>
      </c>
      <c r="AN527" t="s">
        <v>5590</v>
      </c>
      <c r="AO527" t="s">
        <v>5590</v>
      </c>
      <c r="AP527" s="7">
        <v>143</v>
      </c>
      <c r="AQ527" t="s">
        <v>5590</v>
      </c>
      <c r="AR527" s="10" t="s">
        <v>5590</v>
      </c>
    </row>
    <row r="528" spans="1:44" ht="16" x14ac:dyDescent="0.2">
      <c r="A528" s="2">
        <v>45322</v>
      </c>
      <c r="B528" t="s">
        <v>206</v>
      </c>
      <c r="C528" s="7">
        <v>2988.56</v>
      </c>
      <c r="D528" t="s">
        <v>104</v>
      </c>
      <c r="E528">
        <v>2551</v>
      </c>
      <c r="F528">
        <v>1730</v>
      </c>
      <c r="G528">
        <v>3618</v>
      </c>
      <c r="H528" t="s">
        <v>1936</v>
      </c>
      <c r="J528" t="s">
        <v>5588</v>
      </c>
      <c r="L528" t="s">
        <v>49</v>
      </c>
      <c r="M528" t="s">
        <v>50</v>
      </c>
      <c r="N528" t="s">
        <v>51</v>
      </c>
      <c r="O528" t="s">
        <v>52</v>
      </c>
      <c r="P528" t="s">
        <v>203</v>
      </c>
      <c r="R528" t="s">
        <v>66</v>
      </c>
      <c r="S528" t="s">
        <v>5613</v>
      </c>
      <c r="U528" s="8" t="s">
        <v>5590</v>
      </c>
      <c r="V528" s="9">
        <v>-2988.56</v>
      </c>
      <c r="X528" s="8" t="s">
        <v>5590</v>
      </c>
      <c r="Y528" t="s">
        <v>5590</v>
      </c>
      <c r="Z528" s="10" t="s">
        <v>5590</v>
      </c>
      <c r="AB528" s="8" t="s">
        <v>5590</v>
      </c>
      <c r="AC528" s="7">
        <v>2988.56</v>
      </c>
      <c r="AD528" t="s">
        <v>5590</v>
      </c>
      <c r="AE528" s="10" t="s">
        <v>5590</v>
      </c>
      <c r="AG528" s="8" t="s">
        <v>5590</v>
      </c>
      <c r="AH528" t="s">
        <v>5590</v>
      </c>
      <c r="AI528" s="10" t="s">
        <v>5590</v>
      </c>
      <c r="AK528" s="8" t="s">
        <v>5590</v>
      </c>
      <c r="AL528" t="s">
        <v>5590</v>
      </c>
      <c r="AM528" t="s">
        <v>5590</v>
      </c>
      <c r="AN528" t="s">
        <v>5590</v>
      </c>
      <c r="AO528" t="s">
        <v>5590</v>
      </c>
      <c r="AP528" s="7">
        <v>2988.56</v>
      </c>
      <c r="AQ528" t="s">
        <v>5590</v>
      </c>
      <c r="AR528" s="10" t="s">
        <v>5590</v>
      </c>
    </row>
    <row r="529" spans="1:44" ht="16" x14ac:dyDescent="0.2">
      <c r="A529" s="2">
        <v>45322</v>
      </c>
      <c r="B529" t="s">
        <v>204</v>
      </c>
      <c r="C529" s="7">
        <v>684.38</v>
      </c>
      <c r="D529" t="s">
        <v>104</v>
      </c>
      <c r="E529">
        <v>2555</v>
      </c>
      <c r="F529">
        <v>1730</v>
      </c>
      <c r="G529">
        <v>3619</v>
      </c>
      <c r="H529" t="s">
        <v>1936</v>
      </c>
      <c r="J529" t="s">
        <v>5588</v>
      </c>
      <c r="L529" t="s">
        <v>49</v>
      </c>
      <c r="M529" t="s">
        <v>50</v>
      </c>
      <c r="N529" t="s">
        <v>51</v>
      </c>
      <c r="O529" t="s">
        <v>52</v>
      </c>
      <c r="P529" t="s">
        <v>203</v>
      </c>
      <c r="R529" t="s">
        <v>66</v>
      </c>
      <c r="S529" t="s">
        <v>5613</v>
      </c>
      <c r="U529" s="8" t="s">
        <v>5590</v>
      </c>
      <c r="V529" s="9">
        <v>-684.38</v>
      </c>
      <c r="X529" s="8" t="s">
        <v>5590</v>
      </c>
      <c r="Y529" t="s">
        <v>5590</v>
      </c>
      <c r="Z529" s="10" t="s">
        <v>5590</v>
      </c>
      <c r="AB529" s="8" t="s">
        <v>5590</v>
      </c>
      <c r="AC529" t="s">
        <v>5590</v>
      </c>
      <c r="AD529" s="7">
        <v>684.38</v>
      </c>
      <c r="AE529" s="10" t="s">
        <v>5590</v>
      </c>
      <c r="AG529" s="8" t="s">
        <v>5590</v>
      </c>
      <c r="AH529" t="s">
        <v>5590</v>
      </c>
      <c r="AI529" s="10" t="s">
        <v>5590</v>
      </c>
      <c r="AK529" s="8" t="s">
        <v>5590</v>
      </c>
      <c r="AL529" t="s">
        <v>5590</v>
      </c>
      <c r="AM529" t="s">
        <v>5590</v>
      </c>
      <c r="AN529" t="s">
        <v>5590</v>
      </c>
      <c r="AO529" t="s">
        <v>5590</v>
      </c>
      <c r="AP529" s="7">
        <v>684.38</v>
      </c>
      <c r="AQ529" t="s">
        <v>5590</v>
      </c>
      <c r="AR529" s="10" t="s">
        <v>5590</v>
      </c>
    </row>
    <row r="530" spans="1:44" ht="16" x14ac:dyDescent="0.2">
      <c r="A530" s="2">
        <v>45322</v>
      </c>
      <c r="B530" t="s">
        <v>204</v>
      </c>
      <c r="C530" s="7">
        <v>502.11</v>
      </c>
      <c r="D530" t="s">
        <v>104</v>
      </c>
      <c r="E530">
        <v>2555</v>
      </c>
      <c r="F530">
        <v>1730</v>
      </c>
      <c r="G530">
        <v>3620</v>
      </c>
      <c r="H530" t="s">
        <v>1935</v>
      </c>
      <c r="J530" t="s">
        <v>5588</v>
      </c>
      <c r="L530" t="s">
        <v>49</v>
      </c>
      <c r="M530" t="s">
        <v>50</v>
      </c>
      <c r="N530" t="s">
        <v>51</v>
      </c>
      <c r="O530" t="s">
        <v>52</v>
      </c>
      <c r="P530" t="s">
        <v>203</v>
      </c>
      <c r="R530" t="s">
        <v>66</v>
      </c>
      <c r="S530" t="s">
        <v>5613</v>
      </c>
      <c r="U530" s="8" t="s">
        <v>5590</v>
      </c>
      <c r="V530" s="9">
        <v>-502.11</v>
      </c>
      <c r="X530" s="8" t="s">
        <v>5590</v>
      </c>
      <c r="Y530" t="s">
        <v>5590</v>
      </c>
      <c r="Z530" s="10" t="s">
        <v>5590</v>
      </c>
      <c r="AB530" s="8" t="s">
        <v>5590</v>
      </c>
      <c r="AC530" t="s">
        <v>5590</v>
      </c>
      <c r="AD530" s="7">
        <v>502.11</v>
      </c>
      <c r="AE530" s="10" t="s">
        <v>5590</v>
      </c>
      <c r="AG530" s="8" t="s">
        <v>5590</v>
      </c>
      <c r="AH530" t="s">
        <v>5590</v>
      </c>
      <c r="AI530" s="10" t="s">
        <v>5590</v>
      </c>
      <c r="AK530" s="8" t="s">
        <v>5590</v>
      </c>
      <c r="AL530" t="s">
        <v>5590</v>
      </c>
      <c r="AM530" t="s">
        <v>5590</v>
      </c>
      <c r="AN530" t="s">
        <v>5590</v>
      </c>
      <c r="AO530" t="s">
        <v>5590</v>
      </c>
      <c r="AP530" s="7">
        <v>502.11</v>
      </c>
      <c r="AQ530" t="s">
        <v>5590</v>
      </c>
      <c r="AR530" s="10" t="s">
        <v>5590</v>
      </c>
    </row>
    <row r="531" spans="1:44" ht="16" x14ac:dyDescent="0.2">
      <c r="A531" s="2">
        <v>45322</v>
      </c>
      <c r="B531" t="s">
        <v>204</v>
      </c>
      <c r="C531" s="7">
        <v>652.15</v>
      </c>
      <c r="D531" t="s">
        <v>104</v>
      </c>
      <c r="E531">
        <v>2555</v>
      </c>
      <c r="F531">
        <v>1730</v>
      </c>
      <c r="G531">
        <v>3621</v>
      </c>
      <c r="H531" t="s">
        <v>1934</v>
      </c>
      <c r="J531" t="s">
        <v>5588</v>
      </c>
      <c r="L531" t="s">
        <v>49</v>
      </c>
      <c r="M531" t="s">
        <v>50</v>
      </c>
      <c r="N531" t="s">
        <v>51</v>
      </c>
      <c r="O531" t="s">
        <v>52</v>
      </c>
      <c r="P531" t="s">
        <v>203</v>
      </c>
      <c r="R531" t="s">
        <v>66</v>
      </c>
      <c r="S531" t="s">
        <v>5613</v>
      </c>
      <c r="U531" s="8" t="s">
        <v>5590</v>
      </c>
      <c r="V531" s="9">
        <v>-652.15</v>
      </c>
      <c r="X531" s="8" t="s">
        <v>5590</v>
      </c>
      <c r="Y531" t="s">
        <v>5590</v>
      </c>
      <c r="Z531" s="10" t="s">
        <v>5590</v>
      </c>
      <c r="AB531" s="8" t="s">
        <v>5590</v>
      </c>
      <c r="AC531" t="s">
        <v>5590</v>
      </c>
      <c r="AD531" s="7">
        <v>652.15</v>
      </c>
      <c r="AE531" s="10" t="s">
        <v>5590</v>
      </c>
      <c r="AG531" s="8" t="s">
        <v>5590</v>
      </c>
      <c r="AH531" t="s">
        <v>5590</v>
      </c>
      <c r="AI531" s="10" t="s">
        <v>5590</v>
      </c>
      <c r="AK531" s="8" t="s">
        <v>5590</v>
      </c>
      <c r="AL531" t="s">
        <v>5590</v>
      </c>
      <c r="AM531" t="s">
        <v>5590</v>
      </c>
      <c r="AN531" t="s">
        <v>5590</v>
      </c>
      <c r="AO531" t="s">
        <v>5590</v>
      </c>
      <c r="AP531" s="7">
        <v>652.15</v>
      </c>
      <c r="AQ531" t="s">
        <v>5590</v>
      </c>
      <c r="AR531" s="10" t="s">
        <v>5590</v>
      </c>
    </row>
    <row r="532" spans="1:44" ht="16" x14ac:dyDescent="0.2">
      <c r="A532" s="2">
        <v>45344.041666666657</v>
      </c>
      <c r="B532" t="s">
        <v>215</v>
      </c>
      <c r="C532" s="7">
        <v>1024.08</v>
      </c>
      <c r="D532" t="s">
        <v>48</v>
      </c>
      <c r="E532">
        <v>1700</v>
      </c>
      <c r="F532">
        <v>940</v>
      </c>
      <c r="G532">
        <v>2908</v>
      </c>
      <c r="I532" t="s">
        <v>3617</v>
      </c>
      <c r="J532" t="s">
        <v>3618</v>
      </c>
      <c r="K532" t="s">
        <v>3617</v>
      </c>
      <c r="L532" t="s">
        <v>52</v>
      </c>
      <c r="M532" t="s">
        <v>203</v>
      </c>
      <c r="O532" t="s">
        <v>52</v>
      </c>
      <c r="P532" t="s">
        <v>53</v>
      </c>
      <c r="R532" t="s">
        <v>66</v>
      </c>
      <c r="S532" t="s">
        <v>5613</v>
      </c>
      <c r="U532" s="8" t="s">
        <v>5590</v>
      </c>
      <c r="V532" s="10" t="s">
        <v>5590</v>
      </c>
      <c r="X532" s="11">
        <v>1024.08</v>
      </c>
      <c r="Y532" t="s">
        <v>5590</v>
      </c>
      <c r="Z532" s="10" t="s">
        <v>5590</v>
      </c>
      <c r="AB532" s="8" t="s">
        <v>5590</v>
      </c>
      <c r="AC532" t="s">
        <v>5590</v>
      </c>
      <c r="AD532" t="s">
        <v>5590</v>
      </c>
      <c r="AE532" s="10" t="s">
        <v>5590</v>
      </c>
      <c r="AG532" s="8" t="s">
        <v>5590</v>
      </c>
      <c r="AH532" t="s">
        <v>5590</v>
      </c>
      <c r="AI532" s="10" t="s">
        <v>5590</v>
      </c>
      <c r="AK532" s="8" t="s">
        <v>5590</v>
      </c>
      <c r="AL532" t="s">
        <v>5590</v>
      </c>
      <c r="AM532" t="s">
        <v>5590</v>
      </c>
      <c r="AN532" t="s">
        <v>5590</v>
      </c>
      <c r="AO532" t="s">
        <v>5590</v>
      </c>
      <c r="AP532" t="s">
        <v>5590</v>
      </c>
      <c r="AQ532" t="s">
        <v>5590</v>
      </c>
      <c r="AR532" s="10" t="s">
        <v>5590</v>
      </c>
    </row>
    <row r="533" spans="1:44" ht="16" x14ac:dyDescent="0.2">
      <c r="B533" t="s">
        <v>5591</v>
      </c>
      <c r="U533" s="11">
        <f>SUM(U515:U532)</f>
        <v>0</v>
      </c>
      <c r="V533" s="9">
        <f>SUM(V515:V532)</f>
        <v>0</v>
      </c>
      <c r="X533" s="11">
        <f>SUM(X515:X532)</f>
        <v>0</v>
      </c>
      <c r="Y533" s="12">
        <f>SUM(Y515:Y532)</f>
        <v>6680.03</v>
      </c>
      <c r="Z533" s="9">
        <f>SUM(Z515:Z532)</f>
        <v>0</v>
      </c>
      <c r="AB533" s="11">
        <f>SUM(AB515:AB532)</f>
        <v>0</v>
      </c>
      <c r="AC533" s="12">
        <f>SUM(AC515:AC532)</f>
        <v>8358.02</v>
      </c>
      <c r="AD533" s="12">
        <f>SUM(AD515:AD532)</f>
        <v>1838.6399999999999</v>
      </c>
      <c r="AE533" s="9">
        <f>SUM(AE515:AE532)</f>
        <v>0</v>
      </c>
      <c r="AG533" s="11">
        <f>SUM(AG515:AG532)</f>
        <v>0</v>
      </c>
      <c r="AH533" s="12">
        <f>SUM(AH515:AH532)</f>
        <v>0</v>
      </c>
      <c r="AI533" s="9">
        <f>SUM(AI515:AI532)</f>
        <v>0</v>
      </c>
      <c r="AK533" s="11">
        <f t="shared" ref="AK533:AR533" si="23">SUM(AK515:AK532)</f>
        <v>0</v>
      </c>
      <c r="AL533" s="12">
        <f t="shared" si="23"/>
        <v>0</v>
      </c>
      <c r="AM533" s="12">
        <f t="shared" si="23"/>
        <v>0</v>
      </c>
      <c r="AN533" s="12">
        <f t="shared" si="23"/>
        <v>0</v>
      </c>
      <c r="AO533" s="12">
        <f t="shared" si="23"/>
        <v>0</v>
      </c>
      <c r="AP533" s="12">
        <f t="shared" si="23"/>
        <v>10196.66</v>
      </c>
      <c r="AQ533" s="12">
        <f t="shared" si="23"/>
        <v>0</v>
      </c>
      <c r="AR533" s="9">
        <f t="shared" si="23"/>
        <v>0</v>
      </c>
    </row>
    <row r="534" spans="1:44" ht="16" x14ac:dyDescent="0.2">
      <c r="B534" s="3" t="s">
        <v>5592</v>
      </c>
      <c r="U534" s="13">
        <f>U533+U513</f>
        <v>0</v>
      </c>
      <c r="V534" s="14">
        <f>V533+V513</f>
        <v>-3.2542857297812589E-12</v>
      </c>
      <c r="X534" s="13">
        <f>X533+X513</f>
        <v>0</v>
      </c>
      <c r="Y534" s="15">
        <f>Y533+Y513</f>
        <v>1166.6300000000019</v>
      </c>
      <c r="Z534" s="14">
        <f>Z533+Z513</f>
        <v>0</v>
      </c>
      <c r="AB534" s="8"/>
      <c r="AE534" s="10"/>
      <c r="AG534" s="8"/>
      <c r="AI534" s="10"/>
      <c r="AK534" s="8"/>
      <c r="AR534" s="10"/>
    </row>
    <row r="535" spans="1:44" x14ac:dyDescent="0.2">
      <c r="U535" s="8"/>
      <c r="V535" s="10"/>
      <c r="X535" s="8"/>
      <c r="Z535" s="10"/>
      <c r="AB535" s="8"/>
      <c r="AE535" s="10"/>
      <c r="AG535" s="8"/>
      <c r="AI535" s="10"/>
      <c r="AK535" s="8"/>
      <c r="AR535" s="10"/>
    </row>
    <row r="536" spans="1:44" ht="16" x14ac:dyDescent="0.2">
      <c r="A536" s="2">
        <v>45330.041666666657</v>
      </c>
      <c r="B536" t="s">
        <v>3584</v>
      </c>
      <c r="C536" s="7">
        <v>389.22</v>
      </c>
      <c r="D536" t="s">
        <v>104</v>
      </c>
      <c r="E536">
        <v>940</v>
      </c>
      <c r="F536">
        <v>1705</v>
      </c>
      <c r="G536">
        <v>2880</v>
      </c>
      <c r="I536" t="s">
        <v>3586</v>
      </c>
      <c r="J536" t="s">
        <v>3588</v>
      </c>
      <c r="K536" t="s">
        <v>3586</v>
      </c>
      <c r="L536" t="s">
        <v>52</v>
      </c>
      <c r="M536" t="s">
        <v>53</v>
      </c>
      <c r="O536" t="s">
        <v>52</v>
      </c>
      <c r="P536" t="s">
        <v>203</v>
      </c>
      <c r="R536" t="s">
        <v>66</v>
      </c>
      <c r="S536" t="s">
        <v>5614</v>
      </c>
      <c r="U536" s="8" t="s">
        <v>5590</v>
      </c>
      <c r="V536" s="10" t="s">
        <v>5590</v>
      </c>
      <c r="X536" s="8" t="s">
        <v>5590</v>
      </c>
      <c r="Y536" s="7">
        <v>-389.22</v>
      </c>
      <c r="Z536" s="10" t="s">
        <v>5590</v>
      </c>
      <c r="AB536" s="8" t="s">
        <v>5590</v>
      </c>
      <c r="AC536" t="s">
        <v>5590</v>
      </c>
      <c r="AD536" t="s">
        <v>5590</v>
      </c>
      <c r="AE536" s="10" t="s">
        <v>5590</v>
      </c>
      <c r="AG536" s="8" t="s">
        <v>5590</v>
      </c>
      <c r="AH536" t="s">
        <v>5590</v>
      </c>
      <c r="AI536" s="10" t="s">
        <v>5590</v>
      </c>
      <c r="AK536" s="8" t="s">
        <v>5590</v>
      </c>
      <c r="AL536" t="s">
        <v>5590</v>
      </c>
      <c r="AM536" t="s">
        <v>5590</v>
      </c>
      <c r="AN536" t="s">
        <v>5590</v>
      </c>
      <c r="AO536" t="s">
        <v>5590</v>
      </c>
      <c r="AP536" t="s">
        <v>5590</v>
      </c>
      <c r="AQ536" t="s">
        <v>5590</v>
      </c>
      <c r="AR536" s="10" t="s">
        <v>5590</v>
      </c>
    </row>
    <row r="537" spans="1:44" ht="16" x14ac:dyDescent="0.2">
      <c r="A537" s="2">
        <v>45331.041666666657</v>
      </c>
      <c r="B537" t="s">
        <v>3589</v>
      </c>
      <c r="C537" s="7">
        <v>777.41</v>
      </c>
      <c r="D537" t="s">
        <v>104</v>
      </c>
      <c r="E537">
        <v>940</v>
      </c>
      <c r="F537">
        <v>1705</v>
      </c>
      <c r="G537">
        <v>2879</v>
      </c>
      <c r="I537" t="s">
        <v>3591</v>
      </c>
      <c r="J537" t="s">
        <v>3593</v>
      </c>
      <c r="K537" t="s">
        <v>3591</v>
      </c>
      <c r="L537" t="s">
        <v>52</v>
      </c>
      <c r="M537" t="s">
        <v>53</v>
      </c>
      <c r="O537" t="s">
        <v>52</v>
      </c>
      <c r="P537" t="s">
        <v>203</v>
      </c>
      <c r="R537" t="s">
        <v>66</v>
      </c>
      <c r="S537" t="s">
        <v>5614</v>
      </c>
      <c r="U537" s="8" t="s">
        <v>5590</v>
      </c>
      <c r="V537" s="10" t="s">
        <v>5590</v>
      </c>
      <c r="X537" s="8" t="s">
        <v>5590</v>
      </c>
      <c r="Y537" s="7">
        <v>-777.41</v>
      </c>
      <c r="Z537" s="10" t="s">
        <v>5590</v>
      </c>
      <c r="AB537" s="8" t="s">
        <v>5590</v>
      </c>
      <c r="AC537" t="s">
        <v>5590</v>
      </c>
      <c r="AD537" t="s">
        <v>5590</v>
      </c>
      <c r="AE537" s="10" t="s">
        <v>5590</v>
      </c>
      <c r="AG537" s="8" t="s">
        <v>5590</v>
      </c>
      <c r="AH537" t="s">
        <v>5590</v>
      </c>
      <c r="AI537" s="10" t="s">
        <v>5590</v>
      </c>
      <c r="AK537" s="8" t="s">
        <v>5590</v>
      </c>
      <c r="AL537" t="s">
        <v>5590</v>
      </c>
      <c r="AM537" t="s">
        <v>5590</v>
      </c>
      <c r="AN537" t="s">
        <v>5590</v>
      </c>
      <c r="AO537" t="s">
        <v>5590</v>
      </c>
      <c r="AP537" t="s">
        <v>5590</v>
      </c>
      <c r="AQ537" t="s">
        <v>5590</v>
      </c>
      <c r="AR537" s="10" t="s">
        <v>5590</v>
      </c>
    </row>
    <row r="538" spans="1:44" ht="16" x14ac:dyDescent="0.2">
      <c r="A538" s="2">
        <v>45349.041666666657</v>
      </c>
      <c r="B538" t="s">
        <v>256</v>
      </c>
      <c r="C538" s="7">
        <v>2922.63</v>
      </c>
      <c r="D538" t="s">
        <v>48</v>
      </c>
      <c r="E538">
        <v>1705</v>
      </c>
      <c r="F538">
        <v>940</v>
      </c>
      <c r="G538">
        <v>2912</v>
      </c>
      <c r="I538" t="s">
        <v>3638</v>
      </c>
      <c r="J538" t="s">
        <v>3639</v>
      </c>
      <c r="K538" t="s">
        <v>3638</v>
      </c>
      <c r="L538" t="s">
        <v>52</v>
      </c>
      <c r="M538" t="s">
        <v>203</v>
      </c>
      <c r="O538" t="s">
        <v>52</v>
      </c>
      <c r="P538" t="s">
        <v>53</v>
      </c>
      <c r="R538" t="s">
        <v>66</v>
      </c>
      <c r="S538" t="s">
        <v>5614</v>
      </c>
      <c r="U538" s="8" t="s">
        <v>5590</v>
      </c>
      <c r="V538" s="10" t="s">
        <v>5590</v>
      </c>
      <c r="X538" s="8" t="s">
        <v>5590</v>
      </c>
      <c r="Y538" s="7">
        <v>2922.63</v>
      </c>
      <c r="Z538" s="10" t="s">
        <v>5590</v>
      </c>
      <c r="AB538" s="8" t="s">
        <v>5590</v>
      </c>
      <c r="AC538" t="s">
        <v>5590</v>
      </c>
      <c r="AD538" t="s">
        <v>5590</v>
      </c>
      <c r="AE538" s="10" t="s">
        <v>5590</v>
      </c>
      <c r="AG538" s="8" t="s">
        <v>5590</v>
      </c>
      <c r="AH538" t="s">
        <v>5590</v>
      </c>
      <c r="AI538" s="10" t="s">
        <v>5590</v>
      </c>
      <c r="AK538" s="8" t="s">
        <v>5590</v>
      </c>
      <c r="AL538" t="s">
        <v>5590</v>
      </c>
      <c r="AM538" t="s">
        <v>5590</v>
      </c>
      <c r="AN538" t="s">
        <v>5590</v>
      </c>
      <c r="AO538" t="s">
        <v>5590</v>
      </c>
      <c r="AP538" t="s">
        <v>5590</v>
      </c>
      <c r="AQ538" t="s">
        <v>5590</v>
      </c>
      <c r="AR538" s="10" t="s">
        <v>5590</v>
      </c>
    </row>
    <row r="539" spans="1:44" ht="16" x14ac:dyDescent="0.2">
      <c r="A539" s="2">
        <v>45349.041666666657</v>
      </c>
      <c r="B539" t="s">
        <v>582</v>
      </c>
      <c r="C539" s="7">
        <v>944.63</v>
      </c>
      <c r="D539" t="s">
        <v>48</v>
      </c>
      <c r="E539">
        <v>1705</v>
      </c>
      <c r="F539">
        <v>940</v>
      </c>
      <c r="G539">
        <v>2911</v>
      </c>
      <c r="I539" t="s">
        <v>3641</v>
      </c>
      <c r="J539" t="s">
        <v>3642</v>
      </c>
      <c r="K539" t="s">
        <v>3641</v>
      </c>
      <c r="L539" t="s">
        <v>52</v>
      </c>
      <c r="M539" t="s">
        <v>203</v>
      </c>
      <c r="O539" t="s">
        <v>52</v>
      </c>
      <c r="P539" t="s">
        <v>53</v>
      </c>
      <c r="R539" t="s">
        <v>66</v>
      </c>
      <c r="S539" t="s">
        <v>5614</v>
      </c>
      <c r="U539" s="8" t="s">
        <v>5590</v>
      </c>
      <c r="V539" s="10" t="s">
        <v>5590</v>
      </c>
      <c r="X539" s="8" t="s">
        <v>5590</v>
      </c>
      <c r="Y539" s="7">
        <v>944.63</v>
      </c>
      <c r="Z539" s="10" t="s">
        <v>5590</v>
      </c>
      <c r="AB539" s="8" t="s">
        <v>5590</v>
      </c>
      <c r="AC539" t="s">
        <v>5590</v>
      </c>
      <c r="AD539" t="s">
        <v>5590</v>
      </c>
      <c r="AE539" s="10" t="s">
        <v>5590</v>
      </c>
      <c r="AG539" s="8" t="s">
        <v>5590</v>
      </c>
      <c r="AH539" t="s">
        <v>5590</v>
      </c>
      <c r="AI539" s="10" t="s">
        <v>5590</v>
      </c>
      <c r="AK539" s="8" t="s">
        <v>5590</v>
      </c>
      <c r="AL539" t="s">
        <v>5590</v>
      </c>
      <c r="AM539" t="s">
        <v>5590</v>
      </c>
      <c r="AN539" t="s">
        <v>5590</v>
      </c>
      <c r="AO539" t="s">
        <v>5590</v>
      </c>
      <c r="AP539" t="s">
        <v>5590</v>
      </c>
      <c r="AQ539" t="s">
        <v>5590</v>
      </c>
      <c r="AR539" s="10" t="s">
        <v>5590</v>
      </c>
    </row>
    <row r="540" spans="1:44" ht="16" x14ac:dyDescent="0.2">
      <c r="A540" s="2">
        <v>45351</v>
      </c>
      <c r="B540" t="s">
        <v>1943</v>
      </c>
      <c r="C540" s="7">
        <v>679.01</v>
      </c>
      <c r="D540" t="s">
        <v>104</v>
      </c>
      <c r="E540">
        <v>1730</v>
      </c>
      <c r="F540">
        <v>1700</v>
      </c>
      <c r="G540">
        <v>3451</v>
      </c>
      <c r="J540" t="s">
        <v>5588</v>
      </c>
      <c r="L540" t="s">
        <v>52</v>
      </c>
      <c r="M540" t="s">
        <v>203</v>
      </c>
      <c r="O540" t="s">
        <v>52</v>
      </c>
      <c r="P540" t="s">
        <v>203</v>
      </c>
      <c r="R540" t="s">
        <v>66</v>
      </c>
      <c r="S540" t="s">
        <v>5614</v>
      </c>
      <c r="U540" s="8" t="s">
        <v>5590</v>
      </c>
      <c r="V540" s="9">
        <v>679.01</v>
      </c>
      <c r="X540" s="11">
        <v>-679.01</v>
      </c>
      <c r="Y540" t="s">
        <v>5590</v>
      </c>
      <c r="Z540" s="10" t="s">
        <v>5590</v>
      </c>
      <c r="AB540" s="8" t="s">
        <v>5590</v>
      </c>
      <c r="AC540" t="s">
        <v>5590</v>
      </c>
      <c r="AD540" t="s">
        <v>5590</v>
      </c>
      <c r="AE540" s="10" t="s">
        <v>5590</v>
      </c>
      <c r="AG540" s="8" t="s">
        <v>5590</v>
      </c>
      <c r="AH540" t="s">
        <v>5590</v>
      </c>
      <c r="AI540" s="10" t="s">
        <v>5590</v>
      </c>
      <c r="AK540" s="8" t="s">
        <v>5590</v>
      </c>
      <c r="AL540" t="s">
        <v>5590</v>
      </c>
      <c r="AM540" t="s">
        <v>5590</v>
      </c>
      <c r="AN540" t="s">
        <v>5590</v>
      </c>
      <c r="AO540" t="s">
        <v>5590</v>
      </c>
      <c r="AP540" t="s">
        <v>5590</v>
      </c>
      <c r="AQ540" t="s">
        <v>5590</v>
      </c>
      <c r="AR540" s="10" t="s">
        <v>5590</v>
      </c>
    </row>
    <row r="541" spans="1:44" ht="16" x14ac:dyDescent="0.2">
      <c r="A541" s="2">
        <v>45351</v>
      </c>
      <c r="B541" t="s">
        <v>370</v>
      </c>
      <c r="C541" s="7">
        <v>2172.04</v>
      </c>
      <c r="D541" t="s">
        <v>104</v>
      </c>
      <c r="E541">
        <v>1730</v>
      </c>
      <c r="F541">
        <v>1705</v>
      </c>
      <c r="G541">
        <v>3452</v>
      </c>
      <c r="J541" t="s">
        <v>5588</v>
      </c>
      <c r="L541" t="s">
        <v>52</v>
      </c>
      <c r="M541" t="s">
        <v>203</v>
      </c>
      <c r="O541" t="s">
        <v>52</v>
      </c>
      <c r="P541" t="s">
        <v>203</v>
      </c>
      <c r="R541" t="s">
        <v>66</v>
      </c>
      <c r="S541" t="s">
        <v>5614</v>
      </c>
      <c r="U541" s="8" t="s">
        <v>5590</v>
      </c>
      <c r="V541" s="9">
        <v>2172.04</v>
      </c>
      <c r="X541" s="8" t="s">
        <v>5590</v>
      </c>
      <c r="Y541" s="7">
        <v>-2172.04</v>
      </c>
      <c r="Z541" s="10" t="s">
        <v>5590</v>
      </c>
      <c r="AB541" s="8" t="s">
        <v>5590</v>
      </c>
      <c r="AC541" t="s">
        <v>5590</v>
      </c>
      <c r="AD541" t="s">
        <v>5590</v>
      </c>
      <c r="AE541" s="10" t="s">
        <v>5590</v>
      </c>
      <c r="AG541" s="8" t="s">
        <v>5590</v>
      </c>
      <c r="AH541" t="s">
        <v>5590</v>
      </c>
      <c r="AI541" s="10" t="s">
        <v>5590</v>
      </c>
      <c r="AK541" s="8" t="s">
        <v>5590</v>
      </c>
      <c r="AL541" t="s">
        <v>5590</v>
      </c>
      <c r="AM541" t="s">
        <v>5590</v>
      </c>
      <c r="AN541" t="s">
        <v>5590</v>
      </c>
      <c r="AO541" t="s">
        <v>5590</v>
      </c>
      <c r="AP541" t="s">
        <v>5590</v>
      </c>
      <c r="AQ541" t="s">
        <v>5590</v>
      </c>
      <c r="AR541" s="10" t="s">
        <v>5590</v>
      </c>
    </row>
    <row r="542" spans="1:44" ht="16" x14ac:dyDescent="0.2">
      <c r="A542" s="2">
        <v>45351</v>
      </c>
      <c r="B542" t="s">
        <v>370</v>
      </c>
      <c r="C542" s="7">
        <v>1306</v>
      </c>
      <c r="D542" t="s">
        <v>104</v>
      </c>
      <c r="E542">
        <v>1730</v>
      </c>
      <c r="F542">
        <v>1705</v>
      </c>
      <c r="G542">
        <v>3453</v>
      </c>
      <c r="J542" t="s">
        <v>5588</v>
      </c>
      <c r="L542" t="s">
        <v>52</v>
      </c>
      <c r="M542" t="s">
        <v>203</v>
      </c>
      <c r="O542" t="s">
        <v>52</v>
      </c>
      <c r="P542" t="s">
        <v>203</v>
      </c>
      <c r="R542" t="s">
        <v>66</v>
      </c>
      <c r="S542" t="s">
        <v>5614</v>
      </c>
      <c r="U542" s="8" t="s">
        <v>5590</v>
      </c>
      <c r="V542" s="9">
        <v>1306</v>
      </c>
      <c r="X542" s="8" t="s">
        <v>5590</v>
      </c>
      <c r="Y542" s="7">
        <v>-1306</v>
      </c>
      <c r="Z542" s="10" t="s">
        <v>5590</v>
      </c>
      <c r="AB542" s="8" t="s">
        <v>5590</v>
      </c>
      <c r="AC542" t="s">
        <v>5590</v>
      </c>
      <c r="AD542" t="s">
        <v>5590</v>
      </c>
      <c r="AE542" s="10" t="s">
        <v>5590</v>
      </c>
      <c r="AG542" s="8" t="s">
        <v>5590</v>
      </c>
      <c r="AH542" t="s">
        <v>5590</v>
      </c>
      <c r="AI542" s="10" t="s">
        <v>5590</v>
      </c>
      <c r="AK542" s="8" t="s">
        <v>5590</v>
      </c>
      <c r="AL542" t="s">
        <v>5590</v>
      </c>
      <c r="AM542" t="s">
        <v>5590</v>
      </c>
      <c r="AN542" t="s">
        <v>5590</v>
      </c>
      <c r="AO542" t="s">
        <v>5590</v>
      </c>
      <c r="AP542" t="s">
        <v>5590</v>
      </c>
      <c r="AQ542" t="s">
        <v>5590</v>
      </c>
      <c r="AR542" s="10" t="s">
        <v>5590</v>
      </c>
    </row>
    <row r="543" spans="1:44" ht="16" x14ac:dyDescent="0.2">
      <c r="A543" s="2">
        <v>45351</v>
      </c>
      <c r="B543" t="s">
        <v>202</v>
      </c>
      <c r="C543" s="7">
        <v>3529.67</v>
      </c>
      <c r="D543" t="s">
        <v>104</v>
      </c>
      <c r="E543">
        <v>1730</v>
      </c>
      <c r="F543">
        <v>1712</v>
      </c>
      <c r="G543">
        <v>3455</v>
      </c>
      <c r="J543" t="s">
        <v>5588</v>
      </c>
      <c r="L543" t="s">
        <v>52</v>
      </c>
      <c r="M543" t="s">
        <v>203</v>
      </c>
      <c r="O543" t="s">
        <v>52</v>
      </c>
      <c r="P543" t="s">
        <v>203</v>
      </c>
      <c r="R543" t="s">
        <v>66</v>
      </c>
      <c r="S543" t="s">
        <v>5614</v>
      </c>
      <c r="U543" s="8" t="s">
        <v>5590</v>
      </c>
      <c r="V543" s="9">
        <v>3529.67</v>
      </c>
      <c r="X543" s="8" t="s">
        <v>5590</v>
      </c>
      <c r="Y543" t="s">
        <v>5590</v>
      </c>
      <c r="Z543" s="9">
        <v>-3529.67</v>
      </c>
      <c r="AB543" s="8" t="s">
        <v>5590</v>
      </c>
      <c r="AC543" t="s">
        <v>5590</v>
      </c>
      <c r="AD543" t="s">
        <v>5590</v>
      </c>
      <c r="AE543" s="10" t="s">
        <v>5590</v>
      </c>
      <c r="AG543" s="8" t="s">
        <v>5590</v>
      </c>
      <c r="AH543" t="s">
        <v>5590</v>
      </c>
      <c r="AI543" s="10" t="s">
        <v>5590</v>
      </c>
      <c r="AK543" s="8" t="s">
        <v>5590</v>
      </c>
      <c r="AL543" t="s">
        <v>5590</v>
      </c>
      <c r="AM543" t="s">
        <v>5590</v>
      </c>
      <c r="AN543" t="s">
        <v>5590</v>
      </c>
      <c r="AO543" t="s">
        <v>5590</v>
      </c>
      <c r="AP543" t="s">
        <v>5590</v>
      </c>
      <c r="AQ543" t="s">
        <v>5590</v>
      </c>
      <c r="AR543" s="10" t="s">
        <v>5590</v>
      </c>
    </row>
    <row r="544" spans="1:44" ht="16" x14ac:dyDescent="0.2">
      <c r="A544" s="2">
        <v>45351</v>
      </c>
      <c r="B544" t="s">
        <v>202</v>
      </c>
      <c r="C544" s="7">
        <v>2164.87</v>
      </c>
      <c r="D544" t="s">
        <v>104</v>
      </c>
      <c r="E544">
        <v>1730</v>
      </c>
      <c r="F544">
        <v>1712</v>
      </c>
      <c r="G544">
        <v>3456</v>
      </c>
      <c r="J544" t="s">
        <v>5588</v>
      </c>
      <c r="L544" t="s">
        <v>52</v>
      </c>
      <c r="M544" t="s">
        <v>203</v>
      </c>
      <c r="O544" t="s">
        <v>52</v>
      </c>
      <c r="P544" t="s">
        <v>203</v>
      </c>
      <c r="R544" t="s">
        <v>66</v>
      </c>
      <c r="S544" t="s">
        <v>5614</v>
      </c>
      <c r="U544" s="8" t="s">
        <v>5590</v>
      </c>
      <c r="V544" s="9">
        <v>2164.87</v>
      </c>
      <c r="X544" s="8" t="s">
        <v>5590</v>
      </c>
      <c r="Y544" t="s">
        <v>5590</v>
      </c>
      <c r="Z544" s="9">
        <v>-2164.87</v>
      </c>
      <c r="AB544" s="8" t="s">
        <v>5590</v>
      </c>
      <c r="AC544" t="s">
        <v>5590</v>
      </c>
      <c r="AD544" t="s">
        <v>5590</v>
      </c>
      <c r="AE544" s="10" t="s">
        <v>5590</v>
      </c>
      <c r="AG544" s="8" t="s">
        <v>5590</v>
      </c>
      <c r="AH544" t="s">
        <v>5590</v>
      </c>
      <c r="AI544" s="10" t="s">
        <v>5590</v>
      </c>
      <c r="AK544" s="8" t="s">
        <v>5590</v>
      </c>
      <c r="AL544" t="s">
        <v>5590</v>
      </c>
      <c r="AM544" t="s">
        <v>5590</v>
      </c>
      <c r="AN544" t="s">
        <v>5590</v>
      </c>
      <c r="AO544" t="s">
        <v>5590</v>
      </c>
      <c r="AP544" t="s">
        <v>5590</v>
      </c>
      <c r="AQ544" t="s">
        <v>5590</v>
      </c>
      <c r="AR544" s="10" t="s">
        <v>5590</v>
      </c>
    </row>
    <row r="545" spans="1:44" ht="16" x14ac:dyDescent="0.2">
      <c r="A545" s="2">
        <v>45351</v>
      </c>
      <c r="B545" t="s">
        <v>205</v>
      </c>
      <c r="C545" s="7">
        <v>345.07</v>
      </c>
      <c r="D545" t="s">
        <v>104</v>
      </c>
      <c r="E545">
        <v>1730</v>
      </c>
      <c r="F545">
        <v>1700</v>
      </c>
      <c r="G545">
        <v>3561</v>
      </c>
      <c r="J545" t="s">
        <v>5588</v>
      </c>
      <c r="L545" t="s">
        <v>52</v>
      </c>
      <c r="M545" t="s">
        <v>203</v>
      </c>
      <c r="O545" t="s">
        <v>52</v>
      </c>
      <c r="P545" t="s">
        <v>203</v>
      </c>
      <c r="R545" t="s">
        <v>66</v>
      </c>
      <c r="S545" t="s">
        <v>5614</v>
      </c>
      <c r="U545" s="8" t="s">
        <v>5590</v>
      </c>
      <c r="V545" s="9">
        <v>345.07</v>
      </c>
      <c r="X545" s="11">
        <v>-345.07</v>
      </c>
      <c r="Y545" t="s">
        <v>5590</v>
      </c>
      <c r="Z545" s="10" t="s">
        <v>5590</v>
      </c>
      <c r="AB545" s="8" t="s">
        <v>5590</v>
      </c>
      <c r="AC545" t="s">
        <v>5590</v>
      </c>
      <c r="AD545" t="s">
        <v>5590</v>
      </c>
      <c r="AE545" s="10" t="s">
        <v>5590</v>
      </c>
      <c r="AG545" s="8" t="s">
        <v>5590</v>
      </c>
      <c r="AH545" t="s">
        <v>5590</v>
      </c>
      <c r="AI545" s="10" t="s">
        <v>5590</v>
      </c>
      <c r="AK545" s="8" t="s">
        <v>5590</v>
      </c>
      <c r="AL545" t="s">
        <v>5590</v>
      </c>
      <c r="AM545" t="s">
        <v>5590</v>
      </c>
      <c r="AN545" t="s">
        <v>5590</v>
      </c>
      <c r="AO545" t="s">
        <v>5590</v>
      </c>
      <c r="AP545" t="s">
        <v>5590</v>
      </c>
      <c r="AQ545" t="s">
        <v>5590</v>
      </c>
      <c r="AR545" s="10" t="s">
        <v>5590</v>
      </c>
    </row>
    <row r="546" spans="1:44" ht="16" x14ac:dyDescent="0.2">
      <c r="A546" s="2">
        <v>45351</v>
      </c>
      <c r="B546" t="s">
        <v>206</v>
      </c>
      <c r="C546" s="7">
        <v>2957.87</v>
      </c>
      <c r="D546" t="s">
        <v>104</v>
      </c>
      <c r="E546">
        <v>2551</v>
      </c>
      <c r="F546">
        <v>1730</v>
      </c>
      <c r="G546">
        <v>3448</v>
      </c>
      <c r="H546" t="s">
        <v>1934</v>
      </c>
      <c r="J546" t="s">
        <v>5588</v>
      </c>
      <c r="L546" t="s">
        <v>49</v>
      </c>
      <c r="M546" t="s">
        <v>50</v>
      </c>
      <c r="N546" t="s">
        <v>51</v>
      </c>
      <c r="O546" t="s">
        <v>52</v>
      </c>
      <c r="P546" t="s">
        <v>203</v>
      </c>
      <c r="R546" t="s">
        <v>66</v>
      </c>
      <c r="S546" t="s">
        <v>5614</v>
      </c>
      <c r="U546" s="8" t="s">
        <v>5590</v>
      </c>
      <c r="V546" s="9">
        <v>-2957.87</v>
      </c>
      <c r="X546" s="8" t="s">
        <v>5590</v>
      </c>
      <c r="Y546" t="s">
        <v>5590</v>
      </c>
      <c r="Z546" s="10" t="s">
        <v>5590</v>
      </c>
      <c r="AB546" s="8" t="s">
        <v>5590</v>
      </c>
      <c r="AC546" s="7">
        <v>2957.87</v>
      </c>
      <c r="AD546" t="s">
        <v>5590</v>
      </c>
      <c r="AE546" s="10" t="s">
        <v>5590</v>
      </c>
      <c r="AG546" s="8" t="s">
        <v>5590</v>
      </c>
      <c r="AH546" t="s">
        <v>5590</v>
      </c>
      <c r="AI546" s="10" t="s">
        <v>5590</v>
      </c>
      <c r="AK546" s="8" t="s">
        <v>5590</v>
      </c>
      <c r="AL546" t="s">
        <v>5590</v>
      </c>
      <c r="AM546" t="s">
        <v>5590</v>
      </c>
      <c r="AN546" t="s">
        <v>5590</v>
      </c>
      <c r="AO546" t="s">
        <v>5590</v>
      </c>
      <c r="AP546" s="7">
        <v>2957.87</v>
      </c>
      <c r="AQ546" t="s">
        <v>5590</v>
      </c>
      <c r="AR546" s="10" t="s">
        <v>5590</v>
      </c>
    </row>
    <row r="547" spans="1:44" ht="16" x14ac:dyDescent="0.2">
      <c r="A547" s="2">
        <v>45351</v>
      </c>
      <c r="B547" t="s">
        <v>206</v>
      </c>
      <c r="C547" s="7">
        <v>2268.59</v>
      </c>
      <c r="D547" t="s">
        <v>104</v>
      </c>
      <c r="E547">
        <v>2551</v>
      </c>
      <c r="F547">
        <v>1730</v>
      </c>
      <c r="G547">
        <v>3449</v>
      </c>
      <c r="H547" t="s">
        <v>1935</v>
      </c>
      <c r="J547" t="s">
        <v>5588</v>
      </c>
      <c r="L547" t="s">
        <v>49</v>
      </c>
      <c r="M547" t="s">
        <v>50</v>
      </c>
      <c r="N547" t="s">
        <v>51</v>
      </c>
      <c r="O547" t="s">
        <v>52</v>
      </c>
      <c r="P547" t="s">
        <v>203</v>
      </c>
      <c r="R547" t="s">
        <v>66</v>
      </c>
      <c r="S547" t="s">
        <v>5614</v>
      </c>
      <c r="U547" s="8" t="s">
        <v>5590</v>
      </c>
      <c r="V547" s="9">
        <v>-2268.59</v>
      </c>
      <c r="X547" s="8" t="s">
        <v>5590</v>
      </c>
      <c r="Y547" t="s">
        <v>5590</v>
      </c>
      <c r="Z547" s="10" t="s">
        <v>5590</v>
      </c>
      <c r="AB547" s="8" t="s">
        <v>5590</v>
      </c>
      <c r="AC547" s="7">
        <v>2268.59</v>
      </c>
      <c r="AD547" t="s">
        <v>5590</v>
      </c>
      <c r="AE547" s="10" t="s">
        <v>5590</v>
      </c>
      <c r="AG547" s="8" t="s">
        <v>5590</v>
      </c>
      <c r="AH547" t="s">
        <v>5590</v>
      </c>
      <c r="AI547" s="10" t="s">
        <v>5590</v>
      </c>
      <c r="AK547" s="8" t="s">
        <v>5590</v>
      </c>
      <c r="AL547" t="s">
        <v>5590</v>
      </c>
      <c r="AM547" t="s">
        <v>5590</v>
      </c>
      <c r="AN547" t="s">
        <v>5590</v>
      </c>
      <c r="AO547" t="s">
        <v>5590</v>
      </c>
      <c r="AP547" s="7">
        <v>2268.59</v>
      </c>
      <c r="AQ547" t="s">
        <v>5590</v>
      </c>
      <c r="AR547" s="10" t="s">
        <v>5590</v>
      </c>
    </row>
    <row r="548" spans="1:44" ht="16" x14ac:dyDescent="0.2">
      <c r="A548" s="2">
        <v>45351</v>
      </c>
      <c r="B548" t="s">
        <v>206</v>
      </c>
      <c r="C548" s="7">
        <v>2988.56</v>
      </c>
      <c r="D548" t="s">
        <v>104</v>
      </c>
      <c r="E548">
        <v>2551</v>
      </c>
      <c r="F548">
        <v>1730</v>
      </c>
      <c r="G548">
        <v>3625</v>
      </c>
      <c r="H548" t="s">
        <v>1936</v>
      </c>
      <c r="J548" t="s">
        <v>5588</v>
      </c>
      <c r="L548" t="s">
        <v>49</v>
      </c>
      <c r="M548" t="s">
        <v>50</v>
      </c>
      <c r="N548" t="s">
        <v>51</v>
      </c>
      <c r="O548" t="s">
        <v>52</v>
      </c>
      <c r="P548" t="s">
        <v>203</v>
      </c>
      <c r="R548" t="s">
        <v>66</v>
      </c>
      <c r="S548" t="s">
        <v>5614</v>
      </c>
      <c r="U548" s="8" t="s">
        <v>5590</v>
      </c>
      <c r="V548" s="9">
        <v>-2988.56</v>
      </c>
      <c r="X548" s="8" t="s">
        <v>5590</v>
      </c>
      <c r="Y548" t="s">
        <v>5590</v>
      </c>
      <c r="Z548" s="10" t="s">
        <v>5590</v>
      </c>
      <c r="AB548" s="8" t="s">
        <v>5590</v>
      </c>
      <c r="AC548" s="7">
        <v>2988.56</v>
      </c>
      <c r="AD548" t="s">
        <v>5590</v>
      </c>
      <c r="AE548" s="10" t="s">
        <v>5590</v>
      </c>
      <c r="AG548" s="8" t="s">
        <v>5590</v>
      </c>
      <c r="AH548" t="s">
        <v>5590</v>
      </c>
      <c r="AI548" s="10" t="s">
        <v>5590</v>
      </c>
      <c r="AK548" s="8" t="s">
        <v>5590</v>
      </c>
      <c r="AL548" t="s">
        <v>5590</v>
      </c>
      <c r="AM548" t="s">
        <v>5590</v>
      </c>
      <c r="AN548" t="s">
        <v>5590</v>
      </c>
      <c r="AO548" t="s">
        <v>5590</v>
      </c>
      <c r="AP548" s="7">
        <v>2988.56</v>
      </c>
      <c r="AQ548" t="s">
        <v>5590</v>
      </c>
      <c r="AR548" s="10" t="s">
        <v>5590</v>
      </c>
    </row>
    <row r="549" spans="1:44" ht="16" x14ac:dyDescent="0.2">
      <c r="A549" s="2">
        <v>45351</v>
      </c>
      <c r="B549" t="s">
        <v>3644</v>
      </c>
      <c r="C549" s="7">
        <v>143</v>
      </c>
      <c r="D549" t="s">
        <v>104</v>
      </c>
      <c r="E549">
        <v>2551</v>
      </c>
      <c r="F549">
        <v>1730</v>
      </c>
      <c r="G549">
        <v>3626</v>
      </c>
      <c r="H549" t="s">
        <v>1936</v>
      </c>
      <c r="J549" t="s">
        <v>5588</v>
      </c>
      <c r="L549" t="s">
        <v>49</v>
      </c>
      <c r="M549" t="s">
        <v>50</v>
      </c>
      <c r="N549" t="s">
        <v>51</v>
      </c>
      <c r="O549" t="s">
        <v>52</v>
      </c>
      <c r="P549" t="s">
        <v>203</v>
      </c>
      <c r="R549" t="s">
        <v>66</v>
      </c>
      <c r="S549" t="s">
        <v>5614</v>
      </c>
      <c r="U549" s="8" t="s">
        <v>5590</v>
      </c>
      <c r="V549" s="9">
        <v>-143</v>
      </c>
      <c r="X549" s="8" t="s">
        <v>5590</v>
      </c>
      <c r="Y549" t="s">
        <v>5590</v>
      </c>
      <c r="Z549" s="10" t="s">
        <v>5590</v>
      </c>
      <c r="AB549" s="8" t="s">
        <v>5590</v>
      </c>
      <c r="AC549" s="7">
        <v>143</v>
      </c>
      <c r="AD549" t="s">
        <v>5590</v>
      </c>
      <c r="AE549" s="10" t="s">
        <v>5590</v>
      </c>
      <c r="AG549" s="8" t="s">
        <v>5590</v>
      </c>
      <c r="AH549" t="s">
        <v>5590</v>
      </c>
      <c r="AI549" s="10" t="s">
        <v>5590</v>
      </c>
      <c r="AK549" s="8" t="s">
        <v>5590</v>
      </c>
      <c r="AL549" t="s">
        <v>5590</v>
      </c>
      <c r="AM549" t="s">
        <v>5590</v>
      </c>
      <c r="AN549" t="s">
        <v>5590</v>
      </c>
      <c r="AO549" t="s">
        <v>5590</v>
      </c>
      <c r="AP549" s="7">
        <v>143</v>
      </c>
      <c r="AQ549" t="s">
        <v>5590</v>
      </c>
      <c r="AR549" s="10" t="s">
        <v>5590</v>
      </c>
    </row>
    <row r="550" spans="1:44" ht="16" x14ac:dyDescent="0.2">
      <c r="A550" s="2">
        <v>45351</v>
      </c>
      <c r="B550" t="s">
        <v>3643</v>
      </c>
      <c r="C550" s="7">
        <v>684.38</v>
      </c>
      <c r="D550" t="s">
        <v>104</v>
      </c>
      <c r="E550">
        <v>2555</v>
      </c>
      <c r="F550">
        <v>1730</v>
      </c>
      <c r="G550">
        <v>3622</v>
      </c>
      <c r="H550" t="s">
        <v>1936</v>
      </c>
      <c r="J550" t="s">
        <v>5588</v>
      </c>
      <c r="L550" t="s">
        <v>49</v>
      </c>
      <c r="M550" t="s">
        <v>50</v>
      </c>
      <c r="N550" t="s">
        <v>51</v>
      </c>
      <c r="O550" t="s">
        <v>52</v>
      </c>
      <c r="P550" t="s">
        <v>203</v>
      </c>
      <c r="R550" t="s">
        <v>66</v>
      </c>
      <c r="S550" t="s">
        <v>5614</v>
      </c>
      <c r="U550" s="8" t="s">
        <v>5590</v>
      </c>
      <c r="V550" s="9">
        <v>-684.38</v>
      </c>
      <c r="X550" s="8" t="s">
        <v>5590</v>
      </c>
      <c r="Y550" t="s">
        <v>5590</v>
      </c>
      <c r="Z550" s="10" t="s">
        <v>5590</v>
      </c>
      <c r="AB550" s="8" t="s">
        <v>5590</v>
      </c>
      <c r="AC550" t="s">
        <v>5590</v>
      </c>
      <c r="AD550" s="7">
        <v>684.38</v>
      </c>
      <c r="AE550" s="10" t="s">
        <v>5590</v>
      </c>
      <c r="AG550" s="8" t="s">
        <v>5590</v>
      </c>
      <c r="AH550" t="s">
        <v>5590</v>
      </c>
      <c r="AI550" s="10" t="s">
        <v>5590</v>
      </c>
      <c r="AK550" s="8" t="s">
        <v>5590</v>
      </c>
      <c r="AL550" t="s">
        <v>5590</v>
      </c>
      <c r="AM550" t="s">
        <v>5590</v>
      </c>
      <c r="AN550" t="s">
        <v>5590</v>
      </c>
      <c r="AO550" t="s">
        <v>5590</v>
      </c>
      <c r="AP550" s="7">
        <v>684.38</v>
      </c>
      <c r="AQ550" t="s">
        <v>5590</v>
      </c>
      <c r="AR550" s="10" t="s">
        <v>5590</v>
      </c>
    </row>
    <row r="551" spans="1:44" ht="16" x14ac:dyDescent="0.2">
      <c r="A551" s="2">
        <v>45351</v>
      </c>
      <c r="B551" t="s">
        <v>204</v>
      </c>
      <c r="C551" s="7">
        <v>652.15</v>
      </c>
      <c r="D551" t="s">
        <v>104</v>
      </c>
      <c r="E551">
        <v>2555</v>
      </c>
      <c r="F551">
        <v>1730</v>
      </c>
      <c r="G551">
        <v>3623</v>
      </c>
      <c r="H551" t="s">
        <v>1934</v>
      </c>
      <c r="J551" t="s">
        <v>5588</v>
      </c>
      <c r="L551" t="s">
        <v>49</v>
      </c>
      <c r="M551" t="s">
        <v>50</v>
      </c>
      <c r="N551" t="s">
        <v>51</v>
      </c>
      <c r="O551" t="s">
        <v>52</v>
      </c>
      <c r="P551" t="s">
        <v>203</v>
      </c>
      <c r="R551" t="s">
        <v>66</v>
      </c>
      <c r="S551" t="s">
        <v>5614</v>
      </c>
      <c r="U551" s="8" t="s">
        <v>5590</v>
      </c>
      <c r="V551" s="9">
        <v>-652.15</v>
      </c>
      <c r="X551" s="8" t="s">
        <v>5590</v>
      </c>
      <c r="Y551" t="s">
        <v>5590</v>
      </c>
      <c r="Z551" s="10" t="s">
        <v>5590</v>
      </c>
      <c r="AB551" s="8" t="s">
        <v>5590</v>
      </c>
      <c r="AC551" t="s">
        <v>5590</v>
      </c>
      <c r="AD551" s="7">
        <v>652.15</v>
      </c>
      <c r="AE551" s="10" t="s">
        <v>5590</v>
      </c>
      <c r="AG551" s="8" t="s">
        <v>5590</v>
      </c>
      <c r="AH551" t="s">
        <v>5590</v>
      </c>
      <c r="AI551" s="10" t="s">
        <v>5590</v>
      </c>
      <c r="AK551" s="8" t="s">
        <v>5590</v>
      </c>
      <c r="AL551" t="s">
        <v>5590</v>
      </c>
      <c r="AM551" t="s">
        <v>5590</v>
      </c>
      <c r="AN551" t="s">
        <v>5590</v>
      </c>
      <c r="AO551" t="s">
        <v>5590</v>
      </c>
      <c r="AP551" s="7">
        <v>652.15</v>
      </c>
      <c r="AQ551" t="s">
        <v>5590</v>
      </c>
      <c r="AR551" s="10" t="s">
        <v>5590</v>
      </c>
    </row>
    <row r="552" spans="1:44" ht="16" x14ac:dyDescent="0.2">
      <c r="A552" s="2">
        <v>45351</v>
      </c>
      <c r="B552" t="s">
        <v>3643</v>
      </c>
      <c r="C552" s="7">
        <v>502.11</v>
      </c>
      <c r="D552" t="s">
        <v>104</v>
      </c>
      <c r="E552">
        <v>2555</v>
      </c>
      <c r="F552">
        <v>1730</v>
      </c>
      <c r="G552">
        <v>3624</v>
      </c>
      <c r="H552" t="s">
        <v>1935</v>
      </c>
      <c r="J552" t="s">
        <v>5588</v>
      </c>
      <c r="L552" t="s">
        <v>49</v>
      </c>
      <c r="M552" t="s">
        <v>50</v>
      </c>
      <c r="N552" t="s">
        <v>51</v>
      </c>
      <c r="O552" t="s">
        <v>52</v>
      </c>
      <c r="P552" t="s">
        <v>203</v>
      </c>
      <c r="R552" t="s">
        <v>66</v>
      </c>
      <c r="S552" t="s">
        <v>5614</v>
      </c>
      <c r="U552" s="8" t="s">
        <v>5590</v>
      </c>
      <c r="V552" s="9">
        <v>-502.11</v>
      </c>
      <c r="X552" s="8" t="s">
        <v>5590</v>
      </c>
      <c r="Y552" t="s">
        <v>5590</v>
      </c>
      <c r="Z552" s="10" t="s">
        <v>5590</v>
      </c>
      <c r="AB552" s="8" t="s">
        <v>5590</v>
      </c>
      <c r="AC552" t="s">
        <v>5590</v>
      </c>
      <c r="AD552" s="7">
        <v>502.11</v>
      </c>
      <c r="AE552" s="10" t="s">
        <v>5590</v>
      </c>
      <c r="AG552" s="8" t="s">
        <v>5590</v>
      </c>
      <c r="AH552" t="s">
        <v>5590</v>
      </c>
      <c r="AI552" s="10" t="s">
        <v>5590</v>
      </c>
      <c r="AK552" s="8" t="s">
        <v>5590</v>
      </c>
      <c r="AL552" t="s">
        <v>5590</v>
      </c>
      <c r="AM552" t="s">
        <v>5590</v>
      </c>
      <c r="AN552" t="s">
        <v>5590</v>
      </c>
      <c r="AO552" t="s">
        <v>5590</v>
      </c>
      <c r="AP552" s="7">
        <v>502.11</v>
      </c>
      <c r="AQ552" t="s">
        <v>5590</v>
      </c>
      <c r="AR552" s="10" t="s">
        <v>5590</v>
      </c>
    </row>
    <row r="553" spans="1:44" ht="16" x14ac:dyDescent="0.2">
      <c r="A553" s="2">
        <v>45365.041666666657</v>
      </c>
      <c r="B553" t="s">
        <v>215</v>
      </c>
      <c r="C553" s="7">
        <v>1024.08</v>
      </c>
      <c r="D553" t="s">
        <v>48</v>
      </c>
      <c r="E553">
        <v>1700</v>
      </c>
      <c r="F553">
        <v>940</v>
      </c>
      <c r="G553">
        <v>2955</v>
      </c>
      <c r="I553" t="s">
        <v>3679</v>
      </c>
      <c r="J553" t="s">
        <v>3680</v>
      </c>
      <c r="K553" t="s">
        <v>3679</v>
      </c>
      <c r="L553" t="s">
        <v>52</v>
      </c>
      <c r="M553" t="s">
        <v>203</v>
      </c>
      <c r="O553" t="s">
        <v>52</v>
      </c>
      <c r="P553" t="s">
        <v>53</v>
      </c>
      <c r="R553" t="s">
        <v>66</v>
      </c>
      <c r="S553" t="s">
        <v>5614</v>
      </c>
      <c r="U553" s="8" t="s">
        <v>5590</v>
      </c>
      <c r="V553" s="10" t="s">
        <v>5590</v>
      </c>
      <c r="X553" s="11">
        <v>1024.08</v>
      </c>
      <c r="Y553" t="s">
        <v>5590</v>
      </c>
      <c r="Z553" s="10" t="s">
        <v>5590</v>
      </c>
      <c r="AB553" s="8" t="s">
        <v>5590</v>
      </c>
      <c r="AC553" t="s">
        <v>5590</v>
      </c>
      <c r="AD553" t="s">
        <v>5590</v>
      </c>
      <c r="AE553" s="10" t="s">
        <v>5590</v>
      </c>
      <c r="AG553" s="8" t="s">
        <v>5590</v>
      </c>
      <c r="AH553" t="s">
        <v>5590</v>
      </c>
      <c r="AI553" s="10" t="s">
        <v>5590</v>
      </c>
      <c r="AK553" s="8" t="s">
        <v>5590</v>
      </c>
      <c r="AL553" t="s">
        <v>5590</v>
      </c>
      <c r="AM553" t="s">
        <v>5590</v>
      </c>
      <c r="AN553" t="s">
        <v>5590</v>
      </c>
      <c r="AO553" t="s">
        <v>5590</v>
      </c>
      <c r="AP553" t="s">
        <v>5590</v>
      </c>
      <c r="AQ553" t="s">
        <v>5590</v>
      </c>
      <c r="AR553" s="10" t="s">
        <v>5590</v>
      </c>
    </row>
    <row r="554" spans="1:44" ht="16" x14ac:dyDescent="0.2">
      <c r="B554" t="s">
        <v>5591</v>
      </c>
      <c r="U554" s="11">
        <f>SUM(U536:U553)</f>
        <v>0</v>
      </c>
      <c r="V554" s="9">
        <f>SUM(V536:V553)</f>
        <v>0</v>
      </c>
      <c r="X554" s="11">
        <f>SUM(X536:X553)</f>
        <v>0</v>
      </c>
      <c r="Y554" s="12">
        <f>SUM(Y536:Y553)</f>
        <v>-777.40999999999985</v>
      </c>
      <c r="Z554" s="9">
        <f>SUM(Z536:Z553)</f>
        <v>-5694.54</v>
      </c>
      <c r="AB554" s="11">
        <f>SUM(AB536:AB553)</f>
        <v>0</v>
      </c>
      <c r="AC554" s="12">
        <f>SUM(AC536:AC553)</f>
        <v>8358.02</v>
      </c>
      <c r="AD554" s="12">
        <f>SUM(AD536:AD553)</f>
        <v>1838.6399999999999</v>
      </c>
      <c r="AE554" s="9">
        <f>SUM(AE536:AE553)</f>
        <v>0</v>
      </c>
      <c r="AG554" s="11">
        <f>SUM(AG536:AG553)</f>
        <v>0</v>
      </c>
      <c r="AH554" s="12">
        <f>SUM(AH536:AH553)</f>
        <v>0</v>
      </c>
      <c r="AI554" s="9">
        <f>SUM(AI536:AI553)</f>
        <v>0</v>
      </c>
      <c r="AK554" s="11">
        <f t="shared" ref="AK554:AR554" si="24">SUM(AK536:AK553)</f>
        <v>0</v>
      </c>
      <c r="AL554" s="12">
        <f t="shared" si="24"/>
        <v>0</v>
      </c>
      <c r="AM554" s="12">
        <f t="shared" si="24"/>
        <v>0</v>
      </c>
      <c r="AN554" s="12">
        <f t="shared" si="24"/>
        <v>0</v>
      </c>
      <c r="AO554" s="12">
        <f t="shared" si="24"/>
        <v>0</v>
      </c>
      <c r="AP554" s="12">
        <f t="shared" si="24"/>
        <v>10196.66</v>
      </c>
      <c r="AQ554" s="12">
        <f t="shared" si="24"/>
        <v>0</v>
      </c>
      <c r="AR554" s="9">
        <f t="shared" si="24"/>
        <v>0</v>
      </c>
    </row>
    <row r="555" spans="1:44" ht="16" x14ac:dyDescent="0.2">
      <c r="B555" s="3" t="s">
        <v>5592</v>
      </c>
      <c r="U555" s="13">
        <f>U554+U534</f>
        <v>0</v>
      </c>
      <c r="V555" s="14">
        <f>V554+V534</f>
        <v>-3.2542857297812589E-12</v>
      </c>
      <c r="X555" s="13">
        <f>X554+X534</f>
        <v>0</v>
      </c>
      <c r="Y555" s="15">
        <f>Y554+Y534</f>
        <v>389.22000000000207</v>
      </c>
      <c r="Z555" s="14">
        <f>Z554+Z534</f>
        <v>-5694.54</v>
      </c>
      <c r="AB555" s="8"/>
      <c r="AE555" s="10"/>
      <c r="AG555" s="8"/>
      <c r="AI555" s="10"/>
      <c r="AK555" s="8"/>
      <c r="AR555" s="10"/>
    </row>
    <row r="556" spans="1:44" x14ac:dyDescent="0.2">
      <c r="U556" s="8"/>
      <c r="V556" s="10"/>
      <c r="X556" s="8"/>
      <c r="Z556" s="10"/>
      <c r="AB556" s="8"/>
      <c r="AE556" s="10"/>
      <c r="AG556" s="8"/>
      <c r="AI556" s="10"/>
      <c r="AK556" s="8"/>
      <c r="AR556" s="10"/>
    </row>
    <row r="557" spans="1:44" ht="16" x14ac:dyDescent="0.2">
      <c r="A557" s="2">
        <v>45355.041666666657</v>
      </c>
      <c r="B557" t="s">
        <v>3656</v>
      </c>
      <c r="C557" s="7">
        <v>5694.54</v>
      </c>
      <c r="D557" t="s">
        <v>48</v>
      </c>
      <c r="E557">
        <v>1712</v>
      </c>
      <c r="F557">
        <v>940</v>
      </c>
      <c r="G557">
        <v>2924</v>
      </c>
      <c r="I557" t="s">
        <v>3657</v>
      </c>
      <c r="J557" t="s">
        <v>3658</v>
      </c>
      <c r="K557" t="s">
        <v>3657</v>
      </c>
      <c r="L557" t="s">
        <v>52</v>
      </c>
      <c r="M557" t="s">
        <v>203</v>
      </c>
      <c r="O557" t="s">
        <v>52</v>
      </c>
      <c r="P557" t="s">
        <v>53</v>
      </c>
      <c r="R557" t="s">
        <v>66</v>
      </c>
      <c r="S557" t="s">
        <v>3933</v>
      </c>
      <c r="U557" s="8" t="s">
        <v>5590</v>
      </c>
      <c r="V557" s="10" t="s">
        <v>5590</v>
      </c>
      <c r="X557" s="8" t="s">
        <v>5590</v>
      </c>
      <c r="Y557" t="s">
        <v>5590</v>
      </c>
      <c r="Z557" s="9">
        <v>5694.54</v>
      </c>
      <c r="AB557" s="8" t="s">
        <v>5590</v>
      </c>
      <c r="AC557" t="s">
        <v>5590</v>
      </c>
      <c r="AD557" t="s">
        <v>5590</v>
      </c>
      <c r="AE557" s="10" t="s">
        <v>5590</v>
      </c>
      <c r="AG557" s="8" t="s">
        <v>5590</v>
      </c>
      <c r="AH557" t="s">
        <v>5590</v>
      </c>
      <c r="AI557" s="10" t="s">
        <v>5590</v>
      </c>
      <c r="AK557" s="8" t="s">
        <v>5590</v>
      </c>
      <c r="AL557" t="s">
        <v>5590</v>
      </c>
      <c r="AM557" t="s">
        <v>5590</v>
      </c>
      <c r="AN557" t="s">
        <v>5590</v>
      </c>
      <c r="AO557" t="s">
        <v>5590</v>
      </c>
      <c r="AP557" t="s">
        <v>5590</v>
      </c>
      <c r="AQ557" t="s">
        <v>5590</v>
      </c>
      <c r="AR557" s="10" t="s">
        <v>5590</v>
      </c>
    </row>
    <row r="558" spans="1:44" ht="16" x14ac:dyDescent="0.2">
      <c r="A558" s="2">
        <v>45358.041666666657</v>
      </c>
      <c r="B558" t="s">
        <v>256</v>
      </c>
      <c r="C558" s="7">
        <v>389.22</v>
      </c>
      <c r="D558" t="s">
        <v>104</v>
      </c>
      <c r="E558">
        <v>940</v>
      </c>
      <c r="F558">
        <v>1705</v>
      </c>
      <c r="G558">
        <v>4148</v>
      </c>
      <c r="I558" t="s">
        <v>3665</v>
      </c>
      <c r="J558" t="s">
        <v>3666</v>
      </c>
      <c r="K558" t="s">
        <v>3665</v>
      </c>
      <c r="L558" t="s">
        <v>52</v>
      </c>
      <c r="M558" t="s">
        <v>53</v>
      </c>
      <c r="O558" t="s">
        <v>52</v>
      </c>
      <c r="P558" t="s">
        <v>203</v>
      </c>
      <c r="R558" t="s">
        <v>66</v>
      </c>
      <c r="S558" t="s">
        <v>3933</v>
      </c>
      <c r="U558" s="8" t="s">
        <v>5590</v>
      </c>
      <c r="V558" s="10" t="s">
        <v>5590</v>
      </c>
      <c r="X558" s="8" t="s">
        <v>5590</v>
      </c>
      <c r="Y558" s="7">
        <v>-389.22</v>
      </c>
      <c r="Z558" s="10" t="s">
        <v>5590</v>
      </c>
      <c r="AB558" s="8" t="s">
        <v>5590</v>
      </c>
      <c r="AC558" t="s">
        <v>5590</v>
      </c>
      <c r="AD558" t="s">
        <v>5590</v>
      </c>
      <c r="AE558" s="10" t="s">
        <v>5590</v>
      </c>
      <c r="AG558" s="8" t="s">
        <v>5590</v>
      </c>
      <c r="AH558" t="s">
        <v>5590</v>
      </c>
      <c r="AI558" s="10" t="s">
        <v>5590</v>
      </c>
      <c r="AK558" s="8" t="s">
        <v>5590</v>
      </c>
      <c r="AL558" t="s">
        <v>5590</v>
      </c>
      <c r="AM558" t="s">
        <v>5590</v>
      </c>
      <c r="AN558" t="s">
        <v>5590</v>
      </c>
      <c r="AO558" t="s">
        <v>5590</v>
      </c>
      <c r="AP558" t="s">
        <v>5590</v>
      </c>
      <c r="AQ558" t="s">
        <v>5590</v>
      </c>
      <c r="AR558" s="10" t="s">
        <v>5590</v>
      </c>
    </row>
    <row r="559" spans="1:44" ht="16" x14ac:dyDescent="0.2">
      <c r="A559" s="2">
        <v>45377.041666666657</v>
      </c>
      <c r="B559" t="s">
        <v>582</v>
      </c>
      <c r="C559" s="7">
        <v>944.63</v>
      </c>
      <c r="D559" t="s">
        <v>48</v>
      </c>
      <c r="E559">
        <v>1705</v>
      </c>
      <c r="F559">
        <v>940</v>
      </c>
      <c r="G559">
        <v>3036</v>
      </c>
      <c r="I559" t="s">
        <v>3728</v>
      </c>
      <c r="J559" t="s">
        <v>3729</v>
      </c>
      <c r="K559" t="s">
        <v>3728</v>
      </c>
      <c r="L559" t="s">
        <v>52</v>
      </c>
      <c r="M559" t="s">
        <v>203</v>
      </c>
      <c r="O559" t="s">
        <v>52</v>
      </c>
      <c r="P559" t="s">
        <v>53</v>
      </c>
      <c r="R559" t="s">
        <v>66</v>
      </c>
      <c r="S559" t="s">
        <v>3933</v>
      </c>
      <c r="U559" s="8" t="s">
        <v>5590</v>
      </c>
      <c r="V559" s="10" t="s">
        <v>5590</v>
      </c>
      <c r="X559" s="8" t="s">
        <v>5590</v>
      </c>
      <c r="Y559" s="7">
        <v>944.63</v>
      </c>
      <c r="Z559" s="10" t="s">
        <v>5590</v>
      </c>
      <c r="AB559" s="8" t="s">
        <v>5590</v>
      </c>
      <c r="AC559" t="s">
        <v>5590</v>
      </c>
      <c r="AD559" t="s">
        <v>5590</v>
      </c>
      <c r="AE559" s="10" t="s">
        <v>5590</v>
      </c>
      <c r="AG559" s="8" t="s">
        <v>5590</v>
      </c>
      <c r="AH559" t="s">
        <v>5590</v>
      </c>
      <c r="AI559" s="10" t="s">
        <v>5590</v>
      </c>
      <c r="AK559" s="8" t="s">
        <v>5590</v>
      </c>
      <c r="AL559" t="s">
        <v>5590</v>
      </c>
      <c r="AM559" t="s">
        <v>5590</v>
      </c>
      <c r="AN559" t="s">
        <v>5590</v>
      </c>
      <c r="AO559" t="s">
        <v>5590</v>
      </c>
      <c r="AP559" t="s">
        <v>5590</v>
      </c>
      <c r="AQ559" t="s">
        <v>5590</v>
      </c>
      <c r="AR559" s="10" t="s">
        <v>5590</v>
      </c>
    </row>
    <row r="560" spans="1:44" ht="16" x14ac:dyDescent="0.2">
      <c r="A560" s="2">
        <v>45377.041666666657</v>
      </c>
      <c r="B560" t="s">
        <v>256</v>
      </c>
      <c r="C560" s="7">
        <v>2533.41</v>
      </c>
      <c r="D560" t="s">
        <v>48</v>
      </c>
      <c r="E560">
        <v>1705</v>
      </c>
      <c r="F560">
        <v>940</v>
      </c>
      <c r="G560">
        <v>3037</v>
      </c>
      <c r="I560" t="s">
        <v>3731</v>
      </c>
      <c r="J560" t="s">
        <v>3732</v>
      </c>
      <c r="K560" t="s">
        <v>3731</v>
      </c>
      <c r="L560" t="s">
        <v>52</v>
      </c>
      <c r="M560" t="s">
        <v>203</v>
      </c>
      <c r="O560" t="s">
        <v>52</v>
      </c>
      <c r="P560" t="s">
        <v>53</v>
      </c>
      <c r="R560" t="s">
        <v>66</v>
      </c>
      <c r="S560" t="s">
        <v>3933</v>
      </c>
      <c r="U560" s="8" t="s">
        <v>5590</v>
      </c>
      <c r="V560" s="10" t="s">
        <v>5590</v>
      </c>
      <c r="X560" s="8" t="s">
        <v>5590</v>
      </c>
      <c r="Y560" s="7">
        <v>2533.41</v>
      </c>
      <c r="Z560" s="10" t="s">
        <v>5590</v>
      </c>
      <c r="AB560" s="8" t="s">
        <v>5590</v>
      </c>
      <c r="AC560" t="s">
        <v>5590</v>
      </c>
      <c r="AD560" t="s">
        <v>5590</v>
      </c>
      <c r="AE560" s="10" t="s">
        <v>5590</v>
      </c>
      <c r="AG560" s="8" t="s">
        <v>5590</v>
      </c>
      <c r="AH560" t="s">
        <v>5590</v>
      </c>
      <c r="AI560" s="10" t="s">
        <v>5590</v>
      </c>
      <c r="AK560" s="8" t="s">
        <v>5590</v>
      </c>
      <c r="AL560" t="s">
        <v>5590</v>
      </c>
      <c r="AM560" t="s">
        <v>5590</v>
      </c>
      <c r="AN560" t="s">
        <v>5590</v>
      </c>
      <c r="AO560" t="s">
        <v>5590</v>
      </c>
      <c r="AP560" t="s">
        <v>5590</v>
      </c>
      <c r="AQ560" t="s">
        <v>5590</v>
      </c>
      <c r="AR560" s="10" t="s">
        <v>5590</v>
      </c>
    </row>
    <row r="561" spans="1:44" ht="16" x14ac:dyDescent="0.2">
      <c r="A561" s="2">
        <v>45382</v>
      </c>
      <c r="B561" t="s">
        <v>205</v>
      </c>
      <c r="C561" s="7">
        <v>819.63</v>
      </c>
      <c r="D561" t="s">
        <v>104</v>
      </c>
      <c r="E561">
        <v>1730</v>
      </c>
      <c r="F561">
        <v>1700</v>
      </c>
      <c r="G561">
        <v>3457</v>
      </c>
      <c r="J561" t="s">
        <v>5588</v>
      </c>
      <c r="L561" t="s">
        <v>52</v>
      </c>
      <c r="M561" t="s">
        <v>203</v>
      </c>
      <c r="O561" t="s">
        <v>52</v>
      </c>
      <c r="P561" t="s">
        <v>203</v>
      </c>
      <c r="R561" t="s">
        <v>66</v>
      </c>
      <c r="S561" t="s">
        <v>3933</v>
      </c>
      <c r="U561" s="8" t="s">
        <v>5590</v>
      </c>
      <c r="V561" s="9">
        <v>819.63</v>
      </c>
      <c r="X561" s="11">
        <v>-819.63</v>
      </c>
      <c r="Y561" t="s">
        <v>5590</v>
      </c>
      <c r="Z561" s="10" t="s">
        <v>5590</v>
      </c>
      <c r="AB561" s="8" t="s">
        <v>5590</v>
      </c>
      <c r="AC561" t="s">
        <v>5590</v>
      </c>
      <c r="AD561" t="s">
        <v>5590</v>
      </c>
      <c r="AE561" s="10" t="s">
        <v>5590</v>
      </c>
      <c r="AG561" s="8" t="s">
        <v>5590</v>
      </c>
      <c r="AH561" t="s">
        <v>5590</v>
      </c>
      <c r="AI561" s="10" t="s">
        <v>5590</v>
      </c>
      <c r="AK561" s="8" t="s">
        <v>5590</v>
      </c>
      <c r="AL561" t="s">
        <v>5590</v>
      </c>
      <c r="AM561" t="s">
        <v>5590</v>
      </c>
      <c r="AN561" t="s">
        <v>5590</v>
      </c>
      <c r="AO561" t="s">
        <v>5590</v>
      </c>
      <c r="AP561" t="s">
        <v>5590</v>
      </c>
      <c r="AQ561" t="s">
        <v>5590</v>
      </c>
      <c r="AR561" s="10" t="s">
        <v>5590</v>
      </c>
    </row>
    <row r="562" spans="1:44" ht="16" x14ac:dyDescent="0.2">
      <c r="A562" s="2">
        <v>45382</v>
      </c>
      <c r="B562" t="s">
        <v>205</v>
      </c>
      <c r="C562" s="7">
        <v>420.36</v>
      </c>
      <c r="D562" t="s">
        <v>104</v>
      </c>
      <c r="E562">
        <v>1730</v>
      </c>
      <c r="F562">
        <v>1700</v>
      </c>
      <c r="G562">
        <v>3458</v>
      </c>
      <c r="J562" t="s">
        <v>5588</v>
      </c>
      <c r="L562" t="s">
        <v>52</v>
      </c>
      <c r="M562" t="s">
        <v>203</v>
      </c>
      <c r="O562" t="s">
        <v>52</v>
      </c>
      <c r="P562" t="s">
        <v>203</v>
      </c>
      <c r="R562" t="s">
        <v>66</v>
      </c>
      <c r="S562" t="s">
        <v>3933</v>
      </c>
      <c r="U562" s="8" t="s">
        <v>5590</v>
      </c>
      <c r="V562" s="9">
        <v>420.36</v>
      </c>
      <c r="X562" s="11">
        <v>-420.36</v>
      </c>
      <c r="Y562" t="s">
        <v>5590</v>
      </c>
      <c r="Z562" s="10" t="s">
        <v>5590</v>
      </c>
      <c r="AB562" s="8" t="s">
        <v>5590</v>
      </c>
      <c r="AC562" t="s">
        <v>5590</v>
      </c>
      <c r="AD562" t="s">
        <v>5590</v>
      </c>
      <c r="AE562" s="10" t="s">
        <v>5590</v>
      </c>
      <c r="AG562" s="8" t="s">
        <v>5590</v>
      </c>
      <c r="AH562" t="s">
        <v>5590</v>
      </c>
      <c r="AI562" s="10" t="s">
        <v>5590</v>
      </c>
      <c r="AK562" s="8" t="s">
        <v>5590</v>
      </c>
      <c r="AL562" t="s">
        <v>5590</v>
      </c>
      <c r="AM562" t="s">
        <v>5590</v>
      </c>
      <c r="AN562" t="s">
        <v>5590</v>
      </c>
      <c r="AO562" t="s">
        <v>5590</v>
      </c>
      <c r="AP562" t="s">
        <v>5590</v>
      </c>
      <c r="AQ562" t="s">
        <v>5590</v>
      </c>
      <c r="AR562" s="10" t="s">
        <v>5590</v>
      </c>
    </row>
    <row r="563" spans="1:44" ht="16" x14ac:dyDescent="0.2">
      <c r="A563" s="2">
        <v>45382</v>
      </c>
      <c r="B563" t="s">
        <v>205</v>
      </c>
      <c r="C563" s="7">
        <v>2383.16</v>
      </c>
      <c r="D563" t="s">
        <v>104</v>
      </c>
      <c r="E563">
        <v>1730</v>
      </c>
      <c r="F563">
        <v>1705</v>
      </c>
      <c r="G563">
        <v>3460</v>
      </c>
      <c r="J563" t="s">
        <v>5588</v>
      </c>
      <c r="L563" t="s">
        <v>52</v>
      </c>
      <c r="M563" t="s">
        <v>203</v>
      </c>
      <c r="O563" t="s">
        <v>52</v>
      </c>
      <c r="P563" t="s">
        <v>203</v>
      </c>
      <c r="R563" t="s">
        <v>66</v>
      </c>
      <c r="S563" t="s">
        <v>3933</v>
      </c>
      <c r="U563" s="8" t="s">
        <v>5590</v>
      </c>
      <c r="V563" s="9">
        <v>2383.16</v>
      </c>
      <c r="X563" s="8" t="s">
        <v>5590</v>
      </c>
      <c r="Y563" s="7">
        <v>-2383.16</v>
      </c>
      <c r="Z563" s="10" t="s">
        <v>5590</v>
      </c>
      <c r="AB563" s="8" t="s">
        <v>5590</v>
      </c>
      <c r="AC563" t="s">
        <v>5590</v>
      </c>
      <c r="AD563" t="s">
        <v>5590</v>
      </c>
      <c r="AE563" s="10" t="s">
        <v>5590</v>
      </c>
      <c r="AG563" s="8" t="s">
        <v>5590</v>
      </c>
      <c r="AH563" t="s">
        <v>5590</v>
      </c>
      <c r="AI563" s="10" t="s">
        <v>5590</v>
      </c>
      <c r="AK563" s="8" t="s">
        <v>5590</v>
      </c>
      <c r="AL563" t="s">
        <v>5590</v>
      </c>
      <c r="AM563" t="s">
        <v>5590</v>
      </c>
      <c r="AN563" t="s">
        <v>5590</v>
      </c>
      <c r="AO563" t="s">
        <v>5590</v>
      </c>
      <c r="AP563" t="s">
        <v>5590</v>
      </c>
      <c r="AQ563" t="s">
        <v>5590</v>
      </c>
      <c r="AR563" s="10" t="s">
        <v>5590</v>
      </c>
    </row>
    <row r="564" spans="1:44" ht="16" x14ac:dyDescent="0.2">
      <c r="A564" s="2">
        <v>45382</v>
      </c>
      <c r="B564" t="s">
        <v>205</v>
      </c>
      <c r="C564" s="7">
        <v>1437.77</v>
      </c>
      <c r="D564" t="s">
        <v>104</v>
      </c>
      <c r="E564">
        <v>1730</v>
      </c>
      <c r="F564">
        <v>1705</v>
      </c>
      <c r="G564">
        <v>3461</v>
      </c>
      <c r="J564" t="s">
        <v>5588</v>
      </c>
      <c r="L564" t="s">
        <v>52</v>
      </c>
      <c r="M564" t="s">
        <v>203</v>
      </c>
      <c r="O564" t="s">
        <v>52</v>
      </c>
      <c r="P564" t="s">
        <v>203</v>
      </c>
      <c r="R564" t="s">
        <v>66</v>
      </c>
      <c r="S564" t="s">
        <v>3933</v>
      </c>
      <c r="U564" s="8" t="s">
        <v>5590</v>
      </c>
      <c r="V564" s="9">
        <v>1437.77</v>
      </c>
      <c r="X564" s="8" t="s">
        <v>5590</v>
      </c>
      <c r="Y564" s="7">
        <v>-1437.77</v>
      </c>
      <c r="Z564" s="10" t="s">
        <v>5590</v>
      </c>
      <c r="AB564" s="8" t="s">
        <v>5590</v>
      </c>
      <c r="AC564" t="s">
        <v>5590</v>
      </c>
      <c r="AD564" t="s">
        <v>5590</v>
      </c>
      <c r="AE564" s="10" t="s">
        <v>5590</v>
      </c>
      <c r="AG564" s="8" t="s">
        <v>5590</v>
      </c>
      <c r="AH564" t="s">
        <v>5590</v>
      </c>
      <c r="AI564" s="10" t="s">
        <v>5590</v>
      </c>
      <c r="AK564" s="8" t="s">
        <v>5590</v>
      </c>
      <c r="AL564" t="s">
        <v>5590</v>
      </c>
      <c r="AM564" t="s">
        <v>5590</v>
      </c>
      <c r="AN564" t="s">
        <v>5590</v>
      </c>
      <c r="AO564" t="s">
        <v>5590</v>
      </c>
      <c r="AP564" t="s">
        <v>5590</v>
      </c>
      <c r="AQ564" t="s">
        <v>5590</v>
      </c>
      <c r="AR564" s="10" t="s">
        <v>5590</v>
      </c>
    </row>
    <row r="565" spans="1:44" ht="16" x14ac:dyDescent="0.2">
      <c r="A565" s="2">
        <v>45382</v>
      </c>
      <c r="B565" t="s">
        <v>202</v>
      </c>
      <c r="C565" s="7">
        <v>3556.48</v>
      </c>
      <c r="D565" t="s">
        <v>104</v>
      </c>
      <c r="E565">
        <v>1730</v>
      </c>
      <c r="F565">
        <v>1712</v>
      </c>
      <c r="G565">
        <v>3462</v>
      </c>
      <c r="J565" t="s">
        <v>5588</v>
      </c>
      <c r="L565" t="s">
        <v>52</v>
      </c>
      <c r="M565" t="s">
        <v>203</v>
      </c>
      <c r="O565" t="s">
        <v>52</v>
      </c>
      <c r="P565" t="s">
        <v>203</v>
      </c>
      <c r="R565" t="s">
        <v>66</v>
      </c>
      <c r="S565" t="s">
        <v>3933</v>
      </c>
      <c r="U565" s="8" t="s">
        <v>5590</v>
      </c>
      <c r="V565" s="9">
        <v>3556.48</v>
      </c>
      <c r="X565" s="8" t="s">
        <v>5590</v>
      </c>
      <c r="Y565" t="s">
        <v>5590</v>
      </c>
      <c r="Z565" s="9">
        <v>-3556.48</v>
      </c>
      <c r="AB565" s="8" t="s">
        <v>5590</v>
      </c>
      <c r="AC565" t="s">
        <v>5590</v>
      </c>
      <c r="AD565" t="s">
        <v>5590</v>
      </c>
      <c r="AE565" s="10" t="s">
        <v>5590</v>
      </c>
      <c r="AG565" s="8" t="s">
        <v>5590</v>
      </c>
      <c r="AH565" t="s">
        <v>5590</v>
      </c>
      <c r="AI565" s="10" t="s">
        <v>5590</v>
      </c>
      <c r="AK565" s="8" t="s">
        <v>5590</v>
      </c>
      <c r="AL565" t="s">
        <v>5590</v>
      </c>
      <c r="AM565" t="s">
        <v>5590</v>
      </c>
      <c r="AN565" t="s">
        <v>5590</v>
      </c>
      <c r="AO565" t="s">
        <v>5590</v>
      </c>
      <c r="AP565" t="s">
        <v>5590</v>
      </c>
      <c r="AQ565" t="s">
        <v>5590</v>
      </c>
      <c r="AR565" s="10" t="s">
        <v>5590</v>
      </c>
    </row>
    <row r="566" spans="1:44" ht="16" x14ac:dyDescent="0.2">
      <c r="A566" s="2">
        <v>45382</v>
      </c>
      <c r="B566" t="s">
        <v>202</v>
      </c>
      <c r="C566" s="7">
        <v>2185.39</v>
      </c>
      <c r="D566" t="s">
        <v>104</v>
      </c>
      <c r="E566">
        <v>1730</v>
      </c>
      <c r="F566">
        <v>1712</v>
      </c>
      <c r="G566">
        <v>3463</v>
      </c>
      <c r="J566" t="s">
        <v>5588</v>
      </c>
      <c r="L566" t="s">
        <v>52</v>
      </c>
      <c r="M566" t="s">
        <v>203</v>
      </c>
      <c r="O566" t="s">
        <v>52</v>
      </c>
      <c r="P566" t="s">
        <v>203</v>
      </c>
      <c r="R566" t="s">
        <v>66</v>
      </c>
      <c r="S566" t="s">
        <v>3933</v>
      </c>
      <c r="U566" s="8" t="s">
        <v>5590</v>
      </c>
      <c r="V566" s="9">
        <v>2185.39</v>
      </c>
      <c r="X566" s="8" t="s">
        <v>5590</v>
      </c>
      <c r="Y566" t="s">
        <v>5590</v>
      </c>
      <c r="Z566" s="9">
        <v>-2185.39</v>
      </c>
      <c r="AB566" s="8" t="s">
        <v>5590</v>
      </c>
      <c r="AC566" t="s">
        <v>5590</v>
      </c>
      <c r="AD566" t="s">
        <v>5590</v>
      </c>
      <c r="AE566" s="10" t="s">
        <v>5590</v>
      </c>
      <c r="AG566" s="8" t="s">
        <v>5590</v>
      </c>
      <c r="AH566" t="s">
        <v>5590</v>
      </c>
      <c r="AI566" s="10" t="s">
        <v>5590</v>
      </c>
      <c r="AK566" s="8" t="s">
        <v>5590</v>
      </c>
      <c r="AL566" t="s">
        <v>5590</v>
      </c>
      <c r="AM566" t="s">
        <v>5590</v>
      </c>
      <c r="AN566" t="s">
        <v>5590</v>
      </c>
      <c r="AO566" t="s">
        <v>5590</v>
      </c>
      <c r="AP566" t="s">
        <v>5590</v>
      </c>
      <c r="AQ566" t="s">
        <v>5590</v>
      </c>
      <c r="AR566" s="10" t="s">
        <v>5590</v>
      </c>
    </row>
    <row r="567" spans="1:44" ht="16" x14ac:dyDescent="0.2">
      <c r="A567" s="2">
        <v>45382</v>
      </c>
      <c r="B567" t="s">
        <v>206</v>
      </c>
      <c r="C567" s="7">
        <v>3110.01</v>
      </c>
      <c r="D567" t="s">
        <v>104</v>
      </c>
      <c r="E567">
        <v>2551</v>
      </c>
      <c r="F567">
        <v>1730</v>
      </c>
      <c r="G567">
        <v>3465</v>
      </c>
      <c r="H567" t="s">
        <v>1934</v>
      </c>
      <c r="J567" t="s">
        <v>5588</v>
      </c>
      <c r="L567" t="s">
        <v>49</v>
      </c>
      <c r="M567" t="s">
        <v>50</v>
      </c>
      <c r="N567" t="s">
        <v>51</v>
      </c>
      <c r="O567" t="s">
        <v>52</v>
      </c>
      <c r="P567" t="s">
        <v>203</v>
      </c>
      <c r="R567" t="s">
        <v>66</v>
      </c>
      <c r="S567" t="s">
        <v>3933</v>
      </c>
      <c r="U567" s="8" t="s">
        <v>5590</v>
      </c>
      <c r="V567" s="9">
        <v>-3110.01</v>
      </c>
      <c r="X567" s="8" t="s">
        <v>5590</v>
      </c>
      <c r="Y567" t="s">
        <v>5590</v>
      </c>
      <c r="Z567" s="10" t="s">
        <v>5590</v>
      </c>
      <c r="AB567" s="8" t="s">
        <v>5590</v>
      </c>
      <c r="AC567" s="7">
        <v>3110.01</v>
      </c>
      <c r="AD567" t="s">
        <v>5590</v>
      </c>
      <c r="AE567" s="10" t="s">
        <v>5590</v>
      </c>
      <c r="AG567" s="8" t="s">
        <v>5590</v>
      </c>
      <c r="AH567" t="s">
        <v>5590</v>
      </c>
      <c r="AI567" s="10" t="s">
        <v>5590</v>
      </c>
      <c r="AK567" s="8" t="s">
        <v>5590</v>
      </c>
      <c r="AL567" t="s">
        <v>5590</v>
      </c>
      <c r="AM567" t="s">
        <v>5590</v>
      </c>
      <c r="AN567" t="s">
        <v>5590</v>
      </c>
      <c r="AO567" t="s">
        <v>5590</v>
      </c>
      <c r="AP567" s="7">
        <v>3110.01</v>
      </c>
      <c r="AQ567" t="s">
        <v>5590</v>
      </c>
      <c r="AR567" s="10" t="s">
        <v>5590</v>
      </c>
    </row>
    <row r="568" spans="1:44" ht="16" x14ac:dyDescent="0.2">
      <c r="A568" s="2">
        <v>45382</v>
      </c>
      <c r="B568" t="s">
        <v>206</v>
      </c>
      <c r="C568" s="7">
        <v>2382.81</v>
      </c>
      <c r="D568" t="s">
        <v>104</v>
      </c>
      <c r="E568">
        <v>2551</v>
      </c>
      <c r="F568">
        <v>1730</v>
      </c>
      <c r="G568">
        <v>3466</v>
      </c>
      <c r="H568" t="s">
        <v>1935</v>
      </c>
      <c r="J568" t="s">
        <v>5588</v>
      </c>
      <c r="L568" t="s">
        <v>49</v>
      </c>
      <c r="M568" t="s">
        <v>50</v>
      </c>
      <c r="N568" t="s">
        <v>51</v>
      </c>
      <c r="O568" t="s">
        <v>52</v>
      </c>
      <c r="P568" t="s">
        <v>203</v>
      </c>
      <c r="R568" t="s">
        <v>66</v>
      </c>
      <c r="S568" t="s">
        <v>3933</v>
      </c>
      <c r="U568" s="8" t="s">
        <v>5590</v>
      </c>
      <c r="V568" s="9">
        <v>-2382.81</v>
      </c>
      <c r="X568" s="8" t="s">
        <v>5590</v>
      </c>
      <c r="Y568" t="s">
        <v>5590</v>
      </c>
      <c r="Z568" s="10" t="s">
        <v>5590</v>
      </c>
      <c r="AB568" s="8" t="s">
        <v>5590</v>
      </c>
      <c r="AC568" s="7">
        <v>2382.81</v>
      </c>
      <c r="AD568" t="s">
        <v>5590</v>
      </c>
      <c r="AE568" s="10" t="s">
        <v>5590</v>
      </c>
      <c r="AG568" s="8" t="s">
        <v>5590</v>
      </c>
      <c r="AH568" t="s">
        <v>5590</v>
      </c>
      <c r="AI568" s="10" t="s">
        <v>5590</v>
      </c>
      <c r="AK568" s="8" t="s">
        <v>5590</v>
      </c>
      <c r="AL568" t="s">
        <v>5590</v>
      </c>
      <c r="AM568" t="s">
        <v>5590</v>
      </c>
      <c r="AN568" t="s">
        <v>5590</v>
      </c>
      <c r="AO568" t="s">
        <v>5590</v>
      </c>
      <c r="AP568" s="7">
        <v>2382.81</v>
      </c>
      <c r="AQ568" t="s">
        <v>5590</v>
      </c>
      <c r="AR568" s="10" t="s">
        <v>5590</v>
      </c>
    </row>
    <row r="569" spans="1:44" ht="16" x14ac:dyDescent="0.2">
      <c r="A569" s="2">
        <v>45382</v>
      </c>
      <c r="B569" t="s">
        <v>206</v>
      </c>
      <c r="C569" s="7">
        <v>3290.09</v>
      </c>
      <c r="D569" t="s">
        <v>104</v>
      </c>
      <c r="E569">
        <v>2551</v>
      </c>
      <c r="F569">
        <v>1730</v>
      </c>
      <c r="G569">
        <v>3630</v>
      </c>
      <c r="H569" t="s">
        <v>1936</v>
      </c>
      <c r="J569" t="s">
        <v>5588</v>
      </c>
      <c r="L569" t="s">
        <v>49</v>
      </c>
      <c r="M569" t="s">
        <v>50</v>
      </c>
      <c r="N569" t="s">
        <v>51</v>
      </c>
      <c r="O569" t="s">
        <v>52</v>
      </c>
      <c r="P569" t="s">
        <v>203</v>
      </c>
      <c r="R569" t="s">
        <v>66</v>
      </c>
      <c r="S569" t="s">
        <v>3933</v>
      </c>
      <c r="U569" s="8" t="s">
        <v>5590</v>
      </c>
      <c r="V569" s="9">
        <v>-3290.09</v>
      </c>
      <c r="X569" s="8" t="s">
        <v>5590</v>
      </c>
      <c r="Y569" t="s">
        <v>5590</v>
      </c>
      <c r="Z569" s="10" t="s">
        <v>5590</v>
      </c>
      <c r="AB569" s="8" t="s">
        <v>5590</v>
      </c>
      <c r="AC569" s="7">
        <v>3290.09</v>
      </c>
      <c r="AD569" t="s">
        <v>5590</v>
      </c>
      <c r="AE569" s="10" t="s">
        <v>5590</v>
      </c>
      <c r="AG569" s="8" t="s">
        <v>5590</v>
      </c>
      <c r="AH569" t="s">
        <v>5590</v>
      </c>
      <c r="AI569" s="10" t="s">
        <v>5590</v>
      </c>
      <c r="AK569" s="8" t="s">
        <v>5590</v>
      </c>
      <c r="AL569" t="s">
        <v>5590</v>
      </c>
      <c r="AM569" t="s">
        <v>5590</v>
      </c>
      <c r="AN569" t="s">
        <v>5590</v>
      </c>
      <c r="AO569" t="s">
        <v>5590</v>
      </c>
      <c r="AP569" s="7">
        <v>3290.09</v>
      </c>
      <c r="AQ569" t="s">
        <v>5590</v>
      </c>
      <c r="AR569" s="10" t="s">
        <v>5590</v>
      </c>
    </row>
    <row r="570" spans="1:44" ht="16" x14ac:dyDescent="0.2">
      <c r="A570" s="2">
        <v>45382</v>
      </c>
      <c r="B570" t="s">
        <v>3643</v>
      </c>
      <c r="C570" s="7">
        <v>554.26</v>
      </c>
      <c r="D570" t="s">
        <v>104</v>
      </c>
      <c r="E570">
        <v>2555</v>
      </c>
      <c r="F570">
        <v>1730</v>
      </c>
      <c r="G570">
        <v>3627</v>
      </c>
      <c r="H570" t="s">
        <v>1935</v>
      </c>
      <c r="J570" t="s">
        <v>5588</v>
      </c>
      <c r="L570" t="s">
        <v>49</v>
      </c>
      <c r="M570" t="s">
        <v>50</v>
      </c>
      <c r="N570" t="s">
        <v>51</v>
      </c>
      <c r="O570" t="s">
        <v>52</v>
      </c>
      <c r="P570" t="s">
        <v>203</v>
      </c>
      <c r="R570" t="s">
        <v>66</v>
      </c>
      <c r="S570" t="s">
        <v>3933</v>
      </c>
      <c r="U570" s="8" t="s">
        <v>5590</v>
      </c>
      <c r="V570" s="9">
        <v>-554.26</v>
      </c>
      <c r="X570" s="8" t="s">
        <v>5590</v>
      </c>
      <c r="Y570" t="s">
        <v>5590</v>
      </c>
      <c r="Z570" s="10" t="s">
        <v>5590</v>
      </c>
      <c r="AB570" s="8" t="s">
        <v>5590</v>
      </c>
      <c r="AC570" t="s">
        <v>5590</v>
      </c>
      <c r="AD570" s="7">
        <v>554.26</v>
      </c>
      <c r="AE570" s="10" t="s">
        <v>5590</v>
      </c>
      <c r="AG570" s="8" t="s">
        <v>5590</v>
      </c>
      <c r="AH570" t="s">
        <v>5590</v>
      </c>
      <c r="AI570" s="10" t="s">
        <v>5590</v>
      </c>
      <c r="AK570" s="8" t="s">
        <v>5590</v>
      </c>
      <c r="AL570" t="s">
        <v>5590</v>
      </c>
      <c r="AM570" t="s">
        <v>5590</v>
      </c>
      <c r="AN570" t="s">
        <v>5590</v>
      </c>
      <c r="AO570" t="s">
        <v>5590</v>
      </c>
      <c r="AP570" s="7">
        <v>554.26</v>
      </c>
      <c r="AQ570" t="s">
        <v>5590</v>
      </c>
      <c r="AR570" s="10" t="s">
        <v>5590</v>
      </c>
    </row>
    <row r="571" spans="1:44" ht="16" x14ac:dyDescent="0.2">
      <c r="A571" s="2">
        <v>45382</v>
      </c>
      <c r="B571" t="s">
        <v>3643</v>
      </c>
      <c r="C571" s="7">
        <v>712.19</v>
      </c>
      <c r="D571" t="s">
        <v>104</v>
      </c>
      <c r="E571">
        <v>2555</v>
      </c>
      <c r="F571">
        <v>1730</v>
      </c>
      <c r="G571">
        <v>3628</v>
      </c>
      <c r="H571" t="s">
        <v>1934</v>
      </c>
      <c r="J571" t="s">
        <v>5588</v>
      </c>
      <c r="L571" t="s">
        <v>49</v>
      </c>
      <c r="M571" t="s">
        <v>50</v>
      </c>
      <c r="N571" t="s">
        <v>51</v>
      </c>
      <c r="O571" t="s">
        <v>52</v>
      </c>
      <c r="P571" t="s">
        <v>203</v>
      </c>
      <c r="R571" t="s">
        <v>66</v>
      </c>
      <c r="S571" t="s">
        <v>3933</v>
      </c>
      <c r="U571" s="8" t="s">
        <v>5590</v>
      </c>
      <c r="V571" s="9">
        <v>-712.19</v>
      </c>
      <c r="X571" s="8" t="s">
        <v>5590</v>
      </c>
      <c r="Y571" t="s">
        <v>5590</v>
      </c>
      <c r="Z571" s="10" t="s">
        <v>5590</v>
      </c>
      <c r="AB571" s="8" t="s">
        <v>5590</v>
      </c>
      <c r="AC571" t="s">
        <v>5590</v>
      </c>
      <c r="AD571" s="7">
        <v>712.19</v>
      </c>
      <c r="AE571" s="10" t="s">
        <v>5590</v>
      </c>
      <c r="AG571" s="8" t="s">
        <v>5590</v>
      </c>
      <c r="AH571" t="s">
        <v>5590</v>
      </c>
      <c r="AI571" s="10" t="s">
        <v>5590</v>
      </c>
      <c r="AK571" s="8" t="s">
        <v>5590</v>
      </c>
      <c r="AL571" t="s">
        <v>5590</v>
      </c>
      <c r="AM571" t="s">
        <v>5590</v>
      </c>
      <c r="AN571" t="s">
        <v>5590</v>
      </c>
      <c r="AO571" t="s">
        <v>5590</v>
      </c>
      <c r="AP571" s="7">
        <v>712.19</v>
      </c>
      <c r="AQ571" t="s">
        <v>5590</v>
      </c>
      <c r="AR571" s="10" t="s">
        <v>5590</v>
      </c>
    </row>
    <row r="572" spans="1:44" ht="16" x14ac:dyDescent="0.2">
      <c r="A572" s="2">
        <v>45382</v>
      </c>
      <c r="B572" t="s">
        <v>3643</v>
      </c>
      <c r="C572" s="7">
        <v>753.43</v>
      </c>
      <c r="D572" t="s">
        <v>104</v>
      </c>
      <c r="E572">
        <v>2555</v>
      </c>
      <c r="F572">
        <v>1730</v>
      </c>
      <c r="G572">
        <v>3629</v>
      </c>
      <c r="H572" t="s">
        <v>1936</v>
      </c>
      <c r="J572" t="s">
        <v>5588</v>
      </c>
      <c r="L572" t="s">
        <v>49</v>
      </c>
      <c r="M572" t="s">
        <v>50</v>
      </c>
      <c r="N572" t="s">
        <v>51</v>
      </c>
      <c r="O572" t="s">
        <v>52</v>
      </c>
      <c r="P572" t="s">
        <v>203</v>
      </c>
      <c r="R572" t="s">
        <v>66</v>
      </c>
      <c r="S572" t="s">
        <v>3933</v>
      </c>
      <c r="U572" s="8" t="s">
        <v>5590</v>
      </c>
      <c r="V572" s="9">
        <v>-753.43</v>
      </c>
      <c r="X572" s="8" t="s">
        <v>5590</v>
      </c>
      <c r="Y572" t="s">
        <v>5590</v>
      </c>
      <c r="Z572" s="10" t="s">
        <v>5590</v>
      </c>
      <c r="AB572" s="8" t="s">
        <v>5590</v>
      </c>
      <c r="AC572" t="s">
        <v>5590</v>
      </c>
      <c r="AD572" s="7">
        <v>753.43</v>
      </c>
      <c r="AE572" s="10" t="s">
        <v>5590</v>
      </c>
      <c r="AG572" s="8" t="s">
        <v>5590</v>
      </c>
      <c r="AH572" t="s">
        <v>5590</v>
      </c>
      <c r="AI572" s="10" t="s">
        <v>5590</v>
      </c>
      <c r="AK572" s="8" t="s">
        <v>5590</v>
      </c>
      <c r="AL572" t="s">
        <v>5590</v>
      </c>
      <c r="AM572" t="s">
        <v>5590</v>
      </c>
      <c r="AN572" t="s">
        <v>5590</v>
      </c>
      <c r="AO572" t="s">
        <v>5590</v>
      </c>
      <c r="AP572" s="7">
        <v>753.43</v>
      </c>
      <c r="AQ572" t="s">
        <v>5590</v>
      </c>
      <c r="AR572" s="10" t="s">
        <v>5590</v>
      </c>
    </row>
    <row r="573" spans="1:44" ht="16" x14ac:dyDescent="0.2">
      <c r="A573" s="2">
        <v>45397.083333333343</v>
      </c>
      <c r="B573" t="s">
        <v>215</v>
      </c>
      <c r="C573" s="7">
        <v>1239.99</v>
      </c>
      <c r="D573" t="s">
        <v>48</v>
      </c>
      <c r="E573">
        <v>1700</v>
      </c>
      <c r="F573">
        <v>940</v>
      </c>
      <c r="G573">
        <v>3076</v>
      </c>
      <c r="I573" t="s">
        <v>3794</v>
      </c>
      <c r="J573" t="s">
        <v>3795</v>
      </c>
      <c r="K573" t="s">
        <v>3794</v>
      </c>
      <c r="L573" t="s">
        <v>52</v>
      </c>
      <c r="M573" t="s">
        <v>203</v>
      </c>
      <c r="O573" t="s">
        <v>52</v>
      </c>
      <c r="P573" t="s">
        <v>53</v>
      </c>
      <c r="R573" t="s">
        <v>66</v>
      </c>
      <c r="S573" t="s">
        <v>3933</v>
      </c>
      <c r="U573" s="8" t="s">
        <v>5590</v>
      </c>
      <c r="V573" s="10" t="s">
        <v>5590</v>
      </c>
      <c r="X573" s="11">
        <v>1239.99</v>
      </c>
      <c r="Y573" t="s">
        <v>5590</v>
      </c>
      <c r="Z573" s="10" t="s">
        <v>5590</v>
      </c>
      <c r="AB573" s="8" t="s">
        <v>5590</v>
      </c>
      <c r="AC573" t="s">
        <v>5590</v>
      </c>
      <c r="AD573" t="s">
        <v>5590</v>
      </c>
      <c r="AE573" s="10" t="s">
        <v>5590</v>
      </c>
      <c r="AG573" s="8" t="s">
        <v>5590</v>
      </c>
      <c r="AH573" t="s">
        <v>5590</v>
      </c>
      <c r="AI573" s="10" t="s">
        <v>5590</v>
      </c>
      <c r="AK573" s="8" t="s">
        <v>5590</v>
      </c>
      <c r="AL573" t="s">
        <v>5590</v>
      </c>
      <c r="AM573" t="s">
        <v>5590</v>
      </c>
      <c r="AN573" t="s">
        <v>5590</v>
      </c>
      <c r="AO573" t="s">
        <v>5590</v>
      </c>
      <c r="AP573" t="s">
        <v>5590</v>
      </c>
      <c r="AQ573" t="s">
        <v>5590</v>
      </c>
      <c r="AR573" s="10" t="s">
        <v>5590</v>
      </c>
    </row>
    <row r="574" spans="1:44" ht="16" x14ac:dyDescent="0.2">
      <c r="B574" t="s">
        <v>5591</v>
      </c>
      <c r="U574" s="11">
        <f>SUM(U557:U573)</f>
        <v>0</v>
      </c>
      <c r="V574" s="9">
        <f>SUM(V557:V573)</f>
        <v>0</v>
      </c>
      <c r="X574" s="11">
        <f>SUM(X557:X573)</f>
        <v>0</v>
      </c>
      <c r="Y574" s="12">
        <f>SUM(Y557:Y573)</f>
        <v>-732.11000000000013</v>
      </c>
      <c r="Z574" s="9">
        <f>SUM(Z557:Z573)</f>
        <v>-47.329999999999927</v>
      </c>
      <c r="AB574" s="11">
        <f>SUM(AB557:AB573)</f>
        <v>0</v>
      </c>
      <c r="AC574" s="12">
        <f>SUM(AC557:AC573)</f>
        <v>8782.91</v>
      </c>
      <c r="AD574" s="12">
        <f>SUM(AD557:AD573)</f>
        <v>2019.88</v>
      </c>
      <c r="AE574" s="9">
        <f>SUM(AE557:AE573)</f>
        <v>0</v>
      </c>
      <c r="AG574" s="11">
        <f>SUM(AG557:AG573)</f>
        <v>0</v>
      </c>
      <c r="AH574" s="12">
        <f>SUM(AH557:AH573)</f>
        <v>0</v>
      </c>
      <c r="AI574" s="9">
        <f>SUM(AI557:AI573)</f>
        <v>0</v>
      </c>
      <c r="AK574" s="11">
        <f t="shared" ref="AK574:AR574" si="25">SUM(AK557:AK573)</f>
        <v>0</v>
      </c>
      <c r="AL574" s="12">
        <f t="shared" si="25"/>
        <v>0</v>
      </c>
      <c r="AM574" s="12">
        <f t="shared" si="25"/>
        <v>0</v>
      </c>
      <c r="AN574" s="12">
        <f t="shared" si="25"/>
        <v>0</v>
      </c>
      <c r="AO574" s="12">
        <f t="shared" si="25"/>
        <v>0</v>
      </c>
      <c r="AP574" s="12">
        <f t="shared" si="25"/>
        <v>10802.79</v>
      </c>
      <c r="AQ574" s="12">
        <f t="shared" si="25"/>
        <v>0</v>
      </c>
      <c r="AR574" s="9">
        <f t="shared" si="25"/>
        <v>0</v>
      </c>
    </row>
    <row r="575" spans="1:44" ht="16" x14ac:dyDescent="0.2">
      <c r="B575" s="3" t="s">
        <v>5592</v>
      </c>
      <c r="U575" s="13">
        <f>U574+U555</f>
        <v>0</v>
      </c>
      <c r="V575" s="14">
        <f>V574+V555</f>
        <v>-3.2542857297812589E-12</v>
      </c>
      <c r="X575" s="13">
        <f>X574+X555</f>
        <v>0</v>
      </c>
      <c r="Y575" s="15">
        <f>Y574+Y555</f>
        <v>-342.88999999999805</v>
      </c>
      <c r="Z575" s="14">
        <f>Z574+Z555</f>
        <v>-5741.87</v>
      </c>
      <c r="AB575" s="8"/>
      <c r="AE575" s="10"/>
      <c r="AG575" s="8"/>
      <c r="AI575" s="10"/>
      <c r="AK575" s="8"/>
      <c r="AR575" s="10"/>
    </row>
    <row r="576" spans="1:44" x14ac:dyDescent="0.2">
      <c r="U576" s="8"/>
      <c r="V576" s="10"/>
      <c r="X576" s="8"/>
      <c r="Z576" s="10"/>
      <c r="AB576" s="8"/>
      <c r="AE576" s="10"/>
      <c r="AG576" s="8"/>
      <c r="AI576" s="10"/>
      <c r="AK576" s="8"/>
      <c r="AR576" s="10"/>
    </row>
    <row r="577" spans="1:44" ht="16" x14ac:dyDescent="0.2">
      <c r="A577" s="2">
        <v>45384.083333333343</v>
      </c>
      <c r="B577" t="s">
        <v>3740</v>
      </c>
      <c r="C577" s="7">
        <v>5741.87</v>
      </c>
      <c r="D577" t="s">
        <v>48</v>
      </c>
      <c r="E577">
        <v>1712</v>
      </c>
      <c r="F577">
        <v>940</v>
      </c>
      <c r="G577">
        <v>3056</v>
      </c>
      <c r="I577" t="s">
        <v>3742</v>
      </c>
      <c r="J577" t="s">
        <v>3743</v>
      </c>
      <c r="K577" t="s">
        <v>3742</v>
      </c>
      <c r="L577" t="s">
        <v>52</v>
      </c>
      <c r="M577" t="s">
        <v>203</v>
      </c>
      <c r="O577" t="s">
        <v>52</v>
      </c>
      <c r="P577" t="s">
        <v>53</v>
      </c>
      <c r="R577" t="s">
        <v>66</v>
      </c>
      <c r="S577" t="s">
        <v>4044</v>
      </c>
      <c r="U577" s="8" t="s">
        <v>5590</v>
      </c>
      <c r="V577" s="10" t="s">
        <v>5590</v>
      </c>
      <c r="X577" s="8" t="s">
        <v>5590</v>
      </c>
      <c r="Y577" t="s">
        <v>5590</v>
      </c>
      <c r="Z577" s="9">
        <v>5741.87</v>
      </c>
      <c r="AB577" s="8" t="s">
        <v>5590</v>
      </c>
      <c r="AC577" t="s">
        <v>5590</v>
      </c>
      <c r="AD577" t="s">
        <v>5590</v>
      </c>
      <c r="AE577" s="10" t="s">
        <v>5590</v>
      </c>
      <c r="AG577" s="8" t="s">
        <v>5590</v>
      </c>
      <c r="AH577" t="s">
        <v>5590</v>
      </c>
      <c r="AI577" s="10" t="s">
        <v>5590</v>
      </c>
      <c r="AK577" s="8" t="s">
        <v>5590</v>
      </c>
      <c r="AL577" t="s">
        <v>5590</v>
      </c>
      <c r="AM577" t="s">
        <v>5590</v>
      </c>
      <c r="AN577" t="s">
        <v>5590</v>
      </c>
      <c r="AO577" t="s">
        <v>5590</v>
      </c>
      <c r="AP577" t="s">
        <v>5590</v>
      </c>
      <c r="AQ577" t="s">
        <v>5590</v>
      </c>
      <c r="AR577" s="10" t="s">
        <v>5590</v>
      </c>
    </row>
    <row r="578" spans="1:44" ht="16" x14ac:dyDescent="0.2">
      <c r="A578" s="2">
        <v>45386.083333333343</v>
      </c>
      <c r="B578" t="s">
        <v>582</v>
      </c>
      <c r="C578" s="7">
        <v>98.12</v>
      </c>
      <c r="D578" t="s">
        <v>48</v>
      </c>
      <c r="E578">
        <v>1705</v>
      </c>
      <c r="F578">
        <v>940</v>
      </c>
      <c r="G578">
        <v>3060</v>
      </c>
      <c r="I578" t="s">
        <v>3757</v>
      </c>
      <c r="J578" t="s">
        <v>3758</v>
      </c>
      <c r="K578" t="s">
        <v>3757</v>
      </c>
      <c r="L578" t="s">
        <v>52</v>
      </c>
      <c r="M578" t="s">
        <v>203</v>
      </c>
      <c r="O578" t="s">
        <v>52</v>
      </c>
      <c r="P578" t="s">
        <v>53</v>
      </c>
      <c r="R578" t="s">
        <v>66</v>
      </c>
      <c r="S578" t="s">
        <v>4044</v>
      </c>
      <c r="U578" s="8" t="s">
        <v>5590</v>
      </c>
      <c r="V578" s="10" t="s">
        <v>5590</v>
      </c>
      <c r="X578" s="8" t="s">
        <v>5590</v>
      </c>
      <c r="Y578" s="7">
        <v>98.12</v>
      </c>
      <c r="Z578" s="10" t="s">
        <v>5590</v>
      </c>
      <c r="AB578" s="8" t="s">
        <v>5590</v>
      </c>
      <c r="AC578" t="s">
        <v>5590</v>
      </c>
      <c r="AD578" t="s">
        <v>5590</v>
      </c>
      <c r="AE578" s="10" t="s">
        <v>5590</v>
      </c>
      <c r="AG578" s="8" t="s">
        <v>5590</v>
      </c>
      <c r="AH578" t="s">
        <v>5590</v>
      </c>
      <c r="AI578" s="10" t="s">
        <v>5590</v>
      </c>
      <c r="AK578" s="8" t="s">
        <v>5590</v>
      </c>
      <c r="AL578" t="s">
        <v>5590</v>
      </c>
      <c r="AM578" t="s">
        <v>5590</v>
      </c>
      <c r="AN578" t="s">
        <v>5590</v>
      </c>
      <c r="AO578" t="s">
        <v>5590</v>
      </c>
      <c r="AP578" t="s">
        <v>5590</v>
      </c>
      <c r="AQ578" t="s">
        <v>5590</v>
      </c>
      <c r="AR578" s="10" t="s">
        <v>5590</v>
      </c>
    </row>
    <row r="579" spans="1:44" ht="16" x14ac:dyDescent="0.2">
      <c r="A579" s="2">
        <v>45387.083333333343</v>
      </c>
      <c r="B579" t="s">
        <v>256</v>
      </c>
      <c r="C579" s="7">
        <v>244.77</v>
      </c>
      <c r="D579" t="s">
        <v>48</v>
      </c>
      <c r="E579">
        <v>1705</v>
      </c>
      <c r="F579">
        <v>940</v>
      </c>
      <c r="G579">
        <v>3063</v>
      </c>
      <c r="I579" t="s">
        <v>3765</v>
      </c>
      <c r="J579" t="s">
        <v>3766</v>
      </c>
      <c r="K579" t="s">
        <v>3765</v>
      </c>
      <c r="L579" t="s">
        <v>52</v>
      </c>
      <c r="M579" t="s">
        <v>203</v>
      </c>
      <c r="O579" t="s">
        <v>52</v>
      </c>
      <c r="P579" t="s">
        <v>53</v>
      </c>
      <c r="R579" t="s">
        <v>66</v>
      </c>
      <c r="S579" t="s">
        <v>4044</v>
      </c>
      <c r="U579" s="8" t="s">
        <v>5590</v>
      </c>
      <c r="V579" s="10" t="s">
        <v>5590</v>
      </c>
      <c r="X579" s="8" t="s">
        <v>5590</v>
      </c>
      <c r="Y579" s="7">
        <v>244.77</v>
      </c>
      <c r="Z579" s="10" t="s">
        <v>5590</v>
      </c>
      <c r="AB579" s="8" t="s">
        <v>5590</v>
      </c>
      <c r="AC579" t="s">
        <v>5590</v>
      </c>
      <c r="AD579" t="s">
        <v>5590</v>
      </c>
      <c r="AE579" s="10" t="s">
        <v>5590</v>
      </c>
      <c r="AG579" s="8" t="s">
        <v>5590</v>
      </c>
      <c r="AH579" t="s">
        <v>5590</v>
      </c>
      <c r="AI579" s="10" t="s">
        <v>5590</v>
      </c>
      <c r="AK579" s="8" t="s">
        <v>5590</v>
      </c>
      <c r="AL579" t="s">
        <v>5590</v>
      </c>
      <c r="AM579" t="s">
        <v>5590</v>
      </c>
      <c r="AN579" t="s">
        <v>5590</v>
      </c>
      <c r="AO579" t="s">
        <v>5590</v>
      </c>
      <c r="AP579" t="s">
        <v>5590</v>
      </c>
      <c r="AQ579" t="s">
        <v>5590</v>
      </c>
      <c r="AR579" s="10" t="s">
        <v>5590</v>
      </c>
    </row>
    <row r="580" spans="1:44" ht="16" x14ac:dyDescent="0.2">
      <c r="A580" s="2">
        <v>45408.083333333343</v>
      </c>
      <c r="B580" t="s">
        <v>582</v>
      </c>
      <c r="C580" s="7">
        <v>1042.75</v>
      </c>
      <c r="D580" t="s">
        <v>48</v>
      </c>
      <c r="E580">
        <v>1705</v>
      </c>
      <c r="F580">
        <v>940</v>
      </c>
      <c r="G580">
        <v>3079</v>
      </c>
      <c r="I580" t="s">
        <v>3836</v>
      </c>
      <c r="J580" t="s">
        <v>3837</v>
      </c>
      <c r="K580" t="s">
        <v>3836</v>
      </c>
      <c r="L580" t="s">
        <v>52</v>
      </c>
      <c r="M580" t="s">
        <v>203</v>
      </c>
      <c r="O580" t="s">
        <v>52</v>
      </c>
      <c r="P580" t="s">
        <v>53</v>
      </c>
      <c r="R580" t="s">
        <v>66</v>
      </c>
      <c r="S580" t="s">
        <v>4044</v>
      </c>
      <c r="U580" s="8" t="s">
        <v>5590</v>
      </c>
      <c r="V580" s="10" t="s">
        <v>5590</v>
      </c>
      <c r="X580" s="8" t="s">
        <v>5590</v>
      </c>
      <c r="Y580" s="7">
        <v>1042.75</v>
      </c>
      <c r="Z580" s="10" t="s">
        <v>5590</v>
      </c>
      <c r="AB580" s="8" t="s">
        <v>5590</v>
      </c>
      <c r="AC580" t="s">
        <v>5590</v>
      </c>
      <c r="AD580" t="s">
        <v>5590</v>
      </c>
      <c r="AE580" s="10" t="s">
        <v>5590</v>
      </c>
      <c r="AG580" s="8" t="s">
        <v>5590</v>
      </c>
      <c r="AH580" t="s">
        <v>5590</v>
      </c>
      <c r="AI580" s="10" t="s">
        <v>5590</v>
      </c>
      <c r="AK580" s="8" t="s">
        <v>5590</v>
      </c>
      <c r="AL580" t="s">
        <v>5590</v>
      </c>
      <c r="AM580" t="s">
        <v>5590</v>
      </c>
      <c r="AN580" t="s">
        <v>5590</v>
      </c>
      <c r="AO580" t="s">
        <v>5590</v>
      </c>
      <c r="AP580" t="s">
        <v>5590</v>
      </c>
      <c r="AQ580" t="s">
        <v>5590</v>
      </c>
      <c r="AR580" s="10" t="s">
        <v>5590</v>
      </c>
    </row>
    <row r="581" spans="1:44" ht="16" x14ac:dyDescent="0.2">
      <c r="A581" s="2">
        <v>45408.083333333343</v>
      </c>
      <c r="B581" t="s">
        <v>256</v>
      </c>
      <c r="C581" s="7">
        <v>2533.41</v>
      </c>
      <c r="D581" t="s">
        <v>48</v>
      </c>
      <c r="E581">
        <v>1705</v>
      </c>
      <c r="F581">
        <v>940</v>
      </c>
      <c r="G581">
        <v>3078</v>
      </c>
      <c r="I581" t="s">
        <v>3838</v>
      </c>
      <c r="J581" t="s">
        <v>3839</v>
      </c>
      <c r="K581" t="s">
        <v>3838</v>
      </c>
      <c r="L581" t="s">
        <v>52</v>
      </c>
      <c r="M581" t="s">
        <v>203</v>
      </c>
      <c r="O581" t="s">
        <v>52</v>
      </c>
      <c r="P581" t="s">
        <v>53</v>
      </c>
      <c r="R581" t="s">
        <v>66</v>
      </c>
      <c r="S581" t="s">
        <v>4044</v>
      </c>
      <c r="U581" s="8" t="s">
        <v>5590</v>
      </c>
      <c r="V581" s="10" t="s">
        <v>5590</v>
      </c>
      <c r="X581" s="8" t="s">
        <v>5590</v>
      </c>
      <c r="Y581" s="7">
        <v>2533.41</v>
      </c>
      <c r="Z581" s="10" t="s">
        <v>5590</v>
      </c>
      <c r="AB581" s="8" t="s">
        <v>5590</v>
      </c>
      <c r="AC581" t="s">
        <v>5590</v>
      </c>
      <c r="AD581" t="s">
        <v>5590</v>
      </c>
      <c r="AE581" s="10" t="s">
        <v>5590</v>
      </c>
      <c r="AG581" s="8" t="s">
        <v>5590</v>
      </c>
      <c r="AH581" t="s">
        <v>5590</v>
      </c>
      <c r="AI581" s="10" t="s">
        <v>5590</v>
      </c>
      <c r="AK581" s="8" t="s">
        <v>5590</v>
      </c>
      <c r="AL581" t="s">
        <v>5590</v>
      </c>
      <c r="AM581" t="s">
        <v>5590</v>
      </c>
      <c r="AN581" t="s">
        <v>5590</v>
      </c>
      <c r="AO581" t="s">
        <v>5590</v>
      </c>
      <c r="AP581" t="s">
        <v>5590</v>
      </c>
      <c r="AQ581" t="s">
        <v>5590</v>
      </c>
      <c r="AR581" s="10" t="s">
        <v>5590</v>
      </c>
    </row>
    <row r="582" spans="1:44" ht="16" x14ac:dyDescent="0.2">
      <c r="A582" s="2">
        <v>45408.083333333343</v>
      </c>
      <c r="B582" t="s">
        <v>3840</v>
      </c>
      <c r="C582" s="7">
        <v>5741.87</v>
      </c>
      <c r="D582" t="s">
        <v>48</v>
      </c>
      <c r="E582">
        <v>1712</v>
      </c>
      <c r="F582">
        <v>940</v>
      </c>
      <c r="G582">
        <v>3091</v>
      </c>
      <c r="I582" t="s">
        <v>3841</v>
      </c>
      <c r="J582" t="s">
        <v>853</v>
      </c>
      <c r="K582" t="s">
        <v>3841</v>
      </c>
      <c r="L582" t="s">
        <v>52</v>
      </c>
      <c r="M582" t="s">
        <v>203</v>
      </c>
      <c r="O582" t="s">
        <v>52</v>
      </c>
      <c r="P582" t="s">
        <v>53</v>
      </c>
      <c r="R582" t="s">
        <v>66</v>
      </c>
      <c r="S582" t="s">
        <v>4044</v>
      </c>
      <c r="U582" s="8" t="s">
        <v>5590</v>
      </c>
      <c r="V582" s="10" t="s">
        <v>5590</v>
      </c>
      <c r="X582" s="8" t="s">
        <v>5590</v>
      </c>
      <c r="Y582" t="s">
        <v>5590</v>
      </c>
      <c r="Z582" s="9">
        <v>5741.87</v>
      </c>
      <c r="AB582" s="8" t="s">
        <v>5590</v>
      </c>
      <c r="AC582" t="s">
        <v>5590</v>
      </c>
      <c r="AD582" t="s">
        <v>5590</v>
      </c>
      <c r="AE582" s="10" t="s">
        <v>5590</v>
      </c>
      <c r="AG582" s="8" t="s">
        <v>5590</v>
      </c>
      <c r="AH582" t="s">
        <v>5590</v>
      </c>
      <c r="AI582" s="10" t="s">
        <v>5590</v>
      </c>
      <c r="AK582" s="8" t="s">
        <v>5590</v>
      </c>
      <c r="AL582" t="s">
        <v>5590</v>
      </c>
      <c r="AM582" t="s">
        <v>5590</v>
      </c>
      <c r="AN582" t="s">
        <v>5590</v>
      </c>
      <c r="AO582" t="s">
        <v>5590</v>
      </c>
      <c r="AP582" t="s">
        <v>5590</v>
      </c>
      <c r="AQ582" t="s">
        <v>5590</v>
      </c>
      <c r="AR582" s="10" t="s">
        <v>5590</v>
      </c>
    </row>
    <row r="583" spans="1:44" ht="16" x14ac:dyDescent="0.2">
      <c r="A583" s="2">
        <v>45412</v>
      </c>
      <c r="B583" t="s">
        <v>205</v>
      </c>
      <c r="C583" s="7">
        <v>819.63</v>
      </c>
      <c r="D583" t="s">
        <v>104</v>
      </c>
      <c r="E583">
        <v>1730</v>
      </c>
      <c r="F583">
        <v>1700</v>
      </c>
      <c r="G583">
        <v>3302</v>
      </c>
      <c r="J583" t="s">
        <v>5588</v>
      </c>
      <c r="L583" t="s">
        <v>52</v>
      </c>
      <c r="M583" t="s">
        <v>203</v>
      </c>
      <c r="O583" t="s">
        <v>52</v>
      </c>
      <c r="P583" t="s">
        <v>203</v>
      </c>
      <c r="R583" t="s">
        <v>66</v>
      </c>
      <c r="S583" t="s">
        <v>4044</v>
      </c>
      <c r="U583" s="8" t="s">
        <v>5590</v>
      </c>
      <c r="V583" s="9">
        <v>819.63</v>
      </c>
      <c r="X583" s="11">
        <v>-819.63</v>
      </c>
      <c r="Y583" t="s">
        <v>5590</v>
      </c>
      <c r="Z583" s="10" t="s">
        <v>5590</v>
      </c>
      <c r="AB583" s="8" t="s">
        <v>5590</v>
      </c>
      <c r="AC583" t="s">
        <v>5590</v>
      </c>
      <c r="AD583" t="s">
        <v>5590</v>
      </c>
      <c r="AE583" s="10" t="s">
        <v>5590</v>
      </c>
      <c r="AG583" s="8" t="s">
        <v>5590</v>
      </c>
      <c r="AH583" t="s">
        <v>5590</v>
      </c>
      <c r="AI583" s="10" t="s">
        <v>5590</v>
      </c>
      <c r="AK583" s="8" t="s">
        <v>5590</v>
      </c>
      <c r="AL583" t="s">
        <v>5590</v>
      </c>
      <c r="AM583" t="s">
        <v>5590</v>
      </c>
      <c r="AN583" t="s">
        <v>5590</v>
      </c>
      <c r="AO583" t="s">
        <v>5590</v>
      </c>
      <c r="AP583" t="s">
        <v>5590</v>
      </c>
      <c r="AQ583" t="s">
        <v>5590</v>
      </c>
      <c r="AR583" s="10" t="s">
        <v>5590</v>
      </c>
    </row>
    <row r="584" spans="1:44" ht="16" x14ac:dyDescent="0.2">
      <c r="A584" s="2">
        <v>45412</v>
      </c>
      <c r="B584" t="s">
        <v>370</v>
      </c>
      <c r="C584" s="7">
        <v>2383.16</v>
      </c>
      <c r="D584" t="s">
        <v>104</v>
      </c>
      <c r="E584">
        <v>1730</v>
      </c>
      <c r="F584">
        <v>1705</v>
      </c>
      <c r="G584">
        <v>3303</v>
      </c>
      <c r="J584" t="s">
        <v>5588</v>
      </c>
      <c r="L584" t="s">
        <v>52</v>
      </c>
      <c r="M584" t="s">
        <v>203</v>
      </c>
      <c r="O584" t="s">
        <v>52</v>
      </c>
      <c r="P584" t="s">
        <v>203</v>
      </c>
      <c r="R584" t="s">
        <v>66</v>
      </c>
      <c r="S584" t="s">
        <v>4044</v>
      </c>
      <c r="U584" s="8" t="s">
        <v>5590</v>
      </c>
      <c r="V584" s="9">
        <v>2383.16</v>
      </c>
      <c r="X584" s="8" t="s">
        <v>5590</v>
      </c>
      <c r="Y584" s="7">
        <v>-2383.16</v>
      </c>
      <c r="Z584" s="10" t="s">
        <v>5590</v>
      </c>
      <c r="AB584" s="8" t="s">
        <v>5590</v>
      </c>
      <c r="AC584" t="s">
        <v>5590</v>
      </c>
      <c r="AD584" t="s">
        <v>5590</v>
      </c>
      <c r="AE584" s="10" t="s">
        <v>5590</v>
      </c>
      <c r="AG584" s="8" t="s">
        <v>5590</v>
      </c>
      <c r="AH584" t="s">
        <v>5590</v>
      </c>
      <c r="AI584" s="10" t="s">
        <v>5590</v>
      </c>
      <c r="AK584" s="8" t="s">
        <v>5590</v>
      </c>
      <c r="AL584" t="s">
        <v>5590</v>
      </c>
      <c r="AM584" t="s">
        <v>5590</v>
      </c>
      <c r="AN584" t="s">
        <v>5590</v>
      </c>
      <c r="AO584" t="s">
        <v>5590</v>
      </c>
      <c r="AP584" t="s">
        <v>5590</v>
      </c>
      <c r="AQ584" t="s">
        <v>5590</v>
      </c>
      <c r="AR584" s="10" t="s">
        <v>5590</v>
      </c>
    </row>
    <row r="585" spans="1:44" ht="16" x14ac:dyDescent="0.2">
      <c r="A585" s="2">
        <v>45412</v>
      </c>
      <c r="B585" t="s">
        <v>202</v>
      </c>
      <c r="C585" s="7">
        <v>3556.48</v>
      </c>
      <c r="D585" t="s">
        <v>104</v>
      </c>
      <c r="E585">
        <v>1730</v>
      </c>
      <c r="F585">
        <v>1712</v>
      </c>
      <c r="G585">
        <v>3304</v>
      </c>
      <c r="J585" t="s">
        <v>5588</v>
      </c>
      <c r="L585" t="s">
        <v>52</v>
      </c>
      <c r="M585" t="s">
        <v>203</v>
      </c>
      <c r="O585" t="s">
        <v>52</v>
      </c>
      <c r="P585" t="s">
        <v>203</v>
      </c>
      <c r="R585" t="s">
        <v>66</v>
      </c>
      <c r="S585" t="s">
        <v>4044</v>
      </c>
      <c r="U585" s="8" t="s">
        <v>5590</v>
      </c>
      <c r="V585" s="9">
        <v>3556.48</v>
      </c>
      <c r="X585" s="8" t="s">
        <v>5590</v>
      </c>
      <c r="Y585" t="s">
        <v>5590</v>
      </c>
      <c r="Z585" s="9">
        <v>-3556.48</v>
      </c>
      <c r="AB585" s="8" t="s">
        <v>5590</v>
      </c>
      <c r="AC585" t="s">
        <v>5590</v>
      </c>
      <c r="AD585" t="s">
        <v>5590</v>
      </c>
      <c r="AE585" s="10" t="s">
        <v>5590</v>
      </c>
      <c r="AG585" s="8" t="s">
        <v>5590</v>
      </c>
      <c r="AH585" t="s">
        <v>5590</v>
      </c>
      <c r="AI585" s="10" t="s">
        <v>5590</v>
      </c>
      <c r="AK585" s="8" t="s">
        <v>5590</v>
      </c>
      <c r="AL585" t="s">
        <v>5590</v>
      </c>
      <c r="AM585" t="s">
        <v>5590</v>
      </c>
      <c r="AN585" t="s">
        <v>5590</v>
      </c>
      <c r="AO585" t="s">
        <v>5590</v>
      </c>
      <c r="AP585" t="s">
        <v>5590</v>
      </c>
      <c r="AQ585" t="s">
        <v>5590</v>
      </c>
      <c r="AR585" s="10" t="s">
        <v>5590</v>
      </c>
    </row>
    <row r="586" spans="1:44" ht="16" x14ac:dyDescent="0.2">
      <c r="A586" s="2">
        <v>45412</v>
      </c>
      <c r="B586" t="s">
        <v>205</v>
      </c>
      <c r="C586" s="7">
        <v>420.36</v>
      </c>
      <c r="D586" t="s">
        <v>104</v>
      </c>
      <c r="E586">
        <v>1730</v>
      </c>
      <c r="F586">
        <v>1700</v>
      </c>
      <c r="G586">
        <v>3470</v>
      </c>
      <c r="J586" t="s">
        <v>5588</v>
      </c>
      <c r="L586" t="s">
        <v>52</v>
      </c>
      <c r="M586" t="s">
        <v>203</v>
      </c>
      <c r="O586" t="s">
        <v>52</v>
      </c>
      <c r="P586" t="s">
        <v>203</v>
      </c>
      <c r="R586" t="s">
        <v>66</v>
      </c>
      <c r="S586" t="s">
        <v>4044</v>
      </c>
      <c r="U586" s="8" t="s">
        <v>5590</v>
      </c>
      <c r="V586" s="9">
        <v>420.36</v>
      </c>
      <c r="X586" s="11">
        <v>-420.36</v>
      </c>
      <c r="Y586" t="s">
        <v>5590</v>
      </c>
      <c r="Z586" s="10" t="s">
        <v>5590</v>
      </c>
      <c r="AB586" s="8" t="s">
        <v>5590</v>
      </c>
      <c r="AC586" t="s">
        <v>5590</v>
      </c>
      <c r="AD586" t="s">
        <v>5590</v>
      </c>
      <c r="AE586" s="10" t="s">
        <v>5590</v>
      </c>
      <c r="AG586" s="8" t="s">
        <v>5590</v>
      </c>
      <c r="AH586" t="s">
        <v>5590</v>
      </c>
      <c r="AI586" s="10" t="s">
        <v>5590</v>
      </c>
      <c r="AK586" s="8" t="s">
        <v>5590</v>
      </c>
      <c r="AL586" t="s">
        <v>5590</v>
      </c>
      <c r="AM586" t="s">
        <v>5590</v>
      </c>
      <c r="AN586" t="s">
        <v>5590</v>
      </c>
      <c r="AO586" t="s">
        <v>5590</v>
      </c>
      <c r="AP586" t="s">
        <v>5590</v>
      </c>
      <c r="AQ586" t="s">
        <v>5590</v>
      </c>
      <c r="AR586" s="10" t="s">
        <v>5590</v>
      </c>
    </row>
    <row r="587" spans="1:44" ht="16" x14ac:dyDescent="0.2">
      <c r="A587" s="2">
        <v>45412</v>
      </c>
      <c r="B587" t="s">
        <v>205</v>
      </c>
      <c r="C587" s="7">
        <v>1437.77</v>
      </c>
      <c r="D587" t="s">
        <v>104</v>
      </c>
      <c r="E587">
        <v>1730</v>
      </c>
      <c r="F587">
        <v>1705</v>
      </c>
      <c r="G587">
        <v>3471</v>
      </c>
      <c r="J587" t="s">
        <v>5588</v>
      </c>
      <c r="L587" t="s">
        <v>52</v>
      </c>
      <c r="M587" t="s">
        <v>203</v>
      </c>
      <c r="O587" t="s">
        <v>52</v>
      </c>
      <c r="P587" t="s">
        <v>203</v>
      </c>
      <c r="R587" t="s">
        <v>66</v>
      </c>
      <c r="S587" t="s">
        <v>4044</v>
      </c>
      <c r="U587" s="8" t="s">
        <v>5590</v>
      </c>
      <c r="V587" s="9">
        <v>1437.77</v>
      </c>
      <c r="X587" s="8" t="s">
        <v>5590</v>
      </c>
      <c r="Y587" s="7">
        <v>-1437.77</v>
      </c>
      <c r="Z587" s="10" t="s">
        <v>5590</v>
      </c>
      <c r="AB587" s="8" t="s">
        <v>5590</v>
      </c>
      <c r="AC587" t="s">
        <v>5590</v>
      </c>
      <c r="AD587" t="s">
        <v>5590</v>
      </c>
      <c r="AE587" s="10" t="s">
        <v>5590</v>
      </c>
      <c r="AG587" s="8" t="s">
        <v>5590</v>
      </c>
      <c r="AH587" t="s">
        <v>5590</v>
      </c>
      <c r="AI587" s="10" t="s">
        <v>5590</v>
      </c>
      <c r="AK587" s="8" t="s">
        <v>5590</v>
      </c>
      <c r="AL587" t="s">
        <v>5590</v>
      </c>
      <c r="AM587" t="s">
        <v>5590</v>
      </c>
      <c r="AN587" t="s">
        <v>5590</v>
      </c>
      <c r="AO587" t="s">
        <v>5590</v>
      </c>
      <c r="AP587" t="s">
        <v>5590</v>
      </c>
      <c r="AQ587" t="s">
        <v>5590</v>
      </c>
      <c r="AR587" s="10" t="s">
        <v>5590</v>
      </c>
    </row>
    <row r="588" spans="1:44" ht="16" x14ac:dyDescent="0.2">
      <c r="A588" s="2">
        <v>45412</v>
      </c>
      <c r="B588" t="s">
        <v>202</v>
      </c>
      <c r="C588" s="7">
        <v>2185.39</v>
      </c>
      <c r="D588" t="s">
        <v>104</v>
      </c>
      <c r="E588">
        <v>1730</v>
      </c>
      <c r="F588">
        <v>1712</v>
      </c>
      <c r="G588">
        <v>3472</v>
      </c>
      <c r="J588" t="s">
        <v>5588</v>
      </c>
      <c r="L588" t="s">
        <v>52</v>
      </c>
      <c r="M588" t="s">
        <v>203</v>
      </c>
      <c r="O588" t="s">
        <v>52</v>
      </c>
      <c r="P588" t="s">
        <v>203</v>
      </c>
      <c r="R588" t="s">
        <v>66</v>
      </c>
      <c r="S588" t="s">
        <v>4044</v>
      </c>
      <c r="U588" s="8" t="s">
        <v>5590</v>
      </c>
      <c r="V588" s="9">
        <v>2185.39</v>
      </c>
      <c r="X588" s="8" t="s">
        <v>5590</v>
      </c>
      <c r="Y588" t="s">
        <v>5590</v>
      </c>
      <c r="Z588" s="9">
        <v>-2185.39</v>
      </c>
      <c r="AB588" s="8" t="s">
        <v>5590</v>
      </c>
      <c r="AC588" t="s">
        <v>5590</v>
      </c>
      <c r="AD588" t="s">
        <v>5590</v>
      </c>
      <c r="AE588" s="10" t="s">
        <v>5590</v>
      </c>
      <c r="AG588" s="8" t="s">
        <v>5590</v>
      </c>
      <c r="AH588" t="s">
        <v>5590</v>
      </c>
      <c r="AI588" s="10" t="s">
        <v>5590</v>
      </c>
      <c r="AK588" s="8" t="s">
        <v>5590</v>
      </c>
      <c r="AL588" t="s">
        <v>5590</v>
      </c>
      <c r="AM588" t="s">
        <v>5590</v>
      </c>
      <c r="AN588" t="s">
        <v>5590</v>
      </c>
      <c r="AO588" t="s">
        <v>5590</v>
      </c>
      <c r="AP588" t="s">
        <v>5590</v>
      </c>
      <c r="AQ588" t="s">
        <v>5590</v>
      </c>
      <c r="AR588" s="10" t="s">
        <v>5590</v>
      </c>
    </row>
    <row r="589" spans="1:44" ht="16" x14ac:dyDescent="0.2">
      <c r="A589" s="2">
        <v>45412</v>
      </c>
      <c r="B589" t="s">
        <v>206</v>
      </c>
      <c r="C589" s="7">
        <v>3110.01</v>
      </c>
      <c r="D589" t="s">
        <v>104</v>
      </c>
      <c r="E589">
        <v>2551</v>
      </c>
      <c r="F589">
        <v>1730</v>
      </c>
      <c r="G589">
        <v>3305</v>
      </c>
      <c r="H589" t="s">
        <v>1934</v>
      </c>
      <c r="J589" t="s">
        <v>5588</v>
      </c>
      <c r="L589" t="s">
        <v>49</v>
      </c>
      <c r="M589" t="s">
        <v>50</v>
      </c>
      <c r="N589" t="s">
        <v>51</v>
      </c>
      <c r="O589" t="s">
        <v>52</v>
      </c>
      <c r="P589" t="s">
        <v>203</v>
      </c>
      <c r="R589" t="s">
        <v>66</v>
      </c>
      <c r="S589" t="s">
        <v>4044</v>
      </c>
      <c r="U589" s="8" t="s">
        <v>5590</v>
      </c>
      <c r="V589" s="9">
        <v>-3110.01</v>
      </c>
      <c r="X589" s="8" t="s">
        <v>5590</v>
      </c>
      <c r="Y589" t="s">
        <v>5590</v>
      </c>
      <c r="Z589" s="10" t="s">
        <v>5590</v>
      </c>
      <c r="AB589" s="8" t="s">
        <v>5590</v>
      </c>
      <c r="AC589" s="7">
        <v>3110.01</v>
      </c>
      <c r="AD589" t="s">
        <v>5590</v>
      </c>
      <c r="AE589" s="10" t="s">
        <v>5590</v>
      </c>
      <c r="AG589" s="8" t="s">
        <v>5590</v>
      </c>
      <c r="AH589" t="s">
        <v>5590</v>
      </c>
      <c r="AI589" s="10" t="s">
        <v>5590</v>
      </c>
      <c r="AK589" s="8" t="s">
        <v>5590</v>
      </c>
      <c r="AL589" t="s">
        <v>5590</v>
      </c>
      <c r="AM589" t="s">
        <v>5590</v>
      </c>
      <c r="AN589" t="s">
        <v>5590</v>
      </c>
      <c r="AO589" t="s">
        <v>5590</v>
      </c>
      <c r="AP589" s="7">
        <v>3110.01</v>
      </c>
      <c r="AQ589" t="s">
        <v>5590</v>
      </c>
      <c r="AR589" s="10" t="s">
        <v>5590</v>
      </c>
    </row>
    <row r="590" spans="1:44" ht="16" x14ac:dyDescent="0.2">
      <c r="A590" s="2">
        <v>45412</v>
      </c>
      <c r="B590" t="s">
        <v>206</v>
      </c>
      <c r="C590" s="7">
        <v>2382.81</v>
      </c>
      <c r="D590" t="s">
        <v>104</v>
      </c>
      <c r="E590">
        <v>2551</v>
      </c>
      <c r="F590">
        <v>1730</v>
      </c>
      <c r="G590">
        <v>3306</v>
      </c>
      <c r="H590" t="s">
        <v>1935</v>
      </c>
      <c r="J590" t="s">
        <v>5588</v>
      </c>
      <c r="L590" t="s">
        <v>49</v>
      </c>
      <c r="M590" t="s">
        <v>50</v>
      </c>
      <c r="N590" t="s">
        <v>51</v>
      </c>
      <c r="O590" t="s">
        <v>52</v>
      </c>
      <c r="P590" t="s">
        <v>203</v>
      </c>
      <c r="R590" t="s">
        <v>66</v>
      </c>
      <c r="S590" t="s">
        <v>4044</v>
      </c>
      <c r="U590" s="8" t="s">
        <v>5590</v>
      </c>
      <c r="V590" s="9">
        <v>-2382.81</v>
      </c>
      <c r="X590" s="8" t="s">
        <v>5590</v>
      </c>
      <c r="Y590" t="s">
        <v>5590</v>
      </c>
      <c r="Z590" s="10" t="s">
        <v>5590</v>
      </c>
      <c r="AB590" s="8" t="s">
        <v>5590</v>
      </c>
      <c r="AC590" s="7">
        <v>2382.81</v>
      </c>
      <c r="AD590" t="s">
        <v>5590</v>
      </c>
      <c r="AE590" s="10" t="s">
        <v>5590</v>
      </c>
      <c r="AG590" s="8" t="s">
        <v>5590</v>
      </c>
      <c r="AH590" t="s">
        <v>5590</v>
      </c>
      <c r="AI590" s="10" t="s">
        <v>5590</v>
      </c>
      <c r="AK590" s="8" t="s">
        <v>5590</v>
      </c>
      <c r="AL590" t="s">
        <v>5590</v>
      </c>
      <c r="AM590" t="s">
        <v>5590</v>
      </c>
      <c r="AN590" t="s">
        <v>5590</v>
      </c>
      <c r="AO590" t="s">
        <v>5590</v>
      </c>
      <c r="AP590" s="7">
        <v>2382.81</v>
      </c>
      <c r="AQ590" t="s">
        <v>5590</v>
      </c>
      <c r="AR590" s="10" t="s">
        <v>5590</v>
      </c>
    </row>
    <row r="591" spans="1:44" ht="16" x14ac:dyDescent="0.2">
      <c r="A591" s="2">
        <v>45412</v>
      </c>
      <c r="B591" t="s">
        <v>206</v>
      </c>
      <c r="C591" s="7">
        <v>3290.09</v>
      </c>
      <c r="D591" t="s">
        <v>104</v>
      </c>
      <c r="E591">
        <v>2551</v>
      </c>
      <c r="F591">
        <v>1730</v>
      </c>
      <c r="G591">
        <v>3631</v>
      </c>
      <c r="H591" t="s">
        <v>1936</v>
      </c>
      <c r="J591" t="s">
        <v>5588</v>
      </c>
      <c r="L591" t="s">
        <v>49</v>
      </c>
      <c r="M591" t="s">
        <v>50</v>
      </c>
      <c r="N591" t="s">
        <v>51</v>
      </c>
      <c r="O591" t="s">
        <v>52</v>
      </c>
      <c r="P591" t="s">
        <v>203</v>
      </c>
      <c r="R591" t="s">
        <v>66</v>
      </c>
      <c r="S591" t="s">
        <v>4044</v>
      </c>
      <c r="U591" s="8" t="s">
        <v>5590</v>
      </c>
      <c r="V591" s="9">
        <v>-3290.09</v>
      </c>
      <c r="X591" s="8" t="s">
        <v>5590</v>
      </c>
      <c r="Y591" t="s">
        <v>5590</v>
      </c>
      <c r="Z591" s="10" t="s">
        <v>5590</v>
      </c>
      <c r="AB591" s="8" t="s">
        <v>5590</v>
      </c>
      <c r="AC591" s="7">
        <v>3290.09</v>
      </c>
      <c r="AD591" t="s">
        <v>5590</v>
      </c>
      <c r="AE591" s="10" t="s">
        <v>5590</v>
      </c>
      <c r="AG591" s="8" t="s">
        <v>5590</v>
      </c>
      <c r="AH591" t="s">
        <v>5590</v>
      </c>
      <c r="AI591" s="10" t="s">
        <v>5590</v>
      </c>
      <c r="AK591" s="8" t="s">
        <v>5590</v>
      </c>
      <c r="AL591" t="s">
        <v>5590</v>
      </c>
      <c r="AM591" t="s">
        <v>5590</v>
      </c>
      <c r="AN591" t="s">
        <v>5590</v>
      </c>
      <c r="AO591" t="s">
        <v>5590</v>
      </c>
      <c r="AP591" s="7">
        <v>3290.09</v>
      </c>
      <c r="AQ591" t="s">
        <v>5590</v>
      </c>
      <c r="AR591" s="10" t="s">
        <v>5590</v>
      </c>
    </row>
    <row r="592" spans="1:44" ht="16" x14ac:dyDescent="0.2">
      <c r="A592" s="2">
        <v>45412</v>
      </c>
      <c r="B592" t="s">
        <v>204</v>
      </c>
      <c r="C592" s="7">
        <v>753.43</v>
      </c>
      <c r="D592" t="s">
        <v>104</v>
      </c>
      <c r="E592">
        <v>2555</v>
      </c>
      <c r="F592">
        <v>1730</v>
      </c>
      <c r="G592">
        <v>3634</v>
      </c>
      <c r="H592" t="s">
        <v>1936</v>
      </c>
      <c r="J592" t="s">
        <v>5588</v>
      </c>
      <c r="L592" t="s">
        <v>49</v>
      </c>
      <c r="M592" t="s">
        <v>50</v>
      </c>
      <c r="N592" t="s">
        <v>51</v>
      </c>
      <c r="O592" t="s">
        <v>52</v>
      </c>
      <c r="P592" t="s">
        <v>203</v>
      </c>
      <c r="R592" t="s">
        <v>66</v>
      </c>
      <c r="S592" t="s">
        <v>4044</v>
      </c>
      <c r="U592" s="8" t="s">
        <v>5590</v>
      </c>
      <c r="V592" s="9">
        <v>-753.43</v>
      </c>
      <c r="X592" s="8" t="s">
        <v>5590</v>
      </c>
      <c r="Y592" t="s">
        <v>5590</v>
      </c>
      <c r="Z592" s="10" t="s">
        <v>5590</v>
      </c>
      <c r="AB592" s="8" t="s">
        <v>5590</v>
      </c>
      <c r="AC592" t="s">
        <v>5590</v>
      </c>
      <c r="AD592" s="7">
        <v>753.43</v>
      </c>
      <c r="AE592" s="10" t="s">
        <v>5590</v>
      </c>
      <c r="AG592" s="8" t="s">
        <v>5590</v>
      </c>
      <c r="AH592" t="s">
        <v>5590</v>
      </c>
      <c r="AI592" s="10" t="s">
        <v>5590</v>
      </c>
      <c r="AK592" s="8" t="s">
        <v>5590</v>
      </c>
      <c r="AL592" t="s">
        <v>5590</v>
      </c>
      <c r="AM592" t="s">
        <v>5590</v>
      </c>
      <c r="AN592" t="s">
        <v>5590</v>
      </c>
      <c r="AO592" t="s">
        <v>5590</v>
      </c>
      <c r="AP592" s="7">
        <v>753.43</v>
      </c>
      <c r="AQ592" t="s">
        <v>5590</v>
      </c>
      <c r="AR592" s="10" t="s">
        <v>5590</v>
      </c>
    </row>
    <row r="593" spans="1:44" ht="16" x14ac:dyDescent="0.2">
      <c r="A593" s="2">
        <v>45412</v>
      </c>
      <c r="B593" t="s">
        <v>204</v>
      </c>
      <c r="C593" s="7">
        <v>554.26</v>
      </c>
      <c r="D593" t="s">
        <v>104</v>
      </c>
      <c r="E593">
        <v>2555</v>
      </c>
      <c r="F593">
        <v>1730</v>
      </c>
      <c r="G593">
        <v>3637</v>
      </c>
      <c r="H593" t="s">
        <v>1935</v>
      </c>
      <c r="J593" t="s">
        <v>5588</v>
      </c>
      <c r="L593" t="s">
        <v>49</v>
      </c>
      <c r="M593" t="s">
        <v>50</v>
      </c>
      <c r="N593" t="s">
        <v>51</v>
      </c>
      <c r="O593" t="s">
        <v>52</v>
      </c>
      <c r="P593" t="s">
        <v>203</v>
      </c>
      <c r="R593" t="s">
        <v>66</v>
      </c>
      <c r="S593" t="s">
        <v>4044</v>
      </c>
      <c r="U593" s="8" t="s">
        <v>5590</v>
      </c>
      <c r="V593" s="9">
        <v>-554.26</v>
      </c>
      <c r="X593" s="8" t="s">
        <v>5590</v>
      </c>
      <c r="Y593" t="s">
        <v>5590</v>
      </c>
      <c r="Z593" s="10" t="s">
        <v>5590</v>
      </c>
      <c r="AB593" s="8" t="s">
        <v>5590</v>
      </c>
      <c r="AC593" t="s">
        <v>5590</v>
      </c>
      <c r="AD593" s="7">
        <v>554.26</v>
      </c>
      <c r="AE593" s="10" t="s">
        <v>5590</v>
      </c>
      <c r="AG593" s="8" t="s">
        <v>5590</v>
      </c>
      <c r="AH593" t="s">
        <v>5590</v>
      </c>
      <c r="AI593" s="10" t="s">
        <v>5590</v>
      </c>
      <c r="AK593" s="8" t="s">
        <v>5590</v>
      </c>
      <c r="AL593" t="s">
        <v>5590</v>
      </c>
      <c r="AM593" t="s">
        <v>5590</v>
      </c>
      <c r="AN593" t="s">
        <v>5590</v>
      </c>
      <c r="AO593" t="s">
        <v>5590</v>
      </c>
      <c r="AP593" s="7">
        <v>554.26</v>
      </c>
      <c r="AQ593" t="s">
        <v>5590</v>
      </c>
      <c r="AR593" s="10" t="s">
        <v>5590</v>
      </c>
    </row>
    <row r="594" spans="1:44" ht="16" x14ac:dyDescent="0.2">
      <c r="A594" s="2">
        <v>45412</v>
      </c>
      <c r="B594" t="s">
        <v>204</v>
      </c>
      <c r="C594" s="7">
        <v>712.19</v>
      </c>
      <c r="D594" t="s">
        <v>104</v>
      </c>
      <c r="E594">
        <v>2555</v>
      </c>
      <c r="F594">
        <v>1730</v>
      </c>
      <c r="G594">
        <v>3640</v>
      </c>
      <c r="H594" t="s">
        <v>1934</v>
      </c>
      <c r="J594" t="s">
        <v>5588</v>
      </c>
      <c r="L594" t="s">
        <v>49</v>
      </c>
      <c r="M594" t="s">
        <v>50</v>
      </c>
      <c r="N594" t="s">
        <v>51</v>
      </c>
      <c r="O594" t="s">
        <v>52</v>
      </c>
      <c r="P594" t="s">
        <v>203</v>
      </c>
      <c r="R594" t="s">
        <v>66</v>
      </c>
      <c r="S594" t="s">
        <v>4044</v>
      </c>
      <c r="U594" s="8" t="s">
        <v>5590</v>
      </c>
      <c r="V594" s="9">
        <v>-712.19</v>
      </c>
      <c r="X594" s="8" t="s">
        <v>5590</v>
      </c>
      <c r="Y594" t="s">
        <v>5590</v>
      </c>
      <c r="Z594" s="10" t="s">
        <v>5590</v>
      </c>
      <c r="AB594" s="8" t="s">
        <v>5590</v>
      </c>
      <c r="AC594" t="s">
        <v>5590</v>
      </c>
      <c r="AD594" s="7">
        <v>712.19</v>
      </c>
      <c r="AE594" s="10" t="s">
        <v>5590</v>
      </c>
      <c r="AG594" s="8" t="s">
        <v>5590</v>
      </c>
      <c r="AH594" t="s">
        <v>5590</v>
      </c>
      <c r="AI594" s="10" t="s">
        <v>5590</v>
      </c>
      <c r="AK594" s="8" t="s">
        <v>5590</v>
      </c>
      <c r="AL594" t="s">
        <v>5590</v>
      </c>
      <c r="AM594" t="s">
        <v>5590</v>
      </c>
      <c r="AN594" t="s">
        <v>5590</v>
      </c>
      <c r="AO594" t="s">
        <v>5590</v>
      </c>
      <c r="AP594" s="7">
        <v>712.19</v>
      </c>
      <c r="AQ594" t="s">
        <v>5590</v>
      </c>
      <c r="AR594" s="10" t="s">
        <v>5590</v>
      </c>
    </row>
    <row r="595" spans="1:44" ht="16" x14ac:dyDescent="0.2">
      <c r="A595" s="2">
        <v>45427.083333333343</v>
      </c>
      <c r="B595" t="s">
        <v>215</v>
      </c>
      <c r="C595" s="7">
        <v>1239.99</v>
      </c>
      <c r="D595" t="s">
        <v>48</v>
      </c>
      <c r="E595">
        <v>1700</v>
      </c>
      <c r="F595">
        <v>940</v>
      </c>
      <c r="G595">
        <v>3099</v>
      </c>
      <c r="I595" t="s">
        <v>3876</v>
      </c>
      <c r="J595" t="s">
        <v>3877</v>
      </c>
      <c r="K595" t="s">
        <v>3876</v>
      </c>
      <c r="L595" t="s">
        <v>52</v>
      </c>
      <c r="M595" t="s">
        <v>203</v>
      </c>
      <c r="O595" t="s">
        <v>52</v>
      </c>
      <c r="P595" t="s">
        <v>53</v>
      </c>
      <c r="R595" t="s">
        <v>66</v>
      </c>
      <c r="S595" t="s">
        <v>4044</v>
      </c>
      <c r="U595" s="8" t="s">
        <v>5590</v>
      </c>
      <c r="V595" s="10" t="s">
        <v>5590</v>
      </c>
      <c r="X595" s="11">
        <v>1239.99</v>
      </c>
      <c r="Y595" t="s">
        <v>5590</v>
      </c>
      <c r="Z595" s="10" t="s">
        <v>5590</v>
      </c>
      <c r="AB595" s="8" t="s">
        <v>5590</v>
      </c>
      <c r="AC595" t="s">
        <v>5590</v>
      </c>
      <c r="AD595" t="s">
        <v>5590</v>
      </c>
      <c r="AE595" s="10" t="s">
        <v>5590</v>
      </c>
      <c r="AG595" s="8" t="s">
        <v>5590</v>
      </c>
      <c r="AH595" t="s">
        <v>5590</v>
      </c>
      <c r="AI595" s="10" t="s">
        <v>5590</v>
      </c>
      <c r="AK595" s="8" t="s">
        <v>5590</v>
      </c>
      <c r="AL595" t="s">
        <v>5590</v>
      </c>
      <c r="AM595" t="s">
        <v>5590</v>
      </c>
      <c r="AN595" t="s">
        <v>5590</v>
      </c>
      <c r="AO595" t="s">
        <v>5590</v>
      </c>
      <c r="AP595" t="s">
        <v>5590</v>
      </c>
      <c r="AQ595" t="s">
        <v>5590</v>
      </c>
      <c r="AR595" s="10" t="s">
        <v>5590</v>
      </c>
    </row>
    <row r="596" spans="1:44" ht="16" x14ac:dyDescent="0.2">
      <c r="B596" t="s">
        <v>5591</v>
      </c>
      <c r="U596" s="11">
        <f>SUM(U577:U595)</f>
        <v>0</v>
      </c>
      <c r="V596" s="9">
        <f>SUM(V577:V595)</f>
        <v>0</v>
      </c>
      <c r="X596" s="11">
        <f>SUM(X577:X595)</f>
        <v>0</v>
      </c>
      <c r="Y596" s="12">
        <f>SUM(Y577:Y595)</f>
        <v>98.119999999999891</v>
      </c>
      <c r="Z596" s="9">
        <f>SUM(Z577:Z595)</f>
        <v>5741.8700000000008</v>
      </c>
      <c r="AB596" s="11">
        <f>SUM(AB577:AB595)</f>
        <v>0</v>
      </c>
      <c r="AC596" s="12">
        <f>SUM(AC577:AC595)</f>
        <v>8782.91</v>
      </c>
      <c r="AD596" s="12">
        <f>SUM(AD577:AD595)</f>
        <v>2019.88</v>
      </c>
      <c r="AE596" s="9">
        <f>SUM(AE577:AE595)</f>
        <v>0</v>
      </c>
      <c r="AG596" s="11">
        <f>SUM(AG577:AG595)</f>
        <v>0</v>
      </c>
      <c r="AH596" s="12">
        <f>SUM(AH577:AH595)</f>
        <v>0</v>
      </c>
      <c r="AI596" s="9">
        <f>SUM(AI577:AI595)</f>
        <v>0</v>
      </c>
      <c r="AK596" s="11">
        <f t="shared" ref="AK596:AR596" si="26">SUM(AK577:AK595)</f>
        <v>0</v>
      </c>
      <c r="AL596" s="12">
        <f t="shared" si="26"/>
        <v>0</v>
      </c>
      <c r="AM596" s="12">
        <f t="shared" si="26"/>
        <v>0</v>
      </c>
      <c r="AN596" s="12">
        <f t="shared" si="26"/>
        <v>0</v>
      </c>
      <c r="AO596" s="12">
        <f t="shared" si="26"/>
        <v>0</v>
      </c>
      <c r="AP596" s="12">
        <f t="shared" si="26"/>
        <v>10802.79</v>
      </c>
      <c r="AQ596" s="12">
        <f t="shared" si="26"/>
        <v>0</v>
      </c>
      <c r="AR596" s="9">
        <f t="shared" si="26"/>
        <v>0</v>
      </c>
    </row>
    <row r="597" spans="1:44" ht="16" x14ac:dyDescent="0.2">
      <c r="B597" s="3" t="s">
        <v>5592</v>
      </c>
      <c r="U597" s="13">
        <f>U596+U575</f>
        <v>0</v>
      </c>
      <c r="V597" s="14">
        <f>V596+V575</f>
        <v>-3.2542857297812589E-12</v>
      </c>
      <c r="X597" s="13">
        <f>X596+X575</f>
        <v>0</v>
      </c>
      <c r="Y597" s="15">
        <f>Y596+Y575</f>
        <v>-244.76999999999816</v>
      </c>
      <c r="Z597" s="14">
        <f>Z596+Z575</f>
        <v>0</v>
      </c>
      <c r="AB597" s="8"/>
      <c r="AE597" s="10"/>
      <c r="AG597" s="8"/>
      <c r="AI597" s="10"/>
      <c r="AK597" s="8"/>
      <c r="AR597" s="10"/>
    </row>
    <row r="598" spans="1:44" x14ac:dyDescent="0.2">
      <c r="U598" s="8"/>
      <c r="V598" s="10"/>
      <c r="X598" s="8"/>
      <c r="Z598" s="10"/>
      <c r="AB598" s="8"/>
      <c r="AE598" s="10"/>
      <c r="AG598" s="8"/>
      <c r="AI598" s="10"/>
      <c r="AK598" s="8"/>
      <c r="AR598" s="10"/>
    </row>
    <row r="599" spans="1:44" ht="16" x14ac:dyDescent="0.2">
      <c r="A599" s="2">
        <v>45414.083333333343</v>
      </c>
      <c r="B599" t="s">
        <v>256</v>
      </c>
      <c r="C599" s="7">
        <v>244.77</v>
      </c>
      <c r="D599" t="s">
        <v>48</v>
      </c>
      <c r="E599">
        <v>1705</v>
      </c>
      <c r="F599">
        <v>940</v>
      </c>
      <c r="G599">
        <v>3085</v>
      </c>
      <c r="I599" t="s">
        <v>3849</v>
      </c>
      <c r="J599" t="s">
        <v>3850</v>
      </c>
      <c r="K599" t="s">
        <v>3849</v>
      </c>
      <c r="L599" t="s">
        <v>52</v>
      </c>
      <c r="M599" t="s">
        <v>203</v>
      </c>
      <c r="O599" t="s">
        <v>52</v>
      </c>
      <c r="P599" t="s">
        <v>53</v>
      </c>
      <c r="R599" t="s">
        <v>66</v>
      </c>
      <c r="S599" t="s">
        <v>5615</v>
      </c>
      <c r="U599" s="8" t="s">
        <v>5590</v>
      </c>
      <c r="V599" s="10" t="s">
        <v>5590</v>
      </c>
      <c r="X599" s="8" t="s">
        <v>5590</v>
      </c>
      <c r="Y599" s="7">
        <v>244.77</v>
      </c>
      <c r="Z599" s="10" t="s">
        <v>5590</v>
      </c>
      <c r="AB599" s="8" t="s">
        <v>5590</v>
      </c>
      <c r="AC599" t="s">
        <v>5590</v>
      </c>
      <c r="AD599" t="s">
        <v>5590</v>
      </c>
      <c r="AE599" s="10" t="s">
        <v>5590</v>
      </c>
      <c r="AG599" s="8" t="s">
        <v>5590</v>
      </c>
      <c r="AH599" t="s">
        <v>5590</v>
      </c>
      <c r="AI599" s="10" t="s">
        <v>5590</v>
      </c>
      <c r="AK599" s="8" t="s">
        <v>5590</v>
      </c>
      <c r="AL599" t="s">
        <v>5590</v>
      </c>
      <c r="AM599" t="s">
        <v>5590</v>
      </c>
      <c r="AN599" t="s">
        <v>5590</v>
      </c>
      <c r="AO599" t="s">
        <v>5590</v>
      </c>
      <c r="AP599" t="s">
        <v>5590</v>
      </c>
      <c r="AQ599" t="s">
        <v>5590</v>
      </c>
      <c r="AR599" s="10" t="s">
        <v>5590</v>
      </c>
    </row>
    <row r="600" spans="1:44" ht="16" x14ac:dyDescent="0.2">
      <c r="A600" s="2">
        <v>45429.083333333343</v>
      </c>
      <c r="B600" t="s">
        <v>3893</v>
      </c>
      <c r="C600" s="7">
        <v>17.05</v>
      </c>
      <c r="D600" t="s">
        <v>48</v>
      </c>
      <c r="E600">
        <v>2558</v>
      </c>
      <c r="F600">
        <v>940</v>
      </c>
      <c r="G600">
        <v>3687</v>
      </c>
      <c r="H600" t="s">
        <v>1936</v>
      </c>
      <c r="I600" t="s">
        <v>3886</v>
      </c>
      <c r="J600" t="s">
        <v>3892</v>
      </c>
      <c r="K600" t="s">
        <v>3886</v>
      </c>
      <c r="L600" t="s">
        <v>49</v>
      </c>
      <c r="M600" t="s">
        <v>50</v>
      </c>
      <c r="N600" t="s">
        <v>51</v>
      </c>
      <c r="O600" t="s">
        <v>52</v>
      </c>
      <c r="P600" t="s">
        <v>53</v>
      </c>
      <c r="R600" t="s">
        <v>66</v>
      </c>
      <c r="S600" t="s">
        <v>5615</v>
      </c>
      <c r="U600" s="8" t="s">
        <v>5590</v>
      </c>
      <c r="V600" s="10" t="s">
        <v>5590</v>
      </c>
      <c r="X600" s="8" t="s">
        <v>5590</v>
      </c>
      <c r="Y600" t="s">
        <v>5590</v>
      </c>
      <c r="Z600" s="10" t="s">
        <v>5590</v>
      </c>
      <c r="AB600" s="8" t="s">
        <v>5590</v>
      </c>
      <c r="AC600" t="s">
        <v>5590</v>
      </c>
      <c r="AD600" t="s">
        <v>5590</v>
      </c>
      <c r="AE600" s="9">
        <v>17.05</v>
      </c>
      <c r="AG600" s="8" t="s">
        <v>5590</v>
      </c>
      <c r="AH600" t="s">
        <v>5590</v>
      </c>
      <c r="AI600" s="10" t="s">
        <v>5590</v>
      </c>
      <c r="AK600" s="8" t="s">
        <v>5590</v>
      </c>
      <c r="AL600" t="s">
        <v>5590</v>
      </c>
      <c r="AM600" t="s">
        <v>5590</v>
      </c>
      <c r="AN600" t="s">
        <v>5590</v>
      </c>
      <c r="AO600" t="s">
        <v>5590</v>
      </c>
      <c r="AP600" s="7">
        <v>17.05</v>
      </c>
      <c r="AQ600" t="s">
        <v>5590</v>
      </c>
      <c r="AR600" s="10" t="s">
        <v>5590</v>
      </c>
    </row>
    <row r="601" spans="1:44" ht="16" x14ac:dyDescent="0.2">
      <c r="A601" s="2">
        <v>45429.083333333343</v>
      </c>
      <c r="B601" t="s">
        <v>3893</v>
      </c>
      <c r="C601" s="7">
        <v>11.77</v>
      </c>
      <c r="D601" t="s">
        <v>48</v>
      </c>
      <c r="E601">
        <v>2558</v>
      </c>
      <c r="F601">
        <v>940</v>
      </c>
      <c r="G601">
        <v>3688</v>
      </c>
      <c r="H601" t="s">
        <v>1934</v>
      </c>
      <c r="I601" t="s">
        <v>3886</v>
      </c>
      <c r="J601" t="s">
        <v>3892</v>
      </c>
      <c r="K601" t="s">
        <v>3886</v>
      </c>
      <c r="L601" t="s">
        <v>49</v>
      </c>
      <c r="M601" t="s">
        <v>50</v>
      </c>
      <c r="N601" t="s">
        <v>51</v>
      </c>
      <c r="O601" t="s">
        <v>52</v>
      </c>
      <c r="P601" t="s">
        <v>53</v>
      </c>
      <c r="R601" t="s">
        <v>66</v>
      </c>
      <c r="S601" t="s">
        <v>5615</v>
      </c>
      <c r="U601" s="8" t="s">
        <v>5590</v>
      </c>
      <c r="V601" s="10" t="s">
        <v>5590</v>
      </c>
      <c r="X601" s="8" t="s">
        <v>5590</v>
      </c>
      <c r="Y601" t="s">
        <v>5590</v>
      </c>
      <c r="Z601" s="10" t="s">
        <v>5590</v>
      </c>
      <c r="AB601" s="8" t="s">
        <v>5590</v>
      </c>
      <c r="AC601" t="s">
        <v>5590</v>
      </c>
      <c r="AD601" t="s">
        <v>5590</v>
      </c>
      <c r="AE601" s="9">
        <v>11.77</v>
      </c>
      <c r="AG601" s="8" t="s">
        <v>5590</v>
      </c>
      <c r="AH601" t="s">
        <v>5590</v>
      </c>
      <c r="AI601" s="10" t="s">
        <v>5590</v>
      </c>
      <c r="AK601" s="8" t="s">
        <v>5590</v>
      </c>
      <c r="AL601" t="s">
        <v>5590</v>
      </c>
      <c r="AM601" t="s">
        <v>5590</v>
      </c>
      <c r="AN601" t="s">
        <v>5590</v>
      </c>
      <c r="AO601" t="s">
        <v>5590</v>
      </c>
      <c r="AP601" s="7">
        <v>11.77</v>
      </c>
      <c r="AQ601" t="s">
        <v>5590</v>
      </c>
      <c r="AR601" s="10" t="s">
        <v>5590</v>
      </c>
    </row>
    <row r="602" spans="1:44" ht="16" x14ac:dyDescent="0.2">
      <c r="A602" s="2">
        <v>45429.083333333343</v>
      </c>
      <c r="B602" t="s">
        <v>3893</v>
      </c>
      <c r="C602" s="7">
        <v>28.4</v>
      </c>
      <c r="D602" t="s">
        <v>48</v>
      </c>
      <c r="E602">
        <v>2558</v>
      </c>
      <c r="F602">
        <v>940</v>
      </c>
      <c r="G602">
        <v>3689</v>
      </c>
      <c r="H602" t="s">
        <v>1935</v>
      </c>
      <c r="I602" t="s">
        <v>3886</v>
      </c>
      <c r="J602" t="s">
        <v>3892</v>
      </c>
      <c r="K602" t="s">
        <v>3886</v>
      </c>
      <c r="L602" t="s">
        <v>49</v>
      </c>
      <c r="M602" t="s">
        <v>50</v>
      </c>
      <c r="N602" t="s">
        <v>51</v>
      </c>
      <c r="O602" t="s">
        <v>52</v>
      </c>
      <c r="P602" t="s">
        <v>53</v>
      </c>
      <c r="R602" t="s">
        <v>66</v>
      </c>
      <c r="S602" t="s">
        <v>5615</v>
      </c>
      <c r="U602" s="8" t="s">
        <v>5590</v>
      </c>
      <c r="V602" s="10" t="s">
        <v>5590</v>
      </c>
      <c r="X602" s="8" t="s">
        <v>5590</v>
      </c>
      <c r="Y602" t="s">
        <v>5590</v>
      </c>
      <c r="Z602" s="10" t="s">
        <v>5590</v>
      </c>
      <c r="AB602" s="8" t="s">
        <v>5590</v>
      </c>
      <c r="AC602" t="s">
        <v>5590</v>
      </c>
      <c r="AD602" t="s">
        <v>5590</v>
      </c>
      <c r="AE602" s="9">
        <v>28.4</v>
      </c>
      <c r="AG602" s="8" t="s">
        <v>5590</v>
      </c>
      <c r="AH602" t="s">
        <v>5590</v>
      </c>
      <c r="AI602" s="10" t="s">
        <v>5590</v>
      </c>
      <c r="AK602" s="8" t="s">
        <v>5590</v>
      </c>
      <c r="AL602" t="s">
        <v>5590</v>
      </c>
      <c r="AM602" t="s">
        <v>5590</v>
      </c>
      <c r="AN602" t="s">
        <v>5590</v>
      </c>
      <c r="AO602" t="s">
        <v>5590</v>
      </c>
      <c r="AP602" s="7">
        <v>28.4</v>
      </c>
      <c r="AQ602" t="s">
        <v>5590</v>
      </c>
      <c r="AR602" s="10" t="s">
        <v>5590</v>
      </c>
    </row>
    <row r="603" spans="1:44" ht="16" x14ac:dyDescent="0.2">
      <c r="A603" s="2">
        <v>45429.083333333343</v>
      </c>
      <c r="B603" t="s">
        <v>3893</v>
      </c>
      <c r="C603" s="7">
        <v>4.8600000000000003</v>
      </c>
      <c r="D603" t="s">
        <v>48</v>
      </c>
      <c r="E603">
        <v>2558</v>
      </c>
      <c r="F603">
        <v>940</v>
      </c>
      <c r="G603">
        <v>3693</v>
      </c>
      <c r="H603" t="s">
        <v>1748</v>
      </c>
      <c r="I603" t="s">
        <v>3886</v>
      </c>
      <c r="J603" t="s">
        <v>3892</v>
      </c>
      <c r="K603" t="s">
        <v>3886</v>
      </c>
      <c r="L603" t="s">
        <v>49</v>
      </c>
      <c r="M603" t="s">
        <v>50</v>
      </c>
      <c r="N603" t="s">
        <v>51</v>
      </c>
      <c r="O603" t="s">
        <v>52</v>
      </c>
      <c r="P603" t="s">
        <v>53</v>
      </c>
      <c r="R603" t="s">
        <v>66</v>
      </c>
      <c r="S603" t="s">
        <v>5615</v>
      </c>
      <c r="U603" s="8" t="s">
        <v>5590</v>
      </c>
      <c r="V603" s="10" t="s">
        <v>5590</v>
      </c>
      <c r="X603" s="8" t="s">
        <v>5590</v>
      </c>
      <c r="Y603" t="s">
        <v>5590</v>
      </c>
      <c r="Z603" s="10" t="s">
        <v>5590</v>
      </c>
      <c r="AB603" s="8" t="s">
        <v>5590</v>
      </c>
      <c r="AC603" t="s">
        <v>5590</v>
      </c>
      <c r="AD603" t="s">
        <v>5590</v>
      </c>
      <c r="AE603" s="9">
        <v>4.8600000000000003</v>
      </c>
      <c r="AG603" s="8" t="s">
        <v>5590</v>
      </c>
      <c r="AH603" t="s">
        <v>5590</v>
      </c>
      <c r="AI603" s="10" t="s">
        <v>5590</v>
      </c>
      <c r="AK603" s="8" t="s">
        <v>5590</v>
      </c>
      <c r="AL603" t="s">
        <v>5590</v>
      </c>
      <c r="AM603" t="s">
        <v>5590</v>
      </c>
      <c r="AN603" t="s">
        <v>5590</v>
      </c>
      <c r="AO603" t="s">
        <v>5590</v>
      </c>
      <c r="AP603" s="7">
        <v>4.8600000000000003</v>
      </c>
      <c r="AQ603" t="s">
        <v>5590</v>
      </c>
      <c r="AR603" s="10" t="s">
        <v>5590</v>
      </c>
    </row>
    <row r="604" spans="1:44" ht="16" x14ac:dyDescent="0.2">
      <c r="A604" s="2">
        <v>45429.083333333343</v>
      </c>
      <c r="B604" t="s">
        <v>3884</v>
      </c>
      <c r="C604" s="7">
        <v>121.09</v>
      </c>
      <c r="D604" t="s">
        <v>48</v>
      </c>
      <c r="E604">
        <v>2558</v>
      </c>
      <c r="F604">
        <v>940</v>
      </c>
      <c r="G604">
        <v>3695</v>
      </c>
      <c r="H604" t="s">
        <v>1936</v>
      </c>
      <c r="I604" t="s">
        <v>3886</v>
      </c>
      <c r="J604" t="s">
        <v>3892</v>
      </c>
      <c r="K604" t="s">
        <v>3886</v>
      </c>
      <c r="L604" t="s">
        <v>49</v>
      </c>
      <c r="M604" t="s">
        <v>50</v>
      </c>
      <c r="N604" t="s">
        <v>51</v>
      </c>
      <c r="O604" t="s">
        <v>52</v>
      </c>
      <c r="P604" t="s">
        <v>53</v>
      </c>
      <c r="R604" t="s">
        <v>66</v>
      </c>
      <c r="S604" t="s">
        <v>5615</v>
      </c>
      <c r="U604" s="8" t="s">
        <v>5590</v>
      </c>
      <c r="V604" s="10" t="s">
        <v>5590</v>
      </c>
      <c r="X604" s="8" t="s">
        <v>5590</v>
      </c>
      <c r="Y604" t="s">
        <v>5590</v>
      </c>
      <c r="Z604" s="10" t="s">
        <v>5590</v>
      </c>
      <c r="AB604" s="8" t="s">
        <v>5590</v>
      </c>
      <c r="AC604" t="s">
        <v>5590</v>
      </c>
      <c r="AD604" t="s">
        <v>5590</v>
      </c>
      <c r="AE604" s="9">
        <v>121.09</v>
      </c>
      <c r="AG604" s="8" t="s">
        <v>5590</v>
      </c>
      <c r="AH604" t="s">
        <v>5590</v>
      </c>
      <c r="AI604" s="10" t="s">
        <v>5590</v>
      </c>
      <c r="AK604" s="8" t="s">
        <v>5590</v>
      </c>
      <c r="AL604" t="s">
        <v>5590</v>
      </c>
      <c r="AM604" t="s">
        <v>5590</v>
      </c>
      <c r="AN604" t="s">
        <v>5590</v>
      </c>
      <c r="AO604" t="s">
        <v>5590</v>
      </c>
      <c r="AP604" s="7">
        <v>121.09</v>
      </c>
      <c r="AQ604" t="s">
        <v>5590</v>
      </c>
      <c r="AR604" s="10" t="s">
        <v>5590</v>
      </c>
    </row>
    <row r="605" spans="1:44" ht="16" x14ac:dyDescent="0.2">
      <c r="A605" s="2">
        <v>45429.083333333343</v>
      </c>
      <c r="B605" t="s">
        <v>3884</v>
      </c>
      <c r="C605" s="7">
        <v>116.5</v>
      </c>
      <c r="D605" t="s">
        <v>48</v>
      </c>
      <c r="E605">
        <v>2558</v>
      </c>
      <c r="F605">
        <v>940</v>
      </c>
      <c r="G605">
        <v>3696</v>
      </c>
      <c r="H605" t="s">
        <v>1934</v>
      </c>
      <c r="I605" t="s">
        <v>3886</v>
      </c>
      <c r="J605" t="s">
        <v>3892</v>
      </c>
      <c r="K605" t="s">
        <v>3886</v>
      </c>
      <c r="L605" t="s">
        <v>49</v>
      </c>
      <c r="M605" t="s">
        <v>50</v>
      </c>
      <c r="N605" t="s">
        <v>51</v>
      </c>
      <c r="O605" t="s">
        <v>52</v>
      </c>
      <c r="P605" t="s">
        <v>53</v>
      </c>
      <c r="R605" t="s">
        <v>66</v>
      </c>
      <c r="S605" t="s">
        <v>5615</v>
      </c>
      <c r="U605" s="8" t="s">
        <v>5590</v>
      </c>
      <c r="V605" s="10" t="s">
        <v>5590</v>
      </c>
      <c r="X605" s="8" t="s">
        <v>5590</v>
      </c>
      <c r="Y605" t="s">
        <v>5590</v>
      </c>
      <c r="Z605" s="10" t="s">
        <v>5590</v>
      </c>
      <c r="AB605" s="8" t="s">
        <v>5590</v>
      </c>
      <c r="AC605" t="s">
        <v>5590</v>
      </c>
      <c r="AD605" t="s">
        <v>5590</v>
      </c>
      <c r="AE605" s="9">
        <v>116.5</v>
      </c>
      <c r="AG605" s="8" t="s">
        <v>5590</v>
      </c>
      <c r="AH605" t="s">
        <v>5590</v>
      </c>
      <c r="AI605" s="10" t="s">
        <v>5590</v>
      </c>
      <c r="AK605" s="8" t="s">
        <v>5590</v>
      </c>
      <c r="AL605" t="s">
        <v>5590</v>
      </c>
      <c r="AM605" t="s">
        <v>5590</v>
      </c>
      <c r="AN605" t="s">
        <v>5590</v>
      </c>
      <c r="AO605" t="s">
        <v>5590</v>
      </c>
      <c r="AP605" s="7">
        <v>116.5</v>
      </c>
      <c r="AQ605" t="s">
        <v>5590</v>
      </c>
      <c r="AR605" s="10" t="s">
        <v>5590</v>
      </c>
    </row>
    <row r="606" spans="1:44" ht="16" x14ac:dyDescent="0.2">
      <c r="A606" s="2">
        <v>45429.083333333343</v>
      </c>
      <c r="B606" t="s">
        <v>3884</v>
      </c>
      <c r="C606" s="7">
        <v>89.33</v>
      </c>
      <c r="D606" t="s">
        <v>48</v>
      </c>
      <c r="E606">
        <v>2558</v>
      </c>
      <c r="F606">
        <v>940</v>
      </c>
      <c r="G606">
        <v>3697</v>
      </c>
      <c r="H606" t="s">
        <v>1935</v>
      </c>
      <c r="I606" t="s">
        <v>3886</v>
      </c>
      <c r="J606" t="s">
        <v>3892</v>
      </c>
      <c r="K606" t="s">
        <v>3886</v>
      </c>
      <c r="L606" t="s">
        <v>49</v>
      </c>
      <c r="M606" t="s">
        <v>50</v>
      </c>
      <c r="N606" t="s">
        <v>51</v>
      </c>
      <c r="O606" t="s">
        <v>52</v>
      </c>
      <c r="P606" t="s">
        <v>53</v>
      </c>
      <c r="R606" t="s">
        <v>66</v>
      </c>
      <c r="S606" t="s">
        <v>5615</v>
      </c>
      <c r="U606" s="8" t="s">
        <v>5590</v>
      </c>
      <c r="V606" s="10" t="s">
        <v>5590</v>
      </c>
      <c r="X606" s="8" t="s">
        <v>5590</v>
      </c>
      <c r="Y606" t="s">
        <v>5590</v>
      </c>
      <c r="Z606" s="10" t="s">
        <v>5590</v>
      </c>
      <c r="AB606" s="8" t="s">
        <v>5590</v>
      </c>
      <c r="AC606" t="s">
        <v>5590</v>
      </c>
      <c r="AD606" t="s">
        <v>5590</v>
      </c>
      <c r="AE606" s="9">
        <v>89.33</v>
      </c>
      <c r="AG606" s="8" t="s">
        <v>5590</v>
      </c>
      <c r="AH606" t="s">
        <v>5590</v>
      </c>
      <c r="AI606" s="10" t="s">
        <v>5590</v>
      </c>
      <c r="AK606" s="8" t="s">
        <v>5590</v>
      </c>
      <c r="AL606" t="s">
        <v>5590</v>
      </c>
      <c r="AM606" t="s">
        <v>5590</v>
      </c>
      <c r="AN606" t="s">
        <v>5590</v>
      </c>
      <c r="AO606" t="s">
        <v>5590</v>
      </c>
      <c r="AP606" s="7">
        <v>89.33</v>
      </c>
      <c r="AQ606" t="s">
        <v>5590</v>
      </c>
      <c r="AR606" s="10" t="s">
        <v>5590</v>
      </c>
    </row>
    <row r="607" spans="1:44" ht="16" x14ac:dyDescent="0.2">
      <c r="A607" s="2">
        <v>45429.083333333343</v>
      </c>
      <c r="B607" t="s">
        <v>3884</v>
      </c>
      <c r="C607" s="7">
        <v>1.58</v>
      </c>
      <c r="D607" t="s">
        <v>48</v>
      </c>
      <c r="E607">
        <v>6751</v>
      </c>
      <c r="F607">
        <v>940</v>
      </c>
      <c r="G607">
        <v>3686</v>
      </c>
      <c r="H607" t="s">
        <v>969</v>
      </c>
      <c r="I607" t="s">
        <v>3886</v>
      </c>
      <c r="J607" t="s">
        <v>3892</v>
      </c>
      <c r="K607" t="s">
        <v>3886</v>
      </c>
      <c r="L607" t="s">
        <v>49</v>
      </c>
      <c r="M607" t="s">
        <v>50</v>
      </c>
      <c r="N607" t="s">
        <v>799</v>
      </c>
      <c r="O607" t="s">
        <v>52</v>
      </c>
      <c r="P607" t="s">
        <v>53</v>
      </c>
      <c r="R607" t="s">
        <v>66</v>
      </c>
      <c r="S607" t="s">
        <v>5615</v>
      </c>
      <c r="U607" s="8" t="s">
        <v>5590</v>
      </c>
      <c r="V607" s="10" t="s">
        <v>5590</v>
      </c>
      <c r="X607" s="8" t="s">
        <v>5590</v>
      </c>
      <c r="Y607" t="s">
        <v>5590</v>
      </c>
      <c r="Z607" s="10" t="s">
        <v>5590</v>
      </c>
      <c r="AB607" s="8" t="s">
        <v>5590</v>
      </c>
      <c r="AC607" t="s">
        <v>5590</v>
      </c>
      <c r="AD607" t="s">
        <v>5590</v>
      </c>
      <c r="AE607" s="10" t="s">
        <v>5590</v>
      </c>
      <c r="AG607" s="8" t="s">
        <v>5590</v>
      </c>
      <c r="AH607" t="s">
        <v>5590</v>
      </c>
      <c r="AI607" s="9">
        <v>1.58</v>
      </c>
      <c r="AK607" s="8" t="s">
        <v>5590</v>
      </c>
      <c r="AL607" s="7">
        <v>1.58</v>
      </c>
      <c r="AM607" t="s">
        <v>5590</v>
      </c>
      <c r="AN607" t="s">
        <v>5590</v>
      </c>
      <c r="AO607" t="s">
        <v>5590</v>
      </c>
      <c r="AP607" t="s">
        <v>5590</v>
      </c>
      <c r="AQ607" t="s">
        <v>5590</v>
      </c>
      <c r="AR607" s="10" t="s">
        <v>5590</v>
      </c>
    </row>
    <row r="608" spans="1:44" ht="16" x14ac:dyDescent="0.2">
      <c r="A608" s="2">
        <v>45429.083333333343</v>
      </c>
      <c r="B608" t="s">
        <v>3893</v>
      </c>
      <c r="C608" s="7">
        <v>13.96</v>
      </c>
      <c r="D608" t="s">
        <v>48</v>
      </c>
      <c r="E608">
        <v>6751</v>
      </c>
      <c r="F608">
        <v>940</v>
      </c>
      <c r="G608">
        <v>3690</v>
      </c>
      <c r="H608" t="s">
        <v>970</v>
      </c>
      <c r="I608" t="s">
        <v>3886</v>
      </c>
      <c r="J608" t="s">
        <v>3892</v>
      </c>
      <c r="K608" t="s">
        <v>3886</v>
      </c>
      <c r="L608" t="s">
        <v>49</v>
      </c>
      <c r="M608" t="s">
        <v>50</v>
      </c>
      <c r="N608" t="s">
        <v>799</v>
      </c>
      <c r="O608" t="s">
        <v>52</v>
      </c>
      <c r="P608" t="s">
        <v>53</v>
      </c>
      <c r="R608" t="s">
        <v>66</v>
      </c>
      <c r="S608" t="s">
        <v>5615</v>
      </c>
      <c r="U608" s="8" t="s">
        <v>5590</v>
      </c>
      <c r="V608" s="10" t="s">
        <v>5590</v>
      </c>
      <c r="X608" s="8" t="s">
        <v>5590</v>
      </c>
      <c r="Y608" t="s">
        <v>5590</v>
      </c>
      <c r="Z608" s="10" t="s">
        <v>5590</v>
      </c>
      <c r="AB608" s="8" t="s">
        <v>5590</v>
      </c>
      <c r="AC608" t="s">
        <v>5590</v>
      </c>
      <c r="AD608" t="s">
        <v>5590</v>
      </c>
      <c r="AE608" s="10" t="s">
        <v>5590</v>
      </c>
      <c r="AG608" s="8" t="s">
        <v>5590</v>
      </c>
      <c r="AH608" t="s">
        <v>5590</v>
      </c>
      <c r="AI608" s="9">
        <v>13.96</v>
      </c>
      <c r="AK608" s="8" t="s">
        <v>5590</v>
      </c>
      <c r="AL608" s="7">
        <v>13.96</v>
      </c>
      <c r="AM608" t="s">
        <v>5590</v>
      </c>
      <c r="AN608" t="s">
        <v>5590</v>
      </c>
      <c r="AO608" t="s">
        <v>5590</v>
      </c>
      <c r="AP608" t="s">
        <v>5590</v>
      </c>
      <c r="AQ608" t="s">
        <v>5590</v>
      </c>
      <c r="AR608" s="10" t="s">
        <v>5590</v>
      </c>
    </row>
    <row r="609" spans="1:44" ht="16" x14ac:dyDescent="0.2">
      <c r="A609" s="2">
        <v>45429.083333333343</v>
      </c>
      <c r="B609" t="s">
        <v>3893</v>
      </c>
      <c r="C609" s="7">
        <v>10.55</v>
      </c>
      <c r="D609" t="s">
        <v>48</v>
      </c>
      <c r="E609">
        <v>6751</v>
      </c>
      <c r="F609">
        <v>940</v>
      </c>
      <c r="G609">
        <v>3691</v>
      </c>
      <c r="H609" t="s">
        <v>967</v>
      </c>
      <c r="I609" t="s">
        <v>3886</v>
      </c>
      <c r="J609" t="s">
        <v>3892</v>
      </c>
      <c r="K609" t="s">
        <v>3886</v>
      </c>
      <c r="L609" t="s">
        <v>49</v>
      </c>
      <c r="M609" t="s">
        <v>50</v>
      </c>
      <c r="N609" t="s">
        <v>799</v>
      </c>
      <c r="O609" t="s">
        <v>52</v>
      </c>
      <c r="P609" t="s">
        <v>53</v>
      </c>
      <c r="R609" t="s">
        <v>66</v>
      </c>
      <c r="S609" t="s">
        <v>5615</v>
      </c>
      <c r="U609" s="8" t="s">
        <v>5590</v>
      </c>
      <c r="V609" s="10" t="s">
        <v>5590</v>
      </c>
      <c r="X609" s="8" t="s">
        <v>5590</v>
      </c>
      <c r="Y609" t="s">
        <v>5590</v>
      </c>
      <c r="Z609" s="10" t="s">
        <v>5590</v>
      </c>
      <c r="AB609" s="8" t="s">
        <v>5590</v>
      </c>
      <c r="AC609" t="s">
        <v>5590</v>
      </c>
      <c r="AD609" t="s">
        <v>5590</v>
      </c>
      <c r="AE609" s="10" t="s">
        <v>5590</v>
      </c>
      <c r="AG609" s="8" t="s">
        <v>5590</v>
      </c>
      <c r="AH609" t="s">
        <v>5590</v>
      </c>
      <c r="AI609" s="9">
        <v>10.55</v>
      </c>
      <c r="AK609" s="8" t="s">
        <v>5590</v>
      </c>
      <c r="AL609" s="7">
        <v>10.55</v>
      </c>
      <c r="AM609" t="s">
        <v>5590</v>
      </c>
      <c r="AN609" t="s">
        <v>5590</v>
      </c>
      <c r="AO609" t="s">
        <v>5590</v>
      </c>
      <c r="AP609" t="s">
        <v>5590</v>
      </c>
      <c r="AQ609" t="s">
        <v>5590</v>
      </c>
      <c r="AR609" s="10" t="s">
        <v>5590</v>
      </c>
    </row>
    <row r="610" spans="1:44" ht="16" x14ac:dyDescent="0.2">
      <c r="A610" s="2">
        <v>45429.083333333343</v>
      </c>
      <c r="B610" t="s">
        <v>3893</v>
      </c>
      <c r="C610" s="7">
        <v>0.01</v>
      </c>
      <c r="D610" t="s">
        <v>48</v>
      </c>
      <c r="E610">
        <v>6751</v>
      </c>
      <c r="F610">
        <v>940</v>
      </c>
      <c r="G610">
        <v>3692</v>
      </c>
      <c r="H610" t="s">
        <v>969</v>
      </c>
      <c r="I610" t="s">
        <v>3886</v>
      </c>
      <c r="J610" t="s">
        <v>3892</v>
      </c>
      <c r="K610" t="s">
        <v>3886</v>
      </c>
      <c r="L610" t="s">
        <v>49</v>
      </c>
      <c r="M610" t="s">
        <v>50</v>
      </c>
      <c r="N610" t="s">
        <v>799</v>
      </c>
      <c r="O610" t="s">
        <v>52</v>
      </c>
      <c r="P610" t="s">
        <v>53</v>
      </c>
      <c r="R610" t="s">
        <v>66</v>
      </c>
      <c r="S610" t="s">
        <v>5615</v>
      </c>
      <c r="U610" s="8" t="s">
        <v>5590</v>
      </c>
      <c r="V610" s="10" t="s">
        <v>5590</v>
      </c>
      <c r="X610" s="8" t="s">
        <v>5590</v>
      </c>
      <c r="Y610" t="s">
        <v>5590</v>
      </c>
      <c r="Z610" s="10" t="s">
        <v>5590</v>
      </c>
      <c r="AB610" s="8" t="s">
        <v>5590</v>
      </c>
      <c r="AC610" t="s">
        <v>5590</v>
      </c>
      <c r="AD610" t="s">
        <v>5590</v>
      </c>
      <c r="AE610" s="10" t="s">
        <v>5590</v>
      </c>
      <c r="AG610" s="8" t="s">
        <v>5590</v>
      </c>
      <c r="AH610" t="s">
        <v>5590</v>
      </c>
      <c r="AI610" s="9">
        <v>0.01</v>
      </c>
      <c r="AK610" s="8" t="s">
        <v>5590</v>
      </c>
      <c r="AL610" s="7">
        <v>0.01</v>
      </c>
      <c r="AM610" t="s">
        <v>5590</v>
      </c>
      <c r="AN610" t="s">
        <v>5590</v>
      </c>
      <c r="AO610" t="s">
        <v>5590</v>
      </c>
      <c r="AP610" t="s">
        <v>5590</v>
      </c>
      <c r="AQ610" t="s">
        <v>5590</v>
      </c>
      <c r="AR610" s="10" t="s">
        <v>5590</v>
      </c>
    </row>
    <row r="611" spans="1:44" ht="16" x14ac:dyDescent="0.2">
      <c r="A611" s="2">
        <v>45429.083333333343</v>
      </c>
      <c r="B611" t="s">
        <v>3893</v>
      </c>
      <c r="C611" s="7">
        <v>1.86</v>
      </c>
      <c r="D611" t="s">
        <v>48</v>
      </c>
      <c r="E611">
        <v>6751</v>
      </c>
      <c r="F611">
        <v>940</v>
      </c>
      <c r="G611">
        <v>3694</v>
      </c>
      <c r="H611" t="s">
        <v>853</v>
      </c>
      <c r="I611" t="s">
        <v>3886</v>
      </c>
      <c r="J611" t="s">
        <v>3892</v>
      </c>
      <c r="K611" t="s">
        <v>3886</v>
      </c>
      <c r="L611" t="s">
        <v>49</v>
      </c>
      <c r="M611" t="s">
        <v>50</v>
      </c>
      <c r="N611" t="s">
        <v>799</v>
      </c>
      <c r="O611" t="s">
        <v>52</v>
      </c>
      <c r="P611" t="s">
        <v>53</v>
      </c>
      <c r="R611" t="s">
        <v>66</v>
      </c>
      <c r="S611" t="s">
        <v>5615</v>
      </c>
      <c r="U611" s="8" t="s">
        <v>5590</v>
      </c>
      <c r="V611" s="10" t="s">
        <v>5590</v>
      </c>
      <c r="X611" s="8" t="s">
        <v>5590</v>
      </c>
      <c r="Y611" t="s">
        <v>5590</v>
      </c>
      <c r="Z611" s="10" t="s">
        <v>5590</v>
      </c>
      <c r="AB611" s="8" t="s">
        <v>5590</v>
      </c>
      <c r="AC611" t="s">
        <v>5590</v>
      </c>
      <c r="AD611" t="s">
        <v>5590</v>
      </c>
      <c r="AE611" s="10" t="s">
        <v>5590</v>
      </c>
      <c r="AG611" s="8" t="s">
        <v>5590</v>
      </c>
      <c r="AH611" t="s">
        <v>5590</v>
      </c>
      <c r="AI611" s="9">
        <v>1.86</v>
      </c>
      <c r="AK611" s="8" t="s">
        <v>5590</v>
      </c>
      <c r="AL611" s="7">
        <v>1.86</v>
      </c>
      <c r="AM611" t="s">
        <v>5590</v>
      </c>
      <c r="AN611" t="s">
        <v>5590</v>
      </c>
      <c r="AO611" t="s">
        <v>5590</v>
      </c>
      <c r="AP611" t="s">
        <v>5590</v>
      </c>
      <c r="AQ611" t="s">
        <v>5590</v>
      </c>
      <c r="AR611" s="10" t="s">
        <v>5590</v>
      </c>
    </row>
    <row r="612" spans="1:44" ht="16" x14ac:dyDescent="0.2">
      <c r="A612" s="2">
        <v>45429.083333333343</v>
      </c>
      <c r="B612" t="s">
        <v>3884</v>
      </c>
      <c r="C612" s="7">
        <v>22.66</v>
      </c>
      <c r="D612" t="s">
        <v>48</v>
      </c>
      <c r="E612">
        <v>6751</v>
      </c>
      <c r="F612">
        <v>940</v>
      </c>
      <c r="G612">
        <v>3698</v>
      </c>
      <c r="H612" t="s">
        <v>970</v>
      </c>
      <c r="I612" t="s">
        <v>3886</v>
      </c>
      <c r="J612" t="s">
        <v>3892</v>
      </c>
      <c r="K612" t="s">
        <v>3886</v>
      </c>
      <c r="L612" t="s">
        <v>49</v>
      </c>
      <c r="M612" t="s">
        <v>50</v>
      </c>
      <c r="N612" t="s">
        <v>799</v>
      </c>
      <c r="O612" t="s">
        <v>52</v>
      </c>
      <c r="P612" t="s">
        <v>53</v>
      </c>
      <c r="R612" t="s">
        <v>66</v>
      </c>
      <c r="S612" t="s">
        <v>5615</v>
      </c>
      <c r="U612" s="8" t="s">
        <v>5590</v>
      </c>
      <c r="V612" s="10" t="s">
        <v>5590</v>
      </c>
      <c r="X612" s="8" t="s">
        <v>5590</v>
      </c>
      <c r="Y612" t="s">
        <v>5590</v>
      </c>
      <c r="Z612" s="10" t="s">
        <v>5590</v>
      </c>
      <c r="AB612" s="8" t="s">
        <v>5590</v>
      </c>
      <c r="AC612" t="s">
        <v>5590</v>
      </c>
      <c r="AD612" t="s">
        <v>5590</v>
      </c>
      <c r="AE612" s="10" t="s">
        <v>5590</v>
      </c>
      <c r="AG612" s="8" t="s">
        <v>5590</v>
      </c>
      <c r="AH612" t="s">
        <v>5590</v>
      </c>
      <c r="AI612" s="9">
        <v>22.66</v>
      </c>
      <c r="AK612" s="8" t="s">
        <v>5590</v>
      </c>
      <c r="AL612" s="7">
        <v>22.66</v>
      </c>
      <c r="AM612" t="s">
        <v>5590</v>
      </c>
      <c r="AN612" t="s">
        <v>5590</v>
      </c>
      <c r="AO612" t="s">
        <v>5590</v>
      </c>
      <c r="AP612" t="s">
        <v>5590</v>
      </c>
      <c r="AQ612" t="s">
        <v>5590</v>
      </c>
      <c r="AR612" s="10" t="s">
        <v>5590</v>
      </c>
    </row>
    <row r="613" spans="1:44" ht="16" x14ac:dyDescent="0.2">
      <c r="A613" s="2">
        <v>45429.083333333343</v>
      </c>
      <c r="B613" t="s">
        <v>3884</v>
      </c>
      <c r="C613" s="7">
        <v>17.91</v>
      </c>
      <c r="D613" t="s">
        <v>48</v>
      </c>
      <c r="E613">
        <v>6751</v>
      </c>
      <c r="F613">
        <v>940</v>
      </c>
      <c r="G613">
        <v>3699</v>
      </c>
      <c r="H613" t="s">
        <v>967</v>
      </c>
      <c r="I613" t="s">
        <v>3886</v>
      </c>
      <c r="J613" t="s">
        <v>3892</v>
      </c>
      <c r="K613" t="s">
        <v>3886</v>
      </c>
      <c r="L613" t="s">
        <v>49</v>
      </c>
      <c r="M613" t="s">
        <v>50</v>
      </c>
      <c r="N613" t="s">
        <v>799</v>
      </c>
      <c r="O613" t="s">
        <v>52</v>
      </c>
      <c r="P613" t="s">
        <v>53</v>
      </c>
      <c r="R613" t="s">
        <v>66</v>
      </c>
      <c r="S613" t="s">
        <v>5615</v>
      </c>
      <c r="U613" s="8" t="s">
        <v>5590</v>
      </c>
      <c r="V613" s="10" t="s">
        <v>5590</v>
      </c>
      <c r="X613" s="8" t="s">
        <v>5590</v>
      </c>
      <c r="Y613" t="s">
        <v>5590</v>
      </c>
      <c r="Z613" s="10" t="s">
        <v>5590</v>
      </c>
      <c r="AB613" s="8" t="s">
        <v>5590</v>
      </c>
      <c r="AC613" t="s">
        <v>5590</v>
      </c>
      <c r="AD613" t="s">
        <v>5590</v>
      </c>
      <c r="AE613" s="10" t="s">
        <v>5590</v>
      </c>
      <c r="AG613" s="8" t="s">
        <v>5590</v>
      </c>
      <c r="AH613" t="s">
        <v>5590</v>
      </c>
      <c r="AI613" s="9">
        <v>17.91</v>
      </c>
      <c r="AK613" s="8" t="s">
        <v>5590</v>
      </c>
      <c r="AL613" s="7">
        <v>17.91</v>
      </c>
      <c r="AM613" t="s">
        <v>5590</v>
      </c>
      <c r="AN613" t="s">
        <v>5590</v>
      </c>
      <c r="AO613" t="s">
        <v>5590</v>
      </c>
      <c r="AP613" t="s">
        <v>5590</v>
      </c>
      <c r="AQ613" t="s">
        <v>5590</v>
      </c>
      <c r="AR613" s="10" t="s">
        <v>5590</v>
      </c>
    </row>
    <row r="614" spans="1:44" ht="16" x14ac:dyDescent="0.2">
      <c r="A614" s="2">
        <v>45441.083333333343</v>
      </c>
      <c r="B614" t="s">
        <v>256</v>
      </c>
      <c r="C614" s="7">
        <v>2778.18</v>
      </c>
      <c r="D614" t="s">
        <v>48</v>
      </c>
      <c r="E614">
        <v>1705</v>
      </c>
      <c r="F614">
        <v>940</v>
      </c>
      <c r="G614">
        <v>3113</v>
      </c>
      <c r="I614" t="s">
        <v>3942</v>
      </c>
      <c r="J614" t="s">
        <v>3943</v>
      </c>
      <c r="K614" t="s">
        <v>3942</v>
      </c>
      <c r="L614" t="s">
        <v>52</v>
      </c>
      <c r="M614" t="s">
        <v>203</v>
      </c>
      <c r="O614" t="s">
        <v>52</v>
      </c>
      <c r="P614" t="s">
        <v>53</v>
      </c>
      <c r="R614" t="s">
        <v>66</v>
      </c>
      <c r="S614" t="s">
        <v>5615</v>
      </c>
      <c r="U614" s="8" t="s">
        <v>5590</v>
      </c>
      <c r="V614" s="10" t="s">
        <v>5590</v>
      </c>
      <c r="X614" s="8" t="s">
        <v>5590</v>
      </c>
      <c r="Y614" s="7">
        <v>2778.18</v>
      </c>
      <c r="Z614" s="10" t="s">
        <v>5590</v>
      </c>
      <c r="AB614" s="8" t="s">
        <v>5590</v>
      </c>
      <c r="AC614" t="s">
        <v>5590</v>
      </c>
      <c r="AD614" t="s">
        <v>5590</v>
      </c>
      <c r="AE614" s="10" t="s">
        <v>5590</v>
      </c>
      <c r="AG614" s="8" t="s">
        <v>5590</v>
      </c>
      <c r="AH614" t="s">
        <v>5590</v>
      </c>
      <c r="AI614" s="10" t="s">
        <v>5590</v>
      </c>
      <c r="AK614" s="8" t="s">
        <v>5590</v>
      </c>
      <c r="AL614" t="s">
        <v>5590</v>
      </c>
      <c r="AM614" t="s">
        <v>5590</v>
      </c>
      <c r="AN614" t="s">
        <v>5590</v>
      </c>
      <c r="AO614" t="s">
        <v>5590</v>
      </c>
      <c r="AP614" t="s">
        <v>5590</v>
      </c>
      <c r="AQ614" t="s">
        <v>5590</v>
      </c>
      <c r="AR614" s="10" t="s">
        <v>5590</v>
      </c>
    </row>
    <row r="615" spans="1:44" ht="16" x14ac:dyDescent="0.2">
      <c r="A615" s="2">
        <v>45441.083333333343</v>
      </c>
      <c r="B615" t="s">
        <v>3938</v>
      </c>
      <c r="C615" s="7">
        <v>5741.87</v>
      </c>
      <c r="D615" t="s">
        <v>48</v>
      </c>
      <c r="E615">
        <v>1712</v>
      </c>
      <c r="F615">
        <v>940</v>
      </c>
      <c r="G615">
        <v>3117</v>
      </c>
      <c r="I615" t="s">
        <v>3939</v>
      </c>
      <c r="J615" t="s">
        <v>3940</v>
      </c>
      <c r="K615" t="s">
        <v>3939</v>
      </c>
      <c r="L615" t="s">
        <v>52</v>
      </c>
      <c r="M615" t="s">
        <v>203</v>
      </c>
      <c r="O615" t="s">
        <v>52</v>
      </c>
      <c r="P615" t="s">
        <v>53</v>
      </c>
      <c r="R615" t="s">
        <v>66</v>
      </c>
      <c r="S615" t="s">
        <v>5615</v>
      </c>
      <c r="U615" s="8" t="s">
        <v>5590</v>
      </c>
      <c r="V615" s="10" t="s">
        <v>5590</v>
      </c>
      <c r="X615" s="8" t="s">
        <v>5590</v>
      </c>
      <c r="Y615" t="s">
        <v>5590</v>
      </c>
      <c r="Z615" s="9">
        <v>5741.87</v>
      </c>
      <c r="AB615" s="8" t="s">
        <v>5590</v>
      </c>
      <c r="AC615" t="s">
        <v>5590</v>
      </c>
      <c r="AD615" t="s">
        <v>5590</v>
      </c>
      <c r="AE615" s="10" t="s">
        <v>5590</v>
      </c>
      <c r="AG615" s="8" t="s">
        <v>5590</v>
      </c>
      <c r="AH615" t="s">
        <v>5590</v>
      </c>
      <c r="AI615" s="10" t="s">
        <v>5590</v>
      </c>
      <c r="AK615" s="8" t="s">
        <v>5590</v>
      </c>
      <c r="AL615" t="s">
        <v>5590</v>
      </c>
      <c r="AM615" t="s">
        <v>5590</v>
      </c>
      <c r="AN615" t="s">
        <v>5590</v>
      </c>
      <c r="AO615" t="s">
        <v>5590</v>
      </c>
      <c r="AP615" t="s">
        <v>5590</v>
      </c>
      <c r="AQ615" t="s">
        <v>5590</v>
      </c>
      <c r="AR615" s="10" t="s">
        <v>5590</v>
      </c>
    </row>
    <row r="616" spans="1:44" ht="16" x14ac:dyDescent="0.2">
      <c r="A616" s="2">
        <v>45442.083333333343</v>
      </c>
      <c r="B616" t="s">
        <v>582</v>
      </c>
      <c r="C616" s="7">
        <v>1042.75</v>
      </c>
      <c r="D616" t="s">
        <v>48</v>
      </c>
      <c r="E616">
        <v>1705</v>
      </c>
      <c r="F616">
        <v>940</v>
      </c>
      <c r="G616">
        <v>3114</v>
      </c>
      <c r="I616" t="s">
        <v>3944</v>
      </c>
      <c r="J616" t="s">
        <v>3945</v>
      </c>
      <c r="K616" t="s">
        <v>3944</v>
      </c>
      <c r="L616" t="s">
        <v>52</v>
      </c>
      <c r="M616" t="s">
        <v>203</v>
      </c>
      <c r="O616" t="s">
        <v>52</v>
      </c>
      <c r="P616" t="s">
        <v>53</v>
      </c>
      <c r="R616" t="s">
        <v>66</v>
      </c>
      <c r="S616" t="s">
        <v>5615</v>
      </c>
      <c r="U616" s="8" t="s">
        <v>5590</v>
      </c>
      <c r="V616" s="10" t="s">
        <v>5590</v>
      </c>
      <c r="X616" s="8" t="s">
        <v>5590</v>
      </c>
      <c r="Y616" s="7">
        <v>1042.75</v>
      </c>
      <c r="Z616" s="10" t="s">
        <v>5590</v>
      </c>
      <c r="AB616" s="8" t="s">
        <v>5590</v>
      </c>
      <c r="AC616" t="s">
        <v>5590</v>
      </c>
      <c r="AD616" t="s">
        <v>5590</v>
      </c>
      <c r="AE616" s="10" t="s">
        <v>5590</v>
      </c>
      <c r="AG616" s="8" t="s">
        <v>5590</v>
      </c>
      <c r="AH616" t="s">
        <v>5590</v>
      </c>
      <c r="AI616" s="10" t="s">
        <v>5590</v>
      </c>
      <c r="AK616" s="8" t="s">
        <v>5590</v>
      </c>
      <c r="AL616" t="s">
        <v>5590</v>
      </c>
      <c r="AM616" t="s">
        <v>5590</v>
      </c>
      <c r="AN616" t="s">
        <v>5590</v>
      </c>
      <c r="AO616" t="s">
        <v>5590</v>
      </c>
      <c r="AP616" t="s">
        <v>5590</v>
      </c>
      <c r="AQ616" t="s">
        <v>5590</v>
      </c>
      <c r="AR616" s="10" t="s">
        <v>5590</v>
      </c>
    </row>
    <row r="617" spans="1:44" ht="16" x14ac:dyDescent="0.2">
      <c r="A617" s="2">
        <v>45443</v>
      </c>
      <c r="B617" t="s">
        <v>205</v>
      </c>
      <c r="C617" s="7">
        <v>819.63</v>
      </c>
      <c r="D617" t="s">
        <v>104</v>
      </c>
      <c r="E617">
        <v>1730</v>
      </c>
      <c r="F617">
        <v>1700</v>
      </c>
      <c r="G617">
        <v>3293</v>
      </c>
      <c r="J617" t="s">
        <v>5588</v>
      </c>
      <c r="L617" t="s">
        <v>52</v>
      </c>
      <c r="M617" t="s">
        <v>203</v>
      </c>
      <c r="O617" t="s">
        <v>52</v>
      </c>
      <c r="P617" t="s">
        <v>203</v>
      </c>
      <c r="R617" t="s">
        <v>66</v>
      </c>
      <c r="S617" t="s">
        <v>5615</v>
      </c>
      <c r="U617" s="8" t="s">
        <v>5590</v>
      </c>
      <c r="V617" s="9">
        <v>819.63</v>
      </c>
      <c r="X617" s="11">
        <v>-819.63</v>
      </c>
      <c r="Y617" t="s">
        <v>5590</v>
      </c>
      <c r="Z617" s="10" t="s">
        <v>5590</v>
      </c>
      <c r="AB617" s="8" t="s">
        <v>5590</v>
      </c>
      <c r="AC617" t="s">
        <v>5590</v>
      </c>
      <c r="AD617" t="s">
        <v>5590</v>
      </c>
      <c r="AE617" s="10" t="s">
        <v>5590</v>
      </c>
      <c r="AG617" s="8" t="s">
        <v>5590</v>
      </c>
      <c r="AH617" t="s">
        <v>5590</v>
      </c>
      <c r="AI617" s="10" t="s">
        <v>5590</v>
      </c>
      <c r="AK617" s="8" t="s">
        <v>5590</v>
      </c>
      <c r="AL617" t="s">
        <v>5590</v>
      </c>
      <c r="AM617" t="s">
        <v>5590</v>
      </c>
      <c r="AN617" t="s">
        <v>5590</v>
      </c>
      <c r="AO617" t="s">
        <v>5590</v>
      </c>
      <c r="AP617" t="s">
        <v>5590</v>
      </c>
      <c r="AQ617" t="s">
        <v>5590</v>
      </c>
      <c r="AR617" s="10" t="s">
        <v>5590</v>
      </c>
    </row>
    <row r="618" spans="1:44" ht="16" x14ac:dyDescent="0.2">
      <c r="A618" s="2">
        <v>45443</v>
      </c>
      <c r="B618" t="s">
        <v>370</v>
      </c>
      <c r="C618" s="7">
        <v>2383.16</v>
      </c>
      <c r="D618" t="s">
        <v>104</v>
      </c>
      <c r="E618">
        <v>1730</v>
      </c>
      <c r="F618">
        <v>1705</v>
      </c>
      <c r="G618">
        <v>3294</v>
      </c>
      <c r="J618" t="s">
        <v>5588</v>
      </c>
      <c r="L618" t="s">
        <v>52</v>
      </c>
      <c r="M618" t="s">
        <v>203</v>
      </c>
      <c r="O618" t="s">
        <v>52</v>
      </c>
      <c r="P618" t="s">
        <v>203</v>
      </c>
      <c r="R618" t="s">
        <v>66</v>
      </c>
      <c r="S618" t="s">
        <v>5615</v>
      </c>
      <c r="U618" s="8" t="s">
        <v>5590</v>
      </c>
      <c r="V618" s="9">
        <v>2383.16</v>
      </c>
      <c r="X618" s="8" t="s">
        <v>5590</v>
      </c>
      <c r="Y618" s="7">
        <v>-2383.16</v>
      </c>
      <c r="Z618" s="10" t="s">
        <v>5590</v>
      </c>
      <c r="AB618" s="8" t="s">
        <v>5590</v>
      </c>
      <c r="AC618" t="s">
        <v>5590</v>
      </c>
      <c r="AD618" t="s">
        <v>5590</v>
      </c>
      <c r="AE618" s="10" t="s">
        <v>5590</v>
      </c>
      <c r="AG618" s="8" t="s">
        <v>5590</v>
      </c>
      <c r="AH618" t="s">
        <v>5590</v>
      </c>
      <c r="AI618" s="10" t="s">
        <v>5590</v>
      </c>
      <c r="AK618" s="8" t="s">
        <v>5590</v>
      </c>
      <c r="AL618" t="s">
        <v>5590</v>
      </c>
      <c r="AM618" t="s">
        <v>5590</v>
      </c>
      <c r="AN618" t="s">
        <v>5590</v>
      </c>
      <c r="AO618" t="s">
        <v>5590</v>
      </c>
      <c r="AP618" t="s">
        <v>5590</v>
      </c>
      <c r="AQ618" t="s">
        <v>5590</v>
      </c>
      <c r="AR618" s="10" t="s">
        <v>5590</v>
      </c>
    </row>
    <row r="619" spans="1:44" ht="16" x14ac:dyDescent="0.2">
      <c r="A619" s="2">
        <v>45443</v>
      </c>
      <c r="B619" t="s">
        <v>202</v>
      </c>
      <c r="C619" s="7">
        <v>3556.48</v>
      </c>
      <c r="D619" t="s">
        <v>104</v>
      </c>
      <c r="E619">
        <v>1730</v>
      </c>
      <c r="F619">
        <v>1712</v>
      </c>
      <c r="G619">
        <v>3295</v>
      </c>
      <c r="J619" t="s">
        <v>5588</v>
      </c>
      <c r="L619" t="s">
        <v>52</v>
      </c>
      <c r="M619" t="s">
        <v>203</v>
      </c>
      <c r="O619" t="s">
        <v>52</v>
      </c>
      <c r="P619" t="s">
        <v>203</v>
      </c>
      <c r="R619" t="s">
        <v>66</v>
      </c>
      <c r="S619" t="s">
        <v>5615</v>
      </c>
      <c r="U619" s="8" t="s">
        <v>5590</v>
      </c>
      <c r="V619" s="9">
        <v>3556.48</v>
      </c>
      <c r="X619" s="8" t="s">
        <v>5590</v>
      </c>
      <c r="Y619" t="s">
        <v>5590</v>
      </c>
      <c r="Z619" s="9">
        <v>-3556.48</v>
      </c>
      <c r="AB619" s="8" t="s">
        <v>5590</v>
      </c>
      <c r="AC619" t="s">
        <v>5590</v>
      </c>
      <c r="AD619" t="s">
        <v>5590</v>
      </c>
      <c r="AE619" s="10" t="s">
        <v>5590</v>
      </c>
      <c r="AG619" s="8" t="s">
        <v>5590</v>
      </c>
      <c r="AH619" t="s">
        <v>5590</v>
      </c>
      <c r="AI619" s="10" t="s">
        <v>5590</v>
      </c>
      <c r="AK619" s="8" t="s">
        <v>5590</v>
      </c>
      <c r="AL619" t="s">
        <v>5590</v>
      </c>
      <c r="AM619" t="s">
        <v>5590</v>
      </c>
      <c r="AN619" t="s">
        <v>5590</v>
      </c>
      <c r="AO619" t="s">
        <v>5590</v>
      </c>
      <c r="AP619" t="s">
        <v>5590</v>
      </c>
      <c r="AQ619" t="s">
        <v>5590</v>
      </c>
      <c r="AR619" s="10" t="s">
        <v>5590</v>
      </c>
    </row>
    <row r="620" spans="1:44" ht="16" x14ac:dyDescent="0.2">
      <c r="A620" s="2">
        <v>45443</v>
      </c>
      <c r="B620" t="s">
        <v>202</v>
      </c>
      <c r="C620" s="7">
        <v>2185.39</v>
      </c>
      <c r="D620" t="s">
        <v>104</v>
      </c>
      <c r="E620">
        <v>1730</v>
      </c>
      <c r="F620">
        <v>1712</v>
      </c>
      <c r="G620">
        <v>3473</v>
      </c>
      <c r="J620" t="s">
        <v>5588</v>
      </c>
      <c r="L620" t="s">
        <v>52</v>
      </c>
      <c r="M620" t="s">
        <v>203</v>
      </c>
      <c r="O620" t="s">
        <v>52</v>
      </c>
      <c r="P620" t="s">
        <v>203</v>
      </c>
      <c r="R620" t="s">
        <v>66</v>
      </c>
      <c r="S620" t="s">
        <v>5615</v>
      </c>
      <c r="U620" s="8" t="s">
        <v>5590</v>
      </c>
      <c r="V620" s="9">
        <v>2185.39</v>
      </c>
      <c r="X620" s="8" t="s">
        <v>5590</v>
      </c>
      <c r="Y620" t="s">
        <v>5590</v>
      </c>
      <c r="Z620" s="9">
        <v>-2185.39</v>
      </c>
      <c r="AB620" s="8" t="s">
        <v>5590</v>
      </c>
      <c r="AC620" t="s">
        <v>5590</v>
      </c>
      <c r="AD620" t="s">
        <v>5590</v>
      </c>
      <c r="AE620" s="10" t="s">
        <v>5590</v>
      </c>
      <c r="AG620" s="8" t="s">
        <v>5590</v>
      </c>
      <c r="AH620" t="s">
        <v>5590</v>
      </c>
      <c r="AI620" s="10" t="s">
        <v>5590</v>
      </c>
      <c r="AK620" s="8" t="s">
        <v>5590</v>
      </c>
      <c r="AL620" t="s">
        <v>5590</v>
      </c>
      <c r="AM620" t="s">
        <v>5590</v>
      </c>
      <c r="AN620" t="s">
        <v>5590</v>
      </c>
      <c r="AO620" t="s">
        <v>5590</v>
      </c>
      <c r="AP620" t="s">
        <v>5590</v>
      </c>
      <c r="AQ620" t="s">
        <v>5590</v>
      </c>
      <c r="AR620" s="10" t="s">
        <v>5590</v>
      </c>
    </row>
    <row r="621" spans="1:44" ht="16" x14ac:dyDescent="0.2">
      <c r="A621" s="2">
        <v>45443</v>
      </c>
      <c r="B621" t="s">
        <v>205</v>
      </c>
      <c r="C621" s="7">
        <v>1437.77</v>
      </c>
      <c r="D621" t="s">
        <v>104</v>
      </c>
      <c r="E621">
        <v>1730</v>
      </c>
      <c r="F621">
        <v>1705</v>
      </c>
      <c r="G621">
        <v>3474</v>
      </c>
      <c r="J621" t="s">
        <v>5588</v>
      </c>
      <c r="L621" t="s">
        <v>52</v>
      </c>
      <c r="M621" t="s">
        <v>203</v>
      </c>
      <c r="O621" t="s">
        <v>52</v>
      </c>
      <c r="P621" t="s">
        <v>203</v>
      </c>
      <c r="R621" t="s">
        <v>66</v>
      </c>
      <c r="S621" t="s">
        <v>5615</v>
      </c>
      <c r="U621" s="8" t="s">
        <v>5590</v>
      </c>
      <c r="V621" s="9">
        <v>1437.77</v>
      </c>
      <c r="X621" s="8" t="s">
        <v>5590</v>
      </c>
      <c r="Y621" s="7">
        <v>-1437.77</v>
      </c>
      <c r="Z621" s="10" t="s">
        <v>5590</v>
      </c>
      <c r="AB621" s="8" t="s">
        <v>5590</v>
      </c>
      <c r="AC621" t="s">
        <v>5590</v>
      </c>
      <c r="AD621" t="s">
        <v>5590</v>
      </c>
      <c r="AE621" s="10" t="s">
        <v>5590</v>
      </c>
      <c r="AG621" s="8" t="s">
        <v>5590</v>
      </c>
      <c r="AH621" t="s">
        <v>5590</v>
      </c>
      <c r="AI621" s="10" t="s">
        <v>5590</v>
      </c>
      <c r="AK621" s="8" t="s">
        <v>5590</v>
      </c>
      <c r="AL621" t="s">
        <v>5590</v>
      </c>
      <c r="AM621" t="s">
        <v>5590</v>
      </c>
      <c r="AN621" t="s">
        <v>5590</v>
      </c>
      <c r="AO621" t="s">
        <v>5590</v>
      </c>
      <c r="AP621" t="s">
        <v>5590</v>
      </c>
      <c r="AQ621" t="s">
        <v>5590</v>
      </c>
      <c r="AR621" s="10" t="s">
        <v>5590</v>
      </c>
    </row>
    <row r="622" spans="1:44" ht="16" x14ac:dyDescent="0.2">
      <c r="A622" s="2">
        <v>45443</v>
      </c>
      <c r="B622" t="s">
        <v>205</v>
      </c>
      <c r="C622" s="7">
        <v>420.36</v>
      </c>
      <c r="D622" t="s">
        <v>104</v>
      </c>
      <c r="E622">
        <v>1730</v>
      </c>
      <c r="F622">
        <v>1700</v>
      </c>
      <c r="G622">
        <v>3475</v>
      </c>
      <c r="J622" t="s">
        <v>5588</v>
      </c>
      <c r="L622" t="s">
        <v>52</v>
      </c>
      <c r="M622" t="s">
        <v>203</v>
      </c>
      <c r="O622" t="s">
        <v>52</v>
      </c>
      <c r="P622" t="s">
        <v>203</v>
      </c>
      <c r="R622" t="s">
        <v>66</v>
      </c>
      <c r="S622" t="s">
        <v>5615</v>
      </c>
      <c r="U622" s="8" t="s">
        <v>5590</v>
      </c>
      <c r="V622" s="9">
        <v>420.36</v>
      </c>
      <c r="X622" s="11">
        <v>-420.36</v>
      </c>
      <c r="Y622" t="s">
        <v>5590</v>
      </c>
      <c r="Z622" s="10" t="s">
        <v>5590</v>
      </c>
      <c r="AB622" s="8" t="s">
        <v>5590</v>
      </c>
      <c r="AC622" t="s">
        <v>5590</v>
      </c>
      <c r="AD622" t="s">
        <v>5590</v>
      </c>
      <c r="AE622" s="10" t="s">
        <v>5590</v>
      </c>
      <c r="AG622" s="8" t="s">
        <v>5590</v>
      </c>
      <c r="AH622" t="s">
        <v>5590</v>
      </c>
      <c r="AI622" s="10" t="s">
        <v>5590</v>
      </c>
      <c r="AK622" s="8" t="s">
        <v>5590</v>
      </c>
      <c r="AL622" t="s">
        <v>5590</v>
      </c>
      <c r="AM622" t="s">
        <v>5590</v>
      </c>
      <c r="AN622" t="s">
        <v>5590</v>
      </c>
      <c r="AO622" t="s">
        <v>5590</v>
      </c>
      <c r="AP622" t="s">
        <v>5590</v>
      </c>
      <c r="AQ622" t="s">
        <v>5590</v>
      </c>
      <c r="AR622" s="10" t="s">
        <v>5590</v>
      </c>
    </row>
    <row r="623" spans="1:44" ht="16" x14ac:dyDescent="0.2">
      <c r="A623" s="2">
        <v>45443</v>
      </c>
      <c r="B623" t="s">
        <v>206</v>
      </c>
      <c r="C623" s="7">
        <v>3110.01</v>
      </c>
      <c r="D623" t="s">
        <v>104</v>
      </c>
      <c r="E623">
        <v>2551</v>
      </c>
      <c r="F623">
        <v>1730</v>
      </c>
      <c r="G623">
        <v>3296</v>
      </c>
      <c r="H623" t="s">
        <v>1934</v>
      </c>
      <c r="J623" t="s">
        <v>5588</v>
      </c>
      <c r="L623" t="s">
        <v>49</v>
      </c>
      <c r="M623" t="s">
        <v>50</v>
      </c>
      <c r="N623" t="s">
        <v>51</v>
      </c>
      <c r="O623" t="s">
        <v>52</v>
      </c>
      <c r="P623" t="s">
        <v>203</v>
      </c>
      <c r="R623" t="s">
        <v>66</v>
      </c>
      <c r="S623" t="s">
        <v>5615</v>
      </c>
      <c r="U623" s="8" t="s">
        <v>5590</v>
      </c>
      <c r="V623" s="9">
        <v>-3110.01</v>
      </c>
      <c r="X623" s="8" t="s">
        <v>5590</v>
      </c>
      <c r="Y623" t="s">
        <v>5590</v>
      </c>
      <c r="Z623" s="10" t="s">
        <v>5590</v>
      </c>
      <c r="AB623" s="8" t="s">
        <v>5590</v>
      </c>
      <c r="AC623" s="7">
        <v>3110.01</v>
      </c>
      <c r="AD623" t="s">
        <v>5590</v>
      </c>
      <c r="AE623" s="10" t="s">
        <v>5590</v>
      </c>
      <c r="AG623" s="8" t="s">
        <v>5590</v>
      </c>
      <c r="AH623" t="s">
        <v>5590</v>
      </c>
      <c r="AI623" s="10" t="s">
        <v>5590</v>
      </c>
      <c r="AK623" s="8" t="s">
        <v>5590</v>
      </c>
      <c r="AL623" t="s">
        <v>5590</v>
      </c>
      <c r="AM623" t="s">
        <v>5590</v>
      </c>
      <c r="AN623" t="s">
        <v>5590</v>
      </c>
      <c r="AO623" t="s">
        <v>5590</v>
      </c>
      <c r="AP623" s="7">
        <v>3110.01</v>
      </c>
      <c r="AQ623" t="s">
        <v>5590</v>
      </c>
      <c r="AR623" s="10" t="s">
        <v>5590</v>
      </c>
    </row>
    <row r="624" spans="1:44" ht="16" x14ac:dyDescent="0.2">
      <c r="A624" s="2">
        <v>45443</v>
      </c>
      <c r="B624" t="s">
        <v>206</v>
      </c>
      <c r="C624" s="7">
        <v>2382.81</v>
      </c>
      <c r="D624" t="s">
        <v>104</v>
      </c>
      <c r="E624">
        <v>2551</v>
      </c>
      <c r="F624">
        <v>1730</v>
      </c>
      <c r="G624">
        <v>3297</v>
      </c>
      <c r="H624" t="s">
        <v>1935</v>
      </c>
      <c r="J624" t="s">
        <v>5588</v>
      </c>
      <c r="L624" t="s">
        <v>49</v>
      </c>
      <c r="M624" t="s">
        <v>50</v>
      </c>
      <c r="N624" t="s">
        <v>51</v>
      </c>
      <c r="O624" t="s">
        <v>52</v>
      </c>
      <c r="P624" t="s">
        <v>203</v>
      </c>
      <c r="R624" t="s">
        <v>66</v>
      </c>
      <c r="S624" t="s">
        <v>5615</v>
      </c>
      <c r="U624" s="8" t="s">
        <v>5590</v>
      </c>
      <c r="V624" s="9">
        <v>-2382.81</v>
      </c>
      <c r="X624" s="8" t="s">
        <v>5590</v>
      </c>
      <c r="Y624" t="s">
        <v>5590</v>
      </c>
      <c r="Z624" s="10" t="s">
        <v>5590</v>
      </c>
      <c r="AB624" s="8" t="s">
        <v>5590</v>
      </c>
      <c r="AC624" s="7">
        <v>2382.81</v>
      </c>
      <c r="AD624" t="s">
        <v>5590</v>
      </c>
      <c r="AE624" s="10" t="s">
        <v>5590</v>
      </c>
      <c r="AG624" s="8" t="s">
        <v>5590</v>
      </c>
      <c r="AH624" t="s">
        <v>5590</v>
      </c>
      <c r="AI624" s="10" t="s">
        <v>5590</v>
      </c>
      <c r="AK624" s="8" t="s">
        <v>5590</v>
      </c>
      <c r="AL624" t="s">
        <v>5590</v>
      </c>
      <c r="AM624" t="s">
        <v>5590</v>
      </c>
      <c r="AN624" t="s">
        <v>5590</v>
      </c>
      <c r="AO624" t="s">
        <v>5590</v>
      </c>
      <c r="AP624" s="7">
        <v>2382.81</v>
      </c>
      <c r="AQ624" t="s">
        <v>5590</v>
      </c>
      <c r="AR624" s="10" t="s">
        <v>5590</v>
      </c>
    </row>
    <row r="625" spans="1:44" ht="16" x14ac:dyDescent="0.2">
      <c r="A625" s="2">
        <v>45443</v>
      </c>
      <c r="B625" t="s">
        <v>206</v>
      </c>
      <c r="C625" s="7">
        <v>3290.09</v>
      </c>
      <c r="D625" t="s">
        <v>104</v>
      </c>
      <c r="E625">
        <v>2551</v>
      </c>
      <c r="F625">
        <v>1730</v>
      </c>
      <c r="G625">
        <v>3632</v>
      </c>
      <c r="H625" t="s">
        <v>1936</v>
      </c>
      <c r="J625" t="s">
        <v>5588</v>
      </c>
      <c r="L625" t="s">
        <v>49</v>
      </c>
      <c r="M625" t="s">
        <v>50</v>
      </c>
      <c r="N625" t="s">
        <v>51</v>
      </c>
      <c r="O625" t="s">
        <v>52</v>
      </c>
      <c r="P625" t="s">
        <v>203</v>
      </c>
      <c r="R625" t="s">
        <v>66</v>
      </c>
      <c r="S625" t="s">
        <v>5615</v>
      </c>
      <c r="U625" s="8" t="s">
        <v>5590</v>
      </c>
      <c r="V625" s="9">
        <v>-3290.09</v>
      </c>
      <c r="X625" s="8" t="s">
        <v>5590</v>
      </c>
      <c r="Y625" t="s">
        <v>5590</v>
      </c>
      <c r="Z625" s="10" t="s">
        <v>5590</v>
      </c>
      <c r="AB625" s="8" t="s">
        <v>5590</v>
      </c>
      <c r="AC625" s="7">
        <v>3290.09</v>
      </c>
      <c r="AD625" t="s">
        <v>5590</v>
      </c>
      <c r="AE625" s="10" t="s">
        <v>5590</v>
      </c>
      <c r="AG625" s="8" t="s">
        <v>5590</v>
      </c>
      <c r="AH625" t="s">
        <v>5590</v>
      </c>
      <c r="AI625" s="10" t="s">
        <v>5590</v>
      </c>
      <c r="AK625" s="8" t="s">
        <v>5590</v>
      </c>
      <c r="AL625" t="s">
        <v>5590</v>
      </c>
      <c r="AM625" t="s">
        <v>5590</v>
      </c>
      <c r="AN625" t="s">
        <v>5590</v>
      </c>
      <c r="AO625" t="s">
        <v>5590</v>
      </c>
      <c r="AP625" s="7">
        <v>3290.09</v>
      </c>
      <c r="AQ625" t="s">
        <v>5590</v>
      </c>
      <c r="AR625" s="10" t="s">
        <v>5590</v>
      </c>
    </row>
    <row r="626" spans="1:44" ht="16" x14ac:dyDescent="0.2">
      <c r="A626" s="2">
        <v>45443</v>
      </c>
      <c r="B626" t="s">
        <v>204</v>
      </c>
      <c r="C626" s="7">
        <v>753.43</v>
      </c>
      <c r="D626" t="s">
        <v>104</v>
      </c>
      <c r="E626">
        <v>2555</v>
      </c>
      <c r="F626">
        <v>1730</v>
      </c>
      <c r="G626">
        <v>3635</v>
      </c>
      <c r="H626" t="s">
        <v>1936</v>
      </c>
      <c r="J626" t="s">
        <v>5588</v>
      </c>
      <c r="L626" t="s">
        <v>49</v>
      </c>
      <c r="M626" t="s">
        <v>50</v>
      </c>
      <c r="N626" t="s">
        <v>51</v>
      </c>
      <c r="O626" t="s">
        <v>52</v>
      </c>
      <c r="P626" t="s">
        <v>203</v>
      </c>
      <c r="R626" t="s">
        <v>66</v>
      </c>
      <c r="S626" t="s">
        <v>5615</v>
      </c>
      <c r="U626" s="8" t="s">
        <v>5590</v>
      </c>
      <c r="V626" s="9">
        <v>-753.43</v>
      </c>
      <c r="X626" s="8" t="s">
        <v>5590</v>
      </c>
      <c r="Y626" t="s">
        <v>5590</v>
      </c>
      <c r="Z626" s="10" t="s">
        <v>5590</v>
      </c>
      <c r="AB626" s="8" t="s">
        <v>5590</v>
      </c>
      <c r="AC626" t="s">
        <v>5590</v>
      </c>
      <c r="AD626" s="7">
        <v>753.43</v>
      </c>
      <c r="AE626" s="10" t="s">
        <v>5590</v>
      </c>
      <c r="AG626" s="8" t="s">
        <v>5590</v>
      </c>
      <c r="AH626" t="s">
        <v>5590</v>
      </c>
      <c r="AI626" s="10" t="s">
        <v>5590</v>
      </c>
      <c r="AK626" s="8" t="s">
        <v>5590</v>
      </c>
      <c r="AL626" t="s">
        <v>5590</v>
      </c>
      <c r="AM626" t="s">
        <v>5590</v>
      </c>
      <c r="AN626" t="s">
        <v>5590</v>
      </c>
      <c r="AO626" t="s">
        <v>5590</v>
      </c>
      <c r="AP626" s="7">
        <v>753.43</v>
      </c>
      <c r="AQ626" t="s">
        <v>5590</v>
      </c>
      <c r="AR626" s="10" t="s">
        <v>5590</v>
      </c>
    </row>
    <row r="627" spans="1:44" ht="16" x14ac:dyDescent="0.2">
      <c r="A627" s="2">
        <v>45443</v>
      </c>
      <c r="B627" t="s">
        <v>204</v>
      </c>
      <c r="C627" s="7">
        <v>554.26</v>
      </c>
      <c r="D627" t="s">
        <v>104</v>
      </c>
      <c r="E627">
        <v>2555</v>
      </c>
      <c r="F627">
        <v>1730</v>
      </c>
      <c r="G627">
        <v>3638</v>
      </c>
      <c r="H627" t="s">
        <v>1935</v>
      </c>
      <c r="J627" t="s">
        <v>5588</v>
      </c>
      <c r="L627" t="s">
        <v>49</v>
      </c>
      <c r="M627" t="s">
        <v>50</v>
      </c>
      <c r="N627" t="s">
        <v>51</v>
      </c>
      <c r="O627" t="s">
        <v>52</v>
      </c>
      <c r="P627" t="s">
        <v>203</v>
      </c>
      <c r="R627" t="s">
        <v>66</v>
      </c>
      <c r="S627" t="s">
        <v>5615</v>
      </c>
      <c r="U627" s="8" t="s">
        <v>5590</v>
      </c>
      <c r="V627" s="9">
        <v>-554.26</v>
      </c>
      <c r="X627" s="8" t="s">
        <v>5590</v>
      </c>
      <c r="Y627" t="s">
        <v>5590</v>
      </c>
      <c r="Z627" s="10" t="s">
        <v>5590</v>
      </c>
      <c r="AB627" s="8" t="s">
        <v>5590</v>
      </c>
      <c r="AC627" t="s">
        <v>5590</v>
      </c>
      <c r="AD627" s="7">
        <v>554.26</v>
      </c>
      <c r="AE627" s="10" t="s">
        <v>5590</v>
      </c>
      <c r="AG627" s="8" t="s">
        <v>5590</v>
      </c>
      <c r="AH627" t="s">
        <v>5590</v>
      </c>
      <c r="AI627" s="10" t="s">
        <v>5590</v>
      </c>
      <c r="AK627" s="8" t="s">
        <v>5590</v>
      </c>
      <c r="AL627" t="s">
        <v>5590</v>
      </c>
      <c r="AM627" t="s">
        <v>5590</v>
      </c>
      <c r="AN627" t="s">
        <v>5590</v>
      </c>
      <c r="AO627" t="s">
        <v>5590</v>
      </c>
      <c r="AP627" s="7">
        <v>554.26</v>
      </c>
      <c r="AQ627" t="s">
        <v>5590</v>
      </c>
      <c r="AR627" s="10" t="s">
        <v>5590</v>
      </c>
    </row>
    <row r="628" spans="1:44" ht="16" x14ac:dyDescent="0.2">
      <c r="A628" s="2">
        <v>45443</v>
      </c>
      <c r="B628" t="s">
        <v>204</v>
      </c>
      <c r="C628" s="7">
        <v>712.19</v>
      </c>
      <c r="D628" t="s">
        <v>104</v>
      </c>
      <c r="E628">
        <v>2555</v>
      </c>
      <c r="F628">
        <v>1730</v>
      </c>
      <c r="G628">
        <v>3641</v>
      </c>
      <c r="H628" t="s">
        <v>1934</v>
      </c>
      <c r="J628" t="s">
        <v>5588</v>
      </c>
      <c r="L628" t="s">
        <v>49</v>
      </c>
      <c r="M628" t="s">
        <v>50</v>
      </c>
      <c r="N628" t="s">
        <v>51</v>
      </c>
      <c r="O628" t="s">
        <v>52</v>
      </c>
      <c r="P628" t="s">
        <v>203</v>
      </c>
      <c r="R628" t="s">
        <v>66</v>
      </c>
      <c r="S628" t="s">
        <v>5615</v>
      </c>
      <c r="U628" s="8" t="s">
        <v>5590</v>
      </c>
      <c r="V628" s="9">
        <v>-712.19</v>
      </c>
      <c r="X628" s="8" t="s">
        <v>5590</v>
      </c>
      <c r="Y628" t="s">
        <v>5590</v>
      </c>
      <c r="Z628" s="10" t="s">
        <v>5590</v>
      </c>
      <c r="AB628" s="8" t="s">
        <v>5590</v>
      </c>
      <c r="AC628" t="s">
        <v>5590</v>
      </c>
      <c r="AD628" s="7">
        <v>712.19</v>
      </c>
      <c r="AE628" s="10" t="s">
        <v>5590</v>
      </c>
      <c r="AG628" s="8" t="s">
        <v>5590</v>
      </c>
      <c r="AH628" t="s">
        <v>5590</v>
      </c>
      <c r="AI628" s="10" t="s">
        <v>5590</v>
      </c>
      <c r="AK628" s="8" t="s">
        <v>5590</v>
      </c>
      <c r="AL628" t="s">
        <v>5590</v>
      </c>
      <c r="AM628" t="s">
        <v>5590</v>
      </c>
      <c r="AN628" t="s">
        <v>5590</v>
      </c>
      <c r="AO628" t="s">
        <v>5590</v>
      </c>
      <c r="AP628" s="7">
        <v>712.19</v>
      </c>
      <c r="AQ628" t="s">
        <v>5590</v>
      </c>
      <c r="AR628" s="10" t="s">
        <v>5590</v>
      </c>
    </row>
    <row r="629" spans="1:44" ht="16" x14ac:dyDescent="0.2">
      <c r="A629" s="2">
        <v>45456.083333333343</v>
      </c>
      <c r="B629" t="s">
        <v>215</v>
      </c>
      <c r="C629" s="7">
        <v>1239.99</v>
      </c>
      <c r="D629" t="s">
        <v>48</v>
      </c>
      <c r="E629">
        <v>1700</v>
      </c>
      <c r="F629">
        <v>940</v>
      </c>
      <c r="G629">
        <v>3129</v>
      </c>
      <c r="I629" t="s">
        <v>3980</v>
      </c>
      <c r="J629" t="s">
        <v>3981</v>
      </c>
      <c r="K629" t="s">
        <v>3980</v>
      </c>
      <c r="L629" t="s">
        <v>52</v>
      </c>
      <c r="M629" t="s">
        <v>203</v>
      </c>
      <c r="O629" t="s">
        <v>52</v>
      </c>
      <c r="P629" t="s">
        <v>53</v>
      </c>
      <c r="R629" t="s">
        <v>66</v>
      </c>
      <c r="S629" t="s">
        <v>5615</v>
      </c>
      <c r="U629" s="8" t="s">
        <v>5590</v>
      </c>
      <c r="V629" s="10" t="s">
        <v>5590</v>
      </c>
      <c r="X629" s="11">
        <v>1239.99</v>
      </c>
      <c r="Y629" t="s">
        <v>5590</v>
      </c>
      <c r="Z629" s="10" t="s">
        <v>5590</v>
      </c>
      <c r="AB629" s="8" t="s">
        <v>5590</v>
      </c>
      <c r="AC629" t="s">
        <v>5590</v>
      </c>
      <c r="AD629" t="s">
        <v>5590</v>
      </c>
      <c r="AE629" s="10" t="s">
        <v>5590</v>
      </c>
      <c r="AG629" s="8" t="s">
        <v>5590</v>
      </c>
      <c r="AH629" t="s">
        <v>5590</v>
      </c>
      <c r="AI629" s="10" t="s">
        <v>5590</v>
      </c>
      <c r="AK629" s="8" t="s">
        <v>5590</v>
      </c>
      <c r="AL629" t="s">
        <v>5590</v>
      </c>
      <c r="AM629" t="s">
        <v>5590</v>
      </c>
      <c r="AN629" t="s">
        <v>5590</v>
      </c>
      <c r="AO629" t="s">
        <v>5590</v>
      </c>
      <c r="AP629" t="s">
        <v>5590</v>
      </c>
      <c r="AQ629" t="s">
        <v>5590</v>
      </c>
      <c r="AR629" s="10" t="s">
        <v>5590</v>
      </c>
    </row>
    <row r="630" spans="1:44" ht="16" x14ac:dyDescent="0.2">
      <c r="B630" t="s">
        <v>5591</v>
      </c>
      <c r="U630" s="11">
        <f>SUM(U599:U629)</f>
        <v>0</v>
      </c>
      <c r="V630" s="9">
        <f>SUM(V599:V629)</f>
        <v>1.1368683772161603E-12</v>
      </c>
      <c r="X630" s="11">
        <f>SUM(X599:X629)</f>
        <v>0</v>
      </c>
      <c r="Y630" s="12">
        <f>SUM(Y599:Y629)</f>
        <v>244.76999999999998</v>
      </c>
      <c r="Z630" s="9">
        <f>SUM(Z599:Z629)</f>
        <v>0</v>
      </c>
      <c r="AB630" s="11">
        <f>SUM(AB599:AB629)</f>
        <v>0</v>
      </c>
      <c r="AC630" s="12">
        <f>SUM(AC599:AC629)</f>
        <v>8782.91</v>
      </c>
      <c r="AD630" s="12">
        <f>SUM(AD599:AD629)</f>
        <v>2019.88</v>
      </c>
      <c r="AE630" s="9">
        <f>SUM(AE599:AE629)</f>
        <v>389</v>
      </c>
      <c r="AG630" s="11">
        <f>SUM(AG599:AG629)</f>
        <v>0</v>
      </c>
      <c r="AH630" s="12">
        <f>SUM(AH599:AH629)</f>
        <v>0</v>
      </c>
      <c r="AI630" s="9">
        <f>SUM(AI599:AI629)</f>
        <v>68.53</v>
      </c>
      <c r="AK630" s="11">
        <f t="shared" ref="AK630:AR630" si="27">SUM(AK599:AK629)</f>
        <v>0</v>
      </c>
      <c r="AL630" s="12">
        <f t="shared" si="27"/>
        <v>68.53</v>
      </c>
      <c r="AM630" s="12">
        <f t="shared" si="27"/>
        <v>0</v>
      </c>
      <c r="AN630" s="12">
        <f t="shared" si="27"/>
        <v>0</v>
      </c>
      <c r="AO630" s="12">
        <f t="shared" si="27"/>
        <v>0</v>
      </c>
      <c r="AP630" s="12">
        <f t="shared" si="27"/>
        <v>11191.79</v>
      </c>
      <c r="AQ630" s="12">
        <f t="shared" si="27"/>
        <v>0</v>
      </c>
      <c r="AR630" s="9">
        <f t="shared" si="27"/>
        <v>0</v>
      </c>
    </row>
    <row r="631" spans="1:44" ht="16" x14ac:dyDescent="0.2">
      <c r="B631" s="3" t="s">
        <v>5592</v>
      </c>
      <c r="U631" s="13">
        <f>U630+U597</f>
        <v>0</v>
      </c>
      <c r="V631" s="14">
        <f>V630+V597</f>
        <v>-2.1174173525650986E-12</v>
      </c>
      <c r="X631" s="13">
        <f>X630+X597</f>
        <v>0</v>
      </c>
      <c r="Y631" s="15">
        <f>Y630+Y597</f>
        <v>1.8189894035458565E-12</v>
      </c>
      <c r="Z631" s="14">
        <f>Z630+Z597</f>
        <v>0</v>
      </c>
      <c r="AB631" s="8"/>
      <c r="AE631" s="10"/>
      <c r="AG631" s="8"/>
      <c r="AI631" s="10"/>
      <c r="AK631" s="8"/>
      <c r="AR631" s="10"/>
    </row>
    <row r="632" spans="1:44" x14ac:dyDescent="0.2">
      <c r="U632" s="8"/>
      <c r="V632" s="10"/>
      <c r="X632" s="8"/>
      <c r="Z632" s="10"/>
      <c r="AB632" s="8"/>
      <c r="AE632" s="10"/>
      <c r="AG632" s="8"/>
      <c r="AI632" s="10"/>
      <c r="AK632" s="8"/>
      <c r="AR632" s="10"/>
    </row>
    <row r="633" spans="1:44" ht="16" x14ac:dyDescent="0.2">
      <c r="A633" s="2">
        <v>45468.083333333343</v>
      </c>
      <c r="B633" t="s">
        <v>4033</v>
      </c>
      <c r="C633" s="7">
        <v>5741.87</v>
      </c>
      <c r="D633" t="s">
        <v>48</v>
      </c>
      <c r="E633">
        <v>1712</v>
      </c>
      <c r="F633">
        <v>940</v>
      </c>
      <c r="G633">
        <v>3141</v>
      </c>
      <c r="I633" t="s">
        <v>4034</v>
      </c>
      <c r="J633" t="s">
        <v>4035</v>
      </c>
      <c r="K633" t="s">
        <v>4034</v>
      </c>
      <c r="L633" t="s">
        <v>52</v>
      </c>
      <c r="M633" t="s">
        <v>203</v>
      </c>
      <c r="O633" t="s">
        <v>52</v>
      </c>
      <c r="P633" t="s">
        <v>53</v>
      </c>
      <c r="R633" t="s">
        <v>66</v>
      </c>
      <c r="S633" t="s">
        <v>5616</v>
      </c>
      <c r="U633" s="8" t="s">
        <v>5590</v>
      </c>
      <c r="V633" s="10" t="s">
        <v>5590</v>
      </c>
      <c r="X633" s="8" t="s">
        <v>5590</v>
      </c>
      <c r="Y633" t="s">
        <v>5590</v>
      </c>
      <c r="Z633" s="9">
        <v>5741.87</v>
      </c>
      <c r="AB633" s="8" t="s">
        <v>5590</v>
      </c>
      <c r="AC633" t="s">
        <v>5590</v>
      </c>
      <c r="AD633" t="s">
        <v>5590</v>
      </c>
      <c r="AE633" s="10" t="s">
        <v>5590</v>
      </c>
      <c r="AG633" s="8" t="s">
        <v>5590</v>
      </c>
      <c r="AH633" t="s">
        <v>5590</v>
      </c>
      <c r="AI633" s="10" t="s">
        <v>5590</v>
      </c>
      <c r="AK633" s="8" t="s">
        <v>5590</v>
      </c>
      <c r="AL633" t="s">
        <v>5590</v>
      </c>
      <c r="AM633" t="s">
        <v>5590</v>
      </c>
      <c r="AN633" t="s">
        <v>5590</v>
      </c>
      <c r="AO633" t="s">
        <v>5590</v>
      </c>
      <c r="AP633" t="s">
        <v>5590</v>
      </c>
      <c r="AQ633" t="s">
        <v>5590</v>
      </c>
      <c r="AR633" s="10" t="s">
        <v>5590</v>
      </c>
    </row>
    <row r="634" spans="1:44" ht="16" x14ac:dyDescent="0.2">
      <c r="A634" s="2">
        <v>45469.083333333343</v>
      </c>
      <c r="B634" t="s">
        <v>256</v>
      </c>
      <c r="C634" s="7">
        <v>2778.18</v>
      </c>
      <c r="D634" t="s">
        <v>48</v>
      </c>
      <c r="E634">
        <v>1705</v>
      </c>
      <c r="F634">
        <v>940</v>
      </c>
      <c r="G634">
        <v>3146</v>
      </c>
      <c r="I634" t="s">
        <v>4055</v>
      </c>
      <c r="J634" t="s">
        <v>4056</v>
      </c>
      <c r="K634" t="s">
        <v>4055</v>
      </c>
      <c r="L634" t="s">
        <v>52</v>
      </c>
      <c r="M634" t="s">
        <v>203</v>
      </c>
      <c r="O634" t="s">
        <v>52</v>
      </c>
      <c r="P634" t="s">
        <v>53</v>
      </c>
      <c r="R634" t="s">
        <v>66</v>
      </c>
      <c r="S634" t="s">
        <v>5616</v>
      </c>
      <c r="U634" s="8" t="s">
        <v>5590</v>
      </c>
      <c r="V634" s="10" t="s">
        <v>5590</v>
      </c>
      <c r="X634" s="8" t="s">
        <v>5590</v>
      </c>
      <c r="Y634" s="7">
        <v>2778.18</v>
      </c>
      <c r="Z634" s="10" t="s">
        <v>5590</v>
      </c>
      <c r="AB634" s="8" t="s">
        <v>5590</v>
      </c>
      <c r="AC634" t="s">
        <v>5590</v>
      </c>
      <c r="AD634" t="s">
        <v>5590</v>
      </c>
      <c r="AE634" s="10" t="s">
        <v>5590</v>
      </c>
      <c r="AG634" s="8" t="s">
        <v>5590</v>
      </c>
      <c r="AH634" t="s">
        <v>5590</v>
      </c>
      <c r="AI634" s="10" t="s">
        <v>5590</v>
      </c>
      <c r="AK634" s="8" t="s">
        <v>5590</v>
      </c>
      <c r="AL634" t="s">
        <v>5590</v>
      </c>
      <c r="AM634" t="s">
        <v>5590</v>
      </c>
      <c r="AN634" t="s">
        <v>5590</v>
      </c>
      <c r="AO634" t="s">
        <v>5590</v>
      </c>
      <c r="AP634" t="s">
        <v>5590</v>
      </c>
      <c r="AQ634" t="s">
        <v>5590</v>
      </c>
      <c r="AR634" s="10" t="s">
        <v>5590</v>
      </c>
    </row>
    <row r="635" spans="1:44" ht="16" x14ac:dyDescent="0.2">
      <c r="A635" s="2">
        <v>45469.083333333343</v>
      </c>
      <c r="B635" t="s">
        <v>582</v>
      </c>
      <c r="C635" s="7">
        <v>1042.75</v>
      </c>
      <c r="D635" t="s">
        <v>48</v>
      </c>
      <c r="E635">
        <v>1705</v>
      </c>
      <c r="F635">
        <v>940</v>
      </c>
      <c r="G635">
        <v>3145</v>
      </c>
      <c r="I635" t="s">
        <v>4057</v>
      </c>
      <c r="J635" t="s">
        <v>4058</v>
      </c>
      <c r="K635" t="s">
        <v>4057</v>
      </c>
      <c r="L635" t="s">
        <v>52</v>
      </c>
      <c r="M635" t="s">
        <v>203</v>
      </c>
      <c r="O635" t="s">
        <v>52</v>
      </c>
      <c r="P635" t="s">
        <v>53</v>
      </c>
      <c r="R635" t="s">
        <v>66</v>
      </c>
      <c r="S635" t="s">
        <v>5616</v>
      </c>
      <c r="U635" s="8" t="s">
        <v>5590</v>
      </c>
      <c r="V635" s="10" t="s">
        <v>5590</v>
      </c>
      <c r="X635" s="8" t="s">
        <v>5590</v>
      </c>
      <c r="Y635" s="7">
        <v>1042.75</v>
      </c>
      <c r="Z635" s="10" t="s">
        <v>5590</v>
      </c>
      <c r="AB635" s="8" t="s">
        <v>5590</v>
      </c>
      <c r="AC635" t="s">
        <v>5590</v>
      </c>
      <c r="AD635" t="s">
        <v>5590</v>
      </c>
      <c r="AE635" s="10" t="s">
        <v>5590</v>
      </c>
      <c r="AG635" s="8" t="s">
        <v>5590</v>
      </c>
      <c r="AH635" t="s">
        <v>5590</v>
      </c>
      <c r="AI635" s="10" t="s">
        <v>5590</v>
      </c>
      <c r="AK635" s="8" t="s">
        <v>5590</v>
      </c>
      <c r="AL635" t="s">
        <v>5590</v>
      </c>
      <c r="AM635" t="s">
        <v>5590</v>
      </c>
      <c r="AN635" t="s">
        <v>5590</v>
      </c>
      <c r="AO635" t="s">
        <v>5590</v>
      </c>
      <c r="AP635" t="s">
        <v>5590</v>
      </c>
      <c r="AQ635" t="s">
        <v>5590</v>
      </c>
      <c r="AR635" s="10" t="s">
        <v>5590</v>
      </c>
    </row>
    <row r="636" spans="1:44" ht="16" x14ac:dyDescent="0.2">
      <c r="A636" s="2">
        <v>45473</v>
      </c>
      <c r="B636" t="s">
        <v>205</v>
      </c>
      <c r="C636" s="7">
        <v>819.63</v>
      </c>
      <c r="D636" t="s">
        <v>104</v>
      </c>
      <c r="E636">
        <v>1730</v>
      </c>
      <c r="F636">
        <v>1700</v>
      </c>
      <c r="G636">
        <v>3284</v>
      </c>
      <c r="J636" t="s">
        <v>5588</v>
      </c>
      <c r="L636" t="s">
        <v>52</v>
      </c>
      <c r="M636" t="s">
        <v>203</v>
      </c>
      <c r="O636" t="s">
        <v>52</v>
      </c>
      <c r="P636" t="s">
        <v>203</v>
      </c>
      <c r="R636" t="s">
        <v>66</v>
      </c>
      <c r="S636" t="s">
        <v>5616</v>
      </c>
      <c r="U636" s="8" t="s">
        <v>5590</v>
      </c>
      <c r="V636" s="9">
        <v>819.63</v>
      </c>
      <c r="X636" s="11">
        <v>-819.63</v>
      </c>
      <c r="Y636" t="s">
        <v>5590</v>
      </c>
      <c r="Z636" s="10" t="s">
        <v>5590</v>
      </c>
      <c r="AB636" s="8" t="s">
        <v>5590</v>
      </c>
      <c r="AC636" t="s">
        <v>5590</v>
      </c>
      <c r="AD636" t="s">
        <v>5590</v>
      </c>
      <c r="AE636" s="10" t="s">
        <v>5590</v>
      </c>
      <c r="AG636" s="8" t="s">
        <v>5590</v>
      </c>
      <c r="AH636" t="s">
        <v>5590</v>
      </c>
      <c r="AI636" s="10" t="s">
        <v>5590</v>
      </c>
      <c r="AK636" s="8" t="s">
        <v>5590</v>
      </c>
      <c r="AL636" t="s">
        <v>5590</v>
      </c>
      <c r="AM636" t="s">
        <v>5590</v>
      </c>
      <c r="AN636" t="s">
        <v>5590</v>
      </c>
      <c r="AO636" t="s">
        <v>5590</v>
      </c>
      <c r="AP636" t="s">
        <v>5590</v>
      </c>
      <c r="AQ636" t="s">
        <v>5590</v>
      </c>
      <c r="AR636" s="10" t="s">
        <v>5590</v>
      </c>
    </row>
    <row r="637" spans="1:44" ht="16" x14ac:dyDescent="0.2">
      <c r="A637" s="2">
        <v>45473</v>
      </c>
      <c r="B637" t="s">
        <v>370</v>
      </c>
      <c r="C637" s="7">
        <v>2383.16</v>
      </c>
      <c r="D637" t="s">
        <v>104</v>
      </c>
      <c r="E637">
        <v>1730</v>
      </c>
      <c r="F637">
        <v>1705</v>
      </c>
      <c r="G637">
        <v>3285</v>
      </c>
      <c r="J637" t="s">
        <v>5588</v>
      </c>
      <c r="L637" t="s">
        <v>52</v>
      </c>
      <c r="M637" t="s">
        <v>203</v>
      </c>
      <c r="O637" t="s">
        <v>52</v>
      </c>
      <c r="P637" t="s">
        <v>203</v>
      </c>
      <c r="R637" t="s">
        <v>66</v>
      </c>
      <c r="S637" t="s">
        <v>5616</v>
      </c>
      <c r="U637" s="8" t="s">
        <v>5590</v>
      </c>
      <c r="V637" s="9">
        <v>2383.16</v>
      </c>
      <c r="X637" s="8" t="s">
        <v>5590</v>
      </c>
      <c r="Y637" s="7">
        <v>-2383.16</v>
      </c>
      <c r="Z637" s="10" t="s">
        <v>5590</v>
      </c>
      <c r="AB637" s="8" t="s">
        <v>5590</v>
      </c>
      <c r="AC637" t="s">
        <v>5590</v>
      </c>
      <c r="AD637" t="s">
        <v>5590</v>
      </c>
      <c r="AE637" s="10" t="s">
        <v>5590</v>
      </c>
      <c r="AG637" s="8" t="s">
        <v>5590</v>
      </c>
      <c r="AH637" t="s">
        <v>5590</v>
      </c>
      <c r="AI637" s="10" t="s">
        <v>5590</v>
      </c>
      <c r="AK637" s="8" t="s">
        <v>5590</v>
      </c>
      <c r="AL637" t="s">
        <v>5590</v>
      </c>
      <c r="AM637" t="s">
        <v>5590</v>
      </c>
      <c r="AN637" t="s">
        <v>5590</v>
      </c>
      <c r="AO637" t="s">
        <v>5590</v>
      </c>
      <c r="AP637" t="s">
        <v>5590</v>
      </c>
      <c r="AQ637" t="s">
        <v>5590</v>
      </c>
      <c r="AR637" s="10" t="s">
        <v>5590</v>
      </c>
    </row>
    <row r="638" spans="1:44" ht="16" x14ac:dyDescent="0.2">
      <c r="A638" s="2">
        <v>45473</v>
      </c>
      <c r="B638" t="s">
        <v>202</v>
      </c>
      <c r="C638" s="7">
        <v>3556.48</v>
      </c>
      <c r="D638" t="s">
        <v>104</v>
      </c>
      <c r="E638">
        <v>1730</v>
      </c>
      <c r="F638">
        <v>1712</v>
      </c>
      <c r="G638">
        <v>3286</v>
      </c>
      <c r="J638" t="s">
        <v>5588</v>
      </c>
      <c r="L638" t="s">
        <v>52</v>
      </c>
      <c r="M638" t="s">
        <v>203</v>
      </c>
      <c r="O638" t="s">
        <v>52</v>
      </c>
      <c r="P638" t="s">
        <v>203</v>
      </c>
      <c r="R638" t="s">
        <v>66</v>
      </c>
      <c r="S638" t="s">
        <v>5616</v>
      </c>
      <c r="U638" s="8" t="s">
        <v>5590</v>
      </c>
      <c r="V638" s="9">
        <v>3556.48</v>
      </c>
      <c r="X638" s="8" t="s">
        <v>5590</v>
      </c>
      <c r="Y638" t="s">
        <v>5590</v>
      </c>
      <c r="Z638" s="9">
        <v>-3556.48</v>
      </c>
      <c r="AB638" s="8" t="s">
        <v>5590</v>
      </c>
      <c r="AC638" t="s">
        <v>5590</v>
      </c>
      <c r="AD638" t="s">
        <v>5590</v>
      </c>
      <c r="AE638" s="10" t="s">
        <v>5590</v>
      </c>
      <c r="AG638" s="8" t="s">
        <v>5590</v>
      </c>
      <c r="AH638" t="s">
        <v>5590</v>
      </c>
      <c r="AI638" s="10" t="s">
        <v>5590</v>
      </c>
      <c r="AK638" s="8" t="s">
        <v>5590</v>
      </c>
      <c r="AL638" t="s">
        <v>5590</v>
      </c>
      <c r="AM638" t="s">
        <v>5590</v>
      </c>
      <c r="AN638" t="s">
        <v>5590</v>
      </c>
      <c r="AO638" t="s">
        <v>5590</v>
      </c>
      <c r="AP638" t="s">
        <v>5590</v>
      </c>
      <c r="AQ638" t="s">
        <v>5590</v>
      </c>
      <c r="AR638" s="10" t="s">
        <v>5590</v>
      </c>
    </row>
    <row r="639" spans="1:44" ht="16" x14ac:dyDescent="0.2">
      <c r="A639" s="2">
        <v>45473</v>
      </c>
      <c r="B639" t="s">
        <v>202</v>
      </c>
      <c r="C639" s="7">
        <v>2185.39</v>
      </c>
      <c r="D639" t="s">
        <v>104</v>
      </c>
      <c r="E639">
        <v>1730</v>
      </c>
      <c r="F639">
        <v>1712</v>
      </c>
      <c r="G639">
        <v>3476</v>
      </c>
      <c r="J639" t="s">
        <v>5588</v>
      </c>
      <c r="L639" t="s">
        <v>52</v>
      </c>
      <c r="M639" t="s">
        <v>203</v>
      </c>
      <c r="O639" t="s">
        <v>52</v>
      </c>
      <c r="P639" t="s">
        <v>203</v>
      </c>
      <c r="R639" t="s">
        <v>66</v>
      </c>
      <c r="S639" t="s">
        <v>5616</v>
      </c>
      <c r="U639" s="8" t="s">
        <v>5590</v>
      </c>
      <c r="V639" s="9">
        <v>2185.39</v>
      </c>
      <c r="X639" s="8" t="s">
        <v>5590</v>
      </c>
      <c r="Y639" t="s">
        <v>5590</v>
      </c>
      <c r="Z639" s="9">
        <v>-2185.39</v>
      </c>
      <c r="AB639" s="8" t="s">
        <v>5590</v>
      </c>
      <c r="AC639" t="s">
        <v>5590</v>
      </c>
      <c r="AD639" t="s">
        <v>5590</v>
      </c>
      <c r="AE639" s="10" t="s">
        <v>5590</v>
      </c>
      <c r="AG639" s="8" t="s">
        <v>5590</v>
      </c>
      <c r="AH639" t="s">
        <v>5590</v>
      </c>
      <c r="AI639" s="10" t="s">
        <v>5590</v>
      </c>
      <c r="AK639" s="8" t="s">
        <v>5590</v>
      </c>
      <c r="AL639" t="s">
        <v>5590</v>
      </c>
      <c r="AM639" t="s">
        <v>5590</v>
      </c>
      <c r="AN639" t="s">
        <v>5590</v>
      </c>
      <c r="AO639" t="s">
        <v>5590</v>
      </c>
      <c r="AP639" t="s">
        <v>5590</v>
      </c>
      <c r="AQ639" t="s">
        <v>5590</v>
      </c>
      <c r="AR639" s="10" t="s">
        <v>5590</v>
      </c>
    </row>
    <row r="640" spans="1:44" ht="16" x14ac:dyDescent="0.2">
      <c r="A640" s="2">
        <v>45473</v>
      </c>
      <c r="B640" t="s">
        <v>202</v>
      </c>
      <c r="C640" s="7">
        <v>420.36</v>
      </c>
      <c r="D640" t="s">
        <v>104</v>
      </c>
      <c r="E640">
        <v>1730</v>
      </c>
      <c r="F640">
        <v>1700</v>
      </c>
      <c r="G640">
        <v>3477</v>
      </c>
      <c r="J640" t="s">
        <v>5588</v>
      </c>
      <c r="L640" t="s">
        <v>52</v>
      </c>
      <c r="M640" t="s">
        <v>203</v>
      </c>
      <c r="O640" t="s">
        <v>52</v>
      </c>
      <c r="P640" t="s">
        <v>203</v>
      </c>
      <c r="R640" t="s">
        <v>66</v>
      </c>
      <c r="S640" t="s">
        <v>5616</v>
      </c>
      <c r="U640" s="8" t="s">
        <v>5590</v>
      </c>
      <c r="V640" s="9">
        <v>420.36</v>
      </c>
      <c r="X640" s="11">
        <v>-420.36</v>
      </c>
      <c r="Y640" t="s">
        <v>5590</v>
      </c>
      <c r="Z640" s="10" t="s">
        <v>5590</v>
      </c>
      <c r="AB640" s="8" t="s">
        <v>5590</v>
      </c>
      <c r="AC640" t="s">
        <v>5590</v>
      </c>
      <c r="AD640" t="s">
        <v>5590</v>
      </c>
      <c r="AE640" s="10" t="s">
        <v>5590</v>
      </c>
      <c r="AG640" s="8" t="s">
        <v>5590</v>
      </c>
      <c r="AH640" t="s">
        <v>5590</v>
      </c>
      <c r="AI640" s="10" t="s">
        <v>5590</v>
      </c>
      <c r="AK640" s="8" t="s">
        <v>5590</v>
      </c>
      <c r="AL640" t="s">
        <v>5590</v>
      </c>
      <c r="AM640" t="s">
        <v>5590</v>
      </c>
      <c r="AN640" t="s">
        <v>5590</v>
      </c>
      <c r="AO640" t="s">
        <v>5590</v>
      </c>
      <c r="AP640" t="s">
        <v>5590</v>
      </c>
      <c r="AQ640" t="s">
        <v>5590</v>
      </c>
      <c r="AR640" s="10" t="s">
        <v>5590</v>
      </c>
    </row>
    <row r="641" spans="1:44" ht="16" x14ac:dyDescent="0.2">
      <c r="A641" s="2">
        <v>45473</v>
      </c>
      <c r="B641" t="s">
        <v>205</v>
      </c>
      <c r="C641" s="7">
        <v>1437.77</v>
      </c>
      <c r="D641" t="s">
        <v>104</v>
      </c>
      <c r="E641">
        <v>1730</v>
      </c>
      <c r="F641">
        <v>1705</v>
      </c>
      <c r="G641">
        <v>3478</v>
      </c>
      <c r="J641" t="s">
        <v>5588</v>
      </c>
      <c r="L641" t="s">
        <v>52</v>
      </c>
      <c r="M641" t="s">
        <v>203</v>
      </c>
      <c r="O641" t="s">
        <v>52</v>
      </c>
      <c r="P641" t="s">
        <v>203</v>
      </c>
      <c r="R641" t="s">
        <v>66</v>
      </c>
      <c r="S641" t="s">
        <v>5616</v>
      </c>
      <c r="U641" s="8" t="s">
        <v>5590</v>
      </c>
      <c r="V641" s="9">
        <v>1437.77</v>
      </c>
      <c r="X641" s="8" t="s">
        <v>5590</v>
      </c>
      <c r="Y641" s="7">
        <v>-1437.77</v>
      </c>
      <c r="Z641" s="10" t="s">
        <v>5590</v>
      </c>
      <c r="AB641" s="8" t="s">
        <v>5590</v>
      </c>
      <c r="AC641" t="s">
        <v>5590</v>
      </c>
      <c r="AD641" t="s">
        <v>5590</v>
      </c>
      <c r="AE641" s="10" t="s">
        <v>5590</v>
      </c>
      <c r="AG641" s="8" t="s">
        <v>5590</v>
      </c>
      <c r="AH641" t="s">
        <v>5590</v>
      </c>
      <c r="AI641" s="10" t="s">
        <v>5590</v>
      </c>
      <c r="AK641" s="8" t="s">
        <v>5590</v>
      </c>
      <c r="AL641" t="s">
        <v>5590</v>
      </c>
      <c r="AM641" t="s">
        <v>5590</v>
      </c>
      <c r="AN641" t="s">
        <v>5590</v>
      </c>
      <c r="AO641" t="s">
        <v>5590</v>
      </c>
      <c r="AP641" t="s">
        <v>5590</v>
      </c>
      <c r="AQ641" t="s">
        <v>5590</v>
      </c>
      <c r="AR641" s="10" t="s">
        <v>5590</v>
      </c>
    </row>
    <row r="642" spans="1:44" ht="16" x14ac:dyDescent="0.2">
      <c r="A642" s="2">
        <v>45473</v>
      </c>
      <c r="B642" t="s">
        <v>206</v>
      </c>
      <c r="C642" s="7">
        <v>3110.01</v>
      </c>
      <c r="D642" t="s">
        <v>104</v>
      </c>
      <c r="E642">
        <v>2551</v>
      </c>
      <c r="F642">
        <v>1730</v>
      </c>
      <c r="G642">
        <v>3287</v>
      </c>
      <c r="H642" t="s">
        <v>1934</v>
      </c>
      <c r="J642" t="s">
        <v>5588</v>
      </c>
      <c r="L642" t="s">
        <v>49</v>
      </c>
      <c r="M642" t="s">
        <v>50</v>
      </c>
      <c r="N642" t="s">
        <v>51</v>
      </c>
      <c r="O642" t="s">
        <v>52</v>
      </c>
      <c r="P642" t="s">
        <v>203</v>
      </c>
      <c r="R642" t="s">
        <v>66</v>
      </c>
      <c r="S642" t="s">
        <v>5616</v>
      </c>
      <c r="U642" s="8" t="s">
        <v>5590</v>
      </c>
      <c r="V642" s="9">
        <v>-3110.01</v>
      </c>
      <c r="X642" s="8" t="s">
        <v>5590</v>
      </c>
      <c r="Y642" t="s">
        <v>5590</v>
      </c>
      <c r="Z642" s="10" t="s">
        <v>5590</v>
      </c>
      <c r="AB642" s="8" t="s">
        <v>5590</v>
      </c>
      <c r="AC642" s="7">
        <v>3110.01</v>
      </c>
      <c r="AD642" t="s">
        <v>5590</v>
      </c>
      <c r="AE642" s="10" t="s">
        <v>5590</v>
      </c>
      <c r="AG642" s="8" t="s">
        <v>5590</v>
      </c>
      <c r="AH642" t="s">
        <v>5590</v>
      </c>
      <c r="AI642" s="10" t="s">
        <v>5590</v>
      </c>
      <c r="AK642" s="8" t="s">
        <v>5590</v>
      </c>
      <c r="AL642" t="s">
        <v>5590</v>
      </c>
      <c r="AM642" t="s">
        <v>5590</v>
      </c>
      <c r="AN642" t="s">
        <v>5590</v>
      </c>
      <c r="AO642" t="s">
        <v>5590</v>
      </c>
      <c r="AP642" s="7">
        <v>3110.01</v>
      </c>
      <c r="AQ642" t="s">
        <v>5590</v>
      </c>
      <c r="AR642" s="10" t="s">
        <v>5590</v>
      </c>
    </row>
    <row r="643" spans="1:44" ht="16" x14ac:dyDescent="0.2">
      <c r="A643" s="2">
        <v>45473</v>
      </c>
      <c r="B643" t="s">
        <v>206</v>
      </c>
      <c r="C643" s="7">
        <v>2382.81</v>
      </c>
      <c r="D643" t="s">
        <v>104</v>
      </c>
      <c r="E643">
        <v>2551</v>
      </c>
      <c r="F643">
        <v>1730</v>
      </c>
      <c r="G643">
        <v>3288</v>
      </c>
      <c r="H643" t="s">
        <v>1935</v>
      </c>
      <c r="J643" t="s">
        <v>5588</v>
      </c>
      <c r="L643" t="s">
        <v>49</v>
      </c>
      <c r="M643" t="s">
        <v>50</v>
      </c>
      <c r="N643" t="s">
        <v>51</v>
      </c>
      <c r="O643" t="s">
        <v>52</v>
      </c>
      <c r="P643" t="s">
        <v>203</v>
      </c>
      <c r="R643" t="s">
        <v>66</v>
      </c>
      <c r="S643" t="s">
        <v>5616</v>
      </c>
      <c r="U643" s="8" t="s">
        <v>5590</v>
      </c>
      <c r="V643" s="9">
        <v>-2382.81</v>
      </c>
      <c r="X643" s="8" t="s">
        <v>5590</v>
      </c>
      <c r="Y643" t="s">
        <v>5590</v>
      </c>
      <c r="Z643" s="10" t="s">
        <v>5590</v>
      </c>
      <c r="AB643" s="8" t="s">
        <v>5590</v>
      </c>
      <c r="AC643" s="7">
        <v>2382.81</v>
      </c>
      <c r="AD643" t="s">
        <v>5590</v>
      </c>
      <c r="AE643" s="10" t="s">
        <v>5590</v>
      </c>
      <c r="AG643" s="8" t="s">
        <v>5590</v>
      </c>
      <c r="AH643" t="s">
        <v>5590</v>
      </c>
      <c r="AI643" s="10" t="s">
        <v>5590</v>
      </c>
      <c r="AK643" s="8" t="s">
        <v>5590</v>
      </c>
      <c r="AL643" t="s">
        <v>5590</v>
      </c>
      <c r="AM643" t="s">
        <v>5590</v>
      </c>
      <c r="AN643" t="s">
        <v>5590</v>
      </c>
      <c r="AO643" t="s">
        <v>5590</v>
      </c>
      <c r="AP643" s="7">
        <v>2382.81</v>
      </c>
      <c r="AQ643" t="s">
        <v>5590</v>
      </c>
      <c r="AR643" s="10" t="s">
        <v>5590</v>
      </c>
    </row>
    <row r="644" spans="1:44" ht="16" x14ac:dyDescent="0.2">
      <c r="A644" s="2">
        <v>45473</v>
      </c>
      <c r="B644" t="s">
        <v>206</v>
      </c>
      <c r="C644" s="7">
        <v>3290.09</v>
      </c>
      <c r="D644" t="s">
        <v>104</v>
      </c>
      <c r="E644">
        <v>2551</v>
      </c>
      <c r="F644">
        <v>1730</v>
      </c>
      <c r="G644">
        <v>3633</v>
      </c>
      <c r="H644" t="s">
        <v>1936</v>
      </c>
      <c r="J644" t="s">
        <v>5588</v>
      </c>
      <c r="L644" t="s">
        <v>49</v>
      </c>
      <c r="M644" t="s">
        <v>50</v>
      </c>
      <c r="N644" t="s">
        <v>51</v>
      </c>
      <c r="O644" t="s">
        <v>52</v>
      </c>
      <c r="P644" t="s">
        <v>203</v>
      </c>
      <c r="R644" t="s">
        <v>66</v>
      </c>
      <c r="S644" t="s">
        <v>5616</v>
      </c>
      <c r="U644" s="8" t="s">
        <v>5590</v>
      </c>
      <c r="V644" s="9">
        <v>-3290.09</v>
      </c>
      <c r="X644" s="8" t="s">
        <v>5590</v>
      </c>
      <c r="Y644" t="s">
        <v>5590</v>
      </c>
      <c r="Z644" s="10" t="s">
        <v>5590</v>
      </c>
      <c r="AB644" s="8" t="s">
        <v>5590</v>
      </c>
      <c r="AC644" s="7">
        <v>3290.09</v>
      </c>
      <c r="AD644" t="s">
        <v>5590</v>
      </c>
      <c r="AE644" s="10" t="s">
        <v>5590</v>
      </c>
      <c r="AG644" s="8" t="s">
        <v>5590</v>
      </c>
      <c r="AH644" t="s">
        <v>5590</v>
      </c>
      <c r="AI644" s="10" t="s">
        <v>5590</v>
      </c>
      <c r="AK644" s="8" t="s">
        <v>5590</v>
      </c>
      <c r="AL644" t="s">
        <v>5590</v>
      </c>
      <c r="AM644" t="s">
        <v>5590</v>
      </c>
      <c r="AN644" t="s">
        <v>5590</v>
      </c>
      <c r="AO644" t="s">
        <v>5590</v>
      </c>
      <c r="AP644" s="7">
        <v>3290.09</v>
      </c>
      <c r="AQ644" t="s">
        <v>5590</v>
      </c>
      <c r="AR644" s="10" t="s">
        <v>5590</v>
      </c>
    </row>
    <row r="645" spans="1:44" ht="16" x14ac:dyDescent="0.2">
      <c r="A645" s="2">
        <v>45473</v>
      </c>
      <c r="B645" t="s">
        <v>204</v>
      </c>
      <c r="C645" s="7">
        <v>753.43</v>
      </c>
      <c r="D645" t="s">
        <v>104</v>
      </c>
      <c r="E645">
        <v>2555</v>
      </c>
      <c r="F645">
        <v>1730</v>
      </c>
      <c r="G645">
        <v>3636</v>
      </c>
      <c r="H645" t="s">
        <v>1936</v>
      </c>
      <c r="J645" t="s">
        <v>5588</v>
      </c>
      <c r="L645" t="s">
        <v>49</v>
      </c>
      <c r="M645" t="s">
        <v>50</v>
      </c>
      <c r="N645" t="s">
        <v>51</v>
      </c>
      <c r="O645" t="s">
        <v>52</v>
      </c>
      <c r="P645" t="s">
        <v>203</v>
      </c>
      <c r="R645" t="s">
        <v>66</v>
      </c>
      <c r="S645" t="s">
        <v>5616</v>
      </c>
      <c r="U645" s="8" t="s">
        <v>5590</v>
      </c>
      <c r="V645" s="9">
        <v>-753.43</v>
      </c>
      <c r="X645" s="8" t="s">
        <v>5590</v>
      </c>
      <c r="Y645" t="s">
        <v>5590</v>
      </c>
      <c r="Z645" s="10" t="s">
        <v>5590</v>
      </c>
      <c r="AB645" s="8" t="s">
        <v>5590</v>
      </c>
      <c r="AC645" t="s">
        <v>5590</v>
      </c>
      <c r="AD645" s="7">
        <v>753.43</v>
      </c>
      <c r="AE645" s="10" t="s">
        <v>5590</v>
      </c>
      <c r="AG645" s="8" t="s">
        <v>5590</v>
      </c>
      <c r="AH645" t="s">
        <v>5590</v>
      </c>
      <c r="AI645" s="10" t="s">
        <v>5590</v>
      </c>
      <c r="AK645" s="8" t="s">
        <v>5590</v>
      </c>
      <c r="AL645" t="s">
        <v>5590</v>
      </c>
      <c r="AM645" t="s">
        <v>5590</v>
      </c>
      <c r="AN645" t="s">
        <v>5590</v>
      </c>
      <c r="AO645" t="s">
        <v>5590</v>
      </c>
      <c r="AP645" s="7">
        <v>753.43</v>
      </c>
      <c r="AQ645" t="s">
        <v>5590</v>
      </c>
      <c r="AR645" s="10" t="s">
        <v>5590</v>
      </c>
    </row>
    <row r="646" spans="1:44" ht="16" x14ac:dyDescent="0.2">
      <c r="A646" s="2">
        <v>45473</v>
      </c>
      <c r="B646" t="s">
        <v>204</v>
      </c>
      <c r="C646" s="7">
        <v>554.26</v>
      </c>
      <c r="D646" t="s">
        <v>104</v>
      </c>
      <c r="E646">
        <v>2555</v>
      </c>
      <c r="F646">
        <v>1730</v>
      </c>
      <c r="G646">
        <v>3639</v>
      </c>
      <c r="H646" t="s">
        <v>1935</v>
      </c>
      <c r="J646" t="s">
        <v>5588</v>
      </c>
      <c r="L646" t="s">
        <v>49</v>
      </c>
      <c r="M646" t="s">
        <v>50</v>
      </c>
      <c r="N646" t="s">
        <v>51</v>
      </c>
      <c r="O646" t="s">
        <v>52</v>
      </c>
      <c r="P646" t="s">
        <v>203</v>
      </c>
      <c r="R646" t="s">
        <v>66</v>
      </c>
      <c r="S646" t="s">
        <v>5616</v>
      </c>
      <c r="U646" s="8" t="s">
        <v>5590</v>
      </c>
      <c r="V646" s="9">
        <v>-554.26</v>
      </c>
      <c r="X646" s="8" t="s">
        <v>5590</v>
      </c>
      <c r="Y646" t="s">
        <v>5590</v>
      </c>
      <c r="Z646" s="10" t="s">
        <v>5590</v>
      </c>
      <c r="AB646" s="8" t="s">
        <v>5590</v>
      </c>
      <c r="AC646" t="s">
        <v>5590</v>
      </c>
      <c r="AD646" s="7">
        <v>554.26</v>
      </c>
      <c r="AE646" s="10" t="s">
        <v>5590</v>
      </c>
      <c r="AG646" s="8" t="s">
        <v>5590</v>
      </c>
      <c r="AH646" t="s">
        <v>5590</v>
      </c>
      <c r="AI646" s="10" t="s">
        <v>5590</v>
      </c>
      <c r="AK646" s="8" t="s">
        <v>5590</v>
      </c>
      <c r="AL646" t="s">
        <v>5590</v>
      </c>
      <c r="AM646" t="s">
        <v>5590</v>
      </c>
      <c r="AN646" t="s">
        <v>5590</v>
      </c>
      <c r="AO646" t="s">
        <v>5590</v>
      </c>
      <c r="AP646" s="7">
        <v>554.26</v>
      </c>
      <c r="AQ646" t="s">
        <v>5590</v>
      </c>
      <c r="AR646" s="10" t="s">
        <v>5590</v>
      </c>
    </row>
    <row r="647" spans="1:44" ht="16" x14ac:dyDescent="0.2">
      <c r="A647" s="2">
        <v>45473</v>
      </c>
      <c r="B647" t="s">
        <v>204</v>
      </c>
      <c r="C647" s="7">
        <v>712.19</v>
      </c>
      <c r="D647" t="s">
        <v>104</v>
      </c>
      <c r="E647">
        <v>2555</v>
      </c>
      <c r="F647">
        <v>1730</v>
      </c>
      <c r="G647">
        <v>3642</v>
      </c>
      <c r="H647" t="s">
        <v>1934</v>
      </c>
      <c r="J647" t="s">
        <v>5588</v>
      </c>
      <c r="L647" t="s">
        <v>49</v>
      </c>
      <c r="M647" t="s">
        <v>50</v>
      </c>
      <c r="N647" t="s">
        <v>51</v>
      </c>
      <c r="O647" t="s">
        <v>52</v>
      </c>
      <c r="P647" t="s">
        <v>203</v>
      </c>
      <c r="R647" t="s">
        <v>66</v>
      </c>
      <c r="S647" t="s">
        <v>5616</v>
      </c>
      <c r="U647" s="8" t="s">
        <v>5590</v>
      </c>
      <c r="V647" s="9">
        <v>-712.19</v>
      </c>
      <c r="X647" s="8" t="s">
        <v>5590</v>
      </c>
      <c r="Y647" t="s">
        <v>5590</v>
      </c>
      <c r="Z647" s="10" t="s">
        <v>5590</v>
      </c>
      <c r="AB647" s="8" t="s">
        <v>5590</v>
      </c>
      <c r="AC647" t="s">
        <v>5590</v>
      </c>
      <c r="AD647" s="7">
        <v>712.19</v>
      </c>
      <c r="AE647" s="10" t="s">
        <v>5590</v>
      </c>
      <c r="AG647" s="8" t="s">
        <v>5590</v>
      </c>
      <c r="AH647" t="s">
        <v>5590</v>
      </c>
      <c r="AI647" s="10" t="s">
        <v>5590</v>
      </c>
      <c r="AK647" s="8" t="s">
        <v>5590</v>
      </c>
      <c r="AL647" t="s">
        <v>5590</v>
      </c>
      <c r="AM647" t="s">
        <v>5590</v>
      </c>
      <c r="AN647" t="s">
        <v>5590</v>
      </c>
      <c r="AO647" t="s">
        <v>5590</v>
      </c>
      <c r="AP647" s="7">
        <v>712.19</v>
      </c>
      <c r="AQ647" t="s">
        <v>5590</v>
      </c>
      <c r="AR647" s="10" t="s">
        <v>5590</v>
      </c>
    </row>
    <row r="648" spans="1:44" ht="16" x14ac:dyDescent="0.2">
      <c r="A648" s="2">
        <v>45488.083333333343</v>
      </c>
      <c r="B648" t="s">
        <v>215</v>
      </c>
      <c r="C648" s="7">
        <v>1239.99</v>
      </c>
      <c r="D648" t="s">
        <v>48</v>
      </c>
      <c r="E648">
        <v>1700</v>
      </c>
      <c r="F648">
        <v>940</v>
      </c>
      <c r="G648">
        <v>3231</v>
      </c>
      <c r="I648" t="s">
        <v>4083</v>
      </c>
      <c r="J648" t="s">
        <v>4084</v>
      </c>
      <c r="K648" t="s">
        <v>4083</v>
      </c>
      <c r="L648" t="s">
        <v>52</v>
      </c>
      <c r="M648" t="s">
        <v>203</v>
      </c>
      <c r="O648" t="s">
        <v>52</v>
      </c>
      <c r="P648" t="s">
        <v>53</v>
      </c>
      <c r="R648" t="s">
        <v>66</v>
      </c>
      <c r="S648" t="s">
        <v>5616</v>
      </c>
      <c r="U648" s="8" t="s">
        <v>5590</v>
      </c>
      <c r="V648" s="10" t="s">
        <v>5590</v>
      </c>
      <c r="X648" s="11">
        <v>1239.99</v>
      </c>
      <c r="Y648" t="s">
        <v>5590</v>
      </c>
      <c r="Z648" s="10" t="s">
        <v>5590</v>
      </c>
      <c r="AB648" s="8" t="s">
        <v>5590</v>
      </c>
      <c r="AC648" t="s">
        <v>5590</v>
      </c>
      <c r="AD648" t="s">
        <v>5590</v>
      </c>
      <c r="AE648" s="10" t="s">
        <v>5590</v>
      </c>
      <c r="AG648" s="8" t="s">
        <v>5590</v>
      </c>
      <c r="AH648" t="s">
        <v>5590</v>
      </c>
      <c r="AI648" s="10" t="s">
        <v>5590</v>
      </c>
      <c r="AK648" s="8" t="s">
        <v>5590</v>
      </c>
      <c r="AL648" t="s">
        <v>5590</v>
      </c>
      <c r="AM648" t="s">
        <v>5590</v>
      </c>
      <c r="AN648" t="s">
        <v>5590</v>
      </c>
      <c r="AO648" t="s">
        <v>5590</v>
      </c>
      <c r="AP648" t="s">
        <v>5590</v>
      </c>
      <c r="AQ648" t="s">
        <v>5590</v>
      </c>
      <c r="AR648" s="10" t="s">
        <v>5590</v>
      </c>
    </row>
    <row r="649" spans="1:44" ht="16" x14ac:dyDescent="0.2">
      <c r="B649" t="s">
        <v>5591</v>
      </c>
      <c r="U649" s="11">
        <f>SUM(U633:U648)</f>
        <v>0</v>
      </c>
      <c r="V649" s="9">
        <f>SUM(V633:V648)</f>
        <v>1.1368683772161603E-12</v>
      </c>
      <c r="X649" s="11">
        <f>SUM(X633:X648)</f>
        <v>0</v>
      </c>
      <c r="Y649" s="12">
        <f>SUM(Y633:Y648)</f>
        <v>0</v>
      </c>
      <c r="Z649" s="9">
        <f>SUM(Z633:Z648)</f>
        <v>0</v>
      </c>
      <c r="AB649" s="11">
        <f>SUM(AB633:AB648)</f>
        <v>0</v>
      </c>
      <c r="AC649" s="12">
        <f>SUM(AC633:AC648)</f>
        <v>8782.91</v>
      </c>
      <c r="AD649" s="12">
        <f>SUM(AD633:AD648)</f>
        <v>2019.88</v>
      </c>
      <c r="AE649" s="9">
        <f>SUM(AE633:AE648)</f>
        <v>0</v>
      </c>
      <c r="AG649" s="11">
        <f>SUM(AG633:AG648)</f>
        <v>0</v>
      </c>
      <c r="AH649" s="12">
        <f>SUM(AH633:AH648)</f>
        <v>0</v>
      </c>
      <c r="AI649" s="9">
        <f>SUM(AI633:AI648)</f>
        <v>0</v>
      </c>
      <c r="AK649" s="11">
        <f t="shared" ref="AK649:AR649" si="28">SUM(AK633:AK648)</f>
        <v>0</v>
      </c>
      <c r="AL649" s="12">
        <f t="shared" si="28"/>
        <v>0</v>
      </c>
      <c r="AM649" s="12">
        <f t="shared" si="28"/>
        <v>0</v>
      </c>
      <c r="AN649" s="12">
        <f t="shared" si="28"/>
        <v>0</v>
      </c>
      <c r="AO649" s="12">
        <f t="shared" si="28"/>
        <v>0</v>
      </c>
      <c r="AP649" s="12">
        <f t="shared" si="28"/>
        <v>10802.79</v>
      </c>
      <c r="AQ649" s="12">
        <f t="shared" si="28"/>
        <v>0</v>
      </c>
      <c r="AR649" s="9">
        <f t="shared" si="28"/>
        <v>0</v>
      </c>
    </row>
    <row r="650" spans="1:44" ht="16" x14ac:dyDescent="0.2">
      <c r="B650" s="3" t="s">
        <v>5592</v>
      </c>
      <c r="U650" s="13">
        <f>U649+U631</f>
        <v>0</v>
      </c>
      <c r="V650" s="14">
        <f>V649+V631</f>
        <v>-9.8054897534893826E-13</v>
      </c>
      <c r="X650" s="13">
        <f>X649+X631</f>
        <v>0</v>
      </c>
      <c r="Y650" s="15">
        <f>Y649+Y631</f>
        <v>1.8189894035458565E-12</v>
      </c>
      <c r="Z650" s="14">
        <f>Z649+Z631</f>
        <v>0</v>
      </c>
      <c r="AB650" s="8"/>
      <c r="AE650" s="10"/>
      <c r="AG650" s="8"/>
      <c r="AI650" s="10"/>
      <c r="AK650" s="8"/>
      <c r="AR650" s="10"/>
    </row>
    <row r="651" spans="1:44" x14ac:dyDescent="0.2">
      <c r="U651" s="8"/>
      <c r="V651" s="10"/>
      <c r="X651" s="8"/>
      <c r="Z651" s="10"/>
      <c r="AB651" s="8"/>
      <c r="AE651" s="10"/>
      <c r="AG651" s="8"/>
      <c r="AI651" s="10"/>
      <c r="AK651" s="8"/>
      <c r="AR651" s="10"/>
    </row>
    <row r="652" spans="1:44" ht="16" x14ac:dyDescent="0.2">
      <c r="A652" s="2">
        <v>45495.083333333343</v>
      </c>
      <c r="B652" t="s">
        <v>4102</v>
      </c>
      <c r="C652" s="7">
        <v>9.27</v>
      </c>
      <c r="D652" t="s">
        <v>48</v>
      </c>
      <c r="E652">
        <v>2555</v>
      </c>
      <c r="F652">
        <v>940</v>
      </c>
      <c r="G652">
        <v>3530</v>
      </c>
      <c r="H652" t="s">
        <v>1761</v>
      </c>
      <c r="I652" t="s">
        <v>4104</v>
      </c>
      <c r="J652" t="s">
        <v>4110</v>
      </c>
      <c r="K652" t="s">
        <v>4104</v>
      </c>
      <c r="L652" t="s">
        <v>49</v>
      </c>
      <c r="M652" t="s">
        <v>50</v>
      </c>
      <c r="N652" t="s">
        <v>51</v>
      </c>
      <c r="O652" t="s">
        <v>52</v>
      </c>
      <c r="P652" t="s">
        <v>53</v>
      </c>
      <c r="R652" t="s">
        <v>66</v>
      </c>
      <c r="S652" t="s">
        <v>5617</v>
      </c>
      <c r="U652" s="8" t="s">
        <v>5590</v>
      </c>
      <c r="V652" s="10" t="s">
        <v>5590</v>
      </c>
      <c r="X652" s="8" t="s">
        <v>5590</v>
      </c>
      <c r="Y652" t="s">
        <v>5590</v>
      </c>
      <c r="Z652" s="10" t="s">
        <v>5590</v>
      </c>
      <c r="AB652" s="8" t="s">
        <v>5590</v>
      </c>
      <c r="AC652" t="s">
        <v>5590</v>
      </c>
      <c r="AD652" s="7">
        <v>9.27</v>
      </c>
      <c r="AE652" s="10" t="s">
        <v>5590</v>
      </c>
      <c r="AG652" s="8" t="s">
        <v>5590</v>
      </c>
      <c r="AH652" t="s">
        <v>5590</v>
      </c>
      <c r="AI652" s="10" t="s">
        <v>5590</v>
      </c>
      <c r="AK652" s="8" t="s">
        <v>5590</v>
      </c>
      <c r="AL652" t="s">
        <v>5590</v>
      </c>
      <c r="AM652" t="s">
        <v>5590</v>
      </c>
      <c r="AN652" t="s">
        <v>5590</v>
      </c>
      <c r="AO652" t="s">
        <v>5590</v>
      </c>
      <c r="AP652" s="7">
        <v>9.27</v>
      </c>
      <c r="AQ652" t="s">
        <v>5590</v>
      </c>
      <c r="AR652" s="10" t="s">
        <v>5590</v>
      </c>
    </row>
    <row r="653" spans="1:44" ht="16" x14ac:dyDescent="0.2">
      <c r="A653" s="2">
        <v>45495.083333333343</v>
      </c>
      <c r="B653" t="s">
        <v>4102</v>
      </c>
      <c r="C653" s="7">
        <v>82.49</v>
      </c>
      <c r="D653" t="s">
        <v>48</v>
      </c>
      <c r="E653">
        <v>2555</v>
      </c>
      <c r="F653">
        <v>940</v>
      </c>
      <c r="G653">
        <v>3531</v>
      </c>
      <c r="H653" t="s">
        <v>1814</v>
      </c>
      <c r="I653" t="s">
        <v>4104</v>
      </c>
      <c r="J653" t="s">
        <v>4110</v>
      </c>
      <c r="K653" t="s">
        <v>4104</v>
      </c>
      <c r="L653" t="s">
        <v>49</v>
      </c>
      <c r="M653" t="s">
        <v>50</v>
      </c>
      <c r="N653" t="s">
        <v>51</v>
      </c>
      <c r="O653" t="s">
        <v>52</v>
      </c>
      <c r="P653" t="s">
        <v>53</v>
      </c>
      <c r="R653" t="s">
        <v>66</v>
      </c>
      <c r="S653" t="s">
        <v>5617</v>
      </c>
      <c r="U653" s="8" t="s">
        <v>5590</v>
      </c>
      <c r="V653" s="10" t="s">
        <v>5590</v>
      </c>
      <c r="X653" s="8" t="s">
        <v>5590</v>
      </c>
      <c r="Y653" t="s">
        <v>5590</v>
      </c>
      <c r="Z653" s="10" t="s">
        <v>5590</v>
      </c>
      <c r="AB653" s="8" t="s">
        <v>5590</v>
      </c>
      <c r="AC653" t="s">
        <v>5590</v>
      </c>
      <c r="AD653" s="7">
        <v>82.49</v>
      </c>
      <c r="AE653" s="10" t="s">
        <v>5590</v>
      </c>
      <c r="AG653" s="8" t="s">
        <v>5590</v>
      </c>
      <c r="AH653" t="s">
        <v>5590</v>
      </c>
      <c r="AI653" s="10" t="s">
        <v>5590</v>
      </c>
      <c r="AK653" s="8" t="s">
        <v>5590</v>
      </c>
      <c r="AL653" t="s">
        <v>5590</v>
      </c>
      <c r="AM653" t="s">
        <v>5590</v>
      </c>
      <c r="AN653" t="s">
        <v>5590</v>
      </c>
      <c r="AO653" t="s">
        <v>5590</v>
      </c>
      <c r="AP653" s="7">
        <v>82.49</v>
      </c>
      <c r="AQ653" t="s">
        <v>5590</v>
      </c>
      <c r="AR653" s="10" t="s">
        <v>5590</v>
      </c>
    </row>
    <row r="654" spans="1:44" ht="16" x14ac:dyDescent="0.2">
      <c r="A654" s="2">
        <v>45495.083333333343</v>
      </c>
      <c r="B654" t="s">
        <v>4102</v>
      </c>
      <c r="C654" s="7">
        <v>89.99</v>
      </c>
      <c r="D654" t="s">
        <v>48</v>
      </c>
      <c r="E654">
        <v>2555</v>
      </c>
      <c r="F654">
        <v>940</v>
      </c>
      <c r="G654">
        <v>3532</v>
      </c>
      <c r="H654" t="s">
        <v>3018</v>
      </c>
      <c r="I654" t="s">
        <v>4104</v>
      </c>
      <c r="J654" t="s">
        <v>4110</v>
      </c>
      <c r="K654" t="s">
        <v>4104</v>
      </c>
      <c r="L654" t="s">
        <v>49</v>
      </c>
      <c r="M654" t="s">
        <v>50</v>
      </c>
      <c r="N654" t="s">
        <v>51</v>
      </c>
      <c r="O654" t="s">
        <v>52</v>
      </c>
      <c r="P654" t="s">
        <v>53</v>
      </c>
      <c r="R654" t="s">
        <v>66</v>
      </c>
      <c r="S654" t="s">
        <v>5617</v>
      </c>
      <c r="U654" s="8" t="s">
        <v>5590</v>
      </c>
      <c r="V654" s="10" t="s">
        <v>5590</v>
      </c>
      <c r="X654" s="8" t="s">
        <v>5590</v>
      </c>
      <c r="Y654" t="s">
        <v>5590</v>
      </c>
      <c r="Z654" s="10" t="s">
        <v>5590</v>
      </c>
      <c r="AB654" s="8" t="s">
        <v>5590</v>
      </c>
      <c r="AC654" t="s">
        <v>5590</v>
      </c>
      <c r="AD654" s="7">
        <v>89.99</v>
      </c>
      <c r="AE654" s="10" t="s">
        <v>5590</v>
      </c>
      <c r="AG654" s="8" t="s">
        <v>5590</v>
      </c>
      <c r="AH654" t="s">
        <v>5590</v>
      </c>
      <c r="AI654" s="10" t="s">
        <v>5590</v>
      </c>
      <c r="AK654" s="8" t="s">
        <v>5590</v>
      </c>
      <c r="AL654" t="s">
        <v>5590</v>
      </c>
      <c r="AM654" t="s">
        <v>5590</v>
      </c>
      <c r="AN654" t="s">
        <v>5590</v>
      </c>
      <c r="AO654" t="s">
        <v>5590</v>
      </c>
      <c r="AP654" t="s">
        <v>5590</v>
      </c>
      <c r="AQ654" s="7">
        <v>89.99</v>
      </c>
      <c r="AR654" s="10" t="s">
        <v>5590</v>
      </c>
    </row>
    <row r="655" spans="1:44" ht="16" x14ac:dyDescent="0.2">
      <c r="A655" s="2">
        <v>45502.083333333343</v>
      </c>
      <c r="B655" t="s">
        <v>256</v>
      </c>
      <c r="C655" s="7">
        <v>2778.18</v>
      </c>
      <c r="D655" t="s">
        <v>48</v>
      </c>
      <c r="E655">
        <v>1705</v>
      </c>
      <c r="F655">
        <v>940</v>
      </c>
      <c r="G655">
        <v>3237</v>
      </c>
      <c r="I655" t="s">
        <v>4139</v>
      </c>
      <c r="J655" t="s">
        <v>4140</v>
      </c>
      <c r="K655" t="s">
        <v>4139</v>
      </c>
      <c r="L655" t="s">
        <v>52</v>
      </c>
      <c r="M655" t="s">
        <v>203</v>
      </c>
      <c r="O655" t="s">
        <v>52</v>
      </c>
      <c r="P655" t="s">
        <v>53</v>
      </c>
      <c r="R655" t="s">
        <v>66</v>
      </c>
      <c r="S655" t="s">
        <v>5617</v>
      </c>
      <c r="U655" s="8" t="s">
        <v>5590</v>
      </c>
      <c r="V655" s="10" t="s">
        <v>5590</v>
      </c>
      <c r="X655" s="8" t="s">
        <v>5590</v>
      </c>
      <c r="Y655" s="7">
        <v>2778.18</v>
      </c>
      <c r="Z655" s="10" t="s">
        <v>5590</v>
      </c>
      <c r="AB655" s="8" t="s">
        <v>5590</v>
      </c>
      <c r="AC655" t="s">
        <v>5590</v>
      </c>
      <c r="AD655" t="s">
        <v>5590</v>
      </c>
      <c r="AE655" s="10" t="s">
        <v>5590</v>
      </c>
      <c r="AG655" s="8" t="s">
        <v>5590</v>
      </c>
      <c r="AH655" t="s">
        <v>5590</v>
      </c>
      <c r="AI655" s="10" t="s">
        <v>5590</v>
      </c>
      <c r="AK655" s="8" t="s">
        <v>5590</v>
      </c>
      <c r="AL655" t="s">
        <v>5590</v>
      </c>
      <c r="AM655" t="s">
        <v>5590</v>
      </c>
      <c r="AN655" t="s">
        <v>5590</v>
      </c>
      <c r="AO655" t="s">
        <v>5590</v>
      </c>
      <c r="AP655" t="s">
        <v>5590</v>
      </c>
      <c r="AQ655" t="s">
        <v>5590</v>
      </c>
      <c r="AR655" s="10" t="s">
        <v>5590</v>
      </c>
    </row>
    <row r="656" spans="1:44" ht="16" x14ac:dyDescent="0.2">
      <c r="A656" s="2">
        <v>45502.083333333343</v>
      </c>
      <c r="B656" t="s">
        <v>4136</v>
      </c>
      <c r="C656" s="7">
        <v>5741.87</v>
      </c>
      <c r="D656" t="s">
        <v>48</v>
      </c>
      <c r="E656">
        <v>1712</v>
      </c>
      <c r="F656">
        <v>940</v>
      </c>
      <c r="G656">
        <v>3258</v>
      </c>
      <c r="I656" t="s">
        <v>4137</v>
      </c>
      <c r="J656" t="s">
        <v>4138</v>
      </c>
      <c r="K656" t="s">
        <v>4137</v>
      </c>
      <c r="L656" t="s">
        <v>52</v>
      </c>
      <c r="M656" t="s">
        <v>203</v>
      </c>
      <c r="O656" t="s">
        <v>52</v>
      </c>
      <c r="P656" t="s">
        <v>53</v>
      </c>
      <c r="R656" t="s">
        <v>66</v>
      </c>
      <c r="S656" t="s">
        <v>5617</v>
      </c>
      <c r="U656" s="8" t="s">
        <v>5590</v>
      </c>
      <c r="V656" s="10" t="s">
        <v>5590</v>
      </c>
      <c r="X656" s="8" t="s">
        <v>5590</v>
      </c>
      <c r="Y656" t="s">
        <v>5590</v>
      </c>
      <c r="Z656" s="9">
        <v>5741.87</v>
      </c>
      <c r="AB656" s="8" t="s">
        <v>5590</v>
      </c>
      <c r="AC656" t="s">
        <v>5590</v>
      </c>
      <c r="AD656" t="s">
        <v>5590</v>
      </c>
      <c r="AE656" s="10" t="s">
        <v>5590</v>
      </c>
      <c r="AG656" s="8" t="s">
        <v>5590</v>
      </c>
      <c r="AH656" t="s">
        <v>5590</v>
      </c>
      <c r="AI656" s="10" t="s">
        <v>5590</v>
      </c>
      <c r="AK656" s="8" t="s">
        <v>5590</v>
      </c>
      <c r="AL656" t="s">
        <v>5590</v>
      </c>
      <c r="AM656" t="s">
        <v>5590</v>
      </c>
      <c r="AN656" t="s">
        <v>5590</v>
      </c>
      <c r="AO656" t="s">
        <v>5590</v>
      </c>
      <c r="AP656" t="s">
        <v>5590</v>
      </c>
      <c r="AQ656" t="s">
        <v>5590</v>
      </c>
      <c r="AR656" s="10" t="s">
        <v>5590</v>
      </c>
    </row>
    <row r="657" spans="1:44" ht="16" x14ac:dyDescent="0.2">
      <c r="A657" s="2">
        <v>45503.083333333343</v>
      </c>
      <c r="B657" t="s">
        <v>582</v>
      </c>
      <c r="C657" s="7">
        <v>1042.75</v>
      </c>
      <c r="D657" t="s">
        <v>48</v>
      </c>
      <c r="E657">
        <v>1705</v>
      </c>
      <c r="F657">
        <v>940</v>
      </c>
      <c r="G657">
        <v>3238</v>
      </c>
      <c r="I657" t="s">
        <v>4141</v>
      </c>
      <c r="J657" t="s">
        <v>4142</v>
      </c>
      <c r="K657" t="s">
        <v>4141</v>
      </c>
      <c r="L657" t="s">
        <v>52</v>
      </c>
      <c r="M657" t="s">
        <v>203</v>
      </c>
      <c r="O657" t="s">
        <v>52</v>
      </c>
      <c r="P657" t="s">
        <v>53</v>
      </c>
      <c r="R657" t="s">
        <v>66</v>
      </c>
      <c r="S657" t="s">
        <v>5617</v>
      </c>
      <c r="U657" s="8" t="s">
        <v>5590</v>
      </c>
      <c r="V657" s="10" t="s">
        <v>5590</v>
      </c>
      <c r="X657" s="8" t="s">
        <v>5590</v>
      </c>
      <c r="Y657" s="7">
        <v>1042.75</v>
      </c>
      <c r="Z657" s="10" t="s">
        <v>5590</v>
      </c>
      <c r="AB657" s="8" t="s">
        <v>5590</v>
      </c>
      <c r="AC657" t="s">
        <v>5590</v>
      </c>
      <c r="AD657" t="s">
        <v>5590</v>
      </c>
      <c r="AE657" s="10" t="s">
        <v>5590</v>
      </c>
      <c r="AG657" s="8" t="s">
        <v>5590</v>
      </c>
      <c r="AH657" t="s">
        <v>5590</v>
      </c>
      <c r="AI657" s="10" t="s">
        <v>5590</v>
      </c>
      <c r="AK657" s="8" t="s">
        <v>5590</v>
      </c>
      <c r="AL657" t="s">
        <v>5590</v>
      </c>
      <c r="AM657" t="s">
        <v>5590</v>
      </c>
      <c r="AN657" t="s">
        <v>5590</v>
      </c>
      <c r="AO657" t="s">
        <v>5590</v>
      </c>
      <c r="AP657" t="s">
        <v>5590</v>
      </c>
      <c r="AQ657" t="s">
        <v>5590</v>
      </c>
      <c r="AR657" s="10" t="s">
        <v>5590</v>
      </c>
    </row>
    <row r="658" spans="1:44" ht="16" x14ac:dyDescent="0.2">
      <c r="A658" s="2">
        <v>45504</v>
      </c>
      <c r="B658" t="s">
        <v>205</v>
      </c>
      <c r="C658" s="7">
        <v>819.63</v>
      </c>
      <c r="D658" t="s">
        <v>104</v>
      </c>
      <c r="E658">
        <v>1730</v>
      </c>
      <c r="F658">
        <v>1700</v>
      </c>
      <c r="G658">
        <v>3275</v>
      </c>
      <c r="J658" t="s">
        <v>5588</v>
      </c>
      <c r="L658" t="s">
        <v>52</v>
      </c>
      <c r="M658" t="s">
        <v>203</v>
      </c>
      <c r="O658" t="s">
        <v>52</v>
      </c>
      <c r="P658" t="s">
        <v>203</v>
      </c>
      <c r="R658" t="s">
        <v>66</v>
      </c>
      <c r="S658" t="s">
        <v>5617</v>
      </c>
      <c r="U658" s="8" t="s">
        <v>5590</v>
      </c>
      <c r="V658" s="9">
        <v>819.63</v>
      </c>
      <c r="X658" s="11">
        <v>-819.63</v>
      </c>
      <c r="Y658" t="s">
        <v>5590</v>
      </c>
      <c r="Z658" s="10" t="s">
        <v>5590</v>
      </c>
      <c r="AB658" s="8" t="s">
        <v>5590</v>
      </c>
      <c r="AC658" t="s">
        <v>5590</v>
      </c>
      <c r="AD658" t="s">
        <v>5590</v>
      </c>
      <c r="AE658" s="10" t="s">
        <v>5590</v>
      </c>
      <c r="AG658" s="8" t="s">
        <v>5590</v>
      </c>
      <c r="AH658" t="s">
        <v>5590</v>
      </c>
      <c r="AI658" s="10" t="s">
        <v>5590</v>
      </c>
      <c r="AK658" s="8" t="s">
        <v>5590</v>
      </c>
      <c r="AL658" t="s">
        <v>5590</v>
      </c>
      <c r="AM658" t="s">
        <v>5590</v>
      </c>
      <c r="AN658" t="s">
        <v>5590</v>
      </c>
      <c r="AO658" t="s">
        <v>5590</v>
      </c>
      <c r="AP658" t="s">
        <v>5590</v>
      </c>
      <c r="AQ658" t="s">
        <v>5590</v>
      </c>
      <c r="AR658" s="10" t="s">
        <v>5590</v>
      </c>
    </row>
    <row r="659" spans="1:44" ht="16" x14ac:dyDescent="0.2">
      <c r="A659" s="2">
        <v>45504</v>
      </c>
      <c r="B659" t="s">
        <v>370</v>
      </c>
      <c r="C659" s="7">
        <v>2383.16</v>
      </c>
      <c r="D659" t="s">
        <v>104</v>
      </c>
      <c r="E659">
        <v>1730</v>
      </c>
      <c r="F659">
        <v>1705</v>
      </c>
      <c r="G659">
        <v>3276</v>
      </c>
      <c r="J659" t="s">
        <v>5588</v>
      </c>
      <c r="L659" t="s">
        <v>52</v>
      </c>
      <c r="M659" t="s">
        <v>203</v>
      </c>
      <c r="O659" t="s">
        <v>52</v>
      </c>
      <c r="P659" t="s">
        <v>203</v>
      </c>
      <c r="R659" t="s">
        <v>66</v>
      </c>
      <c r="S659" t="s">
        <v>5617</v>
      </c>
      <c r="U659" s="8" t="s">
        <v>5590</v>
      </c>
      <c r="V659" s="9">
        <v>2383.16</v>
      </c>
      <c r="X659" s="8" t="s">
        <v>5590</v>
      </c>
      <c r="Y659" s="7">
        <v>-2383.16</v>
      </c>
      <c r="Z659" s="10" t="s">
        <v>5590</v>
      </c>
      <c r="AB659" s="8" t="s">
        <v>5590</v>
      </c>
      <c r="AC659" t="s">
        <v>5590</v>
      </c>
      <c r="AD659" t="s">
        <v>5590</v>
      </c>
      <c r="AE659" s="10" t="s">
        <v>5590</v>
      </c>
      <c r="AG659" s="8" t="s">
        <v>5590</v>
      </c>
      <c r="AH659" t="s">
        <v>5590</v>
      </c>
      <c r="AI659" s="10" t="s">
        <v>5590</v>
      </c>
      <c r="AK659" s="8" t="s">
        <v>5590</v>
      </c>
      <c r="AL659" t="s">
        <v>5590</v>
      </c>
      <c r="AM659" t="s">
        <v>5590</v>
      </c>
      <c r="AN659" t="s">
        <v>5590</v>
      </c>
      <c r="AO659" t="s">
        <v>5590</v>
      </c>
      <c r="AP659" t="s">
        <v>5590</v>
      </c>
      <c r="AQ659" t="s">
        <v>5590</v>
      </c>
      <c r="AR659" s="10" t="s">
        <v>5590</v>
      </c>
    </row>
    <row r="660" spans="1:44" ht="16" x14ac:dyDescent="0.2">
      <c r="A660" s="2">
        <v>45504</v>
      </c>
      <c r="B660" t="s">
        <v>202</v>
      </c>
      <c r="C660" s="7">
        <v>3556.48</v>
      </c>
      <c r="D660" t="s">
        <v>104</v>
      </c>
      <c r="E660">
        <v>1730</v>
      </c>
      <c r="F660">
        <v>1712</v>
      </c>
      <c r="G660">
        <v>3277</v>
      </c>
      <c r="J660" t="s">
        <v>5588</v>
      </c>
      <c r="L660" t="s">
        <v>52</v>
      </c>
      <c r="M660" t="s">
        <v>203</v>
      </c>
      <c r="O660" t="s">
        <v>52</v>
      </c>
      <c r="P660" t="s">
        <v>203</v>
      </c>
      <c r="R660" t="s">
        <v>66</v>
      </c>
      <c r="S660" t="s">
        <v>5617</v>
      </c>
      <c r="U660" s="8" t="s">
        <v>5590</v>
      </c>
      <c r="V660" s="9">
        <v>3556.48</v>
      </c>
      <c r="X660" s="8" t="s">
        <v>5590</v>
      </c>
      <c r="Y660" t="s">
        <v>5590</v>
      </c>
      <c r="Z660" s="9">
        <v>-3556.48</v>
      </c>
      <c r="AB660" s="8" t="s">
        <v>5590</v>
      </c>
      <c r="AC660" t="s">
        <v>5590</v>
      </c>
      <c r="AD660" t="s">
        <v>5590</v>
      </c>
      <c r="AE660" s="10" t="s">
        <v>5590</v>
      </c>
      <c r="AG660" s="8" t="s">
        <v>5590</v>
      </c>
      <c r="AH660" t="s">
        <v>5590</v>
      </c>
      <c r="AI660" s="10" t="s">
        <v>5590</v>
      </c>
      <c r="AK660" s="8" t="s">
        <v>5590</v>
      </c>
      <c r="AL660" t="s">
        <v>5590</v>
      </c>
      <c r="AM660" t="s">
        <v>5590</v>
      </c>
      <c r="AN660" t="s">
        <v>5590</v>
      </c>
      <c r="AO660" t="s">
        <v>5590</v>
      </c>
      <c r="AP660" t="s">
        <v>5590</v>
      </c>
      <c r="AQ660" t="s">
        <v>5590</v>
      </c>
      <c r="AR660" s="10" t="s">
        <v>5590</v>
      </c>
    </row>
    <row r="661" spans="1:44" ht="16" x14ac:dyDescent="0.2">
      <c r="A661" s="2">
        <v>45504</v>
      </c>
      <c r="B661" t="s">
        <v>202</v>
      </c>
      <c r="C661" s="7">
        <v>2185.39</v>
      </c>
      <c r="D661" t="s">
        <v>104</v>
      </c>
      <c r="E661">
        <v>1730</v>
      </c>
      <c r="F661">
        <v>1712</v>
      </c>
      <c r="G661">
        <v>3479</v>
      </c>
      <c r="J661" t="s">
        <v>5588</v>
      </c>
      <c r="L661" t="s">
        <v>52</v>
      </c>
      <c r="M661" t="s">
        <v>203</v>
      </c>
      <c r="O661" t="s">
        <v>52</v>
      </c>
      <c r="P661" t="s">
        <v>203</v>
      </c>
      <c r="R661" t="s">
        <v>66</v>
      </c>
      <c r="S661" t="s">
        <v>5617</v>
      </c>
      <c r="U661" s="8" t="s">
        <v>5590</v>
      </c>
      <c r="V661" s="9">
        <v>2185.39</v>
      </c>
      <c r="X661" s="8" t="s">
        <v>5590</v>
      </c>
      <c r="Y661" t="s">
        <v>5590</v>
      </c>
      <c r="Z661" s="9">
        <v>-2185.39</v>
      </c>
      <c r="AB661" s="8" t="s">
        <v>5590</v>
      </c>
      <c r="AC661" t="s">
        <v>5590</v>
      </c>
      <c r="AD661" t="s">
        <v>5590</v>
      </c>
      <c r="AE661" s="10" t="s">
        <v>5590</v>
      </c>
      <c r="AG661" s="8" t="s">
        <v>5590</v>
      </c>
      <c r="AH661" t="s">
        <v>5590</v>
      </c>
      <c r="AI661" s="10" t="s">
        <v>5590</v>
      </c>
      <c r="AK661" s="8" t="s">
        <v>5590</v>
      </c>
      <c r="AL661" t="s">
        <v>5590</v>
      </c>
      <c r="AM661" t="s">
        <v>5590</v>
      </c>
      <c r="AN661" t="s">
        <v>5590</v>
      </c>
      <c r="AO661" t="s">
        <v>5590</v>
      </c>
      <c r="AP661" t="s">
        <v>5590</v>
      </c>
      <c r="AQ661" t="s">
        <v>5590</v>
      </c>
      <c r="AR661" s="10" t="s">
        <v>5590</v>
      </c>
    </row>
    <row r="662" spans="1:44" ht="16" x14ac:dyDescent="0.2">
      <c r="A662" s="2">
        <v>45504</v>
      </c>
      <c r="B662" t="s">
        <v>205</v>
      </c>
      <c r="C662" s="7">
        <v>1437.77</v>
      </c>
      <c r="D662" t="s">
        <v>104</v>
      </c>
      <c r="E662">
        <v>1730</v>
      </c>
      <c r="F662">
        <v>1705</v>
      </c>
      <c r="G662">
        <v>3480</v>
      </c>
      <c r="J662" t="s">
        <v>5588</v>
      </c>
      <c r="L662" t="s">
        <v>52</v>
      </c>
      <c r="M662" t="s">
        <v>203</v>
      </c>
      <c r="O662" t="s">
        <v>52</v>
      </c>
      <c r="P662" t="s">
        <v>203</v>
      </c>
      <c r="R662" t="s">
        <v>66</v>
      </c>
      <c r="S662" t="s">
        <v>5617</v>
      </c>
      <c r="U662" s="8" t="s">
        <v>5590</v>
      </c>
      <c r="V662" s="9">
        <v>1437.77</v>
      </c>
      <c r="X662" s="8" t="s">
        <v>5590</v>
      </c>
      <c r="Y662" s="7">
        <v>-1437.77</v>
      </c>
      <c r="Z662" s="10" t="s">
        <v>5590</v>
      </c>
      <c r="AB662" s="8" t="s">
        <v>5590</v>
      </c>
      <c r="AC662" t="s">
        <v>5590</v>
      </c>
      <c r="AD662" t="s">
        <v>5590</v>
      </c>
      <c r="AE662" s="10" t="s">
        <v>5590</v>
      </c>
      <c r="AG662" s="8" t="s">
        <v>5590</v>
      </c>
      <c r="AH662" t="s">
        <v>5590</v>
      </c>
      <c r="AI662" s="10" t="s">
        <v>5590</v>
      </c>
      <c r="AK662" s="8" t="s">
        <v>5590</v>
      </c>
      <c r="AL662" t="s">
        <v>5590</v>
      </c>
      <c r="AM662" t="s">
        <v>5590</v>
      </c>
      <c r="AN662" t="s">
        <v>5590</v>
      </c>
      <c r="AO662" t="s">
        <v>5590</v>
      </c>
      <c r="AP662" t="s">
        <v>5590</v>
      </c>
      <c r="AQ662" t="s">
        <v>5590</v>
      </c>
      <c r="AR662" s="10" t="s">
        <v>5590</v>
      </c>
    </row>
    <row r="663" spans="1:44" ht="16" x14ac:dyDescent="0.2">
      <c r="A663" s="2">
        <v>45504</v>
      </c>
      <c r="B663" t="s">
        <v>205</v>
      </c>
      <c r="C663" s="7">
        <v>420.36</v>
      </c>
      <c r="D663" t="s">
        <v>104</v>
      </c>
      <c r="E663">
        <v>1730</v>
      </c>
      <c r="F663">
        <v>1700</v>
      </c>
      <c r="G663">
        <v>3481</v>
      </c>
      <c r="J663" t="s">
        <v>5588</v>
      </c>
      <c r="L663" t="s">
        <v>52</v>
      </c>
      <c r="M663" t="s">
        <v>203</v>
      </c>
      <c r="O663" t="s">
        <v>52</v>
      </c>
      <c r="P663" t="s">
        <v>203</v>
      </c>
      <c r="R663" t="s">
        <v>66</v>
      </c>
      <c r="S663" t="s">
        <v>5617</v>
      </c>
      <c r="U663" s="8" t="s">
        <v>5590</v>
      </c>
      <c r="V663" s="9">
        <v>420.36</v>
      </c>
      <c r="X663" s="11">
        <v>-420.36</v>
      </c>
      <c r="Y663" t="s">
        <v>5590</v>
      </c>
      <c r="Z663" s="10" t="s">
        <v>5590</v>
      </c>
      <c r="AB663" s="8" t="s">
        <v>5590</v>
      </c>
      <c r="AC663" t="s">
        <v>5590</v>
      </c>
      <c r="AD663" t="s">
        <v>5590</v>
      </c>
      <c r="AE663" s="10" t="s">
        <v>5590</v>
      </c>
      <c r="AG663" s="8" t="s">
        <v>5590</v>
      </c>
      <c r="AH663" t="s">
        <v>5590</v>
      </c>
      <c r="AI663" s="10" t="s">
        <v>5590</v>
      </c>
      <c r="AK663" s="8" t="s">
        <v>5590</v>
      </c>
      <c r="AL663" t="s">
        <v>5590</v>
      </c>
      <c r="AM663" t="s">
        <v>5590</v>
      </c>
      <c r="AN663" t="s">
        <v>5590</v>
      </c>
      <c r="AO663" t="s">
        <v>5590</v>
      </c>
      <c r="AP663" t="s">
        <v>5590</v>
      </c>
      <c r="AQ663" t="s">
        <v>5590</v>
      </c>
      <c r="AR663" s="10" t="s">
        <v>5590</v>
      </c>
    </row>
    <row r="664" spans="1:44" ht="16" x14ac:dyDescent="0.2">
      <c r="A664" s="2">
        <v>45504</v>
      </c>
      <c r="B664" t="s">
        <v>206</v>
      </c>
      <c r="C664" s="7">
        <v>3110.01</v>
      </c>
      <c r="D664" t="s">
        <v>104</v>
      </c>
      <c r="E664">
        <v>2551</v>
      </c>
      <c r="F664">
        <v>1730</v>
      </c>
      <c r="G664">
        <v>3278</v>
      </c>
      <c r="H664" t="s">
        <v>1934</v>
      </c>
      <c r="J664" t="s">
        <v>5588</v>
      </c>
      <c r="L664" t="s">
        <v>49</v>
      </c>
      <c r="M664" t="s">
        <v>50</v>
      </c>
      <c r="N664" t="s">
        <v>51</v>
      </c>
      <c r="O664" t="s">
        <v>52</v>
      </c>
      <c r="P664" t="s">
        <v>203</v>
      </c>
      <c r="R664" t="s">
        <v>66</v>
      </c>
      <c r="S664" t="s">
        <v>5617</v>
      </c>
      <c r="U664" s="8" t="s">
        <v>5590</v>
      </c>
      <c r="V664" s="9">
        <v>-3110.01</v>
      </c>
      <c r="X664" s="8" t="s">
        <v>5590</v>
      </c>
      <c r="Y664" t="s">
        <v>5590</v>
      </c>
      <c r="Z664" s="10" t="s">
        <v>5590</v>
      </c>
      <c r="AB664" s="8" t="s">
        <v>5590</v>
      </c>
      <c r="AC664" s="7">
        <v>3110.01</v>
      </c>
      <c r="AD664" t="s">
        <v>5590</v>
      </c>
      <c r="AE664" s="10" t="s">
        <v>5590</v>
      </c>
      <c r="AG664" s="8" t="s">
        <v>5590</v>
      </c>
      <c r="AH664" t="s">
        <v>5590</v>
      </c>
      <c r="AI664" s="10" t="s">
        <v>5590</v>
      </c>
      <c r="AK664" s="8" t="s">
        <v>5590</v>
      </c>
      <c r="AL664" t="s">
        <v>5590</v>
      </c>
      <c r="AM664" t="s">
        <v>5590</v>
      </c>
      <c r="AN664" t="s">
        <v>5590</v>
      </c>
      <c r="AO664" t="s">
        <v>5590</v>
      </c>
      <c r="AP664" s="7">
        <v>3110.01</v>
      </c>
      <c r="AQ664" t="s">
        <v>5590</v>
      </c>
      <c r="AR664" s="10" t="s">
        <v>5590</v>
      </c>
    </row>
    <row r="665" spans="1:44" ht="16" x14ac:dyDescent="0.2">
      <c r="A665" s="2">
        <v>45504</v>
      </c>
      <c r="B665" t="s">
        <v>206</v>
      </c>
      <c r="C665" s="7">
        <v>2382.81</v>
      </c>
      <c r="D665" t="s">
        <v>104</v>
      </c>
      <c r="E665">
        <v>2551</v>
      </c>
      <c r="F665">
        <v>1730</v>
      </c>
      <c r="G665">
        <v>3279</v>
      </c>
      <c r="H665" t="s">
        <v>1935</v>
      </c>
      <c r="J665" t="s">
        <v>5588</v>
      </c>
      <c r="L665" t="s">
        <v>49</v>
      </c>
      <c r="M665" t="s">
        <v>50</v>
      </c>
      <c r="N665" t="s">
        <v>51</v>
      </c>
      <c r="O665" t="s">
        <v>52</v>
      </c>
      <c r="P665" t="s">
        <v>203</v>
      </c>
      <c r="R665" t="s">
        <v>66</v>
      </c>
      <c r="S665" t="s">
        <v>5617</v>
      </c>
      <c r="U665" s="8" t="s">
        <v>5590</v>
      </c>
      <c r="V665" s="9">
        <v>-2382.81</v>
      </c>
      <c r="X665" s="8" t="s">
        <v>5590</v>
      </c>
      <c r="Y665" t="s">
        <v>5590</v>
      </c>
      <c r="Z665" s="10" t="s">
        <v>5590</v>
      </c>
      <c r="AB665" s="8" t="s">
        <v>5590</v>
      </c>
      <c r="AC665" s="7">
        <v>2382.81</v>
      </c>
      <c r="AD665" t="s">
        <v>5590</v>
      </c>
      <c r="AE665" s="10" t="s">
        <v>5590</v>
      </c>
      <c r="AG665" s="8" t="s">
        <v>5590</v>
      </c>
      <c r="AH665" t="s">
        <v>5590</v>
      </c>
      <c r="AI665" s="10" t="s">
        <v>5590</v>
      </c>
      <c r="AK665" s="8" t="s">
        <v>5590</v>
      </c>
      <c r="AL665" t="s">
        <v>5590</v>
      </c>
      <c r="AM665" t="s">
        <v>5590</v>
      </c>
      <c r="AN665" t="s">
        <v>5590</v>
      </c>
      <c r="AO665" t="s">
        <v>5590</v>
      </c>
      <c r="AP665" s="7">
        <v>2382.81</v>
      </c>
      <c r="AQ665" t="s">
        <v>5590</v>
      </c>
      <c r="AR665" s="10" t="s">
        <v>5590</v>
      </c>
    </row>
    <row r="666" spans="1:44" ht="16" x14ac:dyDescent="0.2">
      <c r="A666" s="2">
        <v>45504</v>
      </c>
      <c r="B666" t="s">
        <v>206</v>
      </c>
      <c r="C666" s="7">
        <v>3290.09</v>
      </c>
      <c r="D666" t="s">
        <v>104</v>
      </c>
      <c r="E666">
        <v>2551</v>
      </c>
      <c r="F666">
        <v>1730</v>
      </c>
      <c r="G666">
        <v>3646</v>
      </c>
      <c r="H666" t="s">
        <v>1936</v>
      </c>
      <c r="J666" t="s">
        <v>5588</v>
      </c>
      <c r="L666" t="s">
        <v>49</v>
      </c>
      <c r="M666" t="s">
        <v>50</v>
      </c>
      <c r="N666" t="s">
        <v>51</v>
      </c>
      <c r="O666" t="s">
        <v>52</v>
      </c>
      <c r="P666" t="s">
        <v>203</v>
      </c>
      <c r="R666" t="s">
        <v>66</v>
      </c>
      <c r="S666" t="s">
        <v>5617</v>
      </c>
      <c r="U666" s="8" t="s">
        <v>5590</v>
      </c>
      <c r="V666" s="9">
        <v>-3290.09</v>
      </c>
      <c r="X666" s="8" t="s">
        <v>5590</v>
      </c>
      <c r="Y666" t="s">
        <v>5590</v>
      </c>
      <c r="Z666" s="10" t="s">
        <v>5590</v>
      </c>
      <c r="AB666" s="8" t="s">
        <v>5590</v>
      </c>
      <c r="AC666" s="7">
        <v>3290.09</v>
      </c>
      <c r="AD666" t="s">
        <v>5590</v>
      </c>
      <c r="AE666" s="10" t="s">
        <v>5590</v>
      </c>
      <c r="AG666" s="8" t="s">
        <v>5590</v>
      </c>
      <c r="AH666" t="s">
        <v>5590</v>
      </c>
      <c r="AI666" s="10" t="s">
        <v>5590</v>
      </c>
      <c r="AK666" s="8" t="s">
        <v>5590</v>
      </c>
      <c r="AL666" t="s">
        <v>5590</v>
      </c>
      <c r="AM666" t="s">
        <v>5590</v>
      </c>
      <c r="AN666" t="s">
        <v>5590</v>
      </c>
      <c r="AO666" t="s">
        <v>5590</v>
      </c>
      <c r="AP666" s="7">
        <v>3290.09</v>
      </c>
      <c r="AQ666" t="s">
        <v>5590</v>
      </c>
      <c r="AR666" s="10" t="s">
        <v>5590</v>
      </c>
    </row>
    <row r="667" spans="1:44" ht="16" x14ac:dyDescent="0.2">
      <c r="A667" s="2">
        <v>45504</v>
      </c>
      <c r="B667" t="s">
        <v>204</v>
      </c>
      <c r="C667" s="7">
        <v>712.19</v>
      </c>
      <c r="D667" t="s">
        <v>104</v>
      </c>
      <c r="E667">
        <v>2555</v>
      </c>
      <c r="F667">
        <v>1730</v>
      </c>
      <c r="G667">
        <v>3643</v>
      </c>
      <c r="H667" t="s">
        <v>1934</v>
      </c>
      <c r="J667" t="s">
        <v>5588</v>
      </c>
      <c r="L667" t="s">
        <v>49</v>
      </c>
      <c r="M667" t="s">
        <v>50</v>
      </c>
      <c r="N667" t="s">
        <v>51</v>
      </c>
      <c r="O667" t="s">
        <v>52</v>
      </c>
      <c r="P667" t="s">
        <v>203</v>
      </c>
      <c r="R667" t="s">
        <v>66</v>
      </c>
      <c r="S667" t="s">
        <v>5617</v>
      </c>
      <c r="U667" s="8" t="s">
        <v>5590</v>
      </c>
      <c r="V667" s="9">
        <v>-712.19</v>
      </c>
      <c r="X667" s="8" t="s">
        <v>5590</v>
      </c>
      <c r="Y667" t="s">
        <v>5590</v>
      </c>
      <c r="Z667" s="10" t="s">
        <v>5590</v>
      </c>
      <c r="AB667" s="8" t="s">
        <v>5590</v>
      </c>
      <c r="AC667" t="s">
        <v>5590</v>
      </c>
      <c r="AD667" s="7">
        <v>712.19</v>
      </c>
      <c r="AE667" s="10" t="s">
        <v>5590</v>
      </c>
      <c r="AG667" s="8" t="s">
        <v>5590</v>
      </c>
      <c r="AH667" t="s">
        <v>5590</v>
      </c>
      <c r="AI667" s="10" t="s">
        <v>5590</v>
      </c>
      <c r="AK667" s="8" t="s">
        <v>5590</v>
      </c>
      <c r="AL667" t="s">
        <v>5590</v>
      </c>
      <c r="AM667" t="s">
        <v>5590</v>
      </c>
      <c r="AN667" t="s">
        <v>5590</v>
      </c>
      <c r="AO667" t="s">
        <v>5590</v>
      </c>
      <c r="AP667" s="7">
        <v>712.19</v>
      </c>
      <c r="AQ667" t="s">
        <v>5590</v>
      </c>
      <c r="AR667" s="10" t="s">
        <v>5590</v>
      </c>
    </row>
    <row r="668" spans="1:44" ht="16" x14ac:dyDescent="0.2">
      <c r="A668" s="2">
        <v>45504</v>
      </c>
      <c r="B668" t="s">
        <v>204</v>
      </c>
      <c r="C668" s="7">
        <v>753.43</v>
      </c>
      <c r="D668" t="s">
        <v>104</v>
      </c>
      <c r="E668">
        <v>2555</v>
      </c>
      <c r="F668">
        <v>1730</v>
      </c>
      <c r="G668">
        <v>3649</v>
      </c>
      <c r="H668" t="s">
        <v>1936</v>
      </c>
      <c r="J668" t="s">
        <v>5588</v>
      </c>
      <c r="L668" t="s">
        <v>49</v>
      </c>
      <c r="M668" t="s">
        <v>50</v>
      </c>
      <c r="N668" t="s">
        <v>51</v>
      </c>
      <c r="O668" t="s">
        <v>52</v>
      </c>
      <c r="P668" t="s">
        <v>203</v>
      </c>
      <c r="R668" t="s">
        <v>66</v>
      </c>
      <c r="S668" t="s">
        <v>5617</v>
      </c>
      <c r="U668" s="8" t="s">
        <v>5590</v>
      </c>
      <c r="V668" s="9">
        <v>-753.43</v>
      </c>
      <c r="X668" s="8" t="s">
        <v>5590</v>
      </c>
      <c r="Y668" t="s">
        <v>5590</v>
      </c>
      <c r="Z668" s="10" t="s">
        <v>5590</v>
      </c>
      <c r="AB668" s="8" t="s">
        <v>5590</v>
      </c>
      <c r="AC668" t="s">
        <v>5590</v>
      </c>
      <c r="AD668" s="7">
        <v>753.43</v>
      </c>
      <c r="AE668" s="10" t="s">
        <v>5590</v>
      </c>
      <c r="AG668" s="8" t="s">
        <v>5590</v>
      </c>
      <c r="AH668" t="s">
        <v>5590</v>
      </c>
      <c r="AI668" s="10" t="s">
        <v>5590</v>
      </c>
      <c r="AK668" s="8" t="s">
        <v>5590</v>
      </c>
      <c r="AL668" t="s">
        <v>5590</v>
      </c>
      <c r="AM668" t="s">
        <v>5590</v>
      </c>
      <c r="AN668" t="s">
        <v>5590</v>
      </c>
      <c r="AO668" t="s">
        <v>5590</v>
      </c>
      <c r="AP668" s="7">
        <v>753.43</v>
      </c>
      <c r="AQ668" t="s">
        <v>5590</v>
      </c>
      <c r="AR668" s="10" t="s">
        <v>5590</v>
      </c>
    </row>
    <row r="669" spans="1:44" ht="16" x14ac:dyDescent="0.2">
      <c r="A669" s="2">
        <v>45504</v>
      </c>
      <c r="B669" t="s">
        <v>204</v>
      </c>
      <c r="C669" s="7">
        <v>554.26</v>
      </c>
      <c r="D669" t="s">
        <v>104</v>
      </c>
      <c r="E669">
        <v>2555</v>
      </c>
      <c r="F669">
        <v>1730</v>
      </c>
      <c r="G669">
        <v>4205</v>
      </c>
      <c r="H669" t="s">
        <v>1935</v>
      </c>
      <c r="J669" t="s">
        <v>5588</v>
      </c>
      <c r="L669" t="s">
        <v>49</v>
      </c>
      <c r="M669" t="s">
        <v>50</v>
      </c>
      <c r="N669" t="s">
        <v>51</v>
      </c>
      <c r="O669" t="s">
        <v>52</v>
      </c>
      <c r="P669" t="s">
        <v>203</v>
      </c>
      <c r="R669" t="s">
        <v>66</v>
      </c>
      <c r="S669" t="s">
        <v>5617</v>
      </c>
      <c r="U669" s="8" t="s">
        <v>5590</v>
      </c>
      <c r="V669" s="9">
        <v>-554.26</v>
      </c>
      <c r="X669" s="8" t="s">
        <v>5590</v>
      </c>
      <c r="Y669" t="s">
        <v>5590</v>
      </c>
      <c r="Z669" s="10" t="s">
        <v>5590</v>
      </c>
      <c r="AB669" s="8" t="s">
        <v>5590</v>
      </c>
      <c r="AC669" t="s">
        <v>5590</v>
      </c>
      <c r="AD669" s="7">
        <v>554.26</v>
      </c>
      <c r="AE669" s="10" t="s">
        <v>5590</v>
      </c>
      <c r="AG669" s="8" t="s">
        <v>5590</v>
      </c>
      <c r="AH669" t="s">
        <v>5590</v>
      </c>
      <c r="AI669" s="10" t="s">
        <v>5590</v>
      </c>
      <c r="AK669" s="8" t="s">
        <v>5590</v>
      </c>
      <c r="AL669" t="s">
        <v>5590</v>
      </c>
      <c r="AM669" t="s">
        <v>5590</v>
      </c>
      <c r="AN669" t="s">
        <v>5590</v>
      </c>
      <c r="AO669" t="s">
        <v>5590</v>
      </c>
      <c r="AP669" s="7">
        <v>554.26</v>
      </c>
      <c r="AQ669" t="s">
        <v>5590</v>
      </c>
      <c r="AR669" s="10" t="s">
        <v>5590</v>
      </c>
    </row>
    <row r="670" spans="1:44" ht="16" x14ac:dyDescent="0.2">
      <c r="A670" s="2">
        <v>45519.083333333343</v>
      </c>
      <c r="B670" t="s">
        <v>215</v>
      </c>
      <c r="C670" s="7">
        <v>1239.99</v>
      </c>
      <c r="D670" t="s">
        <v>48</v>
      </c>
      <c r="E670">
        <v>1700</v>
      </c>
      <c r="F670">
        <v>940</v>
      </c>
      <c r="G670">
        <v>3252</v>
      </c>
      <c r="I670" t="s">
        <v>4185</v>
      </c>
      <c r="J670" t="s">
        <v>4186</v>
      </c>
      <c r="K670" t="s">
        <v>4185</v>
      </c>
      <c r="L670" t="s">
        <v>52</v>
      </c>
      <c r="M670" t="s">
        <v>203</v>
      </c>
      <c r="O670" t="s">
        <v>52</v>
      </c>
      <c r="P670" t="s">
        <v>53</v>
      </c>
      <c r="R670" t="s">
        <v>66</v>
      </c>
      <c r="S670" t="s">
        <v>5617</v>
      </c>
      <c r="U670" s="8" t="s">
        <v>5590</v>
      </c>
      <c r="V670" s="10" t="s">
        <v>5590</v>
      </c>
      <c r="X670" s="11">
        <v>1239.99</v>
      </c>
      <c r="Y670" t="s">
        <v>5590</v>
      </c>
      <c r="Z670" s="10" t="s">
        <v>5590</v>
      </c>
      <c r="AB670" s="8" t="s">
        <v>5590</v>
      </c>
      <c r="AC670" t="s">
        <v>5590</v>
      </c>
      <c r="AD670" t="s">
        <v>5590</v>
      </c>
      <c r="AE670" s="10" t="s">
        <v>5590</v>
      </c>
      <c r="AG670" s="8" t="s">
        <v>5590</v>
      </c>
      <c r="AH670" t="s">
        <v>5590</v>
      </c>
      <c r="AI670" s="10" t="s">
        <v>5590</v>
      </c>
      <c r="AK670" s="8" t="s">
        <v>5590</v>
      </c>
      <c r="AL670" t="s">
        <v>5590</v>
      </c>
      <c r="AM670" t="s">
        <v>5590</v>
      </c>
      <c r="AN670" t="s">
        <v>5590</v>
      </c>
      <c r="AO670" t="s">
        <v>5590</v>
      </c>
      <c r="AP670" t="s">
        <v>5590</v>
      </c>
      <c r="AQ670" t="s">
        <v>5590</v>
      </c>
      <c r="AR670" s="10" t="s">
        <v>5590</v>
      </c>
    </row>
    <row r="671" spans="1:44" ht="16" x14ac:dyDescent="0.2">
      <c r="B671" t="s">
        <v>5591</v>
      </c>
      <c r="U671" s="11">
        <f>SUM(U652:U670)</f>
        <v>0</v>
      </c>
      <c r="V671" s="9">
        <f>SUM(V652:V670)</f>
        <v>1.0231815394945443E-12</v>
      </c>
      <c r="X671" s="11">
        <f>SUM(X652:X670)</f>
        <v>0</v>
      </c>
      <c r="Y671" s="12">
        <f>SUM(Y652:Y670)</f>
        <v>0</v>
      </c>
      <c r="Z671" s="9">
        <f>SUM(Z652:Z670)</f>
        <v>0</v>
      </c>
      <c r="AB671" s="11">
        <f>SUM(AB652:AB670)</f>
        <v>0</v>
      </c>
      <c r="AC671" s="12">
        <f>SUM(AC652:AC670)</f>
        <v>8782.91</v>
      </c>
      <c r="AD671" s="12">
        <f>SUM(AD652:AD670)</f>
        <v>2201.63</v>
      </c>
      <c r="AE671" s="9">
        <f>SUM(AE652:AE670)</f>
        <v>0</v>
      </c>
      <c r="AG671" s="11">
        <f>SUM(AG652:AG670)</f>
        <v>0</v>
      </c>
      <c r="AH671" s="12">
        <f>SUM(AH652:AH670)</f>
        <v>0</v>
      </c>
      <c r="AI671" s="9">
        <f>SUM(AI652:AI670)</f>
        <v>0</v>
      </c>
      <c r="AK671" s="11">
        <f t="shared" ref="AK671:AR671" si="29">SUM(AK652:AK670)</f>
        <v>0</v>
      </c>
      <c r="AL671" s="12">
        <f t="shared" si="29"/>
        <v>0</v>
      </c>
      <c r="AM671" s="12">
        <f t="shared" si="29"/>
        <v>0</v>
      </c>
      <c r="AN671" s="12">
        <f t="shared" si="29"/>
        <v>0</v>
      </c>
      <c r="AO671" s="12">
        <f t="shared" si="29"/>
        <v>0</v>
      </c>
      <c r="AP671" s="12">
        <f t="shared" si="29"/>
        <v>10894.550000000001</v>
      </c>
      <c r="AQ671" s="12">
        <f t="shared" si="29"/>
        <v>89.99</v>
      </c>
      <c r="AR671" s="9">
        <f t="shared" si="29"/>
        <v>0</v>
      </c>
    </row>
    <row r="672" spans="1:44" ht="16" x14ac:dyDescent="0.2">
      <c r="B672" s="3" t="s">
        <v>5592</v>
      </c>
      <c r="U672" s="13">
        <f>U671+U650</f>
        <v>0</v>
      </c>
      <c r="V672" s="14">
        <f>V671+V650</f>
        <v>4.2632564145606011E-14</v>
      </c>
      <c r="X672" s="13">
        <f>X671+X650</f>
        <v>0</v>
      </c>
      <c r="Y672" s="15">
        <f>Y671+Y650</f>
        <v>1.8189894035458565E-12</v>
      </c>
      <c r="Z672" s="14">
        <f>Z671+Z650</f>
        <v>0</v>
      </c>
      <c r="AB672" s="8"/>
      <c r="AE672" s="10"/>
      <c r="AG672" s="8"/>
      <c r="AI672" s="10"/>
      <c r="AK672" s="8"/>
      <c r="AR672" s="10"/>
    </row>
    <row r="673" spans="1:44" x14ac:dyDescent="0.2">
      <c r="U673" s="8"/>
      <c r="V673" s="10"/>
      <c r="X673" s="8"/>
      <c r="Z673" s="10"/>
      <c r="AB673" s="8"/>
      <c r="AE673" s="10"/>
      <c r="AG673" s="8"/>
      <c r="AI673" s="10"/>
      <c r="AK673" s="8"/>
      <c r="AR673" s="10"/>
    </row>
    <row r="674" spans="1:44" ht="16" x14ac:dyDescent="0.2">
      <c r="A674" s="2">
        <v>45531.083333333343</v>
      </c>
      <c r="B674" t="s">
        <v>4227</v>
      </c>
      <c r="C674" s="7">
        <v>5741.87</v>
      </c>
      <c r="D674" t="s">
        <v>48</v>
      </c>
      <c r="E674">
        <v>1712</v>
      </c>
      <c r="F674">
        <v>940</v>
      </c>
      <c r="G674">
        <v>3337</v>
      </c>
      <c r="I674" t="s">
        <v>4228</v>
      </c>
      <c r="J674" t="s">
        <v>4229</v>
      </c>
      <c r="K674" t="s">
        <v>4228</v>
      </c>
      <c r="L674" t="s">
        <v>52</v>
      </c>
      <c r="M674" t="s">
        <v>203</v>
      </c>
      <c r="O674" t="s">
        <v>52</v>
      </c>
      <c r="P674" t="s">
        <v>53</v>
      </c>
      <c r="R674" t="s">
        <v>66</v>
      </c>
      <c r="S674" t="s">
        <v>5618</v>
      </c>
      <c r="U674" s="8" t="s">
        <v>5590</v>
      </c>
      <c r="V674" s="10" t="s">
        <v>5590</v>
      </c>
      <c r="X674" s="8" t="s">
        <v>5590</v>
      </c>
      <c r="Y674" t="s">
        <v>5590</v>
      </c>
      <c r="Z674" s="9">
        <v>5741.87</v>
      </c>
      <c r="AB674" s="8" t="s">
        <v>5590</v>
      </c>
      <c r="AC674" t="s">
        <v>5590</v>
      </c>
      <c r="AD674" t="s">
        <v>5590</v>
      </c>
      <c r="AE674" s="10" t="s">
        <v>5590</v>
      </c>
      <c r="AG674" s="8" t="s">
        <v>5590</v>
      </c>
      <c r="AH674" t="s">
        <v>5590</v>
      </c>
      <c r="AI674" s="10" t="s">
        <v>5590</v>
      </c>
      <c r="AK674" s="8" t="s">
        <v>5590</v>
      </c>
      <c r="AL674" t="s">
        <v>5590</v>
      </c>
      <c r="AM674" t="s">
        <v>5590</v>
      </c>
      <c r="AN674" t="s">
        <v>5590</v>
      </c>
      <c r="AO674" t="s">
        <v>5590</v>
      </c>
      <c r="AP674" t="s">
        <v>5590</v>
      </c>
      <c r="AQ674" t="s">
        <v>5590</v>
      </c>
      <c r="AR674" s="10" t="s">
        <v>5590</v>
      </c>
    </row>
    <row r="675" spans="1:44" ht="16" x14ac:dyDescent="0.2">
      <c r="A675" s="2">
        <v>45532.083333333343</v>
      </c>
      <c r="B675" t="s">
        <v>256</v>
      </c>
      <c r="C675" s="7">
        <v>2778.18</v>
      </c>
      <c r="D675" t="s">
        <v>48</v>
      </c>
      <c r="E675">
        <v>1705</v>
      </c>
      <c r="F675">
        <v>940</v>
      </c>
      <c r="G675">
        <v>3340</v>
      </c>
      <c r="I675" t="s">
        <v>4238</v>
      </c>
      <c r="J675" t="s">
        <v>4239</v>
      </c>
      <c r="K675" t="s">
        <v>4238</v>
      </c>
      <c r="L675" t="s">
        <v>52</v>
      </c>
      <c r="M675" t="s">
        <v>203</v>
      </c>
      <c r="O675" t="s">
        <v>52</v>
      </c>
      <c r="P675" t="s">
        <v>53</v>
      </c>
      <c r="R675" t="s">
        <v>66</v>
      </c>
      <c r="S675" t="s">
        <v>5618</v>
      </c>
      <c r="U675" s="8" t="s">
        <v>5590</v>
      </c>
      <c r="V675" s="10" t="s">
        <v>5590</v>
      </c>
      <c r="X675" s="8" t="s">
        <v>5590</v>
      </c>
      <c r="Y675" s="7">
        <v>2778.18</v>
      </c>
      <c r="Z675" s="10" t="s">
        <v>5590</v>
      </c>
      <c r="AB675" s="8" t="s">
        <v>5590</v>
      </c>
      <c r="AC675" t="s">
        <v>5590</v>
      </c>
      <c r="AD675" t="s">
        <v>5590</v>
      </c>
      <c r="AE675" s="10" t="s">
        <v>5590</v>
      </c>
      <c r="AG675" s="8" t="s">
        <v>5590</v>
      </c>
      <c r="AH675" t="s">
        <v>5590</v>
      </c>
      <c r="AI675" s="10" t="s">
        <v>5590</v>
      </c>
      <c r="AK675" s="8" t="s">
        <v>5590</v>
      </c>
      <c r="AL675" t="s">
        <v>5590</v>
      </c>
      <c r="AM675" t="s">
        <v>5590</v>
      </c>
      <c r="AN675" t="s">
        <v>5590</v>
      </c>
      <c r="AO675" t="s">
        <v>5590</v>
      </c>
      <c r="AP675" t="s">
        <v>5590</v>
      </c>
      <c r="AQ675" t="s">
        <v>5590</v>
      </c>
      <c r="AR675" s="10" t="s">
        <v>5590</v>
      </c>
    </row>
    <row r="676" spans="1:44" ht="16" x14ac:dyDescent="0.2">
      <c r="A676" s="2">
        <v>45532.083333333343</v>
      </c>
      <c r="B676" t="s">
        <v>582</v>
      </c>
      <c r="C676" s="7">
        <v>1042.75</v>
      </c>
      <c r="D676" t="s">
        <v>48</v>
      </c>
      <c r="E676">
        <v>1705</v>
      </c>
      <c r="F676">
        <v>940</v>
      </c>
      <c r="G676">
        <v>3339</v>
      </c>
      <c r="I676" t="s">
        <v>4240</v>
      </c>
      <c r="J676" t="s">
        <v>4241</v>
      </c>
      <c r="K676" t="s">
        <v>4240</v>
      </c>
      <c r="L676" t="s">
        <v>52</v>
      </c>
      <c r="M676" t="s">
        <v>203</v>
      </c>
      <c r="O676" t="s">
        <v>52</v>
      </c>
      <c r="P676" t="s">
        <v>53</v>
      </c>
      <c r="R676" t="s">
        <v>66</v>
      </c>
      <c r="S676" t="s">
        <v>5618</v>
      </c>
      <c r="U676" s="8" t="s">
        <v>5590</v>
      </c>
      <c r="V676" s="10" t="s">
        <v>5590</v>
      </c>
      <c r="X676" s="8" t="s">
        <v>5590</v>
      </c>
      <c r="Y676" s="7">
        <v>1042.75</v>
      </c>
      <c r="Z676" s="10" t="s">
        <v>5590</v>
      </c>
      <c r="AB676" s="8" t="s">
        <v>5590</v>
      </c>
      <c r="AC676" t="s">
        <v>5590</v>
      </c>
      <c r="AD676" t="s">
        <v>5590</v>
      </c>
      <c r="AE676" s="10" t="s">
        <v>5590</v>
      </c>
      <c r="AG676" s="8" t="s">
        <v>5590</v>
      </c>
      <c r="AH676" t="s">
        <v>5590</v>
      </c>
      <c r="AI676" s="10" t="s">
        <v>5590</v>
      </c>
      <c r="AK676" s="8" t="s">
        <v>5590</v>
      </c>
      <c r="AL676" t="s">
        <v>5590</v>
      </c>
      <c r="AM676" t="s">
        <v>5590</v>
      </c>
      <c r="AN676" t="s">
        <v>5590</v>
      </c>
      <c r="AO676" t="s">
        <v>5590</v>
      </c>
      <c r="AP676" t="s">
        <v>5590</v>
      </c>
      <c r="AQ676" t="s">
        <v>5590</v>
      </c>
      <c r="AR676" s="10" t="s">
        <v>5590</v>
      </c>
    </row>
    <row r="677" spans="1:44" ht="16" x14ac:dyDescent="0.2">
      <c r="A677" s="2">
        <v>45535</v>
      </c>
      <c r="B677" t="s">
        <v>205</v>
      </c>
      <c r="C677" s="7">
        <v>819.63</v>
      </c>
      <c r="D677" t="s">
        <v>104</v>
      </c>
      <c r="E677">
        <v>1730</v>
      </c>
      <c r="F677">
        <v>1700</v>
      </c>
      <c r="G677">
        <v>3266</v>
      </c>
      <c r="J677" t="s">
        <v>5588</v>
      </c>
      <c r="L677" t="s">
        <v>52</v>
      </c>
      <c r="M677" t="s">
        <v>203</v>
      </c>
      <c r="O677" t="s">
        <v>52</v>
      </c>
      <c r="P677" t="s">
        <v>203</v>
      </c>
      <c r="R677" t="s">
        <v>66</v>
      </c>
      <c r="S677" t="s">
        <v>5618</v>
      </c>
      <c r="U677" s="8" t="s">
        <v>5590</v>
      </c>
      <c r="V677" s="9">
        <v>819.63</v>
      </c>
      <c r="X677" s="11">
        <v>-819.63</v>
      </c>
      <c r="Y677" t="s">
        <v>5590</v>
      </c>
      <c r="Z677" s="10" t="s">
        <v>5590</v>
      </c>
      <c r="AB677" s="8" t="s">
        <v>5590</v>
      </c>
      <c r="AC677" t="s">
        <v>5590</v>
      </c>
      <c r="AD677" t="s">
        <v>5590</v>
      </c>
      <c r="AE677" s="10" t="s">
        <v>5590</v>
      </c>
      <c r="AG677" s="8" t="s">
        <v>5590</v>
      </c>
      <c r="AH677" t="s">
        <v>5590</v>
      </c>
      <c r="AI677" s="10" t="s">
        <v>5590</v>
      </c>
      <c r="AK677" s="8" t="s">
        <v>5590</v>
      </c>
      <c r="AL677" t="s">
        <v>5590</v>
      </c>
      <c r="AM677" t="s">
        <v>5590</v>
      </c>
      <c r="AN677" t="s">
        <v>5590</v>
      </c>
      <c r="AO677" t="s">
        <v>5590</v>
      </c>
      <c r="AP677" t="s">
        <v>5590</v>
      </c>
      <c r="AQ677" t="s">
        <v>5590</v>
      </c>
      <c r="AR677" s="10" t="s">
        <v>5590</v>
      </c>
    </row>
    <row r="678" spans="1:44" ht="16" x14ac:dyDescent="0.2">
      <c r="A678" s="2">
        <v>45535</v>
      </c>
      <c r="B678" t="s">
        <v>370</v>
      </c>
      <c r="C678" s="7">
        <v>2383.16</v>
      </c>
      <c r="D678" t="s">
        <v>104</v>
      </c>
      <c r="E678">
        <v>1730</v>
      </c>
      <c r="F678">
        <v>1705</v>
      </c>
      <c r="G678">
        <v>3267</v>
      </c>
      <c r="J678" t="s">
        <v>5588</v>
      </c>
      <c r="L678" t="s">
        <v>52</v>
      </c>
      <c r="M678" t="s">
        <v>203</v>
      </c>
      <c r="O678" t="s">
        <v>52</v>
      </c>
      <c r="P678" t="s">
        <v>203</v>
      </c>
      <c r="R678" t="s">
        <v>66</v>
      </c>
      <c r="S678" t="s">
        <v>5618</v>
      </c>
      <c r="U678" s="8" t="s">
        <v>5590</v>
      </c>
      <c r="V678" s="9">
        <v>2383.16</v>
      </c>
      <c r="X678" s="8" t="s">
        <v>5590</v>
      </c>
      <c r="Y678" s="7">
        <v>-2383.16</v>
      </c>
      <c r="Z678" s="10" t="s">
        <v>5590</v>
      </c>
      <c r="AB678" s="8" t="s">
        <v>5590</v>
      </c>
      <c r="AC678" t="s">
        <v>5590</v>
      </c>
      <c r="AD678" t="s">
        <v>5590</v>
      </c>
      <c r="AE678" s="10" t="s">
        <v>5590</v>
      </c>
      <c r="AG678" s="8" t="s">
        <v>5590</v>
      </c>
      <c r="AH678" t="s">
        <v>5590</v>
      </c>
      <c r="AI678" s="10" t="s">
        <v>5590</v>
      </c>
      <c r="AK678" s="8" t="s">
        <v>5590</v>
      </c>
      <c r="AL678" t="s">
        <v>5590</v>
      </c>
      <c r="AM678" t="s">
        <v>5590</v>
      </c>
      <c r="AN678" t="s">
        <v>5590</v>
      </c>
      <c r="AO678" t="s">
        <v>5590</v>
      </c>
      <c r="AP678" t="s">
        <v>5590</v>
      </c>
      <c r="AQ678" t="s">
        <v>5590</v>
      </c>
      <c r="AR678" s="10" t="s">
        <v>5590</v>
      </c>
    </row>
    <row r="679" spans="1:44" ht="16" x14ac:dyDescent="0.2">
      <c r="A679" s="2">
        <v>45535</v>
      </c>
      <c r="B679" t="s">
        <v>202</v>
      </c>
      <c r="C679" s="7">
        <v>3556.48</v>
      </c>
      <c r="D679" t="s">
        <v>104</v>
      </c>
      <c r="E679">
        <v>1730</v>
      </c>
      <c r="F679">
        <v>1712</v>
      </c>
      <c r="G679">
        <v>3268</v>
      </c>
      <c r="J679" t="s">
        <v>5588</v>
      </c>
      <c r="L679" t="s">
        <v>52</v>
      </c>
      <c r="M679" t="s">
        <v>203</v>
      </c>
      <c r="O679" t="s">
        <v>52</v>
      </c>
      <c r="P679" t="s">
        <v>203</v>
      </c>
      <c r="R679" t="s">
        <v>66</v>
      </c>
      <c r="S679" t="s">
        <v>5618</v>
      </c>
      <c r="U679" s="8" t="s">
        <v>5590</v>
      </c>
      <c r="V679" s="9">
        <v>3556.48</v>
      </c>
      <c r="X679" s="8" t="s">
        <v>5590</v>
      </c>
      <c r="Y679" t="s">
        <v>5590</v>
      </c>
      <c r="Z679" s="9">
        <v>-3556.48</v>
      </c>
      <c r="AB679" s="8" t="s">
        <v>5590</v>
      </c>
      <c r="AC679" t="s">
        <v>5590</v>
      </c>
      <c r="AD679" t="s">
        <v>5590</v>
      </c>
      <c r="AE679" s="10" t="s">
        <v>5590</v>
      </c>
      <c r="AG679" s="8" t="s">
        <v>5590</v>
      </c>
      <c r="AH679" t="s">
        <v>5590</v>
      </c>
      <c r="AI679" s="10" t="s">
        <v>5590</v>
      </c>
      <c r="AK679" s="8" t="s">
        <v>5590</v>
      </c>
      <c r="AL679" t="s">
        <v>5590</v>
      </c>
      <c r="AM679" t="s">
        <v>5590</v>
      </c>
      <c r="AN679" t="s">
        <v>5590</v>
      </c>
      <c r="AO679" t="s">
        <v>5590</v>
      </c>
      <c r="AP679" t="s">
        <v>5590</v>
      </c>
      <c r="AQ679" t="s">
        <v>5590</v>
      </c>
      <c r="AR679" s="10" t="s">
        <v>5590</v>
      </c>
    </row>
    <row r="680" spans="1:44" ht="16" x14ac:dyDescent="0.2">
      <c r="A680" s="2">
        <v>45535</v>
      </c>
      <c r="B680" t="s">
        <v>202</v>
      </c>
      <c r="C680" s="7">
        <v>2185.39</v>
      </c>
      <c r="D680" t="s">
        <v>104</v>
      </c>
      <c r="E680">
        <v>1730</v>
      </c>
      <c r="F680">
        <v>1712</v>
      </c>
      <c r="G680">
        <v>3482</v>
      </c>
      <c r="J680" t="s">
        <v>5588</v>
      </c>
      <c r="L680" t="s">
        <v>52</v>
      </c>
      <c r="M680" t="s">
        <v>203</v>
      </c>
      <c r="O680" t="s">
        <v>52</v>
      </c>
      <c r="P680" t="s">
        <v>203</v>
      </c>
      <c r="R680" t="s">
        <v>66</v>
      </c>
      <c r="S680" t="s">
        <v>5618</v>
      </c>
      <c r="U680" s="8" t="s">
        <v>5590</v>
      </c>
      <c r="V680" s="9">
        <v>2185.39</v>
      </c>
      <c r="X680" s="8" t="s">
        <v>5590</v>
      </c>
      <c r="Y680" t="s">
        <v>5590</v>
      </c>
      <c r="Z680" s="9">
        <v>-2185.39</v>
      </c>
      <c r="AB680" s="8" t="s">
        <v>5590</v>
      </c>
      <c r="AC680" t="s">
        <v>5590</v>
      </c>
      <c r="AD680" t="s">
        <v>5590</v>
      </c>
      <c r="AE680" s="10" t="s">
        <v>5590</v>
      </c>
      <c r="AG680" s="8" t="s">
        <v>5590</v>
      </c>
      <c r="AH680" t="s">
        <v>5590</v>
      </c>
      <c r="AI680" s="10" t="s">
        <v>5590</v>
      </c>
      <c r="AK680" s="8" t="s">
        <v>5590</v>
      </c>
      <c r="AL680" t="s">
        <v>5590</v>
      </c>
      <c r="AM680" t="s">
        <v>5590</v>
      </c>
      <c r="AN680" t="s">
        <v>5590</v>
      </c>
      <c r="AO680" t="s">
        <v>5590</v>
      </c>
      <c r="AP680" t="s">
        <v>5590</v>
      </c>
      <c r="AQ680" t="s">
        <v>5590</v>
      </c>
      <c r="AR680" s="10" t="s">
        <v>5590</v>
      </c>
    </row>
    <row r="681" spans="1:44" ht="16" x14ac:dyDescent="0.2">
      <c r="A681" s="2">
        <v>45535</v>
      </c>
      <c r="B681" t="s">
        <v>205</v>
      </c>
      <c r="C681" s="7">
        <v>1437.77</v>
      </c>
      <c r="D681" t="s">
        <v>104</v>
      </c>
      <c r="E681">
        <v>1730</v>
      </c>
      <c r="F681">
        <v>1705</v>
      </c>
      <c r="G681">
        <v>3483</v>
      </c>
      <c r="J681" t="s">
        <v>5588</v>
      </c>
      <c r="L681" t="s">
        <v>52</v>
      </c>
      <c r="M681" t="s">
        <v>203</v>
      </c>
      <c r="O681" t="s">
        <v>52</v>
      </c>
      <c r="P681" t="s">
        <v>203</v>
      </c>
      <c r="R681" t="s">
        <v>66</v>
      </c>
      <c r="S681" t="s">
        <v>5618</v>
      </c>
      <c r="U681" s="8" t="s">
        <v>5590</v>
      </c>
      <c r="V681" s="9">
        <v>1437.77</v>
      </c>
      <c r="X681" s="8" t="s">
        <v>5590</v>
      </c>
      <c r="Y681" s="7">
        <v>-1437.77</v>
      </c>
      <c r="Z681" s="10" t="s">
        <v>5590</v>
      </c>
      <c r="AB681" s="8" t="s">
        <v>5590</v>
      </c>
      <c r="AC681" t="s">
        <v>5590</v>
      </c>
      <c r="AD681" t="s">
        <v>5590</v>
      </c>
      <c r="AE681" s="10" t="s">
        <v>5590</v>
      </c>
      <c r="AG681" s="8" t="s">
        <v>5590</v>
      </c>
      <c r="AH681" t="s">
        <v>5590</v>
      </c>
      <c r="AI681" s="10" t="s">
        <v>5590</v>
      </c>
      <c r="AK681" s="8" t="s">
        <v>5590</v>
      </c>
      <c r="AL681" t="s">
        <v>5590</v>
      </c>
      <c r="AM681" t="s">
        <v>5590</v>
      </c>
      <c r="AN681" t="s">
        <v>5590</v>
      </c>
      <c r="AO681" t="s">
        <v>5590</v>
      </c>
      <c r="AP681" t="s">
        <v>5590</v>
      </c>
      <c r="AQ681" t="s">
        <v>5590</v>
      </c>
      <c r="AR681" s="10" t="s">
        <v>5590</v>
      </c>
    </row>
    <row r="682" spans="1:44" ht="16" x14ac:dyDescent="0.2">
      <c r="A682" s="2">
        <v>45535</v>
      </c>
      <c r="B682" t="s">
        <v>205</v>
      </c>
      <c r="C682" s="7">
        <v>420.36</v>
      </c>
      <c r="D682" t="s">
        <v>104</v>
      </c>
      <c r="E682">
        <v>1730</v>
      </c>
      <c r="F682">
        <v>1700</v>
      </c>
      <c r="G682">
        <v>3484</v>
      </c>
      <c r="J682" t="s">
        <v>5588</v>
      </c>
      <c r="L682" t="s">
        <v>52</v>
      </c>
      <c r="M682" t="s">
        <v>203</v>
      </c>
      <c r="O682" t="s">
        <v>52</v>
      </c>
      <c r="P682" t="s">
        <v>203</v>
      </c>
      <c r="R682" t="s">
        <v>66</v>
      </c>
      <c r="S682" t="s">
        <v>5618</v>
      </c>
      <c r="U682" s="8" t="s">
        <v>5590</v>
      </c>
      <c r="V682" s="9">
        <v>420.36</v>
      </c>
      <c r="X682" s="11">
        <v>-420.36</v>
      </c>
      <c r="Y682" t="s">
        <v>5590</v>
      </c>
      <c r="Z682" s="10" t="s">
        <v>5590</v>
      </c>
      <c r="AB682" s="8" t="s">
        <v>5590</v>
      </c>
      <c r="AC682" t="s">
        <v>5590</v>
      </c>
      <c r="AD682" t="s">
        <v>5590</v>
      </c>
      <c r="AE682" s="10" t="s">
        <v>5590</v>
      </c>
      <c r="AG682" s="8" t="s">
        <v>5590</v>
      </c>
      <c r="AH682" t="s">
        <v>5590</v>
      </c>
      <c r="AI682" s="10" t="s">
        <v>5590</v>
      </c>
      <c r="AK682" s="8" t="s">
        <v>5590</v>
      </c>
      <c r="AL682" t="s">
        <v>5590</v>
      </c>
      <c r="AM682" t="s">
        <v>5590</v>
      </c>
      <c r="AN682" t="s">
        <v>5590</v>
      </c>
      <c r="AO682" t="s">
        <v>5590</v>
      </c>
      <c r="AP682" t="s">
        <v>5590</v>
      </c>
      <c r="AQ682" t="s">
        <v>5590</v>
      </c>
      <c r="AR682" s="10" t="s">
        <v>5590</v>
      </c>
    </row>
    <row r="683" spans="1:44" ht="16" x14ac:dyDescent="0.2">
      <c r="A683" s="2">
        <v>45535</v>
      </c>
      <c r="B683" t="s">
        <v>206</v>
      </c>
      <c r="C683" s="7">
        <v>3110.01</v>
      </c>
      <c r="D683" t="s">
        <v>104</v>
      </c>
      <c r="E683">
        <v>2551</v>
      </c>
      <c r="F683">
        <v>1730</v>
      </c>
      <c r="G683">
        <v>3269</v>
      </c>
      <c r="H683" t="s">
        <v>1934</v>
      </c>
      <c r="J683" t="s">
        <v>5588</v>
      </c>
      <c r="L683" t="s">
        <v>49</v>
      </c>
      <c r="M683" t="s">
        <v>50</v>
      </c>
      <c r="N683" t="s">
        <v>51</v>
      </c>
      <c r="O683" t="s">
        <v>52</v>
      </c>
      <c r="P683" t="s">
        <v>203</v>
      </c>
      <c r="R683" t="s">
        <v>66</v>
      </c>
      <c r="S683" t="s">
        <v>5618</v>
      </c>
      <c r="U683" s="8" t="s">
        <v>5590</v>
      </c>
      <c r="V683" s="9">
        <v>-3110.01</v>
      </c>
      <c r="X683" s="8" t="s">
        <v>5590</v>
      </c>
      <c r="Y683" t="s">
        <v>5590</v>
      </c>
      <c r="Z683" s="10" t="s">
        <v>5590</v>
      </c>
      <c r="AB683" s="8" t="s">
        <v>5590</v>
      </c>
      <c r="AC683" s="7">
        <v>3110.01</v>
      </c>
      <c r="AD683" t="s">
        <v>5590</v>
      </c>
      <c r="AE683" s="10" t="s">
        <v>5590</v>
      </c>
      <c r="AG683" s="8" t="s">
        <v>5590</v>
      </c>
      <c r="AH683" t="s">
        <v>5590</v>
      </c>
      <c r="AI683" s="10" t="s">
        <v>5590</v>
      </c>
      <c r="AK683" s="8" t="s">
        <v>5590</v>
      </c>
      <c r="AL683" t="s">
        <v>5590</v>
      </c>
      <c r="AM683" t="s">
        <v>5590</v>
      </c>
      <c r="AN683" t="s">
        <v>5590</v>
      </c>
      <c r="AO683" t="s">
        <v>5590</v>
      </c>
      <c r="AP683" s="7">
        <v>3110.01</v>
      </c>
      <c r="AQ683" t="s">
        <v>5590</v>
      </c>
      <c r="AR683" s="10" t="s">
        <v>5590</v>
      </c>
    </row>
    <row r="684" spans="1:44" ht="16" x14ac:dyDescent="0.2">
      <c r="A684" s="2">
        <v>45535</v>
      </c>
      <c r="B684" t="s">
        <v>206</v>
      </c>
      <c r="C684" s="7">
        <v>2382.81</v>
      </c>
      <c r="D684" t="s">
        <v>104</v>
      </c>
      <c r="E684">
        <v>2551</v>
      </c>
      <c r="F684">
        <v>1730</v>
      </c>
      <c r="G684">
        <v>3270</v>
      </c>
      <c r="H684" t="s">
        <v>1935</v>
      </c>
      <c r="J684" t="s">
        <v>5588</v>
      </c>
      <c r="L684" t="s">
        <v>49</v>
      </c>
      <c r="M684" t="s">
        <v>50</v>
      </c>
      <c r="N684" t="s">
        <v>51</v>
      </c>
      <c r="O684" t="s">
        <v>52</v>
      </c>
      <c r="P684" t="s">
        <v>203</v>
      </c>
      <c r="R684" t="s">
        <v>66</v>
      </c>
      <c r="S684" t="s">
        <v>5618</v>
      </c>
      <c r="U684" s="8" t="s">
        <v>5590</v>
      </c>
      <c r="V684" s="9">
        <v>-2382.81</v>
      </c>
      <c r="X684" s="8" t="s">
        <v>5590</v>
      </c>
      <c r="Y684" t="s">
        <v>5590</v>
      </c>
      <c r="Z684" s="10" t="s">
        <v>5590</v>
      </c>
      <c r="AB684" s="8" t="s">
        <v>5590</v>
      </c>
      <c r="AC684" s="7">
        <v>2382.81</v>
      </c>
      <c r="AD684" t="s">
        <v>5590</v>
      </c>
      <c r="AE684" s="10" t="s">
        <v>5590</v>
      </c>
      <c r="AG684" s="8" t="s">
        <v>5590</v>
      </c>
      <c r="AH684" t="s">
        <v>5590</v>
      </c>
      <c r="AI684" s="10" t="s">
        <v>5590</v>
      </c>
      <c r="AK684" s="8" t="s">
        <v>5590</v>
      </c>
      <c r="AL684" t="s">
        <v>5590</v>
      </c>
      <c r="AM684" t="s">
        <v>5590</v>
      </c>
      <c r="AN684" t="s">
        <v>5590</v>
      </c>
      <c r="AO684" t="s">
        <v>5590</v>
      </c>
      <c r="AP684" s="7">
        <v>2382.81</v>
      </c>
      <c r="AQ684" t="s">
        <v>5590</v>
      </c>
      <c r="AR684" s="10" t="s">
        <v>5590</v>
      </c>
    </row>
    <row r="685" spans="1:44" ht="16" x14ac:dyDescent="0.2">
      <c r="A685" s="2">
        <v>45535</v>
      </c>
      <c r="B685" t="s">
        <v>206</v>
      </c>
      <c r="C685" s="7">
        <v>3290.09</v>
      </c>
      <c r="D685" t="s">
        <v>104</v>
      </c>
      <c r="E685">
        <v>2551</v>
      </c>
      <c r="F685">
        <v>1730</v>
      </c>
      <c r="G685">
        <v>3647</v>
      </c>
      <c r="H685" t="s">
        <v>1936</v>
      </c>
      <c r="J685" t="s">
        <v>5588</v>
      </c>
      <c r="L685" t="s">
        <v>49</v>
      </c>
      <c r="M685" t="s">
        <v>50</v>
      </c>
      <c r="N685" t="s">
        <v>51</v>
      </c>
      <c r="O685" t="s">
        <v>52</v>
      </c>
      <c r="P685" t="s">
        <v>203</v>
      </c>
      <c r="R685" t="s">
        <v>66</v>
      </c>
      <c r="S685" t="s">
        <v>5618</v>
      </c>
      <c r="U685" s="8" t="s">
        <v>5590</v>
      </c>
      <c r="V685" s="9">
        <v>-3290.09</v>
      </c>
      <c r="X685" s="8" t="s">
        <v>5590</v>
      </c>
      <c r="Y685" t="s">
        <v>5590</v>
      </c>
      <c r="Z685" s="10" t="s">
        <v>5590</v>
      </c>
      <c r="AB685" s="8" t="s">
        <v>5590</v>
      </c>
      <c r="AC685" s="7">
        <v>3290.09</v>
      </c>
      <c r="AD685" t="s">
        <v>5590</v>
      </c>
      <c r="AE685" s="10" t="s">
        <v>5590</v>
      </c>
      <c r="AG685" s="8" t="s">
        <v>5590</v>
      </c>
      <c r="AH685" t="s">
        <v>5590</v>
      </c>
      <c r="AI685" s="10" t="s">
        <v>5590</v>
      </c>
      <c r="AK685" s="8" t="s">
        <v>5590</v>
      </c>
      <c r="AL685" t="s">
        <v>5590</v>
      </c>
      <c r="AM685" t="s">
        <v>5590</v>
      </c>
      <c r="AN685" t="s">
        <v>5590</v>
      </c>
      <c r="AO685" t="s">
        <v>5590</v>
      </c>
      <c r="AP685" s="7">
        <v>3290.09</v>
      </c>
      <c r="AQ685" t="s">
        <v>5590</v>
      </c>
      <c r="AR685" s="10" t="s">
        <v>5590</v>
      </c>
    </row>
    <row r="686" spans="1:44" ht="16" x14ac:dyDescent="0.2">
      <c r="A686" s="2">
        <v>45535</v>
      </c>
      <c r="B686" t="s">
        <v>204</v>
      </c>
      <c r="C686" s="7">
        <v>712.19</v>
      </c>
      <c r="D686" t="s">
        <v>104</v>
      </c>
      <c r="E686">
        <v>2555</v>
      </c>
      <c r="F686">
        <v>1730</v>
      </c>
      <c r="G686">
        <v>3644</v>
      </c>
      <c r="H686" t="s">
        <v>1934</v>
      </c>
      <c r="J686" t="s">
        <v>5588</v>
      </c>
      <c r="L686" t="s">
        <v>49</v>
      </c>
      <c r="M686" t="s">
        <v>50</v>
      </c>
      <c r="N686" t="s">
        <v>51</v>
      </c>
      <c r="O686" t="s">
        <v>52</v>
      </c>
      <c r="P686" t="s">
        <v>203</v>
      </c>
      <c r="R686" t="s">
        <v>66</v>
      </c>
      <c r="S686" t="s">
        <v>5618</v>
      </c>
      <c r="U686" s="8" t="s">
        <v>5590</v>
      </c>
      <c r="V686" s="9">
        <v>-712.19</v>
      </c>
      <c r="X686" s="8" t="s">
        <v>5590</v>
      </c>
      <c r="Y686" t="s">
        <v>5590</v>
      </c>
      <c r="Z686" s="10" t="s">
        <v>5590</v>
      </c>
      <c r="AB686" s="8" t="s">
        <v>5590</v>
      </c>
      <c r="AC686" t="s">
        <v>5590</v>
      </c>
      <c r="AD686" s="7">
        <v>712.19</v>
      </c>
      <c r="AE686" s="10" t="s">
        <v>5590</v>
      </c>
      <c r="AG686" s="8" t="s">
        <v>5590</v>
      </c>
      <c r="AH686" t="s">
        <v>5590</v>
      </c>
      <c r="AI686" s="10" t="s">
        <v>5590</v>
      </c>
      <c r="AK686" s="8" t="s">
        <v>5590</v>
      </c>
      <c r="AL686" t="s">
        <v>5590</v>
      </c>
      <c r="AM686" t="s">
        <v>5590</v>
      </c>
      <c r="AN686" t="s">
        <v>5590</v>
      </c>
      <c r="AO686" t="s">
        <v>5590</v>
      </c>
      <c r="AP686" s="7">
        <v>712.19</v>
      </c>
      <c r="AQ686" t="s">
        <v>5590</v>
      </c>
      <c r="AR686" s="10" t="s">
        <v>5590</v>
      </c>
    </row>
    <row r="687" spans="1:44" ht="16" x14ac:dyDescent="0.2">
      <c r="A687" s="2">
        <v>45535</v>
      </c>
      <c r="B687" t="s">
        <v>204</v>
      </c>
      <c r="C687" s="7">
        <v>753.43</v>
      </c>
      <c r="D687" t="s">
        <v>104</v>
      </c>
      <c r="E687">
        <v>2555</v>
      </c>
      <c r="F687">
        <v>1730</v>
      </c>
      <c r="G687">
        <v>3650</v>
      </c>
      <c r="H687" t="s">
        <v>1936</v>
      </c>
      <c r="J687" t="s">
        <v>5588</v>
      </c>
      <c r="L687" t="s">
        <v>49</v>
      </c>
      <c r="M687" t="s">
        <v>50</v>
      </c>
      <c r="N687" t="s">
        <v>51</v>
      </c>
      <c r="O687" t="s">
        <v>52</v>
      </c>
      <c r="P687" t="s">
        <v>203</v>
      </c>
      <c r="R687" t="s">
        <v>66</v>
      </c>
      <c r="S687" t="s">
        <v>5618</v>
      </c>
      <c r="U687" s="8" t="s">
        <v>5590</v>
      </c>
      <c r="V687" s="9">
        <v>-753.43</v>
      </c>
      <c r="X687" s="8" t="s">
        <v>5590</v>
      </c>
      <c r="Y687" t="s">
        <v>5590</v>
      </c>
      <c r="Z687" s="10" t="s">
        <v>5590</v>
      </c>
      <c r="AB687" s="8" t="s">
        <v>5590</v>
      </c>
      <c r="AC687" t="s">
        <v>5590</v>
      </c>
      <c r="AD687" s="7">
        <v>753.43</v>
      </c>
      <c r="AE687" s="10" t="s">
        <v>5590</v>
      </c>
      <c r="AG687" s="8" t="s">
        <v>5590</v>
      </c>
      <c r="AH687" t="s">
        <v>5590</v>
      </c>
      <c r="AI687" s="10" t="s">
        <v>5590</v>
      </c>
      <c r="AK687" s="8" t="s">
        <v>5590</v>
      </c>
      <c r="AL687" t="s">
        <v>5590</v>
      </c>
      <c r="AM687" t="s">
        <v>5590</v>
      </c>
      <c r="AN687" t="s">
        <v>5590</v>
      </c>
      <c r="AO687" t="s">
        <v>5590</v>
      </c>
      <c r="AP687" s="7">
        <v>753.43</v>
      </c>
      <c r="AQ687" t="s">
        <v>5590</v>
      </c>
      <c r="AR687" s="10" t="s">
        <v>5590</v>
      </c>
    </row>
    <row r="688" spans="1:44" ht="16" x14ac:dyDescent="0.2">
      <c r="A688" s="2">
        <v>45535</v>
      </c>
      <c r="B688" t="s">
        <v>204</v>
      </c>
      <c r="C688" s="7">
        <v>554.26</v>
      </c>
      <c r="D688" t="s">
        <v>104</v>
      </c>
      <c r="E688">
        <v>2555</v>
      </c>
      <c r="F688">
        <v>1730</v>
      </c>
      <c r="G688">
        <v>4204</v>
      </c>
      <c r="H688" t="s">
        <v>1935</v>
      </c>
      <c r="J688" t="s">
        <v>5588</v>
      </c>
      <c r="L688" t="s">
        <v>49</v>
      </c>
      <c r="M688" t="s">
        <v>50</v>
      </c>
      <c r="N688" t="s">
        <v>51</v>
      </c>
      <c r="O688" t="s">
        <v>52</v>
      </c>
      <c r="P688" t="s">
        <v>203</v>
      </c>
      <c r="R688" t="s">
        <v>66</v>
      </c>
      <c r="S688" t="s">
        <v>5618</v>
      </c>
      <c r="U688" s="8" t="s">
        <v>5590</v>
      </c>
      <c r="V688" s="9">
        <v>-554.26</v>
      </c>
      <c r="X688" s="8" t="s">
        <v>5590</v>
      </c>
      <c r="Y688" t="s">
        <v>5590</v>
      </c>
      <c r="Z688" s="10" t="s">
        <v>5590</v>
      </c>
      <c r="AB688" s="8" t="s">
        <v>5590</v>
      </c>
      <c r="AC688" t="s">
        <v>5590</v>
      </c>
      <c r="AD688" s="7">
        <v>554.26</v>
      </c>
      <c r="AE688" s="10" t="s">
        <v>5590</v>
      </c>
      <c r="AG688" s="8" t="s">
        <v>5590</v>
      </c>
      <c r="AH688" t="s">
        <v>5590</v>
      </c>
      <c r="AI688" s="10" t="s">
        <v>5590</v>
      </c>
      <c r="AK688" s="8" t="s">
        <v>5590</v>
      </c>
      <c r="AL688" t="s">
        <v>5590</v>
      </c>
      <c r="AM688" t="s">
        <v>5590</v>
      </c>
      <c r="AN688" t="s">
        <v>5590</v>
      </c>
      <c r="AO688" t="s">
        <v>5590</v>
      </c>
      <c r="AP688" s="7">
        <v>554.26</v>
      </c>
      <c r="AQ688" t="s">
        <v>5590</v>
      </c>
      <c r="AR688" s="10" t="s">
        <v>5590</v>
      </c>
    </row>
    <row r="689" spans="1:44" ht="16" x14ac:dyDescent="0.2">
      <c r="A689" s="2">
        <v>45548.083333333343</v>
      </c>
      <c r="B689" t="s">
        <v>215</v>
      </c>
      <c r="C689" s="7">
        <v>1239.99</v>
      </c>
      <c r="D689" t="s">
        <v>48</v>
      </c>
      <c r="E689">
        <v>1700</v>
      </c>
      <c r="F689">
        <v>940</v>
      </c>
      <c r="G689">
        <v>3351</v>
      </c>
      <c r="I689" t="s">
        <v>4324</v>
      </c>
      <c r="J689" t="s">
        <v>4325</v>
      </c>
      <c r="K689" t="s">
        <v>4324</v>
      </c>
      <c r="L689" t="s">
        <v>52</v>
      </c>
      <c r="M689" t="s">
        <v>203</v>
      </c>
      <c r="O689" t="s">
        <v>52</v>
      </c>
      <c r="P689" t="s">
        <v>53</v>
      </c>
      <c r="R689" t="s">
        <v>66</v>
      </c>
      <c r="S689" t="s">
        <v>5618</v>
      </c>
      <c r="U689" s="8" t="s">
        <v>5590</v>
      </c>
      <c r="V689" s="10" t="s">
        <v>5590</v>
      </c>
      <c r="X689" s="11">
        <v>1239.99</v>
      </c>
      <c r="Y689" t="s">
        <v>5590</v>
      </c>
      <c r="Z689" s="10" t="s">
        <v>5590</v>
      </c>
      <c r="AB689" s="8" t="s">
        <v>5590</v>
      </c>
      <c r="AC689" t="s">
        <v>5590</v>
      </c>
      <c r="AD689" t="s">
        <v>5590</v>
      </c>
      <c r="AE689" s="10" t="s">
        <v>5590</v>
      </c>
      <c r="AG689" s="8" t="s">
        <v>5590</v>
      </c>
      <c r="AH689" t="s">
        <v>5590</v>
      </c>
      <c r="AI689" s="10" t="s">
        <v>5590</v>
      </c>
      <c r="AK689" s="8" t="s">
        <v>5590</v>
      </c>
      <c r="AL689" t="s">
        <v>5590</v>
      </c>
      <c r="AM689" t="s">
        <v>5590</v>
      </c>
      <c r="AN689" t="s">
        <v>5590</v>
      </c>
      <c r="AO689" t="s">
        <v>5590</v>
      </c>
      <c r="AP689" t="s">
        <v>5590</v>
      </c>
      <c r="AQ689" t="s">
        <v>5590</v>
      </c>
      <c r="AR689" s="10" t="s">
        <v>5590</v>
      </c>
    </row>
    <row r="690" spans="1:44" ht="16" x14ac:dyDescent="0.2">
      <c r="B690" t="s">
        <v>5591</v>
      </c>
      <c r="U690" s="11">
        <f>SUM(U674:U689)</f>
        <v>0</v>
      </c>
      <c r="V690" s="9">
        <f>SUM(V674:V689)</f>
        <v>1.0231815394945443E-12</v>
      </c>
      <c r="X690" s="11">
        <f>SUM(X674:X689)</f>
        <v>0</v>
      </c>
      <c r="Y690" s="12">
        <f>SUM(Y674:Y689)</f>
        <v>0</v>
      </c>
      <c r="Z690" s="9">
        <f>SUM(Z674:Z689)</f>
        <v>0</v>
      </c>
      <c r="AB690" s="11">
        <f>SUM(AB674:AB689)</f>
        <v>0</v>
      </c>
      <c r="AC690" s="12">
        <f>SUM(AC674:AC689)</f>
        <v>8782.91</v>
      </c>
      <c r="AD690" s="12">
        <f>SUM(AD674:AD689)</f>
        <v>2019.8799999999999</v>
      </c>
      <c r="AE690" s="9">
        <f>SUM(AE674:AE689)</f>
        <v>0</v>
      </c>
      <c r="AG690" s="11">
        <f>SUM(AG674:AG689)</f>
        <v>0</v>
      </c>
      <c r="AH690" s="12">
        <f>SUM(AH674:AH689)</f>
        <v>0</v>
      </c>
      <c r="AI690" s="9">
        <f>SUM(AI674:AI689)</f>
        <v>0</v>
      </c>
      <c r="AK690" s="11">
        <f t="shared" ref="AK690:AR690" si="30">SUM(AK674:AK689)</f>
        <v>0</v>
      </c>
      <c r="AL690" s="12">
        <f t="shared" si="30"/>
        <v>0</v>
      </c>
      <c r="AM690" s="12">
        <f t="shared" si="30"/>
        <v>0</v>
      </c>
      <c r="AN690" s="12">
        <f t="shared" si="30"/>
        <v>0</v>
      </c>
      <c r="AO690" s="12">
        <f t="shared" si="30"/>
        <v>0</v>
      </c>
      <c r="AP690" s="12">
        <f t="shared" si="30"/>
        <v>10802.79</v>
      </c>
      <c r="AQ690" s="12">
        <f t="shared" si="30"/>
        <v>0</v>
      </c>
      <c r="AR690" s="9">
        <f t="shared" si="30"/>
        <v>0</v>
      </c>
    </row>
    <row r="691" spans="1:44" ht="16" x14ac:dyDescent="0.2">
      <c r="B691" s="3" t="s">
        <v>5592</v>
      </c>
      <c r="U691" s="13">
        <f>U690+U672</f>
        <v>0</v>
      </c>
      <c r="V691" s="14">
        <f>V690+V672</f>
        <v>1.0658141036401503E-12</v>
      </c>
      <c r="X691" s="13">
        <f>X690+X672</f>
        <v>0</v>
      </c>
      <c r="Y691" s="15">
        <f>Y690+Y672</f>
        <v>1.8189894035458565E-12</v>
      </c>
      <c r="Z691" s="14">
        <f>Z690+Z672</f>
        <v>0</v>
      </c>
      <c r="AB691" s="8"/>
      <c r="AE691" s="10"/>
      <c r="AG691" s="8"/>
      <c r="AI691" s="10"/>
      <c r="AK691" s="8"/>
      <c r="AR691" s="10"/>
    </row>
    <row r="692" spans="1:44" x14ac:dyDescent="0.2">
      <c r="U692" s="8"/>
      <c r="V692" s="10"/>
      <c r="X692" s="8"/>
      <c r="Z692" s="10"/>
      <c r="AB692" s="8"/>
      <c r="AE692" s="10"/>
      <c r="AG692" s="8"/>
      <c r="AI692" s="10"/>
      <c r="AK692" s="8"/>
      <c r="AR692" s="10"/>
    </row>
    <row r="693" spans="1:44" ht="16" x14ac:dyDescent="0.2">
      <c r="A693" s="2">
        <v>45561.083333333343</v>
      </c>
      <c r="B693" t="s">
        <v>256</v>
      </c>
      <c r="C693" s="7">
        <v>2778.18</v>
      </c>
      <c r="D693" t="s">
        <v>48</v>
      </c>
      <c r="E693">
        <v>1705</v>
      </c>
      <c r="F693">
        <v>940</v>
      </c>
      <c r="G693">
        <v>3363</v>
      </c>
      <c r="I693" t="s">
        <v>4367</v>
      </c>
      <c r="J693" t="s">
        <v>4368</v>
      </c>
      <c r="K693" t="s">
        <v>4367</v>
      </c>
      <c r="L693" t="s">
        <v>52</v>
      </c>
      <c r="M693" t="s">
        <v>203</v>
      </c>
      <c r="O693" t="s">
        <v>52</v>
      </c>
      <c r="P693" t="s">
        <v>53</v>
      </c>
      <c r="R693" t="s">
        <v>66</v>
      </c>
      <c r="S693" t="s">
        <v>5619</v>
      </c>
      <c r="U693" s="8" t="s">
        <v>5590</v>
      </c>
      <c r="V693" s="10" t="s">
        <v>5590</v>
      </c>
      <c r="X693" s="8" t="s">
        <v>5590</v>
      </c>
      <c r="Y693" s="7">
        <v>2778.18</v>
      </c>
      <c r="Z693" s="10" t="s">
        <v>5590</v>
      </c>
      <c r="AB693" s="8" t="s">
        <v>5590</v>
      </c>
      <c r="AC693" t="s">
        <v>5590</v>
      </c>
      <c r="AD693" t="s">
        <v>5590</v>
      </c>
      <c r="AE693" s="10" t="s">
        <v>5590</v>
      </c>
      <c r="AG693" s="8" t="s">
        <v>5590</v>
      </c>
      <c r="AH693" t="s">
        <v>5590</v>
      </c>
      <c r="AI693" s="10" t="s">
        <v>5590</v>
      </c>
      <c r="AK693" s="8" t="s">
        <v>5590</v>
      </c>
      <c r="AL693" t="s">
        <v>5590</v>
      </c>
      <c r="AM693" t="s">
        <v>5590</v>
      </c>
      <c r="AN693" t="s">
        <v>5590</v>
      </c>
      <c r="AO693" t="s">
        <v>5590</v>
      </c>
      <c r="AP693" t="s">
        <v>5590</v>
      </c>
      <c r="AQ693" t="s">
        <v>5590</v>
      </c>
      <c r="AR693" s="10" t="s">
        <v>5590</v>
      </c>
    </row>
    <row r="694" spans="1:44" ht="16" x14ac:dyDescent="0.2">
      <c r="A694" s="2">
        <v>45561.083333333343</v>
      </c>
      <c r="B694" t="s">
        <v>582</v>
      </c>
      <c r="C694" s="7">
        <v>1042.75</v>
      </c>
      <c r="D694" t="s">
        <v>48</v>
      </c>
      <c r="E694">
        <v>1705</v>
      </c>
      <c r="F694">
        <v>940</v>
      </c>
      <c r="G694">
        <v>3364</v>
      </c>
      <c r="I694" t="s">
        <v>4369</v>
      </c>
      <c r="J694" t="s">
        <v>4370</v>
      </c>
      <c r="K694" t="s">
        <v>4369</v>
      </c>
      <c r="L694" t="s">
        <v>52</v>
      </c>
      <c r="M694" t="s">
        <v>203</v>
      </c>
      <c r="O694" t="s">
        <v>52</v>
      </c>
      <c r="P694" t="s">
        <v>53</v>
      </c>
      <c r="R694" t="s">
        <v>66</v>
      </c>
      <c r="S694" t="s">
        <v>5619</v>
      </c>
      <c r="U694" s="8" t="s">
        <v>5590</v>
      </c>
      <c r="V694" s="10" t="s">
        <v>5590</v>
      </c>
      <c r="X694" s="8" t="s">
        <v>5590</v>
      </c>
      <c r="Y694" s="7">
        <v>1042.75</v>
      </c>
      <c r="Z694" s="10" t="s">
        <v>5590</v>
      </c>
      <c r="AB694" s="8" t="s">
        <v>5590</v>
      </c>
      <c r="AC694" t="s">
        <v>5590</v>
      </c>
      <c r="AD694" t="s">
        <v>5590</v>
      </c>
      <c r="AE694" s="10" t="s">
        <v>5590</v>
      </c>
      <c r="AG694" s="8" t="s">
        <v>5590</v>
      </c>
      <c r="AH694" t="s">
        <v>5590</v>
      </c>
      <c r="AI694" s="10" t="s">
        <v>5590</v>
      </c>
      <c r="AK694" s="8" t="s">
        <v>5590</v>
      </c>
      <c r="AL694" t="s">
        <v>5590</v>
      </c>
      <c r="AM694" t="s">
        <v>5590</v>
      </c>
      <c r="AN694" t="s">
        <v>5590</v>
      </c>
      <c r="AO694" t="s">
        <v>5590</v>
      </c>
      <c r="AP694" t="s">
        <v>5590</v>
      </c>
      <c r="AQ694" t="s">
        <v>5590</v>
      </c>
      <c r="AR694" s="10" t="s">
        <v>5590</v>
      </c>
    </row>
    <row r="695" spans="1:44" ht="16" x14ac:dyDescent="0.2">
      <c r="A695" s="2">
        <v>45562.083333333343</v>
      </c>
      <c r="B695" t="s">
        <v>4379</v>
      </c>
      <c r="C695" s="7">
        <v>5733.59</v>
      </c>
      <c r="D695" t="s">
        <v>48</v>
      </c>
      <c r="E695">
        <v>1712</v>
      </c>
      <c r="F695">
        <v>940</v>
      </c>
      <c r="G695">
        <v>3387</v>
      </c>
      <c r="I695" t="s">
        <v>4381</v>
      </c>
      <c r="J695" t="s">
        <v>4382</v>
      </c>
      <c r="K695" t="s">
        <v>4381</v>
      </c>
      <c r="L695" t="s">
        <v>52</v>
      </c>
      <c r="M695" t="s">
        <v>203</v>
      </c>
      <c r="O695" t="s">
        <v>52</v>
      </c>
      <c r="P695" t="s">
        <v>53</v>
      </c>
      <c r="R695" t="s">
        <v>66</v>
      </c>
      <c r="S695" t="s">
        <v>5619</v>
      </c>
      <c r="U695" s="8" t="s">
        <v>5590</v>
      </c>
      <c r="V695" s="10" t="s">
        <v>5590</v>
      </c>
      <c r="X695" s="8" t="s">
        <v>5590</v>
      </c>
      <c r="Y695" t="s">
        <v>5590</v>
      </c>
      <c r="Z695" s="9">
        <v>5733.59</v>
      </c>
      <c r="AB695" s="8" t="s">
        <v>5590</v>
      </c>
      <c r="AC695" t="s">
        <v>5590</v>
      </c>
      <c r="AD695" t="s">
        <v>5590</v>
      </c>
      <c r="AE695" s="10" t="s">
        <v>5590</v>
      </c>
      <c r="AG695" s="8" t="s">
        <v>5590</v>
      </c>
      <c r="AH695" t="s">
        <v>5590</v>
      </c>
      <c r="AI695" s="10" t="s">
        <v>5590</v>
      </c>
      <c r="AK695" s="8" t="s">
        <v>5590</v>
      </c>
      <c r="AL695" t="s">
        <v>5590</v>
      </c>
      <c r="AM695" t="s">
        <v>5590</v>
      </c>
      <c r="AN695" t="s">
        <v>5590</v>
      </c>
      <c r="AO695" t="s">
        <v>5590</v>
      </c>
      <c r="AP695" t="s">
        <v>5590</v>
      </c>
      <c r="AQ695" t="s">
        <v>5590</v>
      </c>
      <c r="AR695" s="10" t="s">
        <v>5590</v>
      </c>
    </row>
    <row r="696" spans="1:44" ht="16" x14ac:dyDescent="0.2">
      <c r="A696" s="2">
        <v>45565</v>
      </c>
      <c r="B696" t="s">
        <v>205</v>
      </c>
      <c r="C696" s="7">
        <v>813.63</v>
      </c>
      <c r="D696" t="s">
        <v>104</v>
      </c>
      <c r="E696">
        <v>1730</v>
      </c>
      <c r="F696">
        <v>1700</v>
      </c>
      <c r="G696">
        <v>3367</v>
      </c>
      <c r="J696" t="s">
        <v>5588</v>
      </c>
      <c r="L696" t="s">
        <v>52</v>
      </c>
      <c r="M696" t="s">
        <v>203</v>
      </c>
      <c r="O696" t="s">
        <v>52</v>
      </c>
      <c r="P696" t="s">
        <v>203</v>
      </c>
      <c r="R696" t="s">
        <v>66</v>
      </c>
      <c r="S696" t="s">
        <v>5619</v>
      </c>
      <c r="U696" s="8" t="s">
        <v>5590</v>
      </c>
      <c r="V696" s="9">
        <v>813.63</v>
      </c>
      <c r="X696" s="11">
        <v>-813.63</v>
      </c>
      <c r="Y696" t="s">
        <v>5590</v>
      </c>
      <c r="Z696" s="10" t="s">
        <v>5590</v>
      </c>
      <c r="AB696" s="8" t="s">
        <v>5590</v>
      </c>
      <c r="AC696" t="s">
        <v>5590</v>
      </c>
      <c r="AD696" t="s">
        <v>5590</v>
      </c>
      <c r="AE696" s="10" t="s">
        <v>5590</v>
      </c>
      <c r="AG696" s="8" t="s">
        <v>5590</v>
      </c>
      <c r="AH696" t="s">
        <v>5590</v>
      </c>
      <c r="AI696" s="10" t="s">
        <v>5590</v>
      </c>
      <c r="AK696" s="8" t="s">
        <v>5590</v>
      </c>
      <c r="AL696" t="s">
        <v>5590</v>
      </c>
      <c r="AM696" t="s">
        <v>5590</v>
      </c>
      <c r="AN696" t="s">
        <v>5590</v>
      </c>
      <c r="AO696" t="s">
        <v>5590</v>
      </c>
      <c r="AP696" t="s">
        <v>5590</v>
      </c>
      <c r="AQ696" t="s">
        <v>5590</v>
      </c>
      <c r="AR696" s="10" t="s">
        <v>5590</v>
      </c>
    </row>
    <row r="697" spans="1:44" ht="16" x14ac:dyDescent="0.2">
      <c r="A697" s="2">
        <v>45565</v>
      </c>
      <c r="B697" t="s">
        <v>370</v>
      </c>
      <c r="C697" s="7">
        <v>2411.7199999999998</v>
      </c>
      <c r="D697" t="s">
        <v>104</v>
      </c>
      <c r="E697">
        <v>1730</v>
      </c>
      <c r="F697">
        <v>1705</v>
      </c>
      <c r="G697">
        <v>3368</v>
      </c>
      <c r="J697" t="s">
        <v>5588</v>
      </c>
      <c r="L697" t="s">
        <v>52</v>
      </c>
      <c r="M697" t="s">
        <v>203</v>
      </c>
      <c r="O697" t="s">
        <v>52</v>
      </c>
      <c r="P697" t="s">
        <v>203</v>
      </c>
      <c r="R697" t="s">
        <v>66</v>
      </c>
      <c r="S697" t="s">
        <v>5619</v>
      </c>
      <c r="U697" s="8" t="s">
        <v>5590</v>
      </c>
      <c r="V697" s="9">
        <v>2411.7199999999998</v>
      </c>
      <c r="X697" s="8" t="s">
        <v>5590</v>
      </c>
      <c r="Y697" s="7">
        <v>-2411.7199999999998</v>
      </c>
      <c r="Z697" s="10" t="s">
        <v>5590</v>
      </c>
      <c r="AB697" s="8" t="s">
        <v>5590</v>
      </c>
      <c r="AC697" t="s">
        <v>5590</v>
      </c>
      <c r="AD697" t="s">
        <v>5590</v>
      </c>
      <c r="AE697" s="10" t="s">
        <v>5590</v>
      </c>
      <c r="AG697" s="8" t="s">
        <v>5590</v>
      </c>
      <c r="AH697" t="s">
        <v>5590</v>
      </c>
      <c r="AI697" s="10" t="s">
        <v>5590</v>
      </c>
      <c r="AK697" s="8" t="s">
        <v>5590</v>
      </c>
      <c r="AL697" t="s">
        <v>5590</v>
      </c>
      <c r="AM697" t="s">
        <v>5590</v>
      </c>
      <c r="AN697" t="s">
        <v>5590</v>
      </c>
      <c r="AO697" t="s">
        <v>5590</v>
      </c>
      <c r="AP697" t="s">
        <v>5590</v>
      </c>
      <c r="AQ697" t="s">
        <v>5590</v>
      </c>
      <c r="AR697" s="10" t="s">
        <v>5590</v>
      </c>
    </row>
    <row r="698" spans="1:44" ht="16" x14ac:dyDescent="0.2">
      <c r="A698" s="2">
        <v>45565</v>
      </c>
      <c r="B698" t="s">
        <v>202</v>
      </c>
      <c r="C698" s="7">
        <v>3548.2</v>
      </c>
      <c r="D698" t="s">
        <v>104</v>
      </c>
      <c r="E698">
        <v>1730</v>
      </c>
      <c r="F698">
        <v>1712</v>
      </c>
      <c r="G698">
        <v>3369</v>
      </c>
      <c r="J698" t="s">
        <v>5588</v>
      </c>
      <c r="L698" t="s">
        <v>52</v>
      </c>
      <c r="M698" t="s">
        <v>203</v>
      </c>
      <c r="O698" t="s">
        <v>52</v>
      </c>
      <c r="P698" t="s">
        <v>203</v>
      </c>
      <c r="R698" t="s">
        <v>66</v>
      </c>
      <c r="S698" t="s">
        <v>5619</v>
      </c>
      <c r="U698" s="8" t="s">
        <v>5590</v>
      </c>
      <c r="V698" s="9">
        <v>3548.2</v>
      </c>
      <c r="X698" s="8" t="s">
        <v>5590</v>
      </c>
      <c r="Y698" t="s">
        <v>5590</v>
      </c>
      <c r="Z698" s="9">
        <v>-3548.2</v>
      </c>
      <c r="AB698" s="8" t="s">
        <v>5590</v>
      </c>
      <c r="AC698" t="s">
        <v>5590</v>
      </c>
      <c r="AD698" t="s">
        <v>5590</v>
      </c>
      <c r="AE698" s="10" t="s">
        <v>5590</v>
      </c>
      <c r="AG698" s="8" t="s">
        <v>5590</v>
      </c>
      <c r="AH698" t="s">
        <v>5590</v>
      </c>
      <c r="AI698" s="10" t="s">
        <v>5590</v>
      </c>
      <c r="AK698" s="8" t="s">
        <v>5590</v>
      </c>
      <c r="AL698" t="s">
        <v>5590</v>
      </c>
      <c r="AM698" t="s">
        <v>5590</v>
      </c>
      <c r="AN698" t="s">
        <v>5590</v>
      </c>
      <c r="AO698" t="s">
        <v>5590</v>
      </c>
      <c r="AP698" t="s">
        <v>5590</v>
      </c>
      <c r="AQ698" t="s">
        <v>5590</v>
      </c>
      <c r="AR698" s="10" t="s">
        <v>5590</v>
      </c>
    </row>
    <row r="699" spans="1:44" ht="16" x14ac:dyDescent="0.2">
      <c r="A699" s="2">
        <v>45565</v>
      </c>
      <c r="B699" t="s">
        <v>202</v>
      </c>
      <c r="C699" s="7">
        <v>2185.39</v>
      </c>
      <c r="D699" t="s">
        <v>104</v>
      </c>
      <c r="E699">
        <v>1730</v>
      </c>
      <c r="F699">
        <v>1712</v>
      </c>
      <c r="G699">
        <v>3485</v>
      </c>
      <c r="J699" t="s">
        <v>5588</v>
      </c>
      <c r="L699" t="s">
        <v>52</v>
      </c>
      <c r="M699" t="s">
        <v>203</v>
      </c>
      <c r="O699" t="s">
        <v>52</v>
      </c>
      <c r="P699" t="s">
        <v>203</v>
      </c>
      <c r="R699" t="s">
        <v>66</v>
      </c>
      <c r="S699" t="s">
        <v>5619</v>
      </c>
      <c r="U699" s="8" t="s">
        <v>5590</v>
      </c>
      <c r="V699" s="9">
        <v>2185.39</v>
      </c>
      <c r="X699" s="8" t="s">
        <v>5590</v>
      </c>
      <c r="Y699" t="s">
        <v>5590</v>
      </c>
      <c r="Z699" s="9">
        <v>-2185.39</v>
      </c>
      <c r="AB699" s="8" t="s">
        <v>5590</v>
      </c>
      <c r="AC699" t="s">
        <v>5590</v>
      </c>
      <c r="AD699" t="s">
        <v>5590</v>
      </c>
      <c r="AE699" s="10" t="s">
        <v>5590</v>
      </c>
      <c r="AG699" s="8" t="s">
        <v>5590</v>
      </c>
      <c r="AH699" t="s">
        <v>5590</v>
      </c>
      <c r="AI699" s="10" t="s">
        <v>5590</v>
      </c>
      <c r="AK699" s="8" t="s">
        <v>5590</v>
      </c>
      <c r="AL699" t="s">
        <v>5590</v>
      </c>
      <c r="AM699" t="s">
        <v>5590</v>
      </c>
      <c r="AN699" t="s">
        <v>5590</v>
      </c>
      <c r="AO699" t="s">
        <v>5590</v>
      </c>
      <c r="AP699" t="s">
        <v>5590</v>
      </c>
      <c r="AQ699" t="s">
        <v>5590</v>
      </c>
      <c r="AR699" s="10" t="s">
        <v>5590</v>
      </c>
    </row>
    <row r="700" spans="1:44" ht="16" x14ac:dyDescent="0.2">
      <c r="A700" s="2">
        <v>45565</v>
      </c>
      <c r="B700" t="s">
        <v>205</v>
      </c>
      <c r="C700" s="7">
        <v>420.36</v>
      </c>
      <c r="D700" t="s">
        <v>104</v>
      </c>
      <c r="E700">
        <v>1730</v>
      </c>
      <c r="F700">
        <v>1700</v>
      </c>
      <c r="G700">
        <v>3486</v>
      </c>
      <c r="J700" t="s">
        <v>5588</v>
      </c>
      <c r="L700" t="s">
        <v>52</v>
      </c>
      <c r="M700" t="s">
        <v>203</v>
      </c>
      <c r="O700" t="s">
        <v>52</v>
      </c>
      <c r="P700" t="s">
        <v>203</v>
      </c>
      <c r="R700" t="s">
        <v>66</v>
      </c>
      <c r="S700" t="s">
        <v>5619</v>
      </c>
      <c r="U700" s="8" t="s">
        <v>5590</v>
      </c>
      <c r="V700" s="9">
        <v>420.36</v>
      </c>
      <c r="X700" s="11">
        <v>-420.36</v>
      </c>
      <c r="Y700" t="s">
        <v>5590</v>
      </c>
      <c r="Z700" s="10" t="s">
        <v>5590</v>
      </c>
      <c r="AB700" s="8" t="s">
        <v>5590</v>
      </c>
      <c r="AC700" t="s">
        <v>5590</v>
      </c>
      <c r="AD700" t="s">
        <v>5590</v>
      </c>
      <c r="AE700" s="10" t="s">
        <v>5590</v>
      </c>
      <c r="AG700" s="8" t="s">
        <v>5590</v>
      </c>
      <c r="AH700" t="s">
        <v>5590</v>
      </c>
      <c r="AI700" s="10" t="s">
        <v>5590</v>
      </c>
      <c r="AK700" s="8" t="s">
        <v>5590</v>
      </c>
      <c r="AL700" t="s">
        <v>5590</v>
      </c>
      <c r="AM700" t="s">
        <v>5590</v>
      </c>
      <c r="AN700" t="s">
        <v>5590</v>
      </c>
      <c r="AO700" t="s">
        <v>5590</v>
      </c>
      <c r="AP700" t="s">
        <v>5590</v>
      </c>
      <c r="AQ700" t="s">
        <v>5590</v>
      </c>
      <c r="AR700" s="10" t="s">
        <v>5590</v>
      </c>
    </row>
    <row r="701" spans="1:44" ht="16" x14ac:dyDescent="0.2">
      <c r="A701" s="2">
        <v>45565</v>
      </c>
      <c r="B701" t="s">
        <v>205</v>
      </c>
      <c r="C701" s="7">
        <v>1437.77</v>
      </c>
      <c r="D701" t="s">
        <v>104</v>
      </c>
      <c r="E701">
        <v>1730</v>
      </c>
      <c r="F701">
        <v>1705</v>
      </c>
      <c r="G701">
        <v>3487</v>
      </c>
      <c r="J701" t="s">
        <v>5588</v>
      </c>
      <c r="L701" t="s">
        <v>52</v>
      </c>
      <c r="M701" t="s">
        <v>203</v>
      </c>
      <c r="O701" t="s">
        <v>52</v>
      </c>
      <c r="P701" t="s">
        <v>203</v>
      </c>
      <c r="R701" t="s">
        <v>66</v>
      </c>
      <c r="S701" t="s">
        <v>5619</v>
      </c>
      <c r="U701" s="8" t="s">
        <v>5590</v>
      </c>
      <c r="V701" s="9">
        <v>1437.77</v>
      </c>
      <c r="X701" s="8" t="s">
        <v>5590</v>
      </c>
      <c r="Y701" s="7">
        <v>-1437.77</v>
      </c>
      <c r="Z701" s="10" t="s">
        <v>5590</v>
      </c>
      <c r="AB701" s="8" t="s">
        <v>5590</v>
      </c>
      <c r="AC701" t="s">
        <v>5590</v>
      </c>
      <c r="AD701" t="s">
        <v>5590</v>
      </c>
      <c r="AE701" s="10" t="s">
        <v>5590</v>
      </c>
      <c r="AG701" s="8" t="s">
        <v>5590</v>
      </c>
      <c r="AH701" t="s">
        <v>5590</v>
      </c>
      <c r="AI701" s="10" t="s">
        <v>5590</v>
      </c>
      <c r="AK701" s="8" t="s">
        <v>5590</v>
      </c>
      <c r="AL701" t="s">
        <v>5590</v>
      </c>
      <c r="AM701" t="s">
        <v>5590</v>
      </c>
      <c r="AN701" t="s">
        <v>5590</v>
      </c>
      <c r="AO701" t="s">
        <v>5590</v>
      </c>
      <c r="AP701" t="s">
        <v>5590</v>
      </c>
      <c r="AQ701" t="s">
        <v>5590</v>
      </c>
      <c r="AR701" s="10" t="s">
        <v>5590</v>
      </c>
    </row>
    <row r="702" spans="1:44" ht="16" x14ac:dyDescent="0.2">
      <c r="A702" s="2">
        <v>45565</v>
      </c>
      <c r="B702" t="s">
        <v>206</v>
      </c>
      <c r="C702" s="7">
        <v>3110.01</v>
      </c>
      <c r="D702" t="s">
        <v>104</v>
      </c>
      <c r="E702">
        <v>2551</v>
      </c>
      <c r="F702">
        <v>1730</v>
      </c>
      <c r="G702">
        <v>3370</v>
      </c>
      <c r="H702" t="s">
        <v>1934</v>
      </c>
      <c r="J702" t="s">
        <v>5588</v>
      </c>
      <c r="L702" t="s">
        <v>49</v>
      </c>
      <c r="M702" t="s">
        <v>50</v>
      </c>
      <c r="N702" t="s">
        <v>51</v>
      </c>
      <c r="O702" t="s">
        <v>52</v>
      </c>
      <c r="P702" t="s">
        <v>203</v>
      </c>
      <c r="R702" t="s">
        <v>66</v>
      </c>
      <c r="S702" t="s">
        <v>5619</v>
      </c>
      <c r="U702" s="8" t="s">
        <v>5590</v>
      </c>
      <c r="V702" s="9">
        <v>-3110.01</v>
      </c>
      <c r="X702" s="8" t="s">
        <v>5590</v>
      </c>
      <c r="Y702" t="s">
        <v>5590</v>
      </c>
      <c r="Z702" s="10" t="s">
        <v>5590</v>
      </c>
      <c r="AB702" s="8" t="s">
        <v>5590</v>
      </c>
      <c r="AC702" s="7">
        <v>3110.01</v>
      </c>
      <c r="AD702" t="s">
        <v>5590</v>
      </c>
      <c r="AE702" s="10" t="s">
        <v>5590</v>
      </c>
      <c r="AG702" s="8" t="s">
        <v>5590</v>
      </c>
      <c r="AH702" t="s">
        <v>5590</v>
      </c>
      <c r="AI702" s="10" t="s">
        <v>5590</v>
      </c>
      <c r="AK702" s="8" t="s">
        <v>5590</v>
      </c>
      <c r="AL702" t="s">
        <v>5590</v>
      </c>
      <c r="AM702" t="s">
        <v>5590</v>
      </c>
      <c r="AN702" t="s">
        <v>5590</v>
      </c>
      <c r="AO702" t="s">
        <v>5590</v>
      </c>
      <c r="AP702" s="7">
        <v>3110.01</v>
      </c>
      <c r="AQ702" t="s">
        <v>5590</v>
      </c>
      <c r="AR702" s="10" t="s">
        <v>5590</v>
      </c>
    </row>
    <row r="703" spans="1:44" ht="16" x14ac:dyDescent="0.2">
      <c r="A703" s="2">
        <v>45565</v>
      </c>
      <c r="B703" t="s">
        <v>206</v>
      </c>
      <c r="C703" s="7">
        <v>2382.81</v>
      </c>
      <c r="D703" t="s">
        <v>104</v>
      </c>
      <c r="E703">
        <v>2551</v>
      </c>
      <c r="F703">
        <v>1730</v>
      </c>
      <c r="G703">
        <v>3371</v>
      </c>
      <c r="H703" t="s">
        <v>1935</v>
      </c>
      <c r="J703" t="s">
        <v>5588</v>
      </c>
      <c r="L703" t="s">
        <v>49</v>
      </c>
      <c r="M703" t="s">
        <v>50</v>
      </c>
      <c r="N703" t="s">
        <v>51</v>
      </c>
      <c r="O703" t="s">
        <v>52</v>
      </c>
      <c r="P703" t="s">
        <v>203</v>
      </c>
      <c r="R703" t="s">
        <v>66</v>
      </c>
      <c r="S703" t="s">
        <v>5619</v>
      </c>
      <c r="U703" s="8" t="s">
        <v>5590</v>
      </c>
      <c r="V703" s="9">
        <v>-2382.81</v>
      </c>
      <c r="X703" s="8" t="s">
        <v>5590</v>
      </c>
      <c r="Y703" t="s">
        <v>5590</v>
      </c>
      <c r="Z703" s="10" t="s">
        <v>5590</v>
      </c>
      <c r="AB703" s="8" t="s">
        <v>5590</v>
      </c>
      <c r="AC703" s="7">
        <v>2382.81</v>
      </c>
      <c r="AD703" t="s">
        <v>5590</v>
      </c>
      <c r="AE703" s="10" t="s">
        <v>5590</v>
      </c>
      <c r="AG703" s="8" t="s">
        <v>5590</v>
      </c>
      <c r="AH703" t="s">
        <v>5590</v>
      </c>
      <c r="AI703" s="10" t="s">
        <v>5590</v>
      </c>
      <c r="AK703" s="8" t="s">
        <v>5590</v>
      </c>
      <c r="AL703" t="s">
        <v>5590</v>
      </c>
      <c r="AM703" t="s">
        <v>5590</v>
      </c>
      <c r="AN703" t="s">
        <v>5590</v>
      </c>
      <c r="AO703" t="s">
        <v>5590</v>
      </c>
      <c r="AP703" s="7">
        <v>2382.81</v>
      </c>
      <c r="AQ703" t="s">
        <v>5590</v>
      </c>
      <c r="AR703" s="10" t="s">
        <v>5590</v>
      </c>
    </row>
    <row r="704" spans="1:44" ht="16" x14ac:dyDescent="0.2">
      <c r="A704" s="2">
        <v>45565</v>
      </c>
      <c r="B704" t="s">
        <v>206</v>
      </c>
      <c r="C704" s="7">
        <v>3290.09</v>
      </c>
      <c r="D704" t="s">
        <v>104</v>
      </c>
      <c r="E704">
        <v>2551</v>
      </c>
      <c r="F704">
        <v>1730</v>
      </c>
      <c r="G704">
        <v>3648</v>
      </c>
      <c r="H704" t="s">
        <v>1936</v>
      </c>
      <c r="J704" t="s">
        <v>5588</v>
      </c>
      <c r="L704" t="s">
        <v>49</v>
      </c>
      <c r="M704" t="s">
        <v>50</v>
      </c>
      <c r="N704" t="s">
        <v>51</v>
      </c>
      <c r="O704" t="s">
        <v>52</v>
      </c>
      <c r="P704" t="s">
        <v>203</v>
      </c>
      <c r="R704" t="s">
        <v>66</v>
      </c>
      <c r="S704" t="s">
        <v>5619</v>
      </c>
      <c r="U704" s="8" t="s">
        <v>5590</v>
      </c>
      <c r="V704" s="9">
        <v>-3290.09</v>
      </c>
      <c r="X704" s="8" t="s">
        <v>5590</v>
      </c>
      <c r="Y704" t="s">
        <v>5590</v>
      </c>
      <c r="Z704" s="10" t="s">
        <v>5590</v>
      </c>
      <c r="AB704" s="8" t="s">
        <v>5590</v>
      </c>
      <c r="AC704" s="7">
        <v>3290.09</v>
      </c>
      <c r="AD704" t="s">
        <v>5590</v>
      </c>
      <c r="AE704" s="10" t="s">
        <v>5590</v>
      </c>
      <c r="AG704" s="8" t="s">
        <v>5590</v>
      </c>
      <c r="AH704" t="s">
        <v>5590</v>
      </c>
      <c r="AI704" s="10" t="s">
        <v>5590</v>
      </c>
      <c r="AK704" s="8" t="s">
        <v>5590</v>
      </c>
      <c r="AL704" t="s">
        <v>5590</v>
      </c>
      <c r="AM704" t="s">
        <v>5590</v>
      </c>
      <c r="AN704" t="s">
        <v>5590</v>
      </c>
      <c r="AO704" t="s">
        <v>5590</v>
      </c>
      <c r="AP704" s="7">
        <v>3290.09</v>
      </c>
      <c r="AQ704" t="s">
        <v>5590</v>
      </c>
      <c r="AR704" s="10" t="s">
        <v>5590</v>
      </c>
    </row>
    <row r="705" spans="1:44" ht="16" x14ac:dyDescent="0.2">
      <c r="A705" s="2">
        <v>45565</v>
      </c>
      <c r="B705" t="s">
        <v>204</v>
      </c>
      <c r="C705" s="7">
        <v>712.19</v>
      </c>
      <c r="D705" t="s">
        <v>104</v>
      </c>
      <c r="E705">
        <v>2555</v>
      </c>
      <c r="F705">
        <v>1730</v>
      </c>
      <c r="G705">
        <v>3645</v>
      </c>
      <c r="H705" t="s">
        <v>1934</v>
      </c>
      <c r="J705" t="s">
        <v>5588</v>
      </c>
      <c r="L705" t="s">
        <v>49</v>
      </c>
      <c r="M705" t="s">
        <v>50</v>
      </c>
      <c r="N705" t="s">
        <v>51</v>
      </c>
      <c r="O705" t="s">
        <v>52</v>
      </c>
      <c r="P705" t="s">
        <v>203</v>
      </c>
      <c r="R705" t="s">
        <v>66</v>
      </c>
      <c r="S705" t="s">
        <v>5619</v>
      </c>
      <c r="U705" s="8" t="s">
        <v>5590</v>
      </c>
      <c r="V705" s="9">
        <v>-712.19</v>
      </c>
      <c r="X705" s="8" t="s">
        <v>5590</v>
      </c>
      <c r="Y705" t="s">
        <v>5590</v>
      </c>
      <c r="Z705" s="10" t="s">
        <v>5590</v>
      </c>
      <c r="AB705" s="8" t="s">
        <v>5590</v>
      </c>
      <c r="AC705" t="s">
        <v>5590</v>
      </c>
      <c r="AD705" s="7">
        <v>712.19</v>
      </c>
      <c r="AE705" s="10" t="s">
        <v>5590</v>
      </c>
      <c r="AG705" s="8" t="s">
        <v>5590</v>
      </c>
      <c r="AH705" t="s">
        <v>5590</v>
      </c>
      <c r="AI705" s="10" t="s">
        <v>5590</v>
      </c>
      <c r="AK705" s="8" t="s">
        <v>5590</v>
      </c>
      <c r="AL705" t="s">
        <v>5590</v>
      </c>
      <c r="AM705" t="s">
        <v>5590</v>
      </c>
      <c r="AN705" t="s">
        <v>5590</v>
      </c>
      <c r="AO705" t="s">
        <v>5590</v>
      </c>
      <c r="AP705" s="7">
        <v>712.19</v>
      </c>
      <c r="AQ705" t="s">
        <v>5590</v>
      </c>
      <c r="AR705" s="10" t="s">
        <v>5590</v>
      </c>
    </row>
    <row r="706" spans="1:44" ht="16" x14ac:dyDescent="0.2">
      <c r="A706" s="2">
        <v>45565</v>
      </c>
      <c r="B706" t="s">
        <v>204</v>
      </c>
      <c r="C706" s="7">
        <v>753.43</v>
      </c>
      <c r="D706" t="s">
        <v>104</v>
      </c>
      <c r="E706">
        <v>2555</v>
      </c>
      <c r="F706">
        <v>1730</v>
      </c>
      <c r="G706">
        <v>3651</v>
      </c>
      <c r="H706" t="s">
        <v>1936</v>
      </c>
      <c r="J706" t="s">
        <v>5588</v>
      </c>
      <c r="L706" t="s">
        <v>49</v>
      </c>
      <c r="M706" t="s">
        <v>50</v>
      </c>
      <c r="N706" t="s">
        <v>51</v>
      </c>
      <c r="O706" t="s">
        <v>52</v>
      </c>
      <c r="P706" t="s">
        <v>203</v>
      </c>
      <c r="R706" t="s">
        <v>66</v>
      </c>
      <c r="S706" t="s">
        <v>5619</v>
      </c>
      <c r="U706" s="8" t="s">
        <v>5590</v>
      </c>
      <c r="V706" s="9">
        <v>-753.43</v>
      </c>
      <c r="X706" s="8" t="s">
        <v>5590</v>
      </c>
      <c r="Y706" t="s">
        <v>5590</v>
      </c>
      <c r="Z706" s="10" t="s">
        <v>5590</v>
      </c>
      <c r="AB706" s="8" t="s">
        <v>5590</v>
      </c>
      <c r="AC706" t="s">
        <v>5590</v>
      </c>
      <c r="AD706" s="7">
        <v>753.43</v>
      </c>
      <c r="AE706" s="10" t="s">
        <v>5590</v>
      </c>
      <c r="AG706" s="8" t="s">
        <v>5590</v>
      </c>
      <c r="AH706" t="s">
        <v>5590</v>
      </c>
      <c r="AI706" s="10" t="s">
        <v>5590</v>
      </c>
      <c r="AK706" s="8" t="s">
        <v>5590</v>
      </c>
      <c r="AL706" t="s">
        <v>5590</v>
      </c>
      <c r="AM706" t="s">
        <v>5590</v>
      </c>
      <c r="AN706" t="s">
        <v>5590</v>
      </c>
      <c r="AO706" t="s">
        <v>5590</v>
      </c>
      <c r="AP706" s="7">
        <v>753.43</v>
      </c>
      <c r="AQ706" t="s">
        <v>5590</v>
      </c>
      <c r="AR706" s="10" t="s">
        <v>5590</v>
      </c>
    </row>
    <row r="707" spans="1:44" ht="16" x14ac:dyDescent="0.2">
      <c r="A707" s="2">
        <v>45565</v>
      </c>
      <c r="B707" t="s">
        <v>204</v>
      </c>
      <c r="C707" s="7">
        <v>568.54</v>
      </c>
      <c r="D707" t="s">
        <v>104</v>
      </c>
      <c r="E707">
        <v>2555</v>
      </c>
      <c r="F707">
        <v>1730</v>
      </c>
      <c r="G707">
        <v>4203</v>
      </c>
      <c r="H707" t="s">
        <v>1935</v>
      </c>
      <c r="J707" t="s">
        <v>5588</v>
      </c>
      <c r="L707" t="s">
        <v>49</v>
      </c>
      <c r="M707" t="s">
        <v>50</v>
      </c>
      <c r="N707" t="s">
        <v>51</v>
      </c>
      <c r="O707" t="s">
        <v>52</v>
      </c>
      <c r="P707" t="s">
        <v>203</v>
      </c>
      <c r="R707" t="s">
        <v>66</v>
      </c>
      <c r="S707" t="s">
        <v>5619</v>
      </c>
      <c r="U707" s="8" t="s">
        <v>5590</v>
      </c>
      <c r="V707" s="9">
        <v>-568.54</v>
      </c>
      <c r="X707" s="8" t="s">
        <v>5590</v>
      </c>
      <c r="Y707" t="s">
        <v>5590</v>
      </c>
      <c r="Z707" s="10" t="s">
        <v>5590</v>
      </c>
      <c r="AB707" s="8" t="s">
        <v>5590</v>
      </c>
      <c r="AC707" t="s">
        <v>5590</v>
      </c>
      <c r="AD707" s="7">
        <v>568.54</v>
      </c>
      <c r="AE707" s="10" t="s">
        <v>5590</v>
      </c>
      <c r="AG707" s="8" t="s">
        <v>5590</v>
      </c>
      <c r="AH707" t="s">
        <v>5590</v>
      </c>
      <c r="AI707" s="10" t="s">
        <v>5590</v>
      </c>
      <c r="AK707" s="8" t="s">
        <v>5590</v>
      </c>
      <c r="AL707" t="s">
        <v>5590</v>
      </c>
      <c r="AM707" t="s">
        <v>5590</v>
      </c>
      <c r="AN707" t="s">
        <v>5590</v>
      </c>
      <c r="AO707" t="s">
        <v>5590</v>
      </c>
      <c r="AP707" s="7">
        <v>568.54</v>
      </c>
      <c r="AQ707" t="s">
        <v>5590</v>
      </c>
      <c r="AR707" s="10" t="s">
        <v>5590</v>
      </c>
    </row>
    <row r="708" spans="1:44" ht="16" x14ac:dyDescent="0.2">
      <c r="A708" s="2">
        <v>45580.083333333343</v>
      </c>
      <c r="B708" t="s">
        <v>215</v>
      </c>
      <c r="C708" s="7">
        <v>1233.99</v>
      </c>
      <c r="D708" t="s">
        <v>48</v>
      </c>
      <c r="E708">
        <v>1700</v>
      </c>
      <c r="F708">
        <v>940</v>
      </c>
      <c r="G708">
        <v>3416</v>
      </c>
      <c r="I708" t="s">
        <v>4492</v>
      </c>
      <c r="J708" t="s">
        <v>4493</v>
      </c>
      <c r="K708" t="s">
        <v>4492</v>
      </c>
      <c r="L708" t="s">
        <v>52</v>
      </c>
      <c r="M708" t="s">
        <v>203</v>
      </c>
      <c r="O708" t="s">
        <v>52</v>
      </c>
      <c r="P708" t="s">
        <v>53</v>
      </c>
      <c r="R708" t="s">
        <v>66</v>
      </c>
      <c r="S708" t="s">
        <v>5619</v>
      </c>
      <c r="U708" s="8" t="s">
        <v>5590</v>
      </c>
      <c r="V708" s="10" t="s">
        <v>5590</v>
      </c>
      <c r="X708" s="11">
        <v>1233.99</v>
      </c>
      <c r="Y708" t="s">
        <v>5590</v>
      </c>
      <c r="Z708" s="10" t="s">
        <v>5590</v>
      </c>
      <c r="AB708" s="8" t="s">
        <v>5590</v>
      </c>
      <c r="AC708" t="s">
        <v>5590</v>
      </c>
      <c r="AD708" t="s">
        <v>5590</v>
      </c>
      <c r="AE708" s="10" t="s">
        <v>5590</v>
      </c>
      <c r="AG708" s="8" t="s">
        <v>5590</v>
      </c>
      <c r="AH708" t="s">
        <v>5590</v>
      </c>
      <c r="AI708" s="10" t="s">
        <v>5590</v>
      </c>
      <c r="AK708" s="8" t="s">
        <v>5590</v>
      </c>
      <c r="AL708" t="s">
        <v>5590</v>
      </c>
      <c r="AM708" t="s">
        <v>5590</v>
      </c>
      <c r="AN708" t="s">
        <v>5590</v>
      </c>
      <c r="AO708" t="s">
        <v>5590</v>
      </c>
      <c r="AP708" t="s">
        <v>5590</v>
      </c>
      <c r="AQ708" t="s">
        <v>5590</v>
      </c>
      <c r="AR708" s="10" t="s">
        <v>5590</v>
      </c>
    </row>
    <row r="709" spans="1:44" ht="16" x14ac:dyDescent="0.2">
      <c r="B709" t="s">
        <v>5591</v>
      </c>
      <c r="U709" s="11">
        <f>SUM(U693:U708)</f>
        <v>0</v>
      </c>
      <c r="V709" s="9">
        <f>SUM(V693:V708)</f>
        <v>0</v>
      </c>
      <c r="X709" s="11">
        <f>SUM(X693:X708)</f>
        <v>0</v>
      </c>
      <c r="Y709" s="12">
        <f>SUM(Y693:Y708)</f>
        <v>-28.559999999999945</v>
      </c>
      <c r="Z709" s="9">
        <f>SUM(Z693:Z708)</f>
        <v>0</v>
      </c>
      <c r="AB709" s="11">
        <f>SUM(AB693:AB708)</f>
        <v>0</v>
      </c>
      <c r="AC709" s="12">
        <f>SUM(AC693:AC708)</f>
        <v>8782.91</v>
      </c>
      <c r="AD709" s="12">
        <f>SUM(AD693:AD708)</f>
        <v>2034.1599999999999</v>
      </c>
      <c r="AE709" s="9">
        <f>SUM(AE693:AE708)</f>
        <v>0</v>
      </c>
      <c r="AG709" s="11">
        <f>SUM(AG693:AG708)</f>
        <v>0</v>
      </c>
      <c r="AH709" s="12">
        <f>SUM(AH693:AH708)</f>
        <v>0</v>
      </c>
      <c r="AI709" s="9">
        <f>SUM(AI693:AI708)</f>
        <v>0</v>
      </c>
      <c r="AK709" s="11">
        <f t="shared" ref="AK709:AR709" si="31">SUM(AK693:AK708)</f>
        <v>0</v>
      </c>
      <c r="AL709" s="12">
        <f t="shared" si="31"/>
        <v>0</v>
      </c>
      <c r="AM709" s="12">
        <f t="shared" si="31"/>
        <v>0</v>
      </c>
      <c r="AN709" s="12">
        <f t="shared" si="31"/>
        <v>0</v>
      </c>
      <c r="AO709" s="12">
        <f t="shared" si="31"/>
        <v>0</v>
      </c>
      <c r="AP709" s="12">
        <f t="shared" si="31"/>
        <v>10817.07</v>
      </c>
      <c r="AQ709" s="12">
        <f t="shared" si="31"/>
        <v>0</v>
      </c>
      <c r="AR709" s="9">
        <f t="shared" si="31"/>
        <v>0</v>
      </c>
    </row>
    <row r="710" spans="1:44" ht="16" x14ac:dyDescent="0.2">
      <c r="B710" s="3" t="s">
        <v>5592</v>
      </c>
      <c r="U710" s="13">
        <f>U709+U691</f>
        <v>0</v>
      </c>
      <c r="V710" s="14">
        <f>V709+V691</f>
        <v>1.0658141036401503E-12</v>
      </c>
      <c r="X710" s="13">
        <f>X709+X691</f>
        <v>0</v>
      </c>
      <c r="Y710" s="15">
        <f>Y709+Y691</f>
        <v>-28.559999999998126</v>
      </c>
      <c r="Z710" s="14">
        <f>Z709+Z691</f>
        <v>0</v>
      </c>
      <c r="AB710" s="8"/>
      <c r="AE710" s="10"/>
      <c r="AG710" s="8"/>
      <c r="AI710" s="10"/>
      <c r="AK710" s="8"/>
      <c r="AR710" s="10"/>
    </row>
    <row r="711" spans="1:44" x14ac:dyDescent="0.2">
      <c r="U711" s="8"/>
      <c r="V711" s="10"/>
      <c r="X711" s="8"/>
      <c r="Z711" s="10"/>
      <c r="AB711" s="8"/>
      <c r="AE711" s="10"/>
      <c r="AG711" s="8"/>
      <c r="AI711" s="10"/>
      <c r="AK711" s="8"/>
      <c r="AR711" s="10"/>
    </row>
    <row r="712" spans="1:44" ht="16" x14ac:dyDescent="0.2">
      <c r="A712" s="2">
        <v>45569.083333333343</v>
      </c>
      <c r="B712" t="s">
        <v>582</v>
      </c>
      <c r="C712" s="7">
        <v>28.56</v>
      </c>
      <c r="D712" t="s">
        <v>48</v>
      </c>
      <c r="E712">
        <v>1705</v>
      </c>
      <c r="F712">
        <v>940</v>
      </c>
      <c r="G712">
        <v>3379</v>
      </c>
      <c r="I712" t="s">
        <v>4464</v>
      </c>
      <c r="J712" t="s">
        <v>4465</v>
      </c>
      <c r="K712" t="s">
        <v>4464</v>
      </c>
      <c r="L712" t="s">
        <v>52</v>
      </c>
      <c r="M712" t="s">
        <v>203</v>
      </c>
      <c r="O712" t="s">
        <v>52</v>
      </c>
      <c r="P712" t="s">
        <v>53</v>
      </c>
      <c r="R712" t="s">
        <v>66</v>
      </c>
      <c r="S712" t="s">
        <v>5620</v>
      </c>
      <c r="U712" s="8" t="s">
        <v>5590</v>
      </c>
      <c r="V712" s="10" t="s">
        <v>5590</v>
      </c>
      <c r="X712" s="8" t="s">
        <v>5590</v>
      </c>
      <c r="Y712" s="7">
        <v>28.56</v>
      </c>
      <c r="Z712" s="10" t="s">
        <v>5590</v>
      </c>
      <c r="AB712" s="8" t="s">
        <v>5590</v>
      </c>
      <c r="AC712" t="s">
        <v>5590</v>
      </c>
      <c r="AD712" t="s">
        <v>5590</v>
      </c>
      <c r="AE712" s="10" t="s">
        <v>5590</v>
      </c>
      <c r="AG712" s="8" t="s">
        <v>5590</v>
      </c>
      <c r="AH712" t="s">
        <v>5590</v>
      </c>
      <c r="AI712" s="10" t="s">
        <v>5590</v>
      </c>
      <c r="AK712" s="8" t="s">
        <v>5590</v>
      </c>
      <c r="AL712" t="s">
        <v>5590</v>
      </c>
      <c r="AM712" t="s">
        <v>5590</v>
      </c>
      <c r="AN712" t="s">
        <v>5590</v>
      </c>
      <c r="AO712" t="s">
        <v>5590</v>
      </c>
      <c r="AP712" t="s">
        <v>5590</v>
      </c>
      <c r="AQ712" t="s">
        <v>5590</v>
      </c>
      <c r="AR712" s="10" t="s">
        <v>5590</v>
      </c>
    </row>
    <row r="713" spans="1:44" ht="16" x14ac:dyDescent="0.2">
      <c r="A713" s="2">
        <v>45593.041666666657</v>
      </c>
      <c r="B713" t="s">
        <v>256</v>
      </c>
      <c r="C713" s="7">
        <v>2778.18</v>
      </c>
      <c r="D713" t="s">
        <v>48</v>
      </c>
      <c r="E713">
        <v>1705</v>
      </c>
      <c r="F713">
        <v>940</v>
      </c>
      <c r="G713">
        <v>3433</v>
      </c>
      <c r="I713" t="s">
        <v>4523</v>
      </c>
      <c r="J713" t="s">
        <v>4524</v>
      </c>
      <c r="K713" t="s">
        <v>4523</v>
      </c>
      <c r="L713" t="s">
        <v>52</v>
      </c>
      <c r="M713" t="s">
        <v>203</v>
      </c>
      <c r="O713" t="s">
        <v>52</v>
      </c>
      <c r="P713" t="s">
        <v>53</v>
      </c>
      <c r="R713" t="s">
        <v>66</v>
      </c>
      <c r="S713" t="s">
        <v>5620</v>
      </c>
      <c r="U713" s="8" t="s">
        <v>5590</v>
      </c>
      <c r="V713" s="10" t="s">
        <v>5590</v>
      </c>
      <c r="X713" s="8" t="s">
        <v>5590</v>
      </c>
      <c r="Y713" s="7">
        <v>2778.18</v>
      </c>
      <c r="Z713" s="10" t="s">
        <v>5590</v>
      </c>
      <c r="AB713" s="8" t="s">
        <v>5590</v>
      </c>
      <c r="AC713" t="s">
        <v>5590</v>
      </c>
      <c r="AD713" t="s">
        <v>5590</v>
      </c>
      <c r="AE713" s="10" t="s">
        <v>5590</v>
      </c>
      <c r="AG713" s="8" t="s">
        <v>5590</v>
      </c>
      <c r="AH713" t="s">
        <v>5590</v>
      </c>
      <c r="AI713" s="10" t="s">
        <v>5590</v>
      </c>
      <c r="AK713" s="8" t="s">
        <v>5590</v>
      </c>
      <c r="AL713" t="s">
        <v>5590</v>
      </c>
      <c r="AM713" t="s">
        <v>5590</v>
      </c>
      <c r="AN713" t="s">
        <v>5590</v>
      </c>
      <c r="AO713" t="s">
        <v>5590</v>
      </c>
      <c r="AP713" t="s">
        <v>5590</v>
      </c>
      <c r="AQ713" t="s">
        <v>5590</v>
      </c>
      <c r="AR713" s="10" t="s">
        <v>5590</v>
      </c>
    </row>
    <row r="714" spans="1:44" ht="16" x14ac:dyDescent="0.2">
      <c r="A714" s="2">
        <v>45594.041666666657</v>
      </c>
      <c r="B714" t="s">
        <v>582</v>
      </c>
      <c r="C714" s="7">
        <v>1071.31</v>
      </c>
      <c r="D714" t="s">
        <v>48</v>
      </c>
      <c r="E714">
        <v>1705</v>
      </c>
      <c r="F714">
        <v>940</v>
      </c>
      <c r="G714">
        <v>3432</v>
      </c>
      <c r="I714" t="s">
        <v>4530</v>
      </c>
      <c r="J714" t="s">
        <v>4531</v>
      </c>
      <c r="K714" t="s">
        <v>4530</v>
      </c>
      <c r="L714" t="s">
        <v>52</v>
      </c>
      <c r="M714" t="s">
        <v>203</v>
      </c>
      <c r="O714" t="s">
        <v>52</v>
      </c>
      <c r="P714" t="s">
        <v>53</v>
      </c>
      <c r="R714" t="s">
        <v>66</v>
      </c>
      <c r="S714" t="s">
        <v>5620</v>
      </c>
      <c r="U714" s="8" t="s">
        <v>5590</v>
      </c>
      <c r="V714" s="10" t="s">
        <v>5590</v>
      </c>
      <c r="X714" s="8" t="s">
        <v>5590</v>
      </c>
      <c r="Y714" s="7">
        <v>1071.31</v>
      </c>
      <c r="Z714" s="10" t="s">
        <v>5590</v>
      </c>
      <c r="AB714" s="8" t="s">
        <v>5590</v>
      </c>
      <c r="AC714" t="s">
        <v>5590</v>
      </c>
      <c r="AD714" t="s">
        <v>5590</v>
      </c>
      <c r="AE714" s="10" t="s">
        <v>5590</v>
      </c>
      <c r="AG714" s="8" t="s">
        <v>5590</v>
      </c>
      <c r="AH714" t="s">
        <v>5590</v>
      </c>
      <c r="AI714" s="10" t="s">
        <v>5590</v>
      </c>
      <c r="AK714" s="8" t="s">
        <v>5590</v>
      </c>
      <c r="AL714" t="s">
        <v>5590</v>
      </c>
      <c r="AM714" t="s">
        <v>5590</v>
      </c>
      <c r="AN714" t="s">
        <v>5590</v>
      </c>
      <c r="AO714" t="s">
        <v>5590</v>
      </c>
      <c r="AP714" t="s">
        <v>5590</v>
      </c>
      <c r="AQ714" t="s">
        <v>5590</v>
      </c>
      <c r="AR714" s="10" t="s">
        <v>5590</v>
      </c>
    </row>
    <row r="715" spans="1:44" ht="16" x14ac:dyDescent="0.2">
      <c r="A715" s="2">
        <v>45594.041666666657</v>
      </c>
      <c r="B715" t="s">
        <v>4525</v>
      </c>
      <c r="C715" s="7">
        <v>6100.73</v>
      </c>
      <c r="D715" t="s">
        <v>48</v>
      </c>
      <c r="E715">
        <v>1712</v>
      </c>
      <c r="F715">
        <v>940</v>
      </c>
      <c r="G715">
        <v>3438</v>
      </c>
      <c r="I715" t="s">
        <v>4527</v>
      </c>
      <c r="J715" t="s">
        <v>4528</v>
      </c>
      <c r="K715" t="s">
        <v>4527</v>
      </c>
      <c r="L715" t="s">
        <v>52</v>
      </c>
      <c r="M715" t="s">
        <v>203</v>
      </c>
      <c r="O715" t="s">
        <v>52</v>
      </c>
      <c r="P715" t="s">
        <v>53</v>
      </c>
      <c r="R715" t="s">
        <v>66</v>
      </c>
      <c r="S715" t="s">
        <v>5620</v>
      </c>
      <c r="U715" s="8" t="s">
        <v>5590</v>
      </c>
      <c r="V715" s="10" t="s">
        <v>5590</v>
      </c>
      <c r="X715" s="8" t="s">
        <v>5590</v>
      </c>
      <c r="Y715" t="s">
        <v>5590</v>
      </c>
      <c r="Z715" s="9">
        <v>6100.73</v>
      </c>
      <c r="AB715" s="8" t="s">
        <v>5590</v>
      </c>
      <c r="AC715" t="s">
        <v>5590</v>
      </c>
      <c r="AD715" t="s">
        <v>5590</v>
      </c>
      <c r="AE715" s="10" t="s">
        <v>5590</v>
      </c>
      <c r="AG715" s="8" t="s">
        <v>5590</v>
      </c>
      <c r="AH715" t="s">
        <v>5590</v>
      </c>
      <c r="AI715" s="10" t="s">
        <v>5590</v>
      </c>
      <c r="AK715" s="8" t="s">
        <v>5590</v>
      </c>
      <c r="AL715" t="s">
        <v>5590</v>
      </c>
      <c r="AM715" t="s">
        <v>5590</v>
      </c>
      <c r="AN715" t="s">
        <v>5590</v>
      </c>
      <c r="AO715" t="s">
        <v>5590</v>
      </c>
      <c r="AP715" t="s">
        <v>5590</v>
      </c>
      <c r="AQ715" t="s">
        <v>5590</v>
      </c>
      <c r="AR715" s="10" t="s">
        <v>5590</v>
      </c>
    </row>
    <row r="716" spans="1:44" ht="16" x14ac:dyDescent="0.2">
      <c r="A716" s="2">
        <v>45596</v>
      </c>
      <c r="B716" t="s">
        <v>205</v>
      </c>
      <c r="C716" s="7">
        <v>816.63</v>
      </c>
      <c r="D716" t="s">
        <v>104</v>
      </c>
      <c r="E716">
        <v>1730</v>
      </c>
      <c r="F716">
        <v>1700</v>
      </c>
      <c r="G716">
        <v>3417</v>
      </c>
      <c r="J716" t="s">
        <v>5588</v>
      </c>
      <c r="L716" t="s">
        <v>52</v>
      </c>
      <c r="M716" t="s">
        <v>203</v>
      </c>
      <c r="O716" t="s">
        <v>52</v>
      </c>
      <c r="P716" t="s">
        <v>203</v>
      </c>
      <c r="R716" t="s">
        <v>66</v>
      </c>
      <c r="S716" t="s">
        <v>5620</v>
      </c>
      <c r="U716" s="8" t="s">
        <v>5590</v>
      </c>
      <c r="V716" s="9">
        <v>816.63</v>
      </c>
      <c r="X716" s="11">
        <v>-816.63</v>
      </c>
      <c r="Y716" t="s">
        <v>5590</v>
      </c>
      <c r="Z716" s="10" t="s">
        <v>5590</v>
      </c>
      <c r="AB716" s="8" t="s">
        <v>5590</v>
      </c>
      <c r="AC716" t="s">
        <v>5590</v>
      </c>
      <c r="AD716" t="s">
        <v>5590</v>
      </c>
      <c r="AE716" s="10" t="s">
        <v>5590</v>
      </c>
      <c r="AG716" s="8" t="s">
        <v>5590</v>
      </c>
      <c r="AH716" t="s">
        <v>5590</v>
      </c>
      <c r="AI716" s="10" t="s">
        <v>5590</v>
      </c>
      <c r="AK716" s="8" t="s">
        <v>5590</v>
      </c>
      <c r="AL716" t="s">
        <v>5590</v>
      </c>
      <c r="AM716" t="s">
        <v>5590</v>
      </c>
      <c r="AN716" t="s">
        <v>5590</v>
      </c>
      <c r="AO716" t="s">
        <v>5590</v>
      </c>
      <c r="AP716" t="s">
        <v>5590</v>
      </c>
      <c r="AQ716" t="s">
        <v>5590</v>
      </c>
      <c r="AR716" s="10" t="s">
        <v>5590</v>
      </c>
    </row>
    <row r="717" spans="1:44" ht="16" x14ac:dyDescent="0.2">
      <c r="A717" s="2">
        <v>45596</v>
      </c>
      <c r="B717" t="s">
        <v>370</v>
      </c>
      <c r="C717" s="7">
        <v>2397.44</v>
      </c>
      <c r="D717" t="s">
        <v>104</v>
      </c>
      <c r="E717">
        <v>1730</v>
      </c>
      <c r="F717">
        <v>1705</v>
      </c>
      <c r="G717">
        <v>3418</v>
      </c>
      <c r="J717" t="s">
        <v>5588</v>
      </c>
      <c r="L717" t="s">
        <v>52</v>
      </c>
      <c r="M717" t="s">
        <v>203</v>
      </c>
      <c r="O717" t="s">
        <v>52</v>
      </c>
      <c r="P717" t="s">
        <v>203</v>
      </c>
      <c r="R717" t="s">
        <v>66</v>
      </c>
      <c r="S717" t="s">
        <v>5620</v>
      </c>
      <c r="U717" s="8" t="s">
        <v>5590</v>
      </c>
      <c r="V717" s="9">
        <v>2397.44</v>
      </c>
      <c r="X717" s="8" t="s">
        <v>5590</v>
      </c>
      <c r="Y717" s="7">
        <v>-2397.44</v>
      </c>
      <c r="Z717" s="10" t="s">
        <v>5590</v>
      </c>
      <c r="AB717" s="8" t="s">
        <v>5590</v>
      </c>
      <c r="AC717" t="s">
        <v>5590</v>
      </c>
      <c r="AD717" t="s">
        <v>5590</v>
      </c>
      <c r="AE717" s="10" t="s">
        <v>5590</v>
      </c>
      <c r="AG717" s="8" t="s">
        <v>5590</v>
      </c>
      <c r="AH717" t="s">
        <v>5590</v>
      </c>
      <c r="AI717" s="10" t="s">
        <v>5590</v>
      </c>
      <c r="AK717" s="8" t="s">
        <v>5590</v>
      </c>
      <c r="AL717" t="s">
        <v>5590</v>
      </c>
      <c r="AM717" t="s">
        <v>5590</v>
      </c>
      <c r="AN717" t="s">
        <v>5590</v>
      </c>
      <c r="AO717" t="s">
        <v>5590</v>
      </c>
      <c r="AP717" t="s">
        <v>5590</v>
      </c>
      <c r="AQ717" t="s">
        <v>5590</v>
      </c>
      <c r="AR717" s="10" t="s">
        <v>5590</v>
      </c>
    </row>
    <row r="718" spans="1:44" ht="16" x14ac:dyDescent="0.2">
      <c r="A718" s="2">
        <v>45596</v>
      </c>
      <c r="B718" t="s">
        <v>202</v>
      </c>
      <c r="C718" s="7">
        <v>3772.34</v>
      </c>
      <c r="D718" t="s">
        <v>104</v>
      </c>
      <c r="E718">
        <v>1730</v>
      </c>
      <c r="F718">
        <v>1712</v>
      </c>
      <c r="G718">
        <v>3419</v>
      </c>
      <c r="J718" t="s">
        <v>5588</v>
      </c>
      <c r="L718" t="s">
        <v>52</v>
      </c>
      <c r="M718" t="s">
        <v>203</v>
      </c>
      <c r="O718" t="s">
        <v>52</v>
      </c>
      <c r="P718" t="s">
        <v>203</v>
      </c>
      <c r="R718" t="s">
        <v>66</v>
      </c>
      <c r="S718" t="s">
        <v>5620</v>
      </c>
      <c r="U718" s="8" t="s">
        <v>5590</v>
      </c>
      <c r="V718" s="9">
        <v>3772.34</v>
      </c>
      <c r="X718" s="8" t="s">
        <v>5590</v>
      </c>
      <c r="Y718" t="s">
        <v>5590</v>
      </c>
      <c r="Z718" s="9">
        <v>-3772.34</v>
      </c>
      <c r="AB718" s="8" t="s">
        <v>5590</v>
      </c>
      <c r="AC718" t="s">
        <v>5590</v>
      </c>
      <c r="AD718" t="s">
        <v>5590</v>
      </c>
      <c r="AE718" s="10" t="s">
        <v>5590</v>
      </c>
      <c r="AG718" s="8" t="s">
        <v>5590</v>
      </c>
      <c r="AH718" t="s">
        <v>5590</v>
      </c>
      <c r="AI718" s="10" t="s">
        <v>5590</v>
      </c>
      <c r="AK718" s="8" t="s">
        <v>5590</v>
      </c>
      <c r="AL718" t="s">
        <v>5590</v>
      </c>
      <c r="AM718" t="s">
        <v>5590</v>
      </c>
      <c r="AN718" t="s">
        <v>5590</v>
      </c>
      <c r="AO718" t="s">
        <v>5590</v>
      </c>
      <c r="AP718" t="s">
        <v>5590</v>
      </c>
      <c r="AQ718" t="s">
        <v>5590</v>
      </c>
      <c r="AR718" s="10" t="s">
        <v>5590</v>
      </c>
    </row>
    <row r="719" spans="1:44" ht="16" x14ac:dyDescent="0.2">
      <c r="A719" s="2">
        <v>45596</v>
      </c>
      <c r="B719" t="s">
        <v>202</v>
      </c>
      <c r="C719" s="7">
        <v>2328.39</v>
      </c>
      <c r="D719" t="s">
        <v>104</v>
      </c>
      <c r="E719">
        <v>1730</v>
      </c>
      <c r="F719">
        <v>1712</v>
      </c>
      <c r="G719">
        <v>3488</v>
      </c>
      <c r="J719" t="s">
        <v>5588</v>
      </c>
      <c r="L719" t="s">
        <v>52</v>
      </c>
      <c r="M719" t="s">
        <v>203</v>
      </c>
      <c r="O719" t="s">
        <v>52</v>
      </c>
      <c r="P719" t="s">
        <v>203</v>
      </c>
      <c r="R719" t="s">
        <v>66</v>
      </c>
      <c r="S719" t="s">
        <v>5620</v>
      </c>
      <c r="U719" s="8" t="s">
        <v>5590</v>
      </c>
      <c r="V719" s="9">
        <v>2328.39</v>
      </c>
      <c r="X719" s="8" t="s">
        <v>5590</v>
      </c>
      <c r="Y719" t="s">
        <v>5590</v>
      </c>
      <c r="Z719" s="9">
        <v>-2328.39</v>
      </c>
      <c r="AB719" s="8" t="s">
        <v>5590</v>
      </c>
      <c r="AC719" t="s">
        <v>5590</v>
      </c>
      <c r="AD719" t="s">
        <v>5590</v>
      </c>
      <c r="AE719" s="10" t="s">
        <v>5590</v>
      </c>
      <c r="AG719" s="8" t="s">
        <v>5590</v>
      </c>
      <c r="AH719" t="s">
        <v>5590</v>
      </c>
      <c r="AI719" s="10" t="s">
        <v>5590</v>
      </c>
      <c r="AK719" s="8" t="s">
        <v>5590</v>
      </c>
      <c r="AL719" t="s">
        <v>5590</v>
      </c>
      <c r="AM719" t="s">
        <v>5590</v>
      </c>
      <c r="AN719" t="s">
        <v>5590</v>
      </c>
      <c r="AO719" t="s">
        <v>5590</v>
      </c>
      <c r="AP719" t="s">
        <v>5590</v>
      </c>
      <c r="AQ719" t="s">
        <v>5590</v>
      </c>
      <c r="AR719" s="10" t="s">
        <v>5590</v>
      </c>
    </row>
    <row r="720" spans="1:44" ht="16" x14ac:dyDescent="0.2">
      <c r="A720" s="2">
        <v>45596</v>
      </c>
      <c r="B720" t="s">
        <v>205</v>
      </c>
      <c r="C720" s="7">
        <v>1437.77</v>
      </c>
      <c r="D720" t="s">
        <v>104</v>
      </c>
      <c r="E720">
        <v>1730</v>
      </c>
      <c r="F720">
        <v>1705</v>
      </c>
      <c r="G720">
        <v>3489</v>
      </c>
      <c r="J720" t="s">
        <v>5588</v>
      </c>
      <c r="L720" t="s">
        <v>52</v>
      </c>
      <c r="M720" t="s">
        <v>203</v>
      </c>
      <c r="O720" t="s">
        <v>52</v>
      </c>
      <c r="P720" t="s">
        <v>203</v>
      </c>
      <c r="R720" t="s">
        <v>66</v>
      </c>
      <c r="S720" t="s">
        <v>5620</v>
      </c>
      <c r="U720" s="8" t="s">
        <v>5590</v>
      </c>
      <c r="V720" s="9">
        <v>1437.77</v>
      </c>
      <c r="X720" s="8" t="s">
        <v>5590</v>
      </c>
      <c r="Y720" s="7">
        <v>-1437.77</v>
      </c>
      <c r="Z720" s="10" t="s">
        <v>5590</v>
      </c>
      <c r="AB720" s="8" t="s">
        <v>5590</v>
      </c>
      <c r="AC720" t="s">
        <v>5590</v>
      </c>
      <c r="AD720" t="s">
        <v>5590</v>
      </c>
      <c r="AE720" s="10" t="s">
        <v>5590</v>
      </c>
      <c r="AG720" s="8" t="s">
        <v>5590</v>
      </c>
      <c r="AH720" t="s">
        <v>5590</v>
      </c>
      <c r="AI720" s="10" t="s">
        <v>5590</v>
      </c>
      <c r="AK720" s="8" t="s">
        <v>5590</v>
      </c>
      <c r="AL720" t="s">
        <v>5590</v>
      </c>
      <c r="AM720" t="s">
        <v>5590</v>
      </c>
      <c r="AN720" t="s">
        <v>5590</v>
      </c>
      <c r="AO720" t="s">
        <v>5590</v>
      </c>
      <c r="AP720" t="s">
        <v>5590</v>
      </c>
      <c r="AQ720" t="s">
        <v>5590</v>
      </c>
      <c r="AR720" s="10" t="s">
        <v>5590</v>
      </c>
    </row>
    <row r="721" spans="1:44" ht="16" x14ac:dyDescent="0.2">
      <c r="A721" s="2">
        <v>45596</v>
      </c>
      <c r="B721" t="s">
        <v>205</v>
      </c>
      <c r="C721" s="7">
        <v>420.36</v>
      </c>
      <c r="D721" t="s">
        <v>104</v>
      </c>
      <c r="E721">
        <v>1730</v>
      </c>
      <c r="F721">
        <v>1700</v>
      </c>
      <c r="G721">
        <v>3490</v>
      </c>
      <c r="J721" t="s">
        <v>5588</v>
      </c>
      <c r="L721" t="s">
        <v>52</v>
      </c>
      <c r="M721" t="s">
        <v>203</v>
      </c>
      <c r="O721" t="s">
        <v>52</v>
      </c>
      <c r="P721" t="s">
        <v>203</v>
      </c>
      <c r="R721" t="s">
        <v>66</v>
      </c>
      <c r="S721" t="s">
        <v>5620</v>
      </c>
      <c r="U721" s="8" t="s">
        <v>5590</v>
      </c>
      <c r="V721" s="9">
        <v>420.36</v>
      </c>
      <c r="X721" s="11">
        <v>-420.36</v>
      </c>
      <c r="Y721" t="s">
        <v>5590</v>
      </c>
      <c r="Z721" s="10" t="s">
        <v>5590</v>
      </c>
      <c r="AB721" s="8" t="s">
        <v>5590</v>
      </c>
      <c r="AC721" t="s">
        <v>5590</v>
      </c>
      <c r="AD721" t="s">
        <v>5590</v>
      </c>
      <c r="AE721" s="10" t="s">
        <v>5590</v>
      </c>
      <c r="AG721" s="8" t="s">
        <v>5590</v>
      </c>
      <c r="AH721" t="s">
        <v>5590</v>
      </c>
      <c r="AI721" s="10" t="s">
        <v>5590</v>
      </c>
      <c r="AK721" s="8" t="s">
        <v>5590</v>
      </c>
      <c r="AL721" t="s">
        <v>5590</v>
      </c>
      <c r="AM721" t="s">
        <v>5590</v>
      </c>
      <c r="AN721" t="s">
        <v>5590</v>
      </c>
      <c r="AO721" t="s">
        <v>5590</v>
      </c>
      <c r="AP721" t="s">
        <v>5590</v>
      </c>
      <c r="AQ721" t="s">
        <v>5590</v>
      </c>
      <c r="AR721" s="10" t="s">
        <v>5590</v>
      </c>
    </row>
    <row r="722" spans="1:44" ht="16" x14ac:dyDescent="0.2">
      <c r="A722" s="2">
        <v>45596</v>
      </c>
      <c r="B722" t="s">
        <v>206</v>
      </c>
      <c r="C722" s="7">
        <v>3220.01</v>
      </c>
      <c r="D722" t="s">
        <v>104</v>
      </c>
      <c r="E722">
        <v>2551</v>
      </c>
      <c r="F722">
        <v>1730</v>
      </c>
      <c r="G722">
        <v>3420</v>
      </c>
      <c r="H722" t="s">
        <v>1934</v>
      </c>
      <c r="J722" t="s">
        <v>5588</v>
      </c>
      <c r="L722" t="s">
        <v>49</v>
      </c>
      <c r="M722" t="s">
        <v>50</v>
      </c>
      <c r="N722" t="s">
        <v>51</v>
      </c>
      <c r="O722" t="s">
        <v>52</v>
      </c>
      <c r="P722" t="s">
        <v>203</v>
      </c>
      <c r="R722" t="s">
        <v>66</v>
      </c>
      <c r="S722" t="s">
        <v>5620</v>
      </c>
      <c r="U722" s="8" t="s">
        <v>5590</v>
      </c>
      <c r="V722" s="9">
        <v>-3220.01</v>
      </c>
      <c r="X722" s="8" t="s">
        <v>5590</v>
      </c>
      <c r="Y722" t="s">
        <v>5590</v>
      </c>
      <c r="Z722" s="10" t="s">
        <v>5590</v>
      </c>
      <c r="AB722" s="8" t="s">
        <v>5590</v>
      </c>
      <c r="AC722" s="7">
        <v>3220.01</v>
      </c>
      <c r="AD722" t="s">
        <v>5590</v>
      </c>
      <c r="AE722" s="10" t="s">
        <v>5590</v>
      </c>
      <c r="AG722" s="8" t="s">
        <v>5590</v>
      </c>
      <c r="AH722" t="s">
        <v>5590</v>
      </c>
      <c r="AI722" s="10" t="s">
        <v>5590</v>
      </c>
      <c r="AK722" s="8" t="s">
        <v>5590</v>
      </c>
      <c r="AL722" t="s">
        <v>5590</v>
      </c>
      <c r="AM722" t="s">
        <v>5590</v>
      </c>
      <c r="AN722" t="s">
        <v>5590</v>
      </c>
      <c r="AO722" t="s">
        <v>5590</v>
      </c>
      <c r="AP722" s="7">
        <v>3220.01</v>
      </c>
      <c r="AQ722" t="s">
        <v>5590</v>
      </c>
      <c r="AR722" s="10" t="s">
        <v>5590</v>
      </c>
    </row>
    <row r="723" spans="1:44" ht="16" x14ac:dyDescent="0.2">
      <c r="A723" s="2">
        <v>45596</v>
      </c>
      <c r="B723" t="s">
        <v>206</v>
      </c>
      <c r="C723" s="7">
        <v>2492.81</v>
      </c>
      <c r="D723" t="s">
        <v>104</v>
      </c>
      <c r="E723">
        <v>2551</v>
      </c>
      <c r="F723">
        <v>1730</v>
      </c>
      <c r="G723">
        <v>3421</v>
      </c>
      <c r="H723" t="s">
        <v>1935</v>
      </c>
      <c r="J723" t="s">
        <v>5588</v>
      </c>
      <c r="L723" t="s">
        <v>49</v>
      </c>
      <c r="M723" t="s">
        <v>50</v>
      </c>
      <c r="N723" t="s">
        <v>51</v>
      </c>
      <c r="O723" t="s">
        <v>52</v>
      </c>
      <c r="P723" t="s">
        <v>203</v>
      </c>
      <c r="R723" t="s">
        <v>66</v>
      </c>
      <c r="S723" t="s">
        <v>5620</v>
      </c>
      <c r="U723" s="8" t="s">
        <v>5590</v>
      </c>
      <c r="V723" s="9">
        <v>-2492.81</v>
      </c>
      <c r="X723" s="8" t="s">
        <v>5590</v>
      </c>
      <c r="Y723" t="s">
        <v>5590</v>
      </c>
      <c r="Z723" s="10" t="s">
        <v>5590</v>
      </c>
      <c r="AB723" s="8" t="s">
        <v>5590</v>
      </c>
      <c r="AC723" s="7">
        <v>2492.81</v>
      </c>
      <c r="AD723" t="s">
        <v>5590</v>
      </c>
      <c r="AE723" s="10" t="s">
        <v>5590</v>
      </c>
      <c r="AG723" s="8" t="s">
        <v>5590</v>
      </c>
      <c r="AH723" t="s">
        <v>5590</v>
      </c>
      <c r="AI723" s="10" t="s">
        <v>5590</v>
      </c>
      <c r="AK723" s="8" t="s">
        <v>5590</v>
      </c>
      <c r="AL723" t="s">
        <v>5590</v>
      </c>
      <c r="AM723" t="s">
        <v>5590</v>
      </c>
      <c r="AN723" t="s">
        <v>5590</v>
      </c>
      <c r="AO723" t="s">
        <v>5590</v>
      </c>
      <c r="AP723" s="7">
        <v>2492.81</v>
      </c>
      <c r="AQ723" t="s">
        <v>5590</v>
      </c>
      <c r="AR723" s="10" t="s">
        <v>5590</v>
      </c>
    </row>
    <row r="724" spans="1:44" ht="16" x14ac:dyDescent="0.2">
      <c r="A724" s="2">
        <v>45596</v>
      </c>
      <c r="B724" t="s">
        <v>2635</v>
      </c>
      <c r="C724" s="7">
        <v>143</v>
      </c>
      <c r="D724" t="s">
        <v>104</v>
      </c>
      <c r="E724">
        <v>2551</v>
      </c>
      <c r="F724">
        <v>1730</v>
      </c>
      <c r="G724">
        <v>3613</v>
      </c>
      <c r="J724" t="s">
        <v>5588</v>
      </c>
      <c r="L724" t="s">
        <v>49</v>
      </c>
      <c r="M724" t="s">
        <v>50</v>
      </c>
      <c r="N724" t="s">
        <v>51</v>
      </c>
      <c r="O724" t="s">
        <v>52</v>
      </c>
      <c r="P724" t="s">
        <v>203</v>
      </c>
      <c r="R724" t="s">
        <v>66</v>
      </c>
      <c r="S724" t="s">
        <v>5620</v>
      </c>
      <c r="U724" s="8" t="s">
        <v>5590</v>
      </c>
      <c r="V724" s="9">
        <v>-143</v>
      </c>
      <c r="X724" s="8" t="s">
        <v>5590</v>
      </c>
      <c r="Y724" t="s">
        <v>5590</v>
      </c>
      <c r="Z724" s="10" t="s">
        <v>5590</v>
      </c>
      <c r="AB724" s="8" t="s">
        <v>5590</v>
      </c>
      <c r="AC724" s="7">
        <v>143</v>
      </c>
      <c r="AD724" t="s">
        <v>5590</v>
      </c>
      <c r="AE724" s="10" t="s">
        <v>5590</v>
      </c>
      <c r="AG724" s="8" t="s">
        <v>5590</v>
      </c>
      <c r="AH724" t="s">
        <v>5590</v>
      </c>
      <c r="AI724" s="10" t="s">
        <v>5590</v>
      </c>
      <c r="AK724" s="8" t="s">
        <v>5590</v>
      </c>
      <c r="AL724" t="s">
        <v>5590</v>
      </c>
      <c r="AM724" t="s">
        <v>5590</v>
      </c>
      <c r="AN724" t="s">
        <v>5590</v>
      </c>
      <c r="AO724" t="s">
        <v>5590</v>
      </c>
      <c r="AP724" t="s">
        <v>5590</v>
      </c>
      <c r="AQ724" t="s">
        <v>5590</v>
      </c>
      <c r="AR724" s="10" t="s">
        <v>5590</v>
      </c>
    </row>
    <row r="725" spans="1:44" ht="16" x14ac:dyDescent="0.2">
      <c r="A725" s="2">
        <v>45596</v>
      </c>
      <c r="B725" t="s">
        <v>206</v>
      </c>
      <c r="C725" s="7">
        <v>3290.09</v>
      </c>
      <c r="D725" t="s">
        <v>104</v>
      </c>
      <c r="E725">
        <v>2551</v>
      </c>
      <c r="F725">
        <v>1730</v>
      </c>
      <c r="G725">
        <v>3655</v>
      </c>
      <c r="H725" t="s">
        <v>1936</v>
      </c>
      <c r="J725" t="s">
        <v>5588</v>
      </c>
      <c r="L725" t="s">
        <v>49</v>
      </c>
      <c r="M725" t="s">
        <v>50</v>
      </c>
      <c r="N725" t="s">
        <v>51</v>
      </c>
      <c r="O725" t="s">
        <v>52</v>
      </c>
      <c r="P725" t="s">
        <v>203</v>
      </c>
      <c r="R725" t="s">
        <v>66</v>
      </c>
      <c r="S725" t="s">
        <v>5620</v>
      </c>
      <c r="U725" s="8" t="s">
        <v>5590</v>
      </c>
      <c r="V725" s="9">
        <v>-3290.09</v>
      </c>
      <c r="X725" s="8" t="s">
        <v>5590</v>
      </c>
      <c r="Y725" t="s">
        <v>5590</v>
      </c>
      <c r="Z725" s="10" t="s">
        <v>5590</v>
      </c>
      <c r="AB725" s="8" t="s">
        <v>5590</v>
      </c>
      <c r="AC725" s="7">
        <v>3290.09</v>
      </c>
      <c r="AD725" t="s">
        <v>5590</v>
      </c>
      <c r="AE725" s="10" t="s">
        <v>5590</v>
      </c>
      <c r="AG725" s="8" t="s">
        <v>5590</v>
      </c>
      <c r="AH725" t="s">
        <v>5590</v>
      </c>
      <c r="AI725" s="10" t="s">
        <v>5590</v>
      </c>
      <c r="AK725" s="8" t="s">
        <v>5590</v>
      </c>
      <c r="AL725" t="s">
        <v>5590</v>
      </c>
      <c r="AM725" t="s">
        <v>5590</v>
      </c>
      <c r="AN725" t="s">
        <v>5590</v>
      </c>
      <c r="AO725" t="s">
        <v>5590</v>
      </c>
      <c r="AP725" s="7">
        <v>3290.09</v>
      </c>
      <c r="AQ725" t="s">
        <v>5590</v>
      </c>
      <c r="AR725" s="10" t="s">
        <v>5590</v>
      </c>
    </row>
    <row r="726" spans="1:44" ht="16" x14ac:dyDescent="0.2">
      <c r="A726" s="2">
        <v>45596</v>
      </c>
      <c r="B726" t="s">
        <v>204</v>
      </c>
      <c r="C726" s="7">
        <v>753.43</v>
      </c>
      <c r="D726" t="s">
        <v>104</v>
      </c>
      <c r="E726">
        <v>2555</v>
      </c>
      <c r="F726">
        <v>1730</v>
      </c>
      <c r="G726">
        <v>3656</v>
      </c>
      <c r="H726" t="s">
        <v>1936</v>
      </c>
      <c r="J726" t="s">
        <v>5588</v>
      </c>
      <c r="L726" t="s">
        <v>49</v>
      </c>
      <c r="M726" t="s">
        <v>50</v>
      </c>
      <c r="N726" t="s">
        <v>51</v>
      </c>
      <c r="O726" t="s">
        <v>52</v>
      </c>
      <c r="P726" t="s">
        <v>203</v>
      </c>
      <c r="R726" t="s">
        <v>66</v>
      </c>
      <c r="S726" t="s">
        <v>5620</v>
      </c>
      <c r="U726" s="8" t="s">
        <v>5590</v>
      </c>
      <c r="V726" s="9">
        <v>-753.43</v>
      </c>
      <c r="X726" s="8" t="s">
        <v>5590</v>
      </c>
      <c r="Y726" t="s">
        <v>5590</v>
      </c>
      <c r="Z726" s="10" t="s">
        <v>5590</v>
      </c>
      <c r="AB726" s="8" t="s">
        <v>5590</v>
      </c>
      <c r="AC726" t="s">
        <v>5590</v>
      </c>
      <c r="AD726" s="7">
        <v>753.43</v>
      </c>
      <c r="AE726" s="10" t="s">
        <v>5590</v>
      </c>
      <c r="AG726" s="8" t="s">
        <v>5590</v>
      </c>
      <c r="AH726" t="s">
        <v>5590</v>
      </c>
      <c r="AI726" s="10" t="s">
        <v>5590</v>
      </c>
      <c r="AK726" s="8" t="s">
        <v>5590</v>
      </c>
      <c r="AL726" t="s">
        <v>5590</v>
      </c>
      <c r="AM726" t="s">
        <v>5590</v>
      </c>
      <c r="AN726" t="s">
        <v>5590</v>
      </c>
      <c r="AO726" t="s">
        <v>5590</v>
      </c>
      <c r="AP726" s="7">
        <v>753.43</v>
      </c>
      <c r="AQ726" t="s">
        <v>5590</v>
      </c>
      <c r="AR726" s="10" t="s">
        <v>5590</v>
      </c>
    </row>
    <row r="727" spans="1:44" ht="16" x14ac:dyDescent="0.2">
      <c r="A727" s="2">
        <v>45596</v>
      </c>
      <c r="B727" t="s">
        <v>204</v>
      </c>
      <c r="C727" s="7">
        <v>561.4</v>
      </c>
      <c r="D727" t="s">
        <v>104</v>
      </c>
      <c r="E727">
        <v>2555</v>
      </c>
      <c r="F727">
        <v>1730</v>
      </c>
      <c r="G727">
        <v>3657</v>
      </c>
      <c r="H727" t="s">
        <v>1935</v>
      </c>
      <c r="J727" t="s">
        <v>5588</v>
      </c>
      <c r="L727" t="s">
        <v>49</v>
      </c>
      <c r="M727" t="s">
        <v>50</v>
      </c>
      <c r="N727" t="s">
        <v>51</v>
      </c>
      <c r="O727" t="s">
        <v>52</v>
      </c>
      <c r="P727" t="s">
        <v>203</v>
      </c>
      <c r="R727" t="s">
        <v>66</v>
      </c>
      <c r="S727" t="s">
        <v>5620</v>
      </c>
      <c r="U727" s="8" t="s">
        <v>5590</v>
      </c>
      <c r="V727" s="9">
        <v>-561.4</v>
      </c>
      <c r="X727" s="8" t="s">
        <v>5590</v>
      </c>
      <c r="Y727" t="s">
        <v>5590</v>
      </c>
      <c r="Z727" s="10" t="s">
        <v>5590</v>
      </c>
      <c r="AB727" s="8" t="s">
        <v>5590</v>
      </c>
      <c r="AC727" t="s">
        <v>5590</v>
      </c>
      <c r="AD727" s="7">
        <v>561.4</v>
      </c>
      <c r="AE727" s="10" t="s">
        <v>5590</v>
      </c>
      <c r="AG727" s="8" t="s">
        <v>5590</v>
      </c>
      <c r="AH727" t="s">
        <v>5590</v>
      </c>
      <c r="AI727" s="10" t="s">
        <v>5590</v>
      </c>
      <c r="AK727" s="8" t="s">
        <v>5590</v>
      </c>
      <c r="AL727" t="s">
        <v>5590</v>
      </c>
      <c r="AM727" t="s">
        <v>5590</v>
      </c>
      <c r="AN727" t="s">
        <v>5590</v>
      </c>
      <c r="AO727" t="s">
        <v>5590</v>
      </c>
      <c r="AP727" s="7">
        <v>561.4</v>
      </c>
      <c r="AQ727" t="s">
        <v>5590</v>
      </c>
      <c r="AR727" s="10" t="s">
        <v>5590</v>
      </c>
    </row>
    <row r="728" spans="1:44" ht="16" x14ac:dyDescent="0.2">
      <c r="A728" s="2">
        <v>45596</v>
      </c>
      <c r="B728" t="s">
        <v>204</v>
      </c>
      <c r="C728" s="7">
        <v>712.19</v>
      </c>
      <c r="D728" t="s">
        <v>104</v>
      </c>
      <c r="E728">
        <v>2555</v>
      </c>
      <c r="F728">
        <v>1730</v>
      </c>
      <c r="G728">
        <v>3658</v>
      </c>
      <c r="H728" t="s">
        <v>1934</v>
      </c>
      <c r="J728" t="s">
        <v>5588</v>
      </c>
      <c r="L728" t="s">
        <v>49</v>
      </c>
      <c r="M728" t="s">
        <v>50</v>
      </c>
      <c r="N728" t="s">
        <v>51</v>
      </c>
      <c r="O728" t="s">
        <v>52</v>
      </c>
      <c r="P728" t="s">
        <v>203</v>
      </c>
      <c r="R728" t="s">
        <v>66</v>
      </c>
      <c r="S728" t="s">
        <v>5620</v>
      </c>
      <c r="U728" s="8" t="s">
        <v>5590</v>
      </c>
      <c r="V728" s="9">
        <v>-712.19</v>
      </c>
      <c r="X728" s="8" t="s">
        <v>5590</v>
      </c>
      <c r="Y728" t="s">
        <v>5590</v>
      </c>
      <c r="Z728" s="10" t="s">
        <v>5590</v>
      </c>
      <c r="AB728" s="8" t="s">
        <v>5590</v>
      </c>
      <c r="AC728" t="s">
        <v>5590</v>
      </c>
      <c r="AD728" s="7">
        <v>712.19</v>
      </c>
      <c r="AE728" s="10" t="s">
        <v>5590</v>
      </c>
      <c r="AG728" s="8" t="s">
        <v>5590</v>
      </c>
      <c r="AH728" t="s">
        <v>5590</v>
      </c>
      <c r="AI728" s="10" t="s">
        <v>5590</v>
      </c>
      <c r="AK728" s="8" t="s">
        <v>5590</v>
      </c>
      <c r="AL728" t="s">
        <v>5590</v>
      </c>
      <c r="AM728" t="s">
        <v>5590</v>
      </c>
      <c r="AN728" t="s">
        <v>5590</v>
      </c>
      <c r="AO728" t="s">
        <v>5590</v>
      </c>
      <c r="AP728" s="7">
        <v>712.19</v>
      </c>
      <c r="AQ728" t="s">
        <v>5590</v>
      </c>
      <c r="AR728" s="10" t="s">
        <v>5590</v>
      </c>
    </row>
    <row r="729" spans="1:44" ht="16" x14ac:dyDescent="0.2">
      <c r="A729" s="2">
        <v>45610.041666666657</v>
      </c>
      <c r="B729" t="s">
        <v>215</v>
      </c>
      <c r="C729" s="7">
        <v>1236.99</v>
      </c>
      <c r="D729" t="s">
        <v>48</v>
      </c>
      <c r="E729">
        <v>1700</v>
      </c>
      <c r="F729">
        <v>940</v>
      </c>
      <c r="G729">
        <v>3491</v>
      </c>
      <c r="I729" t="s">
        <v>4569</v>
      </c>
      <c r="J729" t="s">
        <v>4570</v>
      </c>
      <c r="K729" t="s">
        <v>4569</v>
      </c>
      <c r="L729" t="s">
        <v>52</v>
      </c>
      <c r="M729" t="s">
        <v>203</v>
      </c>
      <c r="O729" t="s">
        <v>52</v>
      </c>
      <c r="P729" t="s">
        <v>53</v>
      </c>
      <c r="R729" t="s">
        <v>66</v>
      </c>
      <c r="S729" t="s">
        <v>5620</v>
      </c>
      <c r="U729" s="8" t="s">
        <v>5590</v>
      </c>
      <c r="V729" s="10" t="s">
        <v>5590</v>
      </c>
      <c r="X729" s="11">
        <v>1236.99</v>
      </c>
      <c r="Y729" t="s">
        <v>5590</v>
      </c>
      <c r="Z729" s="10" t="s">
        <v>5590</v>
      </c>
      <c r="AB729" s="8" t="s">
        <v>5590</v>
      </c>
      <c r="AC729" t="s">
        <v>5590</v>
      </c>
      <c r="AD729" t="s">
        <v>5590</v>
      </c>
      <c r="AE729" s="10" t="s">
        <v>5590</v>
      </c>
      <c r="AG729" s="8" t="s">
        <v>5590</v>
      </c>
      <c r="AH729" t="s">
        <v>5590</v>
      </c>
      <c r="AI729" s="10" t="s">
        <v>5590</v>
      </c>
      <c r="AK729" s="8" t="s">
        <v>5590</v>
      </c>
      <c r="AL729" t="s">
        <v>5590</v>
      </c>
      <c r="AM729" t="s">
        <v>5590</v>
      </c>
      <c r="AN729" t="s">
        <v>5590</v>
      </c>
      <c r="AO729" t="s">
        <v>5590</v>
      </c>
      <c r="AP729" t="s">
        <v>5590</v>
      </c>
      <c r="AQ729" t="s">
        <v>5590</v>
      </c>
      <c r="AR729" s="10" t="s">
        <v>5590</v>
      </c>
    </row>
    <row r="730" spans="1:44" ht="16" x14ac:dyDescent="0.2">
      <c r="B730" t="s">
        <v>5591</v>
      </c>
      <c r="U730" s="11">
        <f>SUM(U712:U729)</f>
        <v>0</v>
      </c>
      <c r="V730" s="9">
        <f>SUM(V712:V729)</f>
        <v>0</v>
      </c>
      <c r="X730" s="11">
        <f>SUM(X712:X729)</f>
        <v>0</v>
      </c>
      <c r="Y730" s="12">
        <f>SUM(Y712:Y729)</f>
        <v>42.839999999999691</v>
      </c>
      <c r="Z730" s="9">
        <f>SUM(Z712:Z729)</f>
        <v>0</v>
      </c>
      <c r="AB730" s="11">
        <f>SUM(AB712:AB729)</f>
        <v>0</v>
      </c>
      <c r="AC730" s="12">
        <f>SUM(AC712:AC729)</f>
        <v>9145.91</v>
      </c>
      <c r="AD730" s="12">
        <f>SUM(AD712:AD729)</f>
        <v>2027.02</v>
      </c>
      <c r="AE730" s="9">
        <f>SUM(AE712:AE729)</f>
        <v>0</v>
      </c>
      <c r="AG730" s="11">
        <f>SUM(AG712:AG729)</f>
        <v>0</v>
      </c>
      <c r="AH730" s="12">
        <f>SUM(AH712:AH729)</f>
        <v>0</v>
      </c>
      <c r="AI730" s="9">
        <f>SUM(AI712:AI729)</f>
        <v>0</v>
      </c>
      <c r="AK730" s="11">
        <f t="shared" ref="AK730:AR730" si="32">SUM(AK712:AK729)</f>
        <v>0</v>
      </c>
      <c r="AL730" s="12">
        <f t="shared" si="32"/>
        <v>0</v>
      </c>
      <c r="AM730" s="12">
        <f t="shared" si="32"/>
        <v>0</v>
      </c>
      <c r="AN730" s="12">
        <f t="shared" si="32"/>
        <v>0</v>
      </c>
      <c r="AO730" s="12">
        <f t="shared" si="32"/>
        <v>0</v>
      </c>
      <c r="AP730" s="12">
        <f t="shared" si="32"/>
        <v>11029.93</v>
      </c>
      <c r="AQ730" s="12">
        <f t="shared" si="32"/>
        <v>0</v>
      </c>
      <c r="AR730" s="9">
        <f t="shared" si="32"/>
        <v>0</v>
      </c>
    </row>
    <row r="731" spans="1:44" ht="16" x14ac:dyDescent="0.2">
      <c r="B731" s="3" t="s">
        <v>5592</v>
      </c>
      <c r="U731" s="13">
        <f>U730+U710</f>
        <v>0</v>
      </c>
      <c r="V731" s="14">
        <f>V730+V710</f>
        <v>1.0658141036401503E-12</v>
      </c>
      <c r="X731" s="13">
        <f>X730+X710</f>
        <v>0</v>
      </c>
      <c r="Y731" s="15">
        <f>Y730+Y710</f>
        <v>14.280000000001564</v>
      </c>
      <c r="Z731" s="14">
        <f>Z730+Z710</f>
        <v>0</v>
      </c>
      <c r="AB731" s="8"/>
      <c r="AE731" s="10"/>
      <c r="AG731" s="8"/>
      <c r="AI731" s="10"/>
      <c r="AK731" s="8"/>
      <c r="AR731" s="10"/>
    </row>
    <row r="732" spans="1:44" x14ac:dyDescent="0.2">
      <c r="U732" s="8"/>
      <c r="V732" s="10"/>
      <c r="X732" s="8"/>
      <c r="Z732" s="10"/>
      <c r="AB732" s="8"/>
      <c r="AE732" s="10"/>
      <c r="AG732" s="8"/>
      <c r="AI732" s="10"/>
      <c r="AK732" s="8"/>
      <c r="AR732" s="10"/>
    </row>
    <row r="733" spans="1:44" ht="16" x14ac:dyDescent="0.2">
      <c r="A733" s="2">
        <v>45623.041666666657</v>
      </c>
      <c r="B733" t="s">
        <v>582</v>
      </c>
      <c r="C733" s="7">
        <v>1071.31</v>
      </c>
      <c r="D733" t="s">
        <v>48</v>
      </c>
      <c r="E733">
        <v>1705</v>
      </c>
      <c r="F733">
        <v>940</v>
      </c>
      <c r="G733">
        <v>3511</v>
      </c>
      <c r="I733" t="s">
        <v>4627</v>
      </c>
      <c r="J733" t="s">
        <v>4628</v>
      </c>
      <c r="K733" t="s">
        <v>4627</v>
      </c>
      <c r="L733" t="s">
        <v>52</v>
      </c>
      <c r="M733" t="s">
        <v>203</v>
      </c>
      <c r="O733" t="s">
        <v>52</v>
      </c>
      <c r="P733" t="s">
        <v>53</v>
      </c>
      <c r="R733" t="s">
        <v>66</v>
      </c>
      <c r="S733" t="s">
        <v>5621</v>
      </c>
      <c r="U733" s="8" t="s">
        <v>5590</v>
      </c>
      <c r="V733" s="10" t="s">
        <v>5590</v>
      </c>
      <c r="X733" s="8" t="s">
        <v>5590</v>
      </c>
      <c r="Y733" s="7">
        <v>1071.31</v>
      </c>
      <c r="Z733" s="10" t="s">
        <v>5590</v>
      </c>
      <c r="AB733" s="8" t="s">
        <v>5590</v>
      </c>
      <c r="AC733" t="s">
        <v>5590</v>
      </c>
      <c r="AD733" t="s">
        <v>5590</v>
      </c>
      <c r="AE733" s="10" t="s">
        <v>5590</v>
      </c>
      <c r="AG733" s="8" t="s">
        <v>5590</v>
      </c>
      <c r="AH733" t="s">
        <v>5590</v>
      </c>
      <c r="AI733" s="10" t="s">
        <v>5590</v>
      </c>
      <c r="AK733" s="8" t="s">
        <v>5590</v>
      </c>
      <c r="AL733" t="s">
        <v>5590</v>
      </c>
      <c r="AM733" t="s">
        <v>5590</v>
      </c>
      <c r="AN733" t="s">
        <v>5590</v>
      </c>
      <c r="AO733" t="s">
        <v>5590</v>
      </c>
      <c r="AP733" t="s">
        <v>5590</v>
      </c>
      <c r="AQ733" t="s">
        <v>5590</v>
      </c>
      <c r="AR733" s="10" t="s">
        <v>5590</v>
      </c>
    </row>
    <row r="734" spans="1:44" ht="16" x14ac:dyDescent="0.2">
      <c r="A734" s="2">
        <v>45623.041666666657</v>
      </c>
      <c r="B734" t="s">
        <v>256</v>
      </c>
      <c r="C734" s="7">
        <v>2778.18</v>
      </c>
      <c r="D734" t="s">
        <v>48</v>
      </c>
      <c r="E734">
        <v>1705</v>
      </c>
      <c r="F734">
        <v>940</v>
      </c>
      <c r="G734">
        <v>3512</v>
      </c>
      <c r="I734" t="s">
        <v>4629</v>
      </c>
      <c r="J734" t="s">
        <v>4630</v>
      </c>
      <c r="K734" t="s">
        <v>4629</v>
      </c>
      <c r="L734" t="s">
        <v>52</v>
      </c>
      <c r="M734" t="s">
        <v>203</v>
      </c>
      <c r="O734" t="s">
        <v>52</v>
      </c>
      <c r="P734" t="s">
        <v>53</v>
      </c>
      <c r="R734" t="s">
        <v>66</v>
      </c>
      <c r="S734" t="s">
        <v>5621</v>
      </c>
      <c r="U734" s="8" t="s">
        <v>5590</v>
      </c>
      <c r="V734" s="10" t="s">
        <v>5590</v>
      </c>
      <c r="X734" s="8" t="s">
        <v>5590</v>
      </c>
      <c r="Y734" s="7">
        <v>2778.18</v>
      </c>
      <c r="Z734" s="10" t="s">
        <v>5590</v>
      </c>
      <c r="AB734" s="8" t="s">
        <v>5590</v>
      </c>
      <c r="AC734" t="s">
        <v>5590</v>
      </c>
      <c r="AD734" t="s">
        <v>5590</v>
      </c>
      <c r="AE734" s="10" t="s">
        <v>5590</v>
      </c>
      <c r="AG734" s="8" t="s">
        <v>5590</v>
      </c>
      <c r="AH734" t="s">
        <v>5590</v>
      </c>
      <c r="AI734" s="10" t="s">
        <v>5590</v>
      </c>
      <c r="AK734" s="8" t="s">
        <v>5590</v>
      </c>
      <c r="AL734" t="s">
        <v>5590</v>
      </c>
      <c r="AM734" t="s">
        <v>5590</v>
      </c>
      <c r="AN734" t="s">
        <v>5590</v>
      </c>
      <c r="AO734" t="s">
        <v>5590</v>
      </c>
      <c r="AP734" t="s">
        <v>5590</v>
      </c>
      <c r="AQ734" t="s">
        <v>5590</v>
      </c>
      <c r="AR734" s="10" t="s">
        <v>5590</v>
      </c>
    </row>
    <row r="735" spans="1:44" ht="16" x14ac:dyDescent="0.2">
      <c r="A735" s="2">
        <v>45623.041666666657</v>
      </c>
      <c r="B735" t="s">
        <v>4644</v>
      </c>
      <c r="C735" s="7">
        <v>12157.33</v>
      </c>
      <c r="D735" t="s">
        <v>48</v>
      </c>
      <c r="E735">
        <v>1712</v>
      </c>
      <c r="F735">
        <v>940</v>
      </c>
      <c r="G735">
        <v>3663</v>
      </c>
      <c r="I735" t="s">
        <v>4646</v>
      </c>
      <c r="J735" t="s">
        <v>4647</v>
      </c>
      <c r="K735" t="s">
        <v>4646</v>
      </c>
      <c r="L735" t="s">
        <v>52</v>
      </c>
      <c r="M735" t="s">
        <v>203</v>
      </c>
      <c r="O735" t="s">
        <v>52</v>
      </c>
      <c r="P735" t="s">
        <v>53</v>
      </c>
      <c r="R735" t="s">
        <v>66</v>
      </c>
      <c r="S735" t="s">
        <v>5621</v>
      </c>
      <c r="U735" s="8" t="s">
        <v>5590</v>
      </c>
      <c r="V735" s="10" t="s">
        <v>5590</v>
      </c>
      <c r="X735" s="8" t="s">
        <v>5590</v>
      </c>
      <c r="Y735" t="s">
        <v>5590</v>
      </c>
      <c r="Z735" s="9">
        <v>12157.33</v>
      </c>
      <c r="AB735" s="8" t="s">
        <v>5590</v>
      </c>
      <c r="AC735" t="s">
        <v>5590</v>
      </c>
      <c r="AD735" t="s">
        <v>5590</v>
      </c>
      <c r="AE735" s="10" t="s">
        <v>5590</v>
      </c>
      <c r="AG735" s="8" t="s">
        <v>5590</v>
      </c>
      <c r="AH735" t="s">
        <v>5590</v>
      </c>
      <c r="AI735" s="10" t="s">
        <v>5590</v>
      </c>
      <c r="AK735" s="8" t="s">
        <v>5590</v>
      </c>
      <c r="AL735" t="s">
        <v>5590</v>
      </c>
      <c r="AM735" t="s">
        <v>5590</v>
      </c>
      <c r="AN735" t="s">
        <v>5590</v>
      </c>
      <c r="AO735" t="s">
        <v>5590</v>
      </c>
      <c r="AP735" t="s">
        <v>5590</v>
      </c>
      <c r="AQ735" t="s">
        <v>5590</v>
      </c>
      <c r="AR735" s="10" t="s">
        <v>5590</v>
      </c>
    </row>
    <row r="736" spans="1:44" ht="16" x14ac:dyDescent="0.2">
      <c r="A736" s="2">
        <v>45625.041666666657</v>
      </c>
      <c r="B736" t="s">
        <v>582</v>
      </c>
      <c r="C736" s="7">
        <v>765.6</v>
      </c>
      <c r="D736" t="s">
        <v>48</v>
      </c>
      <c r="E736">
        <v>1705</v>
      </c>
      <c r="F736">
        <v>940</v>
      </c>
      <c r="G736">
        <v>3660</v>
      </c>
      <c r="I736" t="s">
        <v>4667</v>
      </c>
      <c r="J736" t="s">
        <v>4668</v>
      </c>
      <c r="K736" t="s">
        <v>4667</v>
      </c>
      <c r="L736" t="s">
        <v>52</v>
      </c>
      <c r="M736" t="s">
        <v>203</v>
      </c>
      <c r="O736" t="s">
        <v>52</v>
      </c>
      <c r="P736" t="s">
        <v>53</v>
      </c>
      <c r="R736" t="s">
        <v>66</v>
      </c>
      <c r="S736" t="s">
        <v>5621</v>
      </c>
      <c r="U736" s="8" t="s">
        <v>5590</v>
      </c>
      <c r="V736" s="10" t="s">
        <v>5590</v>
      </c>
      <c r="X736" s="8" t="s">
        <v>5590</v>
      </c>
      <c r="Y736" s="7">
        <v>765.6</v>
      </c>
      <c r="Z736" s="10" t="s">
        <v>5590</v>
      </c>
      <c r="AB736" s="8" t="s">
        <v>5590</v>
      </c>
      <c r="AC736" t="s">
        <v>5590</v>
      </c>
      <c r="AD736" t="s">
        <v>5590</v>
      </c>
      <c r="AE736" s="10" t="s">
        <v>5590</v>
      </c>
      <c r="AG736" s="8" t="s">
        <v>5590</v>
      </c>
      <c r="AH736" t="s">
        <v>5590</v>
      </c>
      <c r="AI736" s="10" t="s">
        <v>5590</v>
      </c>
      <c r="AK736" s="8" t="s">
        <v>5590</v>
      </c>
      <c r="AL736" t="s">
        <v>5590</v>
      </c>
      <c r="AM736" t="s">
        <v>5590</v>
      </c>
      <c r="AN736" t="s">
        <v>5590</v>
      </c>
      <c r="AO736" t="s">
        <v>5590</v>
      </c>
      <c r="AP736" t="s">
        <v>5590</v>
      </c>
      <c r="AQ736" t="s">
        <v>5590</v>
      </c>
      <c r="AR736" s="10" t="s">
        <v>5590</v>
      </c>
    </row>
    <row r="737" spans="1:44" ht="16" x14ac:dyDescent="0.2">
      <c r="A737" s="2">
        <v>45626</v>
      </c>
      <c r="B737" t="s">
        <v>205</v>
      </c>
      <c r="C737" s="7">
        <v>1060.9000000000001</v>
      </c>
      <c r="D737" t="s">
        <v>104</v>
      </c>
      <c r="E737">
        <v>1700</v>
      </c>
      <c r="F737">
        <v>1730</v>
      </c>
      <c r="G737">
        <v>3609</v>
      </c>
      <c r="J737" t="s">
        <v>5588</v>
      </c>
      <c r="L737" t="s">
        <v>52</v>
      </c>
      <c r="M737" t="s">
        <v>203</v>
      </c>
      <c r="O737" t="s">
        <v>52</v>
      </c>
      <c r="P737" t="s">
        <v>203</v>
      </c>
      <c r="R737" t="s">
        <v>66</v>
      </c>
      <c r="S737" t="s">
        <v>5621</v>
      </c>
      <c r="U737" s="8" t="s">
        <v>5590</v>
      </c>
      <c r="V737" s="9">
        <v>-1060.9000000000001</v>
      </c>
      <c r="X737" s="11">
        <v>1060.9000000000001</v>
      </c>
      <c r="Y737" t="s">
        <v>5590</v>
      </c>
      <c r="Z737" s="10" t="s">
        <v>5590</v>
      </c>
      <c r="AB737" s="8" t="s">
        <v>5590</v>
      </c>
      <c r="AC737" t="s">
        <v>5590</v>
      </c>
      <c r="AD737" t="s">
        <v>5590</v>
      </c>
      <c r="AE737" s="10" t="s">
        <v>5590</v>
      </c>
      <c r="AG737" s="8" t="s">
        <v>5590</v>
      </c>
      <c r="AH737" t="s">
        <v>5590</v>
      </c>
      <c r="AI737" s="10" t="s">
        <v>5590</v>
      </c>
      <c r="AK737" s="8" t="s">
        <v>5590</v>
      </c>
      <c r="AL737" t="s">
        <v>5590</v>
      </c>
      <c r="AM737" t="s">
        <v>5590</v>
      </c>
      <c r="AN737" t="s">
        <v>5590</v>
      </c>
      <c r="AO737" t="s">
        <v>5590</v>
      </c>
      <c r="AP737" t="s">
        <v>5590</v>
      </c>
      <c r="AQ737" t="s">
        <v>5590</v>
      </c>
      <c r="AR737" s="10" t="s">
        <v>5590</v>
      </c>
    </row>
    <row r="738" spans="1:44" ht="16" x14ac:dyDescent="0.2">
      <c r="A738" s="2">
        <v>45626</v>
      </c>
      <c r="B738" t="s">
        <v>205</v>
      </c>
      <c r="C738" s="7">
        <v>2518.5</v>
      </c>
      <c r="D738" t="s">
        <v>104</v>
      </c>
      <c r="E738">
        <v>1730</v>
      </c>
      <c r="F738">
        <v>1705</v>
      </c>
      <c r="G738">
        <v>3605</v>
      </c>
      <c r="J738" t="s">
        <v>5588</v>
      </c>
      <c r="L738" t="s">
        <v>52</v>
      </c>
      <c r="M738" t="s">
        <v>203</v>
      </c>
      <c r="O738" t="s">
        <v>52</v>
      </c>
      <c r="P738" t="s">
        <v>203</v>
      </c>
      <c r="R738" t="s">
        <v>66</v>
      </c>
      <c r="S738" t="s">
        <v>5621</v>
      </c>
      <c r="U738" s="8" t="s">
        <v>5590</v>
      </c>
      <c r="V738" s="9">
        <v>2518.5</v>
      </c>
      <c r="X738" s="8" t="s">
        <v>5590</v>
      </c>
      <c r="Y738" s="7">
        <v>-2518.5</v>
      </c>
      <c r="Z738" s="10" t="s">
        <v>5590</v>
      </c>
      <c r="AB738" s="8" t="s">
        <v>5590</v>
      </c>
      <c r="AC738" t="s">
        <v>5590</v>
      </c>
      <c r="AD738" t="s">
        <v>5590</v>
      </c>
      <c r="AE738" s="10" t="s">
        <v>5590</v>
      </c>
      <c r="AG738" s="8" t="s">
        <v>5590</v>
      </c>
      <c r="AH738" t="s">
        <v>5590</v>
      </c>
      <c r="AI738" s="10" t="s">
        <v>5590</v>
      </c>
      <c r="AK738" s="8" t="s">
        <v>5590</v>
      </c>
      <c r="AL738" t="s">
        <v>5590</v>
      </c>
      <c r="AM738" t="s">
        <v>5590</v>
      </c>
      <c r="AN738" t="s">
        <v>5590</v>
      </c>
      <c r="AO738" t="s">
        <v>5590</v>
      </c>
      <c r="AP738" t="s">
        <v>5590</v>
      </c>
      <c r="AQ738" t="s">
        <v>5590</v>
      </c>
      <c r="AR738" s="10" t="s">
        <v>5590</v>
      </c>
    </row>
    <row r="739" spans="1:44" ht="16" x14ac:dyDescent="0.2">
      <c r="A739" s="2">
        <v>45626</v>
      </c>
      <c r="B739" t="s">
        <v>205</v>
      </c>
      <c r="C739" s="7">
        <v>4198.2299999999996</v>
      </c>
      <c r="D739" t="s">
        <v>104</v>
      </c>
      <c r="E739">
        <v>1730</v>
      </c>
      <c r="F739">
        <v>1705</v>
      </c>
      <c r="G739">
        <v>3606</v>
      </c>
      <c r="J739" t="s">
        <v>5588</v>
      </c>
      <c r="L739" t="s">
        <v>52</v>
      </c>
      <c r="M739" t="s">
        <v>203</v>
      </c>
      <c r="O739" t="s">
        <v>52</v>
      </c>
      <c r="P739" t="s">
        <v>203</v>
      </c>
      <c r="R739" t="s">
        <v>66</v>
      </c>
      <c r="S739" t="s">
        <v>5621</v>
      </c>
      <c r="U739" s="8" t="s">
        <v>5590</v>
      </c>
      <c r="V739" s="9">
        <v>4198.2299999999996</v>
      </c>
      <c r="X739" s="8" t="s">
        <v>5590</v>
      </c>
      <c r="Y739" s="7">
        <v>-4198.2299999999996</v>
      </c>
      <c r="Z739" s="10" t="s">
        <v>5590</v>
      </c>
      <c r="AB739" s="8" t="s">
        <v>5590</v>
      </c>
      <c r="AC739" t="s">
        <v>5590</v>
      </c>
      <c r="AD739" t="s">
        <v>5590</v>
      </c>
      <c r="AE739" s="10" t="s">
        <v>5590</v>
      </c>
      <c r="AG739" s="8" t="s">
        <v>5590</v>
      </c>
      <c r="AH739" t="s">
        <v>5590</v>
      </c>
      <c r="AI739" s="10" t="s">
        <v>5590</v>
      </c>
      <c r="AK739" s="8" t="s">
        <v>5590</v>
      </c>
      <c r="AL739" t="s">
        <v>5590</v>
      </c>
      <c r="AM739" t="s">
        <v>5590</v>
      </c>
      <c r="AN739" t="s">
        <v>5590</v>
      </c>
      <c r="AO739" t="s">
        <v>5590</v>
      </c>
      <c r="AP739" t="s">
        <v>5590</v>
      </c>
      <c r="AQ739" t="s">
        <v>5590</v>
      </c>
      <c r="AR739" s="10" t="s">
        <v>5590</v>
      </c>
    </row>
    <row r="740" spans="1:44" ht="16" x14ac:dyDescent="0.2">
      <c r="A740" s="2">
        <v>45626</v>
      </c>
      <c r="B740" t="s">
        <v>202</v>
      </c>
      <c r="C740" s="7">
        <v>3452.28</v>
      </c>
      <c r="D740" t="s">
        <v>104</v>
      </c>
      <c r="E740">
        <v>1730</v>
      </c>
      <c r="F740">
        <v>1712</v>
      </c>
      <c r="G740">
        <v>3607</v>
      </c>
      <c r="J740" t="s">
        <v>5588</v>
      </c>
      <c r="L740" t="s">
        <v>52</v>
      </c>
      <c r="M740" t="s">
        <v>203</v>
      </c>
      <c r="O740" t="s">
        <v>52</v>
      </c>
      <c r="P740" t="s">
        <v>203</v>
      </c>
      <c r="R740" t="s">
        <v>66</v>
      </c>
      <c r="S740" t="s">
        <v>5621</v>
      </c>
      <c r="U740" s="8" t="s">
        <v>5590</v>
      </c>
      <c r="V740" s="9">
        <v>3452.28</v>
      </c>
      <c r="X740" s="8" t="s">
        <v>5590</v>
      </c>
      <c r="Y740" t="s">
        <v>5590</v>
      </c>
      <c r="Z740" s="9">
        <v>-3452.28</v>
      </c>
      <c r="AB740" s="8" t="s">
        <v>5590</v>
      </c>
      <c r="AC740" t="s">
        <v>5590</v>
      </c>
      <c r="AD740" t="s">
        <v>5590</v>
      </c>
      <c r="AE740" s="10" t="s">
        <v>5590</v>
      </c>
      <c r="AG740" s="8" t="s">
        <v>5590</v>
      </c>
      <c r="AH740" t="s">
        <v>5590</v>
      </c>
      <c r="AI740" s="10" t="s">
        <v>5590</v>
      </c>
      <c r="AK740" s="8" t="s">
        <v>5590</v>
      </c>
      <c r="AL740" t="s">
        <v>5590</v>
      </c>
      <c r="AM740" t="s">
        <v>5590</v>
      </c>
      <c r="AN740" t="s">
        <v>5590</v>
      </c>
      <c r="AO740" t="s">
        <v>5590</v>
      </c>
      <c r="AP740" t="s">
        <v>5590</v>
      </c>
      <c r="AQ740" t="s">
        <v>5590</v>
      </c>
      <c r="AR740" s="10" t="s">
        <v>5590</v>
      </c>
    </row>
    <row r="741" spans="1:44" ht="16" x14ac:dyDescent="0.2">
      <c r="A741" s="2">
        <v>45626</v>
      </c>
      <c r="B741" t="s">
        <v>205</v>
      </c>
      <c r="C741" s="7">
        <v>1095.07</v>
      </c>
      <c r="D741" t="s">
        <v>104</v>
      </c>
      <c r="E741">
        <v>1730</v>
      </c>
      <c r="F741">
        <v>1700</v>
      </c>
      <c r="G741">
        <v>3610</v>
      </c>
      <c r="J741" t="s">
        <v>5588</v>
      </c>
      <c r="L741" t="s">
        <v>52</v>
      </c>
      <c r="M741" t="s">
        <v>203</v>
      </c>
      <c r="O741" t="s">
        <v>52</v>
      </c>
      <c r="P741" t="s">
        <v>203</v>
      </c>
      <c r="R741" t="s">
        <v>66</v>
      </c>
      <c r="S741" t="s">
        <v>5621</v>
      </c>
      <c r="U741" s="8" t="s">
        <v>5590</v>
      </c>
      <c r="V741" s="9">
        <v>1095.07</v>
      </c>
      <c r="X741" s="11">
        <v>-1095.07</v>
      </c>
      <c r="Y741" t="s">
        <v>5590</v>
      </c>
      <c r="Z741" s="10" t="s">
        <v>5590</v>
      </c>
      <c r="AB741" s="8" t="s">
        <v>5590</v>
      </c>
      <c r="AC741" t="s">
        <v>5590</v>
      </c>
      <c r="AD741" t="s">
        <v>5590</v>
      </c>
      <c r="AE741" s="10" t="s">
        <v>5590</v>
      </c>
      <c r="AG741" s="8" t="s">
        <v>5590</v>
      </c>
      <c r="AH741" t="s">
        <v>5590</v>
      </c>
      <c r="AI741" s="10" t="s">
        <v>5590</v>
      </c>
      <c r="AK741" s="8" t="s">
        <v>5590</v>
      </c>
      <c r="AL741" t="s">
        <v>5590</v>
      </c>
      <c r="AM741" t="s">
        <v>5590</v>
      </c>
      <c r="AN741" t="s">
        <v>5590</v>
      </c>
      <c r="AO741" t="s">
        <v>5590</v>
      </c>
      <c r="AP741" t="s">
        <v>5590</v>
      </c>
      <c r="AQ741" t="s">
        <v>5590</v>
      </c>
      <c r="AR741" s="10" t="s">
        <v>5590</v>
      </c>
    </row>
    <row r="742" spans="1:44" ht="16" x14ac:dyDescent="0.2">
      <c r="A742" s="2">
        <v>45626</v>
      </c>
      <c r="B742" t="s">
        <v>2635</v>
      </c>
      <c r="C742" s="7">
        <v>143</v>
      </c>
      <c r="D742" t="s">
        <v>104</v>
      </c>
      <c r="E742">
        <v>1730</v>
      </c>
      <c r="F742">
        <v>2551</v>
      </c>
      <c r="G742">
        <v>3611</v>
      </c>
      <c r="J742" t="s">
        <v>5588</v>
      </c>
      <c r="L742" t="s">
        <v>52</v>
      </c>
      <c r="M742" t="s">
        <v>203</v>
      </c>
      <c r="O742" t="s">
        <v>49</v>
      </c>
      <c r="P742" t="s">
        <v>50</v>
      </c>
      <c r="Q742" t="s">
        <v>51</v>
      </c>
      <c r="R742" t="s">
        <v>66</v>
      </c>
      <c r="S742" t="s">
        <v>5621</v>
      </c>
      <c r="U742" s="8" t="s">
        <v>5590</v>
      </c>
      <c r="V742" s="9">
        <v>143</v>
      </c>
      <c r="X742" s="8" t="s">
        <v>5590</v>
      </c>
      <c r="Y742" t="s">
        <v>5590</v>
      </c>
      <c r="Z742" s="10" t="s">
        <v>5590</v>
      </c>
      <c r="AB742" s="8" t="s">
        <v>5590</v>
      </c>
      <c r="AC742" s="7">
        <v>-143</v>
      </c>
      <c r="AD742" t="s">
        <v>5590</v>
      </c>
      <c r="AE742" s="10" t="s">
        <v>5590</v>
      </c>
      <c r="AG742" s="8" t="s">
        <v>5590</v>
      </c>
      <c r="AH742" t="s">
        <v>5590</v>
      </c>
      <c r="AI742" s="10" t="s">
        <v>5590</v>
      </c>
      <c r="AK742" s="8" t="s">
        <v>5590</v>
      </c>
      <c r="AL742" t="s">
        <v>5590</v>
      </c>
      <c r="AM742" t="s">
        <v>5590</v>
      </c>
      <c r="AN742" t="s">
        <v>5590</v>
      </c>
      <c r="AO742" t="s">
        <v>5590</v>
      </c>
      <c r="AP742" t="s">
        <v>5590</v>
      </c>
      <c r="AQ742" t="s">
        <v>5590</v>
      </c>
      <c r="AR742" s="10" t="s">
        <v>5590</v>
      </c>
    </row>
    <row r="743" spans="1:44" ht="16" x14ac:dyDescent="0.2">
      <c r="A743" s="2">
        <v>45626</v>
      </c>
      <c r="B743" t="s">
        <v>202</v>
      </c>
      <c r="C743" s="7">
        <v>8705.0499999999993</v>
      </c>
      <c r="D743" t="s">
        <v>104</v>
      </c>
      <c r="E743">
        <v>1730</v>
      </c>
      <c r="F743">
        <v>1712</v>
      </c>
      <c r="G743">
        <v>3757</v>
      </c>
      <c r="J743" t="s">
        <v>5588</v>
      </c>
      <c r="L743" t="s">
        <v>52</v>
      </c>
      <c r="M743" t="s">
        <v>203</v>
      </c>
      <c r="O743" t="s">
        <v>52</v>
      </c>
      <c r="P743" t="s">
        <v>203</v>
      </c>
      <c r="R743" t="s">
        <v>66</v>
      </c>
      <c r="S743" t="s">
        <v>5621</v>
      </c>
      <c r="U743" s="8" t="s">
        <v>5590</v>
      </c>
      <c r="V743" s="9">
        <v>8705.0499999999993</v>
      </c>
      <c r="X743" s="8" t="s">
        <v>5590</v>
      </c>
      <c r="Y743" t="s">
        <v>5590</v>
      </c>
      <c r="Z743" s="9">
        <v>-8705.0499999999993</v>
      </c>
      <c r="AB743" s="8" t="s">
        <v>5590</v>
      </c>
      <c r="AC743" t="s">
        <v>5590</v>
      </c>
      <c r="AD743" t="s">
        <v>5590</v>
      </c>
      <c r="AE743" s="10" t="s">
        <v>5590</v>
      </c>
      <c r="AG743" s="8" t="s">
        <v>5590</v>
      </c>
      <c r="AH743" t="s">
        <v>5590</v>
      </c>
      <c r="AI743" s="10" t="s">
        <v>5590</v>
      </c>
      <c r="AK743" s="8" t="s">
        <v>5590</v>
      </c>
      <c r="AL743" t="s">
        <v>5590</v>
      </c>
      <c r="AM743" t="s">
        <v>5590</v>
      </c>
      <c r="AN743" t="s">
        <v>5590</v>
      </c>
      <c r="AO743" t="s">
        <v>5590</v>
      </c>
      <c r="AP743" t="s">
        <v>5590</v>
      </c>
      <c r="AQ743" t="s">
        <v>5590</v>
      </c>
      <c r="AR743" s="10" t="s">
        <v>5590</v>
      </c>
    </row>
    <row r="744" spans="1:44" ht="16" x14ac:dyDescent="0.2">
      <c r="A744" s="2">
        <v>45626</v>
      </c>
      <c r="B744" t="s">
        <v>206</v>
      </c>
      <c r="C744" s="7">
        <v>4179.0600000000004</v>
      </c>
      <c r="D744" t="s">
        <v>104</v>
      </c>
      <c r="E744">
        <v>2551</v>
      </c>
      <c r="F744">
        <v>1730</v>
      </c>
      <c r="G744">
        <v>3601</v>
      </c>
      <c r="H744" t="s">
        <v>1935</v>
      </c>
      <c r="J744" t="s">
        <v>5588</v>
      </c>
      <c r="L744" t="s">
        <v>49</v>
      </c>
      <c r="M744" t="s">
        <v>50</v>
      </c>
      <c r="N744" t="s">
        <v>51</v>
      </c>
      <c r="O744" t="s">
        <v>52</v>
      </c>
      <c r="P744" t="s">
        <v>203</v>
      </c>
      <c r="R744" t="s">
        <v>66</v>
      </c>
      <c r="S744" t="s">
        <v>5621</v>
      </c>
      <c r="U744" s="8" t="s">
        <v>5590</v>
      </c>
      <c r="V744" s="9">
        <v>-4179.0600000000004</v>
      </c>
      <c r="X744" s="8" t="s">
        <v>5590</v>
      </c>
      <c r="Y744" t="s">
        <v>5590</v>
      </c>
      <c r="Z744" s="10" t="s">
        <v>5590</v>
      </c>
      <c r="AB744" s="8" t="s">
        <v>5590</v>
      </c>
      <c r="AC744" s="7">
        <v>4179.0600000000004</v>
      </c>
      <c r="AD744" t="s">
        <v>5590</v>
      </c>
      <c r="AE744" s="10" t="s">
        <v>5590</v>
      </c>
      <c r="AG744" s="8" t="s">
        <v>5590</v>
      </c>
      <c r="AH744" t="s">
        <v>5590</v>
      </c>
      <c r="AI744" s="10" t="s">
        <v>5590</v>
      </c>
      <c r="AK744" s="8" t="s">
        <v>5590</v>
      </c>
      <c r="AL744" t="s">
        <v>5590</v>
      </c>
      <c r="AM744" t="s">
        <v>5590</v>
      </c>
      <c r="AN744" t="s">
        <v>5590</v>
      </c>
      <c r="AO744" t="s">
        <v>5590</v>
      </c>
      <c r="AP744" s="7">
        <v>4179.0600000000004</v>
      </c>
      <c r="AQ744" t="s">
        <v>5590</v>
      </c>
      <c r="AR744" s="10" t="s">
        <v>5590</v>
      </c>
    </row>
    <row r="745" spans="1:44" ht="16" x14ac:dyDescent="0.2">
      <c r="A745" s="2">
        <v>45626</v>
      </c>
      <c r="B745" t="s">
        <v>206</v>
      </c>
      <c r="C745" s="7">
        <v>3290.09</v>
      </c>
      <c r="D745" t="s">
        <v>104</v>
      </c>
      <c r="E745">
        <v>2551</v>
      </c>
      <c r="F745">
        <v>1730</v>
      </c>
      <c r="G745">
        <v>3603</v>
      </c>
      <c r="H745" t="s">
        <v>1936</v>
      </c>
      <c r="J745" t="s">
        <v>5588</v>
      </c>
      <c r="L745" t="s">
        <v>49</v>
      </c>
      <c r="M745" t="s">
        <v>50</v>
      </c>
      <c r="N745" t="s">
        <v>51</v>
      </c>
      <c r="O745" t="s">
        <v>52</v>
      </c>
      <c r="P745" t="s">
        <v>203</v>
      </c>
      <c r="R745" t="s">
        <v>66</v>
      </c>
      <c r="S745" t="s">
        <v>5621</v>
      </c>
      <c r="U745" s="8" t="s">
        <v>5590</v>
      </c>
      <c r="V745" s="9">
        <v>-3290.09</v>
      </c>
      <c r="X745" s="8" t="s">
        <v>5590</v>
      </c>
      <c r="Y745" t="s">
        <v>5590</v>
      </c>
      <c r="Z745" s="10" t="s">
        <v>5590</v>
      </c>
      <c r="AB745" s="8" t="s">
        <v>5590</v>
      </c>
      <c r="AC745" s="7">
        <v>3290.09</v>
      </c>
      <c r="AD745" t="s">
        <v>5590</v>
      </c>
      <c r="AE745" s="10" t="s">
        <v>5590</v>
      </c>
      <c r="AG745" s="8" t="s">
        <v>5590</v>
      </c>
      <c r="AH745" t="s">
        <v>5590</v>
      </c>
      <c r="AI745" s="10" t="s">
        <v>5590</v>
      </c>
      <c r="AK745" s="8" t="s">
        <v>5590</v>
      </c>
      <c r="AL745" t="s">
        <v>5590</v>
      </c>
      <c r="AM745" t="s">
        <v>5590</v>
      </c>
      <c r="AN745" t="s">
        <v>5590</v>
      </c>
      <c r="AO745" t="s">
        <v>5590</v>
      </c>
      <c r="AP745" s="7">
        <v>3290.09</v>
      </c>
      <c r="AQ745" t="s">
        <v>5590</v>
      </c>
      <c r="AR745" s="10" t="s">
        <v>5590</v>
      </c>
    </row>
    <row r="746" spans="1:44" ht="16" x14ac:dyDescent="0.2">
      <c r="A746" s="2">
        <v>45626</v>
      </c>
      <c r="B746" t="s">
        <v>206</v>
      </c>
      <c r="C746" s="7">
        <v>2632.07</v>
      </c>
      <c r="D746" t="s">
        <v>104</v>
      </c>
      <c r="E746">
        <v>2551</v>
      </c>
      <c r="F746">
        <v>1730</v>
      </c>
      <c r="G746">
        <v>3604</v>
      </c>
      <c r="H746" t="s">
        <v>1936</v>
      </c>
      <c r="J746" t="s">
        <v>5588</v>
      </c>
      <c r="L746" t="s">
        <v>49</v>
      </c>
      <c r="M746" t="s">
        <v>50</v>
      </c>
      <c r="N746" t="s">
        <v>51</v>
      </c>
      <c r="O746" t="s">
        <v>52</v>
      </c>
      <c r="P746" t="s">
        <v>203</v>
      </c>
      <c r="R746" t="s">
        <v>66</v>
      </c>
      <c r="S746" t="s">
        <v>5621</v>
      </c>
      <c r="U746" s="8" t="s">
        <v>5590</v>
      </c>
      <c r="V746" s="9">
        <v>-2632.07</v>
      </c>
      <c r="X746" s="8" t="s">
        <v>5590</v>
      </c>
      <c r="Y746" t="s">
        <v>5590</v>
      </c>
      <c r="Z746" s="10" t="s">
        <v>5590</v>
      </c>
      <c r="AB746" s="8" t="s">
        <v>5590</v>
      </c>
      <c r="AC746" s="7">
        <v>2632.07</v>
      </c>
      <c r="AD746" t="s">
        <v>5590</v>
      </c>
      <c r="AE746" s="10" t="s">
        <v>5590</v>
      </c>
      <c r="AG746" s="8" t="s">
        <v>5590</v>
      </c>
      <c r="AH746" t="s">
        <v>5590</v>
      </c>
      <c r="AI746" s="10" t="s">
        <v>5590</v>
      </c>
      <c r="AK746" s="8" t="s">
        <v>5590</v>
      </c>
      <c r="AL746" t="s">
        <v>5590</v>
      </c>
      <c r="AM746" t="s">
        <v>5590</v>
      </c>
      <c r="AN746" t="s">
        <v>5590</v>
      </c>
      <c r="AO746" t="s">
        <v>5590</v>
      </c>
      <c r="AP746" s="7">
        <v>2632.07</v>
      </c>
      <c r="AQ746" t="s">
        <v>5590</v>
      </c>
      <c r="AR746" s="10" t="s">
        <v>5590</v>
      </c>
    </row>
    <row r="747" spans="1:44" ht="16" x14ac:dyDescent="0.2">
      <c r="A747" s="2">
        <v>45626</v>
      </c>
      <c r="B747" t="s">
        <v>206</v>
      </c>
      <c r="C747" s="7">
        <v>5488.02</v>
      </c>
      <c r="D747" t="s">
        <v>104</v>
      </c>
      <c r="E747">
        <v>2551</v>
      </c>
      <c r="F747">
        <v>1730</v>
      </c>
      <c r="G747">
        <v>3758</v>
      </c>
      <c r="H747" t="s">
        <v>1934</v>
      </c>
      <c r="J747" t="s">
        <v>5588</v>
      </c>
      <c r="L747" t="s">
        <v>49</v>
      </c>
      <c r="M747" t="s">
        <v>50</v>
      </c>
      <c r="N747" t="s">
        <v>51</v>
      </c>
      <c r="O747" t="s">
        <v>52</v>
      </c>
      <c r="P747" t="s">
        <v>203</v>
      </c>
      <c r="R747" t="s">
        <v>66</v>
      </c>
      <c r="S747" t="s">
        <v>5621</v>
      </c>
      <c r="U747" s="8" t="s">
        <v>5590</v>
      </c>
      <c r="V747" s="9">
        <v>-5488.02</v>
      </c>
      <c r="X747" s="8" t="s">
        <v>5590</v>
      </c>
      <c r="Y747" t="s">
        <v>5590</v>
      </c>
      <c r="Z747" s="10" t="s">
        <v>5590</v>
      </c>
      <c r="AB747" s="8" t="s">
        <v>5590</v>
      </c>
      <c r="AC747" s="7">
        <v>5488.02</v>
      </c>
      <c r="AD747" t="s">
        <v>5590</v>
      </c>
      <c r="AE747" s="10" t="s">
        <v>5590</v>
      </c>
      <c r="AG747" s="8" t="s">
        <v>5590</v>
      </c>
      <c r="AH747" t="s">
        <v>5590</v>
      </c>
      <c r="AI747" s="10" t="s">
        <v>5590</v>
      </c>
      <c r="AK747" s="8" t="s">
        <v>5590</v>
      </c>
      <c r="AL747" t="s">
        <v>5590</v>
      </c>
      <c r="AM747" t="s">
        <v>5590</v>
      </c>
      <c r="AN747" t="s">
        <v>5590</v>
      </c>
      <c r="AO747" t="s">
        <v>5590</v>
      </c>
      <c r="AP747" s="7">
        <v>5488.02</v>
      </c>
      <c r="AQ747" t="s">
        <v>5590</v>
      </c>
      <c r="AR747" s="10" t="s">
        <v>5590</v>
      </c>
    </row>
    <row r="748" spans="1:44" ht="16" x14ac:dyDescent="0.2">
      <c r="A748" s="2">
        <v>45626</v>
      </c>
      <c r="B748" t="s">
        <v>204</v>
      </c>
      <c r="C748" s="7">
        <v>959.05</v>
      </c>
      <c r="D748" t="s">
        <v>104</v>
      </c>
      <c r="E748">
        <v>2555</v>
      </c>
      <c r="F748">
        <v>1730</v>
      </c>
      <c r="G748">
        <v>3598</v>
      </c>
      <c r="H748" t="s">
        <v>1935</v>
      </c>
      <c r="J748" t="s">
        <v>5588</v>
      </c>
      <c r="L748" t="s">
        <v>49</v>
      </c>
      <c r="M748" t="s">
        <v>50</v>
      </c>
      <c r="N748" t="s">
        <v>51</v>
      </c>
      <c r="O748" t="s">
        <v>52</v>
      </c>
      <c r="P748" t="s">
        <v>203</v>
      </c>
      <c r="R748" t="s">
        <v>66</v>
      </c>
      <c r="S748" t="s">
        <v>5621</v>
      </c>
      <c r="U748" s="8" t="s">
        <v>5590</v>
      </c>
      <c r="V748" s="9">
        <v>-959.05</v>
      </c>
      <c r="X748" s="8" t="s">
        <v>5590</v>
      </c>
      <c r="Y748" t="s">
        <v>5590</v>
      </c>
      <c r="Z748" s="10" t="s">
        <v>5590</v>
      </c>
      <c r="AB748" s="8" t="s">
        <v>5590</v>
      </c>
      <c r="AC748" t="s">
        <v>5590</v>
      </c>
      <c r="AD748" s="7">
        <v>959.05</v>
      </c>
      <c r="AE748" s="10" t="s">
        <v>5590</v>
      </c>
      <c r="AG748" s="8" t="s">
        <v>5590</v>
      </c>
      <c r="AH748" t="s">
        <v>5590</v>
      </c>
      <c r="AI748" s="10" t="s">
        <v>5590</v>
      </c>
      <c r="AK748" s="8" t="s">
        <v>5590</v>
      </c>
      <c r="AL748" t="s">
        <v>5590</v>
      </c>
      <c r="AM748" t="s">
        <v>5590</v>
      </c>
      <c r="AN748" t="s">
        <v>5590</v>
      </c>
      <c r="AO748" t="s">
        <v>5590</v>
      </c>
      <c r="AP748" s="7">
        <v>959.05</v>
      </c>
      <c r="AQ748" t="s">
        <v>5590</v>
      </c>
      <c r="AR748" s="10" t="s">
        <v>5590</v>
      </c>
    </row>
    <row r="749" spans="1:44" ht="16" x14ac:dyDescent="0.2">
      <c r="A749" s="2">
        <v>45626</v>
      </c>
      <c r="B749" t="s">
        <v>204</v>
      </c>
      <c r="C749" s="7">
        <v>1216.25</v>
      </c>
      <c r="D749" t="s">
        <v>104</v>
      </c>
      <c r="E749">
        <v>2555</v>
      </c>
      <c r="F749">
        <v>1730</v>
      </c>
      <c r="G749">
        <v>3599</v>
      </c>
      <c r="H749" t="s">
        <v>1934</v>
      </c>
      <c r="J749" t="s">
        <v>5588</v>
      </c>
      <c r="L749" t="s">
        <v>49</v>
      </c>
      <c r="M749" t="s">
        <v>50</v>
      </c>
      <c r="N749" t="s">
        <v>51</v>
      </c>
      <c r="O749" t="s">
        <v>52</v>
      </c>
      <c r="P749" t="s">
        <v>203</v>
      </c>
      <c r="R749" t="s">
        <v>66</v>
      </c>
      <c r="S749" t="s">
        <v>5621</v>
      </c>
      <c r="U749" s="8" t="s">
        <v>5590</v>
      </c>
      <c r="V749" s="9">
        <v>-1216.25</v>
      </c>
      <c r="X749" s="8" t="s">
        <v>5590</v>
      </c>
      <c r="Y749" t="s">
        <v>5590</v>
      </c>
      <c r="Z749" s="10" t="s">
        <v>5590</v>
      </c>
      <c r="AB749" s="8" t="s">
        <v>5590</v>
      </c>
      <c r="AC749" t="s">
        <v>5590</v>
      </c>
      <c r="AD749" s="7">
        <v>1216.25</v>
      </c>
      <c r="AE749" s="10" t="s">
        <v>5590</v>
      </c>
      <c r="AG749" s="8" t="s">
        <v>5590</v>
      </c>
      <c r="AH749" t="s">
        <v>5590</v>
      </c>
      <c r="AI749" s="10" t="s">
        <v>5590</v>
      </c>
      <c r="AK749" s="8" t="s">
        <v>5590</v>
      </c>
      <c r="AL749" t="s">
        <v>5590</v>
      </c>
      <c r="AM749" t="s">
        <v>5590</v>
      </c>
      <c r="AN749" t="s">
        <v>5590</v>
      </c>
      <c r="AO749" t="s">
        <v>5590</v>
      </c>
      <c r="AP749" s="7">
        <v>1216.25</v>
      </c>
      <c r="AQ749" t="s">
        <v>5590</v>
      </c>
      <c r="AR749" s="10" t="s">
        <v>5590</v>
      </c>
    </row>
    <row r="750" spans="1:44" ht="16" x14ac:dyDescent="0.2">
      <c r="A750" s="2">
        <v>45626</v>
      </c>
      <c r="B750" t="s">
        <v>204</v>
      </c>
      <c r="C750" s="7">
        <v>1286.69</v>
      </c>
      <c r="D750" t="s">
        <v>104</v>
      </c>
      <c r="E750">
        <v>2555</v>
      </c>
      <c r="F750">
        <v>1730</v>
      </c>
      <c r="G750">
        <v>3600</v>
      </c>
      <c r="H750" t="s">
        <v>1936</v>
      </c>
      <c r="J750" t="s">
        <v>5588</v>
      </c>
      <c r="L750" t="s">
        <v>49</v>
      </c>
      <c r="M750" t="s">
        <v>50</v>
      </c>
      <c r="N750" t="s">
        <v>51</v>
      </c>
      <c r="O750" t="s">
        <v>52</v>
      </c>
      <c r="P750" t="s">
        <v>203</v>
      </c>
      <c r="R750" t="s">
        <v>66</v>
      </c>
      <c r="S750" t="s">
        <v>5621</v>
      </c>
      <c r="U750" s="8" t="s">
        <v>5590</v>
      </c>
      <c r="V750" s="9">
        <v>-1286.69</v>
      </c>
      <c r="X750" s="8" t="s">
        <v>5590</v>
      </c>
      <c r="Y750" t="s">
        <v>5590</v>
      </c>
      <c r="Z750" s="10" t="s">
        <v>5590</v>
      </c>
      <c r="AB750" s="8" t="s">
        <v>5590</v>
      </c>
      <c r="AC750" t="s">
        <v>5590</v>
      </c>
      <c r="AD750" s="7">
        <v>1286.69</v>
      </c>
      <c r="AE750" s="10" t="s">
        <v>5590</v>
      </c>
      <c r="AG750" s="8" t="s">
        <v>5590</v>
      </c>
      <c r="AH750" t="s">
        <v>5590</v>
      </c>
      <c r="AI750" s="10" t="s">
        <v>5590</v>
      </c>
      <c r="AK750" s="8" t="s">
        <v>5590</v>
      </c>
      <c r="AL750" t="s">
        <v>5590</v>
      </c>
      <c r="AM750" t="s">
        <v>5590</v>
      </c>
      <c r="AN750" t="s">
        <v>5590</v>
      </c>
      <c r="AO750" t="s">
        <v>5590</v>
      </c>
      <c r="AP750" s="7">
        <v>1286.69</v>
      </c>
      <c r="AQ750" t="s">
        <v>5590</v>
      </c>
      <c r="AR750" s="10" t="s">
        <v>5590</v>
      </c>
    </row>
    <row r="751" spans="1:44" ht="16" x14ac:dyDescent="0.2">
      <c r="A751" s="2">
        <v>45639.041666666657</v>
      </c>
      <c r="B751" t="s">
        <v>215</v>
      </c>
      <c r="C751" s="7">
        <v>34.17</v>
      </c>
      <c r="D751" t="s">
        <v>48</v>
      </c>
      <c r="E751">
        <v>1700</v>
      </c>
      <c r="F751">
        <v>940</v>
      </c>
      <c r="G751">
        <v>3781</v>
      </c>
      <c r="I751" t="s">
        <v>4735</v>
      </c>
      <c r="J751" t="s">
        <v>4736</v>
      </c>
      <c r="K751" t="s">
        <v>4735</v>
      </c>
      <c r="L751" t="s">
        <v>52</v>
      </c>
      <c r="M751" t="s">
        <v>203</v>
      </c>
      <c r="O751" t="s">
        <v>52</v>
      </c>
      <c r="P751" t="s">
        <v>53</v>
      </c>
      <c r="R751" t="s">
        <v>66</v>
      </c>
      <c r="S751" t="s">
        <v>5621</v>
      </c>
      <c r="U751" s="8" t="s">
        <v>5590</v>
      </c>
      <c r="V751" s="10" t="s">
        <v>5590</v>
      </c>
      <c r="X751" s="11">
        <v>34.17</v>
      </c>
      <c r="Y751" t="s">
        <v>5590</v>
      </c>
      <c r="Z751" s="10" t="s">
        <v>5590</v>
      </c>
      <c r="AB751" s="8" t="s">
        <v>5590</v>
      </c>
      <c r="AC751" t="s">
        <v>5590</v>
      </c>
      <c r="AD751" t="s">
        <v>5590</v>
      </c>
      <c r="AE751" s="10" t="s">
        <v>5590</v>
      </c>
      <c r="AG751" s="8" t="s">
        <v>5590</v>
      </c>
      <c r="AH751" t="s">
        <v>5590</v>
      </c>
      <c r="AI751" s="10" t="s">
        <v>5590</v>
      </c>
      <c r="AK751" s="8" t="s">
        <v>5590</v>
      </c>
      <c r="AL751" t="s">
        <v>5590</v>
      </c>
      <c r="AM751" t="s">
        <v>5590</v>
      </c>
      <c r="AN751" t="s">
        <v>5590</v>
      </c>
      <c r="AO751" t="s">
        <v>5590</v>
      </c>
      <c r="AP751" t="s">
        <v>5590</v>
      </c>
      <c r="AQ751" t="s">
        <v>5590</v>
      </c>
      <c r="AR751" s="10" t="s">
        <v>5590</v>
      </c>
    </row>
    <row r="752" spans="1:44" ht="16" x14ac:dyDescent="0.2">
      <c r="B752" t="s">
        <v>5591</v>
      </c>
      <c r="U752" s="11">
        <f>SUM(U733:U751)</f>
        <v>0</v>
      </c>
      <c r="V752" s="9">
        <f>SUM(V733:V751)</f>
        <v>-2.2737367544323206E-12</v>
      </c>
      <c r="X752" s="11">
        <f>SUM(X733:X751)</f>
        <v>1.5631940186722204E-13</v>
      </c>
      <c r="Y752" s="12">
        <f>SUM(Y733:Y751)</f>
        <v>-2101.6399999999994</v>
      </c>
      <c r="Z752" s="9">
        <f>SUM(Z733:Z751)</f>
        <v>0</v>
      </c>
      <c r="AB752" s="11">
        <f>SUM(AB733:AB751)</f>
        <v>0</v>
      </c>
      <c r="AC752" s="12">
        <f>SUM(AC733:AC751)</f>
        <v>15446.240000000002</v>
      </c>
      <c r="AD752" s="12">
        <f>SUM(AD733:AD751)</f>
        <v>3461.9900000000002</v>
      </c>
      <c r="AE752" s="9">
        <f>SUM(AE733:AE751)</f>
        <v>0</v>
      </c>
      <c r="AG752" s="11">
        <f>SUM(AG733:AG751)</f>
        <v>0</v>
      </c>
      <c r="AH752" s="12">
        <f>SUM(AH733:AH751)</f>
        <v>0</v>
      </c>
      <c r="AI752" s="9">
        <f>SUM(AI733:AI751)</f>
        <v>0</v>
      </c>
      <c r="AK752" s="11">
        <f t="shared" ref="AK752:AR752" si="33">SUM(AK733:AK751)</f>
        <v>0</v>
      </c>
      <c r="AL752" s="12">
        <f t="shared" si="33"/>
        <v>0</v>
      </c>
      <c r="AM752" s="12">
        <f t="shared" si="33"/>
        <v>0</v>
      </c>
      <c r="AN752" s="12">
        <f t="shared" si="33"/>
        <v>0</v>
      </c>
      <c r="AO752" s="12">
        <f t="shared" si="33"/>
        <v>0</v>
      </c>
      <c r="AP752" s="12">
        <f t="shared" si="33"/>
        <v>19051.23</v>
      </c>
      <c r="AQ752" s="12">
        <f t="shared" si="33"/>
        <v>0</v>
      </c>
      <c r="AR752" s="9">
        <f t="shared" si="33"/>
        <v>0</v>
      </c>
    </row>
    <row r="753" spans="1:44" ht="16" x14ac:dyDescent="0.2">
      <c r="B753" s="3" t="s">
        <v>5592</v>
      </c>
      <c r="U753" s="13">
        <f>U752+U731</f>
        <v>0</v>
      </c>
      <c r="V753" s="14">
        <f>V752+V731</f>
        <v>-1.2079226507921703E-12</v>
      </c>
      <c r="X753" s="13">
        <f>X752+X731</f>
        <v>1.5631940186722204E-13</v>
      </c>
      <c r="Y753" s="15">
        <f>Y752+Y731</f>
        <v>-2087.3599999999979</v>
      </c>
      <c r="Z753" s="14">
        <f>Z752+Z731</f>
        <v>0</v>
      </c>
      <c r="AB753" s="8"/>
      <c r="AE753" s="10"/>
      <c r="AG753" s="8"/>
      <c r="AI753" s="10"/>
      <c r="AK753" s="8"/>
      <c r="AR753" s="10"/>
    </row>
    <row r="754" spans="1:44" x14ac:dyDescent="0.2">
      <c r="U754" s="8"/>
      <c r="V754" s="10"/>
      <c r="X754" s="8"/>
      <c r="Z754" s="10"/>
      <c r="AB754" s="8"/>
      <c r="AE754" s="10"/>
      <c r="AG754" s="8"/>
      <c r="AI754" s="10"/>
      <c r="AK754" s="8"/>
      <c r="AR754" s="10"/>
    </row>
    <row r="755" spans="1:44" ht="16" x14ac:dyDescent="0.2">
      <c r="A755" s="2">
        <v>45628.041666666657</v>
      </c>
      <c r="B755" t="s">
        <v>256</v>
      </c>
      <c r="C755" s="7">
        <v>2087.36</v>
      </c>
      <c r="D755" t="s">
        <v>48</v>
      </c>
      <c r="E755">
        <v>1705</v>
      </c>
      <c r="F755">
        <v>940</v>
      </c>
      <c r="G755">
        <v>3702</v>
      </c>
      <c r="I755" t="s">
        <v>4674</v>
      </c>
      <c r="J755" t="s">
        <v>4675</v>
      </c>
      <c r="K755" t="s">
        <v>4674</v>
      </c>
      <c r="L755" t="s">
        <v>52</v>
      </c>
      <c r="M755" t="s">
        <v>203</v>
      </c>
      <c r="O755" t="s">
        <v>52</v>
      </c>
      <c r="P755" t="s">
        <v>53</v>
      </c>
      <c r="R755" t="s">
        <v>66</v>
      </c>
      <c r="S755" t="s">
        <v>5622</v>
      </c>
      <c r="U755" s="8" t="s">
        <v>5590</v>
      </c>
      <c r="V755" s="10" t="s">
        <v>5590</v>
      </c>
      <c r="X755" s="8" t="s">
        <v>5590</v>
      </c>
      <c r="Y755" s="7">
        <v>2087.36</v>
      </c>
      <c r="Z755" s="10" t="s">
        <v>5590</v>
      </c>
      <c r="AB755" s="8" t="s">
        <v>5590</v>
      </c>
      <c r="AC755" t="s">
        <v>5590</v>
      </c>
      <c r="AD755" t="s">
        <v>5590</v>
      </c>
      <c r="AE755" s="10" t="s">
        <v>5590</v>
      </c>
      <c r="AG755" s="8" t="s">
        <v>5590</v>
      </c>
      <c r="AH755" t="s">
        <v>5590</v>
      </c>
      <c r="AI755" s="10" t="s">
        <v>5590</v>
      </c>
      <c r="AK755" s="8" t="s">
        <v>5590</v>
      </c>
      <c r="AL755" t="s">
        <v>5590</v>
      </c>
      <c r="AM755" t="s">
        <v>5590</v>
      </c>
      <c r="AN755" t="s">
        <v>5590</v>
      </c>
      <c r="AO755" t="s">
        <v>5590</v>
      </c>
      <c r="AP755" t="s">
        <v>5590</v>
      </c>
      <c r="AQ755" t="s">
        <v>5590</v>
      </c>
      <c r="AR755" s="10" t="s">
        <v>5590</v>
      </c>
    </row>
    <row r="756" spans="1:44" ht="16" x14ac:dyDescent="0.2">
      <c r="A756" s="2">
        <v>45637.041666666657</v>
      </c>
      <c r="B756" t="s">
        <v>2144</v>
      </c>
      <c r="C756" s="7">
        <v>76.77</v>
      </c>
      <c r="D756" t="s">
        <v>104</v>
      </c>
      <c r="E756">
        <v>940</v>
      </c>
      <c r="F756">
        <v>703</v>
      </c>
      <c r="G756">
        <v>3780</v>
      </c>
      <c r="I756" t="s">
        <v>4697</v>
      </c>
      <c r="J756" t="s">
        <v>4698</v>
      </c>
      <c r="K756" t="s">
        <v>4697</v>
      </c>
      <c r="L756" t="s">
        <v>52</v>
      </c>
      <c r="M756" t="s">
        <v>53</v>
      </c>
      <c r="O756" t="s">
        <v>52</v>
      </c>
      <c r="P756" t="s">
        <v>53</v>
      </c>
      <c r="R756" t="s">
        <v>66</v>
      </c>
      <c r="S756" t="s">
        <v>5622</v>
      </c>
      <c r="U756" s="11">
        <v>-76.77</v>
      </c>
      <c r="V756" s="10" t="s">
        <v>5590</v>
      </c>
      <c r="X756" s="8" t="s">
        <v>5590</v>
      </c>
      <c r="Y756" t="s">
        <v>5590</v>
      </c>
      <c r="Z756" s="10" t="s">
        <v>5590</v>
      </c>
      <c r="AB756" s="8" t="s">
        <v>5590</v>
      </c>
      <c r="AC756" t="s">
        <v>5590</v>
      </c>
      <c r="AD756" t="s">
        <v>5590</v>
      </c>
      <c r="AE756" s="10" t="s">
        <v>5590</v>
      </c>
      <c r="AG756" s="8" t="s">
        <v>5590</v>
      </c>
      <c r="AH756" t="s">
        <v>5590</v>
      </c>
      <c r="AI756" s="10" t="s">
        <v>5590</v>
      </c>
      <c r="AK756" s="8" t="s">
        <v>5590</v>
      </c>
      <c r="AL756" t="s">
        <v>5590</v>
      </c>
      <c r="AM756" t="s">
        <v>5590</v>
      </c>
      <c r="AN756" t="s">
        <v>5590</v>
      </c>
      <c r="AO756" t="s">
        <v>5590</v>
      </c>
      <c r="AP756" t="s">
        <v>5590</v>
      </c>
      <c r="AQ756" t="s">
        <v>5590</v>
      </c>
      <c r="AR756" s="10" t="s">
        <v>5590</v>
      </c>
    </row>
    <row r="757" spans="1:44" ht="16" x14ac:dyDescent="0.2">
      <c r="A757" s="2">
        <v>45637.041666666657</v>
      </c>
      <c r="B757" t="s">
        <v>2144</v>
      </c>
      <c r="C757" s="7">
        <v>72.569999999999993</v>
      </c>
      <c r="D757" t="s">
        <v>104</v>
      </c>
      <c r="E757">
        <v>940</v>
      </c>
      <c r="F757">
        <v>703</v>
      </c>
      <c r="G757">
        <v>3779</v>
      </c>
      <c r="I757" t="s">
        <v>4700</v>
      </c>
      <c r="J757" t="s">
        <v>4701</v>
      </c>
      <c r="K757" t="s">
        <v>4700</v>
      </c>
      <c r="L757" t="s">
        <v>52</v>
      </c>
      <c r="M757" t="s">
        <v>53</v>
      </c>
      <c r="O757" t="s">
        <v>52</v>
      </c>
      <c r="P757" t="s">
        <v>53</v>
      </c>
      <c r="R757" t="s">
        <v>66</v>
      </c>
      <c r="S757" t="s">
        <v>5622</v>
      </c>
      <c r="U757" s="11">
        <v>-72.569999999999993</v>
      </c>
      <c r="V757" s="10" t="s">
        <v>5590</v>
      </c>
      <c r="X757" s="8" t="s">
        <v>5590</v>
      </c>
      <c r="Y757" t="s">
        <v>5590</v>
      </c>
      <c r="Z757" s="10" t="s">
        <v>5590</v>
      </c>
      <c r="AB757" s="8" t="s">
        <v>5590</v>
      </c>
      <c r="AC757" t="s">
        <v>5590</v>
      </c>
      <c r="AD757" t="s">
        <v>5590</v>
      </c>
      <c r="AE757" s="10" t="s">
        <v>5590</v>
      </c>
      <c r="AG757" s="8" t="s">
        <v>5590</v>
      </c>
      <c r="AH757" t="s">
        <v>5590</v>
      </c>
      <c r="AI757" s="10" t="s">
        <v>5590</v>
      </c>
      <c r="AK757" s="8" t="s">
        <v>5590</v>
      </c>
      <c r="AL757" t="s">
        <v>5590</v>
      </c>
      <c r="AM757" t="s">
        <v>5590</v>
      </c>
      <c r="AN757" t="s">
        <v>5590</v>
      </c>
      <c r="AO757" t="s">
        <v>5590</v>
      </c>
      <c r="AP757" t="s">
        <v>5590</v>
      </c>
      <c r="AQ757" t="s">
        <v>5590</v>
      </c>
      <c r="AR757" s="10" t="s">
        <v>5590</v>
      </c>
    </row>
    <row r="758" spans="1:44" ht="16" x14ac:dyDescent="0.2">
      <c r="A758" s="2">
        <v>45637.041666666657</v>
      </c>
      <c r="B758" t="s">
        <v>2144</v>
      </c>
      <c r="C758" s="7">
        <v>362.84</v>
      </c>
      <c r="D758" t="s">
        <v>104</v>
      </c>
      <c r="E758">
        <v>940</v>
      </c>
      <c r="F758">
        <v>703</v>
      </c>
      <c r="G758">
        <v>3778</v>
      </c>
      <c r="I758" t="s">
        <v>4703</v>
      </c>
      <c r="J758" t="s">
        <v>4704</v>
      </c>
      <c r="K758" t="s">
        <v>4703</v>
      </c>
      <c r="L758" t="s">
        <v>52</v>
      </c>
      <c r="M758" t="s">
        <v>53</v>
      </c>
      <c r="O758" t="s">
        <v>52</v>
      </c>
      <c r="P758" t="s">
        <v>53</v>
      </c>
      <c r="R758" t="s">
        <v>66</v>
      </c>
      <c r="S758" t="s">
        <v>5622</v>
      </c>
      <c r="U758" s="11">
        <v>-362.84</v>
      </c>
      <c r="V758" s="10" t="s">
        <v>5590</v>
      </c>
      <c r="X758" s="8" t="s">
        <v>5590</v>
      </c>
      <c r="Y758" t="s">
        <v>5590</v>
      </c>
      <c r="Z758" s="10" t="s">
        <v>5590</v>
      </c>
      <c r="AB758" s="8" t="s">
        <v>5590</v>
      </c>
      <c r="AC758" t="s">
        <v>5590</v>
      </c>
      <c r="AD758" t="s">
        <v>5590</v>
      </c>
      <c r="AE758" s="10" t="s">
        <v>5590</v>
      </c>
      <c r="AG758" s="8" t="s">
        <v>5590</v>
      </c>
      <c r="AH758" t="s">
        <v>5590</v>
      </c>
      <c r="AI758" s="10" t="s">
        <v>5590</v>
      </c>
      <c r="AK758" s="8" t="s">
        <v>5590</v>
      </c>
      <c r="AL758" t="s">
        <v>5590</v>
      </c>
      <c r="AM758" t="s">
        <v>5590</v>
      </c>
      <c r="AN758" t="s">
        <v>5590</v>
      </c>
      <c r="AO758" t="s">
        <v>5590</v>
      </c>
      <c r="AP758" t="s">
        <v>5590</v>
      </c>
      <c r="AQ758" t="s">
        <v>5590</v>
      </c>
      <c r="AR758" s="10" t="s">
        <v>5590</v>
      </c>
    </row>
    <row r="759" spans="1:44" ht="16" x14ac:dyDescent="0.2">
      <c r="A759" s="2">
        <v>45637.041666666657</v>
      </c>
      <c r="B759" t="s">
        <v>2144</v>
      </c>
      <c r="C759" s="7">
        <v>290.27</v>
      </c>
      <c r="D759" t="s">
        <v>104</v>
      </c>
      <c r="E759">
        <v>940</v>
      </c>
      <c r="F759">
        <v>703</v>
      </c>
      <c r="G759">
        <v>3777</v>
      </c>
      <c r="I759" t="s">
        <v>4706</v>
      </c>
      <c r="J759" t="s">
        <v>4707</v>
      </c>
      <c r="K759" t="s">
        <v>4706</v>
      </c>
      <c r="L759" t="s">
        <v>52</v>
      </c>
      <c r="M759" t="s">
        <v>53</v>
      </c>
      <c r="O759" t="s">
        <v>52</v>
      </c>
      <c r="P759" t="s">
        <v>53</v>
      </c>
      <c r="R759" t="s">
        <v>66</v>
      </c>
      <c r="S759" t="s">
        <v>5622</v>
      </c>
      <c r="U759" s="11">
        <v>-290.27</v>
      </c>
      <c r="V759" s="10" t="s">
        <v>5590</v>
      </c>
      <c r="X759" s="8" t="s">
        <v>5590</v>
      </c>
      <c r="Y759" t="s">
        <v>5590</v>
      </c>
      <c r="Z759" s="10" t="s">
        <v>5590</v>
      </c>
      <c r="AB759" s="8" t="s">
        <v>5590</v>
      </c>
      <c r="AC759" t="s">
        <v>5590</v>
      </c>
      <c r="AD759" t="s">
        <v>5590</v>
      </c>
      <c r="AE759" s="10" t="s">
        <v>5590</v>
      </c>
      <c r="AG759" s="8" t="s">
        <v>5590</v>
      </c>
      <c r="AH759" t="s">
        <v>5590</v>
      </c>
      <c r="AI759" s="10" t="s">
        <v>5590</v>
      </c>
      <c r="AK759" s="8" t="s">
        <v>5590</v>
      </c>
      <c r="AL759" t="s">
        <v>5590</v>
      </c>
      <c r="AM759" t="s">
        <v>5590</v>
      </c>
      <c r="AN759" t="s">
        <v>5590</v>
      </c>
      <c r="AO759" t="s">
        <v>5590</v>
      </c>
      <c r="AP759" t="s">
        <v>5590</v>
      </c>
      <c r="AQ759" t="s">
        <v>5590</v>
      </c>
      <c r="AR759" s="10" t="s">
        <v>5590</v>
      </c>
    </row>
    <row r="760" spans="1:44" ht="16" x14ac:dyDescent="0.2">
      <c r="A760" s="2">
        <v>45637.041666666657</v>
      </c>
      <c r="B760" t="s">
        <v>2144</v>
      </c>
      <c r="C760" s="7">
        <v>664.5</v>
      </c>
      <c r="D760" t="s">
        <v>104</v>
      </c>
      <c r="E760">
        <v>940</v>
      </c>
      <c r="F760">
        <v>703</v>
      </c>
      <c r="G760">
        <v>3776</v>
      </c>
      <c r="I760" t="s">
        <v>4709</v>
      </c>
      <c r="J760" t="s">
        <v>4710</v>
      </c>
      <c r="K760" t="s">
        <v>4709</v>
      </c>
      <c r="L760" t="s">
        <v>52</v>
      </c>
      <c r="M760" t="s">
        <v>53</v>
      </c>
      <c r="O760" t="s">
        <v>52</v>
      </c>
      <c r="P760" t="s">
        <v>53</v>
      </c>
      <c r="R760" t="s">
        <v>66</v>
      </c>
      <c r="S760" t="s">
        <v>5622</v>
      </c>
      <c r="U760" s="11">
        <v>-664.5</v>
      </c>
      <c r="V760" s="10" t="s">
        <v>5590</v>
      </c>
      <c r="X760" s="8" t="s">
        <v>5590</v>
      </c>
      <c r="Y760" t="s">
        <v>5590</v>
      </c>
      <c r="Z760" s="10" t="s">
        <v>5590</v>
      </c>
      <c r="AB760" s="8" t="s">
        <v>5590</v>
      </c>
      <c r="AC760" t="s">
        <v>5590</v>
      </c>
      <c r="AD760" t="s">
        <v>5590</v>
      </c>
      <c r="AE760" s="10" t="s">
        <v>5590</v>
      </c>
      <c r="AG760" s="8" t="s">
        <v>5590</v>
      </c>
      <c r="AH760" t="s">
        <v>5590</v>
      </c>
      <c r="AI760" s="10" t="s">
        <v>5590</v>
      </c>
      <c r="AK760" s="8" t="s">
        <v>5590</v>
      </c>
      <c r="AL760" t="s">
        <v>5590</v>
      </c>
      <c r="AM760" t="s">
        <v>5590</v>
      </c>
      <c r="AN760" t="s">
        <v>5590</v>
      </c>
      <c r="AO760" t="s">
        <v>5590</v>
      </c>
      <c r="AP760" t="s">
        <v>5590</v>
      </c>
      <c r="AQ760" t="s">
        <v>5590</v>
      </c>
      <c r="AR760" s="10" t="s">
        <v>5590</v>
      </c>
    </row>
    <row r="761" spans="1:44" ht="16" x14ac:dyDescent="0.2">
      <c r="A761" s="2">
        <v>45637.041666666657</v>
      </c>
      <c r="B761" t="s">
        <v>2144</v>
      </c>
      <c r="C761" s="7">
        <v>362.84</v>
      </c>
      <c r="D761" t="s">
        <v>104</v>
      </c>
      <c r="E761">
        <v>940</v>
      </c>
      <c r="F761">
        <v>703</v>
      </c>
      <c r="G761">
        <v>3775</v>
      </c>
      <c r="I761" t="s">
        <v>4711</v>
      </c>
      <c r="J761" t="s">
        <v>4712</v>
      </c>
      <c r="K761" t="s">
        <v>4711</v>
      </c>
      <c r="L761" t="s">
        <v>52</v>
      </c>
      <c r="M761" t="s">
        <v>53</v>
      </c>
      <c r="O761" t="s">
        <v>52</v>
      </c>
      <c r="P761" t="s">
        <v>53</v>
      </c>
      <c r="R761" t="s">
        <v>66</v>
      </c>
      <c r="S761" t="s">
        <v>5622</v>
      </c>
      <c r="U761" s="11">
        <v>-362.84</v>
      </c>
      <c r="V761" s="10" t="s">
        <v>5590</v>
      </c>
      <c r="X761" s="8" t="s">
        <v>5590</v>
      </c>
      <c r="Y761" t="s">
        <v>5590</v>
      </c>
      <c r="Z761" s="10" t="s">
        <v>5590</v>
      </c>
      <c r="AB761" s="8" t="s">
        <v>5590</v>
      </c>
      <c r="AC761" t="s">
        <v>5590</v>
      </c>
      <c r="AD761" t="s">
        <v>5590</v>
      </c>
      <c r="AE761" s="10" t="s">
        <v>5590</v>
      </c>
      <c r="AG761" s="8" t="s">
        <v>5590</v>
      </c>
      <c r="AH761" t="s">
        <v>5590</v>
      </c>
      <c r="AI761" s="10" t="s">
        <v>5590</v>
      </c>
      <c r="AK761" s="8" t="s">
        <v>5590</v>
      </c>
      <c r="AL761" t="s">
        <v>5590</v>
      </c>
      <c r="AM761" t="s">
        <v>5590</v>
      </c>
      <c r="AN761" t="s">
        <v>5590</v>
      </c>
      <c r="AO761" t="s">
        <v>5590</v>
      </c>
      <c r="AP761" t="s">
        <v>5590</v>
      </c>
      <c r="AQ761" t="s">
        <v>5590</v>
      </c>
      <c r="AR761" s="10" t="s">
        <v>5590</v>
      </c>
    </row>
    <row r="762" spans="1:44" ht="16" x14ac:dyDescent="0.2">
      <c r="A762" s="2">
        <v>45637.041666666657</v>
      </c>
      <c r="B762" t="s">
        <v>2144</v>
      </c>
      <c r="C762" s="7">
        <v>362.84</v>
      </c>
      <c r="D762" t="s">
        <v>104</v>
      </c>
      <c r="E762">
        <v>940</v>
      </c>
      <c r="F762">
        <v>703</v>
      </c>
      <c r="G762">
        <v>3774</v>
      </c>
      <c r="I762" t="s">
        <v>4713</v>
      </c>
      <c r="J762" t="s">
        <v>4714</v>
      </c>
      <c r="K762" t="s">
        <v>4713</v>
      </c>
      <c r="L762" t="s">
        <v>52</v>
      </c>
      <c r="M762" t="s">
        <v>53</v>
      </c>
      <c r="O762" t="s">
        <v>52</v>
      </c>
      <c r="P762" t="s">
        <v>53</v>
      </c>
      <c r="R762" t="s">
        <v>66</v>
      </c>
      <c r="S762" t="s">
        <v>5622</v>
      </c>
      <c r="U762" s="11">
        <v>-362.84</v>
      </c>
      <c r="V762" s="10" t="s">
        <v>5590</v>
      </c>
      <c r="X762" s="8" t="s">
        <v>5590</v>
      </c>
      <c r="Y762" t="s">
        <v>5590</v>
      </c>
      <c r="Z762" s="10" t="s">
        <v>5590</v>
      </c>
      <c r="AB762" s="8" t="s">
        <v>5590</v>
      </c>
      <c r="AC762" t="s">
        <v>5590</v>
      </c>
      <c r="AD762" t="s">
        <v>5590</v>
      </c>
      <c r="AE762" s="10" t="s">
        <v>5590</v>
      </c>
      <c r="AG762" s="8" t="s">
        <v>5590</v>
      </c>
      <c r="AH762" t="s">
        <v>5590</v>
      </c>
      <c r="AI762" s="10" t="s">
        <v>5590</v>
      </c>
      <c r="AK762" s="8" t="s">
        <v>5590</v>
      </c>
      <c r="AL762" t="s">
        <v>5590</v>
      </c>
      <c r="AM762" t="s">
        <v>5590</v>
      </c>
      <c r="AN762" t="s">
        <v>5590</v>
      </c>
      <c r="AO762" t="s">
        <v>5590</v>
      </c>
      <c r="AP762" t="s">
        <v>5590</v>
      </c>
      <c r="AQ762" t="s">
        <v>5590</v>
      </c>
      <c r="AR762" s="10" t="s">
        <v>5590</v>
      </c>
    </row>
    <row r="763" spans="1:44" ht="16" x14ac:dyDescent="0.2">
      <c r="A763" s="2">
        <v>45637.041666666657</v>
      </c>
      <c r="B763" t="s">
        <v>1908</v>
      </c>
      <c r="C763" s="7">
        <v>47.66</v>
      </c>
      <c r="D763" t="s">
        <v>104</v>
      </c>
      <c r="E763">
        <v>940</v>
      </c>
      <c r="F763">
        <v>703</v>
      </c>
      <c r="G763">
        <v>3773</v>
      </c>
      <c r="I763" t="s">
        <v>4716</v>
      </c>
      <c r="J763" t="s">
        <v>4717</v>
      </c>
      <c r="K763" t="s">
        <v>4716</v>
      </c>
      <c r="L763" t="s">
        <v>52</v>
      </c>
      <c r="M763" t="s">
        <v>53</v>
      </c>
      <c r="O763" t="s">
        <v>52</v>
      </c>
      <c r="P763" t="s">
        <v>53</v>
      </c>
      <c r="R763" t="s">
        <v>66</v>
      </c>
      <c r="S763" t="s">
        <v>5622</v>
      </c>
      <c r="U763" s="11">
        <v>-47.66</v>
      </c>
      <c r="V763" s="10" t="s">
        <v>5590</v>
      </c>
      <c r="X763" s="8" t="s">
        <v>5590</v>
      </c>
      <c r="Y763" t="s">
        <v>5590</v>
      </c>
      <c r="Z763" s="10" t="s">
        <v>5590</v>
      </c>
      <c r="AB763" s="8" t="s">
        <v>5590</v>
      </c>
      <c r="AC763" t="s">
        <v>5590</v>
      </c>
      <c r="AD763" t="s">
        <v>5590</v>
      </c>
      <c r="AE763" s="10" t="s">
        <v>5590</v>
      </c>
      <c r="AG763" s="8" t="s">
        <v>5590</v>
      </c>
      <c r="AH763" t="s">
        <v>5590</v>
      </c>
      <c r="AI763" s="10" t="s">
        <v>5590</v>
      </c>
      <c r="AK763" s="8" t="s">
        <v>5590</v>
      </c>
      <c r="AL763" t="s">
        <v>5590</v>
      </c>
      <c r="AM763" t="s">
        <v>5590</v>
      </c>
      <c r="AN763" t="s">
        <v>5590</v>
      </c>
      <c r="AO763" t="s">
        <v>5590</v>
      </c>
      <c r="AP763" t="s">
        <v>5590</v>
      </c>
      <c r="AQ763" t="s">
        <v>5590</v>
      </c>
      <c r="AR763" s="10" t="s">
        <v>5590</v>
      </c>
    </row>
    <row r="764" spans="1:44" ht="16" x14ac:dyDescent="0.2">
      <c r="A764" s="2">
        <v>45637.041666666657</v>
      </c>
      <c r="B764" t="s">
        <v>1908</v>
      </c>
      <c r="C764" s="7">
        <v>47.66</v>
      </c>
      <c r="D764" t="s">
        <v>104</v>
      </c>
      <c r="E764">
        <v>940</v>
      </c>
      <c r="F764">
        <v>703</v>
      </c>
      <c r="G764">
        <v>3772</v>
      </c>
      <c r="I764" t="s">
        <v>4718</v>
      </c>
      <c r="J764" t="s">
        <v>4719</v>
      </c>
      <c r="K764" t="s">
        <v>4718</v>
      </c>
      <c r="L764" t="s">
        <v>52</v>
      </c>
      <c r="M764" t="s">
        <v>53</v>
      </c>
      <c r="O764" t="s">
        <v>52</v>
      </c>
      <c r="P764" t="s">
        <v>53</v>
      </c>
      <c r="R764" t="s">
        <v>66</v>
      </c>
      <c r="S764" t="s">
        <v>5622</v>
      </c>
      <c r="U764" s="11">
        <v>-47.66</v>
      </c>
      <c r="V764" s="10" t="s">
        <v>5590</v>
      </c>
      <c r="X764" s="8" t="s">
        <v>5590</v>
      </c>
      <c r="Y764" t="s">
        <v>5590</v>
      </c>
      <c r="Z764" s="10" t="s">
        <v>5590</v>
      </c>
      <c r="AB764" s="8" t="s">
        <v>5590</v>
      </c>
      <c r="AC764" t="s">
        <v>5590</v>
      </c>
      <c r="AD764" t="s">
        <v>5590</v>
      </c>
      <c r="AE764" s="10" t="s">
        <v>5590</v>
      </c>
      <c r="AG764" s="8" t="s">
        <v>5590</v>
      </c>
      <c r="AH764" t="s">
        <v>5590</v>
      </c>
      <c r="AI764" s="10" t="s">
        <v>5590</v>
      </c>
      <c r="AK764" s="8" t="s">
        <v>5590</v>
      </c>
      <c r="AL764" t="s">
        <v>5590</v>
      </c>
      <c r="AM764" t="s">
        <v>5590</v>
      </c>
      <c r="AN764" t="s">
        <v>5590</v>
      </c>
      <c r="AO764" t="s">
        <v>5590</v>
      </c>
      <c r="AP764" t="s">
        <v>5590</v>
      </c>
      <c r="AQ764" t="s">
        <v>5590</v>
      </c>
      <c r="AR764" s="10" t="s">
        <v>5590</v>
      </c>
    </row>
    <row r="765" spans="1:44" ht="16" x14ac:dyDescent="0.2">
      <c r="A765" s="2">
        <v>45637.041666666657</v>
      </c>
      <c r="B765" t="s">
        <v>1908</v>
      </c>
      <c r="C765" s="7">
        <v>47.66</v>
      </c>
      <c r="D765" t="s">
        <v>104</v>
      </c>
      <c r="E765">
        <v>940</v>
      </c>
      <c r="F765">
        <v>703</v>
      </c>
      <c r="G765">
        <v>3771</v>
      </c>
      <c r="I765" t="s">
        <v>4720</v>
      </c>
      <c r="J765" t="s">
        <v>4721</v>
      </c>
      <c r="K765" t="s">
        <v>4720</v>
      </c>
      <c r="L765" t="s">
        <v>52</v>
      </c>
      <c r="M765" t="s">
        <v>53</v>
      </c>
      <c r="O765" t="s">
        <v>52</v>
      </c>
      <c r="P765" t="s">
        <v>53</v>
      </c>
      <c r="R765" t="s">
        <v>66</v>
      </c>
      <c r="S765" t="s">
        <v>5622</v>
      </c>
      <c r="U765" s="11">
        <v>-47.66</v>
      </c>
      <c r="V765" s="10" t="s">
        <v>5590</v>
      </c>
      <c r="X765" s="8" t="s">
        <v>5590</v>
      </c>
      <c r="Y765" t="s">
        <v>5590</v>
      </c>
      <c r="Z765" s="10" t="s">
        <v>5590</v>
      </c>
      <c r="AB765" s="8" t="s">
        <v>5590</v>
      </c>
      <c r="AC765" t="s">
        <v>5590</v>
      </c>
      <c r="AD765" t="s">
        <v>5590</v>
      </c>
      <c r="AE765" s="10" t="s">
        <v>5590</v>
      </c>
      <c r="AG765" s="8" t="s">
        <v>5590</v>
      </c>
      <c r="AH765" t="s">
        <v>5590</v>
      </c>
      <c r="AI765" s="10" t="s">
        <v>5590</v>
      </c>
      <c r="AK765" s="8" t="s">
        <v>5590</v>
      </c>
      <c r="AL765" t="s">
        <v>5590</v>
      </c>
      <c r="AM765" t="s">
        <v>5590</v>
      </c>
      <c r="AN765" t="s">
        <v>5590</v>
      </c>
      <c r="AO765" t="s">
        <v>5590</v>
      </c>
      <c r="AP765" t="s">
        <v>5590</v>
      </c>
      <c r="AQ765" t="s">
        <v>5590</v>
      </c>
      <c r="AR765" s="10" t="s">
        <v>5590</v>
      </c>
    </row>
    <row r="766" spans="1:44" ht="16" x14ac:dyDescent="0.2">
      <c r="A766" s="2">
        <v>45637.041666666657</v>
      </c>
      <c r="B766" t="s">
        <v>1908</v>
      </c>
      <c r="C766" s="7">
        <v>47.66</v>
      </c>
      <c r="D766" t="s">
        <v>104</v>
      </c>
      <c r="E766">
        <v>940</v>
      </c>
      <c r="F766">
        <v>703</v>
      </c>
      <c r="G766">
        <v>3770</v>
      </c>
      <c r="I766" t="s">
        <v>4722</v>
      </c>
      <c r="J766" t="s">
        <v>4723</v>
      </c>
      <c r="K766" t="s">
        <v>4722</v>
      </c>
      <c r="L766" t="s">
        <v>52</v>
      </c>
      <c r="M766" t="s">
        <v>53</v>
      </c>
      <c r="O766" t="s">
        <v>52</v>
      </c>
      <c r="P766" t="s">
        <v>53</v>
      </c>
      <c r="R766" t="s">
        <v>66</v>
      </c>
      <c r="S766" t="s">
        <v>5622</v>
      </c>
      <c r="U766" s="11">
        <v>-47.66</v>
      </c>
      <c r="V766" s="10" t="s">
        <v>5590</v>
      </c>
      <c r="X766" s="8" t="s">
        <v>5590</v>
      </c>
      <c r="Y766" t="s">
        <v>5590</v>
      </c>
      <c r="Z766" s="10" t="s">
        <v>5590</v>
      </c>
      <c r="AB766" s="8" t="s">
        <v>5590</v>
      </c>
      <c r="AC766" t="s">
        <v>5590</v>
      </c>
      <c r="AD766" t="s">
        <v>5590</v>
      </c>
      <c r="AE766" s="10" t="s">
        <v>5590</v>
      </c>
      <c r="AG766" s="8" t="s">
        <v>5590</v>
      </c>
      <c r="AH766" t="s">
        <v>5590</v>
      </c>
      <c r="AI766" s="10" t="s">
        <v>5590</v>
      </c>
      <c r="AK766" s="8" t="s">
        <v>5590</v>
      </c>
      <c r="AL766" t="s">
        <v>5590</v>
      </c>
      <c r="AM766" t="s">
        <v>5590</v>
      </c>
      <c r="AN766" t="s">
        <v>5590</v>
      </c>
      <c r="AO766" t="s">
        <v>5590</v>
      </c>
      <c r="AP766" t="s">
        <v>5590</v>
      </c>
      <c r="AQ766" t="s">
        <v>5590</v>
      </c>
      <c r="AR766" s="10" t="s">
        <v>5590</v>
      </c>
    </row>
    <row r="767" spans="1:44" ht="16" x14ac:dyDescent="0.2">
      <c r="A767" s="2">
        <v>45637.041666666657</v>
      </c>
      <c r="B767" t="s">
        <v>1908</v>
      </c>
      <c r="C767" s="7">
        <v>172.69</v>
      </c>
      <c r="D767" t="s">
        <v>104</v>
      </c>
      <c r="E767">
        <v>940</v>
      </c>
      <c r="F767">
        <v>703</v>
      </c>
      <c r="G767">
        <v>3769</v>
      </c>
      <c r="I767" t="s">
        <v>4725</v>
      </c>
      <c r="J767" t="s">
        <v>4726</v>
      </c>
      <c r="K767" t="s">
        <v>4725</v>
      </c>
      <c r="L767" t="s">
        <v>52</v>
      </c>
      <c r="M767" t="s">
        <v>53</v>
      </c>
      <c r="O767" t="s">
        <v>52</v>
      </c>
      <c r="P767" t="s">
        <v>53</v>
      </c>
      <c r="R767" t="s">
        <v>66</v>
      </c>
      <c r="S767" t="s">
        <v>5622</v>
      </c>
      <c r="U767" s="11">
        <v>-172.69</v>
      </c>
      <c r="V767" s="10" t="s">
        <v>5590</v>
      </c>
      <c r="X767" s="8" t="s">
        <v>5590</v>
      </c>
      <c r="Y767" t="s">
        <v>5590</v>
      </c>
      <c r="Z767" s="10" t="s">
        <v>5590</v>
      </c>
      <c r="AB767" s="8" t="s">
        <v>5590</v>
      </c>
      <c r="AC767" t="s">
        <v>5590</v>
      </c>
      <c r="AD767" t="s">
        <v>5590</v>
      </c>
      <c r="AE767" s="10" t="s">
        <v>5590</v>
      </c>
      <c r="AG767" s="8" t="s">
        <v>5590</v>
      </c>
      <c r="AH767" t="s">
        <v>5590</v>
      </c>
      <c r="AI767" s="10" t="s">
        <v>5590</v>
      </c>
      <c r="AK767" s="8" t="s">
        <v>5590</v>
      </c>
      <c r="AL767" t="s">
        <v>5590</v>
      </c>
      <c r="AM767" t="s">
        <v>5590</v>
      </c>
      <c r="AN767" t="s">
        <v>5590</v>
      </c>
      <c r="AO767" t="s">
        <v>5590</v>
      </c>
      <c r="AP767" t="s">
        <v>5590</v>
      </c>
      <c r="AQ767" t="s">
        <v>5590</v>
      </c>
      <c r="AR767" s="10" t="s">
        <v>5590</v>
      </c>
    </row>
    <row r="768" spans="1:44" ht="16" x14ac:dyDescent="0.2">
      <c r="A768" s="2">
        <v>45637.041666666657</v>
      </c>
      <c r="B768" t="s">
        <v>1908</v>
      </c>
      <c r="C768" s="7">
        <v>43.17</v>
      </c>
      <c r="D768" t="s">
        <v>104</v>
      </c>
      <c r="E768">
        <v>940</v>
      </c>
      <c r="F768">
        <v>703</v>
      </c>
      <c r="G768">
        <v>3768</v>
      </c>
      <c r="I768" t="s">
        <v>4727</v>
      </c>
      <c r="J768" t="s">
        <v>4728</v>
      </c>
      <c r="K768" t="s">
        <v>4727</v>
      </c>
      <c r="L768" t="s">
        <v>52</v>
      </c>
      <c r="M768" t="s">
        <v>53</v>
      </c>
      <c r="O768" t="s">
        <v>52</v>
      </c>
      <c r="P768" t="s">
        <v>53</v>
      </c>
      <c r="R768" t="s">
        <v>66</v>
      </c>
      <c r="S768" t="s">
        <v>5622</v>
      </c>
      <c r="U768" s="11">
        <v>-43.17</v>
      </c>
      <c r="V768" s="10" t="s">
        <v>5590</v>
      </c>
      <c r="X768" s="8" t="s">
        <v>5590</v>
      </c>
      <c r="Y768" t="s">
        <v>5590</v>
      </c>
      <c r="Z768" s="10" t="s">
        <v>5590</v>
      </c>
      <c r="AB768" s="8" t="s">
        <v>5590</v>
      </c>
      <c r="AC768" t="s">
        <v>5590</v>
      </c>
      <c r="AD768" t="s">
        <v>5590</v>
      </c>
      <c r="AE768" s="10" t="s">
        <v>5590</v>
      </c>
      <c r="AG768" s="8" t="s">
        <v>5590</v>
      </c>
      <c r="AH768" t="s">
        <v>5590</v>
      </c>
      <c r="AI768" s="10" t="s">
        <v>5590</v>
      </c>
      <c r="AK768" s="8" t="s">
        <v>5590</v>
      </c>
      <c r="AL768" t="s">
        <v>5590</v>
      </c>
      <c r="AM768" t="s">
        <v>5590</v>
      </c>
      <c r="AN768" t="s">
        <v>5590</v>
      </c>
      <c r="AO768" t="s">
        <v>5590</v>
      </c>
      <c r="AP768" t="s">
        <v>5590</v>
      </c>
      <c r="AQ768" t="s">
        <v>5590</v>
      </c>
      <c r="AR768" s="10" t="s">
        <v>5590</v>
      </c>
    </row>
    <row r="769" spans="1:44" ht="16" x14ac:dyDescent="0.2">
      <c r="A769" s="2">
        <v>45645.041666666657</v>
      </c>
      <c r="B769" t="s">
        <v>4749</v>
      </c>
      <c r="C769" s="7">
        <v>8107.2</v>
      </c>
      <c r="D769" t="s">
        <v>48</v>
      </c>
      <c r="E769">
        <v>1712</v>
      </c>
      <c r="F769">
        <v>940</v>
      </c>
      <c r="G769">
        <v>3787</v>
      </c>
      <c r="I769" t="s">
        <v>4751</v>
      </c>
      <c r="J769" t="s">
        <v>4752</v>
      </c>
      <c r="K769" t="s">
        <v>4751</v>
      </c>
      <c r="L769" t="s">
        <v>52</v>
      </c>
      <c r="M769" t="s">
        <v>203</v>
      </c>
      <c r="O769" t="s">
        <v>52</v>
      </c>
      <c r="P769" t="s">
        <v>53</v>
      </c>
      <c r="R769" t="s">
        <v>66</v>
      </c>
      <c r="S769" t="s">
        <v>5622</v>
      </c>
      <c r="U769" s="8" t="s">
        <v>5590</v>
      </c>
      <c r="V769" s="10" t="s">
        <v>5590</v>
      </c>
      <c r="X769" s="8" t="s">
        <v>5590</v>
      </c>
      <c r="Y769" t="s">
        <v>5590</v>
      </c>
      <c r="Z769" s="9">
        <v>8107.2</v>
      </c>
      <c r="AB769" s="8" t="s">
        <v>5590</v>
      </c>
      <c r="AC769" t="s">
        <v>5590</v>
      </c>
      <c r="AD769" t="s">
        <v>5590</v>
      </c>
      <c r="AE769" s="10" t="s">
        <v>5590</v>
      </c>
      <c r="AG769" s="8" t="s">
        <v>5590</v>
      </c>
      <c r="AH769" t="s">
        <v>5590</v>
      </c>
      <c r="AI769" s="10" t="s">
        <v>5590</v>
      </c>
      <c r="AK769" s="8" t="s">
        <v>5590</v>
      </c>
      <c r="AL769" t="s">
        <v>5590</v>
      </c>
      <c r="AM769" t="s">
        <v>5590</v>
      </c>
      <c r="AN769" t="s">
        <v>5590</v>
      </c>
      <c r="AO769" t="s">
        <v>5590</v>
      </c>
      <c r="AP769" t="s">
        <v>5590</v>
      </c>
      <c r="AQ769" t="s">
        <v>5590</v>
      </c>
      <c r="AR769" s="10" t="s">
        <v>5590</v>
      </c>
    </row>
    <row r="770" spans="1:44" ht="16" x14ac:dyDescent="0.2">
      <c r="A770" s="2">
        <v>45649.041666666657</v>
      </c>
      <c r="B770" t="s">
        <v>256</v>
      </c>
      <c r="C770" s="7">
        <v>4255.41</v>
      </c>
      <c r="D770" t="s">
        <v>48</v>
      </c>
      <c r="E770">
        <v>1705</v>
      </c>
      <c r="F770">
        <v>940</v>
      </c>
      <c r="G770">
        <v>3828</v>
      </c>
      <c r="I770" t="s">
        <v>4794</v>
      </c>
      <c r="J770" t="s">
        <v>4795</v>
      </c>
      <c r="K770" t="s">
        <v>4794</v>
      </c>
      <c r="L770" t="s">
        <v>52</v>
      </c>
      <c r="M770" t="s">
        <v>203</v>
      </c>
      <c r="O770" t="s">
        <v>52</v>
      </c>
      <c r="P770" t="s">
        <v>53</v>
      </c>
      <c r="R770" t="s">
        <v>66</v>
      </c>
      <c r="S770" t="s">
        <v>5622</v>
      </c>
      <c r="U770" s="8" t="s">
        <v>5590</v>
      </c>
      <c r="V770" s="10" t="s">
        <v>5590</v>
      </c>
      <c r="X770" s="8" t="s">
        <v>5590</v>
      </c>
      <c r="Y770" s="7">
        <v>4255.41</v>
      </c>
      <c r="Z770" s="10" t="s">
        <v>5590</v>
      </c>
      <c r="AB770" s="8" t="s">
        <v>5590</v>
      </c>
      <c r="AC770" t="s">
        <v>5590</v>
      </c>
      <c r="AD770" t="s">
        <v>5590</v>
      </c>
      <c r="AE770" s="10" t="s">
        <v>5590</v>
      </c>
      <c r="AG770" s="8" t="s">
        <v>5590</v>
      </c>
      <c r="AH770" t="s">
        <v>5590</v>
      </c>
      <c r="AI770" s="10" t="s">
        <v>5590</v>
      </c>
      <c r="AK770" s="8" t="s">
        <v>5590</v>
      </c>
      <c r="AL770" t="s">
        <v>5590</v>
      </c>
      <c r="AM770" t="s">
        <v>5590</v>
      </c>
      <c r="AN770" t="s">
        <v>5590</v>
      </c>
      <c r="AO770" t="s">
        <v>5590</v>
      </c>
      <c r="AP770" t="s">
        <v>5590</v>
      </c>
      <c r="AQ770" t="s">
        <v>5590</v>
      </c>
      <c r="AR770" s="10" t="s">
        <v>5590</v>
      </c>
    </row>
    <row r="771" spans="1:44" ht="16" x14ac:dyDescent="0.2">
      <c r="A771" s="2">
        <v>45649.041666666657</v>
      </c>
      <c r="B771" t="s">
        <v>582</v>
      </c>
      <c r="C771" s="7">
        <v>1057.03</v>
      </c>
      <c r="D771" t="s">
        <v>48</v>
      </c>
      <c r="E771">
        <v>1705</v>
      </c>
      <c r="F771">
        <v>940</v>
      </c>
      <c r="G771">
        <v>3827</v>
      </c>
      <c r="I771" t="s">
        <v>4797</v>
      </c>
      <c r="J771" t="s">
        <v>4798</v>
      </c>
      <c r="K771" t="s">
        <v>4797</v>
      </c>
      <c r="L771" t="s">
        <v>52</v>
      </c>
      <c r="M771" t="s">
        <v>203</v>
      </c>
      <c r="O771" t="s">
        <v>52</v>
      </c>
      <c r="P771" t="s">
        <v>53</v>
      </c>
      <c r="R771" t="s">
        <v>66</v>
      </c>
      <c r="S771" t="s">
        <v>5622</v>
      </c>
      <c r="U771" s="8" t="s">
        <v>5590</v>
      </c>
      <c r="V771" s="10" t="s">
        <v>5590</v>
      </c>
      <c r="X771" s="8" t="s">
        <v>5590</v>
      </c>
      <c r="Y771" s="7">
        <v>1057.03</v>
      </c>
      <c r="Z771" s="10" t="s">
        <v>5590</v>
      </c>
      <c r="AB771" s="8" t="s">
        <v>5590</v>
      </c>
      <c r="AC771" t="s">
        <v>5590</v>
      </c>
      <c r="AD771" t="s">
        <v>5590</v>
      </c>
      <c r="AE771" s="10" t="s">
        <v>5590</v>
      </c>
      <c r="AG771" s="8" t="s">
        <v>5590</v>
      </c>
      <c r="AH771" t="s">
        <v>5590</v>
      </c>
      <c r="AI771" s="10" t="s">
        <v>5590</v>
      </c>
      <c r="AK771" s="8" t="s">
        <v>5590</v>
      </c>
      <c r="AL771" t="s">
        <v>5590</v>
      </c>
      <c r="AM771" t="s">
        <v>5590</v>
      </c>
      <c r="AN771" t="s">
        <v>5590</v>
      </c>
      <c r="AO771" t="s">
        <v>5590</v>
      </c>
      <c r="AP771" t="s">
        <v>5590</v>
      </c>
      <c r="AQ771" t="s">
        <v>5590</v>
      </c>
      <c r="AR771" s="10" t="s">
        <v>5590</v>
      </c>
    </row>
    <row r="772" spans="1:44" ht="16" x14ac:dyDescent="0.2">
      <c r="A772" s="2">
        <v>45657</v>
      </c>
      <c r="B772" t="s">
        <v>4830</v>
      </c>
      <c r="C772" s="7">
        <v>2599.13</v>
      </c>
      <c r="D772" t="s">
        <v>104</v>
      </c>
      <c r="E772">
        <v>703</v>
      </c>
      <c r="F772">
        <v>1730</v>
      </c>
      <c r="G772">
        <v>3877</v>
      </c>
      <c r="J772" t="s">
        <v>5588</v>
      </c>
      <c r="L772" t="s">
        <v>52</v>
      </c>
      <c r="M772" t="s">
        <v>53</v>
      </c>
      <c r="O772" t="s">
        <v>52</v>
      </c>
      <c r="P772" t="s">
        <v>203</v>
      </c>
      <c r="R772" t="s">
        <v>66</v>
      </c>
      <c r="S772" t="s">
        <v>5622</v>
      </c>
      <c r="U772" s="11">
        <v>2599.13</v>
      </c>
      <c r="V772" s="9">
        <v>-2599.13</v>
      </c>
      <c r="X772" s="8" t="s">
        <v>5590</v>
      </c>
      <c r="Y772" t="s">
        <v>5590</v>
      </c>
      <c r="Z772" s="10" t="s">
        <v>5590</v>
      </c>
      <c r="AB772" s="8" t="s">
        <v>5590</v>
      </c>
      <c r="AC772" t="s">
        <v>5590</v>
      </c>
      <c r="AD772" t="s">
        <v>5590</v>
      </c>
      <c r="AE772" s="10" t="s">
        <v>5590</v>
      </c>
      <c r="AG772" s="8" t="s">
        <v>5590</v>
      </c>
      <c r="AH772" t="s">
        <v>5590</v>
      </c>
      <c r="AI772" s="10" t="s">
        <v>5590</v>
      </c>
      <c r="AK772" s="8" t="s">
        <v>5590</v>
      </c>
      <c r="AL772" t="s">
        <v>5590</v>
      </c>
      <c r="AM772" t="s">
        <v>5590</v>
      </c>
      <c r="AN772" t="s">
        <v>5590</v>
      </c>
      <c r="AO772" t="s">
        <v>5590</v>
      </c>
      <c r="AP772" t="s">
        <v>5590</v>
      </c>
      <c r="AQ772" t="s">
        <v>5590</v>
      </c>
      <c r="AR772" s="10" t="s">
        <v>5590</v>
      </c>
    </row>
    <row r="773" spans="1:44" ht="16" x14ac:dyDescent="0.2">
      <c r="A773" s="2">
        <v>45657</v>
      </c>
      <c r="B773" t="s">
        <v>4832</v>
      </c>
      <c r="C773" s="7">
        <v>1812.83</v>
      </c>
      <c r="D773" t="s">
        <v>104</v>
      </c>
      <c r="E773">
        <v>1705</v>
      </c>
      <c r="F773">
        <v>1730</v>
      </c>
      <c r="G773">
        <v>4153</v>
      </c>
      <c r="J773" t="s">
        <v>5588</v>
      </c>
      <c r="L773" t="s">
        <v>52</v>
      </c>
      <c r="M773" t="s">
        <v>203</v>
      </c>
      <c r="O773" t="s">
        <v>52</v>
      </c>
      <c r="P773" t="s">
        <v>203</v>
      </c>
      <c r="R773" t="s">
        <v>66</v>
      </c>
      <c r="S773" t="s">
        <v>5622</v>
      </c>
      <c r="U773" s="8" t="s">
        <v>5590</v>
      </c>
      <c r="V773" s="9">
        <v>-1812.83</v>
      </c>
      <c r="X773" s="8" t="s">
        <v>5590</v>
      </c>
      <c r="Y773" s="7">
        <v>1812.83</v>
      </c>
      <c r="Z773" s="10" t="s">
        <v>5590</v>
      </c>
      <c r="AB773" s="8" t="s">
        <v>5590</v>
      </c>
      <c r="AC773" t="s">
        <v>5590</v>
      </c>
      <c r="AD773" t="s">
        <v>5590</v>
      </c>
      <c r="AE773" s="10" t="s">
        <v>5590</v>
      </c>
      <c r="AG773" s="8" t="s">
        <v>5590</v>
      </c>
      <c r="AH773" t="s">
        <v>5590</v>
      </c>
      <c r="AI773" s="10" t="s">
        <v>5590</v>
      </c>
      <c r="AK773" s="8" t="s">
        <v>5590</v>
      </c>
      <c r="AL773" t="s">
        <v>5590</v>
      </c>
      <c r="AM773" t="s">
        <v>5590</v>
      </c>
      <c r="AN773" t="s">
        <v>5590</v>
      </c>
      <c r="AO773" t="s">
        <v>5590</v>
      </c>
      <c r="AP773" t="s">
        <v>5590</v>
      </c>
      <c r="AQ773" t="s">
        <v>5590</v>
      </c>
      <c r="AR773" s="10" t="s">
        <v>5590</v>
      </c>
    </row>
    <row r="774" spans="1:44" ht="16" x14ac:dyDescent="0.2">
      <c r="A774" s="2">
        <v>45657</v>
      </c>
      <c r="B774" t="s">
        <v>4829</v>
      </c>
      <c r="C774" s="7">
        <v>175.8</v>
      </c>
      <c r="D774" t="s">
        <v>104</v>
      </c>
      <c r="E774">
        <v>1705</v>
      </c>
      <c r="F774">
        <v>1730</v>
      </c>
      <c r="G774">
        <v>4154</v>
      </c>
      <c r="J774" t="s">
        <v>5588</v>
      </c>
      <c r="L774" t="s">
        <v>52</v>
      </c>
      <c r="M774" t="s">
        <v>203</v>
      </c>
      <c r="O774" t="s">
        <v>52</v>
      </c>
      <c r="P774" t="s">
        <v>203</v>
      </c>
      <c r="R774" t="s">
        <v>66</v>
      </c>
      <c r="S774" t="s">
        <v>5622</v>
      </c>
      <c r="U774" s="8" t="s">
        <v>5590</v>
      </c>
      <c r="V774" s="9">
        <v>-175.8</v>
      </c>
      <c r="X774" s="8" t="s">
        <v>5590</v>
      </c>
      <c r="Y774" s="7">
        <v>175.8</v>
      </c>
      <c r="Z774" s="10" t="s">
        <v>5590</v>
      </c>
      <c r="AB774" s="8" t="s">
        <v>5590</v>
      </c>
      <c r="AC774" t="s">
        <v>5590</v>
      </c>
      <c r="AD774" t="s">
        <v>5590</v>
      </c>
      <c r="AE774" s="10" t="s">
        <v>5590</v>
      </c>
      <c r="AG774" s="8" t="s">
        <v>5590</v>
      </c>
      <c r="AH774" t="s">
        <v>5590</v>
      </c>
      <c r="AI774" s="10" t="s">
        <v>5590</v>
      </c>
      <c r="AK774" s="8" t="s">
        <v>5590</v>
      </c>
      <c r="AL774" t="s">
        <v>5590</v>
      </c>
      <c r="AM774" t="s">
        <v>5590</v>
      </c>
      <c r="AN774" t="s">
        <v>5590</v>
      </c>
      <c r="AO774" t="s">
        <v>5590</v>
      </c>
      <c r="AP774" t="s">
        <v>5590</v>
      </c>
      <c r="AQ774" t="s">
        <v>5590</v>
      </c>
      <c r="AR774" s="10" t="s">
        <v>5590</v>
      </c>
    </row>
    <row r="775" spans="1:44" ht="16" x14ac:dyDescent="0.2">
      <c r="A775" s="2">
        <v>45657</v>
      </c>
      <c r="B775" t="s">
        <v>205</v>
      </c>
      <c r="C775" s="7">
        <v>1376.43</v>
      </c>
      <c r="D775" t="s">
        <v>104</v>
      </c>
      <c r="E775">
        <v>1730</v>
      </c>
      <c r="F775">
        <v>1705</v>
      </c>
      <c r="G775">
        <v>3870</v>
      </c>
      <c r="J775" t="s">
        <v>5588</v>
      </c>
      <c r="L775" t="s">
        <v>52</v>
      </c>
      <c r="M775" t="s">
        <v>203</v>
      </c>
      <c r="O775" t="s">
        <v>52</v>
      </c>
      <c r="P775" t="s">
        <v>203</v>
      </c>
      <c r="R775" t="s">
        <v>66</v>
      </c>
      <c r="S775" t="s">
        <v>5622</v>
      </c>
      <c r="U775" s="8" t="s">
        <v>5590</v>
      </c>
      <c r="V775" s="9">
        <v>1376.43</v>
      </c>
      <c r="X775" s="8" t="s">
        <v>5590</v>
      </c>
      <c r="Y775" s="7">
        <v>-1376.43</v>
      </c>
      <c r="Z775" s="10" t="s">
        <v>5590</v>
      </c>
      <c r="AB775" s="8" t="s">
        <v>5590</v>
      </c>
      <c r="AC775" t="s">
        <v>5590</v>
      </c>
      <c r="AD775" t="s">
        <v>5590</v>
      </c>
      <c r="AE775" s="10" t="s">
        <v>5590</v>
      </c>
      <c r="AG775" s="8" t="s">
        <v>5590</v>
      </c>
      <c r="AH775" t="s">
        <v>5590</v>
      </c>
      <c r="AI775" s="10" t="s">
        <v>5590</v>
      </c>
      <c r="AK775" s="8" t="s">
        <v>5590</v>
      </c>
      <c r="AL775" t="s">
        <v>5590</v>
      </c>
      <c r="AM775" t="s">
        <v>5590</v>
      </c>
      <c r="AN775" t="s">
        <v>5590</v>
      </c>
      <c r="AO775" t="s">
        <v>5590</v>
      </c>
      <c r="AP775" t="s">
        <v>5590</v>
      </c>
      <c r="AQ775" t="s">
        <v>5590</v>
      </c>
      <c r="AR775" s="10" t="s">
        <v>5590</v>
      </c>
    </row>
    <row r="776" spans="1:44" ht="16" x14ac:dyDescent="0.2">
      <c r="A776" s="2">
        <v>45657</v>
      </c>
      <c r="B776" t="s">
        <v>205</v>
      </c>
      <c r="C776" s="7">
        <v>612.20000000000005</v>
      </c>
      <c r="D776" t="s">
        <v>104</v>
      </c>
      <c r="E776">
        <v>1730</v>
      </c>
      <c r="F776">
        <v>1705</v>
      </c>
      <c r="G776">
        <v>3871</v>
      </c>
      <c r="J776" t="s">
        <v>5588</v>
      </c>
      <c r="L776" t="s">
        <v>52</v>
      </c>
      <c r="M776" t="s">
        <v>203</v>
      </c>
      <c r="O776" t="s">
        <v>52</v>
      </c>
      <c r="P776" t="s">
        <v>203</v>
      </c>
      <c r="R776" t="s">
        <v>66</v>
      </c>
      <c r="S776" t="s">
        <v>5622</v>
      </c>
      <c r="U776" s="8" t="s">
        <v>5590</v>
      </c>
      <c r="V776" s="9">
        <v>612.20000000000005</v>
      </c>
      <c r="X776" s="8" t="s">
        <v>5590</v>
      </c>
      <c r="Y776" s="7">
        <v>-612.20000000000005</v>
      </c>
      <c r="Z776" s="10" t="s">
        <v>5590</v>
      </c>
      <c r="AB776" s="8" t="s">
        <v>5590</v>
      </c>
      <c r="AC776" t="s">
        <v>5590</v>
      </c>
      <c r="AD776" t="s">
        <v>5590</v>
      </c>
      <c r="AE776" s="10" t="s">
        <v>5590</v>
      </c>
      <c r="AG776" s="8" t="s">
        <v>5590</v>
      </c>
      <c r="AH776" t="s">
        <v>5590</v>
      </c>
      <c r="AI776" s="10" t="s">
        <v>5590</v>
      </c>
      <c r="AK776" s="8" t="s">
        <v>5590</v>
      </c>
      <c r="AL776" t="s">
        <v>5590</v>
      </c>
      <c r="AM776" t="s">
        <v>5590</v>
      </c>
      <c r="AN776" t="s">
        <v>5590</v>
      </c>
      <c r="AO776" t="s">
        <v>5590</v>
      </c>
      <c r="AP776" t="s">
        <v>5590</v>
      </c>
      <c r="AQ776" t="s">
        <v>5590</v>
      </c>
      <c r="AR776" s="10" t="s">
        <v>5590</v>
      </c>
    </row>
    <row r="777" spans="1:44" ht="16" x14ac:dyDescent="0.2">
      <c r="A777" s="2">
        <v>45657</v>
      </c>
      <c r="B777" t="s">
        <v>4829</v>
      </c>
      <c r="C777" s="7">
        <v>3499.61</v>
      </c>
      <c r="D777" t="s">
        <v>104</v>
      </c>
      <c r="E777">
        <v>1730</v>
      </c>
      <c r="F777">
        <v>1705</v>
      </c>
      <c r="G777">
        <v>3872</v>
      </c>
      <c r="J777" t="s">
        <v>5588</v>
      </c>
      <c r="L777" t="s">
        <v>52</v>
      </c>
      <c r="M777" t="s">
        <v>203</v>
      </c>
      <c r="O777" t="s">
        <v>52</v>
      </c>
      <c r="P777" t="s">
        <v>203</v>
      </c>
      <c r="R777" t="s">
        <v>66</v>
      </c>
      <c r="S777" t="s">
        <v>5622</v>
      </c>
      <c r="U777" s="8" t="s">
        <v>5590</v>
      </c>
      <c r="V777" s="9">
        <v>3499.61</v>
      </c>
      <c r="X777" s="8" t="s">
        <v>5590</v>
      </c>
      <c r="Y777" s="7">
        <v>-3499.61</v>
      </c>
      <c r="Z777" s="10" t="s">
        <v>5590</v>
      </c>
      <c r="AB777" s="8" t="s">
        <v>5590</v>
      </c>
      <c r="AC777" t="s">
        <v>5590</v>
      </c>
      <c r="AD777" t="s">
        <v>5590</v>
      </c>
      <c r="AE777" s="10" t="s">
        <v>5590</v>
      </c>
      <c r="AG777" s="8" t="s">
        <v>5590</v>
      </c>
      <c r="AH777" t="s">
        <v>5590</v>
      </c>
      <c r="AI777" s="10" t="s">
        <v>5590</v>
      </c>
      <c r="AK777" s="8" t="s">
        <v>5590</v>
      </c>
      <c r="AL777" t="s">
        <v>5590</v>
      </c>
      <c r="AM777" t="s">
        <v>5590</v>
      </c>
      <c r="AN777" t="s">
        <v>5590</v>
      </c>
      <c r="AO777" t="s">
        <v>5590</v>
      </c>
      <c r="AP777" t="s">
        <v>5590</v>
      </c>
      <c r="AQ777" t="s">
        <v>5590</v>
      </c>
      <c r="AR777" s="10" t="s">
        <v>5590</v>
      </c>
    </row>
    <row r="778" spans="1:44" ht="16" x14ac:dyDescent="0.2">
      <c r="A778" s="2">
        <v>45657</v>
      </c>
      <c r="B778" t="s">
        <v>4829</v>
      </c>
      <c r="C778" s="7">
        <v>1812.83</v>
      </c>
      <c r="D778" t="s">
        <v>104</v>
      </c>
      <c r="E778">
        <v>1730</v>
      </c>
      <c r="F778">
        <v>1705</v>
      </c>
      <c r="G778">
        <v>3873</v>
      </c>
      <c r="J778" t="s">
        <v>5588</v>
      </c>
      <c r="L778" t="s">
        <v>52</v>
      </c>
      <c r="M778" t="s">
        <v>203</v>
      </c>
      <c r="O778" t="s">
        <v>52</v>
      </c>
      <c r="P778" t="s">
        <v>203</v>
      </c>
      <c r="R778" t="s">
        <v>66</v>
      </c>
      <c r="S778" t="s">
        <v>5622</v>
      </c>
      <c r="U778" s="8" t="s">
        <v>5590</v>
      </c>
      <c r="V778" s="9">
        <v>1812.83</v>
      </c>
      <c r="X778" s="8" t="s">
        <v>5590</v>
      </c>
      <c r="Y778" s="7">
        <v>-1812.83</v>
      </c>
      <c r="Z778" s="10" t="s">
        <v>5590</v>
      </c>
      <c r="AB778" s="8" t="s">
        <v>5590</v>
      </c>
      <c r="AC778" t="s">
        <v>5590</v>
      </c>
      <c r="AD778" t="s">
        <v>5590</v>
      </c>
      <c r="AE778" s="10" t="s">
        <v>5590</v>
      </c>
      <c r="AG778" s="8" t="s">
        <v>5590</v>
      </c>
      <c r="AH778" t="s">
        <v>5590</v>
      </c>
      <c r="AI778" s="10" t="s">
        <v>5590</v>
      </c>
      <c r="AK778" s="8" t="s">
        <v>5590</v>
      </c>
      <c r="AL778" t="s">
        <v>5590</v>
      </c>
      <c r="AM778" t="s">
        <v>5590</v>
      </c>
      <c r="AN778" t="s">
        <v>5590</v>
      </c>
      <c r="AO778" t="s">
        <v>5590</v>
      </c>
      <c r="AP778" t="s">
        <v>5590</v>
      </c>
      <c r="AQ778" t="s">
        <v>5590</v>
      </c>
      <c r="AR778" s="10" t="s">
        <v>5590</v>
      </c>
    </row>
    <row r="779" spans="1:44" ht="16" x14ac:dyDescent="0.2">
      <c r="A779" s="2">
        <v>45657</v>
      </c>
      <c r="B779" t="s">
        <v>202</v>
      </c>
      <c r="C779" s="7">
        <v>5433.92</v>
      </c>
      <c r="D779" t="s">
        <v>104</v>
      </c>
      <c r="E779">
        <v>1730</v>
      </c>
      <c r="F779">
        <v>1712</v>
      </c>
      <c r="G779">
        <v>3874</v>
      </c>
      <c r="J779" t="s">
        <v>5588</v>
      </c>
      <c r="L779" t="s">
        <v>52</v>
      </c>
      <c r="M779" t="s">
        <v>203</v>
      </c>
      <c r="O779" t="s">
        <v>52</v>
      </c>
      <c r="P779" t="s">
        <v>203</v>
      </c>
      <c r="R779" t="s">
        <v>66</v>
      </c>
      <c r="S779" t="s">
        <v>5622</v>
      </c>
      <c r="U779" s="8" t="s">
        <v>5590</v>
      </c>
      <c r="V779" s="9">
        <v>5433.92</v>
      </c>
      <c r="X779" s="8" t="s">
        <v>5590</v>
      </c>
      <c r="Y779" t="s">
        <v>5590</v>
      </c>
      <c r="Z779" s="9">
        <v>-5433.92</v>
      </c>
      <c r="AB779" s="8" t="s">
        <v>5590</v>
      </c>
      <c r="AC779" t="s">
        <v>5590</v>
      </c>
      <c r="AD779" t="s">
        <v>5590</v>
      </c>
      <c r="AE779" s="10" t="s">
        <v>5590</v>
      </c>
      <c r="AG779" s="8" t="s">
        <v>5590</v>
      </c>
      <c r="AH779" t="s">
        <v>5590</v>
      </c>
      <c r="AI779" s="10" t="s">
        <v>5590</v>
      </c>
      <c r="AK779" s="8" t="s">
        <v>5590</v>
      </c>
      <c r="AL779" t="s">
        <v>5590</v>
      </c>
      <c r="AM779" t="s">
        <v>5590</v>
      </c>
      <c r="AN779" t="s">
        <v>5590</v>
      </c>
      <c r="AO779" t="s">
        <v>5590</v>
      </c>
      <c r="AP779" t="s">
        <v>5590</v>
      </c>
      <c r="AQ779" t="s">
        <v>5590</v>
      </c>
      <c r="AR779" s="10" t="s">
        <v>5590</v>
      </c>
    </row>
    <row r="780" spans="1:44" ht="16" x14ac:dyDescent="0.2">
      <c r="A780" s="2">
        <v>45657</v>
      </c>
      <c r="B780" t="s">
        <v>202</v>
      </c>
      <c r="C780" s="7">
        <v>2673.28</v>
      </c>
      <c r="D780" t="s">
        <v>104</v>
      </c>
      <c r="E780">
        <v>1730</v>
      </c>
      <c r="F780">
        <v>1712</v>
      </c>
      <c r="G780">
        <v>3875</v>
      </c>
      <c r="J780" t="s">
        <v>5588</v>
      </c>
      <c r="L780" t="s">
        <v>52</v>
      </c>
      <c r="M780" t="s">
        <v>203</v>
      </c>
      <c r="O780" t="s">
        <v>52</v>
      </c>
      <c r="P780" t="s">
        <v>203</v>
      </c>
      <c r="R780" t="s">
        <v>66</v>
      </c>
      <c r="S780" t="s">
        <v>5622</v>
      </c>
      <c r="U780" s="8" t="s">
        <v>5590</v>
      </c>
      <c r="V780" s="9">
        <v>2673.28</v>
      </c>
      <c r="X780" s="8" t="s">
        <v>5590</v>
      </c>
      <c r="Y780" t="s">
        <v>5590</v>
      </c>
      <c r="Z780" s="9">
        <v>-2673.28</v>
      </c>
      <c r="AB780" s="8" t="s">
        <v>5590</v>
      </c>
      <c r="AC780" t="s">
        <v>5590</v>
      </c>
      <c r="AD780" t="s">
        <v>5590</v>
      </c>
      <c r="AE780" s="10" t="s">
        <v>5590</v>
      </c>
      <c r="AG780" s="8" t="s">
        <v>5590</v>
      </c>
      <c r="AH780" t="s">
        <v>5590</v>
      </c>
      <c r="AI780" s="10" t="s">
        <v>5590</v>
      </c>
      <c r="AK780" s="8" t="s">
        <v>5590</v>
      </c>
      <c r="AL780" t="s">
        <v>5590</v>
      </c>
      <c r="AM780" t="s">
        <v>5590</v>
      </c>
      <c r="AN780" t="s">
        <v>5590</v>
      </c>
      <c r="AO780" t="s">
        <v>5590</v>
      </c>
      <c r="AP780" t="s">
        <v>5590</v>
      </c>
      <c r="AQ780" t="s">
        <v>5590</v>
      </c>
      <c r="AR780" s="10" t="s">
        <v>5590</v>
      </c>
    </row>
    <row r="781" spans="1:44" ht="16" x14ac:dyDescent="0.2">
      <c r="A781" s="2">
        <v>45657</v>
      </c>
      <c r="B781" t="s">
        <v>2634</v>
      </c>
      <c r="C781" s="7">
        <v>76.77</v>
      </c>
      <c r="D781" t="s">
        <v>104</v>
      </c>
      <c r="E781">
        <v>1730</v>
      </c>
      <c r="F781">
        <v>2551</v>
      </c>
      <c r="G781">
        <v>3890</v>
      </c>
      <c r="H781" t="s">
        <v>1936</v>
      </c>
      <c r="J781" t="s">
        <v>5588</v>
      </c>
      <c r="L781" t="s">
        <v>52</v>
      </c>
      <c r="M781" t="s">
        <v>203</v>
      </c>
      <c r="O781" t="s">
        <v>49</v>
      </c>
      <c r="P781" t="s">
        <v>50</v>
      </c>
      <c r="Q781" t="s">
        <v>51</v>
      </c>
      <c r="R781" t="s">
        <v>66</v>
      </c>
      <c r="S781" t="s">
        <v>5622</v>
      </c>
      <c r="U781" s="8" t="s">
        <v>5590</v>
      </c>
      <c r="V781" s="9">
        <v>76.77</v>
      </c>
      <c r="X781" s="8" t="s">
        <v>5590</v>
      </c>
      <c r="Y781" t="s">
        <v>5590</v>
      </c>
      <c r="Z781" s="10" t="s">
        <v>5590</v>
      </c>
      <c r="AB781" s="8" t="s">
        <v>5590</v>
      </c>
      <c r="AC781" s="7">
        <v>-76.77</v>
      </c>
      <c r="AD781" t="s">
        <v>5590</v>
      </c>
      <c r="AE781" s="10" t="s">
        <v>5590</v>
      </c>
      <c r="AG781" s="8" t="s">
        <v>5590</v>
      </c>
      <c r="AH781" t="s">
        <v>5590</v>
      </c>
      <c r="AI781" s="10" t="s">
        <v>5590</v>
      </c>
      <c r="AK781" s="8" t="s">
        <v>5590</v>
      </c>
      <c r="AL781" t="s">
        <v>5590</v>
      </c>
      <c r="AM781" t="s">
        <v>5590</v>
      </c>
      <c r="AN781" t="s">
        <v>5590</v>
      </c>
      <c r="AO781" t="s">
        <v>5590</v>
      </c>
      <c r="AP781" s="7">
        <v>-76.77</v>
      </c>
      <c r="AQ781" t="s">
        <v>5590</v>
      </c>
      <c r="AR781" s="10" t="s">
        <v>5590</v>
      </c>
    </row>
    <row r="782" spans="1:44" ht="16" x14ac:dyDescent="0.2">
      <c r="A782" s="2">
        <v>45657</v>
      </c>
      <c r="B782" t="s">
        <v>205</v>
      </c>
      <c r="C782" s="7">
        <v>1988.63</v>
      </c>
      <c r="D782" t="s">
        <v>104</v>
      </c>
      <c r="E782">
        <v>1730</v>
      </c>
      <c r="F782">
        <v>1700</v>
      </c>
      <c r="G782">
        <v>4155</v>
      </c>
      <c r="J782" t="s">
        <v>5588</v>
      </c>
      <c r="L782" t="s">
        <v>52</v>
      </c>
      <c r="M782" t="s">
        <v>203</v>
      </c>
      <c r="O782" t="s">
        <v>52</v>
      </c>
      <c r="P782" t="s">
        <v>203</v>
      </c>
      <c r="R782" t="s">
        <v>66</v>
      </c>
      <c r="S782" t="s">
        <v>5622</v>
      </c>
      <c r="U782" s="8" t="s">
        <v>5590</v>
      </c>
      <c r="V782" s="9">
        <v>1988.63</v>
      </c>
      <c r="X782" s="11">
        <v>-1988.63</v>
      </c>
      <c r="Y782" t="s">
        <v>5590</v>
      </c>
      <c r="Z782" s="10" t="s">
        <v>5590</v>
      </c>
      <c r="AB782" s="8" t="s">
        <v>5590</v>
      </c>
      <c r="AC782" t="s">
        <v>5590</v>
      </c>
      <c r="AD782" t="s">
        <v>5590</v>
      </c>
      <c r="AE782" s="10" t="s">
        <v>5590</v>
      </c>
      <c r="AG782" s="8" t="s">
        <v>5590</v>
      </c>
      <c r="AH782" t="s">
        <v>5590</v>
      </c>
      <c r="AI782" s="10" t="s">
        <v>5590</v>
      </c>
      <c r="AK782" s="8" t="s">
        <v>5590</v>
      </c>
      <c r="AL782" t="s">
        <v>5590</v>
      </c>
      <c r="AM782" t="s">
        <v>5590</v>
      </c>
      <c r="AN782" t="s">
        <v>5590</v>
      </c>
      <c r="AO782" t="s">
        <v>5590</v>
      </c>
      <c r="AP782" t="s">
        <v>5590</v>
      </c>
      <c r="AQ782" t="s">
        <v>5590</v>
      </c>
      <c r="AR782" s="10" t="s">
        <v>5590</v>
      </c>
    </row>
    <row r="783" spans="1:44" ht="16" x14ac:dyDescent="0.2">
      <c r="A783" s="2">
        <v>45657</v>
      </c>
      <c r="B783" t="s">
        <v>2634</v>
      </c>
      <c r="C783" s="7">
        <v>2115.86</v>
      </c>
      <c r="D783" t="s">
        <v>104</v>
      </c>
      <c r="E783">
        <v>1730</v>
      </c>
      <c r="F783">
        <v>2551</v>
      </c>
      <c r="G783">
        <v>4194</v>
      </c>
      <c r="H783" t="s">
        <v>1934</v>
      </c>
      <c r="J783" t="s">
        <v>5588</v>
      </c>
      <c r="L783" t="s">
        <v>52</v>
      </c>
      <c r="M783" t="s">
        <v>203</v>
      </c>
      <c r="O783" t="s">
        <v>49</v>
      </c>
      <c r="P783" t="s">
        <v>50</v>
      </c>
      <c r="Q783" t="s">
        <v>51</v>
      </c>
      <c r="R783" t="s">
        <v>66</v>
      </c>
      <c r="S783" t="s">
        <v>5622</v>
      </c>
      <c r="U783" s="8" t="s">
        <v>5590</v>
      </c>
      <c r="V783" s="9">
        <v>2115.86</v>
      </c>
      <c r="X783" s="8" t="s">
        <v>5590</v>
      </c>
      <c r="Y783" t="s">
        <v>5590</v>
      </c>
      <c r="Z783" s="10" t="s">
        <v>5590</v>
      </c>
      <c r="AB783" s="8" t="s">
        <v>5590</v>
      </c>
      <c r="AC783" s="7">
        <v>-2115.86</v>
      </c>
      <c r="AD783" t="s">
        <v>5590</v>
      </c>
      <c r="AE783" s="10" t="s">
        <v>5590</v>
      </c>
      <c r="AG783" s="8" t="s">
        <v>5590</v>
      </c>
      <c r="AH783" t="s">
        <v>5590</v>
      </c>
      <c r="AI783" s="10" t="s">
        <v>5590</v>
      </c>
      <c r="AK783" s="8" t="s">
        <v>5590</v>
      </c>
      <c r="AL783" t="s">
        <v>5590</v>
      </c>
      <c r="AM783" t="s">
        <v>5590</v>
      </c>
      <c r="AN783" t="s">
        <v>5590</v>
      </c>
      <c r="AO783" t="s">
        <v>5590</v>
      </c>
      <c r="AP783" s="7">
        <v>-2115.86</v>
      </c>
      <c r="AQ783" t="s">
        <v>5590</v>
      </c>
      <c r="AR783" s="10" t="s">
        <v>5590</v>
      </c>
    </row>
    <row r="784" spans="1:44" ht="16" x14ac:dyDescent="0.2">
      <c r="A784" s="2">
        <v>45657</v>
      </c>
      <c r="B784" t="s">
        <v>2634</v>
      </c>
      <c r="C784" s="7">
        <v>406.5</v>
      </c>
      <c r="D784" t="s">
        <v>104</v>
      </c>
      <c r="E784">
        <v>1730</v>
      </c>
      <c r="F784">
        <v>2551</v>
      </c>
      <c r="G784">
        <v>4195</v>
      </c>
      <c r="H784" t="s">
        <v>1935</v>
      </c>
      <c r="J784" t="s">
        <v>5588</v>
      </c>
      <c r="L784" t="s">
        <v>52</v>
      </c>
      <c r="M784" t="s">
        <v>203</v>
      </c>
      <c r="O784" t="s">
        <v>49</v>
      </c>
      <c r="P784" t="s">
        <v>50</v>
      </c>
      <c r="Q784" t="s">
        <v>51</v>
      </c>
      <c r="R784" t="s">
        <v>66</v>
      </c>
      <c r="S784" t="s">
        <v>5622</v>
      </c>
      <c r="U784" s="8" t="s">
        <v>5590</v>
      </c>
      <c r="V784" s="9">
        <v>406.5</v>
      </c>
      <c r="X784" s="8" t="s">
        <v>5590</v>
      </c>
      <c r="Y784" t="s">
        <v>5590</v>
      </c>
      <c r="Z784" s="10" t="s">
        <v>5590</v>
      </c>
      <c r="AB784" s="8" t="s">
        <v>5590</v>
      </c>
      <c r="AC784" s="7">
        <v>-406.5</v>
      </c>
      <c r="AD784" t="s">
        <v>5590</v>
      </c>
      <c r="AE784" s="10" t="s">
        <v>5590</v>
      </c>
      <c r="AG784" s="8" t="s">
        <v>5590</v>
      </c>
      <c r="AH784" t="s">
        <v>5590</v>
      </c>
      <c r="AI784" s="10" t="s">
        <v>5590</v>
      </c>
      <c r="AK784" s="8" t="s">
        <v>5590</v>
      </c>
      <c r="AL784" t="s">
        <v>5590</v>
      </c>
      <c r="AM784" t="s">
        <v>5590</v>
      </c>
      <c r="AN784" t="s">
        <v>5590</v>
      </c>
      <c r="AO784" t="s">
        <v>5590</v>
      </c>
      <c r="AP784" s="7">
        <v>-406.5</v>
      </c>
      <c r="AQ784" t="s">
        <v>5590</v>
      </c>
      <c r="AR784" s="10" t="s">
        <v>5590</v>
      </c>
    </row>
    <row r="785" spans="1:44" ht="16" x14ac:dyDescent="0.2">
      <c r="A785" s="2">
        <v>45657</v>
      </c>
      <c r="B785" t="s">
        <v>206</v>
      </c>
      <c r="C785" s="7">
        <v>3290.09</v>
      </c>
      <c r="D785" t="s">
        <v>104</v>
      </c>
      <c r="E785">
        <v>2551</v>
      </c>
      <c r="F785">
        <v>1730</v>
      </c>
      <c r="G785">
        <v>3878</v>
      </c>
      <c r="H785" t="s">
        <v>1936</v>
      </c>
      <c r="J785" t="s">
        <v>5588</v>
      </c>
      <c r="L785" t="s">
        <v>49</v>
      </c>
      <c r="M785" t="s">
        <v>50</v>
      </c>
      <c r="N785" t="s">
        <v>51</v>
      </c>
      <c r="O785" t="s">
        <v>52</v>
      </c>
      <c r="P785" t="s">
        <v>203</v>
      </c>
      <c r="R785" t="s">
        <v>66</v>
      </c>
      <c r="S785" t="s">
        <v>5622</v>
      </c>
      <c r="U785" s="8" t="s">
        <v>5590</v>
      </c>
      <c r="V785" s="9">
        <v>-3290.09</v>
      </c>
      <c r="X785" s="8" t="s">
        <v>5590</v>
      </c>
      <c r="Y785" t="s">
        <v>5590</v>
      </c>
      <c r="Z785" s="10" t="s">
        <v>5590</v>
      </c>
      <c r="AB785" s="8" t="s">
        <v>5590</v>
      </c>
      <c r="AC785" s="7">
        <v>3290.09</v>
      </c>
      <c r="AD785" t="s">
        <v>5590</v>
      </c>
      <c r="AE785" s="10" t="s">
        <v>5590</v>
      </c>
      <c r="AG785" s="8" t="s">
        <v>5590</v>
      </c>
      <c r="AH785" t="s">
        <v>5590</v>
      </c>
      <c r="AI785" s="10" t="s">
        <v>5590</v>
      </c>
      <c r="AK785" s="8" t="s">
        <v>5590</v>
      </c>
      <c r="AL785" t="s">
        <v>5590</v>
      </c>
      <c r="AM785" t="s">
        <v>5590</v>
      </c>
      <c r="AN785" t="s">
        <v>5590</v>
      </c>
      <c r="AO785" t="s">
        <v>5590</v>
      </c>
      <c r="AP785" s="7">
        <v>3290.09</v>
      </c>
      <c r="AQ785" t="s">
        <v>5590</v>
      </c>
      <c r="AR785" s="10" t="s">
        <v>5590</v>
      </c>
    </row>
    <row r="786" spans="1:44" ht="16" x14ac:dyDescent="0.2">
      <c r="A786" s="2">
        <v>45657</v>
      </c>
      <c r="B786" t="s">
        <v>206</v>
      </c>
      <c r="C786" s="7">
        <v>3110.01</v>
      </c>
      <c r="D786" t="s">
        <v>104</v>
      </c>
      <c r="E786">
        <v>2551</v>
      </c>
      <c r="F786">
        <v>1730</v>
      </c>
      <c r="G786">
        <v>3880</v>
      </c>
      <c r="H786" t="s">
        <v>1934</v>
      </c>
      <c r="J786" t="s">
        <v>5588</v>
      </c>
      <c r="L786" t="s">
        <v>49</v>
      </c>
      <c r="M786" t="s">
        <v>50</v>
      </c>
      <c r="N786" t="s">
        <v>51</v>
      </c>
      <c r="O786" t="s">
        <v>52</v>
      </c>
      <c r="P786" t="s">
        <v>203</v>
      </c>
      <c r="R786" t="s">
        <v>66</v>
      </c>
      <c r="S786" t="s">
        <v>5622</v>
      </c>
      <c r="U786" s="8" t="s">
        <v>5590</v>
      </c>
      <c r="V786" s="9">
        <v>-3110.01</v>
      </c>
      <c r="X786" s="8" t="s">
        <v>5590</v>
      </c>
      <c r="Y786" t="s">
        <v>5590</v>
      </c>
      <c r="Z786" s="10" t="s">
        <v>5590</v>
      </c>
      <c r="AB786" s="8" t="s">
        <v>5590</v>
      </c>
      <c r="AC786" s="7">
        <v>3110.01</v>
      </c>
      <c r="AD786" t="s">
        <v>5590</v>
      </c>
      <c r="AE786" s="10" t="s">
        <v>5590</v>
      </c>
      <c r="AG786" s="8" t="s">
        <v>5590</v>
      </c>
      <c r="AH786" t="s">
        <v>5590</v>
      </c>
      <c r="AI786" s="10" t="s">
        <v>5590</v>
      </c>
      <c r="AK786" s="8" t="s">
        <v>5590</v>
      </c>
      <c r="AL786" t="s">
        <v>5590</v>
      </c>
      <c r="AM786" t="s">
        <v>5590</v>
      </c>
      <c r="AN786" t="s">
        <v>5590</v>
      </c>
      <c r="AO786" t="s">
        <v>5590</v>
      </c>
      <c r="AP786" s="7">
        <v>3110.01</v>
      </c>
      <c r="AQ786" t="s">
        <v>5590</v>
      </c>
      <c r="AR786" s="10" t="s">
        <v>5590</v>
      </c>
    </row>
    <row r="787" spans="1:44" ht="16" x14ac:dyDescent="0.2">
      <c r="A787" s="2">
        <v>45657</v>
      </c>
      <c r="B787" t="s">
        <v>206</v>
      </c>
      <c r="C787" s="7">
        <v>2382.81</v>
      </c>
      <c r="D787" t="s">
        <v>104</v>
      </c>
      <c r="E787">
        <v>2551</v>
      </c>
      <c r="F787">
        <v>1730</v>
      </c>
      <c r="G787">
        <v>3882</v>
      </c>
      <c r="H787" t="s">
        <v>1935</v>
      </c>
      <c r="J787" t="s">
        <v>5588</v>
      </c>
      <c r="L787" t="s">
        <v>49</v>
      </c>
      <c r="M787" t="s">
        <v>50</v>
      </c>
      <c r="N787" t="s">
        <v>51</v>
      </c>
      <c r="O787" t="s">
        <v>52</v>
      </c>
      <c r="P787" t="s">
        <v>203</v>
      </c>
      <c r="R787" t="s">
        <v>66</v>
      </c>
      <c r="S787" t="s">
        <v>5622</v>
      </c>
      <c r="U787" s="8" t="s">
        <v>5590</v>
      </c>
      <c r="V787" s="9">
        <v>-2382.81</v>
      </c>
      <c r="X787" s="8" t="s">
        <v>5590</v>
      </c>
      <c r="Y787" t="s">
        <v>5590</v>
      </c>
      <c r="Z787" s="10" t="s">
        <v>5590</v>
      </c>
      <c r="AB787" s="8" t="s">
        <v>5590</v>
      </c>
      <c r="AC787" s="7">
        <v>2382.81</v>
      </c>
      <c r="AD787" t="s">
        <v>5590</v>
      </c>
      <c r="AE787" s="10" t="s">
        <v>5590</v>
      </c>
      <c r="AG787" s="8" t="s">
        <v>5590</v>
      </c>
      <c r="AH787" t="s">
        <v>5590</v>
      </c>
      <c r="AI787" s="10" t="s">
        <v>5590</v>
      </c>
      <c r="AK787" s="8" t="s">
        <v>5590</v>
      </c>
      <c r="AL787" t="s">
        <v>5590</v>
      </c>
      <c r="AM787" t="s">
        <v>5590</v>
      </c>
      <c r="AN787" t="s">
        <v>5590</v>
      </c>
      <c r="AO787" t="s">
        <v>5590</v>
      </c>
      <c r="AP787" s="7">
        <v>2382.81</v>
      </c>
      <c r="AQ787" t="s">
        <v>5590</v>
      </c>
      <c r="AR787" s="10" t="s">
        <v>5590</v>
      </c>
    </row>
    <row r="788" spans="1:44" ht="16" x14ac:dyDescent="0.2">
      <c r="A788" s="2">
        <v>45657</v>
      </c>
      <c r="B788" t="s">
        <v>206</v>
      </c>
      <c r="C788" s="7">
        <v>2952.6</v>
      </c>
      <c r="D788" t="s">
        <v>104</v>
      </c>
      <c r="E788">
        <v>2551</v>
      </c>
      <c r="F788">
        <v>1730</v>
      </c>
      <c r="G788">
        <v>3885</v>
      </c>
      <c r="H788" t="s">
        <v>3282</v>
      </c>
      <c r="J788" t="s">
        <v>5588</v>
      </c>
      <c r="L788" t="s">
        <v>49</v>
      </c>
      <c r="M788" t="s">
        <v>50</v>
      </c>
      <c r="N788" t="s">
        <v>51</v>
      </c>
      <c r="O788" t="s">
        <v>52</v>
      </c>
      <c r="P788" t="s">
        <v>203</v>
      </c>
      <c r="R788" t="s">
        <v>66</v>
      </c>
      <c r="S788" t="s">
        <v>5622</v>
      </c>
      <c r="U788" s="8" t="s">
        <v>5590</v>
      </c>
      <c r="V788" s="9">
        <v>-2952.6</v>
      </c>
      <c r="X788" s="8" t="s">
        <v>5590</v>
      </c>
      <c r="Y788" t="s">
        <v>5590</v>
      </c>
      <c r="Z788" s="10" t="s">
        <v>5590</v>
      </c>
      <c r="AB788" s="8" t="s">
        <v>5590</v>
      </c>
      <c r="AC788" s="7">
        <v>2952.6</v>
      </c>
      <c r="AD788" t="s">
        <v>5590</v>
      </c>
      <c r="AE788" s="10" t="s">
        <v>5590</v>
      </c>
      <c r="AG788" s="8" t="s">
        <v>5590</v>
      </c>
      <c r="AH788" t="s">
        <v>5590</v>
      </c>
      <c r="AI788" s="10" t="s">
        <v>5590</v>
      </c>
      <c r="AK788" s="8" t="s">
        <v>5590</v>
      </c>
      <c r="AL788" t="s">
        <v>5590</v>
      </c>
      <c r="AM788" t="s">
        <v>5590</v>
      </c>
      <c r="AN788" t="s">
        <v>5590</v>
      </c>
      <c r="AO788" t="s">
        <v>5590</v>
      </c>
      <c r="AP788" t="s">
        <v>5590</v>
      </c>
      <c r="AQ788" s="7">
        <v>2952.6</v>
      </c>
      <c r="AR788" s="10" t="s">
        <v>5590</v>
      </c>
    </row>
    <row r="789" spans="1:44" ht="16" x14ac:dyDescent="0.2">
      <c r="A789" s="2">
        <v>45657</v>
      </c>
      <c r="B789" t="s">
        <v>206</v>
      </c>
      <c r="C789" s="7">
        <v>858.25</v>
      </c>
      <c r="D789" t="s">
        <v>104</v>
      </c>
      <c r="E789">
        <v>2551</v>
      </c>
      <c r="F789">
        <v>1730</v>
      </c>
      <c r="G789">
        <v>3889</v>
      </c>
      <c r="H789" t="s">
        <v>4831</v>
      </c>
      <c r="J789" t="s">
        <v>5588</v>
      </c>
      <c r="L789" t="s">
        <v>49</v>
      </c>
      <c r="M789" t="s">
        <v>50</v>
      </c>
      <c r="N789" t="s">
        <v>51</v>
      </c>
      <c r="O789" t="s">
        <v>52</v>
      </c>
      <c r="P789" t="s">
        <v>203</v>
      </c>
      <c r="R789" t="s">
        <v>66</v>
      </c>
      <c r="S789" t="s">
        <v>5622</v>
      </c>
      <c r="U789" s="8" t="s">
        <v>5590</v>
      </c>
      <c r="V789" s="9">
        <v>-858.25</v>
      </c>
      <c r="X789" s="8" t="s">
        <v>5590</v>
      </c>
      <c r="Y789" t="s">
        <v>5590</v>
      </c>
      <c r="Z789" s="10" t="s">
        <v>5590</v>
      </c>
      <c r="AB789" s="8" t="s">
        <v>5590</v>
      </c>
      <c r="AC789" s="7">
        <v>858.25</v>
      </c>
      <c r="AD789" t="s">
        <v>5590</v>
      </c>
      <c r="AE789" s="10" t="s">
        <v>5590</v>
      </c>
      <c r="AG789" s="8" t="s">
        <v>5590</v>
      </c>
      <c r="AH789" t="s">
        <v>5590</v>
      </c>
      <c r="AI789" s="10" t="s">
        <v>5590</v>
      </c>
      <c r="AK789" s="8" t="s">
        <v>5590</v>
      </c>
      <c r="AL789" t="s">
        <v>5590</v>
      </c>
      <c r="AM789" t="s">
        <v>5590</v>
      </c>
      <c r="AN789" t="s">
        <v>5590</v>
      </c>
      <c r="AO789" t="s">
        <v>5590</v>
      </c>
      <c r="AP789" t="s">
        <v>5590</v>
      </c>
      <c r="AQ789" s="7">
        <v>858.25</v>
      </c>
      <c r="AR789" s="10" t="s">
        <v>5590</v>
      </c>
    </row>
    <row r="790" spans="1:44" ht="16" x14ac:dyDescent="0.2">
      <c r="A790" s="2">
        <v>45657</v>
      </c>
      <c r="B790" t="s">
        <v>204</v>
      </c>
      <c r="C790" s="7">
        <v>753.42</v>
      </c>
      <c r="D790" t="s">
        <v>104</v>
      </c>
      <c r="E790">
        <v>2555</v>
      </c>
      <c r="F790">
        <v>1730</v>
      </c>
      <c r="G790">
        <v>3879</v>
      </c>
      <c r="H790" t="s">
        <v>1936</v>
      </c>
      <c r="J790" t="s">
        <v>5588</v>
      </c>
      <c r="L790" t="s">
        <v>49</v>
      </c>
      <c r="M790" t="s">
        <v>50</v>
      </c>
      <c r="N790" t="s">
        <v>51</v>
      </c>
      <c r="O790" t="s">
        <v>52</v>
      </c>
      <c r="P790" t="s">
        <v>203</v>
      </c>
      <c r="R790" t="s">
        <v>66</v>
      </c>
      <c r="S790" t="s">
        <v>5622</v>
      </c>
      <c r="U790" s="8" t="s">
        <v>5590</v>
      </c>
      <c r="V790" s="9">
        <v>-753.42</v>
      </c>
      <c r="X790" s="8" t="s">
        <v>5590</v>
      </c>
      <c r="Y790" t="s">
        <v>5590</v>
      </c>
      <c r="Z790" s="10" t="s">
        <v>5590</v>
      </c>
      <c r="AB790" s="8" t="s">
        <v>5590</v>
      </c>
      <c r="AC790" t="s">
        <v>5590</v>
      </c>
      <c r="AD790" s="7">
        <v>753.42</v>
      </c>
      <c r="AE790" s="10" t="s">
        <v>5590</v>
      </c>
      <c r="AG790" s="8" t="s">
        <v>5590</v>
      </c>
      <c r="AH790" t="s">
        <v>5590</v>
      </c>
      <c r="AI790" s="10" t="s">
        <v>5590</v>
      </c>
      <c r="AK790" s="8" t="s">
        <v>5590</v>
      </c>
      <c r="AL790" t="s">
        <v>5590</v>
      </c>
      <c r="AM790" t="s">
        <v>5590</v>
      </c>
      <c r="AN790" t="s">
        <v>5590</v>
      </c>
      <c r="AO790" t="s">
        <v>5590</v>
      </c>
      <c r="AP790" s="7">
        <v>753.42</v>
      </c>
      <c r="AQ790" t="s">
        <v>5590</v>
      </c>
      <c r="AR790" s="10" t="s">
        <v>5590</v>
      </c>
    </row>
    <row r="791" spans="1:44" ht="16" x14ac:dyDescent="0.2">
      <c r="A791" s="2">
        <v>45657</v>
      </c>
      <c r="B791" t="s">
        <v>204</v>
      </c>
      <c r="C791" s="7">
        <v>668.49</v>
      </c>
      <c r="D791" t="s">
        <v>104</v>
      </c>
      <c r="E791">
        <v>2555</v>
      </c>
      <c r="F791">
        <v>1730</v>
      </c>
      <c r="G791">
        <v>3881</v>
      </c>
      <c r="H791" t="s">
        <v>1934</v>
      </c>
      <c r="J791" t="s">
        <v>5588</v>
      </c>
      <c r="L791" t="s">
        <v>49</v>
      </c>
      <c r="M791" t="s">
        <v>50</v>
      </c>
      <c r="N791" t="s">
        <v>51</v>
      </c>
      <c r="O791" t="s">
        <v>52</v>
      </c>
      <c r="P791" t="s">
        <v>203</v>
      </c>
      <c r="R791" t="s">
        <v>66</v>
      </c>
      <c r="S791" t="s">
        <v>5622</v>
      </c>
      <c r="U791" s="8" t="s">
        <v>5590</v>
      </c>
      <c r="V791" s="9">
        <v>-668.49</v>
      </c>
      <c r="X791" s="8" t="s">
        <v>5590</v>
      </c>
      <c r="Y791" t="s">
        <v>5590</v>
      </c>
      <c r="Z791" s="10" t="s">
        <v>5590</v>
      </c>
      <c r="AB791" s="8" t="s">
        <v>5590</v>
      </c>
      <c r="AC791" t="s">
        <v>5590</v>
      </c>
      <c r="AD791" s="7">
        <v>668.49</v>
      </c>
      <c r="AE791" s="10" t="s">
        <v>5590</v>
      </c>
      <c r="AG791" s="8" t="s">
        <v>5590</v>
      </c>
      <c r="AH791" t="s">
        <v>5590</v>
      </c>
      <c r="AI791" s="10" t="s">
        <v>5590</v>
      </c>
      <c r="AK791" s="8" t="s">
        <v>5590</v>
      </c>
      <c r="AL791" t="s">
        <v>5590</v>
      </c>
      <c r="AM791" t="s">
        <v>5590</v>
      </c>
      <c r="AN791" t="s">
        <v>5590</v>
      </c>
      <c r="AO791" t="s">
        <v>5590</v>
      </c>
      <c r="AP791" s="7">
        <v>668.49</v>
      </c>
      <c r="AQ791" t="s">
        <v>5590</v>
      </c>
      <c r="AR791" s="10" t="s">
        <v>5590</v>
      </c>
    </row>
    <row r="792" spans="1:44" ht="16" x14ac:dyDescent="0.2">
      <c r="A792" s="2">
        <v>45657</v>
      </c>
      <c r="B792" t="s">
        <v>204</v>
      </c>
      <c r="C792" s="7">
        <v>561.4</v>
      </c>
      <c r="D792" t="s">
        <v>104</v>
      </c>
      <c r="E792">
        <v>2555</v>
      </c>
      <c r="F792">
        <v>1730</v>
      </c>
      <c r="G792">
        <v>3883</v>
      </c>
      <c r="H792" t="s">
        <v>1935</v>
      </c>
      <c r="J792" t="s">
        <v>5588</v>
      </c>
      <c r="L792" t="s">
        <v>49</v>
      </c>
      <c r="M792" t="s">
        <v>50</v>
      </c>
      <c r="N792" t="s">
        <v>51</v>
      </c>
      <c r="O792" t="s">
        <v>52</v>
      </c>
      <c r="P792" t="s">
        <v>203</v>
      </c>
      <c r="R792" t="s">
        <v>66</v>
      </c>
      <c r="S792" t="s">
        <v>5622</v>
      </c>
      <c r="U792" s="8" t="s">
        <v>5590</v>
      </c>
      <c r="V792" s="9">
        <v>-561.4</v>
      </c>
      <c r="X792" s="8" t="s">
        <v>5590</v>
      </c>
      <c r="Y792" t="s">
        <v>5590</v>
      </c>
      <c r="Z792" s="10" t="s">
        <v>5590</v>
      </c>
      <c r="AB792" s="8" t="s">
        <v>5590</v>
      </c>
      <c r="AC792" t="s">
        <v>5590</v>
      </c>
      <c r="AD792" s="7">
        <v>561.4</v>
      </c>
      <c r="AE792" s="10" t="s">
        <v>5590</v>
      </c>
      <c r="AG792" s="8" t="s">
        <v>5590</v>
      </c>
      <c r="AH792" t="s">
        <v>5590</v>
      </c>
      <c r="AI792" s="10" t="s">
        <v>5590</v>
      </c>
      <c r="AK792" s="8" t="s">
        <v>5590</v>
      </c>
      <c r="AL792" t="s">
        <v>5590</v>
      </c>
      <c r="AM792" t="s">
        <v>5590</v>
      </c>
      <c r="AN792" t="s">
        <v>5590</v>
      </c>
      <c r="AO792" t="s">
        <v>5590</v>
      </c>
      <c r="AP792" s="7">
        <v>561.4</v>
      </c>
      <c r="AQ792" t="s">
        <v>5590</v>
      </c>
      <c r="AR792" s="10" t="s">
        <v>5590</v>
      </c>
    </row>
    <row r="793" spans="1:44" ht="16" x14ac:dyDescent="0.2">
      <c r="A793" s="2">
        <v>45657</v>
      </c>
      <c r="B793" t="s">
        <v>204</v>
      </c>
      <c r="C793" s="7">
        <v>634.65</v>
      </c>
      <c r="D793" t="s">
        <v>104</v>
      </c>
      <c r="E793">
        <v>2555</v>
      </c>
      <c r="F793">
        <v>1730</v>
      </c>
      <c r="G793">
        <v>3886</v>
      </c>
      <c r="H793" t="s">
        <v>3282</v>
      </c>
      <c r="J793" t="s">
        <v>5588</v>
      </c>
      <c r="L793" t="s">
        <v>49</v>
      </c>
      <c r="M793" t="s">
        <v>50</v>
      </c>
      <c r="N793" t="s">
        <v>51</v>
      </c>
      <c r="O793" t="s">
        <v>52</v>
      </c>
      <c r="P793" t="s">
        <v>203</v>
      </c>
      <c r="R793" t="s">
        <v>66</v>
      </c>
      <c r="S793" t="s">
        <v>5622</v>
      </c>
      <c r="U793" s="8" t="s">
        <v>5590</v>
      </c>
      <c r="V793" s="9">
        <v>-634.65</v>
      </c>
      <c r="X793" s="8" t="s">
        <v>5590</v>
      </c>
      <c r="Y793" t="s">
        <v>5590</v>
      </c>
      <c r="Z793" s="10" t="s">
        <v>5590</v>
      </c>
      <c r="AB793" s="8" t="s">
        <v>5590</v>
      </c>
      <c r="AC793" t="s">
        <v>5590</v>
      </c>
      <c r="AD793" s="7">
        <v>634.65</v>
      </c>
      <c r="AE793" s="10" t="s">
        <v>5590</v>
      </c>
      <c r="AG793" s="8" t="s">
        <v>5590</v>
      </c>
      <c r="AH793" t="s">
        <v>5590</v>
      </c>
      <c r="AI793" s="10" t="s">
        <v>5590</v>
      </c>
      <c r="AK793" s="8" t="s">
        <v>5590</v>
      </c>
      <c r="AL793" t="s">
        <v>5590</v>
      </c>
      <c r="AM793" t="s">
        <v>5590</v>
      </c>
      <c r="AN793" t="s">
        <v>5590</v>
      </c>
      <c r="AO793" t="s">
        <v>5590</v>
      </c>
      <c r="AP793" t="s">
        <v>5590</v>
      </c>
      <c r="AQ793" s="7">
        <v>634.65</v>
      </c>
      <c r="AR793" s="10" t="s">
        <v>5590</v>
      </c>
    </row>
    <row r="794" spans="1:44" ht="16" x14ac:dyDescent="0.2">
      <c r="A794" s="2">
        <v>45657</v>
      </c>
      <c r="B794" t="s">
        <v>204</v>
      </c>
      <c r="C794" s="7">
        <v>196.55</v>
      </c>
      <c r="D794" t="s">
        <v>104</v>
      </c>
      <c r="E794">
        <v>2555</v>
      </c>
      <c r="F794">
        <v>1730</v>
      </c>
      <c r="G794">
        <v>4206</v>
      </c>
      <c r="H794" t="s">
        <v>4831</v>
      </c>
      <c r="J794" t="s">
        <v>5588</v>
      </c>
      <c r="L794" t="s">
        <v>49</v>
      </c>
      <c r="M794" t="s">
        <v>50</v>
      </c>
      <c r="N794" t="s">
        <v>51</v>
      </c>
      <c r="O794" t="s">
        <v>52</v>
      </c>
      <c r="P794" t="s">
        <v>203</v>
      </c>
      <c r="R794" t="s">
        <v>66</v>
      </c>
      <c r="S794" t="s">
        <v>5622</v>
      </c>
      <c r="U794" s="8" t="s">
        <v>5590</v>
      </c>
      <c r="V794" s="9">
        <v>-196.55</v>
      </c>
      <c r="X794" s="8" t="s">
        <v>5590</v>
      </c>
      <c r="Y794" t="s">
        <v>5590</v>
      </c>
      <c r="Z794" s="10" t="s">
        <v>5590</v>
      </c>
      <c r="AB794" s="8" t="s">
        <v>5590</v>
      </c>
      <c r="AC794" t="s">
        <v>5590</v>
      </c>
      <c r="AD794" s="7">
        <v>196.55</v>
      </c>
      <c r="AE794" s="10" t="s">
        <v>5590</v>
      </c>
      <c r="AG794" s="8" t="s">
        <v>5590</v>
      </c>
      <c r="AH794" t="s">
        <v>5590</v>
      </c>
      <c r="AI794" s="10" t="s">
        <v>5590</v>
      </c>
      <c r="AK794" s="8" t="s">
        <v>5590</v>
      </c>
      <c r="AL794" t="s">
        <v>5590</v>
      </c>
      <c r="AM794" t="s">
        <v>5590</v>
      </c>
      <c r="AN794" t="s">
        <v>5590</v>
      </c>
      <c r="AO794" t="s">
        <v>5590</v>
      </c>
      <c r="AP794" t="s">
        <v>5590</v>
      </c>
      <c r="AQ794" s="7">
        <v>196.55</v>
      </c>
      <c r="AR794" s="10" t="s">
        <v>5590</v>
      </c>
    </row>
    <row r="795" spans="1:44" ht="16" x14ac:dyDescent="0.2">
      <c r="A795" s="2">
        <v>45672.041666666657</v>
      </c>
      <c r="B795" t="s">
        <v>215</v>
      </c>
      <c r="C795" s="7">
        <v>1988.63</v>
      </c>
      <c r="D795" t="s">
        <v>48</v>
      </c>
      <c r="E795">
        <v>1700</v>
      </c>
      <c r="F795">
        <v>940</v>
      </c>
      <c r="G795">
        <v>3840</v>
      </c>
      <c r="I795" t="s">
        <v>4857</v>
      </c>
      <c r="J795" t="s">
        <v>4858</v>
      </c>
      <c r="K795" t="s">
        <v>4857</v>
      </c>
      <c r="L795" t="s">
        <v>52</v>
      </c>
      <c r="M795" t="s">
        <v>203</v>
      </c>
      <c r="O795" t="s">
        <v>52</v>
      </c>
      <c r="P795" t="s">
        <v>53</v>
      </c>
      <c r="R795" t="s">
        <v>66</v>
      </c>
      <c r="S795" t="s">
        <v>5622</v>
      </c>
      <c r="U795" s="8" t="s">
        <v>5590</v>
      </c>
      <c r="V795" s="10" t="s">
        <v>5590</v>
      </c>
      <c r="X795" s="11">
        <v>1988.63</v>
      </c>
      <c r="Y795" t="s">
        <v>5590</v>
      </c>
      <c r="Z795" s="10" t="s">
        <v>5590</v>
      </c>
      <c r="AB795" s="8" t="s">
        <v>5590</v>
      </c>
      <c r="AC795" t="s">
        <v>5590</v>
      </c>
      <c r="AD795" t="s">
        <v>5590</v>
      </c>
      <c r="AE795" s="10" t="s">
        <v>5590</v>
      </c>
      <c r="AG795" s="8" t="s">
        <v>5590</v>
      </c>
      <c r="AH795" t="s">
        <v>5590</v>
      </c>
      <c r="AI795" s="10" t="s">
        <v>5590</v>
      </c>
      <c r="AK795" s="8" t="s">
        <v>5590</v>
      </c>
      <c r="AL795" t="s">
        <v>5590</v>
      </c>
      <c r="AM795" t="s">
        <v>5590</v>
      </c>
      <c r="AN795" t="s">
        <v>5590</v>
      </c>
      <c r="AO795" t="s">
        <v>5590</v>
      </c>
      <c r="AP795" t="s">
        <v>5590</v>
      </c>
      <c r="AQ795" t="s">
        <v>5590</v>
      </c>
      <c r="AR795" s="10" t="s">
        <v>5590</v>
      </c>
    </row>
    <row r="796" spans="1:44" ht="16" x14ac:dyDescent="0.2">
      <c r="B796" t="s">
        <v>5591</v>
      </c>
      <c r="U796" s="11">
        <f>SUM(U755:U795)</f>
        <v>0</v>
      </c>
      <c r="V796" s="9">
        <f>SUM(V755:V795)</f>
        <v>6.2527760746888816E-13</v>
      </c>
      <c r="X796" s="11">
        <f>SUM(X755:X795)</f>
        <v>0</v>
      </c>
      <c r="Y796" s="12">
        <f>SUM(Y755:Y795)</f>
        <v>2087.36</v>
      </c>
      <c r="Z796" s="9">
        <f>SUM(Z755:Z795)</f>
        <v>0</v>
      </c>
      <c r="AB796" s="11">
        <f>SUM(AB755:AB795)</f>
        <v>0</v>
      </c>
      <c r="AC796" s="12">
        <f>SUM(AC755:AC795)</f>
        <v>9994.630000000001</v>
      </c>
      <c r="AD796" s="12">
        <f>SUM(AD755:AD795)</f>
        <v>2814.51</v>
      </c>
      <c r="AE796" s="9">
        <f>SUM(AE755:AE795)</f>
        <v>0</v>
      </c>
      <c r="AG796" s="11">
        <f>SUM(AG755:AG795)</f>
        <v>0</v>
      </c>
      <c r="AH796" s="12">
        <f>SUM(AH755:AH795)</f>
        <v>0</v>
      </c>
      <c r="AI796" s="9">
        <f>SUM(AI755:AI795)</f>
        <v>0</v>
      </c>
      <c r="AK796" s="11">
        <f t="shared" ref="AK796:AR796" si="34">SUM(AK755:AK795)</f>
        <v>0</v>
      </c>
      <c r="AL796" s="12">
        <f t="shared" si="34"/>
        <v>0</v>
      </c>
      <c r="AM796" s="12">
        <f t="shared" si="34"/>
        <v>0</v>
      </c>
      <c r="AN796" s="12">
        <f t="shared" si="34"/>
        <v>0</v>
      </c>
      <c r="AO796" s="12">
        <f t="shared" si="34"/>
        <v>0</v>
      </c>
      <c r="AP796" s="12">
        <f t="shared" si="34"/>
        <v>8167.09</v>
      </c>
      <c r="AQ796" s="12">
        <f t="shared" si="34"/>
        <v>4642.05</v>
      </c>
      <c r="AR796" s="9">
        <f t="shared" si="34"/>
        <v>0</v>
      </c>
    </row>
    <row r="797" spans="1:44" ht="16" x14ac:dyDescent="0.2">
      <c r="B797" s="3" t="s">
        <v>5592</v>
      </c>
      <c r="U797" s="13">
        <f>U796+U753</f>
        <v>0</v>
      </c>
      <c r="V797" s="14">
        <f>V796+V753</f>
        <v>-5.8264504332328215E-13</v>
      </c>
      <c r="X797" s="13">
        <f>X796+X753</f>
        <v>1.5631940186722204E-13</v>
      </c>
      <c r="Y797" s="15">
        <f>Y796+Y753</f>
        <v>0</v>
      </c>
      <c r="Z797" s="14">
        <f>Z796+Z753</f>
        <v>0</v>
      </c>
      <c r="AB797" s="8"/>
      <c r="AE797" s="10"/>
      <c r="AG797" s="8"/>
      <c r="AI797" s="10"/>
      <c r="AK797" s="8"/>
      <c r="AR797" s="10"/>
    </row>
    <row r="798" spans="1:44" x14ac:dyDescent="0.2">
      <c r="U798" s="8"/>
      <c r="V798" s="10"/>
      <c r="X798" s="8"/>
      <c r="Z798" s="10"/>
      <c r="AB798" s="8"/>
      <c r="AE798" s="10"/>
      <c r="AG798" s="8"/>
      <c r="AI798" s="10"/>
      <c r="AK798" s="8"/>
      <c r="AR798" s="10"/>
    </row>
    <row r="799" spans="1:44" ht="16" x14ac:dyDescent="0.2">
      <c r="A799" s="2">
        <v>45686.041666666657</v>
      </c>
      <c r="B799" t="s">
        <v>582</v>
      </c>
      <c r="C799" s="7">
        <v>1057.03</v>
      </c>
      <c r="D799" t="s">
        <v>48</v>
      </c>
      <c r="E799">
        <v>1705</v>
      </c>
      <c r="F799">
        <v>940</v>
      </c>
      <c r="G799">
        <v>3852</v>
      </c>
      <c r="I799" t="s">
        <v>4924</v>
      </c>
      <c r="J799" t="s">
        <v>4925</v>
      </c>
      <c r="K799" t="s">
        <v>4924</v>
      </c>
      <c r="L799" t="s">
        <v>52</v>
      </c>
      <c r="M799" t="s">
        <v>203</v>
      </c>
      <c r="O799" t="s">
        <v>52</v>
      </c>
      <c r="P799" t="s">
        <v>53</v>
      </c>
      <c r="R799" t="s">
        <v>66</v>
      </c>
      <c r="S799" t="s">
        <v>4919</v>
      </c>
      <c r="U799" s="8" t="s">
        <v>5590</v>
      </c>
      <c r="V799" s="10" t="s">
        <v>5590</v>
      </c>
      <c r="X799" s="8" t="s">
        <v>5590</v>
      </c>
      <c r="Y799" s="7">
        <v>1057.03</v>
      </c>
      <c r="Z799" s="10" t="s">
        <v>5590</v>
      </c>
      <c r="AB799" s="8" t="s">
        <v>5590</v>
      </c>
      <c r="AC799" t="s">
        <v>5590</v>
      </c>
      <c r="AD799" t="s">
        <v>5590</v>
      </c>
      <c r="AE799" s="10" t="s">
        <v>5590</v>
      </c>
      <c r="AG799" s="8" t="s">
        <v>5590</v>
      </c>
      <c r="AH799" t="s">
        <v>5590</v>
      </c>
      <c r="AI799" s="10" t="s">
        <v>5590</v>
      </c>
      <c r="AK799" s="8" t="s">
        <v>5590</v>
      </c>
      <c r="AL799" t="s">
        <v>5590</v>
      </c>
      <c r="AM799" t="s">
        <v>5590</v>
      </c>
      <c r="AN799" t="s">
        <v>5590</v>
      </c>
      <c r="AO799" t="s">
        <v>5590</v>
      </c>
      <c r="AP799" t="s">
        <v>5590</v>
      </c>
      <c r="AQ799" t="s">
        <v>5590</v>
      </c>
      <c r="AR799" s="10" t="s">
        <v>5590</v>
      </c>
    </row>
    <row r="800" spans="1:44" ht="16" x14ac:dyDescent="0.2">
      <c r="A800" s="2">
        <v>45688</v>
      </c>
      <c r="B800" t="s">
        <v>205</v>
      </c>
      <c r="C800" s="7">
        <v>945.05</v>
      </c>
      <c r="D800" t="s">
        <v>104</v>
      </c>
      <c r="E800">
        <v>1730</v>
      </c>
      <c r="F800">
        <v>1700</v>
      </c>
      <c r="G800">
        <v>4156</v>
      </c>
      <c r="J800" t="s">
        <v>5588</v>
      </c>
      <c r="L800" t="s">
        <v>52</v>
      </c>
      <c r="M800" t="s">
        <v>203</v>
      </c>
      <c r="O800" t="s">
        <v>52</v>
      </c>
      <c r="P800" t="s">
        <v>203</v>
      </c>
      <c r="R800" t="s">
        <v>66</v>
      </c>
      <c r="S800" t="s">
        <v>4919</v>
      </c>
      <c r="U800" s="8" t="s">
        <v>5590</v>
      </c>
      <c r="V800" s="9">
        <v>945.05</v>
      </c>
      <c r="X800" s="11">
        <v>-945.05</v>
      </c>
      <c r="Y800" t="s">
        <v>5590</v>
      </c>
      <c r="Z800" s="10" t="s">
        <v>5590</v>
      </c>
      <c r="AB800" s="8" t="s">
        <v>5590</v>
      </c>
      <c r="AC800" t="s">
        <v>5590</v>
      </c>
      <c r="AD800" t="s">
        <v>5590</v>
      </c>
      <c r="AE800" s="10" t="s">
        <v>5590</v>
      </c>
      <c r="AG800" s="8" t="s">
        <v>5590</v>
      </c>
      <c r="AH800" t="s">
        <v>5590</v>
      </c>
      <c r="AI800" s="10" t="s">
        <v>5590</v>
      </c>
      <c r="AK800" s="8" t="s">
        <v>5590</v>
      </c>
      <c r="AL800" t="s">
        <v>5590</v>
      </c>
      <c r="AM800" t="s">
        <v>5590</v>
      </c>
      <c r="AN800" t="s">
        <v>5590</v>
      </c>
      <c r="AO800" t="s">
        <v>5590</v>
      </c>
      <c r="AP800" t="s">
        <v>5590</v>
      </c>
      <c r="AQ800" t="s">
        <v>5590</v>
      </c>
      <c r="AR800" s="10" t="s">
        <v>5590</v>
      </c>
    </row>
    <row r="801" spans="1:44" ht="16" x14ac:dyDescent="0.2">
      <c r="A801" s="2">
        <v>45688</v>
      </c>
      <c r="B801" t="s">
        <v>370</v>
      </c>
      <c r="C801" s="7">
        <v>3953.32</v>
      </c>
      <c r="D801" t="s">
        <v>104</v>
      </c>
      <c r="E801">
        <v>1730</v>
      </c>
      <c r="F801">
        <v>1705</v>
      </c>
      <c r="G801">
        <v>4157</v>
      </c>
      <c r="J801" t="s">
        <v>5588</v>
      </c>
      <c r="L801" t="s">
        <v>52</v>
      </c>
      <c r="M801" t="s">
        <v>203</v>
      </c>
      <c r="O801" t="s">
        <v>52</v>
      </c>
      <c r="P801" t="s">
        <v>203</v>
      </c>
      <c r="R801" t="s">
        <v>66</v>
      </c>
      <c r="S801" t="s">
        <v>4919</v>
      </c>
      <c r="U801" s="8" t="s">
        <v>5590</v>
      </c>
      <c r="V801" s="9">
        <v>3953.32</v>
      </c>
      <c r="X801" s="8" t="s">
        <v>5590</v>
      </c>
      <c r="Y801" s="7">
        <v>-3953.32</v>
      </c>
      <c r="Z801" s="10" t="s">
        <v>5590</v>
      </c>
      <c r="AB801" s="8" t="s">
        <v>5590</v>
      </c>
      <c r="AC801" t="s">
        <v>5590</v>
      </c>
      <c r="AD801" t="s">
        <v>5590</v>
      </c>
      <c r="AE801" s="10" t="s">
        <v>5590</v>
      </c>
      <c r="AG801" s="8" t="s">
        <v>5590</v>
      </c>
      <c r="AH801" t="s">
        <v>5590</v>
      </c>
      <c r="AI801" s="10" t="s">
        <v>5590</v>
      </c>
      <c r="AK801" s="8" t="s">
        <v>5590</v>
      </c>
      <c r="AL801" t="s">
        <v>5590</v>
      </c>
      <c r="AM801" t="s">
        <v>5590</v>
      </c>
      <c r="AN801" t="s">
        <v>5590</v>
      </c>
      <c r="AO801" t="s">
        <v>5590</v>
      </c>
      <c r="AP801" t="s">
        <v>5590</v>
      </c>
      <c r="AQ801" t="s">
        <v>5590</v>
      </c>
      <c r="AR801" s="10" t="s">
        <v>5590</v>
      </c>
    </row>
    <row r="802" spans="1:44" ht="16" x14ac:dyDescent="0.2">
      <c r="A802" s="2">
        <v>45688</v>
      </c>
      <c r="B802" t="s">
        <v>202</v>
      </c>
      <c r="C802" s="7">
        <v>5985.1</v>
      </c>
      <c r="D802" t="s">
        <v>104</v>
      </c>
      <c r="E802">
        <v>1730</v>
      </c>
      <c r="F802">
        <v>1712</v>
      </c>
      <c r="G802">
        <v>4158</v>
      </c>
      <c r="J802" t="s">
        <v>5588</v>
      </c>
      <c r="L802" t="s">
        <v>52</v>
      </c>
      <c r="M802" t="s">
        <v>203</v>
      </c>
      <c r="O802" t="s">
        <v>52</v>
      </c>
      <c r="P802" t="s">
        <v>203</v>
      </c>
      <c r="R802" t="s">
        <v>66</v>
      </c>
      <c r="S802" t="s">
        <v>4919</v>
      </c>
      <c r="U802" s="8" t="s">
        <v>5590</v>
      </c>
      <c r="V802" s="9">
        <v>5985.1</v>
      </c>
      <c r="X802" s="8" t="s">
        <v>5590</v>
      </c>
      <c r="Y802" t="s">
        <v>5590</v>
      </c>
      <c r="Z802" s="9">
        <v>-5985.1</v>
      </c>
      <c r="AB802" s="8" t="s">
        <v>5590</v>
      </c>
      <c r="AC802" t="s">
        <v>5590</v>
      </c>
      <c r="AD802" t="s">
        <v>5590</v>
      </c>
      <c r="AE802" s="10" t="s">
        <v>5590</v>
      </c>
      <c r="AG802" s="8" t="s">
        <v>5590</v>
      </c>
      <c r="AH802" t="s">
        <v>5590</v>
      </c>
      <c r="AI802" s="10" t="s">
        <v>5590</v>
      </c>
      <c r="AK802" s="8" t="s">
        <v>5590</v>
      </c>
      <c r="AL802" t="s">
        <v>5590</v>
      </c>
      <c r="AM802" t="s">
        <v>5590</v>
      </c>
      <c r="AN802" t="s">
        <v>5590</v>
      </c>
      <c r="AO802" t="s">
        <v>5590</v>
      </c>
      <c r="AP802" t="s">
        <v>5590</v>
      </c>
      <c r="AQ802" t="s">
        <v>5590</v>
      </c>
      <c r="AR802" s="10" t="s">
        <v>5590</v>
      </c>
    </row>
    <row r="803" spans="1:44" ht="16" x14ac:dyDescent="0.2">
      <c r="A803" s="2">
        <v>45688</v>
      </c>
      <c r="B803" t="s">
        <v>206</v>
      </c>
      <c r="C803" s="7">
        <v>3290.09</v>
      </c>
      <c r="D803" t="s">
        <v>104</v>
      </c>
      <c r="E803">
        <v>2551</v>
      </c>
      <c r="F803">
        <v>1730</v>
      </c>
      <c r="G803">
        <v>4159</v>
      </c>
      <c r="H803" t="s">
        <v>1936</v>
      </c>
      <c r="J803" t="s">
        <v>5588</v>
      </c>
      <c r="L803" t="s">
        <v>49</v>
      </c>
      <c r="M803" t="s">
        <v>50</v>
      </c>
      <c r="N803" t="s">
        <v>51</v>
      </c>
      <c r="O803" t="s">
        <v>52</v>
      </c>
      <c r="P803" t="s">
        <v>203</v>
      </c>
      <c r="R803" t="s">
        <v>66</v>
      </c>
      <c r="S803" t="s">
        <v>4919</v>
      </c>
      <c r="U803" s="8" t="s">
        <v>5590</v>
      </c>
      <c r="V803" s="9">
        <v>-3290.09</v>
      </c>
      <c r="X803" s="8" t="s">
        <v>5590</v>
      </c>
      <c r="Y803" t="s">
        <v>5590</v>
      </c>
      <c r="Z803" s="10" t="s">
        <v>5590</v>
      </c>
      <c r="AB803" s="8" t="s">
        <v>5590</v>
      </c>
      <c r="AC803" s="7">
        <v>3290.09</v>
      </c>
      <c r="AD803" t="s">
        <v>5590</v>
      </c>
      <c r="AE803" s="10" t="s">
        <v>5590</v>
      </c>
      <c r="AG803" s="8" t="s">
        <v>5590</v>
      </c>
      <c r="AH803" t="s">
        <v>5590</v>
      </c>
      <c r="AI803" s="10" t="s">
        <v>5590</v>
      </c>
      <c r="AK803" s="8" t="s">
        <v>5590</v>
      </c>
      <c r="AL803" t="s">
        <v>5590</v>
      </c>
      <c r="AM803" t="s">
        <v>5590</v>
      </c>
      <c r="AN803" t="s">
        <v>5590</v>
      </c>
      <c r="AO803" t="s">
        <v>5590</v>
      </c>
      <c r="AP803" s="7">
        <v>3290.09</v>
      </c>
      <c r="AQ803" t="s">
        <v>5590</v>
      </c>
      <c r="AR803" s="10" t="s">
        <v>5590</v>
      </c>
    </row>
    <row r="804" spans="1:44" ht="16" x14ac:dyDescent="0.2">
      <c r="A804" s="2">
        <v>45688</v>
      </c>
      <c r="B804" t="s">
        <v>206</v>
      </c>
      <c r="C804" s="7">
        <v>3110.01</v>
      </c>
      <c r="D804" t="s">
        <v>104</v>
      </c>
      <c r="E804">
        <v>2551</v>
      </c>
      <c r="F804">
        <v>1730</v>
      </c>
      <c r="G804">
        <v>4160</v>
      </c>
      <c r="H804" t="s">
        <v>1934</v>
      </c>
      <c r="J804" t="s">
        <v>5588</v>
      </c>
      <c r="L804" t="s">
        <v>49</v>
      </c>
      <c r="M804" t="s">
        <v>50</v>
      </c>
      <c r="N804" t="s">
        <v>51</v>
      </c>
      <c r="O804" t="s">
        <v>52</v>
      </c>
      <c r="P804" t="s">
        <v>203</v>
      </c>
      <c r="R804" t="s">
        <v>66</v>
      </c>
      <c r="S804" t="s">
        <v>4919</v>
      </c>
      <c r="U804" s="8" t="s">
        <v>5590</v>
      </c>
      <c r="V804" s="9">
        <v>-3110.01</v>
      </c>
      <c r="X804" s="8" t="s">
        <v>5590</v>
      </c>
      <c r="Y804" t="s">
        <v>5590</v>
      </c>
      <c r="Z804" s="10" t="s">
        <v>5590</v>
      </c>
      <c r="AB804" s="8" t="s">
        <v>5590</v>
      </c>
      <c r="AC804" s="7">
        <v>3110.01</v>
      </c>
      <c r="AD804" t="s">
        <v>5590</v>
      </c>
      <c r="AE804" s="10" t="s">
        <v>5590</v>
      </c>
      <c r="AG804" s="8" t="s">
        <v>5590</v>
      </c>
      <c r="AH804" t="s">
        <v>5590</v>
      </c>
      <c r="AI804" s="10" t="s">
        <v>5590</v>
      </c>
      <c r="AK804" s="8" t="s">
        <v>5590</v>
      </c>
      <c r="AL804" t="s">
        <v>5590</v>
      </c>
      <c r="AM804" t="s">
        <v>5590</v>
      </c>
      <c r="AN804" t="s">
        <v>5590</v>
      </c>
      <c r="AO804" t="s">
        <v>5590</v>
      </c>
      <c r="AP804" s="7">
        <v>3110.01</v>
      </c>
      <c r="AQ804" t="s">
        <v>5590</v>
      </c>
      <c r="AR804" s="10" t="s">
        <v>5590</v>
      </c>
    </row>
    <row r="805" spans="1:44" ht="16" x14ac:dyDescent="0.2">
      <c r="A805" s="2">
        <v>45688</v>
      </c>
      <c r="B805" t="s">
        <v>206</v>
      </c>
      <c r="C805" s="7">
        <v>2382.81</v>
      </c>
      <c r="D805" t="s">
        <v>104</v>
      </c>
      <c r="E805">
        <v>2551</v>
      </c>
      <c r="F805">
        <v>1730</v>
      </c>
      <c r="G805">
        <v>4161</v>
      </c>
      <c r="H805" t="s">
        <v>1935</v>
      </c>
      <c r="J805" t="s">
        <v>5588</v>
      </c>
      <c r="L805" t="s">
        <v>49</v>
      </c>
      <c r="M805" t="s">
        <v>50</v>
      </c>
      <c r="N805" t="s">
        <v>51</v>
      </c>
      <c r="O805" t="s">
        <v>52</v>
      </c>
      <c r="P805" t="s">
        <v>203</v>
      </c>
      <c r="R805" t="s">
        <v>66</v>
      </c>
      <c r="S805" t="s">
        <v>4919</v>
      </c>
      <c r="U805" s="8" t="s">
        <v>5590</v>
      </c>
      <c r="V805" s="9">
        <v>-2382.81</v>
      </c>
      <c r="X805" s="8" t="s">
        <v>5590</v>
      </c>
      <c r="Y805" t="s">
        <v>5590</v>
      </c>
      <c r="Z805" s="10" t="s">
        <v>5590</v>
      </c>
      <c r="AB805" s="8" t="s">
        <v>5590</v>
      </c>
      <c r="AC805" s="7">
        <v>2382.81</v>
      </c>
      <c r="AD805" t="s">
        <v>5590</v>
      </c>
      <c r="AE805" s="10" t="s">
        <v>5590</v>
      </c>
      <c r="AG805" s="8" t="s">
        <v>5590</v>
      </c>
      <c r="AH805" t="s">
        <v>5590</v>
      </c>
      <c r="AI805" s="10" t="s">
        <v>5590</v>
      </c>
      <c r="AK805" s="8" t="s">
        <v>5590</v>
      </c>
      <c r="AL805" t="s">
        <v>5590</v>
      </c>
      <c r="AM805" t="s">
        <v>5590</v>
      </c>
      <c r="AN805" t="s">
        <v>5590</v>
      </c>
      <c r="AO805" t="s">
        <v>5590</v>
      </c>
      <c r="AP805" s="7">
        <v>2382.81</v>
      </c>
      <c r="AQ805" t="s">
        <v>5590</v>
      </c>
      <c r="AR805" s="10" t="s">
        <v>5590</v>
      </c>
    </row>
    <row r="806" spans="1:44" ht="16" x14ac:dyDescent="0.2">
      <c r="A806" s="2">
        <v>45688</v>
      </c>
      <c r="B806" t="s">
        <v>4939</v>
      </c>
      <c r="C806" s="7">
        <v>786.83</v>
      </c>
      <c r="D806" t="s">
        <v>104</v>
      </c>
      <c r="E806">
        <v>2555</v>
      </c>
      <c r="F806">
        <v>1730</v>
      </c>
      <c r="G806">
        <v>4162</v>
      </c>
      <c r="H806" t="s">
        <v>1936</v>
      </c>
      <c r="J806" t="s">
        <v>5588</v>
      </c>
      <c r="L806" t="s">
        <v>49</v>
      </c>
      <c r="M806" t="s">
        <v>50</v>
      </c>
      <c r="N806" t="s">
        <v>51</v>
      </c>
      <c r="O806" t="s">
        <v>52</v>
      </c>
      <c r="P806" t="s">
        <v>203</v>
      </c>
      <c r="R806" t="s">
        <v>66</v>
      </c>
      <c r="S806" t="s">
        <v>4919</v>
      </c>
      <c r="U806" s="8" t="s">
        <v>5590</v>
      </c>
      <c r="V806" s="9">
        <v>-786.83</v>
      </c>
      <c r="X806" s="8" t="s">
        <v>5590</v>
      </c>
      <c r="Y806" t="s">
        <v>5590</v>
      </c>
      <c r="Z806" s="10" t="s">
        <v>5590</v>
      </c>
      <c r="AB806" s="8" t="s">
        <v>5590</v>
      </c>
      <c r="AC806" t="s">
        <v>5590</v>
      </c>
      <c r="AD806" s="7">
        <v>786.83</v>
      </c>
      <c r="AE806" s="10" t="s">
        <v>5590</v>
      </c>
      <c r="AG806" s="8" t="s">
        <v>5590</v>
      </c>
      <c r="AH806" t="s">
        <v>5590</v>
      </c>
      <c r="AI806" s="10" t="s">
        <v>5590</v>
      </c>
      <c r="AK806" s="8" t="s">
        <v>5590</v>
      </c>
      <c r="AL806" t="s">
        <v>5590</v>
      </c>
      <c r="AM806" t="s">
        <v>5590</v>
      </c>
      <c r="AN806" t="s">
        <v>5590</v>
      </c>
      <c r="AO806" t="s">
        <v>5590</v>
      </c>
      <c r="AP806" s="7">
        <v>786.83</v>
      </c>
      <c r="AQ806" t="s">
        <v>5590</v>
      </c>
      <c r="AR806" s="10" t="s">
        <v>5590</v>
      </c>
    </row>
    <row r="807" spans="1:44" ht="16" x14ac:dyDescent="0.2">
      <c r="A807" s="2">
        <v>45688</v>
      </c>
      <c r="B807" t="s">
        <v>4939</v>
      </c>
      <c r="C807" s="7">
        <v>743.76</v>
      </c>
      <c r="D807" t="s">
        <v>104</v>
      </c>
      <c r="E807">
        <v>2555</v>
      </c>
      <c r="F807">
        <v>1730</v>
      </c>
      <c r="G807">
        <v>4163</v>
      </c>
      <c r="H807" t="s">
        <v>1934</v>
      </c>
      <c r="J807" t="s">
        <v>5588</v>
      </c>
      <c r="L807" t="s">
        <v>49</v>
      </c>
      <c r="M807" t="s">
        <v>50</v>
      </c>
      <c r="N807" t="s">
        <v>51</v>
      </c>
      <c r="O807" t="s">
        <v>52</v>
      </c>
      <c r="P807" t="s">
        <v>203</v>
      </c>
      <c r="R807" t="s">
        <v>66</v>
      </c>
      <c r="S807" t="s">
        <v>4919</v>
      </c>
      <c r="U807" s="8" t="s">
        <v>5590</v>
      </c>
      <c r="V807" s="9">
        <v>-743.76</v>
      </c>
      <c r="X807" s="8" t="s">
        <v>5590</v>
      </c>
      <c r="Y807" t="s">
        <v>5590</v>
      </c>
      <c r="Z807" s="10" t="s">
        <v>5590</v>
      </c>
      <c r="AB807" s="8" t="s">
        <v>5590</v>
      </c>
      <c r="AC807" t="s">
        <v>5590</v>
      </c>
      <c r="AD807" s="7">
        <v>743.76</v>
      </c>
      <c r="AE807" s="10" t="s">
        <v>5590</v>
      </c>
      <c r="AG807" s="8" t="s">
        <v>5590</v>
      </c>
      <c r="AH807" t="s">
        <v>5590</v>
      </c>
      <c r="AI807" s="10" t="s">
        <v>5590</v>
      </c>
      <c r="AK807" s="8" t="s">
        <v>5590</v>
      </c>
      <c r="AL807" t="s">
        <v>5590</v>
      </c>
      <c r="AM807" t="s">
        <v>5590</v>
      </c>
      <c r="AN807" t="s">
        <v>5590</v>
      </c>
      <c r="AO807" t="s">
        <v>5590</v>
      </c>
      <c r="AP807" s="7">
        <v>743.76</v>
      </c>
      <c r="AQ807" t="s">
        <v>5590</v>
      </c>
      <c r="AR807" s="10" t="s">
        <v>5590</v>
      </c>
    </row>
    <row r="808" spans="1:44" ht="16" x14ac:dyDescent="0.2">
      <c r="A808" s="2">
        <v>45688</v>
      </c>
      <c r="B808" t="s">
        <v>4939</v>
      </c>
      <c r="C808" s="7">
        <v>569.97</v>
      </c>
      <c r="D808" t="s">
        <v>104</v>
      </c>
      <c r="E808">
        <v>2555</v>
      </c>
      <c r="F808">
        <v>1730</v>
      </c>
      <c r="G808">
        <v>4164</v>
      </c>
      <c r="H808" t="s">
        <v>1935</v>
      </c>
      <c r="J808" t="s">
        <v>5588</v>
      </c>
      <c r="L808" t="s">
        <v>49</v>
      </c>
      <c r="M808" t="s">
        <v>50</v>
      </c>
      <c r="N808" t="s">
        <v>51</v>
      </c>
      <c r="O808" t="s">
        <v>52</v>
      </c>
      <c r="P808" t="s">
        <v>203</v>
      </c>
      <c r="R808" t="s">
        <v>66</v>
      </c>
      <c r="S808" t="s">
        <v>4919</v>
      </c>
      <c r="U808" s="8" t="s">
        <v>5590</v>
      </c>
      <c r="V808" s="9">
        <v>-569.97</v>
      </c>
      <c r="X808" s="8" t="s">
        <v>5590</v>
      </c>
      <c r="Y808" t="s">
        <v>5590</v>
      </c>
      <c r="Z808" s="10" t="s">
        <v>5590</v>
      </c>
      <c r="AB808" s="8" t="s">
        <v>5590</v>
      </c>
      <c r="AC808" t="s">
        <v>5590</v>
      </c>
      <c r="AD808" s="7">
        <v>569.97</v>
      </c>
      <c r="AE808" s="10" t="s">
        <v>5590</v>
      </c>
      <c r="AG808" s="8" t="s">
        <v>5590</v>
      </c>
      <c r="AH808" t="s">
        <v>5590</v>
      </c>
      <c r="AI808" s="10" t="s">
        <v>5590</v>
      </c>
      <c r="AK808" s="8" t="s">
        <v>5590</v>
      </c>
      <c r="AL808" t="s">
        <v>5590</v>
      </c>
      <c r="AM808" t="s">
        <v>5590</v>
      </c>
      <c r="AN808" t="s">
        <v>5590</v>
      </c>
      <c r="AO808" t="s">
        <v>5590</v>
      </c>
      <c r="AP808" s="7">
        <v>569.97</v>
      </c>
      <c r="AQ808" t="s">
        <v>5590</v>
      </c>
      <c r="AR808" s="10" t="s">
        <v>5590</v>
      </c>
    </row>
    <row r="809" spans="1:44" ht="16" x14ac:dyDescent="0.2">
      <c r="A809" s="2">
        <v>45688.041666666657</v>
      </c>
      <c r="B809" t="s">
        <v>4940</v>
      </c>
      <c r="C809" s="7">
        <v>5985.1</v>
      </c>
      <c r="D809" t="s">
        <v>48</v>
      </c>
      <c r="E809">
        <v>1712</v>
      </c>
      <c r="F809">
        <v>940</v>
      </c>
      <c r="G809">
        <v>3896</v>
      </c>
      <c r="I809" t="s">
        <v>4942</v>
      </c>
      <c r="J809" t="s">
        <v>4943</v>
      </c>
      <c r="K809" t="s">
        <v>4942</v>
      </c>
      <c r="L809" t="s">
        <v>52</v>
      </c>
      <c r="M809" t="s">
        <v>203</v>
      </c>
      <c r="O809" t="s">
        <v>52</v>
      </c>
      <c r="P809" t="s">
        <v>53</v>
      </c>
      <c r="R809" t="s">
        <v>66</v>
      </c>
      <c r="S809" t="s">
        <v>4919</v>
      </c>
      <c r="U809" s="8" t="s">
        <v>5590</v>
      </c>
      <c r="V809" s="10" t="s">
        <v>5590</v>
      </c>
      <c r="X809" s="8" t="s">
        <v>5590</v>
      </c>
      <c r="Y809" t="s">
        <v>5590</v>
      </c>
      <c r="Z809" s="9">
        <v>5985.1</v>
      </c>
      <c r="AB809" s="8" t="s">
        <v>5590</v>
      </c>
      <c r="AC809" t="s">
        <v>5590</v>
      </c>
      <c r="AD809" t="s">
        <v>5590</v>
      </c>
      <c r="AE809" s="10" t="s">
        <v>5590</v>
      </c>
      <c r="AG809" s="8" t="s">
        <v>5590</v>
      </c>
      <c r="AH809" t="s">
        <v>5590</v>
      </c>
      <c r="AI809" s="10" t="s">
        <v>5590</v>
      </c>
      <c r="AK809" s="8" t="s">
        <v>5590</v>
      </c>
      <c r="AL809" t="s">
        <v>5590</v>
      </c>
      <c r="AM809" t="s">
        <v>5590</v>
      </c>
      <c r="AN809" t="s">
        <v>5590</v>
      </c>
      <c r="AO809" t="s">
        <v>5590</v>
      </c>
      <c r="AP809" t="s">
        <v>5590</v>
      </c>
      <c r="AQ809" t="s">
        <v>5590</v>
      </c>
      <c r="AR809" s="10" t="s">
        <v>5590</v>
      </c>
    </row>
    <row r="810" spans="1:44" ht="16" x14ac:dyDescent="0.2">
      <c r="A810" s="2">
        <v>45701.041666666657</v>
      </c>
      <c r="B810" t="s">
        <v>215</v>
      </c>
      <c r="C810" s="7">
        <v>945.05</v>
      </c>
      <c r="D810" t="s">
        <v>48</v>
      </c>
      <c r="E810">
        <v>1700</v>
      </c>
      <c r="F810">
        <v>940</v>
      </c>
      <c r="G810">
        <v>3914</v>
      </c>
      <c r="I810" t="s">
        <v>4993</v>
      </c>
      <c r="J810" t="s">
        <v>4994</v>
      </c>
      <c r="K810" t="s">
        <v>4993</v>
      </c>
      <c r="L810" t="s">
        <v>52</v>
      </c>
      <c r="M810" t="s">
        <v>203</v>
      </c>
      <c r="O810" t="s">
        <v>52</v>
      </c>
      <c r="P810" t="s">
        <v>53</v>
      </c>
      <c r="R810" t="s">
        <v>66</v>
      </c>
      <c r="S810" t="s">
        <v>4919</v>
      </c>
      <c r="U810" s="8" t="s">
        <v>5590</v>
      </c>
      <c r="V810" s="10" t="s">
        <v>5590</v>
      </c>
      <c r="X810" s="11">
        <v>945.05</v>
      </c>
      <c r="Y810" t="s">
        <v>5590</v>
      </c>
      <c r="Z810" s="10" t="s">
        <v>5590</v>
      </c>
      <c r="AB810" s="8" t="s">
        <v>5590</v>
      </c>
      <c r="AC810" t="s">
        <v>5590</v>
      </c>
      <c r="AD810" t="s">
        <v>5590</v>
      </c>
      <c r="AE810" s="10" t="s">
        <v>5590</v>
      </c>
      <c r="AG810" s="8" t="s">
        <v>5590</v>
      </c>
      <c r="AH810" t="s">
        <v>5590</v>
      </c>
      <c r="AI810" s="10" t="s">
        <v>5590</v>
      </c>
      <c r="AK810" s="8" t="s">
        <v>5590</v>
      </c>
      <c r="AL810" t="s">
        <v>5590</v>
      </c>
      <c r="AM810" t="s">
        <v>5590</v>
      </c>
      <c r="AN810" t="s">
        <v>5590</v>
      </c>
      <c r="AO810" t="s">
        <v>5590</v>
      </c>
      <c r="AP810" t="s">
        <v>5590</v>
      </c>
      <c r="AQ810" t="s">
        <v>5590</v>
      </c>
      <c r="AR810" s="10" t="s">
        <v>5590</v>
      </c>
    </row>
    <row r="811" spans="1:44" ht="16" x14ac:dyDescent="0.2">
      <c r="B811" t="s">
        <v>5591</v>
      </c>
      <c r="U811" s="11">
        <f>SUM(U799:U810)</f>
        <v>0</v>
      </c>
      <c r="V811" s="9">
        <f>SUM(V799:V810)</f>
        <v>9.0949470177292824E-13</v>
      </c>
      <c r="X811" s="11">
        <f>SUM(X799:X810)</f>
        <v>0</v>
      </c>
      <c r="Y811" s="12">
        <f>SUM(Y799:Y810)</f>
        <v>-2896.29</v>
      </c>
      <c r="Z811" s="9">
        <f>SUM(Z799:Z810)</f>
        <v>0</v>
      </c>
      <c r="AB811" s="11">
        <f>SUM(AB799:AB810)</f>
        <v>0</v>
      </c>
      <c r="AC811" s="12">
        <f>SUM(AC799:AC810)</f>
        <v>8782.91</v>
      </c>
      <c r="AD811" s="12">
        <f>SUM(AD799:AD810)</f>
        <v>2100.5600000000004</v>
      </c>
      <c r="AE811" s="9">
        <f>SUM(AE799:AE810)</f>
        <v>0</v>
      </c>
      <c r="AG811" s="11">
        <f>SUM(AG799:AG810)</f>
        <v>0</v>
      </c>
      <c r="AH811" s="12">
        <f>SUM(AH799:AH810)</f>
        <v>0</v>
      </c>
      <c r="AI811" s="9">
        <f>SUM(AI799:AI810)</f>
        <v>0</v>
      </c>
      <c r="AK811" s="11">
        <f t="shared" ref="AK811:AR811" si="35">SUM(AK799:AK810)</f>
        <v>0</v>
      </c>
      <c r="AL811" s="12">
        <f t="shared" si="35"/>
        <v>0</v>
      </c>
      <c r="AM811" s="12">
        <f t="shared" si="35"/>
        <v>0</v>
      </c>
      <c r="AN811" s="12">
        <f t="shared" si="35"/>
        <v>0</v>
      </c>
      <c r="AO811" s="12">
        <f t="shared" si="35"/>
        <v>0</v>
      </c>
      <c r="AP811" s="12">
        <f t="shared" si="35"/>
        <v>10883.47</v>
      </c>
      <c r="AQ811" s="12">
        <f t="shared" si="35"/>
        <v>0</v>
      </c>
      <c r="AR811" s="9">
        <f t="shared" si="35"/>
        <v>0</v>
      </c>
    </row>
    <row r="812" spans="1:44" ht="16" x14ac:dyDescent="0.2">
      <c r="B812" s="3" t="s">
        <v>5592</v>
      </c>
      <c r="U812" s="13">
        <f>U811+U797</f>
        <v>0</v>
      </c>
      <c r="V812" s="14">
        <f>V811+V797</f>
        <v>3.2684965844964609E-13</v>
      </c>
      <c r="X812" s="13">
        <f>X811+X797</f>
        <v>1.5631940186722204E-13</v>
      </c>
      <c r="Y812" s="15">
        <f>Y811+Y797</f>
        <v>-2896.29</v>
      </c>
      <c r="Z812" s="14">
        <f>Z811+Z797</f>
        <v>0</v>
      </c>
      <c r="AB812" s="8"/>
      <c r="AE812" s="10"/>
      <c r="AG812" s="8"/>
      <c r="AI812" s="10"/>
      <c r="AK812" s="8"/>
      <c r="AR812" s="10"/>
    </row>
    <row r="813" spans="1:44" x14ac:dyDescent="0.2">
      <c r="U813" s="8"/>
      <c r="V813" s="10"/>
      <c r="X813" s="8"/>
      <c r="Z813" s="10"/>
      <c r="AB813" s="8"/>
      <c r="AE813" s="10"/>
      <c r="AG813" s="8"/>
      <c r="AI813" s="10"/>
      <c r="AK813" s="8"/>
      <c r="AR813" s="10"/>
    </row>
    <row r="814" spans="1:44" ht="16" x14ac:dyDescent="0.2">
      <c r="A814" s="2">
        <v>45694.041666666657</v>
      </c>
      <c r="B814" t="s">
        <v>256</v>
      </c>
      <c r="C814" s="7">
        <v>4255.41</v>
      </c>
      <c r="D814" t="s">
        <v>48</v>
      </c>
      <c r="E814">
        <v>1705</v>
      </c>
      <c r="F814">
        <v>940</v>
      </c>
      <c r="G814">
        <v>3899</v>
      </c>
      <c r="I814" t="s">
        <v>4963</v>
      </c>
      <c r="J814" t="s">
        <v>4964</v>
      </c>
      <c r="K814" t="s">
        <v>4963</v>
      </c>
      <c r="L814" t="s">
        <v>52</v>
      </c>
      <c r="M814" t="s">
        <v>203</v>
      </c>
      <c r="O814" t="s">
        <v>52</v>
      </c>
      <c r="P814" t="s">
        <v>53</v>
      </c>
      <c r="R814" t="s">
        <v>66</v>
      </c>
      <c r="S814" t="s">
        <v>5257</v>
      </c>
      <c r="U814" s="8" t="s">
        <v>5590</v>
      </c>
      <c r="V814" s="10" t="s">
        <v>5590</v>
      </c>
      <c r="X814" s="8" t="s">
        <v>5590</v>
      </c>
      <c r="Y814" s="7">
        <v>4255.41</v>
      </c>
      <c r="Z814" s="10" t="s">
        <v>5590</v>
      </c>
      <c r="AB814" s="8" t="s">
        <v>5590</v>
      </c>
      <c r="AC814" t="s">
        <v>5590</v>
      </c>
      <c r="AD814" t="s">
        <v>5590</v>
      </c>
      <c r="AE814" s="10" t="s">
        <v>5590</v>
      </c>
      <c r="AG814" s="8" t="s">
        <v>5590</v>
      </c>
      <c r="AH814" t="s">
        <v>5590</v>
      </c>
      <c r="AI814" s="10" t="s">
        <v>5590</v>
      </c>
      <c r="AK814" s="8" t="s">
        <v>5590</v>
      </c>
      <c r="AL814" t="s">
        <v>5590</v>
      </c>
      <c r="AM814" t="s">
        <v>5590</v>
      </c>
      <c r="AN814" t="s">
        <v>5590</v>
      </c>
      <c r="AO814" t="s">
        <v>5590</v>
      </c>
      <c r="AP814" t="s">
        <v>5590</v>
      </c>
      <c r="AQ814" t="s">
        <v>5590</v>
      </c>
      <c r="AR814" s="10" t="s">
        <v>5590</v>
      </c>
    </row>
    <row r="815" spans="1:44" ht="16" x14ac:dyDescent="0.2">
      <c r="A815" s="2">
        <v>45713.041666666657</v>
      </c>
      <c r="B815" t="s">
        <v>5148</v>
      </c>
      <c r="C815" s="7">
        <v>5985.1</v>
      </c>
      <c r="D815" t="s">
        <v>48</v>
      </c>
      <c r="E815">
        <v>1712</v>
      </c>
      <c r="F815">
        <v>940</v>
      </c>
      <c r="G815">
        <v>3932</v>
      </c>
      <c r="I815" t="s">
        <v>5149</v>
      </c>
      <c r="J815" t="s">
        <v>5150</v>
      </c>
      <c r="K815" t="s">
        <v>5149</v>
      </c>
      <c r="L815" t="s">
        <v>52</v>
      </c>
      <c r="M815" t="s">
        <v>203</v>
      </c>
      <c r="O815" t="s">
        <v>52</v>
      </c>
      <c r="P815" t="s">
        <v>53</v>
      </c>
      <c r="R815" t="s">
        <v>66</v>
      </c>
      <c r="S815" t="s">
        <v>5257</v>
      </c>
      <c r="U815" s="8" t="s">
        <v>5590</v>
      </c>
      <c r="V815" s="10" t="s">
        <v>5590</v>
      </c>
      <c r="X815" s="8" t="s">
        <v>5590</v>
      </c>
      <c r="Y815" t="s">
        <v>5590</v>
      </c>
      <c r="Z815" s="9">
        <v>5985.1</v>
      </c>
      <c r="AB815" s="8" t="s">
        <v>5590</v>
      </c>
      <c r="AC815" t="s">
        <v>5590</v>
      </c>
      <c r="AD815" t="s">
        <v>5590</v>
      </c>
      <c r="AE815" s="10" t="s">
        <v>5590</v>
      </c>
      <c r="AG815" s="8" t="s">
        <v>5590</v>
      </c>
      <c r="AH815" t="s">
        <v>5590</v>
      </c>
      <c r="AI815" s="10" t="s">
        <v>5590</v>
      </c>
      <c r="AK815" s="8" t="s">
        <v>5590</v>
      </c>
      <c r="AL815" t="s">
        <v>5590</v>
      </c>
      <c r="AM815" t="s">
        <v>5590</v>
      </c>
      <c r="AN815" t="s">
        <v>5590</v>
      </c>
      <c r="AO815" t="s">
        <v>5590</v>
      </c>
      <c r="AP815" t="s">
        <v>5590</v>
      </c>
      <c r="AQ815" t="s">
        <v>5590</v>
      </c>
      <c r="AR815" s="10" t="s">
        <v>5590</v>
      </c>
    </row>
    <row r="816" spans="1:44" ht="16" x14ac:dyDescent="0.2">
      <c r="A816" s="2">
        <v>45714.041666666657</v>
      </c>
      <c r="B816" t="s">
        <v>2144</v>
      </c>
      <c r="C816" s="7">
        <v>311</v>
      </c>
      <c r="D816" t="s">
        <v>104</v>
      </c>
      <c r="E816">
        <v>940</v>
      </c>
      <c r="F816">
        <v>703</v>
      </c>
      <c r="G816">
        <v>3947</v>
      </c>
      <c r="I816" t="s">
        <v>5174</v>
      </c>
      <c r="J816" t="s">
        <v>5175</v>
      </c>
      <c r="K816" t="s">
        <v>5174</v>
      </c>
      <c r="L816" t="s">
        <v>52</v>
      </c>
      <c r="M816" t="s">
        <v>53</v>
      </c>
      <c r="O816" t="s">
        <v>52</v>
      </c>
      <c r="P816" t="s">
        <v>53</v>
      </c>
      <c r="R816" t="s">
        <v>66</v>
      </c>
      <c r="S816" t="s">
        <v>5257</v>
      </c>
      <c r="U816" s="11">
        <v>-311</v>
      </c>
      <c r="V816" s="10" t="s">
        <v>5590</v>
      </c>
      <c r="X816" s="8" t="s">
        <v>5590</v>
      </c>
      <c r="Y816" t="s">
        <v>5590</v>
      </c>
      <c r="Z816" s="10" t="s">
        <v>5590</v>
      </c>
      <c r="AB816" s="8" t="s">
        <v>5590</v>
      </c>
      <c r="AC816" t="s">
        <v>5590</v>
      </c>
      <c r="AD816" t="s">
        <v>5590</v>
      </c>
      <c r="AE816" s="10" t="s">
        <v>5590</v>
      </c>
      <c r="AG816" s="8" t="s">
        <v>5590</v>
      </c>
      <c r="AH816" t="s">
        <v>5590</v>
      </c>
      <c r="AI816" s="10" t="s">
        <v>5590</v>
      </c>
      <c r="AK816" s="8" t="s">
        <v>5590</v>
      </c>
      <c r="AL816" t="s">
        <v>5590</v>
      </c>
      <c r="AM816" t="s">
        <v>5590</v>
      </c>
      <c r="AN816" t="s">
        <v>5590</v>
      </c>
      <c r="AO816" t="s">
        <v>5590</v>
      </c>
      <c r="AP816" t="s">
        <v>5590</v>
      </c>
      <c r="AQ816" t="s">
        <v>5590</v>
      </c>
      <c r="AR816" s="10" t="s">
        <v>5590</v>
      </c>
    </row>
    <row r="817" spans="1:44" ht="16" x14ac:dyDescent="0.2">
      <c r="A817" s="2">
        <v>45714.041666666657</v>
      </c>
      <c r="B817" t="s">
        <v>256</v>
      </c>
      <c r="C817" s="7">
        <v>1508.13</v>
      </c>
      <c r="D817" t="s">
        <v>48</v>
      </c>
      <c r="E817">
        <v>1705</v>
      </c>
      <c r="F817">
        <v>940</v>
      </c>
      <c r="G817">
        <v>3949</v>
      </c>
      <c r="I817" t="s">
        <v>5168</v>
      </c>
      <c r="J817" t="s">
        <v>5169</v>
      </c>
      <c r="K817" t="s">
        <v>5168</v>
      </c>
      <c r="L817" t="s">
        <v>52</v>
      </c>
      <c r="M817" t="s">
        <v>203</v>
      </c>
      <c r="O817" t="s">
        <v>52</v>
      </c>
      <c r="P817" t="s">
        <v>53</v>
      </c>
      <c r="R817" t="s">
        <v>66</v>
      </c>
      <c r="S817" t="s">
        <v>5257</v>
      </c>
      <c r="U817" s="8" t="s">
        <v>5590</v>
      </c>
      <c r="V817" s="10" t="s">
        <v>5590</v>
      </c>
      <c r="X817" s="8" t="s">
        <v>5590</v>
      </c>
      <c r="Y817" s="7">
        <v>1508.13</v>
      </c>
      <c r="Z817" s="10" t="s">
        <v>5590</v>
      </c>
      <c r="AB817" s="8" t="s">
        <v>5590</v>
      </c>
      <c r="AC817" t="s">
        <v>5590</v>
      </c>
      <c r="AD817" t="s">
        <v>5590</v>
      </c>
      <c r="AE817" s="10" t="s">
        <v>5590</v>
      </c>
      <c r="AG817" s="8" t="s">
        <v>5590</v>
      </c>
      <c r="AH817" t="s">
        <v>5590</v>
      </c>
      <c r="AI817" s="10" t="s">
        <v>5590</v>
      </c>
      <c r="AK817" s="8" t="s">
        <v>5590</v>
      </c>
      <c r="AL817" t="s">
        <v>5590</v>
      </c>
      <c r="AM817" t="s">
        <v>5590</v>
      </c>
      <c r="AN817" t="s">
        <v>5590</v>
      </c>
      <c r="AO817" t="s">
        <v>5590</v>
      </c>
      <c r="AP817" t="s">
        <v>5590</v>
      </c>
      <c r="AQ817" t="s">
        <v>5590</v>
      </c>
      <c r="AR817" s="10" t="s">
        <v>5590</v>
      </c>
    </row>
    <row r="818" spans="1:44" ht="16" x14ac:dyDescent="0.2">
      <c r="A818" s="2">
        <v>45714.041666666657</v>
      </c>
      <c r="B818" t="s">
        <v>582</v>
      </c>
      <c r="C818" s="7">
        <v>1086.07</v>
      </c>
      <c r="D818" t="s">
        <v>48</v>
      </c>
      <c r="E818">
        <v>1705</v>
      </c>
      <c r="F818">
        <v>940</v>
      </c>
      <c r="G818">
        <v>3948</v>
      </c>
      <c r="I818" t="s">
        <v>5171</v>
      </c>
      <c r="J818" t="s">
        <v>5172</v>
      </c>
      <c r="K818" t="s">
        <v>5171</v>
      </c>
      <c r="L818" t="s">
        <v>52</v>
      </c>
      <c r="M818" t="s">
        <v>203</v>
      </c>
      <c r="O818" t="s">
        <v>52</v>
      </c>
      <c r="P818" t="s">
        <v>53</v>
      </c>
      <c r="R818" t="s">
        <v>66</v>
      </c>
      <c r="S818" t="s">
        <v>5257</v>
      </c>
      <c r="U818" s="8" t="s">
        <v>5590</v>
      </c>
      <c r="V818" s="10" t="s">
        <v>5590</v>
      </c>
      <c r="X818" s="8" t="s">
        <v>5590</v>
      </c>
      <c r="Y818" s="7">
        <v>1086.07</v>
      </c>
      <c r="Z818" s="10" t="s">
        <v>5590</v>
      </c>
      <c r="AB818" s="8" t="s">
        <v>5590</v>
      </c>
      <c r="AC818" t="s">
        <v>5590</v>
      </c>
      <c r="AD818" t="s">
        <v>5590</v>
      </c>
      <c r="AE818" s="10" t="s">
        <v>5590</v>
      </c>
      <c r="AG818" s="8" t="s">
        <v>5590</v>
      </c>
      <c r="AH818" t="s">
        <v>5590</v>
      </c>
      <c r="AI818" s="10" t="s">
        <v>5590</v>
      </c>
      <c r="AK818" s="8" t="s">
        <v>5590</v>
      </c>
      <c r="AL818" t="s">
        <v>5590</v>
      </c>
      <c r="AM818" t="s">
        <v>5590</v>
      </c>
      <c r="AN818" t="s">
        <v>5590</v>
      </c>
      <c r="AO818" t="s">
        <v>5590</v>
      </c>
      <c r="AP818" t="s">
        <v>5590</v>
      </c>
      <c r="AQ818" t="s">
        <v>5590</v>
      </c>
      <c r="AR818" s="10" t="s">
        <v>5590</v>
      </c>
    </row>
    <row r="819" spans="1:44" ht="16" x14ac:dyDescent="0.2">
      <c r="A819" s="2">
        <v>45716</v>
      </c>
      <c r="B819" t="s">
        <v>5199</v>
      </c>
      <c r="C819" s="7">
        <v>311</v>
      </c>
      <c r="D819" t="s">
        <v>104</v>
      </c>
      <c r="E819">
        <v>703</v>
      </c>
      <c r="F819">
        <v>1730</v>
      </c>
      <c r="G819">
        <v>4165</v>
      </c>
      <c r="J819" t="s">
        <v>5588</v>
      </c>
      <c r="L819" t="s">
        <v>52</v>
      </c>
      <c r="M819" t="s">
        <v>53</v>
      </c>
      <c r="O819" t="s">
        <v>52</v>
      </c>
      <c r="P819" t="s">
        <v>203</v>
      </c>
      <c r="R819" t="s">
        <v>66</v>
      </c>
      <c r="S819" t="s">
        <v>5257</v>
      </c>
      <c r="U819" s="11">
        <v>311</v>
      </c>
      <c r="V819" s="9">
        <v>-311</v>
      </c>
      <c r="X819" s="8" t="s">
        <v>5590</v>
      </c>
      <c r="Y819" t="s">
        <v>5590</v>
      </c>
      <c r="Z819" s="10" t="s">
        <v>5590</v>
      </c>
      <c r="AB819" s="8" t="s">
        <v>5590</v>
      </c>
      <c r="AC819" t="s">
        <v>5590</v>
      </c>
      <c r="AD819" t="s">
        <v>5590</v>
      </c>
      <c r="AE819" s="10" t="s">
        <v>5590</v>
      </c>
      <c r="AG819" s="8" t="s">
        <v>5590</v>
      </c>
      <c r="AH819" t="s">
        <v>5590</v>
      </c>
      <c r="AI819" s="10" t="s">
        <v>5590</v>
      </c>
      <c r="AK819" s="8" t="s">
        <v>5590</v>
      </c>
      <c r="AL819" t="s">
        <v>5590</v>
      </c>
      <c r="AM819" t="s">
        <v>5590</v>
      </c>
      <c r="AN819" t="s">
        <v>5590</v>
      </c>
      <c r="AO819" t="s">
        <v>5590</v>
      </c>
      <c r="AP819" t="s">
        <v>5590</v>
      </c>
      <c r="AQ819" t="s">
        <v>5590</v>
      </c>
      <c r="AR819" s="10" t="s">
        <v>5590</v>
      </c>
    </row>
    <row r="820" spans="1:44" ht="16" x14ac:dyDescent="0.2">
      <c r="A820" s="2">
        <v>45716</v>
      </c>
      <c r="B820" t="s">
        <v>205</v>
      </c>
      <c r="C820" s="7">
        <v>945.05</v>
      </c>
      <c r="D820" t="s">
        <v>104</v>
      </c>
      <c r="E820">
        <v>1730</v>
      </c>
      <c r="F820">
        <v>1700</v>
      </c>
      <c r="G820">
        <v>4166</v>
      </c>
      <c r="J820" t="s">
        <v>5588</v>
      </c>
      <c r="L820" t="s">
        <v>52</v>
      </c>
      <c r="M820" t="s">
        <v>203</v>
      </c>
      <c r="O820" t="s">
        <v>52</v>
      </c>
      <c r="P820" t="s">
        <v>203</v>
      </c>
      <c r="R820" t="s">
        <v>66</v>
      </c>
      <c r="S820" t="s">
        <v>5257</v>
      </c>
      <c r="U820" s="8" t="s">
        <v>5590</v>
      </c>
      <c r="V820" s="9">
        <v>945.05</v>
      </c>
      <c r="X820" s="11">
        <v>-945.05</v>
      </c>
      <c r="Y820" t="s">
        <v>5590</v>
      </c>
      <c r="Z820" s="10" t="s">
        <v>5590</v>
      </c>
      <c r="AB820" s="8" t="s">
        <v>5590</v>
      </c>
      <c r="AC820" t="s">
        <v>5590</v>
      </c>
      <c r="AD820" t="s">
        <v>5590</v>
      </c>
      <c r="AE820" s="10" t="s">
        <v>5590</v>
      </c>
      <c r="AG820" s="8" t="s">
        <v>5590</v>
      </c>
      <c r="AH820" t="s">
        <v>5590</v>
      </c>
      <c r="AI820" s="10" t="s">
        <v>5590</v>
      </c>
      <c r="AK820" s="8" t="s">
        <v>5590</v>
      </c>
      <c r="AL820" t="s">
        <v>5590</v>
      </c>
      <c r="AM820" t="s">
        <v>5590</v>
      </c>
      <c r="AN820" t="s">
        <v>5590</v>
      </c>
      <c r="AO820" t="s">
        <v>5590</v>
      </c>
      <c r="AP820" t="s">
        <v>5590</v>
      </c>
      <c r="AQ820" t="s">
        <v>5590</v>
      </c>
      <c r="AR820" s="10" t="s">
        <v>5590</v>
      </c>
    </row>
    <row r="821" spans="1:44" ht="16" x14ac:dyDescent="0.2">
      <c r="A821" s="2">
        <v>45716</v>
      </c>
      <c r="B821" t="s">
        <v>370</v>
      </c>
      <c r="C821" s="7">
        <v>3953.32</v>
      </c>
      <c r="D821" t="s">
        <v>104</v>
      </c>
      <c r="E821">
        <v>1730</v>
      </c>
      <c r="F821">
        <v>1705</v>
      </c>
      <c r="G821">
        <v>4167</v>
      </c>
      <c r="J821" t="s">
        <v>5588</v>
      </c>
      <c r="L821" t="s">
        <v>52</v>
      </c>
      <c r="M821" t="s">
        <v>203</v>
      </c>
      <c r="O821" t="s">
        <v>52</v>
      </c>
      <c r="P821" t="s">
        <v>203</v>
      </c>
      <c r="R821" t="s">
        <v>66</v>
      </c>
      <c r="S821" t="s">
        <v>5257</v>
      </c>
      <c r="U821" s="8" t="s">
        <v>5590</v>
      </c>
      <c r="V821" s="9">
        <v>3953.32</v>
      </c>
      <c r="X821" s="8" t="s">
        <v>5590</v>
      </c>
      <c r="Y821" s="7">
        <v>-3953.32</v>
      </c>
      <c r="Z821" s="10" t="s">
        <v>5590</v>
      </c>
      <c r="AB821" s="8" t="s">
        <v>5590</v>
      </c>
      <c r="AC821" t="s">
        <v>5590</v>
      </c>
      <c r="AD821" t="s">
        <v>5590</v>
      </c>
      <c r="AE821" s="10" t="s">
        <v>5590</v>
      </c>
      <c r="AG821" s="8" t="s">
        <v>5590</v>
      </c>
      <c r="AH821" t="s">
        <v>5590</v>
      </c>
      <c r="AI821" s="10" t="s">
        <v>5590</v>
      </c>
      <c r="AK821" s="8" t="s">
        <v>5590</v>
      </c>
      <c r="AL821" t="s">
        <v>5590</v>
      </c>
      <c r="AM821" t="s">
        <v>5590</v>
      </c>
      <c r="AN821" t="s">
        <v>5590</v>
      </c>
      <c r="AO821" t="s">
        <v>5590</v>
      </c>
      <c r="AP821" t="s">
        <v>5590</v>
      </c>
      <c r="AQ821" t="s">
        <v>5590</v>
      </c>
      <c r="AR821" s="10" t="s">
        <v>5590</v>
      </c>
    </row>
    <row r="822" spans="1:44" ht="16" x14ac:dyDescent="0.2">
      <c r="A822" s="2">
        <v>45716</v>
      </c>
      <c r="B822" t="s">
        <v>202</v>
      </c>
      <c r="C822" s="7">
        <v>5985.1</v>
      </c>
      <c r="D822" t="s">
        <v>104</v>
      </c>
      <c r="E822">
        <v>1730</v>
      </c>
      <c r="F822">
        <v>1712</v>
      </c>
      <c r="G822">
        <v>4168</v>
      </c>
      <c r="J822" t="s">
        <v>5588</v>
      </c>
      <c r="L822" t="s">
        <v>52</v>
      </c>
      <c r="M822" t="s">
        <v>203</v>
      </c>
      <c r="O822" t="s">
        <v>52</v>
      </c>
      <c r="P822" t="s">
        <v>203</v>
      </c>
      <c r="R822" t="s">
        <v>66</v>
      </c>
      <c r="S822" t="s">
        <v>5257</v>
      </c>
      <c r="U822" s="8" t="s">
        <v>5590</v>
      </c>
      <c r="V822" s="9">
        <v>5985.1</v>
      </c>
      <c r="X822" s="8" t="s">
        <v>5590</v>
      </c>
      <c r="Y822" t="s">
        <v>5590</v>
      </c>
      <c r="Z822" s="9">
        <v>-5985.1</v>
      </c>
      <c r="AB822" s="8" t="s">
        <v>5590</v>
      </c>
      <c r="AC822" t="s">
        <v>5590</v>
      </c>
      <c r="AD822" t="s">
        <v>5590</v>
      </c>
      <c r="AE822" s="10" t="s">
        <v>5590</v>
      </c>
      <c r="AG822" s="8" t="s">
        <v>5590</v>
      </c>
      <c r="AH822" t="s">
        <v>5590</v>
      </c>
      <c r="AI822" s="10" t="s">
        <v>5590</v>
      </c>
      <c r="AK822" s="8" t="s">
        <v>5590</v>
      </c>
      <c r="AL822" t="s">
        <v>5590</v>
      </c>
      <c r="AM822" t="s">
        <v>5590</v>
      </c>
      <c r="AN822" t="s">
        <v>5590</v>
      </c>
      <c r="AO822" t="s">
        <v>5590</v>
      </c>
      <c r="AP822" t="s">
        <v>5590</v>
      </c>
      <c r="AQ822" t="s">
        <v>5590</v>
      </c>
      <c r="AR822" s="10" t="s">
        <v>5590</v>
      </c>
    </row>
    <row r="823" spans="1:44" ht="16" x14ac:dyDescent="0.2">
      <c r="A823" s="2">
        <v>45716</v>
      </c>
      <c r="B823" t="s">
        <v>1700</v>
      </c>
      <c r="C823" s="7">
        <v>311</v>
      </c>
      <c r="D823" t="s">
        <v>104</v>
      </c>
      <c r="E823">
        <v>1730</v>
      </c>
      <c r="F823">
        <v>2000</v>
      </c>
      <c r="G823">
        <v>4169</v>
      </c>
      <c r="H823" t="s">
        <v>1934</v>
      </c>
      <c r="J823" t="s">
        <v>5588</v>
      </c>
      <c r="L823" t="s">
        <v>52</v>
      </c>
      <c r="M823" t="s">
        <v>203</v>
      </c>
      <c r="O823" t="s">
        <v>49</v>
      </c>
      <c r="P823" t="s">
        <v>105</v>
      </c>
      <c r="Q823" t="s">
        <v>51</v>
      </c>
      <c r="R823" t="s">
        <v>66</v>
      </c>
      <c r="S823" t="s">
        <v>5257</v>
      </c>
      <c r="U823" s="8" t="s">
        <v>5590</v>
      </c>
      <c r="V823" s="9">
        <v>311</v>
      </c>
      <c r="X823" s="8" t="s">
        <v>5590</v>
      </c>
      <c r="Y823" t="s">
        <v>5590</v>
      </c>
      <c r="Z823" s="10" t="s">
        <v>5590</v>
      </c>
      <c r="AB823" s="8" t="s">
        <v>5590</v>
      </c>
      <c r="AC823" t="s">
        <v>5590</v>
      </c>
      <c r="AD823" t="s">
        <v>5590</v>
      </c>
      <c r="AE823" s="10" t="s">
        <v>5590</v>
      </c>
      <c r="AG823" s="8" t="s">
        <v>5590</v>
      </c>
      <c r="AH823" t="s">
        <v>5590</v>
      </c>
      <c r="AI823" s="10" t="s">
        <v>5590</v>
      </c>
      <c r="AK823" s="8" t="s">
        <v>5590</v>
      </c>
      <c r="AL823" t="s">
        <v>5590</v>
      </c>
      <c r="AM823" t="s">
        <v>5590</v>
      </c>
      <c r="AN823" t="s">
        <v>5590</v>
      </c>
      <c r="AO823" t="s">
        <v>5590</v>
      </c>
      <c r="AP823" s="7">
        <v>311</v>
      </c>
      <c r="AQ823" t="s">
        <v>5590</v>
      </c>
      <c r="AR823" s="10" t="s">
        <v>5590</v>
      </c>
    </row>
    <row r="824" spans="1:44" ht="16" x14ac:dyDescent="0.2">
      <c r="A824" s="2">
        <v>45716</v>
      </c>
      <c r="B824" t="s">
        <v>206</v>
      </c>
      <c r="C824" s="7">
        <v>3290.09</v>
      </c>
      <c r="D824" t="s">
        <v>104</v>
      </c>
      <c r="E824">
        <v>2551</v>
      </c>
      <c r="F824">
        <v>1730</v>
      </c>
      <c r="G824">
        <v>4170</v>
      </c>
      <c r="H824" t="s">
        <v>1936</v>
      </c>
      <c r="J824" t="s">
        <v>5588</v>
      </c>
      <c r="L824" t="s">
        <v>49</v>
      </c>
      <c r="M824" t="s">
        <v>50</v>
      </c>
      <c r="N824" t="s">
        <v>51</v>
      </c>
      <c r="O824" t="s">
        <v>52</v>
      </c>
      <c r="P824" t="s">
        <v>203</v>
      </c>
      <c r="R824" t="s">
        <v>66</v>
      </c>
      <c r="S824" t="s">
        <v>5257</v>
      </c>
      <c r="U824" s="8" t="s">
        <v>5590</v>
      </c>
      <c r="V824" s="9">
        <v>-3290.09</v>
      </c>
      <c r="X824" s="8" t="s">
        <v>5590</v>
      </c>
      <c r="Y824" t="s">
        <v>5590</v>
      </c>
      <c r="Z824" s="10" t="s">
        <v>5590</v>
      </c>
      <c r="AB824" s="8" t="s">
        <v>5590</v>
      </c>
      <c r="AC824" s="7">
        <v>3290.09</v>
      </c>
      <c r="AD824" t="s">
        <v>5590</v>
      </c>
      <c r="AE824" s="10" t="s">
        <v>5590</v>
      </c>
      <c r="AG824" s="8" t="s">
        <v>5590</v>
      </c>
      <c r="AH824" t="s">
        <v>5590</v>
      </c>
      <c r="AI824" s="10" t="s">
        <v>5590</v>
      </c>
      <c r="AK824" s="8" t="s">
        <v>5590</v>
      </c>
      <c r="AL824" t="s">
        <v>5590</v>
      </c>
      <c r="AM824" t="s">
        <v>5590</v>
      </c>
      <c r="AN824" t="s">
        <v>5590</v>
      </c>
      <c r="AO824" t="s">
        <v>5590</v>
      </c>
      <c r="AP824" s="7">
        <v>3290.09</v>
      </c>
      <c r="AQ824" t="s">
        <v>5590</v>
      </c>
      <c r="AR824" s="10" t="s">
        <v>5590</v>
      </c>
    </row>
    <row r="825" spans="1:44" ht="16" x14ac:dyDescent="0.2">
      <c r="A825" s="2">
        <v>45716</v>
      </c>
      <c r="B825" t="s">
        <v>206</v>
      </c>
      <c r="C825" s="7">
        <v>3110.01</v>
      </c>
      <c r="D825" t="s">
        <v>104</v>
      </c>
      <c r="E825">
        <v>2551</v>
      </c>
      <c r="F825">
        <v>1730</v>
      </c>
      <c r="G825">
        <v>4171</v>
      </c>
      <c r="H825" t="s">
        <v>1934</v>
      </c>
      <c r="J825" t="s">
        <v>5588</v>
      </c>
      <c r="L825" t="s">
        <v>49</v>
      </c>
      <c r="M825" t="s">
        <v>50</v>
      </c>
      <c r="N825" t="s">
        <v>51</v>
      </c>
      <c r="O825" t="s">
        <v>52</v>
      </c>
      <c r="P825" t="s">
        <v>203</v>
      </c>
      <c r="R825" t="s">
        <v>66</v>
      </c>
      <c r="S825" t="s">
        <v>5257</v>
      </c>
      <c r="U825" s="8" t="s">
        <v>5590</v>
      </c>
      <c r="V825" s="9">
        <v>-3110.01</v>
      </c>
      <c r="X825" s="8" t="s">
        <v>5590</v>
      </c>
      <c r="Y825" t="s">
        <v>5590</v>
      </c>
      <c r="Z825" s="10" t="s">
        <v>5590</v>
      </c>
      <c r="AB825" s="8" t="s">
        <v>5590</v>
      </c>
      <c r="AC825" s="7">
        <v>3110.01</v>
      </c>
      <c r="AD825" t="s">
        <v>5590</v>
      </c>
      <c r="AE825" s="10" t="s">
        <v>5590</v>
      </c>
      <c r="AG825" s="8" t="s">
        <v>5590</v>
      </c>
      <c r="AH825" t="s">
        <v>5590</v>
      </c>
      <c r="AI825" s="10" t="s">
        <v>5590</v>
      </c>
      <c r="AK825" s="8" t="s">
        <v>5590</v>
      </c>
      <c r="AL825" t="s">
        <v>5590</v>
      </c>
      <c r="AM825" t="s">
        <v>5590</v>
      </c>
      <c r="AN825" t="s">
        <v>5590</v>
      </c>
      <c r="AO825" t="s">
        <v>5590</v>
      </c>
      <c r="AP825" s="7">
        <v>3110.01</v>
      </c>
      <c r="AQ825" t="s">
        <v>5590</v>
      </c>
      <c r="AR825" s="10" t="s">
        <v>5590</v>
      </c>
    </row>
    <row r="826" spans="1:44" ht="16" x14ac:dyDescent="0.2">
      <c r="A826" s="2">
        <v>45716</v>
      </c>
      <c r="B826" t="s">
        <v>206</v>
      </c>
      <c r="C826" s="7">
        <v>2382.81</v>
      </c>
      <c r="D826" t="s">
        <v>104</v>
      </c>
      <c r="E826">
        <v>2551</v>
      </c>
      <c r="F826">
        <v>1730</v>
      </c>
      <c r="G826">
        <v>4172</v>
      </c>
      <c r="H826" t="s">
        <v>1935</v>
      </c>
      <c r="J826" t="s">
        <v>5588</v>
      </c>
      <c r="L826" t="s">
        <v>49</v>
      </c>
      <c r="M826" t="s">
        <v>50</v>
      </c>
      <c r="N826" t="s">
        <v>51</v>
      </c>
      <c r="O826" t="s">
        <v>52</v>
      </c>
      <c r="P826" t="s">
        <v>203</v>
      </c>
      <c r="R826" t="s">
        <v>66</v>
      </c>
      <c r="S826" t="s">
        <v>5257</v>
      </c>
      <c r="U826" s="8" t="s">
        <v>5590</v>
      </c>
      <c r="V826" s="9">
        <v>-2382.81</v>
      </c>
      <c r="X826" s="8" t="s">
        <v>5590</v>
      </c>
      <c r="Y826" t="s">
        <v>5590</v>
      </c>
      <c r="Z826" s="10" t="s">
        <v>5590</v>
      </c>
      <c r="AB826" s="8" t="s">
        <v>5590</v>
      </c>
      <c r="AC826" s="7">
        <v>2382.81</v>
      </c>
      <c r="AD826" t="s">
        <v>5590</v>
      </c>
      <c r="AE826" s="10" t="s">
        <v>5590</v>
      </c>
      <c r="AG826" s="8" t="s">
        <v>5590</v>
      </c>
      <c r="AH826" t="s">
        <v>5590</v>
      </c>
      <c r="AI826" s="10" t="s">
        <v>5590</v>
      </c>
      <c r="AK826" s="8" t="s">
        <v>5590</v>
      </c>
      <c r="AL826" t="s">
        <v>5590</v>
      </c>
      <c r="AM826" t="s">
        <v>5590</v>
      </c>
      <c r="AN826" t="s">
        <v>5590</v>
      </c>
      <c r="AO826" t="s">
        <v>5590</v>
      </c>
      <c r="AP826" s="7">
        <v>2382.81</v>
      </c>
      <c r="AQ826" t="s">
        <v>5590</v>
      </c>
      <c r="AR826" s="10" t="s">
        <v>5590</v>
      </c>
    </row>
    <row r="827" spans="1:44" ht="16" x14ac:dyDescent="0.2">
      <c r="A827" s="2">
        <v>45716</v>
      </c>
      <c r="B827" t="s">
        <v>4939</v>
      </c>
      <c r="C827" s="7">
        <v>786.83</v>
      </c>
      <c r="D827" t="s">
        <v>104</v>
      </c>
      <c r="E827">
        <v>2555</v>
      </c>
      <c r="F827">
        <v>1730</v>
      </c>
      <c r="G827">
        <v>4173</v>
      </c>
      <c r="H827" t="s">
        <v>1936</v>
      </c>
      <c r="J827" t="s">
        <v>5588</v>
      </c>
      <c r="L827" t="s">
        <v>49</v>
      </c>
      <c r="M827" t="s">
        <v>50</v>
      </c>
      <c r="N827" t="s">
        <v>51</v>
      </c>
      <c r="O827" t="s">
        <v>52</v>
      </c>
      <c r="P827" t="s">
        <v>203</v>
      </c>
      <c r="R827" t="s">
        <v>66</v>
      </c>
      <c r="S827" t="s">
        <v>5257</v>
      </c>
      <c r="U827" s="8" t="s">
        <v>5590</v>
      </c>
      <c r="V827" s="9">
        <v>-786.83</v>
      </c>
      <c r="X827" s="8" t="s">
        <v>5590</v>
      </c>
      <c r="Y827" t="s">
        <v>5590</v>
      </c>
      <c r="Z827" s="10" t="s">
        <v>5590</v>
      </c>
      <c r="AB827" s="8" t="s">
        <v>5590</v>
      </c>
      <c r="AC827" t="s">
        <v>5590</v>
      </c>
      <c r="AD827" s="7">
        <v>786.83</v>
      </c>
      <c r="AE827" s="10" t="s">
        <v>5590</v>
      </c>
      <c r="AG827" s="8" t="s">
        <v>5590</v>
      </c>
      <c r="AH827" t="s">
        <v>5590</v>
      </c>
      <c r="AI827" s="10" t="s">
        <v>5590</v>
      </c>
      <c r="AK827" s="8" t="s">
        <v>5590</v>
      </c>
      <c r="AL827" t="s">
        <v>5590</v>
      </c>
      <c r="AM827" t="s">
        <v>5590</v>
      </c>
      <c r="AN827" t="s">
        <v>5590</v>
      </c>
      <c r="AO827" t="s">
        <v>5590</v>
      </c>
      <c r="AP827" s="7">
        <v>786.83</v>
      </c>
      <c r="AQ827" t="s">
        <v>5590</v>
      </c>
      <c r="AR827" s="10" t="s">
        <v>5590</v>
      </c>
    </row>
    <row r="828" spans="1:44" ht="16" x14ac:dyDescent="0.2">
      <c r="A828" s="2">
        <v>45716</v>
      </c>
      <c r="B828" t="s">
        <v>4939</v>
      </c>
      <c r="C828" s="7">
        <v>743.76</v>
      </c>
      <c r="D828" t="s">
        <v>104</v>
      </c>
      <c r="E828">
        <v>2555</v>
      </c>
      <c r="F828">
        <v>1730</v>
      </c>
      <c r="G828">
        <v>4174</v>
      </c>
      <c r="H828" t="s">
        <v>1934</v>
      </c>
      <c r="J828" t="s">
        <v>5588</v>
      </c>
      <c r="L828" t="s">
        <v>49</v>
      </c>
      <c r="M828" t="s">
        <v>50</v>
      </c>
      <c r="N828" t="s">
        <v>51</v>
      </c>
      <c r="O828" t="s">
        <v>52</v>
      </c>
      <c r="P828" t="s">
        <v>203</v>
      </c>
      <c r="R828" t="s">
        <v>66</v>
      </c>
      <c r="S828" t="s">
        <v>5257</v>
      </c>
      <c r="U828" s="8" t="s">
        <v>5590</v>
      </c>
      <c r="V828" s="9">
        <v>-743.76</v>
      </c>
      <c r="X828" s="8" t="s">
        <v>5590</v>
      </c>
      <c r="Y828" t="s">
        <v>5590</v>
      </c>
      <c r="Z828" s="10" t="s">
        <v>5590</v>
      </c>
      <c r="AB828" s="8" t="s">
        <v>5590</v>
      </c>
      <c r="AC828" t="s">
        <v>5590</v>
      </c>
      <c r="AD828" s="7">
        <v>743.76</v>
      </c>
      <c r="AE828" s="10" t="s">
        <v>5590</v>
      </c>
      <c r="AG828" s="8" t="s">
        <v>5590</v>
      </c>
      <c r="AH828" t="s">
        <v>5590</v>
      </c>
      <c r="AI828" s="10" t="s">
        <v>5590</v>
      </c>
      <c r="AK828" s="8" t="s">
        <v>5590</v>
      </c>
      <c r="AL828" t="s">
        <v>5590</v>
      </c>
      <c r="AM828" t="s">
        <v>5590</v>
      </c>
      <c r="AN828" t="s">
        <v>5590</v>
      </c>
      <c r="AO828" t="s">
        <v>5590</v>
      </c>
      <c r="AP828" s="7">
        <v>743.76</v>
      </c>
      <c r="AQ828" t="s">
        <v>5590</v>
      </c>
      <c r="AR828" s="10" t="s">
        <v>5590</v>
      </c>
    </row>
    <row r="829" spans="1:44" ht="16" x14ac:dyDescent="0.2">
      <c r="A829" s="2">
        <v>45716</v>
      </c>
      <c r="B829" t="s">
        <v>4939</v>
      </c>
      <c r="C829" s="7">
        <v>569.97</v>
      </c>
      <c r="D829" t="s">
        <v>104</v>
      </c>
      <c r="E829">
        <v>2555</v>
      </c>
      <c r="F829">
        <v>1730</v>
      </c>
      <c r="G829">
        <v>4175</v>
      </c>
      <c r="H829" t="s">
        <v>1935</v>
      </c>
      <c r="J829" t="s">
        <v>5588</v>
      </c>
      <c r="L829" t="s">
        <v>49</v>
      </c>
      <c r="M829" t="s">
        <v>50</v>
      </c>
      <c r="N829" t="s">
        <v>51</v>
      </c>
      <c r="O829" t="s">
        <v>52</v>
      </c>
      <c r="P829" t="s">
        <v>203</v>
      </c>
      <c r="R829" t="s">
        <v>66</v>
      </c>
      <c r="S829" t="s">
        <v>5257</v>
      </c>
      <c r="U829" s="8" t="s">
        <v>5590</v>
      </c>
      <c r="V829" s="9">
        <v>-569.97</v>
      </c>
      <c r="X829" s="8" t="s">
        <v>5590</v>
      </c>
      <c r="Y829" t="s">
        <v>5590</v>
      </c>
      <c r="Z829" s="10" t="s">
        <v>5590</v>
      </c>
      <c r="AB829" s="8" t="s">
        <v>5590</v>
      </c>
      <c r="AC829" t="s">
        <v>5590</v>
      </c>
      <c r="AD829" s="7">
        <v>569.97</v>
      </c>
      <c r="AE829" s="10" t="s">
        <v>5590</v>
      </c>
      <c r="AG829" s="8" t="s">
        <v>5590</v>
      </c>
      <c r="AH829" t="s">
        <v>5590</v>
      </c>
      <c r="AI829" s="10" t="s">
        <v>5590</v>
      </c>
      <c r="AK829" s="8" t="s">
        <v>5590</v>
      </c>
      <c r="AL829" t="s">
        <v>5590</v>
      </c>
      <c r="AM829" t="s">
        <v>5590</v>
      </c>
      <c r="AN829" t="s">
        <v>5590</v>
      </c>
      <c r="AO829" t="s">
        <v>5590</v>
      </c>
      <c r="AP829" s="7">
        <v>569.97</v>
      </c>
      <c r="AQ829" t="s">
        <v>5590</v>
      </c>
      <c r="AR829" s="10" t="s">
        <v>5590</v>
      </c>
    </row>
    <row r="830" spans="1:44" ht="16" x14ac:dyDescent="0.2">
      <c r="A830" s="2">
        <v>45729.041666666657</v>
      </c>
      <c r="B830" t="s">
        <v>215</v>
      </c>
      <c r="C830" s="7">
        <v>945.05</v>
      </c>
      <c r="D830" t="s">
        <v>48</v>
      </c>
      <c r="E830">
        <v>1700</v>
      </c>
      <c r="F830">
        <v>940</v>
      </c>
      <c r="G830">
        <v>4054</v>
      </c>
      <c r="I830" t="s">
        <v>5345</v>
      </c>
      <c r="J830" t="s">
        <v>5346</v>
      </c>
      <c r="K830" t="s">
        <v>5345</v>
      </c>
      <c r="L830" t="s">
        <v>52</v>
      </c>
      <c r="M830" t="s">
        <v>203</v>
      </c>
      <c r="O830" t="s">
        <v>52</v>
      </c>
      <c r="P830" t="s">
        <v>53</v>
      </c>
      <c r="R830" t="s">
        <v>66</v>
      </c>
      <c r="S830" t="s">
        <v>5257</v>
      </c>
      <c r="U830" s="8" t="s">
        <v>5590</v>
      </c>
      <c r="V830" s="10" t="s">
        <v>5590</v>
      </c>
      <c r="X830" s="11">
        <v>945.05</v>
      </c>
      <c r="Y830" t="s">
        <v>5590</v>
      </c>
      <c r="Z830" s="10" t="s">
        <v>5590</v>
      </c>
      <c r="AB830" s="8" t="s">
        <v>5590</v>
      </c>
      <c r="AC830" t="s">
        <v>5590</v>
      </c>
      <c r="AD830" t="s">
        <v>5590</v>
      </c>
      <c r="AE830" s="10" t="s">
        <v>5590</v>
      </c>
      <c r="AG830" s="8" t="s">
        <v>5590</v>
      </c>
      <c r="AH830" t="s">
        <v>5590</v>
      </c>
      <c r="AI830" s="10" t="s">
        <v>5590</v>
      </c>
      <c r="AK830" s="8" t="s">
        <v>5590</v>
      </c>
      <c r="AL830" t="s">
        <v>5590</v>
      </c>
      <c r="AM830" t="s">
        <v>5590</v>
      </c>
      <c r="AN830" t="s">
        <v>5590</v>
      </c>
      <c r="AO830" t="s">
        <v>5590</v>
      </c>
      <c r="AP830" t="s">
        <v>5590</v>
      </c>
      <c r="AQ830" t="s">
        <v>5590</v>
      </c>
      <c r="AR830" s="10" t="s">
        <v>5590</v>
      </c>
    </row>
    <row r="831" spans="1:44" ht="16" x14ac:dyDescent="0.2">
      <c r="B831" t="s">
        <v>5591</v>
      </c>
      <c r="U831" s="11">
        <f>SUM(U814:U830)</f>
        <v>0</v>
      </c>
      <c r="V831" s="9">
        <f>SUM(V814:V830)</f>
        <v>9.0949470177292824E-13</v>
      </c>
      <c r="X831" s="11">
        <f>SUM(X814:X830)</f>
        <v>0</v>
      </c>
      <c r="Y831" s="12">
        <f>SUM(Y814:Y830)</f>
        <v>2896.2899999999995</v>
      </c>
      <c r="Z831" s="9">
        <f>SUM(Z814:Z830)</f>
        <v>0</v>
      </c>
      <c r="AB831" s="11">
        <f>SUM(AB814:AB830)</f>
        <v>0</v>
      </c>
      <c r="AC831" s="12">
        <f>SUM(AC814:AC830)</f>
        <v>8782.91</v>
      </c>
      <c r="AD831" s="12">
        <f>SUM(AD814:AD830)</f>
        <v>2100.5600000000004</v>
      </c>
      <c r="AE831" s="9">
        <f>SUM(AE814:AE830)</f>
        <v>0</v>
      </c>
      <c r="AG831" s="11">
        <f>SUM(AG814:AG830)</f>
        <v>0</v>
      </c>
      <c r="AH831" s="12">
        <f>SUM(AH814:AH830)</f>
        <v>0</v>
      </c>
      <c r="AI831" s="9">
        <f>SUM(AI814:AI830)</f>
        <v>0</v>
      </c>
      <c r="AK831" s="11">
        <f t="shared" ref="AK831:AR831" si="36">SUM(AK814:AK830)</f>
        <v>0</v>
      </c>
      <c r="AL831" s="12">
        <f t="shared" si="36"/>
        <v>0</v>
      </c>
      <c r="AM831" s="12">
        <f t="shared" si="36"/>
        <v>0</v>
      </c>
      <c r="AN831" s="12">
        <f t="shared" si="36"/>
        <v>0</v>
      </c>
      <c r="AO831" s="12">
        <f t="shared" si="36"/>
        <v>0</v>
      </c>
      <c r="AP831" s="12">
        <f t="shared" si="36"/>
        <v>11194.47</v>
      </c>
      <c r="AQ831" s="12">
        <f t="shared" si="36"/>
        <v>0</v>
      </c>
      <c r="AR831" s="9">
        <f t="shared" si="36"/>
        <v>0</v>
      </c>
    </row>
    <row r="832" spans="1:44" ht="16" x14ac:dyDescent="0.2">
      <c r="B832" s="3" t="s">
        <v>5592</v>
      </c>
      <c r="U832" s="13">
        <f>U831+U812</f>
        <v>0</v>
      </c>
      <c r="V832" s="14">
        <f>V831+V812</f>
        <v>1.2363443602225743E-12</v>
      </c>
      <c r="X832" s="13">
        <f>X831+X812</f>
        <v>1.5631940186722204E-13</v>
      </c>
      <c r="Y832" s="15">
        <f>Y831+Y812</f>
        <v>0</v>
      </c>
      <c r="Z832" s="14">
        <f>Z831+Z812</f>
        <v>0</v>
      </c>
      <c r="AB832" s="8"/>
      <c r="AE832" s="10"/>
      <c r="AG832" s="8"/>
      <c r="AI832" s="10"/>
      <c r="AK832" s="8"/>
      <c r="AR832" s="10"/>
    </row>
    <row r="833" spans="1:44" x14ac:dyDescent="0.2">
      <c r="U833" s="8"/>
      <c r="V833" s="10"/>
      <c r="X833" s="8"/>
      <c r="Z833" s="10"/>
      <c r="AB833" s="8"/>
      <c r="AE833" s="10"/>
      <c r="AG833" s="8"/>
      <c r="AI833" s="10"/>
      <c r="AK833" s="8"/>
      <c r="AR833" s="10"/>
    </row>
    <row r="834" spans="1:44" ht="16" x14ac:dyDescent="0.2">
      <c r="A834" s="2">
        <v>45737.041666666657</v>
      </c>
      <c r="B834" t="s">
        <v>5397</v>
      </c>
      <c r="C834" s="7">
        <v>6065.86</v>
      </c>
      <c r="D834" t="s">
        <v>48</v>
      </c>
      <c r="E834">
        <v>1712</v>
      </c>
      <c r="F834">
        <v>940</v>
      </c>
      <c r="G834">
        <v>4075</v>
      </c>
      <c r="I834" t="s">
        <v>5399</v>
      </c>
      <c r="J834" t="s">
        <v>5400</v>
      </c>
      <c r="K834" t="s">
        <v>5399</v>
      </c>
      <c r="L834" t="s">
        <v>52</v>
      </c>
      <c r="M834" t="s">
        <v>203</v>
      </c>
      <c r="O834" t="s">
        <v>52</v>
      </c>
      <c r="P834" t="s">
        <v>53</v>
      </c>
      <c r="R834" t="s">
        <v>66</v>
      </c>
      <c r="S834" t="s">
        <v>5623</v>
      </c>
      <c r="U834" s="8" t="s">
        <v>5590</v>
      </c>
      <c r="V834" s="10" t="s">
        <v>5590</v>
      </c>
      <c r="X834" s="8" t="s">
        <v>5590</v>
      </c>
      <c r="Y834" t="s">
        <v>5590</v>
      </c>
      <c r="Z834" s="9">
        <v>6065.86</v>
      </c>
      <c r="AB834" s="8" t="s">
        <v>5590</v>
      </c>
      <c r="AC834" t="s">
        <v>5590</v>
      </c>
      <c r="AD834" t="s">
        <v>5590</v>
      </c>
      <c r="AE834" s="10" t="s">
        <v>5590</v>
      </c>
      <c r="AG834" s="8" t="s">
        <v>5590</v>
      </c>
      <c r="AH834" t="s">
        <v>5590</v>
      </c>
      <c r="AI834" s="10" t="s">
        <v>5590</v>
      </c>
      <c r="AK834" s="8" t="s">
        <v>5590</v>
      </c>
      <c r="AL834" t="s">
        <v>5590</v>
      </c>
      <c r="AM834" t="s">
        <v>5590</v>
      </c>
      <c r="AN834" t="s">
        <v>5590</v>
      </c>
      <c r="AO834" t="s">
        <v>5590</v>
      </c>
      <c r="AP834" t="s">
        <v>5590</v>
      </c>
      <c r="AQ834" t="s">
        <v>5590</v>
      </c>
      <c r="AR834" s="10" t="s">
        <v>5590</v>
      </c>
    </row>
    <row r="835" spans="1:44" ht="16" x14ac:dyDescent="0.2">
      <c r="A835" s="2">
        <v>45740.041666666657</v>
      </c>
      <c r="B835" t="s">
        <v>5411</v>
      </c>
      <c r="C835" s="7">
        <v>1852.76</v>
      </c>
      <c r="D835" t="s">
        <v>104</v>
      </c>
      <c r="E835">
        <v>940</v>
      </c>
      <c r="F835">
        <v>2400</v>
      </c>
      <c r="G835">
        <v>4093</v>
      </c>
      <c r="H835" t="s">
        <v>1814</v>
      </c>
      <c r="I835" t="s">
        <v>5412</v>
      </c>
      <c r="J835" t="s">
        <v>5416</v>
      </c>
      <c r="K835" t="s">
        <v>5412</v>
      </c>
      <c r="L835" t="s">
        <v>52</v>
      </c>
      <c r="M835" t="s">
        <v>53</v>
      </c>
      <c r="O835" t="s">
        <v>49</v>
      </c>
      <c r="P835" t="s">
        <v>105</v>
      </c>
      <c r="Q835" t="s">
        <v>51</v>
      </c>
      <c r="R835" t="s">
        <v>66</v>
      </c>
      <c r="S835" t="s">
        <v>5623</v>
      </c>
      <c r="U835" s="8" t="s">
        <v>5590</v>
      </c>
      <c r="V835" s="10" t="s">
        <v>5590</v>
      </c>
      <c r="X835" s="8" t="s">
        <v>5590</v>
      </c>
      <c r="Y835" t="s">
        <v>5590</v>
      </c>
      <c r="Z835" s="10" t="s">
        <v>5590</v>
      </c>
      <c r="AB835" s="11">
        <v>-1852.76</v>
      </c>
      <c r="AC835" t="s">
        <v>5590</v>
      </c>
      <c r="AD835" t="s">
        <v>5590</v>
      </c>
      <c r="AE835" s="10" t="s">
        <v>5590</v>
      </c>
      <c r="AG835" s="8" t="s">
        <v>5590</v>
      </c>
      <c r="AH835" t="s">
        <v>5590</v>
      </c>
      <c r="AI835" s="10" t="s">
        <v>5590</v>
      </c>
      <c r="AK835" s="8" t="s">
        <v>5590</v>
      </c>
      <c r="AL835" t="s">
        <v>5590</v>
      </c>
      <c r="AM835" t="s">
        <v>5590</v>
      </c>
      <c r="AN835" t="s">
        <v>5590</v>
      </c>
      <c r="AO835" t="s">
        <v>5590</v>
      </c>
      <c r="AP835" s="7">
        <v>1852.76</v>
      </c>
      <c r="AQ835" t="s">
        <v>5590</v>
      </c>
      <c r="AR835" s="10" t="s">
        <v>5590</v>
      </c>
    </row>
    <row r="836" spans="1:44" ht="16" x14ac:dyDescent="0.2">
      <c r="A836" s="2">
        <v>45743.041666666657</v>
      </c>
      <c r="B836" t="s">
        <v>256</v>
      </c>
      <c r="C836" s="7">
        <v>2881.77</v>
      </c>
      <c r="D836" t="s">
        <v>48</v>
      </c>
      <c r="E836">
        <v>1705</v>
      </c>
      <c r="F836">
        <v>940</v>
      </c>
      <c r="G836">
        <v>4077</v>
      </c>
      <c r="I836" t="s">
        <v>5418</v>
      </c>
      <c r="J836" t="s">
        <v>5419</v>
      </c>
      <c r="K836" t="s">
        <v>5418</v>
      </c>
      <c r="L836" t="s">
        <v>52</v>
      </c>
      <c r="M836" t="s">
        <v>203</v>
      </c>
      <c r="O836" t="s">
        <v>52</v>
      </c>
      <c r="P836" t="s">
        <v>53</v>
      </c>
      <c r="R836" t="s">
        <v>66</v>
      </c>
      <c r="S836" t="s">
        <v>5623</v>
      </c>
      <c r="U836" s="8" t="s">
        <v>5590</v>
      </c>
      <c r="V836" s="10" t="s">
        <v>5590</v>
      </c>
      <c r="X836" s="8" t="s">
        <v>5590</v>
      </c>
      <c r="Y836" s="7">
        <v>2881.77</v>
      </c>
      <c r="Z836" s="10" t="s">
        <v>5590</v>
      </c>
      <c r="AB836" s="8" t="s">
        <v>5590</v>
      </c>
      <c r="AC836" t="s">
        <v>5590</v>
      </c>
      <c r="AD836" t="s">
        <v>5590</v>
      </c>
      <c r="AE836" s="10" t="s">
        <v>5590</v>
      </c>
      <c r="AG836" s="8" t="s">
        <v>5590</v>
      </c>
      <c r="AH836" t="s">
        <v>5590</v>
      </c>
      <c r="AI836" s="10" t="s">
        <v>5590</v>
      </c>
      <c r="AK836" s="8" t="s">
        <v>5590</v>
      </c>
      <c r="AL836" t="s">
        <v>5590</v>
      </c>
      <c r="AM836" t="s">
        <v>5590</v>
      </c>
      <c r="AN836" t="s">
        <v>5590</v>
      </c>
      <c r="AO836" t="s">
        <v>5590</v>
      </c>
      <c r="AP836" t="s">
        <v>5590</v>
      </c>
      <c r="AQ836" t="s">
        <v>5590</v>
      </c>
      <c r="AR836" s="10" t="s">
        <v>5590</v>
      </c>
    </row>
    <row r="837" spans="1:44" ht="16" x14ac:dyDescent="0.2">
      <c r="A837" s="2">
        <v>45743.041666666657</v>
      </c>
      <c r="B837" t="s">
        <v>582</v>
      </c>
      <c r="C837" s="7">
        <v>1071.55</v>
      </c>
      <c r="D837" t="s">
        <v>48</v>
      </c>
      <c r="E837">
        <v>1705</v>
      </c>
      <c r="F837">
        <v>940</v>
      </c>
      <c r="G837">
        <v>4078</v>
      </c>
      <c r="I837" t="s">
        <v>5421</v>
      </c>
      <c r="J837" t="s">
        <v>5422</v>
      </c>
      <c r="K837" t="s">
        <v>5421</v>
      </c>
      <c r="L837" t="s">
        <v>52</v>
      </c>
      <c r="M837" t="s">
        <v>203</v>
      </c>
      <c r="O837" t="s">
        <v>52</v>
      </c>
      <c r="P837" t="s">
        <v>53</v>
      </c>
      <c r="R837" t="s">
        <v>66</v>
      </c>
      <c r="S837" t="s">
        <v>5623</v>
      </c>
      <c r="U837" s="8" t="s">
        <v>5590</v>
      </c>
      <c r="V837" s="10" t="s">
        <v>5590</v>
      </c>
      <c r="X837" s="8" t="s">
        <v>5590</v>
      </c>
      <c r="Y837" s="7">
        <v>1071.55</v>
      </c>
      <c r="Z837" s="10" t="s">
        <v>5590</v>
      </c>
      <c r="AB837" s="8" t="s">
        <v>5590</v>
      </c>
      <c r="AC837" t="s">
        <v>5590</v>
      </c>
      <c r="AD837" t="s">
        <v>5590</v>
      </c>
      <c r="AE837" s="10" t="s">
        <v>5590</v>
      </c>
      <c r="AG837" s="8" t="s">
        <v>5590</v>
      </c>
      <c r="AH837" t="s">
        <v>5590</v>
      </c>
      <c r="AI837" s="10" t="s">
        <v>5590</v>
      </c>
      <c r="AK837" s="8" t="s">
        <v>5590</v>
      </c>
      <c r="AL837" t="s">
        <v>5590</v>
      </c>
      <c r="AM837" t="s">
        <v>5590</v>
      </c>
      <c r="AN837" t="s">
        <v>5590</v>
      </c>
      <c r="AO837" t="s">
        <v>5590</v>
      </c>
      <c r="AP837" t="s">
        <v>5590</v>
      </c>
      <c r="AQ837" t="s">
        <v>5590</v>
      </c>
      <c r="AR837" s="10" t="s">
        <v>5590</v>
      </c>
    </row>
    <row r="838" spans="1:44" ht="16" x14ac:dyDescent="0.2">
      <c r="A838" s="2">
        <v>45747</v>
      </c>
      <c r="B838" t="s">
        <v>205</v>
      </c>
      <c r="C838" s="7">
        <v>864.29</v>
      </c>
      <c r="D838" t="s">
        <v>104</v>
      </c>
      <c r="E838">
        <v>1730</v>
      </c>
      <c r="F838">
        <v>1700</v>
      </c>
      <c r="G838">
        <v>4176</v>
      </c>
      <c r="J838" t="s">
        <v>5588</v>
      </c>
      <c r="L838" t="s">
        <v>52</v>
      </c>
      <c r="M838" t="s">
        <v>203</v>
      </c>
      <c r="O838" t="s">
        <v>52</v>
      </c>
      <c r="P838" t="s">
        <v>203</v>
      </c>
      <c r="R838" t="s">
        <v>66</v>
      </c>
      <c r="S838" t="s">
        <v>5623</v>
      </c>
      <c r="U838" s="8" t="s">
        <v>5590</v>
      </c>
      <c r="V838" s="9">
        <v>864.29</v>
      </c>
      <c r="X838" s="11">
        <v>-864.29</v>
      </c>
      <c r="Y838" t="s">
        <v>5590</v>
      </c>
      <c r="Z838" s="10" t="s">
        <v>5590</v>
      </c>
      <c r="AB838" s="8" t="s">
        <v>5590</v>
      </c>
      <c r="AC838" t="s">
        <v>5590</v>
      </c>
      <c r="AD838" t="s">
        <v>5590</v>
      </c>
      <c r="AE838" s="10" t="s">
        <v>5590</v>
      </c>
      <c r="AG838" s="8" t="s">
        <v>5590</v>
      </c>
      <c r="AH838" t="s">
        <v>5590</v>
      </c>
      <c r="AI838" s="10" t="s">
        <v>5590</v>
      </c>
      <c r="AK838" s="8" t="s">
        <v>5590</v>
      </c>
      <c r="AL838" t="s">
        <v>5590</v>
      </c>
      <c r="AM838" t="s">
        <v>5590</v>
      </c>
      <c r="AN838" t="s">
        <v>5590</v>
      </c>
      <c r="AO838" t="s">
        <v>5590</v>
      </c>
      <c r="AP838" t="s">
        <v>5590</v>
      </c>
      <c r="AQ838" t="s">
        <v>5590</v>
      </c>
      <c r="AR838" s="10" t="s">
        <v>5590</v>
      </c>
    </row>
    <row r="839" spans="1:44" ht="16" x14ac:dyDescent="0.2">
      <c r="A839" s="2">
        <v>45747</v>
      </c>
      <c r="B839" t="s">
        <v>370</v>
      </c>
      <c r="C839" s="7">
        <v>3953.32</v>
      </c>
      <c r="D839" t="s">
        <v>104</v>
      </c>
      <c r="E839">
        <v>1730</v>
      </c>
      <c r="F839">
        <v>1705</v>
      </c>
      <c r="G839">
        <v>4177</v>
      </c>
      <c r="J839" t="s">
        <v>5588</v>
      </c>
      <c r="L839" t="s">
        <v>52</v>
      </c>
      <c r="M839" t="s">
        <v>203</v>
      </c>
      <c r="O839" t="s">
        <v>52</v>
      </c>
      <c r="P839" t="s">
        <v>203</v>
      </c>
      <c r="R839" t="s">
        <v>66</v>
      </c>
      <c r="S839" t="s">
        <v>5623</v>
      </c>
      <c r="U839" s="8" t="s">
        <v>5590</v>
      </c>
      <c r="V839" s="9">
        <v>3953.32</v>
      </c>
      <c r="X839" s="8" t="s">
        <v>5590</v>
      </c>
      <c r="Y839" s="7">
        <v>-3953.32</v>
      </c>
      <c r="Z839" s="10" t="s">
        <v>5590</v>
      </c>
      <c r="AB839" s="8" t="s">
        <v>5590</v>
      </c>
      <c r="AC839" t="s">
        <v>5590</v>
      </c>
      <c r="AD839" t="s">
        <v>5590</v>
      </c>
      <c r="AE839" s="10" t="s">
        <v>5590</v>
      </c>
      <c r="AG839" s="8" t="s">
        <v>5590</v>
      </c>
      <c r="AH839" t="s">
        <v>5590</v>
      </c>
      <c r="AI839" s="10" t="s">
        <v>5590</v>
      </c>
      <c r="AK839" s="8" t="s">
        <v>5590</v>
      </c>
      <c r="AL839" t="s">
        <v>5590</v>
      </c>
      <c r="AM839" t="s">
        <v>5590</v>
      </c>
      <c r="AN839" t="s">
        <v>5590</v>
      </c>
      <c r="AO839" t="s">
        <v>5590</v>
      </c>
      <c r="AP839" t="s">
        <v>5590</v>
      </c>
      <c r="AQ839" t="s">
        <v>5590</v>
      </c>
      <c r="AR839" s="10" t="s">
        <v>5590</v>
      </c>
    </row>
    <row r="840" spans="1:44" ht="16" x14ac:dyDescent="0.2">
      <c r="A840" s="2">
        <v>45747</v>
      </c>
      <c r="B840" t="s">
        <v>202</v>
      </c>
      <c r="C840" s="7">
        <v>6065.86</v>
      </c>
      <c r="D840" t="s">
        <v>104</v>
      </c>
      <c r="E840">
        <v>1730</v>
      </c>
      <c r="F840">
        <v>1712</v>
      </c>
      <c r="G840">
        <v>4178</v>
      </c>
      <c r="J840" t="s">
        <v>5588</v>
      </c>
      <c r="L840" t="s">
        <v>52</v>
      </c>
      <c r="M840" t="s">
        <v>203</v>
      </c>
      <c r="O840" t="s">
        <v>52</v>
      </c>
      <c r="P840" t="s">
        <v>203</v>
      </c>
      <c r="R840" t="s">
        <v>66</v>
      </c>
      <c r="S840" t="s">
        <v>5623</v>
      </c>
      <c r="U840" s="8" t="s">
        <v>5590</v>
      </c>
      <c r="V840" s="9">
        <v>6065.86</v>
      </c>
      <c r="X840" s="8" t="s">
        <v>5590</v>
      </c>
      <c r="Y840" t="s">
        <v>5590</v>
      </c>
      <c r="Z840" s="9">
        <v>-6065.86</v>
      </c>
      <c r="AB840" s="8" t="s">
        <v>5590</v>
      </c>
      <c r="AC840" t="s">
        <v>5590</v>
      </c>
      <c r="AD840" t="s">
        <v>5590</v>
      </c>
      <c r="AE840" s="10" t="s">
        <v>5590</v>
      </c>
      <c r="AG840" s="8" t="s">
        <v>5590</v>
      </c>
      <c r="AH840" t="s">
        <v>5590</v>
      </c>
      <c r="AI840" s="10" t="s">
        <v>5590</v>
      </c>
      <c r="AK840" s="8" t="s">
        <v>5590</v>
      </c>
      <c r="AL840" t="s">
        <v>5590</v>
      </c>
      <c r="AM840" t="s">
        <v>5590</v>
      </c>
      <c r="AN840" t="s">
        <v>5590</v>
      </c>
      <c r="AO840" t="s">
        <v>5590</v>
      </c>
      <c r="AP840" t="s">
        <v>5590</v>
      </c>
      <c r="AQ840" t="s">
        <v>5590</v>
      </c>
      <c r="AR840" s="10" t="s">
        <v>5590</v>
      </c>
    </row>
    <row r="841" spans="1:44" ht="16" x14ac:dyDescent="0.2">
      <c r="A841" s="2">
        <v>45747</v>
      </c>
      <c r="B841" t="s">
        <v>206</v>
      </c>
      <c r="C841" s="7">
        <v>3290.09</v>
      </c>
      <c r="D841" t="s">
        <v>104</v>
      </c>
      <c r="E841">
        <v>2551</v>
      </c>
      <c r="F841">
        <v>1730</v>
      </c>
      <c r="G841">
        <v>4179</v>
      </c>
      <c r="H841" t="s">
        <v>1936</v>
      </c>
      <c r="J841" t="s">
        <v>5588</v>
      </c>
      <c r="L841" t="s">
        <v>49</v>
      </c>
      <c r="M841" t="s">
        <v>50</v>
      </c>
      <c r="N841" t="s">
        <v>51</v>
      </c>
      <c r="O841" t="s">
        <v>52</v>
      </c>
      <c r="P841" t="s">
        <v>203</v>
      </c>
      <c r="R841" t="s">
        <v>66</v>
      </c>
      <c r="S841" t="s">
        <v>5623</v>
      </c>
      <c r="U841" s="8" t="s">
        <v>5590</v>
      </c>
      <c r="V841" s="9">
        <v>-3290.09</v>
      </c>
      <c r="X841" s="8" t="s">
        <v>5590</v>
      </c>
      <c r="Y841" t="s">
        <v>5590</v>
      </c>
      <c r="Z841" s="10" t="s">
        <v>5590</v>
      </c>
      <c r="AB841" s="8" t="s">
        <v>5590</v>
      </c>
      <c r="AC841" s="7">
        <v>3290.09</v>
      </c>
      <c r="AD841" t="s">
        <v>5590</v>
      </c>
      <c r="AE841" s="10" t="s">
        <v>5590</v>
      </c>
      <c r="AG841" s="8" t="s">
        <v>5590</v>
      </c>
      <c r="AH841" t="s">
        <v>5590</v>
      </c>
      <c r="AI841" s="10" t="s">
        <v>5590</v>
      </c>
      <c r="AK841" s="8" t="s">
        <v>5590</v>
      </c>
      <c r="AL841" t="s">
        <v>5590</v>
      </c>
      <c r="AM841" t="s">
        <v>5590</v>
      </c>
      <c r="AN841" t="s">
        <v>5590</v>
      </c>
      <c r="AO841" t="s">
        <v>5590</v>
      </c>
      <c r="AP841" s="7">
        <v>3290.09</v>
      </c>
      <c r="AQ841" t="s">
        <v>5590</v>
      </c>
      <c r="AR841" s="10" t="s">
        <v>5590</v>
      </c>
    </row>
    <row r="842" spans="1:44" ht="16" x14ac:dyDescent="0.2">
      <c r="A842" s="2">
        <v>45747</v>
      </c>
      <c r="B842" t="s">
        <v>206</v>
      </c>
      <c r="C842" s="7">
        <v>3110.01</v>
      </c>
      <c r="D842" t="s">
        <v>104</v>
      </c>
      <c r="E842">
        <v>2551</v>
      </c>
      <c r="F842">
        <v>1730</v>
      </c>
      <c r="G842">
        <v>4180</v>
      </c>
      <c r="H842" t="s">
        <v>1934</v>
      </c>
      <c r="J842" t="s">
        <v>5588</v>
      </c>
      <c r="L842" t="s">
        <v>49</v>
      </c>
      <c r="M842" t="s">
        <v>50</v>
      </c>
      <c r="N842" t="s">
        <v>51</v>
      </c>
      <c r="O842" t="s">
        <v>52</v>
      </c>
      <c r="P842" t="s">
        <v>203</v>
      </c>
      <c r="R842" t="s">
        <v>66</v>
      </c>
      <c r="S842" t="s">
        <v>5623</v>
      </c>
      <c r="U842" s="8" t="s">
        <v>5590</v>
      </c>
      <c r="V842" s="9">
        <v>-3110.01</v>
      </c>
      <c r="X842" s="8" t="s">
        <v>5590</v>
      </c>
      <c r="Y842" t="s">
        <v>5590</v>
      </c>
      <c r="Z842" s="10" t="s">
        <v>5590</v>
      </c>
      <c r="AB842" s="8" t="s">
        <v>5590</v>
      </c>
      <c r="AC842" s="7">
        <v>3110.01</v>
      </c>
      <c r="AD842" t="s">
        <v>5590</v>
      </c>
      <c r="AE842" s="10" t="s">
        <v>5590</v>
      </c>
      <c r="AG842" s="8" t="s">
        <v>5590</v>
      </c>
      <c r="AH842" t="s">
        <v>5590</v>
      </c>
      <c r="AI842" s="10" t="s">
        <v>5590</v>
      </c>
      <c r="AK842" s="8" t="s">
        <v>5590</v>
      </c>
      <c r="AL842" t="s">
        <v>5590</v>
      </c>
      <c r="AM842" t="s">
        <v>5590</v>
      </c>
      <c r="AN842" t="s">
        <v>5590</v>
      </c>
      <c r="AO842" t="s">
        <v>5590</v>
      </c>
      <c r="AP842" s="7">
        <v>3110.01</v>
      </c>
      <c r="AQ842" t="s">
        <v>5590</v>
      </c>
      <c r="AR842" s="10" t="s">
        <v>5590</v>
      </c>
    </row>
    <row r="843" spans="1:44" ht="16" x14ac:dyDescent="0.2">
      <c r="A843" s="2">
        <v>45747</v>
      </c>
      <c r="B843" t="s">
        <v>206</v>
      </c>
      <c r="C843" s="7">
        <v>2382.81</v>
      </c>
      <c r="D843" t="s">
        <v>104</v>
      </c>
      <c r="E843">
        <v>2551</v>
      </c>
      <c r="F843">
        <v>1730</v>
      </c>
      <c r="G843">
        <v>4181</v>
      </c>
      <c r="H843" t="s">
        <v>1935</v>
      </c>
      <c r="J843" t="s">
        <v>5588</v>
      </c>
      <c r="L843" t="s">
        <v>49</v>
      </c>
      <c r="M843" t="s">
        <v>50</v>
      </c>
      <c r="N843" t="s">
        <v>51</v>
      </c>
      <c r="O843" t="s">
        <v>52</v>
      </c>
      <c r="P843" t="s">
        <v>203</v>
      </c>
      <c r="R843" t="s">
        <v>66</v>
      </c>
      <c r="S843" t="s">
        <v>5623</v>
      </c>
      <c r="U843" s="8" t="s">
        <v>5590</v>
      </c>
      <c r="V843" s="9">
        <v>-2382.81</v>
      </c>
      <c r="X843" s="8" t="s">
        <v>5590</v>
      </c>
      <c r="Y843" t="s">
        <v>5590</v>
      </c>
      <c r="Z843" s="10" t="s">
        <v>5590</v>
      </c>
      <c r="AB843" s="8" t="s">
        <v>5590</v>
      </c>
      <c r="AC843" s="7">
        <v>2382.81</v>
      </c>
      <c r="AD843" t="s">
        <v>5590</v>
      </c>
      <c r="AE843" s="10" t="s">
        <v>5590</v>
      </c>
      <c r="AG843" s="8" t="s">
        <v>5590</v>
      </c>
      <c r="AH843" t="s">
        <v>5590</v>
      </c>
      <c r="AI843" s="10" t="s">
        <v>5590</v>
      </c>
      <c r="AK843" s="8" t="s">
        <v>5590</v>
      </c>
      <c r="AL843" t="s">
        <v>5590</v>
      </c>
      <c r="AM843" t="s">
        <v>5590</v>
      </c>
      <c r="AN843" t="s">
        <v>5590</v>
      </c>
      <c r="AO843" t="s">
        <v>5590</v>
      </c>
      <c r="AP843" s="7">
        <v>2382.81</v>
      </c>
      <c r="AQ843" t="s">
        <v>5590</v>
      </c>
      <c r="AR843" s="10" t="s">
        <v>5590</v>
      </c>
    </row>
    <row r="844" spans="1:44" ht="16" x14ac:dyDescent="0.2">
      <c r="A844" s="2">
        <v>45747</v>
      </c>
      <c r="B844" t="s">
        <v>4939</v>
      </c>
      <c r="C844" s="7">
        <v>786.83</v>
      </c>
      <c r="D844" t="s">
        <v>104</v>
      </c>
      <c r="E844">
        <v>2555</v>
      </c>
      <c r="F844">
        <v>1730</v>
      </c>
      <c r="G844">
        <v>4182</v>
      </c>
      <c r="H844" t="s">
        <v>1936</v>
      </c>
      <c r="J844" t="s">
        <v>5588</v>
      </c>
      <c r="L844" t="s">
        <v>49</v>
      </c>
      <c r="M844" t="s">
        <v>50</v>
      </c>
      <c r="N844" t="s">
        <v>51</v>
      </c>
      <c r="O844" t="s">
        <v>52</v>
      </c>
      <c r="P844" t="s">
        <v>203</v>
      </c>
      <c r="R844" t="s">
        <v>66</v>
      </c>
      <c r="S844" t="s">
        <v>5623</v>
      </c>
      <c r="U844" s="8" t="s">
        <v>5590</v>
      </c>
      <c r="V844" s="9">
        <v>-786.83</v>
      </c>
      <c r="X844" s="8" t="s">
        <v>5590</v>
      </c>
      <c r="Y844" t="s">
        <v>5590</v>
      </c>
      <c r="Z844" s="10" t="s">
        <v>5590</v>
      </c>
      <c r="AB844" s="8" t="s">
        <v>5590</v>
      </c>
      <c r="AC844" t="s">
        <v>5590</v>
      </c>
      <c r="AD844" s="7">
        <v>786.83</v>
      </c>
      <c r="AE844" s="10" t="s">
        <v>5590</v>
      </c>
      <c r="AG844" s="8" t="s">
        <v>5590</v>
      </c>
      <c r="AH844" t="s">
        <v>5590</v>
      </c>
      <c r="AI844" s="10" t="s">
        <v>5590</v>
      </c>
      <c r="AK844" s="8" t="s">
        <v>5590</v>
      </c>
      <c r="AL844" t="s">
        <v>5590</v>
      </c>
      <c r="AM844" t="s">
        <v>5590</v>
      </c>
      <c r="AN844" t="s">
        <v>5590</v>
      </c>
      <c r="AO844" t="s">
        <v>5590</v>
      </c>
      <c r="AP844" s="7">
        <v>786.83</v>
      </c>
      <c r="AQ844" t="s">
        <v>5590</v>
      </c>
      <c r="AR844" s="10" t="s">
        <v>5590</v>
      </c>
    </row>
    <row r="845" spans="1:44" ht="16" x14ac:dyDescent="0.2">
      <c r="A845" s="2">
        <v>45747</v>
      </c>
      <c r="B845" t="s">
        <v>4939</v>
      </c>
      <c r="C845" s="7">
        <v>743.76</v>
      </c>
      <c r="D845" t="s">
        <v>104</v>
      </c>
      <c r="E845">
        <v>2555</v>
      </c>
      <c r="F845">
        <v>1730</v>
      </c>
      <c r="G845">
        <v>4183</v>
      </c>
      <c r="H845" t="s">
        <v>1934</v>
      </c>
      <c r="J845" t="s">
        <v>5588</v>
      </c>
      <c r="L845" t="s">
        <v>49</v>
      </c>
      <c r="M845" t="s">
        <v>50</v>
      </c>
      <c r="N845" t="s">
        <v>51</v>
      </c>
      <c r="O845" t="s">
        <v>52</v>
      </c>
      <c r="P845" t="s">
        <v>203</v>
      </c>
      <c r="R845" t="s">
        <v>66</v>
      </c>
      <c r="S845" t="s">
        <v>5623</v>
      </c>
      <c r="U845" s="8" t="s">
        <v>5590</v>
      </c>
      <c r="V845" s="9">
        <v>-743.76</v>
      </c>
      <c r="X845" s="8" t="s">
        <v>5590</v>
      </c>
      <c r="Y845" t="s">
        <v>5590</v>
      </c>
      <c r="Z845" s="10" t="s">
        <v>5590</v>
      </c>
      <c r="AB845" s="8" t="s">
        <v>5590</v>
      </c>
      <c r="AC845" t="s">
        <v>5590</v>
      </c>
      <c r="AD845" s="7">
        <v>743.76</v>
      </c>
      <c r="AE845" s="10" t="s">
        <v>5590</v>
      </c>
      <c r="AG845" s="8" t="s">
        <v>5590</v>
      </c>
      <c r="AH845" t="s">
        <v>5590</v>
      </c>
      <c r="AI845" s="10" t="s">
        <v>5590</v>
      </c>
      <c r="AK845" s="8" t="s">
        <v>5590</v>
      </c>
      <c r="AL845" t="s">
        <v>5590</v>
      </c>
      <c r="AM845" t="s">
        <v>5590</v>
      </c>
      <c r="AN845" t="s">
        <v>5590</v>
      </c>
      <c r="AO845" t="s">
        <v>5590</v>
      </c>
      <c r="AP845" s="7">
        <v>743.76</v>
      </c>
      <c r="AQ845" t="s">
        <v>5590</v>
      </c>
      <c r="AR845" s="10" t="s">
        <v>5590</v>
      </c>
    </row>
    <row r="846" spans="1:44" ht="16" x14ac:dyDescent="0.2">
      <c r="A846" s="2">
        <v>45747</v>
      </c>
      <c r="B846" t="s">
        <v>4939</v>
      </c>
      <c r="C846" s="7">
        <v>569.97</v>
      </c>
      <c r="D846" t="s">
        <v>104</v>
      </c>
      <c r="E846">
        <v>2555</v>
      </c>
      <c r="F846">
        <v>1730</v>
      </c>
      <c r="G846">
        <v>4184</v>
      </c>
      <c r="H846" t="s">
        <v>1935</v>
      </c>
      <c r="J846" t="s">
        <v>5588</v>
      </c>
      <c r="L846" t="s">
        <v>49</v>
      </c>
      <c r="M846" t="s">
        <v>50</v>
      </c>
      <c r="N846" t="s">
        <v>51</v>
      </c>
      <c r="O846" t="s">
        <v>52</v>
      </c>
      <c r="P846" t="s">
        <v>203</v>
      </c>
      <c r="R846" t="s">
        <v>66</v>
      </c>
      <c r="S846" t="s">
        <v>5623</v>
      </c>
      <c r="U846" s="8" t="s">
        <v>5590</v>
      </c>
      <c r="V846" s="9">
        <v>-569.97</v>
      </c>
      <c r="X846" s="8" t="s">
        <v>5590</v>
      </c>
      <c r="Y846" t="s">
        <v>5590</v>
      </c>
      <c r="Z846" s="10" t="s">
        <v>5590</v>
      </c>
      <c r="AB846" s="8" t="s">
        <v>5590</v>
      </c>
      <c r="AC846" t="s">
        <v>5590</v>
      </c>
      <c r="AD846" s="7">
        <v>569.97</v>
      </c>
      <c r="AE846" s="10" t="s">
        <v>5590</v>
      </c>
      <c r="AG846" s="8" t="s">
        <v>5590</v>
      </c>
      <c r="AH846" t="s">
        <v>5590</v>
      </c>
      <c r="AI846" s="10" t="s">
        <v>5590</v>
      </c>
      <c r="AK846" s="8" t="s">
        <v>5590</v>
      </c>
      <c r="AL846" t="s">
        <v>5590</v>
      </c>
      <c r="AM846" t="s">
        <v>5590</v>
      </c>
      <c r="AN846" t="s">
        <v>5590</v>
      </c>
      <c r="AO846" t="s">
        <v>5590</v>
      </c>
      <c r="AP846" s="7">
        <v>569.97</v>
      </c>
      <c r="AQ846" t="s">
        <v>5590</v>
      </c>
      <c r="AR846" s="10" t="s">
        <v>5590</v>
      </c>
    </row>
    <row r="847" spans="1:44" ht="16" x14ac:dyDescent="0.2">
      <c r="A847" s="2">
        <v>45762.083333333343</v>
      </c>
      <c r="B847" t="s">
        <v>215</v>
      </c>
      <c r="C847" s="7">
        <v>864.29</v>
      </c>
      <c r="D847" t="s">
        <v>48</v>
      </c>
      <c r="E847">
        <v>1700</v>
      </c>
      <c r="F847">
        <v>940</v>
      </c>
      <c r="G847">
        <v>4103</v>
      </c>
      <c r="I847" t="s">
        <v>5458</v>
      </c>
      <c r="J847" t="s">
        <v>5459</v>
      </c>
      <c r="K847" t="s">
        <v>5458</v>
      </c>
      <c r="L847" t="s">
        <v>52</v>
      </c>
      <c r="M847" t="s">
        <v>203</v>
      </c>
      <c r="O847" t="s">
        <v>52</v>
      </c>
      <c r="P847" t="s">
        <v>53</v>
      </c>
      <c r="R847" t="s">
        <v>66</v>
      </c>
      <c r="S847" t="s">
        <v>5623</v>
      </c>
      <c r="U847" s="8" t="s">
        <v>5590</v>
      </c>
      <c r="V847" s="10" t="s">
        <v>5590</v>
      </c>
      <c r="X847" s="11">
        <v>864.29</v>
      </c>
      <c r="Y847" t="s">
        <v>5590</v>
      </c>
      <c r="Z847" s="10" t="s">
        <v>5590</v>
      </c>
      <c r="AB847" s="8" t="s">
        <v>5590</v>
      </c>
      <c r="AC847" t="s">
        <v>5590</v>
      </c>
      <c r="AD847" t="s">
        <v>5590</v>
      </c>
      <c r="AE847" s="10" t="s">
        <v>5590</v>
      </c>
      <c r="AG847" s="8" t="s">
        <v>5590</v>
      </c>
      <c r="AH847" t="s">
        <v>5590</v>
      </c>
      <c r="AI847" s="10" t="s">
        <v>5590</v>
      </c>
      <c r="AK847" s="8" t="s">
        <v>5590</v>
      </c>
      <c r="AL847" t="s">
        <v>5590</v>
      </c>
      <c r="AM847" t="s">
        <v>5590</v>
      </c>
      <c r="AN847" t="s">
        <v>5590</v>
      </c>
      <c r="AO847" t="s">
        <v>5590</v>
      </c>
      <c r="AP847" t="s">
        <v>5590</v>
      </c>
      <c r="AQ847" t="s">
        <v>5590</v>
      </c>
      <c r="AR847" s="10" t="s">
        <v>5590</v>
      </c>
    </row>
    <row r="848" spans="1:44" ht="16" x14ac:dyDescent="0.2">
      <c r="B848" t="s">
        <v>5591</v>
      </c>
      <c r="U848" s="11">
        <f>SUM(U834:U847)</f>
        <v>0</v>
      </c>
      <c r="V848" s="9">
        <f>SUM(V834:V847)</f>
        <v>9.0949470177292824E-13</v>
      </c>
      <c r="X848" s="11">
        <f>SUM(X834:X847)</f>
        <v>0</v>
      </c>
      <c r="Y848" s="12">
        <f>SUM(Y834:Y847)</f>
        <v>0</v>
      </c>
      <c r="Z848" s="9">
        <f>SUM(Z834:Z847)</f>
        <v>0</v>
      </c>
      <c r="AB848" s="11">
        <f>SUM(AB834:AB847)</f>
        <v>-1852.76</v>
      </c>
      <c r="AC848" s="12">
        <f>SUM(AC834:AC847)</f>
        <v>8782.91</v>
      </c>
      <c r="AD848" s="12">
        <f>SUM(AD834:AD847)</f>
        <v>2100.5600000000004</v>
      </c>
      <c r="AE848" s="9">
        <f>SUM(AE834:AE847)</f>
        <v>0</v>
      </c>
      <c r="AG848" s="11">
        <f>SUM(AG834:AG847)</f>
        <v>0</v>
      </c>
      <c r="AH848" s="12">
        <f>SUM(AH834:AH847)</f>
        <v>0</v>
      </c>
      <c r="AI848" s="9">
        <f>SUM(AI834:AI847)</f>
        <v>0</v>
      </c>
      <c r="AK848" s="11">
        <f t="shared" ref="AK848:AR848" si="37">SUM(AK834:AK847)</f>
        <v>0</v>
      </c>
      <c r="AL848" s="12">
        <f t="shared" si="37"/>
        <v>0</v>
      </c>
      <c r="AM848" s="12">
        <f t="shared" si="37"/>
        <v>0</v>
      </c>
      <c r="AN848" s="12">
        <f t="shared" si="37"/>
        <v>0</v>
      </c>
      <c r="AO848" s="12">
        <f t="shared" si="37"/>
        <v>0</v>
      </c>
      <c r="AP848" s="12">
        <f t="shared" si="37"/>
        <v>12736.23</v>
      </c>
      <c r="AQ848" s="12">
        <f t="shared" si="37"/>
        <v>0</v>
      </c>
      <c r="AR848" s="9">
        <f t="shared" si="37"/>
        <v>0</v>
      </c>
    </row>
    <row r="849" spans="1:44" ht="16" x14ac:dyDescent="0.2">
      <c r="B849" s="3" t="s">
        <v>5592</v>
      </c>
      <c r="U849" s="13">
        <f>U848+U832</f>
        <v>0</v>
      </c>
      <c r="V849" s="14">
        <f>V848+V832</f>
        <v>2.1458390619955026E-12</v>
      </c>
      <c r="X849" s="13">
        <f>X848+X832</f>
        <v>1.5631940186722204E-13</v>
      </c>
      <c r="Y849" s="15">
        <f>Y848+Y832</f>
        <v>0</v>
      </c>
      <c r="Z849" s="14">
        <f>Z848+Z832</f>
        <v>0</v>
      </c>
      <c r="AB849" s="8"/>
      <c r="AE849" s="10"/>
      <c r="AG849" s="8"/>
      <c r="AI849" s="10"/>
      <c r="AK849" s="8"/>
      <c r="AR849" s="10"/>
    </row>
    <row r="850" spans="1:44" x14ac:dyDescent="0.2">
      <c r="U850" s="8"/>
      <c r="V850" s="10"/>
      <c r="X850" s="8"/>
      <c r="Z850" s="10"/>
      <c r="AB850" s="8"/>
      <c r="AE850" s="10"/>
      <c r="AG850" s="8"/>
      <c r="AI850" s="10"/>
      <c r="AK850" s="8"/>
      <c r="AR850" s="10"/>
    </row>
    <row r="851" spans="1:44" ht="16" x14ac:dyDescent="0.2">
      <c r="A851" s="2">
        <v>45769.083333333343</v>
      </c>
      <c r="B851" t="s">
        <v>5460</v>
      </c>
      <c r="C851" s="7">
        <v>6012.02</v>
      </c>
      <c r="D851" t="s">
        <v>48</v>
      </c>
      <c r="E851">
        <v>1712</v>
      </c>
      <c r="F851">
        <v>940</v>
      </c>
      <c r="G851">
        <v>4128</v>
      </c>
      <c r="I851" t="s">
        <v>5462</v>
      </c>
      <c r="J851" t="s">
        <v>5463</v>
      </c>
      <c r="K851" t="s">
        <v>5462</v>
      </c>
      <c r="L851" t="s">
        <v>52</v>
      </c>
      <c r="M851" t="s">
        <v>203</v>
      </c>
      <c r="O851" t="s">
        <v>52</v>
      </c>
      <c r="P851" t="s">
        <v>53</v>
      </c>
      <c r="R851" t="s">
        <v>66</v>
      </c>
      <c r="S851" t="s">
        <v>5624</v>
      </c>
      <c r="U851" s="8" t="s">
        <v>5590</v>
      </c>
      <c r="V851" s="10" t="s">
        <v>5590</v>
      </c>
      <c r="X851" s="8" t="s">
        <v>5590</v>
      </c>
      <c r="Y851" t="s">
        <v>5590</v>
      </c>
      <c r="Z851" s="9">
        <v>6012.02</v>
      </c>
      <c r="AB851" s="8" t="s">
        <v>5590</v>
      </c>
      <c r="AC851" t="s">
        <v>5590</v>
      </c>
      <c r="AD851" t="s">
        <v>5590</v>
      </c>
      <c r="AE851" s="10" t="s">
        <v>5590</v>
      </c>
      <c r="AG851" s="8" t="s">
        <v>5590</v>
      </c>
      <c r="AH851" t="s">
        <v>5590</v>
      </c>
      <c r="AI851" s="10" t="s">
        <v>5590</v>
      </c>
      <c r="AK851" s="8" t="s">
        <v>5590</v>
      </c>
      <c r="AL851" t="s">
        <v>5590</v>
      </c>
      <c r="AM851" t="s">
        <v>5590</v>
      </c>
      <c r="AN851" t="s">
        <v>5590</v>
      </c>
      <c r="AO851" t="s">
        <v>5590</v>
      </c>
      <c r="AP851" t="s">
        <v>5590</v>
      </c>
      <c r="AQ851" t="s">
        <v>5590</v>
      </c>
      <c r="AR851" s="10" t="s">
        <v>5590</v>
      </c>
    </row>
    <row r="852" spans="1:44" ht="16" x14ac:dyDescent="0.2">
      <c r="A852" s="2">
        <v>45775.083333333343</v>
      </c>
      <c r="B852" t="s">
        <v>256</v>
      </c>
      <c r="C852" s="7">
        <v>2881.77</v>
      </c>
      <c r="D852" t="s">
        <v>48</v>
      </c>
      <c r="E852">
        <v>1705</v>
      </c>
      <c r="F852">
        <v>940</v>
      </c>
      <c r="G852">
        <v>4131</v>
      </c>
      <c r="I852" t="s">
        <v>5476</v>
      </c>
      <c r="J852" t="s">
        <v>5477</v>
      </c>
      <c r="K852" t="s">
        <v>5476</v>
      </c>
      <c r="L852" t="s">
        <v>52</v>
      </c>
      <c r="M852" t="s">
        <v>203</v>
      </c>
      <c r="O852" t="s">
        <v>52</v>
      </c>
      <c r="P852" t="s">
        <v>53</v>
      </c>
      <c r="R852" t="s">
        <v>66</v>
      </c>
      <c r="S852" t="s">
        <v>5624</v>
      </c>
      <c r="U852" s="8" t="s">
        <v>5590</v>
      </c>
      <c r="V852" s="10" t="s">
        <v>5590</v>
      </c>
      <c r="X852" s="8" t="s">
        <v>5590</v>
      </c>
      <c r="Y852" s="7">
        <v>2881.77</v>
      </c>
      <c r="Z852" s="10" t="s">
        <v>5590</v>
      </c>
      <c r="AB852" s="8" t="s">
        <v>5590</v>
      </c>
      <c r="AC852" t="s">
        <v>5590</v>
      </c>
      <c r="AD852" t="s">
        <v>5590</v>
      </c>
      <c r="AE852" s="10" t="s">
        <v>5590</v>
      </c>
      <c r="AG852" s="8" t="s">
        <v>5590</v>
      </c>
      <c r="AH852" t="s">
        <v>5590</v>
      </c>
      <c r="AI852" s="10" t="s">
        <v>5590</v>
      </c>
      <c r="AK852" s="8" t="s">
        <v>5590</v>
      </c>
      <c r="AL852" t="s">
        <v>5590</v>
      </c>
      <c r="AM852" t="s">
        <v>5590</v>
      </c>
      <c r="AN852" t="s">
        <v>5590</v>
      </c>
      <c r="AO852" t="s">
        <v>5590</v>
      </c>
      <c r="AP852" t="s">
        <v>5590</v>
      </c>
      <c r="AQ852" t="s">
        <v>5590</v>
      </c>
      <c r="AR852" s="10" t="s">
        <v>5590</v>
      </c>
    </row>
    <row r="853" spans="1:44" ht="16" x14ac:dyDescent="0.2">
      <c r="A853" s="2">
        <v>45775.083333333343</v>
      </c>
      <c r="B853" t="s">
        <v>582</v>
      </c>
      <c r="C853" s="7">
        <v>1071.55</v>
      </c>
      <c r="D853" t="s">
        <v>48</v>
      </c>
      <c r="E853">
        <v>1705</v>
      </c>
      <c r="F853">
        <v>940</v>
      </c>
      <c r="G853">
        <v>4130</v>
      </c>
      <c r="I853" t="s">
        <v>5478</v>
      </c>
      <c r="J853" t="s">
        <v>5479</v>
      </c>
      <c r="K853" t="s">
        <v>5478</v>
      </c>
      <c r="L853" t="s">
        <v>52</v>
      </c>
      <c r="M853" t="s">
        <v>203</v>
      </c>
      <c r="O853" t="s">
        <v>52</v>
      </c>
      <c r="P853" t="s">
        <v>53</v>
      </c>
      <c r="R853" t="s">
        <v>66</v>
      </c>
      <c r="S853" t="s">
        <v>5624</v>
      </c>
      <c r="U853" s="8" t="s">
        <v>5590</v>
      </c>
      <c r="V853" s="10" t="s">
        <v>5590</v>
      </c>
      <c r="X853" s="8" t="s">
        <v>5590</v>
      </c>
      <c r="Y853" s="7">
        <v>1071.55</v>
      </c>
      <c r="Z853" s="10" t="s">
        <v>5590</v>
      </c>
      <c r="AB853" s="8" t="s">
        <v>5590</v>
      </c>
      <c r="AC853" t="s">
        <v>5590</v>
      </c>
      <c r="AD853" t="s">
        <v>5590</v>
      </c>
      <c r="AE853" s="10" t="s">
        <v>5590</v>
      </c>
      <c r="AG853" s="8" t="s">
        <v>5590</v>
      </c>
      <c r="AH853" t="s">
        <v>5590</v>
      </c>
      <c r="AI853" s="10" t="s">
        <v>5590</v>
      </c>
      <c r="AK853" s="8" t="s">
        <v>5590</v>
      </c>
      <c r="AL853" t="s">
        <v>5590</v>
      </c>
      <c r="AM853" t="s">
        <v>5590</v>
      </c>
      <c r="AN853" t="s">
        <v>5590</v>
      </c>
      <c r="AO853" t="s">
        <v>5590</v>
      </c>
      <c r="AP853" t="s">
        <v>5590</v>
      </c>
      <c r="AQ853" t="s">
        <v>5590</v>
      </c>
      <c r="AR853" s="10" t="s">
        <v>5590</v>
      </c>
    </row>
    <row r="854" spans="1:44" ht="16" x14ac:dyDescent="0.2">
      <c r="A854" s="2">
        <v>45777</v>
      </c>
      <c r="B854" t="s">
        <v>205</v>
      </c>
      <c r="C854" s="7">
        <v>918.13</v>
      </c>
      <c r="D854" t="s">
        <v>104</v>
      </c>
      <c r="E854">
        <v>1730</v>
      </c>
      <c r="F854">
        <v>1700</v>
      </c>
      <c r="G854">
        <v>4185</v>
      </c>
      <c r="J854" t="s">
        <v>5588</v>
      </c>
      <c r="L854" t="s">
        <v>52</v>
      </c>
      <c r="M854" t="s">
        <v>203</v>
      </c>
      <c r="O854" t="s">
        <v>52</v>
      </c>
      <c r="P854" t="s">
        <v>203</v>
      </c>
      <c r="R854" t="s">
        <v>66</v>
      </c>
      <c r="S854" t="s">
        <v>5624</v>
      </c>
      <c r="U854" s="8" t="s">
        <v>5590</v>
      </c>
      <c r="V854" s="9">
        <v>918.13</v>
      </c>
      <c r="X854" s="11">
        <v>-918.13</v>
      </c>
      <c r="Y854" t="s">
        <v>5590</v>
      </c>
      <c r="Z854" s="10" t="s">
        <v>5590</v>
      </c>
      <c r="AB854" s="8" t="s">
        <v>5590</v>
      </c>
      <c r="AC854" t="s">
        <v>5590</v>
      </c>
      <c r="AD854" t="s">
        <v>5590</v>
      </c>
      <c r="AE854" s="10" t="s">
        <v>5590</v>
      </c>
      <c r="AG854" s="8" t="s">
        <v>5590</v>
      </c>
      <c r="AH854" t="s">
        <v>5590</v>
      </c>
      <c r="AI854" s="10" t="s">
        <v>5590</v>
      </c>
      <c r="AK854" s="8" t="s">
        <v>5590</v>
      </c>
      <c r="AL854" t="s">
        <v>5590</v>
      </c>
      <c r="AM854" t="s">
        <v>5590</v>
      </c>
      <c r="AN854" t="s">
        <v>5590</v>
      </c>
      <c r="AO854" t="s">
        <v>5590</v>
      </c>
      <c r="AP854" t="s">
        <v>5590</v>
      </c>
      <c r="AQ854" t="s">
        <v>5590</v>
      </c>
      <c r="AR854" s="10" t="s">
        <v>5590</v>
      </c>
    </row>
    <row r="855" spans="1:44" ht="16" x14ac:dyDescent="0.2">
      <c r="A855" s="2">
        <v>45777</v>
      </c>
      <c r="B855" t="s">
        <v>370</v>
      </c>
      <c r="C855" s="7">
        <v>3953.32</v>
      </c>
      <c r="D855" t="s">
        <v>104</v>
      </c>
      <c r="E855">
        <v>1730</v>
      </c>
      <c r="F855">
        <v>1705</v>
      </c>
      <c r="G855">
        <v>4186</v>
      </c>
      <c r="J855" t="s">
        <v>5588</v>
      </c>
      <c r="L855" t="s">
        <v>52</v>
      </c>
      <c r="M855" t="s">
        <v>203</v>
      </c>
      <c r="O855" t="s">
        <v>52</v>
      </c>
      <c r="P855" t="s">
        <v>203</v>
      </c>
      <c r="R855" t="s">
        <v>66</v>
      </c>
      <c r="S855" t="s">
        <v>5624</v>
      </c>
      <c r="U855" s="8" t="s">
        <v>5590</v>
      </c>
      <c r="V855" s="9">
        <v>3953.32</v>
      </c>
      <c r="X855" s="8" t="s">
        <v>5590</v>
      </c>
      <c r="Y855" s="7">
        <v>-3953.32</v>
      </c>
      <c r="Z855" s="10" t="s">
        <v>5590</v>
      </c>
      <c r="AB855" s="8" t="s">
        <v>5590</v>
      </c>
      <c r="AC855" t="s">
        <v>5590</v>
      </c>
      <c r="AD855" t="s">
        <v>5590</v>
      </c>
      <c r="AE855" s="10" t="s">
        <v>5590</v>
      </c>
      <c r="AG855" s="8" t="s">
        <v>5590</v>
      </c>
      <c r="AH855" t="s">
        <v>5590</v>
      </c>
      <c r="AI855" s="10" t="s">
        <v>5590</v>
      </c>
      <c r="AK855" s="8" t="s">
        <v>5590</v>
      </c>
      <c r="AL855" t="s">
        <v>5590</v>
      </c>
      <c r="AM855" t="s">
        <v>5590</v>
      </c>
      <c r="AN855" t="s">
        <v>5590</v>
      </c>
      <c r="AO855" t="s">
        <v>5590</v>
      </c>
      <c r="AP855" t="s">
        <v>5590</v>
      </c>
      <c r="AQ855" t="s">
        <v>5590</v>
      </c>
      <c r="AR855" s="10" t="s">
        <v>5590</v>
      </c>
    </row>
    <row r="856" spans="1:44" ht="16" x14ac:dyDescent="0.2">
      <c r="A856" s="2">
        <v>45777</v>
      </c>
      <c r="B856" t="s">
        <v>202</v>
      </c>
      <c r="C856" s="7">
        <v>6012.02</v>
      </c>
      <c r="D856" t="s">
        <v>104</v>
      </c>
      <c r="E856">
        <v>1730</v>
      </c>
      <c r="F856">
        <v>1712</v>
      </c>
      <c r="G856">
        <v>4187</v>
      </c>
      <c r="J856" t="s">
        <v>5588</v>
      </c>
      <c r="L856" t="s">
        <v>52</v>
      </c>
      <c r="M856" t="s">
        <v>203</v>
      </c>
      <c r="O856" t="s">
        <v>52</v>
      </c>
      <c r="P856" t="s">
        <v>203</v>
      </c>
      <c r="R856" t="s">
        <v>66</v>
      </c>
      <c r="S856" t="s">
        <v>5624</v>
      </c>
      <c r="U856" s="8" t="s">
        <v>5590</v>
      </c>
      <c r="V856" s="9">
        <v>6012.02</v>
      </c>
      <c r="X856" s="8" t="s">
        <v>5590</v>
      </c>
      <c r="Y856" t="s">
        <v>5590</v>
      </c>
      <c r="Z856" s="9">
        <v>-6012.02</v>
      </c>
      <c r="AB856" s="8" t="s">
        <v>5590</v>
      </c>
      <c r="AC856" t="s">
        <v>5590</v>
      </c>
      <c r="AD856" t="s">
        <v>5590</v>
      </c>
      <c r="AE856" s="10" t="s">
        <v>5590</v>
      </c>
      <c r="AG856" s="8" t="s">
        <v>5590</v>
      </c>
      <c r="AH856" t="s">
        <v>5590</v>
      </c>
      <c r="AI856" s="10" t="s">
        <v>5590</v>
      </c>
      <c r="AK856" s="8" t="s">
        <v>5590</v>
      </c>
      <c r="AL856" t="s">
        <v>5590</v>
      </c>
      <c r="AM856" t="s">
        <v>5590</v>
      </c>
      <c r="AN856" t="s">
        <v>5590</v>
      </c>
      <c r="AO856" t="s">
        <v>5590</v>
      </c>
      <c r="AP856" t="s">
        <v>5590</v>
      </c>
      <c r="AQ856" t="s">
        <v>5590</v>
      </c>
      <c r="AR856" s="10" t="s">
        <v>5590</v>
      </c>
    </row>
    <row r="857" spans="1:44" ht="16" x14ac:dyDescent="0.2">
      <c r="A857" s="2">
        <v>45777</v>
      </c>
      <c r="B857" t="s">
        <v>206</v>
      </c>
      <c r="C857" s="7">
        <v>3290.09</v>
      </c>
      <c r="D857" t="s">
        <v>104</v>
      </c>
      <c r="E857">
        <v>2551</v>
      </c>
      <c r="F857">
        <v>1730</v>
      </c>
      <c r="G857">
        <v>4188</v>
      </c>
      <c r="H857" t="s">
        <v>1936</v>
      </c>
      <c r="J857" t="s">
        <v>5588</v>
      </c>
      <c r="L857" t="s">
        <v>49</v>
      </c>
      <c r="M857" t="s">
        <v>50</v>
      </c>
      <c r="N857" t="s">
        <v>51</v>
      </c>
      <c r="O857" t="s">
        <v>52</v>
      </c>
      <c r="P857" t="s">
        <v>203</v>
      </c>
      <c r="R857" t="s">
        <v>66</v>
      </c>
      <c r="S857" t="s">
        <v>5624</v>
      </c>
      <c r="U857" s="8" t="s">
        <v>5590</v>
      </c>
      <c r="V857" s="9">
        <v>-3290.09</v>
      </c>
      <c r="X857" s="8" t="s">
        <v>5590</v>
      </c>
      <c r="Y857" t="s">
        <v>5590</v>
      </c>
      <c r="Z857" s="10" t="s">
        <v>5590</v>
      </c>
      <c r="AB857" s="8" t="s">
        <v>5590</v>
      </c>
      <c r="AC857" s="7">
        <v>3290.09</v>
      </c>
      <c r="AD857" t="s">
        <v>5590</v>
      </c>
      <c r="AE857" s="10" t="s">
        <v>5590</v>
      </c>
      <c r="AG857" s="8" t="s">
        <v>5590</v>
      </c>
      <c r="AH857" t="s">
        <v>5590</v>
      </c>
      <c r="AI857" s="10" t="s">
        <v>5590</v>
      </c>
      <c r="AK857" s="8" t="s">
        <v>5590</v>
      </c>
      <c r="AL857" t="s">
        <v>5590</v>
      </c>
      <c r="AM857" t="s">
        <v>5590</v>
      </c>
      <c r="AN857" t="s">
        <v>5590</v>
      </c>
      <c r="AO857" t="s">
        <v>5590</v>
      </c>
      <c r="AP857" s="7">
        <v>3290.09</v>
      </c>
      <c r="AQ857" t="s">
        <v>5590</v>
      </c>
      <c r="AR857" s="10" t="s">
        <v>5590</v>
      </c>
    </row>
    <row r="858" spans="1:44" ht="16" x14ac:dyDescent="0.2">
      <c r="A858" s="2">
        <v>45777</v>
      </c>
      <c r="B858" t="s">
        <v>206</v>
      </c>
      <c r="C858" s="7">
        <v>3110.01</v>
      </c>
      <c r="D858" t="s">
        <v>104</v>
      </c>
      <c r="E858">
        <v>2551</v>
      </c>
      <c r="F858">
        <v>1730</v>
      </c>
      <c r="G858">
        <v>4189</v>
      </c>
      <c r="H858" t="s">
        <v>1934</v>
      </c>
      <c r="J858" t="s">
        <v>5588</v>
      </c>
      <c r="L858" t="s">
        <v>49</v>
      </c>
      <c r="M858" t="s">
        <v>50</v>
      </c>
      <c r="N858" t="s">
        <v>51</v>
      </c>
      <c r="O858" t="s">
        <v>52</v>
      </c>
      <c r="P858" t="s">
        <v>203</v>
      </c>
      <c r="R858" t="s">
        <v>66</v>
      </c>
      <c r="S858" t="s">
        <v>5624</v>
      </c>
      <c r="U858" s="8" t="s">
        <v>5590</v>
      </c>
      <c r="V858" s="9">
        <v>-3110.01</v>
      </c>
      <c r="X858" s="8" t="s">
        <v>5590</v>
      </c>
      <c r="Y858" t="s">
        <v>5590</v>
      </c>
      <c r="Z858" s="10" t="s">
        <v>5590</v>
      </c>
      <c r="AB858" s="8" t="s">
        <v>5590</v>
      </c>
      <c r="AC858" s="7">
        <v>3110.01</v>
      </c>
      <c r="AD858" t="s">
        <v>5590</v>
      </c>
      <c r="AE858" s="10" t="s">
        <v>5590</v>
      </c>
      <c r="AG858" s="8" t="s">
        <v>5590</v>
      </c>
      <c r="AH858" t="s">
        <v>5590</v>
      </c>
      <c r="AI858" s="10" t="s">
        <v>5590</v>
      </c>
      <c r="AK858" s="8" t="s">
        <v>5590</v>
      </c>
      <c r="AL858" t="s">
        <v>5590</v>
      </c>
      <c r="AM858" t="s">
        <v>5590</v>
      </c>
      <c r="AN858" t="s">
        <v>5590</v>
      </c>
      <c r="AO858" t="s">
        <v>5590</v>
      </c>
      <c r="AP858" s="7">
        <v>3110.01</v>
      </c>
      <c r="AQ858" t="s">
        <v>5590</v>
      </c>
      <c r="AR858" s="10" t="s">
        <v>5590</v>
      </c>
    </row>
    <row r="859" spans="1:44" ht="16" x14ac:dyDescent="0.2">
      <c r="A859" s="2">
        <v>45777</v>
      </c>
      <c r="B859" t="s">
        <v>206</v>
      </c>
      <c r="C859" s="7">
        <v>2382.81</v>
      </c>
      <c r="D859" t="s">
        <v>104</v>
      </c>
      <c r="E859">
        <v>2551</v>
      </c>
      <c r="F859">
        <v>1730</v>
      </c>
      <c r="G859">
        <v>4190</v>
      </c>
      <c r="H859" t="s">
        <v>1935</v>
      </c>
      <c r="J859" t="s">
        <v>5588</v>
      </c>
      <c r="L859" t="s">
        <v>49</v>
      </c>
      <c r="M859" t="s">
        <v>50</v>
      </c>
      <c r="N859" t="s">
        <v>51</v>
      </c>
      <c r="O859" t="s">
        <v>52</v>
      </c>
      <c r="P859" t="s">
        <v>203</v>
      </c>
      <c r="R859" t="s">
        <v>66</v>
      </c>
      <c r="S859" t="s">
        <v>5624</v>
      </c>
      <c r="U859" s="8" t="s">
        <v>5590</v>
      </c>
      <c r="V859" s="9">
        <v>-2382.81</v>
      </c>
      <c r="X859" s="8" t="s">
        <v>5590</v>
      </c>
      <c r="Y859" t="s">
        <v>5590</v>
      </c>
      <c r="Z859" s="10" t="s">
        <v>5590</v>
      </c>
      <c r="AB859" s="8" t="s">
        <v>5590</v>
      </c>
      <c r="AC859" s="7">
        <v>2382.81</v>
      </c>
      <c r="AD859" t="s">
        <v>5590</v>
      </c>
      <c r="AE859" s="10" t="s">
        <v>5590</v>
      </c>
      <c r="AG859" s="8" t="s">
        <v>5590</v>
      </c>
      <c r="AH859" t="s">
        <v>5590</v>
      </c>
      <c r="AI859" s="10" t="s">
        <v>5590</v>
      </c>
      <c r="AK859" s="8" t="s">
        <v>5590</v>
      </c>
      <c r="AL859" t="s">
        <v>5590</v>
      </c>
      <c r="AM859" t="s">
        <v>5590</v>
      </c>
      <c r="AN859" t="s">
        <v>5590</v>
      </c>
      <c r="AO859" t="s">
        <v>5590</v>
      </c>
      <c r="AP859" s="7">
        <v>2382.81</v>
      </c>
      <c r="AQ859" t="s">
        <v>5590</v>
      </c>
      <c r="AR859" s="10" t="s">
        <v>5590</v>
      </c>
    </row>
    <row r="860" spans="1:44" ht="16" x14ac:dyDescent="0.2">
      <c r="A860" s="2">
        <v>45777</v>
      </c>
      <c r="B860" t="s">
        <v>4939</v>
      </c>
      <c r="C860" s="7">
        <v>786.83</v>
      </c>
      <c r="D860" t="s">
        <v>104</v>
      </c>
      <c r="E860">
        <v>2555</v>
      </c>
      <c r="F860">
        <v>1730</v>
      </c>
      <c r="G860">
        <v>4191</v>
      </c>
      <c r="H860" t="s">
        <v>1936</v>
      </c>
      <c r="J860" t="s">
        <v>5588</v>
      </c>
      <c r="L860" t="s">
        <v>49</v>
      </c>
      <c r="M860" t="s">
        <v>50</v>
      </c>
      <c r="N860" t="s">
        <v>51</v>
      </c>
      <c r="O860" t="s">
        <v>52</v>
      </c>
      <c r="P860" t="s">
        <v>203</v>
      </c>
      <c r="R860" t="s">
        <v>66</v>
      </c>
      <c r="S860" t="s">
        <v>5624</v>
      </c>
      <c r="U860" s="8" t="s">
        <v>5590</v>
      </c>
      <c r="V860" s="9">
        <v>-786.83</v>
      </c>
      <c r="X860" s="8" t="s">
        <v>5590</v>
      </c>
      <c r="Y860" t="s">
        <v>5590</v>
      </c>
      <c r="Z860" s="10" t="s">
        <v>5590</v>
      </c>
      <c r="AB860" s="8" t="s">
        <v>5590</v>
      </c>
      <c r="AC860" t="s">
        <v>5590</v>
      </c>
      <c r="AD860" s="7">
        <v>786.83</v>
      </c>
      <c r="AE860" s="10" t="s">
        <v>5590</v>
      </c>
      <c r="AG860" s="8" t="s">
        <v>5590</v>
      </c>
      <c r="AH860" t="s">
        <v>5590</v>
      </c>
      <c r="AI860" s="10" t="s">
        <v>5590</v>
      </c>
      <c r="AK860" s="8" t="s">
        <v>5590</v>
      </c>
      <c r="AL860" t="s">
        <v>5590</v>
      </c>
      <c r="AM860" t="s">
        <v>5590</v>
      </c>
      <c r="AN860" t="s">
        <v>5590</v>
      </c>
      <c r="AO860" t="s">
        <v>5590</v>
      </c>
      <c r="AP860" s="7">
        <v>786.83</v>
      </c>
      <c r="AQ860" t="s">
        <v>5590</v>
      </c>
      <c r="AR860" s="10" t="s">
        <v>5590</v>
      </c>
    </row>
    <row r="861" spans="1:44" ht="16" x14ac:dyDescent="0.2">
      <c r="A861" s="2">
        <v>45777</v>
      </c>
      <c r="B861" t="s">
        <v>4939</v>
      </c>
      <c r="C861" s="7">
        <v>743.76</v>
      </c>
      <c r="D861" t="s">
        <v>104</v>
      </c>
      <c r="E861">
        <v>2555</v>
      </c>
      <c r="F861">
        <v>1730</v>
      </c>
      <c r="G861">
        <v>4192</v>
      </c>
      <c r="H861" t="s">
        <v>1934</v>
      </c>
      <c r="J861" t="s">
        <v>5588</v>
      </c>
      <c r="L861" t="s">
        <v>49</v>
      </c>
      <c r="M861" t="s">
        <v>50</v>
      </c>
      <c r="N861" t="s">
        <v>51</v>
      </c>
      <c r="O861" t="s">
        <v>52</v>
      </c>
      <c r="P861" t="s">
        <v>203</v>
      </c>
      <c r="R861" t="s">
        <v>66</v>
      </c>
      <c r="S861" t="s">
        <v>5624</v>
      </c>
      <c r="U861" s="8" t="s">
        <v>5590</v>
      </c>
      <c r="V861" s="9">
        <v>-743.76</v>
      </c>
      <c r="X861" s="8" t="s">
        <v>5590</v>
      </c>
      <c r="Y861" t="s">
        <v>5590</v>
      </c>
      <c r="Z861" s="10" t="s">
        <v>5590</v>
      </c>
      <c r="AB861" s="8" t="s">
        <v>5590</v>
      </c>
      <c r="AC861" t="s">
        <v>5590</v>
      </c>
      <c r="AD861" s="7">
        <v>743.76</v>
      </c>
      <c r="AE861" s="10" t="s">
        <v>5590</v>
      </c>
      <c r="AG861" s="8" t="s">
        <v>5590</v>
      </c>
      <c r="AH861" t="s">
        <v>5590</v>
      </c>
      <c r="AI861" s="10" t="s">
        <v>5590</v>
      </c>
      <c r="AK861" s="8" t="s">
        <v>5590</v>
      </c>
      <c r="AL861" t="s">
        <v>5590</v>
      </c>
      <c r="AM861" t="s">
        <v>5590</v>
      </c>
      <c r="AN861" t="s">
        <v>5590</v>
      </c>
      <c r="AO861" t="s">
        <v>5590</v>
      </c>
      <c r="AP861" s="7">
        <v>743.76</v>
      </c>
      <c r="AQ861" t="s">
        <v>5590</v>
      </c>
      <c r="AR861" s="10" t="s">
        <v>5590</v>
      </c>
    </row>
    <row r="862" spans="1:44" ht="16" x14ac:dyDescent="0.2">
      <c r="A862" s="2">
        <v>45777</v>
      </c>
      <c r="B862" t="s">
        <v>4939</v>
      </c>
      <c r="C862" s="7">
        <v>569.97</v>
      </c>
      <c r="D862" t="s">
        <v>104</v>
      </c>
      <c r="E862">
        <v>2555</v>
      </c>
      <c r="F862">
        <v>1730</v>
      </c>
      <c r="G862">
        <v>4193</v>
      </c>
      <c r="H862" t="s">
        <v>1935</v>
      </c>
      <c r="J862" t="s">
        <v>5588</v>
      </c>
      <c r="L862" t="s">
        <v>49</v>
      </c>
      <c r="M862" t="s">
        <v>50</v>
      </c>
      <c r="N862" t="s">
        <v>51</v>
      </c>
      <c r="O862" t="s">
        <v>52</v>
      </c>
      <c r="P862" t="s">
        <v>203</v>
      </c>
      <c r="R862" t="s">
        <v>66</v>
      </c>
      <c r="S862" t="s">
        <v>5624</v>
      </c>
      <c r="U862" s="8" t="s">
        <v>5590</v>
      </c>
      <c r="V862" s="9">
        <v>-569.97</v>
      </c>
      <c r="X862" s="8" t="s">
        <v>5590</v>
      </c>
      <c r="Y862" t="s">
        <v>5590</v>
      </c>
      <c r="Z862" s="10" t="s">
        <v>5590</v>
      </c>
      <c r="AB862" s="8" t="s">
        <v>5590</v>
      </c>
      <c r="AC862" t="s">
        <v>5590</v>
      </c>
      <c r="AD862" s="7">
        <v>569.97</v>
      </c>
      <c r="AE862" s="10" t="s">
        <v>5590</v>
      </c>
      <c r="AG862" s="8" t="s">
        <v>5590</v>
      </c>
      <c r="AH862" t="s">
        <v>5590</v>
      </c>
      <c r="AI862" s="10" t="s">
        <v>5590</v>
      </c>
      <c r="AK862" s="8" t="s">
        <v>5590</v>
      </c>
      <c r="AL862" t="s">
        <v>5590</v>
      </c>
      <c r="AM862" t="s">
        <v>5590</v>
      </c>
      <c r="AN862" t="s">
        <v>5590</v>
      </c>
      <c r="AO862" t="s">
        <v>5590</v>
      </c>
      <c r="AP862" s="7">
        <v>569.97</v>
      </c>
      <c r="AQ862" t="s">
        <v>5590</v>
      </c>
      <c r="AR862" s="10" t="s">
        <v>5590</v>
      </c>
    </row>
    <row r="863" spans="1:44" x14ac:dyDescent="0.2">
      <c r="U863" s="16"/>
      <c r="V863" s="17"/>
      <c r="X863" s="16"/>
      <c r="Y863" s="18"/>
      <c r="Z863" s="17"/>
      <c r="AB863" s="16"/>
      <c r="AC863" s="18"/>
      <c r="AD863" s="18"/>
      <c r="AE863" s="17"/>
      <c r="AG863" s="16"/>
      <c r="AH863" s="18"/>
      <c r="AI863" s="17"/>
      <c r="AK863" s="16"/>
      <c r="AL863" s="18"/>
      <c r="AM863" s="18"/>
      <c r="AN863" s="18"/>
      <c r="AO863" s="18"/>
      <c r="AP863" s="18"/>
      <c r="AQ863" s="18"/>
      <c r="AR863" s="17"/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M51"/>
  <sheetViews>
    <sheetView workbookViewId="0"/>
  </sheetViews>
  <sheetFormatPr baseColWidth="10" defaultColWidth="8.83203125" defaultRowHeight="15" x14ac:dyDescent="0.2"/>
  <cols>
    <col min="1" max="3" width="2" customWidth="1"/>
    <col min="4" max="4" width="40" customWidth="1"/>
    <col min="5" max="5" width="20" customWidth="1"/>
    <col min="6" max="8" width="2" customWidth="1"/>
    <col min="9" max="9" width="12" customWidth="1"/>
    <col min="10" max="12" width="2" customWidth="1"/>
    <col min="13" max="13" width="12" customWidth="1"/>
    <col min="14" max="16" width="2" customWidth="1"/>
    <col min="17" max="17" width="12" customWidth="1"/>
    <col min="18" max="20" width="2" customWidth="1"/>
    <col min="21" max="21" width="12" customWidth="1"/>
    <col min="22" max="24" width="2" customWidth="1"/>
    <col min="25" max="25" width="12" customWidth="1"/>
    <col min="26" max="28" width="2" customWidth="1"/>
    <col min="29" max="29" width="12" customWidth="1"/>
    <col min="30" max="32" width="2" customWidth="1"/>
    <col min="33" max="33" width="12" customWidth="1"/>
    <col min="34" max="36" width="2" customWidth="1"/>
    <col min="37" max="37" width="12" customWidth="1"/>
    <col min="38" max="40" width="2" customWidth="1"/>
    <col min="41" max="41" width="12" customWidth="1"/>
    <col min="42" max="44" width="2" customWidth="1"/>
    <col min="45" max="45" width="12" customWidth="1"/>
    <col min="46" max="48" width="2" customWidth="1"/>
    <col min="49" max="49" width="12" customWidth="1"/>
    <col min="50" max="52" width="2" customWidth="1"/>
    <col min="53" max="53" width="12" customWidth="1"/>
    <col min="54" max="56" width="2" customWidth="1"/>
    <col min="57" max="57" width="12" customWidth="1"/>
    <col min="58" max="60" width="2" customWidth="1"/>
    <col min="61" max="61" width="12" customWidth="1"/>
    <col min="62" max="64" width="2" customWidth="1"/>
    <col min="65" max="65" width="12" customWidth="1"/>
  </cols>
  <sheetData>
    <row r="1" spans="1:65" ht="24" x14ac:dyDescent="0.3">
      <c r="A1" s="51" t="s">
        <v>5625</v>
      </c>
      <c r="B1" s="45"/>
      <c r="C1" s="45"/>
      <c r="D1" s="45"/>
      <c r="E1" s="45"/>
      <c r="F1" s="45"/>
      <c r="G1" s="45"/>
      <c r="H1" s="45"/>
      <c r="I1" s="45"/>
      <c r="J1" s="45"/>
      <c r="K1" s="45"/>
    </row>
    <row r="2" spans="1:65" x14ac:dyDescent="0.2">
      <c r="A2" t="s">
        <v>5626</v>
      </c>
    </row>
    <row r="3" spans="1:65" ht="25" customHeight="1" x14ac:dyDescent="0.2">
      <c r="F3" s="47">
        <v>2022</v>
      </c>
      <c r="G3" s="48"/>
      <c r="H3" s="48"/>
      <c r="I3" s="49"/>
      <c r="J3" s="47" t="s">
        <v>5627</v>
      </c>
      <c r="K3" s="48"/>
      <c r="L3" s="48"/>
      <c r="M3" s="49"/>
      <c r="N3" s="47" t="s">
        <v>5628</v>
      </c>
      <c r="O3" s="48"/>
      <c r="P3" s="48"/>
      <c r="Q3" s="49"/>
      <c r="R3" s="47" t="s">
        <v>5629</v>
      </c>
      <c r="S3" s="48"/>
      <c r="T3" s="48"/>
      <c r="U3" s="49"/>
      <c r="V3" s="47" t="s">
        <v>5630</v>
      </c>
      <c r="W3" s="48"/>
      <c r="X3" s="48"/>
      <c r="Y3" s="49"/>
      <c r="Z3" s="47" t="s">
        <v>5631</v>
      </c>
      <c r="AA3" s="48"/>
      <c r="AB3" s="48"/>
      <c r="AC3" s="49"/>
      <c r="AD3" s="47" t="s">
        <v>5632</v>
      </c>
      <c r="AE3" s="48"/>
      <c r="AF3" s="48"/>
      <c r="AG3" s="49"/>
      <c r="AH3" s="47" t="s">
        <v>5633</v>
      </c>
      <c r="AI3" s="48"/>
      <c r="AJ3" s="48"/>
      <c r="AK3" s="49"/>
      <c r="AL3" s="47" t="s">
        <v>5634</v>
      </c>
      <c r="AM3" s="48"/>
      <c r="AN3" s="48"/>
      <c r="AO3" s="49"/>
      <c r="AP3" s="47" t="s">
        <v>5635</v>
      </c>
      <c r="AQ3" s="48"/>
      <c r="AR3" s="48"/>
      <c r="AS3" s="49"/>
      <c r="AT3" s="47" t="s">
        <v>5636</v>
      </c>
      <c r="AU3" s="48"/>
      <c r="AV3" s="48"/>
      <c r="AW3" s="49"/>
      <c r="AX3" s="47" t="s">
        <v>5637</v>
      </c>
      <c r="AY3" s="48"/>
      <c r="AZ3" s="48"/>
      <c r="BA3" s="49"/>
      <c r="BB3" s="47" t="s">
        <v>5638</v>
      </c>
      <c r="BC3" s="48"/>
      <c r="BD3" s="48"/>
      <c r="BE3" s="49"/>
      <c r="BF3" s="47" t="s">
        <v>5639</v>
      </c>
      <c r="BG3" s="48"/>
      <c r="BH3" s="48"/>
      <c r="BI3" s="49"/>
      <c r="BJ3" s="47">
        <v>2023</v>
      </c>
      <c r="BK3" s="48"/>
      <c r="BL3" s="48"/>
      <c r="BM3" s="49"/>
    </row>
    <row r="4" spans="1:65" ht="10" customHeight="1" x14ac:dyDescent="0.2">
      <c r="A4" s="19"/>
      <c r="B4" s="19"/>
      <c r="C4" s="19"/>
      <c r="D4" s="19"/>
      <c r="E4" s="19"/>
      <c r="F4" s="44" t="s">
        <v>5640</v>
      </c>
      <c r="G4" s="45"/>
      <c r="H4" s="45"/>
      <c r="I4" s="20" t="s">
        <v>5641</v>
      </c>
      <c r="J4" s="44" t="s">
        <v>5640</v>
      </c>
      <c r="K4" s="45"/>
      <c r="L4" s="45"/>
      <c r="M4" s="20" t="s">
        <v>5641</v>
      </c>
      <c r="N4" s="44" t="s">
        <v>5640</v>
      </c>
      <c r="O4" s="45"/>
      <c r="P4" s="45"/>
      <c r="Q4" s="20" t="s">
        <v>5641</v>
      </c>
      <c r="R4" s="44" t="s">
        <v>5640</v>
      </c>
      <c r="S4" s="45"/>
      <c r="T4" s="45"/>
      <c r="U4" s="20" t="s">
        <v>5642</v>
      </c>
      <c r="V4" s="44" t="s">
        <v>5640</v>
      </c>
      <c r="W4" s="45"/>
      <c r="X4" s="45"/>
      <c r="Y4" s="20" t="s">
        <v>5643</v>
      </c>
      <c r="Z4" s="44" t="s">
        <v>5640</v>
      </c>
      <c r="AA4" s="45"/>
      <c r="AB4" s="45"/>
      <c r="AC4" s="20" t="s">
        <v>5644</v>
      </c>
      <c r="AD4" s="44" t="s">
        <v>5640</v>
      </c>
      <c r="AE4" s="45"/>
      <c r="AF4" s="45"/>
      <c r="AG4" s="20" t="s">
        <v>5645</v>
      </c>
      <c r="AH4" s="44" t="s">
        <v>5640</v>
      </c>
      <c r="AI4" s="45"/>
      <c r="AJ4" s="45"/>
      <c r="AK4" s="20" t="s">
        <v>5646</v>
      </c>
      <c r="AL4" s="44" t="s">
        <v>5640</v>
      </c>
      <c r="AM4" s="45"/>
      <c r="AN4" s="45"/>
      <c r="AO4" s="20" t="s">
        <v>5647</v>
      </c>
      <c r="AP4" s="44" t="s">
        <v>5640</v>
      </c>
      <c r="AQ4" s="45"/>
      <c r="AR4" s="45"/>
      <c r="AS4" s="20" t="s">
        <v>5648</v>
      </c>
      <c r="AT4" s="44" t="s">
        <v>5640</v>
      </c>
      <c r="AU4" s="45"/>
      <c r="AV4" s="45"/>
      <c r="AW4" s="20" t="s">
        <v>5649</v>
      </c>
      <c r="AX4" s="44" t="s">
        <v>5640</v>
      </c>
      <c r="AY4" s="45"/>
      <c r="AZ4" s="45"/>
      <c r="BA4" s="20" t="s">
        <v>5650</v>
      </c>
      <c r="BB4" s="44" t="s">
        <v>5640</v>
      </c>
      <c r="BC4" s="45"/>
      <c r="BD4" s="45"/>
      <c r="BE4" s="20" t="s">
        <v>5651</v>
      </c>
      <c r="BF4" s="44" t="s">
        <v>5640</v>
      </c>
      <c r="BG4" s="45"/>
      <c r="BH4" s="45"/>
      <c r="BI4" s="20" t="s">
        <v>5652</v>
      </c>
      <c r="BJ4" s="44" t="s">
        <v>5640</v>
      </c>
      <c r="BK4" s="45"/>
      <c r="BL4" s="45"/>
      <c r="BM4" s="20" t="s">
        <v>5653</v>
      </c>
    </row>
    <row r="5" spans="1:65" ht="10" customHeight="1" x14ac:dyDescent="0.2">
      <c r="A5" s="19"/>
      <c r="B5" s="19"/>
      <c r="C5" s="19"/>
      <c r="D5" s="19"/>
      <c r="E5" s="19"/>
      <c r="F5" s="44" t="s">
        <v>5654</v>
      </c>
      <c r="G5" s="45"/>
      <c r="H5" s="45"/>
      <c r="I5" s="20" t="s">
        <v>5655</v>
      </c>
      <c r="J5" s="44" t="s">
        <v>5654</v>
      </c>
      <c r="K5" s="45"/>
      <c r="L5" s="45"/>
      <c r="M5" s="20" t="s">
        <v>5656</v>
      </c>
      <c r="N5" s="44" t="s">
        <v>5654</v>
      </c>
      <c r="O5" s="45"/>
      <c r="P5" s="45"/>
      <c r="Q5" s="20" t="s">
        <v>5657</v>
      </c>
      <c r="R5" s="44" t="s">
        <v>5654</v>
      </c>
      <c r="S5" s="45"/>
      <c r="T5" s="45"/>
      <c r="U5" s="20" t="s">
        <v>5658</v>
      </c>
      <c r="V5" s="44" t="s">
        <v>5654</v>
      </c>
      <c r="W5" s="45"/>
      <c r="X5" s="45"/>
      <c r="Y5" s="20" t="s">
        <v>5659</v>
      </c>
      <c r="Z5" s="44" t="s">
        <v>5654</v>
      </c>
      <c r="AA5" s="45"/>
      <c r="AB5" s="45"/>
      <c r="AC5" s="20" t="s">
        <v>5660</v>
      </c>
      <c r="AD5" s="44" t="s">
        <v>5654</v>
      </c>
      <c r="AE5" s="45"/>
      <c r="AF5" s="45"/>
      <c r="AG5" s="20" t="s">
        <v>5661</v>
      </c>
      <c r="AH5" s="44" t="s">
        <v>5654</v>
      </c>
      <c r="AI5" s="45"/>
      <c r="AJ5" s="45"/>
      <c r="AK5" s="20" t="s">
        <v>5662</v>
      </c>
      <c r="AL5" s="44" t="s">
        <v>5654</v>
      </c>
      <c r="AM5" s="45"/>
      <c r="AN5" s="45"/>
      <c r="AO5" s="20" t="s">
        <v>5663</v>
      </c>
      <c r="AP5" s="44" t="s">
        <v>5654</v>
      </c>
      <c r="AQ5" s="45"/>
      <c r="AR5" s="45"/>
      <c r="AS5" s="20" t="s">
        <v>5664</v>
      </c>
      <c r="AT5" s="44" t="s">
        <v>5654</v>
      </c>
      <c r="AU5" s="45"/>
      <c r="AV5" s="45"/>
      <c r="AW5" s="20" t="s">
        <v>5665</v>
      </c>
      <c r="AX5" s="44" t="s">
        <v>5654</v>
      </c>
      <c r="AY5" s="45"/>
      <c r="AZ5" s="45"/>
      <c r="BA5" s="20" t="s">
        <v>5666</v>
      </c>
      <c r="BB5" s="44" t="s">
        <v>5654</v>
      </c>
      <c r="BC5" s="45"/>
      <c r="BD5" s="45"/>
      <c r="BE5" s="20" t="s">
        <v>5667</v>
      </c>
      <c r="BF5" s="44" t="s">
        <v>5654</v>
      </c>
      <c r="BG5" s="45"/>
      <c r="BH5" s="45"/>
      <c r="BI5" s="20" t="s">
        <v>5655</v>
      </c>
      <c r="BJ5" s="44" t="s">
        <v>5654</v>
      </c>
      <c r="BK5" s="45"/>
      <c r="BL5" s="45"/>
      <c r="BM5" s="20" t="s">
        <v>5656</v>
      </c>
    </row>
    <row r="6" spans="1:65" x14ac:dyDescent="0.2">
      <c r="F6" s="21"/>
      <c r="I6" s="22"/>
      <c r="J6" s="21"/>
      <c r="M6" s="22"/>
      <c r="N6" s="21"/>
      <c r="Q6" s="22"/>
      <c r="R6" s="21"/>
      <c r="U6" s="22"/>
      <c r="V6" s="21"/>
      <c r="Y6" s="22"/>
      <c r="Z6" s="21"/>
      <c r="AC6" s="22"/>
      <c r="AD6" s="21"/>
      <c r="AG6" s="22"/>
      <c r="AH6" s="21"/>
      <c r="AK6" s="22"/>
      <c r="AL6" s="21"/>
      <c r="AO6" s="22"/>
      <c r="AP6" s="21"/>
      <c r="AS6" s="22"/>
      <c r="AT6" s="21"/>
      <c r="AW6" s="22"/>
      <c r="AX6" s="21"/>
      <c r="BA6" s="22"/>
      <c r="BB6" s="21"/>
      <c r="BE6" s="22"/>
      <c r="BF6" s="21"/>
      <c r="BI6" s="22"/>
      <c r="BJ6" s="21"/>
      <c r="BM6" s="22"/>
    </row>
    <row r="7" spans="1:65" ht="21" x14ac:dyDescent="0.25">
      <c r="B7" s="23" t="s">
        <v>5668</v>
      </c>
      <c r="C7" s="23"/>
      <c r="D7" s="23"/>
      <c r="E7" s="23"/>
      <c r="F7" s="50">
        <f>-G8+G12</f>
        <v>0</v>
      </c>
      <c r="G7" s="45"/>
      <c r="H7" s="45"/>
      <c r="I7" s="43"/>
      <c r="J7" s="50">
        <f>-K8+K12</f>
        <v>-116.35000000000014</v>
      </c>
      <c r="K7" s="45"/>
      <c r="L7" s="45"/>
      <c r="M7" s="43"/>
      <c r="N7" s="50">
        <f>-O8+O12</f>
        <v>0</v>
      </c>
      <c r="O7" s="45"/>
      <c r="P7" s="45"/>
      <c r="Q7" s="43"/>
      <c r="R7" s="50">
        <f>-S8+S12</f>
        <v>0</v>
      </c>
      <c r="S7" s="45"/>
      <c r="T7" s="45"/>
      <c r="U7" s="43"/>
      <c r="V7" s="50">
        <f>-W8+W12</f>
        <v>0</v>
      </c>
      <c r="W7" s="45"/>
      <c r="X7" s="45"/>
      <c r="Y7" s="43"/>
      <c r="Z7" s="50">
        <f>-AA8+AA12</f>
        <v>0</v>
      </c>
      <c r="AA7" s="45"/>
      <c r="AB7" s="45"/>
      <c r="AC7" s="43"/>
      <c r="AD7" s="50">
        <f>-AE8+AE12</f>
        <v>0</v>
      </c>
      <c r="AE7" s="45"/>
      <c r="AF7" s="45"/>
      <c r="AG7" s="43"/>
      <c r="AH7" s="50">
        <f>-AI8+AI12</f>
        <v>0</v>
      </c>
      <c r="AI7" s="45"/>
      <c r="AJ7" s="45"/>
      <c r="AK7" s="43"/>
      <c r="AL7" s="50">
        <f>-AM8+AM12</f>
        <v>0</v>
      </c>
      <c r="AM7" s="45"/>
      <c r="AN7" s="45"/>
      <c r="AO7" s="43"/>
      <c r="AP7" s="50">
        <f>-AQ8+AQ12</f>
        <v>0</v>
      </c>
      <c r="AQ7" s="45"/>
      <c r="AR7" s="45"/>
      <c r="AS7" s="43"/>
      <c r="AT7" s="50">
        <f>-AU8+AU12</f>
        <v>-194.48</v>
      </c>
      <c r="AU7" s="45"/>
      <c r="AV7" s="45"/>
      <c r="AW7" s="43"/>
      <c r="AX7" s="50">
        <f>-AY8+AY12</f>
        <v>77.349999999999994</v>
      </c>
      <c r="AY7" s="45"/>
      <c r="AZ7" s="45"/>
      <c r="BA7" s="43"/>
      <c r="BB7" s="50">
        <f>-BC8+BC12</f>
        <v>0</v>
      </c>
      <c r="BC7" s="45"/>
      <c r="BD7" s="45"/>
      <c r="BE7" s="43"/>
      <c r="BF7" s="50">
        <f>-BG8+BG12</f>
        <v>0.03</v>
      </c>
      <c r="BG7" s="45"/>
      <c r="BH7" s="45"/>
      <c r="BI7" s="43"/>
      <c r="BJ7" s="50">
        <f>-BK8+BK12</f>
        <v>0.75</v>
      </c>
      <c r="BK7" s="45"/>
      <c r="BL7" s="45"/>
      <c r="BM7" s="43"/>
    </row>
    <row r="8" spans="1:65" ht="18" x14ac:dyDescent="0.2">
      <c r="C8" s="24" t="s">
        <v>5669</v>
      </c>
      <c r="D8" s="24"/>
      <c r="E8" s="24"/>
      <c r="F8" s="25"/>
      <c r="G8" s="46">
        <f>SUM(I9:I11)</f>
        <v>0</v>
      </c>
      <c r="H8" s="45"/>
      <c r="I8" s="43"/>
      <c r="J8" s="25"/>
      <c r="K8" s="46">
        <f>SUM(M9:M11)</f>
        <v>1766.38</v>
      </c>
      <c r="L8" s="45"/>
      <c r="M8" s="43"/>
      <c r="N8" s="25"/>
      <c r="O8" s="46">
        <f>SUM(Q9:Q11)</f>
        <v>0</v>
      </c>
      <c r="P8" s="45"/>
      <c r="Q8" s="43"/>
      <c r="R8" s="25"/>
      <c r="S8" s="46">
        <f>SUM(U9:U11)</f>
        <v>0</v>
      </c>
      <c r="T8" s="45"/>
      <c r="U8" s="43"/>
      <c r="V8" s="25"/>
      <c r="W8" s="46">
        <f>SUM(Y9:Y11)</f>
        <v>0</v>
      </c>
      <c r="X8" s="45"/>
      <c r="Y8" s="43"/>
      <c r="Z8" s="25"/>
      <c r="AA8" s="46">
        <f>SUM(AC9:AC11)</f>
        <v>0</v>
      </c>
      <c r="AB8" s="45"/>
      <c r="AC8" s="43"/>
      <c r="AD8" s="25"/>
      <c r="AE8" s="46">
        <f>SUM(AG9:AG11)</f>
        <v>0</v>
      </c>
      <c r="AF8" s="45"/>
      <c r="AG8" s="43"/>
      <c r="AH8" s="25"/>
      <c r="AI8" s="46">
        <f>SUM(AK9:AK11)</f>
        <v>0</v>
      </c>
      <c r="AJ8" s="45"/>
      <c r="AK8" s="43"/>
      <c r="AL8" s="25"/>
      <c r="AM8" s="46">
        <f>SUM(AO9:AO11)</f>
        <v>0</v>
      </c>
      <c r="AN8" s="45"/>
      <c r="AO8" s="43"/>
      <c r="AP8" s="25"/>
      <c r="AQ8" s="46">
        <f>SUM(AS9:AS11)</f>
        <v>0</v>
      </c>
      <c r="AR8" s="45"/>
      <c r="AS8" s="43"/>
      <c r="AT8" s="25"/>
      <c r="AU8" s="46">
        <f>SUM(AW9:AW11)</f>
        <v>194.48</v>
      </c>
      <c r="AV8" s="45"/>
      <c r="AW8" s="43"/>
      <c r="AX8" s="25"/>
      <c r="AY8" s="46">
        <f>SUM(BA9:BA11)</f>
        <v>-77.349999999999994</v>
      </c>
      <c r="AZ8" s="45"/>
      <c r="BA8" s="43"/>
      <c r="BB8" s="25"/>
      <c r="BC8" s="46">
        <f>SUM(BE9:BE11)</f>
        <v>0</v>
      </c>
      <c r="BD8" s="45"/>
      <c r="BE8" s="43"/>
      <c r="BF8" s="25"/>
      <c r="BG8" s="46">
        <f>SUM(BI9:BI11)</f>
        <v>0</v>
      </c>
      <c r="BH8" s="45"/>
      <c r="BI8" s="43"/>
      <c r="BJ8" s="25"/>
      <c r="BK8" s="46">
        <f>SUM(BM9:BM11)</f>
        <v>1649.25</v>
      </c>
      <c r="BL8" s="45"/>
      <c r="BM8" s="43"/>
    </row>
    <row r="9" spans="1:65" x14ac:dyDescent="0.2">
      <c r="D9" t="s">
        <v>5670</v>
      </c>
      <c r="E9" t="s">
        <v>5671</v>
      </c>
      <c r="F9" s="21"/>
      <c r="I9" s="22"/>
      <c r="J9" s="21"/>
      <c r="M9" s="26">
        <f>+SUMIFS('DevInt 2022 Buchungen'!F2:F469,'DevInt 2022 Buchungen'!D2:D469,"0111",'DevInt 2022 Buchungen'!C2:C469,"&gt;="&amp;M$4,'DevInt 2022 Buchungen'!C2:C469,"&lt;"&amp;M$5+1,'DevInt 2022 Buchungen'!L2:L469,"Ausgaben")+-SUMIFS('DevInt 2022 Buchungen'!F2:F469,'DevInt 2022 Buchungen'!D2:D469,"0111",'DevInt 2022 Buchungen'!C2:C469,"&gt;="&amp;M$4,'DevInt 2022 Buchungen'!C2:C469,"&lt;"&amp;M$5+1,'DevInt 2022 Buchungen'!P2:P469,"Einnahmen")++SUMIFS('DevInt 2022 Buchungen'!F2:F469,'DevInt 2022 Buchungen'!D2:D469,"0111",'DevInt 2022 Buchungen'!C2:C469,"&gt;="&amp;M$4,'DevInt 2022 Buchungen'!C2:C469,"&lt;"&amp;M$5+1,'DevInt 2022 Buchungen'!L2:L469,"Einnahmen")+-SUMIFS('DevInt 2022 Buchungen'!F2:F469,'DevInt 2022 Buchungen'!D2:D469,"0111",'DevInt 2022 Buchungen'!C2:C469,"&gt;="&amp;M$4,'DevInt 2022 Buchungen'!C2:C469,"&lt;"&amp;M$5+1,'DevInt 2022 Buchungen'!P2:P469,"Ausgaben")++SUMIFS('DevInt 2022 Buchungen'!F2:F469,'DevInt 2022 Buchungen'!D2:D469,"0112",'DevInt 2022 Buchungen'!C2:C469,"&gt;="&amp;M$4,'DevInt 2022 Buchungen'!C2:C469,"&lt;"&amp;M$5+1,'DevInt 2022 Buchungen'!L2:L469,"Ausgaben")+-SUMIFS('DevInt 2022 Buchungen'!F2:F469,'DevInt 2022 Buchungen'!D2:D469,"0112",'DevInt 2022 Buchungen'!C2:C469,"&gt;="&amp;M$4,'DevInt 2022 Buchungen'!C2:C469,"&lt;"&amp;M$5+1,'DevInt 2022 Buchungen'!P2:P469,"Einnahmen")++SUMIFS('DevInt 2022 Buchungen'!F2:F469,'DevInt 2022 Buchungen'!D2:D469,"0112",'DevInt 2022 Buchungen'!C2:C469,"&gt;="&amp;M$4,'DevInt 2022 Buchungen'!C2:C469,"&lt;"&amp;M$5+1,'DevInt 2022 Buchungen'!L2:L469,"Einnahmen")+-SUMIFS('DevInt 2022 Buchungen'!F2:F469,'DevInt 2022 Buchungen'!D2:D469,"0112",'DevInt 2022 Buchungen'!C2:C469,"&gt;="&amp;M$4,'DevInt 2022 Buchungen'!C2:C469,"&lt;"&amp;M$5+1,'DevInt 2022 Buchungen'!P2:P469,"Ausgaben")</f>
        <v>1659.45</v>
      </c>
      <c r="N9" s="21"/>
      <c r="Q9" s="26">
        <f>+SUMIFS('DevInt 2022 Buchungen'!F2:F469,'DevInt 2022 Buchungen'!D2:D469,"0111",'DevInt 2022 Buchungen'!C2:C469,"&gt;="&amp;Q$4,'DevInt 2022 Buchungen'!C2:C469,"&lt;"&amp;Q$5+1,'DevInt 2022 Buchungen'!L2:L469,"Ausgaben")+-SUMIFS('DevInt 2022 Buchungen'!F2:F469,'DevInt 2022 Buchungen'!D2:D469,"0111",'DevInt 2022 Buchungen'!C2:C469,"&gt;="&amp;Q$4,'DevInt 2022 Buchungen'!C2:C469,"&lt;"&amp;Q$5+1,'DevInt 2022 Buchungen'!P2:P469,"Einnahmen")++SUMIFS('DevInt 2022 Buchungen'!F2:F469,'DevInt 2022 Buchungen'!D2:D469,"0111",'DevInt 2022 Buchungen'!C2:C469,"&gt;="&amp;Q$4,'DevInt 2022 Buchungen'!C2:C469,"&lt;"&amp;Q$5+1,'DevInt 2022 Buchungen'!L2:L469,"Einnahmen")+-SUMIFS('DevInt 2022 Buchungen'!F2:F469,'DevInt 2022 Buchungen'!D2:D469,"0111",'DevInt 2022 Buchungen'!C2:C469,"&gt;="&amp;Q$4,'DevInt 2022 Buchungen'!C2:C469,"&lt;"&amp;Q$5+1,'DevInt 2022 Buchungen'!P2:P469,"Ausgaben")++SUMIFS('DevInt 2022 Buchungen'!F2:F469,'DevInt 2022 Buchungen'!D2:D469,"0112",'DevInt 2022 Buchungen'!C2:C469,"&gt;="&amp;Q$4,'DevInt 2022 Buchungen'!C2:C469,"&lt;"&amp;Q$5+1,'DevInt 2022 Buchungen'!L2:L469,"Ausgaben")+-SUMIFS('DevInt 2022 Buchungen'!F2:F469,'DevInt 2022 Buchungen'!D2:D469,"0112",'DevInt 2022 Buchungen'!C2:C469,"&gt;="&amp;Q$4,'DevInt 2022 Buchungen'!C2:C469,"&lt;"&amp;Q$5+1,'DevInt 2022 Buchungen'!P2:P469,"Einnahmen")++SUMIFS('DevInt 2022 Buchungen'!F2:F469,'DevInt 2022 Buchungen'!D2:D469,"0112",'DevInt 2022 Buchungen'!C2:C469,"&gt;="&amp;Q$4,'DevInt 2022 Buchungen'!C2:C469,"&lt;"&amp;Q$5+1,'DevInt 2022 Buchungen'!L2:L469,"Einnahmen")+-SUMIFS('DevInt 2022 Buchungen'!F2:F469,'DevInt 2022 Buchungen'!D2:D469,"0112",'DevInt 2022 Buchungen'!C2:C469,"&gt;="&amp;Q$4,'DevInt 2022 Buchungen'!C2:C469,"&lt;"&amp;Q$5+1,'DevInt 2022 Buchungen'!P2:P469,"Ausgaben")</f>
        <v>0</v>
      </c>
      <c r="R9" s="21"/>
      <c r="U9" s="26">
        <f>+SUMIFS('DevInt 2022 Buchungen'!F2:F469,'DevInt 2022 Buchungen'!D2:D469,"0111",'DevInt 2022 Buchungen'!C2:C469,"&gt;="&amp;U$4,'DevInt 2022 Buchungen'!C2:C469,"&lt;"&amp;U$5+1,'DevInt 2022 Buchungen'!L2:L469,"Ausgaben")+-SUMIFS('DevInt 2022 Buchungen'!F2:F469,'DevInt 2022 Buchungen'!D2:D469,"0111",'DevInt 2022 Buchungen'!C2:C469,"&gt;="&amp;U$4,'DevInt 2022 Buchungen'!C2:C469,"&lt;"&amp;U$5+1,'DevInt 2022 Buchungen'!P2:P469,"Einnahmen")++SUMIFS('DevInt 2022 Buchungen'!F2:F469,'DevInt 2022 Buchungen'!D2:D469,"0111",'DevInt 2022 Buchungen'!C2:C469,"&gt;="&amp;U$4,'DevInt 2022 Buchungen'!C2:C469,"&lt;"&amp;U$5+1,'DevInt 2022 Buchungen'!L2:L469,"Einnahmen")+-SUMIFS('DevInt 2022 Buchungen'!F2:F469,'DevInt 2022 Buchungen'!D2:D469,"0111",'DevInt 2022 Buchungen'!C2:C469,"&gt;="&amp;U$4,'DevInt 2022 Buchungen'!C2:C469,"&lt;"&amp;U$5+1,'DevInt 2022 Buchungen'!P2:P469,"Ausgaben")++SUMIFS('DevInt 2022 Buchungen'!F2:F469,'DevInt 2022 Buchungen'!D2:D469,"0112",'DevInt 2022 Buchungen'!C2:C469,"&gt;="&amp;U$4,'DevInt 2022 Buchungen'!C2:C469,"&lt;"&amp;U$5+1,'DevInt 2022 Buchungen'!L2:L469,"Ausgaben")+-SUMIFS('DevInt 2022 Buchungen'!F2:F469,'DevInt 2022 Buchungen'!D2:D469,"0112",'DevInt 2022 Buchungen'!C2:C469,"&gt;="&amp;U$4,'DevInt 2022 Buchungen'!C2:C469,"&lt;"&amp;U$5+1,'DevInt 2022 Buchungen'!P2:P469,"Einnahmen")++SUMIFS('DevInt 2022 Buchungen'!F2:F469,'DevInt 2022 Buchungen'!D2:D469,"0112",'DevInt 2022 Buchungen'!C2:C469,"&gt;="&amp;U$4,'DevInt 2022 Buchungen'!C2:C469,"&lt;"&amp;U$5+1,'DevInt 2022 Buchungen'!L2:L469,"Einnahmen")+-SUMIFS('DevInt 2022 Buchungen'!F2:F469,'DevInt 2022 Buchungen'!D2:D469,"0112",'DevInt 2022 Buchungen'!C2:C469,"&gt;="&amp;U$4,'DevInt 2022 Buchungen'!C2:C469,"&lt;"&amp;U$5+1,'DevInt 2022 Buchungen'!P2:P469,"Ausgaben")</f>
        <v>0</v>
      </c>
      <c r="V9" s="21"/>
      <c r="Y9" s="26">
        <f>+SUMIFS('DevInt 2022 Buchungen'!F2:F469,'DevInt 2022 Buchungen'!D2:D469,"0111",'DevInt 2022 Buchungen'!C2:C469,"&gt;="&amp;Y$4,'DevInt 2022 Buchungen'!C2:C469,"&lt;"&amp;Y$5+1,'DevInt 2022 Buchungen'!L2:L469,"Ausgaben")+-SUMIFS('DevInt 2022 Buchungen'!F2:F469,'DevInt 2022 Buchungen'!D2:D469,"0111",'DevInt 2022 Buchungen'!C2:C469,"&gt;="&amp;Y$4,'DevInt 2022 Buchungen'!C2:C469,"&lt;"&amp;Y$5+1,'DevInt 2022 Buchungen'!P2:P469,"Einnahmen")++SUMIFS('DevInt 2022 Buchungen'!F2:F469,'DevInt 2022 Buchungen'!D2:D469,"0111",'DevInt 2022 Buchungen'!C2:C469,"&gt;="&amp;Y$4,'DevInt 2022 Buchungen'!C2:C469,"&lt;"&amp;Y$5+1,'DevInt 2022 Buchungen'!L2:L469,"Einnahmen")+-SUMIFS('DevInt 2022 Buchungen'!F2:F469,'DevInt 2022 Buchungen'!D2:D469,"0111",'DevInt 2022 Buchungen'!C2:C469,"&gt;="&amp;Y$4,'DevInt 2022 Buchungen'!C2:C469,"&lt;"&amp;Y$5+1,'DevInt 2022 Buchungen'!P2:P469,"Ausgaben")++SUMIFS('DevInt 2022 Buchungen'!F2:F469,'DevInt 2022 Buchungen'!D2:D469,"0112",'DevInt 2022 Buchungen'!C2:C469,"&gt;="&amp;Y$4,'DevInt 2022 Buchungen'!C2:C469,"&lt;"&amp;Y$5+1,'DevInt 2022 Buchungen'!L2:L469,"Ausgaben")+-SUMIFS('DevInt 2022 Buchungen'!F2:F469,'DevInt 2022 Buchungen'!D2:D469,"0112",'DevInt 2022 Buchungen'!C2:C469,"&gt;="&amp;Y$4,'DevInt 2022 Buchungen'!C2:C469,"&lt;"&amp;Y$5+1,'DevInt 2022 Buchungen'!P2:P469,"Einnahmen")++SUMIFS('DevInt 2022 Buchungen'!F2:F469,'DevInt 2022 Buchungen'!D2:D469,"0112",'DevInt 2022 Buchungen'!C2:C469,"&gt;="&amp;Y$4,'DevInt 2022 Buchungen'!C2:C469,"&lt;"&amp;Y$5+1,'DevInt 2022 Buchungen'!L2:L469,"Einnahmen")+-SUMIFS('DevInt 2022 Buchungen'!F2:F469,'DevInt 2022 Buchungen'!D2:D469,"0112",'DevInt 2022 Buchungen'!C2:C469,"&gt;="&amp;Y$4,'DevInt 2022 Buchungen'!C2:C469,"&lt;"&amp;Y$5+1,'DevInt 2022 Buchungen'!P2:P469,"Ausgaben")</f>
        <v>0</v>
      </c>
      <c r="Z9" s="21"/>
      <c r="AC9" s="26">
        <f>+SUMIFS('DevInt 2022 Buchungen'!F2:F469,'DevInt 2022 Buchungen'!D2:D469,"0111",'DevInt 2022 Buchungen'!C2:C469,"&gt;="&amp;AC$4,'DevInt 2022 Buchungen'!C2:C469,"&lt;"&amp;AC$5+1,'DevInt 2022 Buchungen'!L2:L469,"Ausgaben")+-SUMIFS('DevInt 2022 Buchungen'!F2:F469,'DevInt 2022 Buchungen'!D2:D469,"0111",'DevInt 2022 Buchungen'!C2:C469,"&gt;="&amp;AC$4,'DevInt 2022 Buchungen'!C2:C469,"&lt;"&amp;AC$5+1,'DevInt 2022 Buchungen'!P2:P469,"Einnahmen")++SUMIFS('DevInt 2022 Buchungen'!F2:F469,'DevInt 2022 Buchungen'!D2:D469,"0111",'DevInt 2022 Buchungen'!C2:C469,"&gt;="&amp;AC$4,'DevInt 2022 Buchungen'!C2:C469,"&lt;"&amp;AC$5+1,'DevInt 2022 Buchungen'!L2:L469,"Einnahmen")+-SUMIFS('DevInt 2022 Buchungen'!F2:F469,'DevInt 2022 Buchungen'!D2:D469,"0111",'DevInt 2022 Buchungen'!C2:C469,"&gt;="&amp;AC$4,'DevInt 2022 Buchungen'!C2:C469,"&lt;"&amp;AC$5+1,'DevInt 2022 Buchungen'!P2:P469,"Ausgaben")++SUMIFS('DevInt 2022 Buchungen'!F2:F469,'DevInt 2022 Buchungen'!D2:D469,"0112",'DevInt 2022 Buchungen'!C2:C469,"&gt;="&amp;AC$4,'DevInt 2022 Buchungen'!C2:C469,"&lt;"&amp;AC$5+1,'DevInt 2022 Buchungen'!L2:L469,"Ausgaben")+-SUMIFS('DevInt 2022 Buchungen'!F2:F469,'DevInt 2022 Buchungen'!D2:D469,"0112",'DevInt 2022 Buchungen'!C2:C469,"&gt;="&amp;AC$4,'DevInt 2022 Buchungen'!C2:C469,"&lt;"&amp;AC$5+1,'DevInt 2022 Buchungen'!P2:P469,"Einnahmen")++SUMIFS('DevInt 2022 Buchungen'!F2:F469,'DevInt 2022 Buchungen'!D2:D469,"0112",'DevInt 2022 Buchungen'!C2:C469,"&gt;="&amp;AC$4,'DevInt 2022 Buchungen'!C2:C469,"&lt;"&amp;AC$5+1,'DevInt 2022 Buchungen'!L2:L469,"Einnahmen")+-SUMIFS('DevInt 2022 Buchungen'!F2:F469,'DevInt 2022 Buchungen'!D2:D469,"0112",'DevInt 2022 Buchungen'!C2:C469,"&gt;="&amp;AC$4,'DevInt 2022 Buchungen'!C2:C469,"&lt;"&amp;AC$5+1,'DevInt 2022 Buchungen'!P2:P469,"Ausgaben")</f>
        <v>0</v>
      </c>
      <c r="AD9" s="21"/>
      <c r="AG9" s="26">
        <f>+SUMIFS('DevInt 2022 Buchungen'!F2:F469,'DevInt 2022 Buchungen'!D2:D469,"0111",'DevInt 2022 Buchungen'!C2:C469,"&gt;="&amp;AG$4,'DevInt 2022 Buchungen'!C2:C469,"&lt;"&amp;AG$5+1,'DevInt 2022 Buchungen'!L2:L469,"Ausgaben")+-SUMIFS('DevInt 2022 Buchungen'!F2:F469,'DevInt 2022 Buchungen'!D2:D469,"0111",'DevInt 2022 Buchungen'!C2:C469,"&gt;="&amp;AG$4,'DevInt 2022 Buchungen'!C2:C469,"&lt;"&amp;AG$5+1,'DevInt 2022 Buchungen'!P2:P469,"Einnahmen")++SUMIFS('DevInt 2022 Buchungen'!F2:F469,'DevInt 2022 Buchungen'!D2:D469,"0111",'DevInt 2022 Buchungen'!C2:C469,"&gt;="&amp;AG$4,'DevInt 2022 Buchungen'!C2:C469,"&lt;"&amp;AG$5+1,'DevInt 2022 Buchungen'!L2:L469,"Einnahmen")+-SUMIFS('DevInt 2022 Buchungen'!F2:F469,'DevInt 2022 Buchungen'!D2:D469,"0111",'DevInt 2022 Buchungen'!C2:C469,"&gt;="&amp;AG$4,'DevInt 2022 Buchungen'!C2:C469,"&lt;"&amp;AG$5+1,'DevInt 2022 Buchungen'!P2:P469,"Ausgaben")++SUMIFS('DevInt 2022 Buchungen'!F2:F469,'DevInt 2022 Buchungen'!D2:D469,"0112",'DevInt 2022 Buchungen'!C2:C469,"&gt;="&amp;AG$4,'DevInt 2022 Buchungen'!C2:C469,"&lt;"&amp;AG$5+1,'DevInt 2022 Buchungen'!L2:L469,"Ausgaben")+-SUMIFS('DevInt 2022 Buchungen'!F2:F469,'DevInt 2022 Buchungen'!D2:D469,"0112",'DevInt 2022 Buchungen'!C2:C469,"&gt;="&amp;AG$4,'DevInt 2022 Buchungen'!C2:C469,"&lt;"&amp;AG$5+1,'DevInt 2022 Buchungen'!P2:P469,"Einnahmen")++SUMIFS('DevInt 2022 Buchungen'!F2:F469,'DevInt 2022 Buchungen'!D2:D469,"0112",'DevInt 2022 Buchungen'!C2:C469,"&gt;="&amp;AG$4,'DevInt 2022 Buchungen'!C2:C469,"&lt;"&amp;AG$5+1,'DevInt 2022 Buchungen'!L2:L469,"Einnahmen")+-SUMIFS('DevInt 2022 Buchungen'!F2:F469,'DevInt 2022 Buchungen'!D2:D469,"0112",'DevInt 2022 Buchungen'!C2:C469,"&gt;="&amp;AG$4,'DevInt 2022 Buchungen'!C2:C469,"&lt;"&amp;AG$5+1,'DevInt 2022 Buchungen'!P2:P469,"Ausgaben")</f>
        <v>0</v>
      </c>
      <c r="AH9" s="21"/>
      <c r="AK9" s="26">
        <f>+SUMIFS('DevInt 2022 Buchungen'!F2:F469,'DevInt 2022 Buchungen'!D2:D469,"0111",'DevInt 2022 Buchungen'!C2:C469,"&gt;="&amp;AK$4,'DevInt 2022 Buchungen'!C2:C469,"&lt;"&amp;AK$5+1,'DevInt 2022 Buchungen'!L2:L469,"Ausgaben")+-SUMIFS('DevInt 2022 Buchungen'!F2:F469,'DevInt 2022 Buchungen'!D2:D469,"0111",'DevInt 2022 Buchungen'!C2:C469,"&gt;="&amp;AK$4,'DevInt 2022 Buchungen'!C2:C469,"&lt;"&amp;AK$5+1,'DevInt 2022 Buchungen'!P2:P469,"Einnahmen")++SUMIFS('DevInt 2022 Buchungen'!F2:F469,'DevInt 2022 Buchungen'!D2:D469,"0111",'DevInt 2022 Buchungen'!C2:C469,"&gt;="&amp;AK$4,'DevInt 2022 Buchungen'!C2:C469,"&lt;"&amp;AK$5+1,'DevInt 2022 Buchungen'!L2:L469,"Einnahmen")+-SUMIFS('DevInt 2022 Buchungen'!F2:F469,'DevInt 2022 Buchungen'!D2:D469,"0111",'DevInt 2022 Buchungen'!C2:C469,"&gt;="&amp;AK$4,'DevInt 2022 Buchungen'!C2:C469,"&lt;"&amp;AK$5+1,'DevInt 2022 Buchungen'!P2:P469,"Ausgaben")++SUMIFS('DevInt 2022 Buchungen'!F2:F469,'DevInt 2022 Buchungen'!D2:D469,"0112",'DevInt 2022 Buchungen'!C2:C469,"&gt;="&amp;AK$4,'DevInt 2022 Buchungen'!C2:C469,"&lt;"&amp;AK$5+1,'DevInt 2022 Buchungen'!L2:L469,"Ausgaben")+-SUMIFS('DevInt 2022 Buchungen'!F2:F469,'DevInt 2022 Buchungen'!D2:D469,"0112",'DevInt 2022 Buchungen'!C2:C469,"&gt;="&amp;AK$4,'DevInt 2022 Buchungen'!C2:C469,"&lt;"&amp;AK$5+1,'DevInt 2022 Buchungen'!P2:P469,"Einnahmen")++SUMIFS('DevInt 2022 Buchungen'!F2:F469,'DevInt 2022 Buchungen'!D2:D469,"0112",'DevInt 2022 Buchungen'!C2:C469,"&gt;="&amp;AK$4,'DevInt 2022 Buchungen'!C2:C469,"&lt;"&amp;AK$5+1,'DevInt 2022 Buchungen'!L2:L469,"Einnahmen")+-SUMIFS('DevInt 2022 Buchungen'!F2:F469,'DevInt 2022 Buchungen'!D2:D469,"0112",'DevInt 2022 Buchungen'!C2:C469,"&gt;="&amp;AK$4,'DevInt 2022 Buchungen'!C2:C469,"&lt;"&amp;AK$5+1,'DevInt 2022 Buchungen'!P2:P469,"Ausgaben")</f>
        <v>0</v>
      </c>
      <c r="AL9" s="21"/>
      <c r="AO9" s="26">
        <f>+SUMIFS('DevInt 2022 Buchungen'!F2:F469,'DevInt 2022 Buchungen'!D2:D469,"0111",'DevInt 2022 Buchungen'!C2:C469,"&gt;="&amp;AO$4,'DevInt 2022 Buchungen'!C2:C469,"&lt;"&amp;AO$5+1,'DevInt 2022 Buchungen'!L2:L469,"Ausgaben")+-SUMIFS('DevInt 2022 Buchungen'!F2:F469,'DevInt 2022 Buchungen'!D2:D469,"0111",'DevInt 2022 Buchungen'!C2:C469,"&gt;="&amp;AO$4,'DevInt 2022 Buchungen'!C2:C469,"&lt;"&amp;AO$5+1,'DevInt 2022 Buchungen'!P2:P469,"Einnahmen")++SUMIFS('DevInt 2022 Buchungen'!F2:F469,'DevInt 2022 Buchungen'!D2:D469,"0111",'DevInt 2022 Buchungen'!C2:C469,"&gt;="&amp;AO$4,'DevInt 2022 Buchungen'!C2:C469,"&lt;"&amp;AO$5+1,'DevInt 2022 Buchungen'!L2:L469,"Einnahmen")+-SUMIFS('DevInt 2022 Buchungen'!F2:F469,'DevInt 2022 Buchungen'!D2:D469,"0111",'DevInt 2022 Buchungen'!C2:C469,"&gt;="&amp;AO$4,'DevInt 2022 Buchungen'!C2:C469,"&lt;"&amp;AO$5+1,'DevInt 2022 Buchungen'!P2:P469,"Ausgaben")++SUMIFS('DevInt 2022 Buchungen'!F2:F469,'DevInt 2022 Buchungen'!D2:D469,"0112",'DevInt 2022 Buchungen'!C2:C469,"&gt;="&amp;AO$4,'DevInt 2022 Buchungen'!C2:C469,"&lt;"&amp;AO$5+1,'DevInt 2022 Buchungen'!L2:L469,"Ausgaben")+-SUMIFS('DevInt 2022 Buchungen'!F2:F469,'DevInt 2022 Buchungen'!D2:D469,"0112",'DevInt 2022 Buchungen'!C2:C469,"&gt;="&amp;AO$4,'DevInt 2022 Buchungen'!C2:C469,"&lt;"&amp;AO$5+1,'DevInt 2022 Buchungen'!P2:P469,"Einnahmen")++SUMIFS('DevInt 2022 Buchungen'!F2:F469,'DevInt 2022 Buchungen'!D2:D469,"0112",'DevInt 2022 Buchungen'!C2:C469,"&gt;="&amp;AO$4,'DevInt 2022 Buchungen'!C2:C469,"&lt;"&amp;AO$5+1,'DevInt 2022 Buchungen'!L2:L469,"Einnahmen")+-SUMIFS('DevInt 2022 Buchungen'!F2:F469,'DevInt 2022 Buchungen'!D2:D469,"0112",'DevInt 2022 Buchungen'!C2:C469,"&gt;="&amp;AO$4,'DevInt 2022 Buchungen'!C2:C469,"&lt;"&amp;AO$5+1,'DevInt 2022 Buchungen'!P2:P469,"Ausgaben")</f>
        <v>0</v>
      </c>
      <c r="AP9" s="21"/>
      <c r="AS9" s="26">
        <f>+SUMIFS('DevInt 2022 Buchungen'!F2:F469,'DevInt 2022 Buchungen'!D2:D469,"0111",'DevInt 2022 Buchungen'!C2:C469,"&gt;="&amp;AS$4,'DevInt 2022 Buchungen'!C2:C469,"&lt;"&amp;AS$5+1,'DevInt 2022 Buchungen'!L2:L469,"Ausgaben")+-SUMIFS('DevInt 2022 Buchungen'!F2:F469,'DevInt 2022 Buchungen'!D2:D469,"0111",'DevInt 2022 Buchungen'!C2:C469,"&gt;="&amp;AS$4,'DevInt 2022 Buchungen'!C2:C469,"&lt;"&amp;AS$5+1,'DevInt 2022 Buchungen'!P2:P469,"Einnahmen")++SUMIFS('DevInt 2022 Buchungen'!F2:F469,'DevInt 2022 Buchungen'!D2:D469,"0111",'DevInt 2022 Buchungen'!C2:C469,"&gt;="&amp;AS$4,'DevInt 2022 Buchungen'!C2:C469,"&lt;"&amp;AS$5+1,'DevInt 2022 Buchungen'!L2:L469,"Einnahmen")+-SUMIFS('DevInt 2022 Buchungen'!F2:F469,'DevInt 2022 Buchungen'!D2:D469,"0111",'DevInt 2022 Buchungen'!C2:C469,"&gt;="&amp;AS$4,'DevInt 2022 Buchungen'!C2:C469,"&lt;"&amp;AS$5+1,'DevInt 2022 Buchungen'!P2:P469,"Ausgaben")++SUMIFS('DevInt 2022 Buchungen'!F2:F469,'DevInt 2022 Buchungen'!D2:D469,"0112",'DevInt 2022 Buchungen'!C2:C469,"&gt;="&amp;AS$4,'DevInt 2022 Buchungen'!C2:C469,"&lt;"&amp;AS$5+1,'DevInt 2022 Buchungen'!L2:L469,"Ausgaben")+-SUMIFS('DevInt 2022 Buchungen'!F2:F469,'DevInt 2022 Buchungen'!D2:D469,"0112",'DevInt 2022 Buchungen'!C2:C469,"&gt;="&amp;AS$4,'DevInt 2022 Buchungen'!C2:C469,"&lt;"&amp;AS$5+1,'DevInt 2022 Buchungen'!P2:P469,"Einnahmen")++SUMIFS('DevInt 2022 Buchungen'!F2:F469,'DevInt 2022 Buchungen'!D2:D469,"0112",'DevInt 2022 Buchungen'!C2:C469,"&gt;="&amp;AS$4,'DevInt 2022 Buchungen'!C2:C469,"&lt;"&amp;AS$5+1,'DevInt 2022 Buchungen'!L2:L469,"Einnahmen")+-SUMIFS('DevInt 2022 Buchungen'!F2:F469,'DevInt 2022 Buchungen'!D2:D469,"0112",'DevInt 2022 Buchungen'!C2:C469,"&gt;="&amp;AS$4,'DevInt 2022 Buchungen'!C2:C469,"&lt;"&amp;AS$5+1,'DevInt 2022 Buchungen'!P2:P469,"Ausgaben")</f>
        <v>0</v>
      </c>
      <c r="AT9" s="21"/>
      <c r="AW9" s="26">
        <f>+SUMIFS('DevInt 2022 Buchungen'!F2:F469,'DevInt 2022 Buchungen'!D2:D469,"0111",'DevInt 2022 Buchungen'!C2:C469,"&gt;="&amp;AW$4,'DevInt 2022 Buchungen'!C2:C469,"&lt;"&amp;AW$5+1,'DevInt 2022 Buchungen'!L2:L469,"Ausgaben")+-SUMIFS('DevInt 2022 Buchungen'!F2:F469,'DevInt 2022 Buchungen'!D2:D469,"0111",'DevInt 2022 Buchungen'!C2:C469,"&gt;="&amp;AW$4,'DevInt 2022 Buchungen'!C2:C469,"&lt;"&amp;AW$5+1,'DevInt 2022 Buchungen'!P2:P469,"Einnahmen")++SUMIFS('DevInt 2022 Buchungen'!F2:F469,'DevInt 2022 Buchungen'!D2:D469,"0111",'DevInt 2022 Buchungen'!C2:C469,"&gt;="&amp;AW$4,'DevInt 2022 Buchungen'!C2:C469,"&lt;"&amp;AW$5+1,'DevInt 2022 Buchungen'!L2:L469,"Einnahmen")+-SUMIFS('DevInt 2022 Buchungen'!F2:F469,'DevInt 2022 Buchungen'!D2:D469,"0111",'DevInt 2022 Buchungen'!C2:C469,"&gt;="&amp;AW$4,'DevInt 2022 Buchungen'!C2:C469,"&lt;"&amp;AW$5+1,'DevInt 2022 Buchungen'!P2:P469,"Ausgaben")++SUMIFS('DevInt 2022 Buchungen'!F2:F469,'DevInt 2022 Buchungen'!D2:D469,"0112",'DevInt 2022 Buchungen'!C2:C469,"&gt;="&amp;AW$4,'DevInt 2022 Buchungen'!C2:C469,"&lt;"&amp;AW$5+1,'DevInt 2022 Buchungen'!L2:L469,"Ausgaben")+-SUMIFS('DevInt 2022 Buchungen'!F2:F469,'DevInt 2022 Buchungen'!D2:D469,"0112",'DevInt 2022 Buchungen'!C2:C469,"&gt;="&amp;AW$4,'DevInt 2022 Buchungen'!C2:C469,"&lt;"&amp;AW$5+1,'DevInt 2022 Buchungen'!P2:P469,"Einnahmen")++SUMIFS('DevInt 2022 Buchungen'!F2:F469,'DevInt 2022 Buchungen'!D2:D469,"0112",'DevInt 2022 Buchungen'!C2:C469,"&gt;="&amp;AW$4,'DevInt 2022 Buchungen'!C2:C469,"&lt;"&amp;AW$5+1,'DevInt 2022 Buchungen'!L2:L469,"Einnahmen")+-SUMIFS('DevInt 2022 Buchungen'!F2:F469,'DevInt 2022 Buchungen'!D2:D469,"0112",'DevInt 2022 Buchungen'!C2:C469,"&gt;="&amp;AW$4,'DevInt 2022 Buchungen'!C2:C469,"&lt;"&amp;AW$5+1,'DevInt 2022 Buchungen'!P2:P469,"Ausgaben")</f>
        <v>11.2</v>
      </c>
      <c r="AX9" s="21"/>
      <c r="BA9" s="26">
        <f>+SUMIFS('DevInt 2022 Buchungen'!F2:F469,'DevInt 2022 Buchungen'!D2:D469,"0111",'DevInt 2022 Buchungen'!C2:C469,"&gt;="&amp;BA$4,'DevInt 2022 Buchungen'!C2:C469,"&lt;"&amp;BA$5+1,'DevInt 2022 Buchungen'!L2:L469,"Ausgaben")+-SUMIFS('DevInt 2022 Buchungen'!F2:F469,'DevInt 2022 Buchungen'!D2:D469,"0111",'DevInt 2022 Buchungen'!C2:C469,"&gt;="&amp;BA$4,'DevInt 2022 Buchungen'!C2:C469,"&lt;"&amp;BA$5+1,'DevInt 2022 Buchungen'!P2:P469,"Einnahmen")++SUMIFS('DevInt 2022 Buchungen'!F2:F469,'DevInt 2022 Buchungen'!D2:D469,"0111",'DevInt 2022 Buchungen'!C2:C469,"&gt;="&amp;BA$4,'DevInt 2022 Buchungen'!C2:C469,"&lt;"&amp;BA$5+1,'DevInt 2022 Buchungen'!L2:L469,"Einnahmen")+-SUMIFS('DevInt 2022 Buchungen'!F2:F469,'DevInt 2022 Buchungen'!D2:D469,"0111",'DevInt 2022 Buchungen'!C2:C469,"&gt;="&amp;BA$4,'DevInt 2022 Buchungen'!C2:C469,"&lt;"&amp;BA$5+1,'DevInt 2022 Buchungen'!P2:P469,"Ausgaben")++SUMIFS('DevInt 2022 Buchungen'!F2:F469,'DevInt 2022 Buchungen'!D2:D469,"0112",'DevInt 2022 Buchungen'!C2:C469,"&gt;="&amp;BA$4,'DevInt 2022 Buchungen'!C2:C469,"&lt;"&amp;BA$5+1,'DevInt 2022 Buchungen'!L2:L469,"Ausgaben")+-SUMIFS('DevInt 2022 Buchungen'!F2:F469,'DevInt 2022 Buchungen'!D2:D469,"0112",'DevInt 2022 Buchungen'!C2:C469,"&gt;="&amp;BA$4,'DevInt 2022 Buchungen'!C2:C469,"&lt;"&amp;BA$5+1,'DevInt 2022 Buchungen'!P2:P469,"Einnahmen")++SUMIFS('DevInt 2022 Buchungen'!F2:F469,'DevInt 2022 Buchungen'!D2:D469,"0112",'DevInt 2022 Buchungen'!C2:C469,"&gt;="&amp;BA$4,'DevInt 2022 Buchungen'!C2:C469,"&lt;"&amp;BA$5+1,'DevInt 2022 Buchungen'!L2:L469,"Einnahmen")+-SUMIFS('DevInt 2022 Buchungen'!F2:F469,'DevInt 2022 Buchungen'!D2:D469,"0112",'DevInt 2022 Buchungen'!C2:C469,"&gt;="&amp;BA$4,'DevInt 2022 Buchungen'!C2:C469,"&lt;"&amp;BA$5+1,'DevInt 2022 Buchungen'!P2:P469,"Ausgaben")</f>
        <v>0</v>
      </c>
      <c r="BB9" s="21"/>
      <c r="BE9" s="26">
        <f>+SUMIFS('DevInt 2022 Buchungen'!F2:F469,'DevInt 2022 Buchungen'!D2:D469,"0111",'DevInt 2022 Buchungen'!C2:C469,"&gt;="&amp;BE$4,'DevInt 2022 Buchungen'!C2:C469,"&lt;"&amp;BE$5+1,'DevInt 2022 Buchungen'!L2:L469,"Ausgaben")+-SUMIFS('DevInt 2022 Buchungen'!F2:F469,'DevInt 2022 Buchungen'!D2:D469,"0111",'DevInt 2022 Buchungen'!C2:C469,"&gt;="&amp;BE$4,'DevInt 2022 Buchungen'!C2:C469,"&lt;"&amp;BE$5+1,'DevInt 2022 Buchungen'!P2:P469,"Einnahmen")++SUMIFS('DevInt 2022 Buchungen'!F2:F469,'DevInt 2022 Buchungen'!D2:D469,"0111",'DevInt 2022 Buchungen'!C2:C469,"&gt;="&amp;BE$4,'DevInt 2022 Buchungen'!C2:C469,"&lt;"&amp;BE$5+1,'DevInt 2022 Buchungen'!L2:L469,"Einnahmen")+-SUMIFS('DevInt 2022 Buchungen'!F2:F469,'DevInt 2022 Buchungen'!D2:D469,"0111",'DevInt 2022 Buchungen'!C2:C469,"&gt;="&amp;BE$4,'DevInt 2022 Buchungen'!C2:C469,"&lt;"&amp;BE$5+1,'DevInt 2022 Buchungen'!P2:P469,"Ausgaben")++SUMIFS('DevInt 2022 Buchungen'!F2:F469,'DevInt 2022 Buchungen'!D2:D469,"0112",'DevInt 2022 Buchungen'!C2:C469,"&gt;="&amp;BE$4,'DevInt 2022 Buchungen'!C2:C469,"&lt;"&amp;BE$5+1,'DevInt 2022 Buchungen'!L2:L469,"Ausgaben")+-SUMIFS('DevInt 2022 Buchungen'!F2:F469,'DevInt 2022 Buchungen'!D2:D469,"0112",'DevInt 2022 Buchungen'!C2:C469,"&gt;="&amp;BE$4,'DevInt 2022 Buchungen'!C2:C469,"&lt;"&amp;BE$5+1,'DevInt 2022 Buchungen'!P2:P469,"Einnahmen")++SUMIFS('DevInt 2022 Buchungen'!F2:F469,'DevInt 2022 Buchungen'!D2:D469,"0112",'DevInt 2022 Buchungen'!C2:C469,"&gt;="&amp;BE$4,'DevInt 2022 Buchungen'!C2:C469,"&lt;"&amp;BE$5+1,'DevInt 2022 Buchungen'!L2:L469,"Einnahmen")+-SUMIFS('DevInt 2022 Buchungen'!F2:F469,'DevInt 2022 Buchungen'!D2:D469,"0112",'DevInt 2022 Buchungen'!C2:C469,"&gt;="&amp;BE$4,'DevInt 2022 Buchungen'!C2:C469,"&lt;"&amp;BE$5+1,'DevInt 2022 Buchungen'!P2:P469,"Ausgaben")</f>
        <v>0</v>
      </c>
      <c r="BF9" s="21"/>
      <c r="BI9" s="26">
        <f>+SUMIFS('DevInt 2022 Buchungen'!F2:F469,'DevInt 2022 Buchungen'!D2:D469,"0111",'DevInt 2022 Buchungen'!C2:C469,"&gt;="&amp;BI$4,'DevInt 2022 Buchungen'!C2:C469,"&lt;"&amp;BI$5+1,'DevInt 2022 Buchungen'!L2:L469,"Ausgaben")+-SUMIFS('DevInt 2022 Buchungen'!F2:F469,'DevInt 2022 Buchungen'!D2:D469,"0111",'DevInt 2022 Buchungen'!C2:C469,"&gt;="&amp;BI$4,'DevInt 2022 Buchungen'!C2:C469,"&lt;"&amp;BI$5+1,'DevInt 2022 Buchungen'!P2:P469,"Einnahmen")++SUMIFS('DevInt 2022 Buchungen'!F2:F469,'DevInt 2022 Buchungen'!D2:D469,"0111",'DevInt 2022 Buchungen'!C2:C469,"&gt;="&amp;BI$4,'DevInt 2022 Buchungen'!C2:C469,"&lt;"&amp;BI$5+1,'DevInt 2022 Buchungen'!L2:L469,"Einnahmen")+-SUMIFS('DevInt 2022 Buchungen'!F2:F469,'DevInt 2022 Buchungen'!D2:D469,"0111",'DevInt 2022 Buchungen'!C2:C469,"&gt;="&amp;BI$4,'DevInt 2022 Buchungen'!C2:C469,"&lt;"&amp;BI$5+1,'DevInt 2022 Buchungen'!P2:P469,"Ausgaben")++SUMIFS('DevInt 2022 Buchungen'!F2:F469,'DevInt 2022 Buchungen'!D2:D469,"0112",'DevInt 2022 Buchungen'!C2:C469,"&gt;="&amp;BI$4,'DevInt 2022 Buchungen'!C2:C469,"&lt;"&amp;BI$5+1,'DevInt 2022 Buchungen'!L2:L469,"Ausgaben")+-SUMIFS('DevInt 2022 Buchungen'!F2:F469,'DevInt 2022 Buchungen'!D2:D469,"0112",'DevInt 2022 Buchungen'!C2:C469,"&gt;="&amp;BI$4,'DevInt 2022 Buchungen'!C2:C469,"&lt;"&amp;BI$5+1,'DevInt 2022 Buchungen'!P2:P469,"Einnahmen")++SUMIFS('DevInt 2022 Buchungen'!F2:F469,'DevInt 2022 Buchungen'!D2:D469,"0112",'DevInt 2022 Buchungen'!C2:C469,"&gt;="&amp;BI$4,'DevInt 2022 Buchungen'!C2:C469,"&lt;"&amp;BI$5+1,'DevInt 2022 Buchungen'!L2:L469,"Einnahmen")+-SUMIFS('DevInt 2022 Buchungen'!F2:F469,'DevInt 2022 Buchungen'!D2:D469,"0112",'DevInt 2022 Buchungen'!C2:C469,"&gt;="&amp;BI$4,'DevInt 2022 Buchungen'!C2:C469,"&lt;"&amp;BI$5+1,'DevInt 2022 Buchungen'!P2:P469,"Ausgaben")</f>
        <v>0</v>
      </c>
      <c r="BJ9" s="21"/>
      <c r="BM9" s="26">
        <f>+SUMIFS('DevInt 2022 Buchungen'!F2:F469,'DevInt 2022 Buchungen'!D2:D469,"0111",'DevInt 2022 Buchungen'!C2:C469,"&gt;="&amp;BM$4,'DevInt 2022 Buchungen'!C2:C469,"&lt;"&amp;BM$5+1,'DevInt 2022 Buchungen'!L2:L469,"Ausgaben")+-SUMIFS('DevInt 2022 Buchungen'!F2:F469,'DevInt 2022 Buchungen'!D2:D469,"0111",'DevInt 2022 Buchungen'!C2:C469,"&gt;="&amp;BM$4,'DevInt 2022 Buchungen'!C2:C469,"&lt;"&amp;BM$5+1,'DevInt 2022 Buchungen'!P2:P469,"Einnahmen")++SUMIFS('DevInt 2022 Buchungen'!F2:F469,'DevInt 2022 Buchungen'!D2:D469,"0111",'DevInt 2022 Buchungen'!C2:C469,"&gt;="&amp;BM$4,'DevInt 2022 Buchungen'!C2:C469,"&lt;"&amp;BM$5+1,'DevInt 2022 Buchungen'!L2:L469,"Einnahmen")+-SUMIFS('DevInt 2022 Buchungen'!F2:F469,'DevInt 2022 Buchungen'!D2:D469,"0111",'DevInt 2022 Buchungen'!C2:C469,"&gt;="&amp;BM$4,'DevInt 2022 Buchungen'!C2:C469,"&lt;"&amp;BM$5+1,'DevInt 2022 Buchungen'!P2:P469,"Ausgaben")++SUMIFS('DevInt 2022 Buchungen'!F2:F469,'DevInt 2022 Buchungen'!D2:D469,"0112",'DevInt 2022 Buchungen'!C2:C469,"&gt;="&amp;BM$4,'DevInt 2022 Buchungen'!C2:C469,"&lt;"&amp;BM$5+1,'DevInt 2022 Buchungen'!L2:L469,"Ausgaben")+-SUMIFS('DevInt 2022 Buchungen'!F2:F469,'DevInt 2022 Buchungen'!D2:D469,"0112",'DevInt 2022 Buchungen'!C2:C469,"&gt;="&amp;BM$4,'DevInt 2022 Buchungen'!C2:C469,"&lt;"&amp;BM$5+1,'DevInt 2022 Buchungen'!P2:P469,"Einnahmen")++SUMIFS('DevInt 2022 Buchungen'!F2:F469,'DevInt 2022 Buchungen'!D2:D469,"0112",'DevInt 2022 Buchungen'!C2:C469,"&gt;="&amp;BM$4,'DevInt 2022 Buchungen'!C2:C469,"&lt;"&amp;BM$5+1,'DevInt 2022 Buchungen'!L2:L469,"Einnahmen")+-SUMIFS('DevInt 2022 Buchungen'!F2:F469,'DevInt 2022 Buchungen'!D2:D469,"0112",'DevInt 2022 Buchungen'!C2:C469,"&gt;="&amp;BM$4,'DevInt 2022 Buchungen'!C2:C469,"&lt;"&amp;BM$5+1,'DevInt 2022 Buchungen'!P2:P469,"Ausgaben")</f>
        <v>1648.25</v>
      </c>
    </row>
    <row r="10" spans="1:65" x14ac:dyDescent="0.2">
      <c r="D10" t="s">
        <v>5672</v>
      </c>
      <c r="E10" t="s">
        <v>5673</v>
      </c>
      <c r="F10" s="21"/>
      <c r="I10" s="22"/>
      <c r="J10" s="21"/>
      <c r="M10" s="26">
        <f>+SUMIFS('DevInt 2022 Buchungen'!F2:F469,'DevInt 2022 Buchungen'!D2:D469,"0121",'DevInt 2022 Buchungen'!C2:C469,"&gt;="&amp;M$4,'DevInt 2022 Buchungen'!C2:C469,"&lt;"&amp;M$5+1,'DevInt 2022 Buchungen'!L2:L469,"Ausgaben")+-SUMIFS('DevInt 2022 Buchungen'!F2:F469,'DevInt 2022 Buchungen'!D2:D469,"0121",'DevInt 2022 Buchungen'!C2:C469,"&gt;="&amp;M$4,'DevInt 2022 Buchungen'!C2:C469,"&lt;"&amp;M$5+1,'DevInt 2022 Buchungen'!P2:P469,"Einnahmen")++SUMIFS('DevInt 2022 Buchungen'!F2:F469,'DevInt 2022 Buchungen'!D2:D469,"0121",'DevInt 2022 Buchungen'!C2:C469,"&gt;="&amp;M$4,'DevInt 2022 Buchungen'!C2:C469,"&lt;"&amp;M$5+1,'DevInt 2022 Buchungen'!L2:L469,"Einnahmen")+-SUMIFS('DevInt 2022 Buchungen'!F2:F469,'DevInt 2022 Buchungen'!D2:D469,"0121",'DevInt 2022 Buchungen'!C2:C469,"&gt;="&amp;M$4,'DevInt 2022 Buchungen'!C2:C469,"&lt;"&amp;M$5+1,'DevInt 2022 Buchungen'!P2:P469,"Ausgaben")++SUMIFS('DevInt 2022 Buchungen'!F2:F469,'DevInt 2022 Buchungen'!D2:D469,"0122",'DevInt 2022 Buchungen'!C2:C469,"&gt;="&amp;M$4,'DevInt 2022 Buchungen'!C2:C469,"&lt;"&amp;M$5+1,'DevInt 2022 Buchungen'!L2:L469,"Ausgaben")+-SUMIFS('DevInt 2022 Buchungen'!F2:F469,'DevInt 2022 Buchungen'!D2:D469,"0122",'DevInt 2022 Buchungen'!C2:C469,"&gt;="&amp;M$4,'DevInt 2022 Buchungen'!C2:C469,"&lt;"&amp;M$5+1,'DevInt 2022 Buchungen'!P2:P469,"Einnahmen")++SUMIFS('DevInt 2022 Buchungen'!F2:F469,'DevInt 2022 Buchungen'!D2:D469,"0122",'DevInt 2022 Buchungen'!C2:C469,"&gt;="&amp;M$4,'DevInt 2022 Buchungen'!C2:C469,"&lt;"&amp;M$5+1,'DevInt 2022 Buchungen'!L2:L469,"Einnahmen")+-SUMIFS('DevInt 2022 Buchungen'!F2:F469,'DevInt 2022 Buchungen'!D2:D469,"0122",'DevInt 2022 Buchungen'!C2:C469,"&gt;="&amp;M$4,'DevInt 2022 Buchungen'!C2:C469,"&lt;"&amp;M$5+1,'DevInt 2022 Buchungen'!P2:P469,"Ausgaben")++SUMIFS('DevInt 2022 Buchungen'!F2:F469,'DevInt 2022 Buchungen'!D2:D469,"0123",'DevInt 2022 Buchungen'!C2:C469,"&gt;="&amp;M$4,'DevInt 2022 Buchungen'!C2:C469,"&lt;"&amp;M$5+1,'DevInt 2022 Buchungen'!L2:L469,"Ausgaben")+-SUMIFS('DevInt 2022 Buchungen'!F2:F469,'DevInt 2022 Buchungen'!D2:D469,"0123",'DevInt 2022 Buchungen'!C2:C469,"&gt;="&amp;M$4,'DevInt 2022 Buchungen'!C2:C469,"&lt;"&amp;M$5+1,'DevInt 2022 Buchungen'!P2:P469,"Einnahmen")++SUMIFS('DevInt 2022 Buchungen'!F2:F469,'DevInt 2022 Buchungen'!D2:D469,"0123",'DevInt 2022 Buchungen'!C2:C469,"&gt;="&amp;M$4,'DevInt 2022 Buchungen'!C2:C469,"&lt;"&amp;M$5+1,'DevInt 2022 Buchungen'!L2:L469,"Einnahmen")+-SUMIFS('DevInt 2022 Buchungen'!F2:F469,'DevInt 2022 Buchungen'!D2:D469,"0123",'DevInt 2022 Buchungen'!C2:C469,"&gt;="&amp;M$4,'DevInt 2022 Buchungen'!C2:C469,"&lt;"&amp;M$5+1,'DevInt 2022 Buchungen'!P2:P469,"Ausgaben")</f>
        <v>0</v>
      </c>
      <c r="N10" s="21"/>
      <c r="Q10" s="26">
        <f>+SUMIFS('DevInt 2022 Buchungen'!F2:F469,'DevInt 2022 Buchungen'!D2:D469,"0121",'DevInt 2022 Buchungen'!C2:C469,"&gt;="&amp;Q$4,'DevInt 2022 Buchungen'!C2:C469,"&lt;"&amp;Q$5+1,'DevInt 2022 Buchungen'!L2:L469,"Ausgaben")+-SUMIFS('DevInt 2022 Buchungen'!F2:F469,'DevInt 2022 Buchungen'!D2:D469,"0121",'DevInt 2022 Buchungen'!C2:C469,"&gt;="&amp;Q$4,'DevInt 2022 Buchungen'!C2:C469,"&lt;"&amp;Q$5+1,'DevInt 2022 Buchungen'!P2:P469,"Einnahmen")++SUMIFS('DevInt 2022 Buchungen'!F2:F469,'DevInt 2022 Buchungen'!D2:D469,"0121",'DevInt 2022 Buchungen'!C2:C469,"&gt;="&amp;Q$4,'DevInt 2022 Buchungen'!C2:C469,"&lt;"&amp;Q$5+1,'DevInt 2022 Buchungen'!L2:L469,"Einnahmen")+-SUMIFS('DevInt 2022 Buchungen'!F2:F469,'DevInt 2022 Buchungen'!D2:D469,"0121",'DevInt 2022 Buchungen'!C2:C469,"&gt;="&amp;Q$4,'DevInt 2022 Buchungen'!C2:C469,"&lt;"&amp;Q$5+1,'DevInt 2022 Buchungen'!P2:P469,"Ausgaben")++SUMIFS('DevInt 2022 Buchungen'!F2:F469,'DevInt 2022 Buchungen'!D2:D469,"0122",'DevInt 2022 Buchungen'!C2:C469,"&gt;="&amp;Q$4,'DevInt 2022 Buchungen'!C2:C469,"&lt;"&amp;Q$5+1,'DevInt 2022 Buchungen'!L2:L469,"Ausgaben")+-SUMIFS('DevInt 2022 Buchungen'!F2:F469,'DevInt 2022 Buchungen'!D2:D469,"0122",'DevInt 2022 Buchungen'!C2:C469,"&gt;="&amp;Q$4,'DevInt 2022 Buchungen'!C2:C469,"&lt;"&amp;Q$5+1,'DevInt 2022 Buchungen'!P2:P469,"Einnahmen")++SUMIFS('DevInt 2022 Buchungen'!F2:F469,'DevInt 2022 Buchungen'!D2:D469,"0122",'DevInt 2022 Buchungen'!C2:C469,"&gt;="&amp;Q$4,'DevInt 2022 Buchungen'!C2:C469,"&lt;"&amp;Q$5+1,'DevInt 2022 Buchungen'!L2:L469,"Einnahmen")+-SUMIFS('DevInt 2022 Buchungen'!F2:F469,'DevInt 2022 Buchungen'!D2:D469,"0122",'DevInt 2022 Buchungen'!C2:C469,"&gt;="&amp;Q$4,'DevInt 2022 Buchungen'!C2:C469,"&lt;"&amp;Q$5+1,'DevInt 2022 Buchungen'!P2:P469,"Ausgaben")++SUMIFS('DevInt 2022 Buchungen'!F2:F469,'DevInt 2022 Buchungen'!D2:D469,"0123",'DevInt 2022 Buchungen'!C2:C469,"&gt;="&amp;Q$4,'DevInt 2022 Buchungen'!C2:C469,"&lt;"&amp;Q$5+1,'DevInt 2022 Buchungen'!L2:L469,"Ausgaben")+-SUMIFS('DevInt 2022 Buchungen'!F2:F469,'DevInt 2022 Buchungen'!D2:D469,"0123",'DevInt 2022 Buchungen'!C2:C469,"&gt;="&amp;Q$4,'DevInt 2022 Buchungen'!C2:C469,"&lt;"&amp;Q$5+1,'DevInt 2022 Buchungen'!P2:P469,"Einnahmen")++SUMIFS('DevInt 2022 Buchungen'!F2:F469,'DevInt 2022 Buchungen'!D2:D469,"0123",'DevInt 2022 Buchungen'!C2:C469,"&gt;="&amp;Q$4,'DevInt 2022 Buchungen'!C2:C469,"&lt;"&amp;Q$5+1,'DevInt 2022 Buchungen'!L2:L469,"Einnahmen")+-SUMIFS('DevInt 2022 Buchungen'!F2:F469,'DevInt 2022 Buchungen'!D2:D469,"0123",'DevInt 2022 Buchungen'!C2:C469,"&gt;="&amp;Q$4,'DevInt 2022 Buchungen'!C2:C469,"&lt;"&amp;Q$5+1,'DevInt 2022 Buchungen'!P2:P469,"Ausgaben")</f>
        <v>0</v>
      </c>
      <c r="R10" s="21"/>
      <c r="U10" s="26">
        <f>+SUMIFS('DevInt 2022 Buchungen'!F2:F469,'DevInt 2022 Buchungen'!D2:D469,"0121",'DevInt 2022 Buchungen'!C2:C469,"&gt;="&amp;U$4,'DevInt 2022 Buchungen'!C2:C469,"&lt;"&amp;U$5+1,'DevInt 2022 Buchungen'!L2:L469,"Ausgaben")+-SUMIFS('DevInt 2022 Buchungen'!F2:F469,'DevInt 2022 Buchungen'!D2:D469,"0121",'DevInt 2022 Buchungen'!C2:C469,"&gt;="&amp;U$4,'DevInt 2022 Buchungen'!C2:C469,"&lt;"&amp;U$5+1,'DevInt 2022 Buchungen'!P2:P469,"Einnahmen")++SUMIFS('DevInt 2022 Buchungen'!F2:F469,'DevInt 2022 Buchungen'!D2:D469,"0121",'DevInt 2022 Buchungen'!C2:C469,"&gt;="&amp;U$4,'DevInt 2022 Buchungen'!C2:C469,"&lt;"&amp;U$5+1,'DevInt 2022 Buchungen'!L2:L469,"Einnahmen")+-SUMIFS('DevInt 2022 Buchungen'!F2:F469,'DevInt 2022 Buchungen'!D2:D469,"0121",'DevInt 2022 Buchungen'!C2:C469,"&gt;="&amp;U$4,'DevInt 2022 Buchungen'!C2:C469,"&lt;"&amp;U$5+1,'DevInt 2022 Buchungen'!P2:P469,"Ausgaben")++SUMIFS('DevInt 2022 Buchungen'!F2:F469,'DevInt 2022 Buchungen'!D2:D469,"0122",'DevInt 2022 Buchungen'!C2:C469,"&gt;="&amp;U$4,'DevInt 2022 Buchungen'!C2:C469,"&lt;"&amp;U$5+1,'DevInt 2022 Buchungen'!L2:L469,"Ausgaben")+-SUMIFS('DevInt 2022 Buchungen'!F2:F469,'DevInt 2022 Buchungen'!D2:D469,"0122",'DevInt 2022 Buchungen'!C2:C469,"&gt;="&amp;U$4,'DevInt 2022 Buchungen'!C2:C469,"&lt;"&amp;U$5+1,'DevInt 2022 Buchungen'!P2:P469,"Einnahmen")++SUMIFS('DevInt 2022 Buchungen'!F2:F469,'DevInt 2022 Buchungen'!D2:D469,"0122",'DevInt 2022 Buchungen'!C2:C469,"&gt;="&amp;U$4,'DevInt 2022 Buchungen'!C2:C469,"&lt;"&amp;U$5+1,'DevInt 2022 Buchungen'!L2:L469,"Einnahmen")+-SUMIFS('DevInt 2022 Buchungen'!F2:F469,'DevInt 2022 Buchungen'!D2:D469,"0122",'DevInt 2022 Buchungen'!C2:C469,"&gt;="&amp;U$4,'DevInt 2022 Buchungen'!C2:C469,"&lt;"&amp;U$5+1,'DevInt 2022 Buchungen'!P2:P469,"Ausgaben")++SUMIFS('DevInt 2022 Buchungen'!F2:F469,'DevInt 2022 Buchungen'!D2:D469,"0123",'DevInt 2022 Buchungen'!C2:C469,"&gt;="&amp;U$4,'DevInt 2022 Buchungen'!C2:C469,"&lt;"&amp;U$5+1,'DevInt 2022 Buchungen'!L2:L469,"Ausgaben")+-SUMIFS('DevInt 2022 Buchungen'!F2:F469,'DevInt 2022 Buchungen'!D2:D469,"0123",'DevInt 2022 Buchungen'!C2:C469,"&gt;="&amp;U$4,'DevInt 2022 Buchungen'!C2:C469,"&lt;"&amp;U$5+1,'DevInt 2022 Buchungen'!P2:P469,"Einnahmen")++SUMIFS('DevInt 2022 Buchungen'!F2:F469,'DevInt 2022 Buchungen'!D2:D469,"0123",'DevInt 2022 Buchungen'!C2:C469,"&gt;="&amp;U$4,'DevInt 2022 Buchungen'!C2:C469,"&lt;"&amp;U$5+1,'DevInt 2022 Buchungen'!L2:L469,"Einnahmen")+-SUMIFS('DevInt 2022 Buchungen'!F2:F469,'DevInt 2022 Buchungen'!D2:D469,"0123",'DevInt 2022 Buchungen'!C2:C469,"&gt;="&amp;U$4,'DevInt 2022 Buchungen'!C2:C469,"&lt;"&amp;U$5+1,'DevInt 2022 Buchungen'!P2:P469,"Ausgaben")</f>
        <v>0</v>
      </c>
      <c r="V10" s="21"/>
      <c r="Y10" s="26">
        <f>+SUMIFS('DevInt 2022 Buchungen'!F2:F469,'DevInt 2022 Buchungen'!D2:D469,"0121",'DevInt 2022 Buchungen'!C2:C469,"&gt;="&amp;Y$4,'DevInt 2022 Buchungen'!C2:C469,"&lt;"&amp;Y$5+1,'DevInt 2022 Buchungen'!L2:L469,"Ausgaben")+-SUMIFS('DevInt 2022 Buchungen'!F2:F469,'DevInt 2022 Buchungen'!D2:D469,"0121",'DevInt 2022 Buchungen'!C2:C469,"&gt;="&amp;Y$4,'DevInt 2022 Buchungen'!C2:C469,"&lt;"&amp;Y$5+1,'DevInt 2022 Buchungen'!P2:P469,"Einnahmen")++SUMIFS('DevInt 2022 Buchungen'!F2:F469,'DevInt 2022 Buchungen'!D2:D469,"0121",'DevInt 2022 Buchungen'!C2:C469,"&gt;="&amp;Y$4,'DevInt 2022 Buchungen'!C2:C469,"&lt;"&amp;Y$5+1,'DevInt 2022 Buchungen'!L2:L469,"Einnahmen")+-SUMIFS('DevInt 2022 Buchungen'!F2:F469,'DevInt 2022 Buchungen'!D2:D469,"0121",'DevInt 2022 Buchungen'!C2:C469,"&gt;="&amp;Y$4,'DevInt 2022 Buchungen'!C2:C469,"&lt;"&amp;Y$5+1,'DevInt 2022 Buchungen'!P2:P469,"Ausgaben")++SUMIFS('DevInt 2022 Buchungen'!F2:F469,'DevInt 2022 Buchungen'!D2:D469,"0122",'DevInt 2022 Buchungen'!C2:C469,"&gt;="&amp;Y$4,'DevInt 2022 Buchungen'!C2:C469,"&lt;"&amp;Y$5+1,'DevInt 2022 Buchungen'!L2:L469,"Ausgaben")+-SUMIFS('DevInt 2022 Buchungen'!F2:F469,'DevInt 2022 Buchungen'!D2:D469,"0122",'DevInt 2022 Buchungen'!C2:C469,"&gt;="&amp;Y$4,'DevInt 2022 Buchungen'!C2:C469,"&lt;"&amp;Y$5+1,'DevInt 2022 Buchungen'!P2:P469,"Einnahmen")++SUMIFS('DevInt 2022 Buchungen'!F2:F469,'DevInt 2022 Buchungen'!D2:D469,"0122",'DevInt 2022 Buchungen'!C2:C469,"&gt;="&amp;Y$4,'DevInt 2022 Buchungen'!C2:C469,"&lt;"&amp;Y$5+1,'DevInt 2022 Buchungen'!L2:L469,"Einnahmen")+-SUMIFS('DevInt 2022 Buchungen'!F2:F469,'DevInt 2022 Buchungen'!D2:D469,"0122",'DevInt 2022 Buchungen'!C2:C469,"&gt;="&amp;Y$4,'DevInt 2022 Buchungen'!C2:C469,"&lt;"&amp;Y$5+1,'DevInt 2022 Buchungen'!P2:P469,"Ausgaben")++SUMIFS('DevInt 2022 Buchungen'!F2:F469,'DevInt 2022 Buchungen'!D2:D469,"0123",'DevInt 2022 Buchungen'!C2:C469,"&gt;="&amp;Y$4,'DevInt 2022 Buchungen'!C2:C469,"&lt;"&amp;Y$5+1,'DevInt 2022 Buchungen'!L2:L469,"Ausgaben")+-SUMIFS('DevInt 2022 Buchungen'!F2:F469,'DevInt 2022 Buchungen'!D2:D469,"0123",'DevInt 2022 Buchungen'!C2:C469,"&gt;="&amp;Y$4,'DevInt 2022 Buchungen'!C2:C469,"&lt;"&amp;Y$5+1,'DevInt 2022 Buchungen'!P2:P469,"Einnahmen")++SUMIFS('DevInt 2022 Buchungen'!F2:F469,'DevInt 2022 Buchungen'!D2:D469,"0123",'DevInt 2022 Buchungen'!C2:C469,"&gt;="&amp;Y$4,'DevInt 2022 Buchungen'!C2:C469,"&lt;"&amp;Y$5+1,'DevInt 2022 Buchungen'!L2:L469,"Einnahmen")+-SUMIFS('DevInt 2022 Buchungen'!F2:F469,'DevInt 2022 Buchungen'!D2:D469,"0123",'DevInt 2022 Buchungen'!C2:C469,"&gt;="&amp;Y$4,'DevInt 2022 Buchungen'!C2:C469,"&lt;"&amp;Y$5+1,'DevInt 2022 Buchungen'!P2:P469,"Ausgaben")</f>
        <v>0</v>
      </c>
      <c r="Z10" s="21"/>
      <c r="AC10" s="26">
        <f>+SUMIFS('DevInt 2022 Buchungen'!F2:F469,'DevInt 2022 Buchungen'!D2:D469,"0121",'DevInt 2022 Buchungen'!C2:C469,"&gt;="&amp;AC$4,'DevInt 2022 Buchungen'!C2:C469,"&lt;"&amp;AC$5+1,'DevInt 2022 Buchungen'!L2:L469,"Ausgaben")+-SUMIFS('DevInt 2022 Buchungen'!F2:F469,'DevInt 2022 Buchungen'!D2:D469,"0121",'DevInt 2022 Buchungen'!C2:C469,"&gt;="&amp;AC$4,'DevInt 2022 Buchungen'!C2:C469,"&lt;"&amp;AC$5+1,'DevInt 2022 Buchungen'!P2:P469,"Einnahmen")++SUMIFS('DevInt 2022 Buchungen'!F2:F469,'DevInt 2022 Buchungen'!D2:D469,"0121",'DevInt 2022 Buchungen'!C2:C469,"&gt;="&amp;AC$4,'DevInt 2022 Buchungen'!C2:C469,"&lt;"&amp;AC$5+1,'DevInt 2022 Buchungen'!L2:L469,"Einnahmen")+-SUMIFS('DevInt 2022 Buchungen'!F2:F469,'DevInt 2022 Buchungen'!D2:D469,"0121",'DevInt 2022 Buchungen'!C2:C469,"&gt;="&amp;AC$4,'DevInt 2022 Buchungen'!C2:C469,"&lt;"&amp;AC$5+1,'DevInt 2022 Buchungen'!P2:P469,"Ausgaben")++SUMIFS('DevInt 2022 Buchungen'!F2:F469,'DevInt 2022 Buchungen'!D2:D469,"0122",'DevInt 2022 Buchungen'!C2:C469,"&gt;="&amp;AC$4,'DevInt 2022 Buchungen'!C2:C469,"&lt;"&amp;AC$5+1,'DevInt 2022 Buchungen'!L2:L469,"Ausgaben")+-SUMIFS('DevInt 2022 Buchungen'!F2:F469,'DevInt 2022 Buchungen'!D2:D469,"0122",'DevInt 2022 Buchungen'!C2:C469,"&gt;="&amp;AC$4,'DevInt 2022 Buchungen'!C2:C469,"&lt;"&amp;AC$5+1,'DevInt 2022 Buchungen'!P2:P469,"Einnahmen")++SUMIFS('DevInt 2022 Buchungen'!F2:F469,'DevInt 2022 Buchungen'!D2:D469,"0122",'DevInt 2022 Buchungen'!C2:C469,"&gt;="&amp;AC$4,'DevInt 2022 Buchungen'!C2:C469,"&lt;"&amp;AC$5+1,'DevInt 2022 Buchungen'!L2:L469,"Einnahmen")+-SUMIFS('DevInt 2022 Buchungen'!F2:F469,'DevInt 2022 Buchungen'!D2:D469,"0122",'DevInt 2022 Buchungen'!C2:C469,"&gt;="&amp;AC$4,'DevInt 2022 Buchungen'!C2:C469,"&lt;"&amp;AC$5+1,'DevInt 2022 Buchungen'!P2:P469,"Ausgaben")++SUMIFS('DevInt 2022 Buchungen'!F2:F469,'DevInt 2022 Buchungen'!D2:D469,"0123",'DevInt 2022 Buchungen'!C2:C469,"&gt;="&amp;AC$4,'DevInt 2022 Buchungen'!C2:C469,"&lt;"&amp;AC$5+1,'DevInt 2022 Buchungen'!L2:L469,"Ausgaben")+-SUMIFS('DevInt 2022 Buchungen'!F2:F469,'DevInt 2022 Buchungen'!D2:D469,"0123",'DevInt 2022 Buchungen'!C2:C469,"&gt;="&amp;AC$4,'DevInt 2022 Buchungen'!C2:C469,"&lt;"&amp;AC$5+1,'DevInt 2022 Buchungen'!P2:P469,"Einnahmen")++SUMIFS('DevInt 2022 Buchungen'!F2:F469,'DevInt 2022 Buchungen'!D2:D469,"0123",'DevInt 2022 Buchungen'!C2:C469,"&gt;="&amp;AC$4,'DevInt 2022 Buchungen'!C2:C469,"&lt;"&amp;AC$5+1,'DevInt 2022 Buchungen'!L2:L469,"Einnahmen")+-SUMIFS('DevInt 2022 Buchungen'!F2:F469,'DevInt 2022 Buchungen'!D2:D469,"0123",'DevInt 2022 Buchungen'!C2:C469,"&gt;="&amp;AC$4,'DevInt 2022 Buchungen'!C2:C469,"&lt;"&amp;AC$5+1,'DevInt 2022 Buchungen'!P2:P469,"Ausgaben")</f>
        <v>0</v>
      </c>
      <c r="AD10" s="21"/>
      <c r="AG10" s="26">
        <f>+SUMIFS('DevInt 2022 Buchungen'!F2:F469,'DevInt 2022 Buchungen'!D2:D469,"0121",'DevInt 2022 Buchungen'!C2:C469,"&gt;="&amp;AG$4,'DevInt 2022 Buchungen'!C2:C469,"&lt;"&amp;AG$5+1,'DevInt 2022 Buchungen'!L2:L469,"Ausgaben")+-SUMIFS('DevInt 2022 Buchungen'!F2:F469,'DevInt 2022 Buchungen'!D2:D469,"0121",'DevInt 2022 Buchungen'!C2:C469,"&gt;="&amp;AG$4,'DevInt 2022 Buchungen'!C2:C469,"&lt;"&amp;AG$5+1,'DevInt 2022 Buchungen'!P2:P469,"Einnahmen")++SUMIFS('DevInt 2022 Buchungen'!F2:F469,'DevInt 2022 Buchungen'!D2:D469,"0121",'DevInt 2022 Buchungen'!C2:C469,"&gt;="&amp;AG$4,'DevInt 2022 Buchungen'!C2:C469,"&lt;"&amp;AG$5+1,'DevInt 2022 Buchungen'!L2:L469,"Einnahmen")+-SUMIFS('DevInt 2022 Buchungen'!F2:F469,'DevInt 2022 Buchungen'!D2:D469,"0121",'DevInt 2022 Buchungen'!C2:C469,"&gt;="&amp;AG$4,'DevInt 2022 Buchungen'!C2:C469,"&lt;"&amp;AG$5+1,'DevInt 2022 Buchungen'!P2:P469,"Ausgaben")++SUMIFS('DevInt 2022 Buchungen'!F2:F469,'DevInt 2022 Buchungen'!D2:D469,"0122",'DevInt 2022 Buchungen'!C2:C469,"&gt;="&amp;AG$4,'DevInt 2022 Buchungen'!C2:C469,"&lt;"&amp;AG$5+1,'DevInt 2022 Buchungen'!L2:L469,"Ausgaben")+-SUMIFS('DevInt 2022 Buchungen'!F2:F469,'DevInt 2022 Buchungen'!D2:D469,"0122",'DevInt 2022 Buchungen'!C2:C469,"&gt;="&amp;AG$4,'DevInt 2022 Buchungen'!C2:C469,"&lt;"&amp;AG$5+1,'DevInt 2022 Buchungen'!P2:P469,"Einnahmen")++SUMIFS('DevInt 2022 Buchungen'!F2:F469,'DevInt 2022 Buchungen'!D2:D469,"0122",'DevInt 2022 Buchungen'!C2:C469,"&gt;="&amp;AG$4,'DevInt 2022 Buchungen'!C2:C469,"&lt;"&amp;AG$5+1,'DevInt 2022 Buchungen'!L2:L469,"Einnahmen")+-SUMIFS('DevInt 2022 Buchungen'!F2:F469,'DevInt 2022 Buchungen'!D2:D469,"0122",'DevInt 2022 Buchungen'!C2:C469,"&gt;="&amp;AG$4,'DevInt 2022 Buchungen'!C2:C469,"&lt;"&amp;AG$5+1,'DevInt 2022 Buchungen'!P2:P469,"Ausgaben")++SUMIFS('DevInt 2022 Buchungen'!F2:F469,'DevInt 2022 Buchungen'!D2:D469,"0123",'DevInt 2022 Buchungen'!C2:C469,"&gt;="&amp;AG$4,'DevInt 2022 Buchungen'!C2:C469,"&lt;"&amp;AG$5+1,'DevInt 2022 Buchungen'!L2:L469,"Ausgaben")+-SUMIFS('DevInt 2022 Buchungen'!F2:F469,'DevInt 2022 Buchungen'!D2:D469,"0123",'DevInt 2022 Buchungen'!C2:C469,"&gt;="&amp;AG$4,'DevInt 2022 Buchungen'!C2:C469,"&lt;"&amp;AG$5+1,'DevInt 2022 Buchungen'!P2:P469,"Einnahmen")++SUMIFS('DevInt 2022 Buchungen'!F2:F469,'DevInt 2022 Buchungen'!D2:D469,"0123",'DevInt 2022 Buchungen'!C2:C469,"&gt;="&amp;AG$4,'DevInt 2022 Buchungen'!C2:C469,"&lt;"&amp;AG$5+1,'DevInt 2022 Buchungen'!L2:L469,"Einnahmen")+-SUMIFS('DevInt 2022 Buchungen'!F2:F469,'DevInt 2022 Buchungen'!D2:D469,"0123",'DevInt 2022 Buchungen'!C2:C469,"&gt;="&amp;AG$4,'DevInt 2022 Buchungen'!C2:C469,"&lt;"&amp;AG$5+1,'DevInt 2022 Buchungen'!P2:P469,"Ausgaben")</f>
        <v>0</v>
      </c>
      <c r="AH10" s="21"/>
      <c r="AK10" s="26">
        <f>+SUMIFS('DevInt 2022 Buchungen'!F2:F469,'DevInt 2022 Buchungen'!D2:D469,"0121",'DevInt 2022 Buchungen'!C2:C469,"&gt;="&amp;AK$4,'DevInt 2022 Buchungen'!C2:C469,"&lt;"&amp;AK$5+1,'DevInt 2022 Buchungen'!L2:L469,"Ausgaben")+-SUMIFS('DevInt 2022 Buchungen'!F2:F469,'DevInt 2022 Buchungen'!D2:D469,"0121",'DevInt 2022 Buchungen'!C2:C469,"&gt;="&amp;AK$4,'DevInt 2022 Buchungen'!C2:C469,"&lt;"&amp;AK$5+1,'DevInt 2022 Buchungen'!P2:P469,"Einnahmen")++SUMIFS('DevInt 2022 Buchungen'!F2:F469,'DevInt 2022 Buchungen'!D2:D469,"0121",'DevInt 2022 Buchungen'!C2:C469,"&gt;="&amp;AK$4,'DevInt 2022 Buchungen'!C2:C469,"&lt;"&amp;AK$5+1,'DevInt 2022 Buchungen'!L2:L469,"Einnahmen")+-SUMIFS('DevInt 2022 Buchungen'!F2:F469,'DevInt 2022 Buchungen'!D2:D469,"0121",'DevInt 2022 Buchungen'!C2:C469,"&gt;="&amp;AK$4,'DevInt 2022 Buchungen'!C2:C469,"&lt;"&amp;AK$5+1,'DevInt 2022 Buchungen'!P2:P469,"Ausgaben")++SUMIFS('DevInt 2022 Buchungen'!F2:F469,'DevInt 2022 Buchungen'!D2:D469,"0122",'DevInt 2022 Buchungen'!C2:C469,"&gt;="&amp;AK$4,'DevInt 2022 Buchungen'!C2:C469,"&lt;"&amp;AK$5+1,'DevInt 2022 Buchungen'!L2:L469,"Ausgaben")+-SUMIFS('DevInt 2022 Buchungen'!F2:F469,'DevInt 2022 Buchungen'!D2:D469,"0122",'DevInt 2022 Buchungen'!C2:C469,"&gt;="&amp;AK$4,'DevInt 2022 Buchungen'!C2:C469,"&lt;"&amp;AK$5+1,'DevInt 2022 Buchungen'!P2:P469,"Einnahmen")++SUMIFS('DevInt 2022 Buchungen'!F2:F469,'DevInt 2022 Buchungen'!D2:D469,"0122",'DevInt 2022 Buchungen'!C2:C469,"&gt;="&amp;AK$4,'DevInt 2022 Buchungen'!C2:C469,"&lt;"&amp;AK$5+1,'DevInt 2022 Buchungen'!L2:L469,"Einnahmen")+-SUMIFS('DevInt 2022 Buchungen'!F2:F469,'DevInt 2022 Buchungen'!D2:D469,"0122",'DevInt 2022 Buchungen'!C2:C469,"&gt;="&amp;AK$4,'DevInt 2022 Buchungen'!C2:C469,"&lt;"&amp;AK$5+1,'DevInt 2022 Buchungen'!P2:P469,"Ausgaben")++SUMIFS('DevInt 2022 Buchungen'!F2:F469,'DevInt 2022 Buchungen'!D2:D469,"0123",'DevInt 2022 Buchungen'!C2:C469,"&gt;="&amp;AK$4,'DevInt 2022 Buchungen'!C2:C469,"&lt;"&amp;AK$5+1,'DevInt 2022 Buchungen'!L2:L469,"Ausgaben")+-SUMIFS('DevInt 2022 Buchungen'!F2:F469,'DevInt 2022 Buchungen'!D2:D469,"0123",'DevInt 2022 Buchungen'!C2:C469,"&gt;="&amp;AK$4,'DevInt 2022 Buchungen'!C2:C469,"&lt;"&amp;AK$5+1,'DevInt 2022 Buchungen'!P2:P469,"Einnahmen")++SUMIFS('DevInt 2022 Buchungen'!F2:F469,'DevInt 2022 Buchungen'!D2:D469,"0123",'DevInt 2022 Buchungen'!C2:C469,"&gt;="&amp;AK$4,'DevInt 2022 Buchungen'!C2:C469,"&lt;"&amp;AK$5+1,'DevInt 2022 Buchungen'!L2:L469,"Einnahmen")+-SUMIFS('DevInt 2022 Buchungen'!F2:F469,'DevInt 2022 Buchungen'!D2:D469,"0123",'DevInt 2022 Buchungen'!C2:C469,"&gt;="&amp;AK$4,'DevInt 2022 Buchungen'!C2:C469,"&lt;"&amp;AK$5+1,'DevInt 2022 Buchungen'!P2:P469,"Ausgaben")</f>
        <v>0</v>
      </c>
      <c r="AL10" s="21"/>
      <c r="AO10" s="26">
        <f>+SUMIFS('DevInt 2022 Buchungen'!F2:F469,'DevInt 2022 Buchungen'!D2:D469,"0121",'DevInt 2022 Buchungen'!C2:C469,"&gt;="&amp;AO$4,'DevInt 2022 Buchungen'!C2:C469,"&lt;"&amp;AO$5+1,'DevInt 2022 Buchungen'!L2:L469,"Ausgaben")+-SUMIFS('DevInt 2022 Buchungen'!F2:F469,'DevInt 2022 Buchungen'!D2:D469,"0121",'DevInt 2022 Buchungen'!C2:C469,"&gt;="&amp;AO$4,'DevInt 2022 Buchungen'!C2:C469,"&lt;"&amp;AO$5+1,'DevInt 2022 Buchungen'!P2:P469,"Einnahmen")++SUMIFS('DevInt 2022 Buchungen'!F2:F469,'DevInt 2022 Buchungen'!D2:D469,"0121",'DevInt 2022 Buchungen'!C2:C469,"&gt;="&amp;AO$4,'DevInt 2022 Buchungen'!C2:C469,"&lt;"&amp;AO$5+1,'DevInt 2022 Buchungen'!L2:L469,"Einnahmen")+-SUMIFS('DevInt 2022 Buchungen'!F2:F469,'DevInt 2022 Buchungen'!D2:D469,"0121",'DevInt 2022 Buchungen'!C2:C469,"&gt;="&amp;AO$4,'DevInt 2022 Buchungen'!C2:C469,"&lt;"&amp;AO$5+1,'DevInt 2022 Buchungen'!P2:P469,"Ausgaben")++SUMIFS('DevInt 2022 Buchungen'!F2:F469,'DevInt 2022 Buchungen'!D2:D469,"0122",'DevInt 2022 Buchungen'!C2:C469,"&gt;="&amp;AO$4,'DevInt 2022 Buchungen'!C2:C469,"&lt;"&amp;AO$5+1,'DevInt 2022 Buchungen'!L2:L469,"Ausgaben")+-SUMIFS('DevInt 2022 Buchungen'!F2:F469,'DevInt 2022 Buchungen'!D2:D469,"0122",'DevInt 2022 Buchungen'!C2:C469,"&gt;="&amp;AO$4,'DevInt 2022 Buchungen'!C2:C469,"&lt;"&amp;AO$5+1,'DevInt 2022 Buchungen'!P2:P469,"Einnahmen")++SUMIFS('DevInt 2022 Buchungen'!F2:F469,'DevInt 2022 Buchungen'!D2:D469,"0122",'DevInt 2022 Buchungen'!C2:C469,"&gt;="&amp;AO$4,'DevInt 2022 Buchungen'!C2:C469,"&lt;"&amp;AO$5+1,'DevInt 2022 Buchungen'!L2:L469,"Einnahmen")+-SUMIFS('DevInt 2022 Buchungen'!F2:F469,'DevInt 2022 Buchungen'!D2:D469,"0122",'DevInt 2022 Buchungen'!C2:C469,"&gt;="&amp;AO$4,'DevInt 2022 Buchungen'!C2:C469,"&lt;"&amp;AO$5+1,'DevInt 2022 Buchungen'!P2:P469,"Ausgaben")++SUMIFS('DevInt 2022 Buchungen'!F2:F469,'DevInt 2022 Buchungen'!D2:D469,"0123",'DevInt 2022 Buchungen'!C2:C469,"&gt;="&amp;AO$4,'DevInt 2022 Buchungen'!C2:C469,"&lt;"&amp;AO$5+1,'DevInt 2022 Buchungen'!L2:L469,"Ausgaben")+-SUMIFS('DevInt 2022 Buchungen'!F2:F469,'DevInt 2022 Buchungen'!D2:D469,"0123",'DevInt 2022 Buchungen'!C2:C469,"&gt;="&amp;AO$4,'DevInt 2022 Buchungen'!C2:C469,"&lt;"&amp;AO$5+1,'DevInt 2022 Buchungen'!P2:P469,"Einnahmen")++SUMIFS('DevInt 2022 Buchungen'!F2:F469,'DevInt 2022 Buchungen'!D2:D469,"0123",'DevInt 2022 Buchungen'!C2:C469,"&gt;="&amp;AO$4,'DevInt 2022 Buchungen'!C2:C469,"&lt;"&amp;AO$5+1,'DevInt 2022 Buchungen'!L2:L469,"Einnahmen")+-SUMIFS('DevInt 2022 Buchungen'!F2:F469,'DevInt 2022 Buchungen'!D2:D469,"0123",'DevInt 2022 Buchungen'!C2:C469,"&gt;="&amp;AO$4,'DevInt 2022 Buchungen'!C2:C469,"&lt;"&amp;AO$5+1,'DevInt 2022 Buchungen'!P2:P469,"Ausgaben")</f>
        <v>0</v>
      </c>
      <c r="AP10" s="21"/>
      <c r="AS10" s="26">
        <f>+SUMIFS('DevInt 2022 Buchungen'!F2:F469,'DevInt 2022 Buchungen'!D2:D469,"0121",'DevInt 2022 Buchungen'!C2:C469,"&gt;="&amp;AS$4,'DevInt 2022 Buchungen'!C2:C469,"&lt;"&amp;AS$5+1,'DevInt 2022 Buchungen'!L2:L469,"Ausgaben")+-SUMIFS('DevInt 2022 Buchungen'!F2:F469,'DevInt 2022 Buchungen'!D2:D469,"0121",'DevInt 2022 Buchungen'!C2:C469,"&gt;="&amp;AS$4,'DevInt 2022 Buchungen'!C2:C469,"&lt;"&amp;AS$5+1,'DevInt 2022 Buchungen'!P2:P469,"Einnahmen")++SUMIFS('DevInt 2022 Buchungen'!F2:F469,'DevInt 2022 Buchungen'!D2:D469,"0121",'DevInt 2022 Buchungen'!C2:C469,"&gt;="&amp;AS$4,'DevInt 2022 Buchungen'!C2:C469,"&lt;"&amp;AS$5+1,'DevInt 2022 Buchungen'!L2:L469,"Einnahmen")+-SUMIFS('DevInt 2022 Buchungen'!F2:F469,'DevInt 2022 Buchungen'!D2:D469,"0121",'DevInt 2022 Buchungen'!C2:C469,"&gt;="&amp;AS$4,'DevInt 2022 Buchungen'!C2:C469,"&lt;"&amp;AS$5+1,'DevInt 2022 Buchungen'!P2:P469,"Ausgaben")++SUMIFS('DevInt 2022 Buchungen'!F2:F469,'DevInt 2022 Buchungen'!D2:D469,"0122",'DevInt 2022 Buchungen'!C2:C469,"&gt;="&amp;AS$4,'DevInt 2022 Buchungen'!C2:C469,"&lt;"&amp;AS$5+1,'DevInt 2022 Buchungen'!L2:L469,"Ausgaben")+-SUMIFS('DevInt 2022 Buchungen'!F2:F469,'DevInt 2022 Buchungen'!D2:D469,"0122",'DevInt 2022 Buchungen'!C2:C469,"&gt;="&amp;AS$4,'DevInt 2022 Buchungen'!C2:C469,"&lt;"&amp;AS$5+1,'DevInt 2022 Buchungen'!P2:P469,"Einnahmen")++SUMIFS('DevInt 2022 Buchungen'!F2:F469,'DevInt 2022 Buchungen'!D2:D469,"0122",'DevInt 2022 Buchungen'!C2:C469,"&gt;="&amp;AS$4,'DevInt 2022 Buchungen'!C2:C469,"&lt;"&amp;AS$5+1,'DevInt 2022 Buchungen'!L2:L469,"Einnahmen")+-SUMIFS('DevInt 2022 Buchungen'!F2:F469,'DevInt 2022 Buchungen'!D2:D469,"0122",'DevInt 2022 Buchungen'!C2:C469,"&gt;="&amp;AS$4,'DevInt 2022 Buchungen'!C2:C469,"&lt;"&amp;AS$5+1,'DevInt 2022 Buchungen'!P2:P469,"Ausgaben")++SUMIFS('DevInt 2022 Buchungen'!F2:F469,'DevInt 2022 Buchungen'!D2:D469,"0123",'DevInt 2022 Buchungen'!C2:C469,"&gt;="&amp;AS$4,'DevInt 2022 Buchungen'!C2:C469,"&lt;"&amp;AS$5+1,'DevInt 2022 Buchungen'!L2:L469,"Ausgaben")+-SUMIFS('DevInt 2022 Buchungen'!F2:F469,'DevInt 2022 Buchungen'!D2:D469,"0123",'DevInt 2022 Buchungen'!C2:C469,"&gt;="&amp;AS$4,'DevInt 2022 Buchungen'!C2:C469,"&lt;"&amp;AS$5+1,'DevInt 2022 Buchungen'!P2:P469,"Einnahmen")++SUMIFS('DevInt 2022 Buchungen'!F2:F469,'DevInt 2022 Buchungen'!D2:D469,"0123",'DevInt 2022 Buchungen'!C2:C469,"&gt;="&amp;AS$4,'DevInt 2022 Buchungen'!C2:C469,"&lt;"&amp;AS$5+1,'DevInt 2022 Buchungen'!L2:L469,"Einnahmen")+-SUMIFS('DevInt 2022 Buchungen'!F2:F469,'DevInt 2022 Buchungen'!D2:D469,"0123",'DevInt 2022 Buchungen'!C2:C469,"&gt;="&amp;AS$4,'DevInt 2022 Buchungen'!C2:C469,"&lt;"&amp;AS$5+1,'DevInt 2022 Buchungen'!P2:P469,"Ausgaben")</f>
        <v>0</v>
      </c>
      <c r="AT10" s="21"/>
      <c r="AW10" s="26">
        <f>+SUMIFS('DevInt 2022 Buchungen'!F2:F469,'DevInt 2022 Buchungen'!D2:D469,"0121",'DevInt 2022 Buchungen'!C2:C469,"&gt;="&amp;AW$4,'DevInt 2022 Buchungen'!C2:C469,"&lt;"&amp;AW$5+1,'DevInt 2022 Buchungen'!L2:L469,"Ausgaben")+-SUMIFS('DevInt 2022 Buchungen'!F2:F469,'DevInt 2022 Buchungen'!D2:D469,"0121",'DevInt 2022 Buchungen'!C2:C469,"&gt;="&amp;AW$4,'DevInt 2022 Buchungen'!C2:C469,"&lt;"&amp;AW$5+1,'DevInt 2022 Buchungen'!P2:P469,"Einnahmen")++SUMIFS('DevInt 2022 Buchungen'!F2:F469,'DevInt 2022 Buchungen'!D2:D469,"0121",'DevInt 2022 Buchungen'!C2:C469,"&gt;="&amp;AW$4,'DevInt 2022 Buchungen'!C2:C469,"&lt;"&amp;AW$5+1,'DevInt 2022 Buchungen'!L2:L469,"Einnahmen")+-SUMIFS('DevInt 2022 Buchungen'!F2:F469,'DevInt 2022 Buchungen'!D2:D469,"0121",'DevInt 2022 Buchungen'!C2:C469,"&gt;="&amp;AW$4,'DevInt 2022 Buchungen'!C2:C469,"&lt;"&amp;AW$5+1,'DevInt 2022 Buchungen'!P2:P469,"Ausgaben")++SUMIFS('DevInt 2022 Buchungen'!F2:F469,'DevInt 2022 Buchungen'!D2:D469,"0122",'DevInt 2022 Buchungen'!C2:C469,"&gt;="&amp;AW$4,'DevInt 2022 Buchungen'!C2:C469,"&lt;"&amp;AW$5+1,'DevInt 2022 Buchungen'!L2:L469,"Ausgaben")+-SUMIFS('DevInt 2022 Buchungen'!F2:F469,'DevInt 2022 Buchungen'!D2:D469,"0122",'DevInt 2022 Buchungen'!C2:C469,"&gt;="&amp;AW$4,'DevInt 2022 Buchungen'!C2:C469,"&lt;"&amp;AW$5+1,'DevInt 2022 Buchungen'!P2:P469,"Einnahmen")++SUMIFS('DevInt 2022 Buchungen'!F2:F469,'DevInt 2022 Buchungen'!D2:D469,"0122",'DevInt 2022 Buchungen'!C2:C469,"&gt;="&amp;AW$4,'DevInt 2022 Buchungen'!C2:C469,"&lt;"&amp;AW$5+1,'DevInt 2022 Buchungen'!L2:L469,"Einnahmen")+-SUMIFS('DevInt 2022 Buchungen'!F2:F469,'DevInt 2022 Buchungen'!D2:D469,"0122",'DevInt 2022 Buchungen'!C2:C469,"&gt;="&amp;AW$4,'DevInt 2022 Buchungen'!C2:C469,"&lt;"&amp;AW$5+1,'DevInt 2022 Buchungen'!P2:P469,"Ausgaben")++SUMIFS('DevInt 2022 Buchungen'!F2:F469,'DevInt 2022 Buchungen'!D2:D469,"0123",'DevInt 2022 Buchungen'!C2:C469,"&gt;="&amp;AW$4,'DevInt 2022 Buchungen'!C2:C469,"&lt;"&amp;AW$5+1,'DevInt 2022 Buchungen'!L2:L469,"Ausgaben")+-SUMIFS('DevInt 2022 Buchungen'!F2:F469,'DevInt 2022 Buchungen'!D2:D469,"0123",'DevInt 2022 Buchungen'!C2:C469,"&gt;="&amp;AW$4,'DevInt 2022 Buchungen'!C2:C469,"&lt;"&amp;AW$5+1,'DevInt 2022 Buchungen'!P2:P469,"Einnahmen")++SUMIFS('DevInt 2022 Buchungen'!F2:F469,'DevInt 2022 Buchungen'!D2:D469,"0123",'DevInt 2022 Buchungen'!C2:C469,"&gt;="&amp;AW$4,'DevInt 2022 Buchungen'!C2:C469,"&lt;"&amp;AW$5+1,'DevInt 2022 Buchungen'!L2:L469,"Einnahmen")+-SUMIFS('DevInt 2022 Buchungen'!F2:F469,'DevInt 2022 Buchungen'!D2:D469,"0123",'DevInt 2022 Buchungen'!C2:C469,"&gt;="&amp;AW$4,'DevInt 2022 Buchungen'!C2:C469,"&lt;"&amp;AW$5+1,'DevInt 2022 Buchungen'!P2:P469,"Ausgaben")</f>
        <v>0</v>
      </c>
      <c r="AX10" s="21"/>
      <c r="BA10" s="26">
        <f>+SUMIFS('DevInt 2022 Buchungen'!F2:F469,'DevInt 2022 Buchungen'!D2:D469,"0121",'DevInt 2022 Buchungen'!C2:C469,"&gt;="&amp;BA$4,'DevInt 2022 Buchungen'!C2:C469,"&lt;"&amp;BA$5+1,'DevInt 2022 Buchungen'!L2:L469,"Ausgaben")+-SUMIFS('DevInt 2022 Buchungen'!F2:F469,'DevInt 2022 Buchungen'!D2:D469,"0121",'DevInt 2022 Buchungen'!C2:C469,"&gt;="&amp;BA$4,'DevInt 2022 Buchungen'!C2:C469,"&lt;"&amp;BA$5+1,'DevInt 2022 Buchungen'!P2:P469,"Einnahmen")++SUMIFS('DevInt 2022 Buchungen'!F2:F469,'DevInt 2022 Buchungen'!D2:D469,"0121",'DevInt 2022 Buchungen'!C2:C469,"&gt;="&amp;BA$4,'DevInt 2022 Buchungen'!C2:C469,"&lt;"&amp;BA$5+1,'DevInt 2022 Buchungen'!L2:L469,"Einnahmen")+-SUMIFS('DevInt 2022 Buchungen'!F2:F469,'DevInt 2022 Buchungen'!D2:D469,"0121",'DevInt 2022 Buchungen'!C2:C469,"&gt;="&amp;BA$4,'DevInt 2022 Buchungen'!C2:C469,"&lt;"&amp;BA$5+1,'DevInt 2022 Buchungen'!P2:P469,"Ausgaben")++SUMIFS('DevInt 2022 Buchungen'!F2:F469,'DevInt 2022 Buchungen'!D2:D469,"0122",'DevInt 2022 Buchungen'!C2:C469,"&gt;="&amp;BA$4,'DevInt 2022 Buchungen'!C2:C469,"&lt;"&amp;BA$5+1,'DevInt 2022 Buchungen'!L2:L469,"Ausgaben")+-SUMIFS('DevInt 2022 Buchungen'!F2:F469,'DevInt 2022 Buchungen'!D2:D469,"0122",'DevInt 2022 Buchungen'!C2:C469,"&gt;="&amp;BA$4,'DevInt 2022 Buchungen'!C2:C469,"&lt;"&amp;BA$5+1,'DevInt 2022 Buchungen'!P2:P469,"Einnahmen")++SUMIFS('DevInt 2022 Buchungen'!F2:F469,'DevInt 2022 Buchungen'!D2:D469,"0122",'DevInt 2022 Buchungen'!C2:C469,"&gt;="&amp;BA$4,'DevInt 2022 Buchungen'!C2:C469,"&lt;"&amp;BA$5+1,'DevInt 2022 Buchungen'!L2:L469,"Einnahmen")+-SUMIFS('DevInt 2022 Buchungen'!F2:F469,'DevInt 2022 Buchungen'!D2:D469,"0122",'DevInt 2022 Buchungen'!C2:C469,"&gt;="&amp;BA$4,'DevInt 2022 Buchungen'!C2:C469,"&lt;"&amp;BA$5+1,'DevInt 2022 Buchungen'!P2:P469,"Ausgaben")++SUMIFS('DevInt 2022 Buchungen'!F2:F469,'DevInt 2022 Buchungen'!D2:D469,"0123",'DevInt 2022 Buchungen'!C2:C469,"&gt;="&amp;BA$4,'DevInt 2022 Buchungen'!C2:C469,"&lt;"&amp;BA$5+1,'DevInt 2022 Buchungen'!L2:L469,"Ausgaben")+-SUMIFS('DevInt 2022 Buchungen'!F2:F469,'DevInt 2022 Buchungen'!D2:D469,"0123",'DevInt 2022 Buchungen'!C2:C469,"&gt;="&amp;BA$4,'DevInt 2022 Buchungen'!C2:C469,"&lt;"&amp;BA$5+1,'DevInt 2022 Buchungen'!P2:P469,"Einnahmen")++SUMIFS('DevInt 2022 Buchungen'!F2:F469,'DevInt 2022 Buchungen'!D2:D469,"0123",'DevInt 2022 Buchungen'!C2:C469,"&gt;="&amp;BA$4,'DevInt 2022 Buchungen'!C2:C469,"&lt;"&amp;BA$5+1,'DevInt 2022 Buchungen'!L2:L469,"Einnahmen")+-SUMIFS('DevInt 2022 Buchungen'!F2:F469,'DevInt 2022 Buchungen'!D2:D469,"0123",'DevInt 2022 Buchungen'!C2:C469,"&gt;="&amp;BA$4,'DevInt 2022 Buchungen'!C2:C469,"&lt;"&amp;BA$5+1,'DevInt 2022 Buchungen'!P2:P469,"Ausgaben")</f>
        <v>0</v>
      </c>
      <c r="BB10" s="21"/>
      <c r="BE10" s="26">
        <f>+SUMIFS('DevInt 2022 Buchungen'!F2:F469,'DevInt 2022 Buchungen'!D2:D469,"0121",'DevInt 2022 Buchungen'!C2:C469,"&gt;="&amp;BE$4,'DevInt 2022 Buchungen'!C2:C469,"&lt;"&amp;BE$5+1,'DevInt 2022 Buchungen'!L2:L469,"Ausgaben")+-SUMIFS('DevInt 2022 Buchungen'!F2:F469,'DevInt 2022 Buchungen'!D2:D469,"0121",'DevInt 2022 Buchungen'!C2:C469,"&gt;="&amp;BE$4,'DevInt 2022 Buchungen'!C2:C469,"&lt;"&amp;BE$5+1,'DevInt 2022 Buchungen'!P2:P469,"Einnahmen")++SUMIFS('DevInt 2022 Buchungen'!F2:F469,'DevInt 2022 Buchungen'!D2:D469,"0121",'DevInt 2022 Buchungen'!C2:C469,"&gt;="&amp;BE$4,'DevInt 2022 Buchungen'!C2:C469,"&lt;"&amp;BE$5+1,'DevInt 2022 Buchungen'!L2:L469,"Einnahmen")+-SUMIFS('DevInt 2022 Buchungen'!F2:F469,'DevInt 2022 Buchungen'!D2:D469,"0121",'DevInt 2022 Buchungen'!C2:C469,"&gt;="&amp;BE$4,'DevInt 2022 Buchungen'!C2:C469,"&lt;"&amp;BE$5+1,'DevInt 2022 Buchungen'!P2:P469,"Ausgaben")++SUMIFS('DevInt 2022 Buchungen'!F2:F469,'DevInt 2022 Buchungen'!D2:D469,"0122",'DevInt 2022 Buchungen'!C2:C469,"&gt;="&amp;BE$4,'DevInt 2022 Buchungen'!C2:C469,"&lt;"&amp;BE$5+1,'DevInt 2022 Buchungen'!L2:L469,"Ausgaben")+-SUMIFS('DevInt 2022 Buchungen'!F2:F469,'DevInt 2022 Buchungen'!D2:D469,"0122",'DevInt 2022 Buchungen'!C2:C469,"&gt;="&amp;BE$4,'DevInt 2022 Buchungen'!C2:C469,"&lt;"&amp;BE$5+1,'DevInt 2022 Buchungen'!P2:P469,"Einnahmen")++SUMIFS('DevInt 2022 Buchungen'!F2:F469,'DevInt 2022 Buchungen'!D2:D469,"0122",'DevInt 2022 Buchungen'!C2:C469,"&gt;="&amp;BE$4,'DevInt 2022 Buchungen'!C2:C469,"&lt;"&amp;BE$5+1,'DevInt 2022 Buchungen'!L2:L469,"Einnahmen")+-SUMIFS('DevInt 2022 Buchungen'!F2:F469,'DevInt 2022 Buchungen'!D2:D469,"0122",'DevInt 2022 Buchungen'!C2:C469,"&gt;="&amp;BE$4,'DevInt 2022 Buchungen'!C2:C469,"&lt;"&amp;BE$5+1,'DevInt 2022 Buchungen'!P2:P469,"Ausgaben")++SUMIFS('DevInt 2022 Buchungen'!F2:F469,'DevInt 2022 Buchungen'!D2:D469,"0123",'DevInt 2022 Buchungen'!C2:C469,"&gt;="&amp;BE$4,'DevInt 2022 Buchungen'!C2:C469,"&lt;"&amp;BE$5+1,'DevInt 2022 Buchungen'!L2:L469,"Ausgaben")+-SUMIFS('DevInt 2022 Buchungen'!F2:F469,'DevInt 2022 Buchungen'!D2:D469,"0123",'DevInt 2022 Buchungen'!C2:C469,"&gt;="&amp;BE$4,'DevInt 2022 Buchungen'!C2:C469,"&lt;"&amp;BE$5+1,'DevInt 2022 Buchungen'!P2:P469,"Einnahmen")++SUMIFS('DevInt 2022 Buchungen'!F2:F469,'DevInt 2022 Buchungen'!D2:D469,"0123",'DevInt 2022 Buchungen'!C2:C469,"&gt;="&amp;BE$4,'DevInt 2022 Buchungen'!C2:C469,"&lt;"&amp;BE$5+1,'DevInt 2022 Buchungen'!L2:L469,"Einnahmen")+-SUMIFS('DevInt 2022 Buchungen'!F2:F469,'DevInt 2022 Buchungen'!D2:D469,"0123",'DevInt 2022 Buchungen'!C2:C469,"&gt;="&amp;BE$4,'DevInt 2022 Buchungen'!C2:C469,"&lt;"&amp;BE$5+1,'DevInt 2022 Buchungen'!P2:P469,"Ausgaben")</f>
        <v>0</v>
      </c>
      <c r="BF10" s="21"/>
      <c r="BI10" s="26">
        <f>+SUMIFS('DevInt 2022 Buchungen'!F2:F469,'DevInt 2022 Buchungen'!D2:D469,"0121",'DevInt 2022 Buchungen'!C2:C469,"&gt;="&amp;BI$4,'DevInt 2022 Buchungen'!C2:C469,"&lt;"&amp;BI$5+1,'DevInt 2022 Buchungen'!L2:L469,"Ausgaben")+-SUMIFS('DevInt 2022 Buchungen'!F2:F469,'DevInt 2022 Buchungen'!D2:D469,"0121",'DevInt 2022 Buchungen'!C2:C469,"&gt;="&amp;BI$4,'DevInt 2022 Buchungen'!C2:C469,"&lt;"&amp;BI$5+1,'DevInt 2022 Buchungen'!P2:P469,"Einnahmen")++SUMIFS('DevInt 2022 Buchungen'!F2:F469,'DevInt 2022 Buchungen'!D2:D469,"0121",'DevInt 2022 Buchungen'!C2:C469,"&gt;="&amp;BI$4,'DevInt 2022 Buchungen'!C2:C469,"&lt;"&amp;BI$5+1,'DevInt 2022 Buchungen'!L2:L469,"Einnahmen")+-SUMIFS('DevInt 2022 Buchungen'!F2:F469,'DevInt 2022 Buchungen'!D2:D469,"0121",'DevInt 2022 Buchungen'!C2:C469,"&gt;="&amp;BI$4,'DevInt 2022 Buchungen'!C2:C469,"&lt;"&amp;BI$5+1,'DevInt 2022 Buchungen'!P2:P469,"Ausgaben")++SUMIFS('DevInt 2022 Buchungen'!F2:F469,'DevInt 2022 Buchungen'!D2:D469,"0122",'DevInt 2022 Buchungen'!C2:C469,"&gt;="&amp;BI$4,'DevInt 2022 Buchungen'!C2:C469,"&lt;"&amp;BI$5+1,'DevInt 2022 Buchungen'!L2:L469,"Ausgaben")+-SUMIFS('DevInt 2022 Buchungen'!F2:F469,'DevInt 2022 Buchungen'!D2:D469,"0122",'DevInt 2022 Buchungen'!C2:C469,"&gt;="&amp;BI$4,'DevInt 2022 Buchungen'!C2:C469,"&lt;"&amp;BI$5+1,'DevInt 2022 Buchungen'!P2:P469,"Einnahmen")++SUMIFS('DevInt 2022 Buchungen'!F2:F469,'DevInt 2022 Buchungen'!D2:D469,"0122",'DevInt 2022 Buchungen'!C2:C469,"&gt;="&amp;BI$4,'DevInt 2022 Buchungen'!C2:C469,"&lt;"&amp;BI$5+1,'DevInt 2022 Buchungen'!L2:L469,"Einnahmen")+-SUMIFS('DevInt 2022 Buchungen'!F2:F469,'DevInt 2022 Buchungen'!D2:D469,"0122",'DevInt 2022 Buchungen'!C2:C469,"&gt;="&amp;BI$4,'DevInt 2022 Buchungen'!C2:C469,"&lt;"&amp;BI$5+1,'DevInt 2022 Buchungen'!P2:P469,"Ausgaben")++SUMIFS('DevInt 2022 Buchungen'!F2:F469,'DevInt 2022 Buchungen'!D2:D469,"0123",'DevInt 2022 Buchungen'!C2:C469,"&gt;="&amp;BI$4,'DevInt 2022 Buchungen'!C2:C469,"&lt;"&amp;BI$5+1,'DevInt 2022 Buchungen'!L2:L469,"Ausgaben")+-SUMIFS('DevInt 2022 Buchungen'!F2:F469,'DevInt 2022 Buchungen'!D2:D469,"0123",'DevInt 2022 Buchungen'!C2:C469,"&gt;="&amp;BI$4,'DevInt 2022 Buchungen'!C2:C469,"&lt;"&amp;BI$5+1,'DevInt 2022 Buchungen'!P2:P469,"Einnahmen")++SUMIFS('DevInt 2022 Buchungen'!F2:F469,'DevInt 2022 Buchungen'!D2:D469,"0123",'DevInt 2022 Buchungen'!C2:C469,"&gt;="&amp;BI$4,'DevInt 2022 Buchungen'!C2:C469,"&lt;"&amp;BI$5+1,'DevInt 2022 Buchungen'!L2:L469,"Einnahmen")+-SUMIFS('DevInt 2022 Buchungen'!F2:F469,'DevInt 2022 Buchungen'!D2:D469,"0123",'DevInt 2022 Buchungen'!C2:C469,"&gt;="&amp;BI$4,'DevInt 2022 Buchungen'!C2:C469,"&lt;"&amp;BI$5+1,'DevInt 2022 Buchungen'!P2:P469,"Ausgaben")</f>
        <v>0</v>
      </c>
      <c r="BJ10" s="21"/>
      <c r="BM10" s="26">
        <f>+SUMIFS('DevInt 2022 Buchungen'!F2:F469,'DevInt 2022 Buchungen'!D2:D469,"0121",'DevInt 2022 Buchungen'!C2:C469,"&gt;="&amp;BM$4,'DevInt 2022 Buchungen'!C2:C469,"&lt;"&amp;BM$5+1,'DevInt 2022 Buchungen'!L2:L469,"Ausgaben")+-SUMIFS('DevInt 2022 Buchungen'!F2:F469,'DevInt 2022 Buchungen'!D2:D469,"0121",'DevInt 2022 Buchungen'!C2:C469,"&gt;="&amp;BM$4,'DevInt 2022 Buchungen'!C2:C469,"&lt;"&amp;BM$5+1,'DevInt 2022 Buchungen'!P2:P469,"Einnahmen")++SUMIFS('DevInt 2022 Buchungen'!F2:F469,'DevInt 2022 Buchungen'!D2:D469,"0121",'DevInt 2022 Buchungen'!C2:C469,"&gt;="&amp;BM$4,'DevInt 2022 Buchungen'!C2:C469,"&lt;"&amp;BM$5+1,'DevInt 2022 Buchungen'!L2:L469,"Einnahmen")+-SUMIFS('DevInt 2022 Buchungen'!F2:F469,'DevInt 2022 Buchungen'!D2:D469,"0121",'DevInt 2022 Buchungen'!C2:C469,"&gt;="&amp;BM$4,'DevInt 2022 Buchungen'!C2:C469,"&lt;"&amp;BM$5+1,'DevInt 2022 Buchungen'!P2:P469,"Ausgaben")++SUMIFS('DevInt 2022 Buchungen'!F2:F469,'DevInt 2022 Buchungen'!D2:D469,"0122",'DevInt 2022 Buchungen'!C2:C469,"&gt;="&amp;BM$4,'DevInt 2022 Buchungen'!C2:C469,"&lt;"&amp;BM$5+1,'DevInt 2022 Buchungen'!L2:L469,"Ausgaben")+-SUMIFS('DevInt 2022 Buchungen'!F2:F469,'DevInt 2022 Buchungen'!D2:D469,"0122",'DevInt 2022 Buchungen'!C2:C469,"&gt;="&amp;BM$4,'DevInt 2022 Buchungen'!C2:C469,"&lt;"&amp;BM$5+1,'DevInt 2022 Buchungen'!P2:P469,"Einnahmen")++SUMIFS('DevInt 2022 Buchungen'!F2:F469,'DevInt 2022 Buchungen'!D2:D469,"0122",'DevInt 2022 Buchungen'!C2:C469,"&gt;="&amp;BM$4,'DevInt 2022 Buchungen'!C2:C469,"&lt;"&amp;BM$5+1,'DevInt 2022 Buchungen'!L2:L469,"Einnahmen")+-SUMIFS('DevInt 2022 Buchungen'!F2:F469,'DevInt 2022 Buchungen'!D2:D469,"0122",'DevInt 2022 Buchungen'!C2:C469,"&gt;="&amp;BM$4,'DevInt 2022 Buchungen'!C2:C469,"&lt;"&amp;BM$5+1,'DevInt 2022 Buchungen'!P2:P469,"Ausgaben")++SUMIFS('DevInt 2022 Buchungen'!F2:F469,'DevInt 2022 Buchungen'!D2:D469,"0123",'DevInt 2022 Buchungen'!C2:C469,"&gt;="&amp;BM$4,'DevInt 2022 Buchungen'!C2:C469,"&lt;"&amp;BM$5+1,'DevInt 2022 Buchungen'!L2:L469,"Ausgaben")+-SUMIFS('DevInt 2022 Buchungen'!F2:F469,'DevInt 2022 Buchungen'!D2:D469,"0123",'DevInt 2022 Buchungen'!C2:C469,"&gt;="&amp;BM$4,'DevInt 2022 Buchungen'!C2:C469,"&lt;"&amp;BM$5+1,'DevInt 2022 Buchungen'!P2:P469,"Einnahmen")++SUMIFS('DevInt 2022 Buchungen'!F2:F469,'DevInt 2022 Buchungen'!D2:D469,"0123",'DevInt 2022 Buchungen'!C2:C469,"&gt;="&amp;BM$4,'DevInt 2022 Buchungen'!C2:C469,"&lt;"&amp;BM$5+1,'DevInt 2022 Buchungen'!L2:L469,"Einnahmen")+-SUMIFS('DevInt 2022 Buchungen'!F2:F469,'DevInt 2022 Buchungen'!D2:D469,"0123",'DevInt 2022 Buchungen'!C2:C469,"&gt;="&amp;BM$4,'DevInt 2022 Buchungen'!C2:C469,"&lt;"&amp;BM$5+1,'DevInt 2022 Buchungen'!P2:P469,"Ausgaben")</f>
        <v>0</v>
      </c>
    </row>
    <row r="11" spans="1:65" x14ac:dyDescent="0.2">
      <c r="D11" t="s">
        <v>5674</v>
      </c>
      <c r="E11" t="s">
        <v>5675</v>
      </c>
      <c r="F11" s="21"/>
      <c r="I11" s="22"/>
      <c r="J11" s="21"/>
      <c r="M11" s="26">
        <f>+SUMIFS('DevInt 2022 Buchungen'!F2:F469,'DevInt 2022 Buchungen'!D2:D469,"0131",'DevInt 2022 Buchungen'!C2:C469,"&gt;="&amp;M$4,'DevInt 2022 Buchungen'!C2:C469,"&lt;"&amp;M$5+1,'DevInt 2022 Buchungen'!L2:L469,"Ausgaben")+-SUMIFS('DevInt 2022 Buchungen'!F2:F469,'DevInt 2022 Buchungen'!D2:D469,"0131",'DevInt 2022 Buchungen'!C2:C469,"&gt;="&amp;M$4,'DevInt 2022 Buchungen'!C2:C469,"&lt;"&amp;M$5+1,'DevInt 2022 Buchungen'!P2:P469,"Einnahmen")++SUMIFS('DevInt 2022 Buchungen'!F2:F469,'DevInt 2022 Buchungen'!D2:D469,"0131",'DevInt 2022 Buchungen'!C2:C469,"&gt;="&amp;M$4,'DevInt 2022 Buchungen'!C2:C469,"&lt;"&amp;M$5+1,'DevInt 2022 Buchungen'!L2:L469,"Einnahmen")+-SUMIFS('DevInt 2022 Buchungen'!F2:F469,'DevInt 2022 Buchungen'!D2:D469,"0131",'DevInt 2022 Buchungen'!C2:C469,"&gt;="&amp;M$4,'DevInt 2022 Buchungen'!C2:C469,"&lt;"&amp;M$5+1,'DevInt 2022 Buchungen'!P2:P469,"Ausgaben")++SUMIFS('DevInt 2022 Buchungen'!F2:F469,'DevInt 2022 Buchungen'!D2:D469,"0132",'DevInt 2022 Buchungen'!C2:C469,"&gt;="&amp;M$4,'DevInt 2022 Buchungen'!C2:C469,"&lt;"&amp;M$5+1,'DevInt 2022 Buchungen'!L2:L469,"Ausgaben")+-SUMIFS('DevInt 2022 Buchungen'!F2:F469,'DevInt 2022 Buchungen'!D2:D469,"0132",'DevInt 2022 Buchungen'!C2:C469,"&gt;="&amp;M$4,'DevInt 2022 Buchungen'!C2:C469,"&lt;"&amp;M$5+1,'DevInt 2022 Buchungen'!P2:P469,"Einnahmen")++SUMIFS('DevInt 2022 Buchungen'!F2:F469,'DevInt 2022 Buchungen'!D2:D469,"0132",'DevInt 2022 Buchungen'!C2:C469,"&gt;="&amp;M$4,'DevInt 2022 Buchungen'!C2:C469,"&lt;"&amp;M$5+1,'DevInt 2022 Buchungen'!L2:L469,"Einnahmen")+-SUMIFS('DevInt 2022 Buchungen'!F2:F469,'DevInt 2022 Buchungen'!D2:D469,"0132",'DevInt 2022 Buchungen'!C2:C469,"&gt;="&amp;M$4,'DevInt 2022 Buchungen'!C2:C469,"&lt;"&amp;M$5+1,'DevInt 2022 Buchungen'!P2:P469,"Ausgaben")</f>
        <v>106.93</v>
      </c>
      <c r="N11" s="21"/>
      <c r="Q11" s="26">
        <f>+SUMIFS('DevInt 2022 Buchungen'!F2:F469,'DevInt 2022 Buchungen'!D2:D469,"0131",'DevInt 2022 Buchungen'!C2:C469,"&gt;="&amp;Q$4,'DevInt 2022 Buchungen'!C2:C469,"&lt;"&amp;Q$5+1,'DevInt 2022 Buchungen'!L2:L469,"Ausgaben")+-SUMIFS('DevInt 2022 Buchungen'!F2:F469,'DevInt 2022 Buchungen'!D2:D469,"0131",'DevInt 2022 Buchungen'!C2:C469,"&gt;="&amp;Q$4,'DevInt 2022 Buchungen'!C2:C469,"&lt;"&amp;Q$5+1,'DevInt 2022 Buchungen'!P2:P469,"Einnahmen")++SUMIFS('DevInt 2022 Buchungen'!F2:F469,'DevInt 2022 Buchungen'!D2:D469,"0131",'DevInt 2022 Buchungen'!C2:C469,"&gt;="&amp;Q$4,'DevInt 2022 Buchungen'!C2:C469,"&lt;"&amp;Q$5+1,'DevInt 2022 Buchungen'!L2:L469,"Einnahmen")+-SUMIFS('DevInt 2022 Buchungen'!F2:F469,'DevInt 2022 Buchungen'!D2:D469,"0131",'DevInt 2022 Buchungen'!C2:C469,"&gt;="&amp;Q$4,'DevInt 2022 Buchungen'!C2:C469,"&lt;"&amp;Q$5+1,'DevInt 2022 Buchungen'!P2:P469,"Ausgaben")++SUMIFS('DevInt 2022 Buchungen'!F2:F469,'DevInt 2022 Buchungen'!D2:D469,"0132",'DevInt 2022 Buchungen'!C2:C469,"&gt;="&amp;Q$4,'DevInt 2022 Buchungen'!C2:C469,"&lt;"&amp;Q$5+1,'DevInt 2022 Buchungen'!L2:L469,"Ausgaben")+-SUMIFS('DevInt 2022 Buchungen'!F2:F469,'DevInt 2022 Buchungen'!D2:D469,"0132",'DevInt 2022 Buchungen'!C2:C469,"&gt;="&amp;Q$4,'DevInt 2022 Buchungen'!C2:C469,"&lt;"&amp;Q$5+1,'DevInt 2022 Buchungen'!P2:P469,"Einnahmen")++SUMIFS('DevInt 2022 Buchungen'!F2:F469,'DevInt 2022 Buchungen'!D2:D469,"0132",'DevInt 2022 Buchungen'!C2:C469,"&gt;="&amp;Q$4,'DevInt 2022 Buchungen'!C2:C469,"&lt;"&amp;Q$5+1,'DevInt 2022 Buchungen'!L2:L469,"Einnahmen")+-SUMIFS('DevInt 2022 Buchungen'!F2:F469,'DevInt 2022 Buchungen'!D2:D469,"0132",'DevInt 2022 Buchungen'!C2:C469,"&gt;="&amp;Q$4,'DevInt 2022 Buchungen'!C2:C469,"&lt;"&amp;Q$5+1,'DevInt 2022 Buchungen'!P2:P469,"Ausgaben")</f>
        <v>0</v>
      </c>
      <c r="R11" s="21"/>
      <c r="U11" s="26">
        <f>+SUMIFS('DevInt 2022 Buchungen'!F2:F469,'DevInt 2022 Buchungen'!D2:D469,"0131",'DevInt 2022 Buchungen'!C2:C469,"&gt;="&amp;U$4,'DevInt 2022 Buchungen'!C2:C469,"&lt;"&amp;U$5+1,'DevInt 2022 Buchungen'!L2:L469,"Ausgaben")+-SUMIFS('DevInt 2022 Buchungen'!F2:F469,'DevInt 2022 Buchungen'!D2:D469,"0131",'DevInt 2022 Buchungen'!C2:C469,"&gt;="&amp;U$4,'DevInt 2022 Buchungen'!C2:C469,"&lt;"&amp;U$5+1,'DevInt 2022 Buchungen'!P2:P469,"Einnahmen")++SUMIFS('DevInt 2022 Buchungen'!F2:F469,'DevInt 2022 Buchungen'!D2:D469,"0131",'DevInt 2022 Buchungen'!C2:C469,"&gt;="&amp;U$4,'DevInt 2022 Buchungen'!C2:C469,"&lt;"&amp;U$5+1,'DevInt 2022 Buchungen'!L2:L469,"Einnahmen")+-SUMIFS('DevInt 2022 Buchungen'!F2:F469,'DevInt 2022 Buchungen'!D2:D469,"0131",'DevInt 2022 Buchungen'!C2:C469,"&gt;="&amp;U$4,'DevInt 2022 Buchungen'!C2:C469,"&lt;"&amp;U$5+1,'DevInt 2022 Buchungen'!P2:P469,"Ausgaben")++SUMIFS('DevInt 2022 Buchungen'!F2:F469,'DevInt 2022 Buchungen'!D2:D469,"0132",'DevInt 2022 Buchungen'!C2:C469,"&gt;="&amp;U$4,'DevInt 2022 Buchungen'!C2:C469,"&lt;"&amp;U$5+1,'DevInt 2022 Buchungen'!L2:L469,"Ausgaben")+-SUMIFS('DevInt 2022 Buchungen'!F2:F469,'DevInt 2022 Buchungen'!D2:D469,"0132",'DevInt 2022 Buchungen'!C2:C469,"&gt;="&amp;U$4,'DevInt 2022 Buchungen'!C2:C469,"&lt;"&amp;U$5+1,'DevInt 2022 Buchungen'!P2:P469,"Einnahmen")++SUMIFS('DevInt 2022 Buchungen'!F2:F469,'DevInt 2022 Buchungen'!D2:D469,"0132",'DevInt 2022 Buchungen'!C2:C469,"&gt;="&amp;U$4,'DevInt 2022 Buchungen'!C2:C469,"&lt;"&amp;U$5+1,'DevInt 2022 Buchungen'!L2:L469,"Einnahmen")+-SUMIFS('DevInt 2022 Buchungen'!F2:F469,'DevInt 2022 Buchungen'!D2:D469,"0132",'DevInt 2022 Buchungen'!C2:C469,"&gt;="&amp;U$4,'DevInt 2022 Buchungen'!C2:C469,"&lt;"&amp;U$5+1,'DevInt 2022 Buchungen'!P2:P469,"Ausgaben")</f>
        <v>0</v>
      </c>
      <c r="V11" s="21"/>
      <c r="Y11" s="26">
        <f>+SUMIFS('DevInt 2022 Buchungen'!F2:F469,'DevInt 2022 Buchungen'!D2:D469,"0131",'DevInt 2022 Buchungen'!C2:C469,"&gt;="&amp;Y$4,'DevInt 2022 Buchungen'!C2:C469,"&lt;"&amp;Y$5+1,'DevInt 2022 Buchungen'!L2:L469,"Ausgaben")+-SUMIFS('DevInt 2022 Buchungen'!F2:F469,'DevInt 2022 Buchungen'!D2:D469,"0131",'DevInt 2022 Buchungen'!C2:C469,"&gt;="&amp;Y$4,'DevInt 2022 Buchungen'!C2:C469,"&lt;"&amp;Y$5+1,'DevInt 2022 Buchungen'!P2:P469,"Einnahmen")++SUMIFS('DevInt 2022 Buchungen'!F2:F469,'DevInt 2022 Buchungen'!D2:D469,"0131",'DevInt 2022 Buchungen'!C2:C469,"&gt;="&amp;Y$4,'DevInt 2022 Buchungen'!C2:C469,"&lt;"&amp;Y$5+1,'DevInt 2022 Buchungen'!L2:L469,"Einnahmen")+-SUMIFS('DevInt 2022 Buchungen'!F2:F469,'DevInt 2022 Buchungen'!D2:D469,"0131",'DevInt 2022 Buchungen'!C2:C469,"&gt;="&amp;Y$4,'DevInt 2022 Buchungen'!C2:C469,"&lt;"&amp;Y$5+1,'DevInt 2022 Buchungen'!P2:P469,"Ausgaben")++SUMIFS('DevInt 2022 Buchungen'!F2:F469,'DevInt 2022 Buchungen'!D2:D469,"0132",'DevInt 2022 Buchungen'!C2:C469,"&gt;="&amp;Y$4,'DevInt 2022 Buchungen'!C2:C469,"&lt;"&amp;Y$5+1,'DevInt 2022 Buchungen'!L2:L469,"Ausgaben")+-SUMIFS('DevInt 2022 Buchungen'!F2:F469,'DevInt 2022 Buchungen'!D2:D469,"0132",'DevInt 2022 Buchungen'!C2:C469,"&gt;="&amp;Y$4,'DevInt 2022 Buchungen'!C2:C469,"&lt;"&amp;Y$5+1,'DevInt 2022 Buchungen'!P2:P469,"Einnahmen")++SUMIFS('DevInt 2022 Buchungen'!F2:F469,'DevInt 2022 Buchungen'!D2:D469,"0132",'DevInt 2022 Buchungen'!C2:C469,"&gt;="&amp;Y$4,'DevInt 2022 Buchungen'!C2:C469,"&lt;"&amp;Y$5+1,'DevInt 2022 Buchungen'!L2:L469,"Einnahmen")+-SUMIFS('DevInt 2022 Buchungen'!F2:F469,'DevInt 2022 Buchungen'!D2:D469,"0132",'DevInt 2022 Buchungen'!C2:C469,"&gt;="&amp;Y$4,'DevInt 2022 Buchungen'!C2:C469,"&lt;"&amp;Y$5+1,'DevInt 2022 Buchungen'!P2:P469,"Ausgaben")</f>
        <v>0</v>
      </c>
      <c r="Z11" s="21"/>
      <c r="AC11" s="26">
        <f>+SUMIFS('DevInt 2022 Buchungen'!F2:F469,'DevInt 2022 Buchungen'!D2:D469,"0131",'DevInt 2022 Buchungen'!C2:C469,"&gt;="&amp;AC$4,'DevInt 2022 Buchungen'!C2:C469,"&lt;"&amp;AC$5+1,'DevInt 2022 Buchungen'!L2:L469,"Ausgaben")+-SUMIFS('DevInt 2022 Buchungen'!F2:F469,'DevInt 2022 Buchungen'!D2:D469,"0131",'DevInt 2022 Buchungen'!C2:C469,"&gt;="&amp;AC$4,'DevInt 2022 Buchungen'!C2:C469,"&lt;"&amp;AC$5+1,'DevInt 2022 Buchungen'!P2:P469,"Einnahmen")++SUMIFS('DevInt 2022 Buchungen'!F2:F469,'DevInt 2022 Buchungen'!D2:D469,"0131",'DevInt 2022 Buchungen'!C2:C469,"&gt;="&amp;AC$4,'DevInt 2022 Buchungen'!C2:C469,"&lt;"&amp;AC$5+1,'DevInt 2022 Buchungen'!L2:L469,"Einnahmen")+-SUMIFS('DevInt 2022 Buchungen'!F2:F469,'DevInt 2022 Buchungen'!D2:D469,"0131",'DevInt 2022 Buchungen'!C2:C469,"&gt;="&amp;AC$4,'DevInt 2022 Buchungen'!C2:C469,"&lt;"&amp;AC$5+1,'DevInt 2022 Buchungen'!P2:P469,"Ausgaben")++SUMIFS('DevInt 2022 Buchungen'!F2:F469,'DevInt 2022 Buchungen'!D2:D469,"0132",'DevInt 2022 Buchungen'!C2:C469,"&gt;="&amp;AC$4,'DevInt 2022 Buchungen'!C2:C469,"&lt;"&amp;AC$5+1,'DevInt 2022 Buchungen'!L2:L469,"Ausgaben")+-SUMIFS('DevInt 2022 Buchungen'!F2:F469,'DevInt 2022 Buchungen'!D2:D469,"0132",'DevInt 2022 Buchungen'!C2:C469,"&gt;="&amp;AC$4,'DevInt 2022 Buchungen'!C2:C469,"&lt;"&amp;AC$5+1,'DevInt 2022 Buchungen'!P2:P469,"Einnahmen")++SUMIFS('DevInt 2022 Buchungen'!F2:F469,'DevInt 2022 Buchungen'!D2:D469,"0132",'DevInt 2022 Buchungen'!C2:C469,"&gt;="&amp;AC$4,'DevInt 2022 Buchungen'!C2:C469,"&lt;"&amp;AC$5+1,'DevInt 2022 Buchungen'!L2:L469,"Einnahmen")+-SUMIFS('DevInt 2022 Buchungen'!F2:F469,'DevInt 2022 Buchungen'!D2:D469,"0132",'DevInt 2022 Buchungen'!C2:C469,"&gt;="&amp;AC$4,'DevInt 2022 Buchungen'!C2:C469,"&lt;"&amp;AC$5+1,'DevInt 2022 Buchungen'!P2:P469,"Ausgaben")</f>
        <v>0</v>
      </c>
      <c r="AD11" s="21"/>
      <c r="AG11" s="26">
        <f>+SUMIFS('DevInt 2022 Buchungen'!F2:F469,'DevInt 2022 Buchungen'!D2:D469,"0131",'DevInt 2022 Buchungen'!C2:C469,"&gt;="&amp;AG$4,'DevInt 2022 Buchungen'!C2:C469,"&lt;"&amp;AG$5+1,'DevInt 2022 Buchungen'!L2:L469,"Ausgaben")+-SUMIFS('DevInt 2022 Buchungen'!F2:F469,'DevInt 2022 Buchungen'!D2:D469,"0131",'DevInt 2022 Buchungen'!C2:C469,"&gt;="&amp;AG$4,'DevInt 2022 Buchungen'!C2:C469,"&lt;"&amp;AG$5+1,'DevInt 2022 Buchungen'!P2:P469,"Einnahmen")++SUMIFS('DevInt 2022 Buchungen'!F2:F469,'DevInt 2022 Buchungen'!D2:D469,"0131",'DevInt 2022 Buchungen'!C2:C469,"&gt;="&amp;AG$4,'DevInt 2022 Buchungen'!C2:C469,"&lt;"&amp;AG$5+1,'DevInt 2022 Buchungen'!L2:L469,"Einnahmen")+-SUMIFS('DevInt 2022 Buchungen'!F2:F469,'DevInt 2022 Buchungen'!D2:D469,"0131",'DevInt 2022 Buchungen'!C2:C469,"&gt;="&amp;AG$4,'DevInt 2022 Buchungen'!C2:C469,"&lt;"&amp;AG$5+1,'DevInt 2022 Buchungen'!P2:P469,"Ausgaben")++SUMIFS('DevInt 2022 Buchungen'!F2:F469,'DevInt 2022 Buchungen'!D2:D469,"0132",'DevInt 2022 Buchungen'!C2:C469,"&gt;="&amp;AG$4,'DevInt 2022 Buchungen'!C2:C469,"&lt;"&amp;AG$5+1,'DevInt 2022 Buchungen'!L2:L469,"Ausgaben")+-SUMIFS('DevInt 2022 Buchungen'!F2:F469,'DevInt 2022 Buchungen'!D2:D469,"0132",'DevInt 2022 Buchungen'!C2:C469,"&gt;="&amp;AG$4,'DevInt 2022 Buchungen'!C2:C469,"&lt;"&amp;AG$5+1,'DevInt 2022 Buchungen'!P2:P469,"Einnahmen")++SUMIFS('DevInt 2022 Buchungen'!F2:F469,'DevInt 2022 Buchungen'!D2:D469,"0132",'DevInt 2022 Buchungen'!C2:C469,"&gt;="&amp;AG$4,'DevInt 2022 Buchungen'!C2:C469,"&lt;"&amp;AG$5+1,'DevInt 2022 Buchungen'!L2:L469,"Einnahmen")+-SUMIFS('DevInt 2022 Buchungen'!F2:F469,'DevInt 2022 Buchungen'!D2:D469,"0132",'DevInt 2022 Buchungen'!C2:C469,"&gt;="&amp;AG$4,'DevInt 2022 Buchungen'!C2:C469,"&lt;"&amp;AG$5+1,'DevInt 2022 Buchungen'!P2:P469,"Ausgaben")</f>
        <v>0</v>
      </c>
      <c r="AH11" s="21"/>
      <c r="AK11" s="26">
        <f>+SUMIFS('DevInt 2022 Buchungen'!F2:F469,'DevInt 2022 Buchungen'!D2:D469,"0131",'DevInt 2022 Buchungen'!C2:C469,"&gt;="&amp;AK$4,'DevInt 2022 Buchungen'!C2:C469,"&lt;"&amp;AK$5+1,'DevInt 2022 Buchungen'!L2:L469,"Ausgaben")+-SUMIFS('DevInt 2022 Buchungen'!F2:F469,'DevInt 2022 Buchungen'!D2:D469,"0131",'DevInt 2022 Buchungen'!C2:C469,"&gt;="&amp;AK$4,'DevInt 2022 Buchungen'!C2:C469,"&lt;"&amp;AK$5+1,'DevInt 2022 Buchungen'!P2:P469,"Einnahmen")++SUMIFS('DevInt 2022 Buchungen'!F2:F469,'DevInt 2022 Buchungen'!D2:D469,"0131",'DevInt 2022 Buchungen'!C2:C469,"&gt;="&amp;AK$4,'DevInt 2022 Buchungen'!C2:C469,"&lt;"&amp;AK$5+1,'DevInt 2022 Buchungen'!L2:L469,"Einnahmen")+-SUMIFS('DevInt 2022 Buchungen'!F2:F469,'DevInt 2022 Buchungen'!D2:D469,"0131",'DevInt 2022 Buchungen'!C2:C469,"&gt;="&amp;AK$4,'DevInt 2022 Buchungen'!C2:C469,"&lt;"&amp;AK$5+1,'DevInt 2022 Buchungen'!P2:P469,"Ausgaben")++SUMIFS('DevInt 2022 Buchungen'!F2:F469,'DevInt 2022 Buchungen'!D2:D469,"0132",'DevInt 2022 Buchungen'!C2:C469,"&gt;="&amp;AK$4,'DevInt 2022 Buchungen'!C2:C469,"&lt;"&amp;AK$5+1,'DevInt 2022 Buchungen'!L2:L469,"Ausgaben")+-SUMIFS('DevInt 2022 Buchungen'!F2:F469,'DevInt 2022 Buchungen'!D2:D469,"0132",'DevInt 2022 Buchungen'!C2:C469,"&gt;="&amp;AK$4,'DevInt 2022 Buchungen'!C2:C469,"&lt;"&amp;AK$5+1,'DevInt 2022 Buchungen'!P2:P469,"Einnahmen")++SUMIFS('DevInt 2022 Buchungen'!F2:F469,'DevInt 2022 Buchungen'!D2:D469,"0132",'DevInt 2022 Buchungen'!C2:C469,"&gt;="&amp;AK$4,'DevInt 2022 Buchungen'!C2:C469,"&lt;"&amp;AK$5+1,'DevInt 2022 Buchungen'!L2:L469,"Einnahmen")+-SUMIFS('DevInt 2022 Buchungen'!F2:F469,'DevInt 2022 Buchungen'!D2:D469,"0132",'DevInt 2022 Buchungen'!C2:C469,"&gt;="&amp;AK$4,'DevInt 2022 Buchungen'!C2:C469,"&lt;"&amp;AK$5+1,'DevInt 2022 Buchungen'!P2:P469,"Ausgaben")</f>
        <v>0</v>
      </c>
      <c r="AL11" s="21"/>
      <c r="AO11" s="26">
        <f>+SUMIFS('DevInt 2022 Buchungen'!F2:F469,'DevInt 2022 Buchungen'!D2:D469,"0131",'DevInt 2022 Buchungen'!C2:C469,"&gt;="&amp;AO$4,'DevInt 2022 Buchungen'!C2:C469,"&lt;"&amp;AO$5+1,'DevInt 2022 Buchungen'!L2:L469,"Ausgaben")+-SUMIFS('DevInt 2022 Buchungen'!F2:F469,'DevInt 2022 Buchungen'!D2:D469,"0131",'DevInt 2022 Buchungen'!C2:C469,"&gt;="&amp;AO$4,'DevInt 2022 Buchungen'!C2:C469,"&lt;"&amp;AO$5+1,'DevInt 2022 Buchungen'!P2:P469,"Einnahmen")++SUMIFS('DevInt 2022 Buchungen'!F2:F469,'DevInt 2022 Buchungen'!D2:D469,"0131",'DevInt 2022 Buchungen'!C2:C469,"&gt;="&amp;AO$4,'DevInt 2022 Buchungen'!C2:C469,"&lt;"&amp;AO$5+1,'DevInt 2022 Buchungen'!L2:L469,"Einnahmen")+-SUMIFS('DevInt 2022 Buchungen'!F2:F469,'DevInt 2022 Buchungen'!D2:D469,"0131",'DevInt 2022 Buchungen'!C2:C469,"&gt;="&amp;AO$4,'DevInt 2022 Buchungen'!C2:C469,"&lt;"&amp;AO$5+1,'DevInt 2022 Buchungen'!P2:P469,"Ausgaben")++SUMIFS('DevInt 2022 Buchungen'!F2:F469,'DevInt 2022 Buchungen'!D2:D469,"0132",'DevInt 2022 Buchungen'!C2:C469,"&gt;="&amp;AO$4,'DevInt 2022 Buchungen'!C2:C469,"&lt;"&amp;AO$5+1,'DevInt 2022 Buchungen'!L2:L469,"Ausgaben")+-SUMIFS('DevInt 2022 Buchungen'!F2:F469,'DevInt 2022 Buchungen'!D2:D469,"0132",'DevInt 2022 Buchungen'!C2:C469,"&gt;="&amp;AO$4,'DevInt 2022 Buchungen'!C2:C469,"&lt;"&amp;AO$5+1,'DevInt 2022 Buchungen'!P2:P469,"Einnahmen")++SUMIFS('DevInt 2022 Buchungen'!F2:F469,'DevInt 2022 Buchungen'!D2:D469,"0132",'DevInt 2022 Buchungen'!C2:C469,"&gt;="&amp;AO$4,'DevInt 2022 Buchungen'!C2:C469,"&lt;"&amp;AO$5+1,'DevInt 2022 Buchungen'!L2:L469,"Einnahmen")+-SUMIFS('DevInt 2022 Buchungen'!F2:F469,'DevInt 2022 Buchungen'!D2:D469,"0132",'DevInt 2022 Buchungen'!C2:C469,"&gt;="&amp;AO$4,'DevInt 2022 Buchungen'!C2:C469,"&lt;"&amp;AO$5+1,'DevInt 2022 Buchungen'!P2:P469,"Ausgaben")</f>
        <v>0</v>
      </c>
      <c r="AP11" s="21"/>
      <c r="AS11" s="26">
        <f>+SUMIFS('DevInt 2022 Buchungen'!F2:F469,'DevInt 2022 Buchungen'!D2:D469,"0131",'DevInt 2022 Buchungen'!C2:C469,"&gt;="&amp;AS$4,'DevInt 2022 Buchungen'!C2:C469,"&lt;"&amp;AS$5+1,'DevInt 2022 Buchungen'!L2:L469,"Ausgaben")+-SUMIFS('DevInt 2022 Buchungen'!F2:F469,'DevInt 2022 Buchungen'!D2:D469,"0131",'DevInt 2022 Buchungen'!C2:C469,"&gt;="&amp;AS$4,'DevInt 2022 Buchungen'!C2:C469,"&lt;"&amp;AS$5+1,'DevInt 2022 Buchungen'!P2:P469,"Einnahmen")++SUMIFS('DevInt 2022 Buchungen'!F2:F469,'DevInt 2022 Buchungen'!D2:D469,"0131",'DevInt 2022 Buchungen'!C2:C469,"&gt;="&amp;AS$4,'DevInt 2022 Buchungen'!C2:C469,"&lt;"&amp;AS$5+1,'DevInt 2022 Buchungen'!L2:L469,"Einnahmen")+-SUMIFS('DevInt 2022 Buchungen'!F2:F469,'DevInt 2022 Buchungen'!D2:D469,"0131",'DevInt 2022 Buchungen'!C2:C469,"&gt;="&amp;AS$4,'DevInt 2022 Buchungen'!C2:C469,"&lt;"&amp;AS$5+1,'DevInt 2022 Buchungen'!P2:P469,"Ausgaben")++SUMIFS('DevInt 2022 Buchungen'!F2:F469,'DevInt 2022 Buchungen'!D2:D469,"0132",'DevInt 2022 Buchungen'!C2:C469,"&gt;="&amp;AS$4,'DevInt 2022 Buchungen'!C2:C469,"&lt;"&amp;AS$5+1,'DevInt 2022 Buchungen'!L2:L469,"Ausgaben")+-SUMIFS('DevInt 2022 Buchungen'!F2:F469,'DevInt 2022 Buchungen'!D2:D469,"0132",'DevInt 2022 Buchungen'!C2:C469,"&gt;="&amp;AS$4,'DevInt 2022 Buchungen'!C2:C469,"&lt;"&amp;AS$5+1,'DevInt 2022 Buchungen'!P2:P469,"Einnahmen")++SUMIFS('DevInt 2022 Buchungen'!F2:F469,'DevInt 2022 Buchungen'!D2:D469,"0132",'DevInt 2022 Buchungen'!C2:C469,"&gt;="&amp;AS$4,'DevInt 2022 Buchungen'!C2:C469,"&lt;"&amp;AS$5+1,'DevInt 2022 Buchungen'!L2:L469,"Einnahmen")+-SUMIFS('DevInt 2022 Buchungen'!F2:F469,'DevInt 2022 Buchungen'!D2:D469,"0132",'DevInt 2022 Buchungen'!C2:C469,"&gt;="&amp;AS$4,'DevInt 2022 Buchungen'!C2:C469,"&lt;"&amp;AS$5+1,'DevInt 2022 Buchungen'!P2:P469,"Ausgaben")</f>
        <v>0</v>
      </c>
      <c r="AT11" s="21"/>
      <c r="AW11" s="26">
        <f>+SUMIFS('DevInt 2022 Buchungen'!F2:F469,'DevInt 2022 Buchungen'!D2:D469,"0131",'DevInt 2022 Buchungen'!C2:C469,"&gt;="&amp;AW$4,'DevInt 2022 Buchungen'!C2:C469,"&lt;"&amp;AW$5+1,'DevInt 2022 Buchungen'!L2:L469,"Ausgaben")+-SUMIFS('DevInt 2022 Buchungen'!F2:F469,'DevInt 2022 Buchungen'!D2:D469,"0131",'DevInt 2022 Buchungen'!C2:C469,"&gt;="&amp;AW$4,'DevInt 2022 Buchungen'!C2:C469,"&lt;"&amp;AW$5+1,'DevInt 2022 Buchungen'!P2:P469,"Einnahmen")++SUMIFS('DevInt 2022 Buchungen'!F2:F469,'DevInt 2022 Buchungen'!D2:D469,"0131",'DevInt 2022 Buchungen'!C2:C469,"&gt;="&amp;AW$4,'DevInt 2022 Buchungen'!C2:C469,"&lt;"&amp;AW$5+1,'DevInt 2022 Buchungen'!L2:L469,"Einnahmen")+-SUMIFS('DevInt 2022 Buchungen'!F2:F469,'DevInt 2022 Buchungen'!D2:D469,"0131",'DevInt 2022 Buchungen'!C2:C469,"&gt;="&amp;AW$4,'DevInt 2022 Buchungen'!C2:C469,"&lt;"&amp;AW$5+1,'DevInt 2022 Buchungen'!P2:P469,"Ausgaben")++SUMIFS('DevInt 2022 Buchungen'!F2:F469,'DevInt 2022 Buchungen'!D2:D469,"0132",'DevInt 2022 Buchungen'!C2:C469,"&gt;="&amp;AW$4,'DevInt 2022 Buchungen'!C2:C469,"&lt;"&amp;AW$5+1,'DevInt 2022 Buchungen'!L2:L469,"Ausgaben")+-SUMIFS('DevInt 2022 Buchungen'!F2:F469,'DevInt 2022 Buchungen'!D2:D469,"0132",'DevInt 2022 Buchungen'!C2:C469,"&gt;="&amp;AW$4,'DevInt 2022 Buchungen'!C2:C469,"&lt;"&amp;AW$5+1,'DevInt 2022 Buchungen'!P2:P469,"Einnahmen")++SUMIFS('DevInt 2022 Buchungen'!F2:F469,'DevInt 2022 Buchungen'!D2:D469,"0132",'DevInt 2022 Buchungen'!C2:C469,"&gt;="&amp;AW$4,'DevInt 2022 Buchungen'!C2:C469,"&lt;"&amp;AW$5+1,'DevInt 2022 Buchungen'!L2:L469,"Einnahmen")+-SUMIFS('DevInt 2022 Buchungen'!F2:F469,'DevInt 2022 Buchungen'!D2:D469,"0132",'DevInt 2022 Buchungen'!C2:C469,"&gt;="&amp;AW$4,'DevInt 2022 Buchungen'!C2:C469,"&lt;"&amp;AW$5+1,'DevInt 2022 Buchungen'!P2:P469,"Ausgaben")</f>
        <v>183.28</v>
      </c>
      <c r="AX11" s="21"/>
      <c r="BA11" s="26">
        <f>+SUMIFS('DevInt 2022 Buchungen'!F2:F469,'DevInt 2022 Buchungen'!D2:D469,"0131",'DevInt 2022 Buchungen'!C2:C469,"&gt;="&amp;BA$4,'DevInt 2022 Buchungen'!C2:C469,"&lt;"&amp;BA$5+1,'DevInt 2022 Buchungen'!L2:L469,"Ausgaben")+-SUMIFS('DevInt 2022 Buchungen'!F2:F469,'DevInt 2022 Buchungen'!D2:D469,"0131",'DevInt 2022 Buchungen'!C2:C469,"&gt;="&amp;BA$4,'DevInt 2022 Buchungen'!C2:C469,"&lt;"&amp;BA$5+1,'DevInt 2022 Buchungen'!P2:P469,"Einnahmen")++SUMIFS('DevInt 2022 Buchungen'!F2:F469,'DevInt 2022 Buchungen'!D2:D469,"0131",'DevInt 2022 Buchungen'!C2:C469,"&gt;="&amp;BA$4,'DevInt 2022 Buchungen'!C2:C469,"&lt;"&amp;BA$5+1,'DevInt 2022 Buchungen'!L2:L469,"Einnahmen")+-SUMIFS('DevInt 2022 Buchungen'!F2:F469,'DevInt 2022 Buchungen'!D2:D469,"0131",'DevInt 2022 Buchungen'!C2:C469,"&gt;="&amp;BA$4,'DevInt 2022 Buchungen'!C2:C469,"&lt;"&amp;BA$5+1,'DevInt 2022 Buchungen'!P2:P469,"Ausgaben")++SUMIFS('DevInt 2022 Buchungen'!F2:F469,'DevInt 2022 Buchungen'!D2:D469,"0132",'DevInt 2022 Buchungen'!C2:C469,"&gt;="&amp;BA$4,'DevInt 2022 Buchungen'!C2:C469,"&lt;"&amp;BA$5+1,'DevInt 2022 Buchungen'!L2:L469,"Ausgaben")+-SUMIFS('DevInt 2022 Buchungen'!F2:F469,'DevInt 2022 Buchungen'!D2:D469,"0132",'DevInt 2022 Buchungen'!C2:C469,"&gt;="&amp;BA$4,'DevInt 2022 Buchungen'!C2:C469,"&lt;"&amp;BA$5+1,'DevInt 2022 Buchungen'!P2:P469,"Einnahmen")++SUMIFS('DevInt 2022 Buchungen'!F2:F469,'DevInt 2022 Buchungen'!D2:D469,"0132",'DevInt 2022 Buchungen'!C2:C469,"&gt;="&amp;BA$4,'DevInt 2022 Buchungen'!C2:C469,"&lt;"&amp;BA$5+1,'DevInt 2022 Buchungen'!L2:L469,"Einnahmen")+-SUMIFS('DevInt 2022 Buchungen'!F2:F469,'DevInt 2022 Buchungen'!D2:D469,"0132",'DevInt 2022 Buchungen'!C2:C469,"&gt;="&amp;BA$4,'DevInt 2022 Buchungen'!C2:C469,"&lt;"&amp;BA$5+1,'DevInt 2022 Buchungen'!P2:P469,"Ausgaben")</f>
        <v>-77.349999999999994</v>
      </c>
      <c r="BB11" s="21"/>
      <c r="BE11" s="26">
        <f>+SUMIFS('DevInt 2022 Buchungen'!F2:F469,'DevInt 2022 Buchungen'!D2:D469,"0131",'DevInt 2022 Buchungen'!C2:C469,"&gt;="&amp;BE$4,'DevInt 2022 Buchungen'!C2:C469,"&lt;"&amp;BE$5+1,'DevInt 2022 Buchungen'!L2:L469,"Ausgaben")+-SUMIFS('DevInt 2022 Buchungen'!F2:F469,'DevInt 2022 Buchungen'!D2:D469,"0131",'DevInt 2022 Buchungen'!C2:C469,"&gt;="&amp;BE$4,'DevInt 2022 Buchungen'!C2:C469,"&lt;"&amp;BE$5+1,'DevInt 2022 Buchungen'!P2:P469,"Einnahmen")++SUMIFS('DevInt 2022 Buchungen'!F2:F469,'DevInt 2022 Buchungen'!D2:D469,"0131",'DevInt 2022 Buchungen'!C2:C469,"&gt;="&amp;BE$4,'DevInt 2022 Buchungen'!C2:C469,"&lt;"&amp;BE$5+1,'DevInt 2022 Buchungen'!L2:L469,"Einnahmen")+-SUMIFS('DevInt 2022 Buchungen'!F2:F469,'DevInt 2022 Buchungen'!D2:D469,"0131",'DevInt 2022 Buchungen'!C2:C469,"&gt;="&amp;BE$4,'DevInt 2022 Buchungen'!C2:C469,"&lt;"&amp;BE$5+1,'DevInt 2022 Buchungen'!P2:P469,"Ausgaben")++SUMIFS('DevInt 2022 Buchungen'!F2:F469,'DevInt 2022 Buchungen'!D2:D469,"0132",'DevInt 2022 Buchungen'!C2:C469,"&gt;="&amp;BE$4,'DevInt 2022 Buchungen'!C2:C469,"&lt;"&amp;BE$5+1,'DevInt 2022 Buchungen'!L2:L469,"Ausgaben")+-SUMIFS('DevInt 2022 Buchungen'!F2:F469,'DevInt 2022 Buchungen'!D2:D469,"0132",'DevInt 2022 Buchungen'!C2:C469,"&gt;="&amp;BE$4,'DevInt 2022 Buchungen'!C2:C469,"&lt;"&amp;BE$5+1,'DevInt 2022 Buchungen'!P2:P469,"Einnahmen")++SUMIFS('DevInt 2022 Buchungen'!F2:F469,'DevInt 2022 Buchungen'!D2:D469,"0132",'DevInt 2022 Buchungen'!C2:C469,"&gt;="&amp;BE$4,'DevInt 2022 Buchungen'!C2:C469,"&lt;"&amp;BE$5+1,'DevInt 2022 Buchungen'!L2:L469,"Einnahmen")+-SUMIFS('DevInt 2022 Buchungen'!F2:F469,'DevInt 2022 Buchungen'!D2:D469,"0132",'DevInt 2022 Buchungen'!C2:C469,"&gt;="&amp;BE$4,'DevInt 2022 Buchungen'!C2:C469,"&lt;"&amp;BE$5+1,'DevInt 2022 Buchungen'!P2:P469,"Ausgaben")</f>
        <v>0</v>
      </c>
      <c r="BF11" s="21"/>
      <c r="BI11" s="26">
        <f>+SUMIFS('DevInt 2022 Buchungen'!F2:F469,'DevInt 2022 Buchungen'!D2:D469,"0131",'DevInt 2022 Buchungen'!C2:C469,"&gt;="&amp;BI$4,'DevInt 2022 Buchungen'!C2:C469,"&lt;"&amp;BI$5+1,'DevInt 2022 Buchungen'!L2:L469,"Ausgaben")+-SUMIFS('DevInt 2022 Buchungen'!F2:F469,'DevInt 2022 Buchungen'!D2:D469,"0131",'DevInt 2022 Buchungen'!C2:C469,"&gt;="&amp;BI$4,'DevInt 2022 Buchungen'!C2:C469,"&lt;"&amp;BI$5+1,'DevInt 2022 Buchungen'!P2:P469,"Einnahmen")++SUMIFS('DevInt 2022 Buchungen'!F2:F469,'DevInt 2022 Buchungen'!D2:D469,"0131",'DevInt 2022 Buchungen'!C2:C469,"&gt;="&amp;BI$4,'DevInt 2022 Buchungen'!C2:C469,"&lt;"&amp;BI$5+1,'DevInt 2022 Buchungen'!L2:L469,"Einnahmen")+-SUMIFS('DevInt 2022 Buchungen'!F2:F469,'DevInt 2022 Buchungen'!D2:D469,"0131",'DevInt 2022 Buchungen'!C2:C469,"&gt;="&amp;BI$4,'DevInt 2022 Buchungen'!C2:C469,"&lt;"&amp;BI$5+1,'DevInt 2022 Buchungen'!P2:P469,"Ausgaben")++SUMIFS('DevInt 2022 Buchungen'!F2:F469,'DevInt 2022 Buchungen'!D2:D469,"0132",'DevInt 2022 Buchungen'!C2:C469,"&gt;="&amp;BI$4,'DevInt 2022 Buchungen'!C2:C469,"&lt;"&amp;BI$5+1,'DevInt 2022 Buchungen'!L2:L469,"Ausgaben")+-SUMIFS('DevInt 2022 Buchungen'!F2:F469,'DevInt 2022 Buchungen'!D2:D469,"0132",'DevInt 2022 Buchungen'!C2:C469,"&gt;="&amp;BI$4,'DevInt 2022 Buchungen'!C2:C469,"&lt;"&amp;BI$5+1,'DevInt 2022 Buchungen'!P2:P469,"Einnahmen")++SUMIFS('DevInt 2022 Buchungen'!F2:F469,'DevInt 2022 Buchungen'!D2:D469,"0132",'DevInt 2022 Buchungen'!C2:C469,"&gt;="&amp;BI$4,'DevInt 2022 Buchungen'!C2:C469,"&lt;"&amp;BI$5+1,'DevInt 2022 Buchungen'!L2:L469,"Einnahmen")+-SUMIFS('DevInt 2022 Buchungen'!F2:F469,'DevInt 2022 Buchungen'!D2:D469,"0132",'DevInt 2022 Buchungen'!C2:C469,"&gt;="&amp;BI$4,'DevInt 2022 Buchungen'!C2:C469,"&lt;"&amp;BI$5+1,'DevInt 2022 Buchungen'!P2:P469,"Ausgaben")</f>
        <v>0</v>
      </c>
      <c r="BJ11" s="21"/>
      <c r="BM11" s="26">
        <f>+SUMIFS('DevInt 2022 Buchungen'!F2:F469,'DevInt 2022 Buchungen'!D2:D469,"0131",'DevInt 2022 Buchungen'!C2:C469,"&gt;="&amp;BM$4,'DevInt 2022 Buchungen'!C2:C469,"&lt;"&amp;BM$5+1,'DevInt 2022 Buchungen'!L2:L469,"Ausgaben")+-SUMIFS('DevInt 2022 Buchungen'!F2:F469,'DevInt 2022 Buchungen'!D2:D469,"0131",'DevInt 2022 Buchungen'!C2:C469,"&gt;="&amp;BM$4,'DevInt 2022 Buchungen'!C2:C469,"&lt;"&amp;BM$5+1,'DevInt 2022 Buchungen'!P2:P469,"Einnahmen")++SUMIFS('DevInt 2022 Buchungen'!F2:F469,'DevInt 2022 Buchungen'!D2:D469,"0131",'DevInt 2022 Buchungen'!C2:C469,"&gt;="&amp;BM$4,'DevInt 2022 Buchungen'!C2:C469,"&lt;"&amp;BM$5+1,'DevInt 2022 Buchungen'!L2:L469,"Einnahmen")+-SUMIFS('DevInt 2022 Buchungen'!F2:F469,'DevInt 2022 Buchungen'!D2:D469,"0131",'DevInt 2022 Buchungen'!C2:C469,"&gt;="&amp;BM$4,'DevInt 2022 Buchungen'!C2:C469,"&lt;"&amp;BM$5+1,'DevInt 2022 Buchungen'!P2:P469,"Ausgaben")++SUMIFS('DevInt 2022 Buchungen'!F2:F469,'DevInt 2022 Buchungen'!D2:D469,"0132",'DevInt 2022 Buchungen'!C2:C469,"&gt;="&amp;BM$4,'DevInt 2022 Buchungen'!C2:C469,"&lt;"&amp;BM$5+1,'DevInt 2022 Buchungen'!L2:L469,"Ausgaben")+-SUMIFS('DevInt 2022 Buchungen'!F2:F469,'DevInt 2022 Buchungen'!D2:D469,"0132",'DevInt 2022 Buchungen'!C2:C469,"&gt;="&amp;BM$4,'DevInt 2022 Buchungen'!C2:C469,"&lt;"&amp;BM$5+1,'DevInt 2022 Buchungen'!P2:P469,"Einnahmen")++SUMIFS('DevInt 2022 Buchungen'!F2:F469,'DevInt 2022 Buchungen'!D2:D469,"0132",'DevInt 2022 Buchungen'!C2:C469,"&gt;="&amp;BM$4,'DevInt 2022 Buchungen'!C2:C469,"&lt;"&amp;BM$5+1,'DevInt 2022 Buchungen'!L2:L469,"Einnahmen")+-SUMIFS('DevInt 2022 Buchungen'!F2:F469,'DevInt 2022 Buchungen'!D2:D469,"0132",'DevInt 2022 Buchungen'!C2:C469,"&gt;="&amp;BM$4,'DevInt 2022 Buchungen'!C2:C469,"&lt;"&amp;BM$5+1,'DevInt 2022 Buchungen'!P2:P469,"Ausgaben")</f>
        <v>1</v>
      </c>
    </row>
    <row r="12" spans="1:65" ht="18" x14ac:dyDescent="0.2">
      <c r="C12" s="24" t="s">
        <v>5676</v>
      </c>
      <c r="D12" s="24"/>
      <c r="E12" s="24"/>
      <c r="F12" s="25"/>
      <c r="G12" s="46">
        <f>SUM(I13:I14)</f>
        <v>0</v>
      </c>
      <c r="H12" s="45"/>
      <c r="I12" s="43"/>
      <c r="J12" s="25"/>
      <c r="K12" s="46">
        <f>SUM(M13:M14)</f>
        <v>1650.03</v>
      </c>
      <c r="L12" s="45"/>
      <c r="M12" s="43"/>
      <c r="N12" s="25"/>
      <c r="O12" s="46">
        <f>SUM(Q13:Q14)</f>
        <v>0</v>
      </c>
      <c r="P12" s="45"/>
      <c r="Q12" s="43"/>
      <c r="R12" s="25"/>
      <c r="S12" s="46">
        <f>SUM(U13:U14)</f>
        <v>0</v>
      </c>
      <c r="T12" s="45"/>
      <c r="U12" s="43"/>
      <c r="V12" s="25"/>
      <c r="W12" s="46">
        <f>SUM(Y13:Y14)</f>
        <v>0</v>
      </c>
      <c r="X12" s="45"/>
      <c r="Y12" s="43"/>
      <c r="Z12" s="25"/>
      <c r="AA12" s="46">
        <f>SUM(AC13:AC14)</f>
        <v>0</v>
      </c>
      <c r="AB12" s="45"/>
      <c r="AC12" s="43"/>
      <c r="AD12" s="25"/>
      <c r="AE12" s="46">
        <f>SUM(AG13:AG14)</f>
        <v>0</v>
      </c>
      <c r="AF12" s="45"/>
      <c r="AG12" s="43"/>
      <c r="AH12" s="25"/>
      <c r="AI12" s="46">
        <f>SUM(AK13:AK14)</f>
        <v>0</v>
      </c>
      <c r="AJ12" s="45"/>
      <c r="AK12" s="43"/>
      <c r="AL12" s="25"/>
      <c r="AM12" s="46">
        <f>SUM(AO13:AO14)</f>
        <v>0</v>
      </c>
      <c r="AN12" s="45"/>
      <c r="AO12" s="43"/>
      <c r="AP12" s="25"/>
      <c r="AQ12" s="46">
        <f>SUM(AS13:AS14)</f>
        <v>0</v>
      </c>
      <c r="AR12" s="45"/>
      <c r="AS12" s="43"/>
      <c r="AT12" s="25"/>
      <c r="AU12" s="46">
        <f>SUM(AW13:AW14)</f>
        <v>0</v>
      </c>
      <c r="AV12" s="45"/>
      <c r="AW12" s="43"/>
      <c r="AX12" s="25"/>
      <c r="AY12" s="46">
        <f>SUM(BA13:BA14)</f>
        <v>0</v>
      </c>
      <c r="AZ12" s="45"/>
      <c r="BA12" s="43"/>
      <c r="BB12" s="25"/>
      <c r="BC12" s="46">
        <f>SUM(BE13:BE14)</f>
        <v>0</v>
      </c>
      <c r="BD12" s="45"/>
      <c r="BE12" s="43"/>
      <c r="BF12" s="25"/>
      <c r="BG12" s="46">
        <f>SUM(BI13:BI14)</f>
        <v>0.03</v>
      </c>
      <c r="BH12" s="45"/>
      <c r="BI12" s="43"/>
      <c r="BJ12" s="25"/>
      <c r="BK12" s="46">
        <f>SUM(BM13:BM14)</f>
        <v>1650</v>
      </c>
      <c r="BL12" s="45"/>
      <c r="BM12" s="43"/>
    </row>
    <row r="13" spans="1:65" x14ac:dyDescent="0.2">
      <c r="D13" t="s">
        <v>5507</v>
      </c>
      <c r="E13" t="s">
        <v>102</v>
      </c>
      <c r="F13" s="21"/>
      <c r="I13" s="22"/>
      <c r="J13" s="21"/>
      <c r="M13" s="26">
        <f>-(SUMIFS('DevInt 2022 Buchungen'!F2:F469,'DevInt 2022 Buchungen'!D2:D469,$E13,'DevInt 2022 Buchungen'!C2:C469,"&gt;="&amp;M$4,'DevInt 2022 Buchungen'!C2:C469,"&lt;"&amp;M$5+1,'DevInt 2022 Buchungen'!L2:L469,"Ausgaben")-SUMIFS('DevInt 2022 Buchungen'!F2:F469,'DevInt 2022 Buchungen'!D2:D469,$E13,'DevInt 2022 Buchungen'!C2:C469,"&gt;="&amp;M$4,'DevInt 2022 Buchungen'!C2:C469,"&lt;"&amp;M$5+1,'DevInt 2022 Buchungen'!P2:P469,"Einnahmen")+SUMIFS('DevInt 2022 Buchungen'!F2:F469,'DevInt 2022 Buchungen'!D2:D469,$E13,'DevInt 2022 Buchungen'!C2:C469,"&gt;="&amp;M$4,'DevInt 2022 Buchungen'!C2:C469,"&lt;"&amp;M$5+1,'DevInt 2022 Buchungen'!L2:L469,"Einnahmen")-SUMIFS('DevInt 2022 Buchungen'!F2:F469,'DevInt 2022 Buchungen'!D2:D469,$E13,'DevInt 2022 Buchungen'!C2:C469,"&gt;="&amp;M$4,'DevInt 2022 Buchungen'!C2:C469,"&lt;"&amp;M$5+1,'DevInt 2022 Buchungen'!P2:P469,"Ausgaben"))</f>
        <v>0</v>
      </c>
      <c r="N13" s="21"/>
      <c r="Q13" s="26">
        <f>-(SUMIFS('DevInt 2022 Buchungen'!F2:F469,'DevInt 2022 Buchungen'!D2:D469,$E13,'DevInt 2022 Buchungen'!C2:C469,"&gt;="&amp;Q$4,'DevInt 2022 Buchungen'!C2:C469,"&lt;"&amp;Q$5+1,'DevInt 2022 Buchungen'!L2:L469,"Ausgaben")-SUMIFS('DevInt 2022 Buchungen'!F2:F469,'DevInt 2022 Buchungen'!D2:D469,$E13,'DevInt 2022 Buchungen'!C2:C469,"&gt;="&amp;Q$4,'DevInt 2022 Buchungen'!C2:C469,"&lt;"&amp;Q$5+1,'DevInt 2022 Buchungen'!P2:P469,"Einnahmen")+SUMIFS('DevInt 2022 Buchungen'!F2:F469,'DevInt 2022 Buchungen'!D2:D469,$E13,'DevInt 2022 Buchungen'!C2:C469,"&gt;="&amp;Q$4,'DevInt 2022 Buchungen'!C2:C469,"&lt;"&amp;Q$5+1,'DevInt 2022 Buchungen'!L2:L469,"Einnahmen")-SUMIFS('DevInt 2022 Buchungen'!F2:F469,'DevInt 2022 Buchungen'!D2:D469,$E13,'DevInt 2022 Buchungen'!C2:C469,"&gt;="&amp;Q$4,'DevInt 2022 Buchungen'!C2:C469,"&lt;"&amp;Q$5+1,'DevInt 2022 Buchungen'!P2:P469,"Ausgaben"))</f>
        <v>0</v>
      </c>
      <c r="R13" s="21"/>
      <c r="U13" s="26">
        <f>-(SUMIFS('DevInt 2022 Buchungen'!F2:F469,'DevInt 2022 Buchungen'!D2:D469,$E13,'DevInt 2022 Buchungen'!C2:C469,"&gt;="&amp;U$4,'DevInt 2022 Buchungen'!C2:C469,"&lt;"&amp;U$5+1,'DevInt 2022 Buchungen'!L2:L469,"Ausgaben")-SUMIFS('DevInt 2022 Buchungen'!F2:F469,'DevInt 2022 Buchungen'!D2:D469,$E13,'DevInt 2022 Buchungen'!C2:C469,"&gt;="&amp;U$4,'DevInt 2022 Buchungen'!C2:C469,"&lt;"&amp;U$5+1,'DevInt 2022 Buchungen'!P2:P469,"Einnahmen")+SUMIFS('DevInt 2022 Buchungen'!F2:F469,'DevInt 2022 Buchungen'!D2:D469,$E13,'DevInt 2022 Buchungen'!C2:C469,"&gt;="&amp;U$4,'DevInt 2022 Buchungen'!C2:C469,"&lt;"&amp;U$5+1,'DevInt 2022 Buchungen'!L2:L469,"Einnahmen")-SUMIFS('DevInt 2022 Buchungen'!F2:F469,'DevInt 2022 Buchungen'!D2:D469,$E13,'DevInt 2022 Buchungen'!C2:C469,"&gt;="&amp;U$4,'DevInt 2022 Buchungen'!C2:C469,"&lt;"&amp;U$5+1,'DevInt 2022 Buchungen'!P2:P469,"Ausgaben"))</f>
        <v>0</v>
      </c>
      <c r="V13" s="21"/>
      <c r="Y13" s="26">
        <f>-(SUMIFS('DevInt 2022 Buchungen'!F2:F469,'DevInt 2022 Buchungen'!D2:D469,$E13,'DevInt 2022 Buchungen'!C2:C469,"&gt;="&amp;Y$4,'DevInt 2022 Buchungen'!C2:C469,"&lt;"&amp;Y$5+1,'DevInt 2022 Buchungen'!L2:L469,"Ausgaben")-SUMIFS('DevInt 2022 Buchungen'!F2:F469,'DevInt 2022 Buchungen'!D2:D469,$E13,'DevInt 2022 Buchungen'!C2:C469,"&gt;="&amp;Y$4,'DevInt 2022 Buchungen'!C2:C469,"&lt;"&amp;Y$5+1,'DevInt 2022 Buchungen'!P2:P469,"Einnahmen")+SUMIFS('DevInt 2022 Buchungen'!F2:F469,'DevInt 2022 Buchungen'!D2:D469,$E13,'DevInt 2022 Buchungen'!C2:C469,"&gt;="&amp;Y$4,'DevInt 2022 Buchungen'!C2:C469,"&lt;"&amp;Y$5+1,'DevInt 2022 Buchungen'!L2:L469,"Einnahmen")-SUMIFS('DevInt 2022 Buchungen'!F2:F469,'DevInt 2022 Buchungen'!D2:D469,$E13,'DevInt 2022 Buchungen'!C2:C469,"&gt;="&amp;Y$4,'DevInt 2022 Buchungen'!C2:C469,"&lt;"&amp;Y$5+1,'DevInt 2022 Buchungen'!P2:P469,"Ausgaben"))</f>
        <v>0</v>
      </c>
      <c r="Z13" s="21"/>
      <c r="AC13" s="26">
        <f>-(SUMIFS('DevInt 2022 Buchungen'!F2:F469,'DevInt 2022 Buchungen'!D2:D469,$E13,'DevInt 2022 Buchungen'!C2:C469,"&gt;="&amp;AC$4,'DevInt 2022 Buchungen'!C2:C469,"&lt;"&amp;AC$5+1,'DevInt 2022 Buchungen'!L2:L469,"Ausgaben")-SUMIFS('DevInt 2022 Buchungen'!F2:F469,'DevInt 2022 Buchungen'!D2:D469,$E13,'DevInt 2022 Buchungen'!C2:C469,"&gt;="&amp;AC$4,'DevInt 2022 Buchungen'!C2:C469,"&lt;"&amp;AC$5+1,'DevInt 2022 Buchungen'!P2:P469,"Einnahmen")+SUMIFS('DevInt 2022 Buchungen'!F2:F469,'DevInt 2022 Buchungen'!D2:D469,$E13,'DevInt 2022 Buchungen'!C2:C469,"&gt;="&amp;AC$4,'DevInt 2022 Buchungen'!C2:C469,"&lt;"&amp;AC$5+1,'DevInt 2022 Buchungen'!L2:L469,"Einnahmen")-SUMIFS('DevInt 2022 Buchungen'!F2:F469,'DevInt 2022 Buchungen'!D2:D469,$E13,'DevInt 2022 Buchungen'!C2:C469,"&gt;="&amp;AC$4,'DevInt 2022 Buchungen'!C2:C469,"&lt;"&amp;AC$5+1,'DevInt 2022 Buchungen'!P2:P469,"Ausgaben"))</f>
        <v>0</v>
      </c>
      <c r="AD13" s="21"/>
      <c r="AG13" s="26">
        <f>-(SUMIFS('DevInt 2022 Buchungen'!F2:F469,'DevInt 2022 Buchungen'!D2:D469,$E13,'DevInt 2022 Buchungen'!C2:C469,"&gt;="&amp;AG$4,'DevInt 2022 Buchungen'!C2:C469,"&lt;"&amp;AG$5+1,'DevInt 2022 Buchungen'!L2:L469,"Ausgaben")-SUMIFS('DevInt 2022 Buchungen'!F2:F469,'DevInt 2022 Buchungen'!D2:D469,$E13,'DevInt 2022 Buchungen'!C2:C469,"&gt;="&amp;AG$4,'DevInt 2022 Buchungen'!C2:C469,"&lt;"&amp;AG$5+1,'DevInt 2022 Buchungen'!P2:P469,"Einnahmen")+SUMIFS('DevInt 2022 Buchungen'!F2:F469,'DevInt 2022 Buchungen'!D2:D469,$E13,'DevInt 2022 Buchungen'!C2:C469,"&gt;="&amp;AG$4,'DevInt 2022 Buchungen'!C2:C469,"&lt;"&amp;AG$5+1,'DevInt 2022 Buchungen'!L2:L469,"Einnahmen")-SUMIFS('DevInt 2022 Buchungen'!F2:F469,'DevInt 2022 Buchungen'!D2:D469,$E13,'DevInt 2022 Buchungen'!C2:C469,"&gt;="&amp;AG$4,'DevInt 2022 Buchungen'!C2:C469,"&lt;"&amp;AG$5+1,'DevInt 2022 Buchungen'!P2:P469,"Ausgaben"))</f>
        <v>0</v>
      </c>
      <c r="AH13" s="21"/>
      <c r="AK13" s="26">
        <f>-(SUMIFS('DevInt 2022 Buchungen'!F2:F469,'DevInt 2022 Buchungen'!D2:D469,$E13,'DevInt 2022 Buchungen'!C2:C469,"&gt;="&amp;AK$4,'DevInt 2022 Buchungen'!C2:C469,"&lt;"&amp;AK$5+1,'DevInt 2022 Buchungen'!L2:L469,"Ausgaben")-SUMIFS('DevInt 2022 Buchungen'!F2:F469,'DevInt 2022 Buchungen'!D2:D469,$E13,'DevInt 2022 Buchungen'!C2:C469,"&gt;="&amp;AK$4,'DevInt 2022 Buchungen'!C2:C469,"&lt;"&amp;AK$5+1,'DevInt 2022 Buchungen'!P2:P469,"Einnahmen")+SUMIFS('DevInt 2022 Buchungen'!F2:F469,'DevInt 2022 Buchungen'!D2:D469,$E13,'DevInt 2022 Buchungen'!C2:C469,"&gt;="&amp;AK$4,'DevInt 2022 Buchungen'!C2:C469,"&lt;"&amp;AK$5+1,'DevInt 2022 Buchungen'!L2:L469,"Einnahmen")-SUMIFS('DevInt 2022 Buchungen'!F2:F469,'DevInt 2022 Buchungen'!D2:D469,$E13,'DevInt 2022 Buchungen'!C2:C469,"&gt;="&amp;AK$4,'DevInt 2022 Buchungen'!C2:C469,"&lt;"&amp;AK$5+1,'DevInt 2022 Buchungen'!P2:P469,"Ausgaben"))</f>
        <v>0</v>
      </c>
      <c r="AL13" s="21"/>
      <c r="AO13" s="26">
        <f>-(SUMIFS('DevInt 2022 Buchungen'!F2:F469,'DevInt 2022 Buchungen'!D2:D469,$E13,'DevInt 2022 Buchungen'!C2:C469,"&gt;="&amp;AO$4,'DevInt 2022 Buchungen'!C2:C469,"&lt;"&amp;AO$5+1,'DevInt 2022 Buchungen'!L2:L469,"Ausgaben")-SUMIFS('DevInt 2022 Buchungen'!F2:F469,'DevInt 2022 Buchungen'!D2:D469,$E13,'DevInt 2022 Buchungen'!C2:C469,"&gt;="&amp;AO$4,'DevInt 2022 Buchungen'!C2:C469,"&lt;"&amp;AO$5+1,'DevInt 2022 Buchungen'!P2:P469,"Einnahmen")+SUMIFS('DevInt 2022 Buchungen'!F2:F469,'DevInt 2022 Buchungen'!D2:D469,$E13,'DevInt 2022 Buchungen'!C2:C469,"&gt;="&amp;AO$4,'DevInt 2022 Buchungen'!C2:C469,"&lt;"&amp;AO$5+1,'DevInt 2022 Buchungen'!L2:L469,"Einnahmen")-SUMIFS('DevInt 2022 Buchungen'!F2:F469,'DevInt 2022 Buchungen'!D2:D469,$E13,'DevInt 2022 Buchungen'!C2:C469,"&gt;="&amp;AO$4,'DevInt 2022 Buchungen'!C2:C469,"&lt;"&amp;AO$5+1,'DevInt 2022 Buchungen'!P2:P469,"Ausgaben"))</f>
        <v>0</v>
      </c>
      <c r="AP13" s="21"/>
      <c r="AS13" s="26">
        <f>-(SUMIFS('DevInt 2022 Buchungen'!F2:F469,'DevInt 2022 Buchungen'!D2:D469,$E13,'DevInt 2022 Buchungen'!C2:C469,"&gt;="&amp;AS$4,'DevInt 2022 Buchungen'!C2:C469,"&lt;"&amp;AS$5+1,'DevInt 2022 Buchungen'!L2:L469,"Ausgaben")-SUMIFS('DevInt 2022 Buchungen'!F2:F469,'DevInt 2022 Buchungen'!D2:D469,$E13,'DevInt 2022 Buchungen'!C2:C469,"&gt;="&amp;AS$4,'DevInt 2022 Buchungen'!C2:C469,"&lt;"&amp;AS$5+1,'DevInt 2022 Buchungen'!P2:P469,"Einnahmen")+SUMIFS('DevInt 2022 Buchungen'!F2:F469,'DevInt 2022 Buchungen'!D2:D469,$E13,'DevInt 2022 Buchungen'!C2:C469,"&gt;="&amp;AS$4,'DevInt 2022 Buchungen'!C2:C469,"&lt;"&amp;AS$5+1,'DevInt 2022 Buchungen'!L2:L469,"Einnahmen")-SUMIFS('DevInt 2022 Buchungen'!F2:F469,'DevInt 2022 Buchungen'!D2:D469,$E13,'DevInt 2022 Buchungen'!C2:C469,"&gt;="&amp;AS$4,'DevInt 2022 Buchungen'!C2:C469,"&lt;"&amp;AS$5+1,'DevInt 2022 Buchungen'!P2:P469,"Ausgaben"))</f>
        <v>0</v>
      </c>
      <c r="AT13" s="21"/>
      <c r="AW13" s="26">
        <f>-(SUMIFS('DevInt 2022 Buchungen'!F2:F469,'DevInt 2022 Buchungen'!D2:D469,$E13,'DevInt 2022 Buchungen'!C2:C469,"&gt;="&amp;AW$4,'DevInt 2022 Buchungen'!C2:C469,"&lt;"&amp;AW$5+1,'DevInt 2022 Buchungen'!L2:L469,"Ausgaben")-SUMIFS('DevInt 2022 Buchungen'!F2:F469,'DevInt 2022 Buchungen'!D2:D469,$E13,'DevInt 2022 Buchungen'!C2:C469,"&gt;="&amp;AW$4,'DevInt 2022 Buchungen'!C2:C469,"&lt;"&amp;AW$5+1,'DevInt 2022 Buchungen'!P2:P469,"Einnahmen")+SUMIFS('DevInt 2022 Buchungen'!F2:F469,'DevInt 2022 Buchungen'!D2:D469,$E13,'DevInt 2022 Buchungen'!C2:C469,"&gt;="&amp;AW$4,'DevInt 2022 Buchungen'!C2:C469,"&lt;"&amp;AW$5+1,'DevInt 2022 Buchungen'!L2:L469,"Einnahmen")-SUMIFS('DevInt 2022 Buchungen'!F2:F469,'DevInt 2022 Buchungen'!D2:D469,$E13,'DevInt 2022 Buchungen'!C2:C469,"&gt;="&amp;AW$4,'DevInt 2022 Buchungen'!C2:C469,"&lt;"&amp;AW$5+1,'DevInt 2022 Buchungen'!P2:P469,"Ausgaben"))</f>
        <v>0</v>
      </c>
      <c r="AX13" s="21"/>
      <c r="BA13" s="26">
        <f>-(SUMIFS('DevInt 2022 Buchungen'!F2:F469,'DevInt 2022 Buchungen'!D2:D469,$E13,'DevInt 2022 Buchungen'!C2:C469,"&gt;="&amp;BA$4,'DevInt 2022 Buchungen'!C2:C469,"&lt;"&amp;BA$5+1,'DevInt 2022 Buchungen'!L2:L469,"Ausgaben")-SUMIFS('DevInt 2022 Buchungen'!F2:F469,'DevInt 2022 Buchungen'!D2:D469,$E13,'DevInt 2022 Buchungen'!C2:C469,"&gt;="&amp;BA$4,'DevInt 2022 Buchungen'!C2:C469,"&lt;"&amp;BA$5+1,'DevInt 2022 Buchungen'!P2:P469,"Einnahmen")+SUMIFS('DevInt 2022 Buchungen'!F2:F469,'DevInt 2022 Buchungen'!D2:D469,$E13,'DevInt 2022 Buchungen'!C2:C469,"&gt;="&amp;BA$4,'DevInt 2022 Buchungen'!C2:C469,"&lt;"&amp;BA$5+1,'DevInt 2022 Buchungen'!L2:L469,"Einnahmen")-SUMIFS('DevInt 2022 Buchungen'!F2:F469,'DevInt 2022 Buchungen'!D2:D469,$E13,'DevInt 2022 Buchungen'!C2:C469,"&gt;="&amp;BA$4,'DevInt 2022 Buchungen'!C2:C469,"&lt;"&amp;BA$5+1,'DevInt 2022 Buchungen'!P2:P469,"Ausgaben"))</f>
        <v>0</v>
      </c>
      <c r="BB13" s="21"/>
      <c r="BE13" s="26">
        <f>-(SUMIFS('DevInt 2022 Buchungen'!F2:F469,'DevInt 2022 Buchungen'!D2:D469,$E13,'DevInt 2022 Buchungen'!C2:C469,"&gt;="&amp;BE$4,'DevInt 2022 Buchungen'!C2:C469,"&lt;"&amp;BE$5+1,'DevInt 2022 Buchungen'!L2:L469,"Ausgaben")-SUMIFS('DevInt 2022 Buchungen'!F2:F469,'DevInt 2022 Buchungen'!D2:D469,$E13,'DevInt 2022 Buchungen'!C2:C469,"&gt;="&amp;BE$4,'DevInt 2022 Buchungen'!C2:C469,"&lt;"&amp;BE$5+1,'DevInt 2022 Buchungen'!P2:P469,"Einnahmen")+SUMIFS('DevInt 2022 Buchungen'!F2:F469,'DevInt 2022 Buchungen'!D2:D469,$E13,'DevInt 2022 Buchungen'!C2:C469,"&gt;="&amp;BE$4,'DevInt 2022 Buchungen'!C2:C469,"&lt;"&amp;BE$5+1,'DevInt 2022 Buchungen'!L2:L469,"Einnahmen")-SUMIFS('DevInt 2022 Buchungen'!F2:F469,'DevInt 2022 Buchungen'!D2:D469,$E13,'DevInt 2022 Buchungen'!C2:C469,"&gt;="&amp;BE$4,'DevInt 2022 Buchungen'!C2:C469,"&lt;"&amp;BE$5+1,'DevInt 2022 Buchungen'!P2:P469,"Ausgaben"))</f>
        <v>0</v>
      </c>
      <c r="BF13" s="21"/>
      <c r="BI13" s="26">
        <f>-(SUMIFS('DevInt 2022 Buchungen'!F2:F469,'DevInt 2022 Buchungen'!D2:D469,$E13,'DevInt 2022 Buchungen'!C2:C469,"&gt;="&amp;BI$4,'DevInt 2022 Buchungen'!C2:C469,"&lt;"&amp;BI$5+1,'DevInt 2022 Buchungen'!L2:L469,"Ausgaben")-SUMIFS('DevInt 2022 Buchungen'!F2:F469,'DevInt 2022 Buchungen'!D2:D469,$E13,'DevInt 2022 Buchungen'!C2:C469,"&gt;="&amp;BI$4,'DevInt 2022 Buchungen'!C2:C469,"&lt;"&amp;BI$5+1,'DevInt 2022 Buchungen'!P2:P469,"Einnahmen")+SUMIFS('DevInt 2022 Buchungen'!F2:F469,'DevInt 2022 Buchungen'!D2:D469,$E13,'DevInt 2022 Buchungen'!C2:C469,"&gt;="&amp;BI$4,'DevInt 2022 Buchungen'!C2:C469,"&lt;"&amp;BI$5+1,'DevInt 2022 Buchungen'!L2:L469,"Einnahmen")-SUMIFS('DevInt 2022 Buchungen'!F2:F469,'DevInt 2022 Buchungen'!D2:D469,$E13,'DevInt 2022 Buchungen'!C2:C469,"&gt;="&amp;BI$4,'DevInt 2022 Buchungen'!C2:C469,"&lt;"&amp;BI$5+1,'DevInt 2022 Buchungen'!P2:P469,"Ausgaben"))</f>
        <v>0</v>
      </c>
      <c r="BJ13" s="21"/>
      <c r="BM13" s="26">
        <f>-(SUMIFS('DevInt 2022 Buchungen'!F2:F469,'DevInt 2022 Buchungen'!D2:D469,$E13,'DevInt 2022 Buchungen'!C2:C469,"&gt;="&amp;BM$4,'DevInt 2022 Buchungen'!C2:C469,"&lt;"&amp;BM$5+1,'DevInt 2022 Buchungen'!L2:L469,"Ausgaben")-SUMIFS('DevInt 2022 Buchungen'!F2:F469,'DevInt 2022 Buchungen'!D2:D469,$E13,'DevInt 2022 Buchungen'!C2:C469,"&gt;="&amp;BM$4,'DevInt 2022 Buchungen'!C2:C469,"&lt;"&amp;BM$5+1,'DevInt 2022 Buchungen'!P2:P469,"Einnahmen")+SUMIFS('DevInt 2022 Buchungen'!F2:F469,'DevInt 2022 Buchungen'!D2:D469,$E13,'DevInt 2022 Buchungen'!C2:C469,"&gt;="&amp;BM$4,'DevInt 2022 Buchungen'!C2:C469,"&lt;"&amp;BM$5+1,'DevInt 2022 Buchungen'!L2:L469,"Einnahmen")-SUMIFS('DevInt 2022 Buchungen'!F2:F469,'DevInt 2022 Buchungen'!D2:D469,$E13,'DevInt 2022 Buchungen'!C2:C469,"&gt;="&amp;BM$4,'DevInt 2022 Buchungen'!C2:C469,"&lt;"&amp;BM$5+1,'DevInt 2022 Buchungen'!P2:P469,"Ausgaben"))</f>
        <v>0</v>
      </c>
    </row>
    <row r="14" spans="1:65" x14ac:dyDescent="0.2">
      <c r="D14" t="s">
        <v>5508</v>
      </c>
      <c r="E14" t="s">
        <v>119</v>
      </c>
      <c r="F14" s="21"/>
      <c r="I14" s="22"/>
      <c r="J14" s="21"/>
      <c r="M14" s="26">
        <f>-(SUMIFS('DevInt 2022 Buchungen'!F2:F469,'DevInt 2022 Buchungen'!D2:D469,$E14,'DevInt 2022 Buchungen'!C2:C469,"&gt;="&amp;M$4,'DevInt 2022 Buchungen'!C2:C469,"&lt;"&amp;M$5+1,'DevInt 2022 Buchungen'!L2:L469,"Ausgaben")-SUMIFS('DevInt 2022 Buchungen'!F2:F469,'DevInt 2022 Buchungen'!D2:D469,$E14,'DevInt 2022 Buchungen'!C2:C469,"&gt;="&amp;M$4,'DevInt 2022 Buchungen'!C2:C469,"&lt;"&amp;M$5+1,'DevInt 2022 Buchungen'!P2:P469,"Einnahmen")+SUMIFS('DevInt 2022 Buchungen'!F2:F469,'DevInt 2022 Buchungen'!D2:D469,$E14,'DevInt 2022 Buchungen'!C2:C469,"&gt;="&amp;M$4,'DevInt 2022 Buchungen'!C2:C469,"&lt;"&amp;M$5+1,'DevInt 2022 Buchungen'!L2:L469,"Einnahmen")-SUMIFS('DevInt 2022 Buchungen'!F2:F469,'DevInt 2022 Buchungen'!D2:D469,$E14,'DevInt 2022 Buchungen'!C2:C469,"&gt;="&amp;M$4,'DevInt 2022 Buchungen'!C2:C469,"&lt;"&amp;M$5+1,'DevInt 2022 Buchungen'!P2:P469,"Ausgaben"))</f>
        <v>1650.03</v>
      </c>
      <c r="N14" s="21"/>
      <c r="Q14" s="26">
        <f>-(SUMIFS('DevInt 2022 Buchungen'!F2:F469,'DevInt 2022 Buchungen'!D2:D469,$E14,'DevInt 2022 Buchungen'!C2:C469,"&gt;="&amp;Q$4,'DevInt 2022 Buchungen'!C2:C469,"&lt;"&amp;Q$5+1,'DevInt 2022 Buchungen'!L2:L469,"Ausgaben")-SUMIFS('DevInt 2022 Buchungen'!F2:F469,'DevInt 2022 Buchungen'!D2:D469,$E14,'DevInt 2022 Buchungen'!C2:C469,"&gt;="&amp;Q$4,'DevInt 2022 Buchungen'!C2:C469,"&lt;"&amp;Q$5+1,'DevInt 2022 Buchungen'!P2:P469,"Einnahmen")+SUMIFS('DevInt 2022 Buchungen'!F2:F469,'DevInt 2022 Buchungen'!D2:D469,$E14,'DevInt 2022 Buchungen'!C2:C469,"&gt;="&amp;Q$4,'DevInt 2022 Buchungen'!C2:C469,"&lt;"&amp;Q$5+1,'DevInt 2022 Buchungen'!L2:L469,"Einnahmen")-SUMIFS('DevInt 2022 Buchungen'!F2:F469,'DevInt 2022 Buchungen'!D2:D469,$E14,'DevInt 2022 Buchungen'!C2:C469,"&gt;="&amp;Q$4,'DevInt 2022 Buchungen'!C2:C469,"&lt;"&amp;Q$5+1,'DevInt 2022 Buchungen'!P2:P469,"Ausgaben"))</f>
        <v>0</v>
      </c>
      <c r="R14" s="21"/>
      <c r="U14" s="26">
        <f>-(SUMIFS('DevInt 2022 Buchungen'!F2:F469,'DevInt 2022 Buchungen'!D2:D469,$E14,'DevInt 2022 Buchungen'!C2:C469,"&gt;="&amp;U$4,'DevInt 2022 Buchungen'!C2:C469,"&lt;"&amp;U$5+1,'DevInt 2022 Buchungen'!L2:L469,"Ausgaben")-SUMIFS('DevInt 2022 Buchungen'!F2:F469,'DevInt 2022 Buchungen'!D2:D469,$E14,'DevInt 2022 Buchungen'!C2:C469,"&gt;="&amp;U$4,'DevInt 2022 Buchungen'!C2:C469,"&lt;"&amp;U$5+1,'DevInt 2022 Buchungen'!P2:P469,"Einnahmen")+SUMIFS('DevInt 2022 Buchungen'!F2:F469,'DevInt 2022 Buchungen'!D2:D469,$E14,'DevInt 2022 Buchungen'!C2:C469,"&gt;="&amp;U$4,'DevInt 2022 Buchungen'!C2:C469,"&lt;"&amp;U$5+1,'DevInt 2022 Buchungen'!L2:L469,"Einnahmen")-SUMIFS('DevInt 2022 Buchungen'!F2:F469,'DevInt 2022 Buchungen'!D2:D469,$E14,'DevInt 2022 Buchungen'!C2:C469,"&gt;="&amp;U$4,'DevInt 2022 Buchungen'!C2:C469,"&lt;"&amp;U$5+1,'DevInt 2022 Buchungen'!P2:P469,"Ausgaben"))</f>
        <v>0</v>
      </c>
      <c r="V14" s="21"/>
      <c r="Y14" s="26">
        <f>-(SUMIFS('DevInt 2022 Buchungen'!F2:F469,'DevInt 2022 Buchungen'!D2:D469,$E14,'DevInt 2022 Buchungen'!C2:C469,"&gt;="&amp;Y$4,'DevInt 2022 Buchungen'!C2:C469,"&lt;"&amp;Y$5+1,'DevInt 2022 Buchungen'!L2:L469,"Ausgaben")-SUMIFS('DevInt 2022 Buchungen'!F2:F469,'DevInt 2022 Buchungen'!D2:D469,$E14,'DevInt 2022 Buchungen'!C2:C469,"&gt;="&amp;Y$4,'DevInt 2022 Buchungen'!C2:C469,"&lt;"&amp;Y$5+1,'DevInt 2022 Buchungen'!P2:P469,"Einnahmen")+SUMIFS('DevInt 2022 Buchungen'!F2:F469,'DevInt 2022 Buchungen'!D2:D469,$E14,'DevInt 2022 Buchungen'!C2:C469,"&gt;="&amp;Y$4,'DevInt 2022 Buchungen'!C2:C469,"&lt;"&amp;Y$5+1,'DevInt 2022 Buchungen'!L2:L469,"Einnahmen")-SUMIFS('DevInt 2022 Buchungen'!F2:F469,'DevInt 2022 Buchungen'!D2:D469,$E14,'DevInt 2022 Buchungen'!C2:C469,"&gt;="&amp;Y$4,'DevInt 2022 Buchungen'!C2:C469,"&lt;"&amp;Y$5+1,'DevInt 2022 Buchungen'!P2:P469,"Ausgaben"))</f>
        <v>0</v>
      </c>
      <c r="Z14" s="21"/>
      <c r="AC14" s="26">
        <f>-(SUMIFS('DevInt 2022 Buchungen'!F2:F469,'DevInt 2022 Buchungen'!D2:D469,$E14,'DevInt 2022 Buchungen'!C2:C469,"&gt;="&amp;AC$4,'DevInt 2022 Buchungen'!C2:C469,"&lt;"&amp;AC$5+1,'DevInt 2022 Buchungen'!L2:L469,"Ausgaben")-SUMIFS('DevInt 2022 Buchungen'!F2:F469,'DevInt 2022 Buchungen'!D2:D469,$E14,'DevInt 2022 Buchungen'!C2:C469,"&gt;="&amp;AC$4,'DevInt 2022 Buchungen'!C2:C469,"&lt;"&amp;AC$5+1,'DevInt 2022 Buchungen'!P2:P469,"Einnahmen")+SUMIFS('DevInt 2022 Buchungen'!F2:F469,'DevInt 2022 Buchungen'!D2:D469,$E14,'DevInt 2022 Buchungen'!C2:C469,"&gt;="&amp;AC$4,'DevInt 2022 Buchungen'!C2:C469,"&lt;"&amp;AC$5+1,'DevInt 2022 Buchungen'!L2:L469,"Einnahmen")-SUMIFS('DevInt 2022 Buchungen'!F2:F469,'DevInt 2022 Buchungen'!D2:D469,$E14,'DevInt 2022 Buchungen'!C2:C469,"&gt;="&amp;AC$4,'DevInt 2022 Buchungen'!C2:C469,"&lt;"&amp;AC$5+1,'DevInt 2022 Buchungen'!P2:P469,"Ausgaben"))</f>
        <v>0</v>
      </c>
      <c r="AD14" s="21"/>
      <c r="AG14" s="26">
        <f>-(SUMIFS('DevInt 2022 Buchungen'!F2:F469,'DevInt 2022 Buchungen'!D2:D469,$E14,'DevInt 2022 Buchungen'!C2:C469,"&gt;="&amp;AG$4,'DevInt 2022 Buchungen'!C2:C469,"&lt;"&amp;AG$5+1,'DevInt 2022 Buchungen'!L2:L469,"Ausgaben")-SUMIFS('DevInt 2022 Buchungen'!F2:F469,'DevInt 2022 Buchungen'!D2:D469,$E14,'DevInt 2022 Buchungen'!C2:C469,"&gt;="&amp;AG$4,'DevInt 2022 Buchungen'!C2:C469,"&lt;"&amp;AG$5+1,'DevInt 2022 Buchungen'!P2:P469,"Einnahmen")+SUMIFS('DevInt 2022 Buchungen'!F2:F469,'DevInt 2022 Buchungen'!D2:D469,$E14,'DevInt 2022 Buchungen'!C2:C469,"&gt;="&amp;AG$4,'DevInt 2022 Buchungen'!C2:C469,"&lt;"&amp;AG$5+1,'DevInt 2022 Buchungen'!L2:L469,"Einnahmen")-SUMIFS('DevInt 2022 Buchungen'!F2:F469,'DevInt 2022 Buchungen'!D2:D469,$E14,'DevInt 2022 Buchungen'!C2:C469,"&gt;="&amp;AG$4,'DevInt 2022 Buchungen'!C2:C469,"&lt;"&amp;AG$5+1,'DevInt 2022 Buchungen'!P2:P469,"Ausgaben"))</f>
        <v>0</v>
      </c>
      <c r="AH14" s="21"/>
      <c r="AK14" s="26">
        <f>-(SUMIFS('DevInt 2022 Buchungen'!F2:F469,'DevInt 2022 Buchungen'!D2:D469,$E14,'DevInt 2022 Buchungen'!C2:C469,"&gt;="&amp;AK$4,'DevInt 2022 Buchungen'!C2:C469,"&lt;"&amp;AK$5+1,'DevInt 2022 Buchungen'!L2:L469,"Ausgaben")-SUMIFS('DevInt 2022 Buchungen'!F2:F469,'DevInt 2022 Buchungen'!D2:D469,$E14,'DevInt 2022 Buchungen'!C2:C469,"&gt;="&amp;AK$4,'DevInt 2022 Buchungen'!C2:C469,"&lt;"&amp;AK$5+1,'DevInt 2022 Buchungen'!P2:P469,"Einnahmen")+SUMIFS('DevInt 2022 Buchungen'!F2:F469,'DevInt 2022 Buchungen'!D2:D469,$E14,'DevInt 2022 Buchungen'!C2:C469,"&gt;="&amp;AK$4,'DevInt 2022 Buchungen'!C2:C469,"&lt;"&amp;AK$5+1,'DevInt 2022 Buchungen'!L2:L469,"Einnahmen")-SUMIFS('DevInt 2022 Buchungen'!F2:F469,'DevInt 2022 Buchungen'!D2:D469,$E14,'DevInt 2022 Buchungen'!C2:C469,"&gt;="&amp;AK$4,'DevInt 2022 Buchungen'!C2:C469,"&lt;"&amp;AK$5+1,'DevInt 2022 Buchungen'!P2:P469,"Ausgaben"))</f>
        <v>0</v>
      </c>
      <c r="AL14" s="21"/>
      <c r="AO14" s="26">
        <f>-(SUMIFS('DevInt 2022 Buchungen'!F2:F469,'DevInt 2022 Buchungen'!D2:D469,$E14,'DevInt 2022 Buchungen'!C2:C469,"&gt;="&amp;AO$4,'DevInt 2022 Buchungen'!C2:C469,"&lt;"&amp;AO$5+1,'DevInt 2022 Buchungen'!L2:L469,"Ausgaben")-SUMIFS('DevInt 2022 Buchungen'!F2:F469,'DevInt 2022 Buchungen'!D2:D469,$E14,'DevInt 2022 Buchungen'!C2:C469,"&gt;="&amp;AO$4,'DevInt 2022 Buchungen'!C2:C469,"&lt;"&amp;AO$5+1,'DevInt 2022 Buchungen'!P2:P469,"Einnahmen")+SUMIFS('DevInt 2022 Buchungen'!F2:F469,'DevInt 2022 Buchungen'!D2:D469,$E14,'DevInt 2022 Buchungen'!C2:C469,"&gt;="&amp;AO$4,'DevInt 2022 Buchungen'!C2:C469,"&lt;"&amp;AO$5+1,'DevInt 2022 Buchungen'!L2:L469,"Einnahmen")-SUMIFS('DevInt 2022 Buchungen'!F2:F469,'DevInt 2022 Buchungen'!D2:D469,$E14,'DevInt 2022 Buchungen'!C2:C469,"&gt;="&amp;AO$4,'DevInt 2022 Buchungen'!C2:C469,"&lt;"&amp;AO$5+1,'DevInt 2022 Buchungen'!P2:P469,"Ausgaben"))</f>
        <v>0</v>
      </c>
      <c r="AP14" s="21"/>
      <c r="AS14" s="26">
        <f>-(SUMIFS('DevInt 2022 Buchungen'!F2:F469,'DevInt 2022 Buchungen'!D2:D469,$E14,'DevInt 2022 Buchungen'!C2:C469,"&gt;="&amp;AS$4,'DevInt 2022 Buchungen'!C2:C469,"&lt;"&amp;AS$5+1,'DevInt 2022 Buchungen'!L2:L469,"Ausgaben")-SUMIFS('DevInt 2022 Buchungen'!F2:F469,'DevInt 2022 Buchungen'!D2:D469,$E14,'DevInt 2022 Buchungen'!C2:C469,"&gt;="&amp;AS$4,'DevInt 2022 Buchungen'!C2:C469,"&lt;"&amp;AS$5+1,'DevInt 2022 Buchungen'!P2:P469,"Einnahmen")+SUMIFS('DevInt 2022 Buchungen'!F2:F469,'DevInt 2022 Buchungen'!D2:D469,$E14,'DevInt 2022 Buchungen'!C2:C469,"&gt;="&amp;AS$4,'DevInt 2022 Buchungen'!C2:C469,"&lt;"&amp;AS$5+1,'DevInt 2022 Buchungen'!L2:L469,"Einnahmen")-SUMIFS('DevInt 2022 Buchungen'!F2:F469,'DevInt 2022 Buchungen'!D2:D469,$E14,'DevInt 2022 Buchungen'!C2:C469,"&gt;="&amp;AS$4,'DevInt 2022 Buchungen'!C2:C469,"&lt;"&amp;AS$5+1,'DevInt 2022 Buchungen'!P2:P469,"Ausgaben"))</f>
        <v>0</v>
      </c>
      <c r="AT14" s="21"/>
      <c r="AW14" s="26">
        <f>-(SUMIFS('DevInt 2022 Buchungen'!F2:F469,'DevInt 2022 Buchungen'!D2:D469,$E14,'DevInt 2022 Buchungen'!C2:C469,"&gt;="&amp;AW$4,'DevInt 2022 Buchungen'!C2:C469,"&lt;"&amp;AW$5+1,'DevInt 2022 Buchungen'!L2:L469,"Ausgaben")-SUMIFS('DevInt 2022 Buchungen'!F2:F469,'DevInt 2022 Buchungen'!D2:D469,$E14,'DevInt 2022 Buchungen'!C2:C469,"&gt;="&amp;AW$4,'DevInt 2022 Buchungen'!C2:C469,"&lt;"&amp;AW$5+1,'DevInt 2022 Buchungen'!P2:P469,"Einnahmen")+SUMIFS('DevInt 2022 Buchungen'!F2:F469,'DevInt 2022 Buchungen'!D2:D469,$E14,'DevInt 2022 Buchungen'!C2:C469,"&gt;="&amp;AW$4,'DevInt 2022 Buchungen'!C2:C469,"&lt;"&amp;AW$5+1,'DevInt 2022 Buchungen'!L2:L469,"Einnahmen")-SUMIFS('DevInt 2022 Buchungen'!F2:F469,'DevInt 2022 Buchungen'!D2:D469,$E14,'DevInt 2022 Buchungen'!C2:C469,"&gt;="&amp;AW$4,'DevInt 2022 Buchungen'!C2:C469,"&lt;"&amp;AW$5+1,'DevInt 2022 Buchungen'!P2:P469,"Ausgaben"))</f>
        <v>0</v>
      </c>
      <c r="AX14" s="21"/>
      <c r="BA14" s="26">
        <f>-(SUMIFS('DevInt 2022 Buchungen'!F2:F469,'DevInt 2022 Buchungen'!D2:D469,$E14,'DevInt 2022 Buchungen'!C2:C469,"&gt;="&amp;BA$4,'DevInt 2022 Buchungen'!C2:C469,"&lt;"&amp;BA$5+1,'DevInt 2022 Buchungen'!L2:L469,"Ausgaben")-SUMIFS('DevInt 2022 Buchungen'!F2:F469,'DevInt 2022 Buchungen'!D2:D469,$E14,'DevInt 2022 Buchungen'!C2:C469,"&gt;="&amp;BA$4,'DevInt 2022 Buchungen'!C2:C469,"&lt;"&amp;BA$5+1,'DevInt 2022 Buchungen'!P2:P469,"Einnahmen")+SUMIFS('DevInt 2022 Buchungen'!F2:F469,'DevInt 2022 Buchungen'!D2:D469,$E14,'DevInt 2022 Buchungen'!C2:C469,"&gt;="&amp;BA$4,'DevInt 2022 Buchungen'!C2:C469,"&lt;"&amp;BA$5+1,'DevInt 2022 Buchungen'!L2:L469,"Einnahmen")-SUMIFS('DevInt 2022 Buchungen'!F2:F469,'DevInt 2022 Buchungen'!D2:D469,$E14,'DevInt 2022 Buchungen'!C2:C469,"&gt;="&amp;BA$4,'DevInt 2022 Buchungen'!C2:C469,"&lt;"&amp;BA$5+1,'DevInt 2022 Buchungen'!P2:P469,"Ausgaben"))</f>
        <v>0</v>
      </c>
      <c r="BB14" s="21"/>
      <c r="BE14" s="26">
        <f>-(SUMIFS('DevInt 2022 Buchungen'!F2:F469,'DevInt 2022 Buchungen'!D2:D469,$E14,'DevInt 2022 Buchungen'!C2:C469,"&gt;="&amp;BE$4,'DevInt 2022 Buchungen'!C2:C469,"&lt;"&amp;BE$5+1,'DevInt 2022 Buchungen'!L2:L469,"Ausgaben")-SUMIFS('DevInt 2022 Buchungen'!F2:F469,'DevInt 2022 Buchungen'!D2:D469,$E14,'DevInt 2022 Buchungen'!C2:C469,"&gt;="&amp;BE$4,'DevInt 2022 Buchungen'!C2:C469,"&lt;"&amp;BE$5+1,'DevInt 2022 Buchungen'!P2:P469,"Einnahmen")+SUMIFS('DevInt 2022 Buchungen'!F2:F469,'DevInt 2022 Buchungen'!D2:D469,$E14,'DevInt 2022 Buchungen'!C2:C469,"&gt;="&amp;BE$4,'DevInt 2022 Buchungen'!C2:C469,"&lt;"&amp;BE$5+1,'DevInt 2022 Buchungen'!L2:L469,"Einnahmen")-SUMIFS('DevInt 2022 Buchungen'!F2:F469,'DevInt 2022 Buchungen'!D2:D469,$E14,'DevInt 2022 Buchungen'!C2:C469,"&gt;="&amp;BE$4,'DevInt 2022 Buchungen'!C2:C469,"&lt;"&amp;BE$5+1,'DevInt 2022 Buchungen'!P2:P469,"Ausgaben"))</f>
        <v>0</v>
      </c>
      <c r="BF14" s="21"/>
      <c r="BI14" s="26">
        <f>-(SUMIFS('DevInt 2022 Buchungen'!F2:F469,'DevInt 2022 Buchungen'!D2:D469,$E14,'DevInt 2022 Buchungen'!C2:C469,"&gt;="&amp;BI$4,'DevInt 2022 Buchungen'!C2:C469,"&lt;"&amp;BI$5+1,'DevInt 2022 Buchungen'!L2:L469,"Ausgaben")-SUMIFS('DevInt 2022 Buchungen'!F2:F469,'DevInt 2022 Buchungen'!D2:D469,$E14,'DevInt 2022 Buchungen'!C2:C469,"&gt;="&amp;BI$4,'DevInt 2022 Buchungen'!C2:C469,"&lt;"&amp;BI$5+1,'DevInt 2022 Buchungen'!P2:P469,"Einnahmen")+SUMIFS('DevInt 2022 Buchungen'!F2:F469,'DevInt 2022 Buchungen'!D2:D469,$E14,'DevInt 2022 Buchungen'!C2:C469,"&gt;="&amp;BI$4,'DevInt 2022 Buchungen'!C2:C469,"&lt;"&amp;BI$5+1,'DevInt 2022 Buchungen'!L2:L469,"Einnahmen")-SUMIFS('DevInt 2022 Buchungen'!F2:F469,'DevInt 2022 Buchungen'!D2:D469,$E14,'DevInt 2022 Buchungen'!C2:C469,"&gt;="&amp;BI$4,'DevInt 2022 Buchungen'!C2:C469,"&lt;"&amp;BI$5+1,'DevInt 2022 Buchungen'!P2:P469,"Ausgaben"))</f>
        <v>0.03</v>
      </c>
      <c r="BJ14" s="21"/>
      <c r="BM14" s="26">
        <f>-(SUMIFS('DevInt 2022 Buchungen'!F2:F469,'DevInt 2022 Buchungen'!D2:D469,$E14,'DevInt 2022 Buchungen'!C2:C469,"&gt;="&amp;BM$4,'DevInt 2022 Buchungen'!C2:C469,"&lt;"&amp;BM$5+1,'DevInt 2022 Buchungen'!L2:L469,"Ausgaben")-SUMIFS('DevInt 2022 Buchungen'!F2:F469,'DevInt 2022 Buchungen'!D2:D469,$E14,'DevInt 2022 Buchungen'!C2:C469,"&gt;="&amp;BM$4,'DevInt 2022 Buchungen'!C2:C469,"&lt;"&amp;BM$5+1,'DevInt 2022 Buchungen'!P2:P469,"Einnahmen")+SUMIFS('DevInt 2022 Buchungen'!F2:F469,'DevInt 2022 Buchungen'!D2:D469,$E14,'DevInt 2022 Buchungen'!C2:C469,"&gt;="&amp;BM$4,'DevInt 2022 Buchungen'!C2:C469,"&lt;"&amp;BM$5+1,'DevInt 2022 Buchungen'!L2:L469,"Einnahmen")-SUMIFS('DevInt 2022 Buchungen'!F2:F469,'DevInt 2022 Buchungen'!D2:D469,$E14,'DevInt 2022 Buchungen'!C2:C469,"&gt;="&amp;BM$4,'DevInt 2022 Buchungen'!C2:C469,"&lt;"&amp;BM$5+1,'DevInt 2022 Buchungen'!P2:P469,"Ausgaben"))</f>
        <v>1650</v>
      </c>
    </row>
    <row r="15" spans="1:65" ht="21" x14ac:dyDescent="0.25">
      <c r="B15" s="23" t="s">
        <v>5677</v>
      </c>
      <c r="C15" s="23"/>
      <c r="D15" s="23"/>
      <c r="E15" s="23"/>
      <c r="F15" s="50">
        <f>-G16+G27</f>
        <v>-94800</v>
      </c>
      <c r="G15" s="45"/>
      <c r="H15" s="45"/>
      <c r="I15" s="43"/>
      <c r="J15" s="50">
        <f>-K16+K27</f>
        <v>29.590000000025611</v>
      </c>
      <c r="K15" s="45"/>
      <c r="L15" s="45"/>
      <c r="M15" s="43"/>
      <c r="N15" s="50">
        <f>-O16+O27</f>
        <v>9996.2000000000007</v>
      </c>
      <c r="O15" s="45"/>
      <c r="P15" s="45"/>
      <c r="Q15" s="43"/>
      <c r="R15" s="50">
        <f>-S16+S27</f>
        <v>-2972.7599999999998</v>
      </c>
      <c r="S15" s="45"/>
      <c r="T15" s="45"/>
      <c r="U15" s="43"/>
      <c r="V15" s="50">
        <f>-W16+W27</f>
        <v>-2596.34</v>
      </c>
      <c r="W15" s="45"/>
      <c r="X15" s="45"/>
      <c r="Y15" s="43"/>
      <c r="Z15" s="50">
        <f>-AA16+AA27</f>
        <v>-3243.9300000000003</v>
      </c>
      <c r="AA15" s="45"/>
      <c r="AB15" s="45"/>
      <c r="AC15" s="43"/>
      <c r="AD15" s="50">
        <f>-AE16+AE27</f>
        <v>18666.830000000002</v>
      </c>
      <c r="AE15" s="45"/>
      <c r="AF15" s="45"/>
      <c r="AG15" s="43"/>
      <c r="AH15" s="50">
        <f>-AI16+AI27</f>
        <v>66730.52</v>
      </c>
      <c r="AI15" s="45"/>
      <c r="AJ15" s="45"/>
      <c r="AK15" s="43"/>
      <c r="AL15" s="50">
        <f>-AM16+AM27</f>
        <v>-7731.1100000000006</v>
      </c>
      <c r="AM15" s="45"/>
      <c r="AN15" s="45"/>
      <c r="AO15" s="43"/>
      <c r="AP15" s="50">
        <f>-AQ16+AQ27</f>
        <v>-10755.34</v>
      </c>
      <c r="AQ15" s="45"/>
      <c r="AR15" s="45"/>
      <c r="AS15" s="43"/>
      <c r="AT15" s="50">
        <f>-AU16+AU27</f>
        <v>-12241.08</v>
      </c>
      <c r="AU15" s="45"/>
      <c r="AV15" s="45"/>
      <c r="AW15" s="43"/>
      <c r="AX15" s="50">
        <f>-AY16+AY27</f>
        <v>-18220.919999999995</v>
      </c>
      <c r="AY15" s="45"/>
      <c r="AZ15" s="45"/>
      <c r="BA15" s="43"/>
      <c r="BB15" s="50">
        <f>-BC16+BC27</f>
        <v>-22873.33</v>
      </c>
      <c r="BC15" s="45"/>
      <c r="BD15" s="45"/>
      <c r="BE15" s="43"/>
      <c r="BF15" s="50">
        <f>-BG16+BG27</f>
        <v>-6721.3599999999969</v>
      </c>
      <c r="BG15" s="45"/>
      <c r="BH15" s="45"/>
      <c r="BI15" s="43"/>
      <c r="BJ15" s="50">
        <f>-BK16+BK27</f>
        <v>-8007.79</v>
      </c>
      <c r="BK15" s="45"/>
      <c r="BL15" s="45"/>
      <c r="BM15" s="43"/>
    </row>
    <row r="16" spans="1:65" ht="18" x14ac:dyDescent="0.2">
      <c r="C16" s="24" t="s">
        <v>5678</v>
      </c>
      <c r="D16" s="24"/>
      <c r="E16" s="24"/>
      <c r="F16" s="25"/>
      <c r="G16" s="46">
        <v>242800</v>
      </c>
      <c r="H16" s="45"/>
      <c r="I16" s="43"/>
      <c r="J16" s="25"/>
      <c r="K16" s="46">
        <f>SUM(L17:L24)</f>
        <v>143021.40999999997</v>
      </c>
      <c r="L16" s="45"/>
      <c r="M16" s="43"/>
      <c r="N16" s="25"/>
      <c r="O16" s="46">
        <f>SUM(P17:P24)</f>
        <v>3.8</v>
      </c>
      <c r="P16" s="45"/>
      <c r="Q16" s="43"/>
      <c r="R16" s="25"/>
      <c r="S16" s="46">
        <f>SUM(T17:T24)</f>
        <v>2972.7599999999998</v>
      </c>
      <c r="T16" s="45"/>
      <c r="U16" s="43"/>
      <c r="V16" s="25"/>
      <c r="W16" s="46">
        <f>SUM(X17:X24)</f>
        <v>2596.34</v>
      </c>
      <c r="X16" s="45"/>
      <c r="Y16" s="43"/>
      <c r="Z16" s="25"/>
      <c r="AA16" s="46">
        <f>SUM(AB17:AB24)</f>
        <v>3243.9300000000003</v>
      </c>
      <c r="AB16" s="45"/>
      <c r="AC16" s="43"/>
      <c r="AD16" s="25"/>
      <c r="AE16" s="46">
        <f>SUM(AF17:AF24)</f>
        <v>11333.17</v>
      </c>
      <c r="AF16" s="45"/>
      <c r="AG16" s="43"/>
      <c r="AH16" s="25"/>
      <c r="AI16" s="46">
        <f>SUM(AJ17:AJ24)</f>
        <v>13269.480000000001</v>
      </c>
      <c r="AJ16" s="45"/>
      <c r="AK16" s="43"/>
      <c r="AL16" s="25"/>
      <c r="AM16" s="46">
        <f>SUM(AN17:AN24)</f>
        <v>10731.11</v>
      </c>
      <c r="AN16" s="45"/>
      <c r="AO16" s="43"/>
      <c r="AP16" s="25"/>
      <c r="AQ16" s="46">
        <f>SUM(AR17:AR24)</f>
        <v>10755.34</v>
      </c>
      <c r="AR16" s="45"/>
      <c r="AS16" s="43"/>
      <c r="AT16" s="25"/>
      <c r="AU16" s="46">
        <f>SUM(AV17:AV24)</f>
        <v>12241.08</v>
      </c>
      <c r="AV16" s="45"/>
      <c r="AW16" s="43"/>
      <c r="AX16" s="25"/>
      <c r="AY16" s="46">
        <f>SUM(AZ17:AZ24)</f>
        <v>18220.919999999995</v>
      </c>
      <c r="AZ16" s="45"/>
      <c r="BA16" s="43"/>
      <c r="BB16" s="25"/>
      <c r="BC16" s="46">
        <f>SUM(BD17:BD24)</f>
        <v>22873.33</v>
      </c>
      <c r="BD16" s="45"/>
      <c r="BE16" s="43"/>
      <c r="BF16" s="25"/>
      <c r="BG16" s="46">
        <f>SUM(BH17:BH24)</f>
        <v>28521.359999999997</v>
      </c>
      <c r="BH16" s="45"/>
      <c r="BI16" s="43"/>
      <c r="BJ16" s="25"/>
      <c r="BK16" s="46">
        <f>SUM(BL17:BL24)</f>
        <v>6258.79</v>
      </c>
      <c r="BL16" s="45"/>
      <c r="BM16" s="43"/>
    </row>
    <row r="17" spans="3:65" ht="16" x14ac:dyDescent="0.2">
      <c r="D17" s="27" t="s">
        <v>5679</v>
      </c>
      <c r="E17" s="27"/>
      <c r="F17" s="28"/>
      <c r="G17" s="27"/>
      <c r="H17" s="42">
        <v>27400</v>
      </c>
      <c r="I17" s="43"/>
      <c r="J17" s="28"/>
      <c r="K17" s="27"/>
      <c r="L17" s="42">
        <f>SUM(M18:M19)</f>
        <v>27309.040000000001</v>
      </c>
      <c r="M17" s="43"/>
      <c r="N17" s="28"/>
      <c r="O17" s="27"/>
      <c r="P17" s="42">
        <f>SUM(Q18:Q19)</f>
        <v>0</v>
      </c>
      <c r="Q17" s="43"/>
      <c r="R17" s="28"/>
      <c r="S17" s="27"/>
      <c r="T17" s="42">
        <f>SUM(U18:U19)</f>
        <v>0</v>
      </c>
      <c r="U17" s="43"/>
      <c r="V17" s="28"/>
      <c r="W17" s="27"/>
      <c r="X17" s="42">
        <f>SUM(Y18:Y19)</f>
        <v>0</v>
      </c>
      <c r="Y17" s="43"/>
      <c r="Z17" s="28"/>
      <c r="AA17" s="27"/>
      <c r="AB17" s="42">
        <f>SUM(AC18:AC19)</f>
        <v>0</v>
      </c>
      <c r="AC17" s="43"/>
      <c r="AD17" s="28"/>
      <c r="AE17" s="27"/>
      <c r="AF17" s="42">
        <f>SUM(AG18:AG19)</f>
        <v>1282.9099999999999</v>
      </c>
      <c r="AG17" s="43"/>
      <c r="AH17" s="28"/>
      <c r="AI17" s="27"/>
      <c r="AJ17" s="42">
        <f>SUM(AK18:AK19)</f>
        <v>3201.6800000000012</v>
      </c>
      <c r="AK17" s="43"/>
      <c r="AL17" s="28"/>
      <c r="AM17" s="27"/>
      <c r="AN17" s="42">
        <f>SUM(AO18:AO19)</f>
        <v>643.65</v>
      </c>
      <c r="AO17" s="43"/>
      <c r="AP17" s="28"/>
      <c r="AQ17" s="27"/>
      <c r="AR17" s="42">
        <f>SUM(AS18:AS19)</f>
        <v>756.15</v>
      </c>
      <c r="AS17" s="43"/>
      <c r="AT17" s="28"/>
      <c r="AU17" s="27"/>
      <c r="AV17" s="42">
        <f>SUM(AW18:AW19)</f>
        <v>1089.6200000000001</v>
      </c>
      <c r="AW17" s="43"/>
      <c r="AX17" s="28"/>
      <c r="AY17" s="27"/>
      <c r="AZ17" s="42">
        <f>SUM(BA18:BA19)</f>
        <v>6963.0599999999995</v>
      </c>
      <c r="BA17" s="43"/>
      <c r="BB17" s="28"/>
      <c r="BC17" s="27"/>
      <c r="BD17" s="42">
        <f>SUM(BE18:BE19)</f>
        <v>3146.7400000000007</v>
      </c>
      <c r="BE17" s="43"/>
      <c r="BF17" s="28"/>
      <c r="BG17" s="27"/>
      <c r="BH17" s="42">
        <f>SUM(BI18:BI19)</f>
        <v>10128.539999999999</v>
      </c>
      <c r="BI17" s="43"/>
      <c r="BJ17" s="28"/>
      <c r="BK17" s="27"/>
      <c r="BL17" s="42">
        <f>SUM(BM18:BM19)</f>
        <v>96.69</v>
      </c>
      <c r="BM17" s="43"/>
    </row>
    <row r="18" spans="3:65" x14ac:dyDescent="0.2">
      <c r="D18" t="s">
        <v>5680</v>
      </c>
      <c r="E18" t="s">
        <v>5681</v>
      </c>
      <c r="F18" s="21"/>
      <c r="I18" s="29">
        <v>16900</v>
      </c>
      <c r="J18" s="21"/>
      <c r="M18" s="26">
        <f>+SUMIFS('DevInt 2022 Buchungen'!F2:F469,'DevInt 2022 Buchungen'!D2:D469,"2111",'DevInt 2022 Buchungen'!C2:C469,"&gt;="&amp;M$4,'DevInt 2022 Buchungen'!C2:C469,"&lt;"&amp;M$5+1,'DevInt 2022 Buchungen'!L2:L469,"Ausgaben")+-SUMIFS('DevInt 2022 Buchungen'!F2:F469,'DevInt 2022 Buchungen'!D2:D469,"2111",'DevInt 2022 Buchungen'!C2:C469,"&gt;="&amp;M$4,'DevInt 2022 Buchungen'!C2:C469,"&lt;"&amp;M$5+1,'DevInt 2022 Buchungen'!P2:P469,"Einnahmen")++SUMIFS('DevInt 2022 Buchungen'!F2:F469,'DevInt 2022 Buchungen'!D2:D469,"2111",'DevInt 2022 Buchungen'!C2:C469,"&gt;="&amp;M$4,'DevInt 2022 Buchungen'!C2:C469,"&lt;"&amp;M$5+1,'DevInt 2022 Buchungen'!L2:L469,"Einnahmen")+-SUMIFS('DevInt 2022 Buchungen'!F2:F469,'DevInt 2022 Buchungen'!D2:D469,"2111",'DevInt 2022 Buchungen'!C2:C469,"&gt;="&amp;M$4,'DevInt 2022 Buchungen'!C2:C469,"&lt;"&amp;M$5+1,'DevInt 2022 Buchungen'!P2:P469,"Ausgaben")++SUMIFS('DevInt 2022 Buchungen'!F2:F469,'DevInt 2022 Buchungen'!D2:D469,"2112",'DevInt 2022 Buchungen'!C2:C469,"&gt;="&amp;M$4,'DevInt 2022 Buchungen'!C2:C469,"&lt;"&amp;M$5+1,'DevInt 2022 Buchungen'!L2:L469,"Ausgaben")+-SUMIFS('DevInt 2022 Buchungen'!F2:F469,'DevInt 2022 Buchungen'!D2:D469,"2112",'DevInt 2022 Buchungen'!C2:C469,"&gt;="&amp;M$4,'DevInt 2022 Buchungen'!C2:C469,"&lt;"&amp;M$5+1,'DevInt 2022 Buchungen'!P2:P469,"Einnahmen")++SUMIFS('DevInt 2022 Buchungen'!F2:F469,'DevInt 2022 Buchungen'!D2:D469,"2112",'DevInt 2022 Buchungen'!C2:C469,"&gt;="&amp;M$4,'DevInt 2022 Buchungen'!C2:C469,"&lt;"&amp;M$5+1,'DevInt 2022 Buchungen'!L2:L469,"Einnahmen")+-SUMIFS('DevInt 2022 Buchungen'!F2:F469,'DevInt 2022 Buchungen'!D2:D469,"2112",'DevInt 2022 Buchungen'!C2:C469,"&gt;="&amp;M$4,'DevInt 2022 Buchungen'!C2:C469,"&lt;"&amp;M$5+1,'DevInt 2022 Buchungen'!P2:P469,"Ausgaben")++SUMIFS('DevInt 2022 Buchungen'!F2:F469,'DevInt 2022 Buchungen'!D2:D469,"2114",'DevInt 2022 Buchungen'!C2:C469,"&gt;="&amp;M$4,'DevInt 2022 Buchungen'!C2:C469,"&lt;"&amp;M$5+1,'DevInt 2022 Buchungen'!L2:L469,"Ausgaben")+-SUMIFS('DevInt 2022 Buchungen'!F2:F469,'DevInt 2022 Buchungen'!D2:D469,"2114",'DevInt 2022 Buchungen'!C2:C469,"&gt;="&amp;M$4,'DevInt 2022 Buchungen'!C2:C469,"&lt;"&amp;M$5+1,'DevInt 2022 Buchungen'!P2:P469,"Einnahmen")++SUMIFS('DevInt 2022 Buchungen'!F2:F469,'DevInt 2022 Buchungen'!D2:D469,"2114",'DevInt 2022 Buchungen'!C2:C469,"&gt;="&amp;M$4,'DevInt 2022 Buchungen'!C2:C469,"&lt;"&amp;M$5+1,'DevInt 2022 Buchungen'!L2:L469,"Einnahmen")+-SUMIFS('DevInt 2022 Buchungen'!F2:F469,'DevInt 2022 Buchungen'!D2:D469,"2114",'DevInt 2022 Buchungen'!C2:C469,"&gt;="&amp;M$4,'DevInt 2022 Buchungen'!C2:C469,"&lt;"&amp;M$5+1,'DevInt 2022 Buchungen'!P2:P469,"Ausgaben")++SUMIFS('DevInt 2022 Buchungen'!F2:F469,'DevInt 2022 Buchungen'!D2:D469,"2211",'DevInt 2022 Buchungen'!C2:C469,"&gt;="&amp;M$4,'DevInt 2022 Buchungen'!C2:C469,"&lt;"&amp;M$5+1,'DevInt 2022 Buchungen'!L2:L469,"Ausgaben")+-SUMIFS('DevInt 2022 Buchungen'!F2:F469,'DevInt 2022 Buchungen'!D2:D469,"2211",'DevInt 2022 Buchungen'!C2:C469,"&gt;="&amp;M$4,'DevInt 2022 Buchungen'!C2:C469,"&lt;"&amp;M$5+1,'DevInt 2022 Buchungen'!P2:P469,"Einnahmen")++SUMIFS('DevInt 2022 Buchungen'!F2:F469,'DevInt 2022 Buchungen'!D2:D469,"2211",'DevInt 2022 Buchungen'!C2:C469,"&gt;="&amp;M$4,'DevInt 2022 Buchungen'!C2:C469,"&lt;"&amp;M$5+1,'DevInt 2022 Buchungen'!L2:L469,"Einnahmen")+-SUMIFS('DevInt 2022 Buchungen'!F2:F469,'DevInt 2022 Buchungen'!D2:D469,"2211",'DevInt 2022 Buchungen'!C2:C469,"&gt;="&amp;M$4,'DevInt 2022 Buchungen'!C2:C469,"&lt;"&amp;M$5+1,'DevInt 2022 Buchungen'!P2:P469,"Ausgaben")++SUMIFS('DevInt 2022 Buchungen'!F2:F469,'DevInt 2022 Buchungen'!D2:D469,"2212",'DevInt 2022 Buchungen'!C2:C469,"&gt;="&amp;M$4,'DevInt 2022 Buchungen'!C2:C469,"&lt;"&amp;M$5+1,'DevInt 2022 Buchungen'!L2:L469,"Ausgaben")+-SUMIFS('DevInt 2022 Buchungen'!F2:F469,'DevInt 2022 Buchungen'!D2:D469,"2212",'DevInt 2022 Buchungen'!C2:C469,"&gt;="&amp;M$4,'DevInt 2022 Buchungen'!C2:C469,"&lt;"&amp;M$5+1,'DevInt 2022 Buchungen'!P2:P469,"Einnahmen")++SUMIFS('DevInt 2022 Buchungen'!F2:F469,'DevInt 2022 Buchungen'!D2:D469,"2212",'DevInt 2022 Buchungen'!C2:C469,"&gt;="&amp;M$4,'DevInt 2022 Buchungen'!C2:C469,"&lt;"&amp;M$5+1,'DevInt 2022 Buchungen'!L2:L469,"Einnahmen")+-SUMIFS('DevInt 2022 Buchungen'!F2:F469,'DevInt 2022 Buchungen'!D2:D469,"2212",'DevInt 2022 Buchungen'!C2:C469,"&gt;="&amp;M$4,'DevInt 2022 Buchungen'!C2:C469,"&lt;"&amp;M$5+1,'DevInt 2022 Buchungen'!P2:P469,"Ausgaben")++SUMIFS('DevInt 2022 Buchungen'!F2:F469,'DevInt 2022 Buchungen'!D2:D469,"2214",'DevInt 2022 Buchungen'!C2:C469,"&gt;="&amp;M$4,'DevInt 2022 Buchungen'!C2:C469,"&lt;"&amp;M$5+1,'DevInt 2022 Buchungen'!L2:L469,"Ausgaben")+-SUMIFS('DevInt 2022 Buchungen'!F2:F469,'DevInt 2022 Buchungen'!D2:D469,"2214",'DevInt 2022 Buchungen'!C2:C469,"&gt;="&amp;M$4,'DevInt 2022 Buchungen'!C2:C469,"&lt;"&amp;M$5+1,'DevInt 2022 Buchungen'!P2:P469,"Einnahmen")++SUMIFS('DevInt 2022 Buchungen'!F2:F469,'DevInt 2022 Buchungen'!D2:D469,"2214",'DevInt 2022 Buchungen'!C2:C469,"&gt;="&amp;M$4,'DevInt 2022 Buchungen'!C2:C469,"&lt;"&amp;M$5+1,'DevInt 2022 Buchungen'!L2:L469,"Einnahmen")+-SUMIFS('DevInt 2022 Buchungen'!F2:F469,'DevInt 2022 Buchungen'!D2:D469,"2214",'DevInt 2022 Buchungen'!C2:C469,"&gt;="&amp;M$4,'DevInt 2022 Buchungen'!C2:C469,"&lt;"&amp;M$5+1,'DevInt 2022 Buchungen'!P2:P469,"Ausgaben")</f>
        <v>17758.79</v>
      </c>
      <c r="N18" s="21"/>
      <c r="Q18" s="26">
        <f>+SUMIFS('DevInt 2022 Buchungen'!F2:F469,'DevInt 2022 Buchungen'!D2:D469,"2111",'DevInt 2022 Buchungen'!C2:C469,"&gt;="&amp;Q$4,'DevInt 2022 Buchungen'!C2:C469,"&lt;"&amp;Q$5+1,'DevInt 2022 Buchungen'!L2:L469,"Ausgaben")+-SUMIFS('DevInt 2022 Buchungen'!F2:F469,'DevInt 2022 Buchungen'!D2:D469,"2111",'DevInt 2022 Buchungen'!C2:C469,"&gt;="&amp;Q$4,'DevInt 2022 Buchungen'!C2:C469,"&lt;"&amp;Q$5+1,'DevInt 2022 Buchungen'!P2:P469,"Einnahmen")++SUMIFS('DevInt 2022 Buchungen'!F2:F469,'DevInt 2022 Buchungen'!D2:D469,"2111",'DevInt 2022 Buchungen'!C2:C469,"&gt;="&amp;Q$4,'DevInt 2022 Buchungen'!C2:C469,"&lt;"&amp;Q$5+1,'DevInt 2022 Buchungen'!L2:L469,"Einnahmen")+-SUMIFS('DevInt 2022 Buchungen'!F2:F469,'DevInt 2022 Buchungen'!D2:D469,"2111",'DevInt 2022 Buchungen'!C2:C469,"&gt;="&amp;Q$4,'DevInt 2022 Buchungen'!C2:C469,"&lt;"&amp;Q$5+1,'DevInt 2022 Buchungen'!P2:P469,"Ausgaben")++SUMIFS('DevInt 2022 Buchungen'!F2:F469,'DevInt 2022 Buchungen'!D2:D469,"2112",'DevInt 2022 Buchungen'!C2:C469,"&gt;="&amp;Q$4,'DevInt 2022 Buchungen'!C2:C469,"&lt;"&amp;Q$5+1,'DevInt 2022 Buchungen'!L2:L469,"Ausgaben")+-SUMIFS('DevInt 2022 Buchungen'!F2:F469,'DevInt 2022 Buchungen'!D2:D469,"2112",'DevInt 2022 Buchungen'!C2:C469,"&gt;="&amp;Q$4,'DevInt 2022 Buchungen'!C2:C469,"&lt;"&amp;Q$5+1,'DevInt 2022 Buchungen'!P2:P469,"Einnahmen")++SUMIFS('DevInt 2022 Buchungen'!F2:F469,'DevInt 2022 Buchungen'!D2:D469,"2112",'DevInt 2022 Buchungen'!C2:C469,"&gt;="&amp;Q$4,'DevInt 2022 Buchungen'!C2:C469,"&lt;"&amp;Q$5+1,'DevInt 2022 Buchungen'!L2:L469,"Einnahmen")+-SUMIFS('DevInt 2022 Buchungen'!F2:F469,'DevInt 2022 Buchungen'!D2:D469,"2112",'DevInt 2022 Buchungen'!C2:C469,"&gt;="&amp;Q$4,'DevInt 2022 Buchungen'!C2:C469,"&lt;"&amp;Q$5+1,'DevInt 2022 Buchungen'!P2:P469,"Ausgaben")++SUMIFS('DevInt 2022 Buchungen'!F2:F469,'DevInt 2022 Buchungen'!D2:D469,"2114",'DevInt 2022 Buchungen'!C2:C469,"&gt;="&amp;Q$4,'DevInt 2022 Buchungen'!C2:C469,"&lt;"&amp;Q$5+1,'DevInt 2022 Buchungen'!L2:L469,"Ausgaben")+-SUMIFS('DevInt 2022 Buchungen'!F2:F469,'DevInt 2022 Buchungen'!D2:D469,"2114",'DevInt 2022 Buchungen'!C2:C469,"&gt;="&amp;Q$4,'DevInt 2022 Buchungen'!C2:C469,"&lt;"&amp;Q$5+1,'DevInt 2022 Buchungen'!P2:P469,"Einnahmen")++SUMIFS('DevInt 2022 Buchungen'!F2:F469,'DevInt 2022 Buchungen'!D2:D469,"2114",'DevInt 2022 Buchungen'!C2:C469,"&gt;="&amp;Q$4,'DevInt 2022 Buchungen'!C2:C469,"&lt;"&amp;Q$5+1,'DevInt 2022 Buchungen'!L2:L469,"Einnahmen")+-SUMIFS('DevInt 2022 Buchungen'!F2:F469,'DevInt 2022 Buchungen'!D2:D469,"2114",'DevInt 2022 Buchungen'!C2:C469,"&gt;="&amp;Q$4,'DevInt 2022 Buchungen'!C2:C469,"&lt;"&amp;Q$5+1,'DevInt 2022 Buchungen'!P2:P469,"Ausgaben")++SUMIFS('DevInt 2022 Buchungen'!F2:F469,'DevInt 2022 Buchungen'!D2:D469,"2211",'DevInt 2022 Buchungen'!C2:C469,"&gt;="&amp;Q$4,'DevInt 2022 Buchungen'!C2:C469,"&lt;"&amp;Q$5+1,'DevInt 2022 Buchungen'!L2:L469,"Ausgaben")+-SUMIFS('DevInt 2022 Buchungen'!F2:F469,'DevInt 2022 Buchungen'!D2:D469,"2211",'DevInt 2022 Buchungen'!C2:C469,"&gt;="&amp;Q$4,'DevInt 2022 Buchungen'!C2:C469,"&lt;"&amp;Q$5+1,'DevInt 2022 Buchungen'!P2:P469,"Einnahmen")++SUMIFS('DevInt 2022 Buchungen'!F2:F469,'DevInt 2022 Buchungen'!D2:D469,"2211",'DevInt 2022 Buchungen'!C2:C469,"&gt;="&amp;Q$4,'DevInt 2022 Buchungen'!C2:C469,"&lt;"&amp;Q$5+1,'DevInt 2022 Buchungen'!L2:L469,"Einnahmen")+-SUMIFS('DevInt 2022 Buchungen'!F2:F469,'DevInt 2022 Buchungen'!D2:D469,"2211",'DevInt 2022 Buchungen'!C2:C469,"&gt;="&amp;Q$4,'DevInt 2022 Buchungen'!C2:C469,"&lt;"&amp;Q$5+1,'DevInt 2022 Buchungen'!P2:P469,"Ausgaben")++SUMIFS('DevInt 2022 Buchungen'!F2:F469,'DevInt 2022 Buchungen'!D2:D469,"2212",'DevInt 2022 Buchungen'!C2:C469,"&gt;="&amp;Q$4,'DevInt 2022 Buchungen'!C2:C469,"&lt;"&amp;Q$5+1,'DevInt 2022 Buchungen'!L2:L469,"Ausgaben")+-SUMIFS('DevInt 2022 Buchungen'!F2:F469,'DevInt 2022 Buchungen'!D2:D469,"2212",'DevInt 2022 Buchungen'!C2:C469,"&gt;="&amp;Q$4,'DevInt 2022 Buchungen'!C2:C469,"&lt;"&amp;Q$5+1,'DevInt 2022 Buchungen'!P2:P469,"Einnahmen")++SUMIFS('DevInt 2022 Buchungen'!F2:F469,'DevInt 2022 Buchungen'!D2:D469,"2212",'DevInt 2022 Buchungen'!C2:C469,"&gt;="&amp;Q$4,'DevInt 2022 Buchungen'!C2:C469,"&lt;"&amp;Q$5+1,'DevInt 2022 Buchungen'!L2:L469,"Einnahmen")+-SUMIFS('DevInt 2022 Buchungen'!F2:F469,'DevInt 2022 Buchungen'!D2:D469,"2212",'DevInt 2022 Buchungen'!C2:C469,"&gt;="&amp;Q$4,'DevInt 2022 Buchungen'!C2:C469,"&lt;"&amp;Q$5+1,'DevInt 2022 Buchungen'!P2:P469,"Ausgaben")++SUMIFS('DevInt 2022 Buchungen'!F2:F469,'DevInt 2022 Buchungen'!D2:D469,"2214",'DevInt 2022 Buchungen'!C2:C469,"&gt;="&amp;Q$4,'DevInt 2022 Buchungen'!C2:C469,"&lt;"&amp;Q$5+1,'DevInt 2022 Buchungen'!L2:L469,"Ausgaben")+-SUMIFS('DevInt 2022 Buchungen'!F2:F469,'DevInt 2022 Buchungen'!D2:D469,"2214",'DevInt 2022 Buchungen'!C2:C469,"&gt;="&amp;Q$4,'DevInt 2022 Buchungen'!C2:C469,"&lt;"&amp;Q$5+1,'DevInt 2022 Buchungen'!P2:P469,"Einnahmen")++SUMIFS('DevInt 2022 Buchungen'!F2:F469,'DevInt 2022 Buchungen'!D2:D469,"2214",'DevInt 2022 Buchungen'!C2:C469,"&gt;="&amp;Q$4,'DevInt 2022 Buchungen'!C2:C469,"&lt;"&amp;Q$5+1,'DevInt 2022 Buchungen'!L2:L469,"Einnahmen")+-SUMIFS('DevInt 2022 Buchungen'!F2:F469,'DevInt 2022 Buchungen'!D2:D469,"2214",'DevInt 2022 Buchungen'!C2:C469,"&gt;="&amp;Q$4,'DevInt 2022 Buchungen'!C2:C469,"&lt;"&amp;Q$5+1,'DevInt 2022 Buchungen'!P2:P469,"Ausgaben")</f>
        <v>0</v>
      </c>
      <c r="R18" s="21"/>
      <c r="U18" s="26">
        <f>+SUMIFS('DevInt 2022 Buchungen'!F2:F469,'DevInt 2022 Buchungen'!D2:D469,"2111",'DevInt 2022 Buchungen'!C2:C469,"&gt;="&amp;U$4,'DevInt 2022 Buchungen'!C2:C469,"&lt;"&amp;U$5+1,'DevInt 2022 Buchungen'!L2:L469,"Ausgaben")+-SUMIFS('DevInt 2022 Buchungen'!F2:F469,'DevInt 2022 Buchungen'!D2:D469,"2111",'DevInt 2022 Buchungen'!C2:C469,"&gt;="&amp;U$4,'DevInt 2022 Buchungen'!C2:C469,"&lt;"&amp;U$5+1,'DevInt 2022 Buchungen'!P2:P469,"Einnahmen")++SUMIFS('DevInt 2022 Buchungen'!F2:F469,'DevInt 2022 Buchungen'!D2:D469,"2111",'DevInt 2022 Buchungen'!C2:C469,"&gt;="&amp;U$4,'DevInt 2022 Buchungen'!C2:C469,"&lt;"&amp;U$5+1,'DevInt 2022 Buchungen'!L2:L469,"Einnahmen")+-SUMIFS('DevInt 2022 Buchungen'!F2:F469,'DevInt 2022 Buchungen'!D2:D469,"2111",'DevInt 2022 Buchungen'!C2:C469,"&gt;="&amp;U$4,'DevInt 2022 Buchungen'!C2:C469,"&lt;"&amp;U$5+1,'DevInt 2022 Buchungen'!P2:P469,"Ausgaben")++SUMIFS('DevInt 2022 Buchungen'!F2:F469,'DevInt 2022 Buchungen'!D2:D469,"2112",'DevInt 2022 Buchungen'!C2:C469,"&gt;="&amp;U$4,'DevInt 2022 Buchungen'!C2:C469,"&lt;"&amp;U$5+1,'DevInt 2022 Buchungen'!L2:L469,"Ausgaben")+-SUMIFS('DevInt 2022 Buchungen'!F2:F469,'DevInt 2022 Buchungen'!D2:D469,"2112",'DevInt 2022 Buchungen'!C2:C469,"&gt;="&amp;U$4,'DevInt 2022 Buchungen'!C2:C469,"&lt;"&amp;U$5+1,'DevInt 2022 Buchungen'!P2:P469,"Einnahmen")++SUMIFS('DevInt 2022 Buchungen'!F2:F469,'DevInt 2022 Buchungen'!D2:D469,"2112",'DevInt 2022 Buchungen'!C2:C469,"&gt;="&amp;U$4,'DevInt 2022 Buchungen'!C2:C469,"&lt;"&amp;U$5+1,'DevInt 2022 Buchungen'!L2:L469,"Einnahmen")+-SUMIFS('DevInt 2022 Buchungen'!F2:F469,'DevInt 2022 Buchungen'!D2:D469,"2112",'DevInt 2022 Buchungen'!C2:C469,"&gt;="&amp;U$4,'DevInt 2022 Buchungen'!C2:C469,"&lt;"&amp;U$5+1,'DevInt 2022 Buchungen'!P2:P469,"Ausgaben")++SUMIFS('DevInt 2022 Buchungen'!F2:F469,'DevInt 2022 Buchungen'!D2:D469,"2114",'DevInt 2022 Buchungen'!C2:C469,"&gt;="&amp;U$4,'DevInt 2022 Buchungen'!C2:C469,"&lt;"&amp;U$5+1,'DevInt 2022 Buchungen'!L2:L469,"Ausgaben")+-SUMIFS('DevInt 2022 Buchungen'!F2:F469,'DevInt 2022 Buchungen'!D2:D469,"2114",'DevInt 2022 Buchungen'!C2:C469,"&gt;="&amp;U$4,'DevInt 2022 Buchungen'!C2:C469,"&lt;"&amp;U$5+1,'DevInt 2022 Buchungen'!P2:P469,"Einnahmen")++SUMIFS('DevInt 2022 Buchungen'!F2:F469,'DevInt 2022 Buchungen'!D2:D469,"2114",'DevInt 2022 Buchungen'!C2:C469,"&gt;="&amp;U$4,'DevInt 2022 Buchungen'!C2:C469,"&lt;"&amp;U$5+1,'DevInt 2022 Buchungen'!L2:L469,"Einnahmen")+-SUMIFS('DevInt 2022 Buchungen'!F2:F469,'DevInt 2022 Buchungen'!D2:D469,"2114",'DevInt 2022 Buchungen'!C2:C469,"&gt;="&amp;U$4,'DevInt 2022 Buchungen'!C2:C469,"&lt;"&amp;U$5+1,'DevInt 2022 Buchungen'!P2:P469,"Ausgaben")++SUMIFS('DevInt 2022 Buchungen'!F2:F469,'DevInt 2022 Buchungen'!D2:D469,"2211",'DevInt 2022 Buchungen'!C2:C469,"&gt;="&amp;U$4,'DevInt 2022 Buchungen'!C2:C469,"&lt;"&amp;U$5+1,'DevInt 2022 Buchungen'!L2:L469,"Ausgaben")+-SUMIFS('DevInt 2022 Buchungen'!F2:F469,'DevInt 2022 Buchungen'!D2:D469,"2211",'DevInt 2022 Buchungen'!C2:C469,"&gt;="&amp;U$4,'DevInt 2022 Buchungen'!C2:C469,"&lt;"&amp;U$5+1,'DevInt 2022 Buchungen'!P2:P469,"Einnahmen")++SUMIFS('DevInt 2022 Buchungen'!F2:F469,'DevInt 2022 Buchungen'!D2:D469,"2211",'DevInt 2022 Buchungen'!C2:C469,"&gt;="&amp;U$4,'DevInt 2022 Buchungen'!C2:C469,"&lt;"&amp;U$5+1,'DevInt 2022 Buchungen'!L2:L469,"Einnahmen")+-SUMIFS('DevInt 2022 Buchungen'!F2:F469,'DevInt 2022 Buchungen'!D2:D469,"2211",'DevInt 2022 Buchungen'!C2:C469,"&gt;="&amp;U$4,'DevInt 2022 Buchungen'!C2:C469,"&lt;"&amp;U$5+1,'DevInt 2022 Buchungen'!P2:P469,"Ausgaben")++SUMIFS('DevInt 2022 Buchungen'!F2:F469,'DevInt 2022 Buchungen'!D2:D469,"2212",'DevInt 2022 Buchungen'!C2:C469,"&gt;="&amp;U$4,'DevInt 2022 Buchungen'!C2:C469,"&lt;"&amp;U$5+1,'DevInt 2022 Buchungen'!L2:L469,"Ausgaben")+-SUMIFS('DevInt 2022 Buchungen'!F2:F469,'DevInt 2022 Buchungen'!D2:D469,"2212",'DevInt 2022 Buchungen'!C2:C469,"&gt;="&amp;U$4,'DevInt 2022 Buchungen'!C2:C469,"&lt;"&amp;U$5+1,'DevInt 2022 Buchungen'!P2:P469,"Einnahmen")++SUMIFS('DevInt 2022 Buchungen'!F2:F469,'DevInt 2022 Buchungen'!D2:D469,"2212",'DevInt 2022 Buchungen'!C2:C469,"&gt;="&amp;U$4,'DevInt 2022 Buchungen'!C2:C469,"&lt;"&amp;U$5+1,'DevInt 2022 Buchungen'!L2:L469,"Einnahmen")+-SUMIFS('DevInt 2022 Buchungen'!F2:F469,'DevInt 2022 Buchungen'!D2:D469,"2212",'DevInt 2022 Buchungen'!C2:C469,"&gt;="&amp;U$4,'DevInt 2022 Buchungen'!C2:C469,"&lt;"&amp;U$5+1,'DevInt 2022 Buchungen'!P2:P469,"Ausgaben")++SUMIFS('DevInt 2022 Buchungen'!F2:F469,'DevInt 2022 Buchungen'!D2:D469,"2214",'DevInt 2022 Buchungen'!C2:C469,"&gt;="&amp;U$4,'DevInt 2022 Buchungen'!C2:C469,"&lt;"&amp;U$5+1,'DevInt 2022 Buchungen'!L2:L469,"Ausgaben")+-SUMIFS('DevInt 2022 Buchungen'!F2:F469,'DevInt 2022 Buchungen'!D2:D469,"2214",'DevInt 2022 Buchungen'!C2:C469,"&gt;="&amp;U$4,'DevInt 2022 Buchungen'!C2:C469,"&lt;"&amp;U$5+1,'DevInt 2022 Buchungen'!P2:P469,"Einnahmen")++SUMIFS('DevInt 2022 Buchungen'!F2:F469,'DevInt 2022 Buchungen'!D2:D469,"2214",'DevInt 2022 Buchungen'!C2:C469,"&gt;="&amp;U$4,'DevInt 2022 Buchungen'!C2:C469,"&lt;"&amp;U$5+1,'DevInt 2022 Buchungen'!L2:L469,"Einnahmen")+-SUMIFS('DevInt 2022 Buchungen'!F2:F469,'DevInt 2022 Buchungen'!D2:D469,"2214",'DevInt 2022 Buchungen'!C2:C469,"&gt;="&amp;U$4,'DevInt 2022 Buchungen'!C2:C469,"&lt;"&amp;U$5+1,'DevInt 2022 Buchungen'!P2:P469,"Ausgaben")</f>
        <v>0</v>
      </c>
      <c r="V18" s="21"/>
      <c r="Y18" s="26">
        <f>+SUMIFS('DevInt 2022 Buchungen'!F2:F469,'DevInt 2022 Buchungen'!D2:D469,"2111",'DevInt 2022 Buchungen'!C2:C469,"&gt;="&amp;Y$4,'DevInt 2022 Buchungen'!C2:C469,"&lt;"&amp;Y$5+1,'DevInt 2022 Buchungen'!L2:L469,"Ausgaben")+-SUMIFS('DevInt 2022 Buchungen'!F2:F469,'DevInt 2022 Buchungen'!D2:D469,"2111",'DevInt 2022 Buchungen'!C2:C469,"&gt;="&amp;Y$4,'DevInt 2022 Buchungen'!C2:C469,"&lt;"&amp;Y$5+1,'DevInt 2022 Buchungen'!P2:P469,"Einnahmen")++SUMIFS('DevInt 2022 Buchungen'!F2:F469,'DevInt 2022 Buchungen'!D2:D469,"2111",'DevInt 2022 Buchungen'!C2:C469,"&gt;="&amp;Y$4,'DevInt 2022 Buchungen'!C2:C469,"&lt;"&amp;Y$5+1,'DevInt 2022 Buchungen'!L2:L469,"Einnahmen")+-SUMIFS('DevInt 2022 Buchungen'!F2:F469,'DevInt 2022 Buchungen'!D2:D469,"2111",'DevInt 2022 Buchungen'!C2:C469,"&gt;="&amp;Y$4,'DevInt 2022 Buchungen'!C2:C469,"&lt;"&amp;Y$5+1,'DevInt 2022 Buchungen'!P2:P469,"Ausgaben")++SUMIFS('DevInt 2022 Buchungen'!F2:F469,'DevInt 2022 Buchungen'!D2:D469,"2112",'DevInt 2022 Buchungen'!C2:C469,"&gt;="&amp;Y$4,'DevInt 2022 Buchungen'!C2:C469,"&lt;"&amp;Y$5+1,'DevInt 2022 Buchungen'!L2:L469,"Ausgaben")+-SUMIFS('DevInt 2022 Buchungen'!F2:F469,'DevInt 2022 Buchungen'!D2:D469,"2112",'DevInt 2022 Buchungen'!C2:C469,"&gt;="&amp;Y$4,'DevInt 2022 Buchungen'!C2:C469,"&lt;"&amp;Y$5+1,'DevInt 2022 Buchungen'!P2:P469,"Einnahmen")++SUMIFS('DevInt 2022 Buchungen'!F2:F469,'DevInt 2022 Buchungen'!D2:D469,"2112",'DevInt 2022 Buchungen'!C2:C469,"&gt;="&amp;Y$4,'DevInt 2022 Buchungen'!C2:C469,"&lt;"&amp;Y$5+1,'DevInt 2022 Buchungen'!L2:L469,"Einnahmen")+-SUMIFS('DevInt 2022 Buchungen'!F2:F469,'DevInt 2022 Buchungen'!D2:D469,"2112",'DevInt 2022 Buchungen'!C2:C469,"&gt;="&amp;Y$4,'DevInt 2022 Buchungen'!C2:C469,"&lt;"&amp;Y$5+1,'DevInt 2022 Buchungen'!P2:P469,"Ausgaben")++SUMIFS('DevInt 2022 Buchungen'!F2:F469,'DevInt 2022 Buchungen'!D2:D469,"2114",'DevInt 2022 Buchungen'!C2:C469,"&gt;="&amp;Y$4,'DevInt 2022 Buchungen'!C2:C469,"&lt;"&amp;Y$5+1,'DevInt 2022 Buchungen'!L2:L469,"Ausgaben")+-SUMIFS('DevInt 2022 Buchungen'!F2:F469,'DevInt 2022 Buchungen'!D2:D469,"2114",'DevInt 2022 Buchungen'!C2:C469,"&gt;="&amp;Y$4,'DevInt 2022 Buchungen'!C2:C469,"&lt;"&amp;Y$5+1,'DevInt 2022 Buchungen'!P2:P469,"Einnahmen")++SUMIFS('DevInt 2022 Buchungen'!F2:F469,'DevInt 2022 Buchungen'!D2:D469,"2114",'DevInt 2022 Buchungen'!C2:C469,"&gt;="&amp;Y$4,'DevInt 2022 Buchungen'!C2:C469,"&lt;"&amp;Y$5+1,'DevInt 2022 Buchungen'!L2:L469,"Einnahmen")+-SUMIFS('DevInt 2022 Buchungen'!F2:F469,'DevInt 2022 Buchungen'!D2:D469,"2114",'DevInt 2022 Buchungen'!C2:C469,"&gt;="&amp;Y$4,'DevInt 2022 Buchungen'!C2:C469,"&lt;"&amp;Y$5+1,'DevInt 2022 Buchungen'!P2:P469,"Ausgaben")++SUMIFS('DevInt 2022 Buchungen'!F2:F469,'DevInt 2022 Buchungen'!D2:D469,"2211",'DevInt 2022 Buchungen'!C2:C469,"&gt;="&amp;Y$4,'DevInt 2022 Buchungen'!C2:C469,"&lt;"&amp;Y$5+1,'DevInt 2022 Buchungen'!L2:L469,"Ausgaben")+-SUMIFS('DevInt 2022 Buchungen'!F2:F469,'DevInt 2022 Buchungen'!D2:D469,"2211",'DevInt 2022 Buchungen'!C2:C469,"&gt;="&amp;Y$4,'DevInt 2022 Buchungen'!C2:C469,"&lt;"&amp;Y$5+1,'DevInt 2022 Buchungen'!P2:P469,"Einnahmen")++SUMIFS('DevInt 2022 Buchungen'!F2:F469,'DevInt 2022 Buchungen'!D2:D469,"2211",'DevInt 2022 Buchungen'!C2:C469,"&gt;="&amp;Y$4,'DevInt 2022 Buchungen'!C2:C469,"&lt;"&amp;Y$5+1,'DevInt 2022 Buchungen'!L2:L469,"Einnahmen")+-SUMIFS('DevInt 2022 Buchungen'!F2:F469,'DevInt 2022 Buchungen'!D2:D469,"2211",'DevInt 2022 Buchungen'!C2:C469,"&gt;="&amp;Y$4,'DevInt 2022 Buchungen'!C2:C469,"&lt;"&amp;Y$5+1,'DevInt 2022 Buchungen'!P2:P469,"Ausgaben")++SUMIFS('DevInt 2022 Buchungen'!F2:F469,'DevInt 2022 Buchungen'!D2:D469,"2212",'DevInt 2022 Buchungen'!C2:C469,"&gt;="&amp;Y$4,'DevInt 2022 Buchungen'!C2:C469,"&lt;"&amp;Y$5+1,'DevInt 2022 Buchungen'!L2:L469,"Ausgaben")+-SUMIFS('DevInt 2022 Buchungen'!F2:F469,'DevInt 2022 Buchungen'!D2:D469,"2212",'DevInt 2022 Buchungen'!C2:C469,"&gt;="&amp;Y$4,'DevInt 2022 Buchungen'!C2:C469,"&lt;"&amp;Y$5+1,'DevInt 2022 Buchungen'!P2:P469,"Einnahmen")++SUMIFS('DevInt 2022 Buchungen'!F2:F469,'DevInt 2022 Buchungen'!D2:D469,"2212",'DevInt 2022 Buchungen'!C2:C469,"&gt;="&amp;Y$4,'DevInt 2022 Buchungen'!C2:C469,"&lt;"&amp;Y$5+1,'DevInt 2022 Buchungen'!L2:L469,"Einnahmen")+-SUMIFS('DevInt 2022 Buchungen'!F2:F469,'DevInt 2022 Buchungen'!D2:D469,"2212",'DevInt 2022 Buchungen'!C2:C469,"&gt;="&amp;Y$4,'DevInt 2022 Buchungen'!C2:C469,"&lt;"&amp;Y$5+1,'DevInt 2022 Buchungen'!P2:P469,"Ausgaben")++SUMIFS('DevInt 2022 Buchungen'!F2:F469,'DevInt 2022 Buchungen'!D2:D469,"2214",'DevInt 2022 Buchungen'!C2:C469,"&gt;="&amp;Y$4,'DevInt 2022 Buchungen'!C2:C469,"&lt;"&amp;Y$5+1,'DevInt 2022 Buchungen'!L2:L469,"Ausgaben")+-SUMIFS('DevInt 2022 Buchungen'!F2:F469,'DevInt 2022 Buchungen'!D2:D469,"2214",'DevInt 2022 Buchungen'!C2:C469,"&gt;="&amp;Y$4,'DevInt 2022 Buchungen'!C2:C469,"&lt;"&amp;Y$5+1,'DevInt 2022 Buchungen'!P2:P469,"Einnahmen")++SUMIFS('DevInt 2022 Buchungen'!F2:F469,'DevInt 2022 Buchungen'!D2:D469,"2214",'DevInt 2022 Buchungen'!C2:C469,"&gt;="&amp;Y$4,'DevInt 2022 Buchungen'!C2:C469,"&lt;"&amp;Y$5+1,'DevInt 2022 Buchungen'!L2:L469,"Einnahmen")+-SUMIFS('DevInt 2022 Buchungen'!F2:F469,'DevInt 2022 Buchungen'!D2:D469,"2214",'DevInt 2022 Buchungen'!C2:C469,"&gt;="&amp;Y$4,'DevInt 2022 Buchungen'!C2:C469,"&lt;"&amp;Y$5+1,'DevInt 2022 Buchungen'!P2:P469,"Ausgaben")</f>
        <v>0</v>
      </c>
      <c r="Z18" s="21"/>
      <c r="AC18" s="26">
        <f>+SUMIFS('DevInt 2022 Buchungen'!F2:F469,'DevInt 2022 Buchungen'!D2:D469,"2111",'DevInt 2022 Buchungen'!C2:C469,"&gt;="&amp;AC$4,'DevInt 2022 Buchungen'!C2:C469,"&lt;"&amp;AC$5+1,'DevInt 2022 Buchungen'!L2:L469,"Ausgaben")+-SUMIFS('DevInt 2022 Buchungen'!F2:F469,'DevInt 2022 Buchungen'!D2:D469,"2111",'DevInt 2022 Buchungen'!C2:C469,"&gt;="&amp;AC$4,'DevInt 2022 Buchungen'!C2:C469,"&lt;"&amp;AC$5+1,'DevInt 2022 Buchungen'!P2:P469,"Einnahmen")++SUMIFS('DevInt 2022 Buchungen'!F2:F469,'DevInt 2022 Buchungen'!D2:D469,"2111",'DevInt 2022 Buchungen'!C2:C469,"&gt;="&amp;AC$4,'DevInt 2022 Buchungen'!C2:C469,"&lt;"&amp;AC$5+1,'DevInt 2022 Buchungen'!L2:L469,"Einnahmen")+-SUMIFS('DevInt 2022 Buchungen'!F2:F469,'DevInt 2022 Buchungen'!D2:D469,"2111",'DevInt 2022 Buchungen'!C2:C469,"&gt;="&amp;AC$4,'DevInt 2022 Buchungen'!C2:C469,"&lt;"&amp;AC$5+1,'DevInt 2022 Buchungen'!P2:P469,"Ausgaben")++SUMIFS('DevInt 2022 Buchungen'!F2:F469,'DevInt 2022 Buchungen'!D2:D469,"2112",'DevInt 2022 Buchungen'!C2:C469,"&gt;="&amp;AC$4,'DevInt 2022 Buchungen'!C2:C469,"&lt;"&amp;AC$5+1,'DevInt 2022 Buchungen'!L2:L469,"Ausgaben")+-SUMIFS('DevInt 2022 Buchungen'!F2:F469,'DevInt 2022 Buchungen'!D2:D469,"2112",'DevInt 2022 Buchungen'!C2:C469,"&gt;="&amp;AC$4,'DevInt 2022 Buchungen'!C2:C469,"&lt;"&amp;AC$5+1,'DevInt 2022 Buchungen'!P2:P469,"Einnahmen")++SUMIFS('DevInt 2022 Buchungen'!F2:F469,'DevInt 2022 Buchungen'!D2:D469,"2112",'DevInt 2022 Buchungen'!C2:C469,"&gt;="&amp;AC$4,'DevInt 2022 Buchungen'!C2:C469,"&lt;"&amp;AC$5+1,'DevInt 2022 Buchungen'!L2:L469,"Einnahmen")+-SUMIFS('DevInt 2022 Buchungen'!F2:F469,'DevInt 2022 Buchungen'!D2:D469,"2112",'DevInt 2022 Buchungen'!C2:C469,"&gt;="&amp;AC$4,'DevInt 2022 Buchungen'!C2:C469,"&lt;"&amp;AC$5+1,'DevInt 2022 Buchungen'!P2:P469,"Ausgaben")++SUMIFS('DevInt 2022 Buchungen'!F2:F469,'DevInt 2022 Buchungen'!D2:D469,"2114",'DevInt 2022 Buchungen'!C2:C469,"&gt;="&amp;AC$4,'DevInt 2022 Buchungen'!C2:C469,"&lt;"&amp;AC$5+1,'DevInt 2022 Buchungen'!L2:L469,"Ausgaben")+-SUMIFS('DevInt 2022 Buchungen'!F2:F469,'DevInt 2022 Buchungen'!D2:D469,"2114",'DevInt 2022 Buchungen'!C2:C469,"&gt;="&amp;AC$4,'DevInt 2022 Buchungen'!C2:C469,"&lt;"&amp;AC$5+1,'DevInt 2022 Buchungen'!P2:P469,"Einnahmen")++SUMIFS('DevInt 2022 Buchungen'!F2:F469,'DevInt 2022 Buchungen'!D2:D469,"2114",'DevInt 2022 Buchungen'!C2:C469,"&gt;="&amp;AC$4,'DevInt 2022 Buchungen'!C2:C469,"&lt;"&amp;AC$5+1,'DevInt 2022 Buchungen'!L2:L469,"Einnahmen")+-SUMIFS('DevInt 2022 Buchungen'!F2:F469,'DevInt 2022 Buchungen'!D2:D469,"2114",'DevInt 2022 Buchungen'!C2:C469,"&gt;="&amp;AC$4,'DevInt 2022 Buchungen'!C2:C469,"&lt;"&amp;AC$5+1,'DevInt 2022 Buchungen'!P2:P469,"Ausgaben")++SUMIFS('DevInt 2022 Buchungen'!F2:F469,'DevInt 2022 Buchungen'!D2:D469,"2211",'DevInt 2022 Buchungen'!C2:C469,"&gt;="&amp;AC$4,'DevInt 2022 Buchungen'!C2:C469,"&lt;"&amp;AC$5+1,'DevInt 2022 Buchungen'!L2:L469,"Ausgaben")+-SUMIFS('DevInt 2022 Buchungen'!F2:F469,'DevInt 2022 Buchungen'!D2:D469,"2211",'DevInt 2022 Buchungen'!C2:C469,"&gt;="&amp;AC$4,'DevInt 2022 Buchungen'!C2:C469,"&lt;"&amp;AC$5+1,'DevInt 2022 Buchungen'!P2:P469,"Einnahmen")++SUMIFS('DevInt 2022 Buchungen'!F2:F469,'DevInt 2022 Buchungen'!D2:D469,"2211",'DevInt 2022 Buchungen'!C2:C469,"&gt;="&amp;AC$4,'DevInt 2022 Buchungen'!C2:C469,"&lt;"&amp;AC$5+1,'DevInt 2022 Buchungen'!L2:L469,"Einnahmen")+-SUMIFS('DevInt 2022 Buchungen'!F2:F469,'DevInt 2022 Buchungen'!D2:D469,"2211",'DevInt 2022 Buchungen'!C2:C469,"&gt;="&amp;AC$4,'DevInt 2022 Buchungen'!C2:C469,"&lt;"&amp;AC$5+1,'DevInt 2022 Buchungen'!P2:P469,"Ausgaben")++SUMIFS('DevInt 2022 Buchungen'!F2:F469,'DevInt 2022 Buchungen'!D2:D469,"2212",'DevInt 2022 Buchungen'!C2:C469,"&gt;="&amp;AC$4,'DevInt 2022 Buchungen'!C2:C469,"&lt;"&amp;AC$5+1,'DevInt 2022 Buchungen'!L2:L469,"Ausgaben")+-SUMIFS('DevInt 2022 Buchungen'!F2:F469,'DevInt 2022 Buchungen'!D2:D469,"2212",'DevInt 2022 Buchungen'!C2:C469,"&gt;="&amp;AC$4,'DevInt 2022 Buchungen'!C2:C469,"&lt;"&amp;AC$5+1,'DevInt 2022 Buchungen'!P2:P469,"Einnahmen")++SUMIFS('DevInt 2022 Buchungen'!F2:F469,'DevInt 2022 Buchungen'!D2:D469,"2212",'DevInt 2022 Buchungen'!C2:C469,"&gt;="&amp;AC$4,'DevInt 2022 Buchungen'!C2:C469,"&lt;"&amp;AC$5+1,'DevInt 2022 Buchungen'!L2:L469,"Einnahmen")+-SUMIFS('DevInt 2022 Buchungen'!F2:F469,'DevInt 2022 Buchungen'!D2:D469,"2212",'DevInt 2022 Buchungen'!C2:C469,"&gt;="&amp;AC$4,'DevInt 2022 Buchungen'!C2:C469,"&lt;"&amp;AC$5+1,'DevInt 2022 Buchungen'!P2:P469,"Ausgaben")++SUMIFS('DevInt 2022 Buchungen'!F2:F469,'DevInt 2022 Buchungen'!D2:D469,"2214",'DevInt 2022 Buchungen'!C2:C469,"&gt;="&amp;AC$4,'DevInt 2022 Buchungen'!C2:C469,"&lt;"&amp;AC$5+1,'DevInt 2022 Buchungen'!L2:L469,"Ausgaben")+-SUMIFS('DevInt 2022 Buchungen'!F2:F469,'DevInt 2022 Buchungen'!D2:D469,"2214",'DevInt 2022 Buchungen'!C2:C469,"&gt;="&amp;AC$4,'DevInt 2022 Buchungen'!C2:C469,"&lt;"&amp;AC$5+1,'DevInt 2022 Buchungen'!P2:P469,"Einnahmen")++SUMIFS('DevInt 2022 Buchungen'!F2:F469,'DevInt 2022 Buchungen'!D2:D469,"2214",'DevInt 2022 Buchungen'!C2:C469,"&gt;="&amp;AC$4,'DevInt 2022 Buchungen'!C2:C469,"&lt;"&amp;AC$5+1,'DevInt 2022 Buchungen'!L2:L469,"Einnahmen")+-SUMIFS('DevInt 2022 Buchungen'!F2:F469,'DevInt 2022 Buchungen'!D2:D469,"2214",'DevInt 2022 Buchungen'!C2:C469,"&gt;="&amp;AC$4,'DevInt 2022 Buchungen'!C2:C469,"&lt;"&amp;AC$5+1,'DevInt 2022 Buchungen'!P2:P469,"Ausgaben")</f>
        <v>0</v>
      </c>
      <c r="AD18" s="21"/>
      <c r="AG18" s="26">
        <f>+SUMIFS('DevInt 2022 Buchungen'!F2:F469,'DevInt 2022 Buchungen'!D2:D469,"2111",'DevInt 2022 Buchungen'!C2:C469,"&gt;="&amp;AG$4,'DevInt 2022 Buchungen'!C2:C469,"&lt;"&amp;AG$5+1,'DevInt 2022 Buchungen'!L2:L469,"Ausgaben")+-SUMIFS('DevInt 2022 Buchungen'!F2:F469,'DevInt 2022 Buchungen'!D2:D469,"2111",'DevInt 2022 Buchungen'!C2:C469,"&gt;="&amp;AG$4,'DevInt 2022 Buchungen'!C2:C469,"&lt;"&amp;AG$5+1,'DevInt 2022 Buchungen'!P2:P469,"Einnahmen")++SUMIFS('DevInt 2022 Buchungen'!F2:F469,'DevInt 2022 Buchungen'!D2:D469,"2111",'DevInt 2022 Buchungen'!C2:C469,"&gt;="&amp;AG$4,'DevInt 2022 Buchungen'!C2:C469,"&lt;"&amp;AG$5+1,'DevInt 2022 Buchungen'!L2:L469,"Einnahmen")+-SUMIFS('DevInt 2022 Buchungen'!F2:F469,'DevInt 2022 Buchungen'!D2:D469,"2111",'DevInt 2022 Buchungen'!C2:C469,"&gt;="&amp;AG$4,'DevInt 2022 Buchungen'!C2:C469,"&lt;"&amp;AG$5+1,'DevInt 2022 Buchungen'!P2:P469,"Ausgaben")++SUMIFS('DevInt 2022 Buchungen'!F2:F469,'DevInt 2022 Buchungen'!D2:D469,"2112",'DevInt 2022 Buchungen'!C2:C469,"&gt;="&amp;AG$4,'DevInt 2022 Buchungen'!C2:C469,"&lt;"&amp;AG$5+1,'DevInt 2022 Buchungen'!L2:L469,"Ausgaben")+-SUMIFS('DevInt 2022 Buchungen'!F2:F469,'DevInt 2022 Buchungen'!D2:D469,"2112",'DevInt 2022 Buchungen'!C2:C469,"&gt;="&amp;AG$4,'DevInt 2022 Buchungen'!C2:C469,"&lt;"&amp;AG$5+1,'DevInt 2022 Buchungen'!P2:P469,"Einnahmen")++SUMIFS('DevInt 2022 Buchungen'!F2:F469,'DevInt 2022 Buchungen'!D2:D469,"2112",'DevInt 2022 Buchungen'!C2:C469,"&gt;="&amp;AG$4,'DevInt 2022 Buchungen'!C2:C469,"&lt;"&amp;AG$5+1,'DevInt 2022 Buchungen'!L2:L469,"Einnahmen")+-SUMIFS('DevInt 2022 Buchungen'!F2:F469,'DevInt 2022 Buchungen'!D2:D469,"2112",'DevInt 2022 Buchungen'!C2:C469,"&gt;="&amp;AG$4,'DevInt 2022 Buchungen'!C2:C469,"&lt;"&amp;AG$5+1,'DevInt 2022 Buchungen'!P2:P469,"Ausgaben")++SUMIFS('DevInt 2022 Buchungen'!F2:F469,'DevInt 2022 Buchungen'!D2:D469,"2114",'DevInt 2022 Buchungen'!C2:C469,"&gt;="&amp;AG$4,'DevInt 2022 Buchungen'!C2:C469,"&lt;"&amp;AG$5+1,'DevInt 2022 Buchungen'!L2:L469,"Ausgaben")+-SUMIFS('DevInt 2022 Buchungen'!F2:F469,'DevInt 2022 Buchungen'!D2:D469,"2114",'DevInt 2022 Buchungen'!C2:C469,"&gt;="&amp;AG$4,'DevInt 2022 Buchungen'!C2:C469,"&lt;"&amp;AG$5+1,'DevInt 2022 Buchungen'!P2:P469,"Einnahmen")++SUMIFS('DevInt 2022 Buchungen'!F2:F469,'DevInt 2022 Buchungen'!D2:D469,"2114",'DevInt 2022 Buchungen'!C2:C469,"&gt;="&amp;AG$4,'DevInt 2022 Buchungen'!C2:C469,"&lt;"&amp;AG$5+1,'DevInt 2022 Buchungen'!L2:L469,"Einnahmen")+-SUMIFS('DevInt 2022 Buchungen'!F2:F469,'DevInt 2022 Buchungen'!D2:D469,"2114",'DevInt 2022 Buchungen'!C2:C469,"&gt;="&amp;AG$4,'DevInt 2022 Buchungen'!C2:C469,"&lt;"&amp;AG$5+1,'DevInt 2022 Buchungen'!P2:P469,"Ausgaben")++SUMIFS('DevInt 2022 Buchungen'!F2:F469,'DevInt 2022 Buchungen'!D2:D469,"2211",'DevInt 2022 Buchungen'!C2:C469,"&gt;="&amp;AG$4,'DevInt 2022 Buchungen'!C2:C469,"&lt;"&amp;AG$5+1,'DevInt 2022 Buchungen'!L2:L469,"Ausgaben")+-SUMIFS('DevInt 2022 Buchungen'!F2:F469,'DevInt 2022 Buchungen'!D2:D469,"2211",'DevInt 2022 Buchungen'!C2:C469,"&gt;="&amp;AG$4,'DevInt 2022 Buchungen'!C2:C469,"&lt;"&amp;AG$5+1,'DevInt 2022 Buchungen'!P2:P469,"Einnahmen")++SUMIFS('DevInt 2022 Buchungen'!F2:F469,'DevInt 2022 Buchungen'!D2:D469,"2211",'DevInt 2022 Buchungen'!C2:C469,"&gt;="&amp;AG$4,'DevInt 2022 Buchungen'!C2:C469,"&lt;"&amp;AG$5+1,'DevInt 2022 Buchungen'!L2:L469,"Einnahmen")+-SUMIFS('DevInt 2022 Buchungen'!F2:F469,'DevInt 2022 Buchungen'!D2:D469,"2211",'DevInt 2022 Buchungen'!C2:C469,"&gt;="&amp;AG$4,'DevInt 2022 Buchungen'!C2:C469,"&lt;"&amp;AG$5+1,'DevInt 2022 Buchungen'!P2:P469,"Ausgaben")++SUMIFS('DevInt 2022 Buchungen'!F2:F469,'DevInt 2022 Buchungen'!D2:D469,"2212",'DevInt 2022 Buchungen'!C2:C469,"&gt;="&amp;AG$4,'DevInt 2022 Buchungen'!C2:C469,"&lt;"&amp;AG$5+1,'DevInt 2022 Buchungen'!L2:L469,"Ausgaben")+-SUMIFS('DevInt 2022 Buchungen'!F2:F469,'DevInt 2022 Buchungen'!D2:D469,"2212",'DevInt 2022 Buchungen'!C2:C469,"&gt;="&amp;AG$4,'DevInt 2022 Buchungen'!C2:C469,"&lt;"&amp;AG$5+1,'DevInt 2022 Buchungen'!P2:P469,"Einnahmen")++SUMIFS('DevInt 2022 Buchungen'!F2:F469,'DevInt 2022 Buchungen'!D2:D469,"2212",'DevInt 2022 Buchungen'!C2:C469,"&gt;="&amp;AG$4,'DevInt 2022 Buchungen'!C2:C469,"&lt;"&amp;AG$5+1,'DevInt 2022 Buchungen'!L2:L469,"Einnahmen")+-SUMIFS('DevInt 2022 Buchungen'!F2:F469,'DevInt 2022 Buchungen'!D2:D469,"2212",'DevInt 2022 Buchungen'!C2:C469,"&gt;="&amp;AG$4,'DevInt 2022 Buchungen'!C2:C469,"&lt;"&amp;AG$5+1,'DevInt 2022 Buchungen'!P2:P469,"Ausgaben")++SUMIFS('DevInt 2022 Buchungen'!F2:F469,'DevInt 2022 Buchungen'!D2:D469,"2214",'DevInt 2022 Buchungen'!C2:C469,"&gt;="&amp;AG$4,'DevInt 2022 Buchungen'!C2:C469,"&lt;"&amp;AG$5+1,'DevInt 2022 Buchungen'!L2:L469,"Ausgaben")+-SUMIFS('DevInt 2022 Buchungen'!F2:F469,'DevInt 2022 Buchungen'!D2:D469,"2214",'DevInt 2022 Buchungen'!C2:C469,"&gt;="&amp;AG$4,'DevInt 2022 Buchungen'!C2:C469,"&lt;"&amp;AG$5+1,'DevInt 2022 Buchungen'!P2:P469,"Einnahmen")++SUMIFS('DevInt 2022 Buchungen'!F2:F469,'DevInt 2022 Buchungen'!D2:D469,"2214",'DevInt 2022 Buchungen'!C2:C469,"&gt;="&amp;AG$4,'DevInt 2022 Buchungen'!C2:C469,"&lt;"&amp;AG$5+1,'DevInt 2022 Buchungen'!L2:L469,"Einnahmen")+-SUMIFS('DevInt 2022 Buchungen'!F2:F469,'DevInt 2022 Buchungen'!D2:D469,"2214",'DevInt 2022 Buchungen'!C2:C469,"&gt;="&amp;AG$4,'DevInt 2022 Buchungen'!C2:C469,"&lt;"&amp;AG$5+1,'DevInt 2022 Buchungen'!P2:P469,"Ausgaben")</f>
        <v>682.91</v>
      </c>
      <c r="AH18" s="21"/>
      <c r="AK18" s="26">
        <f>+SUMIFS('DevInt 2022 Buchungen'!F2:F469,'DevInt 2022 Buchungen'!D2:D469,"2111",'DevInt 2022 Buchungen'!C2:C469,"&gt;="&amp;AK$4,'DevInt 2022 Buchungen'!C2:C469,"&lt;"&amp;AK$5+1,'DevInt 2022 Buchungen'!L2:L469,"Ausgaben")+-SUMIFS('DevInt 2022 Buchungen'!F2:F469,'DevInt 2022 Buchungen'!D2:D469,"2111",'DevInt 2022 Buchungen'!C2:C469,"&gt;="&amp;AK$4,'DevInt 2022 Buchungen'!C2:C469,"&lt;"&amp;AK$5+1,'DevInt 2022 Buchungen'!P2:P469,"Einnahmen")++SUMIFS('DevInt 2022 Buchungen'!F2:F469,'DevInt 2022 Buchungen'!D2:D469,"2111",'DevInt 2022 Buchungen'!C2:C469,"&gt;="&amp;AK$4,'DevInt 2022 Buchungen'!C2:C469,"&lt;"&amp;AK$5+1,'DevInt 2022 Buchungen'!L2:L469,"Einnahmen")+-SUMIFS('DevInt 2022 Buchungen'!F2:F469,'DevInt 2022 Buchungen'!D2:D469,"2111",'DevInt 2022 Buchungen'!C2:C469,"&gt;="&amp;AK$4,'DevInt 2022 Buchungen'!C2:C469,"&lt;"&amp;AK$5+1,'DevInt 2022 Buchungen'!P2:P469,"Ausgaben")++SUMIFS('DevInt 2022 Buchungen'!F2:F469,'DevInt 2022 Buchungen'!D2:D469,"2112",'DevInt 2022 Buchungen'!C2:C469,"&gt;="&amp;AK$4,'DevInt 2022 Buchungen'!C2:C469,"&lt;"&amp;AK$5+1,'DevInt 2022 Buchungen'!L2:L469,"Ausgaben")+-SUMIFS('DevInt 2022 Buchungen'!F2:F469,'DevInt 2022 Buchungen'!D2:D469,"2112",'DevInt 2022 Buchungen'!C2:C469,"&gt;="&amp;AK$4,'DevInt 2022 Buchungen'!C2:C469,"&lt;"&amp;AK$5+1,'DevInt 2022 Buchungen'!P2:P469,"Einnahmen")++SUMIFS('DevInt 2022 Buchungen'!F2:F469,'DevInt 2022 Buchungen'!D2:D469,"2112",'DevInt 2022 Buchungen'!C2:C469,"&gt;="&amp;AK$4,'DevInt 2022 Buchungen'!C2:C469,"&lt;"&amp;AK$5+1,'DevInt 2022 Buchungen'!L2:L469,"Einnahmen")+-SUMIFS('DevInt 2022 Buchungen'!F2:F469,'DevInt 2022 Buchungen'!D2:D469,"2112",'DevInt 2022 Buchungen'!C2:C469,"&gt;="&amp;AK$4,'DevInt 2022 Buchungen'!C2:C469,"&lt;"&amp;AK$5+1,'DevInt 2022 Buchungen'!P2:P469,"Ausgaben")++SUMIFS('DevInt 2022 Buchungen'!F2:F469,'DevInt 2022 Buchungen'!D2:D469,"2114",'DevInt 2022 Buchungen'!C2:C469,"&gt;="&amp;AK$4,'DevInt 2022 Buchungen'!C2:C469,"&lt;"&amp;AK$5+1,'DevInt 2022 Buchungen'!L2:L469,"Ausgaben")+-SUMIFS('DevInt 2022 Buchungen'!F2:F469,'DevInt 2022 Buchungen'!D2:D469,"2114",'DevInt 2022 Buchungen'!C2:C469,"&gt;="&amp;AK$4,'DevInt 2022 Buchungen'!C2:C469,"&lt;"&amp;AK$5+1,'DevInt 2022 Buchungen'!P2:P469,"Einnahmen")++SUMIFS('DevInt 2022 Buchungen'!F2:F469,'DevInt 2022 Buchungen'!D2:D469,"2114",'DevInt 2022 Buchungen'!C2:C469,"&gt;="&amp;AK$4,'DevInt 2022 Buchungen'!C2:C469,"&lt;"&amp;AK$5+1,'DevInt 2022 Buchungen'!L2:L469,"Einnahmen")+-SUMIFS('DevInt 2022 Buchungen'!F2:F469,'DevInt 2022 Buchungen'!D2:D469,"2114",'DevInt 2022 Buchungen'!C2:C469,"&gt;="&amp;AK$4,'DevInt 2022 Buchungen'!C2:C469,"&lt;"&amp;AK$5+1,'DevInt 2022 Buchungen'!P2:P469,"Ausgaben")++SUMIFS('DevInt 2022 Buchungen'!F2:F469,'DevInt 2022 Buchungen'!D2:D469,"2211",'DevInt 2022 Buchungen'!C2:C469,"&gt;="&amp;AK$4,'DevInt 2022 Buchungen'!C2:C469,"&lt;"&amp;AK$5+1,'DevInt 2022 Buchungen'!L2:L469,"Ausgaben")+-SUMIFS('DevInt 2022 Buchungen'!F2:F469,'DevInt 2022 Buchungen'!D2:D469,"2211",'DevInt 2022 Buchungen'!C2:C469,"&gt;="&amp;AK$4,'DevInt 2022 Buchungen'!C2:C469,"&lt;"&amp;AK$5+1,'DevInt 2022 Buchungen'!P2:P469,"Einnahmen")++SUMIFS('DevInt 2022 Buchungen'!F2:F469,'DevInt 2022 Buchungen'!D2:D469,"2211",'DevInt 2022 Buchungen'!C2:C469,"&gt;="&amp;AK$4,'DevInt 2022 Buchungen'!C2:C469,"&lt;"&amp;AK$5+1,'DevInt 2022 Buchungen'!L2:L469,"Einnahmen")+-SUMIFS('DevInt 2022 Buchungen'!F2:F469,'DevInt 2022 Buchungen'!D2:D469,"2211",'DevInt 2022 Buchungen'!C2:C469,"&gt;="&amp;AK$4,'DevInt 2022 Buchungen'!C2:C469,"&lt;"&amp;AK$5+1,'DevInt 2022 Buchungen'!P2:P469,"Ausgaben")++SUMIFS('DevInt 2022 Buchungen'!F2:F469,'DevInt 2022 Buchungen'!D2:D469,"2212",'DevInt 2022 Buchungen'!C2:C469,"&gt;="&amp;AK$4,'DevInt 2022 Buchungen'!C2:C469,"&lt;"&amp;AK$5+1,'DevInt 2022 Buchungen'!L2:L469,"Ausgaben")+-SUMIFS('DevInt 2022 Buchungen'!F2:F469,'DevInt 2022 Buchungen'!D2:D469,"2212",'DevInt 2022 Buchungen'!C2:C469,"&gt;="&amp;AK$4,'DevInt 2022 Buchungen'!C2:C469,"&lt;"&amp;AK$5+1,'DevInt 2022 Buchungen'!P2:P469,"Einnahmen")++SUMIFS('DevInt 2022 Buchungen'!F2:F469,'DevInt 2022 Buchungen'!D2:D469,"2212",'DevInt 2022 Buchungen'!C2:C469,"&gt;="&amp;AK$4,'DevInt 2022 Buchungen'!C2:C469,"&lt;"&amp;AK$5+1,'DevInt 2022 Buchungen'!L2:L469,"Einnahmen")+-SUMIFS('DevInt 2022 Buchungen'!F2:F469,'DevInt 2022 Buchungen'!D2:D469,"2212",'DevInt 2022 Buchungen'!C2:C469,"&gt;="&amp;AK$4,'DevInt 2022 Buchungen'!C2:C469,"&lt;"&amp;AK$5+1,'DevInt 2022 Buchungen'!P2:P469,"Ausgaben")++SUMIFS('DevInt 2022 Buchungen'!F2:F469,'DevInt 2022 Buchungen'!D2:D469,"2214",'DevInt 2022 Buchungen'!C2:C469,"&gt;="&amp;AK$4,'DevInt 2022 Buchungen'!C2:C469,"&lt;"&amp;AK$5+1,'DevInt 2022 Buchungen'!L2:L469,"Ausgaben")+-SUMIFS('DevInt 2022 Buchungen'!F2:F469,'DevInt 2022 Buchungen'!D2:D469,"2214",'DevInt 2022 Buchungen'!C2:C469,"&gt;="&amp;AK$4,'DevInt 2022 Buchungen'!C2:C469,"&lt;"&amp;AK$5+1,'DevInt 2022 Buchungen'!P2:P469,"Einnahmen")++SUMIFS('DevInt 2022 Buchungen'!F2:F469,'DevInt 2022 Buchungen'!D2:D469,"2214",'DevInt 2022 Buchungen'!C2:C469,"&gt;="&amp;AK$4,'DevInt 2022 Buchungen'!C2:C469,"&lt;"&amp;AK$5+1,'DevInt 2022 Buchungen'!L2:L469,"Einnahmen")+-SUMIFS('DevInt 2022 Buchungen'!F2:F469,'DevInt 2022 Buchungen'!D2:D469,"2214",'DevInt 2022 Buchungen'!C2:C469,"&gt;="&amp;AK$4,'DevInt 2022 Buchungen'!C2:C469,"&lt;"&amp;AK$5+1,'DevInt 2022 Buchungen'!P2:P469,"Ausgaben")</f>
        <v>89.5</v>
      </c>
      <c r="AL18" s="21"/>
      <c r="AO18" s="26">
        <f>+SUMIFS('DevInt 2022 Buchungen'!F2:F469,'DevInt 2022 Buchungen'!D2:D469,"2111",'DevInt 2022 Buchungen'!C2:C469,"&gt;="&amp;AO$4,'DevInt 2022 Buchungen'!C2:C469,"&lt;"&amp;AO$5+1,'DevInt 2022 Buchungen'!L2:L469,"Ausgaben")+-SUMIFS('DevInt 2022 Buchungen'!F2:F469,'DevInt 2022 Buchungen'!D2:D469,"2111",'DevInt 2022 Buchungen'!C2:C469,"&gt;="&amp;AO$4,'DevInt 2022 Buchungen'!C2:C469,"&lt;"&amp;AO$5+1,'DevInt 2022 Buchungen'!P2:P469,"Einnahmen")++SUMIFS('DevInt 2022 Buchungen'!F2:F469,'DevInt 2022 Buchungen'!D2:D469,"2111",'DevInt 2022 Buchungen'!C2:C469,"&gt;="&amp;AO$4,'DevInt 2022 Buchungen'!C2:C469,"&lt;"&amp;AO$5+1,'DevInt 2022 Buchungen'!L2:L469,"Einnahmen")+-SUMIFS('DevInt 2022 Buchungen'!F2:F469,'DevInt 2022 Buchungen'!D2:D469,"2111",'DevInt 2022 Buchungen'!C2:C469,"&gt;="&amp;AO$4,'DevInt 2022 Buchungen'!C2:C469,"&lt;"&amp;AO$5+1,'DevInt 2022 Buchungen'!P2:P469,"Ausgaben")++SUMIFS('DevInt 2022 Buchungen'!F2:F469,'DevInt 2022 Buchungen'!D2:D469,"2112",'DevInt 2022 Buchungen'!C2:C469,"&gt;="&amp;AO$4,'DevInt 2022 Buchungen'!C2:C469,"&lt;"&amp;AO$5+1,'DevInt 2022 Buchungen'!L2:L469,"Ausgaben")+-SUMIFS('DevInt 2022 Buchungen'!F2:F469,'DevInt 2022 Buchungen'!D2:D469,"2112",'DevInt 2022 Buchungen'!C2:C469,"&gt;="&amp;AO$4,'DevInt 2022 Buchungen'!C2:C469,"&lt;"&amp;AO$5+1,'DevInt 2022 Buchungen'!P2:P469,"Einnahmen")++SUMIFS('DevInt 2022 Buchungen'!F2:F469,'DevInt 2022 Buchungen'!D2:D469,"2112",'DevInt 2022 Buchungen'!C2:C469,"&gt;="&amp;AO$4,'DevInt 2022 Buchungen'!C2:C469,"&lt;"&amp;AO$5+1,'DevInt 2022 Buchungen'!L2:L469,"Einnahmen")+-SUMIFS('DevInt 2022 Buchungen'!F2:F469,'DevInt 2022 Buchungen'!D2:D469,"2112",'DevInt 2022 Buchungen'!C2:C469,"&gt;="&amp;AO$4,'DevInt 2022 Buchungen'!C2:C469,"&lt;"&amp;AO$5+1,'DevInt 2022 Buchungen'!P2:P469,"Ausgaben")++SUMIFS('DevInt 2022 Buchungen'!F2:F469,'DevInt 2022 Buchungen'!D2:D469,"2114",'DevInt 2022 Buchungen'!C2:C469,"&gt;="&amp;AO$4,'DevInt 2022 Buchungen'!C2:C469,"&lt;"&amp;AO$5+1,'DevInt 2022 Buchungen'!L2:L469,"Ausgaben")+-SUMIFS('DevInt 2022 Buchungen'!F2:F469,'DevInt 2022 Buchungen'!D2:D469,"2114",'DevInt 2022 Buchungen'!C2:C469,"&gt;="&amp;AO$4,'DevInt 2022 Buchungen'!C2:C469,"&lt;"&amp;AO$5+1,'DevInt 2022 Buchungen'!P2:P469,"Einnahmen")++SUMIFS('DevInt 2022 Buchungen'!F2:F469,'DevInt 2022 Buchungen'!D2:D469,"2114",'DevInt 2022 Buchungen'!C2:C469,"&gt;="&amp;AO$4,'DevInt 2022 Buchungen'!C2:C469,"&lt;"&amp;AO$5+1,'DevInt 2022 Buchungen'!L2:L469,"Einnahmen")+-SUMIFS('DevInt 2022 Buchungen'!F2:F469,'DevInt 2022 Buchungen'!D2:D469,"2114",'DevInt 2022 Buchungen'!C2:C469,"&gt;="&amp;AO$4,'DevInt 2022 Buchungen'!C2:C469,"&lt;"&amp;AO$5+1,'DevInt 2022 Buchungen'!P2:P469,"Ausgaben")++SUMIFS('DevInt 2022 Buchungen'!F2:F469,'DevInt 2022 Buchungen'!D2:D469,"2211",'DevInt 2022 Buchungen'!C2:C469,"&gt;="&amp;AO$4,'DevInt 2022 Buchungen'!C2:C469,"&lt;"&amp;AO$5+1,'DevInt 2022 Buchungen'!L2:L469,"Ausgaben")+-SUMIFS('DevInt 2022 Buchungen'!F2:F469,'DevInt 2022 Buchungen'!D2:D469,"2211",'DevInt 2022 Buchungen'!C2:C469,"&gt;="&amp;AO$4,'DevInt 2022 Buchungen'!C2:C469,"&lt;"&amp;AO$5+1,'DevInt 2022 Buchungen'!P2:P469,"Einnahmen")++SUMIFS('DevInt 2022 Buchungen'!F2:F469,'DevInt 2022 Buchungen'!D2:D469,"2211",'DevInt 2022 Buchungen'!C2:C469,"&gt;="&amp;AO$4,'DevInt 2022 Buchungen'!C2:C469,"&lt;"&amp;AO$5+1,'DevInt 2022 Buchungen'!L2:L469,"Einnahmen")+-SUMIFS('DevInt 2022 Buchungen'!F2:F469,'DevInt 2022 Buchungen'!D2:D469,"2211",'DevInt 2022 Buchungen'!C2:C469,"&gt;="&amp;AO$4,'DevInt 2022 Buchungen'!C2:C469,"&lt;"&amp;AO$5+1,'DevInt 2022 Buchungen'!P2:P469,"Ausgaben")++SUMIFS('DevInt 2022 Buchungen'!F2:F469,'DevInt 2022 Buchungen'!D2:D469,"2212",'DevInt 2022 Buchungen'!C2:C469,"&gt;="&amp;AO$4,'DevInt 2022 Buchungen'!C2:C469,"&lt;"&amp;AO$5+1,'DevInt 2022 Buchungen'!L2:L469,"Ausgaben")+-SUMIFS('DevInt 2022 Buchungen'!F2:F469,'DevInt 2022 Buchungen'!D2:D469,"2212",'DevInt 2022 Buchungen'!C2:C469,"&gt;="&amp;AO$4,'DevInt 2022 Buchungen'!C2:C469,"&lt;"&amp;AO$5+1,'DevInt 2022 Buchungen'!P2:P469,"Einnahmen")++SUMIFS('DevInt 2022 Buchungen'!F2:F469,'DevInt 2022 Buchungen'!D2:D469,"2212",'DevInt 2022 Buchungen'!C2:C469,"&gt;="&amp;AO$4,'DevInt 2022 Buchungen'!C2:C469,"&lt;"&amp;AO$5+1,'DevInt 2022 Buchungen'!L2:L469,"Einnahmen")+-SUMIFS('DevInt 2022 Buchungen'!F2:F469,'DevInt 2022 Buchungen'!D2:D469,"2212",'DevInt 2022 Buchungen'!C2:C469,"&gt;="&amp;AO$4,'DevInt 2022 Buchungen'!C2:C469,"&lt;"&amp;AO$5+1,'DevInt 2022 Buchungen'!P2:P469,"Ausgaben")++SUMIFS('DevInt 2022 Buchungen'!F2:F469,'DevInt 2022 Buchungen'!D2:D469,"2214",'DevInt 2022 Buchungen'!C2:C469,"&gt;="&amp;AO$4,'DevInt 2022 Buchungen'!C2:C469,"&lt;"&amp;AO$5+1,'DevInt 2022 Buchungen'!L2:L469,"Ausgaben")+-SUMIFS('DevInt 2022 Buchungen'!F2:F469,'DevInt 2022 Buchungen'!D2:D469,"2214",'DevInt 2022 Buchungen'!C2:C469,"&gt;="&amp;AO$4,'DevInt 2022 Buchungen'!C2:C469,"&lt;"&amp;AO$5+1,'DevInt 2022 Buchungen'!P2:P469,"Einnahmen")++SUMIFS('DevInt 2022 Buchungen'!F2:F469,'DevInt 2022 Buchungen'!D2:D469,"2214",'DevInt 2022 Buchungen'!C2:C469,"&gt;="&amp;AO$4,'DevInt 2022 Buchungen'!C2:C469,"&lt;"&amp;AO$5+1,'DevInt 2022 Buchungen'!L2:L469,"Einnahmen")+-SUMIFS('DevInt 2022 Buchungen'!F2:F469,'DevInt 2022 Buchungen'!D2:D469,"2214",'DevInt 2022 Buchungen'!C2:C469,"&gt;="&amp;AO$4,'DevInt 2022 Buchungen'!C2:C469,"&lt;"&amp;AO$5+1,'DevInt 2022 Buchungen'!P2:P469,"Ausgaben")</f>
        <v>0</v>
      </c>
      <c r="AP18" s="21"/>
      <c r="AS18" s="26">
        <f>+SUMIFS('DevInt 2022 Buchungen'!F2:F469,'DevInt 2022 Buchungen'!D2:D469,"2111",'DevInt 2022 Buchungen'!C2:C469,"&gt;="&amp;AS$4,'DevInt 2022 Buchungen'!C2:C469,"&lt;"&amp;AS$5+1,'DevInt 2022 Buchungen'!L2:L469,"Ausgaben")+-SUMIFS('DevInt 2022 Buchungen'!F2:F469,'DevInt 2022 Buchungen'!D2:D469,"2111",'DevInt 2022 Buchungen'!C2:C469,"&gt;="&amp;AS$4,'DevInt 2022 Buchungen'!C2:C469,"&lt;"&amp;AS$5+1,'DevInt 2022 Buchungen'!P2:P469,"Einnahmen")++SUMIFS('DevInt 2022 Buchungen'!F2:F469,'DevInt 2022 Buchungen'!D2:D469,"2111",'DevInt 2022 Buchungen'!C2:C469,"&gt;="&amp;AS$4,'DevInt 2022 Buchungen'!C2:C469,"&lt;"&amp;AS$5+1,'DevInt 2022 Buchungen'!L2:L469,"Einnahmen")+-SUMIFS('DevInt 2022 Buchungen'!F2:F469,'DevInt 2022 Buchungen'!D2:D469,"2111",'DevInt 2022 Buchungen'!C2:C469,"&gt;="&amp;AS$4,'DevInt 2022 Buchungen'!C2:C469,"&lt;"&amp;AS$5+1,'DevInt 2022 Buchungen'!P2:P469,"Ausgaben")++SUMIFS('DevInt 2022 Buchungen'!F2:F469,'DevInt 2022 Buchungen'!D2:D469,"2112",'DevInt 2022 Buchungen'!C2:C469,"&gt;="&amp;AS$4,'DevInt 2022 Buchungen'!C2:C469,"&lt;"&amp;AS$5+1,'DevInt 2022 Buchungen'!L2:L469,"Ausgaben")+-SUMIFS('DevInt 2022 Buchungen'!F2:F469,'DevInt 2022 Buchungen'!D2:D469,"2112",'DevInt 2022 Buchungen'!C2:C469,"&gt;="&amp;AS$4,'DevInt 2022 Buchungen'!C2:C469,"&lt;"&amp;AS$5+1,'DevInt 2022 Buchungen'!P2:P469,"Einnahmen")++SUMIFS('DevInt 2022 Buchungen'!F2:F469,'DevInt 2022 Buchungen'!D2:D469,"2112",'DevInt 2022 Buchungen'!C2:C469,"&gt;="&amp;AS$4,'DevInt 2022 Buchungen'!C2:C469,"&lt;"&amp;AS$5+1,'DevInt 2022 Buchungen'!L2:L469,"Einnahmen")+-SUMIFS('DevInt 2022 Buchungen'!F2:F469,'DevInt 2022 Buchungen'!D2:D469,"2112",'DevInt 2022 Buchungen'!C2:C469,"&gt;="&amp;AS$4,'DevInt 2022 Buchungen'!C2:C469,"&lt;"&amp;AS$5+1,'DevInt 2022 Buchungen'!P2:P469,"Ausgaben")++SUMIFS('DevInt 2022 Buchungen'!F2:F469,'DevInt 2022 Buchungen'!D2:D469,"2114",'DevInt 2022 Buchungen'!C2:C469,"&gt;="&amp;AS$4,'DevInt 2022 Buchungen'!C2:C469,"&lt;"&amp;AS$5+1,'DevInt 2022 Buchungen'!L2:L469,"Ausgaben")+-SUMIFS('DevInt 2022 Buchungen'!F2:F469,'DevInt 2022 Buchungen'!D2:D469,"2114",'DevInt 2022 Buchungen'!C2:C469,"&gt;="&amp;AS$4,'DevInt 2022 Buchungen'!C2:C469,"&lt;"&amp;AS$5+1,'DevInt 2022 Buchungen'!P2:P469,"Einnahmen")++SUMIFS('DevInt 2022 Buchungen'!F2:F469,'DevInt 2022 Buchungen'!D2:D469,"2114",'DevInt 2022 Buchungen'!C2:C469,"&gt;="&amp;AS$4,'DevInt 2022 Buchungen'!C2:C469,"&lt;"&amp;AS$5+1,'DevInt 2022 Buchungen'!L2:L469,"Einnahmen")+-SUMIFS('DevInt 2022 Buchungen'!F2:F469,'DevInt 2022 Buchungen'!D2:D469,"2114",'DevInt 2022 Buchungen'!C2:C469,"&gt;="&amp;AS$4,'DevInt 2022 Buchungen'!C2:C469,"&lt;"&amp;AS$5+1,'DevInt 2022 Buchungen'!P2:P469,"Ausgaben")++SUMIFS('DevInt 2022 Buchungen'!F2:F469,'DevInt 2022 Buchungen'!D2:D469,"2211",'DevInt 2022 Buchungen'!C2:C469,"&gt;="&amp;AS$4,'DevInt 2022 Buchungen'!C2:C469,"&lt;"&amp;AS$5+1,'DevInt 2022 Buchungen'!L2:L469,"Ausgaben")+-SUMIFS('DevInt 2022 Buchungen'!F2:F469,'DevInt 2022 Buchungen'!D2:D469,"2211",'DevInt 2022 Buchungen'!C2:C469,"&gt;="&amp;AS$4,'DevInt 2022 Buchungen'!C2:C469,"&lt;"&amp;AS$5+1,'DevInt 2022 Buchungen'!P2:P469,"Einnahmen")++SUMIFS('DevInt 2022 Buchungen'!F2:F469,'DevInt 2022 Buchungen'!D2:D469,"2211",'DevInt 2022 Buchungen'!C2:C469,"&gt;="&amp;AS$4,'DevInt 2022 Buchungen'!C2:C469,"&lt;"&amp;AS$5+1,'DevInt 2022 Buchungen'!L2:L469,"Einnahmen")+-SUMIFS('DevInt 2022 Buchungen'!F2:F469,'DevInt 2022 Buchungen'!D2:D469,"2211",'DevInt 2022 Buchungen'!C2:C469,"&gt;="&amp;AS$4,'DevInt 2022 Buchungen'!C2:C469,"&lt;"&amp;AS$5+1,'DevInt 2022 Buchungen'!P2:P469,"Ausgaben")++SUMIFS('DevInt 2022 Buchungen'!F2:F469,'DevInt 2022 Buchungen'!D2:D469,"2212",'DevInt 2022 Buchungen'!C2:C469,"&gt;="&amp;AS$4,'DevInt 2022 Buchungen'!C2:C469,"&lt;"&amp;AS$5+1,'DevInt 2022 Buchungen'!L2:L469,"Ausgaben")+-SUMIFS('DevInt 2022 Buchungen'!F2:F469,'DevInt 2022 Buchungen'!D2:D469,"2212",'DevInt 2022 Buchungen'!C2:C469,"&gt;="&amp;AS$4,'DevInt 2022 Buchungen'!C2:C469,"&lt;"&amp;AS$5+1,'DevInt 2022 Buchungen'!P2:P469,"Einnahmen")++SUMIFS('DevInt 2022 Buchungen'!F2:F469,'DevInt 2022 Buchungen'!D2:D469,"2212",'DevInt 2022 Buchungen'!C2:C469,"&gt;="&amp;AS$4,'DevInt 2022 Buchungen'!C2:C469,"&lt;"&amp;AS$5+1,'DevInt 2022 Buchungen'!L2:L469,"Einnahmen")+-SUMIFS('DevInt 2022 Buchungen'!F2:F469,'DevInt 2022 Buchungen'!D2:D469,"2212",'DevInt 2022 Buchungen'!C2:C469,"&gt;="&amp;AS$4,'DevInt 2022 Buchungen'!C2:C469,"&lt;"&amp;AS$5+1,'DevInt 2022 Buchungen'!P2:P469,"Ausgaben")++SUMIFS('DevInt 2022 Buchungen'!F2:F469,'DevInt 2022 Buchungen'!D2:D469,"2214",'DevInt 2022 Buchungen'!C2:C469,"&gt;="&amp;AS$4,'DevInt 2022 Buchungen'!C2:C469,"&lt;"&amp;AS$5+1,'DevInt 2022 Buchungen'!L2:L469,"Ausgaben")+-SUMIFS('DevInt 2022 Buchungen'!F2:F469,'DevInt 2022 Buchungen'!D2:D469,"2214",'DevInt 2022 Buchungen'!C2:C469,"&gt;="&amp;AS$4,'DevInt 2022 Buchungen'!C2:C469,"&lt;"&amp;AS$5+1,'DevInt 2022 Buchungen'!P2:P469,"Einnahmen")++SUMIFS('DevInt 2022 Buchungen'!F2:F469,'DevInt 2022 Buchungen'!D2:D469,"2214",'DevInt 2022 Buchungen'!C2:C469,"&gt;="&amp;AS$4,'DevInt 2022 Buchungen'!C2:C469,"&lt;"&amp;AS$5+1,'DevInt 2022 Buchungen'!L2:L469,"Einnahmen")+-SUMIFS('DevInt 2022 Buchungen'!F2:F469,'DevInt 2022 Buchungen'!D2:D469,"2214",'DevInt 2022 Buchungen'!C2:C469,"&gt;="&amp;AS$4,'DevInt 2022 Buchungen'!C2:C469,"&lt;"&amp;AS$5+1,'DevInt 2022 Buchungen'!P2:P469,"Ausgaben")</f>
        <v>756.15</v>
      </c>
      <c r="AT18" s="21"/>
      <c r="AW18" s="26">
        <f>+SUMIFS('DevInt 2022 Buchungen'!F2:F469,'DevInt 2022 Buchungen'!D2:D469,"2111",'DevInt 2022 Buchungen'!C2:C469,"&gt;="&amp;AW$4,'DevInt 2022 Buchungen'!C2:C469,"&lt;"&amp;AW$5+1,'DevInt 2022 Buchungen'!L2:L469,"Ausgaben")+-SUMIFS('DevInt 2022 Buchungen'!F2:F469,'DevInt 2022 Buchungen'!D2:D469,"2111",'DevInt 2022 Buchungen'!C2:C469,"&gt;="&amp;AW$4,'DevInt 2022 Buchungen'!C2:C469,"&lt;"&amp;AW$5+1,'DevInt 2022 Buchungen'!P2:P469,"Einnahmen")++SUMIFS('DevInt 2022 Buchungen'!F2:F469,'DevInt 2022 Buchungen'!D2:D469,"2111",'DevInt 2022 Buchungen'!C2:C469,"&gt;="&amp;AW$4,'DevInt 2022 Buchungen'!C2:C469,"&lt;"&amp;AW$5+1,'DevInt 2022 Buchungen'!L2:L469,"Einnahmen")+-SUMIFS('DevInt 2022 Buchungen'!F2:F469,'DevInt 2022 Buchungen'!D2:D469,"2111",'DevInt 2022 Buchungen'!C2:C469,"&gt;="&amp;AW$4,'DevInt 2022 Buchungen'!C2:C469,"&lt;"&amp;AW$5+1,'DevInt 2022 Buchungen'!P2:P469,"Ausgaben")++SUMIFS('DevInt 2022 Buchungen'!F2:F469,'DevInt 2022 Buchungen'!D2:D469,"2112",'DevInt 2022 Buchungen'!C2:C469,"&gt;="&amp;AW$4,'DevInt 2022 Buchungen'!C2:C469,"&lt;"&amp;AW$5+1,'DevInt 2022 Buchungen'!L2:L469,"Ausgaben")+-SUMIFS('DevInt 2022 Buchungen'!F2:F469,'DevInt 2022 Buchungen'!D2:D469,"2112",'DevInt 2022 Buchungen'!C2:C469,"&gt;="&amp;AW$4,'DevInt 2022 Buchungen'!C2:C469,"&lt;"&amp;AW$5+1,'DevInt 2022 Buchungen'!P2:P469,"Einnahmen")++SUMIFS('DevInt 2022 Buchungen'!F2:F469,'DevInt 2022 Buchungen'!D2:D469,"2112",'DevInt 2022 Buchungen'!C2:C469,"&gt;="&amp;AW$4,'DevInt 2022 Buchungen'!C2:C469,"&lt;"&amp;AW$5+1,'DevInt 2022 Buchungen'!L2:L469,"Einnahmen")+-SUMIFS('DevInt 2022 Buchungen'!F2:F469,'DevInt 2022 Buchungen'!D2:D469,"2112",'DevInt 2022 Buchungen'!C2:C469,"&gt;="&amp;AW$4,'DevInt 2022 Buchungen'!C2:C469,"&lt;"&amp;AW$5+1,'DevInt 2022 Buchungen'!P2:P469,"Ausgaben")++SUMIFS('DevInt 2022 Buchungen'!F2:F469,'DevInt 2022 Buchungen'!D2:D469,"2114",'DevInt 2022 Buchungen'!C2:C469,"&gt;="&amp;AW$4,'DevInt 2022 Buchungen'!C2:C469,"&lt;"&amp;AW$5+1,'DevInt 2022 Buchungen'!L2:L469,"Ausgaben")+-SUMIFS('DevInt 2022 Buchungen'!F2:F469,'DevInt 2022 Buchungen'!D2:D469,"2114",'DevInt 2022 Buchungen'!C2:C469,"&gt;="&amp;AW$4,'DevInt 2022 Buchungen'!C2:C469,"&lt;"&amp;AW$5+1,'DevInt 2022 Buchungen'!P2:P469,"Einnahmen")++SUMIFS('DevInt 2022 Buchungen'!F2:F469,'DevInt 2022 Buchungen'!D2:D469,"2114",'DevInt 2022 Buchungen'!C2:C469,"&gt;="&amp;AW$4,'DevInt 2022 Buchungen'!C2:C469,"&lt;"&amp;AW$5+1,'DevInt 2022 Buchungen'!L2:L469,"Einnahmen")+-SUMIFS('DevInt 2022 Buchungen'!F2:F469,'DevInt 2022 Buchungen'!D2:D469,"2114",'DevInt 2022 Buchungen'!C2:C469,"&gt;="&amp;AW$4,'DevInt 2022 Buchungen'!C2:C469,"&lt;"&amp;AW$5+1,'DevInt 2022 Buchungen'!P2:P469,"Ausgaben")++SUMIFS('DevInt 2022 Buchungen'!F2:F469,'DevInt 2022 Buchungen'!D2:D469,"2211",'DevInt 2022 Buchungen'!C2:C469,"&gt;="&amp;AW$4,'DevInt 2022 Buchungen'!C2:C469,"&lt;"&amp;AW$5+1,'DevInt 2022 Buchungen'!L2:L469,"Ausgaben")+-SUMIFS('DevInt 2022 Buchungen'!F2:F469,'DevInt 2022 Buchungen'!D2:D469,"2211",'DevInt 2022 Buchungen'!C2:C469,"&gt;="&amp;AW$4,'DevInt 2022 Buchungen'!C2:C469,"&lt;"&amp;AW$5+1,'DevInt 2022 Buchungen'!P2:P469,"Einnahmen")++SUMIFS('DevInt 2022 Buchungen'!F2:F469,'DevInt 2022 Buchungen'!D2:D469,"2211",'DevInt 2022 Buchungen'!C2:C469,"&gt;="&amp;AW$4,'DevInt 2022 Buchungen'!C2:C469,"&lt;"&amp;AW$5+1,'DevInt 2022 Buchungen'!L2:L469,"Einnahmen")+-SUMIFS('DevInt 2022 Buchungen'!F2:F469,'DevInt 2022 Buchungen'!D2:D469,"2211",'DevInt 2022 Buchungen'!C2:C469,"&gt;="&amp;AW$4,'DevInt 2022 Buchungen'!C2:C469,"&lt;"&amp;AW$5+1,'DevInt 2022 Buchungen'!P2:P469,"Ausgaben")++SUMIFS('DevInt 2022 Buchungen'!F2:F469,'DevInt 2022 Buchungen'!D2:D469,"2212",'DevInt 2022 Buchungen'!C2:C469,"&gt;="&amp;AW$4,'DevInt 2022 Buchungen'!C2:C469,"&lt;"&amp;AW$5+1,'DevInt 2022 Buchungen'!L2:L469,"Ausgaben")+-SUMIFS('DevInt 2022 Buchungen'!F2:F469,'DevInt 2022 Buchungen'!D2:D469,"2212",'DevInt 2022 Buchungen'!C2:C469,"&gt;="&amp;AW$4,'DevInt 2022 Buchungen'!C2:C469,"&lt;"&amp;AW$5+1,'DevInt 2022 Buchungen'!P2:P469,"Einnahmen")++SUMIFS('DevInt 2022 Buchungen'!F2:F469,'DevInt 2022 Buchungen'!D2:D469,"2212",'DevInt 2022 Buchungen'!C2:C469,"&gt;="&amp;AW$4,'DevInt 2022 Buchungen'!C2:C469,"&lt;"&amp;AW$5+1,'DevInt 2022 Buchungen'!L2:L469,"Einnahmen")+-SUMIFS('DevInt 2022 Buchungen'!F2:F469,'DevInt 2022 Buchungen'!D2:D469,"2212",'DevInt 2022 Buchungen'!C2:C469,"&gt;="&amp;AW$4,'DevInt 2022 Buchungen'!C2:C469,"&lt;"&amp;AW$5+1,'DevInt 2022 Buchungen'!P2:P469,"Ausgaben")++SUMIFS('DevInt 2022 Buchungen'!F2:F469,'DevInt 2022 Buchungen'!D2:D469,"2214",'DevInt 2022 Buchungen'!C2:C469,"&gt;="&amp;AW$4,'DevInt 2022 Buchungen'!C2:C469,"&lt;"&amp;AW$5+1,'DevInt 2022 Buchungen'!L2:L469,"Ausgaben")+-SUMIFS('DevInt 2022 Buchungen'!F2:F469,'DevInt 2022 Buchungen'!D2:D469,"2214",'DevInt 2022 Buchungen'!C2:C469,"&gt;="&amp;AW$4,'DevInt 2022 Buchungen'!C2:C469,"&lt;"&amp;AW$5+1,'DevInt 2022 Buchungen'!P2:P469,"Einnahmen")++SUMIFS('DevInt 2022 Buchungen'!F2:F469,'DevInt 2022 Buchungen'!D2:D469,"2214",'DevInt 2022 Buchungen'!C2:C469,"&gt;="&amp;AW$4,'DevInt 2022 Buchungen'!C2:C469,"&lt;"&amp;AW$5+1,'DevInt 2022 Buchungen'!L2:L469,"Einnahmen")+-SUMIFS('DevInt 2022 Buchungen'!F2:F469,'DevInt 2022 Buchungen'!D2:D469,"2214",'DevInt 2022 Buchungen'!C2:C469,"&gt;="&amp;AW$4,'DevInt 2022 Buchungen'!C2:C469,"&lt;"&amp;AW$5+1,'DevInt 2022 Buchungen'!P2:P469,"Ausgaben")</f>
        <v>769.68000000000006</v>
      </c>
      <c r="AX18" s="21"/>
      <c r="BA18" s="26">
        <f>+SUMIFS('DevInt 2022 Buchungen'!F2:F469,'DevInt 2022 Buchungen'!D2:D469,"2111",'DevInt 2022 Buchungen'!C2:C469,"&gt;="&amp;BA$4,'DevInt 2022 Buchungen'!C2:C469,"&lt;"&amp;BA$5+1,'DevInt 2022 Buchungen'!L2:L469,"Ausgaben")+-SUMIFS('DevInt 2022 Buchungen'!F2:F469,'DevInt 2022 Buchungen'!D2:D469,"2111",'DevInt 2022 Buchungen'!C2:C469,"&gt;="&amp;BA$4,'DevInt 2022 Buchungen'!C2:C469,"&lt;"&amp;BA$5+1,'DevInt 2022 Buchungen'!P2:P469,"Einnahmen")++SUMIFS('DevInt 2022 Buchungen'!F2:F469,'DevInt 2022 Buchungen'!D2:D469,"2111",'DevInt 2022 Buchungen'!C2:C469,"&gt;="&amp;BA$4,'DevInt 2022 Buchungen'!C2:C469,"&lt;"&amp;BA$5+1,'DevInt 2022 Buchungen'!L2:L469,"Einnahmen")+-SUMIFS('DevInt 2022 Buchungen'!F2:F469,'DevInt 2022 Buchungen'!D2:D469,"2111",'DevInt 2022 Buchungen'!C2:C469,"&gt;="&amp;BA$4,'DevInt 2022 Buchungen'!C2:C469,"&lt;"&amp;BA$5+1,'DevInt 2022 Buchungen'!P2:P469,"Ausgaben")++SUMIFS('DevInt 2022 Buchungen'!F2:F469,'DevInt 2022 Buchungen'!D2:D469,"2112",'DevInt 2022 Buchungen'!C2:C469,"&gt;="&amp;BA$4,'DevInt 2022 Buchungen'!C2:C469,"&lt;"&amp;BA$5+1,'DevInt 2022 Buchungen'!L2:L469,"Ausgaben")+-SUMIFS('DevInt 2022 Buchungen'!F2:F469,'DevInt 2022 Buchungen'!D2:D469,"2112",'DevInt 2022 Buchungen'!C2:C469,"&gt;="&amp;BA$4,'DevInt 2022 Buchungen'!C2:C469,"&lt;"&amp;BA$5+1,'DevInt 2022 Buchungen'!P2:P469,"Einnahmen")++SUMIFS('DevInt 2022 Buchungen'!F2:F469,'DevInt 2022 Buchungen'!D2:D469,"2112",'DevInt 2022 Buchungen'!C2:C469,"&gt;="&amp;BA$4,'DevInt 2022 Buchungen'!C2:C469,"&lt;"&amp;BA$5+1,'DevInt 2022 Buchungen'!L2:L469,"Einnahmen")+-SUMIFS('DevInt 2022 Buchungen'!F2:F469,'DevInt 2022 Buchungen'!D2:D469,"2112",'DevInt 2022 Buchungen'!C2:C469,"&gt;="&amp;BA$4,'DevInt 2022 Buchungen'!C2:C469,"&lt;"&amp;BA$5+1,'DevInt 2022 Buchungen'!P2:P469,"Ausgaben")++SUMIFS('DevInt 2022 Buchungen'!F2:F469,'DevInt 2022 Buchungen'!D2:D469,"2114",'DevInt 2022 Buchungen'!C2:C469,"&gt;="&amp;BA$4,'DevInt 2022 Buchungen'!C2:C469,"&lt;"&amp;BA$5+1,'DevInt 2022 Buchungen'!L2:L469,"Ausgaben")+-SUMIFS('DevInt 2022 Buchungen'!F2:F469,'DevInt 2022 Buchungen'!D2:D469,"2114",'DevInt 2022 Buchungen'!C2:C469,"&gt;="&amp;BA$4,'DevInt 2022 Buchungen'!C2:C469,"&lt;"&amp;BA$5+1,'DevInt 2022 Buchungen'!P2:P469,"Einnahmen")++SUMIFS('DevInt 2022 Buchungen'!F2:F469,'DevInt 2022 Buchungen'!D2:D469,"2114",'DevInt 2022 Buchungen'!C2:C469,"&gt;="&amp;BA$4,'DevInt 2022 Buchungen'!C2:C469,"&lt;"&amp;BA$5+1,'DevInt 2022 Buchungen'!L2:L469,"Einnahmen")+-SUMIFS('DevInt 2022 Buchungen'!F2:F469,'DevInt 2022 Buchungen'!D2:D469,"2114",'DevInt 2022 Buchungen'!C2:C469,"&gt;="&amp;BA$4,'DevInt 2022 Buchungen'!C2:C469,"&lt;"&amp;BA$5+1,'DevInt 2022 Buchungen'!P2:P469,"Ausgaben")++SUMIFS('DevInt 2022 Buchungen'!F2:F469,'DevInt 2022 Buchungen'!D2:D469,"2211",'DevInt 2022 Buchungen'!C2:C469,"&gt;="&amp;BA$4,'DevInt 2022 Buchungen'!C2:C469,"&lt;"&amp;BA$5+1,'DevInt 2022 Buchungen'!L2:L469,"Ausgaben")+-SUMIFS('DevInt 2022 Buchungen'!F2:F469,'DevInt 2022 Buchungen'!D2:D469,"2211",'DevInt 2022 Buchungen'!C2:C469,"&gt;="&amp;BA$4,'DevInt 2022 Buchungen'!C2:C469,"&lt;"&amp;BA$5+1,'DevInt 2022 Buchungen'!P2:P469,"Einnahmen")++SUMIFS('DevInt 2022 Buchungen'!F2:F469,'DevInt 2022 Buchungen'!D2:D469,"2211",'DevInt 2022 Buchungen'!C2:C469,"&gt;="&amp;BA$4,'DevInt 2022 Buchungen'!C2:C469,"&lt;"&amp;BA$5+1,'DevInt 2022 Buchungen'!L2:L469,"Einnahmen")+-SUMIFS('DevInt 2022 Buchungen'!F2:F469,'DevInt 2022 Buchungen'!D2:D469,"2211",'DevInt 2022 Buchungen'!C2:C469,"&gt;="&amp;BA$4,'DevInt 2022 Buchungen'!C2:C469,"&lt;"&amp;BA$5+1,'DevInt 2022 Buchungen'!P2:P469,"Ausgaben")++SUMIFS('DevInt 2022 Buchungen'!F2:F469,'DevInt 2022 Buchungen'!D2:D469,"2212",'DevInt 2022 Buchungen'!C2:C469,"&gt;="&amp;BA$4,'DevInt 2022 Buchungen'!C2:C469,"&lt;"&amp;BA$5+1,'DevInt 2022 Buchungen'!L2:L469,"Ausgaben")+-SUMIFS('DevInt 2022 Buchungen'!F2:F469,'DevInt 2022 Buchungen'!D2:D469,"2212",'DevInt 2022 Buchungen'!C2:C469,"&gt;="&amp;BA$4,'DevInt 2022 Buchungen'!C2:C469,"&lt;"&amp;BA$5+1,'DevInt 2022 Buchungen'!P2:P469,"Einnahmen")++SUMIFS('DevInt 2022 Buchungen'!F2:F469,'DevInt 2022 Buchungen'!D2:D469,"2212",'DevInt 2022 Buchungen'!C2:C469,"&gt;="&amp;BA$4,'DevInt 2022 Buchungen'!C2:C469,"&lt;"&amp;BA$5+1,'DevInt 2022 Buchungen'!L2:L469,"Einnahmen")+-SUMIFS('DevInt 2022 Buchungen'!F2:F469,'DevInt 2022 Buchungen'!D2:D469,"2212",'DevInt 2022 Buchungen'!C2:C469,"&gt;="&amp;BA$4,'DevInt 2022 Buchungen'!C2:C469,"&lt;"&amp;BA$5+1,'DevInt 2022 Buchungen'!P2:P469,"Ausgaben")++SUMIFS('DevInt 2022 Buchungen'!F2:F469,'DevInt 2022 Buchungen'!D2:D469,"2214",'DevInt 2022 Buchungen'!C2:C469,"&gt;="&amp;BA$4,'DevInt 2022 Buchungen'!C2:C469,"&lt;"&amp;BA$5+1,'DevInt 2022 Buchungen'!L2:L469,"Ausgaben")+-SUMIFS('DevInt 2022 Buchungen'!F2:F469,'DevInt 2022 Buchungen'!D2:D469,"2214",'DevInt 2022 Buchungen'!C2:C469,"&gt;="&amp;BA$4,'DevInt 2022 Buchungen'!C2:C469,"&lt;"&amp;BA$5+1,'DevInt 2022 Buchungen'!P2:P469,"Einnahmen")++SUMIFS('DevInt 2022 Buchungen'!F2:F469,'DevInt 2022 Buchungen'!D2:D469,"2214",'DevInt 2022 Buchungen'!C2:C469,"&gt;="&amp;BA$4,'DevInt 2022 Buchungen'!C2:C469,"&lt;"&amp;BA$5+1,'DevInt 2022 Buchungen'!L2:L469,"Einnahmen")+-SUMIFS('DevInt 2022 Buchungen'!F2:F469,'DevInt 2022 Buchungen'!D2:D469,"2214",'DevInt 2022 Buchungen'!C2:C469,"&gt;="&amp;BA$4,'DevInt 2022 Buchungen'!C2:C469,"&lt;"&amp;BA$5+1,'DevInt 2022 Buchungen'!P2:P469,"Ausgaben")</f>
        <v>2167.1799999999998</v>
      </c>
      <c r="BB18" s="21"/>
      <c r="BE18" s="26">
        <f>+SUMIFS('DevInt 2022 Buchungen'!F2:F469,'DevInt 2022 Buchungen'!D2:D469,"2111",'DevInt 2022 Buchungen'!C2:C469,"&gt;="&amp;BE$4,'DevInt 2022 Buchungen'!C2:C469,"&lt;"&amp;BE$5+1,'DevInt 2022 Buchungen'!L2:L469,"Ausgaben")+-SUMIFS('DevInt 2022 Buchungen'!F2:F469,'DevInt 2022 Buchungen'!D2:D469,"2111",'DevInt 2022 Buchungen'!C2:C469,"&gt;="&amp;BE$4,'DevInt 2022 Buchungen'!C2:C469,"&lt;"&amp;BE$5+1,'DevInt 2022 Buchungen'!P2:P469,"Einnahmen")++SUMIFS('DevInt 2022 Buchungen'!F2:F469,'DevInt 2022 Buchungen'!D2:D469,"2111",'DevInt 2022 Buchungen'!C2:C469,"&gt;="&amp;BE$4,'DevInt 2022 Buchungen'!C2:C469,"&lt;"&amp;BE$5+1,'DevInt 2022 Buchungen'!L2:L469,"Einnahmen")+-SUMIFS('DevInt 2022 Buchungen'!F2:F469,'DevInt 2022 Buchungen'!D2:D469,"2111",'DevInt 2022 Buchungen'!C2:C469,"&gt;="&amp;BE$4,'DevInt 2022 Buchungen'!C2:C469,"&lt;"&amp;BE$5+1,'DevInt 2022 Buchungen'!P2:P469,"Ausgaben")++SUMIFS('DevInt 2022 Buchungen'!F2:F469,'DevInt 2022 Buchungen'!D2:D469,"2112",'DevInt 2022 Buchungen'!C2:C469,"&gt;="&amp;BE$4,'DevInt 2022 Buchungen'!C2:C469,"&lt;"&amp;BE$5+1,'DevInt 2022 Buchungen'!L2:L469,"Ausgaben")+-SUMIFS('DevInt 2022 Buchungen'!F2:F469,'DevInt 2022 Buchungen'!D2:D469,"2112",'DevInt 2022 Buchungen'!C2:C469,"&gt;="&amp;BE$4,'DevInt 2022 Buchungen'!C2:C469,"&lt;"&amp;BE$5+1,'DevInt 2022 Buchungen'!P2:P469,"Einnahmen")++SUMIFS('DevInt 2022 Buchungen'!F2:F469,'DevInt 2022 Buchungen'!D2:D469,"2112",'DevInt 2022 Buchungen'!C2:C469,"&gt;="&amp;BE$4,'DevInt 2022 Buchungen'!C2:C469,"&lt;"&amp;BE$5+1,'DevInt 2022 Buchungen'!L2:L469,"Einnahmen")+-SUMIFS('DevInt 2022 Buchungen'!F2:F469,'DevInt 2022 Buchungen'!D2:D469,"2112",'DevInt 2022 Buchungen'!C2:C469,"&gt;="&amp;BE$4,'DevInt 2022 Buchungen'!C2:C469,"&lt;"&amp;BE$5+1,'DevInt 2022 Buchungen'!P2:P469,"Ausgaben")++SUMIFS('DevInt 2022 Buchungen'!F2:F469,'DevInt 2022 Buchungen'!D2:D469,"2114",'DevInt 2022 Buchungen'!C2:C469,"&gt;="&amp;BE$4,'DevInt 2022 Buchungen'!C2:C469,"&lt;"&amp;BE$5+1,'DevInt 2022 Buchungen'!L2:L469,"Ausgaben")+-SUMIFS('DevInt 2022 Buchungen'!F2:F469,'DevInt 2022 Buchungen'!D2:D469,"2114",'DevInt 2022 Buchungen'!C2:C469,"&gt;="&amp;BE$4,'DevInt 2022 Buchungen'!C2:C469,"&lt;"&amp;BE$5+1,'DevInt 2022 Buchungen'!P2:P469,"Einnahmen")++SUMIFS('DevInt 2022 Buchungen'!F2:F469,'DevInt 2022 Buchungen'!D2:D469,"2114",'DevInt 2022 Buchungen'!C2:C469,"&gt;="&amp;BE$4,'DevInt 2022 Buchungen'!C2:C469,"&lt;"&amp;BE$5+1,'DevInt 2022 Buchungen'!L2:L469,"Einnahmen")+-SUMIFS('DevInt 2022 Buchungen'!F2:F469,'DevInt 2022 Buchungen'!D2:D469,"2114",'DevInt 2022 Buchungen'!C2:C469,"&gt;="&amp;BE$4,'DevInt 2022 Buchungen'!C2:C469,"&lt;"&amp;BE$5+1,'DevInt 2022 Buchungen'!P2:P469,"Ausgaben")++SUMIFS('DevInt 2022 Buchungen'!F2:F469,'DevInt 2022 Buchungen'!D2:D469,"2211",'DevInt 2022 Buchungen'!C2:C469,"&gt;="&amp;BE$4,'DevInt 2022 Buchungen'!C2:C469,"&lt;"&amp;BE$5+1,'DevInt 2022 Buchungen'!L2:L469,"Ausgaben")+-SUMIFS('DevInt 2022 Buchungen'!F2:F469,'DevInt 2022 Buchungen'!D2:D469,"2211",'DevInt 2022 Buchungen'!C2:C469,"&gt;="&amp;BE$4,'DevInt 2022 Buchungen'!C2:C469,"&lt;"&amp;BE$5+1,'DevInt 2022 Buchungen'!P2:P469,"Einnahmen")++SUMIFS('DevInt 2022 Buchungen'!F2:F469,'DevInt 2022 Buchungen'!D2:D469,"2211",'DevInt 2022 Buchungen'!C2:C469,"&gt;="&amp;BE$4,'DevInt 2022 Buchungen'!C2:C469,"&lt;"&amp;BE$5+1,'DevInt 2022 Buchungen'!L2:L469,"Einnahmen")+-SUMIFS('DevInt 2022 Buchungen'!F2:F469,'DevInt 2022 Buchungen'!D2:D469,"2211",'DevInt 2022 Buchungen'!C2:C469,"&gt;="&amp;BE$4,'DevInt 2022 Buchungen'!C2:C469,"&lt;"&amp;BE$5+1,'DevInt 2022 Buchungen'!P2:P469,"Ausgaben")++SUMIFS('DevInt 2022 Buchungen'!F2:F469,'DevInt 2022 Buchungen'!D2:D469,"2212",'DevInt 2022 Buchungen'!C2:C469,"&gt;="&amp;BE$4,'DevInt 2022 Buchungen'!C2:C469,"&lt;"&amp;BE$5+1,'DevInt 2022 Buchungen'!L2:L469,"Ausgaben")+-SUMIFS('DevInt 2022 Buchungen'!F2:F469,'DevInt 2022 Buchungen'!D2:D469,"2212",'DevInt 2022 Buchungen'!C2:C469,"&gt;="&amp;BE$4,'DevInt 2022 Buchungen'!C2:C469,"&lt;"&amp;BE$5+1,'DevInt 2022 Buchungen'!P2:P469,"Einnahmen")++SUMIFS('DevInt 2022 Buchungen'!F2:F469,'DevInt 2022 Buchungen'!D2:D469,"2212",'DevInt 2022 Buchungen'!C2:C469,"&gt;="&amp;BE$4,'DevInt 2022 Buchungen'!C2:C469,"&lt;"&amp;BE$5+1,'DevInt 2022 Buchungen'!L2:L469,"Einnahmen")+-SUMIFS('DevInt 2022 Buchungen'!F2:F469,'DevInt 2022 Buchungen'!D2:D469,"2212",'DevInt 2022 Buchungen'!C2:C469,"&gt;="&amp;BE$4,'DevInt 2022 Buchungen'!C2:C469,"&lt;"&amp;BE$5+1,'DevInt 2022 Buchungen'!P2:P469,"Ausgaben")++SUMIFS('DevInt 2022 Buchungen'!F2:F469,'DevInt 2022 Buchungen'!D2:D469,"2214",'DevInt 2022 Buchungen'!C2:C469,"&gt;="&amp;BE$4,'DevInt 2022 Buchungen'!C2:C469,"&lt;"&amp;BE$5+1,'DevInt 2022 Buchungen'!L2:L469,"Ausgaben")+-SUMIFS('DevInt 2022 Buchungen'!F2:F469,'DevInt 2022 Buchungen'!D2:D469,"2214",'DevInt 2022 Buchungen'!C2:C469,"&gt;="&amp;BE$4,'DevInt 2022 Buchungen'!C2:C469,"&lt;"&amp;BE$5+1,'DevInt 2022 Buchungen'!P2:P469,"Einnahmen")++SUMIFS('DevInt 2022 Buchungen'!F2:F469,'DevInt 2022 Buchungen'!D2:D469,"2214",'DevInt 2022 Buchungen'!C2:C469,"&gt;="&amp;BE$4,'DevInt 2022 Buchungen'!C2:C469,"&lt;"&amp;BE$5+1,'DevInt 2022 Buchungen'!L2:L469,"Einnahmen")+-SUMIFS('DevInt 2022 Buchungen'!F2:F469,'DevInt 2022 Buchungen'!D2:D469,"2214",'DevInt 2022 Buchungen'!C2:C469,"&gt;="&amp;BE$4,'DevInt 2022 Buchungen'!C2:C469,"&lt;"&amp;BE$5+1,'DevInt 2022 Buchungen'!P2:P469,"Ausgaben")</f>
        <v>3146.7400000000007</v>
      </c>
      <c r="BF18" s="21"/>
      <c r="BI18" s="26">
        <f>+SUMIFS('DevInt 2022 Buchungen'!F2:F469,'DevInt 2022 Buchungen'!D2:D469,"2111",'DevInt 2022 Buchungen'!C2:C469,"&gt;="&amp;BI$4,'DevInt 2022 Buchungen'!C2:C469,"&lt;"&amp;BI$5+1,'DevInt 2022 Buchungen'!L2:L469,"Ausgaben")+-SUMIFS('DevInt 2022 Buchungen'!F2:F469,'DevInt 2022 Buchungen'!D2:D469,"2111",'DevInt 2022 Buchungen'!C2:C469,"&gt;="&amp;BI$4,'DevInt 2022 Buchungen'!C2:C469,"&lt;"&amp;BI$5+1,'DevInt 2022 Buchungen'!P2:P469,"Einnahmen")++SUMIFS('DevInt 2022 Buchungen'!F2:F469,'DevInt 2022 Buchungen'!D2:D469,"2111",'DevInt 2022 Buchungen'!C2:C469,"&gt;="&amp;BI$4,'DevInt 2022 Buchungen'!C2:C469,"&lt;"&amp;BI$5+1,'DevInt 2022 Buchungen'!L2:L469,"Einnahmen")+-SUMIFS('DevInt 2022 Buchungen'!F2:F469,'DevInt 2022 Buchungen'!D2:D469,"2111",'DevInt 2022 Buchungen'!C2:C469,"&gt;="&amp;BI$4,'DevInt 2022 Buchungen'!C2:C469,"&lt;"&amp;BI$5+1,'DevInt 2022 Buchungen'!P2:P469,"Ausgaben")++SUMIFS('DevInt 2022 Buchungen'!F2:F469,'DevInt 2022 Buchungen'!D2:D469,"2112",'DevInt 2022 Buchungen'!C2:C469,"&gt;="&amp;BI$4,'DevInt 2022 Buchungen'!C2:C469,"&lt;"&amp;BI$5+1,'DevInt 2022 Buchungen'!L2:L469,"Ausgaben")+-SUMIFS('DevInt 2022 Buchungen'!F2:F469,'DevInt 2022 Buchungen'!D2:D469,"2112",'DevInt 2022 Buchungen'!C2:C469,"&gt;="&amp;BI$4,'DevInt 2022 Buchungen'!C2:C469,"&lt;"&amp;BI$5+1,'DevInt 2022 Buchungen'!P2:P469,"Einnahmen")++SUMIFS('DevInt 2022 Buchungen'!F2:F469,'DevInt 2022 Buchungen'!D2:D469,"2112",'DevInt 2022 Buchungen'!C2:C469,"&gt;="&amp;BI$4,'DevInt 2022 Buchungen'!C2:C469,"&lt;"&amp;BI$5+1,'DevInt 2022 Buchungen'!L2:L469,"Einnahmen")+-SUMIFS('DevInt 2022 Buchungen'!F2:F469,'DevInt 2022 Buchungen'!D2:D469,"2112",'DevInt 2022 Buchungen'!C2:C469,"&gt;="&amp;BI$4,'DevInt 2022 Buchungen'!C2:C469,"&lt;"&amp;BI$5+1,'DevInt 2022 Buchungen'!P2:P469,"Ausgaben")++SUMIFS('DevInt 2022 Buchungen'!F2:F469,'DevInt 2022 Buchungen'!D2:D469,"2114",'DevInt 2022 Buchungen'!C2:C469,"&gt;="&amp;BI$4,'DevInt 2022 Buchungen'!C2:C469,"&lt;"&amp;BI$5+1,'DevInt 2022 Buchungen'!L2:L469,"Ausgaben")+-SUMIFS('DevInt 2022 Buchungen'!F2:F469,'DevInt 2022 Buchungen'!D2:D469,"2114",'DevInt 2022 Buchungen'!C2:C469,"&gt;="&amp;BI$4,'DevInt 2022 Buchungen'!C2:C469,"&lt;"&amp;BI$5+1,'DevInt 2022 Buchungen'!P2:P469,"Einnahmen")++SUMIFS('DevInt 2022 Buchungen'!F2:F469,'DevInt 2022 Buchungen'!D2:D469,"2114",'DevInt 2022 Buchungen'!C2:C469,"&gt;="&amp;BI$4,'DevInt 2022 Buchungen'!C2:C469,"&lt;"&amp;BI$5+1,'DevInt 2022 Buchungen'!L2:L469,"Einnahmen")+-SUMIFS('DevInt 2022 Buchungen'!F2:F469,'DevInt 2022 Buchungen'!D2:D469,"2114",'DevInt 2022 Buchungen'!C2:C469,"&gt;="&amp;BI$4,'DevInt 2022 Buchungen'!C2:C469,"&lt;"&amp;BI$5+1,'DevInt 2022 Buchungen'!P2:P469,"Ausgaben")++SUMIFS('DevInt 2022 Buchungen'!F2:F469,'DevInt 2022 Buchungen'!D2:D469,"2211",'DevInt 2022 Buchungen'!C2:C469,"&gt;="&amp;BI$4,'DevInt 2022 Buchungen'!C2:C469,"&lt;"&amp;BI$5+1,'DevInt 2022 Buchungen'!L2:L469,"Ausgaben")+-SUMIFS('DevInt 2022 Buchungen'!F2:F469,'DevInt 2022 Buchungen'!D2:D469,"2211",'DevInt 2022 Buchungen'!C2:C469,"&gt;="&amp;BI$4,'DevInt 2022 Buchungen'!C2:C469,"&lt;"&amp;BI$5+1,'DevInt 2022 Buchungen'!P2:P469,"Einnahmen")++SUMIFS('DevInt 2022 Buchungen'!F2:F469,'DevInt 2022 Buchungen'!D2:D469,"2211",'DevInt 2022 Buchungen'!C2:C469,"&gt;="&amp;BI$4,'DevInt 2022 Buchungen'!C2:C469,"&lt;"&amp;BI$5+1,'DevInt 2022 Buchungen'!L2:L469,"Einnahmen")+-SUMIFS('DevInt 2022 Buchungen'!F2:F469,'DevInt 2022 Buchungen'!D2:D469,"2211",'DevInt 2022 Buchungen'!C2:C469,"&gt;="&amp;BI$4,'DevInt 2022 Buchungen'!C2:C469,"&lt;"&amp;BI$5+1,'DevInt 2022 Buchungen'!P2:P469,"Ausgaben")++SUMIFS('DevInt 2022 Buchungen'!F2:F469,'DevInt 2022 Buchungen'!D2:D469,"2212",'DevInt 2022 Buchungen'!C2:C469,"&gt;="&amp;BI$4,'DevInt 2022 Buchungen'!C2:C469,"&lt;"&amp;BI$5+1,'DevInt 2022 Buchungen'!L2:L469,"Ausgaben")+-SUMIFS('DevInt 2022 Buchungen'!F2:F469,'DevInt 2022 Buchungen'!D2:D469,"2212",'DevInt 2022 Buchungen'!C2:C469,"&gt;="&amp;BI$4,'DevInt 2022 Buchungen'!C2:C469,"&lt;"&amp;BI$5+1,'DevInt 2022 Buchungen'!P2:P469,"Einnahmen")++SUMIFS('DevInt 2022 Buchungen'!F2:F469,'DevInt 2022 Buchungen'!D2:D469,"2212",'DevInt 2022 Buchungen'!C2:C469,"&gt;="&amp;BI$4,'DevInt 2022 Buchungen'!C2:C469,"&lt;"&amp;BI$5+1,'DevInt 2022 Buchungen'!L2:L469,"Einnahmen")+-SUMIFS('DevInt 2022 Buchungen'!F2:F469,'DevInt 2022 Buchungen'!D2:D469,"2212",'DevInt 2022 Buchungen'!C2:C469,"&gt;="&amp;BI$4,'DevInt 2022 Buchungen'!C2:C469,"&lt;"&amp;BI$5+1,'DevInt 2022 Buchungen'!P2:P469,"Ausgaben")++SUMIFS('DevInt 2022 Buchungen'!F2:F469,'DevInt 2022 Buchungen'!D2:D469,"2214",'DevInt 2022 Buchungen'!C2:C469,"&gt;="&amp;BI$4,'DevInt 2022 Buchungen'!C2:C469,"&lt;"&amp;BI$5+1,'DevInt 2022 Buchungen'!L2:L469,"Ausgaben")+-SUMIFS('DevInt 2022 Buchungen'!F2:F469,'DevInt 2022 Buchungen'!D2:D469,"2214",'DevInt 2022 Buchungen'!C2:C469,"&gt;="&amp;BI$4,'DevInt 2022 Buchungen'!C2:C469,"&lt;"&amp;BI$5+1,'DevInt 2022 Buchungen'!P2:P469,"Einnahmen")++SUMIFS('DevInt 2022 Buchungen'!F2:F469,'DevInt 2022 Buchungen'!D2:D469,"2214",'DevInt 2022 Buchungen'!C2:C469,"&gt;="&amp;BI$4,'DevInt 2022 Buchungen'!C2:C469,"&lt;"&amp;BI$5+1,'DevInt 2022 Buchungen'!L2:L469,"Einnahmen")+-SUMIFS('DevInt 2022 Buchungen'!F2:F469,'DevInt 2022 Buchungen'!D2:D469,"2214",'DevInt 2022 Buchungen'!C2:C469,"&gt;="&amp;BI$4,'DevInt 2022 Buchungen'!C2:C469,"&lt;"&amp;BI$5+1,'DevInt 2022 Buchungen'!P2:P469,"Ausgaben")</f>
        <v>10079.939999999999</v>
      </c>
      <c r="BJ18" s="21"/>
      <c r="BM18" s="26">
        <f>+SUMIFS('DevInt 2022 Buchungen'!F2:F469,'DevInt 2022 Buchungen'!D2:D469,"2111",'DevInt 2022 Buchungen'!C2:C469,"&gt;="&amp;BM$4,'DevInt 2022 Buchungen'!C2:C469,"&lt;"&amp;BM$5+1,'DevInt 2022 Buchungen'!L2:L469,"Ausgaben")+-SUMIFS('DevInt 2022 Buchungen'!F2:F469,'DevInt 2022 Buchungen'!D2:D469,"2111",'DevInt 2022 Buchungen'!C2:C469,"&gt;="&amp;BM$4,'DevInt 2022 Buchungen'!C2:C469,"&lt;"&amp;BM$5+1,'DevInt 2022 Buchungen'!P2:P469,"Einnahmen")++SUMIFS('DevInt 2022 Buchungen'!F2:F469,'DevInt 2022 Buchungen'!D2:D469,"2111",'DevInt 2022 Buchungen'!C2:C469,"&gt;="&amp;BM$4,'DevInt 2022 Buchungen'!C2:C469,"&lt;"&amp;BM$5+1,'DevInt 2022 Buchungen'!L2:L469,"Einnahmen")+-SUMIFS('DevInt 2022 Buchungen'!F2:F469,'DevInt 2022 Buchungen'!D2:D469,"2111",'DevInt 2022 Buchungen'!C2:C469,"&gt;="&amp;BM$4,'DevInt 2022 Buchungen'!C2:C469,"&lt;"&amp;BM$5+1,'DevInt 2022 Buchungen'!P2:P469,"Ausgaben")++SUMIFS('DevInt 2022 Buchungen'!F2:F469,'DevInt 2022 Buchungen'!D2:D469,"2112",'DevInt 2022 Buchungen'!C2:C469,"&gt;="&amp;BM$4,'DevInt 2022 Buchungen'!C2:C469,"&lt;"&amp;BM$5+1,'DevInt 2022 Buchungen'!L2:L469,"Ausgaben")+-SUMIFS('DevInt 2022 Buchungen'!F2:F469,'DevInt 2022 Buchungen'!D2:D469,"2112",'DevInt 2022 Buchungen'!C2:C469,"&gt;="&amp;BM$4,'DevInt 2022 Buchungen'!C2:C469,"&lt;"&amp;BM$5+1,'DevInt 2022 Buchungen'!P2:P469,"Einnahmen")++SUMIFS('DevInt 2022 Buchungen'!F2:F469,'DevInt 2022 Buchungen'!D2:D469,"2112",'DevInt 2022 Buchungen'!C2:C469,"&gt;="&amp;BM$4,'DevInt 2022 Buchungen'!C2:C469,"&lt;"&amp;BM$5+1,'DevInt 2022 Buchungen'!L2:L469,"Einnahmen")+-SUMIFS('DevInt 2022 Buchungen'!F2:F469,'DevInt 2022 Buchungen'!D2:D469,"2112",'DevInt 2022 Buchungen'!C2:C469,"&gt;="&amp;BM$4,'DevInt 2022 Buchungen'!C2:C469,"&lt;"&amp;BM$5+1,'DevInt 2022 Buchungen'!P2:P469,"Ausgaben")++SUMIFS('DevInt 2022 Buchungen'!F2:F469,'DevInt 2022 Buchungen'!D2:D469,"2114",'DevInt 2022 Buchungen'!C2:C469,"&gt;="&amp;BM$4,'DevInt 2022 Buchungen'!C2:C469,"&lt;"&amp;BM$5+1,'DevInt 2022 Buchungen'!L2:L469,"Ausgaben")+-SUMIFS('DevInt 2022 Buchungen'!F2:F469,'DevInt 2022 Buchungen'!D2:D469,"2114",'DevInt 2022 Buchungen'!C2:C469,"&gt;="&amp;BM$4,'DevInt 2022 Buchungen'!C2:C469,"&lt;"&amp;BM$5+1,'DevInt 2022 Buchungen'!P2:P469,"Einnahmen")++SUMIFS('DevInt 2022 Buchungen'!F2:F469,'DevInt 2022 Buchungen'!D2:D469,"2114",'DevInt 2022 Buchungen'!C2:C469,"&gt;="&amp;BM$4,'DevInt 2022 Buchungen'!C2:C469,"&lt;"&amp;BM$5+1,'DevInt 2022 Buchungen'!L2:L469,"Einnahmen")+-SUMIFS('DevInt 2022 Buchungen'!F2:F469,'DevInt 2022 Buchungen'!D2:D469,"2114",'DevInt 2022 Buchungen'!C2:C469,"&gt;="&amp;BM$4,'DevInt 2022 Buchungen'!C2:C469,"&lt;"&amp;BM$5+1,'DevInt 2022 Buchungen'!P2:P469,"Ausgaben")++SUMIFS('DevInt 2022 Buchungen'!F2:F469,'DevInt 2022 Buchungen'!D2:D469,"2211",'DevInt 2022 Buchungen'!C2:C469,"&gt;="&amp;BM$4,'DevInt 2022 Buchungen'!C2:C469,"&lt;"&amp;BM$5+1,'DevInt 2022 Buchungen'!L2:L469,"Ausgaben")+-SUMIFS('DevInt 2022 Buchungen'!F2:F469,'DevInt 2022 Buchungen'!D2:D469,"2211",'DevInt 2022 Buchungen'!C2:C469,"&gt;="&amp;BM$4,'DevInt 2022 Buchungen'!C2:C469,"&lt;"&amp;BM$5+1,'DevInt 2022 Buchungen'!P2:P469,"Einnahmen")++SUMIFS('DevInt 2022 Buchungen'!F2:F469,'DevInt 2022 Buchungen'!D2:D469,"2211",'DevInt 2022 Buchungen'!C2:C469,"&gt;="&amp;BM$4,'DevInt 2022 Buchungen'!C2:C469,"&lt;"&amp;BM$5+1,'DevInt 2022 Buchungen'!L2:L469,"Einnahmen")+-SUMIFS('DevInt 2022 Buchungen'!F2:F469,'DevInt 2022 Buchungen'!D2:D469,"2211",'DevInt 2022 Buchungen'!C2:C469,"&gt;="&amp;BM$4,'DevInt 2022 Buchungen'!C2:C469,"&lt;"&amp;BM$5+1,'DevInt 2022 Buchungen'!P2:P469,"Ausgaben")++SUMIFS('DevInt 2022 Buchungen'!F2:F469,'DevInt 2022 Buchungen'!D2:D469,"2212",'DevInt 2022 Buchungen'!C2:C469,"&gt;="&amp;BM$4,'DevInt 2022 Buchungen'!C2:C469,"&lt;"&amp;BM$5+1,'DevInt 2022 Buchungen'!L2:L469,"Ausgaben")+-SUMIFS('DevInt 2022 Buchungen'!F2:F469,'DevInt 2022 Buchungen'!D2:D469,"2212",'DevInt 2022 Buchungen'!C2:C469,"&gt;="&amp;BM$4,'DevInt 2022 Buchungen'!C2:C469,"&lt;"&amp;BM$5+1,'DevInt 2022 Buchungen'!P2:P469,"Einnahmen")++SUMIFS('DevInt 2022 Buchungen'!F2:F469,'DevInt 2022 Buchungen'!D2:D469,"2212",'DevInt 2022 Buchungen'!C2:C469,"&gt;="&amp;BM$4,'DevInt 2022 Buchungen'!C2:C469,"&lt;"&amp;BM$5+1,'DevInt 2022 Buchungen'!L2:L469,"Einnahmen")+-SUMIFS('DevInt 2022 Buchungen'!F2:F469,'DevInt 2022 Buchungen'!D2:D469,"2212",'DevInt 2022 Buchungen'!C2:C469,"&gt;="&amp;BM$4,'DevInt 2022 Buchungen'!C2:C469,"&lt;"&amp;BM$5+1,'DevInt 2022 Buchungen'!P2:P469,"Ausgaben")++SUMIFS('DevInt 2022 Buchungen'!F2:F469,'DevInt 2022 Buchungen'!D2:D469,"2214",'DevInt 2022 Buchungen'!C2:C469,"&gt;="&amp;BM$4,'DevInt 2022 Buchungen'!C2:C469,"&lt;"&amp;BM$5+1,'DevInt 2022 Buchungen'!L2:L469,"Ausgaben")+-SUMIFS('DevInt 2022 Buchungen'!F2:F469,'DevInt 2022 Buchungen'!D2:D469,"2214",'DevInt 2022 Buchungen'!C2:C469,"&gt;="&amp;BM$4,'DevInt 2022 Buchungen'!C2:C469,"&lt;"&amp;BM$5+1,'DevInt 2022 Buchungen'!P2:P469,"Einnahmen")++SUMIFS('DevInt 2022 Buchungen'!F2:F469,'DevInt 2022 Buchungen'!D2:D469,"2214",'DevInt 2022 Buchungen'!C2:C469,"&gt;="&amp;BM$4,'DevInt 2022 Buchungen'!C2:C469,"&lt;"&amp;BM$5+1,'DevInt 2022 Buchungen'!L2:L469,"Einnahmen")+-SUMIFS('DevInt 2022 Buchungen'!F2:F469,'DevInt 2022 Buchungen'!D2:D469,"2214",'DevInt 2022 Buchungen'!C2:C469,"&gt;="&amp;BM$4,'DevInt 2022 Buchungen'!C2:C469,"&lt;"&amp;BM$5+1,'DevInt 2022 Buchungen'!P2:P469,"Ausgaben")</f>
        <v>66.69</v>
      </c>
    </row>
    <row r="19" spans="3:65" x14ac:dyDescent="0.2">
      <c r="D19" t="s">
        <v>5682</v>
      </c>
      <c r="E19" t="s">
        <v>5683</v>
      </c>
      <c r="F19" s="21"/>
      <c r="I19" s="29">
        <v>10500</v>
      </c>
      <c r="J19" s="21"/>
      <c r="M19" s="26">
        <f>+SUMIFS('DevInt 2022 Buchungen'!F2:F469,'DevInt 2022 Buchungen'!D2:D469,"2113",'DevInt 2022 Buchungen'!C2:C469,"&gt;="&amp;M$4,'DevInt 2022 Buchungen'!C2:C469,"&lt;"&amp;M$5+1,'DevInt 2022 Buchungen'!L2:L469,"Ausgaben")+-SUMIFS('DevInt 2022 Buchungen'!F2:F469,'DevInt 2022 Buchungen'!D2:D469,"2113",'DevInt 2022 Buchungen'!C2:C469,"&gt;="&amp;M$4,'DevInt 2022 Buchungen'!C2:C469,"&lt;"&amp;M$5+1,'DevInt 2022 Buchungen'!P2:P469,"Einnahmen")++SUMIFS('DevInt 2022 Buchungen'!F2:F469,'DevInt 2022 Buchungen'!D2:D469,"2113",'DevInt 2022 Buchungen'!C2:C469,"&gt;="&amp;M$4,'DevInt 2022 Buchungen'!C2:C469,"&lt;"&amp;M$5+1,'DevInt 2022 Buchungen'!L2:L469,"Einnahmen")+-SUMIFS('DevInt 2022 Buchungen'!F2:F469,'DevInt 2022 Buchungen'!D2:D469,"2113",'DevInt 2022 Buchungen'!C2:C469,"&gt;="&amp;M$4,'DevInt 2022 Buchungen'!C2:C469,"&lt;"&amp;M$5+1,'DevInt 2022 Buchungen'!P2:P469,"Ausgaben")++SUMIFS('DevInt 2022 Buchungen'!F2:F469,'DevInt 2022 Buchungen'!D2:D469,"2213",'DevInt 2022 Buchungen'!C2:C469,"&gt;="&amp;M$4,'DevInt 2022 Buchungen'!C2:C469,"&lt;"&amp;M$5+1,'DevInt 2022 Buchungen'!L2:L469,"Ausgaben")+-SUMIFS('DevInt 2022 Buchungen'!F2:F469,'DevInt 2022 Buchungen'!D2:D469,"2213",'DevInt 2022 Buchungen'!C2:C469,"&gt;="&amp;M$4,'DevInt 2022 Buchungen'!C2:C469,"&lt;"&amp;M$5+1,'DevInt 2022 Buchungen'!P2:P469,"Einnahmen")++SUMIFS('DevInt 2022 Buchungen'!F2:F469,'DevInt 2022 Buchungen'!D2:D469,"2213",'DevInt 2022 Buchungen'!C2:C469,"&gt;="&amp;M$4,'DevInt 2022 Buchungen'!C2:C469,"&lt;"&amp;M$5+1,'DevInt 2022 Buchungen'!L2:L469,"Einnahmen")+-SUMIFS('DevInt 2022 Buchungen'!F2:F469,'DevInt 2022 Buchungen'!D2:D469,"2213",'DevInt 2022 Buchungen'!C2:C469,"&gt;="&amp;M$4,'DevInt 2022 Buchungen'!C2:C469,"&lt;"&amp;M$5+1,'DevInt 2022 Buchungen'!P2:P469,"Ausgaben")</f>
        <v>9550.25</v>
      </c>
      <c r="N19" s="21"/>
      <c r="Q19" s="26">
        <f>+SUMIFS('DevInt 2022 Buchungen'!F2:F469,'DevInt 2022 Buchungen'!D2:D469,"2113",'DevInt 2022 Buchungen'!C2:C469,"&gt;="&amp;Q$4,'DevInt 2022 Buchungen'!C2:C469,"&lt;"&amp;Q$5+1,'DevInt 2022 Buchungen'!L2:L469,"Ausgaben")+-SUMIFS('DevInt 2022 Buchungen'!F2:F469,'DevInt 2022 Buchungen'!D2:D469,"2113",'DevInt 2022 Buchungen'!C2:C469,"&gt;="&amp;Q$4,'DevInt 2022 Buchungen'!C2:C469,"&lt;"&amp;Q$5+1,'DevInt 2022 Buchungen'!P2:P469,"Einnahmen")++SUMIFS('DevInt 2022 Buchungen'!F2:F469,'DevInt 2022 Buchungen'!D2:D469,"2113",'DevInt 2022 Buchungen'!C2:C469,"&gt;="&amp;Q$4,'DevInt 2022 Buchungen'!C2:C469,"&lt;"&amp;Q$5+1,'DevInt 2022 Buchungen'!L2:L469,"Einnahmen")+-SUMIFS('DevInt 2022 Buchungen'!F2:F469,'DevInt 2022 Buchungen'!D2:D469,"2113",'DevInt 2022 Buchungen'!C2:C469,"&gt;="&amp;Q$4,'DevInt 2022 Buchungen'!C2:C469,"&lt;"&amp;Q$5+1,'DevInt 2022 Buchungen'!P2:P469,"Ausgaben")++SUMIFS('DevInt 2022 Buchungen'!F2:F469,'DevInt 2022 Buchungen'!D2:D469,"2213",'DevInt 2022 Buchungen'!C2:C469,"&gt;="&amp;Q$4,'DevInt 2022 Buchungen'!C2:C469,"&lt;"&amp;Q$5+1,'DevInt 2022 Buchungen'!L2:L469,"Ausgaben")+-SUMIFS('DevInt 2022 Buchungen'!F2:F469,'DevInt 2022 Buchungen'!D2:D469,"2213",'DevInt 2022 Buchungen'!C2:C469,"&gt;="&amp;Q$4,'DevInt 2022 Buchungen'!C2:C469,"&lt;"&amp;Q$5+1,'DevInt 2022 Buchungen'!P2:P469,"Einnahmen")++SUMIFS('DevInt 2022 Buchungen'!F2:F469,'DevInt 2022 Buchungen'!D2:D469,"2213",'DevInt 2022 Buchungen'!C2:C469,"&gt;="&amp;Q$4,'DevInt 2022 Buchungen'!C2:C469,"&lt;"&amp;Q$5+1,'DevInt 2022 Buchungen'!L2:L469,"Einnahmen")+-SUMIFS('DevInt 2022 Buchungen'!F2:F469,'DevInt 2022 Buchungen'!D2:D469,"2213",'DevInt 2022 Buchungen'!C2:C469,"&gt;="&amp;Q$4,'DevInt 2022 Buchungen'!C2:C469,"&lt;"&amp;Q$5+1,'DevInt 2022 Buchungen'!P2:P469,"Ausgaben")</f>
        <v>0</v>
      </c>
      <c r="R19" s="21"/>
      <c r="U19" s="26">
        <f>+SUMIFS('DevInt 2022 Buchungen'!F2:F469,'DevInt 2022 Buchungen'!D2:D469,"2113",'DevInt 2022 Buchungen'!C2:C469,"&gt;="&amp;U$4,'DevInt 2022 Buchungen'!C2:C469,"&lt;"&amp;U$5+1,'DevInt 2022 Buchungen'!L2:L469,"Ausgaben")+-SUMIFS('DevInt 2022 Buchungen'!F2:F469,'DevInt 2022 Buchungen'!D2:D469,"2113",'DevInt 2022 Buchungen'!C2:C469,"&gt;="&amp;U$4,'DevInt 2022 Buchungen'!C2:C469,"&lt;"&amp;U$5+1,'DevInt 2022 Buchungen'!P2:P469,"Einnahmen")++SUMIFS('DevInt 2022 Buchungen'!F2:F469,'DevInt 2022 Buchungen'!D2:D469,"2113",'DevInt 2022 Buchungen'!C2:C469,"&gt;="&amp;U$4,'DevInt 2022 Buchungen'!C2:C469,"&lt;"&amp;U$5+1,'DevInt 2022 Buchungen'!L2:L469,"Einnahmen")+-SUMIFS('DevInt 2022 Buchungen'!F2:F469,'DevInt 2022 Buchungen'!D2:D469,"2113",'DevInt 2022 Buchungen'!C2:C469,"&gt;="&amp;U$4,'DevInt 2022 Buchungen'!C2:C469,"&lt;"&amp;U$5+1,'DevInt 2022 Buchungen'!P2:P469,"Ausgaben")++SUMIFS('DevInt 2022 Buchungen'!F2:F469,'DevInt 2022 Buchungen'!D2:D469,"2213",'DevInt 2022 Buchungen'!C2:C469,"&gt;="&amp;U$4,'DevInt 2022 Buchungen'!C2:C469,"&lt;"&amp;U$5+1,'DevInt 2022 Buchungen'!L2:L469,"Ausgaben")+-SUMIFS('DevInt 2022 Buchungen'!F2:F469,'DevInt 2022 Buchungen'!D2:D469,"2213",'DevInt 2022 Buchungen'!C2:C469,"&gt;="&amp;U$4,'DevInt 2022 Buchungen'!C2:C469,"&lt;"&amp;U$5+1,'DevInt 2022 Buchungen'!P2:P469,"Einnahmen")++SUMIFS('DevInt 2022 Buchungen'!F2:F469,'DevInt 2022 Buchungen'!D2:D469,"2213",'DevInt 2022 Buchungen'!C2:C469,"&gt;="&amp;U$4,'DevInt 2022 Buchungen'!C2:C469,"&lt;"&amp;U$5+1,'DevInt 2022 Buchungen'!L2:L469,"Einnahmen")+-SUMIFS('DevInt 2022 Buchungen'!F2:F469,'DevInt 2022 Buchungen'!D2:D469,"2213",'DevInt 2022 Buchungen'!C2:C469,"&gt;="&amp;U$4,'DevInt 2022 Buchungen'!C2:C469,"&lt;"&amp;U$5+1,'DevInt 2022 Buchungen'!P2:P469,"Ausgaben")</f>
        <v>0</v>
      </c>
      <c r="V19" s="21"/>
      <c r="Y19" s="26">
        <f>+SUMIFS('DevInt 2022 Buchungen'!F2:F469,'DevInt 2022 Buchungen'!D2:D469,"2113",'DevInt 2022 Buchungen'!C2:C469,"&gt;="&amp;Y$4,'DevInt 2022 Buchungen'!C2:C469,"&lt;"&amp;Y$5+1,'DevInt 2022 Buchungen'!L2:L469,"Ausgaben")+-SUMIFS('DevInt 2022 Buchungen'!F2:F469,'DevInt 2022 Buchungen'!D2:D469,"2113",'DevInt 2022 Buchungen'!C2:C469,"&gt;="&amp;Y$4,'DevInt 2022 Buchungen'!C2:C469,"&lt;"&amp;Y$5+1,'DevInt 2022 Buchungen'!P2:P469,"Einnahmen")++SUMIFS('DevInt 2022 Buchungen'!F2:F469,'DevInt 2022 Buchungen'!D2:D469,"2113",'DevInt 2022 Buchungen'!C2:C469,"&gt;="&amp;Y$4,'DevInt 2022 Buchungen'!C2:C469,"&lt;"&amp;Y$5+1,'DevInt 2022 Buchungen'!L2:L469,"Einnahmen")+-SUMIFS('DevInt 2022 Buchungen'!F2:F469,'DevInt 2022 Buchungen'!D2:D469,"2113",'DevInt 2022 Buchungen'!C2:C469,"&gt;="&amp;Y$4,'DevInt 2022 Buchungen'!C2:C469,"&lt;"&amp;Y$5+1,'DevInt 2022 Buchungen'!P2:P469,"Ausgaben")++SUMIFS('DevInt 2022 Buchungen'!F2:F469,'DevInt 2022 Buchungen'!D2:D469,"2213",'DevInt 2022 Buchungen'!C2:C469,"&gt;="&amp;Y$4,'DevInt 2022 Buchungen'!C2:C469,"&lt;"&amp;Y$5+1,'DevInt 2022 Buchungen'!L2:L469,"Ausgaben")+-SUMIFS('DevInt 2022 Buchungen'!F2:F469,'DevInt 2022 Buchungen'!D2:D469,"2213",'DevInt 2022 Buchungen'!C2:C469,"&gt;="&amp;Y$4,'DevInt 2022 Buchungen'!C2:C469,"&lt;"&amp;Y$5+1,'DevInt 2022 Buchungen'!P2:P469,"Einnahmen")++SUMIFS('DevInt 2022 Buchungen'!F2:F469,'DevInt 2022 Buchungen'!D2:D469,"2213",'DevInt 2022 Buchungen'!C2:C469,"&gt;="&amp;Y$4,'DevInt 2022 Buchungen'!C2:C469,"&lt;"&amp;Y$5+1,'DevInt 2022 Buchungen'!L2:L469,"Einnahmen")+-SUMIFS('DevInt 2022 Buchungen'!F2:F469,'DevInt 2022 Buchungen'!D2:D469,"2213",'DevInt 2022 Buchungen'!C2:C469,"&gt;="&amp;Y$4,'DevInt 2022 Buchungen'!C2:C469,"&lt;"&amp;Y$5+1,'DevInt 2022 Buchungen'!P2:P469,"Ausgaben")</f>
        <v>0</v>
      </c>
      <c r="Z19" s="21"/>
      <c r="AC19" s="26">
        <f>+SUMIFS('DevInt 2022 Buchungen'!F2:F469,'DevInt 2022 Buchungen'!D2:D469,"2113",'DevInt 2022 Buchungen'!C2:C469,"&gt;="&amp;AC$4,'DevInt 2022 Buchungen'!C2:C469,"&lt;"&amp;AC$5+1,'DevInt 2022 Buchungen'!L2:L469,"Ausgaben")+-SUMIFS('DevInt 2022 Buchungen'!F2:F469,'DevInt 2022 Buchungen'!D2:D469,"2113",'DevInt 2022 Buchungen'!C2:C469,"&gt;="&amp;AC$4,'DevInt 2022 Buchungen'!C2:C469,"&lt;"&amp;AC$5+1,'DevInt 2022 Buchungen'!P2:P469,"Einnahmen")++SUMIFS('DevInt 2022 Buchungen'!F2:F469,'DevInt 2022 Buchungen'!D2:D469,"2113",'DevInt 2022 Buchungen'!C2:C469,"&gt;="&amp;AC$4,'DevInt 2022 Buchungen'!C2:C469,"&lt;"&amp;AC$5+1,'DevInt 2022 Buchungen'!L2:L469,"Einnahmen")+-SUMIFS('DevInt 2022 Buchungen'!F2:F469,'DevInt 2022 Buchungen'!D2:D469,"2113",'DevInt 2022 Buchungen'!C2:C469,"&gt;="&amp;AC$4,'DevInt 2022 Buchungen'!C2:C469,"&lt;"&amp;AC$5+1,'DevInt 2022 Buchungen'!P2:P469,"Ausgaben")++SUMIFS('DevInt 2022 Buchungen'!F2:F469,'DevInt 2022 Buchungen'!D2:D469,"2213",'DevInt 2022 Buchungen'!C2:C469,"&gt;="&amp;AC$4,'DevInt 2022 Buchungen'!C2:C469,"&lt;"&amp;AC$5+1,'DevInt 2022 Buchungen'!L2:L469,"Ausgaben")+-SUMIFS('DevInt 2022 Buchungen'!F2:F469,'DevInt 2022 Buchungen'!D2:D469,"2213",'DevInt 2022 Buchungen'!C2:C469,"&gt;="&amp;AC$4,'DevInt 2022 Buchungen'!C2:C469,"&lt;"&amp;AC$5+1,'DevInt 2022 Buchungen'!P2:P469,"Einnahmen")++SUMIFS('DevInt 2022 Buchungen'!F2:F469,'DevInt 2022 Buchungen'!D2:D469,"2213",'DevInt 2022 Buchungen'!C2:C469,"&gt;="&amp;AC$4,'DevInt 2022 Buchungen'!C2:C469,"&lt;"&amp;AC$5+1,'DevInt 2022 Buchungen'!L2:L469,"Einnahmen")+-SUMIFS('DevInt 2022 Buchungen'!F2:F469,'DevInt 2022 Buchungen'!D2:D469,"2213",'DevInt 2022 Buchungen'!C2:C469,"&gt;="&amp;AC$4,'DevInt 2022 Buchungen'!C2:C469,"&lt;"&amp;AC$5+1,'DevInt 2022 Buchungen'!P2:P469,"Ausgaben")</f>
        <v>0</v>
      </c>
      <c r="AD19" s="21"/>
      <c r="AG19" s="26">
        <f>+SUMIFS('DevInt 2022 Buchungen'!F2:F469,'DevInt 2022 Buchungen'!D2:D469,"2113",'DevInt 2022 Buchungen'!C2:C469,"&gt;="&amp;AG$4,'DevInt 2022 Buchungen'!C2:C469,"&lt;"&amp;AG$5+1,'DevInt 2022 Buchungen'!L2:L469,"Ausgaben")+-SUMIFS('DevInt 2022 Buchungen'!F2:F469,'DevInt 2022 Buchungen'!D2:D469,"2113",'DevInt 2022 Buchungen'!C2:C469,"&gt;="&amp;AG$4,'DevInt 2022 Buchungen'!C2:C469,"&lt;"&amp;AG$5+1,'DevInt 2022 Buchungen'!P2:P469,"Einnahmen")++SUMIFS('DevInt 2022 Buchungen'!F2:F469,'DevInt 2022 Buchungen'!D2:D469,"2113",'DevInt 2022 Buchungen'!C2:C469,"&gt;="&amp;AG$4,'DevInt 2022 Buchungen'!C2:C469,"&lt;"&amp;AG$5+1,'DevInt 2022 Buchungen'!L2:L469,"Einnahmen")+-SUMIFS('DevInt 2022 Buchungen'!F2:F469,'DevInt 2022 Buchungen'!D2:D469,"2113",'DevInt 2022 Buchungen'!C2:C469,"&gt;="&amp;AG$4,'DevInt 2022 Buchungen'!C2:C469,"&lt;"&amp;AG$5+1,'DevInt 2022 Buchungen'!P2:P469,"Ausgaben")++SUMIFS('DevInt 2022 Buchungen'!F2:F469,'DevInt 2022 Buchungen'!D2:D469,"2213",'DevInt 2022 Buchungen'!C2:C469,"&gt;="&amp;AG$4,'DevInt 2022 Buchungen'!C2:C469,"&lt;"&amp;AG$5+1,'DevInt 2022 Buchungen'!L2:L469,"Ausgaben")+-SUMIFS('DevInt 2022 Buchungen'!F2:F469,'DevInt 2022 Buchungen'!D2:D469,"2213",'DevInt 2022 Buchungen'!C2:C469,"&gt;="&amp;AG$4,'DevInt 2022 Buchungen'!C2:C469,"&lt;"&amp;AG$5+1,'DevInt 2022 Buchungen'!P2:P469,"Einnahmen")++SUMIFS('DevInt 2022 Buchungen'!F2:F469,'DevInt 2022 Buchungen'!D2:D469,"2213",'DevInt 2022 Buchungen'!C2:C469,"&gt;="&amp;AG$4,'DevInt 2022 Buchungen'!C2:C469,"&lt;"&amp;AG$5+1,'DevInt 2022 Buchungen'!L2:L469,"Einnahmen")+-SUMIFS('DevInt 2022 Buchungen'!F2:F469,'DevInt 2022 Buchungen'!D2:D469,"2213",'DevInt 2022 Buchungen'!C2:C469,"&gt;="&amp;AG$4,'DevInt 2022 Buchungen'!C2:C469,"&lt;"&amp;AG$5+1,'DevInt 2022 Buchungen'!P2:P469,"Ausgaben")</f>
        <v>600</v>
      </c>
      <c r="AH19" s="21"/>
      <c r="AK19" s="26">
        <f>+SUMIFS('DevInt 2022 Buchungen'!F2:F469,'DevInt 2022 Buchungen'!D2:D469,"2113",'DevInt 2022 Buchungen'!C2:C469,"&gt;="&amp;AK$4,'DevInt 2022 Buchungen'!C2:C469,"&lt;"&amp;AK$5+1,'DevInt 2022 Buchungen'!L2:L469,"Ausgaben")+-SUMIFS('DevInt 2022 Buchungen'!F2:F469,'DevInt 2022 Buchungen'!D2:D469,"2113",'DevInt 2022 Buchungen'!C2:C469,"&gt;="&amp;AK$4,'DevInt 2022 Buchungen'!C2:C469,"&lt;"&amp;AK$5+1,'DevInt 2022 Buchungen'!P2:P469,"Einnahmen")++SUMIFS('DevInt 2022 Buchungen'!F2:F469,'DevInt 2022 Buchungen'!D2:D469,"2113",'DevInt 2022 Buchungen'!C2:C469,"&gt;="&amp;AK$4,'DevInt 2022 Buchungen'!C2:C469,"&lt;"&amp;AK$5+1,'DevInt 2022 Buchungen'!L2:L469,"Einnahmen")+-SUMIFS('DevInt 2022 Buchungen'!F2:F469,'DevInt 2022 Buchungen'!D2:D469,"2113",'DevInt 2022 Buchungen'!C2:C469,"&gt;="&amp;AK$4,'DevInt 2022 Buchungen'!C2:C469,"&lt;"&amp;AK$5+1,'DevInt 2022 Buchungen'!P2:P469,"Ausgaben")++SUMIFS('DevInt 2022 Buchungen'!F2:F469,'DevInt 2022 Buchungen'!D2:D469,"2213",'DevInt 2022 Buchungen'!C2:C469,"&gt;="&amp;AK$4,'DevInt 2022 Buchungen'!C2:C469,"&lt;"&amp;AK$5+1,'DevInt 2022 Buchungen'!L2:L469,"Ausgaben")+-SUMIFS('DevInt 2022 Buchungen'!F2:F469,'DevInt 2022 Buchungen'!D2:D469,"2213",'DevInt 2022 Buchungen'!C2:C469,"&gt;="&amp;AK$4,'DevInt 2022 Buchungen'!C2:C469,"&lt;"&amp;AK$5+1,'DevInt 2022 Buchungen'!P2:P469,"Einnahmen")++SUMIFS('DevInt 2022 Buchungen'!F2:F469,'DevInt 2022 Buchungen'!D2:D469,"2213",'DevInt 2022 Buchungen'!C2:C469,"&gt;="&amp;AK$4,'DevInt 2022 Buchungen'!C2:C469,"&lt;"&amp;AK$5+1,'DevInt 2022 Buchungen'!L2:L469,"Einnahmen")+-SUMIFS('DevInt 2022 Buchungen'!F2:F469,'DevInt 2022 Buchungen'!D2:D469,"2213",'DevInt 2022 Buchungen'!C2:C469,"&gt;="&amp;AK$4,'DevInt 2022 Buchungen'!C2:C469,"&lt;"&amp;AK$5+1,'DevInt 2022 Buchungen'!P2:P469,"Ausgaben")</f>
        <v>3112.1800000000012</v>
      </c>
      <c r="AL19" s="21"/>
      <c r="AO19" s="26">
        <f>+SUMIFS('DevInt 2022 Buchungen'!F2:F469,'DevInt 2022 Buchungen'!D2:D469,"2113",'DevInt 2022 Buchungen'!C2:C469,"&gt;="&amp;AO$4,'DevInt 2022 Buchungen'!C2:C469,"&lt;"&amp;AO$5+1,'DevInt 2022 Buchungen'!L2:L469,"Ausgaben")+-SUMIFS('DevInt 2022 Buchungen'!F2:F469,'DevInt 2022 Buchungen'!D2:D469,"2113",'DevInt 2022 Buchungen'!C2:C469,"&gt;="&amp;AO$4,'DevInt 2022 Buchungen'!C2:C469,"&lt;"&amp;AO$5+1,'DevInt 2022 Buchungen'!P2:P469,"Einnahmen")++SUMIFS('DevInt 2022 Buchungen'!F2:F469,'DevInt 2022 Buchungen'!D2:D469,"2113",'DevInt 2022 Buchungen'!C2:C469,"&gt;="&amp;AO$4,'DevInt 2022 Buchungen'!C2:C469,"&lt;"&amp;AO$5+1,'DevInt 2022 Buchungen'!L2:L469,"Einnahmen")+-SUMIFS('DevInt 2022 Buchungen'!F2:F469,'DevInt 2022 Buchungen'!D2:D469,"2113",'DevInt 2022 Buchungen'!C2:C469,"&gt;="&amp;AO$4,'DevInt 2022 Buchungen'!C2:C469,"&lt;"&amp;AO$5+1,'DevInt 2022 Buchungen'!P2:P469,"Ausgaben")++SUMIFS('DevInt 2022 Buchungen'!F2:F469,'DevInt 2022 Buchungen'!D2:D469,"2213",'DevInt 2022 Buchungen'!C2:C469,"&gt;="&amp;AO$4,'DevInt 2022 Buchungen'!C2:C469,"&lt;"&amp;AO$5+1,'DevInt 2022 Buchungen'!L2:L469,"Ausgaben")+-SUMIFS('DevInt 2022 Buchungen'!F2:F469,'DevInt 2022 Buchungen'!D2:D469,"2213",'DevInt 2022 Buchungen'!C2:C469,"&gt;="&amp;AO$4,'DevInt 2022 Buchungen'!C2:C469,"&lt;"&amp;AO$5+1,'DevInt 2022 Buchungen'!P2:P469,"Einnahmen")++SUMIFS('DevInt 2022 Buchungen'!F2:F469,'DevInt 2022 Buchungen'!D2:D469,"2213",'DevInt 2022 Buchungen'!C2:C469,"&gt;="&amp;AO$4,'DevInt 2022 Buchungen'!C2:C469,"&lt;"&amp;AO$5+1,'DevInt 2022 Buchungen'!L2:L469,"Einnahmen")+-SUMIFS('DevInt 2022 Buchungen'!F2:F469,'DevInt 2022 Buchungen'!D2:D469,"2213",'DevInt 2022 Buchungen'!C2:C469,"&gt;="&amp;AO$4,'DevInt 2022 Buchungen'!C2:C469,"&lt;"&amp;AO$5+1,'DevInt 2022 Buchungen'!P2:P469,"Ausgaben")</f>
        <v>643.65</v>
      </c>
      <c r="AP19" s="21"/>
      <c r="AS19" s="26">
        <f>+SUMIFS('DevInt 2022 Buchungen'!F2:F469,'DevInt 2022 Buchungen'!D2:D469,"2113",'DevInt 2022 Buchungen'!C2:C469,"&gt;="&amp;AS$4,'DevInt 2022 Buchungen'!C2:C469,"&lt;"&amp;AS$5+1,'DevInt 2022 Buchungen'!L2:L469,"Ausgaben")+-SUMIFS('DevInt 2022 Buchungen'!F2:F469,'DevInt 2022 Buchungen'!D2:D469,"2113",'DevInt 2022 Buchungen'!C2:C469,"&gt;="&amp;AS$4,'DevInt 2022 Buchungen'!C2:C469,"&lt;"&amp;AS$5+1,'DevInt 2022 Buchungen'!P2:P469,"Einnahmen")++SUMIFS('DevInt 2022 Buchungen'!F2:F469,'DevInt 2022 Buchungen'!D2:D469,"2113",'DevInt 2022 Buchungen'!C2:C469,"&gt;="&amp;AS$4,'DevInt 2022 Buchungen'!C2:C469,"&lt;"&amp;AS$5+1,'DevInt 2022 Buchungen'!L2:L469,"Einnahmen")+-SUMIFS('DevInt 2022 Buchungen'!F2:F469,'DevInt 2022 Buchungen'!D2:D469,"2113",'DevInt 2022 Buchungen'!C2:C469,"&gt;="&amp;AS$4,'DevInt 2022 Buchungen'!C2:C469,"&lt;"&amp;AS$5+1,'DevInt 2022 Buchungen'!P2:P469,"Ausgaben")++SUMIFS('DevInt 2022 Buchungen'!F2:F469,'DevInt 2022 Buchungen'!D2:D469,"2213",'DevInt 2022 Buchungen'!C2:C469,"&gt;="&amp;AS$4,'DevInt 2022 Buchungen'!C2:C469,"&lt;"&amp;AS$5+1,'DevInt 2022 Buchungen'!L2:L469,"Ausgaben")+-SUMIFS('DevInt 2022 Buchungen'!F2:F469,'DevInt 2022 Buchungen'!D2:D469,"2213",'DevInt 2022 Buchungen'!C2:C469,"&gt;="&amp;AS$4,'DevInt 2022 Buchungen'!C2:C469,"&lt;"&amp;AS$5+1,'DevInt 2022 Buchungen'!P2:P469,"Einnahmen")++SUMIFS('DevInt 2022 Buchungen'!F2:F469,'DevInt 2022 Buchungen'!D2:D469,"2213",'DevInt 2022 Buchungen'!C2:C469,"&gt;="&amp;AS$4,'DevInt 2022 Buchungen'!C2:C469,"&lt;"&amp;AS$5+1,'DevInt 2022 Buchungen'!L2:L469,"Einnahmen")+-SUMIFS('DevInt 2022 Buchungen'!F2:F469,'DevInt 2022 Buchungen'!D2:D469,"2213",'DevInt 2022 Buchungen'!C2:C469,"&gt;="&amp;AS$4,'DevInt 2022 Buchungen'!C2:C469,"&lt;"&amp;AS$5+1,'DevInt 2022 Buchungen'!P2:P469,"Ausgaben")</f>
        <v>0</v>
      </c>
      <c r="AT19" s="21"/>
      <c r="AW19" s="26">
        <f>+SUMIFS('DevInt 2022 Buchungen'!F2:F469,'DevInt 2022 Buchungen'!D2:D469,"2113",'DevInt 2022 Buchungen'!C2:C469,"&gt;="&amp;AW$4,'DevInt 2022 Buchungen'!C2:C469,"&lt;"&amp;AW$5+1,'DevInt 2022 Buchungen'!L2:L469,"Ausgaben")+-SUMIFS('DevInt 2022 Buchungen'!F2:F469,'DevInt 2022 Buchungen'!D2:D469,"2113",'DevInt 2022 Buchungen'!C2:C469,"&gt;="&amp;AW$4,'DevInt 2022 Buchungen'!C2:C469,"&lt;"&amp;AW$5+1,'DevInt 2022 Buchungen'!P2:P469,"Einnahmen")++SUMIFS('DevInt 2022 Buchungen'!F2:F469,'DevInt 2022 Buchungen'!D2:D469,"2113",'DevInt 2022 Buchungen'!C2:C469,"&gt;="&amp;AW$4,'DevInt 2022 Buchungen'!C2:C469,"&lt;"&amp;AW$5+1,'DevInt 2022 Buchungen'!L2:L469,"Einnahmen")+-SUMIFS('DevInt 2022 Buchungen'!F2:F469,'DevInt 2022 Buchungen'!D2:D469,"2113",'DevInt 2022 Buchungen'!C2:C469,"&gt;="&amp;AW$4,'DevInt 2022 Buchungen'!C2:C469,"&lt;"&amp;AW$5+1,'DevInt 2022 Buchungen'!P2:P469,"Ausgaben")++SUMIFS('DevInt 2022 Buchungen'!F2:F469,'DevInt 2022 Buchungen'!D2:D469,"2213",'DevInt 2022 Buchungen'!C2:C469,"&gt;="&amp;AW$4,'DevInt 2022 Buchungen'!C2:C469,"&lt;"&amp;AW$5+1,'DevInt 2022 Buchungen'!L2:L469,"Ausgaben")+-SUMIFS('DevInt 2022 Buchungen'!F2:F469,'DevInt 2022 Buchungen'!D2:D469,"2213",'DevInt 2022 Buchungen'!C2:C469,"&gt;="&amp;AW$4,'DevInt 2022 Buchungen'!C2:C469,"&lt;"&amp;AW$5+1,'DevInt 2022 Buchungen'!P2:P469,"Einnahmen")++SUMIFS('DevInt 2022 Buchungen'!F2:F469,'DevInt 2022 Buchungen'!D2:D469,"2213",'DevInt 2022 Buchungen'!C2:C469,"&gt;="&amp;AW$4,'DevInt 2022 Buchungen'!C2:C469,"&lt;"&amp;AW$5+1,'DevInt 2022 Buchungen'!L2:L469,"Einnahmen")+-SUMIFS('DevInt 2022 Buchungen'!F2:F469,'DevInt 2022 Buchungen'!D2:D469,"2213",'DevInt 2022 Buchungen'!C2:C469,"&gt;="&amp;AW$4,'DevInt 2022 Buchungen'!C2:C469,"&lt;"&amp;AW$5+1,'DevInt 2022 Buchungen'!P2:P469,"Ausgaben")</f>
        <v>319.94</v>
      </c>
      <c r="AX19" s="21"/>
      <c r="BA19" s="26">
        <f>+SUMIFS('DevInt 2022 Buchungen'!F2:F469,'DevInt 2022 Buchungen'!D2:D469,"2113",'DevInt 2022 Buchungen'!C2:C469,"&gt;="&amp;BA$4,'DevInt 2022 Buchungen'!C2:C469,"&lt;"&amp;BA$5+1,'DevInt 2022 Buchungen'!L2:L469,"Ausgaben")+-SUMIFS('DevInt 2022 Buchungen'!F2:F469,'DevInt 2022 Buchungen'!D2:D469,"2113",'DevInt 2022 Buchungen'!C2:C469,"&gt;="&amp;BA$4,'DevInt 2022 Buchungen'!C2:C469,"&lt;"&amp;BA$5+1,'DevInt 2022 Buchungen'!P2:P469,"Einnahmen")++SUMIFS('DevInt 2022 Buchungen'!F2:F469,'DevInt 2022 Buchungen'!D2:D469,"2113",'DevInt 2022 Buchungen'!C2:C469,"&gt;="&amp;BA$4,'DevInt 2022 Buchungen'!C2:C469,"&lt;"&amp;BA$5+1,'DevInt 2022 Buchungen'!L2:L469,"Einnahmen")+-SUMIFS('DevInt 2022 Buchungen'!F2:F469,'DevInt 2022 Buchungen'!D2:D469,"2113",'DevInt 2022 Buchungen'!C2:C469,"&gt;="&amp;BA$4,'DevInt 2022 Buchungen'!C2:C469,"&lt;"&amp;BA$5+1,'DevInt 2022 Buchungen'!P2:P469,"Ausgaben")++SUMIFS('DevInt 2022 Buchungen'!F2:F469,'DevInt 2022 Buchungen'!D2:D469,"2213",'DevInt 2022 Buchungen'!C2:C469,"&gt;="&amp;BA$4,'DevInt 2022 Buchungen'!C2:C469,"&lt;"&amp;BA$5+1,'DevInt 2022 Buchungen'!L2:L469,"Ausgaben")+-SUMIFS('DevInt 2022 Buchungen'!F2:F469,'DevInt 2022 Buchungen'!D2:D469,"2213",'DevInt 2022 Buchungen'!C2:C469,"&gt;="&amp;BA$4,'DevInt 2022 Buchungen'!C2:C469,"&lt;"&amp;BA$5+1,'DevInt 2022 Buchungen'!P2:P469,"Einnahmen")++SUMIFS('DevInt 2022 Buchungen'!F2:F469,'DevInt 2022 Buchungen'!D2:D469,"2213",'DevInt 2022 Buchungen'!C2:C469,"&gt;="&amp;BA$4,'DevInt 2022 Buchungen'!C2:C469,"&lt;"&amp;BA$5+1,'DevInt 2022 Buchungen'!L2:L469,"Einnahmen")+-SUMIFS('DevInt 2022 Buchungen'!F2:F469,'DevInt 2022 Buchungen'!D2:D469,"2213",'DevInt 2022 Buchungen'!C2:C469,"&gt;="&amp;BA$4,'DevInt 2022 Buchungen'!C2:C469,"&lt;"&amp;BA$5+1,'DevInt 2022 Buchungen'!P2:P469,"Ausgaben")</f>
        <v>4795.8799999999992</v>
      </c>
      <c r="BB19" s="21"/>
      <c r="BE19" s="26">
        <f>+SUMIFS('DevInt 2022 Buchungen'!F2:F469,'DevInt 2022 Buchungen'!D2:D469,"2113",'DevInt 2022 Buchungen'!C2:C469,"&gt;="&amp;BE$4,'DevInt 2022 Buchungen'!C2:C469,"&lt;"&amp;BE$5+1,'DevInt 2022 Buchungen'!L2:L469,"Ausgaben")+-SUMIFS('DevInt 2022 Buchungen'!F2:F469,'DevInt 2022 Buchungen'!D2:D469,"2113",'DevInt 2022 Buchungen'!C2:C469,"&gt;="&amp;BE$4,'DevInt 2022 Buchungen'!C2:C469,"&lt;"&amp;BE$5+1,'DevInt 2022 Buchungen'!P2:P469,"Einnahmen")++SUMIFS('DevInt 2022 Buchungen'!F2:F469,'DevInt 2022 Buchungen'!D2:D469,"2113",'DevInt 2022 Buchungen'!C2:C469,"&gt;="&amp;BE$4,'DevInt 2022 Buchungen'!C2:C469,"&lt;"&amp;BE$5+1,'DevInt 2022 Buchungen'!L2:L469,"Einnahmen")+-SUMIFS('DevInt 2022 Buchungen'!F2:F469,'DevInt 2022 Buchungen'!D2:D469,"2113",'DevInt 2022 Buchungen'!C2:C469,"&gt;="&amp;BE$4,'DevInt 2022 Buchungen'!C2:C469,"&lt;"&amp;BE$5+1,'DevInt 2022 Buchungen'!P2:P469,"Ausgaben")++SUMIFS('DevInt 2022 Buchungen'!F2:F469,'DevInt 2022 Buchungen'!D2:D469,"2213",'DevInt 2022 Buchungen'!C2:C469,"&gt;="&amp;BE$4,'DevInt 2022 Buchungen'!C2:C469,"&lt;"&amp;BE$5+1,'DevInt 2022 Buchungen'!L2:L469,"Ausgaben")+-SUMIFS('DevInt 2022 Buchungen'!F2:F469,'DevInt 2022 Buchungen'!D2:D469,"2213",'DevInt 2022 Buchungen'!C2:C469,"&gt;="&amp;BE$4,'DevInt 2022 Buchungen'!C2:C469,"&lt;"&amp;BE$5+1,'DevInt 2022 Buchungen'!P2:P469,"Einnahmen")++SUMIFS('DevInt 2022 Buchungen'!F2:F469,'DevInt 2022 Buchungen'!D2:D469,"2213",'DevInt 2022 Buchungen'!C2:C469,"&gt;="&amp;BE$4,'DevInt 2022 Buchungen'!C2:C469,"&lt;"&amp;BE$5+1,'DevInt 2022 Buchungen'!L2:L469,"Einnahmen")+-SUMIFS('DevInt 2022 Buchungen'!F2:F469,'DevInt 2022 Buchungen'!D2:D469,"2213",'DevInt 2022 Buchungen'!C2:C469,"&gt;="&amp;BE$4,'DevInt 2022 Buchungen'!C2:C469,"&lt;"&amp;BE$5+1,'DevInt 2022 Buchungen'!P2:P469,"Ausgaben")</f>
        <v>0</v>
      </c>
      <c r="BF19" s="21"/>
      <c r="BI19" s="26">
        <f>+SUMIFS('DevInt 2022 Buchungen'!F2:F469,'DevInt 2022 Buchungen'!D2:D469,"2113",'DevInt 2022 Buchungen'!C2:C469,"&gt;="&amp;BI$4,'DevInt 2022 Buchungen'!C2:C469,"&lt;"&amp;BI$5+1,'DevInt 2022 Buchungen'!L2:L469,"Ausgaben")+-SUMIFS('DevInt 2022 Buchungen'!F2:F469,'DevInt 2022 Buchungen'!D2:D469,"2113",'DevInt 2022 Buchungen'!C2:C469,"&gt;="&amp;BI$4,'DevInt 2022 Buchungen'!C2:C469,"&lt;"&amp;BI$5+1,'DevInt 2022 Buchungen'!P2:P469,"Einnahmen")++SUMIFS('DevInt 2022 Buchungen'!F2:F469,'DevInt 2022 Buchungen'!D2:D469,"2113",'DevInt 2022 Buchungen'!C2:C469,"&gt;="&amp;BI$4,'DevInt 2022 Buchungen'!C2:C469,"&lt;"&amp;BI$5+1,'DevInt 2022 Buchungen'!L2:L469,"Einnahmen")+-SUMIFS('DevInt 2022 Buchungen'!F2:F469,'DevInt 2022 Buchungen'!D2:D469,"2113",'DevInt 2022 Buchungen'!C2:C469,"&gt;="&amp;BI$4,'DevInt 2022 Buchungen'!C2:C469,"&lt;"&amp;BI$5+1,'DevInt 2022 Buchungen'!P2:P469,"Ausgaben")++SUMIFS('DevInt 2022 Buchungen'!F2:F469,'DevInt 2022 Buchungen'!D2:D469,"2213",'DevInt 2022 Buchungen'!C2:C469,"&gt;="&amp;BI$4,'DevInt 2022 Buchungen'!C2:C469,"&lt;"&amp;BI$5+1,'DevInt 2022 Buchungen'!L2:L469,"Ausgaben")+-SUMIFS('DevInt 2022 Buchungen'!F2:F469,'DevInt 2022 Buchungen'!D2:D469,"2213",'DevInt 2022 Buchungen'!C2:C469,"&gt;="&amp;BI$4,'DevInt 2022 Buchungen'!C2:C469,"&lt;"&amp;BI$5+1,'DevInt 2022 Buchungen'!P2:P469,"Einnahmen")++SUMIFS('DevInt 2022 Buchungen'!F2:F469,'DevInt 2022 Buchungen'!D2:D469,"2213",'DevInt 2022 Buchungen'!C2:C469,"&gt;="&amp;BI$4,'DevInt 2022 Buchungen'!C2:C469,"&lt;"&amp;BI$5+1,'DevInt 2022 Buchungen'!L2:L469,"Einnahmen")+-SUMIFS('DevInt 2022 Buchungen'!F2:F469,'DevInt 2022 Buchungen'!D2:D469,"2213",'DevInt 2022 Buchungen'!C2:C469,"&gt;="&amp;BI$4,'DevInt 2022 Buchungen'!C2:C469,"&lt;"&amp;BI$5+1,'DevInt 2022 Buchungen'!P2:P469,"Ausgaben")</f>
        <v>48.599999999999994</v>
      </c>
      <c r="BJ19" s="21"/>
      <c r="BM19" s="26">
        <f>+SUMIFS('DevInt 2022 Buchungen'!F2:F469,'DevInt 2022 Buchungen'!D2:D469,"2113",'DevInt 2022 Buchungen'!C2:C469,"&gt;="&amp;BM$4,'DevInt 2022 Buchungen'!C2:C469,"&lt;"&amp;BM$5+1,'DevInt 2022 Buchungen'!L2:L469,"Ausgaben")+-SUMIFS('DevInt 2022 Buchungen'!F2:F469,'DevInt 2022 Buchungen'!D2:D469,"2113",'DevInt 2022 Buchungen'!C2:C469,"&gt;="&amp;BM$4,'DevInt 2022 Buchungen'!C2:C469,"&lt;"&amp;BM$5+1,'DevInt 2022 Buchungen'!P2:P469,"Einnahmen")++SUMIFS('DevInt 2022 Buchungen'!F2:F469,'DevInt 2022 Buchungen'!D2:D469,"2113",'DevInt 2022 Buchungen'!C2:C469,"&gt;="&amp;BM$4,'DevInt 2022 Buchungen'!C2:C469,"&lt;"&amp;BM$5+1,'DevInt 2022 Buchungen'!L2:L469,"Einnahmen")+-SUMIFS('DevInt 2022 Buchungen'!F2:F469,'DevInt 2022 Buchungen'!D2:D469,"2113",'DevInt 2022 Buchungen'!C2:C469,"&gt;="&amp;BM$4,'DevInt 2022 Buchungen'!C2:C469,"&lt;"&amp;BM$5+1,'DevInt 2022 Buchungen'!P2:P469,"Ausgaben")++SUMIFS('DevInt 2022 Buchungen'!F2:F469,'DevInt 2022 Buchungen'!D2:D469,"2213",'DevInt 2022 Buchungen'!C2:C469,"&gt;="&amp;BM$4,'DevInt 2022 Buchungen'!C2:C469,"&lt;"&amp;BM$5+1,'DevInt 2022 Buchungen'!L2:L469,"Ausgaben")+-SUMIFS('DevInt 2022 Buchungen'!F2:F469,'DevInt 2022 Buchungen'!D2:D469,"2213",'DevInt 2022 Buchungen'!C2:C469,"&gt;="&amp;BM$4,'DevInt 2022 Buchungen'!C2:C469,"&lt;"&amp;BM$5+1,'DevInt 2022 Buchungen'!P2:P469,"Einnahmen")++SUMIFS('DevInt 2022 Buchungen'!F2:F469,'DevInt 2022 Buchungen'!D2:D469,"2213",'DevInt 2022 Buchungen'!C2:C469,"&gt;="&amp;BM$4,'DevInt 2022 Buchungen'!C2:C469,"&lt;"&amp;BM$5+1,'DevInt 2022 Buchungen'!L2:L469,"Einnahmen")+-SUMIFS('DevInt 2022 Buchungen'!F2:F469,'DevInt 2022 Buchungen'!D2:D469,"2213",'DevInt 2022 Buchungen'!C2:C469,"&gt;="&amp;BM$4,'DevInt 2022 Buchungen'!C2:C469,"&lt;"&amp;BM$5+1,'DevInt 2022 Buchungen'!P2:P469,"Ausgaben")</f>
        <v>30</v>
      </c>
    </row>
    <row r="20" spans="3:65" ht="16" x14ac:dyDescent="0.2">
      <c r="D20" s="27" t="s">
        <v>5684</v>
      </c>
      <c r="E20" s="27"/>
      <c r="F20" s="28"/>
      <c r="G20" s="27"/>
      <c r="H20" s="42">
        <v>91600</v>
      </c>
      <c r="I20" s="43"/>
      <c r="J20" s="28"/>
      <c r="K20" s="27"/>
      <c r="L20" s="42">
        <f>SUM(M21:M23)</f>
        <v>103947.25999999998</v>
      </c>
      <c r="M20" s="43"/>
      <c r="N20" s="28"/>
      <c r="O20" s="27"/>
      <c r="P20" s="42">
        <f>SUM(Q21:Q23)</f>
        <v>0</v>
      </c>
      <c r="Q20" s="43"/>
      <c r="R20" s="28"/>
      <c r="S20" s="27"/>
      <c r="T20" s="42">
        <f>SUM(U21:U23)</f>
        <v>2592.54</v>
      </c>
      <c r="U20" s="43"/>
      <c r="V20" s="28"/>
      <c r="W20" s="27"/>
      <c r="X20" s="42">
        <f>SUM(Y21:Y23)</f>
        <v>2592.54</v>
      </c>
      <c r="Y20" s="43"/>
      <c r="Z20" s="28"/>
      <c r="AA20" s="27"/>
      <c r="AB20" s="42">
        <f>SUM(AC21:AC23)</f>
        <v>2639.2000000000003</v>
      </c>
      <c r="AC20" s="43"/>
      <c r="AD20" s="28"/>
      <c r="AE20" s="27"/>
      <c r="AF20" s="42">
        <f>SUM(AG21:AG23)</f>
        <v>9681.9500000000007</v>
      </c>
      <c r="AG20" s="43"/>
      <c r="AH20" s="28"/>
      <c r="AI20" s="27"/>
      <c r="AJ20" s="42">
        <f>SUM(AK21:AK23)</f>
        <v>9681.9500000000007</v>
      </c>
      <c r="AK20" s="43"/>
      <c r="AL20" s="28"/>
      <c r="AM20" s="27"/>
      <c r="AN20" s="42">
        <f>SUM(AO21:AO23)</f>
        <v>9681.9500000000007</v>
      </c>
      <c r="AO20" s="43"/>
      <c r="AP20" s="28"/>
      <c r="AQ20" s="27"/>
      <c r="AR20" s="42">
        <f>SUM(AS21:AS23)</f>
        <v>9698.32</v>
      </c>
      <c r="AS20" s="43"/>
      <c r="AT20" s="28"/>
      <c r="AU20" s="27"/>
      <c r="AV20" s="42">
        <f>SUM(AW21:AW23)</f>
        <v>10988.75</v>
      </c>
      <c r="AW20" s="43"/>
      <c r="AX20" s="28"/>
      <c r="AY20" s="27"/>
      <c r="AZ20" s="42">
        <f>SUM(BA21:BA23)</f>
        <v>11057.599999999999</v>
      </c>
      <c r="BA20" s="43"/>
      <c r="BB20" s="28"/>
      <c r="BC20" s="27"/>
      <c r="BD20" s="42">
        <f>SUM(BE21:BE23)</f>
        <v>18999.37</v>
      </c>
      <c r="BE20" s="43"/>
      <c r="BF20" s="28"/>
      <c r="BG20" s="27"/>
      <c r="BH20" s="42">
        <f>SUM(BI21:BI23)</f>
        <v>16086.130000000001</v>
      </c>
      <c r="BI20" s="43"/>
      <c r="BJ20" s="28"/>
      <c r="BK20" s="27"/>
      <c r="BL20" s="42">
        <f>SUM(BM21:BM23)</f>
        <v>246.95999999999998</v>
      </c>
      <c r="BM20" s="43"/>
    </row>
    <row r="21" spans="3:65" x14ac:dyDescent="0.2">
      <c r="D21" t="s">
        <v>5520</v>
      </c>
      <c r="E21" t="s">
        <v>5685</v>
      </c>
      <c r="F21" s="21"/>
      <c r="I21" s="29">
        <v>33700</v>
      </c>
      <c r="J21" s="21"/>
      <c r="M21" s="26">
        <f>+SUMIFS('DevInt 2022 Buchungen'!F2:F469,'DevInt 2022 Buchungen'!D2:D469,"2221",'DevInt 2022 Buchungen'!C2:C469,"&gt;="&amp;M$4,'DevInt 2022 Buchungen'!C2:C469,"&lt;"&amp;M$5+1,'DevInt 2022 Buchungen'!L2:L469,"Ausgaben")+-SUMIFS('DevInt 2022 Buchungen'!F2:F469,'DevInt 2022 Buchungen'!D2:D469,"2221",'DevInt 2022 Buchungen'!C2:C469,"&gt;="&amp;M$4,'DevInt 2022 Buchungen'!C2:C469,"&lt;"&amp;M$5+1,'DevInt 2022 Buchungen'!P2:P469,"Einnahmen")++SUMIFS('DevInt 2022 Buchungen'!F2:F469,'DevInt 2022 Buchungen'!D2:D469,"2221",'DevInt 2022 Buchungen'!C2:C469,"&gt;="&amp;M$4,'DevInt 2022 Buchungen'!C2:C469,"&lt;"&amp;M$5+1,'DevInt 2022 Buchungen'!L2:L469,"Einnahmen")+-SUMIFS('DevInt 2022 Buchungen'!F2:F469,'DevInt 2022 Buchungen'!D2:D469,"2221",'DevInt 2022 Buchungen'!C2:C469,"&gt;="&amp;M$4,'DevInt 2022 Buchungen'!C2:C469,"&lt;"&amp;M$5+1,'DevInt 2022 Buchungen'!P2:P469,"Ausgaben")++SUMIFS('DevInt 2022 Buchungen'!F2:F469,'DevInt 2022 Buchungen'!D2:D469,"2121",'DevInt 2022 Buchungen'!C2:C469,"&gt;="&amp;M$4,'DevInt 2022 Buchungen'!C2:C469,"&lt;"&amp;M$5+1,'DevInt 2022 Buchungen'!L2:L469,"Ausgaben")+-SUMIFS('DevInt 2022 Buchungen'!F2:F469,'DevInt 2022 Buchungen'!D2:D469,"2121",'DevInt 2022 Buchungen'!C2:C469,"&gt;="&amp;M$4,'DevInt 2022 Buchungen'!C2:C469,"&lt;"&amp;M$5+1,'DevInt 2022 Buchungen'!P2:P469,"Einnahmen")++SUMIFS('DevInt 2022 Buchungen'!F2:F469,'DevInt 2022 Buchungen'!D2:D469,"2121",'DevInt 2022 Buchungen'!C2:C469,"&gt;="&amp;M$4,'DevInt 2022 Buchungen'!C2:C469,"&lt;"&amp;M$5+1,'DevInt 2022 Buchungen'!L2:L469,"Einnahmen")+-SUMIFS('DevInt 2022 Buchungen'!F2:F469,'DevInt 2022 Buchungen'!D2:D469,"2121",'DevInt 2022 Buchungen'!C2:C469,"&gt;="&amp;M$4,'DevInt 2022 Buchungen'!C2:C469,"&lt;"&amp;M$5+1,'DevInt 2022 Buchungen'!P2:P469,"Ausgaben")</f>
        <v>40458.49</v>
      </c>
      <c r="N21" s="21"/>
      <c r="Q21" s="26">
        <f>+SUMIFS('DevInt 2022 Buchungen'!F2:F469,'DevInt 2022 Buchungen'!D2:D469,"2221",'DevInt 2022 Buchungen'!C2:C469,"&gt;="&amp;Q$4,'DevInt 2022 Buchungen'!C2:C469,"&lt;"&amp;Q$5+1,'DevInt 2022 Buchungen'!L2:L469,"Ausgaben")+-SUMIFS('DevInt 2022 Buchungen'!F2:F469,'DevInt 2022 Buchungen'!D2:D469,"2221",'DevInt 2022 Buchungen'!C2:C469,"&gt;="&amp;Q$4,'DevInt 2022 Buchungen'!C2:C469,"&lt;"&amp;Q$5+1,'DevInt 2022 Buchungen'!P2:P469,"Einnahmen")++SUMIFS('DevInt 2022 Buchungen'!F2:F469,'DevInt 2022 Buchungen'!D2:D469,"2221",'DevInt 2022 Buchungen'!C2:C469,"&gt;="&amp;Q$4,'DevInt 2022 Buchungen'!C2:C469,"&lt;"&amp;Q$5+1,'DevInt 2022 Buchungen'!L2:L469,"Einnahmen")+-SUMIFS('DevInt 2022 Buchungen'!F2:F469,'DevInt 2022 Buchungen'!D2:D469,"2221",'DevInt 2022 Buchungen'!C2:C469,"&gt;="&amp;Q$4,'DevInt 2022 Buchungen'!C2:C469,"&lt;"&amp;Q$5+1,'DevInt 2022 Buchungen'!P2:P469,"Ausgaben")++SUMIFS('DevInt 2022 Buchungen'!F2:F469,'DevInt 2022 Buchungen'!D2:D469,"2121",'DevInt 2022 Buchungen'!C2:C469,"&gt;="&amp;Q$4,'DevInt 2022 Buchungen'!C2:C469,"&lt;"&amp;Q$5+1,'DevInt 2022 Buchungen'!L2:L469,"Ausgaben")+-SUMIFS('DevInt 2022 Buchungen'!F2:F469,'DevInt 2022 Buchungen'!D2:D469,"2121",'DevInt 2022 Buchungen'!C2:C469,"&gt;="&amp;Q$4,'DevInt 2022 Buchungen'!C2:C469,"&lt;"&amp;Q$5+1,'DevInt 2022 Buchungen'!P2:P469,"Einnahmen")++SUMIFS('DevInt 2022 Buchungen'!F2:F469,'DevInt 2022 Buchungen'!D2:D469,"2121",'DevInt 2022 Buchungen'!C2:C469,"&gt;="&amp;Q$4,'DevInt 2022 Buchungen'!C2:C469,"&lt;"&amp;Q$5+1,'DevInt 2022 Buchungen'!L2:L469,"Einnahmen")+-SUMIFS('DevInt 2022 Buchungen'!F2:F469,'DevInt 2022 Buchungen'!D2:D469,"2121",'DevInt 2022 Buchungen'!C2:C469,"&gt;="&amp;Q$4,'DevInt 2022 Buchungen'!C2:C469,"&lt;"&amp;Q$5+1,'DevInt 2022 Buchungen'!P2:P469,"Ausgaben")</f>
        <v>0</v>
      </c>
      <c r="R21" s="21"/>
      <c r="U21" s="26">
        <f>+SUMIFS('DevInt 2022 Buchungen'!F2:F469,'DevInt 2022 Buchungen'!D2:D469,"2221",'DevInt 2022 Buchungen'!C2:C469,"&gt;="&amp;U$4,'DevInt 2022 Buchungen'!C2:C469,"&lt;"&amp;U$5+1,'DevInt 2022 Buchungen'!L2:L469,"Ausgaben")+-SUMIFS('DevInt 2022 Buchungen'!F2:F469,'DevInt 2022 Buchungen'!D2:D469,"2221",'DevInt 2022 Buchungen'!C2:C469,"&gt;="&amp;U$4,'DevInt 2022 Buchungen'!C2:C469,"&lt;"&amp;U$5+1,'DevInt 2022 Buchungen'!P2:P469,"Einnahmen")++SUMIFS('DevInt 2022 Buchungen'!F2:F469,'DevInt 2022 Buchungen'!D2:D469,"2221",'DevInt 2022 Buchungen'!C2:C469,"&gt;="&amp;U$4,'DevInt 2022 Buchungen'!C2:C469,"&lt;"&amp;U$5+1,'DevInt 2022 Buchungen'!L2:L469,"Einnahmen")+-SUMIFS('DevInt 2022 Buchungen'!F2:F469,'DevInt 2022 Buchungen'!D2:D469,"2221",'DevInt 2022 Buchungen'!C2:C469,"&gt;="&amp;U$4,'DevInt 2022 Buchungen'!C2:C469,"&lt;"&amp;U$5+1,'DevInt 2022 Buchungen'!P2:P469,"Ausgaben")++SUMIFS('DevInt 2022 Buchungen'!F2:F469,'DevInt 2022 Buchungen'!D2:D469,"2121",'DevInt 2022 Buchungen'!C2:C469,"&gt;="&amp;U$4,'DevInt 2022 Buchungen'!C2:C469,"&lt;"&amp;U$5+1,'DevInt 2022 Buchungen'!L2:L469,"Ausgaben")+-SUMIFS('DevInt 2022 Buchungen'!F2:F469,'DevInt 2022 Buchungen'!D2:D469,"2121",'DevInt 2022 Buchungen'!C2:C469,"&gt;="&amp;U$4,'DevInt 2022 Buchungen'!C2:C469,"&lt;"&amp;U$5+1,'DevInt 2022 Buchungen'!P2:P469,"Einnahmen")++SUMIFS('DevInt 2022 Buchungen'!F2:F469,'DevInt 2022 Buchungen'!D2:D469,"2121",'DevInt 2022 Buchungen'!C2:C469,"&gt;="&amp;U$4,'DevInt 2022 Buchungen'!C2:C469,"&lt;"&amp;U$5+1,'DevInt 2022 Buchungen'!L2:L469,"Einnahmen")+-SUMIFS('DevInt 2022 Buchungen'!F2:F469,'DevInt 2022 Buchungen'!D2:D469,"2121",'DevInt 2022 Buchungen'!C2:C469,"&gt;="&amp;U$4,'DevInt 2022 Buchungen'!C2:C469,"&lt;"&amp;U$5+1,'DevInt 2022 Buchungen'!P2:P469,"Ausgaben")</f>
        <v>2592.54</v>
      </c>
      <c r="V21" s="21"/>
      <c r="Y21" s="26">
        <f>+SUMIFS('DevInt 2022 Buchungen'!F2:F469,'DevInt 2022 Buchungen'!D2:D469,"2221",'DevInt 2022 Buchungen'!C2:C469,"&gt;="&amp;Y$4,'DevInt 2022 Buchungen'!C2:C469,"&lt;"&amp;Y$5+1,'DevInt 2022 Buchungen'!L2:L469,"Ausgaben")+-SUMIFS('DevInt 2022 Buchungen'!F2:F469,'DevInt 2022 Buchungen'!D2:D469,"2221",'DevInt 2022 Buchungen'!C2:C469,"&gt;="&amp;Y$4,'DevInt 2022 Buchungen'!C2:C469,"&lt;"&amp;Y$5+1,'DevInt 2022 Buchungen'!P2:P469,"Einnahmen")++SUMIFS('DevInt 2022 Buchungen'!F2:F469,'DevInt 2022 Buchungen'!D2:D469,"2221",'DevInt 2022 Buchungen'!C2:C469,"&gt;="&amp;Y$4,'DevInt 2022 Buchungen'!C2:C469,"&lt;"&amp;Y$5+1,'DevInt 2022 Buchungen'!L2:L469,"Einnahmen")+-SUMIFS('DevInt 2022 Buchungen'!F2:F469,'DevInt 2022 Buchungen'!D2:D469,"2221",'DevInt 2022 Buchungen'!C2:C469,"&gt;="&amp;Y$4,'DevInt 2022 Buchungen'!C2:C469,"&lt;"&amp;Y$5+1,'DevInt 2022 Buchungen'!P2:P469,"Ausgaben")++SUMIFS('DevInt 2022 Buchungen'!F2:F469,'DevInt 2022 Buchungen'!D2:D469,"2121",'DevInt 2022 Buchungen'!C2:C469,"&gt;="&amp;Y$4,'DevInt 2022 Buchungen'!C2:C469,"&lt;"&amp;Y$5+1,'DevInt 2022 Buchungen'!L2:L469,"Ausgaben")+-SUMIFS('DevInt 2022 Buchungen'!F2:F469,'DevInt 2022 Buchungen'!D2:D469,"2121",'DevInt 2022 Buchungen'!C2:C469,"&gt;="&amp;Y$4,'DevInt 2022 Buchungen'!C2:C469,"&lt;"&amp;Y$5+1,'DevInt 2022 Buchungen'!P2:P469,"Einnahmen")++SUMIFS('DevInt 2022 Buchungen'!F2:F469,'DevInt 2022 Buchungen'!D2:D469,"2121",'DevInt 2022 Buchungen'!C2:C469,"&gt;="&amp;Y$4,'DevInt 2022 Buchungen'!C2:C469,"&lt;"&amp;Y$5+1,'DevInt 2022 Buchungen'!L2:L469,"Einnahmen")+-SUMIFS('DevInt 2022 Buchungen'!F2:F469,'DevInt 2022 Buchungen'!D2:D469,"2121",'DevInt 2022 Buchungen'!C2:C469,"&gt;="&amp;Y$4,'DevInt 2022 Buchungen'!C2:C469,"&lt;"&amp;Y$5+1,'DevInt 2022 Buchungen'!P2:P469,"Ausgaben")</f>
        <v>2592.54</v>
      </c>
      <c r="Z21" s="21"/>
      <c r="AC21" s="26">
        <f>+SUMIFS('DevInt 2022 Buchungen'!F2:F469,'DevInt 2022 Buchungen'!D2:D469,"2221",'DevInt 2022 Buchungen'!C2:C469,"&gt;="&amp;AC$4,'DevInt 2022 Buchungen'!C2:C469,"&lt;"&amp;AC$5+1,'DevInt 2022 Buchungen'!L2:L469,"Ausgaben")+-SUMIFS('DevInt 2022 Buchungen'!F2:F469,'DevInt 2022 Buchungen'!D2:D469,"2221",'DevInt 2022 Buchungen'!C2:C469,"&gt;="&amp;AC$4,'DevInt 2022 Buchungen'!C2:C469,"&lt;"&amp;AC$5+1,'DevInt 2022 Buchungen'!P2:P469,"Einnahmen")++SUMIFS('DevInt 2022 Buchungen'!F2:F469,'DevInt 2022 Buchungen'!D2:D469,"2221",'DevInt 2022 Buchungen'!C2:C469,"&gt;="&amp;AC$4,'DevInt 2022 Buchungen'!C2:C469,"&lt;"&amp;AC$5+1,'DevInt 2022 Buchungen'!L2:L469,"Einnahmen")+-SUMIFS('DevInt 2022 Buchungen'!F2:F469,'DevInt 2022 Buchungen'!D2:D469,"2221",'DevInt 2022 Buchungen'!C2:C469,"&gt;="&amp;AC$4,'DevInt 2022 Buchungen'!C2:C469,"&lt;"&amp;AC$5+1,'DevInt 2022 Buchungen'!P2:P469,"Ausgaben")++SUMIFS('DevInt 2022 Buchungen'!F2:F469,'DevInt 2022 Buchungen'!D2:D469,"2121",'DevInt 2022 Buchungen'!C2:C469,"&gt;="&amp;AC$4,'DevInt 2022 Buchungen'!C2:C469,"&lt;"&amp;AC$5+1,'DevInt 2022 Buchungen'!L2:L469,"Ausgaben")+-SUMIFS('DevInt 2022 Buchungen'!F2:F469,'DevInt 2022 Buchungen'!D2:D469,"2121",'DevInt 2022 Buchungen'!C2:C469,"&gt;="&amp;AC$4,'DevInt 2022 Buchungen'!C2:C469,"&lt;"&amp;AC$5+1,'DevInt 2022 Buchungen'!P2:P469,"Einnahmen")++SUMIFS('DevInt 2022 Buchungen'!F2:F469,'DevInt 2022 Buchungen'!D2:D469,"2121",'DevInt 2022 Buchungen'!C2:C469,"&gt;="&amp;AC$4,'DevInt 2022 Buchungen'!C2:C469,"&lt;"&amp;AC$5+1,'DevInt 2022 Buchungen'!L2:L469,"Einnahmen")+-SUMIFS('DevInt 2022 Buchungen'!F2:F469,'DevInt 2022 Buchungen'!D2:D469,"2121",'DevInt 2022 Buchungen'!C2:C469,"&gt;="&amp;AC$4,'DevInt 2022 Buchungen'!C2:C469,"&lt;"&amp;AC$5+1,'DevInt 2022 Buchungen'!P2:P469,"Ausgaben")</f>
        <v>2639.2000000000003</v>
      </c>
      <c r="AD21" s="21"/>
      <c r="AG21" s="26">
        <f>+SUMIFS('DevInt 2022 Buchungen'!F2:F469,'DevInt 2022 Buchungen'!D2:D469,"2221",'DevInt 2022 Buchungen'!C2:C469,"&gt;="&amp;AG$4,'DevInt 2022 Buchungen'!C2:C469,"&lt;"&amp;AG$5+1,'DevInt 2022 Buchungen'!L2:L469,"Ausgaben")+-SUMIFS('DevInt 2022 Buchungen'!F2:F469,'DevInt 2022 Buchungen'!D2:D469,"2221",'DevInt 2022 Buchungen'!C2:C469,"&gt;="&amp;AG$4,'DevInt 2022 Buchungen'!C2:C469,"&lt;"&amp;AG$5+1,'DevInt 2022 Buchungen'!P2:P469,"Einnahmen")++SUMIFS('DevInt 2022 Buchungen'!F2:F469,'DevInt 2022 Buchungen'!D2:D469,"2221",'DevInt 2022 Buchungen'!C2:C469,"&gt;="&amp;AG$4,'DevInt 2022 Buchungen'!C2:C469,"&lt;"&amp;AG$5+1,'DevInt 2022 Buchungen'!L2:L469,"Einnahmen")+-SUMIFS('DevInt 2022 Buchungen'!F2:F469,'DevInt 2022 Buchungen'!D2:D469,"2221",'DevInt 2022 Buchungen'!C2:C469,"&gt;="&amp;AG$4,'DevInt 2022 Buchungen'!C2:C469,"&lt;"&amp;AG$5+1,'DevInt 2022 Buchungen'!P2:P469,"Ausgaben")++SUMIFS('DevInt 2022 Buchungen'!F2:F469,'DevInt 2022 Buchungen'!D2:D469,"2121",'DevInt 2022 Buchungen'!C2:C469,"&gt;="&amp;AG$4,'DevInt 2022 Buchungen'!C2:C469,"&lt;"&amp;AG$5+1,'DevInt 2022 Buchungen'!L2:L469,"Ausgaben")+-SUMIFS('DevInt 2022 Buchungen'!F2:F469,'DevInt 2022 Buchungen'!D2:D469,"2121",'DevInt 2022 Buchungen'!C2:C469,"&gt;="&amp;AG$4,'DevInt 2022 Buchungen'!C2:C469,"&lt;"&amp;AG$5+1,'DevInt 2022 Buchungen'!P2:P469,"Einnahmen")++SUMIFS('DevInt 2022 Buchungen'!F2:F469,'DevInt 2022 Buchungen'!D2:D469,"2121",'DevInt 2022 Buchungen'!C2:C469,"&gt;="&amp;AG$4,'DevInt 2022 Buchungen'!C2:C469,"&lt;"&amp;AG$5+1,'DevInt 2022 Buchungen'!L2:L469,"Einnahmen")+-SUMIFS('DevInt 2022 Buchungen'!F2:F469,'DevInt 2022 Buchungen'!D2:D469,"2121",'DevInt 2022 Buchungen'!C2:C469,"&gt;="&amp;AG$4,'DevInt 2022 Buchungen'!C2:C469,"&lt;"&amp;AG$5+1,'DevInt 2022 Buchungen'!P2:P469,"Ausgaben")</f>
        <v>3694.88</v>
      </c>
      <c r="AH21" s="21"/>
      <c r="AK21" s="26">
        <f>+SUMIFS('DevInt 2022 Buchungen'!F2:F469,'DevInt 2022 Buchungen'!D2:D469,"2221",'DevInt 2022 Buchungen'!C2:C469,"&gt;="&amp;AK$4,'DevInt 2022 Buchungen'!C2:C469,"&lt;"&amp;AK$5+1,'DevInt 2022 Buchungen'!L2:L469,"Ausgaben")+-SUMIFS('DevInt 2022 Buchungen'!F2:F469,'DevInt 2022 Buchungen'!D2:D469,"2221",'DevInt 2022 Buchungen'!C2:C469,"&gt;="&amp;AK$4,'DevInt 2022 Buchungen'!C2:C469,"&lt;"&amp;AK$5+1,'DevInt 2022 Buchungen'!P2:P469,"Einnahmen")++SUMIFS('DevInt 2022 Buchungen'!F2:F469,'DevInt 2022 Buchungen'!D2:D469,"2221",'DevInt 2022 Buchungen'!C2:C469,"&gt;="&amp;AK$4,'DevInt 2022 Buchungen'!C2:C469,"&lt;"&amp;AK$5+1,'DevInt 2022 Buchungen'!L2:L469,"Einnahmen")+-SUMIFS('DevInt 2022 Buchungen'!F2:F469,'DevInt 2022 Buchungen'!D2:D469,"2221",'DevInt 2022 Buchungen'!C2:C469,"&gt;="&amp;AK$4,'DevInt 2022 Buchungen'!C2:C469,"&lt;"&amp;AK$5+1,'DevInt 2022 Buchungen'!P2:P469,"Ausgaben")++SUMIFS('DevInt 2022 Buchungen'!F2:F469,'DevInt 2022 Buchungen'!D2:D469,"2121",'DevInt 2022 Buchungen'!C2:C469,"&gt;="&amp;AK$4,'DevInt 2022 Buchungen'!C2:C469,"&lt;"&amp;AK$5+1,'DevInt 2022 Buchungen'!L2:L469,"Ausgaben")+-SUMIFS('DevInt 2022 Buchungen'!F2:F469,'DevInt 2022 Buchungen'!D2:D469,"2121",'DevInt 2022 Buchungen'!C2:C469,"&gt;="&amp;AK$4,'DevInt 2022 Buchungen'!C2:C469,"&lt;"&amp;AK$5+1,'DevInt 2022 Buchungen'!P2:P469,"Einnahmen")++SUMIFS('DevInt 2022 Buchungen'!F2:F469,'DevInt 2022 Buchungen'!D2:D469,"2121",'DevInt 2022 Buchungen'!C2:C469,"&gt;="&amp;AK$4,'DevInt 2022 Buchungen'!C2:C469,"&lt;"&amp;AK$5+1,'DevInt 2022 Buchungen'!L2:L469,"Einnahmen")+-SUMIFS('DevInt 2022 Buchungen'!F2:F469,'DevInt 2022 Buchungen'!D2:D469,"2121",'DevInt 2022 Buchungen'!C2:C469,"&gt;="&amp;AK$4,'DevInt 2022 Buchungen'!C2:C469,"&lt;"&amp;AK$5+1,'DevInt 2022 Buchungen'!P2:P469,"Ausgaben")</f>
        <v>3694.88</v>
      </c>
      <c r="AL21" s="21"/>
      <c r="AO21" s="26">
        <f>+SUMIFS('DevInt 2022 Buchungen'!F2:F469,'DevInt 2022 Buchungen'!D2:D469,"2221",'DevInt 2022 Buchungen'!C2:C469,"&gt;="&amp;AO$4,'DevInt 2022 Buchungen'!C2:C469,"&lt;"&amp;AO$5+1,'DevInt 2022 Buchungen'!L2:L469,"Ausgaben")+-SUMIFS('DevInt 2022 Buchungen'!F2:F469,'DevInt 2022 Buchungen'!D2:D469,"2221",'DevInt 2022 Buchungen'!C2:C469,"&gt;="&amp;AO$4,'DevInt 2022 Buchungen'!C2:C469,"&lt;"&amp;AO$5+1,'DevInt 2022 Buchungen'!P2:P469,"Einnahmen")++SUMIFS('DevInt 2022 Buchungen'!F2:F469,'DevInt 2022 Buchungen'!D2:D469,"2221",'DevInt 2022 Buchungen'!C2:C469,"&gt;="&amp;AO$4,'DevInt 2022 Buchungen'!C2:C469,"&lt;"&amp;AO$5+1,'DevInt 2022 Buchungen'!L2:L469,"Einnahmen")+-SUMIFS('DevInt 2022 Buchungen'!F2:F469,'DevInt 2022 Buchungen'!D2:D469,"2221",'DevInt 2022 Buchungen'!C2:C469,"&gt;="&amp;AO$4,'DevInt 2022 Buchungen'!C2:C469,"&lt;"&amp;AO$5+1,'DevInt 2022 Buchungen'!P2:P469,"Ausgaben")++SUMIFS('DevInt 2022 Buchungen'!F2:F469,'DevInt 2022 Buchungen'!D2:D469,"2121",'DevInt 2022 Buchungen'!C2:C469,"&gt;="&amp;AO$4,'DevInt 2022 Buchungen'!C2:C469,"&lt;"&amp;AO$5+1,'DevInt 2022 Buchungen'!L2:L469,"Ausgaben")+-SUMIFS('DevInt 2022 Buchungen'!F2:F469,'DevInt 2022 Buchungen'!D2:D469,"2121",'DevInt 2022 Buchungen'!C2:C469,"&gt;="&amp;AO$4,'DevInt 2022 Buchungen'!C2:C469,"&lt;"&amp;AO$5+1,'DevInt 2022 Buchungen'!P2:P469,"Einnahmen")++SUMIFS('DevInt 2022 Buchungen'!F2:F469,'DevInt 2022 Buchungen'!D2:D469,"2121",'DevInt 2022 Buchungen'!C2:C469,"&gt;="&amp;AO$4,'DevInt 2022 Buchungen'!C2:C469,"&lt;"&amp;AO$5+1,'DevInt 2022 Buchungen'!L2:L469,"Einnahmen")+-SUMIFS('DevInt 2022 Buchungen'!F2:F469,'DevInt 2022 Buchungen'!D2:D469,"2121",'DevInt 2022 Buchungen'!C2:C469,"&gt;="&amp;AO$4,'DevInt 2022 Buchungen'!C2:C469,"&lt;"&amp;AO$5+1,'DevInt 2022 Buchungen'!P2:P469,"Ausgaben")</f>
        <v>3694.88</v>
      </c>
      <c r="AP21" s="21"/>
      <c r="AS21" s="26">
        <f>+SUMIFS('DevInt 2022 Buchungen'!F2:F469,'DevInt 2022 Buchungen'!D2:D469,"2221",'DevInt 2022 Buchungen'!C2:C469,"&gt;="&amp;AS$4,'DevInt 2022 Buchungen'!C2:C469,"&lt;"&amp;AS$5+1,'DevInt 2022 Buchungen'!L2:L469,"Ausgaben")+-SUMIFS('DevInt 2022 Buchungen'!F2:F469,'DevInt 2022 Buchungen'!D2:D469,"2221",'DevInt 2022 Buchungen'!C2:C469,"&gt;="&amp;AS$4,'DevInt 2022 Buchungen'!C2:C469,"&lt;"&amp;AS$5+1,'DevInt 2022 Buchungen'!P2:P469,"Einnahmen")++SUMIFS('DevInt 2022 Buchungen'!F2:F469,'DevInt 2022 Buchungen'!D2:D469,"2221",'DevInt 2022 Buchungen'!C2:C469,"&gt;="&amp;AS$4,'DevInt 2022 Buchungen'!C2:C469,"&lt;"&amp;AS$5+1,'DevInt 2022 Buchungen'!L2:L469,"Einnahmen")+-SUMIFS('DevInt 2022 Buchungen'!F2:F469,'DevInt 2022 Buchungen'!D2:D469,"2221",'DevInt 2022 Buchungen'!C2:C469,"&gt;="&amp;AS$4,'DevInt 2022 Buchungen'!C2:C469,"&lt;"&amp;AS$5+1,'DevInt 2022 Buchungen'!P2:P469,"Ausgaben")++SUMIFS('DevInt 2022 Buchungen'!F2:F469,'DevInt 2022 Buchungen'!D2:D469,"2121",'DevInt 2022 Buchungen'!C2:C469,"&gt;="&amp;AS$4,'DevInt 2022 Buchungen'!C2:C469,"&lt;"&amp;AS$5+1,'DevInt 2022 Buchungen'!L2:L469,"Ausgaben")+-SUMIFS('DevInt 2022 Buchungen'!F2:F469,'DevInt 2022 Buchungen'!D2:D469,"2121",'DevInt 2022 Buchungen'!C2:C469,"&gt;="&amp;AS$4,'DevInt 2022 Buchungen'!C2:C469,"&lt;"&amp;AS$5+1,'DevInt 2022 Buchungen'!P2:P469,"Einnahmen")++SUMIFS('DevInt 2022 Buchungen'!F2:F469,'DevInt 2022 Buchungen'!D2:D469,"2121",'DevInt 2022 Buchungen'!C2:C469,"&gt;="&amp;AS$4,'DevInt 2022 Buchungen'!C2:C469,"&lt;"&amp;AS$5+1,'DevInt 2022 Buchungen'!L2:L469,"Einnahmen")+-SUMIFS('DevInt 2022 Buchungen'!F2:F469,'DevInt 2022 Buchungen'!D2:D469,"2121",'DevInt 2022 Buchungen'!C2:C469,"&gt;="&amp;AS$4,'DevInt 2022 Buchungen'!C2:C469,"&lt;"&amp;AS$5+1,'DevInt 2022 Buchungen'!P2:P469,"Ausgaben")</f>
        <v>3694.88</v>
      </c>
      <c r="AT21" s="21"/>
      <c r="AW21" s="26">
        <f>+SUMIFS('DevInt 2022 Buchungen'!F2:F469,'DevInt 2022 Buchungen'!D2:D469,"2221",'DevInt 2022 Buchungen'!C2:C469,"&gt;="&amp;AW$4,'DevInt 2022 Buchungen'!C2:C469,"&lt;"&amp;AW$5+1,'DevInt 2022 Buchungen'!L2:L469,"Ausgaben")+-SUMIFS('DevInt 2022 Buchungen'!F2:F469,'DevInt 2022 Buchungen'!D2:D469,"2221",'DevInt 2022 Buchungen'!C2:C469,"&gt;="&amp;AW$4,'DevInt 2022 Buchungen'!C2:C469,"&lt;"&amp;AW$5+1,'DevInt 2022 Buchungen'!P2:P469,"Einnahmen")++SUMIFS('DevInt 2022 Buchungen'!F2:F469,'DevInt 2022 Buchungen'!D2:D469,"2221",'DevInt 2022 Buchungen'!C2:C469,"&gt;="&amp;AW$4,'DevInt 2022 Buchungen'!C2:C469,"&lt;"&amp;AW$5+1,'DevInt 2022 Buchungen'!L2:L469,"Einnahmen")+-SUMIFS('DevInt 2022 Buchungen'!F2:F469,'DevInt 2022 Buchungen'!D2:D469,"2221",'DevInt 2022 Buchungen'!C2:C469,"&gt;="&amp;AW$4,'DevInt 2022 Buchungen'!C2:C469,"&lt;"&amp;AW$5+1,'DevInt 2022 Buchungen'!P2:P469,"Ausgaben")++SUMIFS('DevInt 2022 Buchungen'!F2:F469,'DevInt 2022 Buchungen'!D2:D469,"2121",'DevInt 2022 Buchungen'!C2:C469,"&gt;="&amp;AW$4,'DevInt 2022 Buchungen'!C2:C469,"&lt;"&amp;AW$5+1,'DevInt 2022 Buchungen'!L2:L469,"Ausgaben")+-SUMIFS('DevInt 2022 Buchungen'!F2:F469,'DevInt 2022 Buchungen'!D2:D469,"2121",'DevInt 2022 Buchungen'!C2:C469,"&gt;="&amp;AW$4,'DevInt 2022 Buchungen'!C2:C469,"&lt;"&amp;AW$5+1,'DevInt 2022 Buchungen'!P2:P469,"Einnahmen")++SUMIFS('DevInt 2022 Buchungen'!F2:F469,'DevInt 2022 Buchungen'!D2:D469,"2121",'DevInt 2022 Buchungen'!C2:C469,"&gt;="&amp;AW$4,'DevInt 2022 Buchungen'!C2:C469,"&lt;"&amp;AW$5+1,'DevInt 2022 Buchungen'!L2:L469,"Einnahmen")+-SUMIFS('DevInt 2022 Buchungen'!F2:F469,'DevInt 2022 Buchungen'!D2:D469,"2121",'DevInt 2022 Buchungen'!C2:C469,"&gt;="&amp;AW$4,'DevInt 2022 Buchungen'!C2:C469,"&lt;"&amp;AW$5+1,'DevInt 2022 Buchungen'!P2:P469,"Ausgaben")</f>
        <v>3688.58</v>
      </c>
      <c r="AX21" s="21"/>
      <c r="BA21" s="26">
        <f>+SUMIFS('DevInt 2022 Buchungen'!F2:F469,'DevInt 2022 Buchungen'!D2:D469,"2221",'DevInt 2022 Buchungen'!C2:C469,"&gt;="&amp;BA$4,'DevInt 2022 Buchungen'!C2:C469,"&lt;"&amp;BA$5+1,'DevInt 2022 Buchungen'!L2:L469,"Ausgaben")+-SUMIFS('DevInt 2022 Buchungen'!F2:F469,'DevInt 2022 Buchungen'!D2:D469,"2221",'DevInt 2022 Buchungen'!C2:C469,"&gt;="&amp;BA$4,'DevInt 2022 Buchungen'!C2:C469,"&lt;"&amp;BA$5+1,'DevInt 2022 Buchungen'!P2:P469,"Einnahmen")++SUMIFS('DevInt 2022 Buchungen'!F2:F469,'DevInt 2022 Buchungen'!D2:D469,"2221",'DevInt 2022 Buchungen'!C2:C469,"&gt;="&amp;BA$4,'DevInt 2022 Buchungen'!C2:C469,"&lt;"&amp;BA$5+1,'DevInt 2022 Buchungen'!L2:L469,"Einnahmen")+-SUMIFS('DevInt 2022 Buchungen'!F2:F469,'DevInt 2022 Buchungen'!D2:D469,"2221",'DevInt 2022 Buchungen'!C2:C469,"&gt;="&amp;BA$4,'DevInt 2022 Buchungen'!C2:C469,"&lt;"&amp;BA$5+1,'DevInt 2022 Buchungen'!P2:P469,"Ausgaben")++SUMIFS('DevInt 2022 Buchungen'!F2:F469,'DevInt 2022 Buchungen'!D2:D469,"2121",'DevInt 2022 Buchungen'!C2:C469,"&gt;="&amp;BA$4,'DevInt 2022 Buchungen'!C2:C469,"&lt;"&amp;BA$5+1,'DevInt 2022 Buchungen'!L2:L469,"Ausgaben")+-SUMIFS('DevInt 2022 Buchungen'!F2:F469,'DevInt 2022 Buchungen'!D2:D469,"2121",'DevInt 2022 Buchungen'!C2:C469,"&gt;="&amp;BA$4,'DevInt 2022 Buchungen'!C2:C469,"&lt;"&amp;BA$5+1,'DevInt 2022 Buchungen'!P2:P469,"Einnahmen")++SUMIFS('DevInt 2022 Buchungen'!F2:F469,'DevInt 2022 Buchungen'!D2:D469,"2121",'DevInt 2022 Buchungen'!C2:C469,"&gt;="&amp;BA$4,'DevInt 2022 Buchungen'!C2:C469,"&lt;"&amp;BA$5+1,'DevInt 2022 Buchungen'!L2:L469,"Einnahmen")+-SUMIFS('DevInt 2022 Buchungen'!F2:F469,'DevInt 2022 Buchungen'!D2:D469,"2121",'DevInt 2022 Buchungen'!C2:C469,"&gt;="&amp;BA$4,'DevInt 2022 Buchungen'!C2:C469,"&lt;"&amp;BA$5+1,'DevInt 2022 Buchungen'!P2:P469,"Ausgaben")</f>
        <v>3723</v>
      </c>
      <c r="BB21" s="21"/>
      <c r="BE21" s="26">
        <f>+SUMIFS('DevInt 2022 Buchungen'!F2:F469,'DevInt 2022 Buchungen'!D2:D469,"2221",'DevInt 2022 Buchungen'!C2:C469,"&gt;="&amp;BE$4,'DevInt 2022 Buchungen'!C2:C469,"&lt;"&amp;BE$5+1,'DevInt 2022 Buchungen'!L2:L469,"Ausgaben")+-SUMIFS('DevInt 2022 Buchungen'!F2:F469,'DevInt 2022 Buchungen'!D2:D469,"2221",'DevInt 2022 Buchungen'!C2:C469,"&gt;="&amp;BE$4,'DevInt 2022 Buchungen'!C2:C469,"&lt;"&amp;BE$5+1,'DevInt 2022 Buchungen'!P2:P469,"Einnahmen")++SUMIFS('DevInt 2022 Buchungen'!F2:F469,'DevInt 2022 Buchungen'!D2:D469,"2221",'DevInt 2022 Buchungen'!C2:C469,"&gt;="&amp;BE$4,'DevInt 2022 Buchungen'!C2:C469,"&lt;"&amp;BE$5+1,'DevInt 2022 Buchungen'!L2:L469,"Einnahmen")+-SUMIFS('DevInt 2022 Buchungen'!F2:F469,'DevInt 2022 Buchungen'!D2:D469,"2221",'DevInt 2022 Buchungen'!C2:C469,"&gt;="&amp;BE$4,'DevInt 2022 Buchungen'!C2:C469,"&lt;"&amp;BE$5+1,'DevInt 2022 Buchungen'!P2:P469,"Ausgaben")++SUMIFS('DevInt 2022 Buchungen'!F2:F469,'DevInt 2022 Buchungen'!D2:D469,"2121",'DevInt 2022 Buchungen'!C2:C469,"&gt;="&amp;BE$4,'DevInt 2022 Buchungen'!C2:C469,"&lt;"&amp;BE$5+1,'DevInt 2022 Buchungen'!L2:L469,"Ausgaben")+-SUMIFS('DevInt 2022 Buchungen'!F2:F469,'DevInt 2022 Buchungen'!D2:D469,"2121",'DevInt 2022 Buchungen'!C2:C469,"&gt;="&amp;BE$4,'DevInt 2022 Buchungen'!C2:C469,"&lt;"&amp;BE$5+1,'DevInt 2022 Buchungen'!P2:P469,"Einnahmen")++SUMIFS('DevInt 2022 Buchungen'!F2:F469,'DevInt 2022 Buchungen'!D2:D469,"2121",'DevInt 2022 Buchungen'!C2:C469,"&gt;="&amp;BE$4,'DevInt 2022 Buchungen'!C2:C469,"&lt;"&amp;BE$5+1,'DevInt 2022 Buchungen'!L2:L469,"Einnahmen")+-SUMIFS('DevInt 2022 Buchungen'!F2:F469,'DevInt 2022 Buchungen'!D2:D469,"2121",'DevInt 2022 Buchungen'!C2:C469,"&gt;="&amp;BE$4,'DevInt 2022 Buchungen'!C2:C469,"&lt;"&amp;BE$5+1,'DevInt 2022 Buchungen'!P2:P469,"Ausgaben")</f>
        <v>6624.5099999999993</v>
      </c>
      <c r="BF21" s="21"/>
      <c r="BI21" s="26">
        <f>+SUMIFS('DevInt 2022 Buchungen'!F2:F469,'DevInt 2022 Buchungen'!D2:D469,"2221",'DevInt 2022 Buchungen'!C2:C469,"&gt;="&amp;BI$4,'DevInt 2022 Buchungen'!C2:C469,"&lt;"&amp;BI$5+1,'DevInt 2022 Buchungen'!L2:L469,"Ausgaben")+-SUMIFS('DevInt 2022 Buchungen'!F2:F469,'DevInt 2022 Buchungen'!D2:D469,"2221",'DevInt 2022 Buchungen'!C2:C469,"&gt;="&amp;BI$4,'DevInt 2022 Buchungen'!C2:C469,"&lt;"&amp;BI$5+1,'DevInt 2022 Buchungen'!P2:P469,"Einnahmen")++SUMIFS('DevInt 2022 Buchungen'!F2:F469,'DevInt 2022 Buchungen'!D2:D469,"2221",'DevInt 2022 Buchungen'!C2:C469,"&gt;="&amp;BI$4,'DevInt 2022 Buchungen'!C2:C469,"&lt;"&amp;BI$5+1,'DevInt 2022 Buchungen'!L2:L469,"Einnahmen")+-SUMIFS('DevInt 2022 Buchungen'!F2:F469,'DevInt 2022 Buchungen'!D2:D469,"2221",'DevInt 2022 Buchungen'!C2:C469,"&gt;="&amp;BI$4,'DevInt 2022 Buchungen'!C2:C469,"&lt;"&amp;BI$5+1,'DevInt 2022 Buchungen'!P2:P469,"Ausgaben")++SUMIFS('DevInt 2022 Buchungen'!F2:F469,'DevInt 2022 Buchungen'!D2:D469,"2121",'DevInt 2022 Buchungen'!C2:C469,"&gt;="&amp;BI$4,'DevInt 2022 Buchungen'!C2:C469,"&lt;"&amp;BI$5+1,'DevInt 2022 Buchungen'!L2:L469,"Ausgaben")+-SUMIFS('DevInt 2022 Buchungen'!F2:F469,'DevInt 2022 Buchungen'!D2:D469,"2121",'DevInt 2022 Buchungen'!C2:C469,"&gt;="&amp;BI$4,'DevInt 2022 Buchungen'!C2:C469,"&lt;"&amp;BI$5+1,'DevInt 2022 Buchungen'!P2:P469,"Einnahmen")++SUMIFS('DevInt 2022 Buchungen'!F2:F469,'DevInt 2022 Buchungen'!D2:D469,"2121",'DevInt 2022 Buchungen'!C2:C469,"&gt;="&amp;BI$4,'DevInt 2022 Buchungen'!C2:C469,"&lt;"&amp;BI$5+1,'DevInt 2022 Buchungen'!L2:L469,"Einnahmen")+-SUMIFS('DevInt 2022 Buchungen'!F2:F469,'DevInt 2022 Buchungen'!D2:D469,"2121",'DevInt 2022 Buchungen'!C2:C469,"&gt;="&amp;BI$4,'DevInt 2022 Buchungen'!C2:C469,"&lt;"&amp;BI$5+1,'DevInt 2022 Buchungen'!P2:P469,"Ausgaben")</f>
        <v>3722.9800000000005</v>
      </c>
      <c r="BJ21" s="21"/>
      <c r="BM21" s="26">
        <f>+SUMIFS('DevInt 2022 Buchungen'!F2:F469,'DevInt 2022 Buchungen'!D2:D469,"2221",'DevInt 2022 Buchungen'!C2:C469,"&gt;="&amp;BM$4,'DevInt 2022 Buchungen'!C2:C469,"&lt;"&amp;BM$5+1,'DevInt 2022 Buchungen'!L2:L469,"Ausgaben")+-SUMIFS('DevInt 2022 Buchungen'!F2:F469,'DevInt 2022 Buchungen'!D2:D469,"2221",'DevInt 2022 Buchungen'!C2:C469,"&gt;="&amp;BM$4,'DevInt 2022 Buchungen'!C2:C469,"&lt;"&amp;BM$5+1,'DevInt 2022 Buchungen'!P2:P469,"Einnahmen")++SUMIFS('DevInt 2022 Buchungen'!F2:F469,'DevInt 2022 Buchungen'!D2:D469,"2221",'DevInt 2022 Buchungen'!C2:C469,"&gt;="&amp;BM$4,'DevInt 2022 Buchungen'!C2:C469,"&lt;"&amp;BM$5+1,'DevInt 2022 Buchungen'!L2:L469,"Einnahmen")+-SUMIFS('DevInt 2022 Buchungen'!F2:F469,'DevInt 2022 Buchungen'!D2:D469,"2221",'DevInt 2022 Buchungen'!C2:C469,"&gt;="&amp;BM$4,'DevInt 2022 Buchungen'!C2:C469,"&lt;"&amp;BM$5+1,'DevInt 2022 Buchungen'!P2:P469,"Ausgaben")++SUMIFS('DevInt 2022 Buchungen'!F2:F469,'DevInt 2022 Buchungen'!D2:D469,"2121",'DevInt 2022 Buchungen'!C2:C469,"&gt;="&amp;BM$4,'DevInt 2022 Buchungen'!C2:C469,"&lt;"&amp;BM$5+1,'DevInt 2022 Buchungen'!L2:L469,"Ausgaben")+-SUMIFS('DevInt 2022 Buchungen'!F2:F469,'DevInt 2022 Buchungen'!D2:D469,"2121",'DevInt 2022 Buchungen'!C2:C469,"&gt;="&amp;BM$4,'DevInt 2022 Buchungen'!C2:C469,"&lt;"&amp;BM$5+1,'DevInt 2022 Buchungen'!P2:P469,"Einnahmen")++SUMIFS('DevInt 2022 Buchungen'!F2:F469,'DevInt 2022 Buchungen'!D2:D469,"2121",'DevInt 2022 Buchungen'!C2:C469,"&gt;="&amp;BM$4,'DevInt 2022 Buchungen'!C2:C469,"&lt;"&amp;BM$5+1,'DevInt 2022 Buchungen'!L2:L469,"Einnahmen")+-SUMIFS('DevInt 2022 Buchungen'!F2:F469,'DevInt 2022 Buchungen'!D2:D469,"2121",'DevInt 2022 Buchungen'!C2:C469,"&gt;="&amp;BM$4,'DevInt 2022 Buchungen'!C2:C469,"&lt;"&amp;BM$5+1,'DevInt 2022 Buchungen'!P2:P469,"Ausgaben")</f>
        <v>95.61999999999999</v>
      </c>
    </row>
    <row r="22" spans="3:65" x14ac:dyDescent="0.2">
      <c r="D22" t="s">
        <v>5686</v>
      </c>
      <c r="E22" t="s">
        <v>5687</v>
      </c>
      <c r="F22" s="21"/>
      <c r="I22" s="29">
        <v>24700</v>
      </c>
      <c r="J22" s="21"/>
      <c r="M22" s="26">
        <f>+SUMIFS('DevInt 2022 Buchungen'!F2:F469,'DevInt 2022 Buchungen'!D2:D469,"2223",'DevInt 2022 Buchungen'!C2:C469,"&gt;="&amp;M$4,'DevInt 2022 Buchungen'!C2:C469,"&lt;"&amp;M$5+1,'DevInt 2022 Buchungen'!L2:L469,"Ausgaben")+-SUMIFS('DevInt 2022 Buchungen'!F2:F469,'DevInt 2022 Buchungen'!D2:D469,"2223",'DevInt 2022 Buchungen'!C2:C469,"&gt;="&amp;M$4,'DevInt 2022 Buchungen'!C2:C469,"&lt;"&amp;M$5+1,'DevInt 2022 Buchungen'!P2:P469,"Einnahmen")++SUMIFS('DevInt 2022 Buchungen'!F2:F469,'DevInt 2022 Buchungen'!D2:D469,"2223",'DevInt 2022 Buchungen'!C2:C469,"&gt;="&amp;M$4,'DevInt 2022 Buchungen'!C2:C469,"&lt;"&amp;M$5+1,'DevInt 2022 Buchungen'!L2:L469,"Einnahmen")+-SUMIFS('DevInt 2022 Buchungen'!F2:F469,'DevInt 2022 Buchungen'!D2:D469,"2223",'DevInt 2022 Buchungen'!C2:C469,"&gt;="&amp;M$4,'DevInt 2022 Buchungen'!C2:C469,"&lt;"&amp;M$5+1,'DevInt 2022 Buchungen'!P2:P469,"Ausgaben")++SUMIFS('DevInt 2022 Buchungen'!F2:F469,'DevInt 2022 Buchungen'!D2:D469,"2123",'DevInt 2022 Buchungen'!C2:C469,"&gt;="&amp;M$4,'DevInt 2022 Buchungen'!C2:C469,"&lt;"&amp;M$5+1,'DevInt 2022 Buchungen'!L2:L469,"Ausgaben")+-SUMIFS('DevInt 2022 Buchungen'!F2:F469,'DevInt 2022 Buchungen'!D2:D469,"2123",'DevInt 2022 Buchungen'!C2:C469,"&gt;="&amp;M$4,'DevInt 2022 Buchungen'!C2:C469,"&lt;"&amp;M$5+1,'DevInt 2022 Buchungen'!P2:P469,"Einnahmen")++SUMIFS('DevInt 2022 Buchungen'!F2:F469,'DevInt 2022 Buchungen'!D2:D469,"2123",'DevInt 2022 Buchungen'!C2:C469,"&gt;="&amp;M$4,'DevInt 2022 Buchungen'!C2:C469,"&lt;"&amp;M$5+1,'DevInt 2022 Buchungen'!L2:L469,"Einnahmen")+-SUMIFS('DevInt 2022 Buchungen'!F2:F469,'DevInt 2022 Buchungen'!D2:D469,"2123",'DevInt 2022 Buchungen'!C2:C469,"&gt;="&amp;M$4,'DevInt 2022 Buchungen'!C2:C469,"&lt;"&amp;M$5+1,'DevInt 2022 Buchungen'!P2:P469,"Ausgaben")</f>
        <v>23083.659999999996</v>
      </c>
      <c r="N22" s="21"/>
      <c r="Q22" s="26">
        <f>+SUMIFS('DevInt 2022 Buchungen'!F2:F469,'DevInt 2022 Buchungen'!D2:D469,"2223",'DevInt 2022 Buchungen'!C2:C469,"&gt;="&amp;Q$4,'DevInt 2022 Buchungen'!C2:C469,"&lt;"&amp;Q$5+1,'DevInt 2022 Buchungen'!L2:L469,"Ausgaben")+-SUMIFS('DevInt 2022 Buchungen'!F2:F469,'DevInt 2022 Buchungen'!D2:D469,"2223",'DevInt 2022 Buchungen'!C2:C469,"&gt;="&amp;Q$4,'DevInt 2022 Buchungen'!C2:C469,"&lt;"&amp;Q$5+1,'DevInt 2022 Buchungen'!P2:P469,"Einnahmen")++SUMIFS('DevInt 2022 Buchungen'!F2:F469,'DevInt 2022 Buchungen'!D2:D469,"2223",'DevInt 2022 Buchungen'!C2:C469,"&gt;="&amp;Q$4,'DevInt 2022 Buchungen'!C2:C469,"&lt;"&amp;Q$5+1,'DevInt 2022 Buchungen'!L2:L469,"Einnahmen")+-SUMIFS('DevInt 2022 Buchungen'!F2:F469,'DevInt 2022 Buchungen'!D2:D469,"2223",'DevInt 2022 Buchungen'!C2:C469,"&gt;="&amp;Q$4,'DevInt 2022 Buchungen'!C2:C469,"&lt;"&amp;Q$5+1,'DevInt 2022 Buchungen'!P2:P469,"Ausgaben")++SUMIFS('DevInt 2022 Buchungen'!F2:F469,'DevInt 2022 Buchungen'!D2:D469,"2123",'DevInt 2022 Buchungen'!C2:C469,"&gt;="&amp;Q$4,'DevInt 2022 Buchungen'!C2:C469,"&lt;"&amp;Q$5+1,'DevInt 2022 Buchungen'!L2:L469,"Ausgaben")+-SUMIFS('DevInt 2022 Buchungen'!F2:F469,'DevInt 2022 Buchungen'!D2:D469,"2123",'DevInt 2022 Buchungen'!C2:C469,"&gt;="&amp;Q$4,'DevInt 2022 Buchungen'!C2:C469,"&lt;"&amp;Q$5+1,'DevInt 2022 Buchungen'!P2:P469,"Einnahmen")++SUMIFS('DevInt 2022 Buchungen'!F2:F469,'DevInt 2022 Buchungen'!D2:D469,"2123",'DevInt 2022 Buchungen'!C2:C469,"&gt;="&amp;Q$4,'DevInt 2022 Buchungen'!C2:C469,"&lt;"&amp;Q$5+1,'DevInt 2022 Buchungen'!L2:L469,"Einnahmen")+-SUMIFS('DevInt 2022 Buchungen'!F2:F469,'DevInt 2022 Buchungen'!D2:D469,"2123",'DevInt 2022 Buchungen'!C2:C469,"&gt;="&amp;Q$4,'DevInt 2022 Buchungen'!C2:C469,"&lt;"&amp;Q$5+1,'DevInt 2022 Buchungen'!P2:P469,"Ausgaben")</f>
        <v>0</v>
      </c>
      <c r="R22" s="21"/>
      <c r="U22" s="26">
        <f>+SUMIFS('DevInt 2022 Buchungen'!F2:F469,'DevInt 2022 Buchungen'!D2:D469,"2223",'DevInt 2022 Buchungen'!C2:C469,"&gt;="&amp;U$4,'DevInt 2022 Buchungen'!C2:C469,"&lt;"&amp;U$5+1,'DevInt 2022 Buchungen'!L2:L469,"Ausgaben")+-SUMIFS('DevInt 2022 Buchungen'!F2:F469,'DevInt 2022 Buchungen'!D2:D469,"2223",'DevInt 2022 Buchungen'!C2:C469,"&gt;="&amp;U$4,'DevInt 2022 Buchungen'!C2:C469,"&lt;"&amp;U$5+1,'DevInt 2022 Buchungen'!P2:P469,"Einnahmen")++SUMIFS('DevInt 2022 Buchungen'!F2:F469,'DevInt 2022 Buchungen'!D2:D469,"2223",'DevInt 2022 Buchungen'!C2:C469,"&gt;="&amp;U$4,'DevInt 2022 Buchungen'!C2:C469,"&lt;"&amp;U$5+1,'DevInt 2022 Buchungen'!L2:L469,"Einnahmen")+-SUMIFS('DevInt 2022 Buchungen'!F2:F469,'DevInt 2022 Buchungen'!D2:D469,"2223",'DevInt 2022 Buchungen'!C2:C469,"&gt;="&amp;U$4,'DevInt 2022 Buchungen'!C2:C469,"&lt;"&amp;U$5+1,'DevInt 2022 Buchungen'!P2:P469,"Ausgaben")++SUMIFS('DevInt 2022 Buchungen'!F2:F469,'DevInt 2022 Buchungen'!D2:D469,"2123",'DevInt 2022 Buchungen'!C2:C469,"&gt;="&amp;U$4,'DevInt 2022 Buchungen'!C2:C469,"&lt;"&amp;U$5+1,'DevInt 2022 Buchungen'!L2:L469,"Ausgaben")+-SUMIFS('DevInt 2022 Buchungen'!F2:F469,'DevInt 2022 Buchungen'!D2:D469,"2123",'DevInt 2022 Buchungen'!C2:C469,"&gt;="&amp;U$4,'DevInt 2022 Buchungen'!C2:C469,"&lt;"&amp;U$5+1,'DevInt 2022 Buchungen'!P2:P469,"Einnahmen")++SUMIFS('DevInt 2022 Buchungen'!F2:F469,'DevInt 2022 Buchungen'!D2:D469,"2123",'DevInt 2022 Buchungen'!C2:C469,"&gt;="&amp;U$4,'DevInt 2022 Buchungen'!C2:C469,"&lt;"&amp;U$5+1,'DevInt 2022 Buchungen'!L2:L469,"Einnahmen")+-SUMIFS('DevInt 2022 Buchungen'!F2:F469,'DevInt 2022 Buchungen'!D2:D469,"2123",'DevInt 2022 Buchungen'!C2:C469,"&gt;="&amp;U$4,'DevInt 2022 Buchungen'!C2:C469,"&lt;"&amp;U$5+1,'DevInt 2022 Buchungen'!P2:P469,"Ausgaben")</f>
        <v>0</v>
      </c>
      <c r="V22" s="21"/>
      <c r="Y22" s="26">
        <f>+SUMIFS('DevInt 2022 Buchungen'!F2:F469,'DevInt 2022 Buchungen'!D2:D469,"2223",'DevInt 2022 Buchungen'!C2:C469,"&gt;="&amp;Y$4,'DevInt 2022 Buchungen'!C2:C469,"&lt;"&amp;Y$5+1,'DevInt 2022 Buchungen'!L2:L469,"Ausgaben")+-SUMIFS('DevInt 2022 Buchungen'!F2:F469,'DevInt 2022 Buchungen'!D2:D469,"2223",'DevInt 2022 Buchungen'!C2:C469,"&gt;="&amp;Y$4,'DevInt 2022 Buchungen'!C2:C469,"&lt;"&amp;Y$5+1,'DevInt 2022 Buchungen'!P2:P469,"Einnahmen")++SUMIFS('DevInt 2022 Buchungen'!F2:F469,'DevInt 2022 Buchungen'!D2:D469,"2223",'DevInt 2022 Buchungen'!C2:C469,"&gt;="&amp;Y$4,'DevInt 2022 Buchungen'!C2:C469,"&lt;"&amp;Y$5+1,'DevInt 2022 Buchungen'!L2:L469,"Einnahmen")+-SUMIFS('DevInt 2022 Buchungen'!F2:F469,'DevInt 2022 Buchungen'!D2:D469,"2223",'DevInt 2022 Buchungen'!C2:C469,"&gt;="&amp;Y$4,'DevInt 2022 Buchungen'!C2:C469,"&lt;"&amp;Y$5+1,'DevInt 2022 Buchungen'!P2:P469,"Ausgaben")++SUMIFS('DevInt 2022 Buchungen'!F2:F469,'DevInt 2022 Buchungen'!D2:D469,"2123",'DevInt 2022 Buchungen'!C2:C469,"&gt;="&amp;Y$4,'DevInt 2022 Buchungen'!C2:C469,"&lt;"&amp;Y$5+1,'DevInt 2022 Buchungen'!L2:L469,"Ausgaben")+-SUMIFS('DevInt 2022 Buchungen'!F2:F469,'DevInt 2022 Buchungen'!D2:D469,"2123",'DevInt 2022 Buchungen'!C2:C469,"&gt;="&amp;Y$4,'DevInt 2022 Buchungen'!C2:C469,"&lt;"&amp;Y$5+1,'DevInt 2022 Buchungen'!P2:P469,"Einnahmen")++SUMIFS('DevInt 2022 Buchungen'!F2:F469,'DevInt 2022 Buchungen'!D2:D469,"2123",'DevInt 2022 Buchungen'!C2:C469,"&gt;="&amp;Y$4,'DevInt 2022 Buchungen'!C2:C469,"&lt;"&amp;Y$5+1,'DevInt 2022 Buchungen'!L2:L469,"Einnahmen")+-SUMIFS('DevInt 2022 Buchungen'!F2:F469,'DevInt 2022 Buchungen'!D2:D469,"2123",'DevInt 2022 Buchungen'!C2:C469,"&gt;="&amp;Y$4,'DevInt 2022 Buchungen'!C2:C469,"&lt;"&amp;Y$5+1,'DevInt 2022 Buchungen'!P2:P469,"Ausgaben")</f>
        <v>0</v>
      </c>
      <c r="Z22" s="21"/>
      <c r="AC22" s="26">
        <f>+SUMIFS('DevInt 2022 Buchungen'!F2:F469,'DevInt 2022 Buchungen'!D2:D469,"2223",'DevInt 2022 Buchungen'!C2:C469,"&gt;="&amp;AC$4,'DevInt 2022 Buchungen'!C2:C469,"&lt;"&amp;AC$5+1,'DevInt 2022 Buchungen'!L2:L469,"Ausgaben")+-SUMIFS('DevInt 2022 Buchungen'!F2:F469,'DevInt 2022 Buchungen'!D2:D469,"2223",'DevInt 2022 Buchungen'!C2:C469,"&gt;="&amp;AC$4,'DevInt 2022 Buchungen'!C2:C469,"&lt;"&amp;AC$5+1,'DevInt 2022 Buchungen'!P2:P469,"Einnahmen")++SUMIFS('DevInt 2022 Buchungen'!F2:F469,'DevInt 2022 Buchungen'!D2:D469,"2223",'DevInt 2022 Buchungen'!C2:C469,"&gt;="&amp;AC$4,'DevInt 2022 Buchungen'!C2:C469,"&lt;"&amp;AC$5+1,'DevInt 2022 Buchungen'!L2:L469,"Einnahmen")+-SUMIFS('DevInt 2022 Buchungen'!F2:F469,'DevInt 2022 Buchungen'!D2:D469,"2223",'DevInt 2022 Buchungen'!C2:C469,"&gt;="&amp;AC$4,'DevInt 2022 Buchungen'!C2:C469,"&lt;"&amp;AC$5+1,'DevInt 2022 Buchungen'!P2:P469,"Ausgaben")++SUMIFS('DevInt 2022 Buchungen'!F2:F469,'DevInt 2022 Buchungen'!D2:D469,"2123",'DevInt 2022 Buchungen'!C2:C469,"&gt;="&amp;AC$4,'DevInt 2022 Buchungen'!C2:C469,"&lt;"&amp;AC$5+1,'DevInt 2022 Buchungen'!L2:L469,"Ausgaben")+-SUMIFS('DevInt 2022 Buchungen'!F2:F469,'DevInt 2022 Buchungen'!D2:D469,"2123",'DevInt 2022 Buchungen'!C2:C469,"&gt;="&amp;AC$4,'DevInt 2022 Buchungen'!C2:C469,"&lt;"&amp;AC$5+1,'DevInt 2022 Buchungen'!P2:P469,"Einnahmen")++SUMIFS('DevInt 2022 Buchungen'!F2:F469,'DevInt 2022 Buchungen'!D2:D469,"2123",'DevInt 2022 Buchungen'!C2:C469,"&gt;="&amp;AC$4,'DevInt 2022 Buchungen'!C2:C469,"&lt;"&amp;AC$5+1,'DevInt 2022 Buchungen'!L2:L469,"Einnahmen")+-SUMIFS('DevInt 2022 Buchungen'!F2:F469,'DevInt 2022 Buchungen'!D2:D469,"2123",'DevInt 2022 Buchungen'!C2:C469,"&gt;="&amp;AC$4,'DevInt 2022 Buchungen'!C2:C469,"&lt;"&amp;AC$5+1,'DevInt 2022 Buchungen'!P2:P469,"Ausgaben")</f>
        <v>0</v>
      </c>
      <c r="AD22" s="21"/>
      <c r="AG22" s="26">
        <f>+SUMIFS('DevInt 2022 Buchungen'!F2:F469,'DevInt 2022 Buchungen'!D2:D469,"2223",'DevInt 2022 Buchungen'!C2:C469,"&gt;="&amp;AG$4,'DevInt 2022 Buchungen'!C2:C469,"&lt;"&amp;AG$5+1,'DevInt 2022 Buchungen'!L2:L469,"Ausgaben")+-SUMIFS('DevInt 2022 Buchungen'!F2:F469,'DevInt 2022 Buchungen'!D2:D469,"2223",'DevInt 2022 Buchungen'!C2:C469,"&gt;="&amp;AG$4,'DevInt 2022 Buchungen'!C2:C469,"&lt;"&amp;AG$5+1,'DevInt 2022 Buchungen'!P2:P469,"Einnahmen")++SUMIFS('DevInt 2022 Buchungen'!F2:F469,'DevInt 2022 Buchungen'!D2:D469,"2223",'DevInt 2022 Buchungen'!C2:C469,"&gt;="&amp;AG$4,'DevInt 2022 Buchungen'!C2:C469,"&lt;"&amp;AG$5+1,'DevInt 2022 Buchungen'!L2:L469,"Einnahmen")+-SUMIFS('DevInt 2022 Buchungen'!F2:F469,'DevInt 2022 Buchungen'!D2:D469,"2223",'DevInt 2022 Buchungen'!C2:C469,"&gt;="&amp;AG$4,'DevInt 2022 Buchungen'!C2:C469,"&lt;"&amp;AG$5+1,'DevInt 2022 Buchungen'!P2:P469,"Ausgaben")++SUMIFS('DevInt 2022 Buchungen'!F2:F469,'DevInt 2022 Buchungen'!D2:D469,"2123",'DevInt 2022 Buchungen'!C2:C469,"&gt;="&amp;AG$4,'DevInt 2022 Buchungen'!C2:C469,"&lt;"&amp;AG$5+1,'DevInt 2022 Buchungen'!L2:L469,"Ausgaben")+-SUMIFS('DevInt 2022 Buchungen'!F2:F469,'DevInt 2022 Buchungen'!D2:D469,"2123",'DevInt 2022 Buchungen'!C2:C469,"&gt;="&amp;AG$4,'DevInt 2022 Buchungen'!C2:C469,"&lt;"&amp;AG$5+1,'DevInt 2022 Buchungen'!P2:P469,"Einnahmen")++SUMIFS('DevInt 2022 Buchungen'!F2:F469,'DevInt 2022 Buchungen'!D2:D469,"2123",'DevInt 2022 Buchungen'!C2:C469,"&gt;="&amp;AG$4,'DevInt 2022 Buchungen'!C2:C469,"&lt;"&amp;AG$5+1,'DevInt 2022 Buchungen'!L2:L469,"Einnahmen")+-SUMIFS('DevInt 2022 Buchungen'!F2:F469,'DevInt 2022 Buchungen'!D2:D469,"2123",'DevInt 2022 Buchungen'!C2:C469,"&gt;="&amp;AG$4,'DevInt 2022 Buchungen'!C2:C469,"&lt;"&amp;AG$5+1,'DevInt 2022 Buchungen'!P2:P469,"Ausgaben")</f>
        <v>2505.13</v>
      </c>
      <c r="AH22" s="21"/>
      <c r="AK22" s="26">
        <f>+SUMIFS('DevInt 2022 Buchungen'!F2:F469,'DevInt 2022 Buchungen'!D2:D469,"2223",'DevInt 2022 Buchungen'!C2:C469,"&gt;="&amp;AK$4,'DevInt 2022 Buchungen'!C2:C469,"&lt;"&amp;AK$5+1,'DevInt 2022 Buchungen'!L2:L469,"Ausgaben")+-SUMIFS('DevInt 2022 Buchungen'!F2:F469,'DevInt 2022 Buchungen'!D2:D469,"2223",'DevInt 2022 Buchungen'!C2:C469,"&gt;="&amp;AK$4,'DevInt 2022 Buchungen'!C2:C469,"&lt;"&amp;AK$5+1,'DevInt 2022 Buchungen'!P2:P469,"Einnahmen")++SUMIFS('DevInt 2022 Buchungen'!F2:F469,'DevInt 2022 Buchungen'!D2:D469,"2223",'DevInt 2022 Buchungen'!C2:C469,"&gt;="&amp;AK$4,'DevInt 2022 Buchungen'!C2:C469,"&lt;"&amp;AK$5+1,'DevInt 2022 Buchungen'!L2:L469,"Einnahmen")+-SUMIFS('DevInt 2022 Buchungen'!F2:F469,'DevInt 2022 Buchungen'!D2:D469,"2223",'DevInt 2022 Buchungen'!C2:C469,"&gt;="&amp;AK$4,'DevInt 2022 Buchungen'!C2:C469,"&lt;"&amp;AK$5+1,'DevInt 2022 Buchungen'!P2:P469,"Ausgaben")++SUMIFS('DevInt 2022 Buchungen'!F2:F469,'DevInt 2022 Buchungen'!D2:D469,"2123",'DevInt 2022 Buchungen'!C2:C469,"&gt;="&amp;AK$4,'DevInt 2022 Buchungen'!C2:C469,"&lt;"&amp;AK$5+1,'DevInt 2022 Buchungen'!L2:L469,"Ausgaben")+-SUMIFS('DevInt 2022 Buchungen'!F2:F469,'DevInt 2022 Buchungen'!D2:D469,"2123",'DevInt 2022 Buchungen'!C2:C469,"&gt;="&amp;AK$4,'DevInt 2022 Buchungen'!C2:C469,"&lt;"&amp;AK$5+1,'DevInt 2022 Buchungen'!P2:P469,"Einnahmen")++SUMIFS('DevInt 2022 Buchungen'!F2:F469,'DevInt 2022 Buchungen'!D2:D469,"2123",'DevInt 2022 Buchungen'!C2:C469,"&gt;="&amp;AK$4,'DevInt 2022 Buchungen'!C2:C469,"&lt;"&amp;AK$5+1,'DevInt 2022 Buchungen'!L2:L469,"Einnahmen")+-SUMIFS('DevInt 2022 Buchungen'!F2:F469,'DevInt 2022 Buchungen'!D2:D469,"2123",'DevInt 2022 Buchungen'!C2:C469,"&gt;="&amp;AK$4,'DevInt 2022 Buchungen'!C2:C469,"&lt;"&amp;AK$5+1,'DevInt 2022 Buchungen'!P2:P469,"Ausgaben")</f>
        <v>2505.13</v>
      </c>
      <c r="AL22" s="21"/>
      <c r="AO22" s="26">
        <f>+SUMIFS('DevInt 2022 Buchungen'!F2:F469,'DevInt 2022 Buchungen'!D2:D469,"2223",'DevInt 2022 Buchungen'!C2:C469,"&gt;="&amp;AO$4,'DevInt 2022 Buchungen'!C2:C469,"&lt;"&amp;AO$5+1,'DevInt 2022 Buchungen'!L2:L469,"Ausgaben")+-SUMIFS('DevInt 2022 Buchungen'!F2:F469,'DevInt 2022 Buchungen'!D2:D469,"2223",'DevInt 2022 Buchungen'!C2:C469,"&gt;="&amp;AO$4,'DevInt 2022 Buchungen'!C2:C469,"&lt;"&amp;AO$5+1,'DevInt 2022 Buchungen'!P2:P469,"Einnahmen")++SUMIFS('DevInt 2022 Buchungen'!F2:F469,'DevInt 2022 Buchungen'!D2:D469,"2223",'DevInt 2022 Buchungen'!C2:C469,"&gt;="&amp;AO$4,'DevInt 2022 Buchungen'!C2:C469,"&lt;"&amp;AO$5+1,'DevInt 2022 Buchungen'!L2:L469,"Einnahmen")+-SUMIFS('DevInt 2022 Buchungen'!F2:F469,'DevInt 2022 Buchungen'!D2:D469,"2223",'DevInt 2022 Buchungen'!C2:C469,"&gt;="&amp;AO$4,'DevInt 2022 Buchungen'!C2:C469,"&lt;"&amp;AO$5+1,'DevInt 2022 Buchungen'!P2:P469,"Ausgaben")++SUMIFS('DevInt 2022 Buchungen'!F2:F469,'DevInt 2022 Buchungen'!D2:D469,"2123",'DevInt 2022 Buchungen'!C2:C469,"&gt;="&amp;AO$4,'DevInt 2022 Buchungen'!C2:C469,"&lt;"&amp;AO$5+1,'DevInt 2022 Buchungen'!L2:L469,"Ausgaben")+-SUMIFS('DevInt 2022 Buchungen'!F2:F469,'DevInt 2022 Buchungen'!D2:D469,"2123",'DevInt 2022 Buchungen'!C2:C469,"&gt;="&amp;AO$4,'DevInt 2022 Buchungen'!C2:C469,"&lt;"&amp;AO$5+1,'DevInt 2022 Buchungen'!P2:P469,"Einnahmen")++SUMIFS('DevInt 2022 Buchungen'!F2:F469,'DevInt 2022 Buchungen'!D2:D469,"2123",'DevInt 2022 Buchungen'!C2:C469,"&gt;="&amp;AO$4,'DevInt 2022 Buchungen'!C2:C469,"&lt;"&amp;AO$5+1,'DevInt 2022 Buchungen'!L2:L469,"Einnahmen")+-SUMIFS('DevInt 2022 Buchungen'!F2:F469,'DevInt 2022 Buchungen'!D2:D469,"2123",'DevInt 2022 Buchungen'!C2:C469,"&gt;="&amp;AO$4,'DevInt 2022 Buchungen'!C2:C469,"&lt;"&amp;AO$5+1,'DevInt 2022 Buchungen'!P2:P469,"Ausgaben")</f>
        <v>2505.13</v>
      </c>
      <c r="AP22" s="21"/>
      <c r="AS22" s="26">
        <f>+SUMIFS('DevInt 2022 Buchungen'!F2:F469,'DevInt 2022 Buchungen'!D2:D469,"2223",'DevInt 2022 Buchungen'!C2:C469,"&gt;="&amp;AS$4,'DevInt 2022 Buchungen'!C2:C469,"&lt;"&amp;AS$5+1,'DevInt 2022 Buchungen'!L2:L469,"Ausgaben")+-SUMIFS('DevInt 2022 Buchungen'!F2:F469,'DevInt 2022 Buchungen'!D2:D469,"2223",'DevInt 2022 Buchungen'!C2:C469,"&gt;="&amp;AS$4,'DevInt 2022 Buchungen'!C2:C469,"&lt;"&amp;AS$5+1,'DevInt 2022 Buchungen'!P2:P469,"Einnahmen")++SUMIFS('DevInt 2022 Buchungen'!F2:F469,'DevInt 2022 Buchungen'!D2:D469,"2223",'DevInt 2022 Buchungen'!C2:C469,"&gt;="&amp;AS$4,'DevInt 2022 Buchungen'!C2:C469,"&lt;"&amp;AS$5+1,'DevInt 2022 Buchungen'!L2:L469,"Einnahmen")+-SUMIFS('DevInt 2022 Buchungen'!F2:F469,'DevInt 2022 Buchungen'!D2:D469,"2223",'DevInt 2022 Buchungen'!C2:C469,"&gt;="&amp;AS$4,'DevInt 2022 Buchungen'!C2:C469,"&lt;"&amp;AS$5+1,'DevInt 2022 Buchungen'!P2:P469,"Ausgaben")++SUMIFS('DevInt 2022 Buchungen'!F2:F469,'DevInt 2022 Buchungen'!D2:D469,"2123",'DevInt 2022 Buchungen'!C2:C469,"&gt;="&amp;AS$4,'DevInt 2022 Buchungen'!C2:C469,"&lt;"&amp;AS$5+1,'DevInt 2022 Buchungen'!L2:L469,"Ausgaben")+-SUMIFS('DevInt 2022 Buchungen'!F2:F469,'DevInt 2022 Buchungen'!D2:D469,"2123",'DevInt 2022 Buchungen'!C2:C469,"&gt;="&amp;AS$4,'DevInt 2022 Buchungen'!C2:C469,"&lt;"&amp;AS$5+1,'DevInt 2022 Buchungen'!P2:P469,"Einnahmen")++SUMIFS('DevInt 2022 Buchungen'!F2:F469,'DevInt 2022 Buchungen'!D2:D469,"2123",'DevInt 2022 Buchungen'!C2:C469,"&gt;="&amp;AS$4,'DevInt 2022 Buchungen'!C2:C469,"&lt;"&amp;AS$5+1,'DevInt 2022 Buchungen'!L2:L469,"Einnahmen")+-SUMIFS('DevInt 2022 Buchungen'!F2:F469,'DevInt 2022 Buchungen'!D2:D469,"2123",'DevInt 2022 Buchungen'!C2:C469,"&gt;="&amp;AS$4,'DevInt 2022 Buchungen'!C2:C469,"&lt;"&amp;AS$5+1,'DevInt 2022 Buchungen'!P2:P469,"Ausgaben")</f>
        <v>2521.5</v>
      </c>
      <c r="AT22" s="21"/>
      <c r="AW22" s="26">
        <f>+SUMIFS('DevInt 2022 Buchungen'!F2:F469,'DevInt 2022 Buchungen'!D2:D469,"2223",'DevInt 2022 Buchungen'!C2:C469,"&gt;="&amp;AW$4,'DevInt 2022 Buchungen'!C2:C469,"&lt;"&amp;AW$5+1,'DevInt 2022 Buchungen'!L2:L469,"Ausgaben")+-SUMIFS('DevInt 2022 Buchungen'!F2:F469,'DevInt 2022 Buchungen'!D2:D469,"2223",'DevInt 2022 Buchungen'!C2:C469,"&gt;="&amp;AW$4,'DevInt 2022 Buchungen'!C2:C469,"&lt;"&amp;AW$5+1,'DevInt 2022 Buchungen'!P2:P469,"Einnahmen")++SUMIFS('DevInt 2022 Buchungen'!F2:F469,'DevInt 2022 Buchungen'!D2:D469,"2223",'DevInt 2022 Buchungen'!C2:C469,"&gt;="&amp;AW$4,'DevInt 2022 Buchungen'!C2:C469,"&lt;"&amp;AW$5+1,'DevInt 2022 Buchungen'!L2:L469,"Einnahmen")+-SUMIFS('DevInt 2022 Buchungen'!F2:F469,'DevInt 2022 Buchungen'!D2:D469,"2223",'DevInt 2022 Buchungen'!C2:C469,"&gt;="&amp;AW$4,'DevInt 2022 Buchungen'!C2:C469,"&lt;"&amp;AW$5+1,'DevInt 2022 Buchungen'!P2:P469,"Ausgaben")++SUMIFS('DevInt 2022 Buchungen'!F2:F469,'DevInt 2022 Buchungen'!D2:D469,"2123",'DevInt 2022 Buchungen'!C2:C469,"&gt;="&amp;AW$4,'DevInt 2022 Buchungen'!C2:C469,"&lt;"&amp;AW$5+1,'DevInt 2022 Buchungen'!L2:L469,"Ausgaben")+-SUMIFS('DevInt 2022 Buchungen'!F2:F469,'DevInt 2022 Buchungen'!D2:D469,"2123",'DevInt 2022 Buchungen'!C2:C469,"&gt;="&amp;AW$4,'DevInt 2022 Buchungen'!C2:C469,"&lt;"&amp;AW$5+1,'DevInt 2022 Buchungen'!P2:P469,"Einnahmen")++SUMIFS('DevInt 2022 Buchungen'!F2:F469,'DevInt 2022 Buchungen'!D2:D469,"2123",'DevInt 2022 Buchungen'!C2:C469,"&gt;="&amp;AW$4,'DevInt 2022 Buchungen'!C2:C469,"&lt;"&amp;AW$5+1,'DevInt 2022 Buchungen'!L2:L469,"Einnahmen")+-SUMIFS('DevInt 2022 Buchungen'!F2:F469,'DevInt 2022 Buchungen'!D2:D469,"2123",'DevInt 2022 Buchungen'!C2:C469,"&gt;="&amp;AW$4,'DevInt 2022 Buchungen'!C2:C469,"&lt;"&amp;AW$5+1,'DevInt 2022 Buchungen'!P2:P469,"Ausgaben")</f>
        <v>2773.64</v>
      </c>
      <c r="AX22" s="21"/>
      <c r="BA22" s="26">
        <f>+SUMIFS('DevInt 2022 Buchungen'!F2:F469,'DevInt 2022 Buchungen'!D2:D469,"2223",'DevInt 2022 Buchungen'!C2:C469,"&gt;="&amp;BA$4,'DevInt 2022 Buchungen'!C2:C469,"&lt;"&amp;BA$5+1,'DevInt 2022 Buchungen'!L2:L469,"Ausgaben")+-SUMIFS('DevInt 2022 Buchungen'!F2:F469,'DevInt 2022 Buchungen'!D2:D469,"2223",'DevInt 2022 Buchungen'!C2:C469,"&gt;="&amp;BA$4,'DevInt 2022 Buchungen'!C2:C469,"&lt;"&amp;BA$5+1,'DevInt 2022 Buchungen'!P2:P469,"Einnahmen")++SUMIFS('DevInt 2022 Buchungen'!F2:F469,'DevInt 2022 Buchungen'!D2:D469,"2223",'DevInt 2022 Buchungen'!C2:C469,"&gt;="&amp;BA$4,'DevInt 2022 Buchungen'!C2:C469,"&lt;"&amp;BA$5+1,'DevInt 2022 Buchungen'!L2:L469,"Einnahmen")+-SUMIFS('DevInt 2022 Buchungen'!F2:F469,'DevInt 2022 Buchungen'!D2:D469,"2223",'DevInt 2022 Buchungen'!C2:C469,"&gt;="&amp;BA$4,'DevInt 2022 Buchungen'!C2:C469,"&lt;"&amp;BA$5+1,'DevInt 2022 Buchungen'!P2:P469,"Ausgaben")++SUMIFS('DevInt 2022 Buchungen'!F2:F469,'DevInt 2022 Buchungen'!D2:D469,"2123",'DevInt 2022 Buchungen'!C2:C469,"&gt;="&amp;BA$4,'DevInt 2022 Buchungen'!C2:C469,"&lt;"&amp;BA$5+1,'DevInt 2022 Buchungen'!L2:L469,"Ausgaben")+-SUMIFS('DevInt 2022 Buchungen'!F2:F469,'DevInt 2022 Buchungen'!D2:D469,"2123",'DevInt 2022 Buchungen'!C2:C469,"&gt;="&amp;BA$4,'DevInt 2022 Buchungen'!C2:C469,"&lt;"&amp;BA$5+1,'DevInt 2022 Buchungen'!P2:P469,"Einnahmen")++SUMIFS('DevInt 2022 Buchungen'!F2:F469,'DevInt 2022 Buchungen'!D2:D469,"2123",'DevInt 2022 Buchungen'!C2:C469,"&gt;="&amp;BA$4,'DevInt 2022 Buchungen'!C2:C469,"&lt;"&amp;BA$5+1,'DevInt 2022 Buchungen'!L2:L469,"Einnahmen")+-SUMIFS('DevInt 2022 Buchungen'!F2:F469,'DevInt 2022 Buchungen'!D2:D469,"2123",'DevInt 2022 Buchungen'!C2:C469,"&gt;="&amp;BA$4,'DevInt 2022 Buchungen'!C2:C469,"&lt;"&amp;BA$5+1,'DevInt 2022 Buchungen'!P2:P469,"Ausgaben")</f>
        <v>2773.64</v>
      </c>
      <c r="BB22" s="21"/>
      <c r="BE22" s="26">
        <f>+SUMIFS('DevInt 2022 Buchungen'!F2:F469,'DevInt 2022 Buchungen'!D2:D469,"2223",'DevInt 2022 Buchungen'!C2:C469,"&gt;="&amp;BE$4,'DevInt 2022 Buchungen'!C2:C469,"&lt;"&amp;BE$5+1,'DevInt 2022 Buchungen'!L2:L469,"Ausgaben")+-SUMIFS('DevInt 2022 Buchungen'!F2:F469,'DevInt 2022 Buchungen'!D2:D469,"2223",'DevInt 2022 Buchungen'!C2:C469,"&gt;="&amp;BE$4,'DevInt 2022 Buchungen'!C2:C469,"&lt;"&amp;BE$5+1,'DevInt 2022 Buchungen'!P2:P469,"Einnahmen")++SUMIFS('DevInt 2022 Buchungen'!F2:F469,'DevInt 2022 Buchungen'!D2:D469,"2223",'DevInt 2022 Buchungen'!C2:C469,"&gt;="&amp;BE$4,'DevInt 2022 Buchungen'!C2:C469,"&lt;"&amp;BE$5+1,'DevInt 2022 Buchungen'!L2:L469,"Einnahmen")+-SUMIFS('DevInt 2022 Buchungen'!F2:F469,'DevInt 2022 Buchungen'!D2:D469,"2223",'DevInt 2022 Buchungen'!C2:C469,"&gt;="&amp;BE$4,'DevInt 2022 Buchungen'!C2:C469,"&lt;"&amp;BE$5+1,'DevInt 2022 Buchungen'!P2:P469,"Ausgaben")++SUMIFS('DevInt 2022 Buchungen'!F2:F469,'DevInt 2022 Buchungen'!D2:D469,"2123",'DevInt 2022 Buchungen'!C2:C469,"&gt;="&amp;BE$4,'DevInt 2022 Buchungen'!C2:C469,"&lt;"&amp;BE$5+1,'DevInt 2022 Buchungen'!L2:L469,"Ausgaben")+-SUMIFS('DevInt 2022 Buchungen'!F2:F469,'DevInt 2022 Buchungen'!D2:D469,"2123",'DevInt 2022 Buchungen'!C2:C469,"&gt;="&amp;BE$4,'DevInt 2022 Buchungen'!C2:C469,"&lt;"&amp;BE$5+1,'DevInt 2022 Buchungen'!P2:P469,"Einnahmen")++SUMIFS('DevInt 2022 Buchungen'!F2:F469,'DevInt 2022 Buchungen'!D2:D469,"2123",'DevInt 2022 Buchungen'!C2:C469,"&gt;="&amp;BE$4,'DevInt 2022 Buchungen'!C2:C469,"&lt;"&amp;BE$5+1,'DevInt 2022 Buchungen'!L2:L469,"Einnahmen")+-SUMIFS('DevInt 2022 Buchungen'!F2:F469,'DevInt 2022 Buchungen'!D2:D469,"2123",'DevInt 2022 Buchungen'!C2:C469,"&gt;="&amp;BE$4,'DevInt 2022 Buchungen'!C2:C469,"&lt;"&amp;BE$5+1,'DevInt 2022 Buchungen'!P2:P469,"Ausgaben")</f>
        <v>4806.16</v>
      </c>
      <c r="BF22" s="21"/>
      <c r="BI22" s="26">
        <f>+SUMIFS('DevInt 2022 Buchungen'!F2:F469,'DevInt 2022 Buchungen'!D2:D469,"2223",'DevInt 2022 Buchungen'!C2:C469,"&gt;="&amp;BI$4,'DevInt 2022 Buchungen'!C2:C469,"&lt;"&amp;BI$5+1,'DevInt 2022 Buchungen'!L2:L469,"Ausgaben")+-SUMIFS('DevInt 2022 Buchungen'!F2:F469,'DevInt 2022 Buchungen'!D2:D469,"2223",'DevInt 2022 Buchungen'!C2:C469,"&gt;="&amp;BI$4,'DevInt 2022 Buchungen'!C2:C469,"&lt;"&amp;BI$5+1,'DevInt 2022 Buchungen'!P2:P469,"Einnahmen")++SUMIFS('DevInt 2022 Buchungen'!F2:F469,'DevInt 2022 Buchungen'!D2:D469,"2223",'DevInt 2022 Buchungen'!C2:C469,"&gt;="&amp;BI$4,'DevInt 2022 Buchungen'!C2:C469,"&lt;"&amp;BI$5+1,'DevInt 2022 Buchungen'!L2:L469,"Einnahmen")+-SUMIFS('DevInt 2022 Buchungen'!F2:F469,'DevInt 2022 Buchungen'!D2:D469,"2223",'DevInt 2022 Buchungen'!C2:C469,"&gt;="&amp;BI$4,'DevInt 2022 Buchungen'!C2:C469,"&lt;"&amp;BI$5+1,'DevInt 2022 Buchungen'!P2:P469,"Ausgaben")++SUMIFS('DevInt 2022 Buchungen'!F2:F469,'DevInt 2022 Buchungen'!D2:D469,"2123",'DevInt 2022 Buchungen'!C2:C469,"&gt;="&amp;BI$4,'DevInt 2022 Buchungen'!C2:C469,"&lt;"&amp;BI$5+1,'DevInt 2022 Buchungen'!L2:L469,"Ausgaben")+-SUMIFS('DevInt 2022 Buchungen'!F2:F469,'DevInt 2022 Buchungen'!D2:D469,"2123",'DevInt 2022 Buchungen'!C2:C469,"&gt;="&amp;BI$4,'DevInt 2022 Buchungen'!C2:C469,"&lt;"&amp;BI$5+1,'DevInt 2022 Buchungen'!P2:P469,"Einnahmen")++SUMIFS('DevInt 2022 Buchungen'!F2:F469,'DevInt 2022 Buchungen'!D2:D469,"2123",'DevInt 2022 Buchungen'!C2:C469,"&gt;="&amp;BI$4,'DevInt 2022 Buchungen'!C2:C469,"&lt;"&amp;BI$5+1,'DevInt 2022 Buchungen'!L2:L469,"Einnahmen")+-SUMIFS('DevInt 2022 Buchungen'!F2:F469,'DevInt 2022 Buchungen'!D2:D469,"2123",'DevInt 2022 Buchungen'!C2:C469,"&gt;="&amp;BI$4,'DevInt 2022 Buchungen'!C2:C469,"&lt;"&amp;BI$5+1,'DevInt 2022 Buchungen'!P2:P469,"Ausgaben")</f>
        <v>2638.62</v>
      </c>
      <c r="BJ22" s="21"/>
      <c r="BM22" s="26">
        <f>+SUMIFS('DevInt 2022 Buchungen'!F2:F469,'DevInt 2022 Buchungen'!D2:D469,"2223",'DevInt 2022 Buchungen'!C2:C469,"&gt;="&amp;BM$4,'DevInt 2022 Buchungen'!C2:C469,"&lt;"&amp;BM$5+1,'DevInt 2022 Buchungen'!L2:L469,"Ausgaben")+-SUMIFS('DevInt 2022 Buchungen'!F2:F469,'DevInt 2022 Buchungen'!D2:D469,"2223",'DevInt 2022 Buchungen'!C2:C469,"&gt;="&amp;BM$4,'DevInt 2022 Buchungen'!C2:C469,"&lt;"&amp;BM$5+1,'DevInt 2022 Buchungen'!P2:P469,"Einnahmen")++SUMIFS('DevInt 2022 Buchungen'!F2:F469,'DevInt 2022 Buchungen'!D2:D469,"2223",'DevInt 2022 Buchungen'!C2:C469,"&gt;="&amp;BM$4,'DevInt 2022 Buchungen'!C2:C469,"&lt;"&amp;BM$5+1,'DevInt 2022 Buchungen'!L2:L469,"Einnahmen")+-SUMIFS('DevInt 2022 Buchungen'!F2:F469,'DevInt 2022 Buchungen'!D2:D469,"2223",'DevInt 2022 Buchungen'!C2:C469,"&gt;="&amp;BM$4,'DevInt 2022 Buchungen'!C2:C469,"&lt;"&amp;BM$5+1,'DevInt 2022 Buchungen'!P2:P469,"Ausgaben")++SUMIFS('DevInt 2022 Buchungen'!F2:F469,'DevInt 2022 Buchungen'!D2:D469,"2123",'DevInt 2022 Buchungen'!C2:C469,"&gt;="&amp;BM$4,'DevInt 2022 Buchungen'!C2:C469,"&lt;"&amp;BM$5+1,'DevInt 2022 Buchungen'!L2:L469,"Ausgaben")+-SUMIFS('DevInt 2022 Buchungen'!F2:F469,'DevInt 2022 Buchungen'!D2:D469,"2123",'DevInt 2022 Buchungen'!C2:C469,"&gt;="&amp;BM$4,'DevInt 2022 Buchungen'!C2:C469,"&lt;"&amp;BM$5+1,'DevInt 2022 Buchungen'!P2:P469,"Einnahmen")++SUMIFS('DevInt 2022 Buchungen'!F2:F469,'DevInt 2022 Buchungen'!D2:D469,"2123",'DevInt 2022 Buchungen'!C2:C469,"&gt;="&amp;BM$4,'DevInt 2022 Buchungen'!C2:C469,"&lt;"&amp;BM$5+1,'DevInt 2022 Buchungen'!L2:L469,"Einnahmen")+-SUMIFS('DevInt 2022 Buchungen'!F2:F469,'DevInt 2022 Buchungen'!D2:D469,"2123",'DevInt 2022 Buchungen'!C2:C469,"&gt;="&amp;BM$4,'DevInt 2022 Buchungen'!C2:C469,"&lt;"&amp;BM$5+1,'DevInt 2022 Buchungen'!P2:P469,"Ausgaben")</f>
        <v>54.71</v>
      </c>
    </row>
    <row r="23" spans="3:65" x14ac:dyDescent="0.2">
      <c r="D23" t="s">
        <v>5688</v>
      </c>
      <c r="E23" t="s">
        <v>5689</v>
      </c>
      <c r="F23" s="21"/>
      <c r="I23" s="29">
        <v>33200</v>
      </c>
      <c r="J23" s="21"/>
      <c r="M23" s="26">
        <f>+SUMIFS('DevInt 2022 Buchungen'!F2:F469,'DevInt 2022 Buchungen'!D2:D469,"2222",'DevInt 2022 Buchungen'!C2:C469,"&gt;="&amp;M$4,'DevInt 2022 Buchungen'!C2:C469,"&lt;"&amp;M$5+1,'DevInt 2022 Buchungen'!L2:L469,"Ausgaben")+-SUMIFS('DevInt 2022 Buchungen'!F2:F469,'DevInt 2022 Buchungen'!D2:D469,"2222",'DevInt 2022 Buchungen'!C2:C469,"&gt;="&amp;M$4,'DevInt 2022 Buchungen'!C2:C469,"&lt;"&amp;M$5+1,'DevInt 2022 Buchungen'!P2:P469,"Einnahmen")++SUMIFS('DevInt 2022 Buchungen'!F2:F469,'DevInt 2022 Buchungen'!D2:D469,"2222",'DevInt 2022 Buchungen'!C2:C469,"&gt;="&amp;M$4,'DevInt 2022 Buchungen'!C2:C469,"&lt;"&amp;M$5+1,'DevInt 2022 Buchungen'!L2:L469,"Einnahmen")+-SUMIFS('DevInt 2022 Buchungen'!F2:F469,'DevInt 2022 Buchungen'!D2:D469,"2222",'DevInt 2022 Buchungen'!C2:C469,"&gt;="&amp;M$4,'DevInt 2022 Buchungen'!C2:C469,"&lt;"&amp;M$5+1,'DevInt 2022 Buchungen'!P2:P469,"Ausgaben")++SUMIFS('DevInt 2022 Buchungen'!F2:F469,'DevInt 2022 Buchungen'!D2:D469,"2122",'DevInt 2022 Buchungen'!C2:C469,"&gt;="&amp;M$4,'DevInt 2022 Buchungen'!C2:C469,"&lt;"&amp;M$5+1,'DevInt 2022 Buchungen'!L2:L469,"Ausgaben")+-SUMIFS('DevInt 2022 Buchungen'!F2:F469,'DevInt 2022 Buchungen'!D2:D469,"2122",'DevInt 2022 Buchungen'!C2:C469,"&gt;="&amp;M$4,'DevInt 2022 Buchungen'!C2:C469,"&lt;"&amp;M$5+1,'DevInt 2022 Buchungen'!P2:P469,"Einnahmen")++SUMIFS('DevInt 2022 Buchungen'!F2:F469,'DevInt 2022 Buchungen'!D2:D469,"2122",'DevInt 2022 Buchungen'!C2:C469,"&gt;="&amp;M$4,'DevInt 2022 Buchungen'!C2:C469,"&lt;"&amp;M$5+1,'DevInt 2022 Buchungen'!L2:L469,"Einnahmen")+-SUMIFS('DevInt 2022 Buchungen'!F2:F469,'DevInt 2022 Buchungen'!D2:D469,"2122",'DevInt 2022 Buchungen'!C2:C469,"&gt;="&amp;M$4,'DevInt 2022 Buchungen'!C2:C469,"&lt;"&amp;M$5+1,'DevInt 2022 Buchungen'!P2:P469,"Ausgaben")</f>
        <v>40405.109999999993</v>
      </c>
      <c r="N23" s="21"/>
      <c r="Q23" s="26">
        <f>+SUMIFS('DevInt 2022 Buchungen'!F2:F469,'DevInt 2022 Buchungen'!D2:D469,"2222",'DevInt 2022 Buchungen'!C2:C469,"&gt;="&amp;Q$4,'DevInt 2022 Buchungen'!C2:C469,"&lt;"&amp;Q$5+1,'DevInt 2022 Buchungen'!L2:L469,"Ausgaben")+-SUMIFS('DevInt 2022 Buchungen'!F2:F469,'DevInt 2022 Buchungen'!D2:D469,"2222",'DevInt 2022 Buchungen'!C2:C469,"&gt;="&amp;Q$4,'DevInt 2022 Buchungen'!C2:C469,"&lt;"&amp;Q$5+1,'DevInt 2022 Buchungen'!P2:P469,"Einnahmen")++SUMIFS('DevInt 2022 Buchungen'!F2:F469,'DevInt 2022 Buchungen'!D2:D469,"2222",'DevInt 2022 Buchungen'!C2:C469,"&gt;="&amp;Q$4,'DevInt 2022 Buchungen'!C2:C469,"&lt;"&amp;Q$5+1,'DevInt 2022 Buchungen'!L2:L469,"Einnahmen")+-SUMIFS('DevInt 2022 Buchungen'!F2:F469,'DevInt 2022 Buchungen'!D2:D469,"2222",'DevInt 2022 Buchungen'!C2:C469,"&gt;="&amp;Q$4,'DevInt 2022 Buchungen'!C2:C469,"&lt;"&amp;Q$5+1,'DevInt 2022 Buchungen'!P2:P469,"Ausgaben")++SUMIFS('DevInt 2022 Buchungen'!F2:F469,'DevInt 2022 Buchungen'!D2:D469,"2122",'DevInt 2022 Buchungen'!C2:C469,"&gt;="&amp;Q$4,'DevInt 2022 Buchungen'!C2:C469,"&lt;"&amp;Q$5+1,'DevInt 2022 Buchungen'!L2:L469,"Ausgaben")+-SUMIFS('DevInt 2022 Buchungen'!F2:F469,'DevInt 2022 Buchungen'!D2:D469,"2122",'DevInt 2022 Buchungen'!C2:C469,"&gt;="&amp;Q$4,'DevInt 2022 Buchungen'!C2:C469,"&lt;"&amp;Q$5+1,'DevInt 2022 Buchungen'!P2:P469,"Einnahmen")++SUMIFS('DevInt 2022 Buchungen'!F2:F469,'DevInt 2022 Buchungen'!D2:D469,"2122",'DevInt 2022 Buchungen'!C2:C469,"&gt;="&amp;Q$4,'DevInt 2022 Buchungen'!C2:C469,"&lt;"&amp;Q$5+1,'DevInt 2022 Buchungen'!L2:L469,"Einnahmen")+-SUMIFS('DevInt 2022 Buchungen'!F2:F469,'DevInt 2022 Buchungen'!D2:D469,"2122",'DevInt 2022 Buchungen'!C2:C469,"&gt;="&amp;Q$4,'DevInt 2022 Buchungen'!C2:C469,"&lt;"&amp;Q$5+1,'DevInt 2022 Buchungen'!P2:P469,"Ausgaben")</f>
        <v>0</v>
      </c>
      <c r="R23" s="21"/>
      <c r="U23" s="26">
        <f>+SUMIFS('DevInt 2022 Buchungen'!F2:F469,'DevInt 2022 Buchungen'!D2:D469,"2222",'DevInt 2022 Buchungen'!C2:C469,"&gt;="&amp;U$4,'DevInt 2022 Buchungen'!C2:C469,"&lt;"&amp;U$5+1,'DevInt 2022 Buchungen'!L2:L469,"Ausgaben")+-SUMIFS('DevInt 2022 Buchungen'!F2:F469,'DevInt 2022 Buchungen'!D2:D469,"2222",'DevInt 2022 Buchungen'!C2:C469,"&gt;="&amp;U$4,'DevInt 2022 Buchungen'!C2:C469,"&lt;"&amp;U$5+1,'DevInt 2022 Buchungen'!P2:P469,"Einnahmen")++SUMIFS('DevInt 2022 Buchungen'!F2:F469,'DevInt 2022 Buchungen'!D2:D469,"2222",'DevInt 2022 Buchungen'!C2:C469,"&gt;="&amp;U$4,'DevInt 2022 Buchungen'!C2:C469,"&lt;"&amp;U$5+1,'DevInt 2022 Buchungen'!L2:L469,"Einnahmen")+-SUMIFS('DevInt 2022 Buchungen'!F2:F469,'DevInt 2022 Buchungen'!D2:D469,"2222",'DevInt 2022 Buchungen'!C2:C469,"&gt;="&amp;U$4,'DevInt 2022 Buchungen'!C2:C469,"&lt;"&amp;U$5+1,'DevInt 2022 Buchungen'!P2:P469,"Ausgaben")++SUMIFS('DevInt 2022 Buchungen'!F2:F469,'DevInt 2022 Buchungen'!D2:D469,"2122",'DevInt 2022 Buchungen'!C2:C469,"&gt;="&amp;U$4,'DevInt 2022 Buchungen'!C2:C469,"&lt;"&amp;U$5+1,'DevInt 2022 Buchungen'!L2:L469,"Ausgaben")+-SUMIFS('DevInt 2022 Buchungen'!F2:F469,'DevInt 2022 Buchungen'!D2:D469,"2122",'DevInt 2022 Buchungen'!C2:C469,"&gt;="&amp;U$4,'DevInt 2022 Buchungen'!C2:C469,"&lt;"&amp;U$5+1,'DevInt 2022 Buchungen'!P2:P469,"Einnahmen")++SUMIFS('DevInt 2022 Buchungen'!F2:F469,'DevInt 2022 Buchungen'!D2:D469,"2122",'DevInt 2022 Buchungen'!C2:C469,"&gt;="&amp;U$4,'DevInt 2022 Buchungen'!C2:C469,"&lt;"&amp;U$5+1,'DevInt 2022 Buchungen'!L2:L469,"Einnahmen")+-SUMIFS('DevInt 2022 Buchungen'!F2:F469,'DevInt 2022 Buchungen'!D2:D469,"2122",'DevInt 2022 Buchungen'!C2:C469,"&gt;="&amp;U$4,'DevInt 2022 Buchungen'!C2:C469,"&lt;"&amp;U$5+1,'DevInt 2022 Buchungen'!P2:P469,"Ausgaben")</f>
        <v>0</v>
      </c>
      <c r="V23" s="21"/>
      <c r="Y23" s="26">
        <f>+SUMIFS('DevInt 2022 Buchungen'!F2:F469,'DevInt 2022 Buchungen'!D2:D469,"2222",'DevInt 2022 Buchungen'!C2:C469,"&gt;="&amp;Y$4,'DevInt 2022 Buchungen'!C2:C469,"&lt;"&amp;Y$5+1,'DevInt 2022 Buchungen'!L2:L469,"Ausgaben")+-SUMIFS('DevInt 2022 Buchungen'!F2:F469,'DevInt 2022 Buchungen'!D2:D469,"2222",'DevInt 2022 Buchungen'!C2:C469,"&gt;="&amp;Y$4,'DevInt 2022 Buchungen'!C2:C469,"&lt;"&amp;Y$5+1,'DevInt 2022 Buchungen'!P2:P469,"Einnahmen")++SUMIFS('DevInt 2022 Buchungen'!F2:F469,'DevInt 2022 Buchungen'!D2:D469,"2222",'DevInt 2022 Buchungen'!C2:C469,"&gt;="&amp;Y$4,'DevInt 2022 Buchungen'!C2:C469,"&lt;"&amp;Y$5+1,'DevInt 2022 Buchungen'!L2:L469,"Einnahmen")+-SUMIFS('DevInt 2022 Buchungen'!F2:F469,'DevInt 2022 Buchungen'!D2:D469,"2222",'DevInt 2022 Buchungen'!C2:C469,"&gt;="&amp;Y$4,'DevInt 2022 Buchungen'!C2:C469,"&lt;"&amp;Y$5+1,'DevInt 2022 Buchungen'!P2:P469,"Ausgaben")++SUMIFS('DevInt 2022 Buchungen'!F2:F469,'DevInt 2022 Buchungen'!D2:D469,"2122",'DevInt 2022 Buchungen'!C2:C469,"&gt;="&amp;Y$4,'DevInt 2022 Buchungen'!C2:C469,"&lt;"&amp;Y$5+1,'DevInt 2022 Buchungen'!L2:L469,"Ausgaben")+-SUMIFS('DevInt 2022 Buchungen'!F2:F469,'DevInt 2022 Buchungen'!D2:D469,"2122",'DevInt 2022 Buchungen'!C2:C469,"&gt;="&amp;Y$4,'DevInt 2022 Buchungen'!C2:C469,"&lt;"&amp;Y$5+1,'DevInt 2022 Buchungen'!P2:P469,"Einnahmen")++SUMIFS('DevInt 2022 Buchungen'!F2:F469,'DevInt 2022 Buchungen'!D2:D469,"2122",'DevInt 2022 Buchungen'!C2:C469,"&gt;="&amp;Y$4,'DevInt 2022 Buchungen'!C2:C469,"&lt;"&amp;Y$5+1,'DevInt 2022 Buchungen'!L2:L469,"Einnahmen")+-SUMIFS('DevInt 2022 Buchungen'!F2:F469,'DevInt 2022 Buchungen'!D2:D469,"2122",'DevInt 2022 Buchungen'!C2:C469,"&gt;="&amp;Y$4,'DevInt 2022 Buchungen'!C2:C469,"&lt;"&amp;Y$5+1,'DevInt 2022 Buchungen'!P2:P469,"Ausgaben")</f>
        <v>0</v>
      </c>
      <c r="Z23" s="21"/>
      <c r="AC23" s="26">
        <f>+SUMIFS('DevInt 2022 Buchungen'!F2:F469,'DevInt 2022 Buchungen'!D2:D469,"2222",'DevInt 2022 Buchungen'!C2:C469,"&gt;="&amp;AC$4,'DevInt 2022 Buchungen'!C2:C469,"&lt;"&amp;AC$5+1,'DevInt 2022 Buchungen'!L2:L469,"Ausgaben")+-SUMIFS('DevInt 2022 Buchungen'!F2:F469,'DevInt 2022 Buchungen'!D2:D469,"2222",'DevInt 2022 Buchungen'!C2:C469,"&gt;="&amp;AC$4,'DevInt 2022 Buchungen'!C2:C469,"&lt;"&amp;AC$5+1,'DevInt 2022 Buchungen'!P2:P469,"Einnahmen")++SUMIFS('DevInt 2022 Buchungen'!F2:F469,'DevInt 2022 Buchungen'!D2:D469,"2222",'DevInt 2022 Buchungen'!C2:C469,"&gt;="&amp;AC$4,'DevInt 2022 Buchungen'!C2:C469,"&lt;"&amp;AC$5+1,'DevInt 2022 Buchungen'!L2:L469,"Einnahmen")+-SUMIFS('DevInt 2022 Buchungen'!F2:F469,'DevInt 2022 Buchungen'!D2:D469,"2222",'DevInt 2022 Buchungen'!C2:C469,"&gt;="&amp;AC$4,'DevInt 2022 Buchungen'!C2:C469,"&lt;"&amp;AC$5+1,'DevInt 2022 Buchungen'!P2:P469,"Ausgaben")++SUMIFS('DevInt 2022 Buchungen'!F2:F469,'DevInt 2022 Buchungen'!D2:D469,"2122",'DevInt 2022 Buchungen'!C2:C469,"&gt;="&amp;AC$4,'DevInt 2022 Buchungen'!C2:C469,"&lt;"&amp;AC$5+1,'DevInt 2022 Buchungen'!L2:L469,"Ausgaben")+-SUMIFS('DevInt 2022 Buchungen'!F2:F469,'DevInt 2022 Buchungen'!D2:D469,"2122",'DevInt 2022 Buchungen'!C2:C469,"&gt;="&amp;AC$4,'DevInt 2022 Buchungen'!C2:C469,"&lt;"&amp;AC$5+1,'DevInt 2022 Buchungen'!P2:P469,"Einnahmen")++SUMIFS('DevInt 2022 Buchungen'!F2:F469,'DevInt 2022 Buchungen'!D2:D469,"2122",'DevInt 2022 Buchungen'!C2:C469,"&gt;="&amp;AC$4,'DevInt 2022 Buchungen'!C2:C469,"&lt;"&amp;AC$5+1,'DevInt 2022 Buchungen'!L2:L469,"Einnahmen")+-SUMIFS('DevInt 2022 Buchungen'!F2:F469,'DevInt 2022 Buchungen'!D2:D469,"2122",'DevInt 2022 Buchungen'!C2:C469,"&gt;="&amp;AC$4,'DevInt 2022 Buchungen'!C2:C469,"&lt;"&amp;AC$5+1,'DevInt 2022 Buchungen'!P2:P469,"Ausgaben")</f>
        <v>0</v>
      </c>
      <c r="AD23" s="21"/>
      <c r="AG23" s="26">
        <f>+SUMIFS('DevInt 2022 Buchungen'!F2:F469,'DevInt 2022 Buchungen'!D2:D469,"2222",'DevInt 2022 Buchungen'!C2:C469,"&gt;="&amp;AG$4,'DevInt 2022 Buchungen'!C2:C469,"&lt;"&amp;AG$5+1,'DevInt 2022 Buchungen'!L2:L469,"Ausgaben")+-SUMIFS('DevInt 2022 Buchungen'!F2:F469,'DevInt 2022 Buchungen'!D2:D469,"2222",'DevInt 2022 Buchungen'!C2:C469,"&gt;="&amp;AG$4,'DevInt 2022 Buchungen'!C2:C469,"&lt;"&amp;AG$5+1,'DevInt 2022 Buchungen'!P2:P469,"Einnahmen")++SUMIFS('DevInt 2022 Buchungen'!F2:F469,'DevInt 2022 Buchungen'!D2:D469,"2222",'DevInt 2022 Buchungen'!C2:C469,"&gt;="&amp;AG$4,'DevInt 2022 Buchungen'!C2:C469,"&lt;"&amp;AG$5+1,'DevInt 2022 Buchungen'!L2:L469,"Einnahmen")+-SUMIFS('DevInt 2022 Buchungen'!F2:F469,'DevInt 2022 Buchungen'!D2:D469,"2222",'DevInt 2022 Buchungen'!C2:C469,"&gt;="&amp;AG$4,'DevInt 2022 Buchungen'!C2:C469,"&lt;"&amp;AG$5+1,'DevInt 2022 Buchungen'!P2:P469,"Ausgaben")++SUMIFS('DevInt 2022 Buchungen'!F2:F469,'DevInt 2022 Buchungen'!D2:D469,"2122",'DevInt 2022 Buchungen'!C2:C469,"&gt;="&amp;AG$4,'DevInt 2022 Buchungen'!C2:C469,"&lt;"&amp;AG$5+1,'DevInt 2022 Buchungen'!L2:L469,"Ausgaben")+-SUMIFS('DevInt 2022 Buchungen'!F2:F469,'DevInt 2022 Buchungen'!D2:D469,"2122",'DevInt 2022 Buchungen'!C2:C469,"&gt;="&amp;AG$4,'DevInt 2022 Buchungen'!C2:C469,"&lt;"&amp;AG$5+1,'DevInt 2022 Buchungen'!P2:P469,"Einnahmen")++SUMIFS('DevInt 2022 Buchungen'!F2:F469,'DevInt 2022 Buchungen'!D2:D469,"2122",'DevInt 2022 Buchungen'!C2:C469,"&gt;="&amp;AG$4,'DevInt 2022 Buchungen'!C2:C469,"&lt;"&amp;AG$5+1,'DevInt 2022 Buchungen'!L2:L469,"Einnahmen")+-SUMIFS('DevInt 2022 Buchungen'!F2:F469,'DevInt 2022 Buchungen'!D2:D469,"2122",'DevInt 2022 Buchungen'!C2:C469,"&gt;="&amp;AG$4,'DevInt 2022 Buchungen'!C2:C469,"&lt;"&amp;AG$5+1,'DevInt 2022 Buchungen'!P2:P469,"Ausgaben")</f>
        <v>3481.94</v>
      </c>
      <c r="AH23" s="21"/>
      <c r="AK23" s="26">
        <f>+SUMIFS('DevInt 2022 Buchungen'!F2:F469,'DevInt 2022 Buchungen'!D2:D469,"2222",'DevInt 2022 Buchungen'!C2:C469,"&gt;="&amp;AK$4,'DevInt 2022 Buchungen'!C2:C469,"&lt;"&amp;AK$5+1,'DevInt 2022 Buchungen'!L2:L469,"Ausgaben")+-SUMIFS('DevInt 2022 Buchungen'!F2:F469,'DevInt 2022 Buchungen'!D2:D469,"2222",'DevInt 2022 Buchungen'!C2:C469,"&gt;="&amp;AK$4,'DevInt 2022 Buchungen'!C2:C469,"&lt;"&amp;AK$5+1,'DevInt 2022 Buchungen'!P2:P469,"Einnahmen")++SUMIFS('DevInt 2022 Buchungen'!F2:F469,'DevInt 2022 Buchungen'!D2:D469,"2222",'DevInt 2022 Buchungen'!C2:C469,"&gt;="&amp;AK$4,'DevInt 2022 Buchungen'!C2:C469,"&lt;"&amp;AK$5+1,'DevInt 2022 Buchungen'!L2:L469,"Einnahmen")+-SUMIFS('DevInt 2022 Buchungen'!F2:F469,'DevInt 2022 Buchungen'!D2:D469,"2222",'DevInt 2022 Buchungen'!C2:C469,"&gt;="&amp;AK$4,'DevInt 2022 Buchungen'!C2:C469,"&lt;"&amp;AK$5+1,'DevInt 2022 Buchungen'!P2:P469,"Ausgaben")++SUMIFS('DevInt 2022 Buchungen'!F2:F469,'DevInt 2022 Buchungen'!D2:D469,"2122",'DevInt 2022 Buchungen'!C2:C469,"&gt;="&amp;AK$4,'DevInt 2022 Buchungen'!C2:C469,"&lt;"&amp;AK$5+1,'DevInt 2022 Buchungen'!L2:L469,"Ausgaben")+-SUMIFS('DevInt 2022 Buchungen'!F2:F469,'DevInt 2022 Buchungen'!D2:D469,"2122",'DevInt 2022 Buchungen'!C2:C469,"&gt;="&amp;AK$4,'DevInt 2022 Buchungen'!C2:C469,"&lt;"&amp;AK$5+1,'DevInt 2022 Buchungen'!P2:P469,"Einnahmen")++SUMIFS('DevInt 2022 Buchungen'!F2:F469,'DevInt 2022 Buchungen'!D2:D469,"2122",'DevInt 2022 Buchungen'!C2:C469,"&gt;="&amp;AK$4,'DevInt 2022 Buchungen'!C2:C469,"&lt;"&amp;AK$5+1,'DevInt 2022 Buchungen'!L2:L469,"Einnahmen")+-SUMIFS('DevInt 2022 Buchungen'!F2:F469,'DevInt 2022 Buchungen'!D2:D469,"2122",'DevInt 2022 Buchungen'!C2:C469,"&gt;="&amp;AK$4,'DevInt 2022 Buchungen'!C2:C469,"&lt;"&amp;AK$5+1,'DevInt 2022 Buchungen'!P2:P469,"Ausgaben")</f>
        <v>3481.94</v>
      </c>
      <c r="AL23" s="21"/>
      <c r="AO23" s="26">
        <f>+SUMIFS('DevInt 2022 Buchungen'!F2:F469,'DevInt 2022 Buchungen'!D2:D469,"2222",'DevInt 2022 Buchungen'!C2:C469,"&gt;="&amp;AO$4,'DevInt 2022 Buchungen'!C2:C469,"&lt;"&amp;AO$5+1,'DevInt 2022 Buchungen'!L2:L469,"Ausgaben")+-SUMIFS('DevInt 2022 Buchungen'!F2:F469,'DevInt 2022 Buchungen'!D2:D469,"2222",'DevInt 2022 Buchungen'!C2:C469,"&gt;="&amp;AO$4,'DevInt 2022 Buchungen'!C2:C469,"&lt;"&amp;AO$5+1,'DevInt 2022 Buchungen'!P2:P469,"Einnahmen")++SUMIFS('DevInt 2022 Buchungen'!F2:F469,'DevInt 2022 Buchungen'!D2:D469,"2222",'DevInt 2022 Buchungen'!C2:C469,"&gt;="&amp;AO$4,'DevInt 2022 Buchungen'!C2:C469,"&lt;"&amp;AO$5+1,'DevInt 2022 Buchungen'!L2:L469,"Einnahmen")+-SUMIFS('DevInt 2022 Buchungen'!F2:F469,'DevInt 2022 Buchungen'!D2:D469,"2222",'DevInt 2022 Buchungen'!C2:C469,"&gt;="&amp;AO$4,'DevInt 2022 Buchungen'!C2:C469,"&lt;"&amp;AO$5+1,'DevInt 2022 Buchungen'!P2:P469,"Ausgaben")++SUMIFS('DevInt 2022 Buchungen'!F2:F469,'DevInt 2022 Buchungen'!D2:D469,"2122",'DevInt 2022 Buchungen'!C2:C469,"&gt;="&amp;AO$4,'DevInt 2022 Buchungen'!C2:C469,"&lt;"&amp;AO$5+1,'DevInt 2022 Buchungen'!L2:L469,"Ausgaben")+-SUMIFS('DevInt 2022 Buchungen'!F2:F469,'DevInt 2022 Buchungen'!D2:D469,"2122",'DevInt 2022 Buchungen'!C2:C469,"&gt;="&amp;AO$4,'DevInt 2022 Buchungen'!C2:C469,"&lt;"&amp;AO$5+1,'DevInt 2022 Buchungen'!P2:P469,"Einnahmen")++SUMIFS('DevInt 2022 Buchungen'!F2:F469,'DevInt 2022 Buchungen'!D2:D469,"2122",'DevInt 2022 Buchungen'!C2:C469,"&gt;="&amp;AO$4,'DevInt 2022 Buchungen'!C2:C469,"&lt;"&amp;AO$5+1,'DevInt 2022 Buchungen'!L2:L469,"Einnahmen")+-SUMIFS('DevInt 2022 Buchungen'!F2:F469,'DevInt 2022 Buchungen'!D2:D469,"2122",'DevInt 2022 Buchungen'!C2:C469,"&gt;="&amp;AO$4,'DevInt 2022 Buchungen'!C2:C469,"&lt;"&amp;AO$5+1,'DevInt 2022 Buchungen'!P2:P469,"Ausgaben")</f>
        <v>3481.94</v>
      </c>
      <c r="AP23" s="21"/>
      <c r="AS23" s="26">
        <f>+SUMIFS('DevInt 2022 Buchungen'!F2:F469,'DevInt 2022 Buchungen'!D2:D469,"2222",'DevInt 2022 Buchungen'!C2:C469,"&gt;="&amp;AS$4,'DevInt 2022 Buchungen'!C2:C469,"&lt;"&amp;AS$5+1,'DevInt 2022 Buchungen'!L2:L469,"Ausgaben")+-SUMIFS('DevInt 2022 Buchungen'!F2:F469,'DevInt 2022 Buchungen'!D2:D469,"2222",'DevInt 2022 Buchungen'!C2:C469,"&gt;="&amp;AS$4,'DevInt 2022 Buchungen'!C2:C469,"&lt;"&amp;AS$5+1,'DevInt 2022 Buchungen'!P2:P469,"Einnahmen")++SUMIFS('DevInt 2022 Buchungen'!F2:F469,'DevInt 2022 Buchungen'!D2:D469,"2222",'DevInt 2022 Buchungen'!C2:C469,"&gt;="&amp;AS$4,'DevInt 2022 Buchungen'!C2:C469,"&lt;"&amp;AS$5+1,'DevInt 2022 Buchungen'!L2:L469,"Einnahmen")+-SUMIFS('DevInt 2022 Buchungen'!F2:F469,'DevInt 2022 Buchungen'!D2:D469,"2222",'DevInt 2022 Buchungen'!C2:C469,"&gt;="&amp;AS$4,'DevInt 2022 Buchungen'!C2:C469,"&lt;"&amp;AS$5+1,'DevInt 2022 Buchungen'!P2:P469,"Ausgaben")++SUMIFS('DevInt 2022 Buchungen'!F2:F469,'DevInt 2022 Buchungen'!D2:D469,"2122",'DevInt 2022 Buchungen'!C2:C469,"&gt;="&amp;AS$4,'DevInt 2022 Buchungen'!C2:C469,"&lt;"&amp;AS$5+1,'DevInt 2022 Buchungen'!L2:L469,"Ausgaben")+-SUMIFS('DevInt 2022 Buchungen'!F2:F469,'DevInt 2022 Buchungen'!D2:D469,"2122",'DevInt 2022 Buchungen'!C2:C469,"&gt;="&amp;AS$4,'DevInt 2022 Buchungen'!C2:C469,"&lt;"&amp;AS$5+1,'DevInt 2022 Buchungen'!P2:P469,"Einnahmen")++SUMIFS('DevInt 2022 Buchungen'!F2:F469,'DevInt 2022 Buchungen'!D2:D469,"2122",'DevInt 2022 Buchungen'!C2:C469,"&gt;="&amp;AS$4,'DevInt 2022 Buchungen'!C2:C469,"&lt;"&amp;AS$5+1,'DevInt 2022 Buchungen'!L2:L469,"Einnahmen")+-SUMIFS('DevInt 2022 Buchungen'!F2:F469,'DevInt 2022 Buchungen'!D2:D469,"2122",'DevInt 2022 Buchungen'!C2:C469,"&gt;="&amp;AS$4,'DevInt 2022 Buchungen'!C2:C469,"&lt;"&amp;AS$5+1,'DevInt 2022 Buchungen'!P2:P469,"Ausgaben")</f>
        <v>3481.94</v>
      </c>
      <c r="AT23" s="21"/>
      <c r="AW23" s="26">
        <f>+SUMIFS('DevInt 2022 Buchungen'!F2:F469,'DevInt 2022 Buchungen'!D2:D469,"2222",'DevInt 2022 Buchungen'!C2:C469,"&gt;="&amp;AW$4,'DevInt 2022 Buchungen'!C2:C469,"&lt;"&amp;AW$5+1,'DevInt 2022 Buchungen'!L2:L469,"Ausgaben")+-SUMIFS('DevInt 2022 Buchungen'!F2:F469,'DevInt 2022 Buchungen'!D2:D469,"2222",'DevInt 2022 Buchungen'!C2:C469,"&gt;="&amp;AW$4,'DevInt 2022 Buchungen'!C2:C469,"&lt;"&amp;AW$5+1,'DevInt 2022 Buchungen'!P2:P469,"Einnahmen")++SUMIFS('DevInt 2022 Buchungen'!F2:F469,'DevInt 2022 Buchungen'!D2:D469,"2222",'DevInt 2022 Buchungen'!C2:C469,"&gt;="&amp;AW$4,'DevInt 2022 Buchungen'!C2:C469,"&lt;"&amp;AW$5+1,'DevInt 2022 Buchungen'!L2:L469,"Einnahmen")+-SUMIFS('DevInt 2022 Buchungen'!F2:F469,'DevInt 2022 Buchungen'!D2:D469,"2222",'DevInt 2022 Buchungen'!C2:C469,"&gt;="&amp;AW$4,'DevInt 2022 Buchungen'!C2:C469,"&lt;"&amp;AW$5+1,'DevInt 2022 Buchungen'!P2:P469,"Ausgaben")++SUMIFS('DevInt 2022 Buchungen'!F2:F469,'DevInt 2022 Buchungen'!D2:D469,"2122",'DevInt 2022 Buchungen'!C2:C469,"&gt;="&amp;AW$4,'DevInt 2022 Buchungen'!C2:C469,"&lt;"&amp;AW$5+1,'DevInt 2022 Buchungen'!L2:L469,"Ausgaben")+-SUMIFS('DevInt 2022 Buchungen'!F2:F469,'DevInt 2022 Buchungen'!D2:D469,"2122",'DevInt 2022 Buchungen'!C2:C469,"&gt;="&amp;AW$4,'DevInt 2022 Buchungen'!C2:C469,"&lt;"&amp;AW$5+1,'DevInt 2022 Buchungen'!P2:P469,"Einnahmen")++SUMIFS('DevInt 2022 Buchungen'!F2:F469,'DevInt 2022 Buchungen'!D2:D469,"2122",'DevInt 2022 Buchungen'!C2:C469,"&gt;="&amp;AW$4,'DevInt 2022 Buchungen'!C2:C469,"&lt;"&amp;AW$5+1,'DevInt 2022 Buchungen'!L2:L469,"Einnahmen")+-SUMIFS('DevInt 2022 Buchungen'!F2:F469,'DevInt 2022 Buchungen'!D2:D469,"2122",'DevInt 2022 Buchungen'!C2:C469,"&gt;="&amp;AW$4,'DevInt 2022 Buchungen'!C2:C469,"&lt;"&amp;AW$5+1,'DevInt 2022 Buchungen'!P2:P469,"Ausgaben")</f>
        <v>4526.53</v>
      </c>
      <c r="AX23" s="21"/>
      <c r="BA23" s="26">
        <f>+SUMIFS('DevInt 2022 Buchungen'!F2:F469,'DevInt 2022 Buchungen'!D2:D469,"2222",'DevInt 2022 Buchungen'!C2:C469,"&gt;="&amp;BA$4,'DevInt 2022 Buchungen'!C2:C469,"&lt;"&amp;BA$5+1,'DevInt 2022 Buchungen'!L2:L469,"Ausgaben")+-SUMIFS('DevInt 2022 Buchungen'!F2:F469,'DevInt 2022 Buchungen'!D2:D469,"2222",'DevInt 2022 Buchungen'!C2:C469,"&gt;="&amp;BA$4,'DevInt 2022 Buchungen'!C2:C469,"&lt;"&amp;BA$5+1,'DevInt 2022 Buchungen'!P2:P469,"Einnahmen")++SUMIFS('DevInt 2022 Buchungen'!F2:F469,'DevInt 2022 Buchungen'!D2:D469,"2222",'DevInt 2022 Buchungen'!C2:C469,"&gt;="&amp;BA$4,'DevInt 2022 Buchungen'!C2:C469,"&lt;"&amp;BA$5+1,'DevInt 2022 Buchungen'!L2:L469,"Einnahmen")+-SUMIFS('DevInt 2022 Buchungen'!F2:F469,'DevInt 2022 Buchungen'!D2:D469,"2222",'DevInt 2022 Buchungen'!C2:C469,"&gt;="&amp;BA$4,'DevInt 2022 Buchungen'!C2:C469,"&lt;"&amp;BA$5+1,'DevInt 2022 Buchungen'!P2:P469,"Ausgaben")++SUMIFS('DevInt 2022 Buchungen'!F2:F469,'DevInt 2022 Buchungen'!D2:D469,"2122",'DevInt 2022 Buchungen'!C2:C469,"&gt;="&amp;BA$4,'DevInt 2022 Buchungen'!C2:C469,"&lt;"&amp;BA$5+1,'DevInt 2022 Buchungen'!L2:L469,"Ausgaben")+-SUMIFS('DevInt 2022 Buchungen'!F2:F469,'DevInt 2022 Buchungen'!D2:D469,"2122",'DevInt 2022 Buchungen'!C2:C469,"&gt;="&amp;BA$4,'DevInt 2022 Buchungen'!C2:C469,"&lt;"&amp;BA$5+1,'DevInt 2022 Buchungen'!P2:P469,"Einnahmen")++SUMIFS('DevInt 2022 Buchungen'!F2:F469,'DevInt 2022 Buchungen'!D2:D469,"2122",'DevInt 2022 Buchungen'!C2:C469,"&gt;="&amp;BA$4,'DevInt 2022 Buchungen'!C2:C469,"&lt;"&amp;BA$5+1,'DevInt 2022 Buchungen'!L2:L469,"Einnahmen")+-SUMIFS('DevInt 2022 Buchungen'!F2:F469,'DevInt 2022 Buchungen'!D2:D469,"2122",'DevInt 2022 Buchungen'!C2:C469,"&gt;="&amp;BA$4,'DevInt 2022 Buchungen'!C2:C469,"&lt;"&amp;BA$5+1,'DevInt 2022 Buchungen'!P2:P469,"Ausgaben")</f>
        <v>4560.96</v>
      </c>
      <c r="BB23" s="21"/>
      <c r="BE23" s="26">
        <f>+SUMIFS('DevInt 2022 Buchungen'!F2:F469,'DevInt 2022 Buchungen'!D2:D469,"2222",'DevInt 2022 Buchungen'!C2:C469,"&gt;="&amp;BE$4,'DevInt 2022 Buchungen'!C2:C469,"&lt;"&amp;BE$5+1,'DevInt 2022 Buchungen'!L2:L469,"Ausgaben")+-SUMIFS('DevInt 2022 Buchungen'!F2:F469,'DevInt 2022 Buchungen'!D2:D469,"2222",'DevInt 2022 Buchungen'!C2:C469,"&gt;="&amp;BE$4,'DevInt 2022 Buchungen'!C2:C469,"&lt;"&amp;BE$5+1,'DevInt 2022 Buchungen'!P2:P469,"Einnahmen")++SUMIFS('DevInt 2022 Buchungen'!F2:F469,'DevInt 2022 Buchungen'!D2:D469,"2222",'DevInt 2022 Buchungen'!C2:C469,"&gt;="&amp;BE$4,'DevInt 2022 Buchungen'!C2:C469,"&lt;"&amp;BE$5+1,'DevInt 2022 Buchungen'!L2:L469,"Einnahmen")+-SUMIFS('DevInt 2022 Buchungen'!F2:F469,'DevInt 2022 Buchungen'!D2:D469,"2222",'DevInt 2022 Buchungen'!C2:C469,"&gt;="&amp;BE$4,'DevInt 2022 Buchungen'!C2:C469,"&lt;"&amp;BE$5+1,'DevInt 2022 Buchungen'!P2:P469,"Ausgaben")++SUMIFS('DevInt 2022 Buchungen'!F2:F469,'DevInt 2022 Buchungen'!D2:D469,"2122",'DevInt 2022 Buchungen'!C2:C469,"&gt;="&amp;BE$4,'DevInt 2022 Buchungen'!C2:C469,"&lt;"&amp;BE$5+1,'DevInt 2022 Buchungen'!L2:L469,"Ausgaben")+-SUMIFS('DevInt 2022 Buchungen'!F2:F469,'DevInt 2022 Buchungen'!D2:D469,"2122",'DevInt 2022 Buchungen'!C2:C469,"&gt;="&amp;BE$4,'DevInt 2022 Buchungen'!C2:C469,"&lt;"&amp;BE$5+1,'DevInt 2022 Buchungen'!P2:P469,"Einnahmen")++SUMIFS('DevInt 2022 Buchungen'!F2:F469,'DevInt 2022 Buchungen'!D2:D469,"2122",'DevInt 2022 Buchungen'!C2:C469,"&gt;="&amp;BE$4,'DevInt 2022 Buchungen'!C2:C469,"&lt;"&amp;BE$5+1,'DevInt 2022 Buchungen'!L2:L469,"Einnahmen")+-SUMIFS('DevInt 2022 Buchungen'!F2:F469,'DevInt 2022 Buchungen'!D2:D469,"2122",'DevInt 2022 Buchungen'!C2:C469,"&gt;="&amp;BE$4,'DevInt 2022 Buchungen'!C2:C469,"&lt;"&amp;BE$5+1,'DevInt 2022 Buchungen'!P2:P469,"Ausgaben")</f>
        <v>7568.7</v>
      </c>
      <c r="BF23" s="21"/>
      <c r="BI23" s="26">
        <f>+SUMIFS('DevInt 2022 Buchungen'!F2:F469,'DevInt 2022 Buchungen'!D2:D469,"2222",'DevInt 2022 Buchungen'!C2:C469,"&gt;="&amp;BI$4,'DevInt 2022 Buchungen'!C2:C469,"&lt;"&amp;BI$5+1,'DevInt 2022 Buchungen'!L2:L469,"Ausgaben")+-SUMIFS('DevInt 2022 Buchungen'!F2:F469,'DevInt 2022 Buchungen'!D2:D469,"2222",'DevInt 2022 Buchungen'!C2:C469,"&gt;="&amp;BI$4,'DevInt 2022 Buchungen'!C2:C469,"&lt;"&amp;BI$5+1,'DevInt 2022 Buchungen'!P2:P469,"Einnahmen")++SUMIFS('DevInt 2022 Buchungen'!F2:F469,'DevInt 2022 Buchungen'!D2:D469,"2222",'DevInt 2022 Buchungen'!C2:C469,"&gt;="&amp;BI$4,'DevInt 2022 Buchungen'!C2:C469,"&lt;"&amp;BI$5+1,'DevInt 2022 Buchungen'!L2:L469,"Einnahmen")+-SUMIFS('DevInt 2022 Buchungen'!F2:F469,'DevInt 2022 Buchungen'!D2:D469,"2222",'DevInt 2022 Buchungen'!C2:C469,"&gt;="&amp;BI$4,'DevInt 2022 Buchungen'!C2:C469,"&lt;"&amp;BI$5+1,'DevInt 2022 Buchungen'!P2:P469,"Ausgaben")++SUMIFS('DevInt 2022 Buchungen'!F2:F469,'DevInt 2022 Buchungen'!D2:D469,"2122",'DevInt 2022 Buchungen'!C2:C469,"&gt;="&amp;BI$4,'DevInt 2022 Buchungen'!C2:C469,"&lt;"&amp;BI$5+1,'DevInt 2022 Buchungen'!L2:L469,"Ausgaben")+-SUMIFS('DevInt 2022 Buchungen'!F2:F469,'DevInt 2022 Buchungen'!D2:D469,"2122",'DevInt 2022 Buchungen'!C2:C469,"&gt;="&amp;BI$4,'DevInt 2022 Buchungen'!C2:C469,"&lt;"&amp;BI$5+1,'DevInt 2022 Buchungen'!P2:P469,"Einnahmen")++SUMIFS('DevInt 2022 Buchungen'!F2:F469,'DevInt 2022 Buchungen'!D2:D469,"2122",'DevInt 2022 Buchungen'!C2:C469,"&gt;="&amp;BI$4,'DevInt 2022 Buchungen'!C2:C469,"&lt;"&amp;BI$5+1,'DevInt 2022 Buchungen'!L2:L469,"Einnahmen")+-SUMIFS('DevInt 2022 Buchungen'!F2:F469,'DevInt 2022 Buchungen'!D2:D469,"2122",'DevInt 2022 Buchungen'!C2:C469,"&gt;="&amp;BI$4,'DevInt 2022 Buchungen'!C2:C469,"&lt;"&amp;BI$5+1,'DevInt 2022 Buchungen'!P2:P469,"Ausgaben")</f>
        <v>9724.5300000000007</v>
      </c>
      <c r="BJ23" s="21"/>
      <c r="BM23" s="26">
        <f>+SUMIFS('DevInt 2022 Buchungen'!F2:F469,'DevInt 2022 Buchungen'!D2:D469,"2222",'DevInt 2022 Buchungen'!C2:C469,"&gt;="&amp;BM$4,'DevInt 2022 Buchungen'!C2:C469,"&lt;"&amp;BM$5+1,'DevInt 2022 Buchungen'!L2:L469,"Ausgaben")+-SUMIFS('DevInt 2022 Buchungen'!F2:F469,'DevInt 2022 Buchungen'!D2:D469,"2222",'DevInt 2022 Buchungen'!C2:C469,"&gt;="&amp;BM$4,'DevInt 2022 Buchungen'!C2:C469,"&lt;"&amp;BM$5+1,'DevInt 2022 Buchungen'!P2:P469,"Einnahmen")++SUMIFS('DevInt 2022 Buchungen'!F2:F469,'DevInt 2022 Buchungen'!D2:D469,"2222",'DevInt 2022 Buchungen'!C2:C469,"&gt;="&amp;BM$4,'DevInt 2022 Buchungen'!C2:C469,"&lt;"&amp;BM$5+1,'DevInt 2022 Buchungen'!L2:L469,"Einnahmen")+-SUMIFS('DevInt 2022 Buchungen'!F2:F469,'DevInt 2022 Buchungen'!D2:D469,"2222",'DevInt 2022 Buchungen'!C2:C469,"&gt;="&amp;BM$4,'DevInt 2022 Buchungen'!C2:C469,"&lt;"&amp;BM$5+1,'DevInt 2022 Buchungen'!P2:P469,"Ausgaben")++SUMIFS('DevInt 2022 Buchungen'!F2:F469,'DevInt 2022 Buchungen'!D2:D469,"2122",'DevInt 2022 Buchungen'!C2:C469,"&gt;="&amp;BM$4,'DevInt 2022 Buchungen'!C2:C469,"&lt;"&amp;BM$5+1,'DevInt 2022 Buchungen'!L2:L469,"Ausgaben")+-SUMIFS('DevInt 2022 Buchungen'!F2:F469,'DevInt 2022 Buchungen'!D2:D469,"2122",'DevInt 2022 Buchungen'!C2:C469,"&gt;="&amp;BM$4,'DevInt 2022 Buchungen'!C2:C469,"&lt;"&amp;BM$5+1,'DevInt 2022 Buchungen'!P2:P469,"Einnahmen")++SUMIFS('DevInt 2022 Buchungen'!F2:F469,'DevInt 2022 Buchungen'!D2:D469,"2122",'DevInt 2022 Buchungen'!C2:C469,"&gt;="&amp;BM$4,'DevInt 2022 Buchungen'!C2:C469,"&lt;"&amp;BM$5+1,'DevInt 2022 Buchungen'!L2:L469,"Einnahmen")+-SUMIFS('DevInt 2022 Buchungen'!F2:F469,'DevInt 2022 Buchungen'!D2:D469,"2122",'DevInt 2022 Buchungen'!C2:C469,"&gt;="&amp;BM$4,'DevInt 2022 Buchungen'!C2:C469,"&lt;"&amp;BM$5+1,'DevInt 2022 Buchungen'!P2:P469,"Ausgaben")</f>
        <v>96.63</v>
      </c>
    </row>
    <row r="24" spans="3:65" ht="16" x14ac:dyDescent="0.2">
      <c r="D24" s="27" t="s">
        <v>5690</v>
      </c>
      <c r="E24" s="27"/>
      <c r="F24" s="28"/>
      <c r="G24" s="27"/>
      <c r="H24" s="42">
        <v>16100</v>
      </c>
      <c r="I24" s="43"/>
      <c r="J24" s="28"/>
      <c r="K24" s="27"/>
      <c r="L24" s="42">
        <f>SUM(M25:M26)</f>
        <v>11765.11</v>
      </c>
      <c r="M24" s="43"/>
      <c r="N24" s="28"/>
      <c r="O24" s="27"/>
      <c r="P24" s="42">
        <f>SUM(Q25:Q26)</f>
        <v>3.8</v>
      </c>
      <c r="Q24" s="43"/>
      <c r="R24" s="28"/>
      <c r="S24" s="27"/>
      <c r="T24" s="42">
        <f>SUM(U25:U26)</f>
        <v>380.21999999999997</v>
      </c>
      <c r="U24" s="43"/>
      <c r="V24" s="28"/>
      <c r="W24" s="27"/>
      <c r="X24" s="42">
        <f>SUM(Y25:Y26)</f>
        <v>3.8</v>
      </c>
      <c r="Y24" s="43"/>
      <c r="Z24" s="28"/>
      <c r="AA24" s="27"/>
      <c r="AB24" s="42">
        <f>SUM(AC25:AC26)</f>
        <v>604.7299999999999</v>
      </c>
      <c r="AC24" s="43"/>
      <c r="AD24" s="28"/>
      <c r="AE24" s="27"/>
      <c r="AF24" s="42">
        <f>SUM(AG25:AG26)</f>
        <v>368.31</v>
      </c>
      <c r="AG24" s="43"/>
      <c r="AH24" s="28"/>
      <c r="AI24" s="27"/>
      <c r="AJ24" s="42">
        <f>SUM(AK25:AK26)</f>
        <v>385.85</v>
      </c>
      <c r="AK24" s="43"/>
      <c r="AL24" s="28"/>
      <c r="AM24" s="27"/>
      <c r="AN24" s="42">
        <f>SUM(AO25:AO26)</f>
        <v>405.51</v>
      </c>
      <c r="AO24" s="43"/>
      <c r="AP24" s="28"/>
      <c r="AQ24" s="27"/>
      <c r="AR24" s="42">
        <f>SUM(AS25:AS26)</f>
        <v>300.87</v>
      </c>
      <c r="AS24" s="43"/>
      <c r="AT24" s="28"/>
      <c r="AU24" s="27"/>
      <c r="AV24" s="42">
        <f>SUM(AW25:AW26)</f>
        <v>162.71</v>
      </c>
      <c r="AW24" s="43"/>
      <c r="AX24" s="28"/>
      <c r="AY24" s="27"/>
      <c r="AZ24" s="42">
        <f>SUM(BA25:BA26)</f>
        <v>200.25999999999996</v>
      </c>
      <c r="BA24" s="43"/>
      <c r="BB24" s="28"/>
      <c r="BC24" s="27"/>
      <c r="BD24" s="42">
        <f>SUM(BE25:BE26)</f>
        <v>727.2199999999998</v>
      </c>
      <c r="BE24" s="43"/>
      <c r="BF24" s="28"/>
      <c r="BG24" s="27"/>
      <c r="BH24" s="42">
        <f>SUM(BI25:BI26)</f>
        <v>2306.69</v>
      </c>
      <c r="BI24" s="43"/>
      <c r="BJ24" s="28"/>
      <c r="BK24" s="27"/>
      <c r="BL24" s="42">
        <f>SUM(BM25:BM26)</f>
        <v>5915.14</v>
      </c>
      <c r="BM24" s="43"/>
    </row>
    <row r="25" spans="3:65" x14ac:dyDescent="0.2">
      <c r="D25" t="s">
        <v>5691</v>
      </c>
      <c r="E25" t="s">
        <v>5692</v>
      </c>
      <c r="F25" s="21"/>
      <c r="I25" s="29">
        <v>10100</v>
      </c>
      <c r="J25" s="21"/>
      <c r="M25" s="26">
        <f>+SUMIFS('DevInt 2022 Buchungen'!F2:F469,'DevInt 2022 Buchungen'!D2:D469,"2231",'DevInt 2022 Buchungen'!C2:C469,"&gt;="&amp;M$4,'DevInt 2022 Buchungen'!C2:C469,"&lt;"&amp;M$5+1,'DevInt 2022 Buchungen'!L2:L469,"Ausgaben")+-SUMIFS('DevInt 2022 Buchungen'!F2:F469,'DevInt 2022 Buchungen'!D2:D469,"2231",'DevInt 2022 Buchungen'!C2:C469,"&gt;="&amp;M$4,'DevInt 2022 Buchungen'!C2:C469,"&lt;"&amp;M$5+1,'DevInt 2022 Buchungen'!P2:P469,"Einnahmen")++SUMIFS('DevInt 2022 Buchungen'!F2:F469,'DevInt 2022 Buchungen'!D2:D469,"2231",'DevInt 2022 Buchungen'!C2:C469,"&gt;="&amp;M$4,'DevInt 2022 Buchungen'!C2:C469,"&lt;"&amp;M$5+1,'DevInt 2022 Buchungen'!L2:L469,"Einnahmen")+-SUMIFS('DevInt 2022 Buchungen'!F2:F469,'DevInt 2022 Buchungen'!D2:D469,"2231",'DevInt 2022 Buchungen'!C2:C469,"&gt;="&amp;M$4,'DevInt 2022 Buchungen'!C2:C469,"&lt;"&amp;M$5+1,'DevInt 2022 Buchungen'!P2:P469,"Ausgaben")++SUMIFS('DevInt 2022 Buchungen'!F2:F469,'DevInt 2022 Buchungen'!D2:D469,"2232",'DevInt 2022 Buchungen'!C2:C469,"&gt;="&amp;M$4,'DevInt 2022 Buchungen'!C2:C469,"&lt;"&amp;M$5+1,'DevInt 2022 Buchungen'!L2:L469,"Ausgaben")+-SUMIFS('DevInt 2022 Buchungen'!F2:F469,'DevInt 2022 Buchungen'!D2:D469,"2232",'DevInt 2022 Buchungen'!C2:C469,"&gt;="&amp;M$4,'DevInt 2022 Buchungen'!C2:C469,"&lt;"&amp;M$5+1,'DevInt 2022 Buchungen'!P2:P469,"Einnahmen")++SUMIFS('DevInt 2022 Buchungen'!F2:F469,'DevInt 2022 Buchungen'!D2:D469,"2232",'DevInt 2022 Buchungen'!C2:C469,"&gt;="&amp;M$4,'DevInt 2022 Buchungen'!C2:C469,"&lt;"&amp;M$5+1,'DevInt 2022 Buchungen'!L2:L469,"Einnahmen")+-SUMIFS('DevInt 2022 Buchungen'!F2:F469,'DevInt 2022 Buchungen'!D2:D469,"2232",'DevInt 2022 Buchungen'!C2:C469,"&gt;="&amp;M$4,'DevInt 2022 Buchungen'!C2:C469,"&lt;"&amp;M$5+1,'DevInt 2022 Buchungen'!P2:P469,"Ausgaben")++SUMIFS('DevInt 2022 Buchungen'!F2:F469,'DevInt 2022 Buchungen'!D2:D469,"2233",'DevInt 2022 Buchungen'!C2:C469,"&gt;="&amp;M$4,'DevInt 2022 Buchungen'!C2:C469,"&lt;"&amp;M$5+1,'DevInt 2022 Buchungen'!L2:L469,"Ausgaben")+-SUMIFS('DevInt 2022 Buchungen'!F2:F469,'DevInt 2022 Buchungen'!D2:D469,"2233",'DevInt 2022 Buchungen'!C2:C469,"&gt;="&amp;M$4,'DevInt 2022 Buchungen'!C2:C469,"&lt;"&amp;M$5+1,'DevInt 2022 Buchungen'!P2:P469,"Einnahmen")++SUMIFS('DevInt 2022 Buchungen'!F2:F469,'DevInt 2022 Buchungen'!D2:D469,"2233",'DevInt 2022 Buchungen'!C2:C469,"&gt;="&amp;M$4,'DevInt 2022 Buchungen'!C2:C469,"&lt;"&amp;M$5+1,'DevInt 2022 Buchungen'!L2:L469,"Einnahmen")+-SUMIFS('DevInt 2022 Buchungen'!F2:F469,'DevInt 2022 Buchungen'!D2:D469,"2233",'DevInt 2022 Buchungen'!C2:C469,"&gt;="&amp;M$4,'DevInt 2022 Buchungen'!C2:C469,"&lt;"&amp;M$5+1,'DevInt 2022 Buchungen'!P2:P469,"Ausgaben")++SUMIFS('DevInt 2022 Buchungen'!F2:F469,'DevInt 2022 Buchungen'!D2:D469,"2235",'DevInt 2022 Buchungen'!C2:C469,"&gt;="&amp;M$4,'DevInt 2022 Buchungen'!C2:C469,"&lt;"&amp;M$5+1,'DevInt 2022 Buchungen'!L2:L469,"Ausgaben")+-SUMIFS('DevInt 2022 Buchungen'!F2:F469,'DevInt 2022 Buchungen'!D2:D469,"2235",'DevInt 2022 Buchungen'!C2:C469,"&gt;="&amp;M$4,'DevInt 2022 Buchungen'!C2:C469,"&lt;"&amp;M$5+1,'DevInt 2022 Buchungen'!P2:P469,"Einnahmen")++SUMIFS('DevInt 2022 Buchungen'!F2:F469,'DevInt 2022 Buchungen'!D2:D469,"2235",'DevInt 2022 Buchungen'!C2:C469,"&gt;="&amp;M$4,'DevInt 2022 Buchungen'!C2:C469,"&lt;"&amp;M$5+1,'DevInt 2022 Buchungen'!L2:L469,"Einnahmen")+-SUMIFS('DevInt 2022 Buchungen'!F2:F469,'DevInt 2022 Buchungen'!D2:D469,"2235",'DevInt 2022 Buchungen'!C2:C469,"&gt;="&amp;M$4,'DevInt 2022 Buchungen'!C2:C469,"&lt;"&amp;M$5+1,'DevInt 2022 Buchungen'!P2:P469,"Ausgaben")++SUMIFS('DevInt 2022 Buchungen'!F2:F469,'DevInt 2022 Buchungen'!D2:D469,"2131",'DevInt 2022 Buchungen'!C2:C469,"&gt;="&amp;M$4,'DevInt 2022 Buchungen'!C2:C469,"&lt;"&amp;M$5+1,'DevInt 2022 Buchungen'!L2:L469,"Ausgaben")+-SUMIFS('DevInt 2022 Buchungen'!F2:F469,'DevInt 2022 Buchungen'!D2:D469,"2131",'DevInt 2022 Buchungen'!C2:C469,"&gt;="&amp;M$4,'DevInt 2022 Buchungen'!C2:C469,"&lt;"&amp;M$5+1,'DevInt 2022 Buchungen'!P2:P469,"Einnahmen")++SUMIFS('DevInt 2022 Buchungen'!F2:F469,'DevInt 2022 Buchungen'!D2:D469,"2131",'DevInt 2022 Buchungen'!C2:C469,"&gt;="&amp;M$4,'DevInt 2022 Buchungen'!C2:C469,"&lt;"&amp;M$5+1,'DevInt 2022 Buchungen'!L2:L469,"Einnahmen")+-SUMIFS('DevInt 2022 Buchungen'!F2:F469,'DevInt 2022 Buchungen'!D2:D469,"2131",'DevInt 2022 Buchungen'!C2:C469,"&gt;="&amp;M$4,'DevInt 2022 Buchungen'!C2:C469,"&lt;"&amp;M$5+1,'DevInt 2022 Buchungen'!P2:P469,"Ausgaben")++SUMIFS('DevInt 2022 Buchungen'!F2:F469,'DevInt 2022 Buchungen'!D2:D469,"2132",'DevInt 2022 Buchungen'!C2:C469,"&gt;="&amp;M$4,'DevInt 2022 Buchungen'!C2:C469,"&lt;"&amp;M$5+1,'DevInt 2022 Buchungen'!L2:L469,"Ausgaben")+-SUMIFS('DevInt 2022 Buchungen'!F2:F469,'DevInt 2022 Buchungen'!D2:D469,"2132",'DevInt 2022 Buchungen'!C2:C469,"&gt;="&amp;M$4,'DevInt 2022 Buchungen'!C2:C469,"&lt;"&amp;M$5+1,'DevInt 2022 Buchungen'!P2:P469,"Einnahmen")++SUMIFS('DevInt 2022 Buchungen'!F2:F469,'DevInt 2022 Buchungen'!D2:D469,"2132",'DevInt 2022 Buchungen'!C2:C469,"&gt;="&amp;M$4,'DevInt 2022 Buchungen'!C2:C469,"&lt;"&amp;M$5+1,'DevInt 2022 Buchungen'!L2:L469,"Einnahmen")+-SUMIFS('DevInt 2022 Buchungen'!F2:F469,'DevInt 2022 Buchungen'!D2:D469,"2132",'DevInt 2022 Buchungen'!C2:C469,"&gt;="&amp;M$4,'DevInt 2022 Buchungen'!C2:C469,"&lt;"&amp;M$5+1,'DevInt 2022 Buchungen'!P2:P469,"Ausgaben")++SUMIFS('DevInt 2022 Buchungen'!F2:F469,'DevInt 2022 Buchungen'!D2:D469,"2133",'DevInt 2022 Buchungen'!C2:C469,"&gt;="&amp;M$4,'DevInt 2022 Buchungen'!C2:C469,"&lt;"&amp;M$5+1,'DevInt 2022 Buchungen'!L2:L469,"Ausgaben")+-SUMIFS('DevInt 2022 Buchungen'!F2:F469,'DevInt 2022 Buchungen'!D2:D469,"2133",'DevInt 2022 Buchungen'!C2:C469,"&gt;="&amp;M$4,'DevInt 2022 Buchungen'!C2:C469,"&lt;"&amp;M$5+1,'DevInt 2022 Buchungen'!P2:P469,"Einnahmen")++SUMIFS('DevInt 2022 Buchungen'!F2:F469,'DevInt 2022 Buchungen'!D2:D469,"2133",'DevInt 2022 Buchungen'!C2:C469,"&gt;="&amp;M$4,'DevInt 2022 Buchungen'!C2:C469,"&lt;"&amp;M$5+1,'DevInt 2022 Buchungen'!L2:L469,"Einnahmen")+-SUMIFS('DevInt 2022 Buchungen'!F2:F469,'DevInt 2022 Buchungen'!D2:D469,"2133",'DevInt 2022 Buchungen'!C2:C469,"&gt;="&amp;M$4,'DevInt 2022 Buchungen'!C2:C469,"&lt;"&amp;M$5+1,'DevInt 2022 Buchungen'!P2:P469,"Ausgaben")++SUMIFS('DevInt 2022 Buchungen'!F2:F469,'DevInt 2022 Buchungen'!D2:D469,"2135",'DevInt 2022 Buchungen'!C2:C469,"&gt;="&amp;M$4,'DevInt 2022 Buchungen'!C2:C469,"&lt;"&amp;M$5+1,'DevInt 2022 Buchungen'!L2:L469,"Ausgaben")+-SUMIFS('DevInt 2022 Buchungen'!F2:F469,'DevInt 2022 Buchungen'!D2:D469,"2135",'DevInt 2022 Buchungen'!C2:C469,"&gt;="&amp;M$4,'DevInt 2022 Buchungen'!C2:C469,"&lt;"&amp;M$5+1,'DevInt 2022 Buchungen'!P2:P469,"Einnahmen")++SUMIFS('DevInt 2022 Buchungen'!F2:F469,'DevInt 2022 Buchungen'!D2:D469,"2135",'DevInt 2022 Buchungen'!C2:C469,"&gt;="&amp;M$4,'DevInt 2022 Buchungen'!C2:C469,"&lt;"&amp;M$5+1,'DevInt 2022 Buchungen'!L2:L469,"Einnahmen")+-SUMIFS('DevInt 2022 Buchungen'!F2:F469,'DevInt 2022 Buchungen'!D2:D469,"2135",'DevInt 2022 Buchungen'!C2:C469,"&gt;="&amp;M$4,'DevInt 2022 Buchungen'!C2:C469,"&lt;"&amp;M$5+1,'DevInt 2022 Buchungen'!P2:P469,"Ausgaben")</f>
        <v>6005.51</v>
      </c>
      <c r="N25" s="21"/>
      <c r="Q25" s="26">
        <f>+SUMIFS('DevInt 2022 Buchungen'!F2:F469,'DevInt 2022 Buchungen'!D2:D469,"2231",'DevInt 2022 Buchungen'!C2:C469,"&gt;="&amp;Q$4,'DevInt 2022 Buchungen'!C2:C469,"&lt;"&amp;Q$5+1,'DevInt 2022 Buchungen'!L2:L469,"Ausgaben")+-SUMIFS('DevInt 2022 Buchungen'!F2:F469,'DevInt 2022 Buchungen'!D2:D469,"2231",'DevInt 2022 Buchungen'!C2:C469,"&gt;="&amp;Q$4,'DevInt 2022 Buchungen'!C2:C469,"&lt;"&amp;Q$5+1,'DevInt 2022 Buchungen'!P2:P469,"Einnahmen")++SUMIFS('DevInt 2022 Buchungen'!F2:F469,'DevInt 2022 Buchungen'!D2:D469,"2231",'DevInt 2022 Buchungen'!C2:C469,"&gt;="&amp;Q$4,'DevInt 2022 Buchungen'!C2:C469,"&lt;"&amp;Q$5+1,'DevInt 2022 Buchungen'!L2:L469,"Einnahmen")+-SUMIFS('DevInt 2022 Buchungen'!F2:F469,'DevInt 2022 Buchungen'!D2:D469,"2231",'DevInt 2022 Buchungen'!C2:C469,"&gt;="&amp;Q$4,'DevInt 2022 Buchungen'!C2:C469,"&lt;"&amp;Q$5+1,'DevInt 2022 Buchungen'!P2:P469,"Ausgaben")++SUMIFS('DevInt 2022 Buchungen'!F2:F469,'DevInt 2022 Buchungen'!D2:D469,"2232",'DevInt 2022 Buchungen'!C2:C469,"&gt;="&amp;Q$4,'DevInt 2022 Buchungen'!C2:C469,"&lt;"&amp;Q$5+1,'DevInt 2022 Buchungen'!L2:L469,"Ausgaben")+-SUMIFS('DevInt 2022 Buchungen'!F2:F469,'DevInt 2022 Buchungen'!D2:D469,"2232",'DevInt 2022 Buchungen'!C2:C469,"&gt;="&amp;Q$4,'DevInt 2022 Buchungen'!C2:C469,"&lt;"&amp;Q$5+1,'DevInt 2022 Buchungen'!P2:P469,"Einnahmen")++SUMIFS('DevInt 2022 Buchungen'!F2:F469,'DevInt 2022 Buchungen'!D2:D469,"2232",'DevInt 2022 Buchungen'!C2:C469,"&gt;="&amp;Q$4,'DevInt 2022 Buchungen'!C2:C469,"&lt;"&amp;Q$5+1,'DevInt 2022 Buchungen'!L2:L469,"Einnahmen")+-SUMIFS('DevInt 2022 Buchungen'!F2:F469,'DevInt 2022 Buchungen'!D2:D469,"2232",'DevInt 2022 Buchungen'!C2:C469,"&gt;="&amp;Q$4,'DevInt 2022 Buchungen'!C2:C469,"&lt;"&amp;Q$5+1,'DevInt 2022 Buchungen'!P2:P469,"Ausgaben")++SUMIFS('DevInt 2022 Buchungen'!F2:F469,'DevInt 2022 Buchungen'!D2:D469,"2233",'DevInt 2022 Buchungen'!C2:C469,"&gt;="&amp;Q$4,'DevInt 2022 Buchungen'!C2:C469,"&lt;"&amp;Q$5+1,'DevInt 2022 Buchungen'!L2:L469,"Ausgaben")+-SUMIFS('DevInt 2022 Buchungen'!F2:F469,'DevInt 2022 Buchungen'!D2:D469,"2233",'DevInt 2022 Buchungen'!C2:C469,"&gt;="&amp;Q$4,'DevInt 2022 Buchungen'!C2:C469,"&lt;"&amp;Q$5+1,'DevInt 2022 Buchungen'!P2:P469,"Einnahmen")++SUMIFS('DevInt 2022 Buchungen'!F2:F469,'DevInt 2022 Buchungen'!D2:D469,"2233",'DevInt 2022 Buchungen'!C2:C469,"&gt;="&amp;Q$4,'DevInt 2022 Buchungen'!C2:C469,"&lt;"&amp;Q$5+1,'DevInt 2022 Buchungen'!L2:L469,"Einnahmen")+-SUMIFS('DevInt 2022 Buchungen'!F2:F469,'DevInt 2022 Buchungen'!D2:D469,"2233",'DevInt 2022 Buchungen'!C2:C469,"&gt;="&amp;Q$4,'DevInt 2022 Buchungen'!C2:C469,"&lt;"&amp;Q$5+1,'DevInt 2022 Buchungen'!P2:P469,"Ausgaben")++SUMIFS('DevInt 2022 Buchungen'!F2:F469,'DevInt 2022 Buchungen'!D2:D469,"2235",'DevInt 2022 Buchungen'!C2:C469,"&gt;="&amp;Q$4,'DevInt 2022 Buchungen'!C2:C469,"&lt;"&amp;Q$5+1,'DevInt 2022 Buchungen'!L2:L469,"Ausgaben")+-SUMIFS('DevInt 2022 Buchungen'!F2:F469,'DevInt 2022 Buchungen'!D2:D469,"2235",'DevInt 2022 Buchungen'!C2:C469,"&gt;="&amp;Q$4,'DevInt 2022 Buchungen'!C2:C469,"&lt;"&amp;Q$5+1,'DevInt 2022 Buchungen'!P2:P469,"Einnahmen")++SUMIFS('DevInt 2022 Buchungen'!F2:F469,'DevInt 2022 Buchungen'!D2:D469,"2235",'DevInt 2022 Buchungen'!C2:C469,"&gt;="&amp;Q$4,'DevInt 2022 Buchungen'!C2:C469,"&lt;"&amp;Q$5+1,'DevInt 2022 Buchungen'!L2:L469,"Einnahmen")+-SUMIFS('DevInt 2022 Buchungen'!F2:F469,'DevInt 2022 Buchungen'!D2:D469,"2235",'DevInt 2022 Buchungen'!C2:C469,"&gt;="&amp;Q$4,'DevInt 2022 Buchungen'!C2:C469,"&lt;"&amp;Q$5+1,'DevInt 2022 Buchungen'!P2:P469,"Ausgaben")++SUMIFS('DevInt 2022 Buchungen'!F2:F469,'DevInt 2022 Buchungen'!D2:D469,"2131",'DevInt 2022 Buchungen'!C2:C469,"&gt;="&amp;Q$4,'DevInt 2022 Buchungen'!C2:C469,"&lt;"&amp;Q$5+1,'DevInt 2022 Buchungen'!L2:L469,"Ausgaben")+-SUMIFS('DevInt 2022 Buchungen'!F2:F469,'DevInt 2022 Buchungen'!D2:D469,"2131",'DevInt 2022 Buchungen'!C2:C469,"&gt;="&amp;Q$4,'DevInt 2022 Buchungen'!C2:C469,"&lt;"&amp;Q$5+1,'DevInt 2022 Buchungen'!P2:P469,"Einnahmen")++SUMIFS('DevInt 2022 Buchungen'!F2:F469,'DevInt 2022 Buchungen'!D2:D469,"2131",'DevInt 2022 Buchungen'!C2:C469,"&gt;="&amp;Q$4,'DevInt 2022 Buchungen'!C2:C469,"&lt;"&amp;Q$5+1,'DevInt 2022 Buchungen'!L2:L469,"Einnahmen")+-SUMIFS('DevInt 2022 Buchungen'!F2:F469,'DevInt 2022 Buchungen'!D2:D469,"2131",'DevInt 2022 Buchungen'!C2:C469,"&gt;="&amp;Q$4,'DevInt 2022 Buchungen'!C2:C469,"&lt;"&amp;Q$5+1,'DevInt 2022 Buchungen'!P2:P469,"Ausgaben")++SUMIFS('DevInt 2022 Buchungen'!F2:F469,'DevInt 2022 Buchungen'!D2:D469,"2132",'DevInt 2022 Buchungen'!C2:C469,"&gt;="&amp;Q$4,'DevInt 2022 Buchungen'!C2:C469,"&lt;"&amp;Q$5+1,'DevInt 2022 Buchungen'!L2:L469,"Ausgaben")+-SUMIFS('DevInt 2022 Buchungen'!F2:F469,'DevInt 2022 Buchungen'!D2:D469,"2132",'DevInt 2022 Buchungen'!C2:C469,"&gt;="&amp;Q$4,'DevInt 2022 Buchungen'!C2:C469,"&lt;"&amp;Q$5+1,'DevInt 2022 Buchungen'!P2:P469,"Einnahmen")++SUMIFS('DevInt 2022 Buchungen'!F2:F469,'DevInt 2022 Buchungen'!D2:D469,"2132",'DevInt 2022 Buchungen'!C2:C469,"&gt;="&amp;Q$4,'DevInt 2022 Buchungen'!C2:C469,"&lt;"&amp;Q$5+1,'DevInt 2022 Buchungen'!L2:L469,"Einnahmen")+-SUMIFS('DevInt 2022 Buchungen'!F2:F469,'DevInt 2022 Buchungen'!D2:D469,"2132",'DevInt 2022 Buchungen'!C2:C469,"&gt;="&amp;Q$4,'DevInt 2022 Buchungen'!C2:C469,"&lt;"&amp;Q$5+1,'DevInt 2022 Buchungen'!P2:P469,"Ausgaben")++SUMIFS('DevInt 2022 Buchungen'!F2:F469,'DevInt 2022 Buchungen'!D2:D469,"2133",'DevInt 2022 Buchungen'!C2:C469,"&gt;="&amp;Q$4,'DevInt 2022 Buchungen'!C2:C469,"&lt;"&amp;Q$5+1,'DevInt 2022 Buchungen'!L2:L469,"Ausgaben")+-SUMIFS('DevInt 2022 Buchungen'!F2:F469,'DevInt 2022 Buchungen'!D2:D469,"2133",'DevInt 2022 Buchungen'!C2:C469,"&gt;="&amp;Q$4,'DevInt 2022 Buchungen'!C2:C469,"&lt;"&amp;Q$5+1,'DevInt 2022 Buchungen'!P2:P469,"Einnahmen")++SUMIFS('DevInt 2022 Buchungen'!F2:F469,'DevInt 2022 Buchungen'!D2:D469,"2133",'DevInt 2022 Buchungen'!C2:C469,"&gt;="&amp;Q$4,'DevInt 2022 Buchungen'!C2:C469,"&lt;"&amp;Q$5+1,'DevInt 2022 Buchungen'!L2:L469,"Einnahmen")+-SUMIFS('DevInt 2022 Buchungen'!F2:F469,'DevInt 2022 Buchungen'!D2:D469,"2133",'DevInt 2022 Buchungen'!C2:C469,"&gt;="&amp;Q$4,'DevInt 2022 Buchungen'!C2:C469,"&lt;"&amp;Q$5+1,'DevInt 2022 Buchungen'!P2:P469,"Ausgaben")++SUMIFS('DevInt 2022 Buchungen'!F2:F469,'DevInt 2022 Buchungen'!D2:D469,"2135",'DevInt 2022 Buchungen'!C2:C469,"&gt;="&amp;Q$4,'DevInt 2022 Buchungen'!C2:C469,"&lt;"&amp;Q$5+1,'DevInt 2022 Buchungen'!L2:L469,"Ausgaben")+-SUMIFS('DevInt 2022 Buchungen'!F2:F469,'DevInt 2022 Buchungen'!D2:D469,"2135",'DevInt 2022 Buchungen'!C2:C469,"&gt;="&amp;Q$4,'DevInt 2022 Buchungen'!C2:C469,"&lt;"&amp;Q$5+1,'DevInt 2022 Buchungen'!P2:P469,"Einnahmen")++SUMIFS('DevInt 2022 Buchungen'!F2:F469,'DevInt 2022 Buchungen'!D2:D469,"2135",'DevInt 2022 Buchungen'!C2:C469,"&gt;="&amp;Q$4,'DevInt 2022 Buchungen'!C2:C469,"&lt;"&amp;Q$5+1,'DevInt 2022 Buchungen'!L2:L469,"Einnahmen")+-SUMIFS('DevInt 2022 Buchungen'!F2:F469,'DevInt 2022 Buchungen'!D2:D469,"2135",'DevInt 2022 Buchungen'!C2:C469,"&gt;="&amp;Q$4,'DevInt 2022 Buchungen'!C2:C469,"&lt;"&amp;Q$5+1,'DevInt 2022 Buchungen'!P2:P469,"Ausgaben")</f>
        <v>3.8</v>
      </c>
      <c r="R25" s="21"/>
      <c r="U25" s="26">
        <f>+SUMIFS('DevInt 2022 Buchungen'!F2:F469,'DevInt 2022 Buchungen'!D2:D469,"2231",'DevInt 2022 Buchungen'!C2:C469,"&gt;="&amp;U$4,'DevInt 2022 Buchungen'!C2:C469,"&lt;"&amp;U$5+1,'DevInt 2022 Buchungen'!L2:L469,"Ausgaben")+-SUMIFS('DevInt 2022 Buchungen'!F2:F469,'DevInt 2022 Buchungen'!D2:D469,"2231",'DevInt 2022 Buchungen'!C2:C469,"&gt;="&amp;U$4,'DevInt 2022 Buchungen'!C2:C469,"&lt;"&amp;U$5+1,'DevInt 2022 Buchungen'!P2:P469,"Einnahmen")++SUMIFS('DevInt 2022 Buchungen'!F2:F469,'DevInt 2022 Buchungen'!D2:D469,"2231",'DevInt 2022 Buchungen'!C2:C469,"&gt;="&amp;U$4,'DevInt 2022 Buchungen'!C2:C469,"&lt;"&amp;U$5+1,'DevInt 2022 Buchungen'!L2:L469,"Einnahmen")+-SUMIFS('DevInt 2022 Buchungen'!F2:F469,'DevInt 2022 Buchungen'!D2:D469,"2231",'DevInt 2022 Buchungen'!C2:C469,"&gt;="&amp;U$4,'DevInt 2022 Buchungen'!C2:C469,"&lt;"&amp;U$5+1,'DevInt 2022 Buchungen'!P2:P469,"Ausgaben")++SUMIFS('DevInt 2022 Buchungen'!F2:F469,'DevInt 2022 Buchungen'!D2:D469,"2232",'DevInt 2022 Buchungen'!C2:C469,"&gt;="&amp;U$4,'DevInt 2022 Buchungen'!C2:C469,"&lt;"&amp;U$5+1,'DevInt 2022 Buchungen'!L2:L469,"Ausgaben")+-SUMIFS('DevInt 2022 Buchungen'!F2:F469,'DevInt 2022 Buchungen'!D2:D469,"2232",'DevInt 2022 Buchungen'!C2:C469,"&gt;="&amp;U$4,'DevInt 2022 Buchungen'!C2:C469,"&lt;"&amp;U$5+1,'DevInt 2022 Buchungen'!P2:P469,"Einnahmen")++SUMIFS('DevInt 2022 Buchungen'!F2:F469,'DevInt 2022 Buchungen'!D2:D469,"2232",'DevInt 2022 Buchungen'!C2:C469,"&gt;="&amp;U$4,'DevInt 2022 Buchungen'!C2:C469,"&lt;"&amp;U$5+1,'DevInt 2022 Buchungen'!L2:L469,"Einnahmen")+-SUMIFS('DevInt 2022 Buchungen'!F2:F469,'DevInt 2022 Buchungen'!D2:D469,"2232",'DevInt 2022 Buchungen'!C2:C469,"&gt;="&amp;U$4,'DevInt 2022 Buchungen'!C2:C469,"&lt;"&amp;U$5+1,'DevInt 2022 Buchungen'!P2:P469,"Ausgaben")++SUMIFS('DevInt 2022 Buchungen'!F2:F469,'DevInt 2022 Buchungen'!D2:D469,"2233",'DevInt 2022 Buchungen'!C2:C469,"&gt;="&amp;U$4,'DevInt 2022 Buchungen'!C2:C469,"&lt;"&amp;U$5+1,'DevInt 2022 Buchungen'!L2:L469,"Ausgaben")+-SUMIFS('DevInt 2022 Buchungen'!F2:F469,'DevInt 2022 Buchungen'!D2:D469,"2233",'DevInt 2022 Buchungen'!C2:C469,"&gt;="&amp;U$4,'DevInt 2022 Buchungen'!C2:C469,"&lt;"&amp;U$5+1,'DevInt 2022 Buchungen'!P2:P469,"Einnahmen")++SUMIFS('DevInt 2022 Buchungen'!F2:F469,'DevInt 2022 Buchungen'!D2:D469,"2233",'DevInt 2022 Buchungen'!C2:C469,"&gt;="&amp;U$4,'DevInt 2022 Buchungen'!C2:C469,"&lt;"&amp;U$5+1,'DevInt 2022 Buchungen'!L2:L469,"Einnahmen")+-SUMIFS('DevInt 2022 Buchungen'!F2:F469,'DevInt 2022 Buchungen'!D2:D469,"2233",'DevInt 2022 Buchungen'!C2:C469,"&gt;="&amp;U$4,'DevInt 2022 Buchungen'!C2:C469,"&lt;"&amp;U$5+1,'DevInt 2022 Buchungen'!P2:P469,"Ausgaben")++SUMIFS('DevInt 2022 Buchungen'!F2:F469,'DevInt 2022 Buchungen'!D2:D469,"2235",'DevInt 2022 Buchungen'!C2:C469,"&gt;="&amp;U$4,'DevInt 2022 Buchungen'!C2:C469,"&lt;"&amp;U$5+1,'DevInt 2022 Buchungen'!L2:L469,"Ausgaben")+-SUMIFS('DevInt 2022 Buchungen'!F2:F469,'DevInt 2022 Buchungen'!D2:D469,"2235",'DevInt 2022 Buchungen'!C2:C469,"&gt;="&amp;U$4,'DevInt 2022 Buchungen'!C2:C469,"&lt;"&amp;U$5+1,'DevInt 2022 Buchungen'!P2:P469,"Einnahmen")++SUMIFS('DevInt 2022 Buchungen'!F2:F469,'DevInt 2022 Buchungen'!D2:D469,"2235",'DevInt 2022 Buchungen'!C2:C469,"&gt;="&amp;U$4,'DevInt 2022 Buchungen'!C2:C469,"&lt;"&amp;U$5+1,'DevInt 2022 Buchungen'!L2:L469,"Einnahmen")+-SUMIFS('DevInt 2022 Buchungen'!F2:F469,'DevInt 2022 Buchungen'!D2:D469,"2235",'DevInt 2022 Buchungen'!C2:C469,"&gt;="&amp;U$4,'DevInt 2022 Buchungen'!C2:C469,"&lt;"&amp;U$5+1,'DevInt 2022 Buchungen'!P2:P469,"Ausgaben")++SUMIFS('DevInt 2022 Buchungen'!F2:F469,'DevInt 2022 Buchungen'!D2:D469,"2131",'DevInt 2022 Buchungen'!C2:C469,"&gt;="&amp;U$4,'DevInt 2022 Buchungen'!C2:C469,"&lt;"&amp;U$5+1,'DevInt 2022 Buchungen'!L2:L469,"Ausgaben")+-SUMIFS('DevInt 2022 Buchungen'!F2:F469,'DevInt 2022 Buchungen'!D2:D469,"2131",'DevInt 2022 Buchungen'!C2:C469,"&gt;="&amp;U$4,'DevInt 2022 Buchungen'!C2:C469,"&lt;"&amp;U$5+1,'DevInt 2022 Buchungen'!P2:P469,"Einnahmen")++SUMIFS('DevInt 2022 Buchungen'!F2:F469,'DevInt 2022 Buchungen'!D2:D469,"2131",'DevInt 2022 Buchungen'!C2:C469,"&gt;="&amp;U$4,'DevInt 2022 Buchungen'!C2:C469,"&lt;"&amp;U$5+1,'DevInt 2022 Buchungen'!L2:L469,"Einnahmen")+-SUMIFS('DevInt 2022 Buchungen'!F2:F469,'DevInt 2022 Buchungen'!D2:D469,"2131",'DevInt 2022 Buchungen'!C2:C469,"&gt;="&amp;U$4,'DevInt 2022 Buchungen'!C2:C469,"&lt;"&amp;U$5+1,'DevInt 2022 Buchungen'!P2:P469,"Ausgaben")++SUMIFS('DevInt 2022 Buchungen'!F2:F469,'DevInt 2022 Buchungen'!D2:D469,"2132",'DevInt 2022 Buchungen'!C2:C469,"&gt;="&amp;U$4,'DevInt 2022 Buchungen'!C2:C469,"&lt;"&amp;U$5+1,'DevInt 2022 Buchungen'!L2:L469,"Ausgaben")+-SUMIFS('DevInt 2022 Buchungen'!F2:F469,'DevInt 2022 Buchungen'!D2:D469,"2132",'DevInt 2022 Buchungen'!C2:C469,"&gt;="&amp;U$4,'DevInt 2022 Buchungen'!C2:C469,"&lt;"&amp;U$5+1,'DevInt 2022 Buchungen'!P2:P469,"Einnahmen")++SUMIFS('DevInt 2022 Buchungen'!F2:F469,'DevInt 2022 Buchungen'!D2:D469,"2132",'DevInt 2022 Buchungen'!C2:C469,"&gt;="&amp;U$4,'DevInt 2022 Buchungen'!C2:C469,"&lt;"&amp;U$5+1,'DevInt 2022 Buchungen'!L2:L469,"Einnahmen")+-SUMIFS('DevInt 2022 Buchungen'!F2:F469,'DevInt 2022 Buchungen'!D2:D469,"2132",'DevInt 2022 Buchungen'!C2:C469,"&gt;="&amp;U$4,'DevInt 2022 Buchungen'!C2:C469,"&lt;"&amp;U$5+1,'DevInt 2022 Buchungen'!P2:P469,"Ausgaben")++SUMIFS('DevInt 2022 Buchungen'!F2:F469,'DevInt 2022 Buchungen'!D2:D469,"2133",'DevInt 2022 Buchungen'!C2:C469,"&gt;="&amp;U$4,'DevInt 2022 Buchungen'!C2:C469,"&lt;"&amp;U$5+1,'DevInt 2022 Buchungen'!L2:L469,"Ausgaben")+-SUMIFS('DevInt 2022 Buchungen'!F2:F469,'DevInt 2022 Buchungen'!D2:D469,"2133",'DevInt 2022 Buchungen'!C2:C469,"&gt;="&amp;U$4,'DevInt 2022 Buchungen'!C2:C469,"&lt;"&amp;U$5+1,'DevInt 2022 Buchungen'!P2:P469,"Einnahmen")++SUMIFS('DevInt 2022 Buchungen'!F2:F469,'DevInt 2022 Buchungen'!D2:D469,"2133",'DevInt 2022 Buchungen'!C2:C469,"&gt;="&amp;U$4,'DevInt 2022 Buchungen'!C2:C469,"&lt;"&amp;U$5+1,'DevInt 2022 Buchungen'!L2:L469,"Einnahmen")+-SUMIFS('DevInt 2022 Buchungen'!F2:F469,'DevInt 2022 Buchungen'!D2:D469,"2133",'DevInt 2022 Buchungen'!C2:C469,"&gt;="&amp;U$4,'DevInt 2022 Buchungen'!C2:C469,"&lt;"&amp;U$5+1,'DevInt 2022 Buchungen'!P2:P469,"Ausgaben")++SUMIFS('DevInt 2022 Buchungen'!F2:F469,'DevInt 2022 Buchungen'!D2:D469,"2135",'DevInt 2022 Buchungen'!C2:C469,"&gt;="&amp;U$4,'DevInt 2022 Buchungen'!C2:C469,"&lt;"&amp;U$5+1,'DevInt 2022 Buchungen'!L2:L469,"Ausgaben")+-SUMIFS('DevInt 2022 Buchungen'!F2:F469,'DevInt 2022 Buchungen'!D2:D469,"2135",'DevInt 2022 Buchungen'!C2:C469,"&gt;="&amp;U$4,'DevInt 2022 Buchungen'!C2:C469,"&lt;"&amp;U$5+1,'DevInt 2022 Buchungen'!P2:P469,"Einnahmen")++SUMIFS('DevInt 2022 Buchungen'!F2:F469,'DevInt 2022 Buchungen'!D2:D469,"2135",'DevInt 2022 Buchungen'!C2:C469,"&gt;="&amp;U$4,'DevInt 2022 Buchungen'!C2:C469,"&lt;"&amp;U$5+1,'DevInt 2022 Buchungen'!L2:L469,"Einnahmen")+-SUMIFS('DevInt 2022 Buchungen'!F2:F469,'DevInt 2022 Buchungen'!D2:D469,"2135",'DevInt 2022 Buchungen'!C2:C469,"&gt;="&amp;U$4,'DevInt 2022 Buchungen'!C2:C469,"&lt;"&amp;U$5+1,'DevInt 2022 Buchungen'!P2:P469,"Ausgaben")</f>
        <v>380.21999999999997</v>
      </c>
      <c r="V25" s="21"/>
      <c r="Y25" s="26">
        <f>+SUMIFS('DevInt 2022 Buchungen'!F2:F469,'DevInt 2022 Buchungen'!D2:D469,"2231",'DevInt 2022 Buchungen'!C2:C469,"&gt;="&amp;Y$4,'DevInt 2022 Buchungen'!C2:C469,"&lt;"&amp;Y$5+1,'DevInt 2022 Buchungen'!L2:L469,"Ausgaben")+-SUMIFS('DevInt 2022 Buchungen'!F2:F469,'DevInt 2022 Buchungen'!D2:D469,"2231",'DevInt 2022 Buchungen'!C2:C469,"&gt;="&amp;Y$4,'DevInt 2022 Buchungen'!C2:C469,"&lt;"&amp;Y$5+1,'DevInt 2022 Buchungen'!P2:P469,"Einnahmen")++SUMIFS('DevInt 2022 Buchungen'!F2:F469,'DevInt 2022 Buchungen'!D2:D469,"2231",'DevInt 2022 Buchungen'!C2:C469,"&gt;="&amp;Y$4,'DevInt 2022 Buchungen'!C2:C469,"&lt;"&amp;Y$5+1,'DevInt 2022 Buchungen'!L2:L469,"Einnahmen")+-SUMIFS('DevInt 2022 Buchungen'!F2:F469,'DevInt 2022 Buchungen'!D2:D469,"2231",'DevInt 2022 Buchungen'!C2:C469,"&gt;="&amp;Y$4,'DevInt 2022 Buchungen'!C2:C469,"&lt;"&amp;Y$5+1,'DevInt 2022 Buchungen'!P2:P469,"Ausgaben")++SUMIFS('DevInt 2022 Buchungen'!F2:F469,'DevInt 2022 Buchungen'!D2:D469,"2232",'DevInt 2022 Buchungen'!C2:C469,"&gt;="&amp;Y$4,'DevInt 2022 Buchungen'!C2:C469,"&lt;"&amp;Y$5+1,'DevInt 2022 Buchungen'!L2:L469,"Ausgaben")+-SUMIFS('DevInt 2022 Buchungen'!F2:F469,'DevInt 2022 Buchungen'!D2:D469,"2232",'DevInt 2022 Buchungen'!C2:C469,"&gt;="&amp;Y$4,'DevInt 2022 Buchungen'!C2:C469,"&lt;"&amp;Y$5+1,'DevInt 2022 Buchungen'!P2:P469,"Einnahmen")++SUMIFS('DevInt 2022 Buchungen'!F2:F469,'DevInt 2022 Buchungen'!D2:D469,"2232",'DevInt 2022 Buchungen'!C2:C469,"&gt;="&amp;Y$4,'DevInt 2022 Buchungen'!C2:C469,"&lt;"&amp;Y$5+1,'DevInt 2022 Buchungen'!L2:L469,"Einnahmen")+-SUMIFS('DevInt 2022 Buchungen'!F2:F469,'DevInt 2022 Buchungen'!D2:D469,"2232",'DevInt 2022 Buchungen'!C2:C469,"&gt;="&amp;Y$4,'DevInt 2022 Buchungen'!C2:C469,"&lt;"&amp;Y$5+1,'DevInt 2022 Buchungen'!P2:P469,"Ausgaben")++SUMIFS('DevInt 2022 Buchungen'!F2:F469,'DevInt 2022 Buchungen'!D2:D469,"2233",'DevInt 2022 Buchungen'!C2:C469,"&gt;="&amp;Y$4,'DevInt 2022 Buchungen'!C2:C469,"&lt;"&amp;Y$5+1,'DevInt 2022 Buchungen'!L2:L469,"Ausgaben")+-SUMIFS('DevInt 2022 Buchungen'!F2:F469,'DevInt 2022 Buchungen'!D2:D469,"2233",'DevInt 2022 Buchungen'!C2:C469,"&gt;="&amp;Y$4,'DevInt 2022 Buchungen'!C2:C469,"&lt;"&amp;Y$5+1,'DevInt 2022 Buchungen'!P2:P469,"Einnahmen")++SUMIFS('DevInt 2022 Buchungen'!F2:F469,'DevInt 2022 Buchungen'!D2:D469,"2233",'DevInt 2022 Buchungen'!C2:C469,"&gt;="&amp;Y$4,'DevInt 2022 Buchungen'!C2:C469,"&lt;"&amp;Y$5+1,'DevInt 2022 Buchungen'!L2:L469,"Einnahmen")+-SUMIFS('DevInt 2022 Buchungen'!F2:F469,'DevInt 2022 Buchungen'!D2:D469,"2233",'DevInt 2022 Buchungen'!C2:C469,"&gt;="&amp;Y$4,'DevInt 2022 Buchungen'!C2:C469,"&lt;"&amp;Y$5+1,'DevInt 2022 Buchungen'!P2:P469,"Ausgaben")++SUMIFS('DevInt 2022 Buchungen'!F2:F469,'DevInt 2022 Buchungen'!D2:D469,"2235",'DevInt 2022 Buchungen'!C2:C469,"&gt;="&amp;Y$4,'DevInt 2022 Buchungen'!C2:C469,"&lt;"&amp;Y$5+1,'DevInt 2022 Buchungen'!L2:L469,"Ausgaben")+-SUMIFS('DevInt 2022 Buchungen'!F2:F469,'DevInt 2022 Buchungen'!D2:D469,"2235",'DevInt 2022 Buchungen'!C2:C469,"&gt;="&amp;Y$4,'DevInt 2022 Buchungen'!C2:C469,"&lt;"&amp;Y$5+1,'DevInt 2022 Buchungen'!P2:P469,"Einnahmen")++SUMIFS('DevInt 2022 Buchungen'!F2:F469,'DevInt 2022 Buchungen'!D2:D469,"2235",'DevInt 2022 Buchungen'!C2:C469,"&gt;="&amp;Y$4,'DevInt 2022 Buchungen'!C2:C469,"&lt;"&amp;Y$5+1,'DevInt 2022 Buchungen'!L2:L469,"Einnahmen")+-SUMIFS('DevInt 2022 Buchungen'!F2:F469,'DevInt 2022 Buchungen'!D2:D469,"2235",'DevInt 2022 Buchungen'!C2:C469,"&gt;="&amp;Y$4,'DevInt 2022 Buchungen'!C2:C469,"&lt;"&amp;Y$5+1,'DevInt 2022 Buchungen'!P2:P469,"Ausgaben")++SUMIFS('DevInt 2022 Buchungen'!F2:F469,'DevInt 2022 Buchungen'!D2:D469,"2131",'DevInt 2022 Buchungen'!C2:C469,"&gt;="&amp;Y$4,'DevInt 2022 Buchungen'!C2:C469,"&lt;"&amp;Y$5+1,'DevInt 2022 Buchungen'!L2:L469,"Ausgaben")+-SUMIFS('DevInt 2022 Buchungen'!F2:F469,'DevInt 2022 Buchungen'!D2:D469,"2131",'DevInt 2022 Buchungen'!C2:C469,"&gt;="&amp;Y$4,'DevInt 2022 Buchungen'!C2:C469,"&lt;"&amp;Y$5+1,'DevInt 2022 Buchungen'!P2:P469,"Einnahmen")++SUMIFS('DevInt 2022 Buchungen'!F2:F469,'DevInt 2022 Buchungen'!D2:D469,"2131",'DevInt 2022 Buchungen'!C2:C469,"&gt;="&amp;Y$4,'DevInt 2022 Buchungen'!C2:C469,"&lt;"&amp;Y$5+1,'DevInt 2022 Buchungen'!L2:L469,"Einnahmen")+-SUMIFS('DevInt 2022 Buchungen'!F2:F469,'DevInt 2022 Buchungen'!D2:D469,"2131",'DevInt 2022 Buchungen'!C2:C469,"&gt;="&amp;Y$4,'DevInt 2022 Buchungen'!C2:C469,"&lt;"&amp;Y$5+1,'DevInt 2022 Buchungen'!P2:P469,"Ausgaben")++SUMIFS('DevInt 2022 Buchungen'!F2:F469,'DevInt 2022 Buchungen'!D2:D469,"2132",'DevInt 2022 Buchungen'!C2:C469,"&gt;="&amp;Y$4,'DevInt 2022 Buchungen'!C2:C469,"&lt;"&amp;Y$5+1,'DevInt 2022 Buchungen'!L2:L469,"Ausgaben")+-SUMIFS('DevInt 2022 Buchungen'!F2:F469,'DevInt 2022 Buchungen'!D2:D469,"2132",'DevInt 2022 Buchungen'!C2:C469,"&gt;="&amp;Y$4,'DevInt 2022 Buchungen'!C2:C469,"&lt;"&amp;Y$5+1,'DevInt 2022 Buchungen'!P2:P469,"Einnahmen")++SUMIFS('DevInt 2022 Buchungen'!F2:F469,'DevInt 2022 Buchungen'!D2:D469,"2132",'DevInt 2022 Buchungen'!C2:C469,"&gt;="&amp;Y$4,'DevInt 2022 Buchungen'!C2:C469,"&lt;"&amp;Y$5+1,'DevInt 2022 Buchungen'!L2:L469,"Einnahmen")+-SUMIFS('DevInt 2022 Buchungen'!F2:F469,'DevInt 2022 Buchungen'!D2:D469,"2132",'DevInt 2022 Buchungen'!C2:C469,"&gt;="&amp;Y$4,'DevInt 2022 Buchungen'!C2:C469,"&lt;"&amp;Y$5+1,'DevInt 2022 Buchungen'!P2:P469,"Ausgaben")++SUMIFS('DevInt 2022 Buchungen'!F2:F469,'DevInt 2022 Buchungen'!D2:D469,"2133",'DevInt 2022 Buchungen'!C2:C469,"&gt;="&amp;Y$4,'DevInt 2022 Buchungen'!C2:C469,"&lt;"&amp;Y$5+1,'DevInt 2022 Buchungen'!L2:L469,"Ausgaben")+-SUMIFS('DevInt 2022 Buchungen'!F2:F469,'DevInt 2022 Buchungen'!D2:D469,"2133",'DevInt 2022 Buchungen'!C2:C469,"&gt;="&amp;Y$4,'DevInt 2022 Buchungen'!C2:C469,"&lt;"&amp;Y$5+1,'DevInt 2022 Buchungen'!P2:P469,"Einnahmen")++SUMIFS('DevInt 2022 Buchungen'!F2:F469,'DevInt 2022 Buchungen'!D2:D469,"2133",'DevInt 2022 Buchungen'!C2:C469,"&gt;="&amp;Y$4,'DevInt 2022 Buchungen'!C2:C469,"&lt;"&amp;Y$5+1,'DevInt 2022 Buchungen'!L2:L469,"Einnahmen")+-SUMIFS('DevInt 2022 Buchungen'!F2:F469,'DevInt 2022 Buchungen'!D2:D469,"2133",'DevInt 2022 Buchungen'!C2:C469,"&gt;="&amp;Y$4,'DevInt 2022 Buchungen'!C2:C469,"&lt;"&amp;Y$5+1,'DevInt 2022 Buchungen'!P2:P469,"Ausgaben")++SUMIFS('DevInt 2022 Buchungen'!F2:F469,'DevInt 2022 Buchungen'!D2:D469,"2135",'DevInt 2022 Buchungen'!C2:C469,"&gt;="&amp;Y$4,'DevInt 2022 Buchungen'!C2:C469,"&lt;"&amp;Y$5+1,'DevInt 2022 Buchungen'!L2:L469,"Ausgaben")+-SUMIFS('DevInt 2022 Buchungen'!F2:F469,'DevInt 2022 Buchungen'!D2:D469,"2135",'DevInt 2022 Buchungen'!C2:C469,"&gt;="&amp;Y$4,'DevInt 2022 Buchungen'!C2:C469,"&lt;"&amp;Y$5+1,'DevInt 2022 Buchungen'!P2:P469,"Einnahmen")++SUMIFS('DevInt 2022 Buchungen'!F2:F469,'DevInt 2022 Buchungen'!D2:D469,"2135",'DevInt 2022 Buchungen'!C2:C469,"&gt;="&amp;Y$4,'DevInt 2022 Buchungen'!C2:C469,"&lt;"&amp;Y$5+1,'DevInt 2022 Buchungen'!L2:L469,"Einnahmen")+-SUMIFS('DevInt 2022 Buchungen'!F2:F469,'DevInt 2022 Buchungen'!D2:D469,"2135",'DevInt 2022 Buchungen'!C2:C469,"&gt;="&amp;Y$4,'DevInt 2022 Buchungen'!C2:C469,"&lt;"&amp;Y$5+1,'DevInt 2022 Buchungen'!P2:P469,"Ausgaben")</f>
        <v>3.8</v>
      </c>
      <c r="Z25" s="21"/>
      <c r="AC25" s="26">
        <f>+SUMIFS('DevInt 2022 Buchungen'!F2:F469,'DevInt 2022 Buchungen'!D2:D469,"2231",'DevInt 2022 Buchungen'!C2:C469,"&gt;="&amp;AC$4,'DevInt 2022 Buchungen'!C2:C469,"&lt;"&amp;AC$5+1,'DevInt 2022 Buchungen'!L2:L469,"Ausgaben")+-SUMIFS('DevInt 2022 Buchungen'!F2:F469,'DevInt 2022 Buchungen'!D2:D469,"2231",'DevInt 2022 Buchungen'!C2:C469,"&gt;="&amp;AC$4,'DevInt 2022 Buchungen'!C2:C469,"&lt;"&amp;AC$5+1,'DevInt 2022 Buchungen'!P2:P469,"Einnahmen")++SUMIFS('DevInt 2022 Buchungen'!F2:F469,'DevInt 2022 Buchungen'!D2:D469,"2231",'DevInt 2022 Buchungen'!C2:C469,"&gt;="&amp;AC$4,'DevInt 2022 Buchungen'!C2:C469,"&lt;"&amp;AC$5+1,'DevInt 2022 Buchungen'!L2:L469,"Einnahmen")+-SUMIFS('DevInt 2022 Buchungen'!F2:F469,'DevInt 2022 Buchungen'!D2:D469,"2231",'DevInt 2022 Buchungen'!C2:C469,"&gt;="&amp;AC$4,'DevInt 2022 Buchungen'!C2:C469,"&lt;"&amp;AC$5+1,'DevInt 2022 Buchungen'!P2:P469,"Ausgaben")++SUMIFS('DevInt 2022 Buchungen'!F2:F469,'DevInt 2022 Buchungen'!D2:D469,"2232",'DevInt 2022 Buchungen'!C2:C469,"&gt;="&amp;AC$4,'DevInt 2022 Buchungen'!C2:C469,"&lt;"&amp;AC$5+1,'DevInt 2022 Buchungen'!L2:L469,"Ausgaben")+-SUMIFS('DevInt 2022 Buchungen'!F2:F469,'DevInt 2022 Buchungen'!D2:D469,"2232",'DevInt 2022 Buchungen'!C2:C469,"&gt;="&amp;AC$4,'DevInt 2022 Buchungen'!C2:C469,"&lt;"&amp;AC$5+1,'DevInt 2022 Buchungen'!P2:P469,"Einnahmen")++SUMIFS('DevInt 2022 Buchungen'!F2:F469,'DevInt 2022 Buchungen'!D2:D469,"2232",'DevInt 2022 Buchungen'!C2:C469,"&gt;="&amp;AC$4,'DevInt 2022 Buchungen'!C2:C469,"&lt;"&amp;AC$5+1,'DevInt 2022 Buchungen'!L2:L469,"Einnahmen")+-SUMIFS('DevInt 2022 Buchungen'!F2:F469,'DevInt 2022 Buchungen'!D2:D469,"2232",'DevInt 2022 Buchungen'!C2:C469,"&gt;="&amp;AC$4,'DevInt 2022 Buchungen'!C2:C469,"&lt;"&amp;AC$5+1,'DevInt 2022 Buchungen'!P2:P469,"Ausgaben")++SUMIFS('DevInt 2022 Buchungen'!F2:F469,'DevInt 2022 Buchungen'!D2:D469,"2233",'DevInt 2022 Buchungen'!C2:C469,"&gt;="&amp;AC$4,'DevInt 2022 Buchungen'!C2:C469,"&lt;"&amp;AC$5+1,'DevInt 2022 Buchungen'!L2:L469,"Ausgaben")+-SUMIFS('DevInt 2022 Buchungen'!F2:F469,'DevInt 2022 Buchungen'!D2:D469,"2233",'DevInt 2022 Buchungen'!C2:C469,"&gt;="&amp;AC$4,'DevInt 2022 Buchungen'!C2:C469,"&lt;"&amp;AC$5+1,'DevInt 2022 Buchungen'!P2:P469,"Einnahmen")++SUMIFS('DevInt 2022 Buchungen'!F2:F469,'DevInt 2022 Buchungen'!D2:D469,"2233",'DevInt 2022 Buchungen'!C2:C469,"&gt;="&amp;AC$4,'DevInt 2022 Buchungen'!C2:C469,"&lt;"&amp;AC$5+1,'DevInt 2022 Buchungen'!L2:L469,"Einnahmen")+-SUMIFS('DevInt 2022 Buchungen'!F2:F469,'DevInt 2022 Buchungen'!D2:D469,"2233",'DevInt 2022 Buchungen'!C2:C469,"&gt;="&amp;AC$4,'DevInt 2022 Buchungen'!C2:C469,"&lt;"&amp;AC$5+1,'DevInt 2022 Buchungen'!P2:P469,"Ausgaben")++SUMIFS('DevInt 2022 Buchungen'!F2:F469,'DevInt 2022 Buchungen'!D2:D469,"2235",'DevInt 2022 Buchungen'!C2:C469,"&gt;="&amp;AC$4,'DevInt 2022 Buchungen'!C2:C469,"&lt;"&amp;AC$5+1,'DevInt 2022 Buchungen'!L2:L469,"Ausgaben")+-SUMIFS('DevInt 2022 Buchungen'!F2:F469,'DevInt 2022 Buchungen'!D2:D469,"2235",'DevInt 2022 Buchungen'!C2:C469,"&gt;="&amp;AC$4,'DevInt 2022 Buchungen'!C2:C469,"&lt;"&amp;AC$5+1,'DevInt 2022 Buchungen'!P2:P469,"Einnahmen")++SUMIFS('DevInt 2022 Buchungen'!F2:F469,'DevInt 2022 Buchungen'!D2:D469,"2235",'DevInt 2022 Buchungen'!C2:C469,"&gt;="&amp;AC$4,'DevInt 2022 Buchungen'!C2:C469,"&lt;"&amp;AC$5+1,'DevInt 2022 Buchungen'!L2:L469,"Einnahmen")+-SUMIFS('DevInt 2022 Buchungen'!F2:F469,'DevInt 2022 Buchungen'!D2:D469,"2235",'DevInt 2022 Buchungen'!C2:C469,"&gt;="&amp;AC$4,'DevInt 2022 Buchungen'!C2:C469,"&lt;"&amp;AC$5+1,'DevInt 2022 Buchungen'!P2:P469,"Ausgaben")++SUMIFS('DevInt 2022 Buchungen'!F2:F469,'DevInt 2022 Buchungen'!D2:D469,"2131",'DevInt 2022 Buchungen'!C2:C469,"&gt;="&amp;AC$4,'DevInt 2022 Buchungen'!C2:C469,"&lt;"&amp;AC$5+1,'DevInt 2022 Buchungen'!L2:L469,"Ausgaben")+-SUMIFS('DevInt 2022 Buchungen'!F2:F469,'DevInt 2022 Buchungen'!D2:D469,"2131",'DevInt 2022 Buchungen'!C2:C469,"&gt;="&amp;AC$4,'DevInt 2022 Buchungen'!C2:C469,"&lt;"&amp;AC$5+1,'DevInt 2022 Buchungen'!P2:P469,"Einnahmen")++SUMIFS('DevInt 2022 Buchungen'!F2:F469,'DevInt 2022 Buchungen'!D2:D469,"2131",'DevInt 2022 Buchungen'!C2:C469,"&gt;="&amp;AC$4,'DevInt 2022 Buchungen'!C2:C469,"&lt;"&amp;AC$5+1,'DevInt 2022 Buchungen'!L2:L469,"Einnahmen")+-SUMIFS('DevInt 2022 Buchungen'!F2:F469,'DevInt 2022 Buchungen'!D2:D469,"2131",'DevInt 2022 Buchungen'!C2:C469,"&gt;="&amp;AC$4,'DevInt 2022 Buchungen'!C2:C469,"&lt;"&amp;AC$5+1,'DevInt 2022 Buchungen'!P2:P469,"Ausgaben")++SUMIFS('DevInt 2022 Buchungen'!F2:F469,'DevInt 2022 Buchungen'!D2:D469,"2132",'DevInt 2022 Buchungen'!C2:C469,"&gt;="&amp;AC$4,'DevInt 2022 Buchungen'!C2:C469,"&lt;"&amp;AC$5+1,'DevInt 2022 Buchungen'!L2:L469,"Ausgaben")+-SUMIFS('DevInt 2022 Buchungen'!F2:F469,'DevInt 2022 Buchungen'!D2:D469,"2132",'DevInt 2022 Buchungen'!C2:C469,"&gt;="&amp;AC$4,'DevInt 2022 Buchungen'!C2:C469,"&lt;"&amp;AC$5+1,'DevInt 2022 Buchungen'!P2:P469,"Einnahmen")++SUMIFS('DevInt 2022 Buchungen'!F2:F469,'DevInt 2022 Buchungen'!D2:D469,"2132",'DevInt 2022 Buchungen'!C2:C469,"&gt;="&amp;AC$4,'DevInt 2022 Buchungen'!C2:C469,"&lt;"&amp;AC$5+1,'DevInt 2022 Buchungen'!L2:L469,"Einnahmen")+-SUMIFS('DevInt 2022 Buchungen'!F2:F469,'DevInt 2022 Buchungen'!D2:D469,"2132",'DevInt 2022 Buchungen'!C2:C469,"&gt;="&amp;AC$4,'DevInt 2022 Buchungen'!C2:C469,"&lt;"&amp;AC$5+1,'DevInt 2022 Buchungen'!P2:P469,"Ausgaben")++SUMIFS('DevInt 2022 Buchungen'!F2:F469,'DevInt 2022 Buchungen'!D2:D469,"2133",'DevInt 2022 Buchungen'!C2:C469,"&gt;="&amp;AC$4,'DevInt 2022 Buchungen'!C2:C469,"&lt;"&amp;AC$5+1,'DevInt 2022 Buchungen'!L2:L469,"Ausgaben")+-SUMIFS('DevInt 2022 Buchungen'!F2:F469,'DevInt 2022 Buchungen'!D2:D469,"2133",'DevInt 2022 Buchungen'!C2:C469,"&gt;="&amp;AC$4,'DevInt 2022 Buchungen'!C2:C469,"&lt;"&amp;AC$5+1,'DevInt 2022 Buchungen'!P2:P469,"Einnahmen")++SUMIFS('DevInt 2022 Buchungen'!F2:F469,'DevInt 2022 Buchungen'!D2:D469,"2133",'DevInt 2022 Buchungen'!C2:C469,"&gt;="&amp;AC$4,'DevInt 2022 Buchungen'!C2:C469,"&lt;"&amp;AC$5+1,'DevInt 2022 Buchungen'!L2:L469,"Einnahmen")+-SUMIFS('DevInt 2022 Buchungen'!F2:F469,'DevInt 2022 Buchungen'!D2:D469,"2133",'DevInt 2022 Buchungen'!C2:C469,"&gt;="&amp;AC$4,'DevInt 2022 Buchungen'!C2:C469,"&lt;"&amp;AC$5+1,'DevInt 2022 Buchungen'!P2:P469,"Ausgaben")++SUMIFS('DevInt 2022 Buchungen'!F2:F469,'DevInt 2022 Buchungen'!D2:D469,"2135",'DevInt 2022 Buchungen'!C2:C469,"&gt;="&amp;AC$4,'DevInt 2022 Buchungen'!C2:C469,"&lt;"&amp;AC$5+1,'DevInt 2022 Buchungen'!L2:L469,"Ausgaben")+-SUMIFS('DevInt 2022 Buchungen'!F2:F469,'DevInt 2022 Buchungen'!D2:D469,"2135",'DevInt 2022 Buchungen'!C2:C469,"&gt;="&amp;AC$4,'DevInt 2022 Buchungen'!C2:C469,"&lt;"&amp;AC$5+1,'DevInt 2022 Buchungen'!P2:P469,"Einnahmen")++SUMIFS('DevInt 2022 Buchungen'!F2:F469,'DevInt 2022 Buchungen'!D2:D469,"2135",'DevInt 2022 Buchungen'!C2:C469,"&gt;="&amp;AC$4,'DevInt 2022 Buchungen'!C2:C469,"&lt;"&amp;AC$5+1,'DevInt 2022 Buchungen'!L2:L469,"Einnahmen")+-SUMIFS('DevInt 2022 Buchungen'!F2:F469,'DevInt 2022 Buchungen'!D2:D469,"2135",'DevInt 2022 Buchungen'!C2:C469,"&gt;="&amp;AC$4,'DevInt 2022 Buchungen'!C2:C469,"&lt;"&amp;AC$5+1,'DevInt 2022 Buchungen'!P2:P469,"Ausgaben")</f>
        <v>604.7299999999999</v>
      </c>
      <c r="AD25" s="21"/>
      <c r="AG25" s="26">
        <f>+SUMIFS('DevInt 2022 Buchungen'!F2:F469,'DevInt 2022 Buchungen'!D2:D469,"2231",'DevInt 2022 Buchungen'!C2:C469,"&gt;="&amp;AG$4,'DevInt 2022 Buchungen'!C2:C469,"&lt;"&amp;AG$5+1,'DevInt 2022 Buchungen'!L2:L469,"Ausgaben")+-SUMIFS('DevInt 2022 Buchungen'!F2:F469,'DevInt 2022 Buchungen'!D2:D469,"2231",'DevInt 2022 Buchungen'!C2:C469,"&gt;="&amp;AG$4,'DevInt 2022 Buchungen'!C2:C469,"&lt;"&amp;AG$5+1,'DevInt 2022 Buchungen'!P2:P469,"Einnahmen")++SUMIFS('DevInt 2022 Buchungen'!F2:F469,'DevInt 2022 Buchungen'!D2:D469,"2231",'DevInt 2022 Buchungen'!C2:C469,"&gt;="&amp;AG$4,'DevInt 2022 Buchungen'!C2:C469,"&lt;"&amp;AG$5+1,'DevInt 2022 Buchungen'!L2:L469,"Einnahmen")+-SUMIFS('DevInt 2022 Buchungen'!F2:F469,'DevInt 2022 Buchungen'!D2:D469,"2231",'DevInt 2022 Buchungen'!C2:C469,"&gt;="&amp;AG$4,'DevInt 2022 Buchungen'!C2:C469,"&lt;"&amp;AG$5+1,'DevInt 2022 Buchungen'!P2:P469,"Ausgaben")++SUMIFS('DevInt 2022 Buchungen'!F2:F469,'DevInt 2022 Buchungen'!D2:D469,"2232",'DevInt 2022 Buchungen'!C2:C469,"&gt;="&amp;AG$4,'DevInt 2022 Buchungen'!C2:C469,"&lt;"&amp;AG$5+1,'DevInt 2022 Buchungen'!L2:L469,"Ausgaben")+-SUMIFS('DevInt 2022 Buchungen'!F2:F469,'DevInt 2022 Buchungen'!D2:D469,"2232",'DevInt 2022 Buchungen'!C2:C469,"&gt;="&amp;AG$4,'DevInt 2022 Buchungen'!C2:C469,"&lt;"&amp;AG$5+1,'DevInt 2022 Buchungen'!P2:P469,"Einnahmen")++SUMIFS('DevInt 2022 Buchungen'!F2:F469,'DevInt 2022 Buchungen'!D2:D469,"2232",'DevInt 2022 Buchungen'!C2:C469,"&gt;="&amp;AG$4,'DevInt 2022 Buchungen'!C2:C469,"&lt;"&amp;AG$5+1,'DevInt 2022 Buchungen'!L2:L469,"Einnahmen")+-SUMIFS('DevInt 2022 Buchungen'!F2:F469,'DevInt 2022 Buchungen'!D2:D469,"2232",'DevInt 2022 Buchungen'!C2:C469,"&gt;="&amp;AG$4,'DevInt 2022 Buchungen'!C2:C469,"&lt;"&amp;AG$5+1,'DevInt 2022 Buchungen'!P2:P469,"Ausgaben")++SUMIFS('DevInt 2022 Buchungen'!F2:F469,'DevInt 2022 Buchungen'!D2:D469,"2233",'DevInt 2022 Buchungen'!C2:C469,"&gt;="&amp;AG$4,'DevInt 2022 Buchungen'!C2:C469,"&lt;"&amp;AG$5+1,'DevInt 2022 Buchungen'!L2:L469,"Ausgaben")+-SUMIFS('DevInt 2022 Buchungen'!F2:F469,'DevInt 2022 Buchungen'!D2:D469,"2233",'DevInt 2022 Buchungen'!C2:C469,"&gt;="&amp;AG$4,'DevInt 2022 Buchungen'!C2:C469,"&lt;"&amp;AG$5+1,'DevInt 2022 Buchungen'!P2:P469,"Einnahmen")++SUMIFS('DevInt 2022 Buchungen'!F2:F469,'DevInt 2022 Buchungen'!D2:D469,"2233",'DevInt 2022 Buchungen'!C2:C469,"&gt;="&amp;AG$4,'DevInt 2022 Buchungen'!C2:C469,"&lt;"&amp;AG$5+1,'DevInt 2022 Buchungen'!L2:L469,"Einnahmen")+-SUMIFS('DevInt 2022 Buchungen'!F2:F469,'DevInt 2022 Buchungen'!D2:D469,"2233",'DevInt 2022 Buchungen'!C2:C469,"&gt;="&amp;AG$4,'DevInt 2022 Buchungen'!C2:C469,"&lt;"&amp;AG$5+1,'DevInt 2022 Buchungen'!P2:P469,"Ausgaben")++SUMIFS('DevInt 2022 Buchungen'!F2:F469,'DevInt 2022 Buchungen'!D2:D469,"2235",'DevInt 2022 Buchungen'!C2:C469,"&gt;="&amp;AG$4,'DevInt 2022 Buchungen'!C2:C469,"&lt;"&amp;AG$5+1,'DevInt 2022 Buchungen'!L2:L469,"Ausgaben")+-SUMIFS('DevInt 2022 Buchungen'!F2:F469,'DevInt 2022 Buchungen'!D2:D469,"2235",'DevInt 2022 Buchungen'!C2:C469,"&gt;="&amp;AG$4,'DevInt 2022 Buchungen'!C2:C469,"&lt;"&amp;AG$5+1,'DevInt 2022 Buchungen'!P2:P469,"Einnahmen")++SUMIFS('DevInt 2022 Buchungen'!F2:F469,'DevInt 2022 Buchungen'!D2:D469,"2235",'DevInt 2022 Buchungen'!C2:C469,"&gt;="&amp;AG$4,'DevInt 2022 Buchungen'!C2:C469,"&lt;"&amp;AG$5+1,'DevInt 2022 Buchungen'!L2:L469,"Einnahmen")+-SUMIFS('DevInt 2022 Buchungen'!F2:F469,'DevInt 2022 Buchungen'!D2:D469,"2235",'DevInt 2022 Buchungen'!C2:C469,"&gt;="&amp;AG$4,'DevInt 2022 Buchungen'!C2:C469,"&lt;"&amp;AG$5+1,'DevInt 2022 Buchungen'!P2:P469,"Ausgaben")++SUMIFS('DevInt 2022 Buchungen'!F2:F469,'DevInt 2022 Buchungen'!D2:D469,"2131",'DevInt 2022 Buchungen'!C2:C469,"&gt;="&amp;AG$4,'DevInt 2022 Buchungen'!C2:C469,"&lt;"&amp;AG$5+1,'DevInt 2022 Buchungen'!L2:L469,"Ausgaben")+-SUMIFS('DevInt 2022 Buchungen'!F2:F469,'DevInt 2022 Buchungen'!D2:D469,"2131",'DevInt 2022 Buchungen'!C2:C469,"&gt;="&amp;AG$4,'DevInt 2022 Buchungen'!C2:C469,"&lt;"&amp;AG$5+1,'DevInt 2022 Buchungen'!P2:P469,"Einnahmen")++SUMIFS('DevInt 2022 Buchungen'!F2:F469,'DevInt 2022 Buchungen'!D2:D469,"2131",'DevInt 2022 Buchungen'!C2:C469,"&gt;="&amp;AG$4,'DevInt 2022 Buchungen'!C2:C469,"&lt;"&amp;AG$5+1,'DevInt 2022 Buchungen'!L2:L469,"Einnahmen")+-SUMIFS('DevInt 2022 Buchungen'!F2:F469,'DevInt 2022 Buchungen'!D2:D469,"2131",'DevInt 2022 Buchungen'!C2:C469,"&gt;="&amp;AG$4,'DevInt 2022 Buchungen'!C2:C469,"&lt;"&amp;AG$5+1,'DevInt 2022 Buchungen'!P2:P469,"Ausgaben")++SUMIFS('DevInt 2022 Buchungen'!F2:F469,'DevInt 2022 Buchungen'!D2:D469,"2132",'DevInt 2022 Buchungen'!C2:C469,"&gt;="&amp;AG$4,'DevInt 2022 Buchungen'!C2:C469,"&lt;"&amp;AG$5+1,'DevInt 2022 Buchungen'!L2:L469,"Ausgaben")+-SUMIFS('DevInt 2022 Buchungen'!F2:F469,'DevInt 2022 Buchungen'!D2:D469,"2132",'DevInt 2022 Buchungen'!C2:C469,"&gt;="&amp;AG$4,'DevInt 2022 Buchungen'!C2:C469,"&lt;"&amp;AG$5+1,'DevInt 2022 Buchungen'!P2:P469,"Einnahmen")++SUMIFS('DevInt 2022 Buchungen'!F2:F469,'DevInt 2022 Buchungen'!D2:D469,"2132",'DevInt 2022 Buchungen'!C2:C469,"&gt;="&amp;AG$4,'DevInt 2022 Buchungen'!C2:C469,"&lt;"&amp;AG$5+1,'DevInt 2022 Buchungen'!L2:L469,"Einnahmen")+-SUMIFS('DevInt 2022 Buchungen'!F2:F469,'DevInt 2022 Buchungen'!D2:D469,"2132",'DevInt 2022 Buchungen'!C2:C469,"&gt;="&amp;AG$4,'DevInt 2022 Buchungen'!C2:C469,"&lt;"&amp;AG$5+1,'DevInt 2022 Buchungen'!P2:P469,"Ausgaben")++SUMIFS('DevInt 2022 Buchungen'!F2:F469,'DevInt 2022 Buchungen'!D2:D469,"2133",'DevInt 2022 Buchungen'!C2:C469,"&gt;="&amp;AG$4,'DevInt 2022 Buchungen'!C2:C469,"&lt;"&amp;AG$5+1,'DevInt 2022 Buchungen'!L2:L469,"Ausgaben")+-SUMIFS('DevInt 2022 Buchungen'!F2:F469,'DevInt 2022 Buchungen'!D2:D469,"2133",'DevInt 2022 Buchungen'!C2:C469,"&gt;="&amp;AG$4,'DevInt 2022 Buchungen'!C2:C469,"&lt;"&amp;AG$5+1,'DevInt 2022 Buchungen'!P2:P469,"Einnahmen")++SUMIFS('DevInt 2022 Buchungen'!F2:F469,'DevInt 2022 Buchungen'!D2:D469,"2133",'DevInt 2022 Buchungen'!C2:C469,"&gt;="&amp;AG$4,'DevInt 2022 Buchungen'!C2:C469,"&lt;"&amp;AG$5+1,'DevInt 2022 Buchungen'!L2:L469,"Einnahmen")+-SUMIFS('DevInt 2022 Buchungen'!F2:F469,'DevInt 2022 Buchungen'!D2:D469,"2133",'DevInt 2022 Buchungen'!C2:C469,"&gt;="&amp;AG$4,'DevInt 2022 Buchungen'!C2:C469,"&lt;"&amp;AG$5+1,'DevInt 2022 Buchungen'!P2:P469,"Ausgaben")++SUMIFS('DevInt 2022 Buchungen'!F2:F469,'DevInt 2022 Buchungen'!D2:D469,"2135",'DevInt 2022 Buchungen'!C2:C469,"&gt;="&amp;AG$4,'DevInt 2022 Buchungen'!C2:C469,"&lt;"&amp;AG$5+1,'DevInt 2022 Buchungen'!L2:L469,"Ausgaben")+-SUMIFS('DevInt 2022 Buchungen'!F2:F469,'DevInt 2022 Buchungen'!D2:D469,"2135",'DevInt 2022 Buchungen'!C2:C469,"&gt;="&amp;AG$4,'DevInt 2022 Buchungen'!C2:C469,"&lt;"&amp;AG$5+1,'DevInt 2022 Buchungen'!P2:P469,"Einnahmen")++SUMIFS('DevInt 2022 Buchungen'!F2:F469,'DevInt 2022 Buchungen'!D2:D469,"2135",'DevInt 2022 Buchungen'!C2:C469,"&gt;="&amp;AG$4,'DevInt 2022 Buchungen'!C2:C469,"&lt;"&amp;AG$5+1,'DevInt 2022 Buchungen'!L2:L469,"Einnahmen")+-SUMIFS('DevInt 2022 Buchungen'!F2:F469,'DevInt 2022 Buchungen'!D2:D469,"2135",'DevInt 2022 Buchungen'!C2:C469,"&gt;="&amp;AG$4,'DevInt 2022 Buchungen'!C2:C469,"&lt;"&amp;AG$5+1,'DevInt 2022 Buchungen'!P2:P469,"Ausgaben")</f>
        <v>368.31</v>
      </c>
      <c r="AH25" s="21"/>
      <c r="AK25" s="26">
        <f>+SUMIFS('DevInt 2022 Buchungen'!F2:F469,'DevInt 2022 Buchungen'!D2:D469,"2231",'DevInt 2022 Buchungen'!C2:C469,"&gt;="&amp;AK$4,'DevInt 2022 Buchungen'!C2:C469,"&lt;"&amp;AK$5+1,'DevInt 2022 Buchungen'!L2:L469,"Ausgaben")+-SUMIFS('DevInt 2022 Buchungen'!F2:F469,'DevInt 2022 Buchungen'!D2:D469,"2231",'DevInt 2022 Buchungen'!C2:C469,"&gt;="&amp;AK$4,'DevInt 2022 Buchungen'!C2:C469,"&lt;"&amp;AK$5+1,'DevInt 2022 Buchungen'!P2:P469,"Einnahmen")++SUMIFS('DevInt 2022 Buchungen'!F2:F469,'DevInt 2022 Buchungen'!D2:D469,"2231",'DevInt 2022 Buchungen'!C2:C469,"&gt;="&amp;AK$4,'DevInt 2022 Buchungen'!C2:C469,"&lt;"&amp;AK$5+1,'DevInt 2022 Buchungen'!L2:L469,"Einnahmen")+-SUMIFS('DevInt 2022 Buchungen'!F2:F469,'DevInt 2022 Buchungen'!D2:D469,"2231",'DevInt 2022 Buchungen'!C2:C469,"&gt;="&amp;AK$4,'DevInt 2022 Buchungen'!C2:C469,"&lt;"&amp;AK$5+1,'DevInt 2022 Buchungen'!P2:P469,"Ausgaben")++SUMIFS('DevInt 2022 Buchungen'!F2:F469,'DevInt 2022 Buchungen'!D2:D469,"2232",'DevInt 2022 Buchungen'!C2:C469,"&gt;="&amp;AK$4,'DevInt 2022 Buchungen'!C2:C469,"&lt;"&amp;AK$5+1,'DevInt 2022 Buchungen'!L2:L469,"Ausgaben")+-SUMIFS('DevInt 2022 Buchungen'!F2:F469,'DevInt 2022 Buchungen'!D2:D469,"2232",'DevInt 2022 Buchungen'!C2:C469,"&gt;="&amp;AK$4,'DevInt 2022 Buchungen'!C2:C469,"&lt;"&amp;AK$5+1,'DevInt 2022 Buchungen'!P2:P469,"Einnahmen")++SUMIFS('DevInt 2022 Buchungen'!F2:F469,'DevInt 2022 Buchungen'!D2:D469,"2232",'DevInt 2022 Buchungen'!C2:C469,"&gt;="&amp;AK$4,'DevInt 2022 Buchungen'!C2:C469,"&lt;"&amp;AK$5+1,'DevInt 2022 Buchungen'!L2:L469,"Einnahmen")+-SUMIFS('DevInt 2022 Buchungen'!F2:F469,'DevInt 2022 Buchungen'!D2:D469,"2232",'DevInt 2022 Buchungen'!C2:C469,"&gt;="&amp;AK$4,'DevInt 2022 Buchungen'!C2:C469,"&lt;"&amp;AK$5+1,'DevInt 2022 Buchungen'!P2:P469,"Ausgaben")++SUMIFS('DevInt 2022 Buchungen'!F2:F469,'DevInt 2022 Buchungen'!D2:D469,"2233",'DevInt 2022 Buchungen'!C2:C469,"&gt;="&amp;AK$4,'DevInt 2022 Buchungen'!C2:C469,"&lt;"&amp;AK$5+1,'DevInt 2022 Buchungen'!L2:L469,"Ausgaben")+-SUMIFS('DevInt 2022 Buchungen'!F2:F469,'DevInt 2022 Buchungen'!D2:D469,"2233",'DevInt 2022 Buchungen'!C2:C469,"&gt;="&amp;AK$4,'DevInt 2022 Buchungen'!C2:C469,"&lt;"&amp;AK$5+1,'DevInt 2022 Buchungen'!P2:P469,"Einnahmen")++SUMIFS('DevInt 2022 Buchungen'!F2:F469,'DevInt 2022 Buchungen'!D2:D469,"2233",'DevInt 2022 Buchungen'!C2:C469,"&gt;="&amp;AK$4,'DevInt 2022 Buchungen'!C2:C469,"&lt;"&amp;AK$5+1,'DevInt 2022 Buchungen'!L2:L469,"Einnahmen")+-SUMIFS('DevInt 2022 Buchungen'!F2:F469,'DevInt 2022 Buchungen'!D2:D469,"2233",'DevInt 2022 Buchungen'!C2:C469,"&gt;="&amp;AK$4,'DevInt 2022 Buchungen'!C2:C469,"&lt;"&amp;AK$5+1,'DevInt 2022 Buchungen'!P2:P469,"Ausgaben")++SUMIFS('DevInt 2022 Buchungen'!F2:F469,'DevInt 2022 Buchungen'!D2:D469,"2235",'DevInt 2022 Buchungen'!C2:C469,"&gt;="&amp;AK$4,'DevInt 2022 Buchungen'!C2:C469,"&lt;"&amp;AK$5+1,'DevInt 2022 Buchungen'!L2:L469,"Ausgaben")+-SUMIFS('DevInt 2022 Buchungen'!F2:F469,'DevInt 2022 Buchungen'!D2:D469,"2235",'DevInt 2022 Buchungen'!C2:C469,"&gt;="&amp;AK$4,'DevInt 2022 Buchungen'!C2:C469,"&lt;"&amp;AK$5+1,'DevInt 2022 Buchungen'!P2:P469,"Einnahmen")++SUMIFS('DevInt 2022 Buchungen'!F2:F469,'DevInt 2022 Buchungen'!D2:D469,"2235",'DevInt 2022 Buchungen'!C2:C469,"&gt;="&amp;AK$4,'DevInt 2022 Buchungen'!C2:C469,"&lt;"&amp;AK$5+1,'DevInt 2022 Buchungen'!L2:L469,"Einnahmen")+-SUMIFS('DevInt 2022 Buchungen'!F2:F469,'DevInt 2022 Buchungen'!D2:D469,"2235",'DevInt 2022 Buchungen'!C2:C469,"&gt;="&amp;AK$4,'DevInt 2022 Buchungen'!C2:C469,"&lt;"&amp;AK$5+1,'DevInt 2022 Buchungen'!P2:P469,"Ausgaben")++SUMIFS('DevInt 2022 Buchungen'!F2:F469,'DevInt 2022 Buchungen'!D2:D469,"2131",'DevInt 2022 Buchungen'!C2:C469,"&gt;="&amp;AK$4,'DevInt 2022 Buchungen'!C2:C469,"&lt;"&amp;AK$5+1,'DevInt 2022 Buchungen'!L2:L469,"Ausgaben")+-SUMIFS('DevInt 2022 Buchungen'!F2:F469,'DevInt 2022 Buchungen'!D2:D469,"2131",'DevInt 2022 Buchungen'!C2:C469,"&gt;="&amp;AK$4,'DevInt 2022 Buchungen'!C2:C469,"&lt;"&amp;AK$5+1,'DevInt 2022 Buchungen'!P2:P469,"Einnahmen")++SUMIFS('DevInt 2022 Buchungen'!F2:F469,'DevInt 2022 Buchungen'!D2:D469,"2131",'DevInt 2022 Buchungen'!C2:C469,"&gt;="&amp;AK$4,'DevInt 2022 Buchungen'!C2:C469,"&lt;"&amp;AK$5+1,'DevInt 2022 Buchungen'!L2:L469,"Einnahmen")+-SUMIFS('DevInt 2022 Buchungen'!F2:F469,'DevInt 2022 Buchungen'!D2:D469,"2131",'DevInt 2022 Buchungen'!C2:C469,"&gt;="&amp;AK$4,'DevInt 2022 Buchungen'!C2:C469,"&lt;"&amp;AK$5+1,'DevInt 2022 Buchungen'!P2:P469,"Ausgaben")++SUMIFS('DevInt 2022 Buchungen'!F2:F469,'DevInt 2022 Buchungen'!D2:D469,"2132",'DevInt 2022 Buchungen'!C2:C469,"&gt;="&amp;AK$4,'DevInt 2022 Buchungen'!C2:C469,"&lt;"&amp;AK$5+1,'DevInt 2022 Buchungen'!L2:L469,"Ausgaben")+-SUMIFS('DevInt 2022 Buchungen'!F2:F469,'DevInt 2022 Buchungen'!D2:D469,"2132",'DevInt 2022 Buchungen'!C2:C469,"&gt;="&amp;AK$4,'DevInt 2022 Buchungen'!C2:C469,"&lt;"&amp;AK$5+1,'DevInt 2022 Buchungen'!P2:P469,"Einnahmen")++SUMIFS('DevInt 2022 Buchungen'!F2:F469,'DevInt 2022 Buchungen'!D2:D469,"2132",'DevInt 2022 Buchungen'!C2:C469,"&gt;="&amp;AK$4,'DevInt 2022 Buchungen'!C2:C469,"&lt;"&amp;AK$5+1,'DevInt 2022 Buchungen'!L2:L469,"Einnahmen")+-SUMIFS('DevInt 2022 Buchungen'!F2:F469,'DevInt 2022 Buchungen'!D2:D469,"2132",'DevInt 2022 Buchungen'!C2:C469,"&gt;="&amp;AK$4,'DevInt 2022 Buchungen'!C2:C469,"&lt;"&amp;AK$5+1,'DevInt 2022 Buchungen'!P2:P469,"Ausgaben")++SUMIFS('DevInt 2022 Buchungen'!F2:F469,'DevInt 2022 Buchungen'!D2:D469,"2133",'DevInt 2022 Buchungen'!C2:C469,"&gt;="&amp;AK$4,'DevInt 2022 Buchungen'!C2:C469,"&lt;"&amp;AK$5+1,'DevInt 2022 Buchungen'!L2:L469,"Ausgaben")+-SUMIFS('DevInt 2022 Buchungen'!F2:F469,'DevInt 2022 Buchungen'!D2:D469,"2133",'DevInt 2022 Buchungen'!C2:C469,"&gt;="&amp;AK$4,'DevInt 2022 Buchungen'!C2:C469,"&lt;"&amp;AK$5+1,'DevInt 2022 Buchungen'!P2:P469,"Einnahmen")++SUMIFS('DevInt 2022 Buchungen'!F2:F469,'DevInt 2022 Buchungen'!D2:D469,"2133",'DevInt 2022 Buchungen'!C2:C469,"&gt;="&amp;AK$4,'DevInt 2022 Buchungen'!C2:C469,"&lt;"&amp;AK$5+1,'DevInt 2022 Buchungen'!L2:L469,"Einnahmen")+-SUMIFS('DevInt 2022 Buchungen'!F2:F469,'DevInt 2022 Buchungen'!D2:D469,"2133",'DevInt 2022 Buchungen'!C2:C469,"&gt;="&amp;AK$4,'DevInt 2022 Buchungen'!C2:C469,"&lt;"&amp;AK$5+1,'DevInt 2022 Buchungen'!P2:P469,"Ausgaben")++SUMIFS('DevInt 2022 Buchungen'!F2:F469,'DevInt 2022 Buchungen'!D2:D469,"2135",'DevInt 2022 Buchungen'!C2:C469,"&gt;="&amp;AK$4,'DevInt 2022 Buchungen'!C2:C469,"&lt;"&amp;AK$5+1,'DevInt 2022 Buchungen'!L2:L469,"Ausgaben")+-SUMIFS('DevInt 2022 Buchungen'!F2:F469,'DevInt 2022 Buchungen'!D2:D469,"2135",'DevInt 2022 Buchungen'!C2:C469,"&gt;="&amp;AK$4,'DevInt 2022 Buchungen'!C2:C469,"&lt;"&amp;AK$5+1,'DevInt 2022 Buchungen'!P2:P469,"Einnahmen")++SUMIFS('DevInt 2022 Buchungen'!F2:F469,'DevInt 2022 Buchungen'!D2:D469,"2135",'DevInt 2022 Buchungen'!C2:C469,"&gt;="&amp;AK$4,'DevInt 2022 Buchungen'!C2:C469,"&lt;"&amp;AK$5+1,'DevInt 2022 Buchungen'!L2:L469,"Einnahmen")+-SUMIFS('DevInt 2022 Buchungen'!F2:F469,'DevInt 2022 Buchungen'!D2:D469,"2135",'DevInt 2022 Buchungen'!C2:C469,"&gt;="&amp;AK$4,'DevInt 2022 Buchungen'!C2:C469,"&lt;"&amp;AK$5+1,'DevInt 2022 Buchungen'!P2:P469,"Ausgaben")</f>
        <v>385.85</v>
      </c>
      <c r="AL25" s="21"/>
      <c r="AO25" s="26">
        <f>+SUMIFS('DevInt 2022 Buchungen'!F2:F469,'DevInt 2022 Buchungen'!D2:D469,"2231",'DevInt 2022 Buchungen'!C2:C469,"&gt;="&amp;AO$4,'DevInt 2022 Buchungen'!C2:C469,"&lt;"&amp;AO$5+1,'DevInt 2022 Buchungen'!L2:L469,"Ausgaben")+-SUMIFS('DevInt 2022 Buchungen'!F2:F469,'DevInt 2022 Buchungen'!D2:D469,"2231",'DevInt 2022 Buchungen'!C2:C469,"&gt;="&amp;AO$4,'DevInt 2022 Buchungen'!C2:C469,"&lt;"&amp;AO$5+1,'DevInt 2022 Buchungen'!P2:P469,"Einnahmen")++SUMIFS('DevInt 2022 Buchungen'!F2:F469,'DevInt 2022 Buchungen'!D2:D469,"2231",'DevInt 2022 Buchungen'!C2:C469,"&gt;="&amp;AO$4,'DevInt 2022 Buchungen'!C2:C469,"&lt;"&amp;AO$5+1,'DevInt 2022 Buchungen'!L2:L469,"Einnahmen")+-SUMIFS('DevInt 2022 Buchungen'!F2:F469,'DevInt 2022 Buchungen'!D2:D469,"2231",'DevInt 2022 Buchungen'!C2:C469,"&gt;="&amp;AO$4,'DevInt 2022 Buchungen'!C2:C469,"&lt;"&amp;AO$5+1,'DevInt 2022 Buchungen'!P2:P469,"Ausgaben")++SUMIFS('DevInt 2022 Buchungen'!F2:F469,'DevInt 2022 Buchungen'!D2:D469,"2232",'DevInt 2022 Buchungen'!C2:C469,"&gt;="&amp;AO$4,'DevInt 2022 Buchungen'!C2:C469,"&lt;"&amp;AO$5+1,'DevInt 2022 Buchungen'!L2:L469,"Ausgaben")+-SUMIFS('DevInt 2022 Buchungen'!F2:F469,'DevInt 2022 Buchungen'!D2:D469,"2232",'DevInt 2022 Buchungen'!C2:C469,"&gt;="&amp;AO$4,'DevInt 2022 Buchungen'!C2:C469,"&lt;"&amp;AO$5+1,'DevInt 2022 Buchungen'!P2:P469,"Einnahmen")++SUMIFS('DevInt 2022 Buchungen'!F2:F469,'DevInt 2022 Buchungen'!D2:D469,"2232",'DevInt 2022 Buchungen'!C2:C469,"&gt;="&amp;AO$4,'DevInt 2022 Buchungen'!C2:C469,"&lt;"&amp;AO$5+1,'DevInt 2022 Buchungen'!L2:L469,"Einnahmen")+-SUMIFS('DevInt 2022 Buchungen'!F2:F469,'DevInt 2022 Buchungen'!D2:D469,"2232",'DevInt 2022 Buchungen'!C2:C469,"&gt;="&amp;AO$4,'DevInt 2022 Buchungen'!C2:C469,"&lt;"&amp;AO$5+1,'DevInt 2022 Buchungen'!P2:P469,"Ausgaben")++SUMIFS('DevInt 2022 Buchungen'!F2:F469,'DevInt 2022 Buchungen'!D2:D469,"2233",'DevInt 2022 Buchungen'!C2:C469,"&gt;="&amp;AO$4,'DevInt 2022 Buchungen'!C2:C469,"&lt;"&amp;AO$5+1,'DevInt 2022 Buchungen'!L2:L469,"Ausgaben")+-SUMIFS('DevInt 2022 Buchungen'!F2:F469,'DevInt 2022 Buchungen'!D2:D469,"2233",'DevInt 2022 Buchungen'!C2:C469,"&gt;="&amp;AO$4,'DevInt 2022 Buchungen'!C2:C469,"&lt;"&amp;AO$5+1,'DevInt 2022 Buchungen'!P2:P469,"Einnahmen")++SUMIFS('DevInt 2022 Buchungen'!F2:F469,'DevInt 2022 Buchungen'!D2:D469,"2233",'DevInt 2022 Buchungen'!C2:C469,"&gt;="&amp;AO$4,'DevInt 2022 Buchungen'!C2:C469,"&lt;"&amp;AO$5+1,'DevInt 2022 Buchungen'!L2:L469,"Einnahmen")+-SUMIFS('DevInt 2022 Buchungen'!F2:F469,'DevInt 2022 Buchungen'!D2:D469,"2233",'DevInt 2022 Buchungen'!C2:C469,"&gt;="&amp;AO$4,'DevInt 2022 Buchungen'!C2:C469,"&lt;"&amp;AO$5+1,'DevInt 2022 Buchungen'!P2:P469,"Ausgaben")++SUMIFS('DevInt 2022 Buchungen'!F2:F469,'DevInt 2022 Buchungen'!D2:D469,"2235",'DevInt 2022 Buchungen'!C2:C469,"&gt;="&amp;AO$4,'DevInt 2022 Buchungen'!C2:C469,"&lt;"&amp;AO$5+1,'DevInt 2022 Buchungen'!L2:L469,"Ausgaben")+-SUMIFS('DevInt 2022 Buchungen'!F2:F469,'DevInt 2022 Buchungen'!D2:D469,"2235",'DevInt 2022 Buchungen'!C2:C469,"&gt;="&amp;AO$4,'DevInt 2022 Buchungen'!C2:C469,"&lt;"&amp;AO$5+1,'DevInt 2022 Buchungen'!P2:P469,"Einnahmen")++SUMIFS('DevInt 2022 Buchungen'!F2:F469,'DevInt 2022 Buchungen'!D2:D469,"2235",'DevInt 2022 Buchungen'!C2:C469,"&gt;="&amp;AO$4,'DevInt 2022 Buchungen'!C2:C469,"&lt;"&amp;AO$5+1,'DevInt 2022 Buchungen'!L2:L469,"Einnahmen")+-SUMIFS('DevInt 2022 Buchungen'!F2:F469,'DevInt 2022 Buchungen'!D2:D469,"2235",'DevInt 2022 Buchungen'!C2:C469,"&gt;="&amp;AO$4,'DevInt 2022 Buchungen'!C2:C469,"&lt;"&amp;AO$5+1,'DevInt 2022 Buchungen'!P2:P469,"Ausgaben")++SUMIFS('DevInt 2022 Buchungen'!F2:F469,'DevInt 2022 Buchungen'!D2:D469,"2131",'DevInt 2022 Buchungen'!C2:C469,"&gt;="&amp;AO$4,'DevInt 2022 Buchungen'!C2:C469,"&lt;"&amp;AO$5+1,'DevInt 2022 Buchungen'!L2:L469,"Ausgaben")+-SUMIFS('DevInt 2022 Buchungen'!F2:F469,'DevInt 2022 Buchungen'!D2:D469,"2131",'DevInt 2022 Buchungen'!C2:C469,"&gt;="&amp;AO$4,'DevInt 2022 Buchungen'!C2:C469,"&lt;"&amp;AO$5+1,'DevInt 2022 Buchungen'!P2:P469,"Einnahmen")++SUMIFS('DevInt 2022 Buchungen'!F2:F469,'DevInt 2022 Buchungen'!D2:D469,"2131",'DevInt 2022 Buchungen'!C2:C469,"&gt;="&amp;AO$4,'DevInt 2022 Buchungen'!C2:C469,"&lt;"&amp;AO$5+1,'DevInt 2022 Buchungen'!L2:L469,"Einnahmen")+-SUMIFS('DevInt 2022 Buchungen'!F2:F469,'DevInt 2022 Buchungen'!D2:D469,"2131",'DevInt 2022 Buchungen'!C2:C469,"&gt;="&amp;AO$4,'DevInt 2022 Buchungen'!C2:C469,"&lt;"&amp;AO$5+1,'DevInt 2022 Buchungen'!P2:P469,"Ausgaben")++SUMIFS('DevInt 2022 Buchungen'!F2:F469,'DevInt 2022 Buchungen'!D2:D469,"2132",'DevInt 2022 Buchungen'!C2:C469,"&gt;="&amp;AO$4,'DevInt 2022 Buchungen'!C2:C469,"&lt;"&amp;AO$5+1,'DevInt 2022 Buchungen'!L2:L469,"Ausgaben")+-SUMIFS('DevInt 2022 Buchungen'!F2:F469,'DevInt 2022 Buchungen'!D2:D469,"2132",'DevInt 2022 Buchungen'!C2:C469,"&gt;="&amp;AO$4,'DevInt 2022 Buchungen'!C2:C469,"&lt;"&amp;AO$5+1,'DevInt 2022 Buchungen'!P2:P469,"Einnahmen")++SUMIFS('DevInt 2022 Buchungen'!F2:F469,'DevInt 2022 Buchungen'!D2:D469,"2132",'DevInt 2022 Buchungen'!C2:C469,"&gt;="&amp;AO$4,'DevInt 2022 Buchungen'!C2:C469,"&lt;"&amp;AO$5+1,'DevInt 2022 Buchungen'!L2:L469,"Einnahmen")+-SUMIFS('DevInt 2022 Buchungen'!F2:F469,'DevInt 2022 Buchungen'!D2:D469,"2132",'DevInt 2022 Buchungen'!C2:C469,"&gt;="&amp;AO$4,'DevInt 2022 Buchungen'!C2:C469,"&lt;"&amp;AO$5+1,'DevInt 2022 Buchungen'!P2:P469,"Ausgaben")++SUMIFS('DevInt 2022 Buchungen'!F2:F469,'DevInt 2022 Buchungen'!D2:D469,"2133",'DevInt 2022 Buchungen'!C2:C469,"&gt;="&amp;AO$4,'DevInt 2022 Buchungen'!C2:C469,"&lt;"&amp;AO$5+1,'DevInt 2022 Buchungen'!L2:L469,"Ausgaben")+-SUMIFS('DevInt 2022 Buchungen'!F2:F469,'DevInt 2022 Buchungen'!D2:D469,"2133",'DevInt 2022 Buchungen'!C2:C469,"&gt;="&amp;AO$4,'DevInt 2022 Buchungen'!C2:C469,"&lt;"&amp;AO$5+1,'DevInt 2022 Buchungen'!P2:P469,"Einnahmen")++SUMIFS('DevInt 2022 Buchungen'!F2:F469,'DevInt 2022 Buchungen'!D2:D469,"2133",'DevInt 2022 Buchungen'!C2:C469,"&gt;="&amp;AO$4,'DevInt 2022 Buchungen'!C2:C469,"&lt;"&amp;AO$5+1,'DevInt 2022 Buchungen'!L2:L469,"Einnahmen")+-SUMIFS('DevInt 2022 Buchungen'!F2:F469,'DevInt 2022 Buchungen'!D2:D469,"2133",'DevInt 2022 Buchungen'!C2:C469,"&gt;="&amp;AO$4,'DevInt 2022 Buchungen'!C2:C469,"&lt;"&amp;AO$5+1,'DevInt 2022 Buchungen'!P2:P469,"Ausgaben")++SUMIFS('DevInt 2022 Buchungen'!F2:F469,'DevInt 2022 Buchungen'!D2:D469,"2135",'DevInt 2022 Buchungen'!C2:C469,"&gt;="&amp;AO$4,'DevInt 2022 Buchungen'!C2:C469,"&lt;"&amp;AO$5+1,'DevInt 2022 Buchungen'!L2:L469,"Ausgaben")+-SUMIFS('DevInt 2022 Buchungen'!F2:F469,'DevInt 2022 Buchungen'!D2:D469,"2135",'DevInt 2022 Buchungen'!C2:C469,"&gt;="&amp;AO$4,'DevInt 2022 Buchungen'!C2:C469,"&lt;"&amp;AO$5+1,'DevInt 2022 Buchungen'!P2:P469,"Einnahmen")++SUMIFS('DevInt 2022 Buchungen'!F2:F469,'DevInt 2022 Buchungen'!D2:D469,"2135",'DevInt 2022 Buchungen'!C2:C469,"&gt;="&amp;AO$4,'DevInt 2022 Buchungen'!C2:C469,"&lt;"&amp;AO$5+1,'DevInt 2022 Buchungen'!L2:L469,"Einnahmen")+-SUMIFS('DevInt 2022 Buchungen'!F2:F469,'DevInt 2022 Buchungen'!D2:D469,"2135",'DevInt 2022 Buchungen'!C2:C469,"&gt;="&amp;AO$4,'DevInt 2022 Buchungen'!C2:C469,"&lt;"&amp;AO$5+1,'DevInt 2022 Buchungen'!P2:P469,"Ausgaben")</f>
        <v>405.51</v>
      </c>
      <c r="AP25" s="21"/>
      <c r="AS25" s="26">
        <f>+SUMIFS('DevInt 2022 Buchungen'!F2:F469,'DevInt 2022 Buchungen'!D2:D469,"2231",'DevInt 2022 Buchungen'!C2:C469,"&gt;="&amp;AS$4,'DevInt 2022 Buchungen'!C2:C469,"&lt;"&amp;AS$5+1,'DevInt 2022 Buchungen'!L2:L469,"Ausgaben")+-SUMIFS('DevInt 2022 Buchungen'!F2:F469,'DevInt 2022 Buchungen'!D2:D469,"2231",'DevInt 2022 Buchungen'!C2:C469,"&gt;="&amp;AS$4,'DevInt 2022 Buchungen'!C2:C469,"&lt;"&amp;AS$5+1,'DevInt 2022 Buchungen'!P2:P469,"Einnahmen")++SUMIFS('DevInt 2022 Buchungen'!F2:F469,'DevInt 2022 Buchungen'!D2:D469,"2231",'DevInt 2022 Buchungen'!C2:C469,"&gt;="&amp;AS$4,'DevInt 2022 Buchungen'!C2:C469,"&lt;"&amp;AS$5+1,'DevInt 2022 Buchungen'!L2:L469,"Einnahmen")+-SUMIFS('DevInt 2022 Buchungen'!F2:F469,'DevInt 2022 Buchungen'!D2:D469,"2231",'DevInt 2022 Buchungen'!C2:C469,"&gt;="&amp;AS$4,'DevInt 2022 Buchungen'!C2:C469,"&lt;"&amp;AS$5+1,'DevInt 2022 Buchungen'!P2:P469,"Ausgaben")++SUMIFS('DevInt 2022 Buchungen'!F2:F469,'DevInt 2022 Buchungen'!D2:D469,"2232",'DevInt 2022 Buchungen'!C2:C469,"&gt;="&amp;AS$4,'DevInt 2022 Buchungen'!C2:C469,"&lt;"&amp;AS$5+1,'DevInt 2022 Buchungen'!L2:L469,"Ausgaben")+-SUMIFS('DevInt 2022 Buchungen'!F2:F469,'DevInt 2022 Buchungen'!D2:D469,"2232",'DevInt 2022 Buchungen'!C2:C469,"&gt;="&amp;AS$4,'DevInt 2022 Buchungen'!C2:C469,"&lt;"&amp;AS$5+1,'DevInt 2022 Buchungen'!P2:P469,"Einnahmen")++SUMIFS('DevInt 2022 Buchungen'!F2:F469,'DevInt 2022 Buchungen'!D2:D469,"2232",'DevInt 2022 Buchungen'!C2:C469,"&gt;="&amp;AS$4,'DevInt 2022 Buchungen'!C2:C469,"&lt;"&amp;AS$5+1,'DevInt 2022 Buchungen'!L2:L469,"Einnahmen")+-SUMIFS('DevInt 2022 Buchungen'!F2:F469,'DevInt 2022 Buchungen'!D2:D469,"2232",'DevInt 2022 Buchungen'!C2:C469,"&gt;="&amp;AS$4,'DevInt 2022 Buchungen'!C2:C469,"&lt;"&amp;AS$5+1,'DevInt 2022 Buchungen'!P2:P469,"Ausgaben")++SUMIFS('DevInt 2022 Buchungen'!F2:F469,'DevInt 2022 Buchungen'!D2:D469,"2233",'DevInt 2022 Buchungen'!C2:C469,"&gt;="&amp;AS$4,'DevInt 2022 Buchungen'!C2:C469,"&lt;"&amp;AS$5+1,'DevInt 2022 Buchungen'!L2:L469,"Ausgaben")+-SUMIFS('DevInt 2022 Buchungen'!F2:F469,'DevInt 2022 Buchungen'!D2:D469,"2233",'DevInt 2022 Buchungen'!C2:C469,"&gt;="&amp;AS$4,'DevInt 2022 Buchungen'!C2:C469,"&lt;"&amp;AS$5+1,'DevInt 2022 Buchungen'!P2:P469,"Einnahmen")++SUMIFS('DevInt 2022 Buchungen'!F2:F469,'DevInt 2022 Buchungen'!D2:D469,"2233",'DevInt 2022 Buchungen'!C2:C469,"&gt;="&amp;AS$4,'DevInt 2022 Buchungen'!C2:C469,"&lt;"&amp;AS$5+1,'DevInt 2022 Buchungen'!L2:L469,"Einnahmen")+-SUMIFS('DevInt 2022 Buchungen'!F2:F469,'DevInt 2022 Buchungen'!D2:D469,"2233",'DevInt 2022 Buchungen'!C2:C469,"&gt;="&amp;AS$4,'DevInt 2022 Buchungen'!C2:C469,"&lt;"&amp;AS$5+1,'DevInt 2022 Buchungen'!P2:P469,"Ausgaben")++SUMIFS('DevInt 2022 Buchungen'!F2:F469,'DevInt 2022 Buchungen'!D2:D469,"2235",'DevInt 2022 Buchungen'!C2:C469,"&gt;="&amp;AS$4,'DevInt 2022 Buchungen'!C2:C469,"&lt;"&amp;AS$5+1,'DevInt 2022 Buchungen'!L2:L469,"Ausgaben")+-SUMIFS('DevInt 2022 Buchungen'!F2:F469,'DevInt 2022 Buchungen'!D2:D469,"2235",'DevInt 2022 Buchungen'!C2:C469,"&gt;="&amp;AS$4,'DevInt 2022 Buchungen'!C2:C469,"&lt;"&amp;AS$5+1,'DevInt 2022 Buchungen'!P2:P469,"Einnahmen")++SUMIFS('DevInt 2022 Buchungen'!F2:F469,'DevInt 2022 Buchungen'!D2:D469,"2235",'DevInt 2022 Buchungen'!C2:C469,"&gt;="&amp;AS$4,'DevInt 2022 Buchungen'!C2:C469,"&lt;"&amp;AS$5+1,'DevInt 2022 Buchungen'!L2:L469,"Einnahmen")+-SUMIFS('DevInt 2022 Buchungen'!F2:F469,'DevInt 2022 Buchungen'!D2:D469,"2235",'DevInt 2022 Buchungen'!C2:C469,"&gt;="&amp;AS$4,'DevInt 2022 Buchungen'!C2:C469,"&lt;"&amp;AS$5+1,'DevInt 2022 Buchungen'!P2:P469,"Ausgaben")++SUMIFS('DevInt 2022 Buchungen'!F2:F469,'DevInt 2022 Buchungen'!D2:D469,"2131",'DevInt 2022 Buchungen'!C2:C469,"&gt;="&amp;AS$4,'DevInt 2022 Buchungen'!C2:C469,"&lt;"&amp;AS$5+1,'DevInt 2022 Buchungen'!L2:L469,"Ausgaben")+-SUMIFS('DevInt 2022 Buchungen'!F2:F469,'DevInt 2022 Buchungen'!D2:D469,"2131",'DevInt 2022 Buchungen'!C2:C469,"&gt;="&amp;AS$4,'DevInt 2022 Buchungen'!C2:C469,"&lt;"&amp;AS$5+1,'DevInt 2022 Buchungen'!P2:P469,"Einnahmen")++SUMIFS('DevInt 2022 Buchungen'!F2:F469,'DevInt 2022 Buchungen'!D2:D469,"2131",'DevInt 2022 Buchungen'!C2:C469,"&gt;="&amp;AS$4,'DevInt 2022 Buchungen'!C2:C469,"&lt;"&amp;AS$5+1,'DevInt 2022 Buchungen'!L2:L469,"Einnahmen")+-SUMIFS('DevInt 2022 Buchungen'!F2:F469,'DevInt 2022 Buchungen'!D2:D469,"2131",'DevInt 2022 Buchungen'!C2:C469,"&gt;="&amp;AS$4,'DevInt 2022 Buchungen'!C2:C469,"&lt;"&amp;AS$5+1,'DevInt 2022 Buchungen'!P2:P469,"Ausgaben")++SUMIFS('DevInt 2022 Buchungen'!F2:F469,'DevInt 2022 Buchungen'!D2:D469,"2132",'DevInt 2022 Buchungen'!C2:C469,"&gt;="&amp;AS$4,'DevInt 2022 Buchungen'!C2:C469,"&lt;"&amp;AS$5+1,'DevInt 2022 Buchungen'!L2:L469,"Ausgaben")+-SUMIFS('DevInt 2022 Buchungen'!F2:F469,'DevInt 2022 Buchungen'!D2:D469,"2132",'DevInt 2022 Buchungen'!C2:C469,"&gt;="&amp;AS$4,'DevInt 2022 Buchungen'!C2:C469,"&lt;"&amp;AS$5+1,'DevInt 2022 Buchungen'!P2:P469,"Einnahmen")++SUMIFS('DevInt 2022 Buchungen'!F2:F469,'DevInt 2022 Buchungen'!D2:D469,"2132",'DevInt 2022 Buchungen'!C2:C469,"&gt;="&amp;AS$4,'DevInt 2022 Buchungen'!C2:C469,"&lt;"&amp;AS$5+1,'DevInt 2022 Buchungen'!L2:L469,"Einnahmen")+-SUMIFS('DevInt 2022 Buchungen'!F2:F469,'DevInt 2022 Buchungen'!D2:D469,"2132",'DevInt 2022 Buchungen'!C2:C469,"&gt;="&amp;AS$4,'DevInt 2022 Buchungen'!C2:C469,"&lt;"&amp;AS$5+1,'DevInt 2022 Buchungen'!P2:P469,"Ausgaben")++SUMIFS('DevInt 2022 Buchungen'!F2:F469,'DevInt 2022 Buchungen'!D2:D469,"2133",'DevInt 2022 Buchungen'!C2:C469,"&gt;="&amp;AS$4,'DevInt 2022 Buchungen'!C2:C469,"&lt;"&amp;AS$5+1,'DevInt 2022 Buchungen'!L2:L469,"Ausgaben")+-SUMIFS('DevInt 2022 Buchungen'!F2:F469,'DevInt 2022 Buchungen'!D2:D469,"2133",'DevInt 2022 Buchungen'!C2:C469,"&gt;="&amp;AS$4,'DevInt 2022 Buchungen'!C2:C469,"&lt;"&amp;AS$5+1,'DevInt 2022 Buchungen'!P2:P469,"Einnahmen")++SUMIFS('DevInt 2022 Buchungen'!F2:F469,'DevInt 2022 Buchungen'!D2:D469,"2133",'DevInt 2022 Buchungen'!C2:C469,"&gt;="&amp;AS$4,'DevInt 2022 Buchungen'!C2:C469,"&lt;"&amp;AS$5+1,'DevInt 2022 Buchungen'!L2:L469,"Einnahmen")+-SUMIFS('DevInt 2022 Buchungen'!F2:F469,'DevInt 2022 Buchungen'!D2:D469,"2133",'DevInt 2022 Buchungen'!C2:C469,"&gt;="&amp;AS$4,'DevInt 2022 Buchungen'!C2:C469,"&lt;"&amp;AS$5+1,'DevInt 2022 Buchungen'!P2:P469,"Ausgaben")++SUMIFS('DevInt 2022 Buchungen'!F2:F469,'DevInt 2022 Buchungen'!D2:D469,"2135",'DevInt 2022 Buchungen'!C2:C469,"&gt;="&amp;AS$4,'DevInt 2022 Buchungen'!C2:C469,"&lt;"&amp;AS$5+1,'DevInt 2022 Buchungen'!L2:L469,"Ausgaben")+-SUMIFS('DevInt 2022 Buchungen'!F2:F469,'DevInt 2022 Buchungen'!D2:D469,"2135",'DevInt 2022 Buchungen'!C2:C469,"&gt;="&amp;AS$4,'DevInt 2022 Buchungen'!C2:C469,"&lt;"&amp;AS$5+1,'DevInt 2022 Buchungen'!P2:P469,"Einnahmen")++SUMIFS('DevInt 2022 Buchungen'!F2:F469,'DevInt 2022 Buchungen'!D2:D469,"2135",'DevInt 2022 Buchungen'!C2:C469,"&gt;="&amp;AS$4,'DevInt 2022 Buchungen'!C2:C469,"&lt;"&amp;AS$5+1,'DevInt 2022 Buchungen'!L2:L469,"Einnahmen")+-SUMIFS('DevInt 2022 Buchungen'!F2:F469,'DevInt 2022 Buchungen'!D2:D469,"2135",'DevInt 2022 Buchungen'!C2:C469,"&gt;="&amp;AS$4,'DevInt 2022 Buchungen'!C2:C469,"&lt;"&amp;AS$5+1,'DevInt 2022 Buchungen'!P2:P469,"Ausgaben")</f>
        <v>300.87</v>
      </c>
      <c r="AT25" s="21"/>
      <c r="AW25" s="26">
        <f>+SUMIFS('DevInt 2022 Buchungen'!F2:F469,'DevInt 2022 Buchungen'!D2:D469,"2231",'DevInt 2022 Buchungen'!C2:C469,"&gt;="&amp;AW$4,'DevInt 2022 Buchungen'!C2:C469,"&lt;"&amp;AW$5+1,'DevInt 2022 Buchungen'!L2:L469,"Ausgaben")+-SUMIFS('DevInt 2022 Buchungen'!F2:F469,'DevInt 2022 Buchungen'!D2:D469,"2231",'DevInt 2022 Buchungen'!C2:C469,"&gt;="&amp;AW$4,'DevInt 2022 Buchungen'!C2:C469,"&lt;"&amp;AW$5+1,'DevInt 2022 Buchungen'!P2:P469,"Einnahmen")++SUMIFS('DevInt 2022 Buchungen'!F2:F469,'DevInt 2022 Buchungen'!D2:D469,"2231",'DevInt 2022 Buchungen'!C2:C469,"&gt;="&amp;AW$4,'DevInt 2022 Buchungen'!C2:C469,"&lt;"&amp;AW$5+1,'DevInt 2022 Buchungen'!L2:L469,"Einnahmen")+-SUMIFS('DevInt 2022 Buchungen'!F2:F469,'DevInt 2022 Buchungen'!D2:D469,"2231",'DevInt 2022 Buchungen'!C2:C469,"&gt;="&amp;AW$4,'DevInt 2022 Buchungen'!C2:C469,"&lt;"&amp;AW$5+1,'DevInt 2022 Buchungen'!P2:P469,"Ausgaben")++SUMIFS('DevInt 2022 Buchungen'!F2:F469,'DevInt 2022 Buchungen'!D2:D469,"2232",'DevInt 2022 Buchungen'!C2:C469,"&gt;="&amp;AW$4,'DevInt 2022 Buchungen'!C2:C469,"&lt;"&amp;AW$5+1,'DevInt 2022 Buchungen'!L2:L469,"Ausgaben")+-SUMIFS('DevInt 2022 Buchungen'!F2:F469,'DevInt 2022 Buchungen'!D2:D469,"2232",'DevInt 2022 Buchungen'!C2:C469,"&gt;="&amp;AW$4,'DevInt 2022 Buchungen'!C2:C469,"&lt;"&amp;AW$5+1,'DevInt 2022 Buchungen'!P2:P469,"Einnahmen")++SUMIFS('DevInt 2022 Buchungen'!F2:F469,'DevInt 2022 Buchungen'!D2:D469,"2232",'DevInt 2022 Buchungen'!C2:C469,"&gt;="&amp;AW$4,'DevInt 2022 Buchungen'!C2:C469,"&lt;"&amp;AW$5+1,'DevInt 2022 Buchungen'!L2:L469,"Einnahmen")+-SUMIFS('DevInt 2022 Buchungen'!F2:F469,'DevInt 2022 Buchungen'!D2:D469,"2232",'DevInt 2022 Buchungen'!C2:C469,"&gt;="&amp;AW$4,'DevInt 2022 Buchungen'!C2:C469,"&lt;"&amp;AW$5+1,'DevInt 2022 Buchungen'!P2:P469,"Ausgaben")++SUMIFS('DevInt 2022 Buchungen'!F2:F469,'DevInt 2022 Buchungen'!D2:D469,"2233",'DevInt 2022 Buchungen'!C2:C469,"&gt;="&amp;AW$4,'DevInt 2022 Buchungen'!C2:C469,"&lt;"&amp;AW$5+1,'DevInt 2022 Buchungen'!L2:L469,"Ausgaben")+-SUMIFS('DevInt 2022 Buchungen'!F2:F469,'DevInt 2022 Buchungen'!D2:D469,"2233",'DevInt 2022 Buchungen'!C2:C469,"&gt;="&amp;AW$4,'DevInt 2022 Buchungen'!C2:C469,"&lt;"&amp;AW$5+1,'DevInt 2022 Buchungen'!P2:P469,"Einnahmen")++SUMIFS('DevInt 2022 Buchungen'!F2:F469,'DevInt 2022 Buchungen'!D2:D469,"2233",'DevInt 2022 Buchungen'!C2:C469,"&gt;="&amp;AW$4,'DevInt 2022 Buchungen'!C2:C469,"&lt;"&amp;AW$5+1,'DevInt 2022 Buchungen'!L2:L469,"Einnahmen")+-SUMIFS('DevInt 2022 Buchungen'!F2:F469,'DevInt 2022 Buchungen'!D2:D469,"2233",'DevInt 2022 Buchungen'!C2:C469,"&gt;="&amp;AW$4,'DevInt 2022 Buchungen'!C2:C469,"&lt;"&amp;AW$5+1,'DevInt 2022 Buchungen'!P2:P469,"Ausgaben")++SUMIFS('DevInt 2022 Buchungen'!F2:F469,'DevInt 2022 Buchungen'!D2:D469,"2235",'DevInt 2022 Buchungen'!C2:C469,"&gt;="&amp;AW$4,'DevInt 2022 Buchungen'!C2:C469,"&lt;"&amp;AW$5+1,'DevInt 2022 Buchungen'!L2:L469,"Ausgaben")+-SUMIFS('DevInt 2022 Buchungen'!F2:F469,'DevInt 2022 Buchungen'!D2:D469,"2235",'DevInt 2022 Buchungen'!C2:C469,"&gt;="&amp;AW$4,'DevInt 2022 Buchungen'!C2:C469,"&lt;"&amp;AW$5+1,'DevInt 2022 Buchungen'!P2:P469,"Einnahmen")++SUMIFS('DevInt 2022 Buchungen'!F2:F469,'DevInt 2022 Buchungen'!D2:D469,"2235",'DevInt 2022 Buchungen'!C2:C469,"&gt;="&amp;AW$4,'DevInt 2022 Buchungen'!C2:C469,"&lt;"&amp;AW$5+1,'DevInt 2022 Buchungen'!L2:L469,"Einnahmen")+-SUMIFS('DevInt 2022 Buchungen'!F2:F469,'DevInt 2022 Buchungen'!D2:D469,"2235",'DevInt 2022 Buchungen'!C2:C469,"&gt;="&amp;AW$4,'DevInt 2022 Buchungen'!C2:C469,"&lt;"&amp;AW$5+1,'DevInt 2022 Buchungen'!P2:P469,"Ausgaben")++SUMIFS('DevInt 2022 Buchungen'!F2:F469,'DevInt 2022 Buchungen'!D2:D469,"2131",'DevInt 2022 Buchungen'!C2:C469,"&gt;="&amp;AW$4,'DevInt 2022 Buchungen'!C2:C469,"&lt;"&amp;AW$5+1,'DevInt 2022 Buchungen'!L2:L469,"Ausgaben")+-SUMIFS('DevInt 2022 Buchungen'!F2:F469,'DevInt 2022 Buchungen'!D2:D469,"2131",'DevInt 2022 Buchungen'!C2:C469,"&gt;="&amp;AW$4,'DevInt 2022 Buchungen'!C2:C469,"&lt;"&amp;AW$5+1,'DevInt 2022 Buchungen'!P2:P469,"Einnahmen")++SUMIFS('DevInt 2022 Buchungen'!F2:F469,'DevInt 2022 Buchungen'!D2:D469,"2131",'DevInt 2022 Buchungen'!C2:C469,"&gt;="&amp;AW$4,'DevInt 2022 Buchungen'!C2:C469,"&lt;"&amp;AW$5+1,'DevInt 2022 Buchungen'!L2:L469,"Einnahmen")+-SUMIFS('DevInt 2022 Buchungen'!F2:F469,'DevInt 2022 Buchungen'!D2:D469,"2131",'DevInt 2022 Buchungen'!C2:C469,"&gt;="&amp;AW$4,'DevInt 2022 Buchungen'!C2:C469,"&lt;"&amp;AW$5+1,'DevInt 2022 Buchungen'!P2:P469,"Ausgaben")++SUMIFS('DevInt 2022 Buchungen'!F2:F469,'DevInt 2022 Buchungen'!D2:D469,"2132",'DevInt 2022 Buchungen'!C2:C469,"&gt;="&amp;AW$4,'DevInt 2022 Buchungen'!C2:C469,"&lt;"&amp;AW$5+1,'DevInt 2022 Buchungen'!L2:L469,"Ausgaben")+-SUMIFS('DevInt 2022 Buchungen'!F2:F469,'DevInt 2022 Buchungen'!D2:D469,"2132",'DevInt 2022 Buchungen'!C2:C469,"&gt;="&amp;AW$4,'DevInt 2022 Buchungen'!C2:C469,"&lt;"&amp;AW$5+1,'DevInt 2022 Buchungen'!P2:P469,"Einnahmen")++SUMIFS('DevInt 2022 Buchungen'!F2:F469,'DevInt 2022 Buchungen'!D2:D469,"2132",'DevInt 2022 Buchungen'!C2:C469,"&gt;="&amp;AW$4,'DevInt 2022 Buchungen'!C2:C469,"&lt;"&amp;AW$5+1,'DevInt 2022 Buchungen'!L2:L469,"Einnahmen")+-SUMIFS('DevInt 2022 Buchungen'!F2:F469,'DevInt 2022 Buchungen'!D2:D469,"2132",'DevInt 2022 Buchungen'!C2:C469,"&gt;="&amp;AW$4,'DevInt 2022 Buchungen'!C2:C469,"&lt;"&amp;AW$5+1,'DevInt 2022 Buchungen'!P2:P469,"Ausgaben")++SUMIFS('DevInt 2022 Buchungen'!F2:F469,'DevInt 2022 Buchungen'!D2:D469,"2133",'DevInt 2022 Buchungen'!C2:C469,"&gt;="&amp;AW$4,'DevInt 2022 Buchungen'!C2:C469,"&lt;"&amp;AW$5+1,'DevInt 2022 Buchungen'!L2:L469,"Ausgaben")+-SUMIFS('DevInt 2022 Buchungen'!F2:F469,'DevInt 2022 Buchungen'!D2:D469,"2133",'DevInt 2022 Buchungen'!C2:C469,"&gt;="&amp;AW$4,'DevInt 2022 Buchungen'!C2:C469,"&lt;"&amp;AW$5+1,'DevInt 2022 Buchungen'!P2:P469,"Einnahmen")++SUMIFS('DevInt 2022 Buchungen'!F2:F469,'DevInt 2022 Buchungen'!D2:D469,"2133",'DevInt 2022 Buchungen'!C2:C469,"&gt;="&amp;AW$4,'DevInt 2022 Buchungen'!C2:C469,"&lt;"&amp;AW$5+1,'DevInt 2022 Buchungen'!L2:L469,"Einnahmen")+-SUMIFS('DevInt 2022 Buchungen'!F2:F469,'DevInt 2022 Buchungen'!D2:D469,"2133",'DevInt 2022 Buchungen'!C2:C469,"&gt;="&amp;AW$4,'DevInt 2022 Buchungen'!C2:C469,"&lt;"&amp;AW$5+1,'DevInt 2022 Buchungen'!P2:P469,"Ausgaben")++SUMIFS('DevInt 2022 Buchungen'!F2:F469,'DevInt 2022 Buchungen'!D2:D469,"2135",'DevInt 2022 Buchungen'!C2:C469,"&gt;="&amp;AW$4,'DevInt 2022 Buchungen'!C2:C469,"&lt;"&amp;AW$5+1,'DevInt 2022 Buchungen'!L2:L469,"Ausgaben")+-SUMIFS('DevInt 2022 Buchungen'!F2:F469,'DevInt 2022 Buchungen'!D2:D469,"2135",'DevInt 2022 Buchungen'!C2:C469,"&gt;="&amp;AW$4,'DevInt 2022 Buchungen'!C2:C469,"&lt;"&amp;AW$5+1,'DevInt 2022 Buchungen'!P2:P469,"Einnahmen")++SUMIFS('DevInt 2022 Buchungen'!F2:F469,'DevInt 2022 Buchungen'!D2:D469,"2135",'DevInt 2022 Buchungen'!C2:C469,"&gt;="&amp;AW$4,'DevInt 2022 Buchungen'!C2:C469,"&lt;"&amp;AW$5+1,'DevInt 2022 Buchungen'!L2:L469,"Einnahmen")+-SUMIFS('DevInt 2022 Buchungen'!F2:F469,'DevInt 2022 Buchungen'!D2:D469,"2135",'DevInt 2022 Buchungen'!C2:C469,"&gt;="&amp;AW$4,'DevInt 2022 Buchungen'!C2:C469,"&lt;"&amp;AW$5+1,'DevInt 2022 Buchungen'!P2:P469,"Ausgaben")</f>
        <v>162.71</v>
      </c>
      <c r="AX25" s="21"/>
      <c r="BA25" s="26">
        <f>+SUMIFS('DevInt 2022 Buchungen'!F2:F469,'DevInt 2022 Buchungen'!D2:D469,"2231",'DevInt 2022 Buchungen'!C2:C469,"&gt;="&amp;BA$4,'DevInt 2022 Buchungen'!C2:C469,"&lt;"&amp;BA$5+1,'DevInt 2022 Buchungen'!L2:L469,"Ausgaben")+-SUMIFS('DevInt 2022 Buchungen'!F2:F469,'DevInt 2022 Buchungen'!D2:D469,"2231",'DevInt 2022 Buchungen'!C2:C469,"&gt;="&amp;BA$4,'DevInt 2022 Buchungen'!C2:C469,"&lt;"&amp;BA$5+1,'DevInt 2022 Buchungen'!P2:P469,"Einnahmen")++SUMIFS('DevInt 2022 Buchungen'!F2:F469,'DevInt 2022 Buchungen'!D2:D469,"2231",'DevInt 2022 Buchungen'!C2:C469,"&gt;="&amp;BA$4,'DevInt 2022 Buchungen'!C2:C469,"&lt;"&amp;BA$5+1,'DevInt 2022 Buchungen'!L2:L469,"Einnahmen")+-SUMIFS('DevInt 2022 Buchungen'!F2:F469,'DevInt 2022 Buchungen'!D2:D469,"2231",'DevInt 2022 Buchungen'!C2:C469,"&gt;="&amp;BA$4,'DevInt 2022 Buchungen'!C2:C469,"&lt;"&amp;BA$5+1,'DevInt 2022 Buchungen'!P2:P469,"Ausgaben")++SUMIFS('DevInt 2022 Buchungen'!F2:F469,'DevInt 2022 Buchungen'!D2:D469,"2232",'DevInt 2022 Buchungen'!C2:C469,"&gt;="&amp;BA$4,'DevInt 2022 Buchungen'!C2:C469,"&lt;"&amp;BA$5+1,'DevInt 2022 Buchungen'!L2:L469,"Ausgaben")+-SUMIFS('DevInt 2022 Buchungen'!F2:F469,'DevInt 2022 Buchungen'!D2:D469,"2232",'DevInt 2022 Buchungen'!C2:C469,"&gt;="&amp;BA$4,'DevInt 2022 Buchungen'!C2:C469,"&lt;"&amp;BA$5+1,'DevInt 2022 Buchungen'!P2:P469,"Einnahmen")++SUMIFS('DevInt 2022 Buchungen'!F2:F469,'DevInt 2022 Buchungen'!D2:D469,"2232",'DevInt 2022 Buchungen'!C2:C469,"&gt;="&amp;BA$4,'DevInt 2022 Buchungen'!C2:C469,"&lt;"&amp;BA$5+1,'DevInt 2022 Buchungen'!L2:L469,"Einnahmen")+-SUMIFS('DevInt 2022 Buchungen'!F2:F469,'DevInt 2022 Buchungen'!D2:D469,"2232",'DevInt 2022 Buchungen'!C2:C469,"&gt;="&amp;BA$4,'DevInt 2022 Buchungen'!C2:C469,"&lt;"&amp;BA$5+1,'DevInt 2022 Buchungen'!P2:P469,"Ausgaben")++SUMIFS('DevInt 2022 Buchungen'!F2:F469,'DevInt 2022 Buchungen'!D2:D469,"2233",'DevInt 2022 Buchungen'!C2:C469,"&gt;="&amp;BA$4,'DevInt 2022 Buchungen'!C2:C469,"&lt;"&amp;BA$5+1,'DevInt 2022 Buchungen'!L2:L469,"Ausgaben")+-SUMIFS('DevInt 2022 Buchungen'!F2:F469,'DevInt 2022 Buchungen'!D2:D469,"2233",'DevInt 2022 Buchungen'!C2:C469,"&gt;="&amp;BA$4,'DevInt 2022 Buchungen'!C2:C469,"&lt;"&amp;BA$5+1,'DevInt 2022 Buchungen'!P2:P469,"Einnahmen")++SUMIFS('DevInt 2022 Buchungen'!F2:F469,'DevInt 2022 Buchungen'!D2:D469,"2233",'DevInt 2022 Buchungen'!C2:C469,"&gt;="&amp;BA$4,'DevInt 2022 Buchungen'!C2:C469,"&lt;"&amp;BA$5+1,'DevInt 2022 Buchungen'!L2:L469,"Einnahmen")+-SUMIFS('DevInt 2022 Buchungen'!F2:F469,'DevInt 2022 Buchungen'!D2:D469,"2233",'DevInt 2022 Buchungen'!C2:C469,"&gt;="&amp;BA$4,'DevInt 2022 Buchungen'!C2:C469,"&lt;"&amp;BA$5+1,'DevInt 2022 Buchungen'!P2:P469,"Ausgaben")++SUMIFS('DevInt 2022 Buchungen'!F2:F469,'DevInt 2022 Buchungen'!D2:D469,"2235",'DevInt 2022 Buchungen'!C2:C469,"&gt;="&amp;BA$4,'DevInt 2022 Buchungen'!C2:C469,"&lt;"&amp;BA$5+1,'DevInt 2022 Buchungen'!L2:L469,"Ausgaben")+-SUMIFS('DevInt 2022 Buchungen'!F2:F469,'DevInt 2022 Buchungen'!D2:D469,"2235",'DevInt 2022 Buchungen'!C2:C469,"&gt;="&amp;BA$4,'DevInt 2022 Buchungen'!C2:C469,"&lt;"&amp;BA$5+1,'DevInt 2022 Buchungen'!P2:P469,"Einnahmen")++SUMIFS('DevInt 2022 Buchungen'!F2:F469,'DevInt 2022 Buchungen'!D2:D469,"2235",'DevInt 2022 Buchungen'!C2:C469,"&gt;="&amp;BA$4,'DevInt 2022 Buchungen'!C2:C469,"&lt;"&amp;BA$5+1,'DevInt 2022 Buchungen'!L2:L469,"Einnahmen")+-SUMIFS('DevInt 2022 Buchungen'!F2:F469,'DevInt 2022 Buchungen'!D2:D469,"2235",'DevInt 2022 Buchungen'!C2:C469,"&gt;="&amp;BA$4,'DevInt 2022 Buchungen'!C2:C469,"&lt;"&amp;BA$5+1,'DevInt 2022 Buchungen'!P2:P469,"Ausgaben")++SUMIFS('DevInt 2022 Buchungen'!F2:F469,'DevInt 2022 Buchungen'!D2:D469,"2131",'DevInt 2022 Buchungen'!C2:C469,"&gt;="&amp;BA$4,'DevInt 2022 Buchungen'!C2:C469,"&lt;"&amp;BA$5+1,'DevInt 2022 Buchungen'!L2:L469,"Ausgaben")+-SUMIFS('DevInt 2022 Buchungen'!F2:F469,'DevInt 2022 Buchungen'!D2:D469,"2131",'DevInt 2022 Buchungen'!C2:C469,"&gt;="&amp;BA$4,'DevInt 2022 Buchungen'!C2:C469,"&lt;"&amp;BA$5+1,'DevInt 2022 Buchungen'!P2:P469,"Einnahmen")++SUMIFS('DevInt 2022 Buchungen'!F2:F469,'DevInt 2022 Buchungen'!D2:D469,"2131",'DevInt 2022 Buchungen'!C2:C469,"&gt;="&amp;BA$4,'DevInt 2022 Buchungen'!C2:C469,"&lt;"&amp;BA$5+1,'DevInt 2022 Buchungen'!L2:L469,"Einnahmen")+-SUMIFS('DevInt 2022 Buchungen'!F2:F469,'DevInt 2022 Buchungen'!D2:D469,"2131",'DevInt 2022 Buchungen'!C2:C469,"&gt;="&amp;BA$4,'DevInt 2022 Buchungen'!C2:C469,"&lt;"&amp;BA$5+1,'DevInt 2022 Buchungen'!P2:P469,"Ausgaben")++SUMIFS('DevInt 2022 Buchungen'!F2:F469,'DevInt 2022 Buchungen'!D2:D469,"2132",'DevInt 2022 Buchungen'!C2:C469,"&gt;="&amp;BA$4,'DevInt 2022 Buchungen'!C2:C469,"&lt;"&amp;BA$5+1,'DevInt 2022 Buchungen'!L2:L469,"Ausgaben")+-SUMIFS('DevInt 2022 Buchungen'!F2:F469,'DevInt 2022 Buchungen'!D2:D469,"2132",'DevInt 2022 Buchungen'!C2:C469,"&gt;="&amp;BA$4,'DevInt 2022 Buchungen'!C2:C469,"&lt;"&amp;BA$5+1,'DevInt 2022 Buchungen'!P2:P469,"Einnahmen")++SUMIFS('DevInt 2022 Buchungen'!F2:F469,'DevInt 2022 Buchungen'!D2:D469,"2132",'DevInt 2022 Buchungen'!C2:C469,"&gt;="&amp;BA$4,'DevInt 2022 Buchungen'!C2:C469,"&lt;"&amp;BA$5+1,'DevInt 2022 Buchungen'!L2:L469,"Einnahmen")+-SUMIFS('DevInt 2022 Buchungen'!F2:F469,'DevInt 2022 Buchungen'!D2:D469,"2132",'DevInt 2022 Buchungen'!C2:C469,"&gt;="&amp;BA$4,'DevInt 2022 Buchungen'!C2:C469,"&lt;"&amp;BA$5+1,'DevInt 2022 Buchungen'!P2:P469,"Ausgaben")++SUMIFS('DevInt 2022 Buchungen'!F2:F469,'DevInt 2022 Buchungen'!D2:D469,"2133",'DevInt 2022 Buchungen'!C2:C469,"&gt;="&amp;BA$4,'DevInt 2022 Buchungen'!C2:C469,"&lt;"&amp;BA$5+1,'DevInt 2022 Buchungen'!L2:L469,"Ausgaben")+-SUMIFS('DevInt 2022 Buchungen'!F2:F469,'DevInt 2022 Buchungen'!D2:D469,"2133",'DevInt 2022 Buchungen'!C2:C469,"&gt;="&amp;BA$4,'DevInt 2022 Buchungen'!C2:C469,"&lt;"&amp;BA$5+1,'DevInt 2022 Buchungen'!P2:P469,"Einnahmen")++SUMIFS('DevInt 2022 Buchungen'!F2:F469,'DevInt 2022 Buchungen'!D2:D469,"2133",'DevInt 2022 Buchungen'!C2:C469,"&gt;="&amp;BA$4,'DevInt 2022 Buchungen'!C2:C469,"&lt;"&amp;BA$5+1,'DevInt 2022 Buchungen'!L2:L469,"Einnahmen")+-SUMIFS('DevInt 2022 Buchungen'!F2:F469,'DevInt 2022 Buchungen'!D2:D469,"2133",'DevInt 2022 Buchungen'!C2:C469,"&gt;="&amp;BA$4,'DevInt 2022 Buchungen'!C2:C469,"&lt;"&amp;BA$5+1,'DevInt 2022 Buchungen'!P2:P469,"Ausgaben")++SUMIFS('DevInt 2022 Buchungen'!F2:F469,'DevInt 2022 Buchungen'!D2:D469,"2135",'DevInt 2022 Buchungen'!C2:C469,"&gt;="&amp;BA$4,'DevInt 2022 Buchungen'!C2:C469,"&lt;"&amp;BA$5+1,'DevInt 2022 Buchungen'!L2:L469,"Ausgaben")+-SUMIFS('DevInt 2022 Buchungen'!F2:F469,'DevInt 2022 Buchungen'!D2:D469,"2135",'DevInt 2022 Buchungen'!C2:C469,"&gt;="&amp;BA$4,'DevInt 2022 Buchungen'!C2:C469,"&lt;"&amp;BA$5+1,'DevInt 2022 Buchungen'!P2:P469,"Einnahmen")++SUMIFS('DevInt 2022 Buchungen'!F2:F469,'DevInt 2022 Buchungen'!D2:D469,"2135",'DevInt 2022 Buchungen'!C2:C469,"&gt;="&amp;BA$4,'DevInt 2022 Buchungen'!C2:C469,"&lt;"&amp;BA$5+1,'DevInt 2022 Buchungen'!L2:L469,"Einnahmen")+-SUMIFS('DevInt 2022 Buchungen'!F2:F469,'DevInt 2022 Buchungen'!D2:D469,"2135",'DevInt 2022 Buchungen'!C2:C469,"&gt;="&amp;BA$4,'DevInt 2022 Buchungen'!C2:C469,"&lt;"&amp;BA$5+1,'DevInt 2022 Buchungen'!P2:P469,"Ausgaben")</f>
        <v>200.25999999999996</v>
      </c>
      <c r="BB25" s="21"/>
      <c r="BE25" s="26">
        <f>+SUMIFS('DevInt 2022 Buchungen'!F2:F469,'DevInt 2022 Buchungen'!D2:D469,"2231",'DevInt 2022 Buchungen'!C2:C469,"&gt;="&amp;BE$4,'DevInt 2022 Buchungen'!C2:C469,"&lt;"&amp;BE$5+1,'DevInt 2022 Buchungen'!L2:L469,"Ausgaben")+-SUMIFS('DevInt 2022 Buchungen'!F2:F469,'DevInt 2022 Buchungen'!D2:D469,"2231",'DevInt 2022 Buchungen'!C2:C469,"&gt;="&amp;BE$4,'DevInt 2022 Buchungen'!C2:C469,"&lt;"&amp;BE$5+1,'DevInt 2022 Buchungen'!P2:P469,"Einnahmen")++SUMIFS('DevInt 2022 Buchungen'!F2:F469,'DevInt 2022 Buchungen'!D2:D469,"2231",'DevInt 2022 Buchungen'!C2:C469,"&gt;="&amp;BE$4,'DevInt 2022 Buchungen'!C2:C469,"&lt;"&amp;BE$5+1,'DevInt 2022 Buchungen'!L2:L469,"Einnahmen")+-SUMIFS('DevInt 2022 Buchungen'!F2:F469,'DevInt 2022 Buchungen'!D2:D469,"2231",'DevInt 2022 Buchungen'!C2:C469,"&gt;="&amp;BE$4,'DevInt 2022 Buchungen'!C2:C469,"&lt;"&amp;BE$5+1,'DevInt 2022 Buchungen'!P2:P469,"Ausgaben")++SUMIFS('DevInt 2022 Buchungen'!F2:F469,'DevInt 2022 Buchungen'!D2:D469,"2232",'DevInt 2022 Buchungen'!C2:C469,"&gt;="&amp;BE$4,'DevInt 2022 Buchungen'!C2:C469,"&lt;"&amp;BE$5+1,'DevInt 2022 Buchungen'!L2:L469,"Ausgaben")+-SUMIFS('DevInt 2022 Buchungen'!F2:F469,'DevInt 2022 Buchungen'!D2:D469,"2232",'DevInt 2022 Buchungen'!C2:C469,"&gt;="&amp;BE$4,'DevInt 2022 Buchungen'!C2:C469,"&lt;"&amp;BE$5+1,'DevInt 2022 Buchungen'!P2:P469,"Einnahmen")++SUMIFS('DevInt 2022 Buchungen'!F2:F469,'DevInt 2022 Buchungen'!D2:D469,"2232",'DevInt 2022 Buchungen'!C2:C469,"&gt;="&amp;BE$4,'DevInt 2022 Buchungen'!C2:C469,"&lt;"&amp;BE$5+1,'DevInt 2022 Buchungen'!L2:L469,"Einnahmen")+-SUMIFS('DevInt 2022 Buchungen'!F2:F469,'DevInt 2022 Buchungen'!D2:D469,"2232",'DevInt 2022 Buchungen'!C2:C469,"&gt;="&amp;BE$4,'DevInt 2022 Buchungen'!C2:C469,"&lt;"&amp;BE$5+1,'DevInt 2022 Buchungen'!P2:P469,"Ausgaben")++SUMIFS('DevInt 2022 Buchungen'!F2:F469,'DevInt 2022 Buchungen'!D2:D469,"2233",'DevInt 2022 Buchungen'!C2:C469,"&gt;="&amp;BE$4,'DevInt 2022 Buchungen'!C2:C469,"&lt;"&amp;BE$5+1,'DevInt 2022 Buchungen'!L2:L469,"Ausgaben")+-SUMIFS('DevInt 2022 Buchungen'!F2:F469,'DevInt 2022 Buchungen'!D2:D469,"2233",'DevInt 2022 Buchungen'!C2:C469,"&gt;="&amp;BE$4,'DevInt 2022 Buchungen'!C2:C469,"&lt;"&amp;BE$5+1,'DevInt 2022 Buchungen'!P2:P469,"Einnahmen")++SUMIFS('DevInt 2022 Buchungen'!F2:F469,'DevInt 2022 Buchungen'!D2:D469,"2233",'DevInt 2022 Buchungen'!C2:C469,"&gt;="&amp;BE$4,'DevInt 2022 Buchungen'!C2:C469,"&lt;"&amp;BE$5+1,'DevInt 2022 Buchungen'!L2:L469,"Einnahmen")+-SUMIFS('DevInt 2022 Buchungen'!F2:F469,'DevInt 2022 Buchungen'!D2:D469,"2233",'DevInt 2022 Buchungen'!C2:C469,"&gt;="&amp;BE$4,'DevInt 2022 Buchungen'!C2:C469,"&lt;"&amp;BE$5+1,'DevInt 2022 Buchungen'!P2:P469,"Ausgaben")++SUMIFS('DevInt 2022 Buchungen'!F2:F469,'DevInt 2022 Buchungen'!D2:D469,"2235",'DevInt 2022 Buchungen'!C2:C469,"&gt;="&amp;BE$4,'DevInt 2022 Buchungen'!C2:C469,"&lt;"&amp;BE$5+1,'DevInt 2022 Buchungen'!L2:L469,"Ausgaben")+-SUMIFS('DevInt 2022 Buchungen'!F2:F469,'DevInt 2022 Buchungen'!D2:D469,"2235",'DevInt 2022 Buchungen'!C2:C469,"&gt;="&amp;BE$4,'DevInt 2022 Buchungen'!C2:C469,"&lt;"&amp;BE$5+1,'DevInt 2022 Buchungen'!P2:P469,"Einnahmen")++SUMIFS('DevInt 2022 Buchungen'!F2:F469,'DevInt 2022 Buchungen'!D2:D469,"2235",'DevInt 2022 Buchungen'!C2:C469,"&gt;="&amp;BE$4,'DevInt 2022 Buchungen'!C2:C469,"&lt;"&amp;BE$5+1,'DevInt 2022 Buchungen'!L2:L469,"Einnahmen")+-SUMIFS('DevInt 2022 Buchungen'!F2:F469,'DevInt 2022 Buchungen'!D2:D469,"2235",'DevInt 2022 Buchungen'!C2:C469,"&gt;="&amp;BE$4,'DevInt 2022 Buchungen'!C2:C469,"&lt;"&amp;BE$5+1,'DevInt 2022 Buchungen'!P2:P469,"Ausgaben")++SUMIFS('DevInt 2022 Buchungen'!F2:F469,'DevInt 2022 Buchungen'!D2:D469,"2131",'DevInt 2022 Buchungen'!C2:C469,"&gt;="&amp;BE$4,'DevInt 2022 Buchungen'!C2:C469,"&lt;"&amp;BE$5+1,'DevInt 2022 Buchungen'!L2:L469,"Ausgaben")+-SUMIFS('DevInt 2022 Buchungen'!F2:F469,'DevInt 2022 Buchungen'!D2:D469,"2131",'DevInt 2022 Buchungen'!C2:C469,"&gt;="&amp;BE$4,'DevInt 2022 Buchungen'!C2:C469,"&lt;"&amp;BE$5+1,'DevInt 2022 Buchungen'!P2:P469,"Einnahmen")++SUMIFS('DevInt 2022 Buchungen'!F2:F469,'DevInt 2022 Buchungen'!D2:D469,"2131",'DevInt 2022 Buchungen'!C2:C469,"&gt;="&amp;BE$4,'DevInt 2022 Buchungen'!C2:C469,"&lt;"&amp;BE$5+1,'DevInt 2022 Buchungen'!L2:L469,"Einnahmen")+-SUMIFS('DevInt 2022 Buchungen'!F2:F469,'DevInt 2022 Buchungen'!D2:D469,"2131",'DevInt 2022 Buchungen'!C2:C469,"&gt;="&amp;BE$4,'DevInt 2022 Buchungen'!C2:C469,"&lt;"&amp;BE$5+1,'DevInt 2022 Buchungen'!P2:P469,"Ausgaben")++SUMIFS('DevInt 2022 Buchungen'!F2:F469,'DevInt 2022 Buchungen'!D2:D469,"2132",'DevInt 2022 Buchungen'!C2:C469,"&gt;="&amp;BE$4,'DevInt 2022 Buchungen'!C2:C469,"&lt;"&amp;BE$5+1,'DevInt 2022 Buchungen'!L2:L469,"Ausgaben")+-SUMIFS('DevInt 2022 Buchungen'!F2:F469,'DevInt 2022 Buchungen'!D2:D469,"2132",'DevInt 2022 Buchungen'!C2:C469,"&gt;="&amp;BE$4,'DevInt 2022 Buchungen'!C2:C469,"&lt;"&amp;BE$5+1,'DevInt 2022 Buchungen'!P2:P469,"Einnahmen")++SUMIFS('DevInt 2022 Buchungen'!F2:F469,'DevInt 2022 Buchungen'!D2:D469,"2132",'DevInt 2022 Buchungen'!C2:C469,"&gt;="&amp;BE$4,'DevInt 2022 Buchungen'!C2:C469,"&lt;"&amp;BE$5+1,'DevInt 2022 Buchungen'!L2:L469,"Einnahmen")+-SUMIFS('DevInt 2022 Buchungen'!F2:F469,'DevInt 2022 Buchungen'!D2:D469,"2132",'DevInt 2022 Buchungen'!C2:C469,"&gt;="&amp;BE$4,'DevInt 2022 Buchungen'!C2:C469,"&lt;"&amp;BE$5+1,'DevInt 2022 Buchungen'!P2:P469,"Ausgaben")++SUMIFS('DevInt 2022 Buchungen'!F2:F469,'DevInt 2022 Buchungen'!D2:D469,"2133",'DevInt 2022 Buchungen'!C2:C469,"&gt;="&amp;BE$4,'DevInt 2022 Buchungen'!C2:C469,"&lt;"&amp;BE$5+1,'DevInt 2022 Buchungen'!L2:L469,"Ausgaben")+-SUMIFS('DevInt 2022 Buchungen'!F2:F469,'DevInt 2022 Buchungen'!D2:D469,"2133",'DevInt 2022 Buchungen'!C2:C469,"&gt;="&amp;BE$4,'DevInt 2022 Buchungen'!C2:C469,"&lt;"&amp;BE$5+1,'DevInt 2022 Buchungen'!P2:P469,"Einnahmen")++SUMIFS('DevInt 2022 Buchungen'!F2:F469,'DevInt 2022 Buchungen'!D2:D469,"2133",'DevInt 2022 Buchungen'!C2:C469,"&gt;="&amp;BE$4,'DevInt 2022 Buchungen'!C2:C469,"&lt;"&amp;BE$5+1,'DevInt 2022 Buchungen'!L2:L469,"Einnahmen")+-SUMIFS('DevInt 2022 Buchungen'!F2:F469,'DevInt 2022 Buchungen'!D2:D469,"2133",'DevInt 2022 Buchungen'!C2:C469,"&gt;="&amp;BE$4,'DevInt 2022 Buchungen'!C2:C469,"&lt;"&amp;BE$5+1,'DevInt 2022 Buchungen'!P2:P469,"Ausgaben")++SUMIFS('DevInt 2022 Buchungen'!F2:F469,'DevInt 2022 Buchungen'!D2:D469,"2135",'DevInt 2022 Buchungen'!C2:C469,"&gt;="&amp;BE$4,'DevInt 2022 Buchungen'!C2:C469,"&lt;"&amp;BE$5+1,'DevInt 2022 Buchungen'!L2:L469,"Ausgaben")+-SUMIFS('DevInt 2022 Buchungen'!F2:F469,'DevInt 2022 Buchungen'!D2:D469,"2135",'DevInt 2022 Buchungen'!C2:C469,"&gt;="&amp;BE$4,'DevInt 2022 Buchungen'!C2:C469,"&lt;"&amp;BE$5+1,'DevInt 2022 Buchungen'!P2:P469,"Einnahmen")++SUMIFS('DevInt 2022 Buchungen'!F2:F469,'DevInt 2022 Buchungen'!D2:D469,"2135",'DevInt 2022 Buchungen'!C2:C469,"&gt;="&amp;BE$4,'DevInt 2022 Buchungen'!C2:C469,"&lt;"&amp;BE$5+1,'DevInt 2022 Buchungen'!L2:L469,"Einnahmen")+-SUMIFS('DevInt 2022 Buchungen'!F2:F469,'DevInt 2022 Buchungen'!D2:D469,"2135",'DevInt 2022 Buchungen'!C2:C469,"&gt;="&amp;BE$4,'DevInt 2022 Buchungen'!C2:C469,"&lt;"&amp;BE$5+1,'DevInt 2022 Buchungen'!P2:P469,"Ausgaben")</f>
        <v>727.2199999999998</v>
      </c>
      <c r="BF25" s="21"/>
      <c r="BI25" s="26">
        <f>+SUMIFS('DevInt 2022 Buchungen'!F2:F469,'DevInt 2022 Buchungen'!D2:D469,"2231",'DevInt 2022 Buchungen'!C2:C469,"&gt;="&amp;BI$4,'DevInt 2022 Buchungen'!C2:C469,"&lt;"&amp;BI$5+1,'DevInt 2022 Buchungen'!L2:L469,"Ausgaben")+-SUMIFS('DevInt 2022 Buchungen'!F2:F469,'DevInt 2022 Buchungen'!D2:D469,"2231",'DevInt 2022 Buchungen'!C2:C469,"&gt;="&amp;BI$4,'DevInt 2022 Buchungen'!C2:C469,"&lt;"&amp;BI$5+1,'DevInt 2022 Buchungen'!P2:P469,"Einnahmen")++SUMIFS('DevInt 2022 Buchungen'!F2:F469,'DevInt 2022 Buchungen'!D2:D469,"2231",'DevInt 2022 Buchungen'!C2:C469,"&gt;="&amp;BI$4,'DevInt 2022 Buchungen'!C2:C469,"&lt;"&amp;BI$5+1,'DevInt 2022 Buchungen'!L2:L469,"Einnahmen")+-SUMIFS('DevInt 2022 Buchungen'!F2:F469,'DevInt 2022 Buchungen'!D2:D469,"2231",'DevInt 2022 Buchungen'!C2:C469,"&gt;="&amp;BI$4,'DevInt 2022 Buchungen'!C2:C469,"&lt;"&amp;BI$5+1,'DevInt 2022 Buchungen'!P2:P469,"Ausgaben")++SUMIFS('DevInt 2022 Buchungen'!F2:F469,'DevInt 2022 Buchungen'!D2:D469,"2232",'DevInt 2022 Buchungen'!C2:C469,"&gt;="&amp;BI$4,'DevInt 2022 Buchungen'!C2:C469,"&lt;"&amp;BI$5+1,'DevInt 2022 Buchungen'!L2:L469,"Ausgaben")+-SUMIFS('DevInt 2022 Buchungen'!F2:F469,'DevInt 2022 Buchungen'!D2:D469,"2232",'DevInt 2022 Buchungen'!C2:C469,"&gt;="&amp;BI$4,'DevInt 2022 Buchungen'!C2:C469,"&lt;"&amp;BI$5+1,'DevInt 2022 Buchungen'!P2:P469,"Einnahmen")++SUMIFS('DevInt 2022 Buchungen'!F2:F469,'DevInt 2022 Buchungen'!D2:D469,"2232",'DevInt 2022 Buchungen'!C2:C469,"&gt;="&amp;BI$4,'DevInt 2022 Buchungen'!C2:C469,"&lt;"&amp;BI$5+1,'DevInt 2022 Buchungen'!L2:L469,"Einnahmen")+-SUMIFS('DevInt 2022 Buchungen'!F2:F469,'DevInt 2022 Buchungen'!D2:D469,"2232",'DevInt 2022 Buchungen'!C2:C469,"&gt;="&amp;BI$4,'DevInt 2022 Buchungen'!C2:C469,"&lt;"&amp;BI$5+1,'DevInt 2022 Buchungen'!P2:P469,"Ausgaben")++SUMIFS('DevInt 2022 Buchungen'!F2:F469,'DevInt 2022 Buchungen'!D2:D469,"2233",'DevInt 2022 Buchungen'!C2:C469,"&gt;="&amp;BI$4,'DevInt 2022 Buchungen'!C2:C469,"&lt;"&amp;BI$5+1,'DevInt 2022 Buchungen'!L2:L469,"Ausgaben")+-SUMIFS('DevInt 2022 Buchungen'!F2:F469,'DevInt 2022 Buchungen'!D2:D469,"2233",'DevInt 2022 Buchungen'!C2:C469,"&gt;="&amp;BI$4,'DevInt 2022 Buchungen'!C2:C469,"&lt;"&amp;BI$5+1,'DevInt 2022 Buchungen'!P2:P469,"Einnahmen")++SUMIFS('DevInt 2022 Buchungen'!F2:F469,'DevInt 2022 Buchungen'!D2:D469,"2233",'DevInt 2022 Buchungen'!C2:C469,"&gt;="&amp;BI$4,'DevInt 2022 Buchungen'!C2:C469,"&lt;"&amp;BI$5+1,'DevInt 2022 Buchungen'!L2:L469,"Einnahmen")+-SUMIFS('DevInt 2022 Buchungen'!F2:F469,'DevInt 2022 Buchungen'!D2:D469,"2233",'DevInt 2022 Buchungen'!C2:C469,"&gt;="&amp;BI$4,'DevInt 2022 Buchungen'!C2:C469,"&lt;"&amp;BI$5+1,'DevInt 2022 Buchungen'!P2:P469,"Ausgaben")++SUMIFS('DevInt 2022 Buchungen'!F2:F469,'DevInt 2022 Buchungen'!D2:D469,"2235",'DevInt 2022 Buchungen'!C2:C469,"&gt;="&amp;BI$4,'DevInt 2022 Buchungen'!C2:C469,"&lt;"&amp;BI$5+1,'DevInt 2022 Buchungen'!L2:L469,"Ausgaben")+-SUMIFS('DevInt 2022 Buchungen'!F2:F469,'DevInt 2022 Buchungen'!D2:D469,"2235",'DevInt 2022 Buchungen'!C2:C469,"&gt;="&amp;BI$4,'DevInt 2022 Buchungen'!C2:C469,"&lt;"&amp;BI$5+1,'DevInt 2022 Buchungen'!P2:P469,"Einnahmen")++SUMIFS('DevInt 2022 Buchungen'!F2:F469,'DevInt 2022 Buchungen'!D2:D469,"2235",'DevInt 2022 Buchungen'!C2:C469,"&gt;="&amp;BI$4,'DevInt 2022 Buchungen'!C2:C469,"&lt;"&amp;BI$5+1,'DevInt 2022 Buchungen'!L2:L469,"Einnahmen")+-SUMIFS('DevInt 2022 Buchungen'!F2:F469,'DevInt 2022 Buchungen'!D2:D469,"2235",'DevInt 2022 Buchungen'!C2:C469,"&gt;="&amp;BI$4,'DevInt 2022 Buchungen'!C2:C469,"&lt;"&amp;BI$5+1,'DevInt 2022 Buchungen'!P2:P469,"Ausgaben")++SUMIFS('DevInt 2022 Buchungen'!F2:F469,'DevInt 2022 Buchungen'!D2:D469,"2131",'DevInt 2022 Buchungen'!C2:C469,"&gt;="&amp;BI$4,'DevInt 2022 Buchungen'!C2:C469,"&lt;"&amp;BI$5+1,'DevInt 2022 Buchungen'!L2:L469,"Ausgaben")+-SUMIFS('DevInt 2022 Buchungen'!F2:F469,'DevInt 2022 Buchungen'!D2:D469,"2131",'DevInt 2022 Buchungen'!C2:C469,"&gt;="&amp;BI$4,'DevInt 2022 Buchungen'!C2:C469,"&lt;"&amp;BI$5+1,'DevInt 2022 Buchungen'!P2:P469,"Einnahmen")++SUMIFS('DevInt 2022 Buchungen'!F2:F469,'DevInt 2022 Buchungen'!D2:D469,"2131",'DevInt 2022 Buchungen'!C2:C469,"&gt;="&amp;BI$4,'DevInt 2022 Buchungen'!C2:C469,"&lt;"&amp;BI$5+1,'DevInt 2022 Buchungen'!L2:L469,"Einnahmen")+-SUMIFS('DevInt 2022 Buchungen'!F2:F469,'DevInt 2022 Buchungen'!D2:D469,"2131",'DevInt 2022 Buchungen'!C2:C469,"&gt;="&amp;BI$4,'DevInt 2022 Buchungen'!C2:C469,"&lt;"&amp;BI$5+1,'DevInt 2022 Buchungen'!P2:P469,"Ausgaben")++SUMIFS('DevInt 2022 Buchungen'!F2:F469,'DevInt 2022 Buchungen'!D2:D469,"2132",'DevInt 2022 Buchungen'!C2:C469,"&gt;="&amp;BI$4,'DevInt 2022 Buchungen'!C2:C469,"&lt;"&amp;BI$5+1,'DevInt 2022 Buchungen'!L2:L469,"Ausgaben")+-SUMIFS('DevInt 2022 Buchungen'!F2:F469,'DevInt 2022 Buchungen'!D2:D469,"2132",'DevInt 2022 Buchungen'!C2:C469,"&gt;="&amp;BI$4,'DevInt 2022 Buchungen'!C2:C469,"&lt;"&amp;BI$5+1,'DevInt 2022 Buchungen'!P2:P469,"Einnahmen")++SUMIFS('DevInt 2022 Buchungen'!F2:F469,'DevInt 2022 Buchungen'!D2:D469,"2132",'DevInt 2022 Buchungen'!C2:C469,"&gt;="&amp;BI$4,'DevInt 2022 Buchungen'!C2:C469,"&lt;"&amp;BI$5+1,'DevInt 2022 Buchungen'!L2:L469,"Einnahmen")+-SUMIFS('DevInt 2022 Buchungen'!F2:F469,'DevInt 2022 Buchungen'!D2:D469,"2132",'DevInt 2022 Buchungen'!C2:C469,"&gt;="&amp;BI$4,'DevInt 2022 Buchungen'!C2:C469,"&lt;"&amp;BI$5+1,'DevInt 2022 Buchungen'!P2:P469,"Ausgaben")++SUMIFS('DevInt 2022 Buchungen'!F2:F469,'DevInt 2022 Buchungen'!D2:D469,"2133",'DevInt 2022 Buchungen'!C2:C469,"&gt;="&amp;BI$4,'DevInt 2022 Buchungen'!C2:C469,"&lt;"&amp;BI$5+1,'DevInt 2022 Buchungen'!L2:L469,"Ausgaben")+-SUMIFS('DevInt 2022 Buchungen'!F2:F469,'DevInt 2022 Buchungen'!D2:D469,"2133",'DevInt 2022 Buchungen'!C2:C469,"&gt;="&amp;BI$4,'DevInt 2022 Buchungen'!C2:C469,"&lt;"&amp;BI$5+1,'DevInt 2022 Buchungen'!P2:P469,"Einnahmen")++SUMIFS('DevInt 2022 Buchungen'!F2:F469,'DevInt 2022 Buchungen'!D2:D469,"2133",'DevInt 2022 Buchungen'!C2:C469,"&gt;="&amp;BI$4,'DevInt 2022 Buchungen'!C2:C469,"&lt;"&amp;BI$5+1,'DevInt 2022 Buchungen'!L2:L469,"Einnahmen")+-SUMIFS('DevInt 2022 Buchungen'!F2:F469,'DevInt 2022 Buchungen'!D2:D469,"2133",'DevInt 2022 Buchungen'!C2:C469,"&gt;="&amp;BI$4,'DevInt 2022 Buchungen'!C2:C469,"&lt;"&amp;BI$5+1,'DevInt 2022 Buchungen'!P2:P469,"Ausgaben")++SUMIFS('DevInt 2022 Buchungen'!F2:F469,'DevInt 2022 Buchungen'!D2:D469,"2135",'DevInt 2022 Buchungen'!C2:C469,"&gt;="&amp;BI$4,'DevInt 2022 Buchungen'!C2:C469,"&lt;"&amp;BI$5+1,'DevInt 2022 Buchungen'!L2:L469,"Ausgaben")+-SUMIFS('DevInt 2022 Buchungen'!F2:F469,'DevInt 2022 Buchungen'!D2:D469,"2135",'DevInt 2022 Buchungen'!C2:C469,"&gt;="&amp;BI$4,'DevInt 2022 Buchungen'!C2:C469,"&lt;"&amp;BI$5+1,'DevInt 2022 Buchungen'!P2:P469,"Einnahmen")++SUMIFS('DevInt 2022 Buchungen'!F2:F469,'DevInt 2022 Buchungen'!D2:D469,"2135",'DevInt 2022 Buchungen'!C2:C469,"&gt;="&amp;BI$4,'DevInt 2022 Buchungen'!C2:C469,"&lt;"&amp;BI$5+1,'DevInt 2022 Buchungen'!L2:L469,"Einnahmen")+-SUMIFS('DevInt 2022 Buchungen'!F2:F469,'DevInt 2022 Buchungen'!D2:D469,"2135",'DevInt 2022 Buchungen'!C2:C469,"&gt;="&amp;BI$4,'DevInt 2022 Buchungen'!C2:C469,"&lt;"&amp;BI$5+1,'DevInt 2022 Buchungen'!P2:P469,"Ausgaben")</f>
        <v>2306.69</v>
      </c>
      <c r="BJ25" s="21"/>
      <c r="BM25" s="26">
        <f>+SUMIFS('DevInt 2022 Buchungen'!F2:F469,'DevInt 2022 Buchungen'!D2:D469,"2231",'DevInt 2022 Buchungen'!C2:C469,"&gt;="&amp;BM$4,'DevInt 2022 Buchungen'!C2:C469,"&lt;"&amp;BM$5+1,'DevInt 2022 Buchungen'!L2:L469,"Ausgaben")+-SUMIFS('DevInt 2022 Buchungen'!F2:F469,'DevInt 2022 Buchungen'!D2:D469,"2231",'DevInt 2022 Buchungen'!C2:C469,"&gt;="&amp;BM$4,'DevInt 2022 Buchungen'!C2:C469,"&lt;"&amp;BM$5+1,'DevInt 2022 Buchungen'!P2:P469,"Einnahmen")++SUMIFS('DevInt 2022 Buchungen'!F2:F469,'DevInt 2022 Buchungen'!D2:D469,"2231",'DevInt 2022 Buchungen'!C2:C469,"&gt;="&amp;BM$4,'DevInt 2022 Buchungen'!C2:C469,"&lt;"&amp;BM$5+1,'DevInt 2022 Buchungen'!L2:L469,"Einnahmen")+-SUMIFS('DevInt 2022 Buchungen'!F2:F469,'DevInt 2022 Buchungen'!D2:D469,"2231",'DevInt 2022 Buchungen'!C2:C469,"&gt;="&amp;BM$4,'DevInt 2022 Buchungen'!C2:C469,"&lt;"&amp;BM$5+1,'DevInt 2022 Buchungen'!P2:P469,"Ausgaben")++SUMIFS('DevInt 2022 Buchungen'!F2:F469,'DevInt 2022 Buchungen'!D2:D469,"2232",'DevInt 2022 Buchungen'!C2:C469,"&gt;="&amp;BM$4,'DevInt 2022 Buchungen'!C2:C469,"&lt;"&amp;BM$5+1,'DevInt 2022 Buchungen'!L2:L469,"Ausgaben")+-SUMIFS('DevInt 2022 Buchungen'!F2:F469,'DevInt 2022 Buchungen'!D2:D469,"2232",'DevInt 2022 Buchungen'!C2:C469,"&gt;="&amp;BM$4,'DevInt 2022 Buchungen'!C2:C469,"&lt;"&amp;BM$5+1,'DevInt 2022 Buchungen'!P2:P469,"Einnahmen")++SUMIFS('DevInt 2022 Buchungen'!F2:F469,'DevInt 2022 Buchungen'!D2:D469,"2232",'DevInt 2022 Buchungen'!C2:C469,"&gt;="&amp;BM$4,'DevInt 2022 Buchungen'!C2:C469,"&lt;"&amp;BM$5+1,'DevInt 2022 Buchungen'!L2:L469,"Einnahmen")+-SUMIFS('DevInt 2022 Buchungen'!F2:F469,'DevInt 2022 Buchungen'!D2:D469,"2232",'DevInt 2022 Buchungen'!C2:C469,"&gt;="&amp;BM$4,'DevInt 2022 Buchungen'!C2:C469,"&lt;"&amp;BM$5+1,'DevInt 2022 Buchungen'!P2:P469,"Ausgaben")++SUMIFS('DevInt 2022 Buchungen'!F2:F469,'DevInt 2022 Buchungen'!D2:D469,"2233",'DevInt 2022 Buchungen'!C2:C469,"&gt;="&amp;BM$4,'DevInt 2022 Buchungen'!C2:C469,"&lt;"&amp;BM$5+1,'DevInt 2022 Buchungen'!L2:L469,"Ausgaben")+-SUMIFS('DevInt 2022 Buchungen'!F2:F469,'DevInt 2022 Buchungen'!D2:D469,"2233",'DevInt 2022 Buchungen'!C2:C469,"&gt;="&amp;BM$4,'DevInt 2022 Buchungen'!C2:C469,"&lt;"&amp;BM$5+1,'DevInt 2022 Buchungen'!P2:P469,"Einnahmen")++SUMIFS('DevInt 2022 Buchungen'!F2:F469,'DevInt 2022 Buchungen'!D2:D469,"2233",'DevInt 2022 Buchungen'!C2:C469,"&gt;="&amp;BM$4,'DevInt 2022 Buchungen'!C2:C469,"&lt;"&amp;BM$5+1,'DevInt 2022 Buchungen'!L2:L469,"Einnahmen")+-SUMIFS('DevInt 2022 Buchungen'!F2:F469,'DevInt 2022 Buchungen'!D2:D469,"2233",'DevInt 2022 Buchungen'!C2:C469,"&gt;="&amp;BM$4,'DevInt 2022 Buchungen'!C2:C469,"&lt;"&amp;BM$5+1,'DevInt 2022 Buchungen'!P2:P469,"Ausgaben")++SUMIFS('DevInt 2022 Buchungen'!F2:F469,'DevInt 2022 Buchungen'!D2:D469,"2235",'DevInt 2022 Buchungen'!C2:C469,"&gt;="&amp;BM$4,'DevInt 2022 Buchungen'!C2:C469,"&lt;"&amp;BM$5+1,'DevInt 2022 Buchungen'!L2:L469,"Ausgaben")+-SUMIFS('DevInt 2022 Buchungen'!F2:F469,'DevInt 2022 Buchungen'!D2:D469,"2235",'DevInt 2022 Buchungen'!C2:C469,"&gt;="&amp;BM$4,'DevInt 2022 Buchungen'!C2:C469,"&lt;"&amp;BM$5+1,'DevInt 2022 Buchungen'!P2:P469,"Einnahmen")++SUMIFS('DevInt 2022 Buchungen'!F2:F469,'DevInt 2022 Buchungen'!D2:D469,"2235",'DevInt 2022 Buchungen'!C2:C469,"&gt;="&amp;BM$4,'DevInt 2022 Buchungen'!C2:C469,"&lt;"&amp;BM$5+1,'DevInt 2022 Buchungen'!L2:L469,"Einnahmen")+-SUMIFS('DevInt 2022 Buchungen'!F2:F469,'DevInt 2022 Buchungen'!D2:D469,"2235",'DevInt 2022 Buchungen'!C2:C469,"&gt;="&amp;BM$4,'DevInt 2022 Buchungen'!C2:C469,"&lt;"&amp;BM$5+1,'DevInt 2022 Buchungen'!P2:P469,"Ausgaben")++SUMIFS('DevInt 2022 Buchungen'!F2:F469,'DevInt 2022 Buchungen'!D2:D469,"2131",'DevInt 2022 Buchungen'!C2:C469,"&gt;="&amp;BM$4,'DevInt 2022 Buchungen'!C2:C469,"&lt;"&amp;BM$5+1,'DevInt 2022 Buchungen'!L2:L469,"Ausgaben")+-SUMIFS('DevInt 2022 Buchungen'!F2:F469,'DevInt 2022 Buchungen'!D2:D469,"2131",'DevInt 2022 Buchungen'!C2:C469,"&gt;="&amp;BM$4,'DevInt 2022 Buchungen'!C2:C469,"&lt;"&amp;BM$5+1,'DevInt 2022 Buchungen'!P2:P469,"Einnahmen")++SUMIFS('DevInt 2022 Buchungen'!F2:F469,'DevInt 2022 Buchungen'!D2:D469,"2131",'DevInt 2022 Buchungen'!C2:C469,"&gt;="&amp;BM$4,'DevInt 2022 Buchungen'!C2:C469,"&lt;"&amp;BM$5+1,'DevInt 2022 Buchungen'!L2:L469,"Einnahmen")+-SUMIFS('DevInt 2022 Buchungen'!F2:F469,'DevInt 2022 Buchungen'!D2:D469,"2131",'DevInt 2022 Buchungen'!C2:C469,"&gt;="&amp;BM$4,'DevInt 2022 Buchungen'!C2:C469,"&lt;"&amp;BM$5+1,'DevInt 2022 Buchungen'!P2:P469,"Ausgaben")++SUMIFS('DevInt 2022 Buchungen'!F2:F469,'DevInt 2022 Buchungen'!D2:D469,"2132",'DevInt 2022 Buchungen'!C2:C469,"&gt;="&amp;BM$4,'DevInt 2022 Buchungen'!C2:C469,"&lt;"&amp;BM$5+1,'DevInt 2022 Buchungen'!L2:L469,"Ausgaben")+-SUMIFS('DevInt 2022 Buchungen'!F2:F469,'DevInt 2022 Buchungen'!D2:D469,"2132",'DevInt 2022 Buchungen'!C2:C469,"&gt;="&amp;BM$4,'DevInt 2022 Buchungen'!C2:C469,"&lt;"&amp;BM$5+1,'DevInt 2022 Buchungen'!P2:P469,"Einnahmen")++SUMIFS('DevInt 2022 Buchungen'!F2:F469,'DevInt 2022 Buchungen'!D2:D469,"2132",'DevInt 2022 Buchungen'!C2:C469,"&gt;="&amp;BM$4,'DevInt 2022 Buchungen'!C2:C469,"&lt;"&amp;BM$5+1,'DevInt 2022 Buchungen'!L2:L469,"Einnahmen")+-SUMIFS('DevInt 2022 Buchungen'!F2:F469,'DevInt 2022 Buchungen'!D2:D469,"2132",'DevInt 2022 Buchungen'!C2:C469,"&gt;="&amp;BM$4,'DevInt 2022 Buchungen'!C2:C469,"&lt;"&amp;BM$5+1,'DevInt 2022 Buchungen'!P2:P469,"Ausgaben")++SUMIFS('DevInt 2022 Buchungen'!F2:F469,'DevInt 2022 Buchungen'!D2:D469,"2133",'DevInt 2022 Buchungen'!C2:C469,"&gt;="&amp;BM$4,'DevInt 2022 Buchungen'!C2:C469,"&lt;"&amp;BM$5+1,'DevInt 2022 Buchungen'!L2:L469,"Ausgaben")+-SUMIFS('DevInt 2022 Buchungen'!F2:F469,'DevInt 2022 Buchungen'!D2:D469,"2133",'DevInt 2022 Buchungen'!C2:C469,"&gt;="&amp;BM$4,'DevInt 2022 Buchungen'!C2:C469,"&lt;"&amp;BM$5+1,'DevInt 2022 Buchungen'!P2:P469,"Einnahmen")++SUMIFS('DevInt 2022 Buchungen'!F2:F469,'DevInt 2022 Buchungen'!D2:D469,"2133",'DevInt 2022 Buchungen'!C2:C469,"&gt;="&amp;BM$4,'DevInt 2022 Buchungen'!C2:C469,"&lt;"&amp;BM$5+1,'DevInt 2022 Buchungen'!L2:L469,"Einnahmen")+-SUMIFS('DevInt 2022 Buchungen'!F2:F469,'DevInt 2022 Buchungen'!D2:D469,"2133",'DevInt 2022 Buchungen'!C2:C469,"&gt;="&amp;BM$4,'DevInt 2022 Buchungen'!C2:C469,"&lt;"&amp;BM$5+1,'DevInt 2022 Buchungen'!P2:P469,"Ausgaben")++SUMIFS('DevInt 2022 Buchungen'!F2:F469,'DevInt 2022 Buchungen'!D2:D469,"2135",'DevInt 2022 Buchungen'!C2:C469,"&gt;="&amp;BM$4,'DevInt 2022 Buchungen'!C2:C469,"&lt;"&amp;BM$5+1,'DevInt 2022 Buchungen'!L2:L469,"Ausgaben")+-SUMIFS('DevInt 2022 Buchungen'!F2:F469,'DevInt 2022 Buchungen'!D2:D469,"2135",'DevInt 2022 Buchungen'!C2:C469,"&gt;="&amp;BM$4,'DevInt 2022 Buchungen'!C2:C469,"&lt;"&amp;BM$5+1,'DevInt 2022 Buchungen'!P2:P469,"Einnahmen")++SUMIFS('DevInt 2022 Buchungen'!F2:F469,'DevInt 2022 Buchungen'!D2:D469,"2135",'DevInt 2022 Buchungen'!C2:C469,"&gt;="&amp;BM$4,'DevInt 2022 Buchungen'!C2:C469,"&lt;"&amp;BM$5+1,'DevInt 2022 Buchungen'!L2:L469,"Einnahmen")+-SUMIFS('DevInt 2022 Buchungen'!F2:F469,'DevInt 2022 Buchungen'!D2:D469,"2135",'DevInt 2022 Buchungen'!C2:C469,"&gt;="&amp;BM$4,'DevInt 2022 Buchungen'!C2:C469,"&lt;"&amp;BM$5+1,'DevInt 2022 Buchungen'!P2:P469,"Ausgaben")</f>
        <v>155.54000000000002</v>
      </c>
    </row>
    <row r="26" spans="3:65" x14ac:dyDescent="0.2">
      <c r="D26" t="s">
        <v>5539</v>
      </c>
      <c r="E26" t="s">
        <v>5693</v>
      </c>
      <c r="F26" s="21"/>
      <c r="I26" s="29">
        <v>6000</v>
      </c>
      <c r="J26" s="21"/>
      <c r="M26" s="26">
        <f>+SUMIFS('DevInt 2022 Buchungen'!F2:F469,'DevInt 2022 Buchungen'!D2:D469,"2234",'DevInt 2022 Buchungen'!C2:C469,"&gt;="&amp;M$4,'DevInt 2022 Buchungen'!C2:C469,"&lt;"&amp;M$5+1,'DevInt 2022 Buchungen'!L2:L469,"Ausgaben")+-SUMIFS('DevInt 2022 Buchungen'!F2:F469,'DevInt 2022 Buchungen'!D2:D469,"2234",'DevInt 2022 Buchungen'!C2:C469,"&gt;="&amp;M$4,'DevInt 2022 Buchungen'!C2:C469,"&lt;"&amp;M$5+1,'DevInt 2022 Buchungen'!P2:P469,"Einnahmen")++SUMIFS('DevInt 2022 Buchungen'!F2:F469,'DevInt 2022 Buchungen'!D2:D469,"2234",'DevInt 2022 Buchungen'!C2:C469,"&gt;="&amp;M$4,'DevInt 2022 Buchungen'!C2:C469,"&lt;"&amp;M$5+1,'DevInt 2022 Buchungen'!L2:L469,"Einnahmen")+-SUMIFS('DevInt 2022 Buchungen'!F2:F469,'DevInt 2022 Buchungen'!D2:D469,"2234",'DevInt 2022 Buchungen'!C2:C469,"&gt;="&amp;M$4,'DevInt 2022 Buchungen'!C2:C469,"&lt;"&amp;M$5+1,'DevInt 2022 Buchungen'!P2:P469,"Ausgaben")++SUMIFS('DevInt 2022 Buchungen'!F2:F469,'DevInt 2022 Buchungen'!D2:D469,"2134",'DevInt 2022 Buchungen'!C2:C469,"&gt;="&amp;M$4,'DevInt 2022 Buchungen'!C2:C469,"&lt;"&amp;M$5+1,'DevInt 2022 Buchungen'!L2:L469,"Ausgaben")+-SUMIFS('DevInt 2022 Buchungen'!F2:F469,'DevInt 2022 Buchungen'!D2:D469,"2134",'DevInt 2022 Buchungen'!C2:C469,"&gt;="&amp;M$4,'DevInt 2022 Buchungen'!C2:C469,"&lt;"&amp;M$5+1,'DevInt 2022 Buchungen'!P2:P469,"Einnahmen")++SUMIFS('DevInt 2022 Buchungen'!F2:F469,'DevInt 2022 Buchungen'!D2:D469,"2134",'DevInt 2022 Buchungen'!C2:C469,"&gt;="&amp;M$4,'DevInt 2022 Buchungen'!C2:C469,"&lt;"&amp;M$5+1,'DevInt 2022 Buchungen'!L2:L469,"Einnahmen")+-SUMIFS('DevInt 2022 Buchungen'!F2:F469,'DevInt 2022 Buchungen'!D2:D469,"2134",'DevInt 2022 Buchungen'!C2:C469,"&gt;="&amp;M$4,'DevInt 2022 Buchungen'!C2:C469,"&lt;"&amp;M$5+1,'DevInt 2022 Buchungen'!P2:P469,"Ausgaben")</f>
        <v>5759.6</v>
      </c>
      <c r="N26" s="21"/>
      <c r="Q26" s="26">
        <f>+SUMIFS('DevInt 2022 Buchungen'!F2:F469,'DevInt 2022 Buchungen'!D2:D469,"2234",'DevInt 2022 Buchungen'!C2:C469,"&gt;="&amp;Q$4,'DevInt 2022 Buchungen'!C2:C469,"&lt;"&amp;Q$5+1,'DevInt 2022 Buchungen'!L2:L469,"Ausgaben")+-SUMIFS('DevInt 2022 Buchungen'!F2:F469,'DevInt 2022 Buchungen'!D2:D469,"2234",'DevInt 2022 Buchungen'!C2:C469,"&gt;="&amp;Q$4,'DevInt 2022 Buchungen'!C2:C469,"&lt;"&amp;Q$5+1,'DevInt 2022 Buchungen'!P2:P469,"Einnahmen")++SUMIFS('DevInt 2022 Buchungen'!F2:F469,'DevInt 2022 Buchungen'!D2:D469,"2234",'DevInt 2022 Buchungen'!C2:C469,"&gt;="&amp;Q$4,'DevInt 2022 Buchungen'!C2:C469,"&lt;"&amp;Q$5+1,'DevInt 2022 Buchungen'!L2:L469,"Einnahmen")+-SUMIFS('DevInt 2022 Buchungen'!F2:F469,'DevInt 2022 Buchungen'!D2:D469,"2234",'DevInt 2022 Buchungen'!C2:C469,"&gt;="&amp;Q$4,'DevInt 2022 Buchungen'!C2:C469,"&lt;"&amp;Q$5+1,'DevInt 2022 Buchungen'!P2:P469,"Ausgaben")++SUMIFS('DevInt 2022 Buchungen'!F2:F469,'DevInt 2022 Buchungen'!D2:D469,"2134",'DevInt 2022 Buchungen'!C2:C469,"&gt;="&amp;Q$4,'DevInt 2022 Buchungen'!C2:C469,"&lt;"&amp;Q$5+1,'DevInt 2022 Buchungen'!L2:L469,"Ausgaben")+-SUMIFS('DevInt 2022 Buchungen'!F2:F469,'DevInt 2022 Buchungen'!D2:D469,"2134",'DevInt 2022 Buchungen'!C2:C469,"&gt;="&amp;Q$4,'DevInt 2022 Buchungen'!C2:C469,"&lt;"&amp;Q$5+1,'DevInt 2022 Buchungen'!P2:P469,"Einnahmen")++SUMIFS('DevInt 2022 Buchungen'!F2:F469,'DevInt 2022 Buchungen'!D2:D469,"2134",'DevInt 2022 Buchungen'!C2:C469,"&gt;="&amp;Q$4,'DevInt 2022 Buchungen'!C2:C469,"&lt;"&amp;Q$5+1,'DevInt 2022 Buchungen'!L2:L469,"Einnahmen")+-SUMIFS('DevInt 2022 Buchungen'!F2:F469,'DevInt 2022 Buchungen'!D2:D469,"2134",'DevInt 2022 Buchungen'!C2:C469,"&gt;="&amp;Q$4,'DevInt 2022 Buchungen'!C2:C469,"&lt;"&amp;Q$5+1,'DevInt 2022 Buchungen'!P2:P469,"Ausgaben")</f>
        <v>0</v>
      </c>
      <c r="R26" s="21"/>
      <c r="U26" s="26">
        <f>+SUMIFS('DevInt 2022 Buchungen'!F2:F469,'DevInt 2022 Buchungen'!D2:D469,"2234",'DevInt 2022 Buchungen'!C2:C469,"&gt;="&amp;U$4,'DevInt 2022 Buchungen'!C2:C469,"&lt;"&amp;U$5+1,'DevInt 2022 Buchungen'!L2:L469,"Ausgaben")+-SUMIFS('DevInt 2022 Buchungen'!F2:F469,'DevInt 2022 Buchungen'!D2:D469,"2234",'DevInt 2022 Buchungen'!C2:C469,"&gt;="&amp;U$4,'DevInt 2022 Buchungen'!C2:C469,"&lt;"&amp;U$5+1,'DevInt 2022 Buchungen'!P2:P469,"Einnahmen")++SUMIFS('DevInt 2022 Buchungen'!F2:F469,'DevInt 2022 Buchungen'!D2:D469,"2234",'DevInt 2022 Buchungen'!C2:C469,"&gt;="&amp;U$4,'DevInt 2022 Buchungen'!C2:C469,"&lt;"&amp;U$5+1,'DevInt 2022 Buchungen'!L2:L469,"Einnahmen")+-SUMIFS('DevInt 2022 Buchungen'!F2:F469,'DevInt 2022 Buchungen'!D2:D469,"2234",'DevInt 2022 Buchungen'!C2:C469,"&gt;="&amp;U$4,'DevInt 2022 Buchungen'!C2:C469,"&lt;"&amp;U$5+1,'DevInt 2022 Buchungen'!P2:P469,"Ausgaben")++SUMIFS('DevInt 2022 Buchungen'!F2:F469,'DevInt 2022 Buchungen'!D2:D469,"2134",'DevInt 2022 Buchungen'!C2:C469,"&gt;="&amp;U$4,'DevInt 2022 Buchungen'!C2:C469,"&lt;"&amp;U$5+1,'DevInt 2022 Buchungen'!L2:L469,"Ausgaben")+-SUMIFS('DevInt 2022 Buchungen'!F2:F469,'DevInt 2022 Buchungen'!D2:D469,"2134",'DevInt 2022 Buchungen'!C2:C469,"&gt;="&amp;U$4,'DevInt 2022 Buchungen'!C2:C469,"&lt;"&amp;U$5+1,'DevInt 2022 Buchungen'!P2:P469,"Einnahmen")++SUMIFS('DevInt 2022 Buchungen'!F2:F469,'DevInt 2022 Buchungen'!D2:D469,"2134",'DevInt 2022 Buchungen'!C2:C469,"&gt;="&amp;U$4,'DevInt 2022 Buchungen'!C2:C469,"&lt;"&amp;U$5+1,'DevInt 2022 Buchungen'!L2:L469,"Einnahmen")+-SUMIFS('DevInt 2022 Buchungen'!F2:F469,'DevInt 2022 Buchungen'!D2:D469,"2134",'DevInt 2022 Buchungen'!C2:C469,"&gt;="&amp;U$4,'DevInt 2022 Buchungen'!C2:C469,"&lt;"&amp;U$5+1,'DevInt 2022 Buchungen'!P2:P469,"Ausgaben")</f>
        <v>0</v>
      </c>
      <c r="V26" s="21"/>
      <c r="Y26" s="26">
        <f>+SUMIFS('DevInt 2022 Buchungen'!F2:F469,'DevInt 2022 Buchungen'!D2:D469,"2234",'DevInt 2022 Buchungen'!C2:C469,"&gt;="&amp;Y$4,'DevInt 2022 Buchungen'!C2:C469,"&lt;"&amp;Y$5+1,'DevInt 2022 Buchungen'!L2:L469,"Ausgaben")+-SUMIFS('DevInt 2022 Buchungen'!F2:F469,'DevInt 2022 Buchungen'!D2:D469,"2234",'DevInt 2022 Buchungen'!C2:C469,"&gt;="&amp;Y$4,'DevInt 2022 Buchungen'!C2:C469,"&lt;"&amp;Y$5+1,'DevInt 2022 Buchungen'!P2:P469,"Einnahmen")++SUMIFS('DevInt 2022 Buchungen'!F2:F469,'DevInt 2022 Buchungen'!D2:D469,"2234",'DevInt 2022 Buchungen'!C2:C469,"&gt;="&amp;Y$4,'DevInt 2022 Buchungen'!C2:C469,"&lt;"&amp;Y$5+1,'DevInt 2022 Buchungen'!L2:L469,"Einnahmen")+-SUMIFS('DevInt 2022 Buchungen'!F2:F469,'DevInt 2022 Buchungen'!D2:D469,"2234",'DevInt 2022 Buchungen'!C2:C469,"&gt;="&amp;Y$4,'DevInt 2022 Buchungen'!C2:C469,"&lt;"&amp;Y$5+1,'DevInt 2022 Buchungen'!P2:P469,"Ausgaben")++SUMIFS('DevInt 2022 Buchungen'!F2:F469,'DevInt 2022 Buchungen'!D2:D469,"2134",'DevInt 2022 Buchungen'!C2:C469,"&gt;="&amp;Y$4,'DevInt 2022 Buchungen'!C2:C469,"&lt;"&amp;Y$5+1,'DevInt 2022 Buchungen'!L2:L469,"Ausgaben")+-SUMIFS('DevInt 2022 Buchungen'!F2:F469,'DevInt 2022 Buchungen'!D2:D469,"2134",'DevInt 2022 Buchungen'!C2:C469,"&gt;="&amp;Y$4,'DevInt 2022 Buchungen'!C2:C469,"&lt;"&amp;Y$5+1,'DevInt 2022 Buchungen'!P2:P469,"Einnahmen")++SUMIFS('DevInt 2022 Buchungen'!F2:F469,'DevInt 2022 Buchungen'!D2:D469,"2134",'DevInt 2022 Buchungen'!C2:C469,"&gt;="&amp;Y$4,'DevInt 2022 Buchungen'!C2:C469,"&lt;"&amp;Y$5+1,'DevInt 2022 Buchungen'!L2:L469,"Einnahmen")+-SUMIFS('DevInt 2022 Buchungen'!F2:F469,'DevInt 2022 Buchungen'!D2:D469,"2134",'DevInt 2022 Buchungen'!C2:C469,"&gt;="&amp;Y$4,'DevInt 2022 Buchungen'!C2:C469,"&lt;"&amp;Y$5+1,'DevInt 2022 Buchungen'!P2:P469,"Ausgaben")</f>
        <v>0</v>
      </c>
      <c r="Z26" s="21"/>
      <c r="AC26" s="26">
        <f>+SUMIFS('DevInt 2022 Buchungen'!F2:F469,'DevInt 2022 Buchungen'!D2:D469,"2234",'DevInt 2022 Buchungen'!C2:C469,"&gt;="&amp;AC$4,'DevInt 2022 Buchungen'!C2:C469,"&lt;"&amp;AC$5+1,'DevInt 2022 Buchungen'!L2:L469,"Ausgaben")+-SUMIFS('DevInt 2022 Buchungen'!F2:F469,'DevInt 2022 Buchungen'!D2:D469,"2234",'DevInt 2022 Buchungen'!C2:C469,"&gt;="&amp;AC$4,'DevInt 2022 Buchungen'!C2:C469,"&lt;"&amp;AC$5+1,'DevInt 2022 Buchungen'!P2:P469,"Einnahmen")++SUMIFS('DevInt 2022 Buchungen'!F2:F469,'DevInt 2022 Buchungen'!D2:D469,"2234",'DevInt 2022 Buchungen'!C2:C469,"&gt;="&amp;AC$4,'DevInt 2022 Buchungen'!C2:C469,"&lt;"&amp;AC$5+1,'DevInt 2022 Buchungen'!L2:L469,"Einnahmen")+-SUMIFS('DevInt 2022 Buchungen'!F2:F469,'DevInt 2022 Buchungen'!D2:D469,"2234",'DevInt 2022 Buchungen'!C2:C469,"&gt;="&amp;AC$4,'DevInt 2022 Buchungen'!C2:C469,"&lt;"&amp;AC$5+1,'DevInt 2022 Buchungen'!P2:P469,"Ausgaben")++SUMIFS('DevInt 2022 Buchungen'!F2:F469,'DevInt 2022 Buchungen'!D2:D469,"2134",'DevInt 2022 Buchungen'!C2:C469,"&gt;="&amp;AC$4,'DevInt 2022 Buchungen'!C2:C469,"&lt;"&amp;AC$5+1,'DevInt 2022 Buchungen'!L2:L469,"Ausgaben")+-SUMIFS('DevInt 2022 Buchungen'!F2:F469,'DevInt 2022 Buchungen'!D2:D469,"2134",'DevInt 2022 Buchungen'!C2:C469,"&gt;="&amp;AC$4,'DevInt 2022 Buchungen'!C2:C469,"&lt;"&amp;AC$5+1,'DevInt 2022 Buchungen'!P2:P469,"Einnahmen")++SUMIFS('DevInt 2022 Buchungen'!F2:F469,'DevInt 2022 Buchungen'!D2:D469,"2134",'DevInt 2022 Buchungen'!C2:C469,"&gt;="&amp;AC$4,'DevInt 2022 Buchungen'!C2:C469,"&lt;"&amp;AC$5+1,'DevInt 2022 Buchungen'!L2:L469,"Einnahmen")+-SUMIFS('DevInt 2022 Buchungen'!F2:F469,'DevInt 2022 Buchungen'!D2:D469,"2134",'DevInt 2022 Buchungen'!C2:C469,"&gt;="&amp;AC$4,'DevInt 2022 Buchungen'!C2:C469,"&lt;"&amp;AC$5+1,'DevInt 2022 Buchungen'!P2:P469,"Ausgaben")</f>
        <v>0</v>
      </c>
      <c r="AD26" s="21"/>
      <c r="AG26" s="26">
        <f>+SUMIFS('DevInt 2022 Buchungen'!F2:F469,'DevInt 2022 Buchungen'!D2:D469,"2234",'DevInt 2022 Buchungen'!C2:C469,"&gt;="&amp;AG$4,'DevInt 2022 Buchungen'!C2:C469,"&lt;"&amp;AG$5+1,'DevInt 2022 Buchungen'!L2:L469,"Ausgaben")+-SUMIFS('DevInt 2022 Buchungen'!F2:F469,'DevInt 2022 Buchungen'!D2:D469,"2234",'DevInt 2022 Buchungen'!C2:C469,"&gt;="&amp;AG$4,'DevInt 2022 Buchungen'!C2:C469,"&lt;"&amp;AG$5+1,'DevInt 2022 Buchungen'!P2:P469,"Einnahmen")++SUMIFS('DevInt 2022 Buchungen'!F2:F469,'DevInt 2022 Buchungen'!D2:D469,"2234",'DevInt 2022 Buchungen'!C2:C469,"&gt;="&amp;AG$4,'DevInt 2022 Buchungen'!C2:C469,"&lt;"&amp;AG$5+1,'DevInt 2022 Buchungen'!L2:L469,"Einnahmen")+-SUMIFS('DevInt 2022 Buchungen'!F2:F469,'DevInt 2022 Buchungen'!D2:D469,"2234",'DevInt 2022 Buchungen'!C2:C469,"&gt;="&amp;AG$4,'DevInt 2022 Buchungen'!C2:C469,"&lt;"&amp;AG$5+1,'DevInt 2022 Buchungen'!P2:P469,"Ausgaben")++SUMIFS('DevInt 2022 Buchungen'!F2:F469,'DevInt 2022 Buchungen'!D2:D469,"2134",'DevInt 2022 Buchungen'!C2:C469,"&gt;="&amp;AG$4,'DevInt 2022 Buchungen'!C2:C469,"&lt;"&amp;AG$5+1,'DevInt 2022 Buchungen'!L2:L469,"Ausgaben")+-SUMIFS('DevInt 2022 Buchungen'!F2:F469,'DevInt 2022 Buchungen'!D2:D469,"2134",'DevInt 2022 Buchungen'!C2:C469,"&gt;="&amp;AG$4,'DevInt 2022 Buchungen'!C2:C469,"&lt;"&amp;AG$5+1,'DevInt 2022 Buchungen'!P2:P469,"Einnahmen")++SUMIFS('DevInt 2022 Buchungen'!F2:F469,'DevInt 2022 Buchungen'!D2:D469,"2134",'DevInt 2022 Buchungen'!C2:C469,"&gt;="&amp;AG$4,'DevInt 2022 Buchungen'!C2:C469,"&lt;"&amp;AG$5+1,'DevInt 2022 Buchungen'!L2:L469,"Einnahmen")+-SUMIFS('DevInt 2022 Buchungen'!F2:F469,'DevInt 2022 Buchungen'!D2:D469,"2134",'DevInt 2022 Buchungen'!C2:C469,"&gt;="&amp;AG$4,'DevInt 2022 Buchungen'!C2:C469,"&lt;"&amp;AG$5+1,'DevInt 2022 Buchungen'!P2:P469,"Ausgaben")</f>
        <v>0</v>
      </c>
      <c r="AH26" s="21"/>
      <c r="AK26" s="26">
        <f>+SUMIFS('DevInt 2022 Buchungen'!F2:F469,'DevInt 2022 Buchungen'!D2:D469,"2234",'DevInt 2022 Buchungen'!C2:C469,"&gt;="&amp;AK$4,'DevInt 2022 Buchungen'!C2:C469,"&lt;"&amp;AK$5+1,'DevInt 2022 Buchungen'!L2:L469,"Ausgaben")+-SUMIFS('DevInt 2022 Buchungen'!F2:F469,'DevInt 2022 Buchungen'!D2:D469,"2234",'DevInt 2022 Buchungen'!C2:C469,"&gt;="&amp;AK$4,'DevInt 2022 Buchungen'!C2:C469,"&lt;"&amp;AK$5+1,'DevInt 2022 Buchungen'!P2:P469,"Einnahmen")++SUMIFS('DevInt 2022 Buchungen'!F2:F469,'DevInt 2022 Buchungen'!D2:D469,"2234",'DevInt 2022 Buchungen'!C2:C469,"&gt;="&amp;AK$4,'DevInt 2022 Buchungen'!C2:C469,"&lt;"&amp;AK$5+1,'DevInt 2022 Buchungen'!L2:L469,"Einnahmen")+-SUMIFS('DevInt 2022 Buchungen'!F2:F469,'DevInt 2022 Buchungen'!D2:D469,"2234",'DevInt 2022 Buchungen'!C2:C469,"&gt;="&amp;AK$4,'DevInt 2022 Buchungen'!C2:C469,"&lt;"&amp;AK$5+1,'DevInt 2022 Buchungen'!P2:P469,"Ausgaben")++SUMIFS('DevInt 2022 Buchungen'!F2:F469,'DevInt 2022 Buchungen'!D2:D469,"2134",'DevInt 2022 Buchungen'!C2:C469,"&gt;="&amp;AK$4,'DevInt 2022 Buchungen'!C2:C469,"&lt;"&amp;AK$5+1,'DevInt 2022 Buchungen'!L2:L469,"Ausgaben")+-SUMIFS('DevInt 2022 Buchungen'!F2:F469,'DevInt 2022 Buchungen'!D2:D469,"2134",'DevInt 2022 Buchungen'!C2:C469,"&gt;="&amp;AK$4,'DevInt 2022 Buchungen'!C2:C469,"&lt;"&amp;AK$5+1,'DevInt 2022 Buchungen'!P2:P469,"Einnahmen")++SUMIFS('DevInt 2022 Buchungen'!F2:F469,'DevInt 2022 Buchungen'!D2:D469,"2134",'DevInt 2022 Buchungen'!C2:C469,"&gt;="&amp;AK$4,'DevInt 2022 Buchungen'!C2:C469,"&lt;"&amp;AK$5+1,'DevInt 2022 Buchungen'!L2:L469,"Einnahmen")+-SUMIFS('DevInt 2022 Buchungen'!F2:F469,'DevInt 2022 Buchungen'!D2:D469,"2134",'DevInt 2022 Buchungen'!C2:C469,"&gt;="&amp;AK$4,'DevInt 2022 Buchungen'!C2:C469,"&lt;"&amp;AK$5+1,'DevInt 2022 Buchungen'!P2:P469,"Ausgaben")</f>
        <v>0</v>
      </c>
      <c r="AL26" s="21"/>
      <c r="AO26" s="26">
        <f>+SUMIFS('DevInt 2022 Buchungen'!F2:F469,'DevInt 2022 Buchungen'!D2:D469,"2234",'DevInt 2022 Buchungen'!C2:C469,"&gt;="&amp;AO$4,'DevInt 2022 Buchungen'!C2:C469,"&lt;"&amp;AO$5+1,'DevInt 2022 Buchungen'!L2:L469,"Ausgaben")+-SUMIFS('DevInt 2022 Buchungen'!F2:F469,'DevInt 2022 Buchungen'!D2:D469,"2234",'DevInt 2022 Buchungen'!C2:C469,"&gt;="&amp;AO$4,'DevInt 2022 Buchungen'!C2:C469,"&lt;"&amp;AO$5+1,'DevInt 2022 Buchungen'!P2:P469,"Einnahmen")++SUMIFS('DevInt 2022 Buchungen'!F2:F469,'DevInt 2022 Buchungen'!D2:D469,"2234",'DevInt 2022 Buchungen'!C2:C469,"&gt;="&amp;AO$4,'DevInt 2022 Buchungen'!C2:C469,"&lt;"&amp;AO$5+1,'DevInt 2022 Buchungen'!L2:L469,"Einnahmen")+-SUMIFS('DevInt 2022 Buchungen'!F2:F469,'DevInt 2022 Buchungen'!D2:D469,"2234",'DevInt 2022 Buchungen'!C2:C469,"&gt;="&amp;AO$4,'DevInt 2022 Buchungen'!C2:C469,"&lt;"&amp;AO$5+1,'DevInt 2022 Buchungen'!P2:P469,"Ausgaben")++SUMIFS('DevInt 2022 Buchungen'!F2:F469,'DevInt 2022 Buchungen'!D2:D469,"2134",'DevInt 2022 Buchungen'!C2:C469,"&gt;="&amp;AO$4,'DevInt 2022 Buchungen'!C2:C469,"&lt;"&amp;AO$5+1,'DevInt 2022 Buchungen'!L2:L469,"Ausgaben")+-SUMIFS('DevInt 2022 Buchungen'!F2:F469,'DevInt 2022 Buchungen'!D2:D469,"2134",'DevInt 2022 Buchungen'!C2:C469,"&gt;="&amp;AO$4,'DevInt 2022 Buchungen'!C2:C469,"&lt;"&amp;AO$5+1,'DevInt 2022 Buchungen'!P2:P469,"Einnahmen")++SUMIFS('DevInt 2022 Buchungen'!F2:F469,'DevInt 2022 Buchungen'!D2:D469,"2134",'DevInt 2022 Buchungen'!C2:C469,"&gt;="&amp;AO$4,'DevInt 2022 Buchungen'!C2:C469,"&lt;"&amp;AO$5+1,'DevInt 2022 Buchungen'!L2:L469,"Einnahmen")+-SUMIFS('DevInt 2022 Buchungen'!F2:F469,'DevInt 2022 Buchungen'!D2:D469,"2134",'DevInt 2022 Buchungen'!C2:C469,"&gt;="&amp;AO$4,'DevInt 2022 Buchungen'!C2:C469,"&lt;"&amp;AO$5+1,'DevInt 2022 Buchungen'!P2:P469,"Ausgaben")</f>
        <v>0</v>
      </c>
      <c r="AP26" s="21"/>
      <c r="AS26" s="26">
        <f>+SUMIFS('DevInt 2022 Buchungen'!F2:F469,'DevInt 2022 Buchungen'!D2:D469,"2234",'DevInt 2022 Buchungen'!C2:C469,"&gt;="&amp;AS$4,'DevInt 2022 Buchungen'!C2:C469,"&lt;"&amp;AS$5+1,'DevInt 2022 Buchungen'!L2:L469,"Ausgaben")+-SUMIFS('DevInt 2022 Buchungen'!F2:F469,'DevInt 2022 Buchungen'!D2:D469,"2234",'DevInt 2022 Buchungen'!C2:C469,"&gt;="&amp;AS$4,'DevInt 2022 Buchungen'!C2:C469,"&lt;"&amp;AS$5+1,'DevInt 2022 Buchungen'!P2:P469,"Einnahmen")++SUMIFS('DevInt 2022 Buchungen'!F2:F469,'DevInt 2022 Buchungen'!D2:D469,"2234",'DevInt 2022 Buchungen'!C2:C469,"&gt;="&amp;AS$4,'DevInt 2022 Buchungen'!C2:C469,"&lt;"&amp;AS$5+1,'DevInt 2022 Buchungen'!L2:L469,"Einnahmen")+-SUMIFS('DevInt 2022 Buchungen'!F2:F469,'DevInt 2022 Buchungen'!D2:D469,"2234",'DevInt 2022 Buchungen'!C2:C469,"&gt;="&amp;AS$4,'DevInt 2022 Buchungen'!C2:C469,"&lt;"&amp;AS$5+1,'DevInt 2022 Buchungen'!P2:P469,"Ausgaben")++SUMIFS('DevInt 2022 Buchungen'!F2:F469,'DevInt 2022 Buchungen'!D2:D469,"2134",'DevInt 2022 Buchungen'!C2:C469,"&gt;="&amp;AS$4,'DevInt 2022 Buchungen'!C2:C469,"&lt;"&amp;AS$5+1,'DevInt 2022 Buchungen'!L2:L469,"Ausgaben")+-SUMIFS('DevInt 2022 Buchungen'!F2:F469,'DevInt 2022 Buchungen'!D2:D469,"2134",'DevInt 2022 Buchungen'!C2:C469,"&gt;="&amp;AS$4,'DevInt 2022 Buchungen'!C2:C469,"&lt;"&amp;AS$5+1,'DevInt 2022 Buchungen'!P2:P469,"Einnahmen")++SUMIFS('DevInt 2022 Buchungen'!F2:F469,'DevInt 2022 Buchungen'!D2:D469,"2134",'DevInt 2022 Buchungen'!C2:C469,"&gt;="&amp;AS$4,'DevInt 2022 Buchungen'!C2:C469,"&lt;"&amp;AS$5+1,'DevInt 2022 Buchungen'!L2:L469,"Einnahmen")+-SUMIFS('DevInt 2022 Buchungen'!F2:F469,'DevInt 2022 Buchungen'!D2:D469,"2134",'DevInt 2022 Buchungen'!C2:C469,"&gt;="&amp;AS$4,'DevInt 2022 Buchungen'!C2:C469,"&lt;"&amp;AS$5+1,'DevInt 2022 Buchungen'!P2:P469,"Ausgaben")</f>
        <v>0</v>
      </c>
      <c r="AT26" s="21"/>
      <c r="AW26" s="26">
        <f>+SUMIFS('DevInt 2022 Buchungen'!F2:F469,'DevInt 2022 Buchungen'!D2:D469,"2234",'DevInt 2022 Buchungen'!C2:C469,"&gt;="&amp;AW$4,'DevInt 2022 Buchungen'!C2:C469,"&lt;"&amp;AW$5+1,'DevInt 2022 Buchungen'!L2:L469,"Ausgaben")+-SUMIFS('DevInt 2022 Buchungen'!F2:F469,'DevInt 2022 Buchungen'!D2:D469,"2234",'DevInt 2022 Buchungen'!C2:C469,"&gt;="&amp;AW$4,'DevInt 2022 Buchungen'!C2:C469,"&lt;"&amp;AW$5+1,'DevInt 2022 Buchungen'!P2:P469,"Einnahmen")++SUMIFS('DevInt 2022 Buchungen'!F2:F469,'DevInt 2022 Buchungen'!D2:D469,"2234",'DevInt 2022 Buchungen'!C2:C469,"&gt;="&amp;AW$4,'DevInt 2022 Buchungen'!C2:C469,"&lt;"&amp;AW$5+1,'DevInt 2022 Buchungen'!L2:L469,"Einnahmen")+-SUMIFS('DevInt 2022 Buchungen'!F2:F469,'DevInt 2022 Buchungen'!D2:D469,"2234",'DevInt 2022 Buchungen'!C2:C469,"&gt;="&amp;AW$4,'DevInt 2022 Buchungen'!C2:C469,"&lt;"&amp;AW$5+1,'DevInt 2022 Buchungen'!P2:P469,"Ausgaben")++SUMIFS('DevInt 2022 Buchungen'!F2:F469,'DevInt 2022 Buchungen'!D2:D469,"2134",'DevInt 2022 Buchungen'!C2:C469,"&gt;="&amp;AW$4,'DevInt 2022 Buchungen'!C2:C469,"&lt;"&amp;AW$5+1,'DevInt 2022 Buchungen'!L2:L469,"Ausgaben")+-SUMIFS('DevInt 2022 Buchungen'!F2:F469,'DevInt 2022 Buchungen'!D2:D469,"2134",'DevInt 2022 Buchungen'!C2:C469,"&gt;="&amp;AW$4,'DevInt 2022 Buchungen'!C2:C469,"&lt;"&amp;AW$5+1,'DevInt 2022 Buchungen'!P2:P469,"Einnahmen")++SUMIFS('DevInt 2022 Buchungen'!F2:F469,'DevInt 2022 Buchungen'!D2:D469,"2134",'DevInt 2022 Buchungen'!C2:C469,"&gt;="&amp;AW$4,'DevInt 2022 Buchungen'!C2:C469,"&lt;"&amp;AW$5+1,'DevInt 2022 Buchungen'!L2:L469,"Einnahmen")+-SUMIFS('DevInt 2022 Buchungen'!F2:F469,'DevInt 2022 Buchungen'!D2:D469,"2134",'DevInt 2022 Buchungen'!C2:C469,"&gt;="&amp;AW$4,'DevInt 2022 Buchungen'!C2:C469,"&lt;"&amp;AW$5+1,'DevInt 2022 Buchungen'!P2:P469,"Ausgaben")</f>
        <v>0</v>
      </c>
      <c r="AX26" s="21"/>
      <c r="BA26" s="26">
        <f>+SUMIFS('DevInt 2022 Buchungen'!F2:F469,'DevInt 2022 Buchungen'!D2:D469,"2234",'DevInt 2022 Buchungen'!C2:C469,"&gt;="&amp;BA$4,'DevInt 2022 Buchungen'!C2:C469,"&lt;"&amp;BA$5+1,'DevInt 2022 Buchungen'!L2:L469,"Ausgaben")+-SUMIFS('DevInt 2022 Buchungen'!F2:F469,'DevInt 2022 Buchungen'!D2:D469,"2234",'DevInt 2022 Buchungen'!C2:C469,"&gt;="&amp;BA$4,'DevInt 2022 Buchungen'!C2:C469,"&lt;"&amp;BA$5+1,'DevInt 2022 Buchungen'!P2:P469,"Einnahmen")++SUMIFS('DevInt 2022 Buchungen'!F2:F469,'DevInt 2022 Buchungen'!D2:D469,"2234",'DevInt 2022 Buchungen'!C2:C469,"&gt;="&amp;BA$4,'DevInt 2022 Buchungen'!C2:C469,"&lt;"&amp;BA$5+1,'DevInt 2022 Buchungen'!L2:L469,"Einnahmen")+-SUMIFS('DevInt 2022 Buchungen'!F2:F469,'DevInt 2022 Buchungen'!D2:D469,"2234",'DevInt 2022 Buchungen'!C2:C469,"&gt;="&amp;BA$4,'DevInt 2022 Buchungen'!C2:C469,"&lt;"&amp;BA$5+1,'DevInt 2022 Buchungen'!P2:P469,"Ausgaben")++SUMIFS('DevInt 2022 Buchungen'!F2:F469,'DevInt 2022 Buchungen'!D2:D469,"2134",'DevInt 2022 Buchungen'!C2:C469,"&gt;="&amp;BA$4,'DevInt 2022 Buchungen'!C2:C469,"&lt;"&amp;BA$5+1,'DevInt 2022 Buchungen'!L2:L469,"Ausgaben")+-SUMIFS('DevInt 2022 Buchungen'!F2:F469,'DevInt 2022 Buchungen'!D2:D469,"2134",'DevInt 2022 Buchungen'!C2:C469,"&gt;="&amp;BA$4,'DevInt 2022 Buchungen'!C2:C469,"&lt;"&amp;BA$5+1,'DevInt 2022 Buchungen'!P2:P469,"Einnahmen")++SUMIFS('DevInt 2022 Buchungen'!F2:F469,'DevInt 2022 Buchungen'!D2:D469,"2134",'DevInt 2022 Buchungen'!C2:C469,"&gt;="&amp;BA$4,'DevInt 2022 Buchungen'!C2:C469,"&lt;"&amp;BA$5+1,'DevInt 2022 Buchungen'!L2:L469,"Einnahmen")+-SUMIFS('DevInt 2022 Buchungen'!F2:F469,'DevInt 2022 Buchungen'!D2:D469,"2134",'DevInt 2022 Buchungen'!C2:C469,"&gt;="&amp;BA$4,'DevInt 2022 Buchungen'!C2:C469,"&lt;"&amp;BA$5+1,'DevInt 2022 Buchungen'!P2:P469,"Ausgaben")</f>
        <v>0</v>
      </c>
      <c r="BB26" s="21"/>
      <c r="BE26" s="26">
        <f>+SUMIFS('DevInt 2022 Buchungen'!F2:F469,'DevInt 2022 Buchungen'!D2:D469,"2234",'DevInt 2022 Buchungen'!C2:C469,"&gt;="&amp;BE$4,'DevInt 2022 Buchungen'!C2:C469,"&lt;"&amp;BE$5+1,'DevInt 2022 Buchungen'!L2:L469,"Ausgaben")+-SUMIFS('DevInt 2022 Buchungen'!F2:F469,'DevInt 2022 Buchungen'!D2:D469,"2234",'DevInt 2022 Buchungen'!C2:C469,"&gt;="&amp;BE$4,'DevInt 2022 Buchungen'!C2:C469,"&lt;"&amp;BE$5+1,'DevInt 2022 Buchungen'!P2:P469,"Einnahmen")++SUMIFS('DevInt 2022 Buchungen'!F2:F469,'DevInt 2022 Buchungen'!D2:D469,"2234",'DevInt 2022 Buchungen'!C2:C469,"&gt;="&amp;BE$4,'DevInt 2022 Buchungen'!C2:C469,"&lt;"&amp;BE$5+1,'DevInt 2022 Buchungen'!L2:L469,"Einnahmen")+-SUMIFS('DevInt 2022 Buchungen'!F2:F469,'DevInt 2022 Buchungen'!D2:D469,"2234",'DevInt 2022 Buchungen'!C2:C469,"&gt;="&amp;BE$4,'DevInt 2022 Buchungen'!C2:C469,"&lt;"&amp;BE$5+1,'DevInt 2022 Buchungen'!P2:P469,"Ausgaben")++SUMIFS('DevInt 2022 Buchungen'!F2:F469,'DevInt 2022 Buchungen'!D2:D469,"2134",'DevInt 2022 Buchungen'!C2:C469,"&gt;="&amp;BE$4,'DevInt 2022 Buchungen'!C2:C469,"&lt;"&amp;BE$5+1,'DevInt 2022 Buchungen'!L2:L469,"Ausgaben")+-SUMIFS('DevInt 2022 Buchungen'!F2:F469,'DevInt 2022 Buchungen'!D2:D469,"2134",'DevInt 2022 Buchungen'!C2:C469,"&gt;="&amp;BE$4,'DevInt 2022 Buchungen'!C2:C469,"&lt;"&amp;BE$5+1,'DevInt 2022 Buchungen'!P2:P469,"Einnahmen")++SUMIFS('DevInt 2022 Buchungen'!F2:F469,'DevInt 2022 Buchungen'!D2:D469,"2134",'DevInt 2022 Buchungen'!C2:C469,"&gt;="&amp;BE$4,'DevInt 2022 Buchungen'!C2:C469,"&lt;"&amp;BE$5+1,'DevInt 2022 Buchungen'!L2:L469,"Einnahmen")+-SUMIFS('DevInt 2022 Buchungen'!F2:F469,'DevInt 2022 Buchungen'!D2:D469,"2134",'DevInt 2022 Buchungen'!C2:C469,"&gt;="&amp;BE$4,'DevInt 2022 Buchungen'!C2:C469,"&lt;"&amp;BE$5+1,'DevInt 2022 Buchungen'!P2:P469,"Ausgaben")</f>
        <v>0</v>
      </c>
      <c r="BF26" s="21"/>
      <c r="BI26" s="26">
        <f>+SUMIFS('DevInt 2022 Buchungen'!F2:F469,'DevInt 2022 Buchungen'!D2:D469,"2234",'DevInt 2022 Buchungen'!C2:C469,"&gt;="&amp;BI$4,'DevInt 2022 Buchungen'!C2:C469,"&lt;"&amp;BI$5+1,'DevInt 2022 Buchungen'!L2:L469,"Ausgaben")+-SUMIFS('DevInt 2022 Buchungen'!F2:F469,'DevInt 2022 Buchungen'!D2:D469,"2234",'DevInt 2022 Buchungen'!C2:C469,"&gt;="&amp;BI$4,'DevInt 2022 Buchungen'!C2:C469,"&lt;"&amp;BI$5+1,'DevInt 2022 Buchungen'!P2:P469,"Einnahmen")++SUMIFS('DevInt 2022 Buchungen'!F2:F469,'DevInt 2022 Buchungen'!D2:D469,"2234",'DevInt 2022 Buchungen'!C2:C469,"&gt;="&amp;BI$4,'DevInt 2022 Buchungen'!C2:C469,"&lt;"&amp;BI$5+1,'DevInt 2022 Buchungen'!L2:L469,"Einnahmen")+-SUMIFS('DevInt 2022 Buchungen'!F2:F469,'DevInt 2022 Buchungen'!D2:D469,"2234",'DevInt 2022 Buchungen'!C2:C469,"&gt;="&amp;BI$4,'DevInt 2022 Buchungen'!C2:C469,"&lt;"&amp;BI$5+1,'DevInt 2022 Buchungen'!P2:P469,"Ausgaben")++SUMIFS('DevInt 2022 Buchungen'!F2:F469,'DevInt 2022 Buchungen'!D2:D469,"2134",'DevInt 2022 Buchungen'!C2:C469,"&gt;="&amp;BI$4,'DevInt 2022 Buchungen'!C2:C469,"&lt;"&amp;BI$5+1,'DevInt 2022 Buchungen'!L2:L469,"Ausgaben")+-SUMIFS('DevInt 2022 Buchungen'!F2:F469,'DevInt 2022 Buchungen'!D2:D469,"2134",'DevInt 2022 Buchungen'!C2:C469,"&gt;="&amp;BI$4,'DevInt 2022 Buchungen'!C2:C469,"&lt;"&amp;BI$5+1,'DevInt 2022 Buchungen'!P2:P469,"Einnahmen")++SUMIFS('DevInt 2022 Buchungen'!F2:F469,'DevInt 2022 Buchungen'!D2:D469,"2134",'DevInt 2022 Buchungen'!C2:C469,"&gt;="&amp;BI$4,'DevInt 2022 Buchungen'!C2:C469,"&lt;"&amp;BI$5+1,'DevInt 2022 Buchungen'!L2:L469,"Einnahmen")+-SUMIFS('DevInt 2022 Buchungen'!F2:F469,'DevInt 2022 Buchungen'!D2:D469,"2134",'DevInt 2022 Buchungen'!C2:C469,"&gt;="&amp;BI$4,'DevInt 2022 Buchungen'!C2:C469,"&lt;"&amp;BI$5+1,'DevInt 2022 Buchungen'!P2:P469,"Ausgaben")</f>
        <v>0</v>
      </c>
      <c r="BJ26" s="21"/>
      <c r="BM26" s="26">
        <f>+SUMIFS('DevInt 2022 Buchungen'!F2:F469,'DevInt 2022 Buchungen'!D2:D469,"2234",'DevInt 2022 Buchungen'!C2:C469,"&gt;="&amp;BM$4,'DevInt 2022 Buchungen'!C2:C469,"&lt;"&amp;BM$5+1,'DevInt 2022 Buchungen'!L2:L469,"Ausgaben")+-SUMIFS('DevInt 2022 Buchungen'!F2:F469,'DevInt 2022 Buchungen'!D2:D469,"2234",'DevInt 2022 Buchungen'!C2:C469,"&gt;="&amp;BM$4,'DevInt 2022 Buchungen'!C2:C469,"&lt;"&amp;BM$5+1,'DevInt 2022 Buchungen'!P2:P469,"Einnahmen")++SUMIFS('DevInt 2022 Buchungen'!F2:F469,'DevInt 2022 Buchungen'!D2:D469,"2234",'DevInt 2022 Buchungen'!C2:C469,"&gt;="&amp;BM$4,'DevInt 2022 Buchungen'!C2:C469,"&lt;"&amp;BM$5+1,'DevInt 2022 Buchungen'!L2:L469,"Einnahmen")+-SUMIFS('DevInt 2022 Buchungen'!F2:F469,'DevInt 2022 Buchungen'!D2:D469,"2234",'DevInt 2022 Buchungen'!C2:C469,"&gt;="&amp;BM$4,'DevInt 2022 Buchungen'!C2:C469,"&lt;"&amp;BM$5+1,'DevInt 2022 Buchungen'!P2:P469,"Ausgaben")++SUMIFS('DevInt 2022 Buchungen'!F2:F469,'DevInt 2022 Buchungen'!D2:D469,"2134",'DevInt 2022 Buchungen'!C2:C469,"&gt;="&amp;BM$4,'DevInt 2022 Buchungen'!C2:C469,"&lt;"&amp;BM$5+1,'DevInt 2022 Buchungen'!L2:L469,"Ausgaben")+-SUMIFS('DevInt 2022 Buchungen'!F2:F469,'DevInt 2022 Buchungen'!D2:D469,"2134",'DevInt 2022 Buchungen'!C2:C469,"&gt;="&amp;BM$4,'DevInt 2022 Buchungen'!C2:C469,"&lt;"&amp;BM$5+1,'DevInt 2022 Buchungen'!P2:P469,"Einnahmen")++SUMIFS('DevInt 2022 Buchungen'!F2:F469,'DevInt 2022 Buchungen'!D2:D469,"2134",'DevInt 2022 Buchungen'!C2:C469,"&gt;="&amp;BM$4,'DevInt 2022 Buchungen'!C2:C469,"&lt;"&amp;BM$5+1,'DevInt 2022 Buchungen'!L2:L469,"Einnahmen")+-SUMIFS('DevInt 2022 Buchungen'!F2:F469,'DevInt 2022 Buchungen'!D2:D469,"2134",'DevInt 2022 Buchungen'!C2:C469,"&gt;="&amp;BM$4,'DevInt 2022 Buchungen'!C2:C469,"&lt;"&amp;BM$5+1,'DevInt 2022 Buchungen'!P2:P469,"Ausgaben")</f>
        <v>5759.6</v>
      </c>
    </row>
    <row r="27" spans="3:65" ht="18" x14ac:dyDescent="0.2">
      <c r="C27" s="24" t="s">
        <v>5694</v>
      </c>
      <c r="D27" s="24"/>
      <c r="E27" s="24"/>
      <c r="F27" s="25"/>
      <c r="G27" s="46">
        <v>148000</v>
      </c>
      <c r="H27" s="45"/>
      <c r="I27" s="43"/>
      <c r="J27" s="25"/>
      <c r="K27" s="46">
        <f>SUM(M28:M32)</f>
        <v>143051</v>
      </c>
      <c r="L27" s="45"/>
      <c r="M27" s="43"/>
      <c r="N27" s="25"/>
      <c r="O27" s="46">
        <f>SUM(Q28:Q32)</f>
        <v>10000</v>
      </c>
      <c r="P27" s="45"/>
      <c r="Q27" s="43"/>
      <c r="R27" s="25"/>
      <c r="S27" s="46">
        <f>SUM(U28:U32)</f>
        <v>0</v>
      </c>
      <c r="T27" s="45"/>
      <c r="U27" s="43"/>
      <c r="V27" s="25"/>
      <c r="W27" s="46">
        <f>SUM(Y28:Y32)</f>
        <v>0</v>
      </c>
      <c r="X27" s="45"/>
      <c r="Y27" s="43"/>
      <c r="Z27" s="25"/>
      <c r="AA27" s="46">
        <f>SUM(AC28:AC32)</f>
        <v>0</v>
      </c>
      <c r="AB27" s="45"/>
      <c r="AC27" s="43"/>
      <c r="AD27" s="25"/>
      <c r="AE27" s="46">
        <f>SUM(AG28:AG32)</f>
        <v>30000</v>
      </c>
      <c r="AF27" s="45"/>
      <c r="AG27" s="43"/>
      <c r="AH27" s="25"/>
      <c r="AI27" s="46">
        <f>SUM(AK28:AK32)</f>
        <v>80000</v>
      </c>
      <c r="AJ27" s="45"/>
      <c r="AK27" s="43"/>
      <c r="AL27" s="25"/>
      <c r="AM27" s="46">
        <f>SUM(AO28:AO32)</f>
        <v>3000</v>
      </c>
      <c r="AN27" s="45"/>
      <c r="AO27" s="43"/>
      <c r="AP27" s="25"/>
      <c r="AQ27" s="46">
        <f>SUM(AS28:AS32)</f>
        <v>0</v>
      </c>
      <c r="AR27" s="45"/>
      <c r="AS27" s="43"/>
      <c r="AT27" s="25"/>
      <c r="AU27" s="46">
        <f>SUM(AW28:AW32)</f>
        <v>0</v>
      </c>
      <c r="AV27" s="45"/>
      <c r="AW27" s="43"/>
      <c r="AX27" s="25"/>
      <c r="AY27" s="46">
        <f>SUM(BA28:BA32)</f>
        <v>0</v>
      </c>
      <c r="AZ27" s="45"/>
      <c r="BA27" s="43"/>
      <c r="BB27" s="25"/>
      <c r="BC27" s="46">
        <f>SUM(BE28:BE32)</f>
        <v>0</v>
      </c>
      <c r="BD27" s="45"/>
      <c r="BE27" s="43"/>
      <c r="BF27" s="25"/>
      <c r="BG27" s="46">
        <f>SUM(BI28:BI32)</f>
        <v>21800</v>
      </c>
      <c r="BH27" s="45"/>
      <c r="BI27" s="43"/>
      <c r="BJ27" s="25"/>
      <c r="BK27" s="46">
        <f>SUM(BM28:BM32)</f>
        <v>-1749</v>
      </c>
      <c r="BL27" s="45"/>
      <c r="BM27" s="43"/>
    </row>
    <row r="28" spans="3:65" x14ac:dyDescent="0.2">
      <c r="D28" t="s">
        <v>142</v>
      </c>
      <c r="E28" t="s">
        <v>5695</v>
      </c>
      <c r="F28" s="21"/>
      <c r="I28" s="29">
        <v>20000</v>
      </c>
      <c r="J28" s="21"/>
      <c r="M28" s="26">
        <f>-(+SUMIFS('DevInt 2022 Buchungen'!F2:F469,'DevInt 2022 Buchungen'!D2:D469,"2201",'DevInt 2022 Buchungen'!C2:C469,"&gt;="&amp;M$4,'DevInt 2022 Buchungen'!C2:C469,"&lt;"&amp;M$5+1,'DevInt 2022 Buchungen'!L2:L469,"Ausgaben")+-SUMIFS('DevInt 2022 Buchungen'!F2:F469,'DevInt 2022 Buchungen'!D2:D469,"2201",'DevInt 2022 Buchungen'!C2:C469,"&gt;="&amp;M$4,'DevInt 2022 Buchungen'!C2:C469,"&lt;"&amp;M$5+1,'DevInt 2022 Buchungen'!P2:P469,"Einnahmen")++SUMIFS('DevInt 2022 Buchungen'!F2:F469,'DevInt 2022 Buchungen'!D2:D469,"2201",'DevInt 2022 Buchungen'!C2:C469,"&gt;="&amp;M$4,'DevInt 2022 Buchungen'!C2:C469,"&lt;"&amp;M$5+1,'DevInt 2022 Buchungen'!L2:L469,"Einnahmen")+-SUMIFS('DevInt 2022 Buchungen'!F2:F469,'DevInt 2022 Buchungen'!D2:D469,"2201",'DevInt 2022 Buchungen'!C2:C469,"&gt;="&amp;M$4,'DevInt 2022 Buchungen'!C2:C469,"&lt;"&amp;M$5+1,'DevInt 2022 Buchungen'!P2:P469,"Ausgaben")++SUMIFS('DevInt 2022 Buchungen'!F2:F469,'DevInt 2022 Buchungen'!D2:D469,"2101",'DevInt 2022 Buchungen'!C2:C469,"&gt;="&amp;M$4,'DevInt 2022 Buchungen'!C2:C469,"&lt;"&amp;M$5+1,'DevInt 2022 Buchungen'!L2:L469,"Ausgaben")+-SUMIFS('DevInt 2022 Buchungen'!F2:F469,'DevInt 2022 Buchungen'!D2:D469,"2101",'DevInt 2022 Buchungen'!C2:C469,"&gt;="&amp;M$4,'DevInt 2022 Buchungen'!C2:C469,"&lt;"&amp;M$5+1,'DevInt 2022 Buchungen'!P2:P469,"Einnahmen")++SUMIFS('DevInt 2022 Buchungen'!F2:F469,'DevInt 2022 Buchungen'!D2:D469,"2101",'DevInt 2022 Buchungen'!C2:C469,"&gt;="&amp;M$4,'DevInt 2022 Buchungen'!C2:C469,"&lt;"&amp;M$5+1,'DevInt 2022 Buchungen'!L2:L469,"Einnahmen")+-SUMIFS('DevInt 2022 Buchungen'!F2:F469,'DevInt 2022 Buchungen'!D2:D469,"2101",'DevInt 2022 Buchungen'!C2:C469,"&gt;="&amp;M$4,'DevInt 2022 Buchungen'!C2:C469,"&lt;"&amp;M$5+1,'DevInt 2022 Buchungen'!P2:P469,"Ausgaben"))</f>
        <v>20000</v>
      </c>
      <c r="N28" s="21"/>
      <c r="Q28" s="26">
        <f>-(+SUMIFS('DevInt 2022 Buchungen'!F2:F469,'DevInt 2022 Buchungen'!D2:D469,"2201",'DevInt 2022 Buchungen'!C2:C469,"&gt;="&amp;Q$4,'DevInt 2022 Buchungen'!C2:C469,"&lt;"&amp;Q$5+1,'DevInt 2022 Buchungen'!L2:L469,"Ausgaben")+-SUMIFS('DevInt 2022 Buchungen'!F2:F469,'DevInt 2022 Buchungen'!D2:D469,"2201",'DevInt 2022 Buchungen'!C2:C469,"&gt;="&amp;Q$4,'DevInt 2022 Buchungen'!C2:C469,"&lt;"&amp;Q$5+1,'DevInt 2022 Buchungen'!P2:P469,"Einnahmen")++SUMIFS('DevInt 2022 Buchungen'!F2:F469,'DevInt 2022 Buchungen'!D2:D469,"2201",'DevInt 2022 Buchungen'!C2:C469,"&gt;="&amp;Q$4,'DevInt 2022 Buchungen'!C2:C469,"&lt;"&amp;Q$5+1,'DevInt 2022 Buchungen'!L2:L469,"Einnahmen")+-SUMIFS('DevInt 2022 Buchungen'!F2:F469,'DevInt 2022 Buchungen'!D2:D469,"2201",'DevInt 2022 Buchungen'!C2:C469,"&gt;="&amp;Q$4,'DevInt 2022 Buchungen'!C2:C469,"&lt;"&amp;Q$5+1,'DevInt 2022 Buchungen'!P2:P469,"Ausgaben")++SUMIFS('DevInt 2022 Buchungen'!F2:F469,'DevInt 2022 Buchungen'!D2:D469,"2101",'DevInt 2022 Buchungen'!C2:C469,"&gt;="&amp;Q$4,'DevInt 2022 Buchungen'!C2:C469,"&lt;"&amp;Q$5+1,'DevInt 2022 Buchungen'!L2:L469,"Ausgaben")+-SUMIFS('DevInt 2022 Buchungen'!F2:F469,'DevInt 2022 Buchungen'!D2:D469,"2101",'DevInt 2022 Buchungen'!C2:C469,"&gt;="&amp;Q$4,'DevInt 2022 Buchungen'!C2:C469,"&lt;"&amp;Q$5+1,'DevInt 2022 Buchungen'!P2:P469,"Einnahmen")++SUMIFS('DevInt 2022 Buchungen'!F2:F469,'DevInt 2022 Buchungen'!D2:D469,"2101",'DevInt 2022 Buchungen'!C2:C469,"&gt;="&amp;Q$4,'DevInt 2022 Buchungen'!C2:C469,"&lt;"&amp;Q$5+1,'DevInt 2022 Buchungen'!L2:L469,"Einnahmen")+-SUMIFS('DevInt 2022 Buchungen'!F2:F469,'DevInt 2022 Buchungen'!D2:D469,"2101",'DevInt 2022 Buchungen'!C2:C469,"&gt;="&amp;Q$4,'DevInt 2022 Buchungen'!C2:C469,"&lt;"&amp;Q$5+1,'DevInt 2022 Buchungen'!P2:P469,"Ausgaben"))</f>
        <v>10000</v>
      </c>
      <c r="R28" s="21"/>
      <c r="U28" s="26">
        <f>-(+SUMIFS('DevInt 2022 Buchungen'!F2:F469,'DevInt 2022 Buchungen'!D2:D469,"2201",'DevInt 2022 Buchungen'!C2:C469,"&gt;="&amp;U$4,'DevInt 2022 Buchungen'!C2:C469,"&lt;"&amp;U$5+1,'DevInt 2022 Buchungen'!L2:L469,"Ausgaben")+-SUMIFS('DevInt 2022 Buchungen'!F2:F469,'DevInt 2022 Buchungen'!D2:D469,"2201",'DevInt 2022 Buchungen'!C2:C469,"&gt;="&amp;U$4,'DevInt 2022 Buchungen'!C2:C469,"&lt;"&amp;U$5+1,'DevInt 2022 Buchungen'!P2:P469,"Einnahmen")++SUMIFS('DevInt 2022 Buchungen'!F2:F469,'DevInt 2022 Buchungen'!D2:D469,"2201",'DevInt 2022 Buchungen'!C2:C469,"&gt;="&amp;U$4,'DevInt 2022 Buchungen'!C2:C469,"&lt;"&amp;U$5+1,'DevInt 2022 Buchungen'!L2:L469,"Einnahmen")+-SUMIFS('DevInt 2022 Buchungen'!F2:F469,'DevInt 2022 Buchungen'!D2:D469,"2201",'DevInt 2022 Buchungen'!C2:C469,"&gt;="&amp;U$4,'DevInt 2022 Buchungen'!C2:C469,"&lt;"&amp;U$5+1,'DevInt 2022 Buchungen'!P2:P469,"Ausgaben")++SUMIFS('DevInt 2022 Buchungen'!F2:F469,'DevInt 2022 Buchungen'!D2:D469,"2101",'DevInt 2022 Buchungen'!C2:C469,"&gt;="&amp;U$4,'DevInt 2022 Buchungen'!C2:C469,"&lt;"&amp;U$5+1,'DevInt 2022 Buchungen'!L2:L469,"Ausgaben")+-SUMIFS('DevInt 2022 Buchungen'!F2:F469,'DevInt 2022 Buchungen'!D2:D469,"2101",'DevInt 2022 Buchungen'!C2:C469,"&gt;="&amp;U$4,'DevInt 2022 Buchungen'!C2:C469,"&lt;"&amp;U$5+1,'DevInt 2022 Buchungen'!P2:P469,"Einnahmen")++SUMIFS('DevInt 2022 Buchungen'!F2:F469,'DevInt 2022 Buchungen'!D2:D469,"2101",'DevInt 2022 Buchungen'!C2:C469,"&gt;="&amp;U$4,'DevInt 2022 Buchungen'!C2:C469,"&lt;"&amp;U$5+1,'DevInt 2022 Buchungen'!L2:L469,"Einnahmen")+-SUMIFS('DevInt 2022 Buchungen'!F2:F469,'DevInt 2022 Buchungen'!D2:D469,"2101",'DevInt 2022 Buchungen'!C2:C469,"&gt;="&amp;U$4,'DevInt 2022 Buchungen'!C2:C469,"&lt;"&amp;U$5+1,'DevInt 2022 Buchungen'!P2:P469,"Ausgaben"))</f>
        <v>0</v>
      </c>
      <c r="V28" s="21"/>
      <c r="Y28" s="26">
        <f>-(+SUMIFS('DevInt 2022 Buchungen'!F2:F469,'DevInt 2022 Buchungen'!D2:D469,"2201",'DevInt 2022 Buchungen'!C2:C469,"&gt;="&amp;Y$4,'DevInt 2022 Buchungen'!C2:C469,"&lt;"&amp;Y$5+1,'DevInt 2022 Buchungen'!L2:L469,"Ausgaben")+-SUMIFS('DevInt 2022 Buchungen'!F2:F469,'DevInt 2022 Buchungen'!D2:D469,"2201",'DevInt 2022 Buchungen'!C2:C469,"&gt;="&amp;Y$4,'DevInt 2022 Buchungen'!C2:C469,"&lt;"&amp;Y$5+1,'DevInt 2022 Buchungen'!P2:P469,"Einnahmen")++SUMIFS('DevInt 2022 Buchungen'!F2:F469,'DevInt 2022 Buchungen'!D2:D469,"2201",'DevInt 2022 Buchungen'!C2:C469,"&gt;="&amp;Y$4,'DevInt 2022 Buchungen'!C2:C469,"&lt;"&amp;Y$5+1,'DevInt 2022 Buchungen'!L2:L469,"Einnahmen")+-SUMIFS('DevInt 2022 Buchungen'!F2:F469,'DevInt 2022 Buchungen'!D2:D469,"2201",'DevInt 2022 Buchungen'!C2:C469,"&gt;="&amp;Y$4,'DevInt 2022 Buchungen'!C2:C469,"&lt;"&amp;Y$5+1,'DevInt 2022 Buchungen'!P2:P469,"Ausgaben")++SUMIFS('DevInt 2022 Buchungen'!F2:F469,'DevInt 2022 Buchungen'!D2:D469,"2101",'DevInt 2022 Buchungen'!C2:C469,"&gt;="&amp;Y$4,'DevInt 2022 Buchungen'!C2:C469,"&lt;"&amp;Y$5+1,'DevInt 2022 Buchungen'!L2:L469,"Ausgaben")+-SUMIFS('DevInt 2022 Buchungen'!F2:F469,'DevInt 2022 Buchungen'!D2:D469,"2101",'DevInt 2022 Buchungen'!C2:C469,"&gt;="&amp;Y$4,'DevInt 2022 Buchungen'!C2:C469,"&lt;"&amp;Y$5+1,'DevInt 2022 Buchungen'!P2:P469,"Einnahmen")++SUMIFS('DevInt 2022 Buchungen'!F2:F469,'DevInt 2022 Buchungen'!D2:D469,"2101",'DevInt 2022 Buchungen'!C2:C469,"&gt;="&amp;Y$4,'DevInt 2022 Buchungen'!C2:C469,"&lt;"&amp;Y$5+1,'DevInt 2022 Buchungen'!L2:L469,"Einnahmen")+-SUMIFS('DevInt 2022 Buchungen'!F2:F469,'DevInt 2022 Buchungen'!D2:D469,"2101",'DevInt 2022 Buchungen'!C2:C469,"&gt;="&amp;Y$4,'DevInt 2022 Buchungen'!C2:C469,"&lt;"&amp;Y$5+1,'DevInt 2022 Buchungen'!P2:P469,"Ausgaben"))</f>
        <v>0</v>
      </c>
      <c r="Z28" s="21"/>
      <c r="AC28" s="26">
        <f>-(+SUMIFS('DevInt 2022 Buchungen'!F2:F469,'DevInt 2022 Buchungen'!D2:D469,"2201",'DevInt 2022 Buchungen'!C2:C469,"&gt;="&amp;AC$4,'DevInt 2022 Buchungen'!C2:C469,"&lt;"&amp;AC$5+1,'DevInt 2022 Buchungen'!L2:L469,"Ausgaben")+-SUMIFS('DevInt 2022 Buchungen'!F2:F469,'DevInt 2022 Buchungen'!D2:D469,"2201",'DevInt 2022 Buchungen'!C2:C469,"&gt;="&amp;AC$4,'DevInt 2022 Buchungen'!C2:C469,"&lt;"&amp;AC$5+1,'DevInt 2022 Buchungen'!P2:P469,"Einnahmen")++SUMIFS('DevInt 2022 Buchungen'!F2:F469,'DevInt 2022 Buchungen'!D2:D469,"2201",'DevInt 2022 Buchungen'!C2:C469,"&gt;="&amp;AC$4,'DevInt 2022 Buchungen'!C2:C469,"&lt;"&amp;AC$5+1,'DevInt 2022 Buchungen'!L2:L469,"Einnahmen")+-SUMIFS('DevInt 2022 Buchungen'!F2:F469,'DevInt 2022 Buchungen'!D2:D469,"2201",'DevInt 2022 Buchungen'!C2:C469,"&gt;="&amp;AC$4,'DevInt 2022 Buchungen'!C2:C469,"&lt;"&amp;AC$5+1,'DevInt 2022 Buchungen'!P2:P469,"Ausgaben")++SUMIFS('DevInt 2022 Buchungen'!F2:F469,'DevInt 2022 Buchungen'!D2:D469,"2101",'DevInt 2022 Buchungen'!C2:C469,"&gt;="&amp;AC$4,'DevInt 2022 Buchungen'!C2:C469,"&lt;"&amp;AC$5+1,'DevInt 2022 Buchungen'!L2:L469,"Ausgaben")+-SUMIFS('DevInt 2022 Buchungen'!F2:F469,'DevInt 2022 Buchungen'!D2:D469,"2101",'DevInt 2022 Buchungen'!C2:C469,"&gt;="&amp;AC$4,'DevInt 2022 Buchungen'!C2:C469,"&lt;"&amp;AC$5+1,'DevInt 2022 Buchungen'!P2:P469,"Einnahmen")++SUMIFS('DevInt 2022 Buchungen'!F2:F469,'DevInt 2022 Buchungen'!D2:D469,"2101",'DevInt 2022 Buchungen'!C2:C469,"&gt;="&amp;AC$4,'DevInt 2022 Buchungen'!C2:C469,"&lt;"&amp;AC$5+1,'DevInt 2022 Buchungen'!L2:L469,"Einnahmen")+-SUMIFS('DevInt 2022 Buchungen'!F2:F469,'DevInt 2022 Buchungen'!D2:D469,"2101",'DevInt 2022 Buchungen'!C2:C469,"&gt;="&amp;AC$4,'DevInt 2022 Buchungen'!C2:C469,"&lt;"&amp;AC$5+1,'DevInt 2022 Buchungen'!P2:P469,"Ausgaben"))</f>
        <v>0</v>
      </c>
      <c r="AD28" s="21"/>
      <c r="AG28" s="26">
        <f>-(+SUMIFS('DevInt 2022 Buchungen'!F2:F469,'DevInt 2022 Buchungen'!D2:D469,"2201",'DevInt 2022 Buchungen'!C2:C469,"&gt;="&amp;AG$4,'DevInt 2022 Buchungen'!C2:C469,"&lt;"&amp;AG$5+1,'DevInt 2022 Buchungen'!L2:L469,"Ausgaben")+-SUMIFS('DevInt 2022 Buchungen'!F2:F469,'DevInt 2022 Buchungen'!D2:D469,"2201",'DevInt 2022 Buchungen'!C2:C469,"&gt;="&amp;AG$4,'DevInt 2022 Buchungen'!C2:C469,"&lt;"&amp;AG$5+1,'DevInt 2022 Buchungen'!P2:P469,"Einnahmen")++SUMIFS('DevInt 2022 Buchungen'!F2:F469,'DevInt 2022 Buchungen'!D2:D469,"2201",'DevInt 2022 Buchungen'!C2:C469,"&gt;="&amp;AG$4,'DevInt 2022 Buchungen'!C2:C469,"&lt;"&amp;AG$5+1,'DevInt 2022 Buchungen'!L2:L469,"Einnahmen")+-SUMIFS('DevInt 2022 Buchungen'!F2:F469,'DevInt 2022 Buchungen'!D2:D469,"2201",'DevInt 2022 Buchungen'!C2:C469,"&gt;="&amp;AG$4,'DevInt 2022 Buchungen'!C2:C469,"&lt;"&amp;AG$5+1,'DevInt 2022 Buchungen'!P2:P469,"Ausgaben")++SUMIFS('DevInt 2022 Buchungen'!F2:F469,'DevInt 2022 Buchungen'!D2:D469,"2101",'DevInt 2022 Buchungen'!C2:C469,"&gt;="&amp;AG$4,'DevInt 2022 Buchungen'!C2:C469,"&lt;"&amp;AG$5+1,'DevInt 2022 Buchungen'!L2:L469,"Ausgaben")+-SUMIFS('DevInt 2022 Buchungen'!F2:F469,'DevInt 2022 Buchungen'!D2:D469,"2101",'DevInt 2022 Buchungen'!C2:C469,"&gt;="&amp;AG$4,'DevInt 2022 Buchungen'!C2:C469,"&lt;"&amp;AG$5+1,'DevInt 2022 Buchungen'!P2:P469,"Einnahmen")++SUMIFS('DevInt 2022 Buchungen'!F2:F469,'DevInt 2022 Buchungen'!D2:D469,"2101",'DevInt 2022 Buchungen'!C2:C469,"&gt;="&amp;AG$4,'DevInt 2022 Buchungen'!C2:C469,"&lt;"&amp;AG$5+1,'DevInt 2022 Buchungen'!L2:L469,"Einnahmen")+-SUMIFS('DevInt 2022 Buchungen'!F2:F469,'DevInt 2022 Buchungen'!D2:D469,"2101",'DevInt 2022 Buchungen'!C2:C469,"&gt;="&amp;AG$4,'DevInt 2022 Buchungen'!C2:C469,"&lt;"&amp;AG$5+1,'DevInt 2022 Buchungen'!P2:P469,"Ausgaben"))</f>
        <v>10000</v>
      </c>
      <c r="AH28" s="21"/>
      <c r="AK28" s="26">
        <f>-(+SUMIFS('DevInt 2022 Buchungen'!F2:F469,'DevInt 2022 Buchungen'!D2:D469,"2201",'DevInt 2022 Buchungen'!C2:C469,"&gt;="&amp;AK$4,'DevInt 2022 Buchungen'!C2:C469,"&lt;"&amp;AK$5+1,'DevInt 2022 Buchungen'!L2:L469,"Ausgaben")+-SUMIFS('DevInt 2022 Buchungen'!F2:F469,'DevInt 2022 Buchungen'!D2:D469,"2201",'DevInt 2022 Buchungen'!C2:C469,"&gt;="&amp;AK$4,'DevInt 2022 Buchungen'!C2:C469,"&lt;"&amp;AK$5+1,'DevInt 2022 Buchungen'!P2:P469,"Einnahmen")++SUMIFS('DevInt 2022 Buchungen'!F2:F469,'DevInt 2022 Buchungen'!D2:D469,"2201",'DevInt 2022 Buchungen'!C2:C469,"&gt;="&amp;AK$4,'DevInt 2022 Buchungen'!C2:C469,"&lt;"&amp;AK$5+1,'DevInt 2022 Buchungen'!L2:L469,"Einnahmen")+-SUMIFS('DevInt 2022 Buchungen'!F2:F469,'DevInt 2022 Buchungen'!D2:D469,"2201",'DevInt 2022 Buchungen'!C2:C469,"&gt;="&amp;AK$4,'DevInt 2022 Buchungen'!C2:C469,"&lt;"&amp;AK$5+1,'DevInt 2022 Buchungen'!P2:P469,"Ausgaben")++SUMIFS('DevInt 2022 Buchungen'!F2:F469,'DevInt 2022 Buchungen'!D2:D469,"2101",'DevInt 2022 Buchungen'!C2:C469,"&gt;="&amp;AK$4,'DevInt 2022 Buchungen'!C2:C469,"&lt;"&amp;AK$5+1,'DevInt 2022 Buchungen'!L2:L469,"Ausgaben")+-SUMIFS('DevInt 2022 Buchungen'!F2:F469,'DevInt 2022 Buchungen'!D2:D469,"2101",'DevInt 2022 Buchungen'!C2:C469,"&gt;="&amp;AK$4,'DevInt 2022 Buchungen'!C2:C469,"&lt;"&amp;AK$5+1,'DevInt 2022 Buchungen'!P2:P469,"Einnahmen")++SUMIFS('DevInt 2022 Buchungen'!F2:F469,'DevInt 2022 Buchungen'!D2:D469,"2101",'DevInt 2022 Buchungen'!C2:C469,"&gt;="&amp;AK$4,'DevInt 2022 Buchungen'!C2:C469,"&lt;"&amp;AK$5+1,'DevInt 2022 Buchungen'!L2:L469,"Einnahmen")+-SUMIFS('DevInt 2022 Buchungen'!F2:F469,'DevInt 2022 Buchungen'!D2:D469,"2101",'DevInt 2022 Buchungen'!C2:C469,"&gt;="&amp;AK$4,'DevInt 2022 Buchungen'!C2:C469,"&lt;"&amp;AK$5+1,'DevInt 2022 Buchungen'!P2:P469,"Ausgaben"))</f>
        <v>0</v>
      </c>
      <c r="AL28" s="21"/>
      <c r="AO28" s="26">
        <f>-(+SUMIFS('DevInt 2022 Buchungen'!F2:F469,'DevInt 2022 Buchungen'!D2:D469,"2201",'DevInt 2022 Buchungen'!C2:C469,"&gt;="&amp;AO$4,'DevInt 2022 Buchungen'!C2:C469,"&lt;"&amp;AO$5+1,'DevInt 2022 Buchungen'!L2:L469,"Ausgaben")+-SUMIFS('DevInt 2022 Buchungen'!F2:F469,'DevInt 2022 Buchungen'!D2:D469,"2201",'DevInt 2022 Buchungen'!C2:C469,"&gt;="&amp;AO$4,'DevInt 2022 Buchungen'!C2:C469,"&lt;"&amp;AO$5+1,'DevInt 2022 Buchungen'!P2:P469,"Einnahmen")++SUMIFS('DevInt 2022 Buchungen'!F2:F469,'DevInt 2022 Buchungen'!D2:D469,"2201",'DevInt 2022 Buchungen'!C2:C469,"&gt;="&amp;AO$4,'DevInt 2022 Buchungen'!C2:C469,"&lt;"&amp;AO$5+1,'DevInt 2022 Buchungen'!L2:L469,"Einnahmen")+-SUMIFS('DevInt 2022 Buchungen'!F2:F469,'DevInt 2022 Buchungen'!D2:D469,"2201",'DevInt 2022 Buchungen'!C2:C469,"&gt;="&amp;AO$4,'DevInt 2022 Buchungen'!C2:C469,"&lt;"&amp;AO$5+1,'DevInt 2022 Buchungen'!P2:P469,"Ausgaben")++SUMIFS('DevInt 2022 Buchungen'!F2:F469,'DevInt 2022 Buchungen'!D2:D469,"2101",'DevInt 2022 Buchungen'!C2:C469,"&gt;="&amp;AO$4,'DevInt 2022 Buchungen'!C2:C469,"&lt;"&amp;AO$5+1,'DevInt 2022 Buchungen'!L2:L469,"Ausgaben")+-SUMIFS('DevInt 2022 Buchungen'!F2:F469,'DevInt 2022 Buchungen'!D2:D469,"2101",'DevInt 2022 Buchungen'!C2:C469,"&gt;="&amp;AO$4,'DevInt 2022 Buchungen'!C2:C469,"&lt;"&amp;AO$5+1,'DevInt 2022 Buchungen'!P2:P469,"Einnahmen")++SUMIFS('DevInt 2022 Buchungen'!F2:F469,'DevInt 2022 Buchungen'!D2:D469,"2101",'DevInt 2022 Buchungen'!C2:C469,"&gt;="&amp;AO$4,'DevInt 2022 Buchungen'!C2:C469,"&lt;"&amp;AO$5+1,'DevInt 2022 Buchungen'!L2:L469,"Einnahmen")+-SUMIFS('DevInt 2022 Buchungen'!F2:F469,'DevInt 2022 Buchungen'!D2:D469,"2101",'DevInt 2022 Buchungen'!C2:C469,"&gt;="&amp;AO$4,'DevInt 2022 Buchungen'!C2:C469,"&lt;"&amp;AO$5+1,'DevInt 2022 Buchungen'!P2:P469,"Ausgaben"))</f>
        <v>0</v>
      </c>
      <c r="AP28" s="21"/>
      <c r="AS28" s="26">
        <f>-(+SUMIFS('DevInt 2022 Buchungen'!F2:F469,'DevInt 2022 Buchungen'!D2:D469,"2201",'DevInt 2022 Buchungen'!C2:C469,"&gt;="&amp;AS$4,'DevInt 2022 Buchungen'!C2:C469,"&lt;"&amp;AS$5+1,'DevInt 2022 Buchungen'!L2:L469,"Ausgaben")+-SUMIFS('DevInt 2022 Buchungen'!F2:F469,'DevInt 2022 Buchungen'!D2:D469,"2201",'DevInt 2022 Buchungen'!C2:C469,"&gt;="&amp;AS$4,'DevInt 2022 Buchungen'!C2:C469,"&lt;"&amp;AS$5+1,'DevInt 2022 Buchungen'!P2:P469,"Einnahmen")++SUMIFS('DevInt 2022 Buchungen'!F2:F469,'DevInt 2022 Buchungen'!D2:D469,"2201",'DevInt 2022 Buchungen'!C2:C469,"&gt;="&amp;AS$4,'DevInt 2022 Buchungen'!C2:C469,"&lt;"&amp;AS$5+1,'DevInt 2022 Buchungen'!L2:L469,"Einnahmen")+-SUMIFS('DevInt 2022 Buchungen'!F2:F469,'DevInt 2022 Buchungen'!D2:D469,"2201",'DevInt 2022 Buchungen'!C2:C469,"&gt;="&amp;AS$4,'DevInt 2022 Buchungen'!C2:C469,"&lt;"&amp;AS$5+1,'DevInt 2022 Buchungen'!P2:P469,"Ausgaben")++SUMIFS('DevInt 2022 Buchungen'!F2:F469,'DevInt 2022 Buchungen'!D2:D469,"2101",'DevInt 2022 Buchungen'!C2:C469,"&gt;="&amp;AS$4,'DevInt 2022 Buchungen'!C2:C469,"&lt;"&amp;AS$5+1,'DevInt 2022 Buchungen'!L2:L469,"Ausgaben")+-SUMIFS('DevInt 2022 Buchungen'!F2:F469,'DevInt 2022 Buchungen'!D2:D469,"2101",'DevInt 2022 Buchungen'!C2:C469,"&gt;="&amp;AS$4,'DevInt 2022 Buchungen'!C2:C469,"&lt;"&amp;AS$5+1,'DevInt 2022 Buchungen'!P2:P469,"Einnahmen")++SUMIFS('DevInt 2022 Buchungen'!F2:F469,'DevInt 2022 Buchungen'!D2:D469,"2101",'DevInt 2022 Buchungen'!C2:C469,"&gt;="&amp;AS$4,'DevInt 2022 Buchungen'!C2:C469,"&lt;"&amp;AS$5+1,'DevInt 2022 Buchungen'!L2:L469,"Einnahmen")+-SUMIFS('DevInt 2022 Buchungen'!F2:F469,'DevInt 2022 Buchungen'!D2:D469,"2101",'DevInt 2022 Buchungen'!C2:C469,"&gt;="&amp;AS$4,'DevInt 2022 Buchungen'!C2:C469,"&lt;"&amp;AS$5+1,'DevInt 2022 Buchungen'!P2:P469,"Ausgaben"))</f>
        <v>0</v>
      </c>
      <c r="AT28" s="21"/>
      <c r="AW28" s="26">
        <f>-(+SUMIFS('DevInt 2022 Buchungen'!F2:F469,'DevInt 2022 Buchungen'!D2:D469,"2201",'DevInt 2022 Buchungen'!C2:C469,"&gt;="&amp;AW$4,'DevInt 2022 Buchungen'!C2:C469,"&lt;"&amp;AW$5+1,'DevInt 2022 Buchungen'!L2:L469,"Ausgaben")+-SUMIFS('DevInt 2022 Buchungen'!F2:F469,'DevInt 2022 Buchungen'!D2:D469,"2201",'DevInt 2022 Buchungen'!C2:C469,"&gt;="&amp;AW$4,'DevInt 2022 Buchungen'!C2:C469,"&lt;"&amp;AW$5+1,'DevInt 2022 Buchungen'!P2:P469,"Einnahmen")++SUMIFS('DevInt 2022 Buchungen'!F2:F469,'DevInt 2022 Buchungen'!D2:D469,"2201",'DevInt 2022 Buchungen'!C2:C469,"&gt;="&amp;AW$4,'DevInt 2022 Buchungen'!C2:C469,"&lt;"&amp;AW$5+1,'DevInt 2022 Buchungen'!L2:L469,"Einnahmen")+-SUMIFS('DevInt 2022 Buchungen'!F2:F469,'DevInt 2022 Buchungen'!D2:D469,"2201",'DevInt 2022 Buchungen'!C2:C469,"&gt;="&amp;AW$4,'DevInt 2022 Buchungen'!C2:C469,"&lt;"&amp;AW$5+1,'DevInt 2022 Buchungen'!P2:P469,"Ausgaben")++SUMIFS('DevInt 2022 Buchungen'!F2:F469,'DevInt 2022 Buchungen'!D2:D469,"2101",'DevInt 2022 Buchungen'!C2:C469,"&gt;="&amp;AW$4,'DevInt 2022 Buchungen'!C2:C469,"&lt;"&amp;AW$5+1,'DevInt 2022 Buchungen'!L2:L469,"Ausgaben")+-SUMIFS('DevInt 2022 Buchungen'!F2:F469,'DevInt 2022 Buchungen'!D2:D469,"2101",'DevInt 2022 Buchungen'!C2:C469,"&gt;="&amp;AW$4,'DevInt 2022 Buchungen'!C2:C469,"&lt;"&amp;AW$5+1,'DevInt 2022 Buchungen'!P2:P469,"Einnahmen")++SUMIFS('DevInt 2022 Buchungen'!F2:F469,'DevInt 2022 Buchungen'!D2:D469,"2101",'DevInt 2022 Buchungen'!C2:C469,"&gt;="&amp;AW$4,'DevInt 2022 Buchungen'!C2:C469,"&lt;"&amp;AW$5+1,'DevInt 2022 Buchungen'!L2:L469,"Einnahmen")+-SUMIFS('DevInt 2022 Buchungen'!F2:F469,'DevInt 2022 Buchungen'!D2:D469,"2101",'DevInt 2022 Buchungen'!C2:C469,"&gt;="&amp;AW$4,'DevInt 2022 Buchungen'!C2:C469,"&lt;"&amp;AW$5+1,'DevInt 2022 Buchungen'!P2:P469,"Ausgaben"))</f>
        <v>0</v>
      </c>
      <c r="AX28" s="21"/>
      <c r="BA28" s="26">
        <f>-(+SUMIFS('DevInt 2022 Buchungen'!F2:F469,'DevInt 2022 Buchungen'!D2:D469,"2201",'DevInt 2022 Buchungen'!C2:C469,"&gt;="&amp;BA$4,'DevInt 2022 Buchungen'!C2:C469,"&lt;"&amp;BA$5+1,'DevInt 2022 Buchungen'!L2:L469,"Ausgaben")+-SUMIFS('DevInt 2022 Buchungen'!F2:F469,'DevInt 2022 Buchungen'!D2:D469,"2201",'DevInt 2022 Buchungen'!C2:C469,"&gt;="&amp;BA$4,'DevInt 2022 Buchungen'!C2:C469,"&lt;"&amp;BA$5+1,'DevInt 2022 Buchungen'!P2:P469,"Einnahmen")++SUMIFS('DevInt 2022 Buchungen'!F2:F469,'DevInt 2022 Buchungen'!D2:D469,"2201",'DevInt 2022 Buchungen'!C2:C469,"&gt;="&amp;BA$4,'DevInt 2022 Buchungen'!C2:C469,"&lt;"&amp;BA$5+1,'DevInt 2022 Buchungen'!L2:L469,"Einnahmen")+-SUMIFS('DevInt 2022 Buchungen'!F2:F469,'DevInt 2022 Buchungen'!D2:D469,"2201",'DevInt 2022 Buchungen'!C2:C469,"&gt;="&amp;BA$4,'DevInt 2022 Buchungen'!C2:C469,"&lt;"&amp;BA$5+1,'DevInt 2022 Buchungen'!P2:P469,"Ausgaben")++SUMIFS('DevInt 2022 Buchungen'!F2:F469,'DevInt 2022 Buchungen'!D2:D469,"2101",'DevInt 2022 Buchungen'!C2:C469,"&gt;="&amp;BA$4,'DevInt 2022 Buchungen'!C2:C469,"&lt;"&amp;BA$5+1,'DevInt 2022 Buchungen'!L2:L469,"Ausgaben")+-SUMIFS('DevInt 2022 Buchungen'!F2:F469,'DevInt 2022 Buchungen'!D2:D469,"2101",'DevInt 2022 Buchungen'!C2:C469,"&gt;="&amp;BA$4,'DevInt 2022 Buchungen'!C2:C469,"&lt;"&amp;BA$5+1,'DevInt 2022 Buchungen'!P2:P469,"Einnahmen")++SUMIFS('DevInt 2022 Buchungen'!F2:F469,'DevInt 2022 Buchungen'!D2:D469,"2101",'DevInt 2022 Buchungen'!C2:C469,"&gt;="&amp;BA$4,'DevInt 2022 Buchungen'!C2:C469,"&lt;"&amp;BA$5+1,'DevInt 2022 Buchungen'!L2:L469,"Einnahmen")+-SUMIFS('DevInt 2022 Buchungen'!F2:F469,'DevInt 2022 Buchungen'!D2:D469,"2101",'DevInt 2022 Buchungen'!C2:C469,"&gt;="&amp;BA$4,'DevInt 2022 Buchungen'!C2:C469,"&lt;"&amp;BA$5+1,'DevInt 2022 Buchungen'!P2:P469,"Ausgaben"))</f>
        <v>0</v>
      </c>
      <c r="BB28" s="21"/>
      <c r="BE28" s="26">
        <f>-(+SUMIFS('DevInt 2022 Buchungen'!F2:F469,'DevInt 2022 Buchungen'!D2:D469,"2201",'DevInt 2022 Buchungen'!C2:C469,"&gt;="&amp;BE$4,'DevInt 2022 Buchungen'!C2:C469,"&lt;"&amp;BE$5+1,'DevInt 2022 Buchungen'!L2:L469,"Ausgaben")+-SUMIFS('DevInt 2022 Buchungen'!F2:F469,'DevInt 2022 Buchungen'!D2:D469,"2201",'DevInt 2022 Buchungen'!C2:C469,"&gt;="&amp;BE$4,'DevInt 2022 Buchungen'!C2:C469,"&lt;"&amp;BE$5+1,'DevInt 2022 Buchungen'!P2:P469,"Einnahmen")++SUMIFS('DevInt 2022 Buchungen'!F2:F469,'DevInt 2022 Buchungen'!D2:D469,"2201",'DevInt 2022 Buchungen'!C2:C469,"&gt;="&amp;BE$4,'DevInt 2022 Buchungen'!C2:C469,"&lt;"&amp;BE$5+1,'DevInt 2022 Buchungen'!L2:L469,"Einnahmen")+-SUMIFS('DevInt 2022 Buchungen'!F2:F469,'DevInt 2022 Buchungen'!D2:D469,"2201",'DevInt 2022 Buchungen'!C2:C469,"&gt;="&amp;BE$4,'DevInt 2022 Buchungen'!C2:C469,"&lt;"&amp;BE$5+1,'DevInt 2022 Buchungen'!P2:P469,"Ausgaben")++SUMIFS('DevInt 2022 Buchungen'!F2:F469,'DevInt 2022 Buchungen'!D2:D469,"2101",'DevInt 2022 Buchungen'!C2:C469,"&gt;="&amp;BE$4,'DevInt 2022 Buchungen'!C2:C469,"&lt;"&amp;BE$5+1,'DevInt 2022 Buchungen'!L2:L469,"Ausgaben")+-SUMIFS('DevInt 2022 Buchungen'!F2:F469,'DevInt 2022 Buchungen'!D2:D469,"2101",'DevInt 2022 Buchungen'!C2:C469,"&gt;="&amp;BE$4,'DevInt 2022 Buchungen'!C2:C469,"&lt;"&amp;BE$5+1,'DevInt 2022 Buchungen'!P2:P469,"Einnahmen")++SUMIFS('DevInt 2022 Buchungen'!F2:F469,'DevInt 2022 Buchungen'!D2:D469,"2101",'DevInt 2022 Buchungen'!C2:C469,"&gt;="&amp;BE$4,'DevInt 2022 Buchungen'!C2:C469,"&lt;"&amp;BE$5+1,'DevInt 2022 Buchungen'!L2:L469,"Einnahmen")+-SUMIFS('DevInt 2022 Buchungen'!F2:F469,'DevInt 2022 Buchungen'!D2:D469,"2101",'DevInt 2022 Buchungen'!C2:C469,"&gt;="&amp;BE$4,'DevInt 2022 Buchungen'!C2:C469,"&lt;"&amp;BE$5+1,'DevInt 2022 Buchungen'!P2:P469,"Ausgaben"))</f>
        <v>0</v>
      </c>
      <c r="BF28" s="21"/>
      <c r="BI28" s="26">
        <f>-(+SUMIFS('DevInt 2022 Buchungen'!F2:F469,'DevInt 2022 Buchungen'!D2:D469,"2201",'DevInt 2022 Buchungen'!C2:C469,"&gt;="&amp;BI$4,'DevInt 2022 Buchungen'!C2:C469,"&lt;"&amp;BI$5+1,'DevInt 2022 Buchungen'!L2:L469,"Ausgaben")+-SUMIFS('DevInt 2022 Buchungen'!F2:F469,'DevInt 2022 Buchungen'!D2:D469,"2201",'DevInt 2022 Buchungen'!C2:C469,"&gt;="&amp;BI$4,'DevInt 2022 Buchungen'!C2:C469,"&lt;"&amp;BI$5+1,'DevInt 2022 Buchungen'!P2:P469,"Einnahmen")++SUMIFS('DevInt 2022 Buchungen'!F2:F469,'DevInt 2022 Buchungen'!D2:D469,"2201",'DevInt 2022 Buchungen'!C2:C469,"&gt;="&amp;BI$4,'DevInt 2022 Buchungen'!C2:C469,"&lt;"&amp;BI$5+1,'DevInt 2022 Buchungen'!L2:L469,"Einnahmen")+-SUMIFS('DevInt 2022 Buchungen'!F2:F469,'DevInt 2022 Buchungen'!D2:D469,"2201",'DevInt 2022 Buchungen'!C2:C469,"&gt;="&amp;BI$4,'DevInt 2022 Buchungen'!C2:C469,"&lt;"&amp;BI$5+1,'DevInt 2022 Buchungen'!P2:P469,"Ausgaben")++SUMIFS('DevInt 2022 Buchungen'!F2:F469,'DevInt 2022 Buchungen'!D2:D469,"2101",'DevInt 2022 Buchungen'!C2:C469,"&gt;="&amp;BI$4,'DevInt 2022 Buchungen'!C2:C469,"&lt;"&amp;BI$5+1,'DevInt 2022 Buchungen'!L2:L469,"Ausgaben")+-SUMIFS('DevInt 2022 Buchungen'!F2:F469,'DevInt 2022 Buchungen'!D2:D469,"2101",'DevInt 2022 Buchungen'!C2:C469,"&gt;="&amp;BI$4,'DevInt 2022 Buchungen'!C2:C469,"&lt;"&amp;BI$5+1,'DevInt 2022 Buchungen'!P2:P469,"Einnahmen")++SUMIFS('DevInt 2022 Buchungen'!F2:F469,'DevInt 2022 Buchungen'!D2:D469,"2101",'DevInt 2022 Buchungen'!C2:C469,"&gt;="&amp;BI$4,'DevInt 2022 Buchungen'!C2:C469,"&lt;"&amp;BI$5+1,'DevInt 2022 Buchungen'!L2:L469,"Einnahmen")+-SUMIFS('DevInt 2022 Buchungen'!F2:F469,'DevInt 2022 Buchungen'!D2:D469,"2101",'DevInt 2022 Buchungen'!C2:C469,"&gt;="&amp;BI$4,'DevInt 2022 Buchungen'!C2:C469,"&lt;"&amp;BI$5+1,'DevInt 2022 Buchungen'!P2:P469,"Ausgaben"))</f>
        <v>0</v>
      </c>
      <c r="BJ28" s="21"/>
      <c r="BM28" s="26">
        <f>-(+SUMIFS('DevInt 2022 Buchungen'!F2:F469,'DevInt 2022 Buchungen'!D2:D469,"2201",'DevInt 2022 Buchungen'!C2:C469,"&gt;="&amp;BM$4,'DevInt 2022 Buchungen'!C2:C469,"&lt;"&amp;BM$5+1,'DevInt 2022 Buchungen'!L2:L469,"Ausgaben")+-SUMIFS('DevInt 2022 Buchungen'!F2:F469,'DevInt 2022 Buchungen'!D2:D469,"2201",'DevInt 2022 Buchungen'!C2:C469,"&gt;="&amp;BM$4,'DevInt 2022 Buchungen'!C2:C469,"&lt;"&amp;BM$5+1,'DevInt 2022 Buchungen'!P2:P469,"Einnahmen")++SUMIFS('DevInt 2022 Buchungen'!F2:F469,'DevInt 2022 Buchungen'!D2:D469,"2201",'DevInt 2022 Buchungen'!C2:C469,"&gt;="&amp;BM$4,'DevInt 2022 Buchungen'!C2:C469,"&lt;"&amp;BM$5+1,'DevInt 2022 Buchungen'!L2:L469,"Einnahmen")+-SUMIFS('DevInt 2022 Buchungen'!F2:F469,'DevInt 2022 Buchungen'!D2:D469,"2201",'DevInt 2022 Buchungen'!C2:C469,"&gt;="&amp;BM$4,'DevInt 2022 Buchungen'!C2:C469,"&lt;"&amp;BM$5+1,'DevInt 2022 Buchungen'!P2:P469,"Ausgaben")++SUMIFS('DevInt 2022 Buchungen'!F2:F469,'DevInt 2022 Buchungen'!D2:D469,"2101",'DevInt 2022 Buchungen'!C2:C469,"&gt;="&amp;BM$4,'DevInt 2022 Buchungen'!C2:C469,"&lt;"&amp;BM$5+1,'DevInt 2022 Buchungen'!L2:L469,"Ausgaben")+-SUMIFS('DevInt 2022 Buchungen'!F2:F469,'DevInt 2022 Buchungen'!D2:D469,"2101",'DevInt 2022 Buchungen'!C2:C469,"&gt;="&amp;BM$4,'DevInt 2022 Buchungen'!C2:C469,"&lt;"&amp;BM$5+1,'DevInt 2022 Buchungen'!P2:P469,"Einnahmen")++SUMIFS('DevInt 2022 Buchungen'!F2:F469,'DevInt 2022 Buchungen'!D2:D469,"2101",'DevInt 2022 Buchungen'!C2:C469,"&gt;="&amp;BM$4,'DevInt 2022 Buchungen'!C2:C469,"&lt;"&amp;BM$5+1,'DevInt 2022 Buchungen'!L2:L469,"Einnahmen")+-SUMIFS('DevInt 2022 Buchungen'!F2:F469,'DevInt 2022 Buchungen'!D2:D469,"2101",'DevInt 2022 Buchungen'!C2:C469,"&gt;="&amp;BM$4,'DevInt 2022 Buchungen'!C2:C469,"&lt;"&amp;BM$5+1,'DevInt 2022 Buchungen'!P2:P469,"Ausgaben"))</f>
        <v>0</v>
      </c>
    </row>
    <row r="29" spans="3:65" x14ac:dyDescent="0.2">
      <c r="D29" t="s">
        <v>5696</v>
      </c>
      <c r="E29" t="s">
        <v>441</v>
      </c>
      <c r="F29" s="21"/>
      <c r="I29" s="29">
        <v>100000</v>
      </c>
      <c r="J29" s="21"/>
      <c r="M29" s="26">
        <f>-(SUMIFS('DevInt 2022 Buchungen'!F2:F469,'DevInt 2022 Buchungen'!D2:D469,$E29,'DevInt 2022 Buchungen'!C2:C469,"&gt;="&amp;M$4,'DevInt 2022 Buchungen'!C2:C469,"&lt;"&amp;M$5+1,'DevInt 2022 Buchungen'!L2:L469,"Ausgaben")-SUMIFS('DevInt 2022 Buchungen'!F2:F469,'DevInt 2022 Buchungen'!D2:D469,$E29,'DevInt 2022 Buchungen'!C2:C469,"&gt;="&amp;M$4,'DevInt 2022 Buchungen'!C2:C469,"&lt;"&amp;M$5+1,'DevInt 2022 Buchungen'!P2:P469,"Einnahmen")+SUMIFS('DevInt 2022 Buchungen'!F2:F469,'DevInt 2022 Buchungen'!D2:D469,$E29,'DevInt 2022 Buchungen'!C2:C469,"&gt;="&amp;M$4,'DevInt 2022 Buchungen'!C2:C469,"&lt;"&amp;M$5+1,'DevInt 2022 Buchungen'!L2:L469,"Einnahmen")-SUMIFS('DevInt 2022 Buchungen'!F2:F469,'DevInt 2022 Buchungen'!D2:D469,$E29,'DevInt 2022 Buchungen'!C2:C469,"&gt;="&amp;M$4,'DevInt 2022 Buchungen'!C2:C469,"&lt;"&amp;M$5+1,'DevInt 2022 Buchungen'!P2:P469,"Ausgaben"))</f>
        <v>95051</v>
      </c>
      <c r="N29" s="21"/>
      <c r="Q29" s="26">
        <f>-(SUMIFS('DevInt 2022 Buchungen'!F2:F469,'DevInt 2022 Buchungen'!D2:D469,$E29,'DevInt 2022 Buchungen'!C2:C469,"&gt;="&amp;Q$4,'DevInt 2022 Buchungen'!C2:C469,"&lt;"&amp;Q$5+1,'DevInt 2022 Buchungen'!L2:L469,"Ausgaben")-SUMIFS('DevInt 2022 Buchungen'!F2:F469,'DevInt 2022 Buchungen'!D2:D469,$E29,'DevInt 2022 Buchungen'!C2:C469,"&gt;="&amp;Q$4,'DevInt 2022 Buchungen'!C2:C469,"&lt;"&amp;Q$5+1,'DevInt 2022 Buchungen'!P2:P469,"Einnahmen")+SUMIFS('DevInt 2022 Buchungen'!F2:F469,'DevInt 2022 Buchungen'!D2:D469,$E29,'DevInt 2022 Buchungen'!C2:C469,"&gt;="&amp;Q$4,'DevInt 2022 Buchungen'!C2:C469,"&lt;"&amp;Q$5+1,'DevInt 2022 Buchungen'!L2:L469,"Einnahmen")-SUMIFS('DevInt 2022 Buchungen'!F2:F469,'DevInt 2022 Buchungen'!D2:D469,$E29,'DevInt 2022 Buchungen'!C2:C469,"&gt;="&amp;Q$4,'DevInt 2022 Buchungen'!C2:C469,"&lt;"&amp;Q$5+1,'DevInt 2022 Buchungen'!P2:P469,"Ausgaben"))</f>
        <v>0</v>
      </c>
      <c r="R29" s="21"/>
      <c r="U29" s="26">
        <f>-(SUMIFS('DevInt 2022 Buchungen'!F2:F469,'DevInt 2022 Buchungen'!D2:D469,$E29,'DevInt 2022 Buchungen'!C2:C469,"&gt;="&amp;U$4,'DevInt 2022 Buchungen'!C2:C469,"&lt;"&amp;U$5+1,'DevInt 2022 Buchungen'!L2:L469,"Ausgaben")-SUMIFS('DevInt 2022 Buchungen'!F2:F469,'DevInt 2022 Buchungen'!D2:D469,$E29,'DevInt 2022 Buchungen'!C2:C469,"&gt;="&amp;U$4,'DevInt 2022 Buchungen'!C2:C469,"&lt;"&amp;U$5+1,'DevInt 2022 Buchungen'!P2:P469,"Einnahmen")+SUMIFS('DevInt 2022 Buchungen'!F2:F469,'DevInt 2022 Buchungen'!D2:D469,$E29,'DevInt 2022 Buchungen'!C2:C469,"&gt;="&amp;U$4,'DevInt 2022 Buchungen'!C2:C469,"&lt;"&amp;U$5+1,'DevInt 2022 Buchungen'!L2:L469,"Einnahmen")-SUMIFS('DevInt 2022 Buchungen'!F2:F469,'DevInt 2022 Buchungen'!D2:D469,$E29,'DevInt 2022 Buchungen'!C2:C469,"&gt;="&amp;U$4,'DevInt 2022 Buchungen'!C2:C469,"&lt;"&amp;U$5+1,'DevInt 2022 Buchungen'!P2:P469,"Ausgaben"))</f>
        <v>0</v>
      </c>
      <c r="V29" s="21"/>
      <c r="Y29" s="26">
        <f>-(SUMIFS('DevInt 2022 Buchungen'!F2:F469,'DevInt 2022 Buchungen'!D2:D469,$E29,'DevInt 2022 Buchungen'!C2:C469,"&gt;="&amp;Y$4,'DevInt 2022 Buchungen'!C2:C469,"&lt;"&amp;Y$5+1,'DevInt 2022 Buchungen'!L2:L469,"Ausgaben")-SUMIFS('DevInt 2022 Buchungen'!F2:F469,'DevInt 2022 Buchungen'!D2:D469,$E29,'DevInt 2022 Buchungen'!C2:C469,"&gt;="&amp;Y$4,'DevInt 2022 Buchungen'!C2:C469,"&lt;"&amp;Y$5+1,'DevInt 2022 Buchungen'!P2:P469,"Einnahmen")+SUMIFS('DevInt 2022 Buchungen'!F2:F469,'DevInt 2022 Buchungen'!D2:D469,$E29,'DevInt 2022 Buchungen'!C2:C469,"&gt;="&amp;Y$4,'DevInt 2022 Buchungen'!C2:C469,"&lt;"&amp;Y$5+1,'DevInt 2022 Buchungen'!L2:L469,"Einnahmen")-SUMIFS('DevInt 2022 Buchungen'!F2:F469,'DevInt 2022 Buchungen'!D2:D469,$E29,'DevInt 2022 Buchungen'!C2:C469,"&gt;="&amp;Y$4,'DevInt 2022 Buchungen'!C2:C469,"&lt;"&amp;Y$5+1,'DevInt 2022 Buchungen'!P2:P469,"Ausgaben"))</f>
        <v>0</v>
      </c>
      <c r="Z29" s="21"/>
      <c r="AC29" s="26">
        <f>-(SUMIFS('DevInt 2022 Buchungen'!F2:F469,'DevInt 2022 Buchungen'!D2:D469,$E29,'DevInt 2022 Buchungen'!C2:C469,"&gt;="&amp;AC$4,'DevInt 2022 Buchungen'!C2:C469,"&lt;"&amp;AC$5+1,'DevInt 2022 Buchungen'!L2:L469,"Ausgaben")-SUMIFS('DevInt 2022 Buchungen'!F2:F469,'DevInt 2022 Buchungen'!D2:D469,$E29,'DevInt 2022 Buchungen'!C2:C469,"&gt;="&amp;AC$4,'DevInt 2022 Buchungen'!C2:C469,"&lt;"&amp;AC$5+1,'DevInt 2022 Buchungen'!P2:P469,"Einnahmen")+SUMIFS('DevInt 2022 Buchungen'!F2:F469,'DevInt 2022 Buchungen'!D2:D469,$E29,'DevInt 2022 Buchungen'!C2:C469,"&gt;="&amp;AC$4,'DevInt 2022 Buchungen'!C2:C469,"&lt;"&amp;AC$5+1,'DevInt 2022 Buchungen'!L2:L469,"Einnahmen")-SUMIFS('DevInt 2022 Buchungen'!F2:F469,'DevInt 2022 Buchungen'!D2:D469,$E29,'DevInt 2022 Buchungen'!C2:C469,"&gt;="&amp;AC$4,'DevInt 2022 Buchungen'!C2:C469,"&lt;"&amp;AC$5+1,'DevInt 2022 Buchungen'!P2:P469,"Ausgaben"))</f>
        <v>0</v>
      </c>
      <c r="AD29" s="21"/>
      <c r="AG29" s="26">
        <f>-(SUMIFS('DevInt 2022 Buchungen'!F2:F469,'DevInt 2022 Buchungen'!D2:D469,$E29,'DevInt 2022 Buchungen'!C2:C469,"&gt;="&amp;AG$4,'DevInt 2022 Buchungen'!C2:C469,"&lt;"&amp;AG$5+1,'DevInt 2022 Buchungen'!L2:L469,"Ausgaben")-SUMIFS('DevInt 2022 Buchungen'!F2:F469,'DevInt 2022 Buchungen'!D2:D469,$E29,'DevInt 2022 Buchungen'!C2:C469,"&gt;="&amp;AG$4,'DevInt 2022 Buchungen'!C2:C469,"&lt;"&amp;AG$5+1,'DevInt 2022 Buchungen'!P2:P469,"Einnahmen")+SUMIFS('DevInt 2022 Buchungen'!F2:F469,'DevInt 2022 Buchungen'!D2:D469,$E29,'DevInt 2022 Buchungen'!C2:C469,"&gt;="&amp;AG$4,'DevInt 2022 Buchungen'!C2:C469,"&lt;"&amp;AG$5+1,'DevInt 2022 Buchungen'!L2:L469,"Einnahmen")-SUMIFS('DevInt 2022 Buchungen'!F2:F469,'DevInt 2022 Buchungen'!D2:D469,$E29,'DevInt 2022 Buchungen'!C2:C469,"&gt;="&amp;AG$4,'DevInt 2022 Buchungen'!C2:C469,"&lt;"&amp;AG$5+1,'DevInt 2022 Buchungen'!P2:P469,"Ausgaben"))</f>
        <v>0</v>
      </c>
      <c r="AH29" s="21"/>
      <c r="AK29" s="26">
        <f>-(SUMIFS('DevInt 2022 Buchungen'!F2:F469,'DevInt 2022 Buchungen'!D2:D469,$E29,'DevInt 2022 Buchungen'!C2:C469,"&gt;="&amp;AK$4,'DevInt 2022 Buchungen'!C2:C469,"&lt;"&amp;AK$5+1,'DevInt 2022 Buchungen'!L2:L469,"Ausgaben")-SUMIFS('DevInt 2022 Buchungen'!F2:F469,'DevInt 2022 Buchungen'!D2:D469,$E29,'DevInt 2022 Buchungen'!C2:C469,"&gt;="&amp;AK$4,'DevInt 2022 Buchungen'!C2:C469,"&lt;"&amp;AK$5+1,'DevInt 2022 Buchungen'!P2:P469,"Einnahmen")+SUMIFS('DevInt 2022 Buchungen'!F2:F469,'DevInt 2022 Buchungen'!D2:D469,$E29,'DevInt 2022 Buchungen'!C2:C469,"&gt;="&amp;AK$4,'DevInt 2022 Buchungen'!C2:C469,"&lt;"&amp;AK$5+1,'DevInt 2022 Buchungen'!L2:L469,"Einnahmen")-SUMIFS('DevInt 2022 Buchungen'!F2:F469,'DevInt 2022 Buchungen'!D2:D469,$E29,'DevInt 2022 Buchungen'!C2:C469,"&gt;="&amp;AK$4,'DevInt 2022 Buchungen'!C2:C469,"&lt;"&amp;AK$5+1,'DevInt 2022 Buchungen'!P2:P469,"Ausgaben"))</f>
        <v>80000</v>
      </c>
      <c r="AL29" s="21"/>
      <c r="AO29" s="26">
        <f>-(SUMIFS('DevInt 2022 Buchungen'!F2:F469,'DevInt 2022 Buchungen'!D2:D469,$E29,'DevInt 2022 Buchungen'!C2:C469,"&gt;="&amp;AO$4,'DevInt 2022 Buchungen'!C2:C469,"&lt;"&amp;AO$5+1,'DevInt 2022 Buchungen'!L2:L469,"Ausgaben")-SUMIFS('DevInt 2022 Buchungen'!F2:F469,'DevInt 2022 Buchungen'!D2:D469,$E29,'DevInt 2022 Buchungen'!C2:C469,"&gt;="&amp;AO$4,'DevInt 2022 Buchungen'!C2:C469,"&lt;"&amp;AO$5+1,'DevInt 2022 Buchungen'!P2:P469,"Einnahmen")+SUMIFS('DevInt 2022 Buchungen'!F2:F469,'DevInt 2022 Buchungen'!D2:D469,$E29,'DevInt 2022 Buchungen'!C2:C469,"&gt;="&amp;AO$4,'DevInt 2022 Buchungen'!C2:C469,"&lt;"&amp;AO$5+1,'DevInt 2022 Buchungen'!L2:L469,"Einnahmen")-SUMIFS('DevInt 2022 Buchungen'!F2:F469,'DevInt 2022 Buchungen'!D2:D469,$E29,'DevInt 2022 Buchungen'!C2:C469,"&gt;="&amp;AO$4,'DevInt 2022 Buchungen'!C2:C469,"&lt;"&amp;AO$5+1,'DevInt 2022 Buchungen'!P2:P469,"Ausgaben"))</f>
        <v>0</v>
      </c>
      <c r="AP29" s="21"/>
      <c r="AS29" s="26">
        <f>-(SUMIFS('DevInt 2022 Buchungen'!F2:F469,'DevInt 2022 Buchungen'!D2:D469,$E29,'DevInt 2022 Buchungen'!C2:C469,"&gt;="&amp;AS$4,'DevInt 2022 Buchungen'!C2:C469,"&lt;"&amp;AS$5+1,'DevInt 2022 Buchungen'!L2:L469,"Ausgaben")-SUMIFS('DevInt 2022 Buchungen'!F2:F469,'DevInt 2022 Buchungen'!D2:D469,$E29,'DevInt 2022 Buchungen'!C2:C469,"&gt;="&amp;AS$4,'DevInt 2022 Buchungen'!C2:C469,"&lt;"&amp;AS$5+1,'DevInt 2022 Buchungen'!P2:P469,"Einnahmen")+SUMIFS('DevInt 2022 Buchungen'!F2:F469,'DevInt 2022 Buchungen'!D2:D469,$E29,'DevInt 2022 Buchungen'!C2:C469,"&gt;="&amp;AS$4,'DevInt 2022 Buchungen'!C2:C469,"&lt;"&amp;AS$5+1,'DevInt 2022 Buchungen'!L2:L469,"Einnahmen")-SUMIFS('DevInt 2022 Buchungen'!F2:F469,'DevInt 2022 Buchungen'!D2:D469,$E29,'DevInt 2022 Buchungen'!C2:C469,"&gt;="&amp;AS$4,'DevInt 2022 Buchungen'!C2:C469,"&lt;"&amp;AS$5+1,'DevInt 2022 Buchungen'!P2:P469,"Ausgaben"))</f>
        <v>0</v>
      </c>
      <c r="AT29" s="21"/>
      <c r="AW29" s="26">
        <f>-(SUMIFS('DevInt 2022 Buchungen'!F2:F469,'DevInt 2022 Buchungen'!D2:D469,$E29,'DevInt 2022 Buchungen'!C2:C469,"&gt;="&amp;AW$4,'DevInt 2022 Buchungen'!C2:C469,"&lt;"&amp;AW$5+1,'DevInt 2022 Buchungen'!L2:L469,"Ausgaben")-SUMIFS('DevInt 2022 Buchungen'!F2:F469,'DevInt 2022 Buchungen'!D2:D469,$E29,'DevInt 2022 Buchungen'!C2:C469,"&gt;="&amp;AW$4,'DevInt 2022 Buchungen'!C2:C469,"&lt;"&amp;AW$5+1,'DevInt 2022 Buchungen'!P2:P469,"Einnahmen")+SUMIFS('DevInt 2022 Buchungen'!F2:F469,'DevInt 2022 Buchungen'!D2:D469,$E29,'DevInt 2022 Buchungen'!C2:C469,"&gt;="&amp;AW$4,'DevInt 2022 Buchungen'!C2:C469,"&lt;"&amp;AW$5+1,'DevInt 2022 Buchungen'!L2:L469,"Einnahmen")-SUMIFS('DevInt 2022 Buchungen'!F2:F469,'DevInt 2022 Buchungen'!D2:D469,$E29,'DevInt 2022 Buchungen'!C2:C469,"&gt;="&amp;AW$4,'DevInt 2022 Buchungen'!C2:C469,"&lt;"&amp;AW$5+1,'DevInt 2022 Buchungen'!P2:P469,"Ausgaben"))</f>
        <v>0</v>
      </c>
      <c r="AX29" s="21"/>
      <c r="BA29" s="26">
        <f>-(SUMIFS('DevInt 2022 Buchungen'!F2:F469,'DevInt 2022 Buchungen'!D2:D469,$E29,'DevInt 2022 Buchungen'!C2:C469,"&gt;="&amp;BA$4,'DevInt 2022 Buchungen'!C2:C469,"&lt;"&amp;BA$5+1,'DevInt 2022 Buchungen'!L2:L469,"Ausgaben")-SUMIFS('DevInt 2022 Buchungen'!F2:F469,'DevInt 2022 Buchungen'!D2:D469,$E29,'DevInt 2022 Buchungen'!C2:C469,"&gt;="&amp;BA$4,'DevInt 2022 Buchungen'!C2:C469,"&lt;"&amp;BA$5+1,'DevInt 2022 Buchungen'!P2:P469,"Einnahmen")+SUMIFS('DevInt 2022 Buchungen'!F2:F469,'DevInt 2022 Buchungen'!D2:D469,$E29,'DevInt 2022 Buchungen'!C2:C469,"&gt;="&amp;BA$4,'DevInt 2022 Buchungen'!C2:C469,"&lt;"&amp;BA$5+1,'DevInt 2022 Buchungen'!L2:L469,"Einnahmen")-SUMIFS('DevInt 2022 Buchungen'!F2:F469,'DevInt 2022 Buchungen'!D2:D469,$E29,'DevInt 2022 Buchungen'!C2:C469,"&gt;="&amp;BA$4,'DevInt 2022 Buchungen'!C2:C469,"&lt;"&amp;BA$5+1,'DevInt 2022 Buchungen'!P2:P469,"Ausgaben"))</f>
        <v>0</v>
      </c>
      <c r="BB29" s="21"/>
      <c r="BE29" s="26">
        <f>-(SUMIFS('DevInt 2022 Buchungen'!F2:F469,'DevInt 2022 Buchungen'!D2:D469,$E29,'DevInt 2022 Buchungen'!C2:C469,"&gt;="&amp;BE$4,'DevInt 2022 Buchungen'!C2:C469,"&lt;"&amp;BE$5+1,'DevInt 2022 Buchungen'!L2:L469,"Ausgaben")-SUMIFS('DevInt 2022 Buchungen'!F2:F469,'DevInt 2022 Buchungen'!D2:D469,$E29,'DevInt 2022 Buchungen'!C2:C469,"&gt;="&amp;BE$4,'DevInt 2022 Buchungen'!C2:C469,"&lt;"&amp;BE$5+1,'DevInt 2022 Buchungen'!P2:P469,"Einnahmen")+SUMIFS('DevInt 2022 Buchungen'!F2:F469,'DevInt 2022 Buchungen'!D2:D469,$E29,'DevInt 2022 Buchungen'!C2:C469,"&gt;="&amp;BE$4,'DevInt 2022 Buchungen'!C2:C469,"&lt;"&amp;BE$5+1,'DevInt 2022 Buchungen'!L2:L469,"Einnahmen")-SUMIFS('DevInt 2022 Buchungen'!F2:F469,'DevInt 2022 Buchungen'!D2:D469,$E29,'DevInt 2022 Buchungen'!C2:C469,"&gt;="&amp;BE$4,'DevInt 2022 Buchungen'!C2:C469,"&lt;"&amp;BE$5+1,'DevInt 2022 Buchungen'!P2:P469,"Ausgaben"))</f>
        <v>0</v>
      </c>
      <c r="BF29" s="21"/>
      <c r="BI29" s="26">
        <f>-(SUMIFS('DevInt 2022 Buchungen'!F2:F469,'DevInt 2022 Buchungen'!D2:D469,$E29,'DevInt 2022 Buchungen'!C2:C469,"&gt;="&amp;BI$4,'DevInt 2022 Buchungen'!C2:C469,"&lt;"&amp;BI$5+1,'DevInt 2022 Buchungen'!L2:L469,"Ausgaben")-SUMIFS('DevInt 2022 Buchungen'!F2:F469,'DevInt 2022 Buchungen'!D2:D469,$E29,'DevInt 2022 Buchungen'!C2:C469,"&gt;="&amp;BI$4,'DevInt 2022 Buchungen'!C2:C469,"&lt;"&amp;BI$5+1,'DevInt 2022 Buchungen'!P2:P469,"Einnahmen")+SUMIFS('DevInt 2022 Buchungen'!F2:F469,'DevInt 2022 Buchungen'!D2:D469,$E29,'DevInt 2022 Buchungen'!C2:C469,"&gt;="&amp;BI$4,'DevInt 2022 Buchungen'!C2:C469,"&lt;"&amp;BI$5+1,'DevInt 2022 Buchungen'!L2:L469,"Einnahmen")-SUMIFS('DevInt 2022 Buchungen'!F2:F469,'DevInt 2022 Buchungen'!D2:D469,$E29,'DevInt 2022 Buchungen'!C2:C469,"&gt;="&amp;BI$4,'DevInt 2022 Buchungen'!C2:C469,"&lt;"&amp;BI$5+1,'DevInt 2022 Buchungen'!P2:P469,"Ausgaben"))</f>
        <v>16800</v>
      </c>
      <c r="BJ29" s="21"/>
      <c r="BM29" s="26">
        <f>-(SUMIFS('DevInt 2022 Buchungen'!F2:F469,'DevInt 2022 Buchungen'!D2:D469,$E29,'DevInt 2022 Buchungen'!C2:C469,"&gt;="&amp;BM$4,'DevInt 2022 Buchungen'!C2:C469,"&lt;"&amp;BM$5+1,'DevInt 2022 Buchungen'!L2:L469,"Ausgaben")-SUMIFS('DevInt 2022 Buchungen'!F2:F469,'DevInt 2022 Buchungen'!D2:D469,$E29,'DevInt 2022 Buchungen'!C2:C469,"&gt;="&amp;BM$4,'DevInt 2022 Buchungen'!C2:C469,"&lt;"&amp;BM$5+1,'DevInt 2022 Buchungen'!P2:P469,"Einnahmen")+SUMIFS('DevInt 2022 Buchungen'!F2:F469,'DevInt 2022 Buchungen'!D2:D469,$E29,'DevInt 2022 Buchungen'!C2:C469,"&gt;="&amp;BM$4,'DevInt 2022 Buchungen'!C2:C469,"&lt;"&amp;BM$5+1,'DevInt 2022 Buchungen'!L2:L469,"Einnahmen")-SUMIFS('DevInt 2022 Buchungen'!F2:F469,'DevInt 2022 Buchungen'!D2:D469,$E29,'DevInt 2022 Buchungen'!C2:C469,"&gt;="&amp;BM$4,'DevInt 2022 Buchungen'!C2:C469,"&lt;"&amp;BM$5+1,'DevInt 2022 Buchungen'!P2:P469,"Ausgaben"))</f>
        <v>-1749</v>
      </c>
    </row>
    <row r="30" spans="3:65" x14ac:dyDescent="0.2">
      <c r="D30" t="s">
        <v>2617</v>
      </c>
      <c r="E30" t="s">
        <v>296</v>
      </c>
      <c r="F30" s="21"/>
      <c r="I30" s="29">
        <v>25000</v>
      </c>
      <c r="J30" s="21"/>
      <c r="M30" s="26">
        <f>-(SUMIFS('DevInt 2022 Buchungen'!F2:F469,'DevInt 2022 Buchungen'!D2:D469,$E30,'DevInt 2022 Buchungen'!C2:C469,"&gt;="&amp;M$4,'DevInt 2022 Buchungen'!C2:C469,"&lt;"&amp;M$5+1,'DevInt 2022 Buchungen'!L2:L469,"Ausgaben")-SUMIFS('DevInt 2022 Buchungen'!F2:F469,'DevInt 2022 Buchungen'!D2:D469,$E30,'DevInt 2022 Buchungen'!C2:C469,"&gt;="&amp;M$4,'DevInt 2022 Buchungen'!C2:C469,"&lt;"&amp;M$5+1,'DevInt 2022 Buchungen'!P2:P469,"Einnahmen")+SUMIFS('DevInt 2022 Buchungen'!F2:F469,'DevInt 2022 Buchungen'!D2:D469,$E30,'DevInt 2022 Buchungen'!C2:C469,"&gt;="&amp;M$4,'DevInt 2022 Buchungen'!C2:C469,"&lt;"&amp;M$5+1,'DevInt 2022 Buchungen'!L2:L469,"Einnahmen")-SUMIFS('DevInt 2022 Buchungen'!F2:F469,'DevInt 2022 Buchungen'!D2:D469,$E30,'DevInt 2022 Buchungen'!C2:C469,"&gt;="&amp;M$4,'DevInt 2022 Buchungen'!C2:C469,"&lt;"&amp;M$5+1,'DevInt 2022 Buchungen'!P2:P469,"Ausgaben"))</f>
        <v>25000</v>
      </c>
      <c r="N30" s="21"/>
      <c r="Q30" s="26">
        <f>-(SUMIFS('DevInt 2022 Buchungen'!F2:F469,'DevInt 2022 Buchungen'!D2:D469,$E30,'DevInt 2022 Buchungen'!C2:C469,"&gt;="&amp;Q$4,'DevInt 2022 Buchungen'!C2:C469,"&lt;"&amp;Q$5+1,'DevInt 2022 Buchungen'!L2:L469,"Ausgaben")-SUMIFS('DevInt 2022 Buchungen'!F2:F469,'DevInt 2022 Buchungen'!D2:D469,$E30,'DevInt 2022 Buchungen'!C2:C469,"&gt;="&amp;Q$4,'DevInt 2022 Buchungen'!C2:C469,"&lt;"&amp;Q$5+1,'DevInt 2022 Buchungen'!P2:P469,"Einnahmen")+SUMIFS('DevInt 2022 Buchungen'!F2:F469,'DevInt 2022 Buchungen'!D2:D469,$E30,'DevInt 2022 Buchungen'!C2:C469,"&gt;="&amp;Q$4,'DevInt 2022 Buchungen'!C2:C469,"&lt;"&amp;Q$5+1,'DevInt 2022 Buchungen'!L2:L469,"Einnahmen")-SUMIFS('DevInt 2022 Buchungen'!F2:F469,'DevInt 2022 Buchungen'!D2:D469,$E30,'DevInt 2022 Buchungen'!C2:C469,"&gt;="&amp;Q$4,'DevInt 2022 Buchungen'!C2:C469,"&lt;"&amp;Q$5+1,'DevInt 2022 Buchungen'!P2:P469,"Ausgaben"))</f>
        <v>0</v>
      </c>
      <c r="R30" s="21"/>
      <c r="U30" s="26">
        <f>-(SUMIFS('DevInt 2022 Buchungen'!F2:F469,'DevInt 2022 Buchungen'!D2:D469,$E30,'DevInt 2022 Buchungen'!C2:C469,"&gt;="&amp;U$4,'DevInt 2022 Buchungen'!C2:C469,"&lt;"&amp;U$5+1,'DevInt 2022 Buchungen'!L2:L469,"Ausgaben")-SUMIFS('DevInt 2022 Buchungen'!F2:F469,'DevInt 2022 Buchungen'!D2:D469,$E30,'DevInt 2022 Buchungen'!C2:C469,"&gt;="&amp;U$4,'DevInt 2022 Buchungen'!C2:C469,"&lt;"&amp;U$5+1,'DevInt 2022 Buchungen'!P2:P469,"Einnahmen")+SUMIFS('DevInt 2022 Buchungen'!F2:F469,'DevInt 2022 Buchungen'!D2:D469,$E30,'DevInt 2022 Buchungen'!C2:C469,"&gt;="&amp;U$4,'DevInt 2022 Buchungen'!C2:C469,"&lt;"&amp;U$5+1,'DevInt 2022 Buchungen'!L2:L469,"Einnahmen")-SUMIFS('DevInt 2022 Buchungen'!F2:F469,'DevInt 2022 Buchungen'!D2:D469,$E30,'DevInt 2022 Buchungen'!C2:C469,"&gt;="&amp;U$4,'DevInt 2022 Buchungen'!C2:C469,"&lt;"&amp;U$5+1,'DevInt 2022 Buchungen'!P2:P469,"Ausgaben"))</f>
        <v>0</v>
      </c>
      <c r="V30" s="21"/>
      <c r="Y30" s="26">
        <f>-(SUMIFS('DevInt 2022 Buchungen'!F2:F469,'DevInt 2022 Buchungen'!D2:D469,$E30,'DevInt 2022 Buchungen'!C2:C469,"&gt;="&amp;Y$4,'DevInt 2022 Buchungen'!C2:C469,"&lt;"&amp;Y$5+1,'DevInt 2022 Buchungen'!L2:L469,"Ausgaben")-SUMIFS('DevInt 2022 Buchungen'!F2:F469,'DevInt 2022 Buchungen'!D2:D469,$E30,'DevInt 2022 Buchungen'!C2:C469,"&gt;="&amp;Y$4,'DevInt 2022 Buchungen'!C2:C469,"&lt;"&amp;Y$5+1,'DevInt 2022 Buchungen'!P2:P469,"Einnahmen")+SUMIFS('DevInt 2022 Buchungen'!F2:F469,'DevInt 2022 Buchungen'!D2:D469,$E30,'DevInt 2022 Buchungen'!C2:C469,"&gt;="&amp;Y$4,'DevInt 2022 Buchungen'!C2:C469,"&lt;"&amp;Y$5+1,'DevInt 2022 Buchungen'!L2:L469,"Einnahmen")-SUMIFS('DevInt 2022 Buchungen'!F2:F469,'DevInt 2022 Buchungen'!D2:D469,$E30,'DevInt 2022 Buchungen'!C2:C469,"&gt;="&amp;Y$4,'DevInt 2022 Buchungen'!C2:C469,"&lt;"&amp;Y$5+1,'DevInt 2022 Buchungen'!P2:P469,"Ausgaben"))</f>
        <v>0</v>
      </c>
      <c r="Z30" s="21"/>
      <c r="AC30" s="26">
        <f>-(SUMIFS('DevInt 2022 Buchungen'!F2:F469,'DevInt 2022 Buchungen'!D2:D469,$E30,'DevInt 2022 Buchungen'!C2:C469,"&gt;="&amp;AC$4,'DevInt 2022 Buchungen'!C2:C469,"&lt;"&amp;AC$5+1,'DevInt 2022 Buchungen'!L2:L469,"Ausgaben")-SUMIFS('DevInt 2022 Buchungen'!F2:F469,'DevInt 2022 Buchungen'!D2:D469,$E30,'DevInt 2022 Buchungen'!C2:C469,"&gt;="&amp;AC$4,'DevInt 2022 Buchungen'!C2:C469,"&lt;"&amp;AC$5+1,'DevInt 2022 Buchungen'!P2:P469,"Einnahmen")+SUMIFS('DevInt 2022 Buchungen'!F2:F469,'DevInt 2022 Buchungen'!D2:D469,$E30,'DevInt 2022 Buchungen'!C2:C469,"&gt;="&amp;AC$4,'DevInt 2022 Buchungen'!C2:C469,"&lt;"&amp;AC$5+1,'DevInt 2022 Buchungen'!L2:L469,"Einnahmen")-SUMIFS('DevInt 2022 Buchungen'!F2:F469,'DevInt 2022 Buchungen'!D2:D469,$E30,'DevInt 2022 Buchungen'!C2:C469,"&gt;="&amp;AC$4,'DevInt 2022 Buchungen'!C2:C469,"&lt;"&amp;AC$5+1,'DevInt 2022 Buchungen'!P2:P469,"Ausgaben"))</f>
        <v>0</v>
      </c>
      <c r="AD30" s="21"/>
      <c r="AG30" s="26">
        <f>-(SUMIFS('DevInt 2022 Buchungen'!F2:F469,'DevInt 2022 Buchungen'!D2:D469,$E30,'DevInt 2022 Buchungen'!C2:C469,"&gt;="&amp;AG$4,'DevInt 2022 Buchungen'!C2:C469,"&lt;"&amp;AG$5+1,'DevInt 2022 Buchungen'!L2:L469,"Ausgaben")-SUMIFS('DevInt 2022 Buchungen'!F2:F469,'DevInt 2022 Buchungen'!D2:D469,$E30,'DevInt 2022 Buchungen'!C2:C469,"&gt;="&amp;AG$4,'DevInt 2022 Buchungen'!C2:C469,"&lt;"&amp;AG$5+1,'DevInt 2022 Buchungen'!P2:P469,"Einnahmen")+SUMIFS('DevInt 2022 Buchungen'!F2:F469,'DevInt 2022 Buchungen'!D2:D469,$E30,'DevInt 2022 Buchungen'!C2:C469,"&gt;="&amp;AG$4,'DevInt 2022 Buchungen'!C2:C469,"&lt;"&amp;AG$5+1,'DevInt 2022 Buchungen'!L2:L469,"Einnahmen")-SUMIFS('DevInt 2022 Buchungen'!F2:F469,'DevInt 2022 Buchungen'!D2:D469,$E30,'DevInt 2022 Buchungen'!C2:C469,"&gt;="&amp;AG$4,'DevInt 2022 Buchungen'!C2:C469,"&lt;"&amp;AG$5+1,'DevInt 2022 Buchungen'!P2:P469,"Ausgaben"))</f>
        <v>20000</v>
      </c>
      <c r="AH30" s="21"/>
      <c r="AK30" s="26">
        <f>-(SUMIFS('DevInt 2022 Buchungen'!F2:F469,'DevInt 2022 Buchungen'!D2:D469,$E30,'DevInt 2022 Buchungen'!C2:C469,"&gt;="&amp;AK$4,'DevInt 2022 Buchungen'!C2:C469,"&lt;"&amp;AK$5+1,'DevInt 2022 Buchungen'!L2:L469,"Ausgaben")-SUMIFS('DevInt 2022 Buchungen'!F2:F469,'DevInt 2022 Buchungen'!D2:D469,$E30,'DevInt 2022 Buchungen'!C2:C469,"&gt;="&amp;AK$4,'DevInt 2022 Buchungen'!C2:C469,"&lt;"&amp;AK$5+1,'DevInt 2022 Buchungen'!P2:P469,"Einnahmen")+SUMIFS('DevInt 2022 Buchungen'!F2:F469,'DevInt 2022 Buchungen'!D2:D469,$E30,'DevInt 2022 Buchungen'!C2:C469,"&gt;="&amp;AK$4,'DevInt 2022 Buchungen'!C2:C469,"&lt;"&amp;AK$5+1,'DevInt 2022 Buchungen'!L2:L469,"Einnahmen")-SUMIFS('DevInt 2022 Buchungen'!F2:F469,'DevInt 2022 Buchungen'!D2:D469,$E30,'DevInt 2022 Buchungen'!C2:C469,"&gt;="&amp;AK$4,'DevInt 2022 Buchungen'!C2:C469,"&lt;"&amp;AK$5+1,'DevInt 2022 Buchungen'!P2:P469,"Ausgaben"))</f>
        <v>0</v>
      </c>
      <c r="AL30" s="21"/>
      <c r="AO30" s="26">
        <f>-(SUMIFS('DevInt 2022 Buchungen'!F2:F469,'DevInt 2022 Buchungen'!D2:D469,$E30,'DevInt 2022 Buchungen'!C2:C469,"&gt;="&amp;AO$4,'DevInt 2022 Buchungen'!C2:C469,"&lt;"&amp;AO$5+1,'DevInt 2022 Buchungen'!L2:L469,"Ausgaben")-SUMIFS('DevInt 2022 Buchungen'!F2:F469,'DevInt 2022 Buchungen'!D2:D469,$E30,'DevInt 2022 Buchungen'!C2:C469,"&gt;="&amp;AO$4,'DevInt 2022 Buchungen'!C2:C469,"&lt;"&amp;AO$5+1,'DevInt 2022 Buchungen'!P2:P469,"Einnahmen")+SUMIFS('DevInt 2022 Buchungen'!F2:F469,'DevInt 2022 Buchungen'!D2:D469,$E30,'DevInt 2022 Buchungen'!C2:C469,"&gt;="&amp;AO$4,'DevInt 2022 Buchungen'!C2:C469,"&lt;"&amp;AO$5+1,'DevInt 2022 Buchungen'!L2:L469,"Einnahmen")-SUMIFS('DevInt 2022 Buchungen'!F2:F469,'DevInt 2022 Buchungen'!D2:D469,$E30,'DevInt 2022 Buchungen'!C2:C469,"&gt;="&amp;AO$4,'DevInt 2022 Buchungen'!C2:C469,"&lt;"&amp;AO$5+1,'DevInt 2022 Buchungen'!P2:P469,"Ausgaben"))</f>
        <v>0</v>
      </c>
      <c r="AP30" s="21"/>
      <c r="AS30" s="26">
        <f>-(SUMIFS('DevInt 2022 Buchungen'!F2:F469,'DevInt 2022 Buchungen'!D2:D469,$E30,'DevInt 2022 Buchungen'!C2:C469,"&gt;="&amp;AS$4,'DevInt 2022 Buchungen'!C2:C469,"&lt;"&amp;AS$5+1,'DevInt 2022 Buchungen'!L2:L469,"Ausgaben")-SUMIFS('DevInt 2022 Buchungen'!F2:F469,'DevInt 2022 Buchungen'!D2:D469,$E30,'DevInt 2022 Buchungen'!C2:C469,"&gt;="&amp;AS$4,'DevInt 2022 Buchungen'!C2:C469,"&lt;"&amp;AS$5+1,'DevInt 2022 Buchungen'!P2:P469,"Einnahmen")+SUMIFS('DevInt 2022 Buchungen'!F2:F469,'DevInt 2022 Buchungen'!D2:D469,$E30,'DevInt 2022 Buchungen'!C2:C469,"&gt;="&amp;AS$4,'DevInt 2022 Buchungen'!C2:C469,"&lt;"&amp;AS$5+1,'DevInt 2022 Buchungen'!L2:L469,"Einnahmen")-SUMIFS('DevInt 2022 Buchungen'!F2:F469,'DevInt 2022 Buchungen'!D2:D469,$E30,'DevInt 2022 Buchungen'!C2:C469,"&gt;="&amp;AS$4,'DevInt 2022 Buchungen'!C2:C469,"&lt;"&amp;AS$5+1,'DevInt 2022 Buchungen'!P2:P469,"Ausgaben"))</f>
        <v>0</v>
      </c>
      <c r="AT30" s="21"/>
      <c r="AW30" s="26">
        <f>-(SUMIFS('DevInt 2022 Buchungen'!F2:F469,'DevInt 2022 Buchungen'!D2:D469,$E30,'DevInt 2022 Buchungen'!C2:C469,"&gt;="&amp;AW$4,'DevInt 2022 Buchungen'!C2:C469,"&lt;"&amp;AW$5+1,'DevInt 2022 Buchungen'!L2:L469,"Ausgaben")-SUMIFS('DevInt 2022 Buchungen'!F2:F469,'DevInt 2022 Buchungen'!D2:D469,$E30,'DevInt 2022 Buchungen'!C2:C469,"&gt;="&amp;AW$4,'DevInt 2022 Buchungen'!C2:C469,"&lt;"&amp;AW$5+1,'DevInt 2022 Buchungen'!P2:P469,"Einnahmen")+SUMIFS('DevInt 2022 Buchungen'!F2:F469,'DevInt 2022 Buchungen'!D2:D469,$E30,'DevInt 2022 Buchungen'!C2:C469,"&gt;="&amp;AW$4,'DevInt 2022 Buchungen'!C2:C469,"&lt;"&amp;AW$5+1,'DevInt 2022 Buchungen'!L2:L469,"Einnahmen")-SUMIFS('DevInt 2022 Buchungen'!F2:F469,'DevInt 2022 Buchungen'!D2:D469,$E30,'DevInt 2022 Buchungen'!C2:C469,"&gt;="&amp;AW$4,'DevInt 2022 Buchungen'!C2:C469,"&lt;"&amp;AW$5+1,'DevInt 2022 Buchungen'!P2:P469,"Ausgaben"))</f>
        <v>0</v>
      </c>
      <c r="AX30" s="21"/>
      <c r="BA30" s="26">
        <f>-(SUMIFS('DevInt 2022 Buchungen'!F2:F469,'DevInt 2022 Buchungen'!D2:D469,$E30,'DevInt 2022 Buchungen'!C2:C469,"&gt;="&amp;BA$4,'DevInt 2022 Buchungen'!C2:C469,"&lt;"&amp;BA$5+1,'DevInt 2022 Buchungen'!L2:L469,"Ausgaben")-SUMIFS('DevInt 2022 Buchungen'!F2:F469,'DevInt 2022 Buchungen'!D2:D469,$E30,'DevInt 2022 Buchungen'!C2:C469,"&gt;="&amp;BA$4,'DevInt 2022 Buchungen'!C2:C469,"&lt;"&amp;BA$5+1,'DevInt 2022 Buchungen'!P2:P469,"Einnahmen")+SUMIFS('DevInt 2022 Buchungen'!F2:F469,'DevInt 2022 Buchungen'!D2:D469,$E30,'DevInt 2022 Buchungen'!C2:C469,"&gt;="&amp;BA$4,'DevInt 2022 Buchungen'!C2:C469,"&lt;"&amp;BA$5+1,'DevInt 2022 Buchungen'!L2:L469,"Einnahmen")-SUMIFS('DevInt 2022 Buchungen'!F2:F469,'DevInt 2022 Buchungen'!D2:D469,$E30,'DevInt 2022 Buchungen'!C2:C469,"&gt;="&amp;BA$4,'DevInt 2022 Buchungen'!C2:C469,"&lt;"&amp;BA$5+1,'DevInt 2022 Buchungen'!P2:P469,"Ausgaben"))</f>
        <v>0</v>
      </c>
      <c r="BB30" s="21"/>
      <c r="BE30" s="26">
        <f>-(SUMIFS('DevInt 2022 Buchungen'!F2:F469,'DevInt 2022 Buchungen'!D2:D469,$E30,'DevInt 2022 Buchungen'!C2:C469,"&gt;="&amp;BE$4,'DevInt 2022 Buchungen'!C2:C469,"&lt;"&amp;BE$5+1,'DevInt 2022 Buchungen'!L2:L469,"Ausgaben")-SUMIFS('DevInt 2022 Buchungen'!F2:F469,'DevInt 2022 Buchungen'!D2:D469,$E30,'DevInt 2022 Buchungen'!C2:C469,"&gt;="&amp;BE$4,'DevInt 2022 Buchungen'!C2:C469,"&lt;"&amp;BE$5+1,'DevInt 2022 Buchungen'!P2:P469,"Einnahmen")+SUMIFS('DevInt 2022 Buchungen'!F2:F469,'DevInt 2022 Buchungen'!D2:D469,$E30,'DevInt 2022 Buchungen'!C2:C469,"&gt;="&amp;BE$4,'DevInt 2022 Buchungen'!C2:C469,"&lt;"&amp;BE$5+1,'DevInt 2022 Buchungen'!L2:L469,"Einnahmen")-SUMIFS('DevInt 2022 Buchungen'!F2:F469,'DevInt 2022 Buchungen'!D2:D469,$E30,'DevInt 2022 Buchungen'!C2:C469,"&gt;="&amp;BE$4,'DevInt 2022 Buchungen'!C2:C469,"&lt;"&amp;BE$5+1,'DevInt 2022 Buchungen'!P2:P469,"Ausgaben"))</f>
        <v>0</v>
      </c>
      <c r="BF30" s="21"/>
      <c r="BI30" s="26">
        <f>-(SUMIFS('DevInt 2022 Buchungen'!F2:F469,'DevInt 2022 Buchungen'!D2:D469,$E30,'DevInt 2022 Buchungen'!C2:C469,"&gt;="&amp;BI$4,'DevInt 2022 Buchungen'!C2:C469,"&lt;"&amp;BI$5+1,'DevInt 2022 Buchungen'!L2:L469,"Ausgaben")-SUMIFS('DevInt 2022 Buchungen'!F2:F469,'DevInt 2022 Buchungen'!D2:D469,$E30,'DevInt 2022 Buchungen'!C2:C469,"&gt;="&amp;BI$4,'DevInt 2022 Buchungen'!C2:C469,"&lt;"&amp;BI$5+1,'DevInt 2022 Buchungen'!P2:P469,"Einnahmen")+SUMIFS('DevInt 2022 Buchungen'!F2:F469,'DevInt 2022 Buchungen'!D2:D469,$E30,'DevInt 2022 Buchungen'!C2:C469,"&gt;="&amp;BI$4,'DevInt 2022 Buchungen'!C2:C469,"&lt;"&amp;BI$5+1,'DevInt 2022 Buchungen'!L2:L469,"Einnahmen")-SUMIFS('DevInt 2022 Buchungen'!F2:F469,'DevInt 2022 Buchungen'!D2:D469,$E30,'DevInt 2022 Buchungen'!C2:C469,"&gt;="&amp;BI$4,'DevInt 2022 Buchungen'!C2:C469,"&lt;"&amp;BI$5+1,'DevInt 2022 Buchungen'!P2:P469,"Ausgaben"))</f>
        <v>5000</v>
      </c>
      <c r="BJ30" s="21"/>
      <c r="BM30" s="26">
        <f>-(SUMIFS('DevInt 2022 Buchungen'!F2:F469,'DevInt 2022 Buchungen'!D2:D469,$E30,'DevInt 2022 Buchungen'!C2:C469,"&gt;="&amp;BM$4,'DevInt 2022 Buchungen'!C2:C469,"&lt;"&amp;BM$5+1,'DevInt 2022 Buchungen'!L2:L469,"Ausgaben")-SUMIFS('DevInt 2022 Buchungen'!F2:F469,'DevInt 2022 Buchungen'!D2:D469,$E30,'DevInt 2022 Buchungen'!C2:C469,"&gt;="&amp;BM$4,'DevInt 2022 Buchungen'!C2:C469,"&lt;"&amp;BM$5+1,'DevInt 2022 Buchungen'!P2:P469,"Einnahmen")+SUMIFS('DevInt 2022 Buchungen'!F2:F469,'DevInt 2022 Buchungen'!D2:D469,$E30,'DevInt 2022 Buchungen'!C2:C469,"&gt;="&amp;BM$4,'DevInt 2022 Buchungen'!C2:C469,"&lt;"&amp;BM$5+1,'DevInt 2022 Buchungen'!L2:L469,"Einnahmen")-SUMIFS('DevInt 2022 Buchungen'!F2:F469,'DevInt 2022 Buchungen'!D2:D469,$E30,'DevInt 2022 Buchungen'!C2:C469,"&gt;="&amp;BM$4,'DevInt 2022 Buchungen'!C2:C469,"&lt;"&amp;BM$5+1,'DevInt 2022 Buchungen'!P2:P469,"Ausgaben"))</f>
        <v>0</v>
      </c>
    </row>
    <row r="31" spans="3:65" x14ac:dyDescent="0.2">
      <c r="D31" t="s">
        <v>5529</v>
      </c>
      <c r="E31" t="s">
        <v>5697</v>
      </c>
      <c r="F31" s="21"/>
      <c r="I31" s="29">
        <v>3000</v>
      </c>
      <c r="J31" s="21"/>
      <c r="M31" s="26">
        <f>-(+SUMIFS('DevInt 2022 Buchungen'!F2:F469,'DevInt 2022 Buchungen'!D2:D469,"2204",'DevInt 2022 Buchungen'!C2:C469,"&gt;="&amp;M$4,'DevInt 2022 Buchungen'!C2:C469,"&lt;"&amp;M$5+1,'DevInt 2022 Buchungen'!L2:L469,"Ausgaben")+-SUMIFS('DevInt 2022 Buchungen'!F2:F469,'DevInt 2022 Buchungen'!D2:D469,"2204",'DevInt 2022 Buchungen'!C2:C469,"&gt;="&amp;M$4,'DevInt 2022 Buchungen'!C2:C469,"&lt;"&amp;M$5+1,'DevInt 2022 Buchungen'!P2:P469,"Einnahmen")++SUMIFS('DevInt 2022 Buchungen'!F2:F469,'DevInt 2022 Buchungen'!D2:D469,"2204",'DevInt 2022 Buchungen'!C2:C469,"&gt;="&amp;M$4,'DevInt 2022 Buchungen'!C2:C469,"&lt;"&amp;M$5+1,'DevInt 2022 Buchungen'!L2:L469,"Einnahmen")+-SUMIFS('DevInt 2022 Buchungen'!F2:F469,'DevInt 2022 Buchungen'!D2:D469,"2204",'DevInt 2022 Buchungen'!C2:C469,"&gt;="&amp;M$4,'DevInt 2022 Buchungen'!C2:C469,"&lt;"&amp;M$5+1,'DevInt 2022 Buchungen'!P2:P469,"Ausgaben")++SUMIFS('DevInt 2022 Buchungen'!F2:F469,'DevInt 2022 Buchungen'!D2:D469,"2104",'DevInt 2022 Buchungen'!C2:C469,"&gt;="&amp;M$4,'DevInt 2022 Buchungen'!C2:C469,"&lt;"&amp;M$5+1,'DevInt 2022 Buchungen'!L2:L469,"Ausgaben")+-SUMIFS('DevInt 2022 Buchungen'!F2:F469,'DevInt 2022 Buchungen'!D2:D469,"2104",'DevInt 2022 Buchungen'!C2:C469,"&gt;="&amp;M$4,'DevInt 2022 Buchungen'!C2:C469,"&lt;"&amp;M$5+1,'DevInt 2022 Buchungen'!P2:P469,"Einnahmen")++SUMIFS('DevInt 2022 Buchungen'!F2:F469,'DevInt 2022 Buchungen'!D2:D469,"2104",'DevInt 2022 Buchungen'!C2:C469,"&gt;="&amp;M$4,'DevInt 2022 Buchungen'!C2:C469,"&lt;"&amp;M$5+1,'DevInt 2022 Buchungen'!L2:L469,"Einnahmen")+-SUMIFS('DevInt 2022 Buchungen'!F2:F469,'DevInt 2022 Buchungen'!D2:D469,"2104",'DevInt 2022 Buchungen'!C2:C469,"&gt;="&amp;M$4,'DevInt 2022 Buchungen'!C2:C469,"&lt;"&amp;M$5+1,'DevInt 2022 Buchungen'!P2:P469,"Ausgaben"))</f>
        <v>3000</v>
      </c>
      <c r="N31" s="21"/>
      <c r="Q31" s="26">
        <f>-(+SUMIFS('DevInt 2022 Buchungen'!F2:F469,'DevInt 2022 Buchungen'!D2:D469,"2204",'DevInt 2022 Buchungen'!C2:C469,"&gt;="&amp;Q$4,'DevInt 2022 Buchungen'!C2:C469,"&lt;"&amp;Q$5+1,'DevInt 2022 Buchungen'!L2:L469,"Ausgaben")+-SUMIFS('DevInt 2022 Buchungen'!F2:F469,'DevInt 2022 Buchungen'!D2:D469,"2204",'DevInt 2022 Buchungen'!C2:C469,"&gt;="&amp;Q$4,'DevInt 2022 Buchungen'!C2:C469,"&lt;"&amp;Q$5+1,'DevInt 2022 Buchungen'!P2:P469,"Einnahmen")++SUMIFS('DevInt 2022 Buchungen'!F2:F469,'DevInt 2022 Buchungen'!D2:D469,"2204",'DevInt 2022 Buchungen'!C2:C469,"&gt;="&amp;Q$4,'DevInt 2022 Buchungen'!C2:C469,"&lt;"&amp;Q$5+1,'DevInt 2022 Buchungen'!L2:L469,"Einnahmen")+-SUMIFS('DevInt 2022 Buchungen'!F2:F469,'DevInt 2022 Buchungen'!D2:D469,"2204",'DevInt 2022 Buchungen'!C2:C469,"&gt;="&amp;Q$4,'DevInt 2022 Buchungen'!C2:C469,"&lt;"&amp;Q$5+1,'DevInt 2022 Buchungen'!P2:P469,"Ausgaben")++SUMIFS('DevInt 2022 Buchungen'!F2:F469,'DevInt 2022 Buchungen'!D2:D469,"2104",'DevInt 2022 Buchungen'!C2:C469,"&gt;="&amp;Q$4,'DevInt 2022 Buchungen'!C2:C469,"&lt;"&amp;Q$5+1,'DevInt 2022 Buchungen'!L2:L469,"Ausgaben")+-SUMIFS('DevInt 2022 Buchungen'!F2:F469,'DevInt 2022 Buchungen'!D2:D469,"2104",'DevInt 2022 Buchungen'!C2:C469,"&gt;="&amp;Q$4,'DevInt 2022 Buchungen'!C2:C469,"&lt;"&amp;Q$5+1,'DevInt 2022 Buchungen'!P2:P469,"Einnahmen")++SUMIFS('DevInt 2022 Buchungen'!F2:F469,'DevInt 2022 Buchungen'!D2:D469,"2104",'DevInt 2022 Buchungen'!C2:C469,"&gt;="&amp;Q$4,'DevInt 2022 Buchungen'!C2:C469,"&lt;"&amp;Q$5+1,'DevInt 2022 Buchungen'!L2:L469,"Einnahmen")+-SUMIFS('DevInt 2022 Buchungen'!F2:F469,'DevInt 2022 Buchungen'!D2:D469,"2104",'DevInt 2022 Buchungen'!C2:C469,"&gt;="&amp;Q$4,'DevInt 2022 Buchungen'!C2:C469,"&lt;"&amp;Q$5+1,'DevInt 2022 Buchungen'!P2:P469,"Ausgaben"))</f>
        <v>0</v>
      </c>
      <c r="R31" s="21"/>
      <c r="U31" s="26">
        <f>-(+SUMIFS('DevInt 2022 Buchungen'!F2:F469,'DevInt 2022 Buchungen'!D2:D469,"2204",'DevInt 2022 Buchungen'!C2:C469,"&gt;="&amp;U$4,'DevInt 2022 Buchungen'!C2:C469,"&lt;"&amp;U$5+1,'DevInt 2022 Buchungen'!L2:L469,"Ausgaben")+-SUMIFS('DevInt 2022 Buchungen'!F2:F469,'DevInt 2022 Buchungen'!D2:D469,"2204",'DevInt 2022 Buchungen'!C2:C469,"&gt;="&amp;U$4,'DevInt 2022 Buchungen'!C2:C469,"&lt;"&amp;U$5+1,'DevInt 2022 Buchungen'!P2:P469,"Einnahmen")++SUMIFS('DevInt 2022 Buchungen'!F2:F469,'DevInt 2022 Buchungen'!D2:D469,"2204",'DevInt 2022 Buchungen'!C2:C469,"&gt;="&amp;U$4,'DevInt 2022 Buchungen'!C2:C469,"&lt;"&amp;U$5+1,'DevInt 2022 Buchungen'!L2:L469,"Einnahmen")+-SUMIFS('DevInt 2022 Buchungen'!F2:F469,'DevInt 2022 Buchungen'!D2:D469,"2204",'DevInt 2022 Buchungen'!C2:C469,"&gt;="&amp;U$4,'DevInt 2022 Buchungen'!C2:C469,"&lt;"&amp;U$5+1,'DevInt 2022 Buchungen'!P2:P469,"Ausgaben")++SUMIFS('DevInt 2022 Buchungen'!F2:F469,'DevInt 2022 Buchungen'!D2:D469,"2104",'DevInt 2022 Buchungen'!C2:C469,"&gt;="&amp;U$4,'DevInt 2022 Buchungen'!C2:C469,"&lt;"&amp;U$5+1,'DevInt 2022 Buchungen'!L2:L469,"Ausgaben")+-SUMIFS('DevInt 2022 Buchungen'!F2:F469,'DevInt 2022 Buchungen'!D2:D469,"2104",'DevInt 2022 Buchungen'!C2:C469,"&gt;="&amp;U$4,'DevInt 2022 Buchungen'!C2:C469,"&lt;"&amp;U$5+1,'DevInt 2022 Buchungen'!P2:P469,"Einnahmen")++SUMIFS('DevInt 2022 Buchungen'!F2:F469,'DevInt 2022 Buchungen'!D2:D469,"2104",'DevInt 2022 Buchungen'!C2:C469,"&gt;="&amp;U$4,'DevInt 2022 Buchungen'!C2:C469,"&lt;"&amp;U$5+1,'DevInt 2022 Buchungen'!L2:L469,"Einnahmen")+-SUMIFS('DevInt 2022 Buchungen'!F2:F469,'DevInt 2022 Buchungen'!D2:D469,"2104",'DevInt 2022 Buchungen'!C2:C469,"&gt;="&amp;U$4,'DevInt 2022 Buchungen'!C2:C469,"&lt;"&amp;U$5+1,'DevInt 2022 Buchungen'!P2:P469,"Ausgaben"))</f>
        <v>0</v>
      </c>
      <c r="V31" s="21"/>
      <c r="Y31" s="26">
        <f>-(+SUMIFS('DevInt 2022 Buchungen'!F2:F469,'DevInt 2022 Buchungen'!D2:D469,"2204",'DevInt 2022 Buchungen'!C2:C469,"&gt;="&amp;Y$4,'DevInt 2022 Buchungen'!C2:C469,"&lt;"&amp;Y$5+1,'DevInt 2022 Buchungen'!L2:L469,"Ausgaben")+-SUMIFS('DevInt 2022 Buchungen'!F2:F469,'DevInt 2022 Buchungen'!D2:D469,"2204",'DevInt 2022 Buchungen'!C2:C469,"&gt;="&amp;Y$4,'DevInt 2022 Buchungen'!C2:C469,"&lt;"&amp;Y$5+1,'DevInt 2022 Buchungen'!P2:P469,"Einnahmen")++SUMIFS('DevInt 2022 Buchungen'!F2:F469,'DevInt 2022 Buchungen'!D2:D469,"2204",'DevInt 2022 Buchungen'!C2:C469,"&gt;="&amp;Y$4,'DevInt 2022 Buchungen'!C2:C469,"&lt;"&amp;Y$5+1,'DevInt 2022 Buchungen'!L2:L469,"Einnahmen")+-SUMIFS('DevInt 2022 Buchungen'!F2:F469,'DevInt 2022 Buchungen'!D2:D469,"2204",'DevInt 2022 Buchungen'!C2:C469,"&gt;="&amp;Y$4,'DevInt 2022 Buchungen'!C2:C469,"&lt;"&amp;Y$5+1,'DevInt 2022 Buchungen'!P2:P469,"Ausgaben")++SUMIFS('DevInt 2022 Buchungen'!F2:F469,'DevInt 2022 Buchungen'!D2:D469,"2104",'DevInt 2022 Buchungen'!C2:C469,"&gt;="&amp;Y$4,'DevInt 2022 Buchungen'!C2:C469,"&lt;"&amp;Y$5+1,'DevInt 2022 Buchungen'!L2:L469,"Ausgaben")+-SUMIFS('DevInt 2022 Buchungen'!F2:F469,'DevInt 2022 Buchungen'!D2:D469,"2104",'DevInt 2022 Buchungen'!C2:C469,"&gt;="&amp;Y$4,'DevInt 2022 Buchungen'!C2:C469,"&lt;"&amp;Y$5+1,'DevInt 2022 Buchungen'!P2:P469,"Einnahmen")++SUMIFS('DevInt 2022 Buchungen'!F2:F469,'DevInt 2022 Buchungen'!D2:D469,"2104",'DevInt 2022 Buchungen'!C2:C469,"&gt;="&amp;Y$4,'DevInt 2022 Buchungen'!C2:C469,"&lt;"&amp;Y$5+1,'DevInt 2022 Buchungen'!L2:L469,"Einnahmen")+-SUMIFS('DevInt 2022 Buchungen'!F2:F469,'DevInt 2022 Buchungen'!D2:D469,"2104",'DevInt 2022 Buchungen'!C2:C469,"&gt;="&amp;Y$4,'DevInt 2022 Buchungen'!C2:C469,"&lt;"&amp;Y$5+1,'DevInt 2022 Buchungen'!P2:P469,"Ausgaben"))</f>
        <v>0</v>
      </c>
      <c r="Z31" s="21"/>
      <c r="AC31" s="26">
        <f>-(+SUMIFS('DevInt 2022 Buchungen'!F2:F469,'DevInt 2022 Buchungen'!D2:D469,"2204",'DevInt 2022 Buchungen'!C2:C469,"&gt;="&amp;AC$4,'DevInt 2022 Buchungen'!C2:C469,"&lt;"&amp;AC$5+1,'DevInt 2022 Buchungen'!L2:L469,"Ausgaben")+-SUMIFS('DevInt 2022 Buchungen'!F2:F469,'DevInt 2022 Buchungen'!D2:D469,"2204",'DevInt 2022 Buchungen'!C2:C469,"&gt;="&amp;AC$4,'DevInt 2022 Buchungen'!C2:C469,"&lt;"&amp;AC$5+1,'DevInt 2022 Buchungen'!P2:P469,"Einnahmen")++SUMIFS('DevInt 2022 Buchungen'!F2:F469,'DevInt 2022 Buchungen'!D2:D469,"2204",'DevInt 2022 Buchungen'!C2:C469,"&gt;="&amp;AC$4,'DevInt 2022 Buchungen'!C2:C469,"&lt;"&amp;AC$5+1,'DevInt 2022 Buchungen'!L2:L469,"Einnahmen")+-SUMIFS('DevInt 2022 Buchungen'!F2:F469,'DevInt 2022 Buchungen'!D2:D469,"2204",'DevInt 2022 Buchungen'!C2:C469,"&gt;="&amp;AC$4,'DevInt 2022 Buchungen'!C2:C469,"&lt;"&amp;AC$5+1,'DevInt 2022 Buchungen'!P2:P469,"Ausgaben")++SUMIFS('DevInt 2022 Buchungen'!F2:F469,'DevInt 2022 Buchungen'!D2:D469,"2104",'DevInt 2022 Buchungen'!C2:C469,"&gt;="&amp;AC$4,'DevInt 2022 Buchungen'!C2:C469,"&lt;"&amp;AC$5+1,'DevInt 2022 Buchungen'!L2:L469,"Ausgaben")+-SUMIFS('DevInt 2022 Buchungen'!F2:F469,'DevInt 2022 Buchungen'!D2:D469,"2104",'DevInt 2022 Buchungen'!C2:C469,"&gt;="&amp;AC$4,'DevInt 2022 Buchungen'!C2:C469,"&lt;"&amp;AC$5+1,'DevInt 2022 Buchungen'!P2:P469,"Einnahmen")++SUMIFS('DevInt 2022 Buchungen'!F2:F469,'DevInt 2022 Buchungen'!D2:D469,"2104",'DevInt 2022 Buchungen'!C2:C469,"&gt;="&amp;AC$4,'DevInt 2022 Buchungen'!C2:C469,"&lt;"&amp;AC$5+1,'DevInt 2022 Buchungen'!L2:L469,"Einnahmen")+-SUMIFS('DevInt 2022 Buchungen'!F2:F469,'DevInt 2022 Buchungen'!D2:D469,"2104",'DevInt 2022 Buchungen'!C2:C469,"&gt;="&amp;AC$4,'DevInt 2022 Buchungen'!C2:C469,"&lt;"&amp;AC$5+1,'DevInt 2022 Buchungen'!P2:P469,"Ausgaben"))</f>
        <v>0</v>
      </c>
      <c r="AD31" s="21"/>
      <c r="AG31" s="26">
        <f>-(+SUMIFS('DevInt 2022 Buchungen'!F2:F469,'DevInt 2022 Buchungen'!D2:D469,"2204",'DevInt 2022 Buchungen'!C2:C469,"&gt;="&amp;AG$4,'DevInt 2022 Buchungen'!C2:C469,"&lt;"&amp;AG$5+1,'DevInt 2022 Buchungen'!L2:L469,"Ausgaben")+-SUMIFS('DevInt 2022 Buchungen'!F2:F469,'DevInt 2022 Buchungen'!D2:D469,"2204",'DevInt 2022 Buchungen'!C2:C469,"&gt;="&amp;AG$4,'DevInt 2022 Buchungen'!C2:C469,"&lt;"&amp;AG$5+1,'DevInt 2022 Buchungen'!P2:P469,"Einnahmen")++SUMIFS('DevInt 2022 Buchungen'!F2:F469,'DevInt 2022 Buchungen'!D2:D469,"2204",'DevInt 2022 Buchungen'!C2:C469,"&gt;="&amp;AG$4,'DevInt 2022 Buchungen'!C2:C469,"&lt;"&amp;AG$5+1,'DevInt 2022 Buchungen'!L2:L469,"Einnahmen")+-SUMIFS('DevInt 2022 Buchungen'!F2:F469,'DevInt 2022 Buchungen'!D2:D469,"2204",'DevInt 2022 Buchungen'!C2:C469,"&gt;="&amp;AG$4,'DevInt 2022 Buchungen'!C2:C469,"&lt;"&amp;AG$5+1,'DevInt 2022 Buchungen'!P2:P469,"Ausgaben")++SUMIFS('DevInt 2022 Buchungen'!F2:F469,'DevInt 2022 Buchungen'!D2:D469,"2104",'DevInt 2022 Buchungen'!C2:C469,"&gt;="&amp;AG$4,'DevInt 2022 Buchungen'!C2:C469,"&lt;"&amp;AG$5+1,'DevInt 2022 Buchungen'!L2:L469,"Ausgaben")+-SUMIFS('DevInt 2022 Buchungen'!F2:F469,'DevInt 2022 Buchungen'!D2:D469,"2104",'DevInt 2022 Buchungen'!C2:C469,"&gt;="&amp;AG$4,'DevInt 2022 Buchungen'!C2:C469,"&lt;"&amp;AG$5+1,'DevInt 2022 Buchungen'!P2:P469,"Einnahmen")++SUMIFS('DevInt 2022 Buchungen'!F2:F469,'DevInt 2022 Buchungen'!D2:D469,"2104",'DevInt 2022 Buchungen'!C2:C469,"&gt;="&amp;AG$4,'DevInt 2022 Buchungen'!C2:C469,"&lt;"&amp;AG$5+1,'DevInt 2022 Buchungen'!L2:L469,"Einnahmen")+-SUMIFS('DevInt 2022 Buchungen'!F2:F469,'DevInt 2022 Buchungen'!D2:D469,"2104",'DevInt 2022 Buchungen'!C2:C469,"&gt;="&amp;AG$4,'DevInt 2022 Buchungen'!C2:C469,"&lt;"&amp;AG$5+1,'DevInt 2022 Buchungen'!P2:P469,"Ausgaben"))</f>
        <v>0</v>
      </c>
      <c r="AH31" s="21"/>
      <c r="AK31" s="26">
        <f>-(+SUMIFS('DevInt 2022 Buchungen'!F2:F469,'DevInt 2022 Buchungen'!D2:D469,"2204",'DevInt 2022 Buchungen'!C2:C469,"&gt;="&amp;AK$4,'DevInt 2022 Buchungen'!C2:C469,"&lt;"&amp;AK$5+1,'DevInt 2022 Buchungen'!L2:L469,"Ausgaben")+-SUMIFS('DevInt 2022 Buchungen'!F2:F469,'DevInt 2022 Buchungen'!D2:D469,"2204",'DevInt 2022 Buchungen'!C2:C469,"&gt;="&amp;AK$4,'DevInt 2022 Buchungen'!C2:C469,"&lt;"&amp;AK$5+1,'DevInt 2022 Buchungen'!P2:P469,"Einnahmen")++SUMIFS('DevInt 2022 Buchungen'!F2:F469,'DevInt 2022 Buchungen'!D2:D469,"2204",'DevInt 2022 Buchungen'!C2:C469,"&gt;="&amp;AK$4,'DevInt 2022 Buchungen'!C2:C469,"&lt;"&amp;AK$5+1,'DevInt 2022 Buchungen'!L2:L469,"Einnahmen")+-SUMIFS('DevInt 2022 Buchungen'!F2:F469,'DevInt 2022 Buchungen'!D2:D469,"2204",'DevInt 2022 Buchungen'!C2:C469,"&gt;="&amp;AK$4,'DevInt 2022 Buchungen'!C2:C469,"&lt;"&amp;AK$5+1,'DevInt 2022 Buchungen'!P2:P469,"Ausgaben")++SUMIFS('DevInt 2022 Buchungen'!F2:F469,'DevInt 2022 Buchungen'!D2:D469,"2104",'DevInt 2022 Buchungen'!C2:C469,"&gt;="&amp;AK$4,'DevInt 2022 Buchungen'!C2:C469,"&lt;"&amp;AK$5+1,'DevInt 2022 Buchungen'!L2:L469,"Ausgaben")+-SUMIFS('DevInt 2022 Buchungen'!F2:F469,'DevInt 2022 Buchungen'!D2:D469,"2104",'DevInt 2022 Buchungen'!C2:C469,"&gt;="&amp;AK$4,'DevInt 2022 Buchungen'!C2:C469,"&lt;"&amp;AK$5+1,'DevInt 2022 Buchungen'!P2:P469,"Einnahmen")++SUMIFS('DevInt 2022 Buchungen'!F2:F469,'DevInt 2022 Buchungen'!D2:D469,"2104",'DevInt 2022 Buchungen'!C2:C469,"&gt;="&amp;AK$4,'DevInt 2022 Buchungen'!C2:C469,"&lt;"&amp;AK$5+1,'DevInt 2022 Buchungen'!L2:L469,"Einnahmen")+-SUMIFS('DevInt 2022 Buchungen'!F2:F469,'DevInt 2022 Buchungen'!D2:D469,"2104",'DevInt 2022 Buchungen'!C2:C469,"&gt;="&amp;AK$4,'DevInt 2022 Buchungen'!C2:C469,"&lt;"&amp;AK$5+1,'DevInt 2022 Buchungen'!P2:P469,"Ausgaben"))</f>
        <v>0</v>
      </c>
      <c r="AL31" s="21"/>
      <c r="AO31" s="26">
        <f>-(+SUMIFS('DevInt 2022 Buchungen'!F2:F469,'DevInt 2022 Buchungen'!D2:D469,"2204",'DevInt 2022 Buchungen'!C2:C469,"&gt;="&amp;AO$4,'DevInt 2022 Buchungen'!C2:C469,"&lt;"&amp;AO$5+1,'DevInt 2022 Buchungen'!L2:L469,"Ausgaben")+-SUMIFS('DevInt 2022 Buchungen'!F2:F469,'DevInt 2022 Buchungen'!D2:D469,"2204",'DevInt 2022 Buchungen'!C2:C469,"&gt;="&amp;AO$4,'DevInt 2022 Buchungen'!C2:C469,"&lt;"&amp;AO$5+1,'DevInt 2022 Buchungen'!P2:P469,"Einnahmen")++SUMIFS('DevInt 2022 Buchungen'!F2:F469,'DevInt 2022 Buchungen'!D2:D469,"2204",'DevInt 2022 Buchungen'!C2:C469,"&gt;="&amp;AO$4,'DevInt 2022 Buchungen'!C2:C469,"&lt;"&amp;AO$5+1,'DevInt 2022 Buchungen'!L2:L469,"Einnahmen")+-SUMIFS('DevInt 2022 Buchungen'!F2:F469,'DevInt 2022 Buchungen'!D2:D469,"2204",'DevInt 2022 Buchungen'!C2:C469,"&gt;="&amp;AO$4,'DevInt 2022 Buchungen'!C2:C469,"&lt;"&amp;AO$5+1,'DevInt 2022 Buchungen'!P2:P469,"Ausgaben")++SUMIFS('DevInt 2022 Buchungen'!F2:F469,'DevInt 2022 Buchungen'!D2:D469,"2104",'DevInt 2022 Buchungen'!C2:C469,"&gt;="&amp;AO$4,'DevInt 2022 Buchungen'!C2:C469,"&lt;"&amp;AO$5+1,'DevInt 2022 Buchungen'!L2:L469,"Ausgaben")+-SUMIFS('DevInt 2022 Buchungen'!F2:F469,'DevInt 2022 Buchungen'!D2:D469,"2104",'DevInt 2022 Buchungen'!C2:C469,"&gt;="&amp;AO$4,'DevInt 2022 Buchungen'!C2:C469,"&lt;"&amp;AO$5+1,'DevInt 2022 Buchungen'!P2:P469,"Einnahmen")++SUMIFS('DevInt 2022 Buchungen'!F2:F469,'DevInt 2022 Buchungen'!D2:D469,"2104",'DevInt 2022 Buchungen'!C2:C469,"&gt;="&amp;AO$4,'DevInt 2022 Buchungen'!C2:C469,"&lt;"&amp;AO$5+1,'DevInt 2022 Buchungen'!L2:L469,"Einnahmen")+-SUMIFS('DevInt 2022 Buchungen'!F2:F469,'DevInt 2022 Buchungen'!D2:D469,"2104",'DevInt 2022 Buchungen'!C2:C469,"&gt;="&amp;AO$4,'DevInt 2022 Buchungen'!C2:C469,"&lt;"&amp;AO$5+1,'DevInt 2022 Buchungen'!P2:P469,"Ausgaben"))</f>
        <v>3000</v>
      </c>
      <c r="AP31" s="21"/>
      <c r="AS31" s="26">
        <f>-(+SUMIFS('DevInt 2022 Buchungen'!F2:F469,'DevInt 2022 Buchungen'!D2:D469,"2204",'DevInt 2022 Buchungen'!C2:C469,"&gt;="&amp;AS$4,'DevInt 2022 Buchungen'!C2:C469,"&lt;"&amp;AS$5+1,'DevInt 2022 Buchungen'!L2:L469,"Ausgaben")+-SUMIFS('DevInt 2022 Buchungen'!F2:F469,'DevInt 2022 Buchungen'!D2:D469,"2204",'DevInt 2022 Buchungen'!C2:C469,"&gt;="&amp;AS$4,'DevInt 2022 Buchungen'!C2:C469,"&lt;"&amp;AS$5+1,'DevInt 2022 Buchungen'!P2:P469,"Einnahmen")++SUMIFS('DevInt 2022 Buchungen'!F2:F469,'DevInt 2022 Buchungen'!D2:D469,"2204",'DevInt 2022 Buchungen'!C2:C469,"&gt;="&amp;AS$4,'DevInt 2022 Buchungen'!C2:C469,"&lt;"&amp;AS$5+1,'DevInt 2022 Buchungen'!L2:L469,"Einnahmen")+-SUMIFS('DevInt 2022 Buchungen'!F2:F469,'DevInt 2022 Buchungen'!D2:D469,"2204",'DevInt 2022 Buchungen'!C2:C469,"&gt;="&amp;AS$4,'DevInt 2022 Buchungen'!C2:C469,"&lt;"&amp;AS$5+1,'DevInt 2022 Buchungen'!P2:P469,"Ausgaben")++SUMIFS('DevInt 2022 Buchungen'!F2:F469,'DevInt 2022 Buchungen'!D2:D469,"2104",'DevInt 2022 Buchungen'!C2:C469,"&gt;="&amp;AS$4,'DevInt 2022 Buchungen'!C2:C469,"&lt;"&amp;AS$5+1,'DevInt 2022 Buchungen'!L2:L469,"Ausgaben")+-SUMIFS('DevInt 2022 Buchungen'!F2:F469,'DevInt 2022 Buchungen'!D2:D469,"2104",'DevInt 2022 Buchungen'!C2:C469,"&gt;="&amp;AS$4,'DevInt 2022 Buchungen'!C2:C469,"&lt;"&amp;AS$5+1,'DevInt 2022 Buchungen'!P2:P469,"Einnahmen")++SUMIFS('DevInt 2022 Buchungen'!F2:F469,'DevInt 2022 Buchungen'!D2:D469,"2104",'DevInt 2022 Buchungen'!C2:C469,"&gt;="&amp;AS$4,'DevInt 2022 Buchungen'!C2:C469,"&lt;"&amp;AS$5+1,'DevInt 2022 Buchungen'!L2:L469,"Einnahmen")+-SUMIFS('DevInt 2022 Buchungen'!F2:F469,'DevInt 2022 Buchungen'!D2:D469,"2104",'DevInt 2022 Buchungen'!C2:C469,"&gt;="&amp;AS$4,'DevInt 2022 Buchungen'!C2:C469,"&lt;"&amp;AS$5+1,'DevInt 2022 Buchungen'!P2:P469,"Ausgaben"))</f>
        <v>0</v>
      </c>
      <c r="AT31" s="21"/>
      <c r="AW31" s="26">
        <f>-(+SUMIFS('DevInt 2022 Buchungen'!F2:F469,'DevInt 2022 Buchungen'!D2:D469,"2204",'DevInt 2022 Buchungen'!C2:C469,"&gt;="&amp;AW$4,'DevInt 2022 Buchungen'!C2:C469,"&lt;"&amp;AW$5+1,'DevInt 2022 Buchungen'!L2:L469,"Ausgaben")+-SUMIFS('DevInt 2022 Buchungen'!F2:F469,'DevInt 2022 Buchungen'!D2:D469,"2204",'DevInt 2022 Buchungen'!C2:C469,"&gt;="&amp;AW$4,'DevInt 2022 Buchungen'!C2:C469,"&lt;"&amp;AW$5+1,'DevInt 2022 Buchungen'!P2:P469,"Einnahmen")++SUMIFS('DevInt 2022 Buchungen'!F2:F469,'DevInt 2022 Buchungen'!D2:D469,"2204",'DevInt 2022 Buchungen'!C2:C469,"&gt;="&amp;AW$4,'DevInt 2022 Buchungen'!C2:C469,"&lt;"&amp;AW$5+1,'DevInt 2022 Buchungen'!L2:L469,"Einnahmen")+-SUMIFS('DevInt 2022 Buchungen'!F2:F469,'DevInt 2022 Buchungen'!D2:D469,"2204",'DevInt 2022 Buchungen'!C2:C469,"&gt;="&amp;AW$4,'DevInt 2022 Buchungen'!C2:C469,"&lt;"&amp;AW$5+1,'DevInt 2022 Buchungen'!P2:P469,"Ausgaben")++SUMIFS('DevInt 2022 Buchungen'!F2:F469,'DevInt 2022 Buchungen'!D2:D469,"2104",'DevInt 2022 Buchungen'!C2:C469,"&gt;="&amp;AW$4,'DevInt 2022 Buchungen'!C2:C469,"&lt;"&amp;AW$5+1,'DevInt 2022 Buchungen'!L2:L469,"Ausgaben")+-SUMIFS('DevInt 2022 Buchungen'!F2:F469,'DevInt 2022 Buchungen'!D2:D469,"2104",'DevInt 2022 Buchungen'!C2:C469,"&gt;="&amp;AW$4,'DevInt 2022 Buchungen'!C2:C469,"&lt;"&amp;AW$5+1,'DevInt 2022 Buchungen'!P2:P469,"Einnahmen")++SUMIFS('DevInt 2022 Buchungen'!F2:F469,'DevInt 2022 Buchungen'!D2:D469,"2104",'DevInt 2022 Buchungen'!C2:C469,"&gt;="&amp;AW$4,'DevInt 2022 Buchungen'!C2:C469,"&lt;"&amp;AW$5+1,'DevInt 2022 Buchungen'!L2:L469,"Einnahmen")+-SUMIFS('DevInt 2022 Buchungen'!F2:F469,'DevInt 2022 Buchungen'!D2:D469,"2104",'DevInt 2022 Buchungen'!C2:C469,"&gt;="&amp;AW$4,'DevInt 2022 Buchungen'!C2:C469,"&lt;"&amp;AW$5+1,'DevInt 2022 Buchungen'!P2:P469,"Ausgaben"))</f>
        <v>0</v>
      </c>
      <c r="AX31" s="21"/>
      <c r="BA31" s="26">
        <f>-(+SUMIFS('DevInt 2022 Buchungen'!F2:F469,'DevInt 2022 Buchungen'!D2:D469,"2204",'DevInt 2022 Buchungen'!C2:C469,"&gt;="&amp;BA$4,'DevInt 2022 Buchungen'!C2:C469,"&lt;"&amp;BA$5+1,'DevInt 2022 Buchungen'!L2:L469,"Ausgaben")+-SUMIFS('DevInt 2022 Buchungen'!F2:F469,'DevInt 2022 Buchungen'!D2:D469,"2204",'DevInt 2022 Buchungen'!C2:C469,"&gt;="&amp;BA$4,'DevInt 2022 Buchungen'!C2:C469,"&lt;"&amp;BA$5+1,'DevInt 2022 Buchungen'!P2:P469,"Einnahmen")++SUMIFS('DevInt 2022 Buchungen'!F2:F469,'DevInt 2022 Buchungen'!D2:D469,"2204",'DevInt 2022 Buchungen'!C2:C469,"&gt;="&amp;BA$4,'DevInt 2022 Buchungen'!C2:C469,"&lt;"&amp;BA$5+1,'DevInt 2022 Buchungen'!L2:L469,"Einnahmen")+-SUMIFS('DevInt 2022 Buchungen'!F2:F469,'DevInt 2022 Buchungen'!D2:D469,"2204",'DevInt 2022 Buchungen'!C2:C469,"&gt;="&amp;BA$4,'DevInt 2022 Buchungen'!C2:C469,"&lt;"&amp;BA$5+1,'DevInt 2022 Buchungen'!P2:P469,"Ausgaben")++SUMIFS('DevInt 2022 Buchungen'!F2:F469,'DevInt 2022 Buchungen'!D2:D469,"2104",'DevInt 2022 Buchungen'!C2:C469,"&gt;="&amp;BA$4,'DevInt 2022 Buchungen'!C2:C469,"&lt;"&amp;BA$5+1,'DevInt 2022 Buchungen'!L2:L469,"Ausgaben")+-SUMIFS('DevInt 2022 Buchungen'!F2:F469,'DevInt 2022 Buchungen'!D2:D469,"2104",'DevInt 2022 Buchungen'!C2:C469,"&gt;="&amp;BA$4,'DevInt 2022 Buchungen'!C2:C469,"&lt;"&amp;BA$5+1,'DevInt 2022 Buchungen'!P2:P469,"Einnahmen")++SUMIFS('DevInt 2022 Buchungen'!F2:F469,'DevInt 2022 Buchungen'!D2:D469,"2104",'DevInt 2022 Buchungen'!C2:C469,"&gt;="&amp;BA$4,'DevInt 2022 Buchungen'!C2:C469,"&lt;"&amp;BA$5+1,'DevInt 2022 Buchungen'!L2:L469,"Einnahmen")+-SUMIFS('DevInt 2022 Buchungen'!F2:F469,'DevInt 2022 Buchungen'!D2:D469,"2104",'DevInt 2022 Buchungen'!C2:C469,"&gt;="&amp;BA$4,'DevInt 2022 Buchungen'!C2:C469,"&lt;"&amp;BA$5+1,'DevInt 2022 Buchungen'!P2:P469,"Ausgaben"))</f>
        <v>0</v>
      </c>
      <c r="BB31" s="21"/>
      <c r="BE31" s="26">
        <f>-(+SUMIFS('DevInt 2022 Buchungen'!F2:F469,'DevInt 2022 Buchungen'!D2:D469,"2204",'DevInt 2022 Buchungen'!C2:C469,"&gt;="&amp;BE$4,'DevInt 2022 Buchungen'!C2:C469,"&lt;"&amp;BE$5+1,'DevInt 2022 Buchungen'!L2:L469,"Ausgaben")+-SUMIFS('DevInt 2022 Buchungen'!F2:F469,'DevInt 2022 Buchungen'!D2:D469,"2204",'DevInt 2022 Buchungen'!C2:C469,"&gt;="&amp;BE$4,'DevInt 2022 Buchungen'!C2:C469,"&lt;"&amp;BE$5+1,'DevInt 2022 Buchungen'!P2:P469,"Einnahmen")++SUMIFS('DevInt 2022 Buchungen'!F2:F469,'DevInt 2022 Buchungen'!D2:D469,"2204",'DevInt 2022 Buchungen'!C2:C469,"&gt;="&amp;BE$4,'DevInt 2022 Buchungen'!C2:C469,"&lt;"&amp;BE$5+1,'DevInt 2022 Buchungen'!L2:L469,"Einnahmen")+-SUMIFS('DevInt 2022 Buchungen'!F2:F469,'DevInt 2022 Buchungen'!D2:D469,"2204",'DevInt 2022 Buchungen'!C2:C469,"&gt;="&amp;BE$4,'DevInt 2022 Buchungen'!C2:C469,"&lt;"&amp;BE$5+1,'DevInt 2022 Buchungen'!P2:P469,"Ausgaben")++SUMIFS('DevInt 2022 Buchungen'!F2:F469,'DevInt 2022 Buchungen'!D2:D469,"2104",'DevInt 2022 Buchungen'!C2:C469,"&gt;="&amp;BE$4,'DevInt 2022 Buchungen'!C2:C469,"&lt;"&amp;BE$5+1,'DevInt 2022 Buchungen'!L2:L469,"Ausgaben")+-SUMIFS('DevInt 2022 Buchungen'!F2:F469,'DevInt 2022 Buchungen'!D2:D469,"2104",'DevInt 2022 Buchungen'!C2:C469,"&gt;="&amp;BE$4,'DevInt 2022 Buchungen'!C2:C469,"&lt;"&amp;BE$5+1,'DevInt 2022 Buchungen'!P2:P469,"Einnahmen")++SUMIFS('DevInt 2022 Buchungen'!F2:F469,'DevInt 2022 Buchungen'!D2:D469,"2104",'DevInt 2022 Buchungen'!C2:C469,"&gt;="&amp;BE$4,'DevInt 2022 Buchungen'!C2:C469,"&lt;"&amp;BE$5+1,'DevInt 2022 Buchungen'!L2:L469,"Einnahmen")+-SUMIFS('DevInt 2022 Buchungen'!F2:F469,'DevInt 2022 Buchungen'!D2:D469,"2104",'DevInt 2022 Buchungen'!C2:C469,"&gt;="&amp;BE$4,'DevInt 2022 Buchungen'!C2:C469,"&lt;"&amp;BE$5+1,'DevInt 2022 Buchungen'!P2:P469,"Ausgaben"))</f>
        <v>0</v>
      </c>
      <c r="BF31" s="21"/>
      <c r="BI31" s="26">
        <f>-(+SUMIFS('DevInt 2022 Buchungen'!F2:F469,'DevInt 2022 Buchungen'!D2:D469,"2204",'DevInt 2022 Buchungen'!C2:C469,"&gt;="&amp;BI$4,'DevInt 2022 Buchungen'!C2:C469,"&lt;"&amp;BI$5+1,'DevInt 2022 Buchungen'!L2:L469,"Ausgaben")+-SUMIFS('DevInt 2022 Buchungen'!F2:F469,'DevInt 2022 Buchungen'!D2:D469,"2204",'DevInt 2022 Buchungen'!C2:C469,"&gt;="&amp;BI$4,'DevInt 2022 Buchungen'!C2:C469,"&lt;"&amp;BI$5+1,'DevInt 2022 Buchungen'!P2:P469,"Einnahmen")++SUMIFS('DevInt 2022 Buchungen'!F2:F469,'DevInt 2022 Buchungen'!D2:D469,"2204",'DevInt 2022 Buchungen'!C2:C469,"&gt;="&amp;BI$4,'DevInt 2022 Buchungen'!C2:C469,"&lt;"&amp;BI$5+1,'DevInt 2022 Buchungen'!L2:L469,"Einnahmen")+-SUMIFS('DevInt 2022 Buchungen'!F2:F469,'DevInt 2022 Buchungen'!D2:D469,"2204",'DevInt 2022 Buchungen'!C2:C469,"&gt;="&amp;BI$4,'DevInt 2022 Buchungen'!C2:C469,"&lt;"&amp;BI$5+1,'DevInt 2022 Buchungen'!P2:P469,"Ausgaben")++SUMIFS('DevInt 2022 Buchungen'!F2:F469,'DevInt 2022 Buchungen'!D2:D469,"2104",'DevInt 2022 Buchungen'!C2:C469,"&gt;="&amp;BI$4,'DevInt 2022 Buchungen'!C2:C469,"&lt;"&amp;BI$5+1,'DevInt 2022 Buchungen'!L2:L469,"Ausgaben")+-SUMIFS('DevInt 2022 Buchungen'!F2:F469,'DevInt 2022 Buchungen'!D2:D469,"2104",'DevInt 2022 Buchungen'!C2:C469,"&gt;="&amp;BI$4,'DevInt 2022 Buchungen'!C2:C469,"&lt;"&amp;BI$5+1,'DevInt 2022 Buchungen'!P2:P469,"Einnahmen")++SUMIFS('DevInt 2022 Buchungen'!F2:F469,'DevInt 2022 Buchungen'!D2:D469,"2104",'DevInt 2022 Buchungen'!C2:C469,"&gt;="&amp;BI$4,'DevInt 2022 Buchungen'!C2:C469,"&lt;"&amp;BI$5+1,'DevInt 2022 Buchungen'!L2:L469,"Einnahmen")+-SUMIFS('DevInt 2022 Buchungen'!F2:F469,'DevInt 2022 Buchungen'!D2:D469,"2104",'DevInt 2022 Buchungen'!C2:C469,"&gt;="&amp;BI$4,'DevInt 2022 Buchungen'!C2:C469,"&lt;"&amp;BI$5+1,'DevInt 2022 Buchungen'!P2:P469,"Ausgaben"))</f>
        <v>0</v>
      </c>
      <c r="BJ31" s="21"/>
      <c r="BM31" s="26">
        <f>-(+SUMIFS('DevInt 2022 Buchungen'!F2:F469,'DevInt 2022 Buchungen'!D2:D469,"2204",'DevInt 2022 Buchungen'!C2:C469,"&gt;="&amp;BM$4,'DevInt 2022 Buchungen'!C2:C469,"&lt;"&amp;BM$5+1,'DevInt 2022 Buchungen'!L2:L469,"Ausgaben")+-SUMIFS('DevInt 2022 Buchungen'!F2:F469,'DevInt 2022 Buchungen'!D2:D469,"2204",'DevInt 2022 Buchungen'!C2:C469,"&gt;="&amp;BM$4,'DevInt 2022 Buchungen'!C2:C469,"&lt;"&amp;BM$5+1,'DevInt 2022 Buchungen'!P2:P469,"Einnahmen")++SUMIFS('DevInt 2022 Buchungen'!F2:F469,'DevInt 2022 Buchungen'!D2:D469,"2204",'DevInt 2022 Buchungen'!C2:C469,"&gt;="&amp;BM$4,'DevInt 2022 Buchungen'!C2:C469,"&lt;"&amp;BM$5+1,'DevInt 2022 Buchungen'!L2:L469,"Einnahmen")+-SUMIFS('DevInt 2022 Buchungen'!F2:F469,'DevInt 2022 Buchungen'!D2:D469,"2204",'DevInt 2022 Buchungen'!C2:C469,"&gt;="&amp;BM$4,'DevInt 2022 Buchungen'!C2:C469,"&lt;"&amp;BM$5+1,'DevInt 2022 Buchungen'!P2:P469,"Ausgaben")++SUMIFS('DevInt 2022 Buchungen'!F2:F469,'DevInt 2022 Buchungen'!D2:D469,"2104",'DevInt 2022 Buchungen'!C2:C469,"&gt;="&amp;BM$4,'DevInt 2022 Buchungen'!C2:C469,"&lt;"&amp;BM$5+1,'DevInt 2022 Buchungen'!L2:L469,"Ausgaben")+-SUMIFS('DevInt 2022 Buchungen'!F2:F469,'DevInt 2022 Buchungen'!D2:D469,"2104",'DevInt 2022 Buchungen'!C2:C469,"&gt;="&amp;BM$4,'DevInt 2022 Buchungen'!C2:C469,"&lt;"&amp;BM$5+1,'DevInt 2022 Buchungen'!P2:P469,"Einnahmen")++SUMIFS('DevInt 2022 Buchungen'!F2:F469,'DevInt 2022 Buchungen'!D2:D469,"2104",'DevInt 2022 Buchungen'!C2:C469,"&gt;="&amp;BM$4,'DevInt 2022 Buchungen'!C2:C469,"&lt;"&amp;BM$5+1,'DevInt 2022 Buchungen'!L2:L469,"Einnahmen")+-SUMIFS('DevInt 2022 Buchungen'!F2:F469,'DevInt 2022 Buchungen'!D2:D469,"2104",'DevInt 2022 Buchungen'!C2:C469,"&gt;="&amp;BM$4,'DevInt 2022 Buchungen'!C2:C469,"&lt;"&amp;BM$5+1,'DevInt 2022 Buchungen'!P2:P469,"Ausgaben"))</f>
        <v>0</v>
      </c>
    </row>
    <row r="32" spans="3:65" x14ac:dyDescent="0.2">
      <c r="D32" t="s">
        <v>5698</v>
      </c>
      <c r="E32" t="s">
        <v>5699</v>
      </c>
      <c r="F32" s="21"/>
      <c r="I32" s="29">
        <v>0</v>
      </c>
      <c r="J32" s="21"/>
      <c r="M32" s="26">
        <f>-(SUMIFS('DevInt 2022 Buchungen'!F2:F469,'DevInt 2022 Buchungen'!D2:D469,$E32,'DevInt 2022 Buchungen'!C2:C469,"&gt;="&amp;M$4,'DevInt 2022 Buchungen'!C2:C469,"&lt;"&amp;M$5+1,'DevInt 2022 Buchungen'!L2:L469,"Ausgaben")-SUMIFS('DevInt 2022 Buchungen'!F2:F469,'DevInt 2022 Buchungen'!D2:D469,$E32,'DevInt 2022 Buchungen'!C2:C469,"&gt;="&amp;M$4,'DevInt 2022 Buchungen'!C2:C469,"&lt;"&amp;M$5+1,'DevInt 2022 Buchungen'!P2:P469,"Einnahmen")+SUMIFS('DevInt 2022 Buchungen'!F2:F469,'DevInt 2022 Buchungen'!D2:D469,$E32,'DevInt 2022 Buchungen'!C2:C469,"&gt;="&amp;M$4,'DevInt 2022 Buchungen'!C2:C469,"&lt;"&amp;M$5+1,'DevInt 2022 Buchungen'!L2:L469,"Einnahmen")-SUMIFS('DevInt 2022 Buchungen'!F2:F469,'DevInt 2022 Buchungen'!D2:D469,$E32,'DevInt 2022 Buchungen'!C2:C469,"&gt;="&amp;M$4,'DevInt 2022 Buchungen'!C2:C469,"&lt;"&amp;M$5+1,'DevInt 2022 Buchungen'!P2:P469,"Ausgaben"))</f>
        <v>0</v>
      </c>
      <c r="N32" s="21"/>
      <c r="Q32" s="26">
        <f>-(SUMIFS('DevInt 2022 Buchungen'!F2:F469,'DevInt 2022 Buchungen'!D2:D469,$E32,'DevInt 2022 Buchungen'!C2:C469,"&gt;="&amp;Q$4,'DevInt 2022 Buchungen'!C2:C469,"&lt;"&amp;Q$5+1,'DevInt 2022 Buchungen'!L2:L469,"Ausgaben")-SUMIFS('DevInt 2022 Buchungen'!F2:F469,'DevInt 2022 Buchungen'!D2:D469,$E32,'DevInt 2022 Buchungen'!C2:C469,"&gt;="&amp;Q$4,'DevInt 2022 Buchungen'!C2:C469,"&lt;"&amp;Q$5+1,'DevInt 2022 Buchungen'!P2:P469,"Einnahmen")+SUMIFS('DevInt 2022 Buchungen'!F2:F469,'DevInt 2022 Buchungen'!D2:D469,$E32,'DevInt 2022 Buchungen'!C2:C469,"&gt;="&amp;Q$4,'DevInt 2022 Buchungen'!C2:C469,"&lt;"&amp;Q$5+1,'DevInt 2022 Buchungen'!L2:L469,"Einnahmen")-SUMIFS('DevInt 2022 Buchungen'!F2:F469,'DevInt 2022 Buchungen'!D2:D469,$E32,'DevInt 2022 Buchungen'!C2:C469,"&gt;="&amp;Q$4,'DevInt 2022 Buchungen'!C2:C469,"&lt;"&amp;Q$5+1,'DevInt 2022 Buchungen'!P2:P469,"Ausgaben"))</f>
        <v>0</v>
      </c>
      <c r="R32" s="21"/>
      <c r="U32" s="26">
        <f>-(SUMIFS('DevInt 2022 Buchungen'!F2:F469,'DevInt 2022 Buchungen'!D2:D469,$E32,'DevInt 2022 Buchungen'!C2:C469,"&gt;="&amp;U$4,'DevInt 2022 Buchungen'!C2:C469,"&lt;"&amp;U$5+1,'DevInt 2022 Buchungen'!L2:L469,"Ausgaben")-SUMIFS('DevInt 2022 Buchungen'!F2:F469,'DevInt 2022 Buchungen'!D2:D469,$E32,'DevInt 2022 Buchungen'!C2:C469,"&gt;="&amp;U$4,'DevInt 2022 Buchungen'!C2:C469,"&lt;"&amp;U$5+1,'DevInt 2022 Buchungen'!P2:P469,"Einnahmen")+SUMIFS('DevInt 2022 Buchungen'!F2:F469,'DevInt 2022 Buchungen'!D2:D469,$E32,'DevInt 2022 Buchungen'!C2:C469,"&gt;="&amp;U$4,'DevInt 2022 Buchungen'!C2:C469,"&lt;"&amp;U$5+1,'DevInt 2022 Buchungen'!L2:L469,"Einnahmen")-SUMIFS('DevInt 2022 Buchungen'!F2:F469,'DevInt 2022 Buchungen'!D2:D469,$E32,'DevInt 2022 Buchungen'!C2:C469,"&gt;="&amp;U$4,'DevInt 2022 Buchungen'!C2:C469,"&lt;"&amp;U$5+1,'DevInt 2022 Buchungen'!P2:P469,"Ausgaben"))</f>
        <v>0</v>
      </c>
      <c r="V32" s="21"/>
      <c r="Y32" s="26">
        <f>-(SUMIFS('DevInt 2022 Buchungen'!F2:F469,'DevInt 2022 Buchungen'!D2:D469,$E32,'DevInt 2022 Buchungen'!C2:C469,"&gt;="&amp;Y$4,'DevInt 2022 Buchungen'!C2:C469,"&lt;"&amp;Y$5+1,'DevInt 2022 Buchungen'!L2:L469,"Ausgaben")-SUMIFS('DevInt 2022 Buchungen'!F2:F469,'DevInt 2022 Buchungen'!D2:D469,$E32,'DevInt 2022 Buchungen'!C2:C469,"&gt;="&amp;Y$4,'DevInt 2022 Buchungen'!C2:C469,"&lt;"&amp;Y$5+1,'DevInt 2022 Buchungen'!P2:P469,"Einnahmen")+SUMIFS('DevInt 2022 Buchungen'!F2:F469,'DevInt 2022 Buchungen'!D2:D469,$E32,'DevInt 2022 Buchungen'!C2:C469,"&gt;="&amp;Y$4,'DevInt 2022 Buchungen'!C2:C469,"&lt;"&amp;Y$5+1,'DevInt 2022 Buchungen'!L2:L469,"Einnahmen")-SUMIFS('DevInt 2022 Buchungen'!F2:F469,'DevInt 2022 Buchungen'!D2:D469,$E32,'DevInt 2022 Buchungen'!C2:C469,"&gt;="&amp;Y$4,'DevInt 2022 Buchungen'!C2:C469,"&lt;"&amp;Y$5+1,'DevInt 2022 Buchungen'!P2:P469,"Ausgaben"))</f>
        <v>0</v>
      </c>
      <c r="Z32" s="21"/>
      <c r="AC32" s="26">
        <f>-(SUMIFS('DevInt 2022 Buchungen'!F2:F469,'DevInt 2022 Buchungen'!D2:D469,$E32,'DevInt 2022 Buchungen'!C2:C469,"&gt;="&amp;AC$4,'DevInt 2022 Buchungen'!C2:C469,"&lt;"&amp;AC$5+1,'DevInt 2022 Buchungen'!L2:L469,"Ausgaben")-SUMIFS('DevInt 2022 Buchungen'!F2:F469,'DevInt 2022 Buchungen'!D2:D469,$E32,'DevInt 2022 Buchungen'!C2:C469,"&gt;="&amp;AC$4,'DevInt 2022 Buchungen'!C2:C469,"&lt;"&amp;AC$5+1,'DevInt 2022 Buchungen'!P2:P469,"Einnahmen")+SUMIFS('DevInt 2022 Buchungen'!F2:F469,'DevInt 2022 Buchungen'!D2:D469,$E32,'DevInt 2022 Buchungen'!C2:C469,"&gt;="&amp;AC$4,'DevInt 2022 Buchungen'!C2:C469,"&lt;"&amp;AC$5+1,'DevInt 2022 Buchungen'!L2:L469,"Einnahmen")-SUMIFS('DevInt 2022 Buchungen'!F2:F469,'DevInt 2022 Buchungen'!D2:D469,$E32,'DevInt 2022 Buchungen'!C2:C469,"&gt;="&amp;AC$4,'DevInt 2022 Buchungen'!C2:C469,"&lt;"&amp;AC$5+1,'DevInt 2022 Buchungen'!P2:P469,"Ausgaben"))</f>
        <v>0</v>
      </c>
      <c r="AD32" s="21"/>
      <c r="AG32" s="26">
        <f>-(SUMIFS('DevInt 2022 Buchungen'!F2:F469,'DevInt 2022 Buchungen'!D2:D469,$E32,'DevInt 2022 Buchungen'!C2:C469,"&gt;="&amp;AG$4,'DevInt 2022 Buchungen'!C2:C469,"&lt;"&amp;AG$5+1,'DevInt 2022 Buchungen'!L2:L469,"Ausgaben")-SUMIFS('DevInt 2022 Buchungen'!F2:F469,'DevInt 2022 Buchungen'!D2:D469,$E32,'DevInt 2022 Buchungen'!C2:C469,"&gt;="&amp;AG$4,'DevInt 2022 Buchungen'!C2:C469,"&lt;"&amp;AG$5+1,'DevInt 2022 Buchungen'!P2:P469,"Einnahmen")+SUMIFS('DevInt 2022 Buchungen'!F2:F469,'DevInt 2022 Buchungen'!D2:D469,$E32,'DevInt 2022 Buchungen'!C2:C469,"&gt;="&amp;AG$4,'DevInt 2022 Buchungen'!C2:C469,"&lt;"&amp;AG$5+1,'DevInt 2022 Buchungen'!L2:L469,"Einnahmen")-SUMIFS('DevInt 2022 Buchungen'!F2:F469,'DevInt 2022 Buchungen'!D2:D469,$E32,'DevInt 2022 Buchungen'!C2:C469,"&gt;="&amp;AG$4,'DevInt 2022 Buchungen'!C2:C469,"&lt;"&amp;AG$5+1,'DevInt 2022 Buchungen'!P2:P469,"Ausgaben"))</f>
        <v>0</v>
      </c>
      <c r="AH32" s="21"/>
      <c r="AK32" s="26">
        <f>-(SUMIFS('DevInt 2022 Buchungen'!F2:F469,'DevInt 2022 Buchungen'!D2:D469,$E32,'DevInt 2022 Buchungen'!C2:C469,"&gt;="&amp;AK$4,'DevInt 2022 Buchungen'!C2:C469,"&lt;"&amp;AK$5+1,'DevInt 2022 Buchungen'!L2:L469,"Ausgaben")-SUMIFS('DevInt 2022 Buchungen'!F2:F469,'DevInt 2022 Buchungen'!D2:D469,$E32,'DevInt 2022 Buchungen'!C2:C469,"&gt;="&amp;AK$4,'DevInt 2022 Buchungen'!C2:C469,"&lt;"&amp;AK$5+1,'DevInt 2022 Buchungen'!P2:P469,"Einnahmen")+SUMIFS('DevInt 2022 Buchungen'!F2:F469,'DevInt 2022 Buchungen'!D2:D469,$E32,'DevInt 2022 Buchungen'!C2:C469,"&gt;="&amp;AK$4,'DevInt 2022 Buchungen'!C2:C469,"&lt;"&amp;AK$5+1,'DevInt 2022 Buchungen'!L2:L469,"Einnahmen")-SUMIFS('DevInt 2022 Buchungen'!F2:F469,'DevInt 2022 Buchungen'!D2:D469,$E32,'DevInt 2022 Buchungen'!C2:C469,"&gt;="&amp;AK$4,'DevInt 2022 Buchungen'!C2:C469,"&lt;"&amp;AK$5+1,'DevInt 2022 Buchungen'!P2:P469,"Ausgaben"))</f>
        <v>0</v>
      </c>
      <c r="AL32" s="21"/>
      <c r="AO32" s="26">
        <f>-(SUMIFS('DevInt 2022 Buchungen'!F2:F469,'DevInt 2022 Buchungen'!D2:D469,$E32,'DevInt 2022 Buchungen'!C2:C469,"&gt;="&amp;AO$4,'DevInt 2022 Buchungen'!C2:C469,"&lt;"&amp;AO$5+1,'DevInt 2022 Buchungen'!L2:L469,"Ausgaben")-SUMIFS('DevInt 2022 Buchungen'!F2:F469,'DevInt 2022 Buchungen'!D2:D469,$E32,'DevInt 2022 Buchungen'!C2:C469,"&gt;="&amp;AO$4,'DevInt 2022 Buchungen'!C2:C469,"&lt;"&amp;AO$5+1,'DevInt 2022 Buchungen'!P2:P469,"Einnahmen")+SUMIFS('DevInt 2022 Buchungen'!F2:F469,'DevInt 2022 Buchungen'!D2:D469,$E32,'DevInt 2022 Buchungen'!C2:C469,"&gt;="&amp;AO$4,'DevInt 2022 Buchungen'!C2:C469,"&lt;"&amp;AO$5+1,'DevInt 2022 Buchungen'!L2:L469,"Einnahmen")-SUMIFS('DevInt 2022 Buchungen'!F2:F469,'DevInt 2022 Buchungen'!D2:D469,$E32,'DevInt 2022 Buchungen'!C2:C469,"&gt;="&amp;AO$4,'DevInt 2022 Buchungen'!C2:C469,"&lt;"&amp;AO$5+1,'DevInt 2022 Buchungen'!P2:P469,"Ausgaben"))</f>
        <v>0</v>
      </c>
      <c r="AP32" s="21"/>
      <c r="AS32" s="26">
        <f>-(SUMIFS('DevInt 2022 Buchungen'!F2:F469,'DevInt 2022 Buchungen'!D2:D469,$E32,'DevInt 2022 Buchungen'!C2:C469,"&gt;="&amp;AS$4,'DevInt 2022 Buchungen'!C2:C469,"&lt;"&amp;AS$5+1,'DevInt 2022 Buchungen'!L2:L469,"Ausgaben")-SUMIFS('DevInt 2022 Buchungen'!F2:F469,'DevInt 2022 Buchungen'!D2:D469,$E32,'DevInt 2022 Buchungen'!C2:C469,"&gt;="&amp;AS$4,'DevInt 2022 Buchungen'!C2:C469,"&lt;"&amp;AS$5+1,'DevInt 2022 Buchungen'!P2:P469,"Einnahmen")+SUMIFS('DevInt 2022 Buchungen'!F2:F469,'DevInt 2022 Buchungen'!D2:D469,$E32,'DevInt 2022 Buchungen'!C2:C469,"&gt;="&amp;AS$4,'DevInt 2022 Buchungen'!C2:C469,"&lt;"&amp;AS$5+1,'DevInt 2022 Buchungen'!L2:L469,"Einnahmen")-SUMIFS('DevInt 2022 Buchungen'!F2:F469,'DevInt 2022 Buchungen'!D2:D469,$E32,'DevInt 2022 Buchungen'!C2:C469,"&gt;="&amp;AS$4,'DevInt 2022 Buchungen'!C2:C469,"&lt;"&amp;AS$5+1,'DevInt 2022 Buchungen'!P2:P469,"Ausgaben"))</f>
        <v>0</v>
      </c>
      <c r="AT32" s="21"/>
      <c r="AW32" s="26">
        <f>-(SUMIFS('DevInt 2022 Buchungen'!F2:F469,'DevInt 2022 Buchungen'!D2:D469,$E32,'DevInt 2022 Buchungen'!C2:C469,"&gt;="&amp;AW$4,'DevInt 2022 Buchungen'!C2:C469,"&lt;"&amp;AW$5+1,'DevInt 2022 Buchungen'!L2:L469,"Ausgaben")-SUMIFS('DevInt 2022 Buchungen'!F2:F469,'DevInt 2022 Buchungen'!D2:D469,$E32,'DevInt 2022 Buchungen'!C2:C469,"&gt;="&amp;AW$4,'DevInt 2022 Buchungen'!C2:C469,"&lt;"&amp;AW$5+1,'DevInt 2022 Buchungen'!P2:P469,"Einnahmen")+SUMIFS('DevInt 2022 Buchungen'!F2:F469,'DevInt 2022 Buchungen'!D2:D469,$E32,'DevInt 2022 Buchungen'!C2:C469,"&gt;="&amp;AW$4,'DevInt 2022 Buchungen'!C2:C469,"&lt;"&amp;AW$5+1,'DevInt 2022 Buchungen'!L2:L469,"Einnahmen")-SUMIFS('DevInt 2022 Buchungen'!F2:F469,'DevInt 2022 Buchungen'!D2:D469,$E32,'DevInt 2022 Buchungen'!C2:C469,"&gt;="&amp;AW$4,'DevInt 2022 Buchungen'!C2:C469,"&lt;"&amp;AW$5+1,'DevInt 2022 Buchungen'!P2:P469,"Ausgaben"))</f>
        <v>0</v>
      </c>
      <c r="AX32" s="21"/>
      <c r="BA32" s="26">
        <f>-(SUMIFS('DevInt 2022 Buchungen'!F2:F469,'DevInt 2022 Buchungen'!D2:D469,$E32,'DevInt 2022 Buchungen'!C2:C469,"&gt;="&amp;BA$4,'DevInt 2022 Buchungen'!C2:C469,"&lt;"&amp;BA$5+1,'DevInt 2022 Buchungen'!L2:L469,"Ausgaben")-SUMIFS('DevInt 2022 Buchungen'!F2:F469,'DevInt 2022 Buchungen'!D2:D469,$E32,'DevInt 2022 Buchungen'!C2:C469,"&gt;="&amp;BA$4,'DevInt 2022 Buchungen'!C2:C469,"&lt;"&amp;BA$5+1,'DevInt 2022 Buchungen'!P2:P469,"Einnahmen")+SUMIFS('DevInt 2022 Buchungen'!F2:F469,'DevInt 2022 Buchungen'!D2:D469,$E32,'DevInt 2022 Buchungen'!C2:C469,"&gt;="&amp;BA$4,'DevInt 2022 Buchungen'!C2:C469,"&lt;"&amp;BA$5+1,'DevInt 2022 Buchungen'!L2:L469,"Einnahmen")-SUMIFS('DevInt 2022 Buchungen'!F2:F469,'DevInt 2022 Buchungen'!D2:D469,$E32,'DevInt 2022 Buchungen'!C2:C469,"&gt;="&amp;BA$4,'DevInt 2022 Buchungen'!C2:C469,"&lt;"&amp;BA$5+1,'DevInt 2022 Buchungen'!P2:P469,"Ausgaben"))</f>
        <v>0</v>
      </c>
      <c r="BB32" s="21"/>
      <c r="BE32" s="26">
        <f>-(SUMIFS('DevInt 2022 Buchungen'!F2:F469,'DevInt 2022 Buchungen'!D2:D469,$E32,'DevInt 2022 Buchungen'!C2:C469,"&gt;="&amp;BE$4,'DevInt 2022 Buchungen'!C2:C469,"&lt;"&amp;BE$5+1,'DevInt 2022 Buchungen'!L2:L469,"Ausgaben")-SUMIFS('DevInt 2022 Buchungen'!F2:F469,'DevInt 2022 Buchungen'!D2:D469,$E32,'DevInt 2022 Buchungen'!C2:C469,"&gt;="&amp;BE$4,'DevInt 2022 Buchungen'!C2:C469,"&lt;"&amp;BE$5+1,'DevInt 2022 Buchungen'!P2:P469,"Einnahmen")+SUMIFS('DevInt 2022 Buchungen'!F2:F469,'DevInt 2022 Buchungen'!D2:D469,$E32,'DevInt 2022 Buchungen'!C2:C469,"&gt;="&amp;BE$4,'DevInt 2022 Buchungen'!C2:C469,"&lt;"&amp;BE$5+1,'DevInt 2022 Buchungen'!L2:L469,"Einnahmen")-SUMIFS('DevInt 2022 Buchungen'!F2:F469,'DevInt 2022 Buchungen'!D2:D469,$E32,'DevInt 2022 Buchungen'!C2:C469,"&gt;="&amp;BE$4,'DevInt 2022 Buchungen'!C2:C469,"&lt;"&amp;BE$5+1,'DevInt 2022 Buchungen'!P2:P469,"Ausgaben"))</f>
        <v>0</v>
      </c>
      <c r="BF32" s="21"/>
      <c r="BI32" s="26">
        <f>-(SUMIFS('DevInt 2022 Buchungen'!F2:F469,'DevInt 2022 Buchungen'!D2:D469,$E32,'DevInt 2022 Buchungen'!C2:C469,"&gt;="&amp;BI$4,'DevInt 2022 Buchungen'!C2:C469,"&lt;"&amp;BI$5+1,'DevInt 2022 Buchungen'!L2:L469,"Ausgaben")-SUMIFS('DevInt 2022 Buchungen'!F2:F469,'DevInt 2022 Buchungen'!D2:D469,$E32,'DevInt 2022 Buchungen'!C2:C469,"&gt;="&amp;BI$4,'DevInt 2022 Buchungen'!C2:C469,"&lt;"&amp;BI$5+1,'DevInt 2022 Buchungen'!P2:P469,"Einnahmen")+SUMIFS('DevInt 2022 Buchungen'!F2:F469,'DevInt 2022 Buchungen'!D2:D469,$E32,'DevInt 2022 Buchungen'!C2:C469,"&gt;="&amp;BI$4,'DevInt 2022 Buchungen'!C2:C469,"&lt;"&amp;BI$5+1,'DevInt 2022 Buchungen'!L2:L469,"Einnahmen")-SUMIFS('DevInt 2022 Buchungen'!F2:F469,'DevInt 2022 Buchungen'!D2:D469,$E32,'DevInt 2022 Buchungen'!C2:C469,"&gt;="&amp;BI$4,'DevInt 2022 Buchungen'!C2:C469,"&lt;"&amp;BI$5+1,'DevInt 2022 Buchungen'!P2:P469,"Ausgaben"))</f>
        <v>0</v>
      </c>
      <c r="BJ32" s="21"/>
      <c r="BM32" s="26">
        <f>-(SUMIFS('DevInt 2022 Buchungen'!F2:F469,'DevInt 2022 Buchungen'!D2:D469,$E32,'DevInt 2022 Buchungen'!C2:C469,"&gt;="&amp;BM$4,'DevInt 2022 Buchungen'!C2:C469,"&lt;"&amp;BM$5+1,'DevInt 2022 Buchungen'!L2:L469,"Ausgaben")-SUMIFS('DevInt 2022 Buchungen'!F2:F469,'DevInt 2022 Buchungen'!D2:D469,$E32,'DevInt 2022 Buchungen'!C2:C469,"&gt;="&amp;BM$4,'DevInt 2022 Buchungen'!C2:C469,"&lt;"&amp;BM$5+1,'DevInt 2022 Buchungen'!P2:P469,"Einnahmen")+SUMIFS('DevInt 2022 Buchungen'!F2:F469,'DevInt 2022 Buchungen'!D2:D469,$E32,'DevInt 2022 Buchungen'!C2:C469,"&gt;="&amp;BM$4,'DevInt 2022 Buchungen'!C2:C469,"&lt;"&amp;BM$5+1,'DevInt 2022 Buchungen'!L2:L469,"Einnahmen")-SUMIFS('DevInt 2022 Buchungen'!F2:F469,'DevInt 2022 Buchungen'!D2:D469,$E32,'DevInt 2022 Buchungen'!C2:C469,"&gt;="&amp;BM$4,'DevInt 2022 Buchungen'!C2:C469,"&lt;"&amp;BM$5+1,'DevInt 2022 Buchungen'!P2:P469,"Ausgaben"))</f>
        <v>0</v>
      </c>
    </row>
    <row r="33" spans="2:65" ht="21" x14ac:dyDescent="0.25">
      <c r="B33" s="23" t="s">
        <v>5700</v>
      </c>
      <c r="C33" s="23"/>
      <c r="D33" s="23"/>
      <c r="E33" s="23"/>
      <c r="F33" s="50">
        <f>+G34+G41</f>
        <v>0</v>
      </c>
      <c r="G33" s="45"/>
      <c r="H33" s="45"/>
      <c r="I33" s="43"/>
      <c r="J33" s="50">
        <f>+K34+K41</f>
        <v>985.90999999999985</v>
      </c>
      <c r="K33" s="45"/>
      <c r="L33" s="45"/>
      <c r="M33" s="43"/>
      <c r="N33" s="50">
        <f>+O34+O41</f>
        <v>0</v>
      </c>
      <c r="O33" s="45"/>
      <c r="P33" s="45"/>
      <c r="Q33" s="43"/>
      <c r="R33" s="50">
        <f>+S34+S41</f>
        <v>0</v>
      </c>
      <c r="S33" s="45"/>
      <c r="T33" s="45"/>
      <c r="U33" s="43"/>
      <c r="V33" s="50">
        <f>+W34+W41</f>
        <v>0</v>
      </c>
      <c r="W33" s="45"/>
      <c r="X33" s="45"/>
      <c r="Y33" s="43"/>
      <c r="Z33" s="50">
        <f>+AA34+AA41</f>
        <v>0</v>
      </c>
      <c r="AA33" s="45"/>
      <c r="AB33" s="45"/>
      <c r="AC33" s="43"/>
      <c r="AD33" s="50">
        <f>+AE34+AE41</f>
        <v>0</v>
      </c>
      <c r="AE33" s="45"/>
      <c r="AF33" s="45"/>
      <c r="AG33" s="43"/>
      <c r="AH33" s="50">
        <f>+AI34+AI41</f>
        <v>0</v>
      </c>
      <c r="AI33" s="45"/>
      <c r="AJ33" s="45"/>
      <c r="AK33" s="43"/>
      <c r="AL33" s="50">
        <f>+AM34+AM41</f>
        <v>0</v>
      </c>
      <c r="AM33" s="45"/>
      <c r="AN33" s="45"/>
      <c r="AO33" s="43"/>
      <c r="AP33" s="50">
        <f>+AQ34+AQ41</f>
        <v>4892</v>
      </c>
      <c r="AQ33" s="45"/>
      <c r="AR33" s="45"/>
      <c r="AS33" s="43"/>
      <c r="AT33" s="50">
        <f>+AU34+AU41</f>
        <v>-3396.1400000000003</v>
      </c>
      <c r="AU33" s="45"/>
      <c r="AV33" s="45"/>
      <c r="AW33" s="43"/>
      <c r="AX33" s="50">
        <f>+AY34+AY41</f>
        <v>-614.36</v>
      </c>
      <c r="AY33" s="45"/>
      <c r="AZ33" s="45"/>
      <c r="BA33" s="43"/>
      <c r="BB33" s="50">
        <f>+BC34+BC41</f>
        <v>209.91000000000008</v>
      </c>
      <c r="BC33" s="45"/>
      <c r="BD33" s="45"/>
      <c r="BE33" s="43"/>
      <c r="BF33" s="50">
        <f>+BG34+BG41</f>
        <v>106.94</v>
      </c>
      <c r="BG33" s="45"/>
      <c r="BH33" s="45"/>
      <c r="BI33" s="43"/>
      <c r="BJ33" s="50">
        <f>+BK34+BK41</f>
        <v>-212.43999999999687</v>
      </c>
      <c r="BK33" s="45"/>
      <c r="BL33" s="45"/>
      <c r="BM33" s="43"/>
    </row>
    <row r="34" spans="2:65" ht="18" x14ac:dyDescent="0.2">
      <c r="C34" s="24" t="s">
        <v>5701</v>
      </c>
      <c r="D34" s="24"/>
      <c r="E34" s="24"/>
      <c r="F34" s="25"/>
      <c r="G34" s="46">
        <f>+H35-H37</f>
        <v>0</v>
      </c>
      <c r="H34" s="45"/>
      <c r="I34" s="43"/>
      <c r="J34" s="25"/>
      <c r="K34" s="46">
        <f>+L35-L37</f>
        <v>985.90999999999985</v>
      </c>
      <c r="L34" s="45"/>
      <c r="M34" s="43"/>
      <c r="N34" s="25"/>
      <c r="O34" s="46">
        <f>+P35-P37</f>
        <v>0</v>
      </c>
      <c r="P34" s="45"/>
      <c r="Q34" s="43"/>
      <c r="R34" s="25"/>
      <c r="S34" s="46">
        <f>+T35-T37</f>
        <v>0</v>
      </c>
      <c r="T34" s="45"/>
      <c r="U34" s="43"/>
      <c r="V34" s="25"/>
      <c r="W34" s="46">
        <f>+X35-X37</f>
        <v>0</v>
      </c>
      <c r="X34" s="45"/>
      <c r="Y34" s="43"/>
      <c r="Z34" s="25"/>
      <c r="AA34" s="46">
        <f>+AB35-AB37</f>
        <v>0</v>
      </c>
      <c r="AB34" s="45"/>
      <c r="AC34" s="43"/>
      <c r="AD34" s="25"/>
      <c r="AE34" s="46">
        <f>+AF35-AF37</f>
        <v>0</v>
      </c>
      <c r="AF34" s="45"/>
      <c r="AG34" s="43"/>
      <c r="AH34" s="25"/>
      <c r="AI34" s="46">
        <f>+AJ35-AJ37</f>
        <v>0</v>
      </c>
      <c r="AJ34" s="45"/>
      <c r="AK34" s="43"/>
      <c r="AL34" s="25"/>
      <c r="AM34" s="46">
        <f>+AN35-AN37</f>
        <v>0</v>
      </c>
      <c r="AN34" s="45"/>
      <c r="AO34" s="43"/>
      <c r="AP34" s="25"/>
      <c r="AQ34" s="46">
        <f>+AR35-AR37</f>
        <v>4892</v>
      </c>
      <c r="AR34" s="45"/>
      <c r="AS34" s="43"/>
      <c r="AT34" s="25"/>
      <c r="AU34" s="46">
        <f>+AV35-AV37</f>
        <v>-3396.1400000000003</v>
      </c>
      <c r="AV34" s="45"/>
      <c r="AW34" s="43"/>
      <c r="AX34" s="25"/>
      <c r="AY34" s="46">
        <f>+AZ35-AZ37</f>
        <v>-614.36</v>
      </c>
      <c r="AZ34" s="45"/>
      <c r="BA34" s="43"/>
      <c r="BB34" s="25"/>
      <c r="BC34" s="46">
        <f>+BD35-BD37</f>
        <v>209.91000000000008</v>
      </c>
      <c r="BD34" s="45"/>
      <c r="BE34" s="43"/>
      <c r="BF34" s="25"/>
      <c r="BG34" s="46">
        <f>+BH35-BH37</f>
        <v>106.94</v>
      </c>
      <c r="BH34" s="45"/>
      <c r="BI34" s="43"/>
      <c r="BJ34" s="25"/>
      <c r="BK34" s="46">
        <f>+BL35-BL37</f>
        <v>-212.43999999999687</v>
      </c>
      <c r="BL34" s="45"/>
      <c r="BM34" s="43"/>
    </row>
    <row r="35" spans="2:65" ht="16" x14ac:dyDescent="0.2">
      <c r="D35" s="27" t="s">
        <v>105</v>
      </c>
      <c r="E35" s="27"/>
      <c r="F35" s="28"/>
      <c r="G35" s="27"/>
      <c r="H35" s="42">
        <f>I36</f>
        <v>0</v>
      </c>
      <c r="I35" s="43"/>
      <c r="J35" s="28"/>
      <c r="K35" s="27"/>
      <c r="L35" s="42">
        <f>M36</f>
        <v>21366.54</v>
      </c>
      <c r="M35" s="43"/>
      <c r="N35" s="28"/>
      <c r="O35" s="27"/>
      <c r="P35" s="42">
        <f>Q36</f>
        <v>0</v>
      </c>
      <c r="Q35" s="43"/>
      <c r="R35" s="28"/>
      <c r="S35" s="27"/>
      <c r="T35" s="42">
        <f>U36</f>
        <v>0</v>
      </c>
      <c r="U35" s="43"/>
      <c r="V35" s="28"/>
      <c r="W35" s="27"/>
      <c r="X35" s="42">
        <f>Y36</f>
        <v>0</v>
      </c>
      <c r="Y35" s="43"/>
      <c r="Z35" s="28"/>
      <c r="AA35" s="27"/>
      <c r="AB35" s="42">
        <f>AC36</f>
        <v>0</v>
      </c>
      <c r="AC35" s="43"/>
      <c r="AD35" s="28"/>
      <c r="AE35" s="27"/>
      <c r="AF35" s="42">
        <f>AG36</f>
        <v>0</v>
      </c>
      <c r="AG35" s="43"/>
      <c r="AH35" s="28"/>
      <c r="AI35" s="27"/>
      <c r="AJ35" s="42">
        <f>AK36</f>
        <v>0</v>
      </c>
      <c r="AK35" s="43"/>
      <c r="AL35" s="28"/>
      <c r="AM35" s="27"/>
      <c r="AN35" s="42">
        <f>AO36</f>
        <v>0</v>
      </c>
      <c r="AO35" s="43"/>
      <c r="AP35" s="28"/>
      <c r="AQ35" s="27"/>
      <c r="AR35" s="42">
        <f>AS36</f>
        <v>4892</v>
      </c>
      <c r="AS35" s="43"/>
      <c r="AT35" s="28"/>
      <c r="AU35" s="27"/>
      <c r="AV35" s="42">
        <f>AW36</f>
        <v>739.5</v>
      </c>
      <c r="AW35" s="43"/>
      <c r="AX35" s="28"/>
      <c r="AY35" s="27"/>
      <c r="AZ35" s="42">
        <f>BA36</f>
        <v>0</v>
      </c>
      <c r="BA35" s="43"/>
      <c r="BB35" s="28"/>
      <c r="BC35" s="27"/>
      <c r="BD35" s="42">
        <f>BE36</f>
        <v>1645.5</v>
      </c>
      <c r="BE35" s="43"/>
      <c r="BF35" s="28"/>
      <c r="BG35" s="27"/>
      <c r="BH35" s="42">
        <f>BI36</f>
        <v>583.5</v>
      </c>
      <c r="BI35" s="43"/>
      <c r="BJ35" s="28"/>
      <c r="BK35" s="27"/>
      <c r="BL35" s="42">
        <f>BM36</f>
        <v>13506.04</v>
      </c>
      <c r="BM35" s="43"/>
    </row>
    <row r="36" spans="2:65" x14ac:dyDescent="0.2">
      <c r="D36" t="s">
        <v>5702</v>
      </c>
      <c r="E36" t="s">
        <v>747</v>
      </c>
      <c r="F36" s="21"/>
      <c r="I36" s="22"/>
      <c r="J36" s="21"/>
      <c r="M36" s="26">
        <f>-(SUMIFS('DevInt 2022 Buchungen'!F2:F469,'DevInt 2022 Buchungen'!D2:D469,$E36,'DevInt 2022 Buchungen'!C2:C469,"&gt;="&amp;M$4,'DevInt 2022 Buchungen'!C2:C469,"&lt;"&amp;M$5+1,'DevInt 2022 Buchungen'!L2:L469,"Ausgaben")-SUMIFS('DevInt 2022 Buchungen'!F2:F469,'DevInt 2022 Buchungen'!D2:D469,$E36,'DevInt 2022 Buchungen'!C2:C469,"&gt;="&amp;M$4,'DevInt 2022 Buchungen'!C2:C469,"&lt;"&amp;M$5+1,'DevInt 2022 Buchungen'!P2:P469,"Einnahmen")+SUMIFS('DevInt 2022 Buchungen'!F2:F469,'DevInt 2022 Buchungen'!D2:D469,$E36,'DevInt 2022 Buchungen'!C2:C469,"&gt;="&amp;M$4,'DevInt 2022 Buchungen'!C2:C469,"&lt;"&amp;M$5+1,'DevInt 2022 Buchungen'!L2:L469,"Einnahmen")-SUMIFS('DevInt 2022 Buchungen'!F2:F469,'DevInt 2022 Buchungen'!D2:D469,$E36,'DevInt 2022 Buchungen'!C2:C469,"&gt;="&amp;M$4,'DevInt 2022 Buchungen'!C2:C469,"&lt;"&amp;M$5+1,'DevInt 2022 Buchungen'!P2:P469,"Ausgaben"))</f>
        <v>21366.54</v>
      </c>
      <c r="N36" s="21"/>
      <c r="Q36" s="26">
        <f>-(SUMIFS('DevInt 2022 Buchungen'!F2:F469,'DevInt 2022 Buchungen'!D2:D469,$E36,'DevInt 2022 Buchungen'!C2:C469,"&gt;="&amp;Q$4,'DevInt 2022 Buchungen'!C2:C469,"&lt;"&amp;Q$5+1,'DevInt 2022 Buchungen'!L2:L469,"Ausgaben")-SUMIFS('DevInt 2022 Buchungen'!F2:F469,'DevInt 2022 Buchungen'!D2:D469,$E36,'DevInt 2022 Buchungen'!C2:C469,"&gt;="&amp;Q$4,'DevInt 2022 Buchungen'!C2:C469,"&lt;"&amp;Q$5+1,'DevInt 2022 Buchungen'!P2:P469,"Einnahmen")+SUMIFS('DevInt 2022 Buchungen'!F2:F469,'DevInt 2022 Buchungen'!D2:D469,$E36,'DevInt 2022 Buchungen'!C2:C469,"&gt;="&amp;Q$4,'DevInt 2022 Buchungen'!C2:C469,"&lt;"&amp;Q$5+1,'DevInt 2022 Buchungen'!L2:L469,"Einnahmen")-SUMIFS('DevInt 2022 Buchungen'!F2:F469,'DevInt 2022 Buchungen'!D2:D469,$E36,'DevInt 2022 Buchungen'!C2:C469,"&gt;="&amp;Q$4,'DevInt 2022 Buchungen'!C2:C469,"&lt;"&amp;Q$5+1,'DevInt 2022 Buchungen'!P2:P469,"Ausgaben"))</f>
        <v>0</v>
      </c>
      <c r="R36" s="21"/>
      <c r="U36" s="26">
        <f>-(SUMIFS('DevInt 2022 Buchungen'!F2:F469,'DevInt 2022 Buchungen'!D2:D469,$E36,'DevInt 2022 Buchungen'!C2:C469,"&gt;="&amp;U$4,'DevInt 2022 Buchungen'!C2:C469,"&lt;"&amp;U$5+1,'DevInt 2022 Buchungen'!L2:L469,"Ausgaben")-SUMIFS('DevInt 2022 Buchungen'!F2:F469,'DevInt 2022 Buchungen'!D2:D469,$E36,'DevInt 2022 Buchungen'!C2:C469,"&gt;="&amp;U$4,'DevInt 2022 Buchungen'!C2:C469,"&lt;"&amp;U$5+1,'DevInt 2022 Buchungen'!P2:P469,"Einnahmen")+SUMIFS('DevInt 2022 Buchungen'!F2:F469,'DevInt 2022 Buchungen'!D2:D469,$E36,'DevInt 2022 Buchungen'!C2:C469,"&gt;="&amp;U$4,'DevInt 2022 Buchungen'!C2:C469,"&lt;"&amp;U$5+1,'DevInt 2022 Buchungen'!L2:L469,"Einnahmen")-SUMIFS('DevInt 2022 Buchungen'!F2:F469,'DevInt 2022 Buchungen'!D2:D469,$E36,'DevInt 2022 Buchungen'!C2:C469,"&gt;="&amp;U$4,'DevInt 2022 Buchungen'!C2:C469,"&lt;"&amp;U$5+1,'DevInt 2022 Buchungen'!P2:P469,"Ausgaben"))</f>
        <v>0</v>
      </c>
      <c r="V36" s="21"/>
      <c r="Y36" s="26">
        <f>-(SUMIFS('DevInt 2022 Buchungen'!F2:F469,'DevInt 2022 Buchungen'!D2:D469,$E36,'DevInt 2022 Buchungen'!C2:C469,"&gt;="&amp;Y$4,'DevInt 2022 Buchungen'!C2:C469,"&lt;"&amp;Y$5+1,'DevInt 2022 Buchungen'!L2:L469,"Ausgaben")-SUMIFS('DevInt 2022 Buchungen'!F2:F469,'DevInt 2022 Buchungen'!D2:D469,$E36,'DevInt 2022 Buchungen'!C2:C469,"&gt;="&amp;Y$4,'DevInt 2022 Buchungen'!C2:C469,"&lt;"&amp;Y$5+1,'DevInt 2022 Buchungen'!P2:P469,"Einnahmen")+SUMIFS('DevInt 2022 Buchungen'!F2:F469,'DevInt 2022 Buchungen'!D2:D469,$E36,'DevInt 2022 Buchungen'!C2:C469,"&gt;="&amp;Y$4,'DevInt 2022 Buchungen'!C2:C469,"&lt;"&amp;Y$5+1,'DevInt 2022 Buchungen'!L2:L469,"Einnahmen")-SUMIFS('DevInt 2022 Buchungen'!F2:F469,'DevInt 2022 Buchungen'!D2:D469,$E36,'DevInt 2022 Buchungen'!C2:C469,"&gt;="&amp;Y$4,'DevInt 2022 Buchungen'!C2:C469,"&lt;"&amp;Y$5+1,'DevInt 2022 Buchungen'!P2:P469,"Ausgaben"))</f>
        <v>0</v>
      </c>
      <c r="Z36" s="21"/>
      <c r="AC36" s="26">
        <f>-(SUMIFS('DevInt 2022 Buchungen'!F2:F469,'DevInt 2022 Buchungen'!D2:D469,$E36,'DevInt 2022 Buchungen'!C2:C469,"&gt;="&amp;AC$4,'DevInt 2022 Buchungen'!C2:C469,"&lt;"&amp;AC$5+1,'DevInt 2022 Buchungen'!L2:L469,"Ausgaben")-SUMIFS('DevInt 2022 Buchungen'!F2:F469,'DevInt 2022 Buchungen'!D2:D469,$E36,'DevInt 2022 Buchungen'!C2:C469,"&gt;="&amp;AC$4,'DevInt 2022 Buchungen'!C2:C469,"&lt;"&amp;AC$5+1,'DevInt 2022 Buchungen'!P2:P469,"Einnahmen")+SUMIFS('DevInt 2022 Buchungen'!F2:F469,'DevInt 2022 Buchungen'!D2:D469,$E36,'DevInt 2022 Buchungen'!C2:C469,"&gt;="&amp;AC$4,'DevInt 2022 Buchungen'!C2:C469,"&lt;"&amp;AC$5+1,'DevInt 2022 Buchungen'!L2:L469,"Einnahmen")-SUMIFS('DevInt 2022 Buchungen'!F2:F469,'DevInt 2022 Buchungen'!D2:D469,$E36,'DevInt 2022 Buchungen'!C2:C469,"&gt;="&amp;AC$4,'DevInt 2022 Buchungen'!C2:C469,"&lt;"&amp;AC$5+1,'DevInt 2022 Buchungen'!P2:P469,"Ausgaben"))</f>
        <v>0</v>
      </c>
      <c r="AD36" s="21"/>
      <c r="AG36" s="26">
        <f>-(SUMIFS('DevInt 2022 Buchungen'!F2:F469,'DevInt 2022 Buchungen'!D2:D469,$E36,'DevInt 2022 Buchungen'!C2:C469,"&gt;="&amp;AG$4,'DevInt 2022 Buchungen'!C2:C469,"&lt;"&amp;AG$5+1,'DevInt 2022 Buchungen'!L2:L469,"Ausgaben")-SUMIFS('DevInt 2022 Buchungen'!F2:F469,'DevInt 2022 Buchungen'!D2:D469,$E36,'DevInt 2022 Buchungen'!C2:C469,"&gt;="&amp;AG$4,'DevInt 2022 Buchungen'!C2:C469,"&lt;"&amp;AG$5+1,'DevInt 2022 Buchungen'!P2:P469,"Einnahmen")+SUMIFS('DevInt 2022 Buchungen'!F2:F469,'DevInt 2022 Buchungen'!D2:D469,$E36,'DevInt 2022 Buchungen'!C2:C469,"&gt;="&amp;AG$4,'DevInt 2022 Buchungen'!C2:C469,"&lt;"&amp;AG$5+1,'DevInt 2022 Buchungen'!L2:L469,"Einnahmen")-SUMIFS('DevInt 2022 Buchungen'!F2:F469,'DevInt 2022 Buchungen'!D2:D469,$E36,'DevInt 2022 Buchungen'!C2:C469,"&gt;="&amp;AG$4,'DevInt 2022 Buchungen'!C2:C469,"&lt;"&amp;AG$5+1,'DevInt 2022 Buchungen'!P2:P469,"Ausgaben"))</f>
        <v>0</v>
      </c>
      <c r="AH36" s="21"/>
      <c r="AK36" s="26">
        <f>-(SUMIFS('DevInt 2022 Buchungen'!F2:F469,'DevInt 2022 Buchungen'!D2:D469,$E36,'DevInt 2022 Buchungen'!C2:C469,"&gt;="&amp;AK$4,'DevInt 2022 Buchungen'!C2:C469,"&lt;"&amp;AK$5+1,'DevInt 2022 Buchungen'!L2:L469,"Ausgaben")-SUMIFS('DevInt 2022 Buchungen'!F2:F469,'DevInt 2022 Buchungen'!D2:D469,$E36,'DevInt 2022 Buchungen'!C2:C469,"&gt;="&amp;AK$4,'DevInt 2022 Buchungen'!C2:C469,"&lt;"&amp;AK$5+1,'DevInt 2022 Buchungen'!P2:P469,"Einnahmen")+SUMIFS('DevInt 2022 Buchungen'!F2:F469,'DevInt 2022 Buchungen'!D2:D469,$E36,'DevInt 2022 Buchungen'!C2:C469,"&gt;="&amp;AK$4,'DevInt 2022 Buchungen'!C2:C469,"&lt;"&amp;AK$5+1,'DevInt 2022 Buchungen'!L2:L469,"Einnahmen")-SUMIFS('DevInt 2022 Buchungen'!F2:F469,'DevInt 2022 Buchungen'!D2:D469,$E36,'DevInt 2022 Buchungen'!C2:C469,"&gt;="&amp;AK$4,'DevInt 2022 Buchungen'!C2:C469,"&lt;"&amp;AK$5+1,'DevInt 2022 Buchungen'!P2:P469,"Ausgaben"))</f>
        <v>0</v>
      </c>
      <c r="AL36" s="21"/>
      <c r="AO36" s="26">
        <f>-(SUMIFS('DevInt 2022 Buchungen'!F2:F469,'DevInt 2022 Buchungen'!D2:D469,$E36,'DevInt 2022 Buchungen'!C2:C469,"&gt;="&amp;AO$4,'DevInt 2022 Buchungen'!C2:C469,"&lt;"&amp;AO$5+1,'DevInt 2022 Buchungen'!L2:L469,"Ausgaben")-SUMIFS('DevInt 2022 Buchungen'!F2:F469,'DevInt 2022 Buchungen'!D2:D469,$E36,'DevInt 2022 Buchungen'!C2:C469,"&gt;="&amp;AO$4,'DevInt 2022 Buchungen'!C2:C469,"&lt;"&amp;AO$5+1,'DevInt 2022 Buchungen'!P2:P469,"Einnahmen")+SUMIFS('DevInt 2022 Buchungen'!F2:F469,'DevInt 2022 Buchungen'!D2:D469,$E36,'DevInt 2022 Buchungen'!C2:C469,"&gt;="&amp;AO$4,'DevInt 2022 Buchungen'!C2:C469,"&lt;"&amp;AO$5+1,'DevInt 2022 Buchungen'!L2:L469,"Einnahmen")-SUMIFS('DevInt 2022 Buchungen'!F2:F469,'DevInt 2022 Buchungen'!D2:D469,$E36,'DevInt 2022 Buchungen'!C2:C469,"&gt;="&amp;AO$4,'DevInt 2022 Buchungen'!C2:C469,"&lt;"&amp;AO$5+1,'DevInt 2022 Buchungen'!P2:P469,"Ausgaben"))</f>
        <v>0</v>
      </c>
      <c r="AP36" s="21"/>
      <c r="AS36" s="26">
        <f>-(SUMIFS('DevInt 2022 Buchungen'!F2:F469,'DevInt 2022 Buchungen'!D2:D469,$E36,'DevInt 2022 Buchungen'!C2:C469,"&gt;="&amp;AS$4,'DevInt 2022 Buchungen'!C2:C469,"&lt;"&amp;AS$5+1,'DevInt 2022 Buchungen'!L2:L469,"Ausgaben")-SUMIFS('DevInt 2022 Buchungen'!F2:F469,'DevInt 2022 Buchungen'!D2:D469,$E36,'DevInt 2022 Buchungen'!C2:C469,"&gt;="&amp;AS$4,'DevInt 2022 Buchungen'!C2:C469,"&lt;"&amp;AS$5+1,'DevInt 2022 Buchungen'!P2:P469,"Einnahmen")+SUMIFS('DevInt 2022 Buchungen'!F2:F469,'DevInt 2022 Buchungen'!D2:D469,$E36,'DevInt 2022 Buchungen'!C2:C469,"&gt;="&amp;AS$4,'DevInt 2022 Buchungen'!C2:C469,"&lt;"&amp;AS$5+1,'DevInt 2022 Buchungen'!L2:L469,"Einnahmen")-SUMIFS('DevInt 2022 Buchungen'!F2:F469,'DevInt 2022 Buchungen'!D2:D469,$E36,'DevInt 2022 Buchungen'!C2:C469,"&gt;="&amp;AS$4,'DevInt 2022 Buchungen'!C2:C469,"&lt;"&amp;AS$5+1,'DevInt 2022 Buchungen'!P2:P469,"Ausgaben"))</f>
        <v>4892</v>
      </c>
      <c r="AT36" s="21"/>
      <c r="AW36" s="26">
        <f>-(SUMIFS('DevInt 2022 Buchungen'!F2:F469,'DevInt 2022 Buchungen'!D2:D469,$E36,'DevInt 2022 Buchungen'!C2:C469,"&gt;="&amp;AW$4,'DevInt 2022 Buchungen'!C2:C469,"&lt;"&amp;AW$5+1,'DevInt 2022 Buchungen'!L2:L469,"Ausgaben")-SUMIFS('DevInt 2022 Buchungen'!F2:F469,'DevInt 2022 Buchungen'!D2:D469,$E36,'DevInt 2022 Buchungen'!C2:C469,"&gt;="&amp;AW$4,'DevInt 2022 Buchungen'!C2:C469,"&lt;"&amp;AW$5+1,'DevInt 2022 Buchungen'!P2:P469,"Einnahmen")+SUMIFS('DevInt 2022 Buchungen'!F2:F469,'DevInt 2022 Buchungen'!D2:D469,$E36,'DevInt 2022 Buchungen'!C2:C469,"&gt;="&amp;AW$4,'DevInt 2022 Buchungen'!C2:C469,"&lt;"&amp;AW$5+1,'DevInt 2022 Buchungen'!L2:L469,"Einnahmen")-SUMIFS('DevInt 2022 Buchungen'!F2:F469,'DevInt 2022 Buchungen'!D2:D469,$E36,'DevInt 2022 Buchungen'!C2:C469,"&gt;="&amp;AW$4,'DevInt 2022 Buchungen'!C2:C469,"&lt;"&amp;AW$5+1,'DevInt 2022 Buchungen'!P2:P469,"Ausgaben"))</f>
        <v>739.5</v>
      </c>
      <c r="AX36" s="21"/>
      <c r="BA36" s="26">
        <f>-(SUMIFS('DevInt 2022 Buchungen'!F2:F469,'DevInt 2022 Buchungen'!D2:D469,$E36,'DevInt 2022 Buchungen'!C2:C469,"&gt;="&amp;BA$4,'DevInt 2022 Buchungen'!C2:C469,"&lt;"&amp;BA$5+1,'DevInt 2022 Buchungen'!L2:L469,"Ausgaben")-SUMIFS('DevInt 2022 Buchungen'!F2:F469,'DevInt 2022 Buchungen'!D2:D469,$E36,'DevInt 2022 Buchungen'!C2:C469,"&gt;="&amp;BA$4,'DevInt 2022 Buchungen'!C2:C469,"&lt;"&amp;BA$5+1,'DevInt 2022 Buchungen'!P2:P469,"Einnahmen")+SUMIFS('DevInt 2022 Buchungen'!F2:F469,'DevInt 2022 Buchungen'!D2:D469,$E36,'DevInt 2022 Buchungen'!C2:C469,"&gt;="&amp;BA$4,'DevInt 2022 Buchungen'!C2:C469,"&lt;"&amp;BA$5+1,'DevInt 2022 Buchungen'!L2:L469,"Einnahmen")-SUMIFS('DevInt 2022 Buchungen'!F2:F469,'DevInt 2022 Buchungen'!D2:D469,$E36,'DevInt 2022 Buchungen'!C2:C469,"&gt;="&amp;BA$4,'DevInt 2022 Buchungen'!C2:C469,"&lt;"&amp;BA$5+1,'DevInt 2022 Buchungen'!P2:P469,"Ausgaben"))</f>
        <v>0</v>
      </c>
      <c r="BB36" s="21"/>
      <c r="BE36" s="26">
        <f>-(SUMIFS('DevInt 2022 Buchungen'!F2:F469,'DevInt 2022 Buchungen'!D2:D469,$E36,'DevInt 2022 Buchungen'!C2:C469,"&gt;="&amp;BE$4,'DevInt 2022 Buchungen'!C2:C469,"&lt;"&amp;BE$5+1,'DevInt 2022 Buchungen'!L2:L469,"Ausgaben")-SUMIFS('DevInt 2022 Buchungen'!F2:F469,'DevInt 2022 Buchungen'!D2:D469,$E36,'DevInt 2022 Buchungen'!C2:C469,"&gt;="&amp;BE$4,'DevInt 2022 Buchungen'!C2:C469,"&lt;"&amp;BE$5+1,'DevInt 2022 Buchungen'!P2:P469,"Einnahmen")+SUMIFS('DevInt 2022 Buchungen'!F2:F469,'DevInt 2022 Buchungen'!D2:D469,$E36,'DevInt 2022 Buchungen'!C2:C469,"&gt;="&amp;BE$4,'DevInt 2022 Buchungen'!C2:C469,"&lt;"&amp;BE$5+1,'DevInt 2022 Buchungen'!L2:L469,"Einnahmen")-SUMIFS('DevInt 2022 Buchungen'!F2:F469,'DevInt 2022 Buchungen'!D2:D469,$E36,'DevInt 2022 Buchungen'!C2:C469,"&gt;="&amp;BE$4,'DevInt 2022 Buchungen'!C2:C469,"&lt;"&amp;BE$5+1,'DevInt 2022 Buchungen'!P2:P469,"Ausgaben"))</f>
        <v>1645.5</v>
      </c>
      <c r="BF36" s="21"/>
      <c r="BI36" s="26">
        <f>-(SUMIFS('DevInt 2022 Buchungen'!F2:F469,'DevInt 2022 Buchungen'!D2:D469,$E36,'DevInt 2022 Buchungen'!C2:C469,"&gt;="&amp;BI$4,'DevInt 2022 Buchungen'!C2:C469,"&lt;"&amp;BI$5+1,'DevInt 2022 Buchungen'!L2:L469,"Ausgaben")-SUMIFS('DevInt 2022 Buchungen'!F2:F469,'DevInt 2022 Buchungen'!D2:D469,$E36,'DevInt 2022 Buchungen'!C2:C469,"&gt;="&amp;BI$4,'DevInt 2022 Buchungen'!C2:C469,"&lt;"&amp;BI$5+1,'DevInt 2022 Buchungen'!P2:P469,"Einnahmen")+SUMIFS('DevInt 2022 Buchungen'!F2:F469,'DevInt 2022 Buchungen'!D2:D469,$E36,'DevInt 2022 Buchungen'!C2:C469,"&gt;="&amp;BI$4,'DevInt 2022 Buchungen'!C2:C469,"&lt;"&amp;BI$5+1,'DevInt 2022 Buchungen'!L2:L469,"Einnahmen")-SUMIFS('DevInt 2022 Buchungen'!F2:F469,'DevInt 2022 Buchungen'!D2:D469,$E36,'DevInt 2022 Buchungen'!C2:C469,"&gt;="&amp;BI$4,'DevInt 2022 Buchungen'!C2:C469,"&lt;"&amp;BI$5+1,'DevInt 2022 Buchungen'!P2:P469,"Ausgaben"))</f>
        <v>583.5</v>
      </c>
      <c r="BJ36" s="21"/>
      <c r="BM36" s="26">
        <f>-(SUMIFS('DevInt 2022 Buchungen'!F2:F469,'DevInt 2022 Buchungen'!D2:D469,$E36,'DevInt 2022 Buchungen'!C2:C469,"&gt;="&amp;BM$4,'DevInt 2022 Buchungen'!C2:C469,"&lt;"&amp;BM$5+1,'DevInt 2022 Buchungen'!L2:L469,"Ausgaben")-SUMIFS('DevInt 2022 Buchungen'!F2:F469,'DevInt 2022 Buchungen'!D2:D469,$E36,'DevInt 2022 Buchungen'!C2:C469,"&gt;="&amp;BM$4,'DevInt 2022 Buchungen'!C2:C469,"&lt;"&amp;BM$5+1,'DevInt 2022 Buchungen'!P2:P469,"Einnahmen")+SUMIFS('DevInt 2022 Buchungen'!F2:F469,'DevInt 2022 Buchungen'!D2:D469,$E36,'DevInt 2022 Buchungen'!C2:C469,"&gt;="&amp;BM$4,'DevInt 2022 Buchungen'!C2:C469,"&lt;"&amp;BM$5+1,'DevInt 2022 Buchungen'!L2:L469,"Einnahmen")-SUMIFS('DevInt 2022 Buchungen'!F2:F469,'DevInt 2022 Buchungen'!D2:D469,$E36,'DevInt 2022 Buchungen'!C2:C469,"&gt;="&amp;BM$4,'DevInt 2022 Buchungen'!C2:C469,"&lt;"&amp;BM$5+1,'DevInt 2022 Buchungen'!P2:P469,"Ausgaben"))</f>
        <v>13506.04</v>
      </c>
    </row>
    <row r="37" spans="2:65" ht="16" x14ac:dyDescent="0.2">
      <c r="D37" s="27" t="s">
        <v>50</v>
      </c>
      <c r="E37" s="27"/>
      <c r="F37" s="28"/>
      <c r="G37" s="27"/>
      <c r="H37" s="42">
        <f>SUM(I38:I40)</f>
        <v>0</v>
      </c>
      <c r="I37" s="43"/>
      <c r="J37" s="28"/>
      <c r="K37" s="27"/>
      <c r="L37" s="42">
        <f>SUM(M38:M40)</f>
        <v>20380.63</v>
      </c>
      <c r="M37" s="43"/>
      <c r="N37" s="28"/>
      <c r="O37" s="27"/>
      <c r="P37" s="42">
        <f>SUM(Q38:Q40)</f>
        <v>0</v>
      </c>
      <c r="Q37" s="43"/>
      <c r="R37" s="28"/>
      <c r="S37" s="27"/>
      <c r="T37" s="42">
        <f>SUM(U38:U40)</f>
        <v>0</v>
      </c>
      <c r="U37" s="43"/>
      <c r="V37" s="28"/>
      <c r="W37" s="27"/>
      <c r="X37" s="42">
        <f>SUM(Y38:Y40)</f>
        <v>0</v>
      </c>
      <c r="Y37" s="43"/>
      <c r="Z37" s="28"/>
      <c r="AA37" s="27"/>
      <c r="AB37" s="42">
        <f>SUM(AC38:AC40)</f>
        <v>0</v>
      </c>
      <c r="AC37" s="43"/>
      <c r="AD37" s="28"/>
      <c r="AE37" s="27"/>
      <c r="AF37" s="42">
        <f>SUM(AG38:AG40)</f>
        <v>0</v>
      </c>
      <c r="AG37" s="43"/>
      <c r="AH37" s="28"/>
      <c r="AI37" s="27"/>
      <c r="AJ37" s="42">
        <f>SUM(AK38:AK40)</f>
        <v>0</v>
      </c>
      <c r="AK37" s="43"/>
      <c r="AL37" s="28"/>
      <c r="AM37" s="27"/>
      <c r="AN37" s="42">
        <f>SUM(AO38:AO40)</f>
        <v>0</v>
      </c>
      <c r="AO37" s="43"/>
      <c r="AP37" s="28"/>
      <c r="AQ37" s="27"/>
      <c r="AR37" s="42">
        <f>SUM(AS38:AS40)</f>
        <v>0</v>
      </c>
      <c r="AS37" s="43"/>
      <c r="AT37" s="28"/>
      <c r="AU37" s="27"/>
      <c r="AV37" s="42">
        <f>SUM(AW38:AW40)</f>
        <v>4135.6400000000003</v>
      </c>
      <c r="AW37" s="43"/>
      <c r="AX37" s="28"/>
      <c r="AY37" s="27"/>
      <c r="AZ37" s="42">
        <f>SUM(BA38:BA40)</f>
        <v>614.36</v>
      </c>
      <c r="BA37" s="43"/>
      <c r="BB37" s="28"/>
      <c r="BC37" s="27"/>
      <c r="BD37" s="42">
        <f>SUM(BE38:BE40)</f>
        <v>1435.59</v>
      </c>
      <c r="BE37" s="43"/>
      <c r="BF37" s="28"/>
      <c r="BG37" s="27"/>
      <c r="BH37" s="42">
        <f>SUM(BI38:BI40)</f>
        <v>476.56</v>
      </c>
      <c r="BI37" s="43"/>
      <c r="BJ37" s="28"/>
      <c r="BK37" s="27"/>
      <c r="BL37" s="42">
        <f>SUM(BM38:BM40)</f>
        <v>13718.479999999998</v>
      </c>
      <c r="BM37" s="43"/>
    </row>
    <row r="38" spans="2:65" x14ac:dyDescent="0.2">
      <c r="D38" t="s">
        <v>5703</v>
      </c>
      <c r="E38" t="s">
        <v>5704</v>
      </c>
      <c r="F38" s="21"/>
      <c r="I38" s="22"/>
      <c r="J38" s="21"/>
      <c r="M38" s="26">
        <f>+SUMIFS('DevInt 2022 Buchungen'!F2:F469,'DevInt 2022 Buchungen'!D2:D469,"1211",'DevInt 2022 Buchungen'!C2:C469,"&gt;="&amp;M$4,'DevInt 2022 Buchungen'!C2:C469,"&lt;"&amp;M$5+1,'DevInt 2022 Buchungen'!L2:L469,"Ausgaben")+-SUMIFS('DevInt 2022 Buchungen'!F2:F469,'DevInt 2022 Buchungen'!D2:D469,"1211",'DevInt 2022 Buchungen'!C2:C469,"&gt;="&amp;M$4,'DevInt 2022 Buchungen'!C2:C469,"&lt;"&amp;M$5+1,'DevInt 2022 Buchungen'!P2:P469,"Einnahmen")++SUMIFS('DevInt 2022 Buchungen'!F2:F469,'DevInt 2022 Buchungen'!D2:D469,"1211",'DevInt 2022 Buchungen'!C2:C469,"&gt;="&amp;M$4,'DevInt 2022 Buchungen'!C2:C469,"&lt;"&amp;M$5+1,'DevInt 2022 Buchungen'!L2:L469,"Einnahmen")+-SUMIFS('DevInt 2022 Buchungen'!F2:F469,'DevInt 2022 Buchungen'!D2:D469,"1211",'DevInt 2022 Buchungen'!C2:C469,"&gt;="&amp;M$4,'DevInt 2022 Buchungen'!C2:C469,"&lt;"&amp;M$5+1,'DevInt 2022 Buchungen'!P2:P469,"Ausgaben")++SUMIFS('DevInt 2022 Buchungen'!F2:F469,'DevInt 2022 Buchungen'!D2:D469,"1212",'DevInt 2022 Buchungen'!C2:C469,"&gt;="&amp;M$4,'DevInt 2022 Buchungen'!C2:C469,"&lt;"&amp;M$5+1,'DevInt 2022 Buchungen'!L2:L469,"Ausgaben")+-SUMIFS('DevInt 2022 Buchungen'!F2:F469,'DevInt 2022 Buchungen'!D2:D469,"1212",'DevInt 2022 Buchungen'!C2:C469,"&gt;="&amp;M$4,'DevInt 2022 Buchungen'!C2:C469,"&lt;"&amp;M$5+1,'DevInt 2022 Buchungen'!P2:P469,"Einnahmen")++SUMIFS('DevInt 2022 Buchungen'!F2:F469,'DevInt 2022 Buchungen'!D2:D469,"1212",'DevInt 2022 Buchungen'!C2:C469,"&gt;="&amp;M$4,'DevInt 2022 Buchungen'!C2:C469,"&lt;"&amp;M$5+1,'DevInt 2022 Buchungen'!L2:L469,"Einnahmen")+-SUMIFS('DevInt 2022 Buchungen'!F2:F469,'DevInt 2022 Buchungen'!D2:D469,"1212",'DevInt 2022 Buchungen'!C2:C469,"&gt;="&amp;M$4,'DevInt 2022 Buchungen'!C2:C469,"&lt;"&amp;M$5+1,'DevInt 2022 Buchungen'!P2:P469,"Ausgaben")++SUMIFS('DevInt 2022 Buchungen'!F2:F469,'DevInt 2022 Buchungen'!D2:D469,"1213",'DevInt 2022 Buchungen'!C2:C469,"&gt;="&amp;M$4,'DevInt 2022 Buchungen'!C2:C469,"&lt;"&amp;M$5+1,'DevInt 2022 Buchungen'!L2:L469,"Ausgaben")+-SUMIFS('DevInt 2022 Buchungen'!F2:F469,'DevInt 2022 Buchungen'!D2:D469,"1213",'DevInt 2022 Buchungen'!C2:C469,"&gt;="&amp;M$4,'DevInt 2022 Buchungen'!C2:C469,"&lt;"&amp;M$5+1,'DevInt 2022 Buchungen'!P2:P469,"Einnahmen")++SUMIFS('DevInt 2022 Buchungen'!F2:F469,'DevInt 2022 Buchungen'!D2:D469,"1213",'DevInt 2022 Buchungen'!C2:C469,"&gt;="&amp;M$4,'DevInt 2022 Buchungen'!C2:C469,"&lt;"&amp;M$5+1,'DevInt 2022 Buchungen'!L2:L469,"Einnahmen")+-SUMIFS('DevInt 2022 Buchungen'!F2:F469,'DevInt 2022 Buchungen'!D2:D469,"1213",'DevInt 2022 Buchungen'!C2:C469,"&gt;="&amp;M$4,'DevInt 2022 Buchungen'!C2:C469,"&lt;"&amp;M$5+1,'DevInt 2022 Buchungen'!P2:P469,"Ausgaben")++SUMIFS('DevInt 2022 Buchungen'!F2:F469,'DevInt 2022 Buchungen'!D2:D469,"1214",'DevInt 2022 Buchungen'!C2:C469,"&gt;="&amp;M$4,'DevInt 2022 Buchungen'!C2:C469,"&lt;"&amp;M$5+1,'DevInt 2022 Buchungen'!L2:L469,"Ausgaben")+-SUMIFS('DevInt 2022 Buchungen'!F2:F469,'DevInt 2022 Buchungen'!D2:D469,"1214",'DevInt 2022 Buchungen'!C2:C469,"&gt;="&amp;M$4,'DevInt 2022 Buchungen'!C2:C469,"&lt;"&amp;M$5+1,'DevInt 2022 Buchungen'!P2:P469,"Einnahmen")++SUMIFS('DevInt 2022 Buchungen'!F2:F469,'DevInt 2022 Buchungen'!D2:D469,"1214",'DevInt 2022 Buchungen'!C2:C469,"&gt;="&amp;M$4,'DevInt 2022 Buchungen'!C2:C469,"&lt;"&amp;M$5+1,'DevInt 2022 Buchungen'!L2:L469,"Einnahmen")+-SUMIFS('DevInt 2022 Buchungen'!F2:F469,'DevInt 2022 Buchungen'!D2:D469,"1214",'DevInt 2022 Buchungen'!C2:C469,"&gt;="&amp;M$4,'DevInt 2022 Buchungen'!C2:C469,"&lt;"&amp;M$5+1,'DevInt 2022 Buchungen'!P2:P469,"Ausgaben")</f>
        <v>772.65000000000009</v>
      </c>
      <c r="N38" s="21"/>
      <c r="Q38" s="26">
        <f>+SUMIFS('DevInt 2022 Buchungen'!F2:F469,'DevInt 2022 Buchungen'!D2:D469,"1211",'DevInt 2022 Buchungen'!C2:C469,"&gt;="&amp;Q$4,'DevInt 2022 Buchungen'!C2:C469,"&lt;"&amp;Q$5+1,'DevInt 2022 Buchungen'!L2:L469,"Ausgaben")+-SUMIFS('DevInt 2022 Buchungen'!F2:F469,'DevInt 2022 Buchungen'!D2:D469,"1211",'DevInt 2022 Buchungen'!C2:C469,"&gt;="&amp;Q$4,'DevInt 2022 Buchungen'!C2:C469,"&lt;"&amp;Q$5+1,'DevInt 2022 Buchungen'!P2:P469,"Einnahmen")++SUMIFS('DevInt 2022 Buchungen'!F2:F469,'DevInt 2022 Buchungen'!D2:D469,"1211",'DevInt 2022 Buchungen'!C2:C469,"&gt;="&amp;Q$4,'DevInt 2022 Buchungen'!C2:C469,"&lt;"&amp;Q$5+1,'DevInt 2022 Buchungen'!L2:L469,"Einnahmen")+-SUMIFS('DevInt 2022 Buchungen'!F2:F469,'DevInt 2022 Buchungen'!D2:D469,"1211",'DevInt 2022 Buchungen'!C2:C469,"&gt;="&amp;Q$4,'DevInt 2022 Buchungen'!C2:C469,"&lt;"&amp;Q$5+1,'DevInt 2022 Buchungen'!P2:P469,"Ausgaben")++SUMIFS('DevInt 2022 Buchungen'!F2:F469,'DevInt 2022 Buchungen'!D2:D469,"1212",'DevInt 2022 Buchungen'!C2:C469,"&gt;="&amp;Q$4,'DevInt 2022 Buchungen'!C2:C469,"&lt;"&amp;Q$5+1,'DevInt 2022 Buchungen'!L2:L469,"Ausgaben")+-SUMIFS('DevInt 2022 Buchungen'!F2:F469,'DevInt 2022 Buchungen'!D2:D469,"1212",'DevInt 2022 Buchungen'!C2:C469,"&gt;="&amp;Q$4,'DevInt 2022 Buchungen'!C2:C469,"&lt;"&amp;Q$5+1,'DevInt 2022 Buchungen'!P2:P469,"Einnahmen")++SUMIFS('DevInt 2022 Buchungen'!F2:F469,'DevInt 2022 Buchungen'!D2:D469,"1212",'DevInt 2022 Buchungen'!C2:C469,"&gt;="&amp;Q$4,'DevInt 2022 Buchungen'!C2:C469,"&lt;"&amp;Q$5+1,'DevInt 2022 Buchungen'!L2:L469,"Einnahmen")+-SUMIFS('DevInt 2022 Buchungen'!F2:F469,'DevInt 2022 Buchungen'!D2:D469,"1212",'DevInt 2022 Buchungen'!C2:C469,"&gt;="&amp;Q$4,'DevInt 2022 Buchungen'!C2:C469,"&lt;"&amp;Q$5+1,'DevInt 2022 Buchungen'!P2:P469,"Ausgaben")++SUMIFS('DevInt 2022 Buchungen'!F2:F469,'DevInt 2022 Buchungen'!D2:D469,"1213",'DevInt 2022 Buchungen'!C2:C469,"&gt;="&amp;Q$4,'DevInt 2022 Buchungen'!C2:C469,"&lt;"&amp;Q$5+1,'DevInt 2022 Buchungen'!L2:L469,"Ausgaben")+-SUMIFS('DevInt 2022 Buchungen'!F2:F469,'DevInt 2022 Buchungen'!D2:D469,"1213",'DevInt 2022 Buchungen'!C2:C469,"&gt;="&amp;Q$4,'DevInt 2022 Buchungen'!C2:C469,"&lt;"&amp;Q$5+1,'DevInt 2022 Buchungen'!P2:P469,"Einnahmen")++SUMIFS('DevInt 2022 Buchungen'!F2:F469,'DevInt 2022 Buchungen'!D2:D469,"1213",'DevInt 2022 Buchungen'!C2:C469,"&gt;="&amp;Q$4,'DevInt 2022 Buchungen'!C2:C469,"&lt;"&amp;Q$5+1,'DevInt 2022 Buchungen'!L2:L469,"Einnahmen")+-SUMIFS('DevInt 2022 Buchungen'!F2:F469,'DevInt 2022 Buchungen'!D2:D469,"1213",'DevInt 2022 Buchungen'!C2:C469,"&gt;="&amp;Q$4,'DevInt 2022 Buchungen'!C2:C469,"&lt;"&amp;Q$5+1,'DevInt 2022 Buchungen'!P2:P469,"Ausgaben")++SUMIFS('DevInt 2022 Buchungen'!F2:F469,'DevInt 2022 Buchungen'!D2:D469,"1214",'DevInt 2022 Buchungen'!C2:C469,"&gt;="&amp;Q$4,'DevInt 2022 Buchungen'!C2:C469,"&lt;"&amp;Q$5+1,'DevInt 2022 Buchungen'!L2:L469,"Ausgaben")+-SUMIFS('DevInt 2022 Buchungen'!F2:F469,'DevInt 2022 Buchungen'!D2:D469,"1214",'DevInt 2022 Buchungen'!C2:C469,"&gt;="&amp;Q$4,'DevInt 2022 Buchungen'!C2:C469,"&lt;"&amp;Q$5+1,'DevInt 2022 Buchungen'!P2:P469,"Einnahmen")++SUMIFS('DevInt 2022 Buchungen'!F2:F469,'DevInt 2022 Buchungen'!D2:D469,"1214",'DevInt 2022 Buchungen'!C2:C469,"&gt;="&amp;Q$4,'DevInt 2022 Buchungen'!C2:C469,"&lt;"&amp;Q$5+1,'DevInt 2022 Buchungen'!L2:L469,"Einnahmen")+-SUMIFS('DevInt 2022 Buchungen'!F2:F469,'DevInt 2022 Buchungen'!D2:D469,"1214",'DevInt 2022 Buchungen'!C2:C469,"&gt;="&amp;Q$4,'DevInt 2022 Buchungen'!C2:C469,"&lt;"&amp;Q$5+1,'DevInt 2022 Buchungen'!P2:P469,"Ausgaben")</f>
        <v>0</v>
      </c>
      <c r="R38" s="21"/>
      <c r="U38" s="26">
        <f>+SUMIFS('DevInt 2022 Buchungen'!F2:F469,'DevInt 2022 Buchungen'!D2:D469,"1211",'DevInt 2022 Buchungen'!C2:C469,"&gt;="&amp;U$4,'DevInt 2022 Buchungen'!C2:C469,"&lt;"&amp;U$5+1,'DevInt 2022 Buchungen'!L2:L469,"Ausgaben")+-SUMIFS('DevInt 2022 Buchungen'!F2:F469,'DevInt 2022 Buchungen'!D2:D469,"1211",'DevInt 2022 Buchungen'!C2:C469,"&gt;="&amp;U$4,'DevInt 2022 Buchungen'!C2:C469,"&lt;"&amp;U$5+1,'DevInt 2022 Buchungen'!P2:P469,"Einnahmen")++SUMIFS('DevInt 2022 Buchungen'!F2:F469,'DevInt 2022 Buchungen'!D2:D469,"1211",'DevInt 2022 Buchungen'!C2:C469,"&gt;="&amp;U$4,'DevInt 2022 Buchungen'!C2:C469,"&lt;"&amp;U$5+1,'DevInt 2022 Buchungen'!L2:L469,"Einnahmen")+-SUMIFS('DevInt 2022 Buchungen'!F2:F469,'DevInt 2022 Buchungen'!D2:D469,"1211",'DevInt 2022 Buchungen'!C2:C469,"&gt;="&amp;U$4,'DevInt 2022 Buchungen'!C2:C469,"&lt;"&amp;U$5+1,'DevInt 2022 Buchungen'!P2:P469,"Ausgaben")++SUMIFS('DevInt 2022 Buchungen'!F2:F469,'DevInt 2022 Buchungen'!D2:D469,"1212",'DevInt 2022 Buchungen'!C2:C469,"&gt;="&amp;U$4,'DevInt 2022 Buchungen'!C2:C469,"&lt;"&amp;U$5+1,'DevInt 2022 Buchungen'!L2:L469,"Ausgaben")+-SUMIFS('DevInt 2022 Buchungen'!F2:F469,'DevInt 2022 Buchungen'!D2:D469,"1212",'DevInt 2022 Buchungen'!C2:C469,"&gt;="&amp;U$4,'DevInt 2022 Buchungen'!C2:C469,"&lt;"&amp;U$5+1,'DevInt 2022 Buchungen'!P2:P469,"Einnahmen")++SUMIFS('DevInt 2022 Buchungen'!F2:F469,'DevInt 2022 Buchungen'!D2:D469,"1212",'DevInt 2022 Buchungen'!C2:C469,"&gt;="&amp;U$4,'DevInt 2022 Buchungen'!C2:C469,"&lt;"&amp;U$5+1,'DevInt 2022 Buchungen'!L2:L469,"Einnahmen")+-SUMIFS('DevInt 2022 Buchungen'!F2:F469,'DevInt 2022 Buchungen'!D2:D469,"1212",'DevInt 2022 Buchungen'!C2:C469,"&gt;="&amp;U$4,'DevInt 2022 Buchungen'!C2:C469,"&lt;"&amp;U$5+1,'DevInt 2022 Buchungen'!P2:P469,"Ausgaben")++SUMIFS('DevInt 2022 Buchungen'!F2:F469,'DevInt 2022 Buchungen'!D2:D469,"1213",'DevInt 2022 Buchungen'!C2:C469,"&gt;="&amp;U$4,'DevInt 2022 Buchungen'!C2:C469,"&lt;"&amp;U$5+1,'DevInt 2022 Buchungen'!L2:L469,"Ausgaben")+-SUMIFS('DevInt 2022 Buchungen'!F2:F469,'DevInt 2022 Buchungen'!D2:D469,"1213",'DevInt 2022 Buchungen'!C2:C469,"&gt;="&amp;U$4,'DevInt 2022 Buchungen'!C2:C469,"&lt;"&amp;U$5+1,'DevInt 2022 Buchungen'!P2:P469,"Einnahmen")++SUMIFS('DevInt 2022 Buchungen'!F2:F469,'DevInt 2022 Buchungen'!D2:D469,"1213",'DevInt 2022 Buchungen'!C2:C469,"&gt;="&amp;U$4,'DevInt 2022 Buchungen'!C2:C469,"&lt;"&amp;U$5+1,'DevInt 2022 Buchungen'!L2:L469,"Einnahmen")+-SUMIFS('DevInt 2022 Buchungen'!F2:F469,'DevInt 2022 Buchungen'!D2:D469,"1213",'DevInt 2022 Buchungen'!C2:C469,"&gt;="&amp;U$4,'DevInt 2022 Buchungen'!C2:C469,"&lt;"&amp;U$5+1,'DevInt 2022 Buchungen'!P2:P469,"Ausgaben")++SUMIFS('DevInt 2022 Buchungen'!F2:F469,'DevInt 2022 Buchungen'!D2:D469,"1214",'DevInt 2022 Buchungen'!C2:C469,"&gt;="&amp;U$4,'DevInt 2022 Buchungen'!C2:C469,"&lt;"&amp;U$5+1,'DevInt 2022 Buchungen'!L2:L469,"Ausgaben")+-SUMIFS('DevInt 2022 Buchungen'!F2:F469,'DevInt 2022 Buchungen'!D2:D469,"1214",'DevInt 2022 Buchungen'!C2:C469,"&gt;="&amp;U$4,'DevInt 2022 Buchungen'!C2:C469,"&lt;"&amp;U$5+1,'DevInt 2022 Buchungen'!P2:P469,"Einnahmen")++SUMIFS('DevInt 2022 Buchungen'!F2:F469,'DevInt 2022 Buchungen'!D2:D469,"1214",'DevInt 2022 Buchungen'!C2:C469,"&gt;="&amp;U$4,'DevInt 2022 Buchungen'!C2:C469,"&lt;"&amp;U$5+1,'DevInt 2022 Buchungen'!L2:L469,"Einnahmen")+-SUMIFS('DevInt 2022 Buchungen'!F2:F469,'DevInt 2022 Buchungen'!D2:D469,"1214",'DevInt 2022 Buchungen'!C2:C469,"&gt;="&amp;U$4,'DevInt 2022 Buchungen'!C2:C469,"&lt;"&amp;U$5+1,'DevInt 2022 Buchungen'!P2:P469,"Ausgaben")</f>
        <v>0</v>
      </c>
      <c r="V38" s="21"/>
      <c r="Y38" s="26">
        <f>+SUMIFS('DevInt 2022 Buchungen'!F2:F469,'DevInt 2022 Buchungen'!D2:D469,"1211",'DevInt 2022 Buchungen'!C2:C469,"&gt;="&amp;Y$4,'DevInt 2022 Buchungen'!C2:C469,"&lt;"&amp;Y$5+1,'DevInt 2022 Buchungen'!L2:L469,"Ausgaben")+-SUMIFS('DevInt 2022 Buchungen'!F2:F469,'DevInt 2022 Buchungen'!D2:D469,"1211",'DevInt 2022 Buchungen'!C2:C469,"&gt;="&amp;Y$4,'DevInt 2022 Buchungen'!C2:C469,"&lt;"&amp;Y$5+1,'DevInt 2022 Buchungen'!P2:P469,"Einnahmen")++SUMIFS('DevInt 2022 Buchungen'!F2:F469,'DevInt 2022 Buchungen'!D2:D469,"1211",'DevInt 2022 Buchungen'!C2:C469,"&gt;="&amp;Y$4,'DevInt 2022 Buchungen'!C2:C469,"&lt;"&amp;Y$5+1,'DevInt 2022 Buchungen'!L2:L469,"Einnahmen")+-SUMIFS('DevInt 2022 Buchungen'!F2:F469,'DevInt 2022 Buchungen'!D2:D469,"1211",'DevInt 2022 Buchungen'!C2:C469,"&gt;="&amp;Y$4,'DevInt 2022 Buchungen'!C2:C469,"&lt;"&amp;Y$5+1,'DevInt 2022 Buchungen'!P2:P469,"Ausgaben")++SUMIFS('DevInt 2022 Buchungen'!F2:F469,'DevInt 2022 Buchungen'!D2:D469,"1212",'DevInt 2022 Buchungen'!C2:C469,"&gt;="&amp;Y$4,'DevInt 2022 Buchungen'!C2:C469,"&lt;"&amp;Y$5+1,'DevInt 2022 Buchungen'!L2:L469,"Ausgaben")+-SUMIFS('DevInt 2022 Buchungen'!F2:F469,'DevInt 2022 Buchungen'!D2:D469,"1212",'DevInt 2022 Buchungen'!C2:C469,"&gt;="&amp;Y$4,'DevInt 2022 Buchungen'!C2:C469,"&lt;"&amp;Y$5+1,'DevInt 2022 Buchungen'!P2:P469,"Einnahmen")++SUMIFS('DevInt 2022 Buchungen'!F2:F469,'DevInt 2022 Buchungen'!D2:D469,"1212",'DevInt 2022 Buchungen'!C2:C469,"&gt;="&amp;Y$4,'DevInt 2022 Buchungen'!C2:C469,"&lt;"&amp;Y$5+1,'DevInt 2022 Buchungen'!L2:L469,"Einnahmen")+-SUMIFS('DevInt 2022 Buchungen'!F2:F469,'DevInt 2022 Buchungen'!D2:D469,"1212",'DevInt 2022 Buchungen'!C2:C469,"&gt;="&amp;Y$4,'DevInt 2022 Buchungen'!C2:C469,"&lt;"&amp;Y$5+1,'DevInt 2022 Buchungen'!P2:P469,"Ausgaben")++SUMIFS('DevInt 2022 Buchungen'!F2:F469,'DevInt 2022 Buchungen'!D2:D469,"1213",'DevInt 2022 Buchungen'!C2:C469,"&gt;="&amp;Y$4,'DevInt 2022 Buchungen'!C2:C469,"&lt;"&amp;Y$5+1,'DevInt 2022 Buchungen'!L2:L469,"Ausgaben")+-SUMIFS('DevInt 2022 Buchungen'!F2:F469,'DevInt 2022 Buchungen'!D2:D469,"1213",'DevInt 2022 Buchungen'!C2:C469,"&gt;="&amp;Y$4,'DevInt 2022 Buchungen'!C2:C469,"&lt;"&amp;Y$5+1,'DevInt 2022 Buchungen'!P2:P469,"Einnahmen")++SUMIFS('DevInt 2022 Buchungen'!F2:F469,'DevInt 2022 Buchungen'!D2:D469,"1213",'DevInt 2022 Buchungen'!C2:C469,"&gt;="&amp;Y$4,'DevInt 2022 Buchungen'!C2:C469,"&lt;"&amp;Y$5+1,'DevInt 2022 Buchungen'!L2:L469,"Einnahmen")+-SUMIFS('DevInt 2022 Buchungen'!F2:F469,'DevInt 2022 Buchungen'!D2:D469,"1213",'DevInt 2022 Buchungen'!C2:C469,"&gt;="&amp;Y$4,'DevInt 2022 Buchungen'!C2:C469,"&lt;"&amp;Y$5+1,'DevInt 2022 Buchungen'!P2:P469,"Ausgaben")++SUMIFS('DevInt 2022 Buchungen'!F2:F469,'DevInt 2022 Buchungen'!D2:D469,"1214",'DevInt 2022 Buchungen'!C2:C469,"&gt;="&amp;Y$4,'DevInt 2022 Buchungen'!C2:C469,"&lt;"&amp;Y$5+1,'DevInt 2022 Buchungen'!L2:L469,"Ausgaben")+-SUMIFS('DevInt 2022 Buchungen'!F2:F469,'DevInt 2022 Buchungen'!D2:D469,"1214",'DevInt 2022 Buchungen'!C2:C469,"&gt;="&amp;Y$4,'DevInt 2022 Buchungen'!C2:C469,"&lt;"&amp;Y$5+1,'DevInt 2022 Buchungen'!P2:P469,"Einnahmen")++SUMIFS('DevInt 2022 Buchungen'!F2:F469,'DevInt 2022 Buchungen'!D2:D469,"1214",'DevInt 2022 Buchungen'!C2:C469,"&gt;="&amp;Y$4,'DevInt 2022 Buchungen'!C2:C469,"&lt;"&amp;Y$5+1,'DevInt 2022 Buchungen'!L2:L469,"Einnahmen")+-SUMIFS('DevInt 2022 Buchungen'!F2:F469,'DevInt 2022 Buchungen'!D2:D469,"1214",'DevInt 2022 Buchungen'!C2:C469,"&gt;="&amp;Y$4,'DevInt 2022 Buchungen'!C2:C469,"&lt;"&amp;Y$5+1,'DevInt 2022 Buchungen'!P2:P469,"Ausgaben")</f>
        <v>0</v>
      </c>
      <c r="Z38" s="21"/>
      <c r="AC38" s="26">
        <f>+SUMIFS('DevInt 2022 Buchungen'!F2:F469,'DevInt 2022 Buchungen'!D2:D469,"1211",'DevInt 2022 Buchungen'!C2:C469,"&gt;="&amp;AC$4,'DevInt 2022 Buchungen'!C2:C469,"&lt;"&amp;AC$5+1,'DevInt 2022 Buchungen'!L2:L469,"Ausgaben")+-SUMIFS('DevInt 2022 Buchungen'!F2:F469,'DevInt 2022 Buchungen'!D2:D469,"1211",'DevInt 2022 Buchungen'!C2:C469,"&gt;="&amp;AC$4,'DevInt 2022 Buchungen'!C2:C469,"&lt;"&amp;AC$5+1,'DevInt 2022 Buchungen'!P2:P469,"Einnahmen")++SUMIFS('DevInt 2022 Buchungen'!F2:F469,'DevInt 2022 Buchungen'!D2:D469,"1211",'DevInt 2022 Buchungen'!C2:C469,"&gt;="&amp;AC$4,'DevInt 2022 Buchungen'!C2:C469,"&lt;"&amp;AC$5+1,'DevInt 2022 Buchungen'!L2:L469,"Einnahmen")+-SUMIFS('DevInt 2022 Buchungen'!F2:F469,'DevInt 2022 Buchungen'!D2:D469,"1211",'DevInt 2022 Buchungen'!C2:C469,"&gt;="&amp;AC$4,'DevInt 2022 Buchungen'!C2:C469,"&lt;"&amp;AC$5+1,'DevInt 2022 Buchungen'!P2:P469,"Ausgaben")++SUMIFS('DevInt 2022 Buchungen'!F2:F469,'DevInt 2022 Buchungen'!D2:D469,"1212",'DevInt 2022 Buchungen'!C2:C469,"&gt;="&amp;AC$4,'DevInt 2022 Buchungen'!C2:C469,"&lt;"&amp;AC$5+1,'DevInt 2022 Buchungen'!L2:L469,"Ausgaben")+-SUMIFS('DevInt 2022 Buchungen'!F2:F469,'DevInt 2022 Buchungen'!D2:D469,"1212",'DevInt 2022 Buchungen'!C2:C469,"&gt;="&amp;AC$4,'DevInt 2022 Buchungen'!C2:C469,"&lt;"&amp;AC$5+1,'DevInt 2022 Buchungen'!P2:P469,"Einnahmen")++SUMIFS('DevInt 2022 Buchungen'!F2:F469,'DevInt 2022 Buchungen'!D2:D469,"1212",'DevInt 2022 Buchungen'!C2:C469,"&gt;="&amp;AC$4,'DevInt 2022 Buchungen'!C2:C469,"&lt;"&amp;AC$5+1,'DevInt 2022 Buchungen'!L2:L469,"Einnahmen")+-SUMIFS('DevInt 2022 Buchungen'!F2:F469,'DevInt 2022 Buchungen'!D2:D469,"1212",'DevInt 2022 Buchungen'!C2:C469,"&gt;="&amp;AC$4,'DevInt 2022 Buchungen'!C2:C469,"&lt;"&amp;AC$5+1,'DevInt 2022 Buchungen'!P2:P469,"Ausgaben")++SUMIFS('DevInt 2022 Buchungen'!F2:F469,'DevInt 2022 Buchungen'!D2:D469,"1213",'DevInt 2022 Buchungen'!C2:C469,"&gt;="&amp;AC$4,'DevInt 2022 Buchungen'!C2:C469,"&lt;"&amp;AC$5+1,'DevInt 2022 Buchungen'!L2:L469,"Ausgaben")+-SUMIFS('DevInt 2022 Buchungen'!F2:F469,'DevInt 2022 Buchungen'!D2:D469,"1213",'DevInt 2022 Buchungen'!C2:C469,"&gt;="&amp;AC$4,'DevInt 2022 Buchungen'!C2:C469,"&lt;"&amp;AC$5+1,'DevInt 2022 Buchungen'!P2:P469,"Einnahmen")++SUMIFS('DevInt 2022 Buchungen'!F2:F469,'DevInt 2022 Buchungen'!D2:D469,"1213",'DevInt 2022 Buchungen'!C2:C469,"&gt;="&amp;AC$4,'DevInt 2022 Buchungen'!C2:C469,"&lt;"&amp;AC$5+1,'DevInt 2022 Buchungen'!L2:L469,"Einnahmen")+-SUMIFS('DevInt 2022 Buchungen'!F2:F469,'DevInt 2022 Buchungen'!D2:D469,"1213",'DevInt 2022 Buchungen'!C2:C469,"&gt;="&amp;AC$4,'DevInt 2022 Buchungen'!C2:C469,"&lt;"&amp;AC$5+1,'DevInt 2022 Buchungen'!P2:P469,"Ausgaben")++SUMIFS('DevInt 2022 Buchungen'!F2:F469,'DevInt 2022 Buchungen'!D2:D469,"1214",'DevInt 2022 Buchungen'!C2:C469,"&gt;="&amp;AC$4,'DevInt 2022 Buchungen'!C2:C469,"&lt;"&amp;AC$5+1,'DevInt 2022 Buchungen'!L2:L469,"Ausgaben")+-SUMIFS('DevInt 2022 Buchungen'!F2:F469,'DevInt 2022 Buchungen'!D2:D469,"1214",'DevInt 2022 Buchungen'!C2:C469,"&gt;="&amp;AC$4,'DevInt 2022 Buchungen'!C2:C469,"&lt;"&amp;AC$5+1,'DevInt 2022 Buchungen'!P2:P469,"Einnahmen")++SUMIFS('DevInt 2022 Buchungen'!F2:F469,'DevInt 2022 Buchungen'!D2:D469,"1214",'DevInt 2022 Buchungen'!C2:C469,"&gt;="&amp;AC$4,'DevInt 2022 Buchungen'!C2:C469,"&lt;"&amp;AC$5+1,'DevInt 2022 Buchungen'!L2:L469,"Einnahmen")+-SUMIFS('DevInt 2022 Buchungen'!F2:F469,'DevInt 2022 Buchungen'!D2:D469,"1214",'DevInt 2022 Buchungen'!C2:C469,"&gt;="&amp;AC$4,'DevInt 2022 Buchungen'!C2:C469,"&lt;"&amp;AC$5+1,'DevInt 2022 Buchungen'!P2:P469,"Ausgaben")</f>
        <v>0</v>
      </c>
      <c r="AD38" s="21"/>
      <c r="AG38" s="26">
        <f>+SUMIFS('DevInt 2022 Buchungen'!F2:F469,'DevInt 2022 Buchungen'!D2:D469,"1211",'DevInt 2022 Buchungen'!C2:C469,"&gt;="&amp;AG$4,'DevInt 2022 Buchungen'!C2:C469,"&lt;"&amp;AG$5+1,'DevInt 2022 Buchungen'!L2:L469,"Ausgaben")+-SUMIFS('DevInt 2022 Buchungen'!F2:F469,'DevInt 2022 Buchungen'!D2:D469,"1211",'DevInt 2022 Buchungen'!C2:C469,"&gt;="&amp;AG$4,'DevInt 2022 Buchungen'!C2:C469,"&lt;"&amp;AG$5+1,'DevInt 2022 Buchungen'!P2:P469,"Einnahmen")++SUMIFS('DevInt 2022 Buchungen'!F2:F469,'DevInt 2022 Buchungen'!D2:D469,"1211",'DevInt 2022 Buchungen'!C2:C469,"&gt;="&amp;AG$4,'DevInt 2022 Buchungen'!C2:C469,"&lt;"&amp;AG$5+1,'DevInt 2022 Buchungen'!L2:L469,"Einnahmen")+-SUMIFS('DevInt 2022 Buchungen'!F2:F469,'DevInt 2022 Buchungen'!D2:D469,"1211",'DevInt 2022 Buchungen'!C2:C469,"&gt;="&amp;AG$4,'DevInt 2022 Buchungen'!C2:C469,"&lt;"&amp;AG$5+1,'DevInt 2022 Buchungen'!P2:P469,"Ausgaben")++SUMIFS('DevInt 2022 Buchungen'!F2:F469,'DevInt 2022 Buchungen'!D2:D469,"1212",'DevInt 2022 Buchungen'!C2:C469,"&gt;="&amp;AG$4,'DevInt 2022 Buchungen'!C2:C469,"&lt;"&amp;AG$5+1,'DevInt 2022 Buchungen'!L2:L469,"Ausgaben")+-SUMIFS('DevInt 2022 Buchungen'!F2:F469,'DevInt 2022 Buchungen'!D2:D469,"1212",'DevInt 2022 Buchungen'!C2:C469,"&gt;="&amp;AG$4,'DevInt 2022 Buchungen'!C2:C469,"&lt;"&amp;AG$5+1,'DevInt 2022 Buchungen'!P2:P469,"Einnahmen")++SUMIFS('DevInt 2022 Buchungen'!F2:F469,'DevInt 2022 Buchungen'!D2:D469,"1212",'DevInt 2022 Buchungen'!C2:C469,"&gt;="&amp;AG$4,'DevInt 2022 Buchungen'!C2:C469,"&lt;"&amp;AG$5+1,'DevInt 2022 Buchungen'!L2:L469,"Einnahmen")+-SUMIFS('DevInt 2022 Buchungen'!F2:F469,'DevInt 2022 Buchungen'!D2:D469,"1212",'DevInt 2022 Buchungen'!C2:C469,"&gt;="&amp;AG$4,'DevInt 2022 Buchungen'!C2:C469,"&lt;"&amp;AG$5+1,'DevInt 2022 Buchungen'!P2:P469,"Ausgaben")++SUMIFS('DevInt 2022 Buchungen'!F2:F469,'DevInt 2022 Buchungen'!D2:D469,"1213",'DevInt 2022 Buchungen'!C2:C469,"&gt;="&amp;AG$4,'DevInt 2022 Buchungen'!C2:C469,"&lt;"&amp;AG$5+1,'DevInt 2022 Buchungen'!L2:L469,"Ausgaben")+-SUMIFS('DevInt 2022 Buchungen'!F2:F469,'DevInt 2022 Buchungen'!D2:D469,"1213",'DevInt 2022 Buchungen'!C2:C469,"&gt;="&amp;AG$4,'DevInt 2022 Buchungen'!C2:C469,"&lt;"&amp;AG$5+1,'DevInt 2022 Buchungen'!P2:P469,"Einnahmen")++SUMIFS('DevInt 2022 Buchungen'!F2:F469,'DevInt 2022 Buchungen'!D2:D469,"1213",'DevInt 2022 Buchungen'!C2:C469,"&gt;="&amp;AG$4,'DevInt 2022 Buchungen'!C2:C469,"&lt;"&amp;AG$5+1,'DevInt 2022 Buchungen'!L2:L469,"Einnahmen")+-SUMIFS('DevInt 2022 Buchungen'!F2:F469,'DevInt 2022 Buchungen'!D2:D469,"1213",'DevInt 2022 Buchungen'!C2:C469,"&gt;="&amp;AG$4,'DevInt 2022 Buchungen'!C2:C469,"&lt;"&amp;AG$5+1,'DevInt 2022 Buchungen'!P2:P469,"Ausgaben")++SUMIFS('DevInt 2022 Buchungen'!F2:F469,'DevInt 2022 Buchungen'!D2:D469,"1214",'DevInt 2022 Buchungen'!C2:C469,"&gt;="&amp;AG$4,'DevInt 2022 Buchungen'!C2:C469,"&lt;"&amp;AG$5+1,'DevInt 2022 Buchungen'!L2:L469,"Ausgaben")+-SUMIFS('DevInt 2022 Buchungen'!F2:F469,'DevInt 2022 Buchungen'!D2:D469,"1214",'DevInt 2022 Buchungen'!C2:C469,"&gt;="&amp;AG$4,'DevInt 2022 Buchungen'!C2:C469,"&lt;"&amp;AG$5+1,'DevInt 2022 Buchungen'!P2:P469,"Einnahmen")++SUMIFS('DevInt 2022 Buchungen'!F2:F469,'DevInt 2022 Buchungen'!D2:D469,"1214",'DevInt 2022 Buchungen'!C2:C469,"&gt;="&amp;AG$4,'DevInt 2022 Buchungen'!C2:C469,"&lt;"&amp;AG$5+1,'DevInt 2022 Buchungen'!L2:L469,"Einnahmen")+-SUMIFS('DevInt 2022 Buchungen'!F2:F469,'DevInt 2022 Buchungen'!D2:D469,"1214",'DevInt 2022 Buchungen'!C2:C469,"&gt;="&amp;AG$4,'DevInt 2022 Buchungen'!C2:C469,"&lt;"&amp;AG$5+1,'DevInt 2022 Buchungen'!P2:P469,"Ausgaben")</f>
        <v>0</v>
      </c>
      <c r="AH38" s="21"/>
      <c r="AK38" s="26">
        <f>+SUMIFS('DevInt 2022 Buchungen'!F2:F469,'DevInt 2022 Buchungen'!D2:D469,"1211",'DevInt 2022 Buchungen'!C2:C469,"&gt;="&amp;AK$4,'DevInt 2022 Buchungen'!C2:C469,"&lt;"&amp;AK$5+1,'DevInt 2022 Buchungen'!L2:L469,"Ausgaben")+-SUMIFS('DevInt 2022 Buchungen'!F2:F469,'DevInt 2022 Buchungen'!D2:D469,"1211",'DevInt 2022 Buchungen'!C2:C469,"&gt;="&amp;AK$4,'DevInt 2022 Buchungen'!C2:C469,"&lt;"&amp;AK$5+1,'DevInt 2022 Buchungen'!P2:P469,"Einnahmen")++SUMIFS('DevInt 2022 Buchungen'!F2:F469,'DevInt 2022 Buchungen'!D2:D469,"1211",'DevInt 2022 Buchungen'!C2:C469,"&gt;="&amp;AK$4,'DevInt 2022 Buchungen'!C2:C469,"&lt;"&amp;AK$5+1,'DevInt 2022 Buchungen'!L2:L469,"Einnahmen")+-SUMIFS('DevInt 2022 Buchungen'!F2:F469,'DevInt 2022 Buchungen'!D2:D469,"1211",'DevInt 2022 Buchungen'!C2:C469,"&gt;="&amp;AK$4,'DevInt 2022 Buchungen'!C2:C469,"&lt;"&amp;AK$5+1,'DevInt 2022 Buchungen'!P2:P469,"Ausgaben")++SUMIFS('DevInt 2022 Buchungen'!F2:F469,'DevInt 2022 Buchungen'!D2:D469,"1212",'DevInt 2022 Buchungen'!C2:C469,"&gt;="&amp;AK$4,'DevInt 2022 Buchungen'!C2:C469,"&lt;"&amp;AK$5+1,'DevInt 2022 Buchungen'!L2:L469,"Ausgaben")+-SUMIFS('DevInt 2022 Buchungen'!F2:F469,'DevInt 2022 Buchungen'!D2:D469,"1212",'DevInt 2022 Buchungen'!C2:C469,"&gt;="&amp;AK$4,'DevInt 2022 Buchungen'!C2:C469,"&lt;"&amp;AK$5+1,'DevInt 2022 Buchungen'!P2:P469,"Einnahmen")++SUMIFS('DevInt 2022 Buchungen'!F2:F469,'DevInt 2022 Buchungen'!D2:D469,"1212",'DevInt 2022 Buchungen'!C2:C469,"&gt;="&amp;AK$4,'DevInt 2022 Buchungen'!C2:C469,"&lt;"&amp;AK$5+1,'DevInt 2022 Buchungen'!L2:L469,"Einnahmen")+-SUMIFS('DevInt 2022 Buchungen'!F2:F469,'DevInt 2022 Buchungen'!D2:D469,"1212",'DevInt 2022 Buchungen'!C2:C469,"&gt;="&amp;AK$4,'DevInt 2022 Buchungen'!C2:C469,"&lt;"&amp;AK$5+1,'DevInt 2022 Buchungen'!P2:P469,"Ausgaben")++SUMIFS('DevInt 2022 Buchungen'!F2:F469,'DevInt 2022 Buchungen'!D2:D469,"1213",'DevInt 2022 Buchungen'!C2:C469,"&gt;="&amp;AK$4,'DevInt 2022 Buchungen'!C2:C469,"&lt;"&amp;AK$5+1,'DevInt 2022 Buchungen'!L2:L469,"Ausgaben")+-SUMIFS('DevInt 2022 Buchungen'!F2:F469,'DevInt 2022 Buchungen'!D2:D469,"1213",'DevInt 2022 Buchungen'!C2:C469,"&gt;="&amp;AK$4,'DevInt 2022 Buchungen'!C2:C469,"&lt;"&amp;AK$5+1,'DevInt 2022 Buchungen'!P2:P469,"Einnahmen")++SUMIFS('DevInt 2022 Buchungen'!F2:F469,'DevInt 2022 Buchungen'!D2:D469,"1213",'DevInt 2022 Buchungen'!C2:C469,"&gt;="&amp;AK$4,'DevInt 2022 Buchungen'!C2:C469,"&lt;"&amp;AK$5+1,'DevInt 2022 Buchungen'!L2:L469,"Einnahmen")+-SUMIFS('DevInt 2022 Buchungen'!F2:F469,'DevInt 2022 Buchungen'!D2:D469,"1213",'DevInt 2022 Buchungen'!C2:C469,"&gt;="&amp;AK$4,'DevInt 2022 Buchungen'!C2:C469,"&lt;"&amp;AK$5+1,'DevInt 2022 Buchungen'!P2:P469,"Ausgaben")++SUMIFS('DevInt 2022 Buchungen'!F2:F469,'DevInt 2022 Buchungen'!D2:D469,"1214",'DevInt 2022 Buchungen'!C2:C469,"&gt;="&amp;AK$4,'DevInt 2022 Buchungen'!C2:C469,"&lt;"&amp;AK$5+1,'DevInt 2022 Buchungen'!L2:L469,"Ausgaben")+-SUMIFS('DevInt 2022 Buchungen'!F2:F469,'DevInt 2022 Buchungen'!D2:D469,"1214",'DevInt 2022 Buchungen'!C2:C469,"&gt;="&amp;AK$4,'DevInt 2022 Buchungen'!C2:C469,"&lt;"&amp;AK$5+1,'DevInt 2022 Buchungen'!P2:P469,"Einnahmen")++SUMIFS('DevInt 2022 Buchungen'!F2:F469,'DevInt 2022 Buchungen'!D2:D469,"1214",'DevInt 2022 Buchungen'!C2:C469,"&gt;="&amp;AK$4,'DevInt 2022 Buchungen'!C2:C469,"&lt;"&amp;AK$5+1,'DevInt 2022 Buchungen'!L2:L469,"Einnahmen")+-SUMIFS('DevInt 2022 Buchungen'!F2:F469,'DevInt 2022 Buchungen'!D2:D469,"1214",'DevInt 2022 Buchungen'!C2:C469,"&gt;="&amp;AK$4,'DevInt 2022 Buchungen'!C2:C469,"&lt;"&amp;AK$5+1,'DevInt 2022 Buchungen'!P2:P469,"Ausgaben")</f>
        <v>0</v>
      </c>
      <c r="AL38" s="21"/>
      <c r="AO38" s="26">
        <f>+SUMIFS('DevInt 2022 Buchungen'!F2:F469,'DevInt 2022 Buchungen'!D2:D469,"1211",'DevInt 2022 Buchungen'!C2:C469,"&gt;="&amp;AO$4,'DevInt 2022 Buchungen'!C2:C469,"&lt;"&amp;AO$5+1,'DevInt 2022 Buchungen'!L2:L469,"Ausgaben")+-SUMIFS('DevInt 2022 Buchungen'!F2:F469,'DevInt 2022 Buchungen'!D2:D469,"1211",'DevInt 2022 Buchungen'!C2:C469,"&gt;="&amp;AO$4,'DevInt 2022 Buchungen'!C2:C469,"&lt;"&amp;AO$5+1,'DevInt 2022 Buchungen'!P2:P469,"Einnahmen")++SUMIFS('DevInt 2022 Buchungen'!F2:F469,'DevInt 2022 Buchungen'!D2:D469,"1211",'DevInt 2022 Buchungen'!C2:C469,"&gt;="&amp;AO$4,'DevInt 2022 Buchungen'!C2:C469,"&lt;"&amp;AO$5+1,'DevInt 2022 Buchungen'!L2:L469,"Einnahmen")+-SUMIFS('DevInt 2022 Buchungen'!F2:F469,'DevInt 2022 Buchungen'!D2:D469,"1211",'DevInt 2022 Buchungen'!C2:C469,"&gt;="&amp;AO$4,'DevInt 2022 Buchungen'!C2:C469,"&lt;"&amp;AO$5+1,'DevInt 2022 Buchungen'!P2:P469,"Ausgaben")++SUMIFS('DevInt 2022 Buchungen'!F2:F469,'DevInt 2022 Buchungen'!D2:D469,"1212",'DevInt 2022 Buchungen'!C2:C469,"&gt;="&amp;AO$4,'DevInt 2022 Buchungen'!C2:C469,"&lt;"&amp;AO$5+1,'DevInt 2022 Buchungen'!L2:L469,"Ausgaben")+-SUMIFS('DevInt 2022 Buchungen'!F2:F469,'DevInt 2022 Buchungen'!D2:D469,"1212",'DevInt 2022 Buchungen'!C2:C469,"&gt;="&amp;AO$4,'DevInt 2022 Buchungen'!C2:C469,"&lt;"&amp;AO$5+1,'DevInt 2022 Buchungen'!P2:P469,"Einnahmen")++SUMIFS('DevInt 2022 Buchungen'!F2:F469,'DevInt 2022 Buchungen'!D2:D469,"1212",'DevInt 2022 Buchungen'!C2:C469,"&gt;="&amp;AO$4,'DevInt 2022 Buchungen'!C2:C469,"&lt;"&amp;AO$5+1,'DevInt 2022 Buchungen'!L2:L469,"Einnahmen")+-SUMIFS('DevInt 2022 Buchungen'!F2:F469,'DevInt 2022 Buchungen'!D2:D469,"1212",'DevInt 2022 Buchungen'!C2:C469,"&gt;="&amp;AO$4,'DevInt 2022 Buchungen'!C2:C469,"&lt;"&amp;AO$5+1,'DevInt 2022 Buchungen'!P2:P469,"Ausgaben")++SUMIFS('DevInt 2022 Buchungen'!F2:F469,'DevInt 2022 Buchungen'!D2:D469,"1213",'DevInt 2022 Buchungen'!C2:C469,"&gt;="&amp;AO$4,'DevInt 2022 Buchungen'!C2:C469,"&lt;"&amp;AO$5+1,'DevInt 2022 Buchungen'!L2:L469,"Ausgaben")+-SUMIFS('DevInt 2022 Buchungen'!F2:F469,'DevInt 2022 Buchungen'!D2:D469,"1213",'DevInt 2022 Buchungen'!C2:C469,"&gt;="&amp;AO$4,'DevInt 2022 Buchungen'!C2:C469,"&lt;"&amp;AO$5+1,'DevInt 2022 Buchungen'!P2:P469,"Einnahmen")++SUMIFS('DevInt 2022 Buchungen'!F2:F469,'DevInt 2022 Buchungen'!D2:D469,"1213",'DevInt 2022 Buchungen'!C2:C469,"&gt;="&amp;AO$4,'DevInt 2022 Buchungen'!C2:C469,"&lt;"&amp;AO$5+1,'DevInt 2022 Buchungen'!L2:L469,"Einnahmen")+-SUMIFS('DevInt 2022 Buchungen'!F2:F469,'DevInt 2022 Buchungen'!D2:D469,"1213",'DevInt 2022 Buchungen'!C2:C469,"&gt;="&amp;AO$4,'DevInt 2022 Buchungen'!C2:C469,"&lt;"&amp;AO$5+1,'DevInt 2022 Buchungen'!P2:P469,"Ausgaben")++SUMIFS('DevInt 2022 Buchungen'!F2:F469,'DevInt 2022 Buchungen'!D2:D469,"1214",'DevInt 2022 Buchungen'!C2:C469,"&gt;="&amp;AO$4,'DevInt 2022 Buchungen'!C2:C469,"&lt;"&amp;AO$5+1,'DevInt 2022 Buchungen'!L2:L469,"Ausgaben")+-SUMIFS('DevInt 2022 Buchungen'!F2:F469,'DevInt 2022 Buchungen'!D2:D469,"1214",'DevInt 2022 Buchungen'!C2:C469,"&gt;="&amp;AO$4,'DevInt 2022 Buchungen'!C2:C469,"&lt;"&amp;AO$5+1,'DevInt 2022 Buchungen'!P2:P469,"Einnahmen")++SUMIFS('DevInt 2022 Buchungen'!F2:F469,'DevInt 2022 Buchungen'!D2:D469,"1214",'DevInt 2022 Buchungen'!C2:C469,"&gt;="&amp;AO$4,'DevInt 2022 Buchungen'!C2:C469,"&lt;"&amp;AO$5+1,'DevInt 2022 Buchungen'!L2:L469,"Einnahmen")+-SUMIFS('DevInt 2022 Buchungen'!F2:F469,'DevInt 2022 Buchungen'!D2:D469,"1214",'DevInt 2022 Buchungen'!C2:C469,"&gt;="&amp;AO$4,'DevInt 2022 Buchungen'!C2:C469,"&lt;"&amp;AO$5+1,'DevInt 2022 Buchungen'!P2:P469,"Ausgaben")</f>
        <v>0</v>
      </c>
      <c r="AP38" s="21"/>
      <c r="AS38" s="26">
        <f>+SUMIFS('DevInt 2022 Buchungen'!F2:F469,'DevInt 2022 Buchungen'!D2:D469,"1211",'DevInt 2022 Buchungen'!C2:C469,"&gt;="&amp;AS$4,'DevInt 2022 Buchungen'!C2:C469,"&lt;"&amp;AS$5+1,'DevInt 2022 Buchungen'!L2:L469,"Ausgaben")+-SUMIFS('DevInt 2022 Buchungen'!F2:F469,'DevInt 2022 Buchungen'!D2:D469,"1211",'DevInt 2022 Buchungen'!C2:C469,"&gt;="&amp;AS$4,'DevInt 2022 Buchungen'!C2:C469,"&lt;"&amp;AS$5+1,'DevInt 2022 Buchungen'!P2:P469,"Einnahmen")++SUMIFS('DevInt 2022 Buchungen'!F2:F469,'DevInt 2022 Buchungen'!D2:D469,"1211",'DevInt 2022 Buchungen'!C2:C469,"&gt;="&amp;AS$4,'DevInt 2022 Buchungen'!C2:C469,"&lt;"&amp;AS$5+1,'DevInt 2022 Buchungen'!L2:L469,"Einnahmen")+-SUMIFS('DevInt 2022 Buchungen'!F2:F469,'DevInt 2022 Buchungen'!D2:D469,"1211",'DevInt 2022 Buchungen'!C2:C469,"&gt;="&amp;AS$4,'DevInt 2022 Buchungen'!C2:C469,"&lt;"&amp;AS$5+1,'DevInt 2022 Buchungen'!P2:P469,"Ausgaben")++SUMIFS('DevInt 2022 Buchungen'!F2:F469,'DevInt 2022 Buchungen'!D2:D469,"1212",'DevInt 2022 Buchungen'!C2:C469,"&gt;="&amp;AS$4,'DevInt 2022 Buchungen'!C2:C469,"&lt;"&amp;AS$5+1,'DevInt 2022 Buchungen'!L2:L469,"Ausgaben")+-SUMIFS('DevInt 2022 Buchungen'!F2:F469,'DevInt 2022 Buchungen'!D2:D469,"1212",'DevInt 2022 Buchungen'!C2:C469,"&gt;="&amp;AS$4,'DevInt 2022 Buchungen'!C2:C469,"&lt;"&amp;AS$5+1,'DevInt 2022 Buchungen'!P2:P469,"Einnahmen")++SUMIFS('DevInt 2022 Buchungen'!F2:F469,'DevInt 2022 Buchungen'!D2:D469,"1212",'DevInt 2022 Buchungen'!C2:C469,"&gt;="&amp;AS$4,'DevInt 2022 Buchungen'!C2:C469,"&lt;"&amp;AS$5+1,'DevInt 2022 Buchungen'!L2:L469,"Einnahmen")+-SUMIFS('DevInt 2022 Buchungen'!F2:F469,'DevInt 2022 Buchungen'!D2:D469,"1212",'DevInt 2022 Buchungen'!C2:C469,"&gt;="&amp;AS$4,'DevInt 2022 Buchungen'!C2:C469,"&lt;"&amp;AS$5+1,'DevInt 2022 Buchungen'!P2:P469,"Ausgaben")++SUMIFS('DevInt 2022 Buchungen'!F2:F469,'DevInt 2022 Buchungen'!D2:D469,"1213",'DevInt 2022 Buchungen'!C2:C469,"&gt;="&amp;AS$4,'DevInt 2022 Buchungen'!C2:C469,"&lt;"&amp;AS$5+1,'DevInt 2022 Buchungen'!L2:L469,"Ausgaben")+-SUMIFS('DevInt 2022 Buchungen'!F2:F469,'DevInt 2022 Buchungen'!D2:D469,"1213",'DevInt 2022 Buchungen'!C2:C469,"&gt;="&amp;AS$4,'DevInt 2022 Buchungen'!C2:C469,"&lt;"&amp;AS$5+1,'DevInt 2022 Buchungen'!P2:P469,"Einnahmen")++SUMIFS('DevInt 2022 Buchungen'!F2:F469,'DevInt 2022 Buchungen'!D2:D469,"1213",'DevInt 2022 Buchungen'!C2:C469,"&gt;="&amp;AS$4,'DevInt 2022 Buchungen'!C2:C469,"&lt;"&amp;AS$5+1,'DevInt 2022 Buchungen'!L2:L469,"Einnahmen")+-SUMIFS('DevInt 2022 Buchungen'!F2:F469,'DevInt 2022 Buchungen'!D2:D469,"1213",'DevInt 2022 Buchungen'!C2:C469,"&gt;="&amp;AS$4,'DevInt 2022 Buchungen'!C2:C469,"&lt;"&amp;AS$5+1,'DevInt 2022 Buchungen'!P2:P469,"Ausgaben")++SUMIFS('DevInt 2022 Buchungen'!F2:F469,'DevInt 2022 Buchungen'!D2:D469,"1214",'DevInt 2022 Buchungen'!C2:C469,"&gt;="&amp;AS$4,'DevInt 2022 Buchungen'!C2:C469,"&lt;"&amp;AS$5+1,'DevInt 2022 Buchungen'!L2:L469,"Ausgaben")+-SUMIFS('DevInt 2022 Buchungen'!F2:F469,'DevInt 2022 Buchungen'!D2:D469,"1214",'DevInt 2022 Buchungen'!C2:C469,"&gt;="&amp;AS$4,'DevInt 2022 Buchungen'!C2:C469,"&lt;"&amp;AS$5+1,'DevInt 2022 Buchungen'!P2:P469,"Einnahmen")++SUMIFS('DevInt 2022 Buchungen'!F2:F469,'DevInt 2022 Buchungen'!D2:D469,"1214",'DevInt 2022 Buchungen'!C2:C469,"&gt;="&amp;AS$4,'DevInt 2022 Buchungen'!C2:C469,"&lt;"&amp;AS$5+1,'DevInt 2022 Buchungen'!L2:L469,"Einnahmen")+-SUMIFS('DevInt 2022 Buchungen'!F2:F469,'DevInt 2022 Buchungen'!D2:D469,"1214",'DevInt 2022 Buchungen'!C2:C469,"&gt;="&amp;AS$4,'DevInt 2022 Buchungen'!C2:C469,"&lt;"&amp;AS$5+1,'DevInt 2022 Buchungen'!P2:P469,"Ausgaben")</f>
        <v>0</v>
      </c>
      <c r="AT38" s="21"/>
      <c r="AW38" s="26">
        <f>+SUMIFS('DevInt 2022 Buchungen'!F2:F469,'DevInt 2022 Buchungen'!D2:D469,"1211",'DevInt 2022 Buchungen'!C2:C469,"&gt;="&amp;AW$4,'DevInt 2022 Buchungen'!C2:C469,"&lt;"&amp;AW$5+1,'DevInt 2022 Buchungen'!L2:L469,"Ausgaben")+-SUMIFS('DevInt 2022 Buchungen'!F2:F469,'DevInt 2022 Buchungen'!D2:D469,"1211",'DevInt 2022 Buchungen'!C2:C469,"&gt;="&amp;AW$4,'DevInt 2022 Buchungen'!C2:C469,"&lt;"&amp;AW$5+1,'DevInt 2022 Buchungen'!P2:P469,"Einnahmen")++SUMIFS('DevInt 2022 Buchungen'!F2:F469,'DevInt 2022 Buchungen'!D2:D469,"1211",'DevInt 2022 Buchungen'!C2:C469,"&gt;="&amp;AW$4,'DevInt 2022 Buchungen'!C2:C469,"&lt;"&amp;AW$5+1,'DevInt 2022 Buchungen'!L2:L469,"Einnahmen")+-SUMIFS('DevInt 2022 Buchungen'!F2:F469,'DevInt 2022 Buchungen'!D2:D469,"1211",'DevInt 2022 Buchungen'!C2:C469,"&gt;="&amp;AW$4,'DevInt 2022 Buchungen'!C2:C469,"&lt;"&amp;AW$5+1,'DevInt 2022 Buchungen'!P2:P469,"Ausgaben")++SUMIFS('DevInt 2022 Buchungen'!F2:F469,'DevInt 2022 Buchungen'!D2:D469,"1212",'DevInt 2022 Buchungen'!C2:C469,"&gt;="&amp;AW$4,'DevInt 2022 Buchungen'!C2:C469,"&lt;"&amp;AW$5+1,'DevInt 2022 Buchungen'!L2:L469,"Ausgaben")+-SUMIFS('DevInt 2022 Buchungen'!F2:F469,'DevInt 2022 Buchungen'!D2:D469,"1212",'DevInt 2022 Buchungen'!C2:C469,"&gt;="&amp;AW$4,'DevInt 2022 Buchungen'!C2:C469,"&lt;"&amp;AW$5+1,'DevInt 2022 Buchungen'!P2:P469,"Einnahmen")++SUMIFS('DevInt 2022 Buchungen'!F2:F469,'DevInt 2022 Buchungen'!D2:D469,"1212",'DevInt 2022 Buchungen'!C2:C469,"&gt;="&amp;AW$4,'DevInt 2022 Buchungen'!C2:C469,"&lt;"&amp;AW$5+1,'DevInt 2022 Buchungen'!L2:L469,"Einnahmen")+-SUMIFS('DevInt 2022 Buchungen'!F2:F469,'DevInt 2022 Buchungen'!D2:D469,"1212",'DevInt 2022 Buchungen'!C2:C469,"&gt;="&amp;AW$4,'DevInt 2022 Buchungen'!C2:C469,"&lt;"&amp;AW$5+1,'DevInt 2022 Buchungen'!P2:P469,"Ausgaben")++SUMIFS('DevInt 2022 Buchungen'!F2:F469,'DevInt 2022 Buchungen'!D2:D469,"1213",'DevInt 2022 Buchungen'!C2:C469,"&gt;="&amp;AW$4,'DevInt 2022 Buchungen'!C2:C469,"&lt;"&amp;AW$5+1,'DevInt 2022 Buchungen'!L2:L469,"Ausgaben")+-SUMIFS('DevInt 2022 Buchungen'!F2:F469,'DevInt 2022 Buchungen'!D2:D469,"1213",'DevInt 2022 Buchungen'!C2:C469,"&gt;="&amp;AW$4,'DevInt 2022 Buchungen'!C2:C469,"&lt;"&amp;AW$5+1,'DevInt 2022 Buchungen'!P2:P469,"Einnahmen")++SUMIFS('DevInt 2022 Buchungen'!F2:F469,'DevInt 2022 Buchungen'!D2:D469,"1213",'DevInt 2022 Buchungen'!C2:C469,"&gt;="&amp;AW$4,'DevInt 2022 Buchungen'!C2:C469,"&lt;"&amp;AW$5+1,'DevInt 2022 Buchungen'!L2:L469,"Einnahmen")+-SUMIFS('DevInt 2022 Buchungen'!F2:F469,'DevInt 2022 Buchungen'!D2:D469,"1213",'DevInt 2022 Buchungen'!C2:C469,"&gt;="&amp;AW$4,'DevInt 2022 Buchungen'!C2:C469,"&lt;"&amp;AW$5+1,'DevInt 2022 Buchungen'!P2:P469,"Ausgaben")++SUMIFS('DevInt 2022 Buchungen'!F2:F469,'DevInt 2022 Buchungen'!D2:D469,"1214",'DevInt 2022 Buchungen'!C2:C469,"&gt;="&amp;AW$4,'DevInt 2022 Buchungen'!C2:C469,"&lt;"&amp;AW$5+1,'DevInt 2022 Buchungen'!L2:L469,"Ausgaben")+-SUMIFS('DevInt 2022 Buchungen'!F2:F469,'DevInt 2022 Buchungen'!D2:D469,"1214",'DevInt 2022 Buchungen'!C2:C469,"&gt;="&amp;AW$4,'DevInt 2022 Buchungen'!C2:C469,"&lt;"&amp;AW$5+1,'DevInt 2022 Buchungen'!P2:P469,"Einnahmen")++SUMIFS('DevInt 2022 Buchungen'!F2:F469,'DevInt 2022 Buchungen'!D2:D469,"1214",'DevInt 2022 Buchungen'!C2:C469,"&gt;="&amp;AW$4,'DevInt 2022 Buchungen'!C2:C469,"&lt;"&amp;AW$5+1,'DevInt 2022 Buchungen'!L2:L469,"Einnahmen")+-SUMIFS('DevInt 2022 Buchungen'!F2:F469,'DevInt 2022 Buchungen'!D2:D469,"1214",'DevInt 2022 Buchungen'!C2:C469,"&gt;="&amp;AW$4,'DevInt 2022 Buchungen'!C2:C469,"&lt;"&amp;AW$5+1,'DevInt 2022 Buchungen'!P2:P469,"Ausgaben")</f>
        <v>441.05</v>
      </c>
      <c r="AX38" s="21"/>
      <c r="BA38" s="26">
        <f>+SUMIFS('DevInt 2022 Buchungen'!F2:F469,'DevInt 2022 Buchungen'!D2:D469,"1211",'DevInt 2022 Buchungen'!C2:C469,"&gt;="&amp;BA$4,'DevInt 2022 Buchungen'!C2:C469,"&lt;"&amp;BA$5+1,'DevInt 2022 Buchungen'!L2:L469,"Ausgaben")+-SUMIFS('DevInt 2022 Buchungen'!F2:F469,'DevInt 2022 Buchungen'!D2:D469,"1211",'DevInt 2022 Buchungen'!C2:C469,"&gt;="&amp;BA$4,'DevInt 2022 Buchungen'!C2:C469,"&lt;"&amp;BA$5+1,'DevInt 2022 Buchungen'!P2:P469,"Einnahmen")++SUMIFS('DevInt 2022 Buchungen'!F2:F469,'DevInt 2022 Buchungen'!D2:D469,"1211",'DevInt 2022 Buchungen'!C2:C469,"&gt;="&amp;BA$4,'DevInt 2022 Buchungen'!C2:C469,"&lt;"&amp;BA$5+1,'DevInt 2022 Buchungen'!L2:L469,"Einnahmen")+-SUMIFS('DevInt 2022 Buchungen'!F2:F469,'DevInt 2022 Buchungen'!D2:D469,"1211",'DevInt 2022 Buchungen'!C2:C469,"&gt;="&amp;BA$4,'DevInt 2022 Buchungen'!C2:C469,"&lt;"&amp;BA$5+1,'DevInt 2022 Buchungen'!P2:P469,"Ausgaben")++SUMIFS('DevInt 2022 Buchungen'!F2:F469,'DevInt 2022 Buchungen'!D2:D469,"1212",'DevInt 2022 Buchungen'!C2:C469,"&gt;="&amp;BA$4,'DevInt 2022 Buchungen'!C2:C469,"&lt;"&amp;BA$5+1,'DevInt 2022 Buchungen'!L2:L469,"Ausgaben")+-SUMIFS('DevInt 2022 Buchungen'!F2:F469,'DevInt 2022 Buchungen'!D2:D469,"1212",'DevInt 2022 Buchungen'!C2:C469,"&gt;="&amp;BA$4,'DevInt 2022 Buchungen'!C2:C469,"&lt;"&amp;BA$5+1,'DevInt 2022 Buchungen'!P2:P469,"Einnahmen")++SUMIFS('DevInt 2022 Buchungen'!F2:F469,'DevInt 2022 Buchungen'!D2:D469,"1212",'DevInt 2022 Buchungen'!C2:C469,"&gt;="&amp;BA$4,'DevInt 2022 Buchungen'!C2:C469,"&lt;"&amp;BA$5+1,'DevInt 2022 Buchungen'!L2:L469,"Einnahmen")+-SUMIFS('DevInt 2022 Buchungen'!F2:F469,'DevInt 2022 Buchungen'!D2:D469,"1212",'DevInt 2022 Buchungen'!C2:C469,"&gt;="&amp;BA$4,'DevInt 2022 Buchungen'!C2:C469,"&lt;"&amp;BA$5+1,'DevInt 2022 Buchungen'!P2:P469,"Ausgaben")++SUMIFS('DevInt 2022 Buchungen'!F2:F469,'DevInt 2022 Buchungen'!D2:D469,"1213",'DevInt 2022 Buchungen'!C2:C469,"&gt;="&amp;BA$4,'DevInt 2022 Buchungen'!C2:C469,"&lt;"&amp;BA$5+1,'DevInt 2022 Buchungen'!L2:L469,"Ausgaben")+-SUMIFS('DevInt 2022 Buchungen'!F2:F469,'DevInt 2022 Buchungen'!D2:D469,"1213",'DevInt 2022 Buchungen'!C2:C469,"&gt;="&amp;BA$4,'DevInt 2022 Buchungen'!C2:C469,"&lt;"&amp;BA$5+1,'DevInt 2022 Buchungen'!P2:P469,"Einnahmen")++SUMIFS('DevInt 2022 Buchungen'!F2:F469,'DevInt 2022 Buchungen'!D2:D469,"1213",'DevInt 2022 Buchungen'!C2:C469,"&gt;="&amp;BA$4,'DevInt 2022 Buchungen'!C2:C469,"&lt;"&amp;BA$5+1,'DevInt 2022 Buchungen'!L2:L469,"Einnahmen")+-SUMIFS('DevInt 2022 Buchungen'!F2:F469,'DevInt 2022 Buchungen'!D2:D469,"1213",'DevInt 2022 Buchungen'!C2:C469,"&gt;="&amp;BA$4,'DevInt 2022 Buchungen'!C2:C469,"&lt;"&amp;BA$5+1,'DevInt 2022 Buchungen'!P2:P469,"Ausgaben")++SUMIFS('DevInt 2022 Buchungen'!F2:F469,'DevInt 2022 Buchungen'!D2:D469,"1214",'DevInt 2022 Buchungen'!C2:C469,"&gt;="&amp;BA$4,'DevInt 2022 Buchungen'!C2:C469,"&lt;"&amp;BA$5+1,'DevInt 2022 Buchungen'!L2:L469,"Ausgaben")+-SUMIFS('DevInt 2022 Buchungen'!F2:F469,'DevInt 2022 Buchungen'!D2:D469,"1214",'DevInt 2022 Buchungen'!C2:C469,"&gt;="&amp;BA$4,'DevInt 2022 Buchungen'!C2:C469,"&lt;"&amp;BA$5+1,'DevInt 2022 Buchungen'!P2:P469,"Einnahmen")++SUMIFS('DevInt 2022 Buchungen'!F2:F469,'DevInt 2022 Buchungen'!D2:D469,"1214",'DevInt 2022 Buchungen'!C2:C469,"&gt;="&amp;BA$4,'DevInt 2022 Buchungen'!C2:C469,"&lt;"&amp;BA$5+1,'DevInt 2022 Buchungen'!L2:L469,"Einnahmen")+-SUMIFS('DevInt 2022 Buchungen'!F2:F469,'DevInt 2022 Buchungen'!D2:D469,"1214",'DevInt 2022 Buchungen'!C2:C469,"&gt;="&amp;BA$4,'DevInt 2022 Buchungen'!C2:C469,"&lt;"&amp;BA$5+1,'DevInt 2022 Buchungen'!P2:P469,"Ausgaben")</f>
        <v>0</v>
      </c>
      <c r="BB38" s="21"/>
      <c r="BE38" s="26">
        <f>+SUMIFS('DevInt 2022 Buchungen'!F2:F469,'DevInt 2022 Buchungen'!D2:D469,"1211",'DevInt 2022 Buchungen'!C2:C469,"&gt;="&amp;BE$4,'DevInt 2022 Buchungen'!C2:C469,"&lt;"&amp;BE$5+1,'DevInt 2022 Buchungen'!L2:L469,"Ausgaben")+-SUMIFS('DevInt 2022 Buchungen'!F2:F469,'DevInt 2022 Buchungen'!D2:D469,"1211",'DevInt 2022 Buchungen'!C2:C469,"&gt;="&amp;BE$4,'DevInt 2022 Buchungen'!C2:C469,"&lt;"&amp;BE$5+1,'DevInt 2022 Buchungen'!P2:P469,"Einnahmen")++SUMIFS('DevInt 2022 Buchungen'!F2:F469,'DevInt 2022 Buchungen'!D2:D469,"1211",'DevInt 2022 Buchungen'!C2:C469,"&gt;="&amp;BE$4,'DevInt 2022 Buchungen'!C2:C469,"&lt;"&amp;BE$5+1,'DevInt 2022 Buchungen'!L2:L469,"Einnahmen")+-SUMIFS('DevInt 2022 Buchungen'!F2:F469,'DevInt 2022 Buchungen'!D2:D469,"1211",'DevInt 2022 Buchungen'!C2:C469,"&gt;="&amp;BE$4,'DevInt 2022 Buchungen'!C2:C469,"&lt;"&amp;BE$5+1,'DevInt 2022 Buchungen'!P2:P469,"Ausgaben")++SUMIFS('DevInt 2022 Buchungen'!F2:F469,'DevInt 2022 Buchungen'!D2:D469,"1212",'DevInt 2022 Buchungen'!C2:C469,"&gt;="&amp;BE$4,'DevInt 2022 Buchungen'!C2:C469,"&lt;"&amp;BE$5+1,'DevInt 2022 Buchungen'!L2:L469,"Ausgaben")+-SUMIFS('DevInt 2022 Buchungen'!F2:F469,'DevInt 2022 Buchungen'!D2:D469,"1212",'DevInt 2022 Buchungen'!C2:C469,"&gt;="&amp;BE$4,'DevInt 2022 Buchungen'!C2:C469,"&lt;"&amp;BE$5+1,'DevInt 2022 Buchungen'!P2:P469,"Einnahmen")++SUMIFS('DevInt 2022 Buchungen'!F2:F469,'DevInt 2022 Buchungen'!D2:D469,"1212",'DevInt 2022 Buchungen'!C2:C469,"&gt;="&amp;BE$4,'DevInt 2022 Buchungen'!C2:C469,"&lt;"&amp;BE$5+1,'DevInt 2022 Buchungen'!L2:L469,"Einnahmen")+-SUMIFS('DevInt 2022 Buchungen'!F2:F469,'DevInt 2022 Buchungen'!D2:D469,"1212",'DevInt 2022 Buchungen'!C2:C469,"&gt;="&amp;BE$4,'DevInt 2022 Buchungen'!C2:C469,"&lt;"&amp;BE$5+1,'DevInt 2022 Buchungen'!P2:P469,"Ausgaben")++SUMIFS('DevInt 2022 Buchungen'!F2:F469,'DevInt 2022 Buchungen'!D2:D469,"1213",'DevInt 2022 Buchungen'!C2:C469,"&gt;="&amp;BE$4,'DevInt 2022 Buchungen'!C2:C469,"&lt;"&amp;BE$5+1,'DevInt 2022 Buchungen'!L2:L469,"Ausgaben")+-SUMIFS('DevInt 2022 Buchungen'!F2:F469,'DevInt 2022 Buchungen'!D2:D469,"1213",'DevInt 2022 Buchungen'!C2:C469,"&gt;="&amp;BE$4,'DevInt 2022 Buchungen'!C2:C469,"&lt;"&amp;BE$5+1,'DevInt 2022 Buchungen'!P2:P469,"Einnahmen")++SUMIFS('DevInt 2022 Buchungen'!F2:F469,'DevInt 2022 Buchungen'!D2:D469,"1213",'DevInt 2022 Buchungen'!C2:C469,"&gt;="&amp;BE$4,'DevInt 2022 Buchungen'!C2:C469,"&lt;"&amp;BE$5+1,'DevInt 2022 Buchungen'!L2:L469,"Einnahmen")+-SUMIFS('DevInt 2022 Buchungen'!F2:F469,'DevInt 2022 Buchungen'!D2:D469,"1213",'DevInt 2022 Buchungen'!C2:C469,"&gt;="&amp;BE$4,'DevInt 2022 Buchungen'!C2:C469,"&lt;"&amp;BE$5+1,'DevInt 2022 Buchungen'!P2:P469,"Ausgaben")++SUMIFS('DevInt 2022 Buchungen'!F2:F469,'DevInt 2022 Buchungen'!D2:D469,"1214",'DevInt 2022 Buchungen'!C2:C469,"&gt;="&amp;BE$4,'DevInt 2022 Buchungen'!C2:C469,"&lt;"&amp;BE$5+1,'DevInt 2022 Buchungen'!L2:L469,"Ausgaben")+-SUMIFS('DevInt 2022 Buchungen'!F2:F469,'DevInt 2022 Buchungen'!D2:D469,"1214",'DevInt 2022 Buchungen'!C2:C469,"&gt;="&amp;BE$4,'DevInt 2022 Buchungen'!C2:C469,"&lt;"&amp;BE$5+1,'DevInt 2022 Buchungen'!P2:P469,"Einnahmen")++SUMIFS('DevInt 2022 Buchungen'!F2:F469,'DevInt 2022 Buchungen'!D2:D469,"1214",'DevInt 2022 Buchungen'!C2:C469,"&gt;="&amp;BE$4,'DevInt 2022 Buchungen'!C2:C469,"&lt;"&amp;BE$5+1,'DevInt 2022 Buchungen'!L2:L469,"Einnahmen")+-SUMIFS('DevInt 2022 Buchungen'!F2:F469,'DevInt 2022 Buchungen'!D2:D469,"1214",'DevInt 2022 Buchungen'!C2:C469,"&gt;="&amp;BE$4,'DevInt 2022 Buchungen'!C2:C469,"&lt;"&amp;BE$5+1,'DevInt 2022 Buchungen'!P2:P469,"Ausgaben")</f>
        <v>0</v>
      </c>
      <c r="BF38" s="21"/>
      <c r="BI38" s="26">
        <f>+SUMIFS('DevInt 2022 Buchungen'!F2:F469,'DevInt 2022 Buchungen'!D2:D469,"1211",'DevInt 2022 Buchungen'!C2:C469,"&gt;="&amp;BI$4,'DevInt 2022 Buchungen'!C2:C469,"&lt;"&amp;BI$5+1,'DevInt 2022 Buchungen'!L2:L469,"Ausgaben")+-SUMIFS('DevInt 2022 Buchungen'!F2:F469,'DevInt 2022 Buchungen'!D2:D469,"1211",'DevInt 2022 Buchungen'!C2:C469,"&gt;="&amp;BI$4,'DevInt 2022 Buchungen'!C2:C469,"&lt;"&amp;BI$5+1,'DevInt 2022 Buchungen'!P2:P469,"Einnahmen")++SUMIFS('DevInt 2022 Buchungen'!F2:F469,'DevInt 2022 Buchungen'!D2:D469,"1211",'DevInt 2022 Buchungen'!C2:C469,"&gt;="&amp;BI$4,'DevInt 2022 Buchungen'!C2:C469,"&lt;"&amp;BI$5+1,'DevInt 2022 Buchungen'!L2:L469,"Einnahmen")+-SUMIFS('DevInt 2022 Buchungen'!F2:F469,'DevInt 2022 Buchungen'!D2:D469,"1211",'DevInt 2022 Buchungen'!C2:C469,"&gt;="&amp;BI$4,'DevInt 2022 Buchungen'!C2:C469,"&lt;"&amp;BI$5+1,'DevInt 2022 Buchungen'!P2:P469,"Ausgaben")++SUMIFS('DevInt 2022 Buchungen'!F2:F469,'DevInt 2022 Buchungen'!D2:D469,"1212",'DevInt 2022 Buchungen'!C2:C469,"&gt;="&amp;BI$4,'DevInt 2022 Buchungen'!C2:C469,"&lt;"&amp;BI$5+1,'DevInt 2022 Buchungen'!L2:L469,"Ausgaben")+-SUMIFS('DevInt 2022 Buchungen'!F2:F469,'DevInt 2022 Buchungen'!D2:D469,"1212",'DevInt 2022 Buchungen'!C2:C469,"&gt;="&amp;BI$4,'DevInt 2022 Buchungen'!C2:C469,"&lt;"&amp;BI$5+1,'DevInt 2022 Buchungen'!P2:P469,"Einnahmen")++SUMIFS('DevInt 2022 Buchungen'!F2:F469,'DevInt 2022 Buchungen'!D2:D469,"1212",'DevInt 2022 Buchungen'!C2:C469,"&gt;="&amp;BI$4,'DevInt 2022 Buchungen'!C2:C469,"&lt;"&amp;BI$5+1,'DevInt 2022 Buchungen'!L2:L469,"Einnahmen")+-SUMIFS('DevInt 2022 Buchungen'!F2:F469,'DevInt 2022 Buchungen'!D2:D469,"1212",'DevInt 2022 Buchungen'!C2:C469,"&gt;="&amp;BI$4,'DevInt 2022 Buchungen'!C2:C469,"&lt;"&amp;BI$5+1,'DevInt 2022 Buchungen'!P2:P469,"Ausgaben")++SUMIFS('DevInt 2022 Buchungen'!F2:F469,'DevInt 2022 Buchungen'!D2:D469,"1213",'DevInt 2022 Buchungen'!C2:C469,"&gt;="&amp;BI$4,'DevInt 2022 Buchungen'!C2:C469,"&lt;"&amp;BI$5+1,'DevInt 2022 Buchungen'!L2:L469,"Ausgaben")+-SUMIFS('DevInt 2022 Buchungen'!F2:F469,'DevInt 2022 Buchungen'!D2:D469,"1213",'DevInt 2022 Buchungen'!C2:C469,"&gt;="&amp;BI$4,'DevInt 2022 Buchungen'!C2:C469,"&lt;"&amp;BI$5+1,'DevInt 2022 Buchungen'!P2:P469,"Einnahmen")++SUMIFS('DevInt 2022 Buchungen'!F2:F469,'DevInt 2022 Buchungen'!D2:D469,"1213",'DevInt 2022 Buchungen'!C2:C469,"&gt;="&amp;BI$4,'DevInt 2022 Buchungen'!C2:C469,"&lt;"&amp;BI$5+1,'DevInt 2022 Buchungen'!L2:L469,"Einnahmen")+-SUMIFS('DevInt 2022 Buchungen'!F2:F469,'DevInt 2022 Buchungen'!D2:D469,"1213",'DevInt 2022 Buchungen'!C2:C469,"&gt;="&amp;BI$4,'DevInt 2022 Buchungen'!C2:C469,"&lt;"&amp;BI$5+1,'DevInt 2022 Buchungen'!P2:P469,"Ausgaben")++SUMIFS('DevInt 2022 Buchungen'!F2:F469,'DevInt 2022 Buchungen'!D2:D469,"1214",'DevInt 2022 Buchungen'!C2:C469,"&gt;="&amp;BI$4,'DevInt 2022 Buchungen'!C2:C469,"&lt;"&amp;BI$5+1,'DevInt 2022 Buchungen'!L2:L469,"Ausgaben")+-SUMIFS('DevInt 2022 Buchungen'!F2:F469,'DevInt 2022 Buchungen'!D2:D469,"1214",'DevInt 2022 Buchungen'!C2:C469,"&gt;="&amp;BI$4,'DevInt 2022 Buchungen'!C2:C469,"&lt;"&amp;BI$5+1,'DevInt 2022 Buchungen'!P2:P469,"Einnahmen")++SUMIFS('DevInt 2022 Buchungen'!F2:F469,'DevInt 2022 Buchungen'!D2:D469,"1214",'DevInt 2022 Buchungen'!C2:C469,"&gt;="&amp;BI$4,'DevInt 2022 Buchungen'!C2:C469,"&lt;"&amp;BI$5+1,'DevInt 2022 Buchungen'!L2:L469,"Einnahmen")+-SUMIFS('DevInt 2022 Buchungen'!F2:F469,'DevInt 2022 Buchungen'!D2:D469,"1214",'DevInt 2022 Buchungen'!C2:C469,"&gt;="&amp;BI$4,'DevInt 2022 Buchungen'!C2:C469,"&lt;"&amp;BI$5+1,'DevInt 2022 Buchungen'!P2:P469,"Ausgaben")</f>
        <v>0</v>
      </c>
      <c r="BJ38" s="21"/>
      <c r="BM38" s="26">
        <f>+SUMIFS('DevInt 2022 Buchungen'!F2:F469,'DevInt 2022 Buchungen'!D2:D469,"1211",'DevInt 2022 Buchungen'!C2:C469,"&gt;="&amp;BM$4,'DevInt 2022 Buchungen'!C2:C469,"&lt;"&amp;BM$5+1,'DevInt 2022 Buchungen'!L2:L469,"Ausgaben")+-SUMIFS('DevInt 2022 Buchungen'!F2:F469,'DevInt 2022 Buchungen'!D2:D469,"1211",'DevInt 2022 Buchungen'!C2:C469,"&gt;="&amp;BM$4,'DevInt 2022 Buchungen'!C2:C469,"&lt;"&amp;BM$5+1,'DevInt 2022 Buchungen'!P2:P469,"Einnahmen")++SUMIFS('DevInt 2022 Buchungen'!F2:F469,'DevInt 2022 Buchungen'!D2:D469,"1211",'DevInt 2022 Buchungen'!C2:C469,"&gt;="&amp;BM$4,'DevInt 2022 Buchungen'!C2:C469,"&lt;"&amp;BM$5+1,'DevInt 2022 Buchungen'!L2:L469,"Einnahmen")+-SUMIFS('DevInt 2022 Buchungen'!F2:F469,'DevInt 2022 Buchungen'!D2:D469,"1211",'DevInt 2022 Buchungen'!C2:C469,"&gt;="&amp;BM$4,'DevInt 2022 Buchungen'!C2:C469,"&lt;"&amp;BM$5+1,'DevInt 2022 Buchungen'!P2:P469,"Ausgaben")++SUMIFS('DevInt 2022 Buchungen'!F2:F469,'DevInt 2022 Buchungen'!D2:D469,"1212",'DevInt 2022 Buchungen'!C2:C469,"&gt;="&amp;BM$4,'DevInt 2022 Buchungen'!C2:C469,"&lt;"&amp;BM$5+1,'DevInt 2022 Buchungen'!L2:L469,"Ausgaben")+-SUMIFS('DevInt 2022 Buchungen'!F2:F469,'DevInt 2022 Buchungen'!D2:D469,"1212",'DevInt 2022 Buchungen'!C2:C469,"&gt;="&amp;BM$4,'DevInt 2022 Buchungen'!C2:C469,"&lt;"&amp;BM$5+1,'DevInt 2022 Buchungen'!P2:P469,"Einnahmen")++SUMIFS('DevInt 2022 Buchungen'!F2:F469,'DevInt 2022 Buchungen'!D2:D469,"1212",'DevInt 2022 Buchungen'!C2:C469,"&gt;="&amp;BM$4,'DevInt 2022 Buchungen'!C2:C469,"&lt;"&amp;BM$5+1,'DevInt 2022 Buchungen'!L2:L469,"Einnahmen")+-SUMIFS('DevInt 2022 Buchungen'!F2:F469,'DevInt 2022 Buchungen'!D2:D469,"1212",'DevInt 2022 Buchungen'!C2:C469,"&gt;="&amp;BM$4,'DevInt 2022 Buchungen'!C2:C469,"&lt;"&amp;BM$5+1,'DevInt 2022 Buchungen'!P2:P469,"Ausgaben")++SUMIFS('DevInt 2022 Buchungen'!F2:F469,'DevInt 2022 Buchungen'!D2:D469,"1213",'DevInt 2022 Buchungen'!C2:C469,"&gt;="&amp;BM$4,'DevInt 2022 Buchungen'!C2:C469,"&lt;"&amp;BM$5+1,'DevInt 2022 Buchungen'!L2:L469,"Ausgaben")+-SUMIFS('DevInt 2022 Buchungen'!F2:F469,'DevInt 2022 Buchungen'!D2:D469,"1213",'DevInt 2022 Buchungen'!C2:C469,"&gt;="&amp;BM$4,'DevInt 2022 Buchungen'!C2:C469,"&lt;"&amp;BM$5+1,'DevInt 2022 Buchungen'!P2:P469,"Einnahmen")++SUMIFS('DevInt 2022 Buchungen'!F2:F469,'DevInt 2022 Buchungen'!D2:D469,"1213",'DevInt 2022 Buchungen'!C2:C469,"&gt;="&amp;BM$4,'DevInt 2022 Buchungen'!C2:C469,"&lt;"&amp;BM$5+1,'DevInt 2022 Buchungen'!L2:L469,"Einnahmen")+-SUMIFS('DevInt 2022 Buchungen'!F2:F469,'DevInt 2022 Buchungen'!D2:D469,"1213",'DevInt 2022 Buchungen'!C2:C469,"&gt;="&amp;BM$4,'DevInt 2022 Buchungen'!C2:C469,"&lt;"&amp;BM$5+1,'DevInt 2022 Buchungen'!P2:P469,"Ausgaben")++SUMIFS('DevInt 2022 Buchungen'!F2:F469,'DevInt 2022 Buchungen'!D2:D469,"1214",'DevInt 2022 Buchungen'!C2:C469,"&gt;="&amp;BM$4,'DevInt 2022 Buchungen'!C2:C469,"&lt;"&amp;BM$5+1,'DevInt 2022 Buchungen'!L2:L469,"Ausgaben")+-SUMIFS('DevInt 2022 Buchungen'!F2:F469,'DevInt 2022 Buchungen'!D2:D469,"1214",'DevInt 2022 Buchungen'!C2:C469,"&gt;="&amp;BM$4,'DevInt 2022 Buchungen'!C2:C469,"&lt;"&amp;BM$5+1,'DevInt 2022 Buchungen'!P2:P469,"Einnahmen")++SUMIFS('DevInt 2022 Buchungen'!F2:F469,'DevInt 2022 Buchungen'!D2:D469,"1214",'DevInt 2022 Buchungen'!C2:C469,"&gt;="&amp;BM$4,'DevInt 2022 Buchungen'!C2:C469,"&lt;"&amp;BM$5+1,'DevInt 2022 Buchungen'!L2:L469,"Einnahmen")+-SUMIFS('DevInt 2022 Buchungen'!F2:F469,'DevInt 2022 Buchungen'!D2:D469,"1214",'DevInt 2022 Buchungen'!C2:C469,"&gt;="&amp;BM$4,'DevInt 2022 Buchungen'!C2:C469,"&lt;"&amp;BM$5+1,'DevInt 2022 Buchungen'!P2:P469,"Ausgaben")</f>
        <v>331.6</v>
      </c>
    </row>
    <row r="39" spans="2:65" x14ac:dyDescent="0.2">
      <c r="D39" t="s">
        <v>5672</v>
      </c>
      <c r="E39" t="s">
        <v>5705</v>
      </c>
      <c r="F39" s="21"/>
      <c r="I39" s="22"/>
      <c r="J39" s="21"/>
      <c r="M39" s="26">
        <f>+SUMIFS('DevInt 2022 Buchungen'!F2:F469,'DevInt 2022 Buchungen'!D2:D469,"1221",'DevInt 2022 Buchungen'!C2:C469,"&gt;="&amp;M$4,'DevInt 2022 Buchungen'!C2:C469,"&lt;"&amp;M$5+1,'DevInt 2022 Buchungen'!L2:L469,"Ausgaben")+-SUMIFS('DevInt 2022 Buchungen'!F2:F469,'DevInt 2022 Buchungen'!D2:D469,"1221",'DevInt 2022 Buchungen'!C2:C469,"&gt;="&amp;M$4,'DevInt 2022 Buchungen'!C2:C469,"&lt;"&amp;M$5+1,'DevInt 2022 Buchungen'!P2:P469,"Einnahmen")++SUMIFS('DevInt 2022 Buchungen'!F2:F469,'DevInt 2022 Buchungen'!D2:D469,"1221",'DevInt 2022 Buchungen'!C2:C469,"&gt;="&amp;M$4,'DevInt 2022 Buchungen'!C2:C469,"&lt;"&amp;M$5+1,'DevInt 2022 Buchungen'!L2:L469,"Einnahmen")+-SUMIFS('DevInt 2022 Buchungen'!F2:F469,'DevInt 2022 Buchungen'!D2:D469,"1221",'DevInt 2022 Buchungen'!C2:C469,"&gt;="&amp;M$4,'DevInt 2022 Buchungen'!C2:C469,"&lt;"&amp;M$5+1,'DevInt 2022 Buchungen'!P2:P469,"Ausgaben")++SUMIFS('DevInt 2022 Buchungen'!F2:F469,'DevInt 2022 Buchungen'!D2:D469,"1222",'DevInt 2022 Buchungen'!C2:C469,"&gt;="&amp;M$4,'DevInt 2022 Buchungen'!C2:C469,"&lt;"&amp;M$5+1,'DevInt 2022 Buchungen'!L2:L469,"Ausgaben")+-SUMIFS('DevInt 2022 Buchungen'!F2:F469,'DevInt 2022 Buchungen'!D2:D469,"1222",'DevInt 2022 Buchungen'!C2:C469,"&gt;="&amp;M$4,'DevInt 2022 Buchungen'!C2:C469,"&lt;"&amp;M$5+1,'DevInt 2022 Buchungen'!P2:P469,"Einnahmen")++SUMIFS('DevInt 2022 Buchungen'!F2:F469,'DevInt 2022 Buchungen'!D2:D469,"1222",'DevInt 2022 Buchungen'!C2:C469,"&gt;="&amp;M$4,'DevInt 2022 Buchungen'!C2:C469,"&lt;"&amp;M$5+1,'DevInt 2022 Buchungen'!L2:L469,"Einnahmen")+-SUMIFS('DevInt 2022 Buchungen'!F2:F469,'DevInt 2022 Buchungen'!D2:D469,"1222",'DevInt 2022 Buchungen'!C2:C469,"&gt;="&amp;M$4,'DevInt 2022 Buchungen'!C2:C469,"&lt;"&amp;M$5+1,'DevInt 2022 Buchungen'!P2:P469,"Ausgaben")++SUMIFS('DevInt 2022 Buchungen'!F2:F469,'DevInt 2022 Buchungen'!D2:D469,"1223",'DevInt 2022 Buchungen'!C2:C469,"&gt;="&amp;M$4,'DevInt 2022 Buchungen'!C2:C469,"&lt;"&amp;M$5+1,'DevInt 2022 Buchungen'!L2:L469,"Ausgaben")+-SUMIFS('DevInt 2022 Buchungen'!F2:F469,'DevInt 2022 Buchungen'!D2:D469,"1223",'DevInt 2022 Buchungen'!C2:C469,"&gt;="&amp;M$4,'DevInt 2022 Buchungen'!C2:C469,"&lt;"&amp;M$5+1,'DevInt 2022 Buchungen'!P2:P469,"Einnahmen")++SUMIFS('DevInt 2022 Buchungen'!F2:F469,'DevInt 2022 Buchungen'!D2:D469,"1223",'DevInt 2022 Buchungen'!C2:C469,"&gt;="&amp;M$4,'DevInt 2022 Buchungen'!C2:C469,"&lt;"&amp;M$5+1,'DevInt 2022 Buchungen'!L2:L469,"Einnahmen")+-SUMIFS('DevInt 2022 Buchungen'!F2:F469,'DevInt 2022 Buchungen'!D2:D469,"1223",'DevInt 2022 Buchungen'!C2:C469,"&gt;="&amp;M$4,'DevInt 2022 Buchungen'!C2:C469,"&lt;"&amp;M$5+1,'DevInt 2022 Buchungen'!P2:P469,"Ausgaben")</f>
        <v>19605.21</v>
      </c>
      <c r="N39" s="21"/>
      <c r="Q39" s="26">
        <f>+SUMIFS('DevInt 2022 Buchungen'!F2:F469,'DevInt 2022 Buchungen'!D2:D469,"1221",'DevInt 2022 Buchungen'!C2:C469,"&gt;="&amp;Q$4,'DevInt 2022 Buchungen'!C2:C469,"&lt;"&amp;Q$5+1,'DevInt 2022 Buchungen'!L2:L469,"Ausgaben")+-SUMIFS('DevInt 2022 Buchungen'!F2:F469,'DevInt 2022 Buchungen'!D2:D469,"1221",'DevInt 2022 Buchungen'!C2:C469,"&gt;="&amp;Q$4,'DevInt 2022 Buchungen'!C2:C469,"&lt;"&amp;Q$5+1,'DevInt 2022 Buchungen'!P2:P469,"Einnahmen")++SUMIFS('DevInt 2022 Buchungen'!F2:F469,'DevInt 2022 Buchungen'!D2:D469,"1221",'DevInt 2022 Buchungen'!C2:C469,"&gt;="&amp;Q$4,'DevInt 2022 Buchungen'!C2:C469,"&lt;"&amp;Q$5+1,'DevInt 2022 Buchungen'!L2:L469,"Einnahmen")+-SUMIFS('DevInt 2022 Buchungen'!F2:F469,'DevInt 2022 Buchungen'!D2:D469,"1221",'DevInt 2022 Buchungen'!C2:C469,"&gt;="&amp;Q$4,'DevInt 2022 Buchungen'!C2:C469,"&lt;"&amp;Q$5+1,'DevInt 2022 Buchungen'!P2:P469,"Ausgaben")++SUMIFS('DevInt 2022 Buchungen'!F2:F469,'DevInt 2022 Buchungen'!D2:D469,"1222",'DevInt 2022 Buchungen'!C2:C469,"&gt;="&amp;Q$4,'DevInt 2022 Buchungen'!C2:C469,"&lt;"&amp;Q$5+1,'DevInt 2022 Buchungen'!L2:L469,"Ausgaben")+-SUMIFS('DevInt 2022 Buchungen'!F2:F469,'DevInt 2022 Buchungen'!D2:D469,"1222",'DevInt 2022 Buchungen'!C2:C469,"&gt;="&amp;Q$4,'DevInt 2022 Buchungen'!C2:C469,"&lt;"&amp;Q$5+1,'DevInt 2022 Buchungen'!P2:P469,"Einnahmen")++SUMIFS('DevInt 2022 Buchungen'!F2:F469,'DevInt 2022 Buchungen'!D2:D469,"1222",'DevInt 2022 Buchungen'!C2:C469,"&gt;="&amp;Q$4,'DevInt 2022 Buchungen'!C2:C469,"&lt;"&amp;Q$5+1,'DevInt 2022 Buchungen'!L2:L469,"Einnahmen")+-SUMIFS('DevInt 2022 Buchungen'!F2:F469,'DevInt 2022 Buchungen'!D2:D469,"1222",'DevInt 2022 Buchungen'!C2:C469,"&gt;="&amp;Q$4,'DevInt 2022 Buchungen'!C2:C469,"&lt;"&amp;Q$5+1,'DevInt 2022 Buchungen'!P2:P469,"Ausgaben")++SUMIFS('DevInt 2022 Buchungen'!F2:F469,'DevInt 2022 Buchungen'!D2:D469,"1223",'DevInt 2022 Buchungen'!C2:C469,"&gt;="&amp;Q$4,'DevInt 2022 Buchungen'!C2:C469,"&lt;"&amp;Q$5+1,'DevInt 2022 Buchungen'!L2:L469,"Ausgaben")+-SUMIFS('DevInt 2022 Buchungen'!F2:F469,'DevInt 2022 Buchungen'!D2:D469,"1223",'DevInt 2022 Buchungen'!C2:C469,"&gt;="&amp;Q$4,'DevInt 2022 Buchungen'!C2:C469,"&lt;"&amp;Q$5+1,'DevInt 2022 Buchungen'!P2:P469,"Einnahmen")++SUMIFS('DevInt 2022 Buchungen'!F2:F469,'DevInt 2022 Buchungen'!D2:D469,"1223",'DevInt 2022 Buchungen'!C2:C469,"&gt;="&amp;Q$4,'DevInt 2022 Buchungen'!C2:C469,"&lt;"&amp;Q$5+1,'DevInt 2022 Buchungen'!L2:L469,"Einnahmen")+-SUMIFS('DevInt 2022 Buchungen'!F2:F469,'DevInt 2022 Buchungen'!D2:D469,"1223",'DevInt 2022 Buchungen'!C2:C469,"&gt;="&amp;Q$4,'DevInt 2022 Buchungen'!C2:C469,"&lt;"&amp;Q$5+1,'DevInt 2022 Buchungen'!P2:P469,"Ausgaben")</f>
        <v>0</v>
      </c>
      <c r="R39" s="21"/>
      <c r="U39" s="26">
        <f>+SUMIFS('DevInt 2022 Buchungen'!F2:F469,'DevInt 2022 Buchungen'!D2:D469,"1221",'DevInt 2022 Buchungen'!C2:C469,"&gt;="&amp;U$4,'DevInt 2022 Buchungen'!C2:C469,"&lt;"&amp;U$5+1,'DevInt 2022 Buchungen'!L2:L469,"Ausgaben")+-SUMIFS('DevInt 2022 Buchungen'!F2:F469,'DevInt 2022 Buchungen'!D2:D469,"1221",'DevInt 2022 Buchungen'!C2:C469,"&gt;="&amp;U$4,'DevInt 2022 Buchungen'!C2:C469,"&lt;"&amp;U$5+1,'DevInt 2022 Buchungen'!P2:P469,"Einnahmen")++SUMIFS('DevInt 2022 Buchungen'!F2:F469,'DevInt 2022 Buchungen'!D2:D469,"1221",'DevInt 2022 Buchungen'!C2:C469,"&gt;="&amp;U$4,'DevInt 2022 Buchungen'!C2:C469,"&lt;"&amp;U$5+1,'DevInt 2022 Buchungen'!L2:L469,"Einnahmen")+-SUMIFS('DevInt 2022 Buchungen'!F2:F469,'DevInt 2022 Buchungen'!D2:D469,"1221",'DevInt 2022 Buchungen'!C2:C469,"&gt;="&amp;U$4,'DevInt 2022 Buchungen'!C2:C469,"&lt;"&amp;U$5+1,'DevInt 2022 Buchungen'!P2:P469,"Ausgaben")++SUMIFS('DevInt 2022 Buchungen'!F2:F469,'DevInt 2022 Buchungen'!D2:D469,"1222",'DevInt 2022 Buchungen'!C2:C469,"&gt;="&amp;U$4,'DevInt 2022 Buchungen'!C2:C469,"&lt;"&amp;U$5+1,'DevInt 2022 Buchungen'!L2:L469,"Ausgaben")+-SUMIFS('DevInt 2022 Buchungen'!F2:F469,'DevInt 2022 Buchungen'!D2:D469,"1222",'DevInt 2022 Buchungen'!C2:C469,"&gt;="&amp;U$4,'DevInt 2022 Buchungen'!C2:C469,"&lt;"&amp;U$5+1,'DevInt 2022 Buchungen'!P2:P469,"Einnahmen")++SUMIFS('DevInt 2022 Buchungen'!F2:F469,'DevInt 2022 Buchungen'!D2:D469,"1222",'DevInt 2022 Buchungen'!C2:C469,"&gt;="&amp;U$4,'DevInt 2022 Buchungen'!C2:C469,"&lt;"&amp;U$5+1,'DevInt 2022 Buchungen'!L2:L469,"Einnahmen")+-SUMIFS('DevInt 2022 Buchungen'!F2:F469,'DevInt 2022 Buchungen'!D2:D469,"1222",'DevInt 2022 Buchungen'!C2:C469,"&gt;="&amp;U$4,'DevInt 2022 Buchungen'!C2:C469,"&lt;"&amp;U$5+1,'DevInt 2022 Buchungen'!P2:P469,"Ausgaben")++SUMIFS('DevInt 2022 Buchungen'!F2:F469,'DevInt 2022 Buchungen'!D2:D469,"1223",'DevInt 2022 Buchungen'!C2:C469,"&gt;="&amp;U$4,'DevInt 2022 Buchungen'!C2:C469,"&lt;"&amp;U$5+1,'DevInt 2022 Buchungen'!L2:L469,"Ausgaben")+-SUMIFS('DevInt 2022 Buchungen'!F2:F469,'DevInt 2022 Buchungen'!D2:D469,"1223",'DevInt 2022 Buchungen'!C2:C469,"&gt;="&amp;U$4,'DevInt 2022 Buchungen'!C2:C469,"&lt;"&amp;U$5+1,'DevInt 2022 Buchungen'!P2:P469,"Einnahmen")++SUMIFS('DevInt 2022 Buchungen'!F2:F469,'DevInt 2022 Buchungen'!D2:D469,"1223",'DevInt 2022 Buchungen'!C2:C469,"&gt;="&amp;U$4,'DevInt 2022 Buchungen'!C2:C469,"&lt;"&amp;U$5+1,'DevInt 2022 Buchungen'!L2:L469,"Einnahmen")+-SUMIFS('DevInt 2022 Buchungen'!F2:F469,'DevInt 2022 Buchungen'!D2:D469,"1223",'DevInt 2022 Buchungen'!C2:C469,"&gt;="&amp;U$4,'DevInt 2022 Buchungen'!C2:C469,"&lt;"&amp;U$5+1,'DevInt 2022 Buchungen'!P2:P469,"Ausgaben")</f>
        <v>0</v>
      </c>
      <c r="V39" s="21"/>
      <c r="Y39" s="26">
        <f>+SUMIFS('DevInt 2022 Buchungen'!F2:F469,'DevInt 2022 Buchungen'!D2:D469,"1221",'DevInt 2022 Buchungen'!C2:C469,"&gt;="&amp;Y$4,'DevInt 2022 Buchungen'!C2:C469,"&lt;"&amp;Y$5+1,'DevInt 2022 Buchungen'!L2:L469,"Ausgaben")+-SUMIFS('DevInt 2022 Buchungen'!F2:F469,'DevInt 2022 Buchungen'!D2:D469,"1221",'DevInt 2022 Buchungen'!C2:C469,"&gt;="&amp;Y$4,'DevInt 2022 Buchungen'!C2:C469,"&lt;"&amp;Y$5+1,'DevInt 2022 Buchungen'!P2:P469,"Einnahmen")++SUMIFS('DevInt 2022 Buchungen'!F2:F469,'DevInt 2022 Buchungen'!D2:D469,"1221",'DevInt 2022 Buchungen'!C2:C469,"&gt;="&amp;Y$4,'DevInt 2022 Buchungen'!C2:C469,"&lt;"&amp;Y$5+1,'DevInt 2022 Buchungen'!L2:L469,"Einnahmen")+-SUMIFS('DevInt 2022 Buchungen'!F2:F469,'DevInt 2022 Buchungen'!D2:D469,"1221",'DevInt 2022 Buchungen'!C2:C469,"&gt;="&amp;Y$4,'DevInt 2022 Buchungen'!C2:C469,"&lt;"&amp;Y$5+1,'DevInt 2022 Buchungen'!P2:P469,"Ausgaben")++SUMIFS('DevInt 2022 Buchungen'!F2:F469,'DevInt 2022 Buchungen'!D2:D469,"1222",'DevInt 2022 Buchungen'!C2:C469,"&gt;="&amp;Y$4,'DevInt 2022 Buchungen'!C2:C469,"&lt;"&amp;Y$5+1,'DevInt 2022 Buchungen'!L2:L469,"Ausgaben")+-SUMIFS('DevInt 2022 Buchungen'!F2:F469,'DevInt 2022 Buchungen'!D2:D469,"1222",'DevInt 2022 Buchungen'!C2:C469,"&gt;="&amp;Y$4,'DevInt 2022 Buchungen'!C2:C469,"&lt;"&amp;Y$5+1,'DevInt 2022 Buchungen'!P2:P469,"Einnahmen")++SUMIFS('DevInt 2022 Buchungen'!F2:F469,'DevInt 2022 Buchungen'!D2:D469,"1222",'DevInt 2022 Buchungen'!C2:C469,"&gt;="&amp;Y$4,'DevInt 2022 Buchungen'!C2:C469,"&lt;"&amp;Y$5+1,'DevInt 2022 Buchungen'!L2:L469,"Einnahmen")+-SUMIFS('DevInt 2022 Buchungen'!F2:F469,'DevInt 2022 Buchungen'!D2:D469,"1222",'DevInt 2022 Buchungen'!C2:C469,"&gt;="&amp;Y$4,'DevInt 2022 Buchungen'!C2:C469,"&lt;"&amp;Y$5+1,'DevInt 2022 Buchungen'!P2:P469,"Ausgaben")++SUMIFS('DevInt 2022 Buchungen'!F2:F469,'DevInt 2022 Buchungen'!D2:D469,"1223",'DevInt 2022 Buchungen'!C2:C469,"&gt;="&amp;Y$4,'DevInt 2022 Buchungen'!C2:C469,"&lt;"&amp;Y$5+1,'DevInt 2022 Buchungen'!L2:L469,"Ausgaben")+-SUMIFS('DevInt 2022 Buchungen'!F2:F469,'DevInt 2022 Buchungen'!D2:D469,"1223",'DevInt 2022 Buchungen'!C2:C469,"&gt;="&amp;Y$4,'DevInt 2022 Buchungen'!C2:C469,"&lt;"&amp;Y$5+1,'DevInt 2022 Buchungen'!P2:P469,"Einnahmen")++SUMIFS('DevInt 2022 Buchungen'!F2:F469,'DevInt 2022 Buchungen'!D2:D469,"1223",'DevInt 2022 Buchungen'!C2:C469,"&gt;="&amp;Y$4,'DevInt 2022 Buchungen'!C2:C469,"&lt;"&amp;Y$5+1,'DevInt 2022 Buchungen'!L2:L469,"Einnahmen")+-SUMIFS('DevInt 2022 Buchungen'!F2:F469,'DevInt 2022 Buchungen'!D2:D469,"1223",'DevInt 2022 Buchungen'!C2:C469,"&gt;="&amp;Y$4,'DevInt 2022 Buchungen'!C2:C469,"&lt;"&amp;Y$5+1,'DevInt 2022 Buchungen'!P2:P469,"Ausgaben")</f>
        <v>0</v>
      </c>
      <c r="Z39" s="21"/>
      <c r="AC39" s="26">
        <f>+SUMIFS('DevInt 2022 Buchungen'!F2:F469,'DevInt 2022 Buchungen'!D2:D469,"1221",'DevInt 2022 Buchungen'!C2:C469,"&gt;="&amp;AC$4,'DevInt 2022 Buchungen'!C2:C469,"&lt;"&amp;AC$5+1,'DevInt 2022 Buchungen'!L2:L469,"Ausgaben")+-SUMIFS('DevInt 2022 Buchungen'!F2:F469,'DevInt 2022 Buchungen'!D2:D469,"1221",'DevInt 2022 Buchungen'!C2:C469,"&gt;="&amp;AC$4,'DevInt 2022 Buchungen'!C2:C469,"&lt;"&amp;AC$5+1,'DevInt 2022 Buchungen'!P2:P469,"Einnahmen")++SUMIFS('DevInt 2022 Buchungen'!F2:F469,'DevInt 2022 Buchungen'!D2:D469,"1221",'DevInt 2022 Buchungen'!C2:C469,"&gt;="&amp;AC$4,'DevInt 2022 Buchungen'!C2:C469,"&lt;"&amp;AC$5+1,'DevInt 2022 Buchungen'!L2:L469,"Einnahmen")+-SUMIFS('DevInt 2022 Buchungen'!F2:F469,'DevInt 2022 Buchungen'!D2:D469,"1221",'DevInt 2022 Buchungen'!C2:C469,"&gt;="&amp;AC$4,'DevInt 2022 Buchungen'!C2:C469,"&lt;"&amp;AC$5+1,'DevInt 2022 Buchungen'!P2:P469,"Ausgaben")++SUMIFS('DevInt 2022 Buchungen'!F2:F469,'DevInt 2022 Buchungen'!D2:D469,"1222",'DevInt 2022 Buchungen'!C2:C469,"&gt;="&amp;AC$4,'DevInt 2022 Buchungen'!C2:C469,"&lt;"&amp;AC$5+1,'DevInt 2022 Buchungen'!L2:L469,"Ausgaben")+-SUMIFS('DevInt 2022 Buchungen'!F2:F469,'DevInt 2022 Buchungen'!D2:D469,"1222",'DevInt 2022 Buchungen'!C2:C469,"&gt;="&amp;AC$4,'DevInt 2022 Buchungen'!C2:C469,"&lt;"&amp;AC$5+1,'DevInt 2022 Buchungen'!P2:P469,"Einnahmen")++SUMIFS('DevInt 2022 Buchungen'!F2:F469,'DevInt 2022 Buchungen'!D2:D469,"1222",'DevInt 2022 Buchungen'!C2:C469,"&gt;="&amp;AC$4,'DevInt 2022 Buchungen'!C2:C469,"&lt;"&amp;AC$5+1,'DevInt 2022 Buchungen'!L2:L469,"Einnahmen")+-SUMIFS('DevInt 2022 Buchungen'!F2:F469,'DevInt 2022 Buchungen'!D2:D469,"1222",'DevInt 2022 Buchungen'!C2:C469,"&gt;="&amp;AC$4,'DevInt 2022 Buchungen'!C2:C469,"&lt;"&amp;AC$5+1,'DevInt 2022 Buchungen'!P2:P469,"Ausgaben")++SUMIFS('DevInt 2022 Buchungen'!F2:F469,'DevInt 2022 Buchungen'!D2:D469,"1223",'DevInt 2022 Buchungen'!C2:C469,"&gt;="&amp;AC$4,'DevInt 2022 Buchungen'!C2:C469,"&lt;"&amp;AC$5+1,'DevInt 2022 Buchungen'!L2:L469,"Ausgaben")+-SUMIFS('DevInt 2022 Buchungen'!F2:F469,'DevInt 2022 Buchungen'!D2:D469,"1223",'DevInt 2022 Buchungen'!C2:C469,"&gt;="&amp;AC$4,'DevInt 2022 Buchungen'!C2:C469,"&lt;"&amp;AC$5+1,'DevInt 2022 Buchungen'!P2:P469,"Einnahmen")++SUMIFS('DevInt 2022 Buchungen'!F2:F469,'DevInt 2022 Buchungen'!D2:D469,"1223",'DevInt 2022 Buchungen'!C2:C469,"&gt;="&amp;AC$4,'DevInt 2022 Buchungen'!C2:C469,"&lt;"&amp;AC$5+1,'DevInt 2022 Buchungen'!L2:L469,"Einnahmen")+-SUMIFS('DevInt 2022 Buchungen'!F2:F469,'DevInt 2022 Buchungen'!D2:D469,"1223",'DevInt 2022 Buchungen'!C2:C469,"&gt;="&amp;AC$4,'DevInt 2022 Buchungen'!C2:C469,"&lt;"&amp;AC$5+1,'DevInt 2022 Buchungen'!P2:P469,"Ausgaben")</f>
        <v>0</v>
      </c>
      <c r="AD39" s="21"/>
      <c r="AG39" s="26">
        <f>+SUMIFS('DevInt 2022 Buchungen'!F2:F469,'DevInt 2022 Buchungen'!D2:D469,"1221",'DevInt 2022 Buchungen'!C2:C469,"&gt;="&amp;AG$4,'DevInt 2022 Buchungen'!C2:C469,"&lt;"&amp;AG$5+1,'DevInt 2022 Buchungen'!L2:L469,"Ausgaben")+-SUMIFS('DevInt 2022 Buchungen'!F2:F469,'DevInt 2022 Buchungen'!D2:D469,"1221",'DevInt 2022 Buchungen'!C2:C469,"&gt;="&amp;AG$4,'DevInt 2022 Buchungen'!C2:C469,"&lt;"&amp;AG$5+1,'DevInt 2022 Buchungen'!P2:P469,"Einnahmen")++SUMIFS('DevInt 2022 Buchungen'!F2:F469,'DevInt 2022 Buchungen'!D2:D469,"1221",'DevInt 2022 Buchungen'!C2:C469,"&gt;="&amp;AG$4,'DevInt 2022 Buchungen'!C2:C469,"&lt;"&amp;AG$5+1,'DevInt 2022 Buchungen'!L2:L469,"Einnahmen")+-SUMIFS('DevInt 2022 Buchungen'!F2:F469,'DevInt 2022 Buchungen'!D2:D469,"1221",'DevInt 2022 Buchungen'!C2:C469,"&gt;="&amp;AG$4,'DevInt 2022 Buchungen'!C2:C469,"&lt;"&amp;AG$5+1,'DevInt 2022 Buchungen'!P2:P469,"Ausgaben")++SUMIFS('DevInt 2022 Buchungen'!F2:F469,'DevInt 2022 Buchungen'!D2:D469,"1222",'DevInt 2022 Buchungen'!C2:C469,"&gt;="&amp;AG$4,'DevInt 2022 Buchungen'!C2:C469,"&lt;"&amp;AG$5+1,'DevInt 2022 Buchungen'!L2:L469,"Ausgaben")+-SUMIFS('DevInt 2022 Buchungen'!F2:F469,'DevInt 2022 Buchungen'!D2:D469,"1222",'DevInt 2022 Buchungen'!C2:C469,"&gt;="&amp;AG$4,'DevInt 2022 Buchungen'!C2:C469,"&lt;"&amp;AG$5+1,'DevInt 2022 Buchungen'!P2:P469,"Einnahmen")++SUMIFS('DevInt 2022 Buchungen'!F2:F469,'DevInt 2022 Buchungen'!D2:D469,"1222",'DevInt 2022 Buchungen'!C2:C469,"&gt;="&amp;AG$4,'DevInt 2022 Buchungen'!C2:C469,"&lt;"&amp;AG$5+1,'DevInt 2022 Buchungen'!L2:L469,"Einnahmen")+-SUMIFS('DevInt 2022 Buchungen'!F2:F469,'DevInt 2022 Buchungen'!D2:D469,"1222",'DevInt 2022 Buchungen'!C2:C469,"&gt;="&amp;AG$4,'DevInt 2022 Buchungen'!C2:C469,"&lt;"&amp;AG$5+1,'DevInt 2022 Buchungen'!P2:P469,"Ausgaben")++SUMIFS('DevInt 2022 Buchungen'!F2:F469,'DevInt 2022 Buchungen'!D2:D469,"1223",'DevInt 2022 Buchungen'!C2:C469,"&gt;="&amp;AG$4,'DevInt 2022 Buchungen'!C2:C469,"&lt;"&amp;AG$5+1,'DevInt 2022 Buchungen'!L2:L469,"Ausgaben")+-SUMIFS('DevInt 2022 Buchungen'!F2:F469,'DevInt 2022 Buchungen'!D2:D469,"1223",'DevInt 2022 Buchungen'!C2:C469,"&gt;="&amp;AG$4,'DevInt 2022 Buchungen'!C2:C469,"&lt;"&amp;AG$5+1,'DevInt 2022 Buchungen'!P2:P469,"Einnahmen")++SUMIFS('DevInt 2022 Buchungen'!F2:F469,'DevInt 2022 Buchungen'!D2:D469,"1223",'DevInt 2022 Buchungen'!C2:C469,"&gt;="&amp;AG$4,'DevInt 2022 Buchungen'!C2:C469,"&lt;"&amp;AG$5+1,'DevInt 2022 Buchungen'!L2:L469,"Einnahmen")+-SUMIFS('DevInt 2022 Buchungen'!F2:F469,'DevInt 2022 Buchungen'!D2:D469,"1223",'DevInt 2022 Buchungen'!C2:C469,"&gt;="&amp;AG$4,'DevInt 2022 Buchungen'!C2:C469,"&lt;"&amp;AG$5+1,'DevInt 2022 Buchungen'!P2:P469,"Ausgaben")</f>
        <v>0</v>
      </c>
      <c r="AH39" s="21"/>
      <c r="AK39" s="26">
        <f>+SUMIFS('DevInt 2022 Buchungen'!F2:F469,'DevInt 2022 Buchungen'!D2:D469,"1221",'DevInt 2022 Buchungen'!C2:C469,"&gt;="&amp;AK$4,'DevInt 2022 Buchungen'!C2:C469,"&lt;"&amp;AK$5+1,'DevInt 2022 Buchungen'!L2:L469,"Ausgaben")+-SUMIFS('DevInt 2022 Buchungen'!F2:F469,'DevInt 2022 Buchungen'!D2:D469,"1221",'DevInt 2022 Buchungen'!C2:C469,"&gt;="&amp;AK$4,'DevInt 2022 Buchungen'!C2:C469,"&lt;"&amp;AK$5+1,'DevInt 2022 Buchungen'!P2:P469,"Einnahmen")++SUMIFS('DevInt 2022 Buchungen'!F2:F469,'DevInt 2022 Buchungen'!D2:D469,"1221",'DevInt 2022 Buchungen'!C2:C469,"&gt;="&amp;AK$4,'DevInt 2022 Buchungen'!C2:C469,"&lt;"&amp;AK$5+1,'DevInt 2022 Buchungen'!L2:L469,"Einnahmen")+-SUMIFS('DevInt 2022 Buchungen'!F2:F469,'DevInt 2022 Buchungen'!D2:D469,"1221",'DevInt 2022 Buchungen'!C2:C469,"&gt;="&amp;AK$4,'DevInt 2022 Buchungen'!C2:C469,"&lt;"&amp;AK$5+1,'DevInt 2022 Buchungen'!P2:P469,"Ausgaben")++SUMIFS('DevInt 2022 Buchungen'!F2:F469,'DevInt 2022 Buchungen'!D2:D469,"1222",'DevInt 2022 Buchungen'!C2:C469,"&gt;="&amp;AK$4,'DevInt 2022 Buchungen'!C2:C469,"&lt;"&amp;AK$5+1,'DevInt 2022 Buchungen'!L2:L469,"Ausgaben")+-SUMIFS('DevInt 2022 Buchungen'!F2:F469,'DevInt 2022 Buchungen'!D2:D469,"1222",'DevInt 2022 Buchungen'!C2:C469,"&gt;="&amp;AK$4,'DevInt 2022 Buchungen'!C2:C469,"&lt;"&amp;AK$5+1,'DevInt 2022 Buchungen'!P2:P469,"Einnahmen")++SUMIFS('DevInt 2022 Buchungen'!F2:F469,'DevInt 2022 Buchungen'!D2:D469,"1222",'DevInt 2022 Buchungen'!C2:C469,"&gt;="&amp;AK$4,'DevInt 2022 Buchungen'!C2:C469,"&lt;"&amp;AK$5+1,'DevInt 2022 Buchungen'!L2:L469,"Einnahmen")+-SUMIFS('DevInt 2022 Buchungen'!F2:F469,'DevInt 2022 Buchungen'!D2:D469,"1222",'DevInt 2022 Buchungen'!C2:C469,"&gt;="&amp;AK$4,'DevInt 2022 Buchungen'!C2:C469,"&lt;"&amp;AK$5+1,'DevInt 2022 Buchungen'!P2:P469,"Ausgaben")++SUMIFS('DevInt 2022 Buchungen'!F2:F469,'DevInt 2022 Buchungen'!D2:D469,"1223",'DevInt 2022 Buchungen'!C2:C469,"&gt;="&amp;AK$4,'DevInt 2022 Buchungen'!C2:C469,"&lt;"&amp;AK$5+1,'DevInt 2022 Buchungen'!L2:L469,"Ausgaben")+-SUMIFS('DevInt 2022 Buchungen'!F2:F469,'DevInt 2022 Buchungen'!D2:D469,"1223",'DevInt 2022 Buchungen'!C2:C469,"&gt;="&amp;AK$4,'DevInt 2022 Buchungen'!C2:C469,"&lt;"&amp;AK$5+1,'DevInt 2022 Buchungen'!P2:P469,"Einnahmen")++SUMIFS('DevInt 2022 Buchungen'!F2:F469,'DevInt 2022 Buchungen'!D2:D469,"1223",'DevInt 2022 Buchungen'!C2:C469,"&gt;="&amp;AK$4,'DevInt 2022 Buchungen'!C2:C469,"&lt;"&amp;AK$5+1,'DevInt 2022 Buchungen'!L2:L469,"Einnahmen")+-SUMIFS('DevInt 2022 Buchungen'!F2:F469,'DevInt 2022 Buchungen'!D2:D469,"1223",'DevInt 2022 Buchungen'!C2:C469,"&gt;="&amp;AK$4,'DevInt 2022 Buchungen'!C2:C469,"&lt;"&amp;AK$5+1,'DevInt 2022 Buchungen'!P2:P469,"Ausgaben")</f>
        <v>0</v>
      </c>
      <c r="AL39" s="21"/>
      <c r="AO39" s="26">
        <f>+SUMIFS('DevInt 2022 Buchungen'!F2:F469,'DevInt 2022 Buchungen'!D2:D469,"1221",'DevInt 2022 Buchungen'!C2:C469,"&gt;="&amp;AO$4,'DevInt 2022 Buchungen'!C2:C469,"&lt;"&amp;AO$5+1,'DevInt 2022 Buchungen'!L2:L469,"Ausgaben")+-SUMIFS('DevInt 2022 Buchungen'!F2:F469,'DevInt 2022 Buchungen'!D2:D469,"1221",'DevInt 2022 Buchungen'!C2:C469,"&gt;="&amp;AO$4,'DevInt 2022 Buchungen'!C2:C469,"&lt;"&amp;AO$5+1,'DevInt 2022 Buchungen'!P2:P469,"Einnahmen")++SUMIFS('DevInt 2022 Buchungen'!F2:F469,'DevInt 2022 Buchungen'!D2:D469,"1221",'DevInt 2022 Buchungen'!C2:C469,"&gt;="&amp;AO$4,'DevInt 2022 Buchungen'!C2:C469,"&lt;"&amp;AO$5+1,'DevInt 2022 Buchungen'!L2:L469,"Einnahmen")+-SUMIFS('DevInt 2022 Buchungen'!F2:F469,'DevInt 2022 Buchungen'!D2:D469,"1221",'DevInt 2022 Buchungen'!C2:C469,"&gt;="&amp;AO$4,'DevInt 2022 Buchungen'!C2:C469,"&lt;"&amp;AO$5+1,'DevInt 2022 Buchungen'!P2:P469,"Ausgaben")++SUMIFS('DevInt 2022 Buchungen'!F2:F469,'DevInt 2022 Buchungen'!D2:D469,"1222",'DevInt 2022 Buchungen'!C2:C469,"&gt;="&amp;AO$4,'DevInt 2022 Buchungen'!C2:C469,"&lt;"&amp;AO$5+1,'DevInt 2022 Buchungen'!L2:L469,"Ausgaben")+-SUMIFS('DevInt 2022 Buchungen'!F2:F469,'DevInt 2022 Buchungen'!D2:D469,"1222",'DevInt 2022 Buchungen'!C2:C469,"&gt;="&amp;AO$4,'DevInt 2022 Buchungen'!C2:C469,"&lt;"&amp;AO$5+1,'DevInt 2022 Buchungen'!P2:P469,"Einnahmen")++SUMIFS('DevInt 2022 Buchungen'!F2:F469,'DevInt 2022 Buchungen'!D2:D469,"1222",'DevInt 2022 Buchungen'!C2:C469,"&gt;="&amp;AO$4,'DevInt 2022 Buchungen'!C2:C469,"&lt;"&amp;AO$5+1,'DevInt 2022 Buchungen'!L2:L469,"Einnahmen")+-SUMIFS('DevInt 2022 Buchungen'!F2:F469,'DevInt 2022 Buchungen'!D2:D469,"1222",'DevInt 2022 Buchungen'!C2:C469,"&gt;="&amp;AO$4,'DevInt 2022 Buchungen'!C2:C469,"&lt;"&amp;AO$5+1,'DevInt 2022 Buchungen'!P2:P469,"Ausgaben")++SUMIFS('DevInt 2022 Buchungen'!F2:F469,'DevInt 2022 Buchungen'!D2:D469,"1223",'DevInt 2022 Buchungen'!C2:C469,"&gt;="&amp;AO$4,'DevInt 2022 Buchungen'!C2:C469,"&lt;"&amp;AO$5+1,'DevInt 2022 Buchungen'!L2:L469,"Ausgaben")+-SUMIFS('DevInt 2022 Buchungen'!F2:F469,'DevInt 2022 Buchungen'!D2:D469,"1223",'DevInt 2022 Buchungen'!C2:C469,"&gt;="&amp;AO$4,'DevInt 2022 Buchungen'!C2:C469,"&lt;"&amp;AO$5+1,'DevInt 2022 Buchungen'!P2:P469,"Einnahmen")++SUMIFS('DevInt 2022 Buchungen'!F2:F469,'DevInt 2022 Buchungen'!D2:D469,"1223",'DevInt 2022 Buchungen'!C2:C469,"&gt;="&amp;AO$4,'DevInt 2022 Buchungen'!C2:C469,"&lt;"&amp;AO$5+1,'DevInt 2022 Buchungen'!L2:L469,"Einnahmen")+-SUMIFS('DevInt 2022 Buchungen'!F2:F469,'DevInt 2022 Buchungen'!D2:D469,"1223",'DevInt 2022 Buchungen'!C2:C469,"&gt;="&amp;AO$4,'DevInt 2022 Buchungen'!C2:C469,"&lt;"&amp;AO$5+1,'DevInt 2022 Buchungen'!P2:P469,"Ausgaben")</f>
        <v>0</v>
      </c>
      <c r="AP39" s="21"/>
      <c r="AS39" s="26">
        <f>+SUMIFS('DevInt 2022 Buchungen'!F2:F469,'DevInt 2022 Buchungen'!D2:D469,"1221",'DevInt 2022 Buchungen'!C2:C469,"&gt;="&amp;AS$4,'DevInt 2022 Buchungen'!C2:C469,"&lt;"&amp;AS$5+1,'DevInt 2022 Buchungen'!L2:L469,"Ausgaben")+-SUMIFS('DevInt 2022 Buchungen'!F2:F469,'DevInt 2022 Buchungen'!D2:D469,"1221",'DevInt 2022 Buchungen'!C2:C469,"&gt;="&amp;AS$4,'DevInt 2022 Buchungen'!C2:C469,"&lt;"&amp;AS$5+1,'DevInt 2022 Buchungen'!P2:P469,"Einnahmen")++SUMIFS('DevInt 2022 Buchungen'!F2:F469,'DevInt 2022 Buchungen'!D2:D469,"1221",'DevInt 2022 Buchungen'!C2:C469,"&gt;="&amp;AS$4,'DevInt 2022 Buchungen'!C2:C469,"&lt;"&amp;AS$5+1,'DevInt 2022 Buchungen'!L2:L469,"Einnahmen")+-SUMIFS('DevInt 2022 Buchungen'!F2:F469,'DevInt 2022 Buchungen'!D2:D469,"1221",'DevInt 2022 Buchungen'!C2:C469,"&gt;="&amp;AS$4,'DevInt 2022 Buchungen'!C2:C469,"&lt;"&amp;AS$5+1,'DevInt 2022 Buchungen'!P2:P469,"Ausgaben")++SUMIFS('DevInt 2022 Buchungen'!F2:F469,'DevInt 2022 Buchungen'!D2:D469,"1222",'DevInt 2022 Buchungen'!C2:C469,"&gt;="&amp;AS$4,'DevInt 2022 Buchungen'!C2:C469,"&lt;"&amp;AS$5+1,'DevInt 2022 Buchungen'!L2:L469,"Ausgaben")+-SUMIFS('DevInt 2022 Buchungen'!F2:F469,'DevInt 2022 Buchungen'!D2:D469,"1222",'DevInt 2022 Buchungen'!C2:C469,"&gt;="&amp;AS$4,'DevInt 2022 Buchungen'!C2:C469,"&lt;"&amp;AS$5+1,'DevInt 2022 Buchungen'!P2:P469,"Einnahmen")++SUMIFS('DevInt 2022 Buchungen'!F2:F469,'DevInt 2022 Buchungen'!D2:D469,"1222",'DevInt 2022 Buchungen'!C2:C469,"&gt;="&amp;AS$4,'DevInt 2022 Buchungen'!C2:C469,"&lt;"&amp;AS$5+1,'DevInt 2022 Buchungen'!L2:L469,"Einnahmen")+-SUMIFS('DevInt 2022 Buchungen'!F2:F469,'DevInt 2022 Buchungen'!D2:D469,"1222",'DevInt 2022 Buchungen'!C2:C469,"&gt;="&amp;AS$4,'DevInt 2022 Buchungen'!C2:C469,"&lt;"&amp;AS$5+1,'DevInt 2022 Buchungen'!P2:P469,"Ausgaben")++SUMIFS('DevInt 2022 Buchungen'!F2:F469,'DevInt 2022 Buchungen'!D2:D469,"1223",'DevInt 2022 Buchungen'!C2:C469,"&gt;="&amp;AS$4,'DevInt 2022 Buchungen'!C2:C469,"&lt;"&amp;AS$5+1,'DevInt 2022 Buchungen'!L2:L469,"Ausgaben")+-SUMIFS('DevInt 2022 Buchungen'!F2:F469,'DevInt 2022 Buchungen'!D2:D469,"1223",'DevInt 2022 Buchungen'!C2:C469,"&gt;="&amp;AS$4,'DevInt 2022 Buchungen'!C2:C469,"&lt;"&amp;AS$5+1,'DevInt 2022 Buchungen'!P2:P469,"Einnahmen")++SUMIFS('DevInt 2022 Buchungen'!F2:F469,'DevInt 2022 Buchungen'!D2:D469,"1223",'DevInt 2022 Buchungen'!C2:C469,"&gt;="&amp;AS$4,'DevInt 2022 Buchungen'!C2:C469,"&lt;"&amp;AS$5+1,'DevInt 2022 Buchungen'!L2:L469,"Einnahmen")+-SUMIFS('DevInt 2022 Buchungen'!F2:F469,'DevInt 2022 Buchungen'!D2:D469,"1223",'DevInt 2022 Buchungen'!C2:C469,"&gt;="&amp;AS$4,'DevInt 2022 Buchungen'!C2:C469,"&lt;"&amp;AS$5+1,'DevInt 2022 Buchungen'!P2:P469,"Ausgaben")</f>
        <v>0</v>
      </c>
      <c r="AT39" s="21"/>
      <c r="AW39" s="26">
        <f>+SUMIFS('DevInt 2022 Buchungen'!F2:F469,'DevInt 2022 Buchungen'!D2:D469,"1221",'DevInt 2022 Buchungen'!C2:C469,"&gt;="&amp;AW$4,'DevInt 2022 Buchungen'!C2:C469,"&lt;"&amp;AW$5+1,'DevInt 2022 Buchungen'!L2:L469,"Ausgaben")+-SUMIFS('DevInt 2022 Buchungen'!F2:F469,'DevInt 2022 Buchungen'!D2:D469,"1221",'DevInt 2022 Buchungen'!C2:C469,"&gt;="&amp;AW$4,'DevInt 2022 Buchungen'!C2:C469,"&lt;"&amp;AW$5+1,'DevInt 2022 Buchungen'!P2:P469,"Einnahmen")++SUMIFS('DevInt 2022 Buchungen'!F2:F469,'DevInt 2022 Buchungen'!D2:D469,"1221",'DevInt 2022 Buchungen'!C2:C469,"&gt;="&amp;AW$4,'DevInt 2022 Buchungen'!C2:C469,"&lt;"&amp;AW$5+1,'DevInt 2022 Buchungen'!L2:L469,"Einnahmen")+-SUMIFS('DevInt 2022 Buchungen'!F2:F469,'DevInt 2022 Buchungen'!D2:D469,"1221",'DevInt 2022 Buchungen'!C2:C469,"&gt;="&amp;AW$4,'DevInt 2022 Buchungen'!C2:C469,"&lt;"&amp;AW$5+1,'DevInt 2022 Buchungen'!P2:P469,"Ausgaben")++SUMIFS('DevInt 2022 Buchungen'!F2:F469,'DevInt 2022 Buchungen'!D2:D469,"1222",'DevInt 2022 Buchungen'!C2:C469,"&gt;="&amp;AW$4,'DevInt 2022 Buchungen'!C2:C469,"&lt;"&amp;AW$5+1,'DevInt 2022 Buchungen'!L2:L469,"Ausgaben")+-SUMIFS('DevInt 2022 Buchungen'!F2:F469,'DevInt 2022 Buchungen'!D2:D469,"1222",'DevInt 2022 Buchungen'!C2:C469,"&gt;="&amp;AW$4,'DevInt 2022 Buchungen'!C2:C469,"&lt;"&amp;AW$5+1,'DevInt 2022 Buchungen'!P2:P469,"Einnahmen")++SUMIFS('DevInt 2022 Buchungen'!F2:F469,'DevInt 2022 Buchungen'!D2:D469,"1222",'DevInt 2022 Buchungen'!C2:C469,"&gt;="&amp;AW$4,'DevInt 2022 Buchungen'!C2:C469,"&lt;"&amp;AW$5+1,'DevInt 2022 Buchungen'!L2:L469,"Einnahmen")+-SUMIFS('DevInt 2022 Buchungen'!F2:F469,'DevInt 2022 Buchungen'!D2:D469,"1222",'DevInt 2022 Buchungen'!C2:C469,"&gt;="&amp;AW$4,'DevInt 2022 Buchungen'!C2:C469,"&lt;"&amp;AW$5+1,'DevInt 2022 Buchungen'!P2:P469,"Ausgaben")++SUMIFS('DevInt 2022 Buchungen'!F2:F469,'DevInt 2022 Buchungen'!D2:D469,"1223",'DevInt 2022 Buchungen'!C2:C469,"&gt;="&amp;AW$4,'DevInt 2022 Buchungen'!C2:C469,"&lt;"&amp;AW$5+1,'DevInt 2022 Buchungen'!L2:L469,"Ausgaben")+-SUMIFS('DevInt 2022 Buchungen'!F2:F469,'DevInt 2022 Buchungen'!D2:D469,"1223",'DevInt 2022 Buchungen'!C2:C469,"&gt;="&amp;AW$4,'DevInt 2022 Buchungen'!C2:C469,"&lt;"&amp;AW$5+1,'DevInt 2022 Buchungen'!P2:P469,"Einnahmen")++SUMIFS('DevInt 2022 Buchungen'!F2:F469,'DevInt 2022 Buchungen'!D2:D469,"1223",'DevInt 2022 Buchungen'!C2:C469,"&gt;="&amp;AW$4,'DevInt 2022 Buchungen'!C2:C469,"&lt;"&amp;AW$5+1,'DevInt 2022 Buchungen'!L2:L469,"Einnahmen")+-SUMIFS('DevInt 2022 Buchungen'!F2:F469,'DevInt 2022 Buchungen'!D2:D469,"1223",'DevInt 2022 Buchungen'!C2:C469,"&gt;="&amp;AW$4,'DevInt 2022 Buchungen'!C2:C469,"&lt;"&amp;AW$5+1,'DevInt 2022 Buchungen'!P2:P469,"Ausgaben")</f>
        <v>3693.96</v>
      </c>
      <c r="AX39" s="21"/>
      <c r="BA39" s="26">
        <f>+SUMIFS('DevInt 2022 Buchungen'!F2:F469,'DevInt 2022 Buchungen'!D2:D469,"1221",'DevInt 2022 Buchungen'!C2:C469,"&gt;="&amp;BA$4,'DevInt 2022 Buchungen'!C2:C469,"&lt;"&amp;BA$5+1,'DevInt 2022 Buchungen'!L2:L469,"Ausgaben")+-SUMIFS('DevInt 2022 Buchungen'!F2:F469,'DevInt 2022 Buchungen'!D2:D469,"1221",'DevInt 2022 Buchungen'!C2:C469,"&gt;="&amp;BA$4,'DevInt 2022 Buchungen'!C2:C469,"&lt;"&amp;BA$5+1,'DevInt 2022 Buchungen'!P2:P469,"Einnahmen")++SUMIFS('DevInt 2022 Buchungen'!F2:F469,'DevInt 2022 Buchungen'!D2:D469,"1221",'DevInt 2022 Buchungen'!C2:C469,"&gt;="&amp;BA$4,'DevInt 2022 Buchungen'!C2:C469,"&lt;"&amp;BA$5+1,'DevInt 2022 Buchungen'!L2:L469,"Einnahmen")+-SUMIFS('DevInt 2022 Buchungen'!F2:F469,'DevInt 2022 Buchungen'!D2:D469,"1221",'DevInt 2022 Buchungen'!C2:C469,"&gt;="&amp;BA$4,'DevInt 2022 Buchungen'!C2:C469,"&lt;"&amp;BA$5+1,'DevInt 2022 Buchungen'!P2:P469,"Ausgaben")++SUMIFS('DevInt 2022 Buchungen'!F2:F469,'DevInt 2022 Buchungen'!D2:D469,"1222",'DevInt 2022 Buchungen'!C2:C469,"&gt;="&amp;BA$4,'DevInt 2022 Buchungen'!C2:C469,"&lt;"&amp;BA$5+1,'DevInt 2022 Buchungen'!L2:L469,"Ausgaben")+-SUMIFS('DevInt 2022 Buchungen'!F2:F469,'DevInt 2022 Buchungen'!D2:D469,"1222",'DevInt 2022 Buchungen'!C2:C469,"&gt;="&amp;BA$4,'DevInt 2022 Buchungen'!C2:C469,"&lt;"&amp;BA$5+1,'DevInt 2022 Buchungen'!P2:P469,"Einnahmen")++SUMIFS('DevInt 2022 Buchungen'!F2:F469,'DevInt 2022 Buchungen'!D2:D469,"1222",'DevInt 2022 Buchungen'!C2:C469,"&gt;="&amp;BA$4,'DevInt 2022 Buchungen'!C2:C469,"&lt;"&amp;BA$5+1,'DevInt 2022 Buchungen'!L2:L469,"Einnahmen")+-SUMIFS('DevInt 2022 Buchungen'!F2:F469,'DevInt 2022 Buchungen'!D2:D469,"1222",'DevInt 2022 Buchungen'!C2:C469,"&gt;="&amp;BA$4,'DevInt 2022 Buchungen'!C2:C469,"&lt;"&amp;BA$5+1,'DevInt 2022 Buchungen'!P2:P469,"Ausgaben")++SUMIFS('DevInt 2022 Buchungen'!F2:F469,'DevInt 2022 Buchungen'!D2:D469,"1223",'DevInt 2022 Buchungen'!C2:C469,"&gt;="&amp;BA$4,'DevInt 2022 Buchungen'!C2:C469,"&lt;"&amp;BA$5+1,'DevInt 2022 Buchungen'!L2:L469,"Ausgaben")+-SUMIFS('DevInt 2022 Buchungen'!F2:F469,'DevInt 2022 Buchungen'!D2:D469,"1223",'DevInt 2022 Buchungen'!C2:C469,"&gt;="&amp;BA$4,'DevInt 2022 Buchungen'!C2:C469,"&lt;"&amp;BA$5+1,'DevInt 2022 Buchungen'!P2:P469,"Einnahmen")++SUMIFS('DevInt 2022 Buchungen'!F2:F469,'DevInt 2022 Buchungen'!D2:D469,"1223",'DevInt 2022 Buchungen'!C2:C469,"&gt;="&amp;BA$4,'DevInt 2022 Buchungen'!C2:C469,"&lt;"&amp;BA$5+1,'DevInt 2022 Buchungen'!L2:L469,"Einnahmen")+-SUMIFS('DevInt 2022 Buchungen'!F2:F469,'DevInt 2022 Buchungen'!D2:D469,"1223",'DevInt 2022 Buchungen'!C2:C469,"&gt;="&amp;BA$4,'DevInt 2022 Buchungen'!C2:C469,"&lt;"&amp;BA$5+1,'DevInt 2022 Buchungen'!P2:P469,"Ausgaben")</f>
        <v>614.36</v>
      </c>
      <c r="BB39" s="21"/>
      <c r="BE39" s="26">
        <f>+SUMIFS('DevInt 2022 Buchungen'!F2:F469,'DevInt 2022 Buchungen'!D2:D469,"1221",'DevInt 2022 Buchungen'!C2:C469,"&gt;="&amp;BE$4,'DevInt 2022 Buchungen'!C2:C469,"&lt;"&amp;BE$5+1,'DevInt 2022 Buchungen'!L2:L469,"Ausgaben")+-SUMIFS('DevInt 2022 Buchungen'!F2:F469,'DevInt 2022 Buchungen'!D2:D469,"1221",'DevInt 2022 Buchungen'!C2:C469,"&gt;="&amp;BE$4,'DevInt 2022 Buchungen'!C2:C469,"&lt;"&amp;BE$5+1,'DevInt 2022 Buchungen'!P2:P469,"Einnahmen")++SUMIFS('DevInt 2022 Buchungen'!F2:F469,'DevInt 2022 Buchungen'!D2:D469,"1221",'DevInt 2022 Buchungen'!C2:C469,"&gt;="&amp;BE$4,'DevInt 2022 Buchungen'!C2:C469,"&lt;"&amp;BE$5+1,'DevInt 2022 Buchungen'!L2:L469,"Einnahmen")+-SUMIFS('DevInt 2022 Buchungen'!F2:F469,'DevInt 2022 Buchungen'!D2:D469,"1221",'DevInt 2022 Buchungen'!C2:C469,"&gt;="&amp;BE$4,'DevInt 2022 Buchungen'!C2:C469,"&lt;"&amp;BE$5+1,'DevInt 2022 Buchungen'!P2:P469,"Ausgaben")++SUMIFS('DevInt 2022 Buchungen'!F2:F469,'DevInt 2022 Buchungen'!D2:D469,"1222",'DevInt 2022 Buchungen'!C2:C469,"&gt;="&amp;BE$4,'DevInt 2022 Buchungen'!C2:C469,"&lt;"&amp;BE$5+1,'DevInt 2022 Buchungen'!L2:L469,"Ausgaben")+-SUMIFS('DevInt 2022 Buchungen'!F2:F469,'DevInt 2022 Buchungen'!D2:D469,"1222",'DevInt 2022 Buchungen'!C2:C469,"&gt;="&amp;BE$4,'DevInt 2022 Buchungen'!C2:C469,"&lt;"&amp;BE$5+1,'DevInt 2022 Buchungen'!P2:P469,"Einnahmen")++SUMIFS('DevInt 2022 Buchungen'!F2:F469,'DevInt 2022 Buchungen'!D2:D469,"1222",'DevInt 2022 Buchungen'!C2:C469,"&gt;="&amp;BE$4,'DevInt 2022 Buchungen'!C2:C469,"&lt;"&amp;BE$5+1,'DevInt 2022 Buchungen'!L2:L469,"Einnahmen")+-SUMIFS('DevInt 2022 Buchungen'!F2:F469,'DevInt 2022 Buchungen'!D2:D469,"1222",'DevInt 2022 Buchungen'!C2:C469,"&gt;="&amp;BE$4,'DevInt 2022 Buchungen'!C2:C469,"&lt;"&amp;BE$5+1,'DevInt 2022 Buchungen'!P2:P469,"Ausgaben")++SUMIFS('DevInt 2022 Buchungen'!F2:F469,'DevInt 2022 Buchungen'!D2:D469,"1223",'DevInt 2022 Buchungen'!C2:C469,"&gt;="&amp;BE$4,'DevInt 2022 Buchungen'!C2:C469,"&lt;"&amp;BE$5+1,'DevInt 2022 Buchungen'!L2:L469,"Ausgaben")+-SUMIFS('DevInt 2022 Buchungen'!F2:F469,'DevInt 2022 Buchungen'!D2:D469,"1223",'DevInt 2022 Buchungen'!C2:C469,"&gt;="&amp;BE$4,'DevInt 2022 Buchungen'!C2:C469,"&lt;"&amp;BE$5+1,'DevInt 2022 Buchungen'!P2:P469,"Einnahmen")++SUMIFS('DevInt 2022 Buchungen'!F2:F469,'DevInt 2022 Buchungen'!D2:D469,"1223",'DevInt 2022 Buchungen'!C2:C469,"&gt;="&amp;BE$4,'DevInt 2022 Buchungen'!C2:C469,"&lt;"&amp;BE$5+1,'DevInt 2022 Buchungen'!L2:L469,"Einnahmen")+-SUMIFS('DevInt 2022 Buchungen'!F2:F469,'DevInt 2022 Buchungen'!D2:D469,"1223",'DevInt 2022 Buchungen'!C2:C469,"&gt;="&amp;BE$4,'DevInt 2022 Buchungen'!C2:C469,"&lt;"&amp;BE$5+1,'DevInt 2022 Buchungen'!P2:P469,"Ausgaben")</f>
        <v>1435.59</v>
      </c>
      <c r="BF39" s="21"/>
      <c r="BI39" s="26">
        <f>+SUMIFS('DevInt 2022 Buchungen'!F2:F469,'DevInt 2022 Buchungen'!D2:D469,"1221",'DevInt 2022 Buchungen'!C2:C469,"&gt;="&amp;BI$4,'DevInt 2022 Buchungen'!C2:C469,"&lt;"&amp;BI$5+1,'DevInt 2022 Buchungen'!L2:L469,"Ausgaben")+-SUMIFS('DevInt 2022 Buchungen'!F2:F469,'DevInt 2022 Buchungen'!D2:D469,"1221",'DevInt 2022 Buchungen'!C2:C469,"&gt;="&amp;BI$4,'DevInt 2022 Buchungen'!C2:C469,"&lt;"&amp;BI$5+1,'DevInt 2022 Buchungen'!P2:P469,"Einnahmen")++SUMIFS('DevInt 2022 Buchungen'!F2:F469,'DevInt 2022 Buchungen'!D2:D469,"1221",'DevInt 2022 Buchungen'!C2:C469,"&gt;="&amp;BI$4,'DevInt 2022 Buchungen'!C2:C469,"&lt;"&amp;BI$5+1,'DevInt 2022 Buchungen'!L2:L469,"Einnahmen")+-SUMIFS('DevInt 2022 Buchungen'!F2:F469,'DevInt 2022 Buchungen'!D2:D469,"1221",'DevInt 2022 Buchungen'!C2:C469,"&gt;="&amp;BI$4,'DevInt 2022 Buchungen'!C2:C469,"&lt;"&amp;BI$5+1,'DevInt 2022 Buchungen'!P2:P469,"Ausgaben")++SUMIFS('DevInt 2022 Buchungen'!F2:F469,'DevInt 2022 Buchungen'!D2:D469,"1222",'DevInt 2022 Buchungen'!C2:C469,"&gt;="&amp;BI$4,'DevInt 2022 Buchungen'!C2:C469,"&lt;"&amp;BI$5+1,'DevInt 2022 Buchungen'!L2:L469,"Ausgaben")+-SUMIFS('DevInt 2022 Buchungen'!F2:F469,'DevInt 2022 Buchungen'!D2:D469,"1222",'DevInt 2022 Buchungen'!C2:C469,"&gt;="&amp;BI$4,'DevInt 2022 Buchungen'!C2:C469,"&lt;"&amp;BI$5+1,'DevInt 2022 Buchungen'!P2:P469,"Einnahmen")++SUMIFS('DevInt 2022 Buchungen'!F2:F469,'DevInt 2022 Buchungen'!D2:D469,"1222",'DevInt 2022 Buchungen'!C2:C469,"&gt;="&amp;BI$4,'DevInt 2022 Buchungen'!C2:C469,"&lt;"&amp;BI$5+1,'DevInt 2022 Buchungen'!L2:L469,"Einnahmen")+-SUMIFS('DevInt 2022 Buchungen'!F2:F469,'DevInt 2022 Buchungen'!D2:D469,"1222",'DevInt 2022 Buchungen'!C2:C469,"&gt;="&amp;BI$4,'DevInt 2022 Buchungen'!C2:C469,"&lt;"&amp;BI$5+1,'DevInt 2022 Buchungen'!P2:P469,"Ausgaben")++SUMIFS('DevInt 2022 Buchungen'!F2:F469,'DevInt 2022 Buchungen'!D2:D469,"1223",'DevInt 2022 Buchungen'!C2:C469,"&gt;="&amp;BI$4,'DevInt 2022 Buchungen'!C2:C469,"&lt;"&amp;BI$5+1,'DevInt 2022 Buchungen'!L2:L469,"Ausgaben")+-SUMIFS('DevInt 2022 Buchungen'!F2:F469,'DevInt 2022 Buchungen'!D2:D469,"1223",'DevInt 2022 Buchungen'!C2:C469,"&gt;="&amp;BI$4,'DevInt 2022 Buchungen'!C2:C469,"&lt;"&amp;BI$5+1,'DevInt 2022 Buchungen'!P2:P469,"Einnahmen")++SUMIFS('DevInt 2022 Buchungen'!F2:F469,'DevInt 2022 Buchungen'!D2:D469,"1223",'DevInt 2022 Buchungen'!C2:C469,"&gt;="&amp;BI$4,'DevInt 2022 Buchungen'!C2:C469,"&lt;"&amp;BI$5+1,'DevInt 2022 Buchungen'!L2:L469,"Einnahmen")+-SUMIFS('DevInt 2022 Buchungen'!F2:F469,'DevInt 2022 Buchungen'!D2:D469,"1223",'DevInt 2022 Buchungen'!C2:C469,"&gt;="&amp;BI$4,'DevInt 2022 Buchungen'!C2:C469,"&lt;"&amp;BI$5+1,'DevInt 2022 Buchungen'!P2:P469,"Ausgaben")</f>
        <v>476.56</v>
      </c>
      <c r="BJ39" s="21"/>
      <c r="BM39" s="26">
        <f>+SUMIFS('DevInt 2022 Buchungen'!F2:F469,'DevInt 2022 Buchungen'!D2:D469,"1221",'DevInt 2022 Buchungen'!C2:C469,"&gt;="&amp;BM$4,'DevInt 2022 Buchungen'!C2:C469,"&lt;"&amp;BM$5+1,'DevInt 2022 Buchungen'!L2:L469,"Ausgaben")+-SUMIFS('DevInt 2022 Buchungen'!F2:F469,'DevInt 2022 Buchungen'!D2:D469,"1221",'DevInt 2022 Buchungen'!C2:C469,"&gt;="&amp;BM$4,'DevInt 2022 Buchungen'!C2:C469,"&lt;"&amp;BM$5+1,'DevInt 2022 Buchungen'!P2:P469,"Einnahmen")++SUMIFS('DevInt 2022 Buchungen'!F2:F469,'DevInt 2022 Buchungen'!D2:D469,"1221",'DevInt 2022 Buchungen'!C2:C469,"&gt;="&amp;BM$4,'DevInt 2022 Buchungen'!C2:C469,"&lt;"&amp;BM$5+1,'DevInt 2022 Buchungen'!L2:L469,"Einnahmen")+-SUMIFS('DevInt 2022 Buchungen'!F2:F469,'DevInt 2022 Buchungen'!D2:D469,"1221",'DevInt 2022 Buchungen'!C2:C469,"&gt;="&amp;BM$4,'DevInt 2022 Buchungen'!C2:C469,"&lt;"&amp;BM$5+1,'DevInt 2022 Buchungen'!P2:P469,"Ausgaben")++SUMIFS('DevInt 2022 Buchungen'!F2:F469,'DevInt 2022 Buchungen'!D2:D469,"1222",'DevInt 2022 Buchungen'!C2:C469,"&gt;="&amp;BM$4,'DevInt 2022 Buchungen'!C2:C469,"&lt;"&amp;BM$5+1,'DevInt 2022 Buchungen'!L2:L469,"Ausgaben")+-SUMIFS('DevInt 2022 Buchungen'!F2:F469,'DevInt 2022 Buchungen'!D2:D469,"1222",'DevInt 2022 Buchungen'!C2:C469,"&gt;="&amp;BM$4,'DevInt 2022 Buchungen'!C2:C469,"&lt;"&amp;BM$5+1,'DevInt 2022 Buchungen'!P2:P469,"Einnahmen")++SUMIFS('DevInt 2022 Buchungen'!F2:F469,'DevInt 2022 Buchungen'!D2:D469,"1222",'DevInt 2022 Buchungen'!C2:C469,"&gt;="&amp;BM$4,'DevInt 2022 Buchungen'!C2:C469,"&lt;"&amp;BM$5+1,'DevInt 2022 Buchungen'!L2:L469,"Einnahmen")+-SUMIFS('DevInt 2022 Buchungen'!F2:F469,'DevInt 2022 Buchungen'!D2:D469,"1222",'DevInt 2022 Buchungen'!C2:C469,"&gt;="&amp;BM$4,'DevInt 2022 Buchungen'!C2:C469,"&lt;"&amp;BM$5+1,'DevInt 2022 Buchungen'!P2:P469,"Ausgaben")++SUMIFS('DevInt 2022 Buchungen'!F2:F469,'DevInt 2022 Buchungen'!D2:D469,"1223",'DevInt 2022 Buchungen'!C2:C469,"&gt;="&amp;BM$4,'DevInt 2022 Buchungen'!C2:C469,"&lt;"&amp;BM$5+1,'DevInt 2022 Buchungen'!L2:L469,"Ausgaben")+-SUMIFS('DevInt 2022 Buchungen'!F2:F469,'DevInt 2022 Buchungen'!D2:D469,"1223",'DevInt 2022 Buchungen'!C2:C469,"&gt;="&amp;BM$4,'DevInt 2022 Buchungen'!C2:C469,"&lt;"&amp;BM$5+1,'DevInt 2022 Buchungen'!P2:P469,"Einnahmen")++SUMIFS('DevInt 2022 Buchungen'!F2:F469,'DevInt 2022 Buchungen'!D2:D469,"1223",'DevInt 2022 Buchungen'!C2:C469,"&gt;="&amp;BM$4,'DevInt 2022 Buchungen'!C2:C469,"&lt;"&amp;BM$5+1,'DevInt 2022 Buchungen'!L2:L469,"Einnahmen")+-SUMIFS('DevInt 2022 Buchungen'!F2:F469,'DevInt 2022 Buchungen'!D2:D469,"1223",'DevInt 2022 Buchungen'!C2:C469,"&gt;="&amp;BM$4,'DevInt 2022 Buchungen'!C2:C469,"&lt;"&amp;BM$5+1,'DevInt 2022 Buchungen'!P2:P469,"Ausgaben")</f>
        <v>13384.739999999998</v>
      </c>
    </row>
    <row r="40" spans="2:65" x14ac:dyDescent="0.2">
      <c r="D40" t="s">
        <v>5674</v>
      </c>
      <c r="E40" t="s">
        <v>5706</v>
      </c>
      <c r="F40" s="21"/>
      <c r="I40" s="22"/>
      <c r="J40" s="21"/>
      <c r="M40" s="26">
        <f>+SUMIFS('DevInt 2022 Buchungen'!F2:F469,'DevInt 2022 Buchungen'!D2:D469,"1230",'DevInt 2022 Buchungen'!C2:C469,"&gt;="&amp;M$4,'DevInt 2022 Buchungen'!C2:C469,"&lt;"&amp;M$5+1,'DevInt 2022 Buchungen'!L2:L469,"Ausgaben")+-SUMIFS('DevInt 2022 Buchungen'!F2:F469,'DevInt 2022 Buchungen'!D2:D469,"1230",'DevInt 2022 Buchungen'!C2:C469,"&gt;="&amp;M$4,'DevInt 2022 Buchungen'!C2:C469,"&lt;"&amp;M$5+1,'DevInt 2022 Buchungen'!P2:P469,"Einnahmen")++SUMIFS('DevInt 2022 Buchungen'!F2:F469,'DevInt 2022 Buchungen'!D2:D469,"1230",'DevInt 2022 Buchungen'!C2:C469,"&gt;="&amp;M$4,'DevInt 2022 Buchungen'!C2:C469,"&lt;"&amp;M$5+1,'DevInt 2022 Buchungen'!L2:L469,"Einnahmen")+-SUMIFS('DevInt 2022 Buchungen'!F2:F469,'DevInt 2022 Buchungen'!D2:D469,"1230",'DevInt 2022 Buchungen'!C2:C469,"&gt;="&amp;M$4,'DevInt 2022 Buchungen'!C2:C469,"&lt;"&amp;M$5+1,'DevInt 2022 Buchungen'!P2:P469,"Ausgaben")++SUMIFS('DevInt 2022 Buchungen'!F2:F469,'DevInt 2022 Buchungen'!D2:D469," 1233",'DevInt 2022 Buchungen'!C2:C469,"&gt;="&amp;M$4,'DevInt 2022 Buchungen'!C2:C469,"&lt;"&amp;M$5+1,'DevInt 2022 Buchungen'!L2:L469,"Ausgaben")+-SUMIFS('DevInt 2022 Buchungen'!F2:F469,'DevInt 2022 Buchungen'!D2:D469," 1233",'DevInt 2022 Buchungen'!C2:C469,"&gt;="&amp;M$4,'DevInt 2022 Buchungen'!C2:C469,"&lt;"&amp;M$5+1,'DevInt 2022 Buchungen'!P2:P469,"Einnahmen")++SUMIFS('DevInt 2022 Buchungen'!F2:F469,'DevInt 2022 Buchungen'!D2:D469," 1233",'DevInt 2022 Buchungen'!C2:C469,"&gt;="&amp;M$4,'DevInt 2022 Buchungen'!C2:C469,"&lt;"&amp;M$5+1,'DevInt 2022 Buchungen'!L2:L469,"Einnahmen")+-SUMIFS('DevInt 2022 Buchungen'!F2:F469,'DevInt 2022 Buchungen'!D2:D469," 1233",'DevInt 2022 Buchungen'!C2:C469,"&gt;="&amp;M$4,'DevInt 2022 Buchungen'!C2:C469,"&lt;"&amp;M$5+1,'DevInt 2022 Buchungen'!P2:P469,"Ausgaben")</f>
        <v>2.7700000000000005</v>
      </c>
      <c r="N40" s="21"/>
      <c r="Q40" s="26">
        <f>+SUMIFS('DevInt 2022 Buchungen'!F2:F469,'DevInt 2022 Buchungen'!D2:D469,"1230",'DevInt 2022 Buchungen'!C2:C469,"&gt;="&amp;Q$4,'DevInt 2022 Buchungen'!C2:C469,"&lt;"&amp;Q$5+1,'DevInt 2022 Buchungen'!L2:L469,"Ausgaben")+-SUMIFS('DevInt 2022 Buchungen'!F2:F469,'DevInt 2022 Buchungen'!D2:D469,"1230",'DevInt 2022 Buchungen'!C2:C469,"&gt;="&amp;Q$4,'DevInt 2022 Buchungen'!C2:C469,"&lt;"&amp;Q$5+1,'DevInt 2022 Buchungen'!P2:P469,"Einnahmen")++SUMIFS('DevInt 2022 Buchungen'!F2:F469,'DevInt 2022 Buchungen'!D2:D469,"1230",'DevInt 2022 Buchungen'!C2:C469,"&gt;="&amp;Q$4,'DevInt 2022 Buchungen'!C2:C469,"&lt;"&amp;Q$5+1,'DevInt 2022 Buchungen'!L2:L469,"Einnahmen")+-SUMIFS('DevInt 2022 Buchungen'!F2:F469,'DevInt 2022 Buchungen'!D2:D469,"1230",'DevInt 2022 Buchungen'!C2:C469,"&gt;="&amp;Q$4,'DevInt 2022 Buchungen'!C2:C469,"&lt;"&amp;Q$5+1,'DevInt 2022 Buchungen'!P2:P469,"Ausgaben")++SUMIFS('DevInt 2022 Buchungen'!F2:F469,'DevInt 2022 Buchungen'!D2:D469," 1233",'DevInt 2022 Buchungen'!C2:C469,"&gt;="&amp;Q$4,'DevInt 2022 Buchungen'!C2:C469,"&lt;"&amp;Q$5+1,'DevInt 2022 Buchungen'!L2:L469,"Ausgaben")+-SUMIFS('DevInt 2022 Buchungen'!F2:F469,'DevInt 2022 Buchungen'!D2:D469," 1233",'DevInt 2022 Buchungen'!C2:C469,"&gt;="&amp;Q$4,'DevInt 2022 Buchungen'!C2:C469,"&lt;"&amp;Q$5+1,'DevInt 2022 Buchungen'!P2:P469,"Einnahmen")++SUMIFS('DevInt 2022 Buchungen'!F2:F469,'DevInt 2022 Buchungen'!D2:D469," 1233",'DevInt 2022 Buchungen'!C2:C469,"&gt;="&amp;Q$4,'DevInt 2022 Buchungen'!C2:C469,"&lt;"&amp;Q$5+1,'DevInt 2022 Buchungen'!L2:L469,"Einnahmen")+-SUMIFS('DevInt 2022 Buchungen'!F2:F469,'DevInt 2022 Buchungen'!D2:D469," 1233",'DevInt 2022 Buchungen'!C2:C469,"&gt;="&amp;Q$4,'DevInt 2022 Buchungen'!C2:C469,"&lt;"&amp;Q$5+1,'DevInt 2022 Buchungen'!P2:P469,"Ausgaben")</f>
        <v>0</v>
      </c>
      <c r="R40" s="21"/>
      <c r="U40" s="26">
        <f>+SUMIFS('DevInt 2022 Buchungen'!F2:F469,'DevInt 2022 Buchungen'!D2:D469,"1230",'DevInt 2022 Buchungen'!C2:C469,"&gt;="&amp;U$4,'DevInt 2022 Buchungen'!C2:C469,"&lt;"&amp;U$5+1,'DevInt 2022 Buchungen'!L2:L469,"Ausgaben")+-SUMIFS('DevInt 2022 Buchungen'!F2:F469,'DevInt 2022 Buchungen'!D2:D469,"1230",'DevInt 2022 Buchungen'!C2:C469,"&gt;="&amp;U$4,'DevInt 2022 Buchungen'!C2:C469,"&lt;"&amp;U$5+1,'DevInt 2022 Buchungen'!P2:P469,"Einnahmen")++SUMIFS('DevInt 2022 Buchungen'!F2:F469,'DevInt 2022 Buchungen'!D2:D469,"1230",'DevInt 2022 Buchungen'!C2:C469,"&gt;="&amp;U$4,'DevInt 2022 Buchungen'!C2:C469,"&lt;"&amp;U$5+1,'DevInt 2022 Buchungen'!L2:L469,"Einnahmen")+-SUMIFS('DevInt 2022 Buchungen'!F2:F469,'DevInt 2022 Buchungen'!D2:D469,"1230",'DevInt 2022 Buchungen'!C2:C469,"&gt;="&amp;U$4,'DevInt 2022 Buchungen'!C2:C469,"&lt;"&amp;U$5+1,'DevInt 2022 Buchungen'!P2:P469,"Ausgaben")++SUMIFS('DevInt 2022 Buchungen'!F2:F469,'DevInt 2022 Buchungen'!D2:D469," 1233",'DevInt 2022 Buchungen'!C2:C469,"&gt;="&amp;U$4,'DevInt 2022 Buchungen'!C2:C469,"&lt;"&amp;U$5+1,'DevInt 2022 Buchungen'!L2:L469,"Ausgaben")+-SUMIFS('DevInt 2022 Buchungen'!F2:F469,'DevInt 2022 Buchungen'!D2:D469," 1233",'DevInt 2022 Buchungen'!C2:C469,"&gt;="&amp;U$4,'DevInt 2022 Buchungen'!C2:C469,"&lt;"&amp;U$5+1,'DevInt 2022 Buchungen'!P2:P469,"Einnahmen")++SUMIFS('DevInt 2022 Buchungen'!F2:F469,'DevInt 2022 Buchungen'!D2:D469," 1233",'DevInt 2022 Buchungen'!C2:C469,"&gt;="&amp;U$4,'DevInt 2022 Buchungen'!C2:C469,"&lt;"&amp;U$5+1,'DevInt 2022 Buchungen'!L2:L469,"Einnahmen")+-SUMIFS('DevInt 2022 Buchungen'!F2:F469,'DevInt 2022 Buchungen'!D2:D469," 1233",'DevInt 2022 Buchungen'!C2:C469,"&gt;="&amp;U$4,'DevInt 2022 Buchungen'!C2:C469,"&lt;"&amp;U$5+1,'DevInt 2022 Buchungen'!P2:P469,"Ausgaben")</f>
        <v>0</v>
      </c>
      <c r="V40" s="21"/>
      <c r="Y40" s="26">
        <f>+SUMIFS('DevInt 2022 Buchungen'!F2:F469,'DevInt 2022 Buchungen'!D2:D469,"1230",'DevInt 2022 Buchungen'!C2:C469,"&gt;="&amp;Y$4,'DevInt 2022 Buchungen'!C2:C469,"&lt;"&amp;Y$5+1,'DevInt 2022 Buchungen'!L2:L469,"Ausgaben")+-SUMIFS('DevInt 2022 Buchungen'!F2:F469,'DevInt 2022 Buchungen'!D2:D469,"1230",'DevInt 2022 Buchungen'!C2:C469,"&gt;="&amp;Y$4,'DevInt 2022 Buchungen'!C2:C469,"&lt;"&amp;Y$5+1,'DevInt 2022 Buchungen'!P2:P469,"Einnahmen")++SUMIFS('DevInt 2022 Buchungen'!F2:F469,'DevInt 2022 Buchungen'!D2:D469,"1230",'DevInt 2022 Buchungen'!C2:C469,"&gt;="&amp;Y$4,'DevInt 2022 Buchungen'!C2:C469,"&lt;"&amp;Y$5+1,'DevInt 2022 Buchungen'!L2:L469,"Einnahmen")+-SUMIFS('DevInt 2022 Buchungen'!F2:F469,'DevInt 2022 Buchungen'!D2:D469,"1230",'DevInt 2022 Buchungen'!C2:C469,"&gt;="&amp;Y$4,'DevInt 2022 Buchungen'!C2:C469,"&lt;"&amp;Y$5+1,'DevInt 2022 Buchungen'!P2:P469,"Ausgaben")++SUMIFS('DevInt 2022 Buchungen'!F2:F469,'DevInt 2022 Buchungen'!D2:D469," 1233",'DevInt 2022 Buchungen'!C2:C469,"&gt;="&amp;Y$4,'DevInt 2022 Buchungen'!C2:C469,"&lt;"&amp;Y$5+1,'DevInt 2022 Buchungen'!L2:L469,"Ausgaben")+-SUMIFS('DevInt 2022 Buchungen'!F2:F469,'DevInt 2022 Buchungen'!D2:D469," 1233",'DevInt 2022 Buchungen'!C2:C469,"&gt;="&amp;Y$4,'DevInt 2022 Buchungen'!C2:C469,"&lt;"&amp;Y$5+1,'DevInt 2022 Buchungen'!P2:P469,"Einnahmen")++SUMIFS('DevInt 2022 Buchungen'!F2:F469,'DevInt 2022 Buchungen'!D2:D469," 1233",'DevInt 2022 Buchungen'!C2:C469,"&gt;="&amp;Y$4,'DevInt 2022 Buchungen'!C2:C469,"&lt;"&amp;Y$5+1,'DevInt 2022 Buchungen'!L2:L469,"Einnahmen")+-SUMIFS('DevInt 2022 Buchungen'!F2:F469,'DevInt 2022 Buchungen'!D2:D469," 1233",'DevInt 2022 Buchungen'!C2:C469,"&gt;="&amp;Y$4,'DevInt 2022 Buchungen'!C2:C469,"&lt;"&amp;Y$5+1,'DevInt 2022 Buchungen'!P2:P469,"Ausgaben")</f>
        <v>0</v>
      </c>
      <c r="Z40" s="21"/>
      <c r="AC40" s="26">
        <f>+SUMIFS('DevInt 2022 Buchungen'!F2:F469,'DevInt 2022 Buchungen'!D2:D469,"1230",'DevInt 2022 Buchungen'!C2:C469,"&gt;="&amp;AC$4,'DevInt 2022 Buchungen'!C2:C469,"&lt;"&amp;AC$5+1,'DevInt 2022 Buchungen'!L2:L469,"Ausgaben")+-SUMIFS('DevInt 2022 Buchungen'!F2:F469,'DevInt 2022 Buchungen'!D2:D469,"1230",'DevInt 2022 Buchungen'!C2:C469,"&gt;="&amp;AC$4,'DevInt 2022 Buchungen'!C2:C469,"&lt;"&amp;AC$5+1,'DevInt 2022 Buchungen'!P2:P469,"Einnahmen")++SUMIFS('DevInt 2022 Buchungen'!F2:F469,'DevInt 2022 Buchungen'!D2:D469,"1230",'DevInt 2022 Buchungen'!C2:C469,"&gt;="&amp;AC$4,'DevInt 2022 Buchungen'!C2:C469,"&lt;"&amp;AC$5+1,'DevInt 2022 Buchungen'!L2:L469,"Einnahmen")+-SUMIFS('DevInt 2022 Buchungen'!F2:F469,'DevInt 2022 Buchungen'!D2:D469,"1230",'DevInt 2022 Buchungen'!C2:C469,"&gt;="&amp;AC$4,'DevInt 2022 Buchungen'!C2:C469,"&lt;"&amp;AC$5+1,'DevInt 2022 Buchungen'!P2:P469,"Ausgaben")++SUMIFS('DevInt 2022 Buchungen'!F2:F469,'DevInt 2022 Buchungen'!D2:D469," 1233",'DevInt 2022 Buchungen'!C2:C469,"&gt;="&amp;AC$4,'DevInt 2022 Buchungen'!C2:C469,"&lt;"&amp;AC$5+1,'DevInt 2022 Buchungen'!L2:L469,"Ausgaben")+-SUMIFS('DevInt 2022 Buchungen'!F2:F469,'DevInt 2022 Buchungen'!D2:D469," 1233",'DevInt 2022 Buchungen'!C2:C469,"&gt;="&amp;AC$4,'DevInt 2022 Buchungen'!C2:C469,"&lt;"&amp;AC$5+1,'DevInt 2022 Buchungen'!P2:P469,"Einnahmen")++SUMIFS('DevInt 2022 Buchungen'!F2:F469,'DevInt 2022 Buchungen'!D2:D469," 1233",'DevInt 2022 Buchungen'!C2:C469,"&gt;="&amp;AC$4,'DevInt 2022 Buchungen'!C2:C469,"&lt;"&amp;AC$5+1,'DevInt 2022 Buchungen'!L2:L469,"Einnahmen")+-SUMIFS('DevInt 2022 Buchungen'!F2:F469,'DevInt 2022 Buchungen'!D2:D469," 1233",'DevInt 2022 Buchungen'!C2:C469,"&gt;="&amp;AC$4,'DevInt 2022 Buchungen'!C2:C469,"&lt;"&amp;AC$5+1,'DevInt 2022 Buchungen'!P2:P469,"Ausgaben")</f>
        <v>0</v>
      </c>
      <c r="AD40" s="21"/>
      <c r="AG40" s="26">
        <f>+SUMIFS('DevInt 2022 Buchungen'!F2:F469,'DevInt 2022 Buchungen'!D2:D469,"1230",'DevInt 2022 Buchungen'!C2:C469,"&gt;="&amp;AG$4,'DevInt 2022 Buchungen'!C2:C469,"&lt;"&amp;AG$5+1,'DevInt 2022 Buchungen'!L2:L469,"Ausgaben")+-SUMIFS('DevInt 2022 Buchungen'!F2:F469,'DevInt 2022 Buchungen'!D2:D469,"1230",'DevInt 2022 Buchungen'!C2:C469,"&gt;="&amp;AG$4,'DevInt 2022 Buchungen'!C2:C469,"&lt;"&amp;AG$5+1,'DevInt 2022 Buchungen'!P2:P469,"Einnahmen")++SUMIFS('DevInt 2022 Buchungen'!F2:F469,'DevInt 2022 Buchungen'!D2:D469,"1230",'DevInt 2022 Buchungen'!C2:C469,"&gt;="&amp;AG$4,'DevInt 2022 Buchungen'!C2:C469,"&lt;"&amp;AG$5+1,'DevInt 2022 Buchungen'!L2:L469,"Einnahmen")+-SUMIFS('DevInt 2022 Buchungen'!F2:F469,'DevInt 2022 Buchungen'!D2:D469,"1230",'DevInt 2022 Buchungen'!C2:C469,"&gt;="&amp;AG$4,'DevInt 2022 Buchungen'!C2:C469,"&lt;"&amp;AG$5+1,'DevInt 2022 Buchungen'!P2:P469,"Ausgaben")++SUMIFS('DevInt 2022 Buchungen'!F2:F469,'DevInt 2022 Buchungen'!D2:D469," 1233",'DevInt 2022 Buchungen'!C2:C469,"&gt;="&amp;AG$4,'DevInt 2022 Buchungen'!C2:C469,"&lt;"&amp;AG$5+1,'DevInt 2022 Buchungen'!L2:L469,"Ausgaben")+-SUMIFS('DevInt 2022 Buchungen'!F2:F469,'DevInt 2022 Buchungen'!D2:D469," 1233",'DevInt 2022 Buchungen'!C2:C469,"&gt;="&amp;AG$4,'DevInt 2022 Buchungen'!C2:C469,"&lt;"&amp;AG$5+1,'DevInt 2022 Buchungen'!P2:P469,"Einnahmen")++SUMIFS('DevInt 2022 Buchungen'!F2:F469,'DevInt 2022 Buchungen'!D2:D469," 1233",'DevInt 2022 Buchungen'!C2:C469,"&gt;="&amp;AG$4,'DevInt 2022 Buchungen'!C2:C469,"&lt;"&amp;AG$5+1,'DevInt 2022 Buchungen'!L2:L469,"Einnahmen")+-SUMIFS('DevInt 2022 Buchungen'!F2:F469,'DevInt 2022 Buchungen'!D2:D469," 1233",'DevInt 2022 Buchungen'!C2:C469,"&gt;="&amp;AG$4,'DevInt 2022 Buchungen'!C2:C469,"&lt;"&amp;AG$5+1,'DevInt 2022 Buchungen'!P2:P469,"Ausgaben")</f>
        <v>0</v>
      </c>
      <c r="AH40" s="21"/>
      <c r="AK40" s="26">
        <f>+SUMIFS('DevInt 2022 Buchungen'!F2:F469,'DevInt 2022 Buchungen'!D2:D469,"1230",'DevInt 2022 Buchungen'!C2:C469,"&gt;="&amp;AK$4,'DevInt 2022 Buchungen'!C2:C469,"&lt;"&amp;AK$5+1,'DevInt 2022 Buchungen'!L2:L469,"Ausgaben")+-SUMIFS('DevInt 2022 Buchungen'!F2:F469,'DevInt 2022 Buchungen'!D2:D469,"1230",'DevInt 2022 Buchungen'!C2:C469,"&gt;="&amp;AK$4,'DevInt 2022 Buchungen'!C2:C469,"&lt;"&amp;AK$5+1,'DevInt 2022 Buchungen'!P2:P469,"Einnahmen")++SUMIFS('DevInt 2022 Buchungen'!F2:F469,'DevInt 2022 Buchungen'!D2:D469,"1230",'DevInt 2022 Buchungen'!C2:C469,"&gt;="&amp;AK$4,'DevInt 2022 Buchungen'!C2:C469,"&lt;"&amp;AK$5+1,'DevInt 2022 Buchungen'!L2:L469,"Einnahmen")+-SUMIFS('DevInt 2022 Buchungen'!F2:F469,'DevInt 2022 Buchungen'!D2:D469,"1230",'DevInt 2022 Buchungen'!C2:C469,"&gt;="&amp;AK$4,'DevInt 2022 Buchungen'!C2:C469,"&lt;"&amp;AK$5+1,'DevInt 2022 Buchungen'!P2:P469,"Ausgaben")++SUMIFS('DevInt 2022 Buchungen'!F2:F469,'DevInt 2022 Buchungen'!D2:D469," 1233",'DevInt 2022 Buchungen'!C2:C469,"&gt;="&amp;AK$4,'DevInt 2022 Buchungen'!C2:C469,"&lt;"&amp;AK$5+1,'DevInt 2022 Buchungen'!L2:L469,"Ausgaben")+-SUMIFS('DevInt 2022 Buchungen'!F2:F469,'DevInt 2022 Buchungen'!D2:D469," 1233",'DevInt 2022 Buchungen'!C2:C469,"&gt;="&amp;AK$4,'DevInt 2022 Buchungen'!C2:C469,"&lt;"&amp;AK$5+1,'DevInt 2022 Buchungen'!P2:P469,"Einnahmen")++SUMIFS('DevInt 2022 Buchungen'!F2:F469,'DevInt 2022 Buchungen'!D2:D469," 1233",'DevInt 2022 Buchungen'!C2:C469,"&gt;="&amp;AK$4,'DevInt 2022 Buchungen'!C2:C469,"&lt;"&amp;AK$5+1,'DevInt 2022 Buchungen'!L2:L469,"Einnahmen")+-SUMIFS('DevInt 2022 Buchungen'!F2:F469,'DevInt 2022 Buchungen'!D2:D469," 1233",'DevInt 2022 Buchungen'!C2:C469,"&gt;="&amp;AK$4,'DevInt 2022 Buchungen'!C2:C469,"&lt;"&amp;AK$5+1,'DevInt 2022 Buchungen'!P2:P469,"Ausgaben")</f>
        <v>0</v>
      </c>
      <c r="AL40" s="21"/>
      <c r="AO40" s="26">
        <f>+SUMIFS('DevInt 2022 Buchungen'!F2:F469,'DevInt 2022 Buchungen'!D2:D469,"1230",'DevInt 2022 Buchungen'!C2:C469,"&gt;="&amp;AO$4,'DevInt 2022 Buchungen'!C2:C469,"&lt;"&amp;AO$5+1,'DevInt 2022 Buchungen'!L2:L469,"Ausgaben")+-SUMIFS('DevInt 2022 Buchungen'!F2:F469,'DevInt 2022 Buchungen'!D2:D469,"1230",'DevInt 2022 Buchungen'!C2:C469,"&gt;="&amp;AO$4,'DevInt 2022 Buchungen'!C2:C469,"&lt;"&amp;AO$5+1,'DevInt 2022 Buchungen'!P2:P469,"Einnahmen")++SUMIFS('DevInt 2022 Buchungen'!F2:F469,'DevInt 2022 Buchungen'!D2:D469,"1230",'DevInt 2022 Buchungen'!C2:C469,"&gt;="&amp;AO$4,'DevInt 2022 Buchungen'!C2:C469,"&lt;"&amp;AO$5+1,'DevInt 2022 Buchungen'!L2:L469,"Einnahmen")+-SUMIFS('DevInt 2022 Buchungen'!F2:F469,'DevInt 2022 Buchungen'!D2:D469,"1230",'DevInt 2022 Buchungen'!C2:C469,"&gt;="&amp;AO$4,'DevInt 2022 Buchungen'!C2:C469,"&lt;"&amp;AO$5+1,'DevInt 2022 Buchungen'!P2:P469,"Ausgaben")++SUMIFS('DevInt 2022 Buchungen'!F2:F469,'DevInt 2022 Buchungen'!D2:D469," 1233",'DevInt 2022 Buchungen'!C2:C469,"&gt;="&amp;AO$4,'DevInt 2022 Buchungen'!C2:C469,"&lt;"&amp;AO$5+1,'DevInt 2022 Buchungen'!L2:L469,"Ausgaben")+-SUMIFS('DevInt 2022 Buchungen'!F2:F469,'DevInt 2022 Buchungen'!D2:D469," 1233",'DevInt 2022 Buchungen'!C2:C469,"&gt;="&amp;AO$4,'DevInt 2022 Buchungen'!C2:C469,"&lt;"&amp;AO$5+1,'DevInt 2022 Buchungen'!P2:P469,"Einnahmen")++SUMIFS('DevInt 2022 Buchungen'!F2:F469,'DevInt 2022 Buchungen'!D2:D469," 1233",'DevInt 2022 Buchungen'!C2:C469,"&gt;="&amp;AO$4,'DevInt 2022 Buchungen'!C2:C469,"&lt;"&amp;AO$5+1,'DevInt 2022 Buchungen'!L2:L469,"Einnahmen")+-SUMIFS('DevInt 2022 Buchungen'!F2:F469,'DevInt 2022 Buchungen'!D2:D469," 1233",'DevInt 2022 Buchungen'!C2:C469,"&gt;="&amp;AO$4,'DevInt 2022 Buchungen'!C2:C469,"&lt;"&amp;AO$5+1,'DevInt 2022 Buchungen'!P2:P469,"Ausgaben")</f>
        <v>0</v>
      </c>
      <c r="AP40" s="21"/>
      <c r="AS40" s="26">
        <f>+SUMIFS('DevInt 2022 Buchungen'!F2:F469,'DevInt 2022 Buchungen'!D2:D469,"1230",'DevInt 2022 Buchungen'!C2:C469,"&gt;="&amp;AS$4,'DevInt 2022 Buchungen'!C2:C469,"&lt;"&amp;AS$5+1,'DevInt 2022 Buchungen'!L2:L469,"Ausgaben")+-SUMIFS('DevInt 2022 Buchungen'!F2:F469,'DevInt 2022 Buchungen'!D2:D469,"1230",'DevInt 2022 Buchungen'!C2:C469,"&gt;="&amp;AS$4,'DevInt 2022 Buchungen'!C2:C469,"&lt;"&amp;AS$5+1,'DevInt 2022 Buchungen'!P2:P469,"Einnahmen")++SUMIFS('DevInt 2022 Buchungen'!F2:F469,'DevInt 2022 Buchungen'!D2:D469,"1230",'DevInt 2022 Buchungen'!C2:C469,"&gt;="&amp;AS$4,'DevInt 2022 Buchungen'!C2:C469,"&lt;"&amp;AS$5+1,'DevInt 2022 Buchungen'!L2:L469,"Einnahmen")+-SUMIFS('DevInt 2022 Buchungen'!F2:F469,'DevInt 2022 Buchungen'!D2:D469,"1230",'DevInt 2022 Buchungen'!C2:C469,"&gt;="&amp;AS$4,'DevInt 2022 Buchungen'!C2:C469,"&lt;"&amp;AS$5+1,'DevInt 2022 Buchungen'!P2:P469,"Ausgaben")++SUMIFS('DevInt 2022 Buchungen'!F2:F469,'DevInt 2022 Buchungen'!D2:D469," 1233",'DevInt 2022 Buchungen'!C2:C469,"&gt;="&amp;AS$4,'DevInt 2022 Buchungen'!C2:C469,"&lt;"&amp;AS$5+1,'DevInt 2022 Buchungen'!L2:L469,"Ausgaben")+-SUMIFS('DevInt 2022 Buchungen'!F2:F469,'DevInt 2022 Buchungen'!D2:D469," 1233",'DevInt 2022 Buchungen'!C2:C469,"&gt;="&amp;AS$4,'DevInt 2022 Buchungen'!C2:C469,"&lt;"&amp;AS$5+1,'DevInt 2022 Buchungen'!P2:P469,"Einnahmen")++SUMIFS('DevInt 2022 Buchungen'!F2:F469,'DevInt 2022 Buchungen'!D2:D469," 1233",'DevInt 2022 Buchungen'!C2:C469,"&gt;="&amp;AS$4,'DevInt 2022 Buchungen'!C2:C469,"&lt;"&amp;AS$5+1,'DevInt 2022 Buchungen'!L2:L469,"Einnahmen")+-SUMIFS('DevInt 2022 Buchungen'!F2:F469,'DevInt 2022 Buchungen'!D2:D469," 1233",'DevInt 2022 Buchungen'!C2:C469,"&gt;="&amp;AS$4,'DevInt 2022 Buchungen'!C2:C469,"&lt;"&amp;AS$5+1,'DevInt 2022 Buchungen'!P2:P469,"Ausgaben")</f>
        <v>0</v>
      </c>
      <c r="AT40" s="21"/>
      <c r="AW40" s="26">
        <f>+SUMIFS('DevInt 2022 Buchungen'!F2:F469,'DevInt 2022 Buchungen'!D2:D469,"1230",'DevInt 2022 Buchungen'!C2:C469,"&gt;="&amp;AW$4,'DevInt 2022 Buchungen'!C2:C469,"&lt;"&amp;AW$5+1,'DevInt 2022 Buchungen'!L2:L469,"Ausgaben")+-SUMIFS('DevInt 2022 Buchungen'!F2:F469,'DevInt 2022 Buchungen'!D2:D469,"1230",'DevInt 2022 Buchungen'!C2:C469,"&gt;="&amp;AW$4,'DevInt 2022 Buchungen'!C2:C469,"&lt;"&amp;AW$5+1,'DevInt 2022 Buchungen'!P2:P469,"Einnahmen")++SUMIFS('DevInt 2022 Buchungen'!F2:F469,'DevInt 2022 Buchungen'!D2:D469,"1230",'DevInt 2022 Buchungen'!C2:C469,"&gt;="&amp;AW$4,'DevInt 2022 Buchungen'!C2:C469,"&lt;"&amp;AW$5+1,'DevInt 2022 Buchungen'!L2:L469,"Einnahmen")+-SUMIFS('DevInt 2022 Buchungen'!F2:F469,'DevInt 2022 Buchungen'!D2:D469,"1230",'DevInt 2022 Buchungen'!C2:C469,"&gt;="&amp;AW$4,'DevInt 2022 Buchungen'!C2:C469,"&lt;"&amp;AW$5+1,'DevInt 2022 Buchungen'!P2:P469,"Ausgaben")++SUMIFS('DevInt 2022 Buchungen'!F2:F469,'DevInt 2022 Buchungen'!D2:D469," 1233",'DevInt 2022 Buchungen'!C2:C469,"&gt;="&amp;AW$4,'DevInt 2022 Buchungen'!C2:C469,"&lt;"&amp;AW$5+1,'DevInt 2022 Buchungen'!L2:L469,"Ausgaben")+-SUMIFS('DevInt 2022 Buchungen'!F2:F469,'DevInt 2022 Buchungen'!D2:D469," 1233",'DevInt 2022 Buchungen'!C2:C469,"&gt;="&amp;AW$4,'DevInt 2022 Buchungen'!C2:C469,"&lt;"&amp;AW$5+1,'DevInt 2022 Buchungen'!P2:P469,"Einnahmen")++SUMIFS('DevInt 2022 Buchungen'!F2:F469,'DevInt 2022 Buchungen'!D2:D469," 1233",'DevInt 2022 Buchungen'!C2:C469,"&gt;="&amp;AW$4,'DevInt 2022 Buchungen'!C2:C469,"&lt;"&amp;AW$5+1,'DevInt 2022 Buchungen'!L2:L469,"Einnahmen")+-SUMIFS('DevInt 2022 Buchungen'!F2:F469,'DevInt 2022 Buchungen'!D2:D469," 1233",'DevInt 2022 Buchungen'!C2:C469,"&gt;="&amp;AW$4,'DevInt 2022 Buchungen'!C2:C469,"&lt;"&amp;AW$5+1,'DevInt 2022 Buchungen'!P2:P469,"Ausgaben")</f>
        <v>0.63</v>
      </c>
      <c r="AX40" s="21"/>
      <c r="BA40" s="26">
        <f>+SUMIFS('DevInt 2022 Buchungen'!F2:F469,'DevInt 2022 Buchungen'!D2:D469,"1230",'DevInt 2022 Buchungen'!C2:C469,"&gt;="&amp;BA$4,'DevInt 2022 Buchungen'!C2:C469,"&lt;"&amp;BA$5+1,'DevInt 2022 Buchungen'!L2:L469,"Ausgaben")+-SUMIFS('DevInt 2022 Buchungen'!F2:F469,'DevInt 2022 Buchungen'!D2:D469,"1230",'DevInt 2022 Buchungen'!C2:C469,"&gt;="&amp;BA$4,'DevInt 2022 Buchungen'!C2:C469,"&lt;"&amp;BA$5+1,'DevInt 2022 Buchungen'!P2:P469,"Einnahmen")++SUMIFS('DevInt 2022 Buchungen'!F2:F469,'DevInt 2022 Buchungen'!D2:D469,"1230",'DevInt 2022 Buchungen'!C2:C469,"&gt;="&amp;BA$4,'DevInt 2022 Buchungen'!C2:C469,"&lt;"&amp;BA$5+1,'DevInt 2022 Buchungen'!L2:L469,"Einnahmen")+-SUMIFS('DevInt 2022 Buchungen'!F2:F469,'DevInt 2022 Buchungen'!D2:D469,"1230",'DevInt 2022 Buchungen'!C2:C469,"&gt;="&amp;BA$4,'DevInt 2022 Buchungen'!C2:C469,"&lt;"&amp;BA$5+1,'DevInt 2022 Buchungen'!P2:P469,"Ausgaben")++SUMIFS('DevInt 2022 Buchungen'!F2:F469,'DevInt 2022 Buchungen'!D2:D469," 1233",'DevInt 2022 Buchungen'!C2:C469,"&gt;="&amp;BA$4,'DevInt 2022 Buchungen'!C2:C469,"&lt;"&amp;BA$5+1,'DevInt 2022 Buchungen'!L2:L469,"Ausgaben")+-SUMIFS('DevInt 2022 Buchungen'!F2:F469,'DevInt 2022 Buchungen'!D2:D469," 1233",'DevInt 2022 Buchungen'!C2:C469,"&gt;="&amp;BA$4,'DevInt 2022 Buchungen'!C2:C469,"&lt;"&amp;BA$5+1,'DevInt 2022 Buchungen'!P2:P469,"Einnahmen")++SUMIFS('DevInt 2022 Buchungen'!F2:F469,'DevInt 2022 Buchungen'!D2:D469," 1233",'DevInt 2022 Buchungen'!C2:C469,"&gt;="&amp;BA$4,'DevInt 2022 Buchungen'!C2:C469,"&lt;"&amp;BA$5+1,'DevInt 2022 Buchungen'!L2:L469,"Einnahmen")+-SUMIFS('DevInt 2022 Buchungen'!F2:F469,'DevInt 2022 Buchungen'!D2:D469," 1233",'DevInt 2022 Buchungen'!C2:C469,"&gt;="&amp;BA$4,'DevInt 2022 Buchungen'!C2:C469,"&lt;"&amp;BA$5+1,'DevInt 2022 Buchungen'!P2:P469,"Ausgaben")</f>
        <v>0</v>
      </c>
      <c r="BB40" s="21"/>
      <c r="BE40" s="26">
        <f>+SUMIFS('DevInt 2022 Buchungen'!F2:F469,'DevInt 2022 Buchungen'!D2:D469,"1230",'DevInt 2022 Buchungen'!C2:C469,"&gt;="&amp;BE$4,'DevInt 2022 Buchungen'!C2:C469,"&lt;"&amp;BE$5+1,'DevInt 2022 Buchungen'!L2:L469,"Ausgaben")+-SUMIFS('DevInt 2022 Buchungen'!F2:F469,'DevInt 2022 Buchungen'!D2:D469,"1230",'DevInt 2022 Buchungen'!C2:C469,"&gt;="&amp;BE$4,'DevInt 2022 Buchungen'!C2:C469,"&lt;"&amp;BE$5+1,'DevInt 2022 Buchungen'!P2:P469,"Einnahmen")++SUMIFS('DevInt 2022 Buchungen'!F2:F469,'DevInt 2022 Buchungen'!D2:D469,"1230",'DevInt 2022 Buchungen'!C2:C469,"&gt;="&amp;BE$4,'DevInt 2022 Buchungen'!C2:C469,"&lt;"&amp;BE$5+1,'DevInt 2022 Buchungen'!L2:L469,"Einnahmen")+-SUMIFS('DevInt 2022 Buchungen'!F2:F469,'DevInt 2022 Buchungen'!D2:D469,"1230",'DevInt 2022 Buchungen'!C2:C469,"&gt;="&amp;BE$4,'DevInt 2022 Buchungen'!C2:C469,"&lt;"&amp;BE$5+1,'DevInt 2022 Buchungen'!P2:P469,"Ausgaben")++SUMIFS('DevInt 2022 Buchungen'!F2:F469,'DevInt 2022 Buchungen'!D2:D469," 1233",'DevInt 2022 Buchungen'!C2:C469,"&gt;="&amp;BE$4,'DevInt 2022 Buchungen'!C2:C469,"&lt;"&amp;BE$5+1,'DevInt 2022 Buchungen'!L2:L469,"Ausgaben")+-SUMIFS('DevInt 2022 Buchungen'!F2:F469,'DevInt 2022 Buchungen'!D2:D469," 1233",'DevInt 2022 Buchungen'!C2:C469,"&gt;="&amp;BE$4,'DevInt 2022 Buchungen'!C2:C469,"&lt;"&amp;BE$5+1,'DevInt 2022 Buchungen'!P2:P469,"Einnahmen")++SUMIFS('DevInt 2022 Buchungen'!F2:F469,'DevInt 2022 Buchungen'!D2:D469," 1233",'DevInt 2022 Buchungen'!C2:C469,"&gt;="&amp;BE$4,'DevInt 2022 Buchungen'!C2:C469,"&lt;"&amp;BE$5+1,'DevInt 2022 Buchungen'!L2:L469,"Einnahmen")+-SUMIFS('DevInt 2022 Buchungen'!F2:F469,'DevInt 2022 Buchungen'!D2:D469," 1233",'DevInt 2022 Buchungen'!C2:C469,"&gt;="&amp;BE$4,'DevInt 2022 Buchungen'!C2:C469,"&lt;"&amp;BE$5+1,'DevInt 2022 Buchungen'!P2:P469,"Ausgaben")</f>
        <v>0</v>
      </c>
      <c r="BF40" s="21"/>
      <c r="BI40" s="26">
        <f>+SUMIFS('DevInt 2022 Buchungen'!F2:F469,'DevInt 2022 Buchungen'!D2:D469,"1230",'DevInt 2022 Buchungen'!C2:C469,"&gt;="&amp;BI$4,'DevInt 2022 Buchungen'!C2:C469,"&lt;"&amp;BI$5+1,'DevInt 2022 Buchungen'!L2:L469,"Ausgaben")+-SUMIFS('DevInt 2022 Buchungen'!F2:F469,'DevInt 2022 Buchungen'!D2:D469,"1230",'DevInt 2022 Buchungen'!C2:C469,"&gt;="&amp;BI$4,'DevInt 2022 Buchungen'!C2:C469,"&lt;"&amp;BI$5+1,'DevInt 2022 Buchungen'!P2:P469,"Einnahmen")++SUMIFS('DevInt 2022 Buchungen'!F2:F469,'DevInt 2022 Buchungen'!D2:D469,"1230",'DevInt 2022 Buchungen'!C2:C469,"&gt;="&amp;BI$4,'DevInt 2022 Buchungen'!C2:C469,"&lt;"&amp;BI$5+1,'DevInt 2022 Buchungen'!L2:L469,"Einnahmen")+-SUMIFS('DevInt 2022 Buchungen'!F2:F469,'DevInt 2022 Buchungen'!D2:D469,"1230",'DevInt 2022 Buchungen'!C2:C469,"&gt;="&amp;BI$4,'DevInt 2022 Buchungen'!C2:C469,"&lt;"&amp;BI$5+1,'DevInt 2022 Buchungen'!P2:P469,"Ausgaben")++SUMIFS('DevInt 2022 Buchungen'!F2:F469,'DevInt 2022 Buchungen'!D2:D469," 1233",'DevInt 2022 Buchungen'!C2:C469,"&gt;="&amp;BI$4,'DevInt 2022 Buchungen'!C2:C469,"&lt;"&amp;BI$5+1,'DevInt 2022 Buchungen'!L2:L469,"Ausgaben")+-SUMIFS('DevInt 2022 Buchungen'!F2:F469,'DevInt 2022 Buchungen'!D2:D469," 1233",'DevInt 2022 Buchungen'!C2:C469,"&gt;="&amp;BI$4,'DevInt 2022 Buchungen'!C2:C469,"&lt;"&amp;BI$5+1,'DevInt 2022 Buchungen'!P2:P469,"Einnahmen")++SUMIFS('DevInt 2022 Buchungen'!F2:F469,'DevInt 2022 Buchungen'!D2:D469," 1233",'DevInt 2022 Buchungen'!C2:C469,"&gt;="&amp;BI$4,'DevInt 2022 Buchungen'!C2:C469,"&lt;"&amp;BI$5+1,'DevInt 2022 Buchungen'!L2:L469,"Einnahmen")+-SUMIFS('DevInt 2022 Buchungen'!F2:F469,'DevInt 2022 Buchungen'!D2:D469," 1233",'DevInt 2022 Buchungen'!C2:C469,"&gt;="&amp;BI$4,'DevInt 2022 Buchungen'!C2:C469,"&lt;"&amp;BI$5+1,'DevInt 2022 Buchungen'!P2:P469,"Ausgaben")</f>
        <v>0</v>
      </c>
      <c r="BJ40" s="21"/>
      <c r="BM40" s="26">
        <f>+SUMIFS('DevInt 2022 Buchungen'!F2:F469,'DevInt 2022 Buchungen'!D2:D469,"1230",'DevInt 2022 Buchungen'!C2:C469,"&gt;="&amp;BM$4,'DevInt 2022 Buchungen'!C2:C469,"&lt;"&amp;BM$5+1,'DevInt 2022 Buchungen'!L2:L469,"Ausgaben")+-SUMIFS('DevInt 2022 Buchungen'!F2:F469,'DevInt 2022 Buchungen'!D2:D469,"1230",'DevInt 2022 Buchungen'!C2:C469,"&gt;="&amp;BM$4,'DevInt 2022 Buchungen'!C2:C469,"&lt;"&amp;BM$5+1,'DevInt 2022 Buchungen'!P2:P469,"Einnahmen")++SUMIFS('DevInt 2022 Buchungen'!F2:F469,'DevInt 2022 Buchungen'!D2:D469,"1230",'DevInt 2022 Buchungen'!C2:C469,"&gt;="&amp;BM$4,'DevInt 2022 Buchungen'!C2:C469,"&lt;"&amp;BM$5+1,'DevInt 2022 Buchungen'!L2:L469,"Einnahmen")+-SUMIFS('DevInt 2022 Buchungen'!F2:F469,'DevInt 2022 Buchungen'!D2:D469,"1230",'DevInt 2022 Buchungen'!C2:C469,"&gt;="&amp;BM$4,'DevInt 2022 Buchungen'!C2:C469,"&lt;"&amp;BM$5+1,'DevInt 2022 Buchungen'!P2:P469,"Ausgaben")++SUMIFS('DevInt 2022 Buchungen'!F2:F469,'DevInt 2022 Buchungen'!D2:D469," 1233",'DevInt 2022 Buchungen'!C2:C469,"&gt;="&amp;BM$4,'DevInt 2022 Buchungen'!C2:C469,"&lt;"&amp;BM$5+1,'DevInt 2022 Buchungen'!L2:L469,"Ausgaben")+-SUMIFS('DevInt 2022 Buchungen'!F2:F469,'DevInt 2022 Buchungen'!D2:D469," 1233",'DevInt 2022 Buchungen'!C2:C469,"&gt;="&amp;BM$4,'DevInt 2022 Buchungen'!C2:C469,"&lt;"&amp;BM$5+1,'DevInt 2022 Buchungen'!P2:P469,"Einnahmen")++SUMIFS('DevInt 2022 Buchungen'!F2:F469,'DevInt 2022 Buchungen'!D2:D469," 1233",'DevInt 2022 Buchungen'!C2:C469,"&gt;="&amp;BM$4,'DevInt 2022 Buchungen'!C2:C469,"&lt;"&amp;BM$5+1,'DevInt 2022 Buchungen'!L2:L469,"Einnahmen")+-SUMIFS('DevInt 2022 Buchungen'!F2:F469,'DevInt 2022 Buchungen'!D2:D469," 1233",'DevInt 2022 Buchungen'!C2:C469,"&gt;="&amp;BM$4,'DevInt 2022 Buchungen'!C2:C469,"&lt;"&amp;BM$5+1,'DevInt 2022 Buchungen'!P2:P469,"Ausgaben")</f>
        <v>2.14</v>
      </c>
    </row>
    <row r="41" spans="2:65" ht="18" x14ac:dyDescent="0.2">
      <c r="C41" s="24" t="s">
        <v>5707</v>
      </c>
      <c r="D41" s="24"/>
      <c r="E41" s="24"/>
      <c r="F41" s="25"/>
      <c r="G41" s="46">
        <f>+H42-H44</f>
        <v>0</v>
      </c>
      <c r="H41" s="45"/>
      <c r="I41" s="43"/>
      <c r="J41" s="25"/>
      <c r="K41" s="46">
        <f>+L42-L44</f>
        <v>0</v>
      </c>
      <c r="L41" s="45"/>
      <c r="M41" s="43"/>
      <c r="N41" s="25"/>
      <c r="O41" s="46">
        <f>+P42-P44</f>
        <v>0</v>
      </c>
      <c r="P41" s="45"/>
      <c r="Q41" s="43"/>
      <c r="R41" s="25"/>
      <c r="S41" s="46">
        <f>+T42-T44</f>
        <v>0</v>
      </c>
      <c r="T41" s="45"/>
      <c r="U41" s="43"/>
      <c r="V41" s="25"/>
      <c r="W41" s="46">
        <f>+X42-X44</f>
        <v>0</v>
      </c>
      <c r="X41" s="45"/>
      <c r="Y41" s="43"/>
      <c r="Z41" s="25"/>
      <c r="AA41" s="46">
        <f>+AB42-AB44</f>
        <v>0</v>
      </c>
      <c r="AB41" s="45"/>
      <c r="AC41" s="43"/>
      <c r="AD41" s="25"/>
      <c r="AE41" s="46">
        <f>+AF42-AF44</f>
        <v>0</v>
      </c>
      <c r="AF41" s="45"/>
      <c r="AG41" s="43"/>
      <c r="AH41" s="25"/>
      <c r="AI41" s="46">
        <f>+AJ42-AJ44</f>
        <v>0</v>
      </c>
      <c r="AJ41" s="45"/>
      <c r="AK41" s="43"/>
      <c r="AL41" s="25"/>
      <c r="AM41" s="46">
        <f>+AN42-AN44</f>
        <v>0</v>
      </c>
      <c r="AN41" s="45"/>
      <c r="AO41" s="43"/>
      <c r="AP41" s="25"/>
      <c r="AQ41" s="46">
        <f>+AR42-AR44</f>
        <v>0</v>
      </c>
      <c r="AR41" s="45"/>
      <c r="AS41" s="43"/>
      <c r="AT41" s="25"/>
      <c r="AU41" s="46">
        <f>+AV42-AV44</f>
        <v>0</v>
      </c>
      <c r="AV41" s="45"/>
      <c r="AW41" s="43"/>
      <c r="AX41" s="25"/>
      <c r="AY41" s="46">
        <f>+AZ42-AZ44</f>
        <v>0</v>
      </c>
      <c r="AZ41" s="45"/>
      <c r="BA41" s="43"/>
      <c r="BB41" s="25"/>
      <c r="BC41" s="46">
        <f>+BD42-BD44</f>
        <v>0</v>
      </c>
      <c r="BD41" s="45"/>
      <c r="BE41" s="43"/>
      <c r="BF41" s="25"/>
      <c r="BG41" s="46">
        <f>+BH42-BH44</f>
        <v>0</v>
      </c>
      <c r="BH41" s="45"/>
      <c r="BI41" s="43"/>
      <c r="BJ41" s="25"/>
      <c r="BK41" s="46">
        <f>+BL42-BL44</f>
        <v>0</v>
      </c>
      <c r="BL41" s="45"/>
      <c r="BM41" s="43"/>
    </row>
    <row r="42" spans="2:65" ht="16" x14ac:dyDescent="0.2">
      <c r="D42" s="27" t="s">
        <v>105</v>
      </c>
      <c r="E42" s="27"/>
      <c r="F42" s="28"/>
      <c r="G42" s="27"/>
      <c r="H42" s="42">
        <f>I43</f>
        <v>0</v>
      </c>
      <c r="I42" s="43"/>
      <c r="J42" s="28"/>
      <c r="K42" s="27"/>
      <c r="L42" s="42">
        <f>M43</f>
        <v>0</v>
      </c>
      <c r="M42" s="43"/>
      <c r="N42" s="28"/>
      <c r="O42" s="27"/>
      <c r="P42" s="42">
        <f>Q43</f>
        <v>0</v>
      </c>
      <c r="Q42" s="43"/>
      <c r="R42" s="28"/>
      <c r="S42" s="27"/>
      <c r="T42" s="42">
        <f>U43</f>
        <v>0</v>
      </c>
      <c r="U42" s="43"/>
      <c r="V42" s="28"/>
      <c r="W42" s="27"/>
      <c r="X42" s="42">
        <f>Y43</f>
        <v>0</v>
      </c>
      <c r="Y42" s="43"/>
      <c r="Z42" s="28"/>
      <c r="AA42" s="27"/>
      <c r="AB42" s="42">
        <f>AC43</f>
        <v>0</v>
      </c>
      <c r="AC42" s="43"/>
      <c r="AD42" s="28"/>
      <c r="AE42" s="27"/>
      <c r="AF42" s="42">
        <f>AG43</f>
        <v>0</v>
      </c>
      <c r="AG42" s="43"/>
      <c r="AH42" s="28"/>
      <c r="AI42" s="27"/>
      <c r="AJ42" s="42">
        <f>AK43</f>
        <v>0</v>
      </c>
      <c r="AK42" s="43"/>
      <c r="AL42" s="28"/>
      <c r="AM42" s="27"/>
      <c r="AN42" s="42">
        <f>AO43</f>
        <v>0</v>
      </c>
      <c r="AO42" s="43"/>
      <c r="AP42" s="28"/>
      <c r="AQ42" s="27"/>
      <c r="AR42" s="42">
        <f>AS43</f>
        <v>0</v>
      </c>
      <c r="AS42" s="43"/>
      <c r="AT42" s="28"/>
      <c r="AU42" s="27"/>
      <c r="AV42" s="42">
        <f>AW43</f>
        <v>0</v>
      </c>
      <c r="AW42" s="43"/>
      <c r="AX42" s="28"/>
      <c r="AY42" s="27"/>
      <c r="AZ42" s="42">
        <f>BA43</f>
        <v>0</v>
      </c>
      <c r="BA42" s="43"/>
      <c r="BB42" s="28"/>
      <c r="BC42" s="27"/>
      <c r="BD42" s="42">
        <f>BE43</f>
        <v>0</v>
      </c>
      <c r="BE42" s="43"/>
      <c r="BF42" s="28"/>
      <c r="BG42" s="27"/>
      <c r="BH42" s="42">
        <f>BI43</f>
        <v>0</v>
      </c>
      <c r="BI42" s="43"/>
      <c r="BJ42" s="28"/>
      <c r="BK42" s="27"/>
      <c r="BL42" s="42">
        <f>BM43</f>
        <v>0</v>
      </c>
      <c r="BM42" s="43"/>
    </row>
    <row r="43" spans="2:65" x14ac:dyDescent="0.2">
      <c r="D43" t="s">
        <v>5708</v>
      </c>
      <c r="E43" t="s">
        <v>5709</v>
      </c>
      <c r="F43" s="21"/>
      <c r="I43" s="22"/>
      <c r="J43" s="21"/>
      <c r="M43" s="26">
        <f>-(+SUMIFS('DevInt 2022 Buchungen'!F2:F469,'DevInt 2022 Buchungen'!D2:D469,"1100",'DevInt 2022 Buchungen'!C2:C469,"&gt;="&amp;M$4,'DevInt 2022 Buchungen'!C2:C469,"&lt;"&amp;M$5+1,'DevInt 2022 Buchungen'!L2:L469,"Ausgaben")+-SUMIFS('DevInt 2022 Buchungen'!F2:F469,'DevInt 2022 Buchungen'!D2:D469,"1100",'DevInt 2022 Buchungen'!C2:C469,"&gt;="&amp;M$4,'DevInt 2022 Buchungen'!C2:C469,"&lt;"&amp;M$5+1,'DevInt 2022 Buchungen'!P2:P469,"Einnahmen")++SUMIFS('DevInt 2022 Buchungen'!F2:F469,'DevInt 2022 Buchungen'!D2:D469,"1100",'DevInt 2022 Buchungen'!C2:C469,"&gt;="&amp;M$4,'DevInt 2022 Buchungen'!C2:C469,"&lt;"&amp;M$5+1,'DevInt 2022 Buchungen'!L2:L469,"Einnahmen")+-SUMIFS('DevInt 2022 Buchungen'!F2:F469,'DevInt 2022 Buchungen'!D2:D469,"1100",'DevInt 2022 Buchungen'!C2:C469,"&gt;="&amp;M$4,'DevInt 2022 Buchungen'!C2:C469,"&lt;"&amp;M$5+1,'DevInt 2022 Buchungen'!P2:P469,"Ausgaben")++SUMIFS('DevInt 2022 Buchungen'!F2:F469,'DevInt 2022 Buchungen'!D2:D469," 1300",'DevInt 2022 Buchungen'!C2:C469,"&gt;="&amp;M$4,'DevInt 2022 Buchungen'!C2:C469,"&lt;"&amp;M$5+1,'DevInt 2022 Buchungen'!L2:L469,"Ausgaben")+-SUMIFS('DevInt 2022 Buchungen'!F2:F469,'DevInt 2022 Buchungen'!D2:D469," 1300",'DevInt 2022 Buchungen'!C2:C469,"&gt;="&amp;M$4,'DevInt 2022 Buchungen'!C2:C469,"&lt;"&amp;M$5+1,'DevInt 2022 Buchungen'!P2:P469,"Einnahmen")++SUMIFS('DevInt 2022 Buchungen'!F2:F469,'DevInt 2022 Buchungen'!D2:D469," 1300",'DevInt 2022 Buchungen'!C2:C469,"&gt;="&amp;M$4,'DevInt 2022 Buchungen'!C2:C469,"&lt;"&amp;M$5+1,'DevInt 2022 Buchungen'!L2:L469,"Einnahmen")+-SUMIFS('DevInt 2022 Buchungen'!F2:F469,'DevInt 2022 Buchungen'!D2:D469," 1300",'DevInt 2022 Buchungen'!C2:C469,"&gt;="&amp;M$4,'DevInt 2022 Buchungen'!C2:C469,"&lt;"&amp;M$5+1,'DevInt 2022 Buchungen'!P2:P469,"Ausgaben"))</f>
        <v>0</v>
      </c>
      <c r="N43" s="21"/>
      <c r="Q43" s="26">
        <f>-(+SUMIFS('DevInt 2022 Buchungen'!F2:F469,'DevInt 2022 Buchungen'!D2:D469,"1100",'DevInt 2022 Buchungen'!C2:C469,"&gt;="&amp;Q$4,'DevInt 2022 Buchungen'!C2:C469,"&lt;"&amp;Q$5+1,'DevInt 2022 Buchungen'!L2:L469,"Ausgaben")+-SUMIFS('DevInt 2022 Buchungen'!F2:F469,'DevInt 2022 Buchungen'!D2:D469,"1100",'DevInt 2022 Buchungen'!C2:C469,"&gt;="&amp;Q$4,'DevInt 2022 Buchungen'!C2:C469,"&lt;"&amp;Q$5+1,'DevInt 2022 Buchungen'!P2:P469,"Einnahmen")++SUMIFS('DevInt 2022 Buchungen'!F2:F469,'DevInt 2022 Buchungen'!D2:D469,"1100",'DevInt 2022 Buchungen'!C2:C469,"&gt;="&amp;Q$4,'DevInt 2022 Buchungen'!C2:C469,"&lt;"&amp;Q$5+1,'DevInt 2022 Buchungen'!L2:L469,"Einnahmen")+-SUMIFS('DevInt 2022 Buchungen'!F2:F469,'DevInt 2022 Buchungen'!D2:D469,"1100",'DevInt 2022 Buchungen'!C2:C469,"&gt;="&amp;Q$4,'DevInt 2022 Buchungen'!C2:C469,"&lt;"&amp;Q$5+1,'DevInt 2022 Buchungen'!P2:P469,"Ausgaben")++SUMIFS('DevInt 2022 Buchungen'!F2:F469,'DevInt 2022 Buchungen'!D2:D469," 1300",'DevInt 2022 Buchungen'!C2:C469,"&gt;="&amp;Q$4,'DevInt 2022 Buchungen'!C2:C469,"&lt;"&amp;Q$5+1,'DevInt 2022 Buchungen'!L2:L469,"Ausgaben")+-SUMIFS('DevInt 2022 Buchungen'!F2:F469,'DevInt 2022 Buchungen'!D2:D469," 1300",'DevInt 2022 Buchungen'!C2:C469,"&gt;="&amp;Q$4,'DevInt 2022 Buchungen'!C2:C469,"&lt;"&amp;Q$5+1,'DevInt 2022 Buchungen'!P2:P469,"Einnahmen")++SUMIFS('DevInt 2022 Buchungen'!F2:F469,'DevInt 2022 Buchungen'!D2:D469," 1300",'DevInt 2022 Buchungen'!C2:C469,"&gt;="&amp;Q$4,'DevInt 2022 Buchungen'!C2:C469,"&lt;"&amp;Q$5+1,'DevInt 2022 Buchungen'!L2:L469,"Einnahmen")+-SUMIFS('DevInt 2022 Buchungen'!F2:F469,'DevInt 2022 Buchungen'!D2:D469," 1300",'DevInt 2022 Buchungen'!C2:C469,"&gt;="&amp;Q$4,'DevInt 2022 Buchungen'!C2:C469,"&lt;"&amp;Q$5+1,'DevInt 2022 Buchungen'!P2:P469,"Ausgaben"))</f>
        <v>0</v>
      </c>
      <c r="R43" s="21"/>
      <c r="U43" s="26">
        <f>-(+SUMIFS('DevInt 2022 Buchungen'!F2:F469,'DevInt 2022 Buchungen'!D2:D469,"1100",'DevInt 2022 Buchungen'!C2:C469,"&gt;="&amp;U$4,'DevInt 2022 Buchungen'!C2:C469,"&lt;"&amp;U$5+1,'DevInt 2022 Buchungen'!L2:L469,"Ausgaben")+-SUMIFS('DevInt 2022 Buchungen'!F2:F469,'DevInt 2022 Buchungen'!D2:D469,"1100",'DevInt 2022 Buchungen'!C2:C469,"&gt;="&amp;U$4,'DevInt 2022 Buchungen'!C2:C469,"&lt;"&amp;U$5+1,'DevInt 2022 Buchungen'!P2:P469,"Einnahmen")++SUMIFS('DevInt 2022 Buchungen'!F2:F469,'DevInt 2022 Buchungen'!D2:D469,"1100",'DevInt 2022 Buchungen'!C2:C469,"&gt;="&amp;U$4,'DevInt 2022 Buchungen'!C2:C469,"&lt;"&amp;U$5+1,'DevInt 2022 Buchungen'!L2:L469,"Einnahmen")+-SUMIFS('DevInt 2022 Buchungen'!F2:F469,'DevInt 2022 Buchungen'!D2:D469,"1100",'DevInt 2022 Buchungen'!C2:C469,"&gt;="&amp;U$4,'DevInt 2022 Buchungen'!C2:C469,"&lt;"&amp;U$5+1,'DevInt 2022 Buchungen'!P2:P469,"Ausgaben")++SUMIFS('DevInt 2022 Buchungen'!F2:F469,'DevInt 2022 Buchungen'!D2:D469," 1300",'DevInt 2022 Buchungen'!C2:C469,"&gt;="&amp;U$4,'DevInt 2022 Buchungen'!C2:C469,"&lt;"&amp;U$5+1,'DevInt 2022 Buchungen'!L2:L469,"Ausgaben")+-SUMIFS('DevInt 2022 Buchungen'!F2:F469,'DevInt 2022 Buchungen'!D2:D469," 1300",'DevInt 2022 Buchungen'!C2:C469,"&gt;="&amp;U$4,'DevInt 2022 Buchungen'!C2:C469,"&lt;"&amp;U$5+1,'DevInt 2022 Buchungen'!P2:P469,"Einnahmen")++SUMIFS('DevInt 2022 Buchungen'!F2:F469,'DevInt 2022 Buchungen'!D2:D469," 1300",'DevInt 2022 Buchungen'!C2:C469,"&gt;="&amp;U$4,'DevInt 2022 Buchungen'!C2:C469,"&lt;"&amp;U$5+1,'DevInt 2022 Buchungen'!L2:L469,"Einnahmen")+-SUMIFS('DevInt 2022 Buchungen'!F2:F469,'DevInt 2022 Buchungen'!D2:D469," 1300",'DevInt 2022 Buchungen'!C2:C469,"&gt;="&amp;U$4,'DevInt 2022 Buchungen'!C2:C469,"&lt;"&amp;U$5+1,'DevInt 2022 Buchungen'!P2:P469,"Ausgaben"))</f>
        <v>0</v>
      </c>
      <c r="V43" s="21"/>
      <c r="Y43" s="26">
        <f>-(+SUMIFS('DevInt 2022 Buchungen'!F2:F469,'DevInt 2022 Buchungen'!D2:D469,"1100",'DevInt 2022 Buchungen'!C2:C469,"&gt;="&amp;Y$4,'DevInt 2022 Buchungen'!C2:C469,"&lt;"&amp;Y$5+1,'DevInt 2022 Buchungen'!L2:L469,"Ausgaben")+-SUMIFS('DevInt 2022 Buchungen'!F2:F469,'DevInt 2022 Buchungen'!D2:D469,"1100",'DevInt 2022 Buchungen'!C2:C469,"&gt;="&amp;Y$4,'DevInt 2022 Buchungen'!C2:C469,"&lt;"&amp;Y$5+1,'DevInt 2022 Buchungen'!P2:P469,"Einnahmen")++SUMIFS('DevInt 2022 Buchungen'!F2:F469,'DevInt 2022 Buchungen'!D2:D469,"1100",'DevInt 2022 Buchungen'!C2:C469,"&gt;="&amp;Y$4,'DevInt 2022 Buchungen'!C2:C469,"&lt;"&amp;Y$5+1,'DevInt 2022 Buchungen'!L2:L469,"Einnahmen")+-SUMIFS('DevInt 2022 Buchungen'!F2:F469,'DevInt 2022 Buchungen'!D2:D469,"1100",'DevInt 2022 Buchungen'!C2:C469,"&gt;="&amp;Y$4,'DevInt 2022 Buchungen'!C2:C469,"&lt;"&amp;Y$5+1,'DevInt 2022 Buchungen'!P2:P469,"Ausgaben")++SUMIFS('DevInt 2022 Buchungen'!F2:F469,'DevInt 2022 Buchungen'!D2:D469," 1300",'DevInt 2022 Buchungen'!C2:C469,"&gt;="&amp;Y$4,'DevInt 2022 Buchungen'!C2:C469,"&lt;"&amp;Y$5+1,'DevInt 2022 Buchungen'!L2:L469,"Ausgaben")+-SUMIFS('DevInt 2022 Buchungen'!F2:F469,'DevInt 2022 Buchungen'!D2:D469," 1300",'DevInt 2022 Buchungen'!C2:C469,"&gt;="&amp;Y$4,'DevInt 2022 Buchungen'!C2:C469,"&lt;"&amp;Y$5+1,'DevInt 2022 Buchungen'!P2:P469,"Einnahmen")++SUMIFS('DevInt 2022 Buchungen'!F2:F469,'DevInt 2022 Buchungen'!D2:D469," 1300",'DevInt 2022 Buchungen'!C2:C469,"&gt;="&amp;Y$4,'DevInt 2022 Buchungen'!C2:C469,"&lt;"&amp;Y$5+1,'DevInt 2022 Buchungen'!L2:L469,"Einnahmen")+-SUMIFS('DevInt 2022 Buchungen'!F2:F469,'DevInt 2022 Buchungen'!D2:D469," 1300",'DevInt 2022 Buchungen'!C2:C469,"&gt;="&amp;Y$4,'DevInt 2022 Buchungen'!C2:C469,"&lt;"&amp;Y$5+1,'DevInt 2022 Buchungen'!P2:P469,"Ausgaben"))</f>
        <v>0</v>
      </c>
      <c r="Z43" s="21"/>
      <c r="AC43" s="26">
        <f>-(+SUMIFS('DevInt 2022 Buchungen'!F2:F469,'DevInt 2022 Buchungen'!D2:D469,"1100",'DevInt 2022 Buchungen'!C2:C469,"&gt;="&amp;AC$4,'DevInt 2022 Buchungen'!C2:C469,"&lt;"&amp;AC$5+1,'DevInt 2022 Buchungen'!L2:L469,"Ausgaben")+-SUMIFS('DevInt 2022 Buchungen'!F2:F469,'DevInt 2022 Buchungen'!D2:D469,"1100",'DevInt 2022 Buchungen'!C2:C469,"&gt;="&amp;AC$4,'DevInt 2022 Buchungen'!C2:C469,"&lt;"&amp;AC$5+1,'DevInt 2022 Buchungen'!P2:P469,"Einnahmen")++SUMIFS('DevInt 2022 Buchungen'!F2:F469,'DevInt 2022 Buchungen'!D2:D469,"1100",'DevInt 2022 Buchungen'!C2:C469,"&gt;="&amp;AC$4,'DevInt 2022 Buchungen'!C2:C469,"&lt;"&amp;AC$5+1,'DevInt 2022 Buchungen'!L2:L469,"Einnahmen")+-SUMIFS('DevInt 2022 Buchungen'!F2:F469,'DevInt 2022 Buchungen'!D2:D469,"1100",'DevInt 2022 Buchungen'!C2:C469,"&gt;="&amp;AC$4,'DevInt 2022 Buchungen'!C2:C469,"&lt;"&amp;AC$5+1,'DevInt 2022 Buchungen'!P2:P469,"Ausgaben")++SUMIFS('DevInt 2022 Buchungen'!F2:F469,'DevInt 2022 Buchungen'!D2:D469," 1300",'DevInt 2022 Buchungen'!C2:C469,"&gt;="&amp;AC$4,'DevInt 2022 Buchungen'!C2:C469,"&lt;"&amp;AC$5+1,'DevInt 2022 Buchungen'!L2:L469,"Ausgaben")+-SUMIFS('DevInt 2022 Buchungen'!F2:F469,'DevInt 2022 Buchungen'!D2:D469," 1300",'DevInt 2022 Buchungen'!C2:C469,"&gt;="&amp;AC$4,'DevInt 2022 Buchungen'!C2:C469,"&lt;"&amp;AC$5+1,'DevInt 2022 Buchungen'!P2:P469,"Einnahmen")++SUMIFS('DevInt 2022 Buchungen'!F2:F469,'DevInt 2022 Buchungen'!D2:D469," 1300",'DevInt 2022 Buchungen'!C2:C469,"&gt;="&amp;AC$4,'DevInt 2022 Buchungen'!C2:C469,"&lt;"&amp;AC$5+1,'DevInt 2022 Buchungen'!L2:L469,"Einnahmen")+-SUMIFS('DevInt 2022 Buchungen'!F2:F469,'DevInt 2022 Buchungen'!D2:D469," 1300",'DevInt 2022 Buchungen'!C2:C469,"&gt;="&amp;AC$4,'DevInt 2022 Buchungen'!C2:C469,"&lt;"&amp;AC$5+1,'DevInt 2022 Buchungen'!P2:P469,"Ausgaben"))</f>
        <v>0</v>
      </c>
      <c r="AD43" s="21"/>
      <c r="AG43" s="26">
        <f>-(+SUMIFS('DevInt 2022 Buchungen'!F2:F469,'DevInt 2022 Buchungen'!D2:D469,"1100",'DevInt 2022 Buchungen'!C2:C469,"&gt;="&amp;AG$4,'DevInt 2022 Buchungen'!C2:C469,"&lt;"&amp;AG$5+1,'DevInt 2022 Buchungen'!L2:L469,"Ausgaben")+-SUMIFS('DevInt 2022 Buchungen'!F2:F469,'DevInt 2022 Buchungen'!D2:D469,"1100",'DevInt 2022 Buchungen'!C2:C469,"&gt;="&amp;AG$4,'DevInt 2022 Buchungen'!C2:C469,"&lt;"&amp;AG$5+1,'DevInt 2022 Buchungen'!P2:P469,"Einnahmen")++SUMIFS('DevInt 2022 Buchungen'!F2:F469,'DevInt 2022 Buchungen'!D2:D469,"1100",'DevInt 2022 Buchungen'!C2:C469,"&gt;="&amp;AG$4,'DevInt 2022 Buchungen'!C2:C469,"&lt;"&amp;AG$5+1,'DevInt 2022 Buchungen'!L2:L469,"Einnahmen")+-SUMIFS('DevInt 2022 Buchungen'!F2:F469,'DevInt 2022 Buchungen'!D2:D469,"1100",'DevInt 2022 Buchungen'!C2:C469,"&gt;="&amp;AG$4,'DevInt 2022 Buchungen'!C2:C469,"&lt;"&amp;AG$5+1,'DevInt 2022 Buchungen'!P2:P469,"Ausgaben")++SUMIFS('DevInt 2022 Buchungen'!F2:F469,'DevInt 2022 Buchungen'!D2:D469," 1300",'DevInt 2022 Buchungen'!C2:C469,"&gt;="&amp;AG$4,'DevInt 2022 Buchungen'!C2:C469,"&lt;"&amp;AG$5+1,'DevInt 2022 Buchungen'!L2:L469,"Ausgaben")+-SUMIFS('DevInt 2022 Buchungen'!F2:F469,'DevInt 2022 Buchungen'!D2:D469," 1300",'DevInt 2022 Buchungen'!C2:C469,"&gt;="&amp;AG$4,'DevInt 2022 Buchungen'!C2:C469,"&lt;"&amp;AG$5+1,'DevInt 2022 Buchungen'!P2:P469,"Einnahmen")++SUMIFS('DevInt 2022 Buchungen'!F2:F469,'DevInt 2022 Buchungen'!D2:D469," 1300",'DevInt 2022 Buchungen'!C2:C469,"&gt;="&amp;AG$4,'DevInt 2022 Buchungen'!C2:C469,"&lt;"&amp;AG$5+1,'DevInt 2022 Buchungen'!L2:L469,"Einnahmen")+-SUMIFS('DevInt 2022 Buchungen'!F2:F469,'DevInt 2022 Buchungen'!D2:D469," 1300",'DevInt 2022 Buchungen'!C2:C469,"&gt;="&amp;AG$4,'DevInt 2022 Buchungen'!C2:C469,"&lt;"&amp;AG$5+1,'DevInt 2022 Buchungen'!P2:P469,"Ausgaben"))</f>
        <v>0</v>
      </c>
      <c r="AH43" s="21"/>
      <c r="AK43" s="26">
        <f>-(+SUMIFS('DevInt 2022 Buchungen'!F2:F469,'DevInt 2022 Buchungen'!D2:D469,"1100",'DevInt 2022 Buchungen'!C2:C469,"&gt;="&amp;AK$4,'DevInt 2022 Buchungen'!C2:C469,"&lt;"&amp;AK$5+1,'DevInt 2022 Buchungen'!L2:L469,"Ausgaben")+-SUMIFS('DevInt 2022 Buchungen'!F2:F469,'DevInt 2022 Buchungen'!D2:D469,"1100",'DevInt 2022 Buchungen'!C2:C469,"&gt;="&amp;AK$4,'DevInt 2022 Buchungen'!C2:C469,"&lt;"&amp;AK$5+1,'DevInt 2022 Buchungen'!P2:P469,"Einnahmen")++SUMIFS('DevInt 2022 Buchungen'!F2:F469,'DevInt 2022 Buchungen'!D2:D469,"1100",'DevInt 2022 Buchungen'!C2:C469,"&gt;="&amp;AK$4,'DevInt 2022 Buchungen'!C2:C469,"&lt;"&amp;AK$5+1,'DevInt 2022 Buchungen'!L2:L469,"Einnahmen")+-SUMIFS('DevInt 2022 Buchungen'!F2:F469,'DevInt 2022 Buchungen'!D2:D469,"1100",'DevInt 2022 Buchungen'!C2:C469,"&gt;="&amp;AK$4,'DevInt 2022 Buchungen'!C2:C469,"&lt;"&amp;AK$5+1,'DevInt 2022 Buchungen'!P2:P469,"Ausgaben")++SUMIFS('DevInt 2022 Buchungen'!F2:F469,'DevInt 2022 Buchungen'!D2:D469," 1300",'DevInt 2022 Buchungen'!C2:C469,"&gt;="&amp;AK$4,'DevInt 2022 Buchungen'!C2:C469,"&lt;"&amp;AK$5+1,'DevInt 2022 Buchungen'!L2:L469,"Ausgaben")+-SUMIFS('DevInt 2022 Buchungen'!F2:F469,'DevInt 2022 Buchungen'!D2:D469," 1300",'DevInt 2022 Buchungen'!C2:C469,"&gt;="&amp;AK$4,'DevInt 2022 Buchungen'!C2:C469,"&lt;"&amp;AK$5+1,'DevInt 2022 Buchungen'!P2:P469,"Einnahmen")++SUMIFS('DevInt 2022 Buchungen'!F2:F469,'DevInt 2022 Buchungen'!D2:D469," 1300",'DevInt 2022 Buchungen'!C2:C469,"&gt;="&amp;AK$4,'DevInt 2022 Buchungen'!C2:C469,"&lt;"&amp;AK$5+1,'DevInt 2022 Buchungen'!L2:L469,"Einnahmen")+-SUMIFS('DevInt 2022 Buchungen'!F2:F469,'DevInt 2022 Buchungen'!D2:D469," 1300",'DevInt 2022 Buchungen'!C2:C469,"&gt;="&amp;AK$4,'DevInt 2022 Buchungen'!C2:C469,"&lt;"&amp;AK$5+1,'DevInt 2022 Buchungen'!P2:P469,"Ausgaben"))</f>
        <v>0</v>
      </c>
      <c r="AL43" s="21"/>
      <c r="AO43" s="26">
        <f>-(+SUMIFS('DevInt 2022 Buchungen'!F2:F469,'DevInt 2022 Buchungen'!D2:D469,"1100",'DevInt 2022 Buchungen'!C2:C469,"&gt;="&amp;AO$4,'DevInt 2022 Buchungen'!C2:C469,"&lt;"&amp;AO$5+1,'DevInt 2022 Buchungen'!L2:L469,"Ausgaben")+-SUMIFS('DevInt 2022 Buchungen'!F2:F469,'DevInt 2022 Buchungen'!D2:D469,"1100",'DevInt 2022 Buchungen'!C2:C469,"&gt;="&amp;AO$4,'DevInt 2022 Buchungen'!C2:C469,"&lt;"&amp;AO$5+1,'DevInt 2022 Buchungen'!P2:P469,"Einnahmen")++SUMIFS('DevInt 2022 Buchungen'!F2:F469,'DevInt 2022 Buchungen'!D2:D469,"1100",'DevInt 2022 Buchungen'!C2:C469,"&gt;="&amp;AO$4,'DevInt 2022 Buchungen'!C2:C469,"&lt;"&amp;AO$5+1,'DevInt 2022 Buchungen'!L2:L469,"Einnahmen")+-SUMIFS('DevInt 2022 Buchungen'!F2:F469,'DevInt 2022 Buchungen'!D2:D469,"1100",'DevInt 2022 Buchungen'!C2:C469,"&gt;="&amp;AO$4,'DevInt 2022 Buchungen'!C2:C469,"&lt;"&amp;AO$5+1,'DevInt 2022 Buchungen'!P2:P469,"Ausgaben")++SUMIFS('DevInt 2022 Buchungen'!F2:F469,'DevInt 2022 Buchungen'!D2:D469," 1300",'DevInt 2022 Buchungen'!C2:C469,"&gt;="&amp;AO$4,'DevInt 2022 Buchungen'!C2:C469,"&lt;"&amp;AO$5+1,'DevInt 2022 Buchungen'!L2:L469,"Ausgaben")+-SUMIFS('DevInt 2022 Buchungen'!F2:F469,'DevInt 2022 Buchungen'!D2:D469," 1300",'DevInt 2022 Buchungen'!C2:C469,"&gt;="&amp;AO$4,'DevInt 2022 Buchungen'!C2:C469,"&lt;"&amp;AO$5+1,'DevInt 2022 Buchungen'!P2:P469,"Einnahmen")++SUMIFS('DevInt 2022 Buchungen'!F2:F469,'DevInt 2022 Buchungen'!D2:D469," 1300",'DevInt 2022 Buchungen'!C2:C469,"&gt;="&amp;AO$4,'DevInt 2022 Buchungen'!C2:C469,"&lt;"&amp;AO$5+1,'DevInt 2022 Buchungen'!L2:L469,"Einnahmen")+-SUMIFS('DevInt 2022 Buchungen'!F2:F469,'DevInt 2022 Buchungen'!D2:D469," 1300",'DevInt 2022 Buchungen'!C2:C469,"&gt;="&amp;AO$4,'DevInt 2022 Buchungen'!C2:C469,"&lt;"&amp;AO$5+1,'DevInt 2022 Buchungen'!P2:P469,"Ausgaben"))</f>
        <v>0</v>
      </c>
      <c r="AP43" s="21"/>
      <c r="AS43" s="26">
        <f>-(+SUMIFS('DevInt 2022 Buchungen'!F2:F469,'DevInt 2022 Buchungen'!D2:D469,"1100",'DevInt 2022 Buchungen'!C2:C469,"&gt;="&amp;AS$4,'DevInt 2022 Buchungen'!C2:C469,"&lt;"&amp;AS$5+1,'DevInt 2022 Buchungen'!L2:L469,"Ausgaben")+-SUMIFS('DevInt 2022 Buchungen'!F2:F469,'DevInt 2022 Buchungen'!D2:D469,"1100",'DevInt 2022 Buchungen'!C2:C469,"&gt;="&amp;AS$4,'DevInt 2022 Buchungen'!C2:C469,"&lt;"&amp;AS$5+1,'DevInt 2022 Buchungen'!P2:P469,"Einnahmen")++SUMIFS('DevInt 2022 Buchungen'!F2:F469,'DevInt 2022 Buchungen'!D2:D469,"1100",'DevInt 2022 Buchungen'!C2:C469,"&gt;="&amp;AS$4,'DevInt 2022 Buchungen'!C2:C469,"&lt;"&amp;AS$5+1,'DevInt 2022 Buchungen'!L2:L469,"Einnahmen")+-SUMIFS('DevInt 2022 Buchungen'!F2:F469,'DevInt 2022 Buchungen'!D2:D469,"1100",'DevInt 2022 Buchungen'!C2:C469,"&gt;="&amp;AS$4,'DevInt 2022 Buchungen'!C2:C469,"&lt;"&amp;AS$5+1,'DevInt 2022 Buchungen'!P2:P469,"Ausgaben")++SUMIFS('DevInt 2022 Buchungen'!F2:F469,'DevInt 2022 Buchungen'!D2:D469," 1300",'DevInt 2022 Buchungen'!C2:C469,"&gt;="&amp;AS$4,'DevInt 2022 Buchungen'!C2:C469,"&lt;"&amp;AS$5+1,'DevInt 2022 Buchungen'!L2:L469,"Ausgaben")+-SUMIFS('DevInt 2022 Buchungen'!F2:F469,'DevInt 2022 Buchungen'!D2:D469," 1300",'DevInt 2022 Buchungen'!C2:C469,"&gt;="&amp;AS$4,'DevInt 2022 Buchungen'!C2:C469,"&lt;"&amp;AS$5+1,'DevInt 2022 Buchungen'!P2:P469,"Einnahmen")++SUMIFS('DevInt 2022 Buchungen'!F2:F469,'DevInt 2022 Buchungen'!D2:D469," 1300",'DevInt 2022 Buchungen'!C2:C469,"&gt;="&amp;AS$4,'DevInt 2022 Buchungen'!C2:C469,"&lt;"&amp;AS$5+1,'DevInt 2022 Buchungen'!L2:L469,"Einnahmen")+-SUMIFS('DevInt 2022 Buchungen'!F2:F469,'DevInt 2022 Buchungen'!D2:D469," 1300",'DevInt 2022 Buchungen'!C2:C469,"&gt;="&amp;AS$4,'DevInt 2022 Buchungen'!C2:C469,"&lt;"&amp;AS$5+1,'DevInt 2022 Buchungen'!P2:P469,"Ausgaben"))</f>
        <v>0</v>
      </c>
      <c r="AT43" s="21"/>
      <c r="AW43" s="26">
        <f>-(+SUMIFS('DevInt 2022 Buchungen'!F2:F469,'DevInt 2022 Buchungen'!D2:D469,"1100",'DevInt 2022 Buchungen'!C2:C469,"&gt;="&amp;AW$4,'DevInt 2022 Buchungen'!C2:C469,"&lt;"&amp;AW$5+1,'DevInt 2022 Buchungen'!L2:L469,"Ausgaben")+-SUMIFS('DevInt 2022 Buchungen'!F2:F469,'DevInt 2022 Buchungen'!D2:D469,"1100",'DevInt 2022 Buchungen'!C2:C469,"&gt;="&amp;AW$4,'DevInt 2022 Buchungen'!C2:C469,"&lt;"&amp;AW$5+1,'DevInt 2022 Buchungen'!P2:P469,"Einnahmen")++SUMIFS('DevInt 2022 Buchungen'!F2:F469,'DevInt 2022 Buchungen'!D2:D469,"1100",'DevInt 2022 Buchungen'!C2:C469,"&gt;="&amp;AW$4,'DevInt 2022 Buchungen'!C2:C469,"&lt;"&amp;AW$5+1,'DevInt 2022 Buchungen'!L2:L469,"Einnahmen")+-SUMIFS('DevInt 2022 Buchungen'!F2:F469,'DevInt 2022 Buchungen'!D2:D469,"1100",'DevInt 2022 Buchungen'!C2:C469,"&gt;="&amp;AW$4,'DevInt 2022 Buchungen'!C2:C469,"&lt;"&amp;AW$5+1,'DevInt 2022 Buchungen'!P2:P469,"Ausgaben")++SUMIFS('DevInt 2022 Buchungen'!F2:F469,'DevInt 2022 Buchungen'!D2:D469," 1300",'DevInt 2022 Buchungen'!C2:C469,"&gt;="&amp;AW$4,'DevInt 2022 Buchungen'!C2:C469,"&lt;"&amp;AW$5+1,'DevInt 2022 Buchungen'!L2:L469,"Ausgaben")+-SUMIFS('DevInt 2022 Buchungen'!F2:F469,'DevInt 2022 Buchungen'!D2:D469," 1300",'DevInt 2022 Buchungen'!C2:C469,"&gt;="&amp;AW$4,'DevInt 2022 Buchungen'!C2:C469,"&lt;"&amp;AW$5+1,'DevInt 2022 Buchungen'!P2:P469,"Einnahmen")++SUMIFS('DevInt 2022 Buchungen'!F2:F469,'DevInt 2022 Buchungen'!D2:D469," 1300",'DevInt 2022 Buchungen'!C2:C469,"&gt;="&amp;AW$4,'DevInt 2022 Buchungen'!C2:C469,"&lt;"&amp;AW$5+1,'DevInt 2022 Buchungen'!L2:L469,"Einnahmen")+-SUMIFS('DevInt 2022 Buchungen'!F2:F469,'DevInt 2022 Buchungen'!D2:D469," 1300",'DevInt 2022 Buchungen'!C2:C469,"&gt;="&amp;AW$4,'DevInt 2022 Buchungen'!C2:C469,"&lt;"&amp;AW$5+1,'DevInt 2022 Buchungen'!P2:P469,"Ausgaben"))</f>
        <v>0</v>
      </c>
      <c r="AX43" s="21"/>
      <c r="BA43" s="26">
        <f>-(+SUMIFS('DevInt 2022 Buchungen'!F2:F469,'DevInt 2022 Buchungen'!D2:D469,"1100",'DevInt 2022 Buchungen'!C2:C469,"&gt;="&amp;BA$4,'DevInt 2022 Buchungen'!C2:C469,"&lt;"&amp;BA$5+1,'DevInt 2022 Buchungen'!L2:L469,"Ausgaben")+-SUMIFS('DevInt 2022 Buchungen'!F2:F469,'DevInt 2022 Buchungen'!D2:D469,"1100",'DevInt 2022 Buchungen'!C2:C469,"&gt;="&amp;BA$4,'DevInt 2022 Buchungen'!C2:C469,"&lt;"&amp;BA$5+1,'DevInt 2022 Buchungen'!P2:P469,"Einnahmen")++SUMIFS('DevInt 2022 Buchungen'!F2:F469,'DevInt 2022 Buchungen'!D2:D469,"1100",'DevInt 2022 Buchungen'!C2:C469,"&gt;="&amp;BA$4,'DevInt 2022 Buchungen'!C2:C469,"&lt;"&amp;BA$5+1,'DevInt 2022 Buchungen'!L2:L469,"Einnahmen")+-SUMIFS('DevInt 2022 Buchungen'!F2:F469,'DevInt 2022 Buchungen'!D2:D469,"1100",'DevInt 2022 Buchungen'!C2:C469,"&gt;="&amp;BA$4,'DevInt 2022 Buchungen'!C2:C469,"&lt;"&amp;BA$5+1,'DevInt 2022 Buchungen'!P2:P469,"Ausgaben")++SUMIFS('DevInt 2022 Buchungen'!F2:F469,'DevInt 2022 Buchungen'!D2:D469," 1300",'DevInt 2022 Buchungen'!C2:C469,"&gt;="&amp;BA$4,'DevInt 2022 Buchungen'!C2:C469,"&lt;"&amp;BA$5+1,'DevInt 2022 Buchungen'!L2:L469,"Ausgaben")+-SUMIFS('DevInt 2022 Buchungen'!F2:F469,'DevInt 2022 Buchungen'!D2:D469," 1300",'DevInt 2022 Buchungen'!C2:C469,"&gt;="&amp;BA$4,'DevInt 2022 Buchungen'!C2:C469,"&lt;"&amp;BA$5+1,'DevInt 2022 Buchungen'!P2:P469,"Einnahmen")++SUMIFS('DevInt 2022 Buchungen'!F2:F469,'DevInt 2022 Buchungen'!D2:D469," 1300",'DevInt 2022 Buchungen'!C2:C469,"&gt;="&amp;BA$4,'DevInt 2022 Buchungen'!C2:C469,"&lt;"&amp;BA$5+1,'DevInt 2022 Buchungen'!L2:L469,"Einnahmen")+-SUMIFS('DevInt 2022 Buchungen'!F2:F469,'DevInt 2022 Buchungen'!D2:D469," 1300",'DevInt 2022 Buchungen'!C2:C469,"&gt;="&amp;BA$4,'DevInt 2022 Buchungen'!C2:C469,"&lt;"&amp;BA$5+1,'DevInt 2022 Buchungen'!P2:P469,"Ausgaben"))</f>
        <v>0</v>
      </c>
      <c r="BB43" s="21"/>
      <c r="BE43" s="26">
        <f>-(+SUMIFS('DevInt 2022 Buchungen'!F2:F469,'DevInt 2022 Buchungen'!D2:D469,"1100",'DevInt 2022 Buchungen'!C2:C469,"&gt;="&amp;BE$4,'DevInt 2022 Buchungen'!C2:C469,"&lt;"&amp;BE$5+1,'DevInt 2022 Buchungen'!L2:L469,"Ausgaben")+-SUMIFS('DevInt 2022 Buchungen'!F2:F469,'DevInt 2022 Buchungen'!D2:D469,"1100",'DevInt 2022 Buchungen'!C2:C469,"&gt;="&amp;BE$4,'DevInt 2022 Buchungen'!C2:C469,"&lt;"&amp;BE$5+1,'DevInt 2022 Buchungen'!P2:P469,"Einnahmen")++SUMIFS('DevInt 2022 Buchungen'!F2:F469,'DevInt 2022 Buchungen'!D2:D469,"1100",'DevInt 2022 Buchungen'!C2:C469,"&gt;="&amp;BE$4,'DevInt 2022 Buchungen'!C2:C469,"&lt;"&amp;BE$5+1,'DevInt 2022 Buchungen'!L2:L469,"Einnahmen")+-SUMIFS('DevInt 2022 Buchungen'!F2:F469,'DevInt 2022 Buchungen'!D2:D469,"1100",'DevInt 2022 Buchungen'!C2:C469,"&gt;="&amp;BE$4,'DevInt 2022 Buchungen'!C2:C469,"&lt;"&amp;BE$5+1,'DevInt 2022 Buchungen'!P2:P469,"Ausgaben")++SUMIFS('DevInt 2022 Buchungen'!F2:F469,'DevInt 2022 Buchungen'!D2:D469," 1300",'DevInt 2022 Buchungen'!C2:C469,"&gt;="&amp;BE$4,'DevInt 2022 Buchungen'!C2:C469,"&lt;"&amp;BE$5+1,'DevInt 2022 Buchungen'!L2:L469,"Ausgaben")+-SUMIFS('DevInt 2022 Buchungen'!F2:F469,'DevInt 2022 Buchungen'!D2:D469," 1300",'DevInt 2022 Buchungen'!C2:C469,"&gt;="&amp;BE$4,'DevInt 2022 Buchungen'!C2:C469,"&lt;"&amp;BE$5+1,'DevInt 2022 Buchungen'!P2:P469,"Einnahmen")++SUMIFS('DevInt 2022 Buchungen'!F2:F469,'DevInt 2022 Buchungen'!D2:D469," 1300",'DevInt 2022 Buchungen'!C2:C469,"&gt;="&amp;BE$4,'DevInt 2022 Buchungen'!C2:C469,"&lt;"&amp;BE$5+1,'DevInt 2022 Buchungen'!L2:L469,"Einnahmen")+-SUMIFS('DevInt 2022 Buchungen'!F2:F469,'DevInt 2022 Buchungen'!D2:D469," 1300",'DevInt 2022 Buchungen'!C2:C469,"&gt;="&amp;BE$4,'DevInt 2022 Buchungen'!C2:C469,"&lt;"&amp;BE$5+1,'DevInt 2022 Buchungen'!P2:P469,"Ausgaben"))</f>
        <v>0</v>
      </c>
      <c r="BF43" s="21"/>
      <c r="BI43" s="26">
        <f>-(+SUMIFS('DevInt 2022 Buchungen'!F2:F469,'DevInt 2022 Buchungen'!D2:D469,"1100",'DevInt 2022 Buchungen'!C2:C469,"&gt;="&amp;BI$4,'DevInt 2022 Buchungen'!C2:C469,"&lt;"&amp;BI$5+1,'DevInt 2022 Buchungen'!L2:L469,"Ausgaben")+-SUMIFS('DevInt 2022 Buchungen'!F2:F469,'DevInt 2022 Buchungen'!D2:D469,"1100",'DevInt 2022 Buchungen'!C2:C469,"&gt;="&amp;BI$4,'DevInt 2022 Buchungen'!C2:C469,"&lt;"&amp;BI$5+1,'DevInt 2022 Buchungen'!P2:P469,"Einnahmen")++SUMIFS('DevInt 2022 Buchungen'!F2:F469,'DevInt 2022 Buchungen'!D2:D469,"1100",'DevInt 2022 Buchungen'!C2:C469,"&gt;="&amp;BI$4,'DevInt 2022 Buchungen'!C2:C469,"&lt;"&amp;BI$5+1,'DevInt 2022 Buchungen'!L2:L469,"Einnahmen")+-SUMIFS('DevInt 2022 Buchungen'!F2:F469,'DevInt 2022 Buchungen'!D2:D469,"1100",'DevInt 2022 Buchungen'!C2:C469,"&gt;="&amp;BI$4,'DevInt 2022 Buchungen'!C2:C469,"&lt;"&amp;BI$5+1,'DevInt 2022 Buchungen'!P2:P469,"Ausgaben")++SUMIFS('DevInt 2022 Buchungen'!F2:F469,'DevInt 2022 Buchungen'!D2:D469," 1300",'DevInt 2022 Buchungen'!C2:C469,"&gt;="&amp;BI$4,'DevInt 2022 Buchungen'!C2:C469,"&lt;"&amp;BI$5+1,'DevInt 2022 Buchungen'!L2:L469,"Ausgaben")+-SUMIFS('DevInt 2022 Buchungen'!F2:F469,'DevInt 2022 Buchungen'!D2:D469," 1300",'DevInt 2022 Buchungen'!C2:C469,"&gt;="&amp;BI$4,'DevInt 2022 Buchungen'!C2:C469,"&lt;"&amp;BI$5+1,'DevInt 2022 Buchungen'!P2:P469,"Einnahmen")++SUMIFS('DevInt 2022 Buchungen'!F2:F469,'DevInt 2022 Buchungen'!D2:D469," 1300",'DevInt 2022 Buchungen'!C2:C469,"&gt;="&amp;BI$4,'DevInt 2022 Buchungen'!C2:C469,"&lt;"&amp;BI$5+1,'DevInt 2022 Buchungen'!L2:L469,"Einnahmen")+-SUMIFS('DevInt 2022 Buchungen'!F2:F469,'DevInt 2022 Buchungen'!D2:D469," 1300",'DevInt 2022 Buchungen'!C2:C469,"&gt;="&amp;BI$4,'DevInt 2022 Buchungen'!C2:C469,"&lt;"&amp;BI$5+1,'DevInt 2022 Buchungen'!P2:P469,"Ausgaben"))</f>
        <v>0</v>
      </c>
      <c r="BJ43" s="21"/>
      <c r="BM43" s="26">
        <f>-(+SUMIFS('DevInt 2022 Buchungen'!F2:F469,'DevInt 2022 Buchungen'!D2:D469,"1100",'DevInt 2022 Buchungen'!C2:C469,"&gt;="&amp;BM$4,'DevInt 2022 Buchungen'!C2:C469,"&lt;"&amp;BM$5+1,'DevInt 2022 Buchungen'!L2:L469,"Ausgaben")+-SUMIFS('DevInt 2022 Buchungen'!F2:F469,'DevInt 2022 Buchungen'!D2:D469,"1100",'DevInt 2022 Buchungen'!C2:C469,"&gt;="&amp;BM$4,'DevInt 2022 Buchungen'!C2:C469,"&lt;"&amp;BM$5+1,'DevInt 2022 Buchungen'!P2:P469,"Einnahmen")++SUMIFS('DevInt 2022 Buchungen'!F2:F469,'DevInt 2022 Buchungen'!D2:D469,"1100",'DevInt 2022 Buchungen'!C2:C469,"&gt;="&amp;BM$4,'DevInt 2022 Buchungen'!C2:C469,"&lt;"&amp;BM$5+1,'DevInt 2022 Buchungen'!L2:L469,"Einnahmen")+-SUMIFS('DevInt 2022 Buchungen'!F2:F469,'DevInt 2022 Buchungen'!D2:D469,"1100",'DevInt 2022 Buchungen'!C2:C469,"&gt;="&amp;BM$4,'DevInt 2022 Buchungen'!C2:C469,"&lt;"&amp;BM$5+1,'DevInt 2022 Buchungen'!P2:P469,"Ausgaben")++SUMIFS('DevInt 2022 Buchungen'!F2:F469,'DevInt 2022 Buchungen'!D2:D469," 1300",'DevInt 2022 Buchungen'!C2:C469,"&gt;="&amp;BM$4,'DevInt 2022 Buchungen'!C2:C469,"&lt;"&amp;BM$5+1,'DevInt 2022 Buchungen'!L2:L469,"Ausgaben")+-SUMIFS('DevInt 2022 Buchungen'!F2:F469,'DevInt 2022 Buchungen'!D2:D469," 1300",'DevInt 2022 Buchungen'!C2:C469,"&gt;="&amp;BM$4,'DevInt 2022 Buchungen'!C2:C469,"&lt;"&amp;BM$5+1,'DevInt 2022 Buchungen'!P2:P469,"Einnahmen")++SUMIFS('DevInt 2022 Buchungen'!F2:F469,'DevInt 2022 Buchungen'!D2:D469," 1300",'DevInt 2022 Buchungen'!C2:C469,"&gt;="&amp;BM$4,'DevInt 2022 Buchungen'!C2:C469,"&lt;"&amp;BM$5+1,'DevInt 2022 Buchungen'!L2:L469,"Einnahmen")+-SUMIFS('DevInt 2022 Buchungen'!F2:F469,'DevInt 2022 Buchungen'!D2:D469," 1300",'DevInt 2022 Buchungen'!C2:C469,"&gt;="&amp;BM$4,'DevInt 2022 Buchungen'!C2:C469,"&lt;"&amp;BM$5+1,'DevInt 2022 Buchungen'!P2:P469,"Ausgaben"))</f>
        <v>0</v>
      </c>
    </row>
    <row r="44" spans="2:65" ht="16" x14ac:dyDescent="0.2">
      <c r="D44" s="27" t="s">
        <v>50</v>
      </c>
      <c r="E44" s="27"/>
      <c r="F44" s="28"/>
      <c r="G44" s="27"/>
      <c r="H44" s="42">
        <f>SUM(I45:I47)</f>
        <v>0</v>
      </c>
      <c r="I44" s="43"/>
      <c r="J44" s="28"/>
      <c r="K44" s="27"/>
      <c r="L44" s="42">
        <f>SUM(M45:M47)</f>
        <v>0</v>
      </c>
      <c r="M44" s="43"/>
      <c r="N44" s="28"/>
      <c r="O44" s="27"/>
      <c r="P44" s="42">
        <f>SUM(Q45:Q47)</f>
        <v>0</v>
      </c>
      <c r="Q44" s="43"/>
      <c r="R44" s="28"/>
      <c r="S44" s="27"/>
      <c r="T44" s="42">
        <f>SUM(U45:U47)</f>
        <v>0</v>
      </c>
      <c r="U44" s="43"/>
      <c r="V44" s="28"/>
      <c r="W44" s="27"/>
      <c r="X44" s="42">
        <f>SUM(Y45:Y47)</f>
        <v>0</v>
      </c>
      <c r="Y44" s="43"/>
      <c r="Z44" s="28"/>
      <c r="AA44" s="27"/>
      <c r="AB44" s="42">
        <f>SUM(AC45:AC47)</f>
        <v>0</v>
      </c>
      <c r="AC44" s="43"/>
      <c r="AD44" s="28"/>
      <c r="AE44" s="27"/>
      <c r="AF44" s="42">
        <f>SUM(AG45:AG47)</f>
        <v>0</v>
      </c>
      <c r="AG44" s="43"/>
      <c r="AH44" s="28"/>
      <c r="AI44" s="27"/>
      <c r="AJ44" s="42">
        <f>SUM(AK45:AK47)</f>
        <v>0</v>
      </c>
      <c r="AK44" s="43"/>
      <c r="AL44" s="28"/>
      <c r="AM44" s="27"/>
      <c r="AN44" s="42">
        <f>SUM(AO45:AO47)</f>
        <v>0</v>
      </c>
      <c r="AO44" s="43"/>
      <c r="AP44" s="28"/>
      <c r="AQ44" s="27"/>
      <c r="AR44" s="42">
        <f>SUM(AS45:AS47)</f>
        <v>0</v>
      </c>
      <c r="AS44" s="43"/>
      <c r="AT44" s="28"/>
      <c r="AU44" s="27"/>
      <c r="AV44" s="42">
        <f>SUM(AW45:AW47)</f>
        <v>0</v>
      </c>
      <c r="AW44" s="43"/>
      <c r="AX44" s="28"/>
      <c r="AY44" s="27"/>
      <c r="AZ44" s="42">
        <f>SUM(BA45:BA47)</f>
        <v>0</v>
      </c>
      <c r="BA44" s="43"/>
      <c r="BB44" s="28"/>
      <c r="BC44" s="27"/>
      <c r="BD44" s="42">
        <f>SUM(BE45:BE47)</f>
        <v>0</v>
      </c>
      <c r="BE44" s="43"/>
      <c r="BF44" s="28"/>
      <c r="BG44" s="27"/>
      <c r="BH44" s="42">
        <f>SUM(BI45:BI47)</f>
        <v>0</v>
      </c>
      <c r="BI44" s="43"/>
      <c r="BJ44" s="28"/>
      <c r="BK44" s="27"/>
      <c r="BL44" s="42">
        <f>SUM(BM45:BM47)</f>
        <v>0</v>
      </c>
      <c r="BM44" s="43"/>
    </row>
    <row r="45" spans="2:65" x14ac:dyDescent="0.2">
      <c r="D45" t="s">
        <v>5703</v>
      </c>
      <c r="E45" t="s">
        <v>5710</v>
      </c>
      <c r="F45" s="21"/>
      <c r="I45" s="22"/>
      <c r="J45" s="21"/>
      <c r="M45" s="26">
        <f>+SUMIFS('DevInt 2022 Buchungen'!F2:F469,'DevInt 2022 Buchungen'!D2:D469,"1111",'DevInt 2022 Buchungen'!C2:C469,"&gt;="&amp;M$4,'DevInt 2022 Buchungen'!C2:C469,"&lt;"&amp;M$5+1,'DevInt 2022 Buchungen'!L2:L469,"Ausgaben")+-SUMIFS('DevInt 2022 Buchungen'!F2:F469,'DevInt 2022 Buchungen'!D2:D469,"1111",'DevInt 2022 Buchungen'!C2:C469,"&gt;="&amp;M$4,'DevInt 2022 Buchungen'!C2:C469,"&lt;"&amp;M$5+1,'DevInt 2022 Buchungen'!P2:P469,"Einnahmen")++SUMIFS('DevInt 2022 Buchungen'!F2:F469,'DevInt 2022 Buchungen'!D2:D469,"1111",'DevInt 2022 Buchungen'!C2:C469,"&gt;="&amp;M$4,'DevInt 2022 Buchungen'!C2:C469,"&lt;"&amp;M$5+1,'DevInt 2022 Buchungen'!L2:L469,"Einnahmen")+-SUMIFS('DevInt 2022 Buchungen'!F2:F469,'DevInt 2022 Buchungen'!D2:D469,"1111",'DevInt 2022 Buchungen'!C2:C469,"&gt;="&amp;M$4,'DevInt 2022 Buchungen'!C2:C469,"&lt;"&amp;M$5+1,'DevInt 2022 Buchungen'!P2:P469,"Ausgaben")++SUMIFS('DevInt 2022 Buchungen'!F2:F469,'DevInt 2022 Buchungen'!D2:D469,"1112",'DevInt 2022 Buchungen'!C2:C469,"&gt;="&amp;M$4,'DevInt 2022 Buchungen'!C2:C469,"&lt;"&amp;M$5+1,'DevInt 2022 Buchungen'!L2:L469,"Ausgaben")+-SUMIFS('DevInt 2022 Buchungen'!F2:F469,'DevInt 2022 Buchungen'!D2:D469,"1112",'DevInt 2022 Buchungen'!C2:C469,"&gt;="&amp;M$4,'DevInt 2022 Buchungen'!C2:C469,"&lt;"&amp;M$5+1,'DevInt 2022 Buchungen'!P2:P469,"Einnahmen")++SUMIFS('DevInt 2022 Buchungen'!F2:F469,'DevInt 2022 Buchungen'!D2:D469,"1112",'DevInt 2022 Buchungen'!C2:C469,"&gt;="&amp;M$4,'DevInt 2022 Buchungen'!C2:C469,"&lt;"&amp;M$5+1,'DevInt 2022 Buchungen'!L2:L469,"Einnahmen")+-SUMIFS('DevInt 2022 Buchungen'!F2:F469,'DevInt 2022 Buchungen'!D2:D469,"1112",'DevInt 2022 Buchungen'!C2:C469,"&gt;="&amp;M$4,'DevInt 2022 Buchungen'!C2:C469,"&lt;"&amp;M$5+1,'DevInt 2022 Buchungen'!P2:P469,"Ausgaben")++SUMIFS('DevInt 2022 Buchungen'!F2:F469,'DevInt 2022 Buchungen'!D2:D469,"1113",'DevInt 2022 Buchungen'!C2:C469,"&gt;="&amp;M$4,'DevInt 2022 Buchungen'!C2:C469,"&lt;"&amp;M$5+1,'DevInt 2022 Buchungen'!L2:L469,"Ausgaben")+-SUMIFS('DevInt 2022 Buchungen'!F2:F469,'DevInt 2022 Buchungen'!D2:D469,"1113",'DevInt 2022 Buchungen'!C2:C469,"&gt;="&amp;M$4,'DevInt 2022 Buchungen'!C2:C469,"&lt;"&amp;M$5+1,'DevInt 2022 Buchungen'!P2:P469,"Einnahmen")++SUMIFS('DevInt 2022 Buchungen'!F2:F469,'DevInt 2022 Buchungen'!D2:D469,"1113",'DevInt 2022 Buchungen'!C2:C469,"&gt;="&amp;M$4,'DevInt 2022 Buchungen'!C2:C469,"&lt;"&amp;M$5+1,'DevInt 2022 Buchungen'!L2:L469,"Einnahmen")+-SUMIFS('DevInt 2022 Buchungen'!F2:F469,'DevInt 2022 Buchungen'!D2:D469,"1113",'DevInt 2022 Buchungen'!C2:C469,"&gt;="&amp;M$4,'DevInt 2022 Buchungen'!C2:C469,"&lt;"&amp;M$5+1,'DevInt 2022 Buchungen'!P2:P469,"Ausgaben")++SUMIFS('DevInt 2022 Buchungen'!F2:F469,'DevInt 2022 Buchungen'!D2:D469,"1114",'DevInt 2022 Buchungen'!C2:C469,"&gt;="&amp;M$4,'DevInt 2022 Buchungen'!C2:C469,"&lt;"&amp;M$5+1,'DevInt 2022 Buchungen'!L2:L469,"Ausgaben")+-SUMIFS('DevInt 2022 Buchungen'!F2:F469,'DevInt 2022 Buchungen'!D2:D469,"1114",'DevInt 2022 Buchungen'!C2:C469,"&gt;="&amp;M$4,'DevInt 2022 Buchungen'!C2:C469,"&lt;"&amp;M$5+1,'DevInt 2022 Buchungen'!P2:P469,"Einnahmen")++SUMIFS('DevInt 2022 Buchungen'!F2:F469,'DevInt 2022 Buchungen'!D2:D469,"1114",'DevInt 2022 Buchungen'!C2:C469,"&gt;="&amp;M$4,'DevInt 2022 Buchungen'!C2:C469,"&lt;"&amp;M$5+1,'DevInt 2022 Buchungen'!L2:L469,"Einnahmen")+-SUMIFS('DevInt 2022 Buchungen'!F2:F469,'DevInt 2022 Buchungen'!D2:D469,"1114",'DevInt 2022 Buchungen'!C2:C469,"&gt;="&amp;M$4,'DevInt 2022 Buchungen'!C2:C469,"&lt;"&amp;M$5+1,'DevInt 2022 Buchungen'!P2:P469,"Ausgaben")++SUMIFS('DevInt 2022 Buchungen'!F2:F469,'DevInt 2022 Buchungen'!D2:D469,"1311",'DevInt 2022 Buchungen'!C2:C469,"&gt;="&amp;M$4,'DevInt 2022 Buchungen'!C2:C469,"&lt;"&amp;M$5+1,'DevInt 2022 Buchungen'!L2:L469,"Ausgaben")+-SUMIFS('DevInt 2022 Buchungen'!F2:F469,'DevInt 2022 Buchungen'!D2:D469,"1311",'DevInt 2022 Buchungen'!C2:C469,"&gt;="&amp;M$4,'DevInt 2022 Buchungen'!C2:C469,"&lt;"&amp;M$5+1,'DevInt 2022 Buchungen'!P2:P469,"Einnahmen")++SUMIFS('DevInt 2022 Buchungen'!F2:F469,'DevInt 2022 Buchungen'!D2:D469,"1311",'DevInt 2022 Buchungen'!C2:C469,"&gt;="&amp;M$4,'DevInt 2022 Buchungen'!C2:C469,"&lt;"&amp;M$5+1,'DevInt 2022 Buchungen'!L2:L469,"Einnahmen")+-SUMIFS('DevInt 2022 Buchungen'!F2:F469,'DevInt 2022 Buchungen'!D2:D469,"1311",'DevInt 2022 Buchungen'!C2:C469,"&gt;="&amp;M$4,'DevInt 2022 Buchungen'!C2:C469,"&lt;"&amp;M$5+1,'DevInt 2022 Buchungen'!P2:P469,"Ausgaben")++SUMIFS('DevInt 2022 Buchungen'!F2:F469,'DevInt 2022 Buchungen'!D2:D469,"1312",'DevInt 2022 Buchungen'!C2:C469,"&gt;="&amp;M$4,'DevInt 2022 Buchungen'!C2:C469,"&lt;"&amp;M$5+1,'DevInt 2022 Buchungen'!L2:L469,"Ausgaben")+-SUMIFS('DevInt 2022 Buchungen'!F2:F469,'DevInt 2022 Buchungen'!D2:D469,"1312",'DevInt 2022 Buchungen'!C2:C469,"&gt;="&amp;M$4,'DevInt 2022 Buchungen'!C2:C469,"&lt;"&amp;M$5+1,'DevInt 2022 Buchungen'!P2:P469,"Einnahmen")++SUMIFS('DevInt 2022 Buchungen'!F2:F469,'DevInt 2022 Buchungen'!D2:D469,"1312",'DevInt 2022 Buchungen'!C2:C469,"&gt;="&amp;M$4,'DevInt 2022 Buchungen'!C2:C469,"&lt;"&amp;M$5+1,'DevInt 2022 Buchungen'!L2:L469,"Einnahmen")+-SUMIFS('DevInt 2022 Buchungen'!F2:F469,'DevInt 2022 Buchungen'!D2:D469,"1312",'DevInt 2022 Buchungen'!C2:C469,"&gt;="&amp;M$4,'DevInt 2022 Buchungen'!C2:C469,"&lt;"&amp;M$5+1,'DevInt 2022 Buchungen'!P2:P469,"Ausgaben")++SUMIFS('DevInt 2022 Buchungen'!F2:F469,'DevInt 2022 Buchungen'!D2:D469,"1313",'DevInt 2022 Buchungen'!C2:C469,"&gt;="&amp;M$4,'DevInt 2022 Buchungen'!C2:C469,"&lt;"&amp;M$5+1,'DevInt 2022 Buchungen'!L2:L469,"Ausgaben")+-SUMIFS('DevInt 2022 Buchungen'!F2:F469,'DevInt 2022 Buchungen'!D2:D469,"1313",'DevInt 2022 Buchungen'!C2:C469,"&gt;="&amp;M$4,'DevInt 2022 Buchungen'!C2:C469,"&lt;"&amp;M$5+1,'DevInt 2022 Buchungen'!P2:P469,"Einnahmen")++SUMIFS('DevInt 2022 Buchungen'!F2:F469,'DevInt 2022 Buchungen'!D2:D469,"1313",'DevInt 2022 Buchungen'!C2:C469,"&gt;="&amp;M$4,'DevInt 2022 Buchungen'!C2:C469,"&lt;"&amp;M$5+1,'DevInt 2022 Buchungen'!L2:L469,"Einnahmen")+-SUMIFS('DevInt 2022 Buchungen'!F2:F469,'DevInt 2022 Buchungen'!D2:D469,"1313",'DevInt 2022 Buchungen'!C2:C469,"&gt;="&amp;M$4,'DevInt 2022 Buchungen'!C2:C469,"&lt;"&amp;M$5+1,'DevInt 2022 Buchungen'!P2:P469,"Ausgaben")++SUMIFS('DevInt 2022 Buchungen'!F2:F469,'DevInt 2022 Buchungen'!D2:D469,"1314",'DevInt 2022 Buchungen'!C2:C469,"&gt;="&amp;M$4,'DevInt 2022 Buchungen'!C2:C469,"&lt;"&amp;M$5+1,'DevInt 2022 Buchungen'!L2:L469,"Ausgaben")+-SUMIFS('DevInt 2022 Buchungen'!F2:F469,'DevInt 2022 Buchungen'!D2:D469,"1314",'DevInt 2022 Buchungen'!C2:C469,"&gt;="&amp;M$4,'DevInt 2022 Buchungen'!C2:C469,"&lt;"&amp;M$5+1,'DevInt 2022 Buchungen'!P2:P469,"Einnahmen")++SUMIFS('DevInt 2022 Buchungen'!F2:F469,'DevInt 2022 Buchungen'!D2:D469,"1314",'DevInt 2022 Buchungen'!C2:C469,"&gt;="&amp;M$4,'DevInt 2022 Buchungen'!C2:C469,"&lt;"&amp;M$5+1,'DevInt 2022 Buchungen'!L2:L469,"Einnahmen")+-SUMIFS('DevInt 2022 Buchungen'!F2:F469,'DevInt 2022 Buchungen'!D2:D469,"1314",'DevInt 2022 Buchungen'!C2:C469,"&gt;="&amp;M$4,'DevInt 2022 Buchungen'!C2:C469,"&lt;"&amp;M$5+1,'DevInt 2022 Buchungen'!P2:P469,"Ausgaben")</f>
        <v>0</v>
      </c>
      <c r="N45" s="21"/>
      <c r="Q45" s="26">
        <f>+SUMIFS('DevInt 2022 Buchungen'!F2:F469,'DevInt 2022 Buchungen'!D2:D469,"1111",'DevInt 2022 Buchungen'!C2:C469,"&gt;="&amp;Q$4,'DevInt 2022 Buchungen'!C2:C469,"&lt;"&amp;Q$5+1,'DevInt 2022 Buchungen'!L2:L469,"Ausgaben")+-SUMIFS('DevInt 2022 Buchungen'!F2:F469,'DevInt 2022 Buchungen'!D2:D469,"1111",'DevInt 2022 Buchungen'!C2:C469,"&gt;="&amp;Q$4,'DevInt 2022 Buchungen'!C2:C469,"&lt;"&amp;Q$5+1,'DevInt 2022 Buchungen'!P2:P469,"Einnahmen")++SUMIFS('DevInt 2022 Buchungen'!F2:F469,'DevInt 2022 Buchungen'!D2:D469,"1111",'DevInt 2022 Buchungen'!C2:C469,"&gt;="&amp;Q$4,'DevInt 2022 Buchungen'!C2:C469,"&lt;"&amp;Q$5+1,'DevInt 2022 Buchungen'!L2:L469,"Einnahmen")+-SUMIFS('DevInt 2022 Buchungen'!F2:F469,'DevInt 2022 Buchungen'!D2:D469,"1111",'DevInt 2022 Buchungen'!C2:C469,"&gt;="&amp;Q$4,'DevInt 2022 Buchungen'!C2:C469,"&lt;"&amp;Q$5+1,'DevInt 2022 Buchungen'!P2:P469,"Ausgaben")++SUMIFS('DevInt 2022 Buchungen'!F2:F469,'DevInt 2022 Buchungen'!D2:D469,"1112",'DevInt 2022 Buchungen'!C2:C469,"&gt;="&amp;Q$4,'DevInt 2022 Buchungen'!C2:C469,"&lt;"&amp;Q$5+1,'DevInt 2022 Buchungen'!L2:L469,"Ausgaben")+-SUMIFS('DevInt 2022 Buchungen'!F2:F469,'DevInt 2022 Buchungen'!D2:D469,"1112",'DevInt 2022 Buchungen'!C2:C469,"&gt;="&amp;Q$4,'DevInt 2022 Buchungen'!C2:C469,"&lt;"&amp;Q$5+1,'DevInt 2022 Buchungen'!P2:P469,"Einnahmen")++SUMIFS('DevInt 2022 Buchungen'!F2:F469,'DevInt 2022 Buchungen'!D2:D469,"1112",'DevInt 2022 Buchungen'!C2:C469,"&gt;="&amp;Q$4,'DevInt 2022 Buchungen'!C2:C469,"&lt;"&amp;Q$5+1,'DevInt 2022 Buchungen'!L2:L469,"Einnahmen")+-SUMIFS('DevInt 2022 Buchungen'!F2:F469,'DevInt 2022 Buchungen'!D2:D469,"1112",'DevInt 2022 Buchungen'!C2:C469,"&gt;="&amp;Q$4,'DevInt 2022 Buchungen'!C2:C469,"&lt;"&amp;Q$5+1,'DevInt 2022 Buchungen'!P2:P469,"Ausgaben")++SUMIFS('DevInt 2022 Buchungen'!F2:F469,'DevInt 2022 Buchungen'!D2:D469,"1113",'DevInt 2022 Buchungen'!C2:C469,"&gt;="&amp;Q$4,'DevInt 2022 Buchungen'!C2:C469,"&lt;"&amp;Q$5+1,'DevInt 2022 Buchungen'!L2:L469,"Ausgaben")+-SUMIFS('DevInt 2022 Buchungen'!F2:F469,'DevInt 2022 Buchungen'!D2:D469,"1113",'DevInt 2022 Buchungen'!C2:C469,"&gt;="&amp;Q$4,'DevInt 2022 Buchungen'!C2:C469,"&lt;"&amp;Q$5+1,'DevInt 2022 Buchungen'!P2:P469,"Einnahmen")++SUMIFS('DevInt 2022 Buchungen'!F2:F469,'DevInt 2022 Buchungen'!D2:D469,"1113",'DevInt 2022 Buchungen'!C2:C469,"&gt;="&amp;Q$4,'DevInt 2022 Buchungen'!C2:C469,"&lt;"&amp;Q$5+1,'DevInt 2022 Buchungen'!L2:L469,"Einnahmen")+-SUMIFS('DevInt 2022 Buchungen'!F2:F469,'DevInt 2022 Buchungen'!D2:D469,"1113",'DevInt 2022 Buchungen'!C2:C469,"&gt;="&amp;Q$4,'DevInt 2022 Buchungen'!C2:C469,"&lt;"&amp;Q$5+1,'DevInt 2022 Buchungen'!P2:P469,"Ausgaben")++SUMIFS('DevInt 2022 Buchungen'!F2:F469,'DevInt 2022 Buchungen'!D2:D469,"1114",'DevInt 2022 Buchungen'!C2:C469,"&gt;="&amp;Q$4,'DevInt 2022 Buchungen'!C2:C469,"&lt;"&amp;Q$5+1,'DevInt 2022 Buchungen'!L2:L469,"Ausgaben")+-SUMIFS('DevInt 2022 Buchungen'!F2:F469,'DevInt 2022 Buchungen'!D2:D469,"1114",'DevInt 2022 Buchungen'!C2:C469,"&gt;="&amp;Q$4,'DevInt 2022 Buchungen'!C2:C469,"&lt;"&amp;Q$5+1,'DevInt 2022 Buchungen'!P2:P469,"Einnahmen")++SUMIFS('DevInt 2022 Buchungen'!F2:F469,'DevInt 2022 Buchungen'!D2:D469,"1114",'DevInt 2022 Buchungen'!C2:C469,"&gt;="&amp;Q$4,'DevInt 2022 Buchungen'!C2:C469,"&lt;"&amp;Q$5+1,'DevInt 2022 Buchungen'!L2:L469,"Einnahmen")+-SUMIFS('DevInt 2022 Buchungen'!F2:F469,'DevInt 2022 Buchungen'!D2:D469,"1114",'DevInt 2022 Buchungen'!C2:C469,"&gt;="&amp;Q$4,'DevInt 2022 Buchungen'!C2:C469,"&lt;"&amp;Q$5+1,'DevInt 2022 Buchungen'!P2:P469,"Ausgaben")++SUMIFS('DevInt 2022 Buchungen'!F2:F469,'DevInt 2022 Buchungen'!D2:D469,"1311",'DevInt 2022 Buchungen'!C2:C469,"&gt;="&amp;Q$4,'DevInt 2022 Buchungen'!C2:C469,"&lt;"&amp;Q$5+1,'DevInt 2022 Buchungen'!L2:L469,"Ausgaben")+-SUMIFS('DevInt 2022 Buchungen'!F2:F469,'DevInt 2022 Buchungen'!D2:D469,"1311",'DevInt 2022 Buchungen'!C2:C469,"&gt;="&amp;Q$4,'DevInt 2022 Buchungen'!C2:C469,"&lt;"&amp;Q$5+1,'DevInt 2022 Buchungen'!P2:P469,"Einnahmen")++SUMIFS('DevInt 2022 Buchungen'!F2:F469,'DevInt 2022 Buchungen'!D2:D469,"1311",'DevInt 2022 Buchungen'!C2:C469,"&gt;="&amp;Q$4,'DevInt 2022 Buchungen'!C2:C469,"&lt;"&amp;Q$5+1,'DevInt 2022 Buchungen'!L2:L469,"Einnahmen")+-SUMIFS('DevInt 2022 Buchungen'!F2:F469,'DevInt 2022 Buchungen'!D2:D469,"1311",'DevInt 2022 Buchungen'!C2:C469,"&gt;="&amp;Q$4,'DevInt 2022 Buchungen'!C2:C469,"&lt;"&amp;Q$5+1,'DevInt 2022 Buchungen'!P2:P469,"Ausgaben")++SUMIFS('DevInt 2022 Buchungen'!F2:F469,'DevInt 2022 Buchungen'!D2:D469,"1312",'DevInt 2022 Buchungen'!C2:C469,"&gt;="&amp;Q$4,'DevInt 2022 Buchungen'!C2:C469,"&lt;"&amp;Q$5+1,'DevInt 2022 Buchungen'!L2:L469,"Ausgaben")+-SUMIFS('DevInt 2022 Buchungen'!F2:F469,'DevInt 2022 Buchungen'!D2:D469,"1312",'DevInt 2022 Buchungen'!C2:C469,"&gt;="&amp;Q$4,'DevInt 2022 Buchungen'!C2:C469,"&lt;"&amp;Q$5+1,'DevInt 2022 Buchungen'!P2:P469,"Einnahmen")++SUMIFS('DevInt 2022 Buchungen'!F2:F469,'DevInt 2022 Buchungen'!D2:D469,"1312",'DevInt 2022 Buchungen'!C2:C469,"&gt;="&amp;Q$4,'DevInt 2022 Buchungen'!C2:C469,"&lt;"&amp;Q$5+1,'DevInt 2022 Buchungen'!L2:L469,"Einnahmen")+-SUMIFS('DevInt 2022 Buchungen'!F2:F469,'DevInt 2022 Buchungen'!D2:D469,"1312",'DevInt 2022 Buchungen'!C2:C469,"&gt;="&amp;Q$4,'DevInt 2022 Buchungen'!C2:C469,"&lt;"&amp;Q$5+1,'DevInt 2022 Buchungen'!P2:P469,"Ausgaben")++SUMIFS('DevInt 2022 Buchungen'!F2:F469,'DevInt 2022 Buchungen'!D2:D469,"1313",'DevInt 2022 Buchungen'!C2:C469,"&gt;="&amp;Q$4,'DevInt 2022 Buchungen'!C2:C469,"&lt;"&amp;Q$5+1,'DevInt 2022 Buchungen'!L2:L469,"Ausgaben")+-SUMIFS('DevInt 2022 Buchungen'!F2:F469,'DevInt 2022 Buchungen'!D2:D469,"1313",'DevInt 2022 Buchungen'!C2:C469,"&gt;="&amp;Q$4,'DevInt 2022 Buchungen'!C2:C469,"&lt;"&amp;Q$5+1,'DevInt 2022 Buchungen'!P2:P469,"Einnahmen")++SUMIFS('DevInt 2022 Buchungen'!F2:F469,'DevInt 2022 Buchungen'!D2:D469,"1313",'DevInt 2022 Buchungen'!C2:C469,"&gt;="&amp;Q$4,'DevInt 2022 Buchungen'!C2:C469,"&lt;"&amp;Q$5+1,'DevInt 2022 Buchungen'!L2:L469,"Einnahmen")+-SUMIFS('DevInt 2022 Buchungen'!F2:F469,'DevInt 2022 Buchungen'!D2:D469,"1313",'DevInt 2022 Buchungen'!C2:C469,"&gt;="&amp;Q$4,'DevInt 2022 Buchungen'!C2:C469,"&lt;"&amp;Q$5+1,'DevInt 2022 Buchungen'!P2:P469,"Ausgaben")++SUMIFS('DevInt 2022 Buchungen'!F2:F469,'DevInt 2022 Buchungen'!D2:D469,"1314",'DevInt 2022 Buchungen'!C2:C469,"&gt;="&amp;Q$4,'DevInt 2022 Buchungen'!C2:C469,"&lt;"&amp;Q$5+1,'DevInt 2022 Buchungen'!L2:L469,"Ausgaben")+-SUMIFS('DevInt 2022 Buchungen'!F2:F469,'DevInt 2022 Buchungen'!D2:D469,"1314",'DevInt 2022 Buchungen'!C2:C469,"&gt;="&amp;Q$4,'DevInt 2022 Buchungen'!C2:C469,"&lt;"&amp;Q$5+1,'DevInt 2022 Buchungen'!P2:P469,"Einnahmen")++SUMIFS('DevInt 2022 Buchungen'!F2:F469,'DevInt 2022 Buchungen'!D2:D469,"1314",'DevInt 2022 Buchungen'!C2:C469,"&gt;="&amp;Q$4,'DevInt 2022 Buchungen'!C2:C469,"&lt;"&amp;Q$5+1,'DevInt 2022 Buchungen'!L2:L469,"Einnahmen")+-SUMIFS('DevInt 2022 Buchungen'!F2:F469,'DevInt 2022 Buchungen'!D2:D469,"1314",'DevInt 2022 Buchungen'!C2:C469,"&gt;="&amp;Q$4,'DevInt 2022 Buchungen'!C2:C469,"&lt;"&amp;Q$5+1,'DevInt 2022 Buchungen'!P2:P469,"Ausgaben")</f>
        <v>0</v>
      </c>
      <c r="R45" s="21"/>
      <c r="U45" s="26">
        <f>+SUMIFS('DevInt 2022 Buchungen'!F2:F469,'DevInt 2022 Buchungen'!D2:D469,"1111",'DevInt 2022 Buchungen'!C2:C469,"&gt;="&amp;U$4,'DevInt 2022 Buchungen'!C2:C469,"&lt;"&amp;U$5+1,'DevInt 2022 Buchungen'!L2:L469,"Ausgaben")+-SUMIFS('DevInt 2022 Buchungen'!F2:F469,'DevInt 2022 Buchungen'!D2:D469,"1111",'DevInt 2022 Buchungen'!C2:C469,"&gt;="&amp;U$4,'DevInt 2022 Buchungen'!C2:C469,"&lt;"&amp;U$5+1,'DevInt 2022 Buchungen'!P2:P469,"Einnahmen")++SUMIFS('DevInt 2022 Buchungen'!F2:F469,'DevInt 2022 Buchungen'!D2:D469,"1111",'DevInt 2022 Buchungen'!C2:C469,"&gt;="&amp;U$4,'DevInt 2022 Buchungen'!C2:C469,"&lt;"&amp;U$5+1,'DevInt 2022 Buchungen'!L2:L469,"Einnahmen")+-SUMIFS('DevInt 2022 Buchungen'!F2:F469,'DevInt 2022 Buchungen'!D2:D469,"1111",'DevInt 2022 Buchungen'!C2:C469,"&gt;="&amp;U$4,'DevInt 2022 Buchungen'!C2:C469,"&lt;"&amp;U$5+1,'DevInt 2022 Buchungen'!P2:P469,"Ausgaben")++SUMIFS('DevInt 2022 Buchungen'!F2:F469,'DevInt 2022 Buchungen'!D2:D469,"1112",'DevInt 2022 Buchungen'!C2:C469,"&gt;="&amp;U$4,'DevInt 2022 Buchungen'!C2:C469,"&lt;"&amp;U$5+1,'DevInt 2022 Buchungen'!L2:L469,"Ausgaben")+-SUMIFS('DevInt 2022 Buchungen'!F2:F469,'DevInt 2022 Buchungen'!D2:D469,"1112",'DevInt 2022 Buchungen'!C2:C469,"&gt;="&amp;U$4,'DevInt 2022 Buchungen'!C2:C469,"&lt;"&amp;U$5+1,'DevInt 2022 Buchungen'!P2:P469,"Einnahmen")++SUMIFS('DevInt 2022 Buchungen'!F2:F469,'DevInt 2022 Buchungen'!D2:D469,"1112",'DevInt 2022 Buchungen'!C2:C469,"&gt;="&amp;U$4,'DevInt 2022 Buchungen'!C2:C469,"&lt;"&amp;U$5+1,'DevInt 2022 Buchungen'!L2:L469,"Einnahmen")+-SUMIFS('DevInt 2022 Buchungen'!F2:F469,'DevInt 2022 Buchungen'!D2:D469,"1112",'DevInt 2022 Buchungen'!C2:C469,"&gt;="&amp;U$4,'DevInt 2022 Buchungen'!C2:C469,"&lt;"&amp;U$5+1,'DevInt 2022 Buchungen'!P2:P469,"Ausgaben")++SUMIFS('DevInt 2022 Buchungen'!F2:F469,'DevInt 2022 Buchungen'!D2:D469,"1113",'DevInt 2022 Buchungen'!C2:C469,"&gt;="&amp;U$4,'DevInt 2022 Buchungen'!C2:C469,"&lt;"&amp;U$5+1,'DevInt 2022 Buchungen'!L2:L469,"Ausgaben")+-SUMIFS('DevInt 2022 Buchungen'!F2:F469,'DevInt 2022 Buchungen'!D2:D469,"1113",'DevInt 2022 Buchungen'!C2:C469,"&gt;="&amp;U$4,'DevInt 2022 Buchungen'!C2:C469,"&lt;"&amp;U$5+1,'DevInt 2022 Buchungen'!P2:P469,"Einnahmen")++SUMIFS('DevInt 2022 Buchungen'!F2:F469,'DevInt 2022 Buchungen'!D2:D469,"1113",'DevInt 2022 Buchungen'!C2:C469,"&gt;="&amp;U$4,'DevInt 2022 Buchungen'!C2:C469,"&lt;"&amp;U$5+1,'DevInt 2022 Buchungen'!L2:L469,"Einnahmen")+-SUMIFS('DevInt 2022 Buchungen'!F2:F469,'DevInt 2022 Buchungen'!D2:D469,"1113",'DevInt 2022 Buchungen'!C2:C469,"&gt;="&amp;U$4,'DevInt 2022 Buchungen'!C2:C469,"&lt;"&amp;U$5+1,'DevInt 2022 Buchungen'!P2:P469,"Ausgaben")++SUMIFS('DevInt 2022 Buchungen'!F2:F469,'DevInt 2022 Buchungen'!D2:D469,"1114",'DevInt 2022 Buchungen'!C2:C469,"&gt;="&amp;U$4,'DevInt 2022 Buchungen'!C2:C469,"&lt;"&amp;U$5+1,'DevInt 2022 Buchungen'!L2:L469,"Ausgaben")+-SUMIFS('DevInt 2022 Buchungen'!F2:F469,'DevInt 2022 Buchungen'!D2:D469,"1114",'DevInt 2022 Buchungen'!C2:C469,"&gt;="&amp;U$4,'DevInt 2022 Buchungen'!C2:C469,"&lt;"&amp;U$5+1,'DevInt 2022 Buchungen'!P2:P469,"Einnahmen")++SUMIFS('DevInt 2022 Buchungen'!F2:F469,'DevInt 2022 Buchungen'!D2:D469,"1114",'DevInt 2022 Buchungen'!C2:C469,"&gt;="&amp;U$4,'DevInt 2022 Buchungen'!C2:C469,"&lt;"&amp;U$5+1,'DevInt 2022 Buchungen'!L2:L469,"Einnahmen")+-SUMIFS('DevInt 2022 Buchungen'!F2:F469,'DevInt 2022 Buchungen'!D2:D469,"1114",'DevInt 2022 Buchungen'!C2:C469,"&gt;="&amp;U$4,'DevInt 2022 Buchungen'!C2:C469,"&lt;"&amp;U$5+1,'DevInt 2022 Buchungen'!P2:P469,"Ausgaben")++SUMIFS('DevInt 2022 Buchungen'!F2:F469,'DevInt 2022 Buchungen'!D2:D469,"1311",'DevInt 2022 Buchungen'!C2:C469,"&gt;="&amp;U$4,'DevInt 2022 Buchungen'!C2:C469,"&lt;"&amp;U$5+1,'DevInt 2022 Buchungen'!L2:L469,"Ausgaben")+-SUMIFS('DevInt 2022 Buchungen'!F2:F469,'DevInt 2022 Buchungen'!D2:D469,"1311",'DevInt 2022 Buchungen'!C2:C469,"&gt;="&amp;U$4,'DevInt 2022 Buchungen'!C2:C469,"&lt;"&amp;U$5+1,'DevInt 2022 Buchungen'!P2:P469,"Einnahmen")++SUMIFS('DevInt 2022 Buchungen'!F2:F469,'DevInt 2022 Buchungen'!D2:D469,"1311",'DevInt 2022 Buchungen'!C2:C469,"&gt;="&amp;U$4,'DevInt 2022 Buchungen'!C2:C469,"&lt;"&amp;U$5+1,'DevInt 2022 Buchungen'!L2:L469,"Einnahmen")+-SUMIFS('DevInt 2022 Buchungen'!F2:F469,'DevInt 2022 Buchungen'!D2:D469,"1311",'DevInt 2022 Buchungen'!C2:C469,"&gt;="&amp;U$4,'DevInt 2022 Buchungen'!C2:C469,"&lt;"&amp;U$5+1,'DevInt 2022 Buchungen'!P2:P469,"Ausgaben")++SUMIFS('DevInt 2022 Buchungen'!F2:F469,'DevInt 2022 Buchungen'!D2:D469,"1312",'DevInt 2022 Buchungen'!C2:C469,"&gt;="&amp;U$4,'DevInt 2022 Buchungen'!C2:C469,"&lt;"&amp;U$5+1,'DevInt 2022 Buchungen'!L2:L469,"Ausgaben")+-SUMIFS('DevInt 2022 Buchungen'!F2:F469,'DevInt 2022 Buchungen'!D2:D469,"1312",'DevInt 2022 Buchungen'!C2:C469,"&gt;="&amp;U$4,'DevInt 2022 Buchungen'!C2:C469,"&lt;"&amp;U$5+1,'DevInt 2022 Buchungen'!P2:P469,"Einnahmen")++SUMIFS('DevInt 2022 Buchungen'!F2:F469,'DevInt 2022 Buchungen'!D2:D469,"1312",'DevInt 2022 Buchungen'!C2:C469,"&gt;="&amp;U$4,'DevInt 2022 Buchungen'!C2:C469,"&lt;"&amp;U$5+1,'DevInt 2022 Buchungen'!L2:L469,"Einnahmen")+-SUMIFS('DevInt 2022 Buchungen'!F2:F469,'DevInt 2022 Buchungen'!D2:D469,"1312",'DevInt 2022 Buchungen'!C2:C469,"&gt;="&amp;U$4,'DevInt 2022 Buchungen'!C2:C469,"&lt;"&amp;U$5+1,'DevInt 2022 Buchungen'!P2:P469,"Ausgaben")++SUMIFS('DevInt 2022 Buchungen'!F2:F469,'DevInt 2022 Buchungen'!D2:D469,"1313",'DevInt 2022 Buchungen'!C2:C469,"&gt;="&amp;U$4,'DevInt 2022 Buchungen'!C2:C469,"&lt;"&amp;U$5+1,'DevInt 2022 Buchungen'!L2:L469,"Ausgaben")+-SUMIFS('DevInt 2022 Buchungen'!F2:F469,'DevInt 2022 Buchungen'!D2:D469,"1313",'DevInt 2022 Buchungen'!C2:C469,"&gt;="&amp;U$4,'DevInt 2022 Buchungen'!C2:C469,"&lt;"&amp;U$5+1,'DevInt 2022 Buchungen'!P2:P469,"Einnahmen")++SUMIFS('DevInt 2022 Buchungen'!F2:F469,'DevInt 2022 Buchungen'!D2:D469,"1313",'DevInt 2022 Buchungen'!C2:C469,"&gt;="&amp;U$4,'DevInt 2022 Buchungen'!C2:C469,"&lt;"&amp;U$5+1,'DevInt 2022 Buchungen'!L2:L469,"Einnahmen")+-SUMIFS('DevInt 2022 Buchungen'!F2:F469,'DevInt 2022 Buchungen'!D2:D469,"1313",'DevInt 2022 Buchungen'!C2:C469,"&gt;="&amp;U$4,'DevInt 2022 Buchungen'!C2:C469,"&lt;"&amp;U$5+1,'DevInt 2022 Buchungen'!P2:P469,"Ausgaben")++SUMIFS('DevInt 2022 Buchungen'!F2:F469,'DevInt 2022 Buchungen'!D2:D469,"1314",'DevInt 2022 Buchungen'!C2:C469,"&gt;="&amp;U$4,'DevInt 2022 Buchungen'!C2:C469,"&lt;"&amp;U$5+1,'DevInt 2022 Buchungen'!L2:L469,"Ausgaben")+-SUMIFS('DevInt 2022 Buchungen'!F2:F469,'DevInt 2022 Buchungen'!D2:D469,"1314",'DevInt 2022 Buchungen'!C2:C469,"&gt;="&amp;U$4,'DevInt 2022 Buchungen'!C2:C469,"&lt;"&amp;U$5+1,'DevInt 2022 Buchungen'!P2:P469,"Einnahmen")++SUMIFS('DevInt 2022 Buchungen'!F2:F469,'DevInt 2022 Buchungen'!D2:D469,"1314",'DevInt 2022 Buchungen'!C2:C469,"&gt;="&amp;U$4,'DevInt 2022 Buchungen'!C2:C469,"&lt;"&amp;U$5+1,'DevInt 2022 Buchungen'!L2:L469,"Einnahmen")+-SUMIFS('DevInt 2022 Buchungen'!F2:F469,'DevInt 2022 Buchungen'!D2:D469,"1314",'DevInt 2022 Buchungen'!C2:C469,"&gt;="&amp;U$4,'DevInt 2022 Buchungen'!C2:C469,"&lt;"&amp;U$5+1,'DevInt 2022 Buchungen'!P2:P469,"Ausgaben")</f>
        <v>0</v>
      </c>
      <c r="V45" s="21"/>
      <c r="Y45" s="26">
        <f>+SUMIFS('DevInt 2022 Buchungen'!F2:F469,'DevInt 2022 Buchungen'!D2:D469,"1111",'DevInt 2022 Buchungen'!C2:C469,"&gt;="&amp;Y$4,'DevInt 2022 Buchungen'!C2:C469,"&lt;"&amp;Y$5+1,'DevInt 2022 Buchungen'!L2:L469,"Ausgaben")+-SUMIFS('DevInt 2022 Buchungen'!F2:F469,'DevInt 2022 Buchungen'!D2:D469,"1111",'DevInt 2022 Buchungen'!C2:C469,"&gt;="&amp;Y$4,'DevInt 2022 Buchungen'!C2:C469,"&lt;"&amp;Y$5+1,'DevInt 2022 Buchungen'!P2:P469,"Einnahmen")++SUMIFS('DevInt 2022 Buchungen'!F2:F469,'DevInt 2022 Buchungen'!D2:D469,"1111",'DevInt 2022 Buchungen'!C2:C469,"&gt;="&amp;Y$4,'DevInt 2022 Buchungen'!C2:C469,"&lt;"&amp;Y$5+1,'DevInt 2022 Buchungen'!L2:L469,"Einnahmen")+-SUMIFS('DevInt 2022 Buchungen'!F2:F469,'DevInt 2022 Buchungen'!D2:D469,"1111",'DevInt 2022 Buchungen'!C2:C469,"&gt;="&amp;Y$4,'DevInt 2022 Buchungen'!C2:C469,"&lt;"&amp;Y$5+1,'DevInt 2022 Buchungen'!P2:P469,"Ausgaben")++SUMIFS('DevInt 2022 Buchungen'!F2:F469,'DevInt 2022 Buchungen'!D2:D469,"1112",'DevInt 2022 Buchungen'!C2:C469,"&gt;="&amp;Y$4,'DevInt 2022 Buchungen'!C2:C469,"&lt;"&amp;Y$5+1,'DevInt 2022 Buchungen'!L2:L469,"Ausgaben")+-SUMIFS('DevInt 2022 Buchungen'!F2:F469,'DevInt 2022 Buchungen'!D2:D469,"1112",'DevInt 2022 Buchungen'!C2:C469,"&gt;="&amp;Y$4,'DevInt 2022 Buchungen'!C2:C469,"&lt;"&amp;Y$5+1,'DevInt 2022 Buchungen'!P2:P469,"Einnahmen")++SUMIFS('DevInt 2022 Buchungen'!F2:F469,'DevInt 2022 Buchungen'!D2:D469,"1112",'DevInt 2022 Buchungen'!C2:C469,"&gt;="&amp;Y$4,'DevInt 2022 Buchungen'!C2:C469,"&lt;"&amp;Y$5+1,'DevInt 2022 Buchungen'!L2:L469,"Einnahmen")+-SUMIFS('DevInt 2022 Buchungen'!F2:F469,'DevInt 2022 Buchungen'!D2:D469,"1112",'DevInt 2022 Buchungen'!C2:C469,"&gt;="&amp;Y$4,'DevInt 2022 Buchungen'!C2:C469,"&lt;"&amp;Y$5+1,'DevInt 2022 Buchungen'!P2:P469,"Ausgaben")++SUMIFS('DevInt 2022 Buchungen'!F2:F469,'DevInt 2022 Buchungen'!D2:D469,"1113",'DevInt 2022 Buchungen'!C2:C469,"&gt;="&amp;Y$4,'DevInt 2022 Buchungen'!C2:C469,"&lt;"&amp;Y$5+1,'DevInt 2022 Buchungen'!L2:L469,"Ausgaben")+-SUMIFS('DevInt 2022 Buchungen'!F2:F469,'DevInt 2022 Buchungen'!D2:D469,"1113",'DevInt 2022 Buchungen'!C2:C469,"&gt;="&amp;Y$4,'DevInt 2022 Buchungen'!C2:C469,"&lt;"&amp;Y$5+1,'DevInt 2022 Buchungen'!P2:P469,"Einnahmen")++SUMIFS('DevInt 2022 Buchungen'!F2:F469,'DevInt 2022 Buchungen'!D2:D469,"1113",'DevInt 2022 Buchungen'!C2:C469,"&gt;="&amp;Y$4,'DevInt 2022 Buchungen'!C2:C469,"&lt;"&amp;Y$5+1,'DevInt 2022 Buchungen'!L2:L469,"Einnahmen")+-SUMIFS('DevInt 2022 Buchungen'!F2:F469,'DevInt 2022 Buchungen'!D2:D469,"1113",'DevInt 2022 Buchungen'!C2:C469,"&gt;="&amp;Y$4,'DevInt 2022 Buchungen'!C2:C469,"&lt;"&amp;Y$5+1,'DevInt 2022 Buchungen'!P2:P469,"Ausgaben")++SUMIFS('DevInt 2022 Buchungen'!F2:F469,'DevInt 2022 Buchungen'!D2:D469,"1114",'DevInt 2022 Buchungen'!C2:C469,"&gt;="&amp;Y$4,'DevInt 2022 Buchungen'!C2:C469,"&lt;"&amp;Y$5+1,'DevInt 2022 Buchungen'!L2:L469,"Ausgaben")+-SUMIFS('DevInt 2022 Buchungen'!F2:F469,'DevInt 2022 Buchungen'!D2:D469,"1114",'DevInt 2022 Buchungen'!C2:C469,"&gt;="&amp;Y$4,'DevInt 2022 Buchungen'!C2:C469,"&lt;"&amp;Y$5+1,'DevInt 2022 Buchungen'!P2:P469,"Einnahmen")++SUMIFS('DevInt 2022 Buchungen'!F2:F469,'DevInt 2022 Buchungen'!D2:D469,"1114",'DevInt 2022 Buchungen'!C2:C469,"&gt;="&amp;Y$4,'DevInt 2022 Buchungen'!C2:C469,"&lt;"&amp;Y$5+1,'DevInt 2022 Buchungen'!L2:L469,"Einnahmen")+-SUMIFS('DevInt 2022 Buchungen'!F2:F469,'DevInt 2022 Buchungen'!D2:D469,"1114",'DevInt 2022 Buchungen'!C2:C469,"&gt;="&amp;Y$4,'DevInt 2022 Buchungen'!C2:C469,"&lt;"&amp;Y$5+1,'DevInt 2022 Buchungen'!P2:P469,"Ausgaben")++SUMIFS('DevInt 2022 Buchungen'!F2:F469,'DevInt 2022 Buchungen'!D2:D469,"1311",'DevInt 2022 Buchungen'!C2:C469,"&gt;="&amp;Y$4,'DevInt 2022 Buchungen'!C2:C469,"&lt;"&amp;Y$5+1,'DevInt 2022 Buchungen'!L2:L469,"Ausgaben")+-SUMIFS('DevInt 2022 Buchungen'!F2:F469,'DevInt 2022 Buchungen'!D2:D469,"1311",'DevInt 2022 Buchungen'!C2:C469,"&gt;="&amp;Y$4,'DevInt 2022 Buchungen'!C2:C469,"&lt;"&amp;Y$5+1,'DevInt 2022 Buchungen'!P2:P469,"Einnahmen")++SUMIFS('DevInt 2022 Buchungen'!F2:F469,'DevInt 2022 Buchungen'!D2:D469,"1311",'DevInt 2022 Buchungen'!C2:C469,"&gt;="&amp;Y$4,'DevInt 2022 Buchungen'!C2:C469,"&lt;"&amp;Y$5+1,'DevInt 2022 Buchungen'!L2:L469,"Einnahmen")+-SUMIFS('DevInt 2022 Buchungen'!F2:F469,'DevInt 2022 Buchungen'!D2:D469,"1311",'DevInt 2022 Buchungen'!C2:C469,"&gt;="&amp;Y$4,'DevInt 2022 Buchungen'!C2:C469,"&lt;"&amp;Y$5+1,'DevInt 2022 Buchungen'!P2:P469,"Ausgaben")++SUMIFS('DevInt 2022 Buchungen'!F2:F469,'DevInt 2022 Buchungen'!D2:D469,"1312",'DevInt 2022 Buchungen'!C2:C469,"&gt;="&amp;Y$4,'DevInt 2022 Buchungen'!C2:C469,"&lt;"&amp;Y$5+1,'DevInt 2022 Buchungen'!L2:L469,"Ausgaben")+-SUMIFS('DevInt 2022 Buchungen'!F2:F469,'DevInt 2022 Buchungen'!D2:D469,"1312",'DevInt 2022 Buchungen'!C2:C469,"&gt;="&amp;Y$4,'DevInt 2022 Buchungen'!C2:C469,"&lt;"&amp;Y$5+1,'DevInt 2022 Buchungen'!P2:P469,"Einnahmen")++SUMIFS('DevInt 2022 Buchungen'!F2:F469,'DevInt 2022 Buchungen'!D2:D469,"1312",'DevInt 2022 Buchungen'!C2:C469,"&gt;="&amp;Y$4,'DevInt 2022 Buchungen'!C2:C469,"&lt;"&amp;Y$5+1,'DevInt 2022 Buchungen'!L2:L469,"Einnahmen")+-SUMIFS('DevInt 2022 Buchungen'!F2:F469,'DevInt 2022 Buchungen'!D2:D469,"1312",'DevInt 2022 Buchungen'!C2:C469,"&gt;="&amp;Y$4,'DevInt 2022 Buchungen'!C2:C469,"&lt;"&amp;Y$5+1,'DevInt 2022 Buchungen'!P2:P469,"Ausgaben")++SUMIFS('DevInt 2022 Buchungen'!F2:F469,'DevInt 2022 Buchungen'!D2:D469,"1313",'DevInt 2022 Buchungen'!C2:C469,"&gt;="&amp;Y$4,'DevInt 2022 Buchungen'!C2:C469,"&lt;"&amp;Y$5+1,'DevInt 2022 Buchungen'!L2:L469,"Ausgaben")+-SUMIFS('DevInt 2022 Buchungen'!F2:F469,'DevInt 2022 Buchungen'!D2:D469,"1313",'DevInt 2022 Buchungen'!C2:C469,"&gt;="&amp;Y$4,'DevInt 2022 Buchungen'!C2:C469,"&lt;"&amp;Y$5+1,'DevInt 2022 Buchungen'!P2:P469,"Einnahmen")++SUMIFS('DevInt 2022 Buchungen'!F2:F469,'DevInt 2022 Buchungen'!D2:D469,"1313",'DevInt 2022 Buchungen'!C2:C469,"&gt;="&amp;Y$4,'DevInt 2022 Buchungen'!C2:C469,"&lt;"&amp;Y$5+1,'DevInt 2022 Buchungen'!L2:L469,"Einnahmen")+-SUMIFS('DevInt 2022 Buchungen'!F2:F469,'DevInt 2022 Buchungen'!D2:D469,"1313",'DevInt 2022 Buchungen'!C2:C469,"&gt;="&amp;Y$4,'DevInt 2022 Buchungen'!C2:C469,"&lt;"&amp;Y$5+1,'DevInt 2022 Buchungen'!P2:P469,"Ausgaben")++SUMIFS('DevInt 2022 Buchungen'!F2:F469,'DevInt 2022 Buchungen'!D2:D469,"1314",'DevInt 2022 Buchungen'!C2:C469,"&gt;="&amp;Y$4,'DevInt 2022 Buchungen'!C2:C469,"&lt;"&amp;Y$5+1,'DevInt 2022 Buchungen'!L2:L469,"Ausgaben")+-SUMIFS('DevInt 2022 Buchungen'!F2:F469,'DevInt 2022 Buchungen'!D2:D469,"1314",'DevInt 2022 Buchungen'!C2:C469,"&gt;="&amp;Y$4,'DevInt 2022 Buchungen'!C2:C469,"&lt;"&amp;Y$5+1,'DevInt 2022 Buchungen'!P2:P469,"Einnahmen")++SUMIFS('DevInt 2022 Buchungen'!F2:F469,'DevInt 2022 Buchungen'!D2:D469,"1314",'DevInt 2022 Buchungen'!C2:C469,"&gt;="&amp;Y$4,'DevInt 2022 Buchungen'!C2:C469,"&lt;"&amp;Y$5+1,'DevInt 2022 Buchungen'!L2:L469,"Einnahmen")+-SUMIFS('DevInt 2022 Buchungen'!F2:F469,'DevInt 2022 Buchungen'!D2:D469,"1314",'DevInt 2022 Buchungen'!C2:C469,"&gt;="&amp;Y$4,'DevInt 2022 Buchungen'!C2:C469,"&lt;"&amp;Y$5+1,'DevInt 2022 Buchungen'!P2:P469,"Ausgaben")</f>
        <v>0</v>
      </c>
      <c r="Z45" s="21"/>
      <c r="AC45" s="26">
        <f>+SUMIFS('DevInt 2022 Buchungen'!F2:F469,'DevInt 2022 Buchungen'!D2:D469,"1111",'DevInt 2022 Buchungen'!C2:C469,"&gt;="&amp;AC$4,'DevInt 2022 Buchungen'!C2:C469,"&lt;"&amp;AC$5+1,'DevInt 2022 Buchungen'!L2:L469,"Ausgaben")+-SUMIFS('DevInt 2022 Buchungen'!F2:F469,'DevInt 2022 Buchungen'!D2:D469,"1111",'DevInt 2022 Buchungen'!C2:C469,"&gt;="&amp;AC$4,'DevInt 2022 Buchungen'!C2:C469,"&lt;"&amp;AC$5+1,'DevInt 2022 Buchungen'!P2:P469,"Einnahmen")++SUMIFS('DevInt 2022 Buchungen'!F2:F469,'DevInt 2022 Buchungen'!D2:D469,"1111",'DevInt 2022 Buchungen'!C2:C469,"&gt;="&amp;AC$4,'DevInt 2022 Buchungen'!C2:C469,"&lt;"&amp;AC$5+1,'DevInt 2022 Buchungen'!L2:L469,"Einnahmen")+-SUMIFS('DevInt 2022 Buchungen'!F2:F469,'DevInt 2022 Buchungen'!D2:D469,"1111",'DevInt 2022 Buchungen'!C2:C469,"&gt;="&amp;AC$4,'DevInt 2022 Buchungen'!C2:C469,"&lt;"&amp;AC$5+1,'DevInt 2022 Buchungen'!P2:P469,"Ausgaben")++SUMIFS('DevInt 2022 Buchungen'!F2:F469,'DevInt 2022 Buchungen'!D2:D469,"1112",'DevInt 2022 Buchungen'!C2:C469,"&gt;="&amp;AC$4,'DevInt 2022 Buchungen'!C2:C469,"&lt;"&amp;AC$5+1,'DevInt 2022 Buchungen'!L2:L469,"Ausgaben")+-SUMIFS('DevInt 2022 Buchungen'!F2:F469,'DevInt 2022 Buchungen'!D2:D469,"1112",'DevInt 2022 Buchungen'!C2:C469,"&gt;="&amp;AC$4,'DevInt 2022 Buchungen'!C2:C469,"&lt;"&amp;AC$5+1,'DevInt 2022 Buchungen'!P2:P469,"Einnahmen")++SUMIFS('DevInt 2022 Buchungen'!F2:F469,'DevInt 2022 Buchungen'!D2:D469,"1112",'DevInt 2022 Buchungen'!C2:C469,"&gt;="&amp;AC$4,'DevInt 2022 Buchungen'!C2:C469,"&lt;"&amp;AC$5+1,'DevInt 2022 Buchungen'!L2:L469,"Einnahmen")+-SUMIFS('DevInt 2022 Buchungen'!F2:F469,'DevInt 2022 Buchungen'!D2:D469,"1112",'DevInt 2022 Buchungen'!C2:C469,"&gt;="&amp;AC$4,'DevInt 2022 Buchungen'!C2:C469,"&lt;"&amp;AC$5+1,'DevInt 2022 Buchungen'!P2:P469,"Ausgaben")++SUMIFS('DevInt 2022 Buchungen'!F2:F469,'DevInt 2022 Buchungen'!D2:D469,"1113",'DevInt 2022 Buchungen'!C2:C469,"&gt;="&amp;AC$4,'DevInt 2022 Buchungen'!C2:C469,"&lt;"&amp;AC$5+1,'DevInt 2022 Buchungen'!L2:L469,"Ausgaben")+-SUMIFS('DevInt 2022 Buchungen'!F2:F469,'DevInt 2022 Buchungen'!D2:D469,"1113",'DevInt 2022 Buchungen'!C2:C469,"&gt;="&amp;AC$4,'DevInt 2022 Buchungen'!C2:C469,"&lt;"&amp;AC$5+1,'DevInt 2022 Buchungen'!P2:P469,"Einnahmen")++SUMIFS('DevInt 2022 Buchungen'!F2:F469,'DevInt 2022 Buchungen'!D2:D469,"1113",'DevInt 2022 Buchungen'!C2:C469,"&gt;="&amp;AC$4,'DevInt 2022 Buchungen'!C2:C469,"&lt;"&amp;AC$5+1,'DevInt 2022 Buchungen'!L2:L469,"Einnahmen")+-SUMIFS('DevInt 2022 Buchungen'!F2:F469,'DevInt 2022 Buchungen'!D2:D469,"1113",'DevInt 2022 Buchungen'!C2:C469,"&gt;="&amp;AC$4,'DevInt 2022 Buchungen'!C2:C469,"&lt;"&amp;AC$5+1,'DevInt 2022 Buchungen'!P2:P469,"Ausgaben")++SUMIFS('DevInt 2022 Buchungen'!F2:F469,'DevInt 2022 Buchungen'!D2:D469,"1114",'DevInt 2022 Buchungen'!C2:C469,"&gt;="&amp;AC$4,'DevInt 2022 Buchungen'!C2:C469,"&lt;"&amp;AC$5+1,'DevInt 2022 Buchungen'!L2:L469,"Ausgaben")+-SUMIFS('DevInt 2022 Buchungen'!F2:F469,'DevInt 2022 Buchungen'!D2:D469,"1114",'DevInt 2022 Buchungen'!C2:C469,"&gt;="&amp;AC$4,'DevInt 2022 Buchungen'!C2:C469,"&lt;"&amp;AC$5+1,'DevInt 2022 Buchungen'!P2:P469,"Einnahmen")++SUMIFS('DevInt 2022 Buchungen'!F2:F469,'DevInt 2022 Buchungen'!D2:D469,"1114",'DevInt 2022 Buchungen'!C2:C469,"&gt;="&amp;AC$4,'DevInt 2022 Buchungen'!C2:C469,"&lt;"&amp;AC$5+1,'DevInt 2022 Buchungen'!L2:L469,"Einnahmen")+-SUMIFS('DevInt 2022 Buchungen'!F2:F469,'DevInt 2022 Buchungen'!D2:D469,"1114",'DevInt 2022 Buchungen'!C2:C469,"&gt;="&amp;AC$4,'DevInt 2022 Buchungen'!C2:C469,"&lt;"&amp;AC$5+1,'DevInt 2022 Buchungen'!P2:P469,"Ausgaben")++SUMIFS('DevInt 2022 Buchungen'!F2:F469,'DevInt 2022 Buchungen'!D2:D469,"1311",'DevInt 2022 Buchungen'!C2:C469,"&gt;="&amp;AC$4,'DevInt 2022 Buchungen'!C2:C469,"&lt;"&amp;AC$5+1,'DevInt 2022 Buchungen'!L2:L469,"Ausgaben")+-SUMIFS('DevInt 2022 Buchungen'!F2:F469,'DevInt 2022 Buchungen'!D2:D469,"1311",'DevInt 2022 Buchungen'!C2:C469,"&gt;="&amp;AC$4,'DevInt 2022 Buchungen'!C2:C469,"&lt;"&amp;AC$5+1,'DevInt 2022 Buchungen'!P2:P469,"Einnahmen")++SUMIFS('DevInt 2022 Buchungen'!F2:F469,'DevInt 2022 Buchungen'!D2:D469,"1311",'DevInt 2022 Buchungen'!C2:C469,"&gt;="&amp;AC$4,'DevInt 2022 Buchungen'!C2:C469,"&lt;"&amp;AC$5+1,'DevInt 2022 Buchungen'!L2:L469,"Einnahmen")+-SUMIFS('DevInt 2022 Buchungen'!F2:F469,'DevInt 2022 Buchungen'!D2:D469,"1311",'DevInt 2022 Buchungen'!C2:C469,"&gt;="&amp;AC$4,'DevInt 2022 Buchungen'!C2:C469,"&lt;"&amp;AC$5+1,'DevInt 2022 Buchungen'!P2:P469,"Ausgaben")++SUMIFS('DevInt 2022 Buchungen'!F2:F469,'DevInt 2022 Buchungen'!D2:D469,"1312",'DevInt 2022 Buchungen'!C2:C469,"&gt;="&amp;AC$4,'DevInt 2022 Buchungen'!C2:C469,"&lt;"&amp;AC$5+1,'DevInt 2022 Buchungen'!L2:L469,"Ausgaben")+-SUMIFS('DevInt 2022 Buchungen'!F2:F469,'DevInt 2022 Buchungen'!D2:D469,"1312",'DevInt 2022 Buchungen'!C2:C469,"&gt;="&amp;AC$4,'DevInt 2022 Buchungen'!C2:C469,"&lt;"&amp;AC$5+1,'DevInt 2022 Buchungen'!P2:P469,"Einnahmen")++SUMIFS('DevInt 2022 Buchungen'!F2:F469,'DevInt 2022 Buchungen'!D2:D469,"1312",'DevInt 2022 Buchungen'!C2:C469,"&gt;="&amp;AC$4,'DevInt 2022 Buchungen'!C2:C469,"&lt;"&amp;AC$5+1,'DevInt 2022 Buchungen'!L2:L469,"Einnahmen")+-SUMIFS('DevInt 2022 Buchungen'!F2:F469,'DevInt 2022 Buchungen'!D2:D469,"1312",'DevInt 2022 Buchungen'!C2:C469,"&gt;="&amp;AC$4,'DevInt 2022 Buchungen'!C2:C469,"&lt;"&amp;AC$5+1,'DevInt 2022 Buchungen'!P2:P469,"Ausgaben")++SUMIFS('DevInt 2022 Buchungen'!F2:F469,'DevInt 2022 Buchungen'!D2:D469,"1313",'DevInt 2022 Buchungen'!C2:C469,"&gt;="&amp;AC$4,'DevInt 2022 Buchungen'!C2:C469,"&lt;"&amp;AC$5+1,'DevInt 2022 Buchungen'!L2:L469,"Ausgaben")+-SUMIFS('DevInt 2022 Buchungen'!F2:F469,'DevInt 2022 Buchungen'!D2:D469,"1313",'DevInt 2022 Buchungen'!C2:C469,"&gt;="&amp;AC$4,'DevInt 2022 Buchungen'!C2:C469,"&lt;"&amp;AC$5+1,'DevInt 2022 Buchungen'!P2:P469,"Einnahmen")++SUMIFS('DevInt 2022 Buchungen'!F2:F469,'DevInt 2022 Buchungen'!D2:D469,"1313",'DevInt 2022 Buchungen'!C2:C469,"&gt;="&amp;AC$4,'DevInt 2022 Buchungen'!C2:C469,"&lt;"&amp;AC$5+1,'DevInt 2022 Buchungen'!L2:L469,"Einnahmen")+-SUMIFS('DevInt 2022 Buchungen'!F2:F469,'DevInt 2022 Buchungen'!D2:D469,"1313",'DevInt 2022 Buchungen'!C2:C469,"&gt;="&amp;AC$4,'DevInt 2022 Buchungen'!C2:C469,"&lt;"&amp;AC$5+1,'DevInt 2022 Buchungen'!P2:P469,"Ausgaben")++SUMIFS('DevInt 2022 Buchungen'!F2:F469,'DevInt 2022 Buchungen'!D2:D469,"1314",'DevInt 2022 Buchungen'!C2:C469,"&gt;="&amp;AC$4,'DevInt 2022 Buchungen'!C2:C469,"&lt;"&amp;AC$5+1,'DevInt 2022 Buchungen'!L2:L469,"Ausgaben")+-SUMIFS('DevInt 2022 Buchungen'!F2:F469,'DevInt 2022 Buchungen'!D2:D469,"1314",'DevInt 2022 Buchungen'!C2:C469,"&gt;="&amp;AC$4,'DevInt 2022 Buchungen'!C2:C469,"&lt;"&amp;AC$5+1,'DevInt 2022 Buchungen'!P2:P469,"Einnahmen")++SUMIFS('DevInt 2022 Buchungen'!F2:F469,'DevInt 2022 Buchungen'!D2:D469,"1314",'DevInt 2022 Buchungen'!C2:C469,"&gt;="&amp;AC$4,'DevInt 2022 Buchungen'!C2:C469,"&lt;"&amp;AC$5+1,'DevInt 2022 Buchungen'!L2:L469,"Einnahmen")+-SUMIFS('DevInt 2022 Buchungen'!F2:F469,'DevInt 2022 Buchungen'!D2:D469,"1314",'DevInt 2022 Buchungen'!C2:C469,"&gt;="&amp;AC$4,'DevInt 2022 Buchungen'!C2:C469,"&lt;"&amp;AC$5+1,'DevInt 2022 Buchungen'!P2:P469,"Ausgaben")</f>
        <v>0</v>
      </c>
      <c r="AD45" s="21"/>
      <c r="AG45" s="26">
        <f>+SUMIFS('DevInt 2022 Buchungen'!F2:F469,'DevInt 2022 Buchungen'!D2:D469,"1111",'DevInt 2022 Buchungen'!C2:C469,"&gt;="&amp;AG$4,'DevInt 2022 Buchungen'!C2:C469,"&lt;"&amp;AG$5+1,'DevInt 2022 Buchungen'!L2:L469,"Ausgaben")+-SUMIFS('DevInt 2022 Buchungen'!F2:F469,'DevInt 2022 Buchungen'!D2:D469,"1111",'DevInt 2022 Buchungen'!C2:C469,"&gt;="&amp;AG$4,'DevInt 2022 Buchungen'!C2:C469,"&lt;"&amp;AG$5+1,'DevInt 2022 Buchungen'!P2:P469,"Einnahmen")++SUMIFS('DevInt 2022 Buchungen'!F2:F469,'DevInt 2022 Buchungen'!D2:D469,"1111",'DevInt 2022 Buchungen'!C2:C469,"&gt;="&amp;AG$4,'DevInt 2022 Buchungen'!C2:C469,"&lt;"&amp;AG$5+1,'DevInt 2022 Buchungen'!L2:L469,"Einnahmen")+-SUMIFS('DevInt 2022 Buchungen'!F2:F469,'DevInt 2022 Buchungen'!D2:D469,"1111",'DevInt 2022 Buchungen'!C2:C469,"&gt;="&amp;AG$4,'DevInt 2022 Buchungen'!C2:C469,"&lt;"&amp;AG$5+1,'DevInt 2022 Buchungen'!P2:P469,"Ausgaben")++SUMIFS('DevInt 2022 Buchungen'!F2:F469,'DevInt 2022 Buchungen'!D2:D469,"1112",'DevInt 2022 Buchungen'!C2:C469,"&gt;="&amp;AG$4,'DevInt 2022 Buchungen'!C2:C469,"&lt;"&amp;AG$5+1,'DevInt 2022 Buchungen'!L2:L469,"Ausgaben")+-SUMIFS('DevInt 2022 Buchungen'!F2:F469,'DevInt 2022 Buchungen'!D2:D469,"1112",'DevInt 2022 Buchungen'!C2:C469,"&gt;="&amp;AG$4,'DevInt 2022 Buchungen'!C2:C469,"&lt;"&amp;AG$5+1,'DevInt 2022 Buchungen'!P2:P469,"Einnahmen")++SUMIFS('DevInt 2022 Buchungen'!F2:F469,'DevInt 2022 Buchungen'!D2:D469,"1112",'DevInt 2022 Buchungen'!C2:C469,"&gt;="&amp;AG$4,'DevInt 2022 Buchungen'!C2:C469,"&lt;"&amp;AG$5+1,'DevInt 2022 Buchungen'!L2:L469,"Einnahmen")+-SUMIFS('DevInt 2022 Buchungen'!F2:F469,'DevInt 2022 Buchungen'!D2:D469,"1112",'DevInt 2022 Buchungen'!C2:C469,"&gt;="&amp;AG$4,'DevInt 2022 Buchungen'!C2:C469,"&lt;"&amp;AG$5+1,'DevInt 2022 Buchungen'!P2:P469,"Ausgaben")++SUMIFS('DevInt 2022 Buchungen'!F2:F469,'DevInt 2022 Buchungen'!D2:D469,"1113",'DevInt 2022 Buchungen'!C2:C469,"&gt;="&amp;AG$4,'DevInt 2022 Buchungen'!C2:C469,"&lt;"&amp;AG$5+1,'DevInt 2022 Buchungen'!L2:L469,"Ausgaben")+-SUMIFS('DevInt 2022 Buchungen'!F2:F469,'DevInt 2022 Buchungen'!D2:D469,"1113",'DevInt 2022 Buchungen'!C2:C469,"&gt;="&amp;AG$4,'DevInt 2022 Buchungen'!C2:C469,"&lt;"&amp;AG$5+1,'DevInt 2022 Buchungen'!P2:P469,"Einnahmen")++SUMIFS('DevInt 2022 Buchungen'!F2:F469,'DevInt 2022 Buchungen'!D2:D469,"1113",'DevInt 2022 Buchungen'!C2:C469,"&gt;="&amp;AG$4,'DevInt 2022 Buchungen'!C2:C469,"&lt;"&amp;AG$5+1,'DevInt 2022 Buchungen'!L2:L469,"Einnahmen")+-SUMIFS('DevInt 2022 Buchungen'!F2:F469,'DevInt 2022 Buchungen'!D2:D469,"1113",'DevInt 2022 Buchungen'!C2:C469,"&gt;="&amp;AG$4,'DevInt 2022 Buchungen'!C2:C469,"&lt;"&amp;AG$5+1,'DevInt 2022 Buchungen'!P2:P469,"Ausgaben")++SUMIFS('DevInt 2022 Buchungen'!F2:F469,'DevInt 2022 Buchungen'!D2:D469,"1114",'DevInt 2022 Buchungen'!C2:C469,"&gt;="&amp;AG$4,'DevInt 2022 Buchungen'!C2:C469,"&lt;"&amp;AG$5+1,'DevInt 2022 Buchungen'!L2:L469,"Ausgaben")+-SUMIFS('DevInt 2022 Buchungen'!F2:F469,'DevInt 2022 Buchungen'!D2:D469,"1114",'DevInt 2022 Buchungen'!C2:C469,"&gt;="&amp;AG$4,'DevInt 2022 Buchungen'!C2:C469,"&lt;"&amp;AG$5+1,'DevInt 2022 Buchungen'!P2:P469,"Einnahmen")++SUMIFS('DevInt 2022 Buchungen'!F2:F469,'DevInt 2022 Buchungen'!D2:D469,"1114",'DevInt 2022 Buchungen'!C2:C469,"&gt;="&amp;AG$4,'DevInt 2022 Buchungen'!C2:C469,"&lt;"&amp;AG$5+1,'DevInt 2022 Buchungen'!L2:L469,"Einnahmen")+-SUMIFS('DevInt 2022 Buchungen'!F2:F469,'DevInt 2022 Buchungen'!D2:D469,"1114",'DevInt 2022 Buchungen'!C2:C469,"&gt;="&amp;AG$4,'DevInt 2022 Buchungen'!C2:C469,"&lt;"&amp;AG$5+1,'DevInt 2022 Buchungen'!P2:P469,"Ausgaben")++SUMIFS('DevInt 2022 Buchungen'!F2:F469,'DevInt 2022 Buchungen'!D2:D469,"1311",'DevInt 2022 Buchungen'!C2:C469,"&gt;="&amp;AG$4,'DevInt 2022 Buchungen'!C2:C469,"&lt;"&amp;AG$5+1,'DevInt 2022 Buchungen'!L2:L469,"Ausgaben")+-SUMIFS('DevInt 2022 Buchungen'!F2:F469,'DevInt 2022 Buchungen'!D2:D469,"1311",'DevInt 2022 Buchungen'!C2:C469,"&gt;="&amp;AG$4,'DevInt 2022 Buchungen'!C2:C469,"&lt;"&amp;AG$5+1,'DevInt 2022 Buchungen'!P2:P469,"Einnahmen")++SUMIFS('DevInt 2022 Buchungen'!F2:F469,'DevInt 2022 Buchungen'!D2:D469,"1311",'DevInt 2022 Buchungen'!C2:C469,"&gt;="&amp;AG$4,'DevInt 2022 Buchungen'!C2:C469,"&lt;"&amp;AG$5+1,'DevInt 2022 Buchungen'!L2:L469,"Einnahmen")+-SUMIFS('DevInt 2022 Buchungen'!F2:F469,'DevInt 2022 Buchungen'!D2:D469,"1311",'DevInt 2022 Buchungen'!C2:C469,"&gt;="&amp;AG$4,'DevInt 2022 Buchungen'!C2:C469,"&lt;"&amp;AG$5+1,'DevInt 2022 Buchungen'!P2:P469,"Ausgaben")++SUMIFS('DevInt 2022 Buchungen'!F2:F469,'DevInt 2022 Buchungen'!D2:D469,"1312",'DevInt 2022 Buchungen'!C2:C469,"&gt;="&amp;AG$4,'DevInt 2022 Buchungen'!C2:C469,"&lt;"&amp;AG$5+1,'DevInt 2022 Buchungen'!L2:L469,"Ausgaben")+-SUMIFS('DevInt 2022 Buchungen'!F2:F469,'DevInt 2022 Buchungen'!D2:D469,"1312",'DevInt 2022 Buchungen'!C2:C469,"&gt;="&amp;AG$4,'DevInt 2022 Buchungen'!C2:C469,"&lt;"&amp;AG$5+1,'DevInt 2022 Buchungen'!P2:P469,"Einnahmen")++SUMIFS('DevInt 2022 Buchungen'!F2:F469,'DevInt 2022 Buchungen'!D2:D469,"1312",'DevInt 2022 Buchungen'!C2:C469,"&gt;="&amp;AG$4,'DevInt 2022 Buchungen'!C2:C469,"&lt;"&amp;AG$5+1,'DevInt 2022 Buchungen'!L2:L469,"Einnahmen")+-SUMIFS('DevInt 2022 Buchungen'!F2:F469,'DevInt 2022 Buchungen'!D2:D469,"1312",'DevInt 2022 Buchungen'!C2:C469,"&gt;="&amp;AG$4,'DevInt 2022 Buchungen'!C2:C469,"&lt;"&amp;AG$5+1,'DevInt 2022 Buchungen'!P2:P469,"Ausgaben")++SUMIFS('DevInt 2022 Buchungen'!F2:F469,'DevInt 2022 Buchungen'!D2:D469,"1313",'DevInt 2022 Buchungen'!C2:C469,"&gt;="&amp;AG$4,'DevInt 2022 Buchungen'!C2:C469,"&lt;"&amp;AG$5+1,'DevInt 2022 Buchungen'!L2:L469,"Ausgaben")+-SUMIFS('DevInt 2022 Buchungen'!F2:F469,'DevInt 2022 Buchungen'!D2:D469,"1313",'DevInt 2022 Buchungen'!C2:C469,"&gt;="&amp;AG$4,'DevInt 2022 Buchungen'!C2:C469,"&lt;"&amp;AG$5+1,'DevInt 2022 Buchungen'!P2:P469,"Einnahmen")++SUMIFS('DevInt 2022 Buchungen'!F2:F469,'DevInt 2022 Buchungen'!D2:D469,"1313",'DevInt 2022 Buchungen'!C2:C469,"&gt;="&amp;AG$4,'DevInt 2022 Buchungen'!C2:C469,"&lt;"&amp;AG$5+1,'DevInt 2022 Buchungen'!L2:L469,"Einnahmen")+-SUMIFS('DevInt 2022 Buchungen'!F2:F469,'DevInt 2022 Buchungen'!D2:D469,"1313",'DevInt 2022 Buchungen'!C2:C469,"&gt;="&amp;AG$4,'DevInt 2022 Buchungen'!C2:C469,"&lt;"&amp;AG$5+1,'DevInt 2022 Buchungen'!P2:P469,"Ausgaben")++SUMIFS('DevInt 2022 Buchungen'!F2:F469,'DevInt 2022 Buchungen'!D2:D469,"1314",'DevInt 2022 Buchungen'!C2:C469,"&gt;="&amp;AG$4,'DevInt 2022 Buchungen'!C2:C469,"&lt;"&amp;AG$5+1,'DevInt 2022 Buchungen'!L2:L469,"Ausgaben")+-SUMIFS('DevInt 2022 Buchungen'!F2:F469,'DevInt 2022 Buchungen'!D2:D469,"1314",'DevInt 2022 Buchungen'!C2:C469,"&gt;="&amp;AG$4,'DevInt 2022 Buchungen'!C2:C469,"&lt;"&amp;AG$5+1,'DevInt 2022 Buchungen'!P2:P469,"Einnahmen")++SUMIFS('DevInt 2022 Buchungen'!F2:F469,'DevInt 2022 Buchungen'!D2:D469,"1314",'DevInt 2022 Buchungen'!C2:C469,"&gt;="&amp;AG$4,'DevInt 2022 Buchungen'!C2:C469,"&lt;"&amp;AG$5+1,'DevInt 2022 Buchungen'!L2:L469,"Einnahmen")+-SUMIFS('DevInt 2022 Buchungen'!F2:F469,'DevInt 2022 Buchungen'!D2:D469,"1314",'DevInt 2022 Buchungen'!C2:C469,"&gt;="&amp;AG$4,'DevInt 2022 Buchungen'!C2:C469,"&lt;"&amp;AG$5+1,'DevInt 2022 Buchungen'!P2:P469,"Ausgaben")</f>
        <v>0</v>
      </c>
      <c r="AH45" s="21"/>
      <c r="AK45" s="26">
        <f>+SUMIFS('DevInt 2022 Buchungen'!F2:F469,'DevInt 2022 Buchungen'!D2:D469,"1111",'DevInt 2022 Buchungen'!C2:C469,"&gt;="&amp;AK$4,'DevInt 2022 Buchungen'!C2:C469,"&lt;"&amp;AK$5+1,'DevInt 2022 Buchungen'!L2:L469,"Ausgaben")+-SUMIFS('DevInt 2022 Buchungen'!F2:F469,'DevInt 2022 Buchungen'!D2:D469,"1111",'DevInt 2022 Buchungen'!C2:C469,"&gt;="&amp;AK$4,'DevInt 2022 Buchungen'!C2:C469,"&lt;"&amp;AK$5+1,'DevInt 2022 Buchungen'!P2:P469,"Einnahmen")++SUMIFS('DevInt 2022 Buchungen'!F2:F469,'DevInt 2022 Buchungen'!D2:D469,"1111",'DevInt 2022 Buchungen'!C2:C469,"&gt;="&amp;AK$4,'DevInt 2022 Buchungen'!C2:C469,"&lt;"&amp;AK$5+1,'DevInt 2022 Buchungen'!L2:L469,"Einnahmen")+-SUMIFS('DevInt 2022 Buchungen'!F2:F469,'DevInt 2022 Buchungen'!D2:D469,"1111",'DevInt 2022 Buchungen'!C2:C469,"&gt;="&amp;AK$4,'DevInt 2022 Buchungen'!C2:C469,"&lt;"&amp;AK$5+1,'DevInt 2022 Buchungen'!P2:P469,"Ausgaben")++SUMIFS('DevInt 2022 Buchungen'!F2:F469,'DevInt 2022 Buchungen'!D2:D469,"1112",'DevInt 2022 Buchungen'!C2:C469,"&gt;="&amp;AK$4,'DevInt 2022 Buchungen'!C2:C469,"&lt;"&amp;AK$5+1,'DevInt 2022 Buchungen'!L2:L469,"Ausgaben")+-SUMIFS('DevInt 2022 Buchungen'!F2:F469,'DevInt 2022 Buchungen'!D2:D469,"1112",'DevInt 2022 Buchungen'!C2:C469,"&gt;="&amp;AK$4,'DevInt 2022 Buchungen'!C2:C469,"&lt;"&amp;AK$5+1,'DevInt 2022 Buchungen'!P2:P469,"Einnahmen")++SUMIFS('DevInt 2022 Buchungen'!F2:F469,'DevInt 2022 Buchungen'!D2:D469,"1112",'DevInt 2022 Buchungen'!C2:C469,"&gt;="&amp;AK$4,'DevInt 2022 Buchungen'!C2:C469,"&lt;"&amp;AK$5+1,'DevInt 2022 Buchungen'!L2:L469,"Einnahmen")+-SUMIFS('DevInt 2022 Buchungen'!F2:F469,'DevInt 2022 Buchungen'!D2:D469,"1112",'DevInt 2022 Buchungen'!C2:C469,"&gt;="&amp;AK$4,'DevInt 2022 Buchungen'!C2:C469,"&lt;"&amp;AK$5+1,'DevInt 2022 Buchungen'!P2:P469,"Ausgaben")++SUMIFS('DevInt 2022 Buchungen'!F2:F469,'DevInt 2022 Buchungen'!D2:D469,"1113",'DevInt 2022 Buchungen'!C2:C469,"&gt;="&amp;AK$4,'DevInt 2022 Buchungen'!C2:C469,"&lt;"&amp;AK$5+1,'DevInt 2022 Buchungen'!L2:L469,"Ausgaben")+-SUMIFS('DevInt 2022 Buchungen'!F2:F469,'DevInt 2022 Buchungen'!D2:D469,"1113",'DevInt 2022 Buchungen'!C2:C469,"&gt;="&amp;AK$4,'DevInt 2022 Buchungen'!C2:C469,"&lt;"&amp;AK$5+1,'DevInt 2022 Buchungen'!P2:P469,"Einnahmen")++SUMIFS('DevInt 2022 Buchungen'!F2:F469,'DevInt 2022 Buchungen'!D2:D469,"1113",'DevInt 2022 Buchungen'!C2:C469,"&gt;="&amp;AK$4,'DevInt 2022 Buchungen'!C2:C469,"&lt;"&amp;AK$5+1,'DevInt 2022 Buchungen'!L2:L469,"Einnahmen")+-SUMIFS('DevInt 2022 Buchungen'!F2:F469,'DevInt 2022 Buchungen'!D2:D469,"1113",'DevInt 2022 Buchungen'!C2:C469,"&gt;="&amp;AK$4,'DevInt 2022 Buchungen'!C2:C469,"&lt;"&amp;AK$5+1,'DevInt 2022 Buchungen'!P2:P469,"Ausgaben")++SUMIFS('DevInt 2022 Buchungen'!F2:F469,'DevInt 2022 Buchungen'!D2:D469,"1114",'DevInt 2022 Buchungen'!C2:C469,"&gt;="&amp;AK$4,'DevInt 2022 Buchungen'!C2:C469,"&lt;"&amp;AK$5+1,'DevInt 2022 Buchungen'!L2:L469,"Ausgaben")+-SUMIFS('DevInt 2022 Buchungen'!F2:F469,'DevInt 2022 Buchungen'!D2:D469,"1114",'DevInt 2022 Buchungen'!C2:C469,"&gt;="&amp;AK$4,'DevInt 2022 Buchungen'!C2:C469,"&lt;"&amp;AK$5+1,'DevInt 2022 Buchungen'!P2:P469,"Einnahmen")++SUMIFS('DevInt 2022 Buchungen'!F2:F469,'DevInt 2022 Buchungen'!D2:D469,"1114",'DevInt 2022 Buchungen'!C2:C469,"&gt;="&amp;AK$4,'DevInt 2022 Buchungen'!C2:C469,"&lt;"&amp;AK$5+1,'DevInt 2022 Buchungen'!L2:L469,"Einnahmen")+-SUMIFS('DevInt 2022 Buchungen'!F2:F469,'DevInt 2022 Buchungen'!D2:D469,"1114",'DevInt 2022 Buchungen'!C2:C469,"&gt;="&amp;AK$4,'DevInt 2022 Buchungen'!C2:C469,"&lt;"&amp;AK$5+1,'DevInt 2022 Buchungen'!P2:P469,"Ausgaben")++SUMIFS('DevInt 2022 Buchungen'!F2:F469,'DevInt 2022 Buchungen'!D2:D469,"1311",'DevInt 2022 Buchungen'!C2:C469,"&gt;="&amp;AK$4,'DevInt 2022 Buchungen'!C2:C469,"&lt;"&amp;AK$5+1,'DevInt 2022 Buchungen'!L2:L469,"Ausgaben")+-SUMIFS('DevInt 2022 Buchungen'!F2:F469,'DevInt 2022 Buchungen'!D2:D469,"1311",'DevInt 2022 Buchungen'!C2:C469,"&gt;="&amp;AK$4,'DevInt 2022 Buchungen'!C2:C469,"&lt;"&amp;AK$5+1,'DevInt 2022 Buchungen'!P2:P469,"Einnahmen")++SUMIFS('DevInt 2022 Buchungen'!F2:F469,'DevInt 2022 Buchungen'!D2:D469,"1311",'DevInt 2022 Buchungen'!C2:C469,"&gt;="&amp;AK$4,'DevInt 2022 Buchungen'!C2:C469,"&lt;"&amp;AK$5+1,'DevInt 2022 Buchungen'!L2:L469,"Einnahmen")+-SUMIFS('DevInt 2022 Buchungen'!F2:F469,'DevInt 2022 Buchungen'!D2:D469,"1311",'DevInt 2022 Buchungen'!C2:C469,"&gt;="&amp;AK$4,'DevInt 2022 Buchungen'!C2:C469,"&lt;"&amp;AK$5+1,'DevInt 2022 Buchungen'!P2:P469,"Ausgaben")++SUMIFS('DevInt 2022 Buchungen'!F2:F469,'DevInt 2022 Buchungen'!D2:D469,"1312",'DevInt 2022 Buchungen'!C2:C469,"&gt;="&amp;AK$4,'DevInt 2022 Buchungen'!C2:C469,"&lt;"&amp;AK$5+1,'DevInt 2022 Buchungen'!L2:L469,"Ausgaben")+-SUMIFS('DevInt 2022 Buchungen'!F2:F469,'DevInt 2022 Buchungen'!D2:D469,"1312",'DevInt 2022 Buchungen'!C2:C469,"&gt;="&amp;AK$4,'DevInt 2022 Buchungen'!C2:C469,"&lt;"&amp;AK$5+1,'DevInt 2022 Buchungen'!P2:P469,"Einnahmen")++SUMIFS('DevInt 2022 Buchungen'!F2:F469,'DevInt 2022 Buchungen'!D2:D469,"1312",'DevInt 2022 Buchungen'!C2:C469,"&gt;="&amp;AK$4,'DevInt 2022 Buchungen'!C2:C469,"&lt;"&amp;AK$5+1,'DevInt 2022 Buchungen'!L2:L469,"Einnahmen")+-SUMIFS('DevInt 2022 Buchungen'!F2:F469,'DevInt 2022 Buchungen'!D2:D469,"1312",'DevInt 2022 Buchungen'!C2:C469,"&gt;="&amp;AK$4,'DevInt 2022 Buchungen'!C2:C469,"&lt;"&amp;AK$5+1,'DevInt 2022 Buchungen'!P2:P469,"Ausgaben")++SUMIFS('DevInt 2022 Buchungen'!F2:F469,'DevInt 2022 Buchungen'!D2:D469,"1313",'DevInt 2022 Buchungen'!C2:C469,"&gt;="&amp;AK$4,'DevInt 2022 Buchungen'!C2:C469,"&lt;"&amp;AK$5+1,'DevInt 2022 Buchungen'!L2:L469,"Ausgaben")+-SUMIFS('DevInt 2022 Buchungen'!F2:F469,'DevInt 2022 Buchungen'!D2:D469,"1313",'DevInt 2022 Buchungen'!C2:C469,"&gt;="&amp;AK$4,'DevInt 2022 Buchungen'!C2:C469,"&lt;"&amp;AK$5+1,'DevInt 2022 Buchungen'!P2:P469,"Einnahmen")++SUMIFS('DevInt 2022 Buchungen'!F2:F469,'DevInt 2022 Buchungen'!D2:D469,"1313",'DevInt 2022 Buchungen'!C2:C469,"&gt;="&amp;AK$4,'DevInt 2022 Buchungen'!C2:C469,"&lt;"&amp;AK$5+1,'DevInt 2022 Buchungen'!L2:L469,"Einnahmen")+-SUMIFS('DevInt 2022 Buchungen'!F2:F469,'DevInt 2022 Buchungen'!D2:D469,"1313",'DevInt 2022 Buchungen'!C2:C469,"&gt;="&amp;AK$4,'DevInt 2022 Buchungen'!C2:C469,"&lt;"&amp;AK$5+1,'DevInt 2022 Buchungen'!P2:P469,"Ausgaben")++SUMIFS('DevInt 2022 Buchungen'!F2:F469,'DevInt 2022 Buchungen'!D2:D469,"1314",'DevInt 2022 Buchungen'!C2:C469,"&gt;="&amp;AK$4,'DevInt 2022 Buchungen'!C2:C469,"&lt;"&amp;AK$5+1,'DevInt 2022 Buchungen'!L2:L469,"Ausgaben")+-SUMIFS('DevInt 2022 Buchungen'!F2:F469,'DevInt 2022 Buchungen'!D2:D469,"1314",'DevInt 2022 Buchungen'!C2:C469,"&gt;="&amp;AK$4,'DevInt 2022 Buchungen'!C2:C469,"&lt;"&amp;AK$5+1,'DevInt 2022 Buchungen'!P2:P469,"Einnahmen")++SUMIFS('DevInt 2022 Buchungen'!F2:F469,'DevInt 2022 Buchungen'!D2:D469,"1314",'DevInt 2022 Buchungen'!C2:C469,"&gt;="&amp;AK$4,'DevInt 2022 Buchungen'!C2:C469,"&lt;"&amp;AK$5+1,'DevInt 2022 Buchungen'!L2:L469,"Einnahmen")+-SUMIFS('DevInt 2022 Buchungen'!F2:F469,'DevInt 2022 Buchungen'!D2:D469,"1314",'DevInt 2022 Buchungen'!C2:C469,"&gt;="&amp;AK$4,'DevInt 2022 Buchungen'!C2:C469,"&lt;"&amp;AK$5+1,'DevInt 2022 Buchungen'!P2:P469,"Ausgaben")</f>
        <v>0</v>
      </c>
      <c r="AL45" s="21"/>
      <c r="AO45" s="26">
        <f>+SUMIFS('DevInt 2022 Buchungen'!F2:F469,'DevInt 2022 Buchungen'!D2:D469,"1111",'DevInt 2022 Buchungen'!C2:C469,"&gt;="&amp;AO$4,'DevInt 2022 Buchungen'!C2:C469,"&lt;"&amp;AO$5+1,'DevInt 2022 Buchungen'!L2:L469,"Ausgaben")+-SUMIFS('DevInt 2022 Buchungen'!F2:F469,'DevInt 2022 Buchungen'!D2:D469,"1111",'DevInt 2022 Buchungen'!C2:C469,"&gt;="&amp;AO$4,'DevInt 2022 Buchungen'!C2:C469,"&lt;"&amp;AO$5+1,'DevInt 2022 Buchungen'!P2:P469,"Einnahmen")++SUMIFS('DevInt 2022 Buchungen'!F2:F469,'DevInt 2022 Buchungen'!D2:D469,"1111",'DevInt 2022 Buchungen'!C2:C469,"&gt;="&amp;AO$4,'DevInt 2022 Buchungen'!C2:C469,"&lt;"&amp;AO$5+1,'DevInt 2022 Buchungen'!L2:L469,"Einnahmen")+-SUMIFS('DevInt 2022 Buchungen'!F2:F469,'DevInt 2022 Buchungen'!D2:D469,"1111",'DevInt 2022 Buchungen'!C2:C469,"&gt;="&amp;AO$4,'DevInt 2022 Buchungen'!C2:C469,"&lt;"&amp;AO$5+1,'DevInt 2022 Buchungen'!P2:P469,"Ausgaben")++SUMIFS('DevInt 2022 Buchungen'!F2:F469,'DevInt 2022 Buchungen'!D2:D469,"1112",'DevInt 2022 Buchungen'!C2:C469,"&gt;="&amp;AO$4,'DevInt 2022 Buchungen'!C2:C469,"&lt;"&amp;AO$5+1,'DevInt 2022 Buchungen'!L2:L469,"Ausgaben")+-SUMIFS('DevInt 2022 Buchungen'!F2:F469,'DevInt 2022 Buchungen'!D2:D469,"1112",'DevInt 2022 Buchungen'!C2:C469,"&gt;="&amp;AO$4,'DevInt 2022 Buchungen'!C2:C469,"&lt;"&amp;AO$5+1,'DevInt 2022 Buchungen'!P2:P469,"Einnahmen")++SUMIFS('DevInt 2022 Buchungen'!F2:F469,'DevInt 2022 Buchungen'!D2:D469,"1112",'DevInt 2022 Buchungen'!C2:C469,"&gt;="&amp;AO$4,'DevInt 2022 Buchungen'!C2:C469,"&lt;"&amp;AO$5+1,'DevInt 2022 Buchungen'!L2:L469,"Einnahmen")+-SUMIFS('DevInt 2022 Buchungen'!F2:F469,'DevInt 2022 Buchungen'!D2:D469,"1112",'DevInt 2022 Buchungen'!C2:C469,"&gt;="&amp;AO$4,'DevInt 2022 Buchungen'!C2:C469,"&lt;"&amp;AO$5+1,'DevInt 2022 Buchungen'!P2:P469,"Ausgaben")++SUMIFS('DevInt 2022 Buchungen'!F2:F469,'DevInt 2022 Buchungen'!D2:D469,"1113",'DevInt 2022 Buchungen'!C2:C469,"&gt;="&amp;AO$4,'DevInt 2022 Buchungen'!C2:C469,"&lt;"&amp;AO$5+1,'DevInt 2022 Buchungen'!L2:L469,"Ausgaben")+-SUMIFS('DevInt 2022 Buchungen'!F2:F469,'DevInt 2022 Buchungen'!D2:D469,"1113",'DevInt 2022 Buchungen'!C2:C469,"&gt;="&amp;AO$4,'DevInt 2022 Buchungen'!C2:C469,"&lt;"&amp;AO$5+1,'DevInt 2022 Buchungen'!P2:P469,"Einnahmen")++SUMIFS('DevInt 2022 Buchungen'!F2:F469,'DevInt 2022 Buchungen'!D2:D469,"1113",'DevInt 2022 Buchungen'!C2:C469,"&gt;="&amp;AO$4,'DevInt 2022 Buchungen'!C2:C469,"&lt;"&amp;AO$5+1,'DevInt 2022 Buchungen'!L2:L469,"Einnahmen")+-SUMIFS('DevInt 2022 Buchungen'!F2:F469,'DevInt 2022 Buchungen'!D2:D469,"1113",'DevInt 2022 Buchungen'!C2:C469,"&gt;="&amp;AO$4,'DevInt 2022 Buchungen'!C2:C469,"&lt;"&amp;AO$5+1,'DevInt 2022 Buchungen'!P2:P469,"Ausgaben")++SUMIFS('DevInt 2022 Buchungen'!F2:F469,'DevInt 2022 Buchungen'!D2:D469,"1114",'DevInt 2022 Buchungen'!C2:C469,"&gt;="&amp;AO$4,'DevInt 2022 Buchungen'!C2:C469,"&lt;"&amp;AO$5+1,'DevInt 2022 Buchungen'!L2:L469,"Ausgaben")+-SUMIFS('DevInt 2022 Buchungen'!F2:F469,'DevInt 2022 Buchungen'!D2:D469,"1114",'DevInt 2022 Buchungen'!C2:C469,"&gt;="&amp;AO$4,'DevInt 2022 Buchungen'!C2:C469,"&lt;"&amp;AO$5+1,'DevInt 2022 Buchungen'!P2:P469,"Einnahmen")++SUMIFS('DevInt 2022 Buchungen'!F2:F469,'DevInt 2022 Buchungen'!D2:D469,"1114",'DevInt 2022 Buchungen'!C2:C469,"&gt;="&amp;AO$4,'DevInt 2022 Buchungen'!C2:C469,"&lt;"&amp;AO$5+1,'DevInt 2022 Buchungen'!L2:L469,"Einnahmen")+-SUMIFS('DevInt 2022 Buchungen'!F2:F469,'DevInt 2022 Buchungen'!D2:D469,"1114",'DevInt 2022 Buchungen'!C2:C469,"&gt;="&amp;AO$4,'DevInt 2022 Buchungen'!C2:C469,"&lt;"&amp;AO$5+1,'DevInt 2022 Buchungen'!P2:P469,"Ausgaben")++SUMIFS('DevInt 2022 Buchungen'!F2:F469,'DevInt 2022 Buchungen'!D2:D469,"1311",'DevInt 2022 Buchungen'!C2:C469,"&gt;="&amp;AO$4,'DevInt 2022 Buchungen'!C2:C469,"&lt;"&amp;AO$5+1,'DevInt 2022 Buchungen'!L2:L469,"Ausgaben")+-SUMIFS('DevInt 2022 Buchungen'!F2:F469,'DevInt 2022 Buchungen'!D2:D469,"1311",'DevInt 2022 Buchungen'!C2:C469,"&gt;="&amp;AO$4,'DevInt 2022 Buchungen'!C2:C469,"&lt;"&amp;AO$5+1,'DevInt 2022 Buchungen'!P2:P469,"Einnahmen")++SUMIFS('DevInt 2022 Buchungen'!F2:F469,'DevInt 2022 Buchungen'!D2:D469,"1311",'DevInt 2022 Buchungen'!C2:C469,"&gt;="&amp;AO$4,'DevInt 2022 Buchungen'!C2:C469,"&lt;"&amp;AO$5+1,'DevInt 2022 Buchungen'!L2:L469,"Einnahmen")+-SUMIFS('DevInt 2022 Buchungen'!F2:F469,'DevInt 2022 Buchungen'!D2:D469,"1311",'DevInt 2022 Buchungen'!C2:C469,"&gt;="&amp;AO$4,'DevInt 2022 Buchungen'!C2:C469,"&lt;"&amp;AO$5+1,'DevInt 2022 Buchungen'!P2:P469,"Ausgaben")++SUMIFS('DevInt 2022 Buchungen'!F2:F469,'DevInt 2022 Buchungen'!D2:D469,"1312",'DevInt 2022 Buchungen'!C2:C469,"&gt;="&amp;AO$4,'DevInt 2022 Buchungen'!C2:C469,"&lt;"&amp;AO$5+1,'DevInt 2022 Buchungen'!L2:L469,"Ausgaben")+-SUMIFS('DevInt 2022 Buchungen'!F2:F469,'DevInt 2022 Buchungen'!D2:D469,"1312",'DevInt 2022 Buchungen'!C2:C469,"&gt;="&amp;AO$4,'DevInt 2022 Buchungen'!C2:C469,"&lt;"&amp;AO$5+1,'DevInt 2022 Buchungen'!P2:P469,"Einnahmen")++SUMIFS('DevInt 2022 Buchungen'!F2:F469,'DevInt 2022 Buchungen'!D2:D469,"1312",'DevInt 2022 Buchungen'!C2:C469,"&gt;="&amp;AO$4,'DevInt 2022 Buchungen'!C2:C469,"&lt;"&amp;AO$5+1,'DevInt 2022 Buchungen'!L2:L469,"Einnahmen")+-SUMIFS('DevInt 2022 Buchungen'!F2:F469,'DevInt 2022 Buchungen'!D2:D469,"1312",'DevInt 2022 Buchungen'!C2:C469,"&gt;="&amp;AO$4,'DevInt 2022 Buchungen'!C2:C469,"&lt;"&amp;AO$5+1,'DevInt 2022 Buchungen'!P2:P469,"Ausgaben")++SUMIFS('DevInt 2022 Buchungen'!F2:F469,'DevInt 2022 Buchungen'!D2:D469,"1313",'DevInt 2022 Buchungen'!C2:C469,"&gt;="&amp;AO$4,'DevInt 2022 Buchungen'!C2:C469,"&lt;"&amp;AO$5+1,'DevInt 2022 Buchungen'!L2:L469,"Ausgaben")+-SUMIFS('DevInt 2022 Buchungen'!F2:F469,'DevInt 2022 Buchungen'!D2:D469,"1313",'DevInt 2022 Buchungen'!C2:C469,"&gt;="&amp;AO$4,'DevInt 2022 Buchungen'!C2:C469,"&lt;"&amp;AO$5+1,'DevInt 2022 Buchungen'!P2:P469,"Einnahmen")++SUMIFS('DevInt 2022 Buchungen'!F2:F469,'DevInt 2022 Buchungen'!D2:D469,"1313",'DevInt 2022 Buchungen'!C2:C469,"&gt;="&amp;AO$4,'DevInt 2022 Buchungen'!C2:C469,"&lt;"&amp;AO$5+1,'DevInt 2022 Buchungen'!L2:L469,"Einnahmen")+-SUMIFS('DevInt 2022 Buchungen'!F2:F469,'DevInt 2022 Buchungen'!D2:D469,"1313",'DevInt 2022 Buchungen'!C2:C469,"&gt;="&amp;AO$4,'DevInt 2022 Buchungen'!C2:C469,"&lt;"&amp;AO$5+1,'DevInt 2022 Buchungen'!P2:P469,"Ausgaben")++SUMIFS('DevInt 2022 Buchungen'!F2:F469,'DevInt 2022 Buchungen'!D2:D469,"1314",'DevInt 2022 Buchungen'!C2:C469,"&gt;="&amp;AO$4,'DevInt 2022 Buchungen'!C2:C469,"&lt;"&amp;AO$5+1,'DevInt 2022 Buchungen'!L2:L469,"Ausgaben")+-SUMIFS('DevInt 2022 Buchungen'!F2:F469,'DevInt 2022 Buchungen'!D2:D469,"1314",'DevInt 2022 Buchungen'!C2:C469,"&gt;="&amp;AO$4,'DevInt 2022 Buchungen'!C2:C469,"&lt;"&amp;AO$5+1,'DevInt 2022 Buchungen'!P2:P469,"Einnahmen")++SUMIFS('DevInt 2022 Buchungen'!F2:F469,'DevInt 2022 Buchungen'!D2:D469,"1314",'DevInt 2022 Buchungen'!C2:C469,"&gt;="&amp;AO$4,'DevInt 2022 Buchungen'!C2:C469,"&lt;"&amp;AO$5+1,'DevInt 2022 Buchungen'!L2:L469,"Einnahmen")+-SUMIFS('DevInt 2022 Buchungen'!F2:F469,'DevInt 2022 Buchungen'!D2:D469,"1314",'DevInt 2022 Buchungen'!C2:C469,"&gt;="&amp;AO$4,'DevInt 2022 Buchungen'!C2:C469,"&lt;"&amp;AO$5+1,'DevInt 2022 Buchungen'!P2:P469,"Ausgaben")</f>
        <v>0</v>
      </c>
      <c r="AP45" s="21"/>
      <c r="AS45" s="26">
        <f>+SUMIFS('DevInt 2022 Buchungen'!F2:F469,'DevInt 2022 Buchungen'!D2:D469,"1111",'DevInt 2022 Buchungen'!C2:C469,"&gt;="&amp;AS$4,'DevInt 2022 Buchungen'!C2:C469,"&lt;"&amp;AS$5+1,'DevInt 2022 Buchungen'!L2:L469,"Ausgaben")+-SUMIFS('DevInt 2022 Buchungen'!F2:F469,'DevInt 2022 Buchungen'!D2:D469,"1111",'DevInt 2022 Buchungen'!C2:C469,"&gt;="&amp;AS$4,'DevInt 2022 Buchungen'!C2:C469,"&lt;"&amp;AS$5+1,'DevInt 2022 Buchungen'!P2:P469,"Einnahmen")++SUMIFS('DevInt 2022 Buchungen'!F2:F469,'DevInt 2022 Buchungen'!D2:D469,"1111",'DevInt 2022 Buchungen'!C2:C469,"&gt;="&amp;AS$4,'DevInt 2022 Buchungen'!C2:C469,"&lt;"&amp;AS$5+1,'DevInt 2022 Buchungen'!L2:L469,"Einnahmen")+-SUMIFS('DevInt 2022 Buchungen'!F2:F469,'DevInt 2022 Buchungen'!D2:D469,"1111",'DevInt 2022 Buchungen'!C2:C469,"&gt;="&amp;AS$4,'DevInt 2022 Buchungen'!C2:C469,"&lt;"&amp;AS$5+1,'DevInt 2022 Buchungen'!P2:P469,"Ausgaben")++SUMIFS('DevInt 2022 Buchungen'!F2:F469,'DevInt 2022 Buchungen'!D2:D469,"1112",'DevInt 2022 Buchungen'!C2:C469,"&gt;="&amp;AS$4,'DevInt 2022 Buchungen'!C2:C469,"&lt;"&amp;AS$5+1,'DevInt 2022 Buchungen'!L2:L469,"Ausgaben")+-SUMIFS('DevInt 2022 Buchungen'!F2:F469,'DevInt 2022 Buchungen'!D2:D469,"1112",'DevInt 2022 Buchungen'!C2:C469,"&gt;="&amp;AS$4,'DevInt 2022 Buchungen'!C2:C469,"&lt;"&amp;AS$5+1,'DevInt 2022 Buchungen'!P2:P469,"Einnahmen")++SUMIFS('DevInt 2022 Buchungen'!F2:F469,'DevInt 2022 Buchungen'!D2:D469,"1112",'DevInt 2022 Buchungen'!C2:C469,"&gt;="&amp;AS$4,'DevInt 2022 Buchungen'!C2:C469,"&lt;"&amp;AS$5+1,'DevInt 2022 Buchungen'!L2:L469,"Einnahmen")+-SUMIFS('DevInt 2022 Buchungen'!F2:F469,'DevInt 2022 Buchungen'!D2:D469,"1112",'DevInt 2022 Buchungen'!C2:C469,"&gt;="&amp;AS$4,'DevInt 2022 Buchungen'!C2:C469,"&lt;"&amp;AS$5+1,'DevInt 2022 Buchungen'!P2:P469,"Ausgaben")++SUMIFS('DevInt 2022 Buchungen'!F2:F469,'DevInt 2022 Buchungen'!D2:D469,"1113",'DevInt 2022 Buchungen'!C2:C469,"&gt;="&amp;AS$4,'DevInt 2022 Buchungen'!C2:C469,"&lt;"&amp;AS$5+1,'DevInt 2022 Buchungen'!L2:L469,"Ausgaben")+-SUMIFS('DevInt 2022 Buchungen'!F2:F469,'DevInt 2022 Buchungen'!D2:D469,"1113",'DevInt 2022 Buchungen'!C2:C469,"&gt;="&amp;AS$4,'DevInt 2022 Buchungen'!C2:C469,"&lt;"&amp;AS$5+1,'DevInt 2022 Buchungen'!P2:P469,"Einnahmen")++SUMIFS('DevInt 2022 Buchungen'!F2:F469,'DevInt 2022 Buchungen'!D2:D469,"1113",'DevInt 2022 Buchungen'!C2:C469,"&gt;="&amp;AS$4,'DevInt 2022 Buchungen'!C2:C469,"&lt;"&amp;AS$5+1,'DevInt 2022 Buchungen'!L2:L469,"Einnahmen")+-SUMIFS('DevInt 2022 Buchungen'!F2:F469,'DevInt 2022 Buchungen'!D2:D469,"1113",'DevInt 2022 Buchungen'!C2:C469,"&gt;="&amp;AS$4,'DevInt 2022 Buchungen'!C2:C469,"&lt;"&amp;AS$5+1,'DevInt 2022 Buchungen'!P2:P469,"Ausgaben")++SUMIFS('DevInt 2022 Buchungen'!F2:F469,'DevInt 2022 Buchungen'!D2:D469,"1114",'DevInt 2022 Buchungen'!C2:C469,"&gt;="&amp;AS$4,'DevInt 2022 Buchungen'!C2:C469,"&lt;"&amp;AS$5+1,'DevInt 2022 Buchungen'!L2:L469,"Ausgaben")+-SUMIFS('DevInt 2022 Buchungen'!F2:F469,'DevInt 2022 Buchungen'!D2:D469,"1114",'DevInt 2022 Buchungen'!C2:C469,"&gt;="&amp;AS$4,'DevInt 2022 Buchungen'!C2:C469,"&lt;"&amp;AS$5+1,'DevInt 2022 Buchungen'!P2:P469,"Einnahmen")++SUMIFS('DevInt 2022 Buchungen'!F2:F469,'DevInt 2022 Buchungen'!D2:D469,"1114",'DevInt 2022 Buchungen'!C2:C469,"&gt;="&amp;AS$4,'DevInt 2022 Buchungen'!C2:C469,"&lt;"&amp;AS$5+1,'DevInt 2022 Buchungen'!L2:L469,"Einnahmen")+-SUMIFS('DevInt 2022 Buchungen'!F2:F469,'DevInt 2022 Buchungen'!D2:D469,"1114",'DevInt 2022 Buchungen'!C2:C469,"&gt;="&amp;AS$4,'DevInt 2022 Buchungen'!C2:C469,"&lt;"&amp;AS$5+1,'DevInt 2022 Buchungen'!P2:P469,"Ausgaben")++SUMIFS('DevInt 2022 Buchungen'!F2:F469,'DevInt 2022 Buchungen'!D2:D469,"1311",'DevInt 2022 Buchungen'!C2:C469,"&gt;="&amp;AS$4,'DevInt 2022 Buchungen'!C2:C469,"&lt;"&amp;AS$5+1,'DevInt 2022 Buchungen'!L2:L469,"Ausgaben")+-SUMIFS('DevInt 2022 Buchungen'!F2:F469,'DevInt 2022 Buchungen'!D2:D469,"1311",'DevInt 2022 Buchungen'!C2:C469,"&gt;="&amp;AS$4,'DevInt 2022 Buchungen'!C2:C469,"&lt;"&amp;AS$5+1,'DevInt 2022 Buchungen'!P2:P469,"Einnahmen")++SUMIFS('DevInt 2022 Buchungen'!F2:F469,'DevInt 2022 Buchungen'!D2:D469,"1311",'DevInt 2022 Buchungen'!C2:C469,"&gt;="&amp;AS$4,'DevInt 2022 Buchungen'!C2:C469,"&lt;"&amp;AS$5+1,'DevInt 2022 Buchungen'!L2:L469,"Einnahmen")+-SUMIFS('DevInt 2022 Buchungen'!F2:F469,'DevInt 2022 Buchungen'!D2:D469,"1311",'DevInt 2022 Buchungen'!C2:C469,"&gt;="&amp;AS$4,'DevInt 2022 Buchungen'!C2:C469,"&lt;"&amp;AS$5+1,'DevInt 2022 Buchungen'!P2:P469,"Ausgaben")++SUMIFS('DevInt 2022 Buchungen'!F2:F469,'DevInt 2022 Buchungen'!D2:D469,"1312",'DevInt 2022 Buchungen'!C2:C469,"&gt;="&amp;AS$4,'DevInt 2022 Buchungen'!C2:C469,"&lt;"&amp;AS$5+1,'DevInt 2022 Buchungen'!L2:L469,"Ausgaben")+-SUMIFS('DevInt 2022 Buchungen'!F2:F469,'DevInt 2022 Buchungen'!D2:D469,"1312",'DevInt 2022 Buchungen'!C2:C469,"&gt;="&amp;AS$4,'DevInt 2022 Buchungen'!C2:C469,"&lt;"&amp;AS$5+1,'DevInt 2022 Buchungen'!P2:P469,"Einnahmen")++SUMIFS('DevInt 2022 Buchungen'!F2:F469,'DevInt 2022 Buchungen'!D2:D469,"1312",'DevInt 2022 Buchungen'!C2:C469,"&gt;="&amp;AS$4,'DevInt 2022 Buchungen'!C2:C469,"&lt;"&amp;AS$5+1,'DevInt 2022 Buchungen'!L2:L469,"Einnahmen")+-SUMIFS('DevInt 2022 Buchungen'!F2:F469,'DevInt 2022 Buchungen'!D2:D469,"1312",'DevInt 2022 Buchungen'!C2:C469,"&gt;="&amp;AS$4,'DevInt 2022 Buchungen'!C2:C469,"&lt;"&amp;AS$5+1,'DevInt 2022 Buchungen'!P2:P469,"Ausgaben")++SUMIFS('DevInt 2022 Buchungen'!F2:F469,'DevInt 2022 Buchungen'!D2:D469,"1313",'DevInt 2022 Buchungen'!C2:C469,"&gt;="&amp;AS$4,'DevInt 2022 Buchungen'!C2:C469,"&lt;"&amp;AS$5+1,'DevInt 2022 Buchungen'!L2:L469,"Ausgaben")+-SUMIFS('DevInt 2022 Buchungen'!F2:F469,'DevInt 2022 Buchungen'!D2:D469,"1313",'DevInt 2022 Buchungen'!C2:C469,"&gt;="&amp;AS$4,'DevInt 2022 Buchungen'!C2:C469,"&lt;"&amp;AS$5+1,'DevInt 2022 Buchungen'!P2:P469,"Einnahmen")++SUMIFS('DevInt 2022 Buchungen'!F2:F469,'DevInt 2022 Buchungen'!D2:D469,"1313",'DevInt 2022 Buchungen'!C2:C469,"&gt;="&amp;AS$4,'DevInt 2022 Buchungen'!C2:C469,"&lt;"&amp;AS$5+1,'DevInt 2022 Buchungen'!L2:L469,"Einnahmen")+-SUMIFS('DevInt 2022 Buchungen'!F2:F469,'DevInt 2022 Buchungen'!D2:D469,"1313",'DevInt 2022 Buchungen'!C2:C469,"&gt;="&amp;AS$4,'DevInt 2022 Buchungen'!C2:C469,"&lt;"&amp;AS$5+1,'DevInt 2022 Buchungen'!P2:P469,"Ausgaben")++SUMIFS('DevInt 2022 Buchungen'!F2:F469,'DevInt 2022 Buchungen'!D2:D469,"1314",'DevInt 2022 Buchungen'!C2:C469,"&gt;="&amp;AS$4,'DevInt 2022 Buchungen'!C2:C469,"&lt;"&amp;AS$5+1,'DevInt 2022 Buchungen'!L2:L469,"Ausgaben")+-SUMIFS('DevInt 2022 Buchungen'!F2:F469,'DevInt 2022 Buchungen'!D2:D469,"1314",'DevInt 2022 Buchungen'!C2:C469,"&gt;="&amp;AS$4,'DevInt 2022 Buchungen'!C2:C469,"&lt;"&amp;AS$5+1,'DevInt 2022 Buchungen'!P2:P469,"Einnahmen")++SUMIFS('DevInt 2022 Buchungen'!F2:F469,'DevInt 2022 Buchungen'!D2:D469,"1314",'DevInt 2022 Buchungen'!C2:C469,"&gt;="&amp;AS$4,'DevInt 2022 Buchungen'!C2:C469,"&lt;"&amp;AS$5+1,'DevInt 2022 Buchungen'!L2:L469,"Einnahmen")+-SUMIFS('DevInt 2022 Buchungen'!F2:F469,'DevInt 2022 Buchungen'!D2:D469,"1314",'DevInt 2022 Buchungen'!C2:C469,"&gt;="&amp;AS$4,'DevInt 2022 Buchungen'!C2:C469,"&lt;"&amp;AS$5+1,'DevInt 2022 Buchungen'!P2:P469,"Ausgaben")</f>
        <v>0</v>
      </c>
      <c r="AT45" s="21"/>
      <c r="AW45" s="26">
        <f>+SUMIFS('DevInt 2022 Buchungen'!F2:F469,'DevInt 2022 Buchungen'!D2:D469,"1111",'DevInt 2022 Buchungen'!C2:C469,"&gt;="&amp;AW$4,'DevInt 2022 Buchungen'!C2:C469,"&lt;"&amp;AW$5+1,'DevInt 2022 Buchungen'!L2:L469,"Ausgaben")+-SUMIFS('DevInt 2022 Buchungen'!F2:F469,'DevInt 2022 Buchungen'!D2:D469,"1111",'DevInt 2022 Buchungen'!C2:C469,"&gt;="&amp;AW$4,'DevInt 2022 Buchungen'!C2:C469,"&lt;"&amp;AW$5+1,'DevInt 2022 Buchungen'!P2:P469,"Einnahmen")++SUMIFS('DevInt 2022 Buchungen'!F2:F469,'DevInt 2022 Buchungen'!D2:D469,"1111",'DevInt 2022 Buchungen'!C2:C469,"&gt;="&amp;AW$4,'DevInt 2022 Buchungen'!C2:C469,"&lt;"&amp;AW$5+1,'DevInt 2022 Buchungen'!L2:L469,"Einnahmen")+-SUMIFS('DevInt 2022 Buchungen'!F2:F469,'DevInt 2022 Buchungen'!D2:D469,"1111",'DevInt 2022 Buchungen'!C2:C469,"&gt;="&amp;AW$4,'DevInt 2022 Buchungen'!C2:C469,"&lt;"&amp;AW$5+1,'DevInt 2022 Buchungen'!P2:P469,"Ausgaben")++SUMIFS('DevInt 2022 Buchungen'!F2:F469,'DevInt 2022 Buchungen'!D2:D469,"1112",'DevInt 2022 Buchungen'!C2:C469,"&gt;="&amp;AW$4,'DevInt 2022 Buchungen'!C2:C469,"&lt;"&amp;AW$5+1,'DevInt 2022 Buchungen'!L2:L469,"Ausgaben")+-SUMIFS('DevInt 2022 Buchungen'!F2:F469,'DevInt 2022 Buchungen'!D2:D469,"1112",'DevInt 2022 Buchungen'!C2:C469,"&gt;="&amp;AW$4,'DevInt 2022 Buchungen'!C2:C469,"&lt;"&amp;AW$5+1,'DevInt 2022 Buchungen'!P2:P469,"Einnahmen")++SUMIFS('DevInt 2022 Buchungen'!F2:F469,'DevInt 2022 Buchungen'!D2:D469,"1112",'DevInt 2022 Buchungen'!C2:C469,"&gt;="&amp;AW$4,'DevInt 2022 Buchungen'!C2:C469,"&lt;"&amp;AW$5+1,'DevInt 2022 Buchungen'!L2:L469,"Einnahmen")+-SUMIFS('DevInt 2022 Buchungen'!F2:F469,'DevInt 2022 Buchungen'!D2:D469,"1112",'DevInt 2022 Buchungen'!C2:C469,"&gt;="&amp;AW$4,'DevInt 2022 Buchungen'!C2:C469,"&lt;"&amp;AW$5+1,'DevInt 2022 Buchungen'!P2:P469,"Ausgaben")++SUMIFS('DevInt 2022 Buchungen'!F2:F469,'DevInt 2022 Buchungen'!D2:D469,"1113",'DevInt 2022 Buchungen'!C2:C469,"&gt;="&amp;AW$4,'DevInt 2022 Buchungen'!C2:C469,"&lt;"&amp;AW$5+1,'DevInt 2022 Buchungen'!L2:L469,"Ausgaben")+-SUMIFS('DevInt 2022 Buchungen'!F2:F469,'DevInt 2022 Buchungen'!D2:D469,"1113",'DevInt 2022 Buchungen'!C2:C469,"&gt;="&amp;AW$4,'DevInt 2022 Buchungen'!C2:C469,"&lt;"&amp;AW$5+1,'DevInt 2022 Buchungen'!P2:P469,"Einnahmen")++SUMIFS('DevInt 2022 Buchungen'!F2:F469,'DevInt 2022 Buchungen'!D2:D469,"1113",'DevInt 2022 Buchungen'!C2:C469,"&gt;="&amp;AW$4,'DevInt 2022 Buchungen'!C2:C469,"&lt;"&amp;AW$5+1,'DevInt 2022 Buchungen'!L2:L469,"Einnahmen")+-SUMIFS('DevInt 2022 Buchungen'!F2:F469,'DevInt 2022 Buchungen'!D2:D469,"1113",'DevInt 2022 Buchungen'!C2:C469,"&gt;="&amp;AW$4,'DevInt 2022 Buchungen'!C2:C469,"&lt;"&amp;AW$5+1,'DevInt 2022 Buchungen'!P2:P469,"Ausgaben")++SUMIFS('DevInt 2022 Buchungen'!F2:F469,'DevInt 2022 Buchungen'!D2:D469,"1114",'DevInt 2022 Buchungen'!C2:C469,"&gt;="&amp;AW$4,'DevInt 2022 Buchungen'!C2:C469,"&lt;"&amp;AW$5+1,'DevInt 2022 Buchungen'!L2:L469,"Ausgaben")+-SUMIFS('DevInt 2022 Buchungen'!F2:F469,'DevInt 2022 Buchungen'!D2:D469,"1114",'DevInt 2022 Buchungen'!C2:C469,"&gt;="&amp;AW$4,'DevInt 2022 Buchungen'!C2:C469,"&lt;"&amp;AW$5+1,'DevInt 2022 Buchungen'!P2:P469,"Einnahmen")++SUMIFS('DevInt 2022 Buchungen'!F2:F469,'DevInt 2022 Buchungen'!D2:D469,"1114",'DevInt 2022 Buchungen'!C2:C469,"&gt;="&amp;AW$4,'DevInt 2022 Buchungen'!C2:C469,"&lt;"&amp;AW$5+1,'DevInt 2022 Buchungen'!L2:L469,"Einnahmen")+-SUMIFS('DevInt 2022 Buchungen'!F2:F469,'DevInt 2022 Buchungen'!D2:D469,"1114",'DevInt 2022 Buchungen'!C2:C469,"&gt;="&amp;AW$4,'DevInt 2022 Buchungen'!C2:C469,"&lt;"&amp;AW$5+1,'DevInt 2022 Buchungen'!P2:P469,"Ausgaben")++SUMIFS('DevInt 2022 Buchungen'!F2:F469,'DevInt 2022 Buchungen'!D2:D469,"1311",'DevInt 2022 Buchungen'!C2:C469,"&gt;="&amp;AW$4,'DevInt 2022 Buchungen'!C2:C469,"&lt;"&amp;AW$5+1,'DevInt 2022 Buchungen'!L2:L469,"Ausgaben")+-SUMIFS('DevInt 2022 Buchungen'!F2:F469,'DevInt 2022 Buchungen'!D2:D469,"1311",'DevInt 2022 Buchungen'!C2:C469,"&gt;="&amp;AW$4,'DevInt 2022 Buchungen'!C2:C469,"&lt;"&amp;AW$5+1,'DevInt 2022 Buchungen'!P2:P469,"Einnahmen")++SUMIFS('DevInt 2022 Buchungen'!F2:F469,'DevInt 2022 Buchungen'!D2:D469,"1311",'DevInt 2022 Buchungen'!C2:C469,"&gt;="&amp;AW$4,'DevInt 2022 Buchungen'!C2:C469,"&lt;"&amp;AW$5+1,'DevInt 2022 Buchungen'!L2:L469,"Einnahmen")+-SUMIFS('DevInt 2022 Buchungen'!F2:F469,'DevInt 2022 Buchungen'!D2:D469,"1311",'DevInt 2022 Buchungen'!C2:C469,"&gt;="&amp;AW$4,'DevInt 2022 Buchungen'!C2:C469,"&lt;"&amp;AW$5+1,'DevInt 2022 Buchungen'!P2:P469,"Ausgaben")++SUMIFS('DevInt 2022 Buchungen'!F2:F469,'DevInt 2022 Buchungen'!D2:D469,"1312",'DevInt 2022 Buchungen'!C2:C469,"&gt;="&amp;AW$4,'DevInt 2022 Buchungen'!C2:C469,"&lt;"&amp;AW$5+1,'DevInt 2022 Buchungen'!L2:L469,"Ausgaben")+-SUMIFS('DevInt 2022 Buchungen'!F2:F469,'DevInt 2022 Buchungen'!D2:D469,"1312",'DevInt 2022 Buchungen'!C2:C469,"&gt;="&amp;AW$4,'DevInt 2022 Buchungen'!C2:C469,"&lt;"&amp;AW$5+1,'DevInt 2022 Buchungen'!P2:P469,"Einnahmen")++SUMIFS('DevInt 2022 Buchungen'!F2:F469,'DevInt 2022 Buchungen'!D2:D469,"1312",'DevInt 2022 Buchungen'!C2:C469,"&gt;="&amp;AW$4,'DevInt 2022 Buchungen'!C2:C469,"&lt;"&amp;AW$5+1,'DevInt 2022 Buchungen'!L2:L469,"Einnahmen")+-SUMIFS('DevInt 2022 Buchungen'!F2:F469,'DevInt 2022 Buchungen'!D2:D469,"1312",'DevInt 2022 Buchungen'!C2:C469,"&gt;="&amp;AW$4,'DevInt 2022 Buchungen'!C2:C469,"&lt;"&amp;AW$5+1,'DevInt 2022 Buchungen'!P2:P469,"Ausgaben")++SUMIFS('DevInt 2022 Buchungen'!F2:F469,'DevInt 2022 Buchungen'!D2:D469,"1313",'DevInt 2022 Buchungen'!C2:C469,"&gt;="&amp;AW$4,'DevInt 2022 Buchungen'!C2:C469,"&lt;"&amp;AW$5+1,'DevInt 2022 Buchungen'!L2:L469,"Ausgaben")+-SUMIFS('DevInt 2022 Buchungen'!F2:F469,'DevInt 2022 Buchungen'!D2:D469,"1313",'DevInt 2022 Buchungen'!C2:C469,"&gt;="&amp;AW$4,'DevInt 2022 Buchungen'!C2:C469,"&lt;"&amp;AW$5+1,'DevInt 2022 Buchungen'!P2:P469,"Einnahmen")++SUMIFS('DevInt 2022 Buchungen'!F2:F469,'DevInt 2022 Buchungen'!D2:D469,"1313",'DevInt 2022 Buchungen'!C2:C469,"&gt;="&amp;AW$4,'DevInt 2022 Buchungen'!C2:C469,"&lt;"&amp;AW$5+1,'DevInt 2022 Buchungen'!L2:L469,"Einnahmen")+-SUMIFS('DevInt 2022 Buchungen'!F2:F469,'DevInt 2022 Buchungen'!D2:D469,"1313",'DevInt 2022 Buchungen'!C2:C469,"&gt;="&amp;AW$4,'DevInt 2022 Buchungen'!C2:C469,"&lt;"&amp;AW$5+1,'DevInt 2022 Buchungen'!P2:P469,"Ausgaben")++SUMIFS('DevInt 2022 Buchungen'!F2:F469,'DevInt 2022 Buchungen'!D2:D469,"1314",'DevInt 2022 Buchungen'!C2:C469,"&gt;="&amp;AW$4,'DevInt 2022 Buchungen'!C2:C469,"&lt;"&amp;AW$5+1,'DevInt 2022 Buchungen'!L2:L469,"Ausgaben")+-SUMIFS('DevInt 2022 Buchungen'!F2:F469,'DevInt 2022 Buchungen'!D2:D469,"1314",'DevInt 2022 Buchungen'!C2:C469,"&gt;="&amp;AW$4,'DevInt 2022 Buchungen'!C2:C469,"&lt;"&amp;AW$5+1,'DevInt 2022 Buchungen'!P2:P469,"Einnahmen")++SUMIFS('DevInt 2022 Buchungen'!F2:F469,'DevInt 2022 Buchungen'!D2:D469,"1314",'DevInt 2022 Buchungen'!C2:C469,"&gt;="&amp;AW$4,'DevInt 2022 Buchungen'!C2:C469,"&lt;"&amp;AW$5+1,'DevInt 2022 Buchungen'!L2:L469,"Einnahmen")+-SUMIFS('DevInt 2022 Buchungen'!F2:F469,'DevInt 2022 Buchungen'!D2:D469,"1314",'DevInt 2022 Buchungen'!C2:C469,"&gt;="&amp;AW$4,'DevInt 2022 Buchungen'!C2:C469,"&lt;"&amp;AW$5+1,'DevInt 2022 Buchungen'!P2:P469,"Ausgaben")</f>
        <v>0</v>
      </c>
      <c r="AX45" s="21"/>
      <c r="BA45" s="26">
        <f>+SUMIFS('DevInt 2022 Buchungen'!F2:F469,'DevInt 2022 Buchungen'!D2:D469,"1111",'DevInt 2022 Buchungen'!C2:C469,"&gt;="&amp;BA$4,'DevInt 2022 Buchungen'!C2:C469,"&lt;"&amp;BA$5+1,'DevInt 2022 Buchungen'!L2:L469,"Ausgaben")+-SUMIFS('DevInt 2022 Buchungen'!F2:F469,'DevInt 2022 Buchungen'!D2:D469,"1111",'DevInt 2022 Buchungen'!C2:C469,"&gt;="&amp;BA$4,'DevInt 2022 Buchungen'!C2:C469,"&lt;"&amp;BA$5+1,'DevInt 2022 Buchungen'!P2:P469,"Einnahmen")++SUMIFS('DevInt 2022 Buchungen'!F2:F469,'DevInt 2022 Buchungen'!D2:D469,"1111",'DevInt 2022 Buchungen'!C2:C469,"&gt;="&amp;BA$4,'DevInt 2022 Buchungen'!C2:C469,"&lt;"&amp;BA$5+1,'DevInt 2022 Buchungen'!L2:L469,"Einnahmen")+-SUMIFS('DevInt 2022 Buchungen'!F2:F469,'DevInt 2022 Buchungen'!D2:D469,"1111",'DevInt 2022 Buchungen'!C2:C469,"&gt;="&amp;BA$4,'DevInt 2022 Buchungen'!C2:C469,"&lt;"&amp;BA$5+1,'DevInt 2022 Buchungen'!P2:P469,"Ausgaben")++SUMIFS('DevInt 2022 Buchungen'!F2:F469,'DevInt 2022 Buchungen'!D2:D469,"1112",'DevInt 2022 Buchungen'!C2:C469,"&gt;="&amp;BA$4,'DevInt 2022 Buchungen'!C2:C469,"&lt;"&amp;BA$5+1,'DevInt 2022 Buchungen'!L2:L469,"Ausgaben")+-SUMIFS('DevInt 2022 Buchungen'!F2:F469,'DevInt 2022 Buchungen'!D2:D469,"1112",'DevInt 2022 Buchungen'!C2:C469,"&gt;="&amp;BA$4,'DevInt 2022 Buchungen'!C2:C469,"&lt;"&amp;BA$5+1,'DevInt 2022 Buchungen'!P2:P469,"Einnahmen")++SUMIFS('DevInt 2022 Buchungen'!F2:F469,'DevInt 2022 Buchungen'!D2:D469,"1112",'DevInt 2022 Buchungen'!C2:C469,"&gt;="&amp;BA$4,'DevInt 2022 Buchungen'!C2:C469,"&lt;"&amp;BA$5+1,'DevInt 2022 Buchungen'!L2:L469,"Einnahmen")+-SUMIFS('DevInt 2022 Buchungen'!F2:F469,'DevInt 2022 Buchungen'!D2:D469,"1112",'DevInt 2022 Buchungen'!C2:C469,"&gt;="&amp;BA$4,'DevInt 2022 Buchungen'!C2:C469,"&lt;"&amp;BA$5+1,'DevInt 2022 Buchungen'!P2:P469,"Ausgaben")++SUMIFS('DevInt 2022 Buchungen'!F2:F469,'DevInt 2022 Buchungen'!D2:D469,"1113",'DevInt 2022 Buchungen'!C2:C469,"&gt;="&amp;BA$4,'DevInt 2022 Buchungen'!C2:C469,"&lt;"&amp;BA$5+1,'DevInt 2022 Buchungen'!L2:L469,"Ausgaben")+-SUMIFS('DevInt 2022 Buchungen'!F2:F469,'DevInt 2022 Buchungen'!D2:D469,"1113",'DevInt 2022 Buchungen'!C2:C469,"&gt;="&amp;BA$4,'DevInt 2022 Buchungen'!C2:C469,"&lt;"&amp;BA$5+1,'DevInt 2022 Buchungen'!P2:P469,"Einnahmen")++SUMIFS('DevInt 2022 Buchungen'!F2:F469,'DevInt 2022 Buchungen'!D2:D469,"1113",'DevInt 2022 Buchungen'!C2:C469,"&gt;="&amp;BA$4,'DevInt 2022 Buchungen'!C2:C469,"&lt;"&amp;BA$5+1,'DevInt 2022 Buchungen'!L2:L469,"Einnahmen")+-SUMIFS('DevInt 2022 Buchungen'!F2:F469,'DevInt 2022 Buchungen'!D2:D469,"1113",'DevInt 2022 Buchungen'!C2:C469,"&gt;="&amp;BA$4,'DevInt 2022 Buchungen'!C2:C469,"&lt;"&amp;BA$5+1,'DevInt 2022 Buchungen'!P2:P469,"Ausgaben")++SUMIFS('DevInt 2022 Buchungen'!F2:F469,'DevInt 2022 Buchungen'!D2:D469,"1114",'DevInt 2022 Buchungen'!C2:C469,"&gt;="&amp;BA$4,'DevInt 2022 Buchungen'!C2:C469,"&lt;"&amp;BA$5+1,'DevInt 2022 Buchungen'!L2:L469,"Ausgaben")+-SUMIFS('DevInt 2022 Buchungen'!F2:F469,'DevInt 2022 Buchungen'!D2:D469,"1114",'DevInt 2022 Buchungen'!C2:C469,"&gt;="&amp;BA$4,'DevInt 2022 Buchungen'!C2:C469,"&lt;"&amp;BA$5+1,'DevInt 2022 Buchungen'!P2:P469,"Einnahmen")++SUMIFS('DevInt 2022 Buchungen'!F2:F469,'DevInt 2022 Buchungen'!D2:D469,"1114",'DevInt 2022 Buchungen'!C2:C469,"&gt;="&amp;BA$4,'DevInt 2022 Buchungen'!C2:C469,"&lt;"&amp;BA$5+1,'DevInt 2022 Buchungen'!L2:L469,"Einnahmen")+-SUMIFS('DevInt 2022 Buchungen'!F2:F469,'DevInt 2022 Buchungen'!D2:D469,"1114",'DevInt 2022 Buchungen'!C2:C469,"&gt;="&amp;BA$4,'DevInt 2022 Buchungen'!C2:C469,"&lt;"&amp;BA$5+1,'DevInt 2022 Buchungen'!P2:P469,"Ausgaben")++SUMIFS('DevInt 2022 Buchungen'!F2:F469,'DevInt 2022 Buchungen'!D2:D469,"1311",'DevInt 2022 Buchungen'!C2:C469,"&gt;="&amp;BA$4,'DevInt 2022 Buchungen'!C2:C469,"&lt;"&amp;BA$5+1,'DevInt 2022 Buchungen'!L2:L469,"Ausgaben")+-SUMIFS('DevInt 2022 Buchungen'!F2:F469,'DevInt 2022 Buchungen'!D2:D469,"1311",'DevInt 2022 Buchungen'!C2:C469,"&gt;="&amp;BA$4,'DevInt 2022 Buchungen'!C2:C469,"&lt;"&amp;BA$5+1,'DevInt 2022 Buchungen'!P2:P469,"Einnahmen")++SUMIFS('DevInt 2022 Buchungen'!F2:F469,'DevInt 2022 Buchungen'!D2:D469,"1311",'DevInt 2022 Buchungen'!C2:C469,"&gt;="&amp;BA$4,'DevInt 2022 Buchungen'!C2:C469,"&lt;"&amp;BA$5+1,'DevInt 2022 Buchungen'!L2:L469,"Einnahmen")+-SUMIFS('DevInt 2022 Buchungen'!F2:F469,'DevInt 2022 Buchungen'!D2:D469,"1311",'DevInt 2022 Buchungen'!C2:C469,"&gt;="&amp;BA$4,'DevInt 2022 Buchungen'!C2:C469,"&lt;"&amp;BA$5+1,'DevInt 2022 Buchungen'!P2:P469,"Ausgaben")++SUMIFS('DevInt 2022 Buchungen'!F2:F469,'DevInt 2022 Buchungen'!D2:D469,"1312",'DevInt 2022 Buchungen'!C2:C469,"&gt;="&amp;BA$4,'DevInt 2022 Buchungen'!C2:C469,"&lt;"&amp;BA$5+1,'DevInt 2022 Buchungen'!L2:L469,"Ausgaben")+-SUMIFS('DevInt 2022 Buchungen'!F2:F469,'DevInt 2022 Buchungen'!D2:D469,"1312",'DevInt 2022 Buchungen'!C2:C469,"&gt;="&amp;BA$4,'DevInt 2022 Buchungen'!C2:C469,"&lt;"&amp;BA$5+1,'DevInt 2022 Buchungen'!P2:P469,"Einnahmen")++SUMIFS('DevInt 2022 Buchungen'!F2:F469,'DevInt 2022 Buchungen'!D2:D469,"1312",'DevInt 2022 Buchungen'!C2:C469,"&gt;="&amp;BA$4,'DevInt 2022 Buchungen'!C2:C469,"&lt;"&amp;BA$5+1,'DevInt 2022 Buchungen'!L2:L469,"Einnahmen")+-SUMIFS('DevInt 2022 Buchungen'!F2:F469,'DevInt 2022 Buchungen'!D2:D469,"1312",'DevInt 2022 Buchungen'!C2:C469,"&gt;="&amp;BA$4,'DevInt 2022 Buchungen'!C2:C469,"&lt;"&amp;BA$5+1,'DevInt 2022 Buchungen'!P2:P469,"Ausgaben")++SUMIFS('DevInt 2022 Buchungen'!F2:F469,'DevInt 2022 Buchungen'!D2:D469,"1313",'DevInt 2022 Buchungen'!C2:C469,"&gt;="&amp;BA$4,'DevInt 2022 Buchungen'!C2:C469,"&lt;"&amp;BA$5+1,'DevInt 2022 Buchungen'!L2:L469,"Ausgaben")+-SUMIFS('DevInt 2022 Buchungen'!F2:F469,'DevInt 2022 Buchungen'!D2:D469,"1313",'DevInt 2022 Buchungen'!C2:C469,"&gt;="&amp;BA$4,'DevInt 2022 Buchungen'!C2:C469,"&lt;"&amp;BA$5+1,'DevInt 2022 Buchungen'!P2:P469,"Einnahmen")++SUMIFS('DevInt 2022 Buchungen'!F2:F469,'DevInt 2022 Buchungen'!D2:D469,"1313",'DevInt 2022 Buchungen'!C2:C469,"&gt;="&amp;BA$4,'DevInt 2022 Buchungen'!C2:C469,"&lt;"&amp;BA$5+1,'DevInt 2022 Buchungen'!L2:L469,"Einnahmen")+-SUMIFS('DevInt 2022 Buchungen'!F2:F469,'DevInt 2022 Buchungen'!D2:D469,"1313",'DevInt 2022 Buchungen'!C2:C469,"&gt;="&amp;BA$4,'DevInt 2022 Buchungen'!C2:C469,"&lt;"&amp;BA$5+1,'DevInt 2022 Buchungen'!P2:P469,"Ausgaben")++SUMIFS('DevInt 2022 Buchungen'!F2:F469,'DevInt 2022 Buchungen'!D2:D469,"1314",'DevInt 2022 Buchungen'!C2:C469,"&gt;="&amp;BA$4,'DevInt 2022 Buchungen'!C2:C469,"&lt;"&amp;BA$5+1,'DevInt 2022 Buchungen'!L2:L469,"Ausgaben")+-SUMIFS('DevInt 2022 Buchungen'!F2:F469,'DevInt 2022 Buchungen'!D2:D469,"1314",'DevInt 2022 Buchungen'!C2:C469,"&gt;="&amp;BA$4,'DevInt 2022 Buchungen'!C2:C469,"&lt;"&amp;BA$5+1,'DevInt 2022 Buchungen'!P2:P469,"Einnahmen")++SUMIFS('DevInt 2022 Buchungen'!F2:F469,'DevInt 2022 Buchungen'!D2:D469,"1314",'DevInt 2022 Buchungen'!C2:C469,"&gt;="&amp;BA$4,'DevInt 2022 Buchungen'!C2:C469,"&lt;"&amp;BA$5+1,'DevInt 2022 Buchungen'!L2:L469,"Einnahmen")+-SUMIFS('DevInt 2022 Buchungen'!F2:F469,'DevInt 2022 Buchungen'!D2:D469,"1314",'DevInt 2022 Buchungen'!C2:C469,"&gt;="&amp;BA$4,'DevInt 2022 Buchungen'!C2:C469,"&lt;"&amp;BA$5+1,'DevInt 2022 Buchungen'!P2:P469,"Ausgaben")</f>
        <v>0</v>
      </c>
      <c r="BB45" s="21"/>
      <c r="BE45" s="26">
        <f>+SUMIFS('DevInt 2022 Buchungen'!F2:F469,'DevInt 2022 Buchungen'!D2:D469,"1111",'DevInt 2022 Buchungen'!C2:C469,"&gt;="&amp;BE$4,'DevInt 2022 Buchungen'!C2:C469,"&lt;"&amp;BE$5+1,'DevInt 2022 Buchungen'!L2:L469,"Ausgaben")+-SUMIFS('DevInt 2022 Buchungen'!F2:F469,'DevInt 2022 Buchungen'!D2:D469,"1111",'DevInt 2022 Buchungen'!C2:C469,"&gt;="&amp;BE$4,'DevInt 2022 Buchungen'!C2:C469,"&lt;"&amp;BE$5+1,'DevInt 2022 Buchungen'!P2:P469,"Einnahmen")++SUMIFS('DevInt 2022 Buchungen'!F2:F469,'DevInt 2022 Buchungen'!D2:D469,"1111",'DevInt 2022 Buchungen'!C2:C469,"&gt;="&amp;BE$4,'DevInt 2022 Buchungen'!C2:C469,"&lt;"&amp;BE$5+1,'DevInt 2022 Buchungen'!L2:L469,"Einnahmen")+-SUMIFS('DevInt 2022 Buchungen'!F2:F469,'DevInt 2022 Buchungen'!D2:D469,"1111",'DevInt 2022 Buchungen'!C2:C469,"&gt;="&amp;BE$4,'DevInt 2022 Buchungen'!C2:C469,"&lt;"&amp;BE$5+1,'DevInt 2022 Buchungen'!P2:P469,"Ausgaben")++SUMIFS('DevInt 2022 Buchungen'!F2:F469,'DevInt 2022 Buchungen'!D2:D469,"1112",'DevInt 2022 Buchungen'!C2:C469,"&gt;="&amp;BE$4,'DevInt 2022 Buchungen'!C2:C469,"&lt;"&amp;BE$5+1,'DevInt 2022 Buchungen'!L2:L469,"Ausgaben")+-SUMIFS('DevInt 2022 Buchungen'!F2:F469,'DevInt 2022 Buchungen'!D2:D469,"1112",'DevInt 2022 Buchungen'!C2:C469,"&gt;="&amp;BE$4,'DevInt 2022 Buchungen'!C2:C469,"&lt;"&amp;BE$5+1,'DevInt 2022 Buchungen'!P2:P469,"Einnahmen")++SUMIFS('DevInt 2022 Buchungen'!F2:F469,'DevInt 2022 Buchungen'!D2:D469,"1112",'DevInt 2022 Buchungen'!C2:C469,"&gt;="&amp;BE$4,'DevInt 2022 Buchungen'!C2:C469,"&lt;"&amp;BE$5+1,'DevInt 2022 Buchungen'!L2:L469,"Einnahmen")+-SUMIFS('DevInt 2022 Buchungen'!F2:F469,'DevInt 2022 Buchungen'!D2:D469,"1112",'DevInt 2022 Buchungen'!C2:C469,"&gt;="&amp;BE$4,'DevInt 2022 Buchungen'!C2:C469,"&lt;"&amp;BE$5+1,'DevInt 2022 Buchungen'!P2:P469,"Ausgaben")++SUMIFS('DevInt 2022 Buchungen'!F2:F469,'DevInt 2022 Buchungen'!D2:D469,"1113",'DevInt 2022 Buchungen'!C2:C469,"&gt;="&amp;BE$4,'DevInt 2022 Buchungen'!C2:C469,"&lt;"&amp;BE$5+1,'DevInt 2022 Buchungen'!L2:L469,"Ausgaben")+-SUMIFS('DevInt 2022 Buchungen'!F2:F469,'DevInt 2022 Buchungen'!D2:D469,"1113",'DevInt 2022 Buchungen'!C2:C469,"&gt;="&amp;BE$4,'DevInt 2022 Buchungen'!C2:C469,"&lt;"&amp;BE$5+1,'DevInt 2022 Buchungen'!P2:P469,"Einnahmen")++SUMIFS('DevInt 2022 Buchungen'!F2:F469,'DevInt 2022 Buchungen'!D2:D469,"1113",'DevInt 2022 Buchungen'!C2:C469,"&gt;="&amp;BE$4,'DevInt 2022 Buchungen'!C2:C469,"&lt;"&amp;BE$5+1,'DevInt 2022 Buchungen'!L2:L469,"Einnahmen")+-SUMIFS('DevInt 2022 Buchungen'!F2:F469,'DevInt 2022 Buchungen'!D2:D469,"1113",'DevInt 2022 Buchungen'!C2:C469,"&gt;="&amp;BE$4,'DevInt 2022 Buchungen'!C2:C469,"&lt;"&amp;BE$5+1,'DevInt 2022 Buchungen'!P2:P469,"Ausgaben")++SUMIFS('DevInt 2022 Buchungen'!F2:F469,'DevInt 2022 Buchungen'!D2:D469,"1114",'DevInt 2022 Buchungen'!C2:C469,"&gt;="&amp;BE$4,'DevInt 2022 Buchungen'!C2:C469,"&lt;"&amp;BE$5+1,'DevInt 2022 Buchungen'!L2:L469,"Ausgaben")+-SUMIFS('DevInt 2022 Buchungen'!F2:F469,'DevInt 2022 Buchungen'!D2:D469,"1114",'DevInt 2022 Buchungen'!C2:C469,"&gt;="&amp;BE$4,'DevInt 2022 Buchungen'!C2:C469,"&lt;"&amp;BE$5+1,'DevInt 2022 Buchungen'!P2:P469,"Einnahmen")++SUMIFS('DevInt 2022 Buchungen'!F2:F469,'DevInt 2022 Buchungen'!D2:D469,"1114",'DevInt 2022 Buchungen'!C2:C469,"&gt;="&amp;BE$4,'DevInt 2022 Buchungen'!C2:C469,"&lt;"&amp;BE$5+1,'DevInt 2022 Buchungen'!L2:L469,"Einnahmen")+-SUMIFS('DevInt 2022 Buchungen'!F2:F469,'DevInt 2022 Buchungen'!D2:D469,"1114",'DevInt 2022 Buchungen'!C2:C469,"&gt;="&amp;BE$4,'DevInt 2022 Buchungen'!C2:C469,"&lt;"&amp;BE$5+1,'DevInt 2022 Buchungen'!P2:P469,"Ausgaben")++SUMIFS('DevInt 2022 Buchungen'!F2:F469,'DevInt 2022 Buchungen'!D2:D469,"1311",'DevInt 2022 Buchungen'!C2:C469,"&gt;="&amp;BE$4,'DevInt 2022 Buchungen'!C2:C469,"&lt;"&amp;BE$5+1,'DevInt 2022 Buchungen'!L2:L469,"Ausgaben")+-SUMIFS('DevInt 2022 Buchungen'!F2:F469,'DevInt 2022 Buchungen'!D2:D469,"1311",'DevInt 2022 Buchungen'!C2:C469,"&gt;="&amp;BE$4,'DevInt 2022 Buchungen'!C2:C469,"&lt;"&amp;BE$5+1,'DevInt 2022 Buchungen'!P2:P469,"Einnahmen")++SUMIFS('DevInt 2022 Buchungen'!F2:F469,'DevInt 2022 Buchungen'!D2:D469,"1311",'DevInt 2022 Buchungen'!C2:C469,"&gt;="&amp;BE$4,'DevInt 2022 Buchungen'!C2:C469,"&lt;"&amp;BE$5+1,'DevInt 2022 Buchungen'!L2:L469,"Einnahmen")+-SUMIFS('DevInt 2022 Buchungen'!F2:F469,'DevInt 2022 Buchungen'!D2:D469,"1311",'DevInt 2022 Buchungen'!C2:C469,"&gt;="&amp;BE$4,'DevInt 2022 Buchungen'!C2:C469,"&lt;"&amp;BE$5+1,'DevInt 2022 Buchungen'!P2:P469,"Ausgaben")++SUMIFS('DevInt 2022 Buchungen'!F2:F469,'DevInt 2022 Buchungen'!D2:D469,"1312",'DevInt 2022 Buchungen'!C2:C469,"&gt;="&amp;BE$4,'DevInt 2022 Buchungen'!C2:C469,"&lt;"&amp;BE$5+1,'DevInt 2022 Buchungen'!L2:L469,"Ausgaben")+-SUMIFS('DevInt 2022 Buchungen'!F2:F469,'DevInt 2022 Buchungen'!D2:D469,"1312",'DevInt 2022 Buchungen'!C2:C469,"&gt;="&amp;BE$4,'DevInt 2022 Buchungen'!C2:C469,"&lt;"&amp;BE$5+1,'DevInt 2022 Buchungen'!P2:P469,"Einnahmen")++SUMIFS('DevInt 2022 Buchungen'!F2:F469,'DevInt 2022 Buchungen'!D2:D469,"1312",'DevInt 2022 Buchungen'!C2:C469,"&gt;="&amp;BE$4,'DevInt 2022 Buchungen'!C2:C469,"&lt;"&amp;BE$5+1,'DevInt 2022 Buchungen'!L2:L469,"Einnahmen")+-SUMIFS('DevInt 2022 Buchungen'!F2:F469,'DevInt 2022 Buchungen'!D2:D469,"1312",'DevInt 2022 Buchungen'!C2:C469,"&gt;="&amp;BE$4,'DevInt 2022 Buchungen'!C2:C469,"&lt;"&amp;BE$5+1,'DevInt 2022 Buchungen'!P2:P469,"Ausgaben")++SUMIFS('DevInt 2022 Buchungen'!F2:F469,'DevInt 2022 Buchungen'!D2:D469,"1313",'DevInt 2022 Buchungen'!C2:C469,"&gt;="&amp;BE$4,'DevInt 2022 Buchungen'!C2:C469,"&lt;"&amp;BE$5+1,'DevInt 2022 Buchungen'!L2:L469,"Ausgaben")+-SUMIFS('DevInt 2022 Buchungen'!F2:F469,'DevInt 2022 Buchungen'!D2:D469,"1313",'DevInt 2022 Buchungen'!C2:C469,"&gt;="&amp;BE$4,'DevInt 2022 Buchungen'!C2:C469,"&lt;"&amp;BE$5+1,'DevInt 2022 Buchungen'!P2:P469,"Einnahmen")++SUMIFS('DevInt 2022 Buchungen'!F2:F469,'DevInt 2022 Buchungen'!D2:D469,"1313",'DevInt 2022 Buchungen'!C2:C469,"&gt;="&amp;BE$4,'DevInt 2022 Buchungen'!C2:C469,"&lt;"&amp;BE$5+1,'DevInt 2022 Buchungen'!L2:L469,"Einnahmen")+-SUMIFS('DevInt 2022 Buchungen'!F2:F469,'DevInt 2022 Buchungen'!D2:D469,"1313",'DevInt 2022 Buchungen'!C2:C469,"&gt;="&amp;BE$4,'DevInt 2022 Buchungen'!C2:C469,"&lt;"&amp;BE$5+1,'DevInt 2022 Buchungen'!P2:P469,"Ausgaben")++SUMIFS('DevInt 2022 Buchungen'!F2:F469,'DevInt 2022 Buchungen'!D2:D469,"1314",'DevInt 2022 Buchungen'!C2:C469,"&gt;="&amp;BE$4,'DevInt 2022 Buchungen'!C2:C469,"&lt;"&amp;BE$5+1,'DevInt 2022 Buchungen'!L2:L469,"Ausgaben")+-SUMIFS('DevInt 2022 Buchungen'!F2:F469,'DevInt 2022 Buchungen'!D2:D469,"1314",'DevInt 2022 Buchungen'!C2:C469,"&gt;="&amp;BE$4,'DevInt 2022 Buchungen'!C2:C469,"&lt;"&amp;BE$5+1,'DevInt 2022 Buchungen'!P2:P469,"Einnahmen")++SUMIFS('DevInt 2022 Buchungen'!F2:F469,'DevInt 2022 Buchungen'!D2:D469,"1314",'DevInt 2022 Buchungen'!C2:C469,"&gt;="&amp;BE$4,'DevInt 2022 Buchungen'!C2:C469,"&lt;"&amp;BE$5+1,'DevInt 2022 Buchungen'!L2:L469,"Einnahmen")+-SUMIFS('DevInt 2022 Buchungen'!F2:F469,'DevInt 2022 Buchungen'!D2:D469,"1314",'DevInt 2022 Buchungen'!C2:C469,"&gt;="&amp;BE$4,'DevInt 2022 Buchungen'!C2:C469,"&lt;"&amp;BE$5+1,'DevInt 2022 Buchungen'!P2:P469,"Ausgaben")</f>
        <v>0</v>
      </c>
      <c r="BF45" s="21"/>
      <c r="BI45" s="26">
        <f>+SUMIFS('DevInt 2022 Buchungen'!F2:F469,'DevInt 2022 Buchungen'!D2:D469,"1111",'DevInt 2022 Buchungen'!C2:C469,"&gt;="&amp;BI$4,'DevInt 2022 Buchungen'!C2:C469,"&lt;"&amp;BI$5+1,'DevInt 2022 Buchungen'!L2:L469,"Ausgaben")+-SUMIFS('DevInt 2022 Buchungen'!F2:F469,'DevInt 2022 Buchungen'!D2:D469,"1111",'DevInt 2022 Buchungen'!C2:C469,"&gt;="&amp;BI$4,'DevInt 2022 Buchungen'!C2:C469,"&lt;"&amp;BI$5+1,'DevInt 2022 Buchungen'!P2:P469,"Einnahmen")++SUMIFS('DevInt 2022 Buchungen'!F2:F469,'DevInt 2022 Buchungen'!D2:D469,"1111",'DevInt 2022 Buchungen'!C2:C469,"&gt;="&amp;BI$4,'DevInt 2022 Buchungen'!C2:C469,"&lt;"&amp;BI$5+1,'DevInt 2022 Buchungen'!L2:L469,"Einnahmen")+-SUMIFS('DevInt 2022 Buchungen'!F2:F469,'DevInt 2022 Buchungen'!D2:D469,"1111",'DevInt 2022 Buchungen'!C2:C469,"&gt;="&amp;BI$4,'DevInt 2022 Buchungen'!C2:C469,"&lt;"&amp;BI$5+1,'DevInt 2022 Buchungen'!P2:P469,"Ausgaben")++SUMIFS('DevInt 2022 Buchungen'!F2:F469,'DevInt 2022 Buchungen'!D2:D469,"1112",'DevInt 2022 Buchungen'!C2:C469,"&gt;="&amp;BI$4,'DevInt 2022 Buchungen'!C2:C469,"&lt;"&amp;BI$5+1,'DevInt 2022 Buchungen'!L2:L469,"Ausgaben")+-SUMIFS('DevInt 2022 Buchungen'!F2:F469,'DevInt 2022 Buchungen'!D2:D469,"1112",'DevInt 2022 Buchungen'!C2:C469,"&gt;="&amp;BI$4,'DevInt 2022 Buchungen'!C2:C469,"&lt;"&amp;BI$5+1,'DevInt 2022 Buchungen'!P2:P469,"Einnahmen")++SUMIFS('DevInt 2022 Buchungen'!F2:F469,'DevInt 2022 Buchungen'!D2:D469,"1112",'DevInt 2022 Buchungen'!C2:C469,"&gt;="&amp;BI$4,'DevInt 2022 Buchungen'!C2:C469,"&lt;"&amp;BI$5+1,'DevInt 2022 Buchungen'!L2:L469,"Einnahmen")+-SUMIFS('DevInt 2022 Buchungen'!F2:F469,'DevInt 2022 Buchungen'!D2:D469,"1112",'DevInt 2022 Buchungen'!C2:C469,"&gt;="&amp;BI$4,'DevInt 2022 Buchungen'!C2:C469,"&lt;"&amp;BI$5+1,'DevInt 2022 Buchungen'!P2:P469,"Ausgaben")++SUMIFS('DevInt 2022 Buchungen'!F2:F469,'DevInt 2022 Buchungen'!D2:D469,"1113",'DevInt 2022 Buchungen'!C2:C469,"&gt;="&amp;BI$4,'DevInt 2022 Buchungen'!C2:C469,"&lt;"&amp;BI$5+1,'DevInt 2022 Buchungen'!L2:L469,"Ausgaben")+-SUMIFS('DevInt 2022 Buchungen'!F2:F469,'DevInt 2022 Buchungen'!D2:D469,"1113",'DevInt 2022 Buchungen'!C2:C469,"&gt;="&amp;BI$4,'DevInt 2022 Buchungen'!C2:C469,"&lt;"&amp;BI$5+1,'DevInt 2022 Buchungen'!P2:P469,"Einnahmen")++SUMIFS('DevInt 2022 Buchungen'!F2:F469,'DevInt 2022 Buchungen'!D2:D469,"1113",'DevInt 2022 Buchungen'!C2:C469,"&gt;="&amp;BI$4,'DevInt 2022 Buchungen'!C2:C469,"&lt;"&amp;BI$5+1,'DevInt 2022 Buchungen'!L2:L469,"Einnahmen")+-SUMIFS('DevInt 2022 Buchungen'!F2:F469,'DevInt 2022 Buchungen'!D2:D469,"1113",'DevInt 2022 Buchungen'!C2:C469,"&gt;="&amp;BI$4,'DevInt 2022 Buchungen'!C2:C469,"&lt;"&amp;BI$5+1,'DevInt 2022 Buchungen'!P2:P469,"Ausgaben")++SUMIFS('DevInt 2022 Buchungen'!F2:F469,'DevInt 2022 Buchungen'!D2:D469,"1114",'DevInt 2022 Buchungen'!C2:C469,"&gt;="&amp;BI$4,'DevInt 2022 Buchungen'!C2:C469,"&lt;"&amp;BI$5+1,'DevInt 2022 Buchungen'!L2:L469,"Ausgaben")+-SUMIFS('DevInt 2022 Buchungen'!F2:F469,'DevInt 2022 Buchungen'!D2:D469,"1114",'DevInt 2022 Buchungen'!C2:C469,"&gt;="&amp;BI$4,'DevInt 2022 Buchungen'!C2:C469,"&lt;"&amp;BI$5+1,'DevInt 2022 Buchungen'!P2:P469,"Einnahmen")++SUMIFS('DevInt 2022 Buchungen'!F2:F469,'DevInt 2022 Buchungen'!D2:D469,"1114",'DevInt 2022 Buchungen'!C2:C469,"&gt;="&amp;BI$4,'DevInt 2022 Buchungen'!C2:C469,"&lt;"&amp;BI$5+1,'DevInt 2022 Buchungen'!L2:L469,"Einnahmen")+-SUMIFS('DevInt 2022 Buchungen'!F2:F469,'DevInt 2022 Buchungen'!D2:D469,"1114",'DevInt 2022 Buchungen'!C2:C469,"&gt;="&amp;BI$4,'DevInt 2022 Buchungen'!C2:C469,"&lt;"&amp;BI$5+1,'DevInt 2022 Buchungen'!P2:P469,"Ausgaben")++SUMIFS('DevInt 2022 Buchungen'!F2:F469,'DevInt 2022 Buchungen'!D2:D469,"1311",'DevInt 2022 Buchungen'!C2:C469,"&gt;="&amp;BI$4,'DevInt 2022 Buchungen'!C2:C469,"&lt;"&amp;BI$5+1,'DevInt 2022 Buchungen'!L2:L469,"Ausgaben")+-SUMIFS('DevInt 2022 Buchungen'!F2:F469,'DevInt 2022 Buchungen'!D2:D469,"1311",'DevInt 2022 Buchungen'!C2:C469,"&gt;="&amp;BI$4,'DevInt 2022 Buchungen'!C2:C469,"&lt;"&amp;BI$5+1,'DevInt 2022 Buchungen'!P2:P469,"Einnahmen")++SUMIFS('DevInt 2022 Buchungen'!F2:F469,'DevInt 2022 Buchungen'!D2:D469,"1311",'DevInt 2022 Buchungen'!C2:C469,"&gt;="&amp;BI$4,'DevInt 2022 Buchungen'!C2:C469,"&lt;"&amp;BI$5+1,'DevInt 2022 Buchungen'!L2:L469,"Einnahmen")+-SUMIFS('DevInt 2022 Buchungen'!F2:F469,'DevInt 2022 Buchungen'!D2:D469,"1311",'DevInt 2022 Buchungen'!C2:C469,"&gt;="&amp;BI$4,'DevInt 2022 Buchungen'!C2:C469,"&lt;"&amp;BI$5+1,'DevInt 2022 Buchungen'!P2:P469,"Ausgaben")++SUMIFS('DevInt 2022 Buchungen'!F2:F469,'DevInt 2022 Buchungen'!D2:D469,"1312",'DevInt 2022 Buchungen'!C2:C469,"&gt;="&amp;BI$4,'DevInt 2022 Buchungen'!C2:C469,"&lt;"&amp;BI$5+1,'DevInt 2022 Buchungen'!L2:L469,"Ausgaben")+-SUMIFS('DevInt 2022 Buchungen'!F2:F469,'DevInt 2022 Buchungen'!D2:D469,"1312",'DevInt 2022 Buchungen'!C2:C469,"&gt;="&amp;BI$4,'DevInt 2022 Buchungen'!C2:C469,"&lt;"&amp;BI$5+1,'DevInt 2022 Buchungen'!P2:P469,"Einnahmen")++SUMIFS('DevInt 2022 Buchungen'!F2:F469,'DevInt 2022 Buchungen'!D2:D469,"1312",'DevInt 2022 Buchungen'!C2:C469,"&gt;="&amp;BI$4,'DevInt 2022 Buchungen'!C2:C469,"&lt;"&amp;BI$5+1,'DevInt 2022 Buchungen'!L2:L469,"Einnahmen")+-SUMIFS('DevInt 2022 Buchungen'!F2:F469,'DevInt 2022 Buchungen'!D2:D469,"1312",'DevInt 2022 Buchungen'!C2:C469,"&gt;="&amp;BI$4,'DevInt 2022 Buchungen'!C2:C469,"&lt;"&amp;BI$5+1,'DevInt 2022 Buchungen'!P2:P469,"Ausgaben")++SUMIFS('DevInt 2022 Buchungen'!F2:F469,'DevInt 2022 Buchungen'!D2:D469,"1313",'DevInt 2022 Buchungen'!C2:C469,"&gt;="&amp;BI$4,'DevInt 2022 Buchungen'!C2:C469,"&lt;"&amp;BI$5+1,'DevInt 2022 Buchungen'!L2:L469,"Ausgaben")+-SUMIFS('DevInt 2022 Buchungen'!F2:F469,'DevInt 2022 Buchungen'!D2:D469,"1313",'DevInt 2022 Buchungen'!C2:C469,"&gt;="&amp;BI$4,'DevInt 2022 Buchungen'!C2:C469,"&lt;"&amp;BI$5+1,'DevInt 2022 Buchungen'!P2:P469,"Einnahmen")++SUMIFS('DevInt 2022 Buchungen'!F2:F469,'DevInt 2022 Buchungen'!D2:D469,"1313",'DevInt 2022 Buchungen'!C2:C469,"&gt;="&amp;BI$4,'DevInt 2022 Buchungen'!C2:C469,"&lt;"&amp;BI$5+1,'DevInt 2022 Buchungen'!L2:L469,"Einnahmen")+-SUMIFS('DevInt 2022 Buchungen'!F2:F469,'DevInt 2022 Buchungen'!D2:D469,"1313",'DevInt 2022 Buchungen'!C2:C469,"&gt;="&amp;BI$4,'DevInt 2022 Buchungen'!C2:C469,"&lt;"&amp;BI$5+1,'DevInt 2022 Buchungen'!P2:P469,"Ausgaben")++SUMIFS('DevInt 2022 Buchungen'!F2:F469,'DevInt 2022 Buchungen'!D2:D469,"1314",'DevInt 2022 Buchungen'!C2:C469,"&gt;="&amp;BI$4,'DevInt 2022 Buchungen'!C2:C469,"&lt;"&amp;BI$5+1,'DevInt 2022 Buchungen'!L2:L469,"Ausgaben")+-SUMIFS('DevInt 2022 Buchungen'!F2:F469,'DevInt 2022 Buchungen'!D2:D469,"1314",'DevInt 2022 Buchungen'!C2:C469,"&gt;="&amp;BI$4,'DevInt 2022 Buchungen'!C2:C469,"&lt;"&amp;BI$5+1,'DevInt 2022 Buchungen'!P2:P469,"Einnahmen")++SUMIFS('DevInt 2022 Buchungen'!F2:F469,'DevInt 2022 Buchungen'!D2:D469,"1314",'DevInt 2022 Buchungen'!C2:C469,"&gt;="&amp;BI$4,'DevInt 2022 Buchungen'!C2:C469,"&lt;"&amp;BI$5+1,'DevInt 2022 Buchungen'!L2:L469,"Einnahmen")+-SUMIFS('DevInt 2022 Buchungen'!F2:F469,'DevInt 2022 Buchungen'!D2:D469,"1314",'DevInt 2022 Buchungen'!C2:C469,"&gt;="&amp;BI$4,'DevInt 2022 Buchungen'!C2:C469,"&lt;"&amp;BI$5+1,'DevInt 2022 Buchungen'!P2:P469,"Ausgaben")</f>
        <v>0</v>
      </c>
      <c r="BJ45" s="21"/>
      <c r="BM45" s="26">
        <f>+SUMIFS('DevInt 2022 Buchungen'!F2:F469,'DevInt 2022 Buchungen'!D2:D469,"1111",'DevInt 2022 Buchungen'!C2:C469,"&gt;="&amp;BM$4,'DevInt 2022 Buchungen'!C2:C469,"&lt;"&amp;BM$5+1,'DevInt 2022 Buchungen'!L2:L469,"Ausgaben")+-SUMIFS('DevInt 2022 Buchungen'!F2:F469,'DevInt 2022 Buchungen'!D2:D469,"1111",'DevInt 2022 Buchungen'!C2:C469,"&gt;="&amp;BM$4,'DevInt 2022 Buchungen'!C2:C469,"&lt;"&amp;BM$5+1,'DevInt 2022 Buchungen'!P2:P469,"Einnahmen")++SUMIFS('DevInt 2022 Buchungen'!F2:F469,'DevInt 2022 Buchungen'!D2:D469,"1111",'DevInt 2022 Buchungen'!C2:C469,"&gt;="&amp;BM$4,'DevInt 2022 Buchungen'!C2:C469,"&lt;"&amp;BM$5+1,'DevInt 2022 Buchungen'!L2:L469,"Einnahmen")+-SUMIFS('DevInt 2022 Buchungen'!F2:F469,'DevInt 2022 Buchungen'!D2:D469,"1111",'DevInt 2022 Buchungen'!C2:C469,"&gt;="&amp;BM$4,'DevInt 2022 Buchungen'!C2:C469,"&lt;"&amp;BM$5+1,'DevInt 2022 Buchungen'!P2:P469,"Ausgaben")++SUMIFS('DevInt 2022 Buchungen'!F2:F469,'DevInt 2022 Buchungen'!D2:D469,"1112",'DevInt 2022 Buchungen'!C2:C469,"&gt;="&amp;BM$4,'DevInt 2022 Buchungen'!C2:C469,"&lt;"&amp;BM$5+1,'DevInt 2022 Buchungen'!L2:L469,"Ausgaben")+-SUMIFS('DevInt 2022 Buchungen'!F2:F469,'DevInt 2022 Buchungen'!D2:D469,"1112",'DevInt 2022 Buchungen'!C2:C469,"&gt;="&amp;BM$4,'DevInt 2022 Buchungen'!C2:C469,"&lt;"&amp;BM$5+1,'DevInt 2022 Buchungen'!P2:P469,"Einnahmen")++SUMIFS('DevInt 2022 Buchungen'!F2:F469,'DevInt 2022 Buchungen'!D2:D469,"1112",'DevInt 2022 Buchungen'!C2:C469,"&gt;="&amp;BM$4,'DevInt 2022 Buchungen'!C2:C469,"&lt;"&amp;BM$5+1,'DevInt 2022 Buchungen'!L2:L469,"Einnahmen")+-SUMIFS('DevInt 2022 Buchungen'!F2:F469,'DevInt 2022 Buchungen'!D2:D469,"1112",'DevInt 2022 Buchungen'!C2:C469,"&gt;="&amp;BM$4,'DevInt 2022 Buchungen'!C2:C469,"&lt;"&amp;BM$5+1,'DevInt 2022 Buchungen'!P2:P469,"Ausgaben")++SUMIFS('DevInt 2022 Buchungen'!F2:F469,'DevInt 2022 Buchungen'!D2:D469,"1113",'DevInt 2022 Buchungen'!C2:C469,"&gt;="&amp;BM$4,'DevInt 2022 Buchungen'!C2:C469,"&lt;"&amp;BM$5+1,'DevInt 2022 Buchungen'!L2:L469,"Ausgaben")+-SUMIFS('DevInt 2022 Buchungen'!F2:F469,'DevInt 2022 Buchungen'!D2:D469,"1113",'DevInt 2022 Buchungen'!C2:C469,"&gt;="&amp;BM$4,'DevInt 2022 Buchungen'!C2:C469,"&lt;"&amp;BM$5+1,'DevInt 2022 Buchungen'!P2:P469,"Einnahmen")++SUMIFS('DevInt 2022 Buchungen'!F2:F469,'DevInt 2022 Buchungen'!D2:D469,"1113",'DevInt 2022 Buchungen'!C2:C469,"&gt;="&amp;BM$4,'DevInt 2022 Buchungen'!C2:C469,"&lt;"&amp;BM$5+1,'DevInt 2022 Buchungen'!L2:L469,"Einnahmen")+-SUMIFS('DevInt 2022 Buchungen'!F2:F469,'DevInt 2022 Buchungen'!D2:D469,"1113",'DevInt 2022 Buchungen'!C2:C469,"&gt;="&amp;BM$4,'DevInt 2022 Buchungen'!C2:C469,"&lt;"&amp;BM$5+1,'DevInt 2022 Buchungen'!P2:P469,"Ausgaben")++SUMIFS('DevInt 2022 Buchungen'!F2:F469,'DevInt 2022 Buchungen'!D2:D469,"1114",'DevInt 2022 Buchungen'!C2:C469,"&gt;="&amp;BM$4,'DevInt 2022 Buchungen'!C2:C469,"&lt;"&amp;BM$5+1,'DevInt 2022 Buchungen'!L2:L469,"Ausgaben")+-SUMIFS('DevInt 2022 Buchungen'!F2:F469,'DevInt 2022 Buchungen'!D2:D469,"1114",'DevInt 2022 Buchungen'!C2:C469,"&gt;="&amp;BM$4,'DevInt 2022 Buchungen'!C2:C469,"&lt;"&amp;BM$5+1,'DevInt 2022 Buchungen'!P2:P469,"Einnahmen")++SUMIFS('DevInt 2022 Buchungen'!F2:F469,'DevInt 2022 Buchungen'!D2:D469,"1114",'DevInt 2022 Buchungen'!C2:C469,"&gt;="&amp;BM$4,'DevInt 2022 Buchungen'!C2:C469,"&lt;"&amp;BM$5+1,'DevInt 2022 Buchungen'!L2:L469,"Einnahmen")+-SUMIFS('DevInt 2022 Buchungen'!F2:F469,'DevInt 2022 Buchungen'!D2:D469,"1114",'DevInt 2022 Buchungen'!C2:C469,"&gt;="&amp;BM$4,'DevInt 2022 Buchungen'!C2:C469,"&lt;"&amp;BM$5+1,'DevInt 2022 Buchungen'!P2:P469,"Ausgaben")++SUMIFS('DevInt 2022 Buchungen'!F2:F469,'DevInt 2022 Buchungen'!D2:D469,"1311",'DevInt 2022 Buchungen'!C2:C469,"&gt;="&amp;BM$4,'DevInt 2022 Buchungen'!C2:C469,"&lt;"&amp;BM$5+1,'DevInt 2022 Buchungen'!L2:L469,"Ausgaben")+-SUMIFS('DevInt 2022 Buchungen'!F2:F469,'DevInt 2022 Buchungen'!D2:D469,"1311",'DevInt 2022 Buchungen'!C2:C469,"&gt;="&amp;BM$4,'DevInt 2022 Buchungen'!C2:C469,"&lt;"&amp;BM$5+1,'DevInt 2022 Buchungen'!P2:P469,"Einnahmen")++SUMIFS('DevInt 2022 Buchungen'!F2:F469,'DevInt 2022 Buchungen'!D2:D469,"1311",'DevInt 2022 Buchungen'!C2:C469,"&gt;="&amp;BM$4,'DevInt 2022 Buchungen'!C2:C469,"&lt;"&amp;BM$5+1,'DevInt 2022 Buchungen'!L2:L469,"Einnahmen")+-SUMIFS('DevInt 2022 Buchungen'!F2:F469,'DevInt 2022 Buchungen'!D2:D469,"1311",'DevInt 2022 Buchungen'!C2:C469,"&gt;="&amp;BM$4,'DevInt 2022 Buchungen'!C2:C469,"&lt;"&amp;BM$5+1,'DevInt 2022 Buchungen'!P2:P469,"Ausgaben")++SUMIFS('DevInt 2022 Buchungen'!F2:F469,'DevInt 2022 Buchungen'!D2:D469,"1312",'DevInt 2022 Buchungen'!C2:C469,"&gt;="&amp;BM$4,'DevInt 2022 Buchungen'!C2:C469,"&lt;"&amp;BM$5+1,'DevInt 2022 Buchungen'!L2:L469,"Ausgaben")+-SUMIFS('DevInt 2022 Buchungen'!F2:F469,'DevInt 2022 Buchungen'!D2:D469,"1312",'DevInt 2022 Buchungen'!C2:C469,"&gt;="&amp;BM$4,'DevInt 2022 Buchungen'!C2:C469,"&lt;"&amp;BM$5+1,'DevInt 2022 Buchungen'!P2:P469,"Einnahmen")++SUMIFS('DevInt 2022 Buchungen'!F2:F469,'DevInt 2022 Buchungen'!D2:D469,"1312",'DevInt 2022 Buchungen'!C2:C469,"&gt;="&amp;BM$4,'DevInt 2022 Buchungen'!C2:C469,"&lt;"&amp;BM$5+1,'DevInt 2022 Buchungen'!L2:L469,"Einnahmen")+-SUMIFS('DevInt 2022 Buchungen'!F2:F469,'DevInt 2022 Buchungen'!D2:D469,"1312",'DevInt 2022 Buchungen'!C2:C469,"&gt;="&amp;BM$4,'DevInt 2022 Buchungen'!C2:C469,"&lt;"&amp;BM$5+1,'DevInt 2022 Buchungen'!P2:P469,"Ausgaben")++SUMIFS('DevInt 2022 Buchungen'!F2:F469,'DevInt 2022 Buchungen'!D2:D469,"1313",'DevInt 2022 Buchungen'!C2:C469,"&gt;="&amp;BM$4,'DevInt 2022 Buchungen'!C2:C469,"&lt;"&amp;BM$5+1,'DevInt 2022 Buchungen'!L2:L469,"Ausgaben")+-SUMIFS('DevInt 2022 Buchungen'!F2:F469,'DevInt 2022 Buchungen'!D2:D469,"1313",'DevInt 2022 Buchungen'!C2:C469,"&gt;="&amp;BM$4,'DevInt 2022 Buchungen'!C2:C469,"&lt;"&amp;BM$5+1,'DevInt 2022 Buchungen'!P2:P469,"Einnahmen")++SUMIFS('DevInt 2022 Buchungen'!F2:F469,'DevInt 2022 Buchungen'!D2:D469,"1313",'DevInt 2022 Buchungen'!C2:C469,"&gt;="&amp;BM$4,'DevInt 2022 Buchungen'!C2:C469,"&lt;"&amp;BM$5+1,'DevInt 2022 Buchungen'!L2:L469,"Einnahmen")+-SUMIFS('DevInt 2022 Buchungen'!F2:F469,'DevInt 2022 Buchungen'!D2:D469,"1313",'DevInt 2022 Buchungen'!C2:C469,"&gt;="&amp;BM$4,'DevInt 2022 Buchungen'!C2:C469,"&lt;"&amp;BM$5+1,'DevInt 2022 Buchungen'!P2:P469,"Ausgaben")++SUMIFS('DevInt 2022 Buchungen'!F2:F469,'DevInt 2022 Buchungen'!D2:D469,"1314",'DevInt 2022 Buchungen'!C2:C469,"&gt;="&amp;BM$4,'DevInt 2022 Buchungen'!C2:C469,"&lt;"&amp;BM$5+1,'DevInt 2022 Buchungen'!L2:L469,"Ausgaben")+-SUMIFS('DevInt 2022 Buchungen'!F2:F469,'DevInt 2022 Buchungen'!D2:D469,"1314",'DevInt 2022 Buchungen'!C2:C469,"&gt;="&amp;BM$4,'DevInt 2022 Buchungen'!C2:C469,"&lt;"&amp;BM$5+1,'DevInt 2022 Buchungen'!P2:P469,"Einnahmen")++SUMIFS('DevInt 2022 Buchungen'!F2:F469,'DevInt 2022 Buchungen'!D2:D469,"1314",'DevInt 2022 Buchungen'!C2:C469,"&gt;="&amp;BM$4,'DevInt 2022 Buchungen'!C2:C469,"&lt;"&amp;BM$5+1,'DevInt 2022 Buchungen'!L2:L469,"Einnahmen")+-SUMIFS('DevInt 2022 Buchungen'!F2:F469,'DevInt 2022 Buchungen'!D2:D469,"1314",'DevInt 2022 Buchungen'!C2:C469,"&gt;="&amp;BM$4,'DevInt 2022 Buchungen'!C2:C469,"&lt;"&amp;BM$5+1,'DevInt 2022 Buchungen'!P2:P469,"Ausgaben")</f>
        <v>0</v>
      </c>
    </row>
    <row r="46" spans="2:65" x14ac:dyDescent="0.2">
      <c r="D46" t="s">
        <v>5672</v>
      </c>
      <c r="E46" t="s">
        <v>5711</v>
      </c>
      <c r="F46" s="21"/>
      <c r="I46" s="22"/>
      <c r="J46" s="21"/>
      <c r="M46" s="26">
        <f>+SUMIFS('DevInt 2022 Buchungen'!F2:F469,'DevInt 2022 Buchungen'!D2:D469,"1121",'DevInt 2022 Buchungen'!C2:C469,"&gt;="&amp;M$4,'DevInt 2022 Buchungen'!C2:C469,"&lt;"&amp;M$5+1,'DevInt 2022 Buchungen'!L2:L469,"Ausgaben")+-SUMIFS('DevInt 2022 Buchungen'!F2:F469,'DevInt 2022 Buchungen'!D2:D469,"1121",'DevInt 2022 Buchungen'!C2:C469,"&gt;="&amp;M$4,'DevInt 2022 Buchungen'!C2:C469,"&lt;"&amp;M$5+1,'DevInt 2022 Buchungen'!P2:P469,"Einnahmen")++SUMIFS('DevInt 2022 Buchungen'!F2:F469,'DevInt 2022 Buchungen'!D2:D469,"1121",'DevInt 2022 Buchungen'!C2:C469,"&gt;="&amp;M$4,'DevInt 2022 Buchungen'!C2:C469,"&lt;"&amp;M$5+1,'DevInt 2022 Buchungen'!L2:L469,"Einnahmen")+-SUMIFS('DevInt 2022 Buchungen'!F2:F469,'DevInt 2022 Buchungen'!D2:D469,"1121",'DevInt 2022 Buchungen'!C2:C469,"&gt;="&amp;M$4,'DevInt 2022 Buchungen'!C2:C469,"&lt;"&amp;M$5+1,'DevInt 2022 Buchungen'!P2:P469,"Ausgaben")++SUMIFS('DevInt 2022 Buchungen'!F2:F469,'DevInt 2022 Buchungen'!D2:D469,"1122",'DevInt 2022 Buchungen'!C2:C469,"&gt;="&amp;M$4,'DevInt 2022 Buchungen'!C2:C469,"&lt;"&amp;M$5+1,'DevInt 2022 Buchungen'!L2:L469,"Ausgaben")+-SUMIFS('DevInt 2022 Buchungen'!F2:F469,'DevInt 2022 Buchungen'!D2:D469,"1122",'DevInt 2022 Buchungen'!C2:C469,"&gt;="&amp;M$4,'DevInt 2022 Buchungen'!C2:C469,"&lt;"&amp;M$5+1,'DevInt 2022 Buchungen'!P2:P469,"Einnahmen")++SUMIFS('DevInt 2022 Buchungen'!F2:F469,'DevInt 2022 Buchungen'!D2:D469,"1122",'DevInt 2022 Buchungen'!C2:C469,"&gt;="&amp;M$4,'DevInt 2022 Buchungen'!C2:C469,"&lt;"&amp;M$5+1,'DevInt 2022 Buchungen'!L2:L469,"Einnahmen")+-SUMIFS('DevInt 2022 Buchungen'!F2:F469,'DevInt 2022 Buchungen'!D2:D469,"1122",'DevInt 2022 Buchungen'!C2:C469,"&gt;="&amp;M$4,'DevInt 2022 Buchungen'!C2:C469,"&lt;"&amp;M$5+1,'DevInt 2022 Buchungen'!P2:P469,"Ausgaben")++SUMIFS('DevInt 2022 Buchungen'!F2:F469,'DevInt 2022 Buchungen'!D2:D469,"1123",'DevInt 2022 Buchungen'!C2:C469,"&gt;="&amp;M$4,'DevInt 2022 Buchungen'!C2:C469,"&lt;"&amp;M$5+1,'DevInt 2022 Buchungen'!L2:L469,"Ausgaben")+-SUMIFS('DevInt 2022 Buchungen'!F2:F469,'DevInt 2022 Buchungen'!D2:D469,"1123",'DevInt 2022 Buchungen'!C2:C469,"&gt;="&amp;M$4,'DevInt 2022 Buchungen'!C2:C469,"&lt;"&amp;M$5+1,'DevInt 2022 Buchungen'!P2:P469,"Einnahmen")++SUMIFS('DevInt 2022 Buchungen'!F2:F469,'DevInt 2022 Buchungen'!D2:D469,"1123",'DevInt 2022 Buchungen'!C2:C469,"&gt;="&amp;M$4,'DevInt 2022 Buchungen'!C2:C469,"&lt;"&amp;M$5+1,'DevInt 2022 Buchungen'!L2:L469,"Einnahmen")+-SUMIFS('DevInt 2022 Buchungen'!F2:F469,'DevInt 2022 Buchungen'!D2:D469,"1123",'DevInt 2022 Buchungen'!C2:C469,"&gt;="&amp;M$4,'DevInt 2022 Buchungen'!C2:C469,"&lt;"&amp;M$5+1,'DevInt 2022 Buchungen'!P2:P469,"Ausgaben")++SUMIFS('DevInt 2022 Buchungen'!F2:F469,'DevInt 2022 Buchungen'!D2:D469,"1321",'DevInt 2022 Buchungen'!C2:C469,"&gt;="&amp;M$4,'DevInt 2022 Buchungen'!C2:C469,"&lt;"&amp;M$5+1,'DevInt 2022 Buchungen'!L2:L469,"Ausgaben")+-SUMIFS('DevInt 2022 Buchungen'!F2:F469,'DevInt 2022 Buchungen'!D2:D469,"1321",'DevInt 2022 Buchungen'!C2:C469,"&gt;="&amp;M$4,'DevInt 2022 Buchungen'!C2:C469,"&lt;"&amp;M$5+1,'DevInt 2022 Buchungen'!P2:P469,"Einnahmen")++SUMIFS('DevInt 2022 Buchungen'!F2:F469,'DevInt 2022 Buchungen'!D2:D469,"1321",'DevInt 2022 Buchungen'!C2:C469,"&gt;="&amp;M$4,'DevInt 2022 Buchungen'!C2:C469,"&lt;"&amp;M$5+1,'DevInt 2022 Buchungen'!L2:L469,"Einnahmen")+-SUMIFS('DevInt 2022 Buchungen'!F2:F469,'DevInt 2022 Buchungen'!D2:D469,"1321",'DevInt 2022 Buchungen'!C2:C469,"&gt;="&amp;M$4,'DevInt 2022 Buchungen'!C2:C469,"&lt;"&amp;M$5+1,'DevInt 2022 Buchungen'!P2:P469,"Ausgaben")++SUMIFS('DevInt 2022 Buchungen'!F2:F469,'DevInt 2022 Buchungen'!D2:D469,"1322",'DevInt 2022 Buchungen'!C2:C469,"&gt;="&amp;M$4,'DevInt 2022 Buchungen'!C2:C469,"&lt;"&amp;M$5+1,'DevInt 2022 Buchungen'!L2:L469,"Ausgaben")+-SUMIFS('DevInt 2022 Buchungen'!F2:F469,'DevInt 2022 Buchungen'!D2:D469,"1322",'DevInt 2022 Buchungen'!C2:C469,"&gt;="&amp;M$4,'DevInt 2022 Buchungen'!C2:C469,"&lt;"&amp;M$5+1,'DevInt 2022 Buchungen'!P2:P469,"Einnahmen")++SUMIFS('DevInt 2022 Buchungen'!F2:F469,'DevInt 2022 Buchungen'!D2:D469,"1322",'DevInt 2022 Buchungen'!C2:C469,"&gt;="&amp;M$4,'DevInt 2022 Buchungen'!C2:C469,"&lt;"&amp;M$5+1,'DevInt 2022 Buchungen'!L2:L469,"Einnahmen")+-SUMIFS('DevInt 2022 Buchungen'!F2:F469,'DevInt 2022 Buchungen'!D2:D469,"1322",'DevInt 2022 Buchungen'!C2:C469,"&gt;="&amp;M$4,'DevInt 2022 Buchungen'!C2:C469,"&lt;"&amp;M$5+1,'DevInt 2022 Buchungen'!P2:P469,"Ausgaben")++SUMIFS('DevInt 2022 Buchungen'!F2:F469,'DevInt 2022 Buchungen'!D2:D469,"1323",'DevInt 2022 Buchungen'!C2:C469,"&gt;="&amp;M$4,'DevInt 2022 Buchungen'!C2:C469,"&lt;"&amp;M$5+1,'DevInt 2022 Buchungen'!L2:L469,"Ausgaben")+-SUMIFS('DevInt 2022 Buchungen'!F2:F469,'DevInt 2022 Buchungen'!D2:D469,"1323",'DevInt 2022 Buchungen'!C2:C469,"&gt;="&amp;M$4,'DevInt 2022 Buchungen'!C2:C469,"&lt;"&amp;M$5+1,'DevInt 2022 Buchungen'!P2:P469,"Einnahmen")++SUMIFS('DevInt 2022 Buchungen'!F2:F469,'DevInt 2022 Buchungen'!D2:D469,"1323",'DevInt 2022 Buchungen'!C2:C469,"&gt;="&amp;M$4,'DevInt 2022 Buchungen'!C2:C469,"&lt;"&amp;M$5+1,'DevInt 2022 Buchungen'!L2:L469,"Einnahmen")+-SUMIFS('DevInt 2022 Buchungen'!F2:F469,'DevInt 2022 Buchungen'!D2:D469,"1323",'DevInt 2022 Buchungen'!C2:C469,"&gt;="&amp;M$4,'DevInt 2022 Buchungen'!C2:C469,"&lt;"&amp;M$5+1,'DevInt 2022 Buchungen'!P2:P469,"Ausgaben")</f>
        <v>0</v>
      </c>
      <c r="N46" s="21"/>
      <c r="Q46" s="26">
        <f>+SUMIFS('DevInt 2022 Buchungen'!F2:F469,'DevInt 2022 Buchungen'!D2:D469,"1121",'DevInt 2022 Buchungen'!C2:C469,"&gt;="&amp;Q$4,'DevInt 2022 Buchungen'!C2:C469,"&lt;"&amp;Q$5+1,'DevInt 2022 Buchungen'!L2:L469,"Ausgaben")+-SUMIFS('DevInt 2022 Buchungen'!F2:F469,'DevInt 2022 Buchungen'!D2:D469,"1121",'DevInt 2022 Buchungen'!C2:C469,"&gt;="&amp;Q$4,'DevInt 2022 Buchungen'!C2:C469,"&lt;"&amp;Q$5+1,'DevInt 2022 Buchungen'!P2:P469,"Einnahmen")++SUMIFS('DevInt 2022 Buchungen'!F2:F469,'DevInt 2022 Buchungen'!D2:D469,"1121",'DevInt 2022 Buchungen'!C2:C469,"&gt;="&amp;Q$4,'DevInt 2022 Buchungen'!C2:C469,"&lt;"&amp;Q$5+1,'DevInt 2022 Buchungen'!L2:L469,"Einnahmen")+-SUMIFS('DevInt 2022 Buchungen'!F2:F469,'DevInt 2022 Buchungen'!D2:D469,"1121",'DevInt 2022 Buchungen'!C2:C469,"&gt;="&amp;Q$4,'DevInt 2022 Buchungen'!C2:C469,"&lt;"&amp;Q$5+1,'DevInt 2022 Buchungen'!P2:P469,"Ausgaben")++SUMIFS('DevInt 2022 Buchungen'!F2:F469,'DevInt 2022 Buchungen'!D2:D469,"1122",'DevInt 2022 Buchungen'!C2:C469,"&gt;="&amp;Q$4,'DevInt 2022 Buchungen'!C2:C469,"&lt;"&amp;Q$5+1,'DevInt 2022 Buchungen'!L2:L469,"Ausgaben")+-SUMIFS('DevInt 2022 Buchungen'!F2:F469,'DevInt 2022 Buchungen'!D2:D469,"1122",'DevInt 2022 Buchungen'!C2:C469,"&gt;="&amp;Q$4,'DevInt 2022 Buchungen'!C2:C469,"&lt;"&amp;Q$5+1,'DevInt 2022 Buchungen'!P2:P469,"Einnahmen")++SUMIFS('DevInt 2022 Buchungen'!F2:F469,'DevInt 2022 Buchungen'!D2:D469,"1122",'DevInt 2022 Buchungen'!C2:C469,"&gt;="&amp;Q$4,'DevInt 2022 Buchungen'!C2:C469,"&lt;"&amp;Q$5+1,'DevInt 2022 Buchungen'!L2:L469,"Einnahmen")+-SUMIFS('DevInt 2022 Buchungen'!F2:F469,'DevInt 2022 Buchungen'!D2:D469,"1122",'DevInt 2022 Buchungen'!C2:C469,"&gt;="&amp;Q$4,'DevInt 2022 Buchungen'!C2:C469,"&lt;"&amp;Q$5+1,'DevInt 2022 Buchungen'!P2:P469,"Ausgaben")++SUMIFS('DevInt 2022 Buchungen'!F2:F469,'DevInt 2022 Buchungen'!D2:D469,"1123",'DevInt 2022 Buchungen'!C2:C469,"&gt;="&amp;Q$4,'DevInt 2022 Buchungen'!C2:C469,"&lt;"&amp;Q$5+1,'DevInt 2022 Buchungen'!L2:L469,"Ausgaben")+-SUMIFS('DevInt 2022 Buchungen'!F2:F469,'DevInt 2022 Buchungen'!D2:D469,"1123",'DevInt 2022 Buchungen'!C2:C469,"&gt;="&amp;Q$4,'DevInt 2022 Buchungen'!C2:C469,"&lt;"&amp;Q$5+1,'DevInt 2022 Buchungen'!P2:P469,"Einnahmen")++SUMIFS('DevInt 2022 Buchungen'!F2:F469,'DevInt 2022 Buchungen'!D2:D469,"1123",'DevInt 2022 Buchungen'!C2:C469,"&gt;="&amp;Q$4,'DevInt 2022 Buchungen'!C2:C469,"&lt;"&amp;Q$5+1,'DevInt 2022 Buchungen'!L2:L469,"Einnahmen")+-SUMIFS('DevInt 2022 Buchungen'!F2:F469,'DevInt 2022 Buchungen'!D2:D469,"1123",'DevInt 2022 Buchungen'!C2:C469,"&gt;="&amp;Q$4,'DevInt 2022 Buchungen'!C2:C469,"&lt;"&amp;Q$5+1,'DevInt 2022 Buchungen'!P2:P469,"Ausgaben")++SUMIFS('DevInt 2022 Buchungen'!F2:F469,'DevInt 2022 Buchungen'!D2:D469,"1321",'DevInt 2022 Buchungen'!C2:C469,"&gt;="&amp;Q$4,'DevInt 2022 Buchungen'!C2:C469,"&lt;"&amp;Q$5+1,'DevInt 2022 Buchungen'!L2:L469,"Ausgaben")+-SUMIFS('DevInt 2022 Buchungen'!F2:F469,'DevInt 2022 Buchungen'!D2:D469,"1321",'DevInt 2022 Buchungen'!C2:C469,"&gt;="&amp;Q$4,'DevInt 2022 Buchungen'!C2:C469,"&lt;"&amp;Q$5+1,'DevInt 2022 Buchungen'!P2:P469,"Einnahmen")++SUMIFS('DevInt 2022 Buchungen'!F2:F469,'DevInt 2022 Buchungen'!D2:D469,"1321",'DevInt 2022 Buchungen'!C2:C469,"&gt;="&amp;Q$4,'DevInt 2022 Buchungen'!C2:C469,"&lt;"&amp;Q$5+1,'DevInt 2022 Buchungen'!L2:L469,"Einnahmen")+-SUMIFS('DevInt 2022 Buchungen'!F2:F469,'DevInt 2022 Buchungen'!D2:D469,"1321",'DevInt 2022 Buchungen'!C2:C469,"&gt;="&amp;Q$4,'DevInt 2022 Buchungen'!C2:C469,"&lt;"&amp;Q$5+1,'DevInt 2022 Buchungen'!P2:P469,"Ausgaben")++SUMIFS('DevInt 2022 Buchungen'!F2:F469,'DevInt 2022 Buchungen'!D2:D469,"1322",'DevInt 2022 Buchungen'!C2:C469,"&gt;="&amp;Q$4,'DevInt 2022 Buchungen'!C2:C469,"&lt;"&amp;Q$5+1,'DevInt 2022 Buchungen'!L2:L469,"Ausgaben")+-SUMIFS('DevInt 2022 Buchungen'!F2:F469,'DevInt 2022 Buchungen'!D2:D469,"1322",'DevInt 2022 Buchungen'!C2:C469,"&gt;="&amp;Q$4,'DevInt 2022 Buchungen'!C2:C469,"&lt;"&amp;Q$5+1,'DevInt 2022 Buchungen'!P2:P469,"Einnahmen")++SUMIFS('DevInt 2022 Buchungen'!F2:F469,'DevInt 2022 Buchungen'!D2:D469,"1322",'DevInt 2022 Buchungen'!C2:C469,"&gt;="&amp;Q$4,'DevInt 2022 Buchungen'!C2:C469,"&lt;"&amp;Q$5+1,'DevInt 2022 Buchungen'!L2:L469,"Einnahmen")+-SUMIFS('DevInt 2022 Buchungen'!F2:F469,'DevInt 2022 Buchungen'!D2:D469,"1322",'DevInt 2022 Buchungen'!C2:C469,"&gt;="&amp;Q$4,'DevInt 2022 Buchungen'!C2:C469,"&lt;"&amp;Q$5+1,'DevInt 2022 Buchungen'!P2:P469,"Ausgaben")++SUMIFS('DevInt 2022 Buchungen'!F2:F469,'DevInt 2022 Buchungen'!D2:D469,"1323",'DevInt 2022 Buchungen'!C2:C469,"&gt;="&amp;Q$4,'DevInt 2022 Buchungen'!C2:C469,"&lt;"&amp;Q$5+1,'DevInt 2022 Buchungen'!L2:L469,"Ausgaben")+-SUMIFS('DevInt 2022 Buchungen'!F2:F469,'DevInt 2022 Buchungen'!D2:D469,"1323",'DevInt 2022 Buchungen'!C2:C469,"&gt;="&amp;Q$4,'DevInt 2022 Buchungen'!C2:C469,"&lt;"&amp;Q$5+1,'DevInt 2022 Buchungen'!P2:P469,"Einnahmen")++SUMIFS('DevInt 2022 Buchungen'!F2:F469,'DevInt 2022 Buchungen'!D2:D469,"1323",'DevInt 2022 Buchungen'!C2:C469,"&gt;="&amp;Q$4,'DevInt 2022 Buchungen'!C2:C469,"&lt;"&amp;Q$5+1,'DevInt 2022 Buchungen'!L2:L469,"Einnahmen")+-SUMIFS('DevInt 2022 Buchungen'!F2:F469,'DevInt 2022 Buchungen'!D2:D469,"1323",'DevInt 2022 Buchungen'!C2:C469,"&gt;="&amp;Q$4,'DevInt 2022 Buchungen'!C2:C469,"&lt;"&amp;Q$5+1,'DevInt 2022 Buchungen'!P2:P469,"Ausgaben")</f>
        <v>0</v>
      </c>
      <c r="R46" s="21"/>
      <c r="U46" s="26">
        <f>+SUMIFS('DevInt 2022 Buchungen'!F2:F469,'DevInt 2022 Buchungen'!D2:D469,"1121",'DevInt 2022 Buchungen'!C2:C469,"&gt;="&amp;U$4,'DevInt 2022 Buchungen'!C2:C469,"&lt;"&amp;U$5+1,'DevInt 2022 Buchungen'!L2:L469,"Ausgaben")+-SUMIFS('DevInt 2022 Buchungen'!F2:F469,'DevInt 2022 Buchungen'!D2:D469,"1121",'DevInt 2022 Buchungen'!C2:C469,"&gt;="&amp;U$4,'DevInt 2022 Buchungen'!C2:C469,"&lt;"&amp;U$5+1,'DevInt 2022 Buchungen'!P2:P469,"Einnahmen")++SUMIFS('DevInt 2022 Buchungen'!F2:F469,'DevInt 2022 Buchungen'!D2:D469,"1121",'DevInt 2022 Buchungen'!C2:C469,"&gt;="&amp;U$4,'DevInt 2022 Buchungen'!C2:C469,"&lt;"&amp;U$5+1,'DevInt 2022 Buchungen'!L2:L469,"Einnahmen")+-SUMIFS('DevInt 2022 Buchungen'!F2:F469,'DevInt 2022 Buchungen'!D2:D469,"1121",'DevInt 2022 Buchungen'!C2:C469,"&gt;="&amp;U$4,'DevInt 2022 Buchungen'!C2:C469,"&lt;"&amp;U$5+1,'DevInt 2022 Buchungen'!P2:P469,"Ausgaben")++SUMIFS('DevInt 2022 Buchungen'!F2:F469,'DevInt 2022 Buchungen'!D2:D469,"1122",'DevInt 2022 Buchungen'!C2:C469,"&gt;="&amp;U$4,'DevInt 2022 Buchungen'!C2:C469,"&lt;"&amp;U$5+1,'DevInt 2022 Buchungen'!L2:L469,"Ausgaben")+-SUMIFS('DevInt 2022 Buchungen'!F2:F469,'DevInt 2022 Buchungen'!D2:D469,"1122",'DevInt 2022 Buchungen'!C2:C469,"&gt;="&amp;U$4,'DevInt 2022 Buchungen'!C2:C469,"&lt;"&amp;U$5+1,'DevInt 2022 Buchungen'!P2:P469,"Einnahmen")++SUMIFS('DevInt 2022 Buchungen'!F2:F469,'DevInt 2022 Buchungen'!D2:D469,"1122",'DevInt 2022 Buchungen'!C2:C469,"&gt;="&amp;U$4,'DevInt 2022 Buchungen'!C2:C469,"&lt;"&amp;U$5+1,'DevInt 2022 Buchungen'!L2:L469,"Einnahmen")+-SUMIFS('DevInt 2022 Buchungen'!F2:F469,'DevInt 2022 Buchungen'!D2:D469,"1122",'DevInt 2022 Buchungen'!C2:C469,"&gt;="&amp;U$4,'DevInt 2022 Buchungen'!C2:C469,"&lt;"&amp;U$5+1,'DevInt 2022 Buchungen'!P2:P469,"Ausgaben")++SUMIFS('DevInt 2022 Buchungen'!F2:F469,'DevInt 2022 Buchungen'!D2:D469,"1123",'DevInt 2022 Buchungen'!C2:C469,"&gt;="&amp;U$4,'DevInt 2022 Buchungen'!C2:C469,"&lt;"&amp;U$5+1,'DevInt 2022 Buchungen'!L2:L469,"Ausgaben")+-SUMIFS('DevInt 2022 Buchungen'!F2:F469,'DevInt 2022 Buchungen'!D2:D469,"1123",'DevInt 2022 Buchungen'!C2:C469,"&gt;="&amp;U$4,'DevInt 2022 Buchungen'!C2:C469,"&lt;"&amp;U$5+1,'DevInt 2022 Buchungen'!P2:P469,"Einnahmen")++SUMIFS('DevInt 2022 Buchungen'!F2:F469,'DevInt 2022 Buchungen'!D2:D469,"1123",'DevInt 2022 Buchungen'!C2:C469,"&gt;="&amp;U$4,'DevInt 2022 Buchungen'!C2:C469,"&lt;"&amp;U$5+1,'DevInt 2022 Buchungen'!L2:L469,"Einnahmen")+-SUMIFS('DevInt 2022 Buchungen'!F2:F469,'DevInt 2022 Buchungen'!D2:D469,"1123",'DevInt 2022 Buchungen'!C2:C469,"&gt;="&amp;U$4,'DevInt 2022 Buchungen'!C2:C469,"&lt;"&amp;U$5+1,'DevInt 2022 Buchungen'!P2:P469,"Ausgaben")++SUMIFS('DevInt 2022 Buchungen'!F2:F469,'DevInt 2022 Buchungen'!D2:D469,"1321",'DevInt 2022 Buchungen'!C2:C469,"&gt;="&amp;U$4,'DevInt 2022 Buchungen'!C2:C469,"&lt;"&amp;U$5+1,'DevInt 2022 Buchungen'!L2:L469,"Ausgaben")+-SUMIFS('DevInt 2022 Buchungen'!F2:F469,'DevInt 2022 Buchungen'!D2:D469,"1321",'DevInt 2022 Buchungen'!C2:C469,"&gt;="&amp;U$4,'DevInt 2022 Buchungen'!C2:C469,"&lt;"&amp;U$5+1,'DevInt 2022 Buchungen'!P2:P469,"Einnahmen")++SUMIFS('DevInt 2022 Buchungen'!F2:F469,'DevInt 2022 Buchungen'!D2:D469,"1321",'DevInt 2022 Buchungen'!C2:C469,"&gt;="&amp;U$4,'DevInt 2022 Buchungen'!C2:C469,"&lt;"&amp;U$5+1,'DevInt 2022 Buchungen'!L2:L469,"Einnahmen")+-SUMIFS('DevInt 2022 Buchungen'!F2:F469,'DevInt 2022 Buchungen'!D2:D469,"1321",'DevInt 2022 Buchungen'!C2:C469,"&gt;="&amp;U$4,'DevInt 2022 Buchungen'!C2:C469,"&lt;"&amp;U$5+1,'DevInt 2022 Buchungen'!P2:P469,"Ausgaben")++SUMIFS('DevInt 2022 Buchungen'!F2:F469,'DevInt 2022 Buchungen'!D2:D469,"1322",'DevInt 2022 Buchungen'!C2:C469,"&gt;="&amp;U$4,'DevInt 2022 Buchungen'!C2:C469,"&lt;"&amp;U$5+1,'DevInt 2022 Buchungen'!L2:L469,"Ausgaben")+-SUMIFS('DevInt 2022 Buchungen'!F2:F469,'DevInt 2022 Buchungen'!D2:D469,"1322",'DevInt 2022 Buchungen'!C2:C469,"&gt;="&amp;U$4,'DevInt 2022 Buchungen'!C2:C469,"&lt;"&amp;U$5+1,'DevInt 2022 Buchungen'!P2:P469,"Einnahmen")++SUMIFS('DevInt 2022 Buchungen'!F2:F469,'DevInt 2022 Buchungen'!D2:D469,"1322",'DevInt 2022 Buchungen'!C2:C469,"&gt;="&amp;U$4,'DevInt 2022 Buchungen'!C2:C469,"&lt;"&amp;U$5+1,'DevInt 2022 Buchungen'!L2:L469,"Einnahmen")+-SUMIFS('DevInt 2022 Buchungen'!F2:F469,'DevInt 2022 Buchungen'!D2:D469,"1322",'DevInt 2022 Buchungen'!C2:C469,"&gt;="&amp;U$4,'DevInt 2022 Buchungen'!C2:C469,"&lt;"&amp;U$5+1,'DevInt 2022 Buchungen'!P2:P469,"Ausgaben")++SUMIFS('DevInt 2022 Buchungen'!F2:F469,'DevInt 2022 Buchungen'!D2:D469,"1323",'DevInt 2022 Buchungen'!C2:C469,"&gt;="&amp;U$4,'DevInt 2022 Buchungen'!C2:C469,"&lt;"&amp;U$5+1,'DevInt 2022 Buchungen'!L2:L469,"Ausgaben")+-SUMIFS('DevInt 2022 Buchungen'!F2:F469,'DevInt 2022 Buchungen'!D2:D469,"1323",'DevInt 2022 Buchungen'!C2:C469,"&gt;="&amp;U$4,'DevInt 2022 Buchungen'!C2:C469,"&lt;"&amp;U$5+1,'DevInt 2022 Buchungen'!P2:P469,"Einnahmen")++SUMIFS('DevInt 2022 Buchungen'!F2:F469,'DevInt 2022 Buchungen'!D2:D469,"1323",'DevInt 2022 Buchungen'!C2:C469,"&gt;="&amp;U$4,'DevInt 2022 Buchungen'!C2:C469,"&lt;"&amp;U$5+1,'DevInt 2022 Buchungen'!L2:L469,"Einnahmen")+-SUMIFS('DevInt 2022 Buchungen'!F2:F469,'DevInt 2022 Buchungen'!D2:D469,"1323",'DevInt 2022 Buchungen'!C2:C469,"&gt;="&amp;U$4,'DevInt 2022 Buchungen'!C2:C469,"&lt;"&amp;U$5+1,'DevInt 2022 Buchungen'!P2:P469,"Ausgaben")</f>
        <v>0</v>
      </c>
      <c r="V46" s="21"/>
      <c r="Y46" s="26">
        <f>+SUMIFS('DevInt 2022 Buchungen'!F2:F469,'DevInt 2022 Buchungen'!D2:D469,"1121",'DevInt 2022 Buchungen'!C2:C469,"&gt;="&amp;Y$4,'DevInt 2022 Buchungen'!C2:C469,"&lt;"&amp;Y$5+1,'DevInt 2022 Buchungen'!L2:L469,"Ausgaben")+-SUMIFS('DevInt 2022 Buchungen'!F2:F469,'DevInt 2022 Buchungen'!D2:D469,"1121",'DevInt 2022 Buchungen'!C2:C469,"&gt;="&amp;Y$4,'DevInt 2022 Buchungen'!C2:C469,"&lt;"&amp;Y$5+1,'DevInt 2022 Buchungen'!P2:P469,"Einnahmen")++SUMIFS('DevInt 2022 Buchungen'!F2:F469,'DevInt 2022 Buchungen'!D2:D469,"1121",'DevInt 2022 Buchungen'!C2:C469,"&gt;="&amp;Y$4,'DevInt 2022 Buchungen'!C2:C469,"&lt;"&amp;Y$5+1,'DevInt 2022 Buchungen'!L2:L469,"Einnahmen")+-SUMIFS('DevInt 2022 Buchungen'!F2:F469,'DevInt 2022 Buchungen'!D2:D469,"1121",'DevInt 2022 Buchungen'!C2:C469,"&gt;="&amp;Y$4,'DevInt 2022 Buchungen'!C2:C469,"&lt;"&amp;Y$5+1,'DevInt 2022 Buchungen'!P2:P469,"Ausgaben")++SUMIFS('DevInt 2022 Buchungen'!F2:F469,'DevInt 2022 Buchungen'!D2:D469,"1122",'DevInt 2022 Buchungen'!C2:C469,"&gt;="&amp;Y$4,'DevInt 2022 Buchungen'!C2:C469,"&lt;"&amp;Y$5+1,'DevInt 2022 Buchungen'!L2:L469,"Ausgaben")+-SUMIFS('DevInt 2022 Buchungen'!F2:F469,'DevInt 2022 Buchungen'!D2:D469,"1122",'DevInt 2022 Buchungen'!C2:C469,"&gt;="&amp;Y$4,'DevInt 2022 Buchungen'!C2:C469,"&lt;"&amp;Y$5+1,'DevInt 2022 Buchungen'!P2:P469,"Einnahmen")++SUMIFS('DevInt 2022 Buchungen'!F2:F469,'DevInt 2022 Buchungen'!D2:D469,"1122",'DevInt 2022 Buchungen'!C2:C469,"&gt;="&amp;Y$4,'DevInt 2022 Buchungen'!C2:C469,"&lt;"&amp;Y$5+1,'DevInt 2022 Buchungen'!L2:L469,"Einnahmen")+-SUMIFS('DevInt 2022 Buchungen'!F2:F469,'DevInt 2022 Buchungen'!D2:D469,"1122",'DevInt 2022 Buchungen'!C2:C469,"&gt;="&amp;Y$4,'DevInt 2022 Buchungen'!C2:C469,"&lt;"&amp;Y$5+1,'DevInt 2022 Buchungen'!P2:P469,"Ausgaben")++SUMIFS('DevInt 2022 Buchungen'!F2:F469,'DevInt 2022 Buchungen'!D2:D469,"1123",'DevInt 2022 Buchungen'!C2:C469,"&gt;="&amp;Y$4,'DevInt 2022 Buchungen'!C2:C469,"&lt;"&amp;Y$5+1,'DevInt 2022 Buchungen'!L2:L469,"Ausgaben")+-SUMIFS('DevInt 2022 Buchungen'!F2:F469,'DevInt 2022 Buchungen'!D2:D469,"1123",'DevInt 2022 Buchungen'!C2:C469,"&gt;="&amp;Y$4,'DevInt 2022 Buchungen'!C2:C469,"&lt;"&amp;Y$5+1,'DevInt 2022 Buchungen'!P2:P469,"Einnahmen")++SUMIFS('DevInt 2022 Buchungen'!F2:F469,'DevInt 2022 Buchungen'!D2:D469,"1123",'DevInt 2022 Buchungen'!C2:C469,"&gt;="&amp;Y$4,'DevInt 2022 Buchungen'!C2:C469,"&lt;"&amp;Y$5+1,'DevInt 2022 Buchungen'!L2:L469,"Einnahmen")+-SUMIFS('DevInt 2022 Buchungen'!F2:F469,'DevInt 2022 Buchungen'!D2:D469,"1123",'DevInt 2022 Buchungen'!C2:C469,"&gt;="&amp;Y$4,'DevInt 2022 Buchungen'!C2:C469,"&lt;"&amp;Y$5+1,'DevInt 2022 Buchungen'!P2:P469,"Ausgaben")++SUMIFS('DevInt 2022 Buchungen'!F2:F469,'DevInt 2022 Buchungen'!D2:D469,"1321",'DevInt 2022 Buchungen'!C2:C469,"&gt;="&amp;Y$4,'DevInt 2022 Buchungen'!C2:C469,"&lt;"&amp;Y$5+1,'DevInt 2022 Buchungen'!L2:L469,"Ausgaben")+-SUMIFS('DevInt 2022 Buchungen'!F2:F469,'DevInt 2022 Buchungen'!D2:D469,"1321",'DevInt 2022 Buchungen'!C2:C469,"&gt;="&amp;Y$4,'DevInt 2022 Buchungen'!C2:C469,"&lt;"&amp;Y$5+1,'DevInt 2022 Buchungen'!P2:P469,"Einnahmen")++SUMIFS('DevInt 2022 Buchungen'!F2:F469,'DevInt 2022 Buchungen'!D2:D469,"1321",'DevInt 2022 Buchungen'!C2:C469,"&gt;="&amp;Y$4,'DevInt 2022 Buchungen'!C2:C469,"&lt;"&amp;Y$5+1,'DevInt 2022 Buchungen'!L2:L469,"Einnahmen")+-SUMIFS('DevInt 2022 Buchungen'!F2:F469,'DevInt 2022 Buchungen'!D2:D469,"1321",'DevInt 2022 Buchungen'!C2:C469,"&gt;="&amp;Y$4,'DevInt 2022 Buchungen'!C2:C469,"&lt;"&amp;Y$5+1,'DevInt 2022 Buchungen'!P2:P469,"Ausgaben")++SUMIFS('DevInt 2022 Buchungen'!F2:F469,'DevInt 2022 Buchungen'!D2:D469,"1322",'DevInt 2022 Buchungen'!C2:C469,"&gt;="&amp;Y$4,'DevInt 2022 Buchungen'!C2:C469,"&lt;"&amp;Y$5+1,'DevInt 2022 Buchungen'!L2:L469,"Ausgaben")+-SUMIFS('DevInt 2022 Buchungen'!F2:F469,'DevInt 2022 Buchungen'!D2:D469,"1322",'DevInt 2022 Buchungen'!C2:C469,"&gt;="&amp;Y$4,'DevInt 2022 Buchungen'!C2:C469,"&lt;"&amp;Y$5+1,'DevInt 2022 Buchungen'!P2:P469,"Einnahmen")++SUMIFS('DevInt 2022 Buchungen'!F2:F469,'DevInt 2022 Buchungen'!D2:D469,"1322",'DevInt 2022 Buchungen'!C2:C469,"&gt;="&amp;Y$4,'DevInt 2022 Buchungen'!C2:C469,"&lt;"&amp;Y$5+1,'DevInt 2022 Buchungen'!L2:L469,"Einnahmen")+-SUMIFS('DevInt 2022 Buchungen'!F2:F469,'DevInt 2022 Buchungen'!D2:D469,"1322",'DevInt 2022 Buchungen'!C2:C469,"&gt;="&amp;Y$4,'DevInt 2022 Buchungen'!C2:C469,"&lt;"&amp;Y$5+1,'DevInt 2022 Buchungen'!P2:P469,"Ausgaben")++SUMIFS('DevInt 2022 Buchungen'!F2:F469,'DevInt 2022 Buchungen'!D2:D469,"1323",'DevInt 2022 Buchungen'!C2:C469,"&gt;="&amp;Y$4,'DevInt 2022 Buchungen'!C2:C469,"&lt;"&amp;Y$5+1,'DevInt 2022 Buchungen'!L2:L469,"Ausgaben")+-SUMIFS('DevInt 2022 Buchungen'!F2:F469,'DevInt 2022 Buchungen'!D2:D469,"1323",'DevInt 2022 Buchungen'!C2:C469,"&gt;="&amp;Y$4,'DevInt 2022 Buchungen'!C2:C469,"&lt;"&amp;Y$5+1,'DevInt 2022 Buchungen'!P2:P469,"Einnahmen")++SUMIFS('DevInt 2022 Buchungen'!F2:F469,'DevInt 2022 Buchungen'!D2:D469,"1323",'DevInt 2022 Buchungen'!C2:C469,"&gt;="&amp;Y$4,'DevInt 2022 Buchungen'!C2:C469,"&lt;"&amp;Y$5+1,'DevInt 2022 Buchungen'!L2:L469,"Einnahmen")+-SUMIFS('DevInt 2022 Buchungen'!F2:F469,'DevInt 2022 Buchungen'!D2:D469,"1323",'DevInt 2022 Buchungen'!C2:C469,"&gt;="&amp;Y$4,'DevInt 2022 Buchungen'!C2:C469,"&lt;"&amp;Y$5+1,'DevInt 2022 Buchungen'!P2:P469,"Ausgaben")</f>
        <v>0</v>
      </c>
      <c r="Z46" s="21"/>
      <c r="AC46" s="26">
        <f>+SUMIFS('DevInt 2022 Buchungen'!F2:F469,'DevInt 2022 Buchungen'!D2:D469,"1121",'DevInt 2022 Buchungen'!C2:C469,"&gt;="&amp;AC$4,'DevInt 2022 Buchungen'!C2:C469,"&lt;"&amp;AC$5+1,'DevInt 2022 Buchungen'!L2:L469,"Ausgaben")+-SUMIFS('DevInt 2022 Buchungen'!F2:F469,'DevInt 2022 Buchungen'!D2:D469,"1121",'DevInt 2022 Buchungen'!C2:C469,"&gt;="&amp;AC$4,'DevInt 2022 Buchungen'!C2:C469,"&lt;"&amp;AC$5+1,'DevInt 2022 Buchungen'!P2:P469,"Einnahmen")++SUMIFS('DevInt 2022 Buchungen'!F2:F469,'DevInt 2022 Buchungen'!D2:D469,"1121",'DevInt 2022 Buchungen'!C2:C469,"&gt;="&amp;AC$4,'DevInt 2022 Buchungen'!C2:C469,"&lt;"&amp;AC$5+1,'DevInt 2022 Buchungen'!L2:L469,"Einnahmen")+-SUMIFS('DevInt 2022 Buchungen'!F2:F469,'DevInt 2022 Buchungen'!D2:D469,"1121",'DevInt 2022 Buchungen'!C2:C469,"&gt;="&amp;AC$4,'DevInt 2022 Buchungen'!C2:C469,"&lt;"&amp;AC$5+1,'DevInt 2022 Buchungen'!P2:P469,"Ausgaben")++SUMIFS('DevInt 2022 Buchungen'!F2:F469,'DevInt 2022 Buchungen'!D2:D469,"1122",'DevInt 2022 Buchungen'!C2:C469,"&gt;="&amp;AC$4,'DevInt 2022 Buchungen'!C2:C469,"&lt;"&amp;AC$5+1,'DevInt 2022 Buchungen'!L2:L469,"Ausgaben")+-SUMIFS('DevInt 2022 Buchungen'!F2:F469,'DevInt 2022 Buchungen'!D2:D469,"1122",'DevInt 2022 Buchungen'!C2:C469,"&gt;="&amp;AC$4,'DevInt 2022 Buchungen'!C2:C469,"&lt;"&amp;AC$5+1,'DevInt 2022 Buchungen'!P2:P469,"Einnahmen")++SUMIFS('DevInt 2022 Buchungen'!F2:F469,'DevInt 2022 Buchungen'!D2:D469,"1122",'DevInt 2022 Buchungen'!C2:C469,"&gt;="&amp;AC$4,'DevInt 2022 Buchungen'!C2:C469,"&lt;"&amp;AC$5+1,'DevInt 2022 Buchungen'!L2:L469,"Einnahmen")+-SUMIFS('DevInt 2022 Buchungen'!F2:F469,'DevInt 2022 Buchungen'!D2:D469,"1122",'DevInt 2022 Buchungen'!C2:C469,"&gt;="&amp;AC$4,'DevInt 2022 Buchungen'!C2:C469,"&lt;"&amp;AC$5+1,'DevInt 2022 Buchungen'!P2:P469,"Ausgaben")++SUMIFS('DevInt 2022 Buchungen'!F2:F469,'DevInt 2022 Buchungen'!D2:D469,"1123",'DevInt 2022 Buchungen'!C2:C469,"&gt;="&amp;AC$4,'DevInt 2022 Buchungen'!C2:C469,"&lt;"&amp;AC$5+1,'DevInt 2022 Buchungen'!L2:L469,"Ausgaben")+-SUMIFS('DevInt 2022 Buchungen'!F2:F469,'DevInt 2022 Buchungen'!D2:D469,"1123",'DevInt 2022 Buchungen'!C2:C469,"&gt;="&amp;AC$4,'DevInt 2022 Buchungen'!C2:C469,"&lt;"&amp;AC$5+1,'DevInt 2022 Buchungen'!P2:P469,"Einnahmen")++SUMIFS('DevInt 2022 Buchungen'!F2:F469,'DevInt 2022 Buchungen'!D2:D469,"1123",'DevInt 2022 Buchungen'!C2:C469,"&gt;="&amp;AC$4,'DevInt 2022 Buchungen'!C2:C469,"&lt;"&amp;AC$5+1,'DevInt 2022 Buchungen'!L2:L469,"Einnahmen")+-SUMIFS('DevInt 2022 Buchungen'!F2:F469,'DevInt 2022 Buchungen'!D2:D469,"1123",'DevInt 2022 Buchungen'!C2:C469,"&gt;="&amp;AC$4,'DevInt 2022 Buchungen'!C2:C469,"&lt;"&amp;AC$5+1,'DevInt 2022 Buchungen'!P2:P469,"Ausgaben")++SUMIFS('DevInt 2022 Buchungen'!F2:F469,'DevInt 2022 Buchungen'!D2:D469,"1321",'DevInt 2022 Buchungen'!C2:C469,"&gt;="&amp;AC$4,'DevInt 2022 Buchungen'!C2:C469,"&lt;"&amp;AC$5+1,'DevInt 2022 Buchungen'!L2:L469,"Ausgaben")+-SUMIFS('DevInt 2022 Buchungen'!F2:F469,'DevInt 2022 Buchungen'!D2:D469,"1321",'DevInt 2022 Buchungen'!C2:C469,"&gt;="&amp;AC$4,'DevInt 2022 Buchungen'!C2:C469,"&lt;"&amp;AC$5+1,'DevInt 2022 Buchungen'!P2:P469,"Einnahmen")++SUMIFS('DevInt 2022 Buchungen'!F2:F469,'DevInt 2022 Buchungen'!D2:D469,"1321",'DevInt 2022 Buchungen'!C2:C469,"&gt;="&amp;AC$4,'DevInt 2022 Buchungen'!C2:C469,"&lt;"&amp;AC$5+1,'DevInt 2022 Buchungen'!L2:L469,"Einnahmen")+-SUMIFS('DevInt 2022 Buchungen'!F2:F469,'DevInt 2022 Buchungen'!D2:D469,"1321",'DevInt 2022 Buchungen'!C2:C469,"&gt;="&amp;AC$4,'DevInt 2022 Buchungen'!C2:C469,"&lt;"&amp;AC$5+1,'DevInt 2022 Buchungen'!P2:P469,"Ausgaben")++SUMIFS('DevInt 2022 Buchungen'!F2:F469,'DevInt 2022 Buchungen'!D2:D469,"1322",'DevInt 2022 Buchungen'!C2:C469,"&gt;="&amp;AC$4,'DevInt 2022 Buchungen'!C2:C469,"&lt;"&amp;AC$5+1,'DevInt 2022 Buchungen'!L2:L469,"Ausgaben")+-SUMIFS('DevInt 2022 Buchungen'!F2:F469,'DevInt 2022 Buchungen'!D2:D469,"1322",'DevInt 2022 Buchungen'!C2:C469,"&gt;="&amp;AC$4,'DevInt 2022 Buchungen'!C2:C469,"&lt;"&amp;AC$5+1,'DevInt 2022 Buchungen'!P2:P469,"Einnahmen")++SUMIFS('DevInt 2022 Buchungen'!F2:F469,'DevInt 2022 Buchungen'!D2:D469,"1322",'DevInt 2022 Buchungen'!C2:C469,"&gt;="&amp;AC$4,'DevInt 2022 Buchungen'!C2:C469,"&lt;"&amp;AC$5+1,'DevInt 2022 Buchungen'!L2:L469,"Einnahmen")+-SUMIFS('DevInt 2022 Buchungen'!F2:F469,'DevInt 2022 Buchungen'!D2:D469,"1322",'DevInt 2022 Buchungen'!C2:C469,"&gt;="&amp;AC$4,'DevInt 2022 Buchungen'!C2:C469,"&lt;"&amp;AC$5+1,'DevInt 2022 Buchungen'!P2:P469,"Ausgaben")++SUMIFS('DevInt 2022 Buchungen'!F2:F469,'DevInt 2022 Buchungen'!D2:D469,"1323",'DevInt 2022 Buchungen'!C2:C469,"&gt;="&amp;AC$4,'DevInt 2022 Buchungen'!C2:C469,"&lt;"&amp;AC$5+1,'DevInt 2022 Buchungen'!L2:L469,"Ausgaben")+-SUMIFS('DevInt 2022 Buchungen'!F2:F469,'DevInt 2022 Buchungen'!D2:D469,"1323",'DevInt 2022 Buchungen'!C2:C469,"&gt;="&amp;AC$4,'DevInt 2022 Buchungen'!C2:C469,"&lt;"&amp;AC$5+1,'DevInt 2022 Buchungen'!P2:P469,"Einnahmen")++SUMIFS('DevInt 2022 Buchungen'!F2:F469,'DevInt 2022 Buchungen'!D2:D469,"1323",'DevInt 2022 Buchungen'!C2:C469,"&gt;="&amp;AC$4,'DevInt 2022 Buchungen'!C2:C469,"&lt;"&amp;AC$5+1,'DevInt 2022 Buchungen'!L2:L469,"Einnahmen")+-SUMIFS('DevInt 2022 Buchungen'!F2:F469,'DevInt 2022 Buchungen'!D2:D469,"1323",'DevInt 2022 Buchungen'!C2:C469,"&gt;="&amp;AC$4,'DevInt 2022 Buchungen'!C2:C469,"&lt;"&amp;AC$5+1,'DevInt 2022 Buchungen'!P2:P469,"Ausgaben")</f>
        <v>0</v>
      </c>
      <c r="AD46" s="21"/>
      <c r="AG46" s="26">
        <f>+SUMIFS('DevInt 2022 Buchungen'!F2:F469,'DevInt 2022 Buchungen'!D2:D469,"1121",'DevInt 2022 Buchungen'!C2:C469,"&gt;="&amp;AG$4,'DevInt 2022 Buchungen'!C2:C469,"&lt;"&amp;AG$5+1,'DevInt 2022 Buchungen'!L2:L469,"Ausgaben")+-SUMIFS('DevInt 2022 Buchungen'!F2:F469,'DevInt 2022 Buchungen'!D2:D469,"1121",'DevInt 2022 Buchungen'!C2:C469,"&gt;="&amp;AG$4,'DevInt 2022 Buchungen'!C2:C469,"&lt;"&amp;AG$5+1,'DevInt 2022 Buchungen'!P2:P469,"Einnahmen")++SUMIFS('DevInt 2022 Buchungen'!F2:F469,'DevInt 2022 Buchungen'!D2:D469,"1121",'DevInt 2022 Buchungen'!C2:C469,"&gt;="&amp;AG$4,'DevInt 2022 Buchungen'!C2:C469,"&lt;"&amp;AG$5+1,'DevInt 2022 Buchungen'!L2:L469,"Einnahmen")+-SUMIFS('DevInt 2022 Buchungen'!F2:F469,'DevInt 2022 Buchungen'!D2:D469,"1121",'DevInt 2022 Buchungen'!C2:C469,"&gt;="&amp;AG$4,'DevInt 2022 Buchungen'!C2:C469,"&lt;"&amp;AG$5+1,'DevInt 2022 Buchungen'!P2:P469,"Ausgaben")++SUMIFS('DevInt 2022 Buchungen'!F2:F469,'DevInt 2022 Buchungen'!D2:D469,"1122",'DevInt 2022 Buchungen'!C2:C469,"&gt;="&amp;AG$4,'DevInt 2022 Buchungen'!C2:C469,"&lt;"&amp;AG$5+1,'DevInt 2022 Buchungen'!L2:L469,"Ausgaben")+-SUMIFS('DevInt 2022 Buchungen'!F2:F469,'DevInt 2022 Buchungen'!D2:D469,"1122",'DevInt 2022 Buchungen'!C2:C469,"&gt;="&amp;AG$4,'DevInt 2022 Buchungen'!C2:C469,"&lt;"&amp;AG$5+1,'DevInt 2022 Buchungen'!P2:P469,"Einnahmen")++SUMIFS('DevInt 2022 Buchungen'!F2:F469,'DevInt 2022 Buchungen'!D2:D469,"1122",'DevInt 2022 Buchungen'!C2:C469,"&gt;="&amp;AG$4,'DevInt 2022 Buchungen'!C2:C469,"&lt;"&amp;AG$5+1,'DevInt 2022 Buchungen'!L2:L469,"Einnahmen")+-SUMIFS('DevInt 2022 Buchungen'!F2:F469,'DevInt 2022 Buchungen'!D2:D469,"1122",'DevInt 2022 Buchungen'!C2:C469,"&gt;="&amp;AG$4,'DevInt 2022 Buchungen'!C2:C469,"&lt;"&amp;AG$5+1,'DevInt 2022 Buchungen'!P2:P469,"Ausgaben")++SUMIFS('DevInt 2022 Buchungen'!F2:F469,'DevInt 2022 Buchungen'!D2:D469,"1123",'DevInt 2022 Buchungen'!C2:C469,"&gt;="&amp;AG$4,'DevInt 2022 Buchungen'!C2:C469,"&lt;"&amp;AG$5+1,'DevInt 2022 Buchungen'!L2:L469,"Ausgaben")+-SUMIFS('DevInt 2022 Buchungen'!F2:F469,'DevInt 2022 Buchungen'!D2:D469,"1123",'DevInt 2022 Buchungen'!C2:C469,"&gt;="&amp;AG$4,'DevInt 2022 Buchungen'!C2:C469,"&lt;"&amp;AG$5+1,'DevInt 2022 Buchungen'!P2:P469,"Einnahmen")++SUMIFS('DevInt 2022 Buchungen'!F2:F469,'DevInt 2022 Buchungen'!D2:D469,"1123",'DevInt 2022 Buchungen'!C2:C469,"&gt;="&amp;AG$4,'DevInt 2022 Buchungen'!C2:C469,"&lt;"&amp;AG$5+1,'DevInt 2022 Buchungen'!L2:L469,"Einnahmen")+-SUMIFS('DevInt 2022 Buchungen'!F2:F469,'DevInt 2022 Buchungen'!D2:D469,"1123",'DevInt 2022 Buchungen'!C2:C469,"&gt;="&amp;AG$4,'DevInt 2022 Buchungen'!C2:C469,"&lt;"&amp;AG$5+1,'DevInt 2022 Buchungen'!P2:P469,"Ausgaben")++SUMIFS('DevInt 2022 Buchungen'!F2:F469,'DevInt 2022 Buchungen'!D2:D469,"1321",'DevInt 2022 Buchungen'!C2:C469,"&gt;="&amp;AG$4,'DevInt 2022 Buchungen'!C2:C469,"&lt;"&amp;AG$5+1,'DevInt 2022 Buchungen'!L2:L469,"Ausgaben")+-SUMIFS('DevInt 2022 Buchungen'!F2:F469,'DevInt 2022 Buchungen'!D2:D469,"1321",'DevInt 2022 Buchungen'!C2:C469,"&gt;="&amp;AG$4,'DevInt 2022 Buchungen'!C2:C469,"&lt;"&amp;AG$5+1,'DevInt 2022 Buchungen'!P2:P469,"Einnahmen")++SUMIFS('DevInt 2022 Buchungen'!F2:F469,'DevInt 2022 Buchungen'!D2:D469,"1321",'DevInt 2022 Buchungen'!C2:C469,"&gt;="&amp;AG$4,'DevInt 2022 Buchungen'!C2:C469,"&lt;"&amp;AG$5+1,'DevInt 2022 Buchungen'!L2:L469,"Einnahmen")+-SUMIFS('DevInt 2022 Buchungen'!F2:F469,'DevInt 2022 Buchungen'!D2:D469,"1321",'DevInt 2022 Buchungen'!C2:C469,"&gt;="&amp;AG$4,'DevInt 2022 Buchungen'!C2:C469,"&lt;"&amp;AG$5+1,'DevInt 2022 Buchungen'!P2:P469,"Ausgaben")++SUMIFS('DevInt 2022 Buchungen'!F2:F469,'DevInt 2022 Buchungen'!D2:D469,"1322",'DevInt 2022 Buchungen'!C2:C469,"&gt;="&amp;AG$4,'DevInt 2022 Buchungen'!C2:C469,"&lt;"&amp;AG$5+1,'DevInt 2022 Buchungen'!L2:L469,"Ausgaben")+-SUMIFS('DevInt 2022 Buchungen'!F2:F469,'DevInt 2022 Buchungen'!D2:D469,"1322",'DevInt 2022 Buchungen'!C2:C469,"&gt;="&amp;AG$4,'DevInt 2022 Buchungen'!C2:C469,"&lt;"&amp;AG$5+1,'DevInt 2022 Buchungen'!P2:P469,"Einnahmen")++SUMIFS('DevInt 2022 Buchungen'!F2:F469,'DevInt 2022 Buchungen'!D2:D469,"1322",'DevInt 2022 Buchungen'!C2:C469,"&gt;="&amp;AG$4,'DevInt 2022 Buchungen'!C2:C469,"&lt;"&amp;AG$5+1,'DevInt 2022 Buchungen'!L2:L469,"Einnahmen")+-SUMIFS('DevInt 2022 Buchungen'!F2:F469,'DevInt 2022 Buchungen'!D2:D469,"1322",'DevInt 2022 Buchungen'!C2:C469,"&gt;="&amp;AG$4,'DevInt 2022 Buchungen'!C2:C469,"&lt;"&amp;AG$5+1,'DevInt 2022 Buchungen'!P2:P469,"Ausgaben")++SUMIFS('DevInt 2022 Buchungen'!F2:F469,'DevInt 2022 Buchungen'!D2:D469,"1323",'DevInt 2022 Buchungen'!C2:C469,"&gt;="&amp;AG$4,'DevInt 2022 Buchungen'!C2:C469,"&lt;"&amp;AG$5+1,'DevInt 2022 Buchungen'!L2:L469,"Ausgaben")+-SUMIFS('DevInt 2022 Buchungen'!F2:F469,'DevInt 2022 Buchungen'!D2:D469,"1323",'DevInt 2022 Buchungen'!C2:C469,"&gt;="&amp;AG$4,'DevInt 2022 Buchungen'!C2:C469,"&lt;"&amp;AG$5+1,'DevInt 2022 Buchungen'!P2:P469,"Einnahmen")++SUMIFS('DevInt 2022 Buchungen'!F2:F469,'DevInt 2022 Buchungen'!D2:D469,"1323",'DevInt 2022 Buchungen'!C2:C469,"&gt;="&amp;AG$4,'DevInt 2022 Buchungen'!C2:C469,"&lt;"&amp;AG$5+1,'DevInt 2022 Buchungen'!L2:L469,"Einnahmen")+-SUMIFS('DevInt 2022 Buchungen'!F2:F469,'DevInt 2022 Buchungen'!D2:D469,"1323",'DevInt 2022 Buchungen'!C2:C469,"&gt;="&amp;AG$4,'DevInt 2022 Buchungen'!C2:C469,"&lt;"&amp;AG$5+1,'DevInt 2022 Buchungen'!P2:P469,"Ausgaben")</f>
        <v>0</v>
      </c>
      <c r="AH46" s="21"/>
      <c r="AK46" s="26">
        <f>+SUMIFS('DevInt 2022 Buchungen'!F2:F469,'DevInt 2022 Buchungen'!D2:D469,"1121",'DevInt 2022 Buchungen'!C2:C469,"&gt;="&amp;AK$4,'DevInt 2022 Buchungen'!C2:C469,"&lt;"&amp;AK$5+1,'DevInt 2022 Buchungen'!L2:L469,"Ausgaben")+-SUMIFS('DevInt 2022 Buchungen'!F2:F469,'DevInt 2022 Buchungen'!D2:D469,"1121",'DevInt 2022 Buchungen'!C2:C469,"&gt;="&amp;AK$4,'DevInt 2022 Buchungen'!C2:C469,"&lt;"&amp;AK$5+1,'DevInt 2022 Buchungen'!P2:P469,"Einnahmen")++SUMIFS('DevInt 2022 Buchungen'!F2:F469,'DevInt 2022 Buchungen'!D2:D469,"1121",'DevInt 2022 Buchungen'!C2:C469,"&gt;="&amp;AK$4,'DevInt 2022 Buchungen'!C2:C469,"&lt;"&amp;AK$5+1,'DevInt 2022 Buchungen'!L2:L469,"Einnahmen")+-SUMIFS('DevInt 2022 Buchungen'!F2:F469,'DevInt 2022 Buchungen'!D2:D469,"1121",'DevInt 2022 Buchungen'!C2:C469,"&gt;="&amp;AK$4,'DevInt 2022 Buchungen'!C2:C469,"&lt;"&amp;AK$5+1,'DevInt 2022 Buchungen'!P2:P469,"Ausgaben")++SUMIFS('DevInt 2022 Buchungen'!F2:F469,'DevInt 2022 Buchungen'!D2:D469,"1122",'DevInt 2022 Buchungen'!C2:C469,"&gt;="&amp;AK$4,'DevInt 2022 Buchungen'!C2:C469,"&lt;"&amp;AK$5+1,'DevInt 2022 Buchungen'!L2:L469,"Ausgaben")+-SUMIFS('DevInt 2022 Buchungen'!F2:F469,'DevInt 2022 Buchungen'!D2:D469,"1122",'DevInt 2022 Buchungen'!C2:C469,"&gt;="&amp;AK$4,'DevInt 2022 Buchungen'!C2:C469,"&lt;"&amp;AK$5+1,'DevInt 2022 Buchungen'!P2:P469,"Einnahmen")++SUMIFS('DevInt 2022 Buchungen'!F2:F469,'DevInt 2022 Buchungen'!D2:D469,"1122",'DevInt 2022 Buchungen'!C2:C469,"&gt;="&amp;AK$4,'DevInt 2022 Buchungen'!C2:C469,"&lt;"&amp;AK$5+1,'DevInt 2022 Buchungen'!L2:L469,"Einnahmen")+-SUMIFS('DevInt 2022 Buchungen'!F2:F469,'DevInt 2022 Buchungen'!D2:D469,"1122",'DevInt 2022 Buchungen'!C2:C469,"&gt;="&amp;AK$4,'DevInt 2022 Buchungen'!C2:C469,"&lt;"&amp;AK$5+1,'DevInt 2022 Buchungen'!P2:P469,"Ausgaben")++SUMIFS('DevInt 2022 Buchungen'!F2:F469,'DevInt 2022 Buchungen'!D2:D469,"1123",'DevInt 2022 Buchungen'!C2:C469,"&gt;="&amp;AK$4,'DevInt 2022 Buchungen'!C2:C469,"&lt;"&amp;AK$5+1,'DevInt 2022 Buchungen'!L2:L469,"Ausgaben")+-SUMIFS('DevInt 2022 Buchungen'!F2:F469,'DevInt 2022 Buchungen'!D2:D469,"1123",'DevInt 2022 Buchungen'!C2:C469,"&gt;="&amp;AK$4,'DevInt 2022 Buchungen'!C2:C469,"&lt;"&amp;AK$5+1,'DevInt 2022 Buchungen'!P2:P469,"Einnahmen")++SUMIFS('DevInt 2022 Buchungen'!F2:F469,'DevInt 2022 Buchungen'!D2:D469,"1123",'DevInt 2022 Buchungen'!C2:C469,"&gt;="&amp;AK$4,'DevInt 2022 Buchungen'!C2:C469,"&lt;"&amp;AK$5+1,'DevInt 2022 Buchungen'!L2:L469,"Einnahmen")+-SUMIFS('DevInt 2022 Buchungen'!F2:F469,'DevInt 2022 Buchungen'!D2:D469,"1123",'DevInt 2022 Buchungen'!C2:C469,"&gt;="&amp;AK$4,'DevInt 2022 Buchungen'!C2:C469,"&lt;"&amp;AK$5+1,'DevInt 2022 Buchungen'!P2:P469,"Ausgaben")++SUMIFS('DevInt 2022 Buchungen'!F2:F469,'DevInt 2022 Buchungen'!D2:D469,"1321",'DevInt 2022 Buchungen'!C2:C469,"&gt;="&amp;AK$4,'DevInt 2022 Buchungen'!C2:C469,"&lt;"&amp;AK$5+1,'DevInt 2022 Buchungen'!L2:L469,"Ausgaben")+-SUMIFS('DevInt 2022 Buchungen'!F2:F469,'DevInt 2022 Buchungen'!D2:D469,"1321",'DevInt 2022 Buchungen'!C2:C469,"&gt;="&amp;AK$4,'DevInt 2022 Buchungen'!C2:C469,"&lt;"&amp;AK$5+1,'DevInt 2022 Buchungen'!P2:P469,"Einnahmen")++SUMIFS('DevInt 2022 Buchungen'!F2:F469,'DevInt 2022 Buchungen'!D2:D469,"1321",'DevInt 2022 Buchungen'!C2:C469,"&gt;="&amp;AK$4,'DevInt 2022 Buchungen'!C2:C469,"&lt;"&amp;AK$5+1,'DevInt 2022 Buchungen'!L2:L469,"Einnahmen")+-SUMIFS('DevInt 2022 Buchungen'!F2:F469,'DevInt 2022 Buchungen'!D2:D469,"1321",'DevInt 2022 Buchungen'!C2:C469,"&gt;="&amp;AK$4,'DevInt 2022 Buchungen'!C2:C469,"&lt;"&amp;AK$5+1,'DevInt 2022 Buchungen'!P2:P469,"Ausgaben")++SUMIFS('DevInt 2022 Buchungen'!F2:F469,'DevInt 2022 Buchungen'!D2:D469,"1322",'DevInt 2022 Buchungen'!C2:C469,"&gt;="&amp;AK$4,'DevInt 2022 Buchungen'!C2:C469,"&lt;"&amp;AK$5+1,'DevInt 2022 Buchungen'!L2:L469,"Ausgaben")+-SUMIFS('DevInt 2022 Buchungen'!F2:F469,'DevInt 2022 Buchungen'!D2:D469,"1322",'DevInt 2022 Buchungen'!C2:C469,"&gt;="&amp;AK$4,'DevInt 2022 Buchungen'!C2:C469,"&lt;"&amp;AK$5+1,'DevInt 2022 Buchungen'!P2:P469,"Einnahmen")++SUMIFS('DevInt 2022 Buchungen'!F2:F469,'DevInt 2022 Buchungen'!D2:D469,"1322",'DevInt 2022 Buchungen'!C2:C469,"&gt;="&amp;AK$4,'DevInt 2022 Buchungen'!C2:C469,"&lt;"&amp;AK$5+1,'DevInt 2022 Buchungen'!L2:L469,"Einnahmen")+-SUMIFS('DevInt 2022 Buchungen'!F2:F469,'DevInt 2022 Buchungen'!D2:D469,"1322",'DevInt 2022 Buchungen'!C2:C469,"&gt;="&amp;AK$4,'DevInt 2022 Buchungen'!C2:C469,"&lt;"&amp;AK$5+1,'DevInt 2022 Buchungen'!P2:P469,"Ausgaben")++SUMIFS('DevInt 2022 Buchungen'!F2:F469,'DevInt 2022 Buchungen'!D2:D469,"1323",'DevInt 2022 Buchungen'!C2:C469,"&gt;="&amp;AK$4,'DevInt 2022 Buchungen'!C2:C469,"&lt;"&amp;AK$5+1,'DevInt 2022 Buchungen'!L2:L469,"Ausgaben")+-SUMIFS('DevInt 2022 Buchungen'!F2:F469,'DevInt 2022 Buchungen'!D2:D469,"1323",'DevInt 2022 Buchungen'!C2:C469,"&gt;="&amp;AK$4,'DevInt 2022 Buchungen'!C2:C469,"&lt;"&amp;AK$5+1,'DevInt 2022 Buchungen'!P2:P469,"Einnahmen")++SUMIFS('DevInt 2022 Buchungen'!F2:F469,'DevInt 2022 Buchungen'!D2:D469,"1323",'DevInt 2022 Buchungen'!C2:C469,"&gt;="&amp;AK$4,'DevInt 2022 Buchungen'!C2:C469,"&lt;"&amp;AK$5+1,'DevInt 2022 Buchungen'!L2:L469,"Einnahmen")+-SUMIFS('DevInt 2022 Buchungen'!F2:F469,'DevInt 2022 Buchungen'!D2:D469,"1323",'DevInt 2022 Buchungen'!C2:C469,"&gt;="&amp;AK$4,'DevInt 2022 Buchungen'!C2:C469,"&lt;"&amp;AK$5+1,'DevInt 2022 Buchungen'!P2:P469,"Ausgaben")</f>
        <v>0</v>
      </c>
      <c r="AL46" s="21"/>
      <c r="AO46" s="26">
        <f>+SUMIFS('DevInt 2022 Buchungen'!F2:F469,'DevInt 2022 Buchungen'!D2:D469,"1121",'DevInt 2022 Buchungen'!C2:C469,"&gt;="&amp;AO$4,'DevInt 2022 Buchungen'!C2:C469,"&lt;"&amp;AO$5+1,'DevInt 2022 Buchungen'!L2:L469,"Ausgaben")+-SUMIFS('DevInt 2022 Buchungen'!F2:F469,'DevInt 2022 Buchungen'!D2:D469,"1121",'DevInt 2022 Buchungen'!C2:C469,"&gt;="&amp;AO$4,'DevInt 2022 Buchungen'!C2:C469,"&lt;"&amp;AO$5+1,'DevInt 2022 Buchungen'!P2:P469,"Einnahmen")++SUMIFS('DevInt 2022 Buchungen'!F2:F469,'DevInt 2022 Buchungen'!D2:D469,"1121",'DevInt 2022 Buchungen'!C2:C469,"&gt;="&amp;AO$4,'DevInt 2022 Buchungen'!C2:C469,"&lt;"&amp;AO$5+1,'DevInt 2022 Buchungen'!L2:L469,"Einnahmen")+-SUMIFS('DevInt 2022 Buchungen'!F2:F469,'DevInt 2022 Buchungen'!D2:D469,"1121",'DevInt 2022 Buchungen'!C2:C469,"&gt;="&amp;AO$4,'DevInt 2022 Buchungen'!C2:C469,"&lt;"&amp;AO$5+1,'DevInt 2022 Buchungen'!P2:P469,"Ausgaben")++SUMIFS('DevInt 2022 Buchungen'!F2:F469,'DevInt 2022 Buchungen'!D2:D469,"1122",'DevInt 2022 Buchungen'!C2:C469,"&gt;="&amp;AO$4,'DevInt 2022 Buchungen'!C2:C469,"&lt;"&amp;AO$5+1,'DevInt 2022 Buchungen'!L2:L469,"Ausgaben")+-SUMIFS('DevInt 2022 Buchungen'!F2:F469,'DevInt 2022 Buchungen'!D2:D469,"1122",'DevInt 2022 Buchungen'!C2:C469,"&gt;="&amp;AO$4,'DevInt 2022 Buchungen'!C2:C469,"&lt;"&amp;AO$5+1,'DevInt 2022 Buchungen'!P2:P469,"Einnahmen")++SUMIFS('DevInt 2022 Buchungen'!F2:F469,'DevInt 2022 Buchungen'!D2:D469,"1122",'DevInt 2022 Buchungen'!C2:C469,"&gt;="&amp;AO$4,'DevInt 2022 Buchungen'!C2:C469,"&lt;"&amp;AO$5+1,'DevInt 2022 Buchungen'!L2:L469,"Einnahmen")+-SUMIFS('DevInt 2022 Buchungen'!F2:F469,'DevInt 2022 Buchungen'!D2:D469,"1122",'DevInt 2022 Buchungen'!C2:C469,"&gt;="&amp;AO$4,'DevInt 2022 Buchungen'!C2:C469,"&lt;"&amp;AO$5+1,'DevInt 2022 Buchungen'!P2:P469,"Ausgaben")++SUMIFS('DevInt 2022 Buchungen'!F2:F469,'DevInt 2022 Buchungen'!D2:D469,"1123",'DevInt 2022 Buchungen'!C2:C469,"&gt;="&amp;AO$4,'DevInt 2022 Buchungen'!C2:C469,"&lt;"&amp;AO$5+1,'DevInt 2022 Buchungen'!L2:L469,"Ausgaben")+-SUMIFS('DevInt 2022 Buchungen'!F2:F469,'DevInt 2022 Buchungen'!D2:D469,"1123",'DevInt 2022 Buchungen'!C2:C469,"&gt;="&amp;AO$4,'DevInt 2022 Buchungen'!C2:C469,"&lt;"&amp;AO$5+1,'DevInt 2022 Buchungen'!P2:P469,"Einnahmen")++SUMIFS('DevInt 2022 Buchungen'!F2:F469,'DevInt 2022 Buchungen'!D2:D469,"1123",'DevInt 2022 Buchungen'!C2:C469,"&gt;="&amp;AO$4,'DevInt 2022 Buchungen'!C2:C469,"&lt;"&amp;AO$5+1,'DevInt 2022 Buchungen'!L2:L469,"Einnahmen")+-SUMIFS('DevInt 2022 Buchungen'!F2:F469,'DevInt 2022 Buchungen'!D2:D469,"1123",'DevInt 2022 Buchungen'!C2:C469,"&gt;="&amp;AO$4,'DevInt 2022 Buchungen'!C2:C469,"&lt;"&amp;AO$5+1,'DevInt 2022 Buchungen'!P2:P469,"Ausgaben")++SUMIFS('DevInt 2022 Buchungen'!F2:F469,'DevInt 2022 Buchungen'!D2:D469,"1321",'DevInt 2022 Buchungen'!C2:C469,"&gt;="&amp;AO$4,'DevInt 2022 Buchungen'!C2:C469,"&lt;"&amp;AO$5+1,'DevInt 2022 Buchungen'!L2:L469,"Ausgaben")+-SUMIFS('DevInt 2022 Buchungen'!F2:F469,'DevInt 2022 Buchungen'!D2:D469,"1321",'DevInt 2022 Buchungen'!C2:C469,"&gt;="&amp;AO$4,'DevInt 2022 Buchungen'!C2:C469,"&lt;"&amp;AO$5+1,'DevInt 2022 Buchungen'!P2:P469,"Einnahmen")++SUMIFS('DevInt 2022 Buchungen'!F2:F469,'DevInt 2022 Buchungen'!D2:D469,"1321",'DevInt 2022 Buchungen'!C2:C469,"&gt;="&amp;AO$4,'DevInt 2022 Buchungen'!C2:C469,"&lt;"&amp;AO$5+1,'DevInt 2022 Buchungen'!L2:L469,"Einnahmen")+-SUMIFS('DevInt 2022 Buchungen'!F2:F469,'DevInt 2022 Buchungen'!D2:D469,"1321",'DevInt 2022 Buchungen'!C2:C469,"&gt;="&amp;AO$4,'DevInt 2022 Buchungen'!C2:C469,"&lt;"&amp;AO$5+1,'DevInt 2022 Buchungen'!P2:P469,"Ausgaben")++SUMIFS('DevInt 2022 Buchungen'!F2:F469,'DevInt 2022 Buchungen'!D2:D469,"1322",'DevInt 2022 Buchungen'!C2:C469,"&gt;="&amp;AO$4,'DevInt 2022 Buchungen'!C2:C469,"&lt;"&amp;AO$5+1,'DevInt 2022 Buchungen'!L2:L469,"Ausgaben")+-SUMIFS('DevInt 2022 Buchungen'!F2:F469,'DevInt 2022 Buchungen'!D2:D469,"1322",'DevInt 2022 Buchungen'!C2:C469,"&gt;="&amp;AO$4,'DevInt 2022 Buchungen'!C2:C469,"&lt;"&amp;AO$5+1,'DevInt 2022 Buchungen'!P2:P469,"Einnahmen")++SUMIFS('DevInt 2022 Buchungen'!F2:F469,'DevInt 2022 Buchungen'!D2:D469,"1322",'DevInt 2022 Buchungen'!C2:C469,"&gt;="&amp;AO$4,'DevInt 2022 Buchungen'!C2:C469,"&lt;"&amp;AO$5+1,'DevInt 2022 Buchungen'!L2:L469,"Einnahmen")+-SUMIFS('DevInt 2022 Buchungen'!F2:F469,'DevInt 2022 Buchungen'!D2:D469,"1322",'DevInt 2022 Buchungen'!C2:C469,"&gt;="&amp;AO$4,'DevInt 2022 Buchungen'!C2:C469,"&lt;"&amp;AO$5+1,'DevInt 2022 Buchungen'!P2:P469,"Ausgaben")++SUMIFS('DevInt 2022 Buchungen'!F2:F469,'DevInt 2022 Buchungen'!D2:D469,"1323",'DevInt 2022 Buchungen'!C2:C469,"&gt;="&amp;AO$4,'DevInt 2022 Buchungen'!C2:C469,"&lt;"&amp;AO$5+1,'DevInt 2022 Buchungen'!L2:L469,"Ausgaben")+-SUMIFS('DevInt 2022 Buchungen'!F2:F469,'DevInt 2022 Buchungen'!D2:D469,"1323",'DevInt 2022 Buchungen'!C2:C469,"&gt;="&amp;AO$4,'DevInt 2022 Buchungen'!C2:C469,"&lt;"&amp;AO$5+1,'DevInt 2022 Buchungen'!P2:P469,"Einnahmen")++SUMIFS('DevInt 2022 Buchungen'!F2:F469,'DevInt 2022 Buchungen'!D2:D469,"1323",'DevInt 2022 Buchungen'!C2:C469,"&gt;="&amp;AO$4,'DevInt 2022 Buchungen'!C2:C469,"&lt;"&amp;AO$5+1,'DevInt 2022 Buchungen'!L2:L469,"Einnahmen")+-SUMIFS('DevInt 2022 Buchungen'!F2:F469,'DevInt 2022 Buchungen'!D2:D469,"1323",'DevInt 2022 Buchungen'!C2:C469,"&gt;="&amp;AO$4,'DevInt 2022 Buchungen'!C2:C469,"&lt;"&amp;AO$5+1,'DevInt 2022 Buchungen'!P2:P469,"Ausgaben")</f>
        <v>0</v>
      </c>
      <c r="AP46" s="21"/>
      <c r="AS46" s="26">
        <f>+SUMIFS('DevInt 2022 Buchungen'!F2:F469,'DevInt 2022 Buchungen'!D2:D469,"1121",'DevInt 2022 Buchungen'!C2:C469,"&gt;="&amp;AS$4,'DevInt 2022 Buchungen'!C2:C469,"&lt;"&amp;AS$5+1,'DevInt 2022 Buchungen'!L2:L469,"Ausgaben")+-SUMIFS('DevInt 2022 Buchungen'!F2:F469,'DevInt 2022 Buchungen'!D2:D469,"1121",'DevInt 2022 Buchungen'!C2:C469,"&gt;="&amp;AS$4,'DevInt 2022 Buchungen'!C2:C469,"&lt;"&amp;AS$5+1,'DevInt 2022 Buchungen'!P2:P469,"Einnahmen")++SUMIFS('DevInt 2022 Buchungen'!F2:F469,'DevInt 2022 Buchungen'!D2:D469,"1121",'DevInt 2022 Buchungen'!C2:C469,"&gt;="&amp;AS$4,'DevInt 2022 Buchungen'!C2:C469,"&lt;"&amp;AS$5+1,'DevInt 2022 Buchungen'!L2:L469,"Einnahmen")+-SUMIFS('DevInt 2022 Buchungen'!F2:F469,'DevInt 2022 Buchungen'!D2:D469,"1121",'DevInt 2022 Buchungen'!C2:C469,"&gt;="&amp;AS$4,'DevInt 2022 Buchungen'!C2:C469,"&lt;"&amp;AS$5+1,'DevInt 2022 Buchungen'!P2:P469,"Ausgaben")++SUMIFS('DevInt 2022 Buchungen'!F2:F469,'DevInt 2022 Buchungen'!D2:D469,"1122",'DevInt 2022 Buchungen'!C2:C469,"&gt;="&amp;AS$4,'DevInt 2022 Buchungen'!C2:C469,"&lt;"&amp;AS$5+1,'DevInt 2022 Buchungen'!L2:L469,"Ausgaben")+-SUMIFS('DevInt 2022 Buchungen'!F2:F469,'DevInt 2022 Buchungen'!D2:D469,"1122",'DevInt 2022 Buchungen'!C2:C469,"&gt;="&amp;AS$4,'DevInt 2022 Buchungen'!C2:C469,"&lt;"&amp;AS$5+1,'DevInt 2022 Buchungen'!P2:P469,"Einnahmen")++SUMIFS('DevInt 2022 Buchungen'!F2:F469,'DevInt 2022 Buchungen'!D2:D469,"1122",'DevInt 2022 Buchungen'!C2:C469,"&gt;="&amp;AS$4,'DevInt 2022 Buchungen'!C2:C469,"&lt;"&amp;AS$5+1,'DevInt 2022 Buchungen'!L2:L469,"Einnahmen")+-SUMIFS('DevInt 2022 Buchungen'!F2:F469,'DevInt 2022 Buchungen'!D2:D469,"1122",'DevInt 2022 Buchungen'!C2:C469,"&gt;="&amp;AS$4,'DevInt 2022 Buchungen'!C2:C469,"&lt;"&amp;AS$5+1,'DevInt 2022 Buchungen'!P2:P469,"Ausgaben")++SUMIFS('DevInt 2022 Buchungen'!F2:F469,'DevInt 2022 Buchungen'!D2:D469,"1123",'DevInt 2022 Buchungen'!C2:C469,"&gt;="&amp;AS$4,'DevInt 2022 Buchungen'!C2:C469,"&lt;"&amp;AS$5+1,'DevInt 2022 Buchungen'!L2:L469,"Ausgaben")+-SUMIFS('DevInt 2022 Buchungen'!F2:F469,'DevInt 2022 Buchungen'!D2:D469,"1123",'DevInt 2022 Buchungen'!C2:C469,"&gt;="&amp;AS$4,'DevInt 2022 Buchungen'!C2:C469,"&lt;"&amp;AS$5+1,'DevInt 2022 Buchungen'!P2:P469,"Einnahmen")++SUMIFS('DevInt 2022 Buchungen'!F2:F469,'DevInt 2022 Buchungen'!D2:D469,"1123",'DevInt 2022 Buchungen'!C2:C469,"&gt;="&amp;AS$4,'DevInt 2022 Buchungen'!C2:C469,"&lt;"&amp;AS$5+1,'DevInt 2022 Buchungen'!L2:L469,"Einnahmen")+-SUMIFS('DevInt 2022 Buchungen'!F2:F469,'DevInt 2022 Buchungen'!D2:D469,"1123",'DevInt 2022 Buchungen'!C2:C469,"&gt;="&amp;AS$4,'DevInt 2022 Buchungen'!C2:C469,"&lt;"&amp;AS$5+1,'DevInt 2022 Buchungen'!P2:P469,"Ausgaben")++SUMIFS('DevInt 2022 Buchungen'!F2:F469,'DevInt 2022 Buchungen'!D2:D469,"1321",'DevInt 2022 Buchungen'!C2:C469,"&gt;="&amp;AS$4,'DevInt 2022 Buchungen'!C2:C469,"&lt;"&amp;AS$5+1,'DevInt 2022 Buchungen'!L2:L469,"Ausgaben")+-SUMIFS('DevInt 2022 Buchungen'!F2:F469,'DevInt 2022 Buchungen'!D2:D469,"1321",'DevInt 2022 Buchungen'!C2:C469,"&gt;="&amp;AS$4,'DevInt 2022 Buchungen'!C2:C469,"&lt;"&amp;AS$5+1,'DevInt 2022 Buchungen'!P2:P469,"Einnahmen")++SUMIFS('DevInt 2022 Buchungen'!F2:F469,'DevInt 2022 Buchungen'!D2:D469,"1321",'DevInt 2022 Buchungen'!C2:C469,"&gt;="&amp;AS$4,'DevInt 2022 Buchungen'!C2:C469,"&lt;"&amp;AS$5+1,'DevInt 2022 Buchungen'!L2:L469,"Einnahmen")+-SUMIFS('DevInt 2022 Buchungen'!F2:F469,'DevInt 2022 Buchungen'!D2:D469,"1321",'DevInt 2022 Buchungen'!C2:C469,"&gt;="&amp;AS$4,'DevInt 2022 Buchungen'!C2:C469,"&lt;"&amp;AS$5+1,'DevInt 2022 Buchungen'!P2:P469,"Ausgaben")++SUMIFS('DevInt 2022 Buchungen'!F2:F469,'DevInt 2022 Buchungen'!D2:D469,"1322",'DevInt 2022 Buchungen'!C2:C469,"&gt;="&amp;AS$4,'DevInt 2022 Buchungen'!C2:C469,"&lt;"&amp;AS$5+1,'DevInt 2022 Buchungen'!L2:L469,"Ausgaben")+-SUMIFS('DevInt 2022 Buchungen'!F2:F469,'DevInt 2022 Buchungen'!D2:D469,"1322",'DevInt 2022 Buchungen'!C2:C469,"&gt;="&amp;AS$4,'DevInt 2022 Buchungen'!C2:C469,"&lt;"&amp;AS$5+1,'DevInt 2022 Buchungen'!P2:P469,"Einnahmen")++SUMIFS('DevInt 2022 Buchungen'!F2:F469,'DevInt 2022 Buchungen'!D2:D469,"1322",'DevInt 2022 Buchungen'!C2:C469,"&gt;="&amp;AS$4,'DevInt 2022 Buchungen'!C2:C469,"&lt;"&amp;AS$5+1,'DevInt 2022 Buchungen'!L2:L469,"Einnahmen")+-SUMIFS('DevInt 2022 Buchungen'!F2:F469,'DevInt 2022 Buchungen'!D2:D469,"1322",'DevInt 2022 Buchungen'!C2:C469,"&gt;="&amp;AS$4,'DevInt 2022 Buchungen'!C2:C469,"&lt;"&amp;AS$5+1,'DevInt 2022 Buchungen'!P2:P469,"Ausgaben")++SUMIFS('DevInt 2022 Buchungen'!F2:F469,'DevInt 2022 Buchungen'!D2:D469,"1323",'DevInt 2022 Buchungen'!C2:C469,"&gt;="&amp;AS$4,'DevInt 2022 Buchungen'!C2:C469,"&lt;"&amp;AS$5+1,'DevInt 2022 Buchungen'!L2:L469,"Ausgaben")+-SUMIFS('DevInt 2022 Buchungen'!F2:F469,'DevInt 2022 Buchungen'!D2:D469,"1323",'DevInt 2022 Buchungen'!C2:C469,"&gt;="&amp;AS$4,'DevInt 2022 Buchungen'!C2:C469,"&lt;"&amp;AS$5+1,'DevInt 2022 Buchungen'!P2:P469,"Einnahmen")++SUMIFS('DevInt 2022 Buchungen'!F2:F469,'DevInt 2022 Buchungen'!D2:D469,"1323",'DevInt 2022 Buchungen'!C2:C469,"&gt;="&amp;AS$4,'DevInt 2022 Buchungen'!C2:C469,"&lt;"&amp;AS$5+1,'DevInt 2022 Buchungen'!L2:L469,"Einnahmen")+-SUMIFS('DevInt 2022 Buchungen'!F2:F469,'DevInt 2022 Buchungen'!D2:D469,"1323",'DevInt 2022 Buchungen'!C2:C469,"&gt;="&amp;AS$4,'DevInt 2022 Buchungen'!C2:C469,"&lt;"&amp;AS$5+1,'DevInt 2022 Buchungen'!P2:P469,"Ausgaben")</f>
        <v>0</v>
      </c>
      <c r="AT46" s="21"/>
      <c r="AW46" s="26">
        <f>+SUMIFS('DevInt 2022 Buchungen'!F2:F469,'DevInt 2022 Buchungen'!D2:D469,"1121",'DevInt 2022 Buchungen'!C2:C469,"&gt;="&amp;AW$4,'DevInt 2022 Buchungen'!C2:C469,"&lt;"&amp;AW$5+1,'DevInt 2022 Buchungen'!L2:L469,"Ausgaben")+-SUMIFS('DevInt 2022 Buchungen'!F2:F469,'DevInt 2022 Buchungen'!D2:D469,"1121",'DevInt 2022 Buchungen'!C2:C469,"&gt;="&amp;AW$4,'DevInt 2022 Buchungen'!C2:C469,"&lt;"&amp;AW$5+1,'DevInt 2022 Buchungen'!P2:P469,"Einnahmen")++SUMIFS('DevInt 2022 Buchungen'!F2:F469,'DevInt 2022 Buchungen'!D2:D469,"1121",'DevInt 2022 Buchungen'!C2:C469,"&gt;="&amp;AW$4,'DevInt 2022 Buchungen'!C2:C469,"&lt;"&amp;AW$5+1,'DevInt 2022 Buchungen'!L2:L469,"Einnahmen")+-SUMIFS('DevInt 2022 Buchungen'!F2:F469,'DevInt 2022 Buchungen'!D2:D469,"1121",'DevInt 2022 Buchungen'!C2:C469,"&gt;="&amp;AW$4,'DevInt 2022 Buchungen'!C2:C469,"&lt;"&amp;AW$5+1,'DevInt 2022 Buchungen'!P2:P469,"Ausgaben")++SUMIFS('DevInt 2022 Buchungen'!F2:F469,'DevInt 2022 Buchungen'!D2:D469,"1122",'DevInt 2022 Buchungen'!C2:C469,"&gt;="&amp;AW$4,'DevInt 2022 Buchungen'!C2:C469,"&lt;"&amp;AW$5+1,'DevInt 2022 Buchungen'!L2:L469,"Ausgaben")+-SUMIFS('DevInt 2022 Buchungen'!F2:F469,'DevInt 2022 Buchungen'!D2:D469,"1122",'DevInt 2022 Buchungen'!C2:C469,"&gt;="&amp;AW$4,'DevInt 2022 Buchungen'!C2:C469,"&lt;"&amp;AW$5+1,'DevInt 2022 Buchungen'!P2:P469,"Einnahmen")++SUMIFS('DevInt 2022 Buchungen'!F2:F469,'DevInt 2022 Buchungen'!D2:D469,"1122",'DevInt 2022 Buchungen'!C2:C469,"&gt;="&amp;AW$4,'DevInt 2022 Buchungen'!C2:C469,"&lt;"&amp;AW$5+1,'DevInt 2022 Buchungen'!L2:L469,"Einnahmen")+-SUMIFS('DevInt 2022 Buchungen'!F2:F469,'DevInt 2022 Buchungen'!D2:D469,"1122",'DevInt 2022 Buchungen'!C2:C469,"&gt;="&amp;AW$4,'DevInt 2022 Buchungen'!C2:C469,"&lt;"&amp;AW$5+1,'DevInt 2022 Buchungen'!P2:P469,"Ausgaben")++SUMIFS('DevInt 2022 Buchungen'!F2:F469,'DevInt 2022 Buchungen'!D2:D469,"1123",'DevInt 2022 Buchungen'!C2:C469,"&gt;="&amp;AW$4,'DevInt 2022 Buchungen'!C2:C469,"&lt;"&amp;AW$5+1,'DevInt 2022 Buchungen'!L2:L469,"Ausgaben")+-SUMIFS('DevInt 2022 Buchungen'!F2:F469,'DevInt 2022 Buchungen'!D2:D469,"1123",'DevInt 2022 Buchungen'!C2:C469,"&gt;="&amp;AW$4,'DevInt 2022 Buchungen'!C2:C469,"&lt;"&amp;AW$5+1,'DevInt 2022 Buchungen'!P2:P469,"Einnahmen")++SUMIFS('DevInt 2022 Buchungen'!F2:F469,'DevInt 2022 Buchungen'!D2:D469,"1123",'DevInt 2022 Buchungen'!C2:C469,"&gt;="&amp;AW$4,'DevInt 2022 Buchungen'!C2:C469,"&lt;"&amp;AW$5+1,'DevInt 2022 Buchungen'!L2:L469,"Einnahmen")+-SUMIFS('DevInt 2022 Buchungen'!F2:F469,'DevInt 2022 Buchungen'!D2:D469,"1123",'DevInt 2022 Buchungen'!C2:C469,"&gt;="&amp;AW$4,'DevInt 2022 Buchungen'!C2:C469,"&lt;"&amp;AW$5+1,'DevInt 2022 Buchungen'!P2:P469,"Ausgaben")++SUMIFS('DevInt 2022 Buchungen'!F2:F469,'DevInt 2022 Buchungen'!D2:D469,"1321",'DevInt 2022 Buchungen'!C2:C469,"&gt;="&amp;AW$4,'DevInt 2022 Buchungen'!C2:C469,"&lt;"&amp;AW$5+1,'DevInt 2022 Buchungen'!L2:L469,"Ausgaben")+-SUMIFS('DevInt 2022 Buchungen'!F2:F469,'DevInt 2022 Buchungen'!D2:D469,"1321",'DevInt 2022 Buchungen'!C2:C469,"&gt;="&amp;AW$4,'DevInt 2022 Buchungen'!C2:C469,"&lt;"&amp;AW$5+1,'DevInt 2022 Buchungen'!P2:P469,"Einnahmen")++SUMIFS('DevInt 2022 Buchungen'!F2:F469,'DevInt 2022 Buchungen'!D2:D469,"1321",'DevInt 2022 Buchungen'!C2:C469,"&gt;="&amp;AW$4,'DevInt 2022 Buchungen'!C2:C469,"&lt;"&amp;AW$5+1,'DevInt 2022 Buchungen'!L2:L469,"Einnahmen")+-SUMIFS('DevInt 2022 Buchungen'!F2:F469,'DevInt 2022 Buchungen'!D2:D469,"1321",'DevInt 2022 Buchungen'!C2:C469,"&gt;="&amp;AW$4,'DevInt 2022 Buchungen'!C2:C469,"&lt;"&amp;AW$5+1,'DevInt 2022 Buchungen'!P2:P469,"Ausgaben")++SUMIFS('DevInt 2022 Buchungen'!F2:F469,'DevInt 2022 Buchungen'!D2:D469,"1322",'DevInt 2022 Buchungen'!C2:C469,"&gt;="&amp;AW$4,'DevInt 2022 Buchungen'!C2:C469,"&lt;"&amp;AW$5+1,'DevInt 2022 Buchungen'!L2:L469,"Ausgaben")+-SUMIFS('DevInt 2022 Buchungen'!F2:F469,'DevInt 2022 Buchungen'!D2:D469,"1322",'DevInt 2022 Buchungen'!C2:C469,"&gt;="&amp;AW$4,'DevInt 2022 Buchungen'!C2:C469,"&lt;"&amp;AW$5+1,'DevInt 2022 Buchungen'!P2:P469,"Einnahmen")++SUMIFS('DevInt 2022 Buchungen'!F2:F469,'DevInt 2022 Buchungen'!D2:D469,"1322",'DevInt 2022 Buchungen'!C2:C469,"&gt;="&amp;AW$4,'DevInt 2022 Buchungen'!C2:C469,"&lt;"&amp;AW$5+1,'DevInt 2022 Buchungen'!L2:L469,"Einnahmen")+-SUMIFS('DevInt 2022 Buchungen'!F2:F469,'DevInt 2022 Buchungen'!D2:D469,"1322",'DevInt 2022 Buchungen'!C2:C469,"&gt;="&amp;AW$4,'DevInt 2022 Buchungen'!C2:C469,"&lt;"&amp;AW$5+1,'DevInt 2022 Buchungen'!P2:P469,"Ausgaben")++SUMIFS('DevInt 2022 Buchungen'!F2:F469,'DevInt 2022 Buchungen'!D2:D469,"1323",'DevInt 2022 Buchungen'!C2:C469,"&gt;="&amp;AW$4,'DevInt 2022 Buchungen'!C2:C469,"&lt;"&amp;AW$5+1,'DevInt 2022 Buchungen'!L2:L469,"Ausgaben")+-SUMIFS('DevInt 2022 Buchungen'!F2:F469,'DevInt 2022 Buchungen'!D2:D469,"1323",'DevInt 2022 Buchungen'!C2:C469,"&gt;="&amp;AW$4,'DevInt 2022 Buchungen'!C2:C469,"&lt;"&amp;AW$5+1,'DevInt 2022 Buchungen'!P2:P469,"Einnahmen")++SUMIFS('DevInt 2022 Buchungen'!F2:F469,'DevInt 2022 Buchungen'!D2:D469,"1323",'DevInt 2022 Buchungen'!C2:C469,"&gt;="&amp;AW$4,'DevInt 2022 Buchungen'!C2:C469,"&lt;"&amp;AW$5+1,'DevInt 2022 Buchungen'!L2:L469,"Einnahmen")+-SUMIFS('DevInt 2022 Buchungen'!F2:F469,'DevInt 2022 Buchungen'!D2:D469,"1323",'DevInt 2022 Buchungen'!C2:C469,"&gt;="&amp;AW$4,'DevInt 2022 Buchungen'!C2:C469,"&lt;"&amp;AW$5+1,'DevInt 2022 Buchungen'!P2:P469,"Ausgaben")</f>
        <v>0</v>
      </c>
      <c r="AX46" s="21"/>
      <c r="BA46" s="26">
        <f>+SUMIFS('DevInt 2022 Buchungen'!F2:F469,'DevInt 2022 Buchungen'!D2:D469,"1121",'DevInt 2022 Buchungen'!C2:C469,"&gt;="&amp;BA$4,'DevInt 2022 Buchungen'!C2:C469,"&lt;"&amp;BA$5+1,'DevInt 2022 Buchungen'!L2:L469,"Ausgaben")+-SUMIFS('DevInt 2022 Buchungen'!F2:F469,'DevInt 2022 Buchungen'!D2:D469,"1121",'DevInt 2022 Buchungen'!C2:C469,"&gt;="&amp;BA$4,'DevInt 2022 Buchungen'!C2:C469,"&lt;"&amp;BA$5+1,'DevInt 2022 Buchungen'!P2:P469,"Einnahmen")++SUMIFS('DevInt 2022 Buchungen'!F2:F469,'DevInt 2022 Buchungen'!D2:D469,"1121",'DevInt 2022 Buchungen'!C2:C469,"&gt;="&amp;BA$4,'DevInt 2022 Buchungen'!C2:C469,"&lt;"&amp;BA$5+1,'DevInt 2022 Buchungen'!L2:L469,"Einnahmen")+-SUMIFS('DevInt 2022 Buchungen'!F2:F469,'DevInt 2022 Buchungen'!D2:D469,"1121",'DevInt 2022 Buchungen'!C2:C469,"&gt;="&amp;BA$4,'DevInt 2022 Buchungen'!C2:C469,"&lt;"&amp;BA$5+1,'DevInt 2022 Buchungen'!P2:P469,"Ausgaben")++SUMIFS('DevInt 2022 Buchungen'!F2:F469,'DevInt 2022 Buchungen'!D2:D469,"1122",'DevInt 2022 Buchungen'!C2:C469,"&gt;="&amp;BA$4,'DevInt 2022 Buchungen'!C2:C469,"&lt;"&amp;BA$5+1,'DevInt 2022 Buchungen'!L2:L469,"Ausgaben")+-SUMIFS('DevInt 2022 Buchungen'!F2:F469,'DevInt 2022 Buchungen'!D2:D469,"1122",'DevInt 2022 Buchungen'!C2:C469,"&gt;="&amp;BA$4,'DevInt 2022 Buchungen'!C2:C469,"&lt;"&amp;BA$5+1,'DevInt 2022 Buchungen'!P2:P469,"Einnahmen")++SUMIFS('DevInt 2022 Buchungen'!F2:F469,'DevInt 2022 Buchungen'!D2:D469,"1122",'DevInt 2022 Buchungen'!C2:C469,"&gt;="&amp;BA$4,'DevInt 2022 Buchungen'!C2:C469,"&lt;"&amp;BA$5+1,'DevInt 2022 Buchungen'!L2:L469,"Einnahmen")+-SUMIFS('DevInt 2022 Buchungen'!F2:F469,'DevInt 2022 Buchungen'!D2:D469,"1122",'DevInt 2022 Buchungen'!C2:C469,"&gt;="&amp;BA$4,'DevInt 2022 Buchungen'!C2:C469,"&lt;"&amp;BA$5+1,'DevInt 2022 Buchungen'!P2:P469,"Ausgaben")++SUMIFS('DevInt 2022 Buchungen'!F2:F469,'DevInt 2022 Buchungen'!D2:D469,"1123",'DevInt 2022 Buchungen'!C2:C469,"&gt;="&amp;BA$4,'DevInt 2022 Buchungen'!C2:C469,"&lt;"&amp;BA$5+1,'DevInt 2022 Buchungen'!L2:L469,"Ausgaben")+-SUMIFS('DevInt 2022 Buchungen'!F2:F469,'DevInt 2022 Buchungen'!D2:D469,"1123",'DevInt 2022 Buchungen'!C2:C469,"&gt;="&amp;BA$4,'DevInt 2022 Buchungen'!C2:C469,"&lt;"&amp;BA$5+1,'DevInt 2022 Buchungen'!P2:P469,"Einnahmen")++SUMIFS('DevInt 2022 Buchungen'!F2:F469,'DevInt 2022 Buchungen'!D2:D469,"1123",'DevInt 2022 Buchungen'!C2:C469,"&gt;="&amp;BA$4,'DevInt 2022 Buchungen'!C2:C469,"&lt;"&amp;BA$5+1,'DevInt 2022 Buchungen'!L2:L469,"Einnahmen")+-SUMIFS('DevInt 2022 Buchungen'!F2:F469,'DevInt 2022 Buchungen'!D2:D469,"1123",'DevInt 2022 Buchungen'!C2:C469,"&gt;="&amp;BA$4,'DevInt 2022 Buchungen'!C2:C469,"&lt;"&amp;BA$5+1,'DevInt 2022 Buchungen'!P2:P469,"Ausgaben")++SUMIFS('DevInt 2022 Buchungen'!F2:F469,'DevInt 2022 Buchungen'!D2:D469,"1321",'DevInt 2022 Buchungen'!C2:C469,"&gt;="&amp;BA$4,'DevInt 2022 Buchungen'!C2:C469,"&lt;"&amp;BA$5+1,'DevInt 2022 Buchungen'!L2:L469,"Ausgaben")+-SUMIFS('DevInt 2022 Buchungen'!F2:F469,'DevInt 2022 Buchungen'!D2:D469,"1321",'DevInt 2022 Buchungen'!C2:C469,"&gt;="&amp;BA$4,'DevInt 2022 Buchungen'!C2:C469,"&lt;"&amp;BA$5+1,'DevInt 2022 Buchungen'!P2:P469,"Einnahmen")++SUMIFS('DevInt 2022 Buchungen'!F2:F469,'DevInt 2022 Buchungen'!D2:D469,"1321",'DevInt 2022 Buchungen'!C2:C469,"&gt;="&amp;BA$4,'DevInt 2022 Buchungen'!C2:C469,"&lt;"&amp;BA$5+1,'DevInt 2022 Buchungen'!L2:L469,"Einnahmen")+-SUMIFS('DevInt 2022 Buchungen'!F2:F469,'DevInt 2022 Buchungen'!D2:D469,"1321",'DevInt 2022 Buchungen'!C2:C469,"&gt;="&amp;BA$4,'DevInt 2022 Buchungen'!C2:C469,"&lt;"&amp;BA$5+1,'DevInt 2022 Buchungen'!P2:P469,"Ausgaben")++SUMIFS('DevInt 2022 Buchungen'!F2:F469,'DevInt 2022 Buchungen'!D2:D469,"1322",'DevInt 2022 Buchungen'!C2:C469,"&gt;="&amp;BA$4,'DevInt 2022 Buchungen'!C2:C469,"&lt;"&amp;BA$5+1,'DevInt 2022 Buchungen'!L2:L469,"Ausgaben")+-SUMIFS('DevInt 2022 Buchungen'!F2:F469,'DevInt 2022 Buchungen'!D2:D469,"1322",'DevInt 2022 Buchungen'!C2:C469,"&gt;="&amp;BA$4,'DevInt 2022 Buchungen'!C2:C469,"&lt;"&amp;BA$5+1,'DevInt 2022 Buchungen'!P2:P469,"Einnahmen")++SUMIFS('DevInt 2022 Buchungen'!F2:F469,'DevInt 2022 Buchungen'!D2:D469,"1322",'DevInt 2022 Buchungen'!C2:C469,"&gt;="&amp;BA$4,'DevInt 2022 Buchungen'!C2:C469,"&lt;"&amp;BA$5+1,'DevInt 2022 Buchungen'!L2:L469,"Einnahmen")+-SUMIFS('DevInt 2022 Buchungen'!F2:F469,'DevInt 2022 Buchungen'!D2:D469,"1322",'DevInt 2022 Buchungen'!C2:C469,"&gt;="&amp;BA$4,'DevInt 2022 Buchungen'!C2:C469,"&lt;"&amp;BA$5+1,'DevInt 2022 Buchungen'!P2:P469,"Ausgaben")++SUMIFS('DevInt 2022 Buchungen'!F2:F469,'DevInt 2022 Buchungen'!D2:D469,"1323",'DevInt 2022 Buchungen'!C2:C469,"&gt;="&amp;BA$4,'DevInt 2022 Buchungen'!C2:C469,"&lt;"&amp;BA$5+1,'DevInt 2022 Buchungen'!L2:L469,"Ausgaben")+-SUMIFS('DevInt 2022 Buchungen'!F2:F469,'DevInt 2022 Buchungen'!D2:D469,"1323",'DevInt 2022 Buchungen'!C2:C469,"&gt;="&amp;BA$4,'DevInt 2022 Buchungen'!C2:C469,"&lt;"&amp;BA$5+1,'DevInt 2022 Buchungen'!P2:P469,"Einnahmen")++SUMIFS('DevInt 2022 Buchungen'!F2:F469,'DevInt 2022 Buchungen'!D2:D469,"1323",'DevInt 2022 Buchungen'!C2:C469,"&gt;="&amp;BA$4,'DevInt 2022 Buchungen'!C2:C469,"&lt;"&amp;BA$5+1,'DevInt 2022 Buchungen'!L2:L469,"Einnahmen")+-SUMIFS('DevInt 2022 Buchungen'!F2:F469,'DevInt 2022 Buchungen'!D2:D469,"1323",'DevInt 2022 Buchungen'!C2:C469,"&gt;="&amp;BA$4,'DevInt 2022 Buchungen'!C2:C469,"&lt;"&amp;BA$5+1,'DevInt 2022 Buchungen'!P2:P469,"Ausgaben")</f>
        <v>0</v>
      </c>
      <c r="BB46" s="21"/>
      <c r="BE46" s="26">
        <f>+SUMIFS('DevInt 2022 Buchungen'!F2:F469,'DevInt 2022 Buchungen'!D2:D469,"1121",'DevInt 2022 Buchungen'!C2:C469,"&gt;="&amp;BE$4,'DevInt 2022 Buchungen'!C2:C469,"&lt;"&amp;BE$5+1,'DevInt 2022 Buchungen'!L2:L469,"Ausgaben")+-SUMIFS('DevInt 2022 Buchungen'!F2:F469,'DevInt 2022 Buchungen'!D2:D469,"1121",'DevInt 2022 Buchungen'!C2:C469,"&gt;="&amp;BE$4,'DevInt 2022 Buchungen'!C2:C469,"&lt;"&amp;BE$5+1,'DevInt 2022 Buchungen'!P2:P469,"Einnahmen")++SUMIFS('DevInt 2022 Buchungen'!F2:F469,'DevInt 2022 Buchungen'!D2:D469,"1121",'DevInt 2022 Buchungen'!C2:C469,"&gt;="&amp;BE$4,'DevInt 2022 Buchungen'!C2:C469,"&lt;"&amp;BE$5+1,'DevInt 2022 Buchungen'!L2:L469,"Einnahmen")+-SUMIFS('DevInt 2022 Buchungen'!F2:F469,'DevInt 2022 Buchungen'!D2:D469,"1121",'DevInt 2022 Buchungen'!C2:C469,"&gt;="&amp;BE$4,'DevInt 2022 Buchungen'!C2:C469,"&lt;"&amp;BE$5+1,'DevInt 2022 Buchungen'!P2:P469,"Ausgaben")++SUMIFS('DevInt 2022 Buchungen'!F2:F469,'DevInt 2022 Buchungen'!D2:D469,"1122",'DevInt 2022 Buchungen'!C2:C469,"&gt;="&amp;BE$4,'DevInt 2022 Buchungen'!C2:C469,"&lt;"&amp;BE$5+1,'DevInt 2022 Buchungen'!L2:L469,"Ausgaben")+-SUMIFS('DevInt 2022 Buchungen'!F2:F469,'DevInt 2022 Buchungen'!D2:D469,"1122",'DevInt 2022 Buchungen'!C2:C469,"&gt;="&amp;BE$4,'DevInt 2022 Buchungen'!C2:C469,"&lt;"&amp;BE$5+1,'DevInt 2022 Buchungen'!P2:P469,"Einnahmen")++SUMIFS('DevInt 2022 Buchungen'!F2:F469,'DevInt 2022 Buchungen'!D2:D469,"1122",'DevInt 2022 Buchungen'!C2:C469,"&gt;="&amp;BE$4,'DevInt 2022 Buchungen'!C2:C469,"&lt;"&amp;BE$5+1,'DevInt 2022 Buchungen'!L2:L469,"Einnahmen")+-SUMIFS('DevInt 2022 Buchungen'!F2:F469,'DevInt 2022 Buchungen'!D2:D469,"1122",'DevInt 2022 Buchungen'!C2:C469,"&gt;="&amp;BE$4,'DevInt 2022 Buchungen'!C2:C469,"&lt;"&amp;BE$5+1,'DevInt 2022 Buchungen'!P2:P469,"Ausgaben")++SUMIFS('DevInt 2022 Buchungen'!F2:F469,'DevInt 2022 Buchungen'!D2:D469,"1123",'DevInt 2022 Buchungen'!C2:C469,"&gt;="&amp;BE$4,'DevInt 2022 Buchungen'!C2:C469,"&lt;"&amp;BE$5+1,'DevInt 2022 Buchungen'!L2:L469,"Ausgaben")+-SUMIFS('DevInt 2022 Buchungen'!F2:F469,'DevInt 2022 Buchungen'!D2:D469,"1123",'DevInt 2022 Buchungen'!C2:C469,"&gt;="&amp;BE$4,'DevInt 2022 Buchungen'!C2:C469,"&lt;"&amp;BE$5+1,'DevInt 2022 Buchungen'!P2:P469,"Einnahmen")++SUMIFS('DevInt 2022 Buchungen'!F2:F469,'DevInt 2022 Buchungen'!D2:D469,"1123",'DevInt 2022 Buchungen'!C2:C469,"&gt;="&amp;BE$4,'DevInt 2022 Buchungen'!C2:C469,"&lt;"&amp;BE$5+1,'DevInt 2022 Buchungen'!L2:L469,"Einnahmen")+-SUMIFS('DevInt 2022 Buchungen'!F2:F469,'DevInt 2022 Buchungen'!D2:D469,"1123",'DevInt 2022 Buchungen'!C2:C469,"&gt;="&amp;BE$4,'DevInt 2022 Buchungen'!C2:C469,"&lt;"&amp;BE$5+1,'DevInt 2022 Buchungen'!P2:P469,"Ausgaben")++SUMIFS('DevInt 2022 Buchungen'!F2:F469,'DevInt 2022 Buchungen'!D2:D469,"1321",'DevInt 2022 Buchungen'!C2:C469,"&gt;="&amp;BE$4,'DevInt 2022 Buchungen'!C2:C469,"&lt;"&amp;BE$5+1,'DevInt 2022 Buchungen'!L2:L469,"Ausgaben")+-SUMIFS('DevInt 2022 Buchungen'!F2:F469,'DevInt 2022 Buchungen'!D2:D469,"1321",'DevInt 2022 Buchungen'!C2:C469,"&gt;="&amp;BE$4,'DevInt 2022 Buchungen'!C2:C469,"&lt;"&amp;BE$5+1,'DevInt 2022 Buchungen'!P2:P469,"Einnahmen")++SUMIFS('DevInt 2022 Buchungen'!F2:F469,'DevInt 2022 Buchungen'!D2:D469,"1321",'DevInt 2022 Buchungen'!C2:C469,"&gt;="&amp;BE$4,'DevInt 2022 Buchungen'!C2:C469,"&lt;"&amp;BE$5+1,'DevInt 2022 Buchungen'!L2:L469,"Einnahmen")+-SUMIFS('DevInt 2022 Buchungen'!F2:F469,'DevInt 2022 Buchungen'!D2:D469,"1321",'DevInt 2022 Buchungen'!C2:C469,"&gt;="&amp;BE$4,'DevInt 2022 Buchungen'!C2:C469,"&lt;"&amp;BE$5+1,'DevInt 2022 Buchungen'!P2:P469,"Ausgaben")++SUMIFS('DevInt 2022 Buchungen'!F2:F469,'DevInt 2022 Buchungen'!D2:D469,"1322",'DevInt 2022 Buchungen'!C2:C469,"&gt;="&amp;BE$4,'DevInt 2022 Buchungen'!C2:C469,"&lt;"&amp;BE$5+1,'DevInt 2022 Buchungen'!L2:L469,"Ausgaben")+-SUMIFS('DevInt 2022 Buchungen'!F2:F469,'DevInt 2022 Buchungen'!D2:D469,"1322",'DevInt 2022 Buchungen'!C2:C469,"&gt;="&amp;BE$4,'DevInt 2022 Buchungen'!C2:C469,"&lt;"&amp;BE$5+1,'DevInt 2022 Buchungen'!P2:P469,"Einnahmen")++SUMIFS('DevInt 2022 Buchungen'!F2:F469,'DevInt 2022 Buchungen'!D2:D469,"1322",'DevInt 2022 Buchungen'!C2:C469,"&gt;="&amp;BE$4,'DevInt 2022 Buchungen'!C2:C469,"&lt;"&amp;BE$5+1,'DevInt 2022 Buchungen'!L2:L469,"Einnahmen")+-SUMIFS('DevInt 2022 Buchungen'!F2:F469,'DevInt 2022 Buchungen'!D2:D469,"1322",'DevInt 2022 Buchungen'!C2:C469,"&gt;="&amp;BE$4,'DevInt 2022 Buchungen'!C2:C469,"&lt;"&amp;BE$5+1,'DevInt 2022 Buchungen'!P2:P469,"Ausgaben")++SUMIFS('DevInt 2022 Buchungen'!F2:F469,'DevInt 2022 Buchungen'!D2:D469,"1323",'DevInt 2022 Buchungen'!C2:C469,"&gt;="&amp;BE$4,'DevInt 2022 Buchungen'!C2:C469,"&lt;"&amp;BE$5+1,'DevInt 2022 Buchungen'!L2:L469,"Ausgaben")+-SUMIFS('DevInt 2022 Buchungen'!F2:F469,'DevInt 2022 Buchungen'!D2:D469,"1323",'DevInt 2022 Buchungen'!C2:C469,"&gt;="&amp;BE$4,'DevInt 2022 Buchungen'!C2:C469,"&lt;"&amp;BE$5+1,'DevInt 2022 Buchungen'!P2:P469,"Einnahmen")++SUMIFS('DevInt 2022 Buchungen'!F2:F469,'DevInt 2022 Buchungen'!D2:D469,"1323",'DevInt 2022 Buchungen'!C2:C469,"&gt;="&amp;BE$4,'DevInt 2022 Buchungen'!C2:C469,"&lt;"&amp;BE$5+1,'DevInt 2022 Buchungen'!L2:L469,"Einnahmen")+-SUMIFS('DevInt 2022 Buchungen'!F2:F469,'DevInt 2022 Buchungen'!D2:D469,"1323",'DevInt 2022 Buchungen'!C2:C469,"&gt;="&amp;BE$4,'DevInt 2022 Buchungen'!C2:C469,"&lt;"&amp;BE$5+1,'DevInt 2022 Buchungen'!P2:P469,"Ausgaben")</f>
        <v>0</v>
      </c>
      <c r="BF46" s="21"/>
      <c r="BI46" s="26">
        <f>+SUMIFS('DevInt 2022 Buchungen'!F2:F469,'DevInt 2022 Buchungen'!D2:D469,"1121",'DevInt 2022 Buchungen'!C2:C469,"&gt;="&amp;BI$4,'DevInt 2022 Buchungen'!C2:C469,"&lt;"&amp;BI$5+1,'DevInt 2022 Buchungen'!L2:L469,"Ausgaben")+-SUMIFS('DevInt 2022 Buchungen'!F2:F469,'DevInt 2022 Buchungen'!D2:D469,"1121",'DevInt 2022 Buchungen'!C2:C469,"&gt;="&amp;BI$4,'DevInt 2022 Buchungen'!C2:C469,"&lt;"&amp;BI$5+1,'DevInt 2022 Buchungen'!P2:P469,"Einnahmen")++SUMIFS('DevInt 2022 Buchungen'!F2:F469,'DevInt 2022 Buchungen'!D2:D469,"1121",'DevInt 2022 Buchungen'!C2:C469,"&gt;="&amp;BI$4,'DevInt 2022 Buchungen'!C2:C469,"&lt;"&amp;BI$5+1,'DevInt 2022 Buchungen'!L2:L469,"Einnahmen")+-SUMIFS('DevInt 2022 Buchungen'!F2:F469,'DevInt 2022 Buchungen'!D2:D469,"1121",'DevInt 2022 Buchungen'!C2:C469,"&gt;="&amp;BI$4,'DevInt 2022 Buchungen'!C2:C469,"&lt;"&amp;BI$5+1,'DevInt 2022 Buchungen'!P2:P469,"Ausgaben")++SUMIFS('DevInt 2022 Buchungen'!F2:F469,'DevInt 2022 Buchungen'!D2:D469,"1122",'DevInt 2022 Buchungen'!C2:C469,"&gt;="&amp;BI$4,'DevInt 2022 Buchungen'!C2:C469,"&lt;"&amp;BI$5+1,'DevInt 2022 Buchungen'!L2:L469,"Ausgaben")+-SUMIFS('DevInt 2022 Buchungen'!F2:F469,'DevInt 2022 Buchungen'!D2:D469,"1122",'DevInt 2022 Buchungen'!C2:C469,"&gt;="&amp;BI$4,'DevInt 2022 Buchungen'!C2:C469,"&lt;"&amp;BI$5+1,'DevInt 2022 Buchungen'!P2:P469,"Einnahmen")++SUMIFS('DevInt 2022 Buchungen'!F2:F469,'DevInt 2022 Buchungen'!D2:D469,"1122",'DevInt 2022 Buchungen'!C2:C469,"&gt;="&amp;BI$4,'DevInt 2022 Buchungen'!C2:C469,"&lt;"&amp;BI$5+1,'DevInt 2022 Buchungen'!L2:L469,"Einnahmen")+-SUMIFS('DevInt 2022 Buchungen'!F2:F469,'DevInt 2022 Buchungen'!D2:D469,"1122",'DevInt 2022 Buchungen'!C2:C469,"&gt;="&amp;BI$4,'DevInt 2022 Buchungen'!C2:C469,"&lt;"&amp;BI$5+1,'DevInt 2022 Buchungen'!P2:P469,"Ausgaben")++SUMIFS('DevInt 2022 Buchungen'!F2:F469,'DevInt 2022 Buchungen'!D2:D469,"1123",'DevInt 2022 Buchungen'!C2:C469,"&gt;="&amp;BI$4,'DevInt 2022 Buchungen'!C2:C469,"&lt;"&amp;BI$5+1,'DevInt 2022 Buchungen'!L2:L469,"Ausgaben")+-SUMIFS('DevInt 2022 Buchungen'!F2:F469,'DevInt 2022 Buchungen'!D2:D469,"1123",'DevInt 2022 Buchungen'!C2:C469,"&gt;="&amp;BI$4,'DevInt 2022 Buchungen'!C2:C469,"&lt;"&amp;BI$5+1,'DevInt 2022 Buchungen'!P2:P469,"Einnahmen")++SUMIFS('DevInt 2022 Buchungen'!F2:F469,'DevInt 2022 Buchungen'!D2:D469,"1123",'DevInt 2022 Buchungen'!C2:C469,"&gt;="&amp;BI$4,'DevInt 2022 Buchungen'!C2:C469,"&lt;"&amp;BI$5+1,'DevInt 2022 Buchungen'!L2:L469,"Einnahmen")+-SUMIFS('DevInt 2022 Buchungen'!F2:F469,'DevInt 2022 Buchungen'!D2:D469,"1123",'DevInt 2022 Buchungen'!C2:C469,"&gt;="&amp;BI$4,'DevInt 2022 Buchungen'!C2:C469,"&lt;"&amp;BI$5+1,'DevInt 2022 Buchungen'!P2:P469,"Ausgaben")++SUMIFS('DevInt 2022 Buchungen'!F2:F469,'DevInt 2022 Buchungen'!D2:D469,"1321",'DevInt 2022 Buchungen'!C2:C469,"&gt;="&amp;BI$4,'DevInt 2022 Buchungen'!C2:C469,"&lt;"&amp;BI$5+1,'DevInt 2022 Buchungen'!L2:L469,"Ausgaben")+-SUMIFS('DevInt 2022 Buchungen'!F2:F469,'DevInt 2022 Buchungen'!D2:D469,"1321",'DevInt 2022 Buchungen'!C2:C469,"&gt;="&amp;BI$4,'DevInt 2022 Buchungen'!C2:C469,"&lt;"&amp;BI$5+1,'DevInt 2022 Buchungen'!P2:P469,"Einnahmen")++SUMIFS('DevInt 2022 Buchungen'!F2:F469,'DevInt 2022 Buchungen'!D2:D469,"1321",'DevInt 2022 Buchungen'!C2:C469,"&gt;="&amp;BI$4,'DevInt 2022 Buchungen'!C2:C469,"&lt;"&amp;BI$5+1,'DevInt 2022 Buchungen'!L2:L469,"Einnahmen")+-SUMIFS('DevInt 2022 Buchungen'!F2:F469,'DevInt 2022 Buchungen'!D2:D469,"1321",'DevInt 2022 Buchungen'!C2:C469,"&gt;="&amp;BI$4,'DevInt 2022 Buchungen'!C2:C469,"&lt;"&amp;BI$5+1,'DevInt 2022 Buchungen'!P2:P469,"Ausgaben")++SUMIFS('DevInt 2022 Buchungen'!F2:F469,'DevInt 2022 Buchungen'!D2:D469,"1322",'DevInt 2022 Buchungen'!C2:C469,"&gt;="&amp;BI$4,'DevInt 2022 Buchungen'!C2:C469,"&lt;"&amp;BI$5+1,'DevInt 2022 Buchungen'!L2:L469,"Ausgaben")+-SUMIFS('DevInt 2022 Buchungen'!F2:F469,'DevInt 2022 Buchungen'!D2:D469,"1322",'DevInt 2022 Buchungen'!C2:C469,"&gt;="&amp;BI$4,'DevInt 2022 Buchungen'!C2:C469,"&lt;"&amp;BI$5+1,'DevInt 2022 Buchungen'!P2:P469,"Einnahmen")++SUMIFS('DevInt 2022 Buchungen'!F2:F469,'DevInt 2022 Buchungen'!D2:D469,"1322",'DevInt 2022 Buchungen'!C2:C469,"&gt;="&amp;BI$4,'DevInt 2022 Buchungen'!C2:C469,"&lt;"&amp;BI$5+1,'DevInt 2022 Buchungen'!L2:L469,"Einnahmen")+-SUMIFS('DevInt 2022 Buchungen'!F2:F469,'DevInt 2022 Buchungen'!D2:D469,"1322",'DevInt 2022 Buchungen'!C2:C469,"&gt;="&amp;BI$4,'DevInt 2022 Buchungen'!C2:C469,"&lt;"&amp;BI$5+1,'DevInt 2022 Buchungen'!P2:P469,"Ausgaben")++SUMIFS('DevInt 2022 Buchungen'!F2:F469,'DevInt 2022 Buchungen'!D2:D469,"1323",'DevInt 2022 Buchungen'!C2:C469,"&gt;="&amp;BI$4,'DevInt 2022 Buchungen'!C2:C469,"&lt;"&amp;BI$5+1,'DevInt 2022 Buchungen'!L2:L469,"Ausgaben")+-SUMIFS('DevInt 2022 Buchungen'!F2:F469,'DevInt 2022 Buchungen'!D2:D469,"1323",'DevInt 2022 Buchungen'!C2:C469,"&gt;="&amp;BI$4,'DevInt 2022 Buchungen'!C2:C469,"&lt;"&amp;BI$5+1,'DevInt 2022 Buchungen'!P2:P469,"Einnahmen")++SUMIFS('DevInt 2022 Buchungen'!F2:F469,'DevInt 2022 Buchungen'!D2:D469,"1323",'DevInt 2022 Buchungen'!C2:C469,"&gt;="&amp;BI$4,'DevInt 2022 Buchungen'!C2:C469,"&lt;"&amp;BI$5+1,'DevInt 2022 Buchungen'!L2:L469,"Einnahmen")+-SUMIFS('DevInt 2022 Buchungen'!F2:F469,'DevInt 2022 Buchungen'!D2:D469,"1323",'DevInt 2022 Buchungen'!C2:C469,"&gt;="&amp;BI$4,'DevInt 2022 Buchungen'!C2:C469,"&lt;"&amp;BI$5+1,'DevInt 2022 Buchungen'!P2:P469,"Ausgaben")</f>
        <v>0</v>
      </c>
      <c r="BJ46" s="21"/>
      <c r="BM46" s="26">
        <f>+SUMIFS('DevInt 2022 Buchungen'!F2:F469,'DevInt 2022 Buchungen'!D2:D469,"1121",'DevInt 2022 Buchungen'!C2:C469,"&gt;="&amp;BM$4,'DevInt 2022 Buchungen'!C2:C469,"&lt;"&amp;BM$5+1,'DevInt 2022 Buchungen'!L2:L469,"Ausgaben")+-SUMIFS('DevInt 2022 Buchungen'!F2:F469,'DevInt 2022 Buchungen'!D2:D469,"1121",'DevInt 2022 Buchungen'!C2:C469,"&gt;="&amp;BM$4,'DevInt 2022 Buchungen'!C2:C469,"&lt;"&amp;BM$5+1,'DevInt 2022 Buchungen'!P2:P469,"Einnahmen")++SUMIFS('DevInt 2022 Buchungen'!F2:F469,'DevInt 2022 Buchungen'!D2:D469,"1121",'DevInt 2022 Buchungen'!C2:C469,"&gt;="&amp;BM$4,'DevInt 2022 Buchungen'!C2:C469,"&lt;"&amp;BM$5+1,'DevInt 2022 Buchungen'!L2:L469,"Einnahmen")+-SUMIFS('DevInt 2022 Buchungen'!F2:F469,'DevInt 2022 Buchungen'!D2:D469,"1121",'DevInt 2022 Buchungen'!C2:C469,"&gt;="&amp;BM$4,'DevInt 2022 Buchungen'!C2:C469,"&lt;"&amp;BM$5+1,'DevInt 2022 Buchungen'!P2:P469,"Ausgaben")++SUMIFS('DevInt 2022 Buchungen'!F2:F469,'DevInt 2022 Buchungen'!D2:D469,"1122",'DevInt 2022 Buchungen'!C2:C469,"&gt;="&amp;BM$4,'DevInt 2022 Buchungen'!C2:C469,"&lt;"&amp;BM$5+1,'DevInt 2022 Buchungen'!L2:L469,"Ausgaben")+-SUMIFS('DevInt 2022 Buchungen'!F2:F469,'DevInt 2022 Buchungen'!D2:D469,"1122",'DevInt 2022 Buchungen'!C2:C469,"&gt;="&amp;BM$4,'DevInt 2022 Buchungen'!C2:C469,"&lt;"&amp;BM$5+1,'DevInt 2022 Buchungen'!P2:P469,"Einnahmen")++SUMIFS('DevInt 2022 Buchungen'!F2:F469,'DevInt 2022 Buchungen'!D2:D469,"1122",'DevInt 2022 Buchungen'!C2:C469,"&gt;="&amp;BM$4,'DevInt 2022 Buchungen'!C2:C469,"&lt;"&amp;BM$5+1,'DevInt 2022 Buchungen'!L2:L469,"Einnahmen")+-SUMIFS('DevInt 2022 Buchungen'!F2:F469,'DevInt 2022 Buchungen'!D2:D469,"1122",'DevInt 2022 Buchungen'!C2:C469,"&gt;="&amp;BM$4,'DevInt 2022 Buchungen'!C2:C469,"&lt;"&amp;BM$5+1,'DevInt 2022 Buchungen'!P2:P469,"Ausgaben")++SUMIFS('DevInt 2022 Buchungen'!F2:F469,'DevInt 2022 Buchungen'!D2:D469,"1123",'DevInt 2022 Buchungen'!C2:C469,"&gt;="&amp;BM$4,'DevInt 2022 Buchungen'!C2:C469,"&lt;"&amp;BM$5+1,'DevInt 2022 Buchungen'!L2:L469,"Ausgaben")+-SUMIFS('DevInt 2022 Buchungen'!F2:F469,'DevInt 2022 Buchungen'!D2:D469,"1123",'DevInt 2022 Buchungen'!C2:C469,"&gt;="&amp;BM$4,'DevInt 2022 Buchungen'!C2:C469,"&lt;"&amp;BM$5+1,'DevInt 2022 Buchungen'!P2:P469,"Einnahmen")++SUMIFS('DevInt 2022 Buchungen'!F2:F469,'DevInt 2022 Buchungen'!D2:D469,"1123",'DevInt 2022 Buchungen'!C2:C469,"&gt;="&amp;BM$4,'DevInt 2022 Buchungen'!C2:C469,"&lt;"&amp;BM$5+1,'DevInt 2022 Buchungen'!L2:L469,"Einnahmen")+-SUMIFS('DevInt 2022 Buchungen'!F2:F469,'DevInt 2022 Buchungen'!D2:D469,"1123",'DevInt 2022 Buchungen'!C2:C469,"&gt;="&amp;BM$4,'DevInt 2022 Buchungen'!C2:C469,"&lt;"&amp;BM$5+1,'DevInt 2022 Buchungen'!P2:P469,"Ausgaben")++SUMIFS('DevInt 2022 Buchungen'!F2:F469,'DevInt 2022 Buchungen'!D2:D469,"1321",'DevInt 2022 Buchungen'!C2:C469,"&gt;="&amp;BM$4,'DevInt 2022 Buchungen'!C2:C469,"&lt;"&amp;BM$5+1,'DevInt 2022 Buchungen'!L2:L469,"Ausgaben")+-SUMIFS('DevInt 2022 Buchungen'!F2:F469,'DevInt 2022 Buchungen'!D2:D469,"1321",'DevInt 2022 Buchungen'!C2:C469,"&gt;="&amp;BM$4,'DevInt 2022 Buchungen'!C2:C469,"&lt;"&amp;BM$5+1,'DevInt 2022 Buchungen'!P2:P469,"Einnahmen")++SUMIFS('DevInt 2022 Buchungen'!F2:F469,'DevInt 2022 Buchungen'!D2:D469,"1321",'DevInt 2022 Buchungen'!C2:C469,"&gt;="&amp;BM$4,'DevInt 2022 Buchungen'!C2:C469,"&lt;"&amp;BM$5+1,'DevInt 2022 Buchungen'!L2:L469,"Einnahmen")+-SUMIFS('DevInt 2022 Buchungen'!F2:F469,'DevInt 2022 Buchungen'!D2:D469,"1321",'DevInt 2022 Buchungen'!C2:C469,"&gt;="&amp;BM$4,'DevInt 2022 Buchungen'!C2:C469,"&lt;"&amp;BM$5+1,'DevInt 2022 Buchungen'!P2:P469,"Ausgaben")++SUMIFS('DevInt 2022 Buchungen'!F2:F469,'DevInt 2022 Buchungen'!D2:D469,"1322",'DevInt 2022 Buchungen'!C2:C469,"&gt;="&amp;BM$4,'DevInt 2022 Buchungen'!C2:C469,"&lt;"&amp;BM$5+1,'DevInt 2022 Buchungen'!L2:L469,"Ausgaben")+-SUMIFS('DevInt 2022 Buchungen'!F2:F469,'DevInt 2022 Buchungen'!D2:D469,"1322",'DevInt 2022 Buchungen'!C2:C469,"&gt;="&amp;BM$4,'DevInt 2022 Buchungen'!C2:C469,"&lt;"&amp;BM$5+1,'DevInt 2022 Buchungen'!P2:P469,"Einnahmen")++SUMIFS('DevInt 2022 Buchungen'!F2:F469,'DevInt 2022 Buchungen'!D2:D469,"1322",'DevInt 2022 Buchungen'!C2:C469,"&gt;="&amp;BM$4,'DevInt 2022 Buchungen'!C2:C469,"&lt;"&amp;BM$5+1,'DevInt 2022 Buchungen'!L2:L469,"Einnahmen")+-SUMIFS('DevInt 2022 Buchungen'!F2:F469,'DevInt 2022 Buchungen'!D2:D469,"1322",'DevInt 2022 Buchungen'!C2:C469,"&gt;="&amp;BM$4,'DevInt 2022 Buchungen'!C2:C469,"&lt;"&amp;BM$5+1,'DevInt 2022 Buchungen'!P2:P469,"Ausgaben")++SUMIFS('DevInt 2022 Buchungen'!F2:F469,'DevInt 2022 Buchungen'!D2:D469,"1323",'DevInt 2022 Buchungen'!C2:C469,"&gt;="&amp;BM$4,'DevInt 2022 Buchungen'!C2:C469,"&lt;"&amp;BM$5+1,'DevInt 2022 Buchungen'!L2:L469,"Ausgaben")+-SUMIFS('DevInt 2022 Buchungen'!F2:F469,'DevInt 2022 Buchungen'!D2:D469,"1323",'DevInt 2022 Buchungen'!C2:C469,"&gt;="&amp;BM$4,'DevInt 2022 Buchungen'!C2:C469,"&lt;"&amp;BM$5+1,'DevInt 2022 Buchungen'!P2:P469,"Einnahmen")++SUMIFS('DevInt 2022 Buchungen'!F2:F469,'DevInt 2022 Buchungen'!D2:D469,"1323",'DevInt 2022 Buchungen'!C2:C469,"&gt;="&amp;BM$4,'DevInt 2022 Buchungen'!C2:C469,"&lt;"&amp;BM$5+1,'DevInt 2022 Buchungen'!L2:L469,"Einnahmen")+-SUMIFS('DevInt 2022 Buchungen'!F2:F469,'DevInt 2022 Buchungen'!D2:D469,"1323",'DevInt 2022 Buchungen'!C2:C469,"&gt;="&amp;BM$4,'DevInt 2022 Buchungen'!C2:C469,"&lt;"&amp;BM$5+1,'DevInt 2022 Buchungen'!P2:P469,"Ausgaben")</f>
        <v>0</v>
      </c>
    </row>
    <row r="47" spans="2:65" x14ac:dyDescent="0.2">
      <c r="D47" t="s">
        <v>5674</v>
      </c>
      <c r="E47" t="s">
        <v>5712</v>
      </c>
      <c r="F47" s="21"/>
      <c r="I47" s="22"/>
      <c r="J47" s="21"/>
      <c r="M47" s="26">
        <f>+SUMIFS('DevInt 2022 Buchungen'!F2:F469,'DevInt 2022 Buchungen'!D2:D469,"1130",'DevInt 2022 Buchungen'!C2:C469,"&gt;="&amp;M$4,'DevInt 2022 Buchungen'!C2:C469,"&lt;"&amp;M$5+1,'DevInt 2022 Buchungen'!L2:L469,"Ausgaben")+-SUMIFS('DevInt 2022 Buchungen'!F2:F469,'DevInt 2022 Buchungen'!D2:D469,"1130",'DevInt 2022 Buchungen'!C2:C469,"&gt;="&amp;M$4,'DevInt 2022 Buchungen'!C2:C469,"&lt;"&amp;M$5+1,'DevInt 2022 Buchungen'!P2:P469,"Einnahmen")++SUMIFS('DevInt 2022 Buchungen'!F2:F469,'DevInt 2022 Buchungen'!D2:D469,"1130",'DevInt 2022 Buchungen'!C2:C469,"&gt;="&amp;M$4,'DevInt 2022 Buchungen'!C2:C469,"&lt;"&amp;M$5+1,'DevInt 2022 Buchungen'!L2:L469,"Einnahmen")+-SUMIFS('DevInt 2022 Buchungen'!F2:F469,'DevInt 2022 Buchungen'!D2:D469,"1130",'DevInt 2022 Buchungen'!C2:C469,"&gt;="&amp;M$4,'DevInt 2022 Buchungen'!C2:C469,"&lt;"&amp;M$5+1,'DevInt 2022 Buchungen'!P2:P469,"Ausgaben")++SUMIFS('DevInt 2022 Buchungen'!F2:F469,'DevInt 2022 Buchungen'!D2:D469,"1330",'DevInt 2022 Buchungen'!C2:C469,"&gt;="&amp;M$4,'DevInt 2022 Buchungen'!C2:C469,"&lt;"&amp;M$5+1,'DevInt 2022 Buchungen'!L2:L469,"Ausgaben")+-SUMIFS('DevInt 2022 Buchungen'!F2:F469,'DevInt 2022 Buchungen'!D2:D469,"1330",'DevInt 2022 Buchungen'!C2:C469,"&gt;="&amp;M$4,'DevInt 2022 Buchungen'!C2:C469,"&lt;"&amp;M$5+1,'DevInt 2022 Buchungen'!P2:P469,"Einnahmen")++SUMIFS('DevInt 2022 Buchungen'!F2:F469,'DevInt 2022 Buchungen'!D2:D469,"1330",'DevInt 2022 Buchungen'!C2:C469,"&gt;="&amp;M$4,'DevInt 2022 Buchungen'!C2:C469,"&lt;"&amp;M$5+1,'DevInt 2022 Buchungen'!L2:L469,"Einnahmen")+-SUMIFS('DevInt 2022 Buchungen'!F2:F469,'DevInt 2022 Buchungen'!D2:D469,"1330",'DevInt 2022 Buchungen'!C2:C469,"&gt;="&amp;M$4,'DevInt 2022 Buchungen'!C2:C469,"&lt;"&amp;M$5+1,'DevInt 2022 Buchungen'!P2:P469,"Ausgaben")</f>
        <v>0</v>
      </c>
      <c r="N47" s="21"/>
      <c r="Q47" s="26">
        <f>+SUMIFS('DevInt 2022 Buchungen'!F2:F469,'DevInt 2022 Buchungen'!D2:D469,"1130",'DevInt 2022 Buchungen'!C2:C469,"&gt;="&amp;Q$4,'DevInt 2022 Buchungen'!C2:C469,"&lt;"&amp;Q$5+1,'DevInt 2022 Buchungen'!L2:L469,"Ausgaben")+-SUMIFS('DevInt 2022 Buchungen'!F2:F469,'DevInt 2022 Buchungen'!D2:D469,"1130",'DevInt 2022 Buchungen'!C2:C469,"&gt;="&amp;Q$4,'DevInt 2022 Buchungen'!C2:C469,"&lt;"&amp;Q$5+1,'DevInt 2022 Buchungen'!P2:P469,"Einnahmen")++SUMIFS('DevInt 2022 Buchungen'!F2:F469,'DevInt 2022 Buchungen'!D2:D469,"1130",'DevInt 2022 Buchungen'!C2:C469,"&gt;="&amp;Q$4,'DevInt 2022 Buchungen'!C2:C469,"&lt;"&amp;Q$5+1,'DevInt 2022 Buchungen'!L2:L469,"Einnahmen")+-SUMIFS('DevInt 2022 Buchungen'!F2:F469,'DevInt 2022 Buchungen'!D2:D469,"1130",'DevInt 2022 Buchungen'!C2:C469,"&gt;="&amp;Q$4,'DevInt 2022 Buchungen'!C2:C469,"&lt;"&amp;Q$5+1,'DevInt 2022 Buchungen'!P2:P469,"Ausgaben")++SUMIFS('DevInt 2022 Buchungen'!F2:F469,'DevInt 2022 Buchungen'!D2:D469,"1330",'DevInt 2022 Buchungen'!C2:C469,"&gt;="&amp;Q$4,'DevInt 2022 Buchungen'!C2:C469,"&lt;"&amp;Q$5+1,'DevInt 2022 Buchungen'!L2:L469,"Ausgaben")+-SUMIFS('DevInt 2022 Buchungen'!F2:F469,'DevInt 2022 Buchungen'!D2:D469,"1330",'DevInt 2022 Buchungen'!C2:C469,"&gt;="&amp;Q$4,'DevInt 2022 Buchungen'!C2:C469,"&lt;"&amp;Q$5+1,'DevInt 2022 Buchungen'!P2:P469,"Einnahmen")++SUMIFS('DevInt 2022 Buchungen'!F2:F469,'DevInt 2022 Buchungen'!D2:D469,"1330",'DevInt 2022 Buchungen'!C2:C469,"&gt;="&amp;Q$4,'DevInt 2022 Buchungen'!C2:C469,"&lt;"&amp;Q$5+1,'DevInt 2022 Buchungen'!L2:L469,"Einnahmen")+-SUMIFS('DevInt 2022 Buchungen'!F2:F469,'DevInt 2022 Buchungen'!D2:D469,"1330",'DevInt 2022 Buchungen'!C2:C469,"&gt;="&amp;Q$4,'DevInt 2022 Buchungen'!C2:C469,"&lt;"&amp;Q$5+1,'DevInt 2022 Buchungen'!P2:P469,"Ausgaben")</f>
        <v>0</v>
      </c>
      <c r="R47" s="21"/>
      <c r="U47" s="26">
        <f>+SUMIFS('DevInt 2022 Buchungen'!F2:F469,'DevInt 2022 Buchungen'!D2:D469,"1130",'DevInt 2022 Buchungen'!C2:C469,"&gt;="&amp;U$4,'DevInt 2022 Buchungen'!C2:C469,"&lt;"&amp;U$5+1,'DevInt 2022 Buchungen'!L2:L469,"Ausgaben")+-SUMIFS('DevInt 2022 Buchungen'!F2:F469,'DevInt 2022 Buchungen'!D2:D469,"1130",'DevInt 2022 Buchungen'!C2:C469,"&gt;="&amp;U$4,'DevInt 2022 Buchungen'!C2:C469,"&lt;"&amp;U$5+1,'DevInt 2022 Buchungen'!P2:P469,"Einnahmen")++SUMIFS('DevInt 2022 Buchungen'!F2:F469,'DevInt 2022 Buchungen'!D2:D469,"1130",'DevInt 2022 Buchungen'!C2:C469,"&gt;="&amp;U$4,'DevInt 2022 Buchungen'!C2:C469,"&lt;"&amp;U$5+1,'DevInt 2022 Buchungen'!L2:L469,"Einnahmen")+-SUMIFS('DevInt 2022 Buchungen'!F2:F469,'DevInt 2022 Buchungen'!D2:D469,"1130",'DevInt 2022 Buchungen'!C2:C469,"&gt;="&amp;U$4,'DevInt 2022 Buchungen'!C2:C469,"&lt;"&amp;U$5+1,'DevInt 2022 Buchungen'!P2:P469,"Ausgaben")++SUMIFS('DevInt 2022 Buchungen'!F2:F469,'DevInt 2022 Buchungen'!D2:D469,"1330",'DevInt 2022 Buchungen'!C2:C469,"&gt;="&amp;U$4,'DevInt 2022 Buchungen'!C2:C469,"&lt;"&amp;U$5+1,'DevInt 2022 Buchungen'!L2:L469,"Ausgaben")+-SUMIFS('DevInt 2022 Buchungen'!F2:F469,'DevInt 2022 Buchungen'!D2:D469,"1330",'DevInt 2022 Buchungen'!C2:C469,"&gt;="&amp;U$4,'DevInt 2022 Buchungen'!C2:C469,"&lt;"&amp;U$5+1,'DevInt 2022 Buchungen'!P2:P469,"Einnahmen")++SUMIFS('DevInt 2022 Buchungen'!F2:F469,'DevInt 2022 Buchungen'!D2:D469,"1330",'DevInt 2022 Buchungen'!C2:C469,"&gt;="&amp;U$4,'DevInt 2022 Buchungen'!C2:C469,"&lt;"&amp;U$5+1,'DevInt 2022 Buchungen'!L2:L469,"Einnahmen")+-SUMIFS('DevInt 2022 Buchungen'!F2:F469,'DevInt 2022 Buchungen'!D2:D469,"1330",'DevInt 2022 Buchungen'!C2:C469,"&gt;="&amp;U$4,'DevInt 2022 Buchungen'!C2:C469,"&lt;"&amp;U$5+1,'DevInt 2022 Buchungen'!P2:P469,"Ausgaben")</f>
        <v>0</v>
      </c>
      <c r="V47" s="21"/>
      <c r="Y47" s="26">
        <f>+SUMIFS('DevInt 2022 Buchungen'!F2:F469,'DevInt 2022 Buchungen'!D2:D469,"1130",'DevInt 2022 Buchungen'!C2:C469,"&gt;="&amp;Y$4,'DevInt 2022 Buchungen'!C2:C469,"&lt;"&amp;Y$5+1,'DevInt 2022 Buchungen'!L2:L469,"Ausgaben")+-SUMIFS('DevInt 2022 Buchungen'!F2:F469,'DevInt 2022 Buchungen'!D2:D469,"1130",'DevInt 2022 Buchungen'!C2:C469,"&gt;="&amp;Y$4,'DevInt 2022 Buchungen'!C2:C469,"&lt;"&amp;Y$5+1,'DevInt 2022 Buchungen'!P2:P469,"Einnahmen")++SUMIFS('DevInt 2022 Buchungen'!F2:F469,'DevInt 2022 Buchungen'!D2:D469,"1130",'DevInt 2022 Buchungen'!C2:C469,"&gt;="&amp;Y$4,'DevInt 2022 Buchungen'!C2:C469,"&lt;"&amp;Y$5+1,'DevInt 2022 Buchungen'!L2:L469,"Einnahmen")+-SUMIFS('DevInt 2022 Buchungen'!F2:F469,'DevInt 2022 Buchungen'!D2:D469,"1130",'DevInt 2022 Buchungen'!C2:C469,"&gt;="&amp;Y$4,'DevInt 2022 Buchungen'!C2:C469,"&lt;"&amp;Y$5+1,'DevInt 2022 Buchungen'!P2:P469,"Ausgaben")++SUMIFS('DevInt 2022 Buchungen'!F2:F469,'DevInt 2022 Buchungen'!D2:D469,"1330",'DevInt 2022 Buchungen'!C2:C469,"&gt;="&amp;Y$4,'DevInt 2022 Buchungen'!C2:C469,"&lt;"&amp;Y$5+1,'DevInt 2022 Buchungen'!L2:L469,"Ausgaben")+-SUMIFS('DevInt 2022 Buchungen'!F2:F469,'DevInt 2022 Buchungen'!D2:D469,"1330",'DevInt 2022 Buchungen'!C2:C469,"&gt;="&amp;Y$4,'DevInt 2022 Buchungen'!C2:C469,"&lt;"&amp;Y$5+1,'DevInt 2022 Buchungen'!P2:P469,"Einnahmen")++SUMIFS('DevInt 2022 Buchungen'!F2:F469,'DevInt 2022 Buchungen'!D2:D469,"1330",'DevInt 2022 Buchungen'!C2:C469,"&gt;="&amp;Y$4,'DevInt 2022 Buchungen'!C2:C469,"&lt;"&amp;Y$5+1,'DevInt 2022 Buchungen'!L2:L469,"Einnahmen")+-SUMIFS('DevInt 2022 Buchungen'!F2:F469,'DevInt 2022 Buchungen'!D2:D469,"1330",'DevInt 2022 Buchungen'!C2:C469,"&gt;="&amp;Y$4,'DevInt 2022 Buchungen'!C2:C469,"&lt;"&amp;Y$5+1,'DevInt 2022 Buchungen'!P2:P469,"Ausgaben")</f>
        <v>0</v>
      </c>
      <c r="Z47" s="21"/>
      <c r="AC47" s="26">
        <f>+SUMIFS('DevInt 2022 Buchungen'!F2:F469,'DevInt 2022 Buchungen'!D2:D469,"1130",'DevInt 2022 Buchungen'!C2:C469,"&gt;="&amp;AC$4,'DevInt 2022 Buchungen'!C2:C469,"&lt;"&amp;AC$5+1,'DevInt 2022 Buchungen'!L2:L469,"Ausgaben")+-SUMIFS('DevInt 2022 Buchungen'!F2:F469,'DevInt 2022 Buchungen'!D2:D469,"1130",'DevInt 2022 Buchungen'!C2:C469,"&gt;="&amp;AC$4,'DevInt 2022 Buchungen'!C2:C469,"&lt;"&amp;AC$5+1,'DevInt 2022 Buchungen'!P2:P469,"Einnahmen")++SUMIFS('DevInt 2022 Buchungen'!F2:F469,'DevInt 2022 Buchungen'!D2:D469,"1130",'DevInt 2022 Buchungen'!C2:C469,"&gt;="&amp;AC$4,'DevInt 2022 Buchungen'!C2:C469,"&lt;"&amp;AC$5+1,'DevInt 2022 Buchungen'!L2:L469,"Einnahmen")+-SUMIFS('DevInt 2022 Buchungen'!F2:F469,'DevInt 2022 Buchungen'!D2:D469,"1130",'DevInt 2022 Buchungen'!C2:C469,"&gt;="&amp;AC$4,'DevInt 2022 Buchungen'!C2:C469,"&lt;"&amp;AC$5+1,'DevInt 2022 Buchungen'!P2:P469,"Ausgaben")++SUMIFS('DevInt 2022 Buchungen'!F2:F469,'DevInt 2022 Buchungen'!D2:D469,"1330",'DevInt 2022 Buchungen'!C2:C469,"&gt;="&amp;AC$4,'DevInt 2022 Buchungen'!C2:C469,"&lt;"&amp;AC$5+1,'DevInt 2022 Buchungen'!L2:L469,"Ausgaben")+-SUMIFS('DevInt 2022 Buchungen'!F2:F469,'DevInt 2022 Buchungen'!D2:D469,"1330",'DevInt 2022 Buchungen'!C2:C469,"&gt;="&amp;AC$4,'DevInt 2022 Buchungen'!C2:C469,"&lt;"&amp;AC$5+1,'DevInt 2022 Buchungen'!P2:P469,"Einnahmen")++SUMIFS('DevInt 2022 Buchungen'!F2:F469,'DevInt 2022 Buchungen'!D2:D469,"1330",'DevInt 2022 Buchungen'!C2:C469,"&gt;="&amp;AC$4,'DevInt 2022 Buchungen'!C2:C469,"&lt;"&amp;AC$5+1,'DevInt 2022 Buchungen'!L2:L469,"Einnahmen")+-SUMIFS('DevInt 2022 Buchungen'!F2:F469,'DevInt 2022 Buchungen'!D2:D469,"1330",'DevInt 2022 Buchungen'!C2:C469,"&gt;="&amp;AC$4,'DevInt 2022 Buchungen'!C2:C469,"&lt;"&amp;AC$5+1,'DevInt 2022 Buchungen'!P2:P469,"Ausgaben")</f>
        <v>0</v>
      </c>
      <c r="AD47" s="21"/>
      <c r="AG47" s="26">
        <f>+SUMIFS('DevInt 2022 Buchungen'!F2:F469,'DevInt 2022 Buchungen'!D2:D469,"1130",'DevInt 2022 Buchungen'!C2:C469,"&gt;="&amp;AG$4,'DevInt 2022 Buchungen'!C2:C469,"&lt;"&amp;AG$5+1,'DevInt 2022 Buchungen'!L2:L469,"Ausgaben")+-SUMIFS('DevInt 2022 Buchungen'!F2:F469,'DevInt 2022 Buchungen'!D2:D469,"1130",'DevInt 2022 Buchungen'!C2:C469,"&gt;="&amp;AG$4,'DevInt 2022 Buchungen'!C2:C469,"&lt;"&amp;AG$5+1,'DevInt 2022 Buchungen'!P2:P469,"Einnahmen")++SUMIFS('DevInt 2022 Buchungen'!F2:F469,'DevInt 2022 Buchungen'!D2:D469,"1130",'DevInt 2022 Buchungen'!C2:C469,"&gt;="&amp;AG$4,'DevInt 2022 Buchungen'!C2:C469,"&lt;"&amp;AG$5+1,'DevInt 2022 Buchungen'!L2:L469,"Einnahmen")+-SUMIFS('DevInt 2022 Buchungen'!F2:F469,'DevInt 2022 Buchungen'!D2:D469,"1130",'DevInt 2022 Buchungen'!C2:C469,"&gt;="&amp;AG$4,'DevInt 2022 Buchungen'!C2:C469,"&lt;"&amp;AG$5+1,'DevInt 2022 Buchungen'!P2:P469,"Ausgaben")++SUMIFS('DevInt 2022 Buchungen'!F2:F469,'DevInt 2022 Buchungen'!D2:D469,"1330",'DevInt 2022 Buchungen'!C2:C469,"&gt;="&amp;AG$4,'DevInt 2022 Buchungen'!C2:C469,"&lt;"&amp;AG$5+1,'DevInt 2022 Buchungen'!L2:L469,"Ausgaben")+-SUMIFS('DevInt 2022 Buchungen'!F2:F469,'DevInt 2022 Buchungen'!D2:D469,"1330",'DevInt 2022 Buchungen'!C2:C469,"&gt;="&amp;AG$4,'DevInt 2022 Buchungen'!C2:C469,"&lt;"&amp;AG$5+1,'DevInt 2022 Buchungen'!P2:P469,"Einnahmen")++SUMIFS('DevInt 2022 Buchungen'!F2:F469,'DevInt 2022 Buchungen'!D2:D469,"1330",'DevInt 2022 Buchungen'!C2:C469,"&gt;="&amp;AG$4,'DevInt 2022 Buchungen'!C2:C469,"&lt;"&amp;AG$5+1,'DevInt 2022 Buchungen'!L2:L469,"Einnahmen")+-SUMIFS('DevInt 2022 Buchungen'!F2:F469,'DevInt 2022 Buchungen'!D2:D469,"1330",'DevInt 2022 Buchungen'!C2:C469,"&gt;="&amp;AG$4,'DevInt 2022 Buchungen'!C2:C469,"&lt;"&amp;AG$5+1,'DevInt 2022 Buchungen'!P2:P469,"Ausgaben")</f>
        <v>0</v>
      </c>
      <c r="AH47" s="21"/>
      <c r="AK47" s="26">
        <f>+SUMIFS('DevInt 2022 Buchungen'!F2:F469,'DevInt 2022 Buchungen'!D2:D469,"1130",'DevInt 2022 Buchungen'!C2:C469,"&gt;="&amp;AK$4,'DevInt 2022 Buchungen'!C2:C469,"&lt;"&amp;AK$5+1,'DevInt 2022 Buchungen'!L2:L469,"Ausgaben")+-SUMIFS('DevInt 2022 Buchungen'!F2:F469,'DevInt 2022 Buchungen'!D2:D469,"1130",'DevInt 2022 Buchungen'!C2:C469,"&gt;="&amp;AK$4,'DevInt 2022 Buchungen'!C2:C469,"&lt;"&amp;AK$5+1,'DevInt 2022 Buchungen'!P2:P469,"Einnahmen")++SUMIFS('DevInt 2022 Buchungen'!F2:F469,'DevInt 2022 Buchungen'!D2:D469,"1130",'DevInt 2022 Buchungen'!C2:C469,"&gt;="&amp;AK$4,'DevInt 2022 Buchungen'!C2:C469,"&lt;"&amp;AK$5+1,'DevInt 2022 Buchungen'!L2:L469,"Einnahmen")+-SUMIFS('DevInt 2022 Buchungen'!F2:F469,'DevInt 2022 Buchungen'!D2:D469,"1130",'DevInt 2022 Buchungen'!C2:C469,"&gt;="&amp;AK$4,'DevInt 2022 Buchungen'!C2:C469,"&lt;"&amp;AK$5+1,'DevInt 2022 Buchungen'!P2:P469,"Ausgaben")++SUMIFS('DevInt 2022 Buchungen'!F2:F469,'DevInt 2022 Buchungen'!D2:D469,"1330",'DevInt 2022 Buchungen'!C2:C469,"&gt;="&amp;AK$4,'DevInt 2022 Buchungen'!C2:C469,"&lt;"&amp;AK$5+1,'DevInt 2022 Buchungen'!L2:L469,"Ausgaben")+-SUMIFS('DevInt 2022 Buchungen'!F2:F469,'DevInt 2022 Buchungen'!D2:D469,"1330",'DevInt 2022 Buchungen'!C2:C469,"&gt;="&amp;AK$4,'DevInt 2022 Buchungen'!C2:C469,"&lt;"&amp;AK$5+1,'DevInt 2022 Buchungen'!P2:P469,"Einnahmen")++SUMIFS('DevInt 2022 Buchungen'!F2:F469,'DevInt 2022 Buchungen'!D2:D469,"1330",'DevInt 2022 Buchungen'!C2:C469,"&gt;="&amp;AK$4,'DevInt 2022 Buchungen'!C2:C469,"&lt;"&amp;AK$5+1,'DevInt 2022 Buchungen'!L2:L469,"Einnahmen")+-SUMIFS('DevInt 2022 Buchungen'!F2:F469,'DevInt 2022 Buchungen'!D2:D469,"1330",'DevInt 2022 Buchungen'!C2:C469,"&gt;="&amp;AK$4,'DevInt 2022 Buchungen'!C2:C469,"&lt;"&amp;AK$5+1,'DevInt 2022 Buchungen'!P2:P469,"Ausgaben")</f>
        <v>0</v>
      </c>
      <c r="AL47" s="21"/>
      <c r="AO47" s="26">
        <f>+SUMIFS('DevInt 2022 Buchungen'!F2:F469,'DevInt 2022 Buchungen'!D2:D469,"1130",'DevInt 2022 Buchungen'!C2:C469,"&gt;="&amp;AO$4,'DevInt 2022 Buchungen'!C2:C469,"&lt;"&amp;AO$5+1,'DevInt 2022 Buchungen'!L2:L469,"Ausgaben")+-SUMIFS('DevInt 2022 Buchungen'!F2:F469,'DevInt 2022 Buchungen'!D2:D469,"1130",'DevInt 2022 Buchungen'!C2:C469,"&gt;="&amp;AO$4,'DevInt 2022 Buchungen'!C2:C469,"&lt;"&amp;AO$5+1,'DevInt 2022 Buchungen'!P2:P469,"Einnahmen")++SUMIFS('DevInt 2022 Buchungen'!F2:F469,'DevInt 2022 Buchungen'!D2:D469,"1130",'DevInt 2022 Buchungen'!C2:C469,"&gt;="&amp;AO$4,'DevInt 2022 Buchungen'!C2:C469,"&lt;"&amp;AO$5+1,'DevInt 2022 Buchungen'!L2:L469,"Einnahmen")+-SUMIFS('DevInt 2022 Buchungen'!F2:F469,'DevInt 2022 Buchungen'!D2:D469,"1130",'DevInt 2022 Buchungen'!C2:C469,"&gt;="&amp;AO$4,'DevInt 2022 Buchungen'!C2:C469,"&lt;"&amp;AO$5+1,'DevInt 2022 Buchungen'!P2:P469,"Ausgaben")++SUMIFS('DevInt 2022 Buchungen'!F2:F469,'DevInt 2022 Buchungen'!D2:D469,"1330",'DevInt 2022 Buchungen'!C2:C469,"&gt;="&amp;AO$4,'DevInt 2022 Buchungen'!C2:C469,"&lt;"&amp;AO$5+1,'DevInt 2022 Buchungen'!L2:L469,"Ausgaben")+-SUMIFS('DevInt 2022 Buchungen'!F2:F469,'DevInt 2022 Buchungen'!D2:D469,"1330",'DevInt 2022 Buchungen'!C2:C469,"&gt;="&amp;AO$4,'DevInt 2022 Buchungen'!C2:C469,"&lt;"&amp;AO$5+1,'DevInt 2022 Buchungen'!P2:P469,"Einnahmen")++SUMIFS('DevInt 2022 Buchungen'!F2:F469,'DevInt 2022 Buchungen'!D2:D469,"1330",'DevInt 2022 Buchungen'!C2:C469,"&gt;="&amp;AO$4,'DevInt 2022 Buchungen'!C2:C469,"&lt;"&amp;AO$5+1,'DevInt 2022 Buchungen'!L2:L469,"Einnahmen")+-SUMIFS('DevInt 2022 Buchungen'!F2:F469,'DevInt 2022 Buchungen'!D2:D469,"1330",'DevInt 2022 Buchungen'!C2:C469,"&gt;="&amp;AO$4,'DevInt 2022 Buchungen'!C2:C469,"&lt;"&amp;AO$5+1,'DevInt 2022 Buchungen'!P2:P469,"Ausgaben")</f>
        <v>0</v>
      </c>
      <c r="AP47" s="21"/>
      <c r="AS47" s="26">
        <f>+SUMIFS('DevInt 2022 Buchungen'!F2:F469,'DevInt 2022 Buchungen'!D2:D469,"1130",'DevInt 2022 Buchungen'!C2:C469,"&gt;="&amp;AS$4,'DevInt 2022 Buchungen'!C2:C469,"&lt;"&amp;AS$5+1,'DevInt 2022 Buchungen'!L2:L469,"Ausgaben")+-SUMIFS('DevInt 2022 Buchungen'!F2:F469,'DevInt 2022 Buchungen'!D2:D469,"1130",'DevInt 2022 Buchungen'!C2:C469,"&gt;="&amp;AS$4,'DevInt 2022 Buchungen'!C2:C469,"&lt;"&amp;AS$5+1,'DevInt 2022 Buchungen'!P2:P469,"Einnahmen")++SUMIFS('DevInt 2022 Buchungen'!F2:F469,'DevInt 2022 Buchungen'!D2:D469,"1130",'DevInt 2022 Buchungen'!C2:C469,"&gt;="&amp;AS$4,'DevInt 2022 Buchungen'!C2:C469,"&lt;"&amp;AS$5+1,'DevInt 2022 Buchungen'!L2:L469,"Einnahmen")+-SUMIFS('DevInt 2022 Buchungen'!F2:F469,'DevInt 2022 Buchungen'!D2:D469,"1130",'DevInt 2022 Buchungen'!C2:C469,"&gt;="&amp;AS$4,'DevInt 2022 Buchungen'!C2:C469,"&lt;"&amp;AS$5+1,'DevInt 2022 Buchungen'!P2:P469,"Ausgaben")++SUMIFS('DevInt 2022 Buchungen'!F2:F469,'DevInt 2022 Buchungen'!D2:D469,"1330",'DevInt 2022 Buchungen'!C2:C469,"&gt;="&amp;AS$4,'DevInt 2022 Buchungen'!C2:C469,"&lt;"&amp;AS$5+1,'DevInt 2022 Buchungen'!L2:L469,"Ausgaben")+-SUMIFS('DevInt 2022 Buchungen'!F2:F469,'DevInt 2022 Buchungen'!D2:D469,"1330",'DevInt 2022 Buchungen'!C2:C469,"&gt;="&amp;AS$4,'DevInt 2022 Buchungen'!C2:C469,"&lt;"&amp;AS$5+1,'DevInt 2022 Buchungen'!P2:P469,"Einnahmen")++SUMIFS('DevInt 2022 Buchungen'!F2:F469,'DevInt 2022 Buchungen'!D2:D469,"1330",'DevInt 2022 Buchungen'!C2:C469,"&gt;="&amp;AS$4,'DevInt 2022 Buchungen'!C2:C469,"&lt;"&amp;AS$5+1,'DevInt 2022 Buchungen'!L2:L469,"Einnahmen")+-SUMIFS('DevInt 2022 Buchungen'!F2:F469,'DevInt 2022 Buchungen'!D2:D469,"1330",'DevInt 2022 Buchungen'!C2:C469,"&gt;="&amp;AS$4,'DevInt 2022 Buchungen'!C2:C469,"&lt;"&amp;AS$5+1,'DevInt 2022 Buchungen'!P2:P469,"Ausgaben")</f>
        <v>0</v>
      </c>
      <c r="AT47" s="21"/>
      <c r="AW47" s="26">
        <f>+SUMIFS('DevInt 2022 Buchungen'!F2:F469,'DevInt 2022 Buchungen'!D2:D469,"1130",'DevInt 2022 Buchungen'!C2:C469,"&gt;="&amp;AW$4,'DevInt 2022 Buchungen'!C2:C469,"&lt;"&amp;AW$5+1,'DevInt 2022 Buchungen'!L2:L469,"Ausgaben")+-SUMIFS('DevInt 2022 Buchungen'!F2:F469,'DevInt 2022 Buchungen'!D2:D469,"1130",'DevInt 2022 Buchungen'!C2:C469,"&gt;="&amp;AW$4,'DevInt 2022 Buchungen'!C2:C469,"&lt;"&amp;AW$5+1,'DevInt 2022 Buchungen'!P2:P469,"Einnahmen")++SUMIFS('DevInt 2022 Buchungen'!F2:F469,'DevInt 2022 Buchungen'!D2:D469,"1130",'DevInt 2022 Buchungen'!C2:C469,"&gt;="&amp;AW$4,'DevInt 2022 Buchungen'!C2:C469,"&lt;"&amp;AW$5+1,'DevInt 2022 Buchungen'!L2:L469,"Einnahmen")+-SUMIFS('DevInt 2022 Buchungen'!F2:F469,'DevInt 2022 Buchungen'!D2:D469,"1130",'DevInt 2022 Buchungen'!C2:C469,"&gt;="&amp;AW$4,'DevInt 2022 Buchungen'!C2:C469,"&lt;"&amp;AW$5+1,'DevInt 2022 Buchungen'!P2:P469,"Ausgaben")++SUMIFS('DevInt 2022 Buchungen'!F2:F469,'DevInt 2022 Buchungen'!D2:D469,"1330",'DevInt 2022 Buchungen'!C2:C469,"&gt;="&amp;AW$4,'DevInt 2022 Buchungen'!C2:C469,"&lt;"&amp;AW$5+1,'DevInt 2022 Buchungen'!L2:L469,"Ausgaben")+-SUMIFS('DevInt 2022 Buchungen'!F2:F469,'DevInt 2022 Buchungen'!D2:D469,"1330",'DevInt 2022 Buchungen'!C2:C469,"&gt;="&amp;AW$4,'DevInt 2022 Buchungen'!C2:C469,"&lt;"&amp;AW$5+1,'DevInt 2022 Buchungen'!P2:P469,"Einnahmen")++SUMIFS('DevInt 2022 Buchungen'!F2:F469,'DevInt 2022 Buchungen'!D2:D469,"1330",'DevInt 2022 Buchungen'!C2:C469,"&gt;="&amp;AW$4,'DevInt 2022 Buchungen'!C2:C469,"&lt;"&amp;AW$5+1,'DevInt 2022 Buchungen'!L2:L469,"Einnahmen")+-SUMIFS('DevInt 2022 Buchungen'!F2:F469,'DevInt 2022 Buchungen'!D2:D469,"1330",'DevInt 2022 Buchungen'!C2:C469,"&gt;="&amp;AW$4,'DevInt 2022 Buchungen'!C2:C469,"&lt;"&amp;AW$5+1,'DevInt 2022 Buchungen'!P2:P469,"Ausgaben")</f>
        <v>0</v>
      </c>
      <c r="AX47" s="21"/>
      <c r="BA47" s="26">
        <f>+SUMIFS('DevInt 2022 Buchungen'!F2:F469,'DevInt 2022 Buchungen'!D2:D469,"1130",'DevInt 2022 Buchungen'!C2:C469,"&gt;="&amp;BA$4,'DevInt 2022 Buchungen'!C2:C469,"&lt;"&amp;BA$5+1,'DevInt 2022 Buchungen'!L2:L469,"Ausgaben")+-SUMIFS('DevInt 2022 Buchungen'!F2:F469,'DevInt 2022 Buchungen'!D2:D469,"1130",'DevInt 2022 Buchungen'!C2:C469,"&gt;="&amp;BA$4,'DevInt 2022 Buchungen'!C2:C469,"&lt;"&amp;BA$5+1,'DevInt 2022 Buchungen'!P2:P469,"Einnahmen")++SUMIFS('DevInt 2022 Buchungen'!F2:F469,'DevInt 2022 Buchungen'!D2:D469,"1130",'DevInt 2022 Buchungen'!C2:C469,"&gt;="&amp;BA$4,'DevInt 2022 Buchungen'!C2:C469,"&lt;"&amp;BA$5+1,'DevInt 2022 Buchungen'!L2:L469,"Einnahmen")+-SUMIFS('DevInt 2022 Buchungen'!F2:F469,'DevInt 2022 Buchungen'!D2:D469,"1130",'DevInt 2022 Buchungen'!C2:C469,"&gt;="&amp;BA$4,'DevInt 2022 Buchungen'!C2:C469,"&lt;"&amp;BA$5+1,'DevInt 2022 Buchungen'!P2:P469,"Ausgaben")++SUMIFS('DevInt 2022 Buchungen'!F2:F469,'DevInt 2022 Buchungen'!D2:D469,"1330",'DevInt 2022 Buchungen'!C2:C469,"&gt;="&amp;BA$4,'DevInt 2022 Buchungen'!C2:C469,"&lt;"&amp;BA$5+1,'DevInt 2022 Buchungen'!L2:L469,"Ausgaben")+-SUMIFS('DevInt 2022 Buchungen'!F2:F469,'DevInt 2022 Buchungen'!D2:D469,"1330",'DevInt 2022 Buchungen'!C2:C469,"&gt;="&amp;BA$4,'DevInt 2022 Buchungen'!C2:C469,"&lt;"&amp;BA$5+1,'DevInt 2022 Buchungen'!P2:P469,"Einnahmen")++SUMIFS('DevInt 2022 Buchungen'!F2:F469,'DevInt 2022 Buchungen'!D2:D469,"1330",'DevInt 2022 Buchungen'!C2:C469,"&gt;="&amp;BA$4,'DevInt 2022 Buchungen'!C2:C469,"&lt;"&amp;BA$5+1,'DevInt 2022 Buchungen'!L2:L469,"Einnahmen")+-SUMIFS('DevInt 2022 Buchungen'!F2:F469,'DevInt 2022 Buchungen'!D2:D469,"1330",'DevInt 2022 Buchungen'!C2:C469,"&gt;="&amp;BA$4,'DevInt 2022 Buchungen'!C2:C469,"&lt;"&amp;BA$5+1,'DevInt 2022 Buchungen'!P2:P469,"Ausgaben")</f>
        <v>0</v>
      </c>
      <c r="BB47" s="21"/>
      <c r="BE47" s="26">
        <f>+SUMIFS('DevInt 2022 Buchungen'!F2:F469,'DevInt 2022 Buchungen'!D2:D469,"1130",'DevInt 2022 Buchungen'!C2:C469,"&gt;="&amp;BE$4,'DevInt 2022 Buchungen'!C2:C469,"&lt;"&amp;BE$5+1,'DevInt 2022 Buchungen'!L2:L469,"Ausgaben")+-SUMIFS('DevInt 2022 Buchungen'!F2:F469,'DevInt 2022 Buchungen'!D2:D469,"1130",'DevInt 2022 Buchungen'!C2:C469,"&gt;="&amp;BE$4,'DevInt 2022 Buchungen'!C2:C469,"&lt;"&amp;BE$5+1,'DevInt 2022 Buchungen'!P2:P469,"Einnahmen")++SUMIFS('DevInt 2022 Buchungen'!F2:F469,'DevInt 2022 Buchungen'!D2:D469,"1130",'DevInt 2022 Buchungen'!C2:C469,"&gt;="&amp;BE$4,'DevInt 2022 Buchungen'!C2:C469,"&lt;"&amp;BE$5+1,'DevInt 2022 Buchungen'!L2:L469,"Einnahmen")+-SUMIFS('DevInt 2022 Buchungen'!F2:F469,'DevInt 2022 Buchungen'!D2:D469,"1130",'DevInt 2022 Buchungen'!C2:C469,"&gt;="&amp;BE$4,'DevInt 2022 Buchungen'!C2:C469,"&lt;"&amp;BE$5+1,'DevInt 2022 Buchungen'!P2:P469,"Ausgaben")++SUMIFS('DevInt 2022 Buchungen'!F2:F469,'DevInt 2022 Buchungen'!D2:D469,"1330",'DevInt 2022 Buchungen'!C2:C469,"&gt;="&amp;BE$4,'DevInt 2022 Buchungen'!C2:C469,"&lt;"&amp;BE$5+1,'DevInt 2022 Buchungen'!L2:L469,"Ausgaben")+-SUMIFS('DevInt 2022 Buchungen'!F2:F469,'DevInt 2022 Buchungen'!D2:D469,"1330",'DevInt 2022 Buchungen'!C2:C469,"&gt;="&amp;BE$4,'DevInt 2022 Buchungen'!C2:C469,"&lt;"&amp;BE$5+1,'DevInt 2022 Buchungen'!P2:P469,"Einnahmen")++SUMIFS('DevInt 2022 Buchungen'!F2:F469,'DevInt 2022 Buchungen'!D2:D469,"1330",'DevInt 2022 Buchungen'!C2:C469,"&gt;="&amp;BE$4,'DevInt 2022 Buchungen'!C2:C469,"&lt;"&amp;BE$5+1,'DevInt 2022 Buchungen'!L2:L469,"Einnahmen")+-SUMIFS('DevInt 2022 Buchungen'!F2:F469,'DevInt 2022 Buchungen'!D2:D469,"1330",'DevInt 2022 Buchungen'!C2:C469,"&gt;="&amp;BE$4,'DevInt 2022 Buchungen'!C2:C469,"&lt;"&amp;BE$5+1,'DevInt 2022 Buchungen'!P2:P469,"Ausgaben")</f>
        <v>0</v>
      </c>
      <c r="BF47" s="21"/>
      <c r="BI47" s="26">
        <f>+SUMIFS('DevInt 2022 Buchungen'!F2:F469,'DevInt 2022 Buchungen'!D2:D469,"1130",'DevInt 2022 Buchungen'!C2:C469,"&gt;="&amp;BI$4,'DevInt 2022 Buchungen'!C2:C469,"&lt;"&amp;BI$5+1,'DevInt 2022 Buchungen'!L2:L469,"Ausgaben")+-SUMIFS('DevInt 2022 Buchungen'!F2:F469,'DevInt 2022 Buchungen'!D2:D469,"1130",'DevInt 2022 Buchungen'!C2:C469,"&gt;="&amp;BI$4,'DevInt 2022 Buchungen'!C2:C469,"&lt;"&amp;BI$5+1,'DevInt 2022 Buchungen'!P2:P469,"Einnahmen")++SUMIFS('DevInt 2022 Buchungen'!F2:F469,'DevInt 2022 Buchungen'!D2:D469,"1130",'DevInt 2022 Buchungen'!C2:C469,"&gt;="&amp;BI$4,'DevInt 2022 Buchungen'!C2:C469,"&lt;"&amp;BI$5+1,'DevInt 2022 Buchungen'!L2:L469,"Einnahmen")+-SUMIFS('DevInt 2022 Buchungen'!F2:F469,'DevInt 2022 Buchungen'!D2:D469,"1130",'DevInt 2022 Buchungen'!C2:C469,"&gt;="&amp;BI$4,'DevInt 2022 Buchungen'!C2:C469,"&lt;"&amp;BI$5+1,'DevInt 2022 Buchungen'!P2:P469,"Ausgaben")++SUMIFS('DevInt 2022 Buchungen'!F2:F469,'DevInt 2022 Buchungen'!D2:D469,"1330",'DevInt 2022 Buchungen'!C2:C469,"&gt;="&amp;BI$4,'DevInt 2022 Buchungen'!C2:C469,"&lt;"&amp;BI$5+1,'DevInt 2022 Buchungen'!L2:L469,"Ausgaben")+-SUMIFS('DevInt 2022 Buchungen'!F2:F469,'DevInt 2022 Buchungen'!D2:D469,"1330",'DevInt 2022 Buchungen'!C2:C469,"&gt;="&amp;BI$4,'DevInt 2022 Buchungen'!C2:C469,"&lt;"&amp;BI$5+1,'DevInt 2022 Buchungen'!P2:P469,"Einnahmen")++SUMIFS('DevInt 2022 Buchungen'!F2:F469,'DevInt 2022 Buchungen'!D2:D469,"1330",'DevInt 2022 Buchungen'!C2:C469,"&gt;="&amp;BI$4,'DevInt 2022 Buchungen'!C2:C469,"&lt;"&amp;BI$5+1,'DevInt 2022 Buchungen'!L2:L469,"Einnahmen")+-SUMIFS('DevInt 2022 Buchungen'!F2:F469,'DevInt 2022 Buchungen'!D2:D469,"1330",'DevInt 2022 Buchungen'!C2:C469,"&gt;="&amp;BI$4,'DevInt 2022 Buchungen'!C2:C469,"&lt;"&amp;BI$5+1,'DevInt 2022 Buchungen'!P2:P469,"Ausgaben")</f>
        <v>0</v>
      </c>
      <c r="BJ47" s="21"/>
      <c r="BM47" s="26">
        <f>+SUMIFS('DevInt 2022 Buchungen'!F2:F469,'DevInt 2022 Buchungen'!D2:D469,"1130",'DevInt 2022 Buchungen'!C2:C469,"&gt;="&amp;BM$4,'DevInt 2022 Buchungen'!C2:C469,"&lt;"&amp;BM$5+1,'DevInt 2022 Buchungen'!L2:L469,"Ausgaben")+-SUMIFS('DevInt 2022 Buchungen'!F2:F469,'DevInt 2022 Buchungen'!D2:D469,"1130",'DevInt 2022 Buchungen'!C2:C469,"&gt;="&amp;BM$4,'DevInt 2022 Buchungen'!C2:C469,"&lt;"&amp;BM$5+1,'DevInt 2022 Buchungen'!P2:P469,"Einnahmen")++SUMIFS('DevInt 2022 Buchungen'!F2:F469,'DevInt 2022 Buchungen'!D2:D469,"1130",'DevInt 2022 Buchungen'!C2:C469,"&gt;="&amp;BM$4,'DevInt 2022 Buchungen'!C2:C469,"&lt;"&amp;BM$5+1,'DevInt 2022 Buchungen'!L2:L469,"Einnahmen")+-SUMIFS('DevInt 2022 Buchungen'!F2:F469,'DevInt 2022 Buchungen'!D2:D469,"1130",'DevInt 2022 Buchungen'!C2:C469,"&gt;="&amp;BM$4,'DevInt 2022 Buchungen'!C2:C469,"&lt;"&amp;BM$5+1,'DevInt 2022 Buchungen'!P2:P469,"Ausgaben")++SUMIFS('DevInt 2022 Buchungen'!F2:F469,'DevInt 2022 Buchungen'!D2:D469,"1330",'DevInt 2022 Buchungen'!C2:C469,"&gt;="&amp;BM$4,'DevInt 2022 Buchungen'!C2:C469,"&lt;"&amp;BM$5+1,'DevInt 2022 Buchungen'!L2:L469,"Ausgaben")+-SUMIFS('DevInt 2022 Buchungen'!F2:F469,'DevInt 2022 Buchungen'!D2:D469,"1330",'DevInt 2022 Buchungen'!C2:C469,"&gt;="&amp;BM$4,'DevInt 2022 Buchungen'!C2:C469,"&lt;"&amp;BM$5+1,'DevInt 2022 Buchungen'!P2:P469,"Einnahmen")++SUMIFS('DevInt 2022 Buchungen'!F2:F469,'DevInt 2022 Buchungen'!D2:D469,"1330",'DevInt 2022 Buchungen'!C2:C469,"&gt;="&amp;BM$4,'DevInt 2022 Buchungen'!C2:C469,"&lt;"&amp;BM$5+1,'DevInt 2022 Buchungen'!L2:L469,"Einnahmen")+-SUMIFS('DevInt 2022 Buchungen'!F2:F469,'DevInt 2022 Buchungen'!D2:D469,"1330",'DevInt 2022 Buchungen'!C2:C469,"&gt;="&amp;BM$4,'DevInt 2022 Buchungen'!C2:C469,"&lt;"&amp;BM$5+1,'DevInt 2022 Buchungen'!P2:P469,"Ausgaben")</f>
        <v>0</v>
      </c>
    </row>
    <row r="48" spans="2:65" x14ac:dyDescent="0.2">
      <c r="F48" s="21"/>
      <c r="I48" s="22"/>
      <c r="J48" s="21"/>
      <c r="M48" s="22"/>
      <c r="N48" s="21"/>
      <c r="Q48" s="22"/>
      <c r="R48" s="21"/>
      <c r="U48" s="22"/>
      <c r="V48" s="21"/>
      <c r="Y48" s="22"/>
      <c r="Z48" s="21"/>
      <c r="AC48" s="22"/>
      <c r="AD48" s="21"/>
      <c r="AG48" s="22"/>
      <c r="AH48" s="21"/>
      <c r="AK48" s="22"/>
      <c r="AL48" s="21"/>
      <c r="AO48" s="22"/>
      <c r="AP48" s="21"/>
      <c r="AS48" s="22"/>
      <c r="AT48" s="21"/>
      <c r="AW48" s="22"/>
      <c r="AX48" s="21"/>
      <c r="BA48" s="22"/>
      <c r="BB48" s="21"/>
      <c r="BE48" s="22"/>
      <c r="BF48" s="21"/>
      <c r="BI48" s="22"/>
      <c r="BJ48" s="21"/>
      <c r="BM48" s="22"/>
    </row>
    <row r="49" spans="1:65" ht="23" x14ac:dyDescent="0.25">
      <c r="A49" s="30" t="s">
        <v>5713</v>
      </c>
      <c r="B49" s="30"/>
      <c r="C49" s="30"/>
      <c r="D49" s="30"/>
      <c r="E49" s="30"/>
      <c r="F49" s="52">
        <f>+F7+F15+F33</f>
        <v>-94800</v>
      </c>
      <c r="G49" s="45"/>
      <c r="H49" s="45"/>
      <c r="I49" s="43"/>
      <c r="J49" s="52">
        <f>+J7+J15+J33</f>
        <v>899.15000000002533</v>
      </c>
      <c r="K49" s="45"/>
      <c r="L49" s="45"/>
      <c r="M49" s="43"/>
      <c r="N49" s="52">
        <f>+N7+N15+N33</f>
        <v>9996.2000000000007</v>
      </c>
      <c r="O49" s="45"/>
      <c r="P49" s="45"/>
      <c r="Q49" s="43"/>
      <c r="R49" s="52">
        <f>+R7+R15+R33</f>
        <v>-2972.7599999999998</v>
      </c>
      <c r="S49" s="45"/>
      <c r="T49" s="45"/>
      <c r="U49" s="43"/>
      <c r="V49" s="52">
        <f>+V7+V15+V33</f>
        <v>-2596.34</v>
      </c>
      <c r="W49" s="45"/>
      <c r="X49" s="45"/>
      <c r="Y49" s="43"/>
      <c r="Z49" s="52">
        <f>+Z7+Z15+Z33</f>
        <v>-3243.9300000000003</v>
      </c>
      <c r="AA49" s="45"/>
      <c r="AB49" s="45"/>
      <c r="AC49" s="43"/>
      <c r="AD49" s="52">
        <f>+AD7+AD15+AD33</f>
        <v>18666.830000000002</v>
      </c>
      <c r="AE49" s="45"/>
      <c r="AF49" s="45"/>
      <c r="AG49" s="43"/>
      <c r="AH49" s="52">
        <f>+AH7+AH15+AH33</f>
        <v>66730.52</v>
      </c>
      <c r="AI49" s="45"/>
      <c r="AJ49" s="45"/>
      <c r="AK49" s="43"/>
      <c r="AL49" s="52">
        <f>+AL7+AL15+AL33</f>
        <v>-7731.1100000000006</v>
      </c>
      <c r="AM49" s="45"/>
      <c r="AN49" s="45"/>
      <c r="AO49" s="43"/>
      <c r="AP49" s="52">
        <f>+AP7+AP15+AP33</f>
        <v>-5863.34</v>
      </c>
      <c r="AQ49" s="45"/>
      <c r="AR49" s="45"/>
      <c r="AS49" s="43"/>
      <c r="AT49" s="52">
        <f>+AT7+AT15+AT33</f>
        <v>-15831.7</v>
      </c>
      <c r="AU49" s="45"/>
      <c r="AV49" s="45"/>
      <c r="AW49" s="43"/>
      <c r="AX49" s="52">
        <f>+AX7+AX15+AX33</f>
        <v>-18757.929999999997</v>
      </c>
      <c r="AY49" s="45"/>
      <c r="AZ49" s="45"/>
      <c r="BA49" s="43"/>
      <c r="BB49" s="52">
        <f>+BB7+BB15+BB33</f>
        <v>-22663.420000000002</v>
      </c>
      <c r="BC49" s="45"/>
      <c r="BD49" s="45"/>
      <c r="BE49" s="43"/>
      <c r="BF49" s="52">
        <f>+BF7+BF15+BF33</f>
        <v>-6614.3899999999976</v>
      </c>
      <c r="BG49" s="45"/>
      <c r="BH49" s="45"/>
      <c r="BI49" s="43"/>
      <c r="BJ49" s="52">
        <f>+BJ7+BJ15+BJ33</f>
        <v>-8219.4799999999959</v>
      </c>
      <c r="BK49" s="45"/>
      <c r="BL49" s="45"/>
      <c r="BM49" s="43"/>
    </row>
    <row r="50" spans="1:65" x14ac:dyDescent="0.2">
      <c r="F50" s="21"/>
      <c r="I50" s="22"/>
      <c r="J50" s="21"/>
      <c r="M50" s="22"/>
      <c r="N50" s="21"/>
      <c r="Q50" s="22"/>
      <c r="R50" s="21"/>
      <c r="U50" s="22"/>
      <c r="V50" s="21"/>
      <c r="Y50" s="22"/>
      <c r="Z50" s="21"/>
      <c r="AC50" s="22"/>
      <c r="AD50" s="21"/>
      <c r="AG50" s="22"/>
      <c r="AH50" s="21"/>
      <c r="AK50" s="22"/>
      <c r="AL50" s="21"/>
      <c r="AO50" s="22"/>
      <c r="AP50" s="21"/>
      <c r="AS50" s="22"/>
      <c r="AT50" s="21"/>
      <c r="AW50" s="22"/>
      <c r="AX50" s="21"/>
      <c r="BA50" s="22"/>
      <c r="BB50" s="21"/>
      <c r="BE50" s="22"/>
      <c r="BF50" s="21"/>
      <c r="BI50" s="22"/>
      <c r="BJ50" s="21"/>
      <c r="BM50" s="22"/>
    </row>
    <row r="51" spans="1:65" ht="23" x14ac:dyDescent="0.25">
      <c r="A51" s="30" t="s">
        <v>5714</v>
      </c>
      <c r="B51" s="30"/>
      <c r="C51" s="30"/>
      <c r="D51" s="30"/>
      <c r="E51" s="30"/>
      <c r="F51" s="56"/>
      <c r="G51" s="54"/>
      <c r="H51" s="54"/>
      <c r="I51" s="55"/>
      <c r="J51" s="53">
        <f>J$49</f>
        <v>899.15000000002533</v>
      </c>
      <c r="K51" s="54"/>
      <c r="L51" s="54"/>
      <c r="M51" s="55"/>
      <c r="N51" s="53">
        <f>$J51+N$49</f>
        <v>10895.350000000026</v>
      </c>
      <c r="O51" s="54"/>
      <c r="P51" s="54"/>
      <c r="Q51" s="55"/>
      <c r="R51" s="53">
        <f>$N51+R$49</f>
        <v>7922.5900000000256</v>
      </c>
      <c r="S51" s="54"/>
      <c r="T51" s="54"/>
      <c r="U51" s="55"/>
      <c r="V51" s="53">
        <f>$R51+V$49</f>
        <v>5326.2500000000255</v>
      </c>
      <c r="W51" s="54"/>
      <c r="X51" s="54"/>
      <c r="Y51" s="55"/>
      <c r="Z51" s="53">
        <f>$V51+Z$49</f>
        <v>2082.3200000000252</v>
      </c>
      <c r="AA51" s="54"/>
      <c r="AB51" s="54"/>
      <c r="AC51" s="55"/>
      <c r="AD51" s="53">
        <f>$Z51+AD$49</f>
        <v>20749.150000000027</v>
      </c>
      <c r="AE51" s="54"/>
      <c r="AF51" s="54"/>
      <c r="AG51" s="55"/>
      <c r="AH51" s="53">
        <f>$AD51+AH$49</f>
        <v>87479.670000000027</v>
      </c>
      <c r="AI51" s="54"/>
      <c r="AJ51" s="54"/>
      <c r="AK51" s="55"/>
      <c r="AL51" s="53">
        <f>$AH51+AL$49</f>
        <v>79748.560000000027</v>
      </c>
      <c r="AM51" s="54"/>
      <c r="AN51" s="54"/>
      <c r="AO51" s="55"/>
      <c r="AP51" s="53">
        <f>$AL51+AP$49</f>
        <v>73885.22000000003</v>
      </c>
      <c r="AQ51" s="54"/>
      <c r="AR51" s="54"/>
      <c r="AS51" s="55"/>
      <c r="AT51" s="53">
        <f>$AP51+AT$49</f>
        <v>58053.520000000033</v>
      </c>
      <c r="AU51" s="54"/>
      <c r="AV51" s="54"/>
      <c r="AW51" s="55"/>
      <c r="AX51" s="53">
        <f>$AT51+AX$49</f>
        <v>39295.59000000004</v>
      </c>
      <c r="AY51" s="54"/>
      <c r="AZ51" s="54"/>
      <c r="BA51" s="55"/>
      <c r="BB51" s="53">
        <f>$AX51+BB$49</f>
        <v>16632.170000000038</v>
      </c>
      <c r="BC51" s="54"/>
      <c r="BD51" s="54"/>
      <c r="BE51" s="55"/>
      <c r="BF51" s="53">
        <f>$BB51+BF$49</f>
        <v>10017.780000000041</v>
      </c>
      <c r="BG51" s="54"/>
      <c r="BH51" s="54"/>
      <c r="BI51" s="55"/>
      <c r="BJ51" s="53">
        <f>$BF51+BJ$49</f>
        <v>1798.3000000000447</v>
      </c>
      <c r="BK51" s="54"/>
      <c r="BL51" s="54"/>
      <c r="BM51" s="55"/>
    </row>
  </sheetData>
  <mergeCells count="316">
    <mergeCell ref="V3:Y3"/>
    <mergeCell ref="W27:Y27"/>
    <mergeCell ref="AF44:AG44"/>
    <mergeCell ref="AE34:AG34"/>
    <mergeCell ref="BK16:BM16"/>
    <mergeCell ref="AJ37:AK37"/>
    <mergeCell ref="AD4:AF4"/>
    <mergeCell ref="AJ24:AK24"/>
    <mergeCell ref="F4:H4"/>
    <mergeCell ref="BG12:BI12"/>
    <mergeCell ref="AH15:AK15"/>
    <mergeCell ref="J7:M7"/>
    <mergeCell ref="BB51:BE51"/>
    <mergeCell ref="S12:U12"/>
    <mergeCell ref="AB37:AC37"/>
    <mergeCell ref="AR44:AS44"/>
    <mergeCell ref="BB5:BD5"/>
    <mergeCell ref="AB20:AC20"/>
    <mergeCell ref="AV35:AW35"/>
    <mergeCell ref="T20:U20"/>
    <mergeCell ref="AI16:AK16"/>
    <mergeCell ref="AA41:AC41"/>
    <mergeCell ref="AA16:AC16"/>
    <mergeCell ref="AH51:AK51"/>
    <mergeCell ref="AD49:AG49"/>
    <mergeCell ref="Z51:AC51"/>
    <mergeCell ref="J49:M49"/>
    <mergeCell ref="G27:I27"/>
    <mergeCell ref="AV20:AW20"/>
    <mergeCell ref="X44:Y44"/>
    <mergeCell ref="BC16:BE16"/>
    <mergeCell ref="AT49:AW49"/>
    <mergeCell ref="AB24:AC24"/>
    <mergeCell ref="AU27:AW27"/>
    <mergeCell ref="BL24:BM24"/>
    <mergeCell ref="AD33:AG33"/>
    <mergeCell ref="L35:M35"/>
    <mergeCell ref="R49:U49"/>
    <mergeCell ref="T17:U17"/>
    <mergeCell ref="F51:I51"/>
    <mergeCell ref="AF35:AG35"/>
    <mergeCell ref="X35:Y35"/>
    <mergeCell ref="H24:I24"/>
    <mergeCell ref="P42:Q42"/>
    <mergeCell ref="AX7:BA7"/>
    <mergeCell ref="AE12:AG12"/>
    <mergeCell ref="AT15:AW15"/>
    <mergeCell ref="L17:M17"/>
    <mergeCell ref="J33:M33"/>
    <mergeCell ref="AV17:AW17"/>
    <mergeCell ref="AN20:AO20"/>
    <mergeCell ref="AL49:AO49"/>
    <mergeCell ref="X42:Y42"/>
    <mergeCell ref="S41:U41"/>
    <mergeCell ref="AM27:AO27"/>
    <mergeCell ref="H37:I37"/>
    <mergeCell ref="AV44:AW44"/>
    <mergeCell ref="W34:Y34"/>
    <mergeCell ref="AV37:AW37"/>
    <mergeCell ref="AY8:BA8"/>
    <mergeCell ref="AD7:AG7"/>
    <mergeCell ref="V7:Y7"/>
    <mergeCell ref="AX15:BA15"/>
    <mergeCell ref="H44:I44"/>
    <mergeCell ref="BB4:BD4"/>
    <mergeCell ref="BF49:BI49"/>
    <mergeCell ref="BK8:BM8"/>
    <mergeCell ref="AU16:AW16"/>
    <mergeCell ref="BG27:BI27"/>
    <mergeCell ref="AH3:AK3"/>
    <mergeCell ref="O8:Q8"/>
    <mergeCell ref="AY34:BA34"/>
    <mergeCell ref="AQ34:AS34"/>
    <mergeCell ref="BD37:BE37"/>
    <mergeCell ref="R15:U15"/>
    <mergeCell ref="AP4:AR4"/>
    <mergeCell ref="BD24:BE24"/>
    <mergeCell ref="J15:M15"/>
    <mergeCell ref="F5:H5"/>
    <mergeCell ref="BD42:BE42"/>
    <mergeCell ref="N3:Q3"/>
    <mergeCell ref="AH5:AJ5"/>
    <mergeCell ref="R4:T4"/>
    <mergeCell ref="V4:X4"/>
    <mergeCell ref="BG34:BI34"/>
    <mergeCell ref="K12:M12"/>
    <mergeCell ref="Z15:AC15"/>
    <mergeCell ref="J4:L4"/>
    <mergeCell ref="AQ8:AS8"/>
    <mergeCell ref="BH37:BI37"/>
    <mergeCell ref="O27:Q27"/>
    <mergeCell ref="AL15:AO15"/>
    <mergeCell ref="N7:Q7"/>
    <mergeCell ref="AD51:AG51"/>
    <mergeCell ref="AN42:AO42"/>
    <mergeCell ref="AY12:BA12"/>
    <mergeCell ref="AN17:AO17"/>
    <mergeCell ref="AF17:AG17"/>
    <mergeCell ref="AY41:BA41"/>
    <mergeCell ref="V49:Y49"/>
    <mergeCell ref="AL33:AO33"/>
    <mergeCell ref="AN37:AO37"/>
    <mergeCell ref="K41:M41"/>
    <mergeCell ref="BH20:BI20"/>
    <mergeCell ref="P44:Q44"/>
    <mergeCell ref="BH35:BI35"/>
    <mergeCell ref="AT51:AW51"/>
    <mergeCell ref="AL51:AO51"/>
    <mergeCell ref="AN35:AO35"/>
    <mergeCell ref="AV42:AW42"/>
    <mergeCell ref="BF7:BI7"/>
    <mergeCell ref="R51:U51"/>
    <mergeCell ref="V51:Y51"/>
    <mergeCell ref="AH4:AJ4"/>
    <mergeCell ref="T24:U24"/>
    <mergeCell ref="P35:Q35"/>
    <mergeCell ref="AP7:AS7"/>
    <mergeCell ref="X17:Y17"/>
    <mergeCell ref="BJ15:BM15"/>
    <mergeCell ref="BF51:BI51"/>
    <mergeCell ref="W12:Y12"/>
    <mergeCell ref="V33:Y33"/>
    <mergeCell ref="BH17:BI17"/>
    <mergeCell ref="BF5:BH5"/>
    <mergeCell ref="AF20:AG20"/>
    <mergeCell ref="AZ35:BA35"/>
    <mergeCell ref="BF33:BI33"/>
    <mergeCell ref="AE41:AG41"/>
    <mergeCell ref="AA27:AC27"/>
    <mergeCell ref="T37:U37"/>
    <mergeCell ref="AJ44:AK44"/>
    <mergeCell ref="AT5:AV5"/>
    <mergeCell ref="AN24:AO24"/>
    <mergeCell ref="AM12:AO12"/>
    <mergeCell ref="N51:Q51"/>
    <mergeCell ref="F3:I3"/>
    <mergeCell ref="Z7:AC7"/>
    <mergeCell ref="BB15:BE15"/>
    <mergeCell ref="AP51:AS51"/>
    <mergeCell ref="BJ4:BL4"/>
    <mergeCell ref="O34:Q34"/>
    <mergeCell ref="AD15:AG15"/>
    <mergeCell ref="AR35:AS35"/>
    <mergeCell ref="AZ42:BA42"/>
    <mergeCell ref="AB42:AC42"/>
    <mergeCell ref="BJ7:BM7"/>
    <mergeCell ref="R3:U3"/>
    <mergeCell ref="AQ12:AS12"/>
    <mergeCell ref="P20:Q20"/>
    <mergeCell ref="W16:Y16"/>
    <mergeCell ref="T42:U42"/>
    <mergeCell ref="N49:Q49"/>
    <mergeCell ref="K27:M27"/>
    <mergeCell ref="AZ20:BA20"/>
    <mergeCell ref="AB44:AC44"/>
    <mergeCell ref="T44:U44"/>
    <mergeCell ref="AX51:BA51"/>
    <mergeCell ref="BG16:BI16"/>
    <mergeCell ref="AX49:BA49"/>
    <mergeCell ref="AZ44:BA44"/>
    <mergeCell ref="AL5:AN5"/>
    <mergeCell ref="BC8:BE8"/>
    <mergeCell ref="BG41:BI41"/>
    <mergeCell ref="Z4:AB4"/>
    <mergeCell ref="BB3:BE3"/>
    <mergeCell ref="AM16:AO16"/>
    <mergeCell ref="BK34:BM34"/>
    <mergeCell ref="AE27:AG27"/>
    <mergeCell ref="BH42:BI42"/>
    <mergeCell ref="AT3:AW3"/>
    <mergeCell ref="AA8:AC8"/>
    <mergeCell ref="AY27:BA27"/>
    <mergeCell ref="BH44:BI44"/>
    <mergeCell ref="AI34:AK34"/>
    <mergeCell ref="Z3:AC3"/>
    <mergeCell ref="BJ3:BM3"/>
    <mergeCell ref="AI8:AK8"/>
    <mergeCell ref="AM41:AO41"/>
    <mergeCell ref="AL7:AO7"/>
    <mergeCell ref="Z49:AC49"/>
    <mergeCell ref="AP33:AS33"/>
    <mergeCell ref="AH33:AK33"/>
    <mergeCell ref="G41:I41"/>
    <mergeCell ref="BL20:BM20"/>
    <mergeCell ref="BJ51:BM51"/>
    <mergeCell ref="AF42:AG42"/>
    <mergeCell ref="BL35:BM35"/>
    <mergeCell ref="L44:M44"/>
    <mergeCell ref="BJ49:BM49"/>
    <mergeCell ref="AQ41:AS41"/>
    <mergeCell ref="BK27:BM27"/>
    <mergeCell ref="AU34:AW34"/>
    <mergeCell ref="G34:I34"/>
    <mergeCell ref="J51:M51"/>
    <mergeCell ref="L24:M24"/>
    <mergeCell ref="AV24:AW24"/>
    <mergeCell ref="N33:Q33"/>
    <mergeCell ref="AR20:AS20"/>
    <mergeCell ref="H42:I42"/>
    <mergeCell ref="AP49:AS49"/>
    <mergeCell ref="AH49:AK49"/>
    <mergeCell ref="AX33:BA33"/>
    <mergeCell ref="W41:Y41"/>
    <mergeCell ref="BL44:BM44"/>
    <mergeCell ref="AL4:AN4"/>
    <mergeCell ref="AY16:BA16"/>
    <mergeCell ref="X24:Y24"/>
    <mergeCell ref="AQ27:AS27"/>
    <mergeCell ref="AB17:AC17"/>
    <mergeCell ref="BH24:BI24"/>
    <mergeCell ref="BD35:BE35"/>
    <mergeCell ref="Z33:AC33"/>
    <mergeCell ref="BL42:BM42"/>
    <mergeCell ref="BL17:BM17"/>
    <mergeCell ref="AH7:AK7"/>
    <mergeCell ref="BJ33:BM33"/>
    <mergeCell ref="X37:Y37"/>
    <mergeCell ref="AN44:AO44"/>
    <mergeCell ref="AX5:AZ5"/>
    <mergeCell ref="X20:Y20"/>
    <mergeCell ref="AR24:AS24"/>
    <mergeCell ref="AU8:AW8"/>
    <mergeCell ref="AM8:AO8"/>
    <mergeCell ref="BL37:BM37"/>
    <mergeCell ref="AE16:AG16"/>
    <mergeCell ref="AA34:AC34"/>
    <mergeCell ref="AP15:AS15"/>
    <mergeCell ref="BD44:BE44"/>
    <mergeCell ref="R7:U7"/>
    <mergeCell ref="G12:I12"/>
    <mergeCell ref="AT33:AW33"/>
    <mergeCell ref="AJ35:AK35"/>
    <mergeCell ref="BD20:BE20"/>
    <mergeCell ref="H20:I20"/>
    <mergeCell ref="BB49:BE49"/>
    <mergeCell ref="AX3:BA3"/>
    <mergeCell ref="N5:P5"/>
    <mergeCell ref="AE8:AG8"/>
    <mergeCell ref="AI41:AK41"/>
    <mergeCell ref="O16:Q16"/>
    <mergeCell ref="F49:I49"/>
    <mergeCell ref="H35:I35"/>
    <mergeCell ref="AD3:AG3"/>
    <mergeCell ref="F15:I15"/>
    <mergeCell ref="N4:P4"/>
    <mergeCell ref="S27:U27"/>
    <mergeCell ref="AF37:AG37"/>
    <mergeCell ref="AF24:AG24"/>
    <mergeCell ref="BC12:BE12"/>
    <mergeCell ref="K8:M8"/>
    <mergeCell ref="AJ17:AK17"/>
    <mergeCell ref="AR42:AS42"/>
    <mergeCell ref="O41:Q41"/>
    <mergeCell ref="AI27:AK27"/>
    <mergeCell ref="J3:M3"/>
    <mergeCell ref="A1:K1"/>
    <mergeCell ref="S34:U34"/>
    <mergeCell ref="BF4:BH4"/>
    <mergeCell ref="AR37:AS37"/>
    <mergeCell ref="BC34:BE34"/>
    <mergeCell ref="AU12:AW12"/>
    <mergeCell ref="BF3:BI3"/>
    <mergeCell ref="O12:Q12"/>
    <mergeCell ref="AD5:AF5"/>
    <mergeCell ref="V5:X5"/>
    <mergeCell ref="AL3:AO3"/>
    <mergeCell ref="S8:U8"/>
    <mergeCell ref="AT4:AV4"/>
    <mergeCell ref="N15:Q15"/>
    <mergeCell ref="BB7:BE7"/>
    <mergeCell ref="AI12:AK12"/>
    <mergeCell ref="P17:Q17"/>
    <mergeCell ref="F7:I7"/>
    <mergeCell ref="AZ17:BA17"/>
    <mergeCell ref="L37:M37"/>
    <mergeCell ref="P37:Q37"/>
    <mergeCell ref="F33:I33"/>
    <mergeCell ref="BK12:BM12"/>
    <mergeCell ref="AR17:AS17"/>
    <mergeCell ref="AJ20:AK20"/>
    <mergeCell ref="AP5:AR5"/>
    <mergeCell ref="BG8:BI8"/>
    <mergeCell ref="BK41:BM41"/>
    <mergeCell ref="BC41:BE41"/>
    <mergeCell ref="AQ16:AS16"/>
    <mergeCell ref="R5:T5"/>
    <mergeCell ref="K16:M16"/>
    <mergeCell ref="V15:Y15"/>
    <mergeCell ref="J5:L5"/>
    <mergeCell ref="G8:I8"/>
    <mergeCell ref="L20:M20"/>
    <mergeCell ref="S16:U16"/>
    <mergeCell ref="AJ42:AK42"/>
    <mergeCell ref="Z5:AB5"/>
    <mergeCell ref="AU41:AW41"/>
    <mergeCell ref="AP3:AS3"/>
    <mergeCell ref="W8:Y8"/>
    <mergeCell ref="G16:I16"/>
    <mergeCell ref="BJ5:BL5"/>
    <mergeCell ref="K34:M34"/>
    <mergeCell ref="AX4:AZ4"/>
    <mergeCell ref="BC27:BE27"/>
    <mergeCell ref="P24:Q24"/>
    <mergeCell ref="AM34:AO34"/>
    <mergeCell ref="BF15:BI15"/>
    <mergeCell ref="AZ37:BA37"/>
    <mergeCell ref="AZ24:BA24"/>
    <mergeCell ref="AB35:AC35"/>
    <mergeCell ref="T35:U35"/>
    <mergeCell ref="R33:U33"/>
    <mergeCell ref="BD17:BE17"/>
    <mergeCell ref="L42:M42"/>
    <mergeCell ref="AT7:AW7"/>
    <mergeCell ref="AA12:AC12"/>
    <mergeCell ref="H17:I17"/>
    <mergeCell ref="BB33:BE33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S370"/>
  <sheetViews>
    <sheetView workbookViewId="0"/>
  </sheetViews>
  <sheetFormatPr baseColWidth="10" defaultColWidth="8.83203125" defaultRowHeight="15" x14ac:dyDescent="0.2"/>
  <cols>
    <col min="2" max="2" width="6" customWidth="1"/>
    <col min="3" max="3" width="9" customWidth="1"/>
    <col min="4" max="4" width="6" customWidth="1"/>
    <col min="5" max="5" width="40" customWidth="1"/>
    <col min="6" max="6" width="15" customWidth="1"/>
    <col min="7" max="10" width="5" customWidth="1"/>
    <col min="12" max="12" width="16" customWidth="1"/>
    <col min="14" max="14" width="5" customWidth="1"/>
    <col min="16" max="16" width="12" customWidth="1"/>
  </cols>
  <sheetData>
    <row r="1" spans="1:4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</row>
    <row r="2" spans="1:45" ht="16" x14ac:dyDescent="0.2">
      <c r="A2">
        <v>142</v>
      </c>
      <c r="B2">
        <v>142</v>
      </c>
      <c r="C2" s="2">
        <v>44358</v>
      </c>
      <c r="D2" t="s">
        <v>45</v>
      </c>
      <c r="E2" t="s">
        <v>46</v>
      </c>
      <c r="F2" s="3">
        <v>24.3</v>
      </c>
      <c r="G2" t="s">
        <v>47</v>
      </c>
      <c r="H2" s="3">
        <v>0</v>
      </c>
      <c r="I2" t="s">
        <v>48</v>
      </c>
      <c r="J2">
        <v>2702</v>
      </c>
      <c r="K2" t="s">
        <v>49</v>
      </c>
      <c r="L2" t="s">
        <v>50</v>
      </c>
      <c r="M2" t="s">
        <v>51</v>
      </c>
      <c r="N2">
        <v>561</v>
      </c>
      <c r="O2" t="s">
        <v>52</v>
      </c>
      <c r="P2" t="s">
        <v>53</v>
      </c>
      <c r="T2" t="s">
        <v>54</v>
      </c>
      <c r="V2" t="s">
        <v>55</v>
      </c>
      <c r="W2" t="s">
        <v>56</v>
      </c>
      <c r="X2" t="s">
        <v>57</v>
      </c>
      <c r="Y2" t="s">
        <v>58</v>
      </c>
      <c r="Z2" s="3">
        <v>0</v>
      </c>
      <c r="AA2" t="s">
        <v>59</v>
      </c>
      <c r="AB2" t="s">
        <v>60</v>
      </c>
      <c r="AC2" t="s">
        <v>61</v>
      </c>
      <c r="AD2" t="s">
        <v>61</v>
      </c>
      <c r="AE2" t="s">
        <v>62</v>
      </c>
      <c r="AF2" t="s">
        <v>63</v>
      </c>
      <c r="AH2">
        <v>0</v>
      </c>
      <c r="AI2" s="2">
        <v>44358</v>
      </c>
      <c r="AJ2" t="s">
        <v>64</v>
      </c>
      <c r="AK2" t="s">
        <v>64</v>
      </c>
      <c r="AL2" t="s">
        <v>65</v>
      </c>
      <c r="AN2" s="3">
        <v>24.3</v>
      </c>
      <c r="AO2" t="s">
        <v>60</v>
      </c>
      <c r="AP2" t="s">
        <v>64</v>
      </c>
      <c r="AQ2" t="s">
        <v>62</v>
      </c>
      <c r="AR2">
        <v>7</v>
      </c>
      <c r="AS2" t="s">
        <v>66</v>
      </c>
    </row>
    <row r="3" spans="1:45" ht="16" x14ac:dyDescent="0.2">
      <c r="A3">
        <v>141</v>
      </c>
      <c r="B3">
        <v>141</v>
      </c>
      <c r="C3" s="2">
        <v>44377</v>
      </c>
      <c r="D3" t="s">
        <v>67</v>
      </c>
      <c r="E3" t="s">
        <v>68</v>
      </c>
      <c r="F3" s="3">
        <v>82.9</v>
      </c>
      <c r="G3" t="s">
        <v>47</v>
      </c>
      <c r="H3" s="3">
        <v>0</v>
      </c>
      <c r="I3" t="s">
        <v>48</v>
      </c>
      <c r="J3">
        <v>2710</v>
      </c>
      <c r="K3" t="s">
        <v>49</v>
      </c>
      <c r="L3" t="s">
        <v>50</v>
      </c>
      <c r="M3" t="s">
        <v>51</v>
      </c>
      <c r="N3">
        <v>561</v>
      </c>
      <c r="O3" t="s">
        <v>52</v>
      </c>
      <c r="P3" t="s">
        <v>53</v>
      </c>
      <c r="T3" t="s">
        <v>69</v>
      </c>
      <c r="V3" t="s">
        <v>70</v>
      </c>
      <c r="W3" t="s">
        <v>56</v>
      </c>
      <c r="X3" t="s">
        <v>71</v>
      </c>
      <c r="Y3" t="s">
        <v>72</v>
      </c>
      <c r="Z3" s="3">
        <v>19</v>
      </c>
      <c r="AA3" t="s">
        <v>73</v>
      </c>
      <c r="AB3" t="s">
        <v>74</v>
      </c>
      <c r="AC3" t="s">
        <v>61</v>
      </c>
      <c r="AD3" t="s">
        <v>61</v>
      </c>
      <c r="AE3" t="s">
        <v>75</v>
      </c>
      <c r="AF3" t="s">
        <v>63</v>
      </c>
      <c r="AH3">
        <v>0</v>
      </c>
      <c r="AI3" s="2">
        <v>44377</v>
      </c>
      <c r="AJ3" t="s">
        <v>64</v>
      </c>
      <c r="AK3" t="s">
        <v>64</v>
      </c>
      <c r="AL3" t="s">
        <v>76</v>
      </c>
      <c r="AN3" s="3">
        <v>82.9</v>
      </c>
      <c r="AO3" t="s">
        <v>74</v>
      </c>
      <c r="AP3" t="s">
        <v>64</v>
      </c>
      <c r="AQ3" t="s">
        <v>75</v>
      </c>
      <c r="AR3">
        <v>8</v>
      </c>
      <c r="AS3" t="s">
        <v>66</v>
      </c>
    </row>
    <row r="4" spans="1:45" ht="16" x14ac:dyDescent="0.2">
      <c r="A4">
        <v>143</v>
      </c>
      <c r="B4">
        <v>143</v>
      </c>
      <c r="C4" s="2">
        <v>44389</v>
      </c>
      <c r="D4" t="s">
        <v>45</v>
      </c>
      <c r="E4" t="s">
        <v>77</v>
      </c>
      <c r="F4" s="3">
        <v>3.99</v>
      </c>
      <c r="G4" t="s">
        <v>47</v>
      </c>
      <c r="H4" s="3">
        <v>0</v>
      </c>
      <c r="I4" t="s">
        <v>48</v>
      </c>
      <c r="J4">
        <v>2701</v>
      </c>
      <c r="K4" t="s">
        <v>49</v>
      </c>
      <c r="L4" t="s">
        <v>50</v>
      </c>
      <c r="M4" t="s">
        <v>51</v>
      </c>
      <c r="N4">
        <v>561</v>
      </c>
      <c r="O4" t="s">
        <v>52</v>
      </c>
      <c r="P4" t="s">
        <v>53</v>
      </c>
      <c r="T4" t="s">
        <v>78</v>
      </c>
      <c r="V4" t="s">
        <v>79</v>
      </c>
      <c r="W4" t="s">
        <v>56</v>
      </c>
      <c r="X4" t="s">
        <v>80</v>
      </c>
      <c r="Y4" t="s">
        <v>81</v>
      </c>
      <c r="Z4" s="3">
        <v>19</v>
      </c>
      <c r="AA4" t="s">
        <v>82</v>
      </c>
      <c r="AB4" t="s">
        <v>83</v>
      </c>
      <c r="AC4" t="s">
        <v>61</v>
      </c>
      <c r="AD4" t="s">
        <v>61</v>
      </c>
      <c r="AE4" t="s">
        <v>84</v>
      </c>
      <c r="AF4" t="s">
        <v>63</v>
      </c>
      <c r="AH4">
        <v>0</v>
      </c>
      <c r="AI4" s="2">
        <v>44389</v>
      </c>
      <c r="AJ4" t="s">
        <v>64</v>
      </c>
      <c r="AK4" t="s">
        <v>64</v>
      </c>
      <c r="AL4" t="s">
        <v>85</v>
      </c>
      <c r="AN4" s="3">
        <v>3.99</v>
      </c>
      <c r="AO4" t="s">
        <v>83</v>
      </c>
      <c r="AP4" t="s">
        <v>64</v>
      </c>
      <c r="AQ4" t="s">
        <v>84</v>
      </c>
      <c r="AR4">
        <v>9</v>
      </c>
      <c r="AS4" t="s">
        <v>66</v>
      </c>
    </row>
    <row r="5" spans="1:45" ht="16" x14ac:dyDescent="0.2">
      <c r="A5">
        <v>144</v>
      </c>
      <c r="B5">
        <v>144</v>
      </c>
      <c r="C5" s="2">
        <v>44389</v>
      </c>
      <c r="D5" t="s">
        <v>45</v>
      </c>
      <c r="E5" t="s">
        <v>86</v>
      </c>
      <c r="F5" s="3">
        <v>12.99</v>
      </c>
      <c r="G5" t="s">
        <v>47</v>
      </c>
      <c r="H5" s="3">
        <v>0</v>
      </c>
      <c r="I5" t="s">
        <v>48</v>
      </c>
      <c r="J5">
        <v>2701</v>
      </c>
      <c r="K5" t="s">
        <v>49</v>
      </c>
      <c r="L5" t="s">
        <v>50</v>
      </c>
      <c r="M5" t="s">
        <v>51</v>
      </c>
      <c r="N5">
        <v>561</v>
      </c>
      <c r="O5" t="s">
        <v>52</v>
      </c>
      <c r="P5" t="s">
        <v>53</v>
      </c>
      <c r="T5" t="s">
        <v>87</v>
      </c>
      <c r="V5" t="s">
        <v>88</v>
      </c>
      <c r="W5" t="s">
        <v>56</v>
      </c>
      <c r="X5" t="s">
        <v>89</v>
      </c>
      <c r="Y5" t="s">
        <v>90</v>
      </c>
      <c r="Z5" s="3">
        <v>19</v>
      </c>
      <c r="AA5" t="s">
        <v>91</v>
      </c>
      <c r="AB5" t="s">
        <v>83</v>
      </c>
      <c r="AC5" t="s">
        <v>61</v>
      </c>
      <c r="AD5" t="s">
        <v>61</v>
      </c>
      <c r="AE5" t="s">
        <v>92</v>
      </c>
      <c r="AF5" t="s">
        <v>63</v>
      </c>
      <c r="AH5">
        <v>0</v>
      </c>
      <c r="AI5" s="2">
        <v>44389</v>
      </c>
      <c r="AJ5" t="s">
        <v>64</v>
      </c>
      <c r="AK5" t="s">
        <v>64</v>
      </c>
      <c r="AL5" t="s">
        <v>93</v>
      </c>
      <c r="AN5" s="3">
        <v>12.99</v>
      </c>
      <c r="AO5" t="s">
        <v>83</v>
      </c>
      <c r="AP5" t="s">
        <v>64</v>
      </c>
      <c r="AQ5" t="s">
        <v>92</v>
      </c>
      <c r="AR5">
        <v>10</v>
      </c>
      <c r="AS5" t="s">
        <v>66</v>
      </c>
    </row>
    <row r="6" spans="1:45" ht="16" x14ac:dyDescent="0.2">
      <c r="A6">
        <v>145</v>
      </c>
      <c r="B6">
        <v>145</v>
      </c>
      <c r="C6" s="2">
        <v>44410</v>
      </c>
      <c r="D6" t="s">
        <v>94</v>
      </c>
      <c r="E6" t="s">
        <v>95</v>
      </c>
      <c r="F6" s="3">
        <v>47.12</v>
      </c>
      <c r="G6" t="s">
        <v>47</v>
      </c>
      <c r="H6" s="3">
        <v>0</v>
      </c>
      <c r="I6" t="s">
        <v>48</v>
      </c>
      <c r="J6">
        <v>2894</v>
      </c>
      <c r="K6" t="s">
        <v>49</v>
      </c>
      <c r="L6" t="s">
        <v>50</v>
      </c>
      <c r="M6" t="s">
        <v>51</v>
      </c>
      <c r="N6">
        <v>561</v>
      </c>
      <c r="O6" t="s">
        <v>52</v>
      </c>
      <c r="P6" t="s">
        <v>53</v>
      </c>
      <c r="T6" t="s">
        <v>96</v>
      </c>
      <c r="V6" t="s">
        <v>85</v>
      </c>
      <c r="W6" t="s">
        <v>56</v>
      </c>
      <c r="X6" t="s">
        <v>97</v>
      </c>
      <c r="Y6" t="s">
        <v>98</v>
      </c>
      <c r="Z6" s="3">
        <v>19</v>
      </c>
      <c r="AA6" t="s">
        <v>99</v>
      </c>
      <c r="AB6" t="s">
        <v>100</v>
      </c>
      <c r="AC6" t="s">
        <v>61</v>
      </c>
      <c r="AD6" t="s">
        <v>61</v>
      </c>
      <c r="AE6" t="s">
        <v>101</v>
      </c>
      <c r="AF6" t="s">
        <v>63</v>
      </c>
      <c r="AH6">
        <v>0</v>
      </c>
      <c r="AI6" s="2">
        <v>44410</v>
      </c>
      <c r="AJ6" t="s">
        <v>64</v>
      </c>
      <c r="AK6" t="s">
        <v>64</v>
      </c>
      <c r="AL6" t="s">
        <v>88</v>
      </c>
      <c r="AN6" s="3">
        <v>47.12</v>
      </c>
      <c r="AO6" t="s">
        <v>100</v>
      </c>
      <c r="AP6" t="s">
        <v>64</v>
      </c>
      <c r="AQ6" t="s">
        <v>101</v>
      </c>
      <c r="AR6">
        <v>11</v>
      </c>
      <c r="AS6" t="s">
        <v>66</v>
      </c>
    </row>
    <row r="7" spans="1:45" ht="16" x14ac:dyDescent="0.2">
      <c r="A7">
        <v>146</v>
      </c>
      <c r="B7">
        <v>146</v>
      </c>
      <c r="C7" s="2">
        <v>44539</v>
      </c>
      <c r="D7" t="s">
        <v>102</v>
      </c>
      <c r="E7" t="s">
        <v>103</v>
      </c>
      <c r="F7" s="3">
        <v>500</v>
      </c>
      <c r="G7" t="s">
        <v>47</v>
      </c>
      <c r="H7" s="3">
        <v>0</v>
      </c>
      <c r="I7" t="s">
        <v>104</v>
      </c>
      <c r="J7">
        <v>940</v>
      </c>
      <c r="K7" t="s">
        <v>52</v>
      </c>
      <c r="L7" t="s">
        <v>53</v>
      </c>
      <c r="N7">
        <v>3220</v>
      </c>
      <c r="O7" t="s">
        <v>49</v>
      </c>
      <c r="P7" t="s">
        <v>105</v>
      </c>
      <c r="Q7" t="s">
        <v>106</v>
      </c>
      <c r="T7" t="s">
        <v>107</v>
      </c>
      <c r="U7" t="s">
        <v>108</v>
      </c>
      <c r="Z7" s="3"/>
      <c r="AF7" t="s">
        <v>63</v>
      </c>
      <c r="AH7">
        <v>0</v>
      </c>
      <c r="AI7" s="2">
        <v>44539</v>
      </c>
      <c r="AJ7" t="s">
        <v>64</v>
      </c>
      <c r="AK7" t="s">
        <v>64</v>
      </c>
      <c r="AL7" t="s">
        <v>109</v>
      </c>
      <c r="AM7" t="s">
        <v>108</v>
      </c>
      <c r="AN7" s="3"/>
      <c r="AP7" t="s">
        <v>64</v>
      </c>
      <c r="AR7">
        <v>3</v>
      </c>
      <c r="AS7" t="s">
        <v>66</v>
      </c>
    </row>
    <row r="8" spans="1:45" ht="16" x14ac:dyDescent="0.2">
      <c r="A8">
        <v>147</v>
      </c>
      <c r="B8">
        <v>147</v>
      </c>
      <c r="C8" s="2">
        <v>44539</v>
      </c>
      <c r="D8" t="s">
        <v>94</v>
      </c>
      <c r="E8" t="s">
        <v>110</v>
      </c>
      <c r="F8" s="3">
        <v>89.96</v>
      </c>
      <c r="G8" t="s">
        <v>47</v>
      </c>
      <c r="H8" s="3">
        <v>0</v>
      </c>
      <c r="I8" t="s">
        <v>48</v>
      </c>
      <c r="J8">
        <v>2894</v>
      </c>
      <c r="K8" t="s">
        <v>49</v>
      </c>
      <c r="L8" t="s">
        <v>50</v>
      </c>
      <c r="M8" t="s">
        <v>51</v>
      </c>
      <c r="N8">
        <v>940</v>
      </c>
      <c r="O8" t="s">
        <v>52</v>
      </c>
      <c r="P8" t="s">
        <v>53</v>
      </c>
      <c r="T8" t="s">
        <v>111</v>
      </c>
      <c r="U8" t="s">
        <v>112</v>
      </c>
      <c r="V8" t="s">
        <v>65</v>
      </c>
      <c r="W8" t="s">
        <v>56</v>
      </c>
      <c r="X8" t="s">
        <v>113</v>
      </c>
      <c r="Y8" t="s">
        <v>114</v>
      </c>
      <c r="Z8" s="3">
        <v>19</v>
      </c>
      <c r="AA8" t="s">
        <v>115</v>
      </c>
      <c r="AB8" t="s">
        <v>116</v>
      </c>
      <c r="AC8" t="s">
        <v>61</v>
      </c>
      <c r="AD8" t="s">
        <v>61</v>
      </c>
      <c r="AE8" t="s">
        <v>117</v>
      </c>
      <c r="AF8" t="s">
        <v>63</v>
      </c>
      <c r="AH8">
        <v>0</v>
      </c>
      <c r="AI8" s="2">
        <v>44539</v>
      </c>
      <c r="AJ8" t="s">
        <v>64</v>
      </c>
      <c r="AK8" t="s">
        <v>64</v>
      </c>
      <c r="AL8" t="s">
        <v>118</v>
      </c>
      <c r="AM8" t="s">
        <v>112</v>
      </c>
      <c r="AN8" s="3">
        <v>89.96</v>
      </c>
      <c r="AO8" t="s">
        <v>116</v>
      </c>
      <c r="AP8" t="s">
        <v>64</v>
      </c>
      <c r="AQ8" t="s">
        <v>117</v>
      </c>
      <c r="AR8">
        <v>4</v>
      </c>
      <c r="AS8" t="s">
        <v>66</v>
      </c>
    </row>
    <row r="9" spans="1:45" ht="16" x14ac:dyDescent="0.2">
      <c r="A9">
        <v>2149</v>
      </c>
      <c r="B9">
        <v>2149</v>
      </c>
      <c r="C9" s="2">
        <v>44540</v>
      </c>
      <c r="D9" t="s">
        <v>119</v>
      </c>
      <c r="E9" t="s">
        <v>120</v>
      </c>
      <c r="F9" s="3">
        <v>0.01</v>
      </c>
      <c r="G9" t="s">
        <v>47</v>
      </c>
      <c r="H9" s="3">
        <v>0</v>
      </c>
      <c r="I9" t="s">
        <v>104</v>
      </c>
      <c r="J9">
        <v>940</v>
      </c>
      <c r="K9" t="s">
        <v>52</v>
      </c>
      <c r="L9" t="s">
        <v>53</v>
      </c>
      <c r="N9">
        <v>2000</v>
      </c>
      <c r="O9" t="s">
        <v>49</v>
      </c>
      <c r="P9" t="s">
        <v>105</v>
      </c>
      <c r="Q9" t="s">
        <v>51</v>
      </c>
      <c r="T9" t="s">
        <v>121</v>
      </c>
      <c r="U9" t="s">
        <v>122</v>
      </c>
      <c r="Z9" s="3"/>
      <c r="AF9" t="s">
        <v>63</v>
      </c>
      <c r="AH9">
        <v>0</v>
      </c>
      <c r="AI9" s="2">
        <v>44540</v>
      </c>
      <c r="AJ9" t="s">
        <v>64</v>
      </c>
      <c r="AK9" t="s">
        <v>64</v>
      </c>
      <c r="AL9" t="s">
        <v>123</v>
      </c>
      <c r="AM9" t="s">
        <v>122</v>
      </c>
      <c r="AN9" s="3"/>
      <c r="AP9" t="s">
        <v>64</v>
      </c>
      <c r="AR9">
        <v>2</v>
      </c>
      <c r="AS9" t="s">
        <v>66</v>
      </c>
    </row>
    <row r="10" spans="1:45" ht="16" x14ac:dyDescent="0.2">
      <c r="A10">
        <v>193</v>
      </c>
      <c r="B10">
        <v>193</v>
      </c>
      <c r="C10" s="2">
        <v>44589</v>
      </c>
      <c r="D10" t="s">
        <v>136</v>
      </c>
      <c r="E10" t="s">
        <v>137</v>
      </c>
      <c r="F10" s="3">
        <v>10000</v>
      </c>
      <c r="G10" t="s">
        <v>47</v>
      </c>
      <c r="H10" s="3">
        <v>0</v>
      </c>
      <c r="I10" t="s">
        <v>104</v>
      </c>
      <c r="J10">
        <v>940</v>
      </c>
      <c r="K10" t="s">
        <v>52</v>
      </c>
      <c r="L10" t="s">
        <v>53</v>
      </c>
      <c r="N10">
        <v>3200</v>
      </c>
      <c r="O10" t="s">
        <v>49</v>
      </c>
      <c r="P10" t="s">
        <v>105</v>
      </c>
      <c r="Q10" t="s">
        <v>106</v>
      </c>
      <c r="T10" t="s">
        <v>138</v>
      </c>
      <c r="U10" t="s">
        <v>139</v>
      </c>
      <c r="V10" t="s">
        <v>140</v>
      </c>
      <c r="W10" t="s">
        <v>56</v>
      </c>
      <c r="X10" t="s">
        <v>141</v>
      </c>
      <c r="Y10" t="s">
        <v>142</v>
      </c>
      <c r="Z10" s="3">
        <v>0</v>
      </c>
      <c r="AA10" t="s">
        <v>143</v>
      </c>
      <c r="AB10" t="s">
        <v>144</v>
      </c>
      <c r="AC10" t="s">
        <v>61</v>
      </c>
      <c r="AD10" t="s">
        <v>61</v>
      </c>
      <c r="AE10" t="s">
        <v>145</v>
      </c>
      <c r="AF10" t="s">
        <v>63</v>
      </c>
      <c r="AH10">
        <v>0</v>
      </c>
      <c r="AI10" s="2">
        <v>44589</v>
      </c>
      <c r="AJ10" t="s">
        <v>64</v>
      </c>
      <c r="AK10" t="s">
        <v>64</v>
      </c>
      <c r="AL10" t="s">
        <v>79</v>
      </c>
      <c r="AM10" t="s">
        <v>139</v>
      </c>
      <c r="AN10" s="3">
        <v>10000</v>
      </c>
      <c r="AO10" t="s">
        <v>144</v>
      </c>
      <c r="AP10" t="s">
        <v>64</v>
      </c>
      <c r="AQ10" t="s">
        <v>145</v>
      </c>
      <c r="AR10">
        <v>13</v>
      </c>
      <c r="AS10" t="s">
        <v>66</v>
      </c>
    </row>
    <row r="11" spans="1:45" ht="16" x14ac:dyDescent="0.2">
      <c r="A11">
        <v>140</v>
      </c>
      <c r="B11">
        <v>140</v>
      </c>
      <c r="C11" s="2">
        <v>44592</v>
      </c>
      <c r="D11" t="s">
        <v>146</v>
      </c>
      <c r="E11" t="s">
        <v>147</v>
      </c>
      <c r="F11" s="3">
        <v>3.8</v>
      </c>
      <c r="G11" t="s">
        <v>47</v>
      </c>
      <c r="H11" s="3">
        <v>0</v>
      </c>
      <c r="I11" t="s">
        <v>48</v>
      </c>
      <c r="J11">
        <v>2705</v>
      </c>
      <c r="K11" t="s">
        <v>49</v>
      </c>
      <c r="L11" t="s">
        <v>50</v>
      </c>
      <c r="M11" t="s">
        <v>51</v>
      </c>
      <c r="N11">
        <v>940</v>
      </c>
      <c r="O11" t="s">
        <v>52</v>
      </c>
      <c r="P11" t="s">
        <v>53</v>
      </c>
      <c r="T11" t="s">
        <v>148</v>
      </c>
      <c r="U11" t="s">
        <v>149</v>
      </c>
      <c r="Z11" s="3"/>
      <c r="AF11" t="s">
        <v>63</v>
      </c>
      <c r="AH11">
        <v>0</v>
      </c>
      <c r="AI11" s="2">
        <v>44592</v>
      </c>
      <c r="AJ11" t="s">
        <v>64</v>
      </c>
      <c r="AK11" t="s">
        <v>64</v>
      </c>
      <c r="AL11" t="s">
        <v>70</v>
      </c>
      <c r="AM11" t="s">
        <v>149</v>
      </c>
      <c r="AN11" s="3"/>
      <c r="AP11" t="s">
        <v>64</v>
      </c>
      <c r="AR11">
        <v>14</v>
      </c>
      <c r="AS11" t="s">
        <v>66</v>
      </c>
    </row>
    <row r="12" spans="1:45" ht="16" x14ac:dyDescent="0.2">
      <c r="A12">
        <v>132</v>
      </c>
      <c r="B12">
        <v>132</v>
      </c>
      <c r="C12" s="2">
        <v>44594.438321759262</v>
      </c>
      <c r="D12" t="s">
        <v>153</v>
      </c>
      <c r="E12" t="s">
        <v>154</v>
      </c>
      <c r="F12" s="3">
        <v>91.63</v>
      </c>
      <c r="G12" t="s">
        <v>47</v>
      </c>
      <c r="H12" s="3">
        <v>0</v>
      </c>
      <c r="I12" t="s">
        <v>48</v>
      </c>
      <c r="J12">
        <v>2704</v>
      </c>
      <c r="K12" t="s">
        <v>49</v>
      </c>
      <c r="L12" t="s">
        <v>50</v>
      </c>
      <c r="M12" t="s">
        <v>51</v>
      </c>
      <c r="N12">
        <v>941</v>
      </c>
      <c r="O12" t="s">
        <v>52</v>
      </c>
      <c r="P12" t="s">
        <v>53</v>
      </c>
      <c r="T12" t="s">
        <v>155</v>
      </c>
      <c r="U12" t="s">
        <v>156</v>
      </c>
      <c r="V12" t="s">
        <v>157</v>
      </c>
      <c r="W12" t="s">
        <v>56</v>
      </c>
      <c r="X12" t="s">
        <v>158</v>
      </c>
      <c r="Y12" t="s">
        <v>159</v>
      </c>
      <c r="Z12" s="3">
        <v>19</v>
      </c>
      <c r="AA12" t="s">
        <v>151</v>
      </c>
      <c r="AB12" t="s">
        <v>160</v>
      </c>
      <c r="AC12" t="s">
        <v>61</v>
      </c>
      <c r="AD12" t="s">
        <v>61</v>
      </c>
      <c r="AE12" t="s">
        <v>161</v>
      </c>
      <c r="AF12" t="s">
        <v>63</v>
      </c>
      <c r="AH12">
        <v>0</v>
      </c>
      <c r="AI12" s="2">
        <v>44594</v>
      </c>
      <c r="AJ12" t="s">
        <v>64</v>
      </c>
      <c r="AK12" t="s">
        <v>64</v>
      </c>
      <c r="AL12" t="s">
        <v>162</v>
      </c>
      <c r="AM12" t="s">
        <v>156</v>
      </c>
      <c r="AN12" s="3">
        <v>91.63</v>
      </c>
      <c r="AO12" t="s">
        <v>160</v>
      </c>
      <c r="AP12" t="s">
        <v>64</v>
      </c>
      <c r="AQ12" t="s">
        <v>161</v>
      </c>
      <c r="AR12">
        <v>16</v>
      </c>
      <c r="AS12" t="s">
        <v>66</v>
      </c>
    </row>
    <row r="13" spans="1:45" ht="16" x14ac:dyDescent="0.2">
      <c r="A13">
        <v>139</v>
      </c>
      <c r="B13">
        <v>139</v>
      </c>
      <c r="C13" s="2">
        <v>44609.677870370368</v>
      </c>
      <c r="D13" t="s">
        <v>153</v>
      </c>
      <c r="E13" t="s">
        <v>168</v>
      </c>
      <c r="F13" s="3">
        <v>58.31</v>
      </c>
      <c r="G13" t="s">
        <v>47</v>
      </c>
      <c r="H13" s="3">
        <v>0</v>
      </c>
      <c r="I13" t="s">
        <v>48</v>
      </c>
      <c r="J13">
        <v>2704</v>
      </c>
      <c r="K13" t="s">
        <v>49</v>
      </c>
      <c r="L13" t="s">
        <v>50</v>
      </c>
      <c r="M13" t="s">
        <v>51</v>
      </c>
      <c r="N13">
        <v>941</v>
      </c>
      <c r="O13" t="s">
        <v>52</v>
      </c>
      <c r="P13" t="s">
        <v>53</v>
      </c>
      <c r="T13" t="s">
        <v>169</v>
      </c>
      <c r="U13" t="s">
        <v>170</v>
      </c>
      <c r="V13" t="s">
        <v>171</v>
      </c>
      <c r="W13" t="s">
        <v>56</v>
      </c>
      <c r="X13" t="s">
        <v>172</v>
      </c>
      <c r="Y13" t="s">
        <v>159</v>
      </c>
      <c r="Z13" s="3">
        <v>19</v>
      </c>
      <c r="AA13" t="s">
        <v>166</v>
      </c>
      <c r="AB13" t="s">
        <v>173</v>
      </c>
      <c r="AC13" t="s">
        <v>61</v>
      </c>
      <c r="AD13" t="s">
        <v>61</v>
      </c>
      <c r="AE13" t="s">
        <v>174</v>
      </c>
      <c r="AF13" t="s">
        <v>63</v>
      </c>
      <c r="AH13">
        <v>0</v>
      </c>
      <c r="AI13" s="2">
        <v>44609</v>
      </c>
      <c r="AJ13" t="s">
        <v>64</v>
      </c>
      <c r="AK13" t="s">
        <v>64</v>
      </c>
      <c r="AL13" t="s">
        <v>175</v>
      </c>
      <c r="AM13" t="s">
        <v>170</v>
      </c>
      <c r="AN13" s="3">
        <v>58.31</v>
      </c>
      <c r="AO13" t="s">
        <v>173</v>
      </c>
      <c r="AP13" t="s">
        <v>64</v>
      </c>
      <c r="AQ13" t="s">
        <v>174</v>
      </c>
      <c r="AR13">
        <v>19</v>
      </c>
      <c r="AS13" t="s">
        <v>66</v>
      </c>
    </row>
    <row r="14" spans="1:45" ht="16" x14ac:dyDescent="0.2">
      <c r="A14">
        <v>117</v>
      </c>
      <c r="B14">
        <v>117</v>
      </c>
      <c r="C14" s="2">
        <v>44610.569062499999</v>
      </c>
      <c r="D14" t="s">
        <v>178</v>
      </c>
      <c r="E14" t="s">
        <v>179</v>
      </c>
      <c r="F14" s="3">
        <v>166.48</v>
      </c>
      <c r="G14" t="s">
        <v>47</v>
      </c>
      <c r="H14" s="3">
        <v>0</v>
      </c>
      <c r="I14" t="s">
        <v>48</v>
      </c>
      <c r="J14">
        <v>2702</v>
      </c>
      <c r="K14" t="s">
        <v>49</v>
      </c>
      <c r="L14" t="s">
        <v>50</v>
      </c>
      <c r="M14" t="s">
        <v>51</v>
      </c>
      <c r="N14">
        <v>941</v>
      </c>
      <c r="O14" t="s">
        <v>52</v>
      </c>
      <c r="P14" t="s">
        <v>53</v>
      </c>
      <c r="T14" t="s">
        <v>180</v>
      </c>
      <c r="U14" t="s">
        <v>181</v>
      </c>
      <c r="V14" t="s">
        <v>182</v>
      </c>
      <c r="W14" t="s">
        <v>56</v>
      </c>
      <c r="X14" t="s">
        <v>183</v>
      </c>
      <c r="Y14" t="s">
        <v>184</v>
      </c>
      <c r="Z14" s="3">
        <v>19</v>
      </c>
      <c r="AA14" t="s">
        <v>176</v>
      </c>
      <c r="AB14" t="s">
        <v>185</v>
      </c>
      <c r="AC14" t="s">
        <v>61</v>
      </c>
      <c r="AD14" t="s">
        <v>61</v>
      </c>
      <c r="AE14" t="s">
        <v>186</v>
      </c>
      <c r="AF14" t="s">
        <v>63</v>
      </c>
      <c r="AH14">
        <v>0</v>
      </c>
      <c r="AI14" s="2">
        <v>44610</v>
      </c>
      <c r="AJ14" t="s">
        <v>64</v>
      </c>
      <c r="AK14" t="s">
        <v>64</v>
      </c>
      <c r="AL14" t="s">
        <v>171</v>
      </c>
      <c r="AM14" t="s">
        <v>181</v>
      </c>
      <c r="AN14" s="3">
        <v>166.48</v>
      </c>
      <c r="AO14" t="s">
        <v>185</v>
      </c>
      <c r="AP14" t="s">
        <v>64</v>
      </c>
      <c r="AQ14" t="s">
        <v>186</v>
      </c>
      <c r="AR14">
        <v>21</v>
      </c>
      <c r="AS14" t="s">
        <v>66</v>
      </c>
    </row>
    <row r="15" spans="1:45" ht="16" x14ac:dyDescent="0.2">
      <c r="A15">
        <v>119</v>
      </c>
      <c r="B15">
        <v>119</v>
      </c>
      <c r="C15" s="2">
        <v>44613</v>
      </c>
      <c r="D15" t="s">
        <v>146</v>
      </c>
      <c r="E15" t="s">
        <v>188</v>
      </c>
      <c r="F15" s="3">
        <v>60</v>
      </c>
      <c r="G15" t="s">
        <v>47</v>
      </c>
      <c r="H15" s="3">
        <v>0</v>
      </c>
      <c r="I15" t="s">
        <v>48</v>
      </c>
      <c r="J15">
        <v>2753</v>
      </c>
      <c r="K15" t="s">
        <v>49</v>
      </c>
      <c r="L15" t="s">
        <v>50</v>
      </c>
      <c r="M15" t="s">
        <v>51</v>
      </c>
      <c r="N15">
        <v>940</v>
      </c>
      <c r="O15" t="s">
        <v>52</v>
      </c>
      <c r="P15" t="s">
        <v>53</v>
      </c>
      <c r="T15" t="s">
        <v>189</v>
      </c>
      <c r="U15" t="s">
        <v>190</v>
      </c>
      <c r="V15" t="s">
        <v>175</v>
      </c>
      <c r="W15" t="s">
        <v>56</v>
      </c>
      <c r="X15" t="s">
        <v>191</v>
      </c>
      <c r="Y15" t="s">
        <v>192</v>
      </c>
      <c r="Z15" s="3">
        <v>0</v>
      </c>
      <c r="AA15" t="s">
        <v>193</v>
      </c>
      <c r="AB15" t="s">
        <v>194</v>
      </c>
      <c r="AC15" t="s">
        <v>61</v>
      </c>
      <c r="AD15" t="s">
        <v>61</v>
      </c>
      <c r="AE15" t="s">
        <v>195</v>
      </c>
      <c r="AF15" t="s">
        <v>63</v>
      </c>
      <c r="AH15">
        <v>0</v>
      </c>
      <c r="AI15" s="2">
        <v>44613</v>
      </c>
      <c r="AJ15" t="s">
        <v>64</v>
      </c>
      <c r="AK15" t="s">
        <v>64</v>
      </c>
      <c r="AL15" t="s">
        <v>196</v>
      </c>
      <c r="AM15" t="s">
        <v>190</v>
      </c>
      <c r="AN15" s="3">
        <v>60</v>
      </c>
      <c r="AO15" t="s">
        <v>194</v>
      </c>
      <c r="AP15" t="s">
        <v>64</v>
      </c>
      <c r="AQ15" t="s">
        <v>195</v>
      </c>
      <c r="AR15">
        <v>23</v>
      </c>
      <c r="AS15" t="s">
        <v>66</v>
      </c>
    </row>
    <row r="16" spans="1:45" ht="16" x14ac:dyDescent="0.2">
      <c r="A16">
        <v>125</v>
      </c>
      <c r="B16">
        <v>125</v>
      </c>
      <c r="C16" s="2">
        <v>44620</v>
      </c>
      <c r="D16" t="s">
        <v>146</v>
      </c>
      <c r="E16" t="s">
        <v>147</v>
      </c>
      <c r="F16" s="3">
        <v>3.8</v>
      </c>
      <c r="G16" t="s">
        <v>47</v>
      </c>
      <c r="H16" s="3">
        <v>0</v>
      </c>
      <c r="I16" t="s">
        <v>48</v>
      </c>
      <c r="J16">
        <v>2705</v>
      </c>
      <c r="K16" t="s">
        <v>49</v>
      </c>
      <c r="L16" t="s">
        <v>50</v>
      </c>
      <c r="M16" t="s">
        <v>51</v>
      </c>
      <c r="N16">
        <v>940</v>
      </c>
      <c r="O16" t="s">
        <v>52</v>
      </c>
      <c r="P16" t="s">
        <v>53</v>
      </c>
      <c r="T16" t="s">
        <v>148</v>
      </c>
      <c r="U16" t="s">
        <v>199</v>
      </c>
      <c r="Z16" s="3"/>
      <c r="AF16" t="s">
        <v>63</v>
      </c>
      <c r="AH16">
        <v>0</v>
      </c>
      <c r="AI16" s="2">
        <v>44620</v>
      </c>
      <c r="AJ16" t="s">
        <v>64</v>
      </c>
      <c r="AK16" t="s">
        <v>64</v>
      </c>
      <c r="AL16" t="s">
        <v>200</v>
      </c>
      <c r="AM16" t="s">
        <v>199</v>
      </c>
      <c r="AN16" s="3"/>
      <c r="AP16" t="s">
        <v>64</v>
      </c>
      <c r="AR16">
        <v>25</v>
      </c>
      <c r="AS16" t="s">
        <v>66</v>
      </c>
    </row>
    <row r="17" spans="1:45" ht="16" x14ac:dyDescent="0.2">
      <c r="A17">
        <v>205</v>
      </c>
      <c r="B17">
        <v>205</v>
      </c>
      <c r="C17" s="2">
        <v>44620</v>
      </c>
      <c r="D17" t="s">
        <v>201</v>
      </c>
      <c r="E17" t="s">
        <v>202</v>
      </c>
      <c r="F17" s="3">
        <v>1492.04</v>
      </c>
      <c r="G17" t="s">
        <v>47</v>
      </c>
      <c r="H17" s="3">
        <v>0</v>
      </c>
      <c r="I17" t="s">
        <v>104</v>
      </c>
      <c r="J17">
        <v>1730</v>
      </c>
      <c r="K17" t="s">
        <v>52</v>
      </c>
      <c r="L17" t="s">
        <v>203</v>
      </c>
      <c r="N17">
        <v>1712</v>
      </c>
      <c r="O17" t="s">
        <v>52</v>
      </c>
      <c r="P17" t="s">
        <v>203</v>
      </c>
      <c r="T17" t="s">
        <v>64</v>
      </c>
      <c r="Z17" s="3"/>
      <c r="AF17" t="s">
        <v>63</v>
      </c>
      <c r="AH17">
        <v>0</v>
      </c>
      <c r="AI17" s="2">
        <v>44620</v>
      </c>
      <c r="AJ17" t="s">
        <v>64</v>
      </c>
      <c r="AK17" t="s">
        <v>64</v>
      </c>
      <c r="AL17" t="s">
        <v>64</v>
      </c>
      <c r="AN17" s="3"/>
      <c r="AP17" t="s">
        <v>64</v>
      </c>
      <c r="AR17" t="s">
        <v>64</v>
      </c>
      <c r="AS17" t="s">
        <v>66</v>
      </c>
    </row>
    <row r="18" spans="1:45" ht="16" x14ac:dyDescent="0.2">
      <c r="A18">
        <v>206</v>
      </c>
      <c r="B18">
        <v>206</v>
      </c>
      <c r="C18" s="2">
        <v>44620</v>
      </c>
      <c r="D18" t="s">
        <v>201</v>
      </c>
      <c r="E18" t="s">
        <v>204</v>
      </c>
      <c r="F18" s="3">
        <v>472.12</v>
      </c>
      <c r="G18" t="s">
        <v>47</v>
      </c>
      <c r="H18" s="3">
        <v>0</v>
      </c>
      <c r="I18" t="s">
        <v>104</v>
      </c>
      <c r="J18">
        <v>2555</v>
      </c>
      <c r="K18" t="s">
        <v>49</v>
      </c>
      <c r="L18" t="s">
        <v>50</v>
      </c>
      <c r="M18" t="s">
        <v>51</v>
      </c>
      <c r="N18">
        <v>1730</v>
      </c>
      <c r="O18" t="s">
        <v>52</v>
      </c>
      <c r="P18" t="s">
        <v>203</v>
      </c>
      <c r="T18" t="s">
        <v>64</v>
      </c>
      <c r="Z18" s="3"/>
      <c r="AF18" t="s">
        <v>63</v>
      </c>
      <c r="AH18">
        <v>0</v>
      </c>
      <c r="AI18" s="2">
        <v>44620</v>
      </c>
      <c r="AJ18" t="s">
        <v>64</v>
      </c>
      <c r="AK18" t="s">
        <v>64</v>
      </c>
      <c r="AL18" t="s">
        <v>64</v>
      </c>
      <c r="AN18" s="3"/>
      <c r="AP18" t="s">
        <v>64</v>
      </c>
      <c r="AR18" t="s">
        <v>64</v>
      </c>
      <c r="AS18" t="s">
        <v>66</v>
      </c>
    </row>
    <row r="19" spans="1:45" ht="16" x14ac:dyDescent="0.2">
      <c r="A19">
        <v>207</v>
      </c>
      <c r="B19">
        <v>207</v>
      </c>
      <c r="C19" s="2">
        <v>44620</v>
      </c>
      <c r="D19" t="s">
        <v>201</v>
      </c>
      <c r="E19" t="s">
        <v>205</v>
      </c>
      <c r="F19" s="3">
        <v>198.46</v>
      </c>
      <c r="G19" t="s">
        <v>47</v>
      </c>
      <c r="H19" s="3">
        <v>0</v>
      </c>
      <c r="I19" t="s">
        <v>104</v>
      </c>
      <c r="J19">
        <v>1730</v>
      </c>
      <c r="K19" t="s">
        <v>52</v>
      </c>
      <c r="L19" t="s">
        <v>203</v>
      </c>
      <c r="N19">
        <v>1700</v>
      </c>
      <c r="O19" t="s">
        <v>52</v>
      </c>
      <c r="P19" t="s">
        <v>203</v>
      </c>
      <c r="T19" t="s">
        <v>64</v>
      </c>
      <c r="Z19" s="3"/>
      <c r="AF19" t="s">
        <v>63</v>
      </c>
      <c r="AH19">
        <v>0</v>
      </c>
      <c r="AI19" s="2">
        <v>44620</v>
      </c>
      <c r="AJ19" t="s">
        <v>64</v>
      </c>
      <c r="AK19" t="s">
        <v>64</v>
      </c>
      <c r="AL19" t="s">
        <v>64</v>
      </c>
      <c r="AN19" s="3"/>
      <c r="AP19" t="s">
        <v>64</v>
      </c>
      <c r="AR19" t="s">
        <v>64</v>
      </c>
      <c r="AS19" t="s">
        <v>66</v>
      </c>
    </row>
    <row r="20" spans="1:45" ht="16" x14ac:dyDescent="0.2">
      <c r="A20">
        <v>209</v>
      </c>
      <c r="B20">
        <v>209</v>
      </c>
      <c r="C20" s="2">
        <v>44620</v>
      </c>
      <c r="D20" t="s">
        <v>201</v>
      </c>
      <c r="E20" t="s">
        <v>206</v>
      </c>
      <c r="F20" s="3">
        <v>2120.42</v>
      </c>
      <c r="G20" t="s">
        <v>47</v>
      </c>
      <c r="H20" s="3">
        <v>0</v>
      </c>
      <c r="I20" t="s">
        <v>104</v>
      </c>
      <c r="J20">
        <v>2551</v>
      </c>
      <c r="K20" t="s">
        <v>49</v>
      </c>
      <c r="L20" t="s">
        <v>50</v>
      </c>
      <c r="M20" t="s">
        <v>51</v>
      </c>
      <c r="N20">
        <v>1730</v>
      </c>
      <c r="O20" t="s">
        <v>52</v>
      </c>
      <c r="P20" t="s">
        <v>203</v>
      </c>
      <c r="T20" t="s">
        <v>64</v>
      </c>
      <c r="Z20" s="3"/>
      <c r="AF20" t="s">
        <v>63</v>
      </c>
      <c r="AH20">
        <v>0</v>
      </c>
      <c r="AI20" s="2">
        <v>44620</v>
      </c>
      <c r="AJ20" t="s">
        <v>64</v>
      </c>
      <c r="AK20" t="s">
        <v>64</v>
      </c>
      <c r="AL20" t="s">
        <v>64</v>
      </c>
      <c r="AN20" s="3"/>
      <c r="AP20" t="s">
        <v>64</v>
      </c>
      <c r="AR20" t="s">
        <v>64</v>
      </c>
      <c r="AS20" t="s">
        <v>66</v>
      </c>
    </row>
    <row r="21" spans="1:45" ht="16" x14ac:dyDescent="0.2">
      <c r="A21">
        <v>208</v>
      </c>
      <c r="B21">
        <v>208</v>
      </c>
      <c r="C21" s="2">
        <v>44620</v>
      </c>
      <c r="D21" t="s">
        <v>201</v>
      </c>
      <c r="E21" t="s">
        <v>205</v>
      </c>
      <c r="F21" s="3">
        <v>902.04</v>
      </c>
      <c r="G21" t="s">
        <v>47</v>
      </c>
      <c r="H21" s="3">
        <v>0</v>
      </c>
      <c r="I21" t="s">
        <v>104</v>
      </c>
      <c r="J21">
        <v>1730</v>
      </c>
      <c r="K21" t="s">
        <v>52</v>
      </c>
      <c r="L21" t="s">
        <v>203</v>
      </c>
      <c r="N21">
        <v>1705</v>
      </c>
      <c r="O21" t="s">
        <v>52</v>
      </c>
      <c r="P21" t="s">
        <v>203</v>
      </c>
      <c r="T21" t="s">
        <v>64</v>
      </c>
      <c r="Z21" s="3"/>
      <c r="AF21" t="s">
        <v>63</v>
      </c>
      <c r="AH21">
        <v>0</v>
      </c>
      <c r="AI21" s="2">
        <v>44620</v>
      </c>
      <c r="AJ21" t="s">
        <v>64</v>
      </c>
      <c r="AK21" t="s">
        <v>64</v>
      </c>
      <c r="AL21" t="s">
        <v>64</v>
      </c>
      <c r="AN21" s="3"/>
      <c r="AP21" t="s">
        <v>64</v>
      </c>
      <c r="AR21" t="s">
        <v>64</v>
      </c>
      <c r="AS21" t="s">
        <v>66</v>
      </c>
    </row>
    <row r="22" spans="1:45" ht="16" x14ac:dyDescent="0.2">
      <c r="A22">
        <v>137</v>
      </c>
      <c r="B22">
        <v>137</v>
      </c>
      <c r="C22" s="2">
        <v>44651</v>
      </c>
      <c r="D22" t="s">
        <v>146</v>
      </c>
      <c r="E22" t="s">
        <v>147</v>
      </c>
      <c r="F22" s="3">
        <v>3.8</v>
      </c>
      <c r="G22" t="s">
        <v>47</v>
      </c>
      <c r="H22" s="3">
        <v>0</v>
      </c>
      <c r="I22" t="s">
        <v>48</v>
      </c>
      <c r="J22">
        <v>2705</v>
      </c>
      <c r="K22" t="s">
        <v>49</v>
      </c>
      <c r="L22" t="s">
        <v>50</v>
      </c>
      <c r="M22" t="s">
        <v>51</v>
      </c>
      <c r="N22">
        <v>940</v>
      </c>
      <c r="O22" t="s">
        <v>52</v>
      </c>
      <c r="P22" t="s">
        <v>53</v>
      </c>
      <c r="T22" t="s">
        <v>148</v>
      </c>
      <c r="U22" t="s">
        <v>224</v>
      </c>
      <c r="Z22" s="3"/>
      <c r="AF22" t="s">
        <v>63</v>
      </c>
      <c r="AH22">
        <v>0</v>
      </c>
      <c r="AI22" s="2">
        <v>44651</v>
      </c>
      <c r="AJ22" t="s">
        <v>64</v>
      </c>
      <c r="AK22" t="s">
        <v>64</v>
      </c>
      <c r="AL22" t="s">
        <v>225</v>
      </c>
      <c r="AM22" t="s">
        <v>224</v>
      </c>
      <c r="AN22" s="3"/>
      <c r="AP22" t="s">
        <v>64</v>
      </c>
      <c r="AR22">
        <v>31</v>
      </c>
      <c r="AS22" t="s">
        <v>66</v>
      </c>
    </row>
    <row r="23" spans="1:45" ht="16" x14ac:dyDescent="0.2">
      <c r="A23">
        <v>200</v>
      </c>
      <c r="B23">
        <v>200</v>
      </c>
      <c r="C23" s="2">
        <v>44651</v>
      </c>
      <c r="D23" t="s">
        <v>201</v>
      </c>
      <c r="E23" t="s">
        <v>204</v>
      </c>
      <c r="F23" s="3">
        <v>472.12</v>
      </c>
      <c r="G23" t="s">
        <v>47</v>
      </c>
      <c r="H23" s="3">
        <v>0</v>
      </c>
      <c r="I23" t="s">
        <v>104</v>
      </c>
      <c r="J23">
        <v>2555</v>
      </c>
      <c r="K23" t="s">
        <v>49</v>
      </c>
      <c r="L23" t="s">
        <v>50</v>
      </c>
      <c r="M23" t="s">
        <v>51</v>
      </c>
      <c r="N23">
        <v>1730</v>
      </c>
      <c r="O23" t="s">
        <v>52</v>
      </c>
      <c r="P23" t="s">
        <v>203</v>
      </c>
      <c r="T23" t="s">
        <v>64</v>
      </c>
      <c r="Z23" s="3"/>
      <c r="AF23" t="s">
        <v>63</v>
      </c>
      <c r="AH23">
        <v>0</v>
      </c>
      <c r="AI23" s="2">
        <v>44651</v>
      </c>
      <c r="AJ23" t="s">
        <v>64</v>
      </c>
      <c r="AK23" t="s">
        <v>64</v>
      </c>
      <c r="AL23" t="s">
        <v>64</v>
      </c>
      <c r="AN23" s="3"/>
      <c r="AP23" t="s">
        <v>64</v>
      </c>
      <c r="AR23" t="s">
        <v>64</v>
      </c>
      <c r="AS23" t="s">
        <v>66</v>
      </c>
    </row>
    <row r="24" spans="1:45" ht="16" x14ac:dyDescent="0.2">
      <c r="A24">
        <v>201</v>
      </c>
      <c r="B24">
        <v>201</v>
      </c>
      <c r="C24" s="2">
        <v>44651</v>
      </c>
      <c r="D24" t="s">
        <v>201</v>
      </c>
      <c r="E24" t="s">
        <v>206</v>
      </c>
      <c r="F24" s="3">
        <v>2120.42</v>
      </c>
      <c r="G24" t="s">
        <v>47</v>
      </c>
      <c r="H24" s="3">
        <v>0</v>
      </c>
      <c r="I24" t="s">
        <v>104</v>
      </c>
      <c r="J24">
        <v>2551</v>
      </c>
      <c r="K24" t="s">
        <v>49</v>
      </c>
      <c r="L24" t="s">
        <v>50</v>
      </c>
      <c r="M24" t="s">
        <v>51</v>
      </c>
      <c r="N24">
        <v>1730</v>
      </c>
      <c r="O24" t="s">
        <v>52</v>
      </c>
      <c r="P24" t="s">
        <v>203</v>
      </c>
      <c r="T24" t="s">
        <v>64</v>
      </c>
      <c r="Z24" s="3"/>
      <c r="AF24" t="s">
        <v>63</v>
      </c>
      <c r="AH24">
        <v>0</v>
      </c>
      <c r="AI24" s="2">
        <v>44651</v>
      </c>
      <c r="AJ24" t="s">
        <v>64</v>
      </c>
      <c r="AK24" t="s">
        <v>64</v>
      </c>
      <c r="AL24" t="s">
        <v>64</v>
      </c>
      <c r="AN24" s="3"/>
      <c r="AP24" t="s">
        <v>64</v>
      </c>
      <c r="AR24" t="s">
        <v>64</v>
      </c>
      <c r="AS24" t="s">
        <v>66</v>
      </c>
    </row>
    <row r="25" spans="1:45" ht="16" x14ac:dyDescent="0.2">
      <c r="A25">
        <v>202</v>
      </c>
      <c r="B25">
        <v>202</v>
      </c>
      <c r="C25" s="2">
        <v>44651</v>
      </c>
      <c r="D25" t="s">
        <v>201</v>
      </c>
      <c r="E25" t="s">
        <v>205</v>
      </c>
      <c r="F25" s="3">
        <v>902.04</v>
      </c>
      <c r="G25" t="s">
        <v>47</v>
      </c>
      <c r="H25" s="3">
        <v>0</v>
      </c>
      <c r="I25" t="s">
        <v>104</v>
      </c>
      <c r="J25">
        <v>1730</v>
      </c>
      <c r="K25" t="s">
        <v>52</v>
      </c>
      <c r="L25" t="s">
        <v>203</v>
      </c>
      <c r="N25">
        <v>1705</v>
      </c>
      <c r="O25" t="s">
        <v>52</v>
      </c>
      <c r="P25" t="s">
        <v>203</v>
      </c>
      <c r="T25" t="s">
        <v>64</v>
      </c>
      <c r="Z25" s="3"/>
      <c r="AF25" t="s">
        <v>63</v>
      </c>
      <c r="AH25">
        <v>0</v>
      </c>
      <c r="AI25" s="2">
        <v>44651</v>
      </c>
      <c r="AJ25" t="s">
        <v>64</v>
      </c>
      <c r="AK25" t="s">
        <v>64</v>
      </c>
      <c r="AL25" t="s">
        <v>64</v>
      </c>
      <c r="AN25" s="3"/>
      <c r="AP25" t="s">
        <v>64</v>
      </c>
      <c r="AR25" t="s">
        <v>64</v>
      </c>
      <c r="AS25" t="s">
        <v>66</v>
      </c>
    </row>
    <row r="26" spans="1:45" ht="16" x14ac:dyDescent="0.2">
      <c r="A26">
        <v>203</v>
      </c>
      <c r="B26">
        <v>203</v>
      </c>
      <c r="C26" s="2">
        <v>44651</v>
      </c>
      <c r="D26" t="s">
        <v>201</v>
      </c>
      <c r="E26" t="s">
        <v>205</v>
      </c>
      <c r="F26" s="3">
        <v>198.46</v>
      </c>
      <c r="G26" t="s">
        <v>47</v>
      </c>
      <c r="H26" s="3">
        <v>0</v>
      </c>
      <c r="I26" t="s">
        <v>104</v>
      </c>
      <c r="J26">
        <v>1730</v>
      </c>
      <c r="K26" t="s">
        <v>52</v>
      </c>
      <c r="L26" t="s">
        <v>203</v>
      </c>
      <c r="N26">
        <v>1700</v>
      </c>
      <c r="O26" t="s">
        <v>52</v>
      </c>
      <c r="P26" t="s">
        <v>203</v>
      </c>
      <c r="T26" t="s">
        <v>64</v>
      </c>
      <c r="Z26" s="3"/>
      <c r="AF26" t="s">
        <v>63</v>
      </c>
      <c r="AH26">
        <v>0</v>
      </c>
      <c r="AI26" s="2">
        <v>44651</v>
      </c>
      <c r="AJ26" t="s">
        <v>64</v>
      </c>
      <c r="AK26" t="s">
        <v>64</v>
      </c>
      <c r="AL26" t="s">
        <v>64</v>
      </c>
      <c r="AN26" s="3"/>
      <c r="AP26" t="s">
        <v>64</v>
      </c>
      <c r="AR26" t="s">
        <v>64</v>
      </c>
      <c r="AS26" t="s">
        <v>66</v>
      </c>
    </row>
    <row r="27" spans="1:45" ht="16" x14ac:dyDescent="0.2">
      <c r="A27">
        <v>204</v>
      </c>
      <c r="B27">
        <v>204</v>
      </c>
      <c r="C27" s="2">
        <v>44651</v>
      </c>
      <c r="D27" t="s">
        <v>201</v>
      </c>
      <c r="E27" t="s">
        <v>202</v>
      </c>
      <c r="F27" s="3">
        <v>1492.04</v>
      </c>
      <c r="G27" t="s">
        <v>47</v>
      </c>
      <c r="H27" s="3">
        <v>0</v>
      </c>
      <c r="I27" t="s">
        <v>104</v>
      </c>
      <c r="J27">
        <v>1730</v>
      </c>
      <c r="K27" t="s">
        <v>52</v>
      </c>
      <c r="L27" t="s">
        <v>203</v>
      </c>
      <c r="N27">
        <v>1712</v>
      </c>
      <c r="O27" t="s">
        <v>52</v>
      </c>
      <c r="P27" t="s">
        <v>203</v>
      </c>
      <c r="T27" t="s">
        <v>64</v>
      </c>
      <c r="Z27" s="3"/>
      <c r="AF27" t="s">
        <v>63</v>
      </c>
      <c r="AH27">
        <v>0</v>
      </c>
      <c r="AI27" s="2">
        <v>44651</v>
      </c>
      <c r="AJ27" t="s">
        <v>64</v>
      </c>
      <c r="AK27" t="s">
        <v>64</v>
      </c>
      <c r="AL27" t="s">
        <v>64</v>
      </c>
      <c r="AN27" s="3"/>
      <c r="AP27" t="s">
        <v>64</v>
      </c>
      <c r="AR27" t="s">
        <v>64</v>
      </c>
      <c r="AS27" t="s">
        <v>66</v>
      </c>
    </row>
    <row r="28" spans="1:45" ht="16" x14ac:dyDescent="0.2">
      <c r="A28">
        <v>159</v>
      </c>
      <c r="B28">
        <v>159</v>
      </c>
      <c r="C28" s="2">
        <v>44657</v>
      </c>
      <c r="D28" t="s">
        <v>226</v>
      </c>
      <c r="E28" t="s">
        <v>227</v>
      </c>
      <c r="F28" s="3">
        <v>53.43</v>
      </c>
      <c r="G28" t="s">
        <v>47</v>
      </c>
      <c r="H28" s="3">
        <v>0</v>
      </c>
      <c r="I28" t="s">
        <v>48</v>
      </c>
      <c r="J28">
        <v>2704</v>
      </c>
      <c r="K28" t="s">
        <v>49</v>
      </c>
      <c r="L28" t="s">
        <v>50</v>
      </c>
      <c r="M28" t="s">
        <v>51</v>
      </c>
      <c r="N28">
        <v>940</v>
      </c>
      <c r="O28" t="s">
        <v>52</v>
      </c>
      <c r="P28" t="s">
        <v>53</v>
      </c>
      <c r="T28" t="s">
        <v>228</v>
      </c>
      <c r="U28" t="s">
        <v>229</v>
      </c>
      <c r="V28" t="s">
        <v>210</v>
      </c>
      <c r="W28" t="s">
        <v>56</v>
      </c>
      <c r="X28" t="s">
        <v>230</v>
      </c>
      <c r="Y28" t="s">
        <v>231</v>
      </c>
      <c r="Z28" s="3">
        <v>19</v>
      </c>
      <c r="AA28" t="s">
        <v>232</v>
      </c>
      <c r="AB28" t="s">
        <v>233</v>
      </c>
      <c r="AC28" t="s">
        <v>61</v>
      </c>
      <c r="AD28" t="s">
        <v>61</v>
      </c>
      <c r="AE28" t="s">
        <v>234</v>
      </c>
      <c r="AF28" t="s">
        <v>63</v>
      </c>
      <c r="AH28">
        <v>0</v>
      </c>
      <c r="AI28" s="2">
        <v>44657</v>
      </c>
      <c r="AJ28" t="s">
        <v>64</v>
      </c>
      <c r="AK28" t="s">
        <v>64</v>
      </c>
      <c r="AL28" t="s">
        <v>235</v>
      </c>
      <c r="AM28" t="s">
        <v>229</v>
      </c>
      <c r="AN28" s="3">
        <v>498.37</v>
      </c>
      <c r="AO28" t="s">
        <v>233</v>
      </c>
      <c r="AP28" t="s">
        <v>64</v>
      </c>
      <c r="AQ28" t="s">
        <v>234</v>
      </c>
      <c r="AR28">
        <v>32</v>
      </c>
      <c r="AS28" t="s">
        <v>66</v>
      </c>
    </row>
    <row r="29" spans="1:45" ht="16" x14ac:dyDescent="0.2">
      <c r="A29">
        <v>160</v>
      </c>
      <c r="B29">
        <v>160</v>
      </c>
      <c r="C29" s="2">
        <v>44657</v>
      </c>
      <c r="D29" t="s">
        <v>226</v>
      </c>
      <c r="E29" t="s">
        <v>236</v>
      </c>
      <c r="F29" s="3">
        <v>444.94</v>
      </c>
      <c r="G29" t="s">
        <v>47</v>
      </c>
      <c r="H29" s="3">
        <v>0</v>
      </c>
      <c r="I29" t="s">
        <v>48</v>
      </c>
      <c r="J29">
        <v>2704</v>
      </c>
      <c r="K29" t="s">
        <v>49</v>
      </c>
      <c r="L29" t="s">
        <v>50</v>
      </c>
      <c r="M29" t="s">
        <v>51</v>
      </c>
      <c r="N29">
        <v>940</v>
      </c>
      <c r="O29" t="s">
        <v>52</v>
      </c>
      <c r="P29" t="s">
        <v>53</v>
      </c>
      <c r="T29" t="s">
        <v>228</v>
      </c>
      <c r="U29" t="s">
        <v>229</v>
      </c>
      <c r="V29" t="s">
        <v>210</v>
      </c>
      <c r="W29" t="s">
        <v>56</v>
      </c>
      <c r="X29" t="s">
        <v>230</v>
      </c>
      <c r="Y29" t="s">
        <v>231</v>
      </c>
      <c r="Z29" s="3">
        <v>19</v>
      </c>
      <c r="AA29" t="s">
        <v>232</v>
      </c>
      <c r="AB29" t="s">
        <v>233</v>
      </c>
      <c r="AC29" t="s">
        <v>61</v>
      </c>
      <c r="AD29" t="s">
        <v>61</v>
      </c>
      <c r="AE29" t="s">
        <v>234</v>
      </c>
      <c r="AF29" t="s">
        <v>63</v>
      </c>
      <c r="AH29">
        <v>0</v>
      </c>
      <c r="AI29" s="2">
        <v>44657</v>
      </c>
      <c r="AJ29" t="s">
        <v>64</v>
      </c>
      <c r="AK29" t="s">
        <v>64</v>
      </c>
      <c r="AL29" t="s">
        <v>235</v>
      </c>
      <c r="AM29" t="s">
        <v>229</v>
      </c>
      <c r="AN29" s="3">
        <v>498.37</v>
      </c>
      <c r="AO29" t="s">
        <v>233</v>
      </c>
      <c r="AP29" t="s">
        <v>64</v>
      </c>
      <c r="AQ29" t="s">
        <v>234</v>
      </c>
      <c r="AR29">
        <v>32</v>
      </c>
      <c r="AS29" t="s">
        <v>66</v>
      </c>
    </row>
    <row r="30" spans="1:45" ht="16" x14ac:dyDescent="0.2">
      <c r="A30">
        <v>152</v>
      </c>
      <c r="B30">
        <v>152</v>
      </c>
      <c r="C30" s="2">
        <v>44670</v>
      </c>
      <c r="D30" t="s">
        <v>226</v>
      </c>
      <c r="E30" t="s">
        <v>239</v>
      </c>
      <c r="F30" s="3">
        <v>95.2</v>
      </c>
      <c r="G30" t="s">
        <v>47</v>
      </c>
      <c r="H30" s="3">
        <v>0</v>
      </c>
      <c r="I30" t="s">
        <v>48</v>
      </c>
      <c r="J30">
        <v>2894</v>
      </c>
      <c r="K30" t="s">
        <v>49</v>
      </c>
      <c r="L30" t="s">
        <v>50</v>
      </c>
      <c r="M30" t="s">
        <v>51</v>
      </c>
      <c r="N30">
        <v>940</v>
      </c>
      <c r="O30" t="s">
        <v>52</v>
      </c>
      <c r="P30" t="s">
        <v>53</v>
      </c>
      <c r="T30" t="s">
        <v>240</v>
      </c>
      <c r="U30" t="s">
        <v>241</v>
      </c>
      <c r="V30" t="s">
        <v>242</v>
      </c>
      <c r="W30" t="s">
        <v>243</v>
      </c>
      <c r="X30" t="s">
        <v>244</v>
      </c>
      <c r="Y30" t="s">
        <v>245</v>
      </c>
      <c r="Z30" s="3" t="s">
        <v>246</v>
      </c>
      <c r="AA30" t="s">
        <v>247</v>
      </c>
      <c r="AB30" t="s">
        <v>248</v>
      </c>
      <c r="AC30" t="s">
        <v>249</v>
      </c>
      <c r="AD30" t="s">
        <v>249</v>
      </c>
      <c r="AE30" t="s">
        <v>250</v>
      </c>
      <c r="AF30" t="s">
        <v>63</v>
      </c>
      <c r="AH30">
        <v>0</v>
      </c>
      <c r="AI30" s="2">
        <v>44670</v>
      </c>
      <c r="AJ30" t="s">
        <v>64</v>
      </c>
      <c r="AK30" t="s">
        <v>64</v>
      </c>
      <c r="AL30" t="s">
        <v>251</v>
      </c>
      <c r="AM30" t="s">
        <v>241</v>
      </c>
      <c r="AN30" s="3" t="s">
        <v>247</v>
      </c>
      <c r="AO30" t="s">
        <v>248</v>
      </c>
      <c r="AP30" t="s">
        <v>64</v>
      </c>
      <c r="AQ30" t="s">
        <v>250</v>
      </c>
      <c r="AR30">
        <v>34</v>
      </c>
      <c r="AS30" t="s">
        <v>66</v>
      </c>
    </row>
    <row r="31" spans="1:45" ht="16" x14ac:dyDescent="0.2">
      <c r="A31">
        <v>153</v>
      </c>
      <c r="B31">
        <v>153</v>
      </c>
      <c r="C31" s="2">
        <v>44670</v>
      </c>
      <c r="D31" t="s">
        <v>226</v>
      </c>
      <c r="E31" t="s">
        <v>252</v>
      </c>
      <c r="F31" s="3">
        <v>452.2</v>
      </c>
      <c r="G31" t="s">
        <v>47</v>
      </c>
      <c r="H31" s="3">
        <v>0</v>
      </c>
      <c r="I31" t="s">
        <v>48</v>
      </c>
      <c r="J31">
        <v>2894</v>
      </c>
      <c r="K31" t="s">
        <v>49</v>
      </c>
      <c r="L31" t="s">
        <v>50</v>
      </c>
      <c r="M31" t="s">
        <v>51</v>
      </c>
      <c r="N31">
        <v>940</v>
      </c>
      <c r="O31" t="s">
        <v>52</v>
      </c>
      <c r="P31" t="s">
        <v>53</v>
      </c>
      <c r="T31" t="s">
        <v>240</v>
      </c>
      <c r="U31" t="s">
        <v>241</v>
      </c>
      <c r="V31" t="s">
        <v>242</v>
      </c>
      <c r="W31" t="s">
        <v>243</v>
      </c>
      <c r="X31" t="s">
        <v>244</v>
      </c>
      <c r="Y31" t="s">
        <v>245</v>
      </c>
      <c r="Z31" s="3" t="s">
        <v>246</v>
      </c>
      <c r="AA31" t="s">
        <v>247</v>
      </c>
      <c r="AB31" t="s">
        <v>248</v>
      </c>
      <c r="AC31" t="s">
        <v>249</v>
      </c>
      <c r="AD31" t="s">
        <v>249</v>
      </c>
      <c r="AE31" t="s">
        <v>250</v>
      </c>
      <c r="AF31" t="s">
        <v>63</v>
      </c>
      <c r="AH31">
        <v>0</v>
      </c>
      <c r="AI31" s="2">
        <v>44670</v>
      </c>
      <c r="AJ31" t="s">
        <v>64</v>
      </c>
      <c r="AK31" t="s">
        <v>64</v>
      </c>
      <c r="AL31" t="s">
        <v>251</v>
      </c>
      <c r="AM31" t="s">
        <v>241</v>
      </c>
      <c r="AN31" s="3" t="s">
        <v>247</v>
      </c>
      <c r="AO31" t="s">
        <v>248</v>
      </c>
      <c r="AP31" t="s">
        <v>64</v>
      </c>
      <c r="AQ31" t="s">
        <v>250</v>
      </c>
      <c r="AR31">
        <v>34</v>
      </c>
      <c r="AS31" t="s">
        <v>66</v>
      </c>
    </row>
    <row r="32" spans="1:45" ht="16" x14ac:dyDescent="0.2">
      <c r="A32">
        <v>161</v>
      </c>
      <c r="B32">
        <v>161</v>
      </c>
      <c r="C32" s="2">
        <v>44678</v>
      </c>
      <c r="D32" t="s">
        <v>226</v>
      </c>
      <c r="E32" t="s">
        <v>260</v>
      </c>
      <c r="F32" s="3">
        <v>444.94</v>
      </c>
      <c r="G32" t="s">
        <v>47</v>
      </c>
      <c r="H32" s="3">
        <v>0</v>
      </c>
      <c r="I32" t="s">
        <v>104</v>
      </c>
      <c r="J32">
        <v>940</v>
      </c>
      <c r="K32" t="s">
        <v>52</v>
      </c>
      <c r="L32" t="s">
        <v>53</v>
      </c>
      <c r="N32">
        <v>2704</v>
      </c>
      <c r="O32" t="s">
        <v>49</v>
      </c>
      <c r="P32" t="s">
        <v>50</v>
      </c>
      <c r="Q32" t="s">
        <v>51</v>
      </c>
      <c r="T32" t="s">
        <v>261</v>
      </c>
      <c r="U32" t="s">
        <v>262</v>
      </c>
      <c r="V32" t="s">
        <v>200</v>
      </c>
      <c r="W32" t="s">
        <v>56</v>
      </c>
      <c r="X32" t="s">
        <v>263</v>
      </c>
      <c r="Y32" t="s">
        <v>231</v>
      </c>
      <c r="Z32" s="3">
        <v>19</v>
      </c>
      <c r="AA32" t="s">
        <v>261</v>
      </c>
      <c r="AB32" t="s">
        <v>264</v>
      </c>
      <c r="AC32" t="s">
        <v>61</v>
      </c>
      <c r="AD32" t="s">
        <v>61</v>
      </c>
      <c r="AE32" t="s">
        <v>265</v>
      </c>
      <c r="AF32" t="s">
        <v>63</v>
      </c>
      <c r="AH32">
        <v>0</v>
      </c>
      <c r="AI32" s="2">
        <v>44678</v>
      </c>
      <c r="AJ32" t="s">
        <v>64</v>
      </c>
      <c r="AK32" t="s">
        <v>64</v>
      </c>
      <c r="AL32" t="s">
        <v>266</v>
      </c>
      <c r="AM32" t="s">
        <v>262</v>
      </c>
      <c r="AN32" s="3">
        <v>444.94</v>
      </c>
      <c r="AO32" t="s">
        <v>264</v>
      </c>
      <c r="AP32" t="s">
        <v>64</v>
      </c>
      <c r="AQ32" t="s">
        <v>265</v>
      </c>
      <c r="AR32">
        <v>37</v>
      </c>
      <c r="AS32" t="s">
        <v>66</v>
      </c>
    </row>
    <row r="33" spans="1:45" ht="16" x14ac:dyDescent="0.2">
      <c r="A33">
        <v>210</v>
      </c>
      <c r="B33">
        <v>210</v>
      </c>
      <c r="C33" s="2">
        <v>44680</v>
      </c>
      <c r="D33" t="s">
        <v>146</v>
      </c>
      <c r="E33" t="s">
        <v>147</v>
      </c>
      <c r="F33" s="3">
        <v>3.9</v>
      </c>
      <c r="G33" t="s">
        <v>47</v>
      </c>
      <c r="H33" s="3">
        <v>0</v>
      </c>
      <c r="I33" t="s">
        <v>48</v>
      </c>
      <c r="J33">
        <v>2705</v>
      </c>
      <c r="K33" t="s">
        <v>49</v>
      </c>
      <c r="L33" t="s">
        <v>50</v>
      </c>
      <c r="M33" t="s">
        <v>51</v>
      </c>
      <c r="N33">
        <v>940</v>
      </c>
      <c r="O33" t="s">
        <v>52</v>
      </c>
      <c r="P33" t="s">
        <v>53</v>
      </c>
      <c r="T33" t="s">
        <v>267</v>
      </c>
      <c r="U33" t="s">
        <v>268</v>
      </c>
      <c r="Z33" s="3"/>
      <c r="AF33" t="s">
        <v>63</v>
      </c>
      <c r="AH33">
        <v>0</v>
      </c>
      <c r="AI33" s="2">
        <v>44680</v>
      </c>
      <c r="AJ33" t="s">
        <v>64</v>
      </c>
      <c r="AK33" t="s">
        <v>64</v>
      </c>
      <c r="AL33" t="s">
        <v>269</v>
      </c>
      <c r="AM33" t="s">
        <v>268</v>
      </c>
      <c r="AN33" s="3"/>
      <c r="AP33" t="s">
        <v>64</v>
      </c>
      <c r="AR33">
        <v>38</v>
      </c>
      <c r="AS33" t="s">
        <v>66</v>
      </c>
    </row>
    <row r="34" spans="1:45" ht="16" x14ac:dyDescent="0.2">
      <c r="A34">
        <v>195</v>
      </c>
      <c r="B34">
        <v>195</v>
      </c>
      <c r="C34" s="2">
        <v>44681</v>
      </c>
      <c r="D34" t="s">
        <v>201</v>
      </c>
      <c r="E34" t="s">
        <v>204</v>
      </c>
      <c r="F34" s="3">
        <v>480.61</v>
      </c>
      <c r="G34" t="s">
        <v>47</v>
      </c>
      <c r="H34" s="3">
        <v>0</v>
      </c>
      <c r="I34" t="s">
        <v>104</v>
      </c>
      <c r="J34">
        <v>2555</v>
      </c>
      <c r="K34" t="s">
        <v>49</v>
      </c>
      <c r="L34" t="s">
        <v>50</v>
      </c>
      <c r="M34" t="s">
        <v>51</v>
      </c>
      <c r="N34">
        <v>1730</v>
      </c>
      <c r="O34" t="s">
        <v>52</v>
      </c>
      <c r="P34" t="s">
        <v>203</v>
      </c>
      <c r="T34" t="s">
        <v>64</v>
      </c>
      <c r="Z34" s="3"/>
      <c r="AF34" t="s">
        <v>63</v>
      </c>
      <c r="AH34">
        <v>0</v>
      </c>
      <c r="AI34" s="2">
        <v>44681</v>
      </c>
      <c r="AJ34" t="s">
        <v>64</v>
      </c>
      <c r="AK34" t="s">
        <v>64</v>
      </c>
      <c r="AL34" t="s">
        <v>64</v>
      </c>
      <c r="AN34" s="3"/>
      <c r="AP34" t="s">
        <v>64</v>
      </c>
      <c r="AR34" t="s">
        <v>64</v>
      </c>
      <c r="AS34" t="s">
        <v>66</v>
      </c>
    </row>
    <row r="35" spans="1:45" ht="16" x14ac:dyDescent="0.2">
      <c r="A35">
        <v>196</v>
      </c>
      <c r="B35">
        <v>196</v>
      </c>
      <c r="C35" s="2">
        <v>44681</v>
      </c>
      <c r="D35" t="s">
        <v>201</v>
      </c>
      <c r="E35" t="s">
        <v>206</v>
      </c>
      <c r="F35" s="3">
        <v>2158.59</v>
      </c>
      <c r="G35" t="s">
        <v>47</v>
      </c>
      <c r="H35" s="3">
        <v>0</v>
      </c>
      <c r="I35" t="s">
        <v>104</v>
      </c>
      <c r="J35">
        <v>2551</v>
      </c>
      <c r="K35" t="s">
        <v>49</v>
      </c>
      <c r="L35" t="s">
        <v>50</v>
      </c>
      <c r="M35" t="s">
        <v>51</v>
      </c>
      <c r="N35">
        <v>1730</v>
      </c>
      <c r="O35" t="s">
        <v>52</v>
      </c>
      <c r="P35" t="s">
        <v>203</v>
      </c>
      <c r="T35" t="s">
        <v>64</v>
      </c>
      <c r="Z35" s="3"/>
      <c r="AF35" t="s">
        <v>63</v>
      </c>
      <c r="AH35">
        <v>0</v>
      </c>
      <c r="AI35" s="2">
        <v>44681</v>
      </c>
      <c r="AJ35" t="s">
        <v>64</v>
      </c>
      <c r="AK35" t="s">
        <v>64</v>
      </c>
      <c r="AL35" t="s">
        <v>64</v>
      </c>
      <c r="AN35" s="3"/>
      <c r="AP35" t="s">
        <v>64</v>
      </c>
      <c r="AR35" t="s">
        <v>64</v>
      </c>
      <c r="AS35" t="s">
        <v>66</v>
      </c>
    </row>
    <row r="36" spans="1:45" ht="16" x14ac:dyDescent="0.2">
      <c r="A36">
        <v>197</v>
      </c>
      <c r="B36">
        <v>197</v>
      </c>
      <c r="C36" s="2">
        <v>44681</v>
      </c>
      <c r="D36" t="s">
        <v>201</v>
      </c>
      <c r="E36" t="s">
        <v>205</v>
      </c>
      <c r="F36" s="3">
        <v>918.26</v>
      </c>
      <c r="G36" t="s">
        <v>47</v>
      </c>
      <c r="H36" s="3">
        <v>0</v>
      </c>
      <c r="I36" t="s">
        <v>104</v>
      </c>
      <c r="J36">
        <v>1730</v>
      </c>
      <c r="K36" t="s">
        <v>52</v>
      </c>
      <c r="L36" t="s">
        <v>203</v>
      </c>
      <c r="N36">
        <v>1705</v>
      </c>
      <c r="O36" t="s">
        <v>52</v>
      </c>
      <c r="P36" t="s">
        <v>203</v>
      </c>
      <c r="T36" t="s">
        <v>64</v>
      </c>
      <c r="Z36" s="3"/>
      <c r="AF36" t="s">
        <v>63</v>
      </c>
      <c r="AH36">
        <v>0</v>
      </c>
      <c r="AI36" s="2">
        <v>44681</v>
      </c>
      <c r="AJ36" t="s">
        <v>64</v>
      </c>
      <c r="AK36" t="s">
        <v>64</v>
      </c>
      <c r="AL36" t="s">
        <v>64</v>
      </c>
      <c r="AN36" s="3"/>
      <c r="AP36" t="s">
        <v>64</v>
      </c>
      <c r="AR36" t="s">
        <v>64</v>
      </c>
      <c r="AS36" t="s">
        <v>66</v>
      </c>
    </row>
    <row r="37" spans="1:45" ht="16" x14ac:dyDescent="0.2">
      <c r="A37">
        <v>198</v>
      </c>
      <c r="B37">
        <v>198</v>
      </c>
      <c r="C37" s="2">
        <v>44681</v>
      </c>
      <c r="D37" t="s">
        <v>201</v>
      </c>
      <c r="E37" t="s">
        <v>205</v>
      </c>
      <c r="F37" s="3">
        <v>207.37</v>
      </c>
      <c r="G37" t="s">
        <v>47</v>
      </c>
      <c r="H37" s="3">
        <v>0</v>
      </c>
      <c r="I37" t="s">
        <v>104</v>
      </c>
      <c r="J37">
        <v>1730</v>
      </c>
      <c r="K37" t="s">
        <v>52</v>
      </c>
      <c r="L37" t="s">
        <v>203</v>
      </c>
      <c r="N37">
        <v>1700</v>
      </c>
      <c r="O37" t="s">
        <v>52</v>
      </c>
      <c r="P37" t="s">
        <v>203</v>
      </c>
      <c r="T37" t="s">
        <v>64</v>
      </c>
      <c r="Z37" s="3"/>
      <c r="AF37" t="s">
        <v>63</v>
      </c>
      <c r="AH37">
        <v>0</v>
      </c>
      <c r="AI37" s="2">
        <v>44681</v>
      </c>
      <c r="AJ37" t="s">
        <v>64</v>
      </c>
      <c r="AK37" t="s">
        <v>64</v>
      </c>
      <c r="AL37" t="s">
        <v>64</v>
      </c>
      <c r="AN37" s="3"/>
      <c r="AP37" t="s">
        <v>64</v>
      </c>
      <c r="AR37" t="s">
        <v>64</v>
      </c>
      <c r="AS37" t="s">
        <v>66</v>
      </c>
    </row>
    <row r="38" spans="1:45" ht="16" x14ac:dyDescent="0.2">
      <c r="A38">
        <v>199</v>
      </c>
      <c r="B38">
        <v>199</v>
      </c>
      <c r="C38" s="2">
        <v>44681</v>
      </c>
      <c r="D38" t="s">
        <v>201</v>
      </c>
      <c r="E38" t="s">
        <v>202</v>
      </c>
      <c r="F38" s="3">
        <v>1513.57</v>
      </c>
      <c r="G38" t="s">
        <v>47</v>
      </c>
      <c r="H38" s="3">
        <v>0</v>
      </c>
      <c r="I38" t="s">
        <v>104</v>
      </c>
      <c r="J38">
        <v>1730</v>
      </c>
      <c r="K38" t="s">
        <v>52</v>
      </c>
      <c r="L38" t="s">
        <v>203</v>
      </c>
      <c r="N38">
        <v>1712</v>
      </c>
      <c r="O38" t="s">
        <v>52</v>
      </c>
      <c r="P38" t="s">
        <v>203</v>
      </c>
      <c r="T38" t="s">
        <v>64</v>
      </c>
      <c r="Z38" s="3"/>
      <c r="AF38" t="s">
        <v>63</v>
      </c>
      <c r="AH38">
        <v>0</v>
      </c>
      <c r="AI38" s="2">
        <v>44681</v>
      </c>
      <c r="AJ38" t="s">
        <v>64</v>
      </c>
      <c r="AK38" t="s">
        <v>64</v>
      </c>
      <c r="AL38" t="s">
        <v>64</v>
      </c>
      <c r="AN38" s="3"/>
      <c r="AP38" t="s">
        <v>64</v>
      </c>
      <c r="AR38" t="s">
        <v>64</v>
      </c>
      <c r="AS38" t="s">
        <v>66</v>
      </c>
    </row>
    <row r="39" spans="1:45" ht="16" x14ac:dyDescent="0.2">
      <c r="A39">
        <v>166</v>
      </c>
      <c r="B39">
        <v>166</v>
      </c>
      <c r="C39" s="2">
        <v>44682</v>
      </c>
      <c r="D39" t="s">
        <v>270</v>
      </c>
      <c r="E39" t="s">
        <v>271</v>
      </c>
      <c r="F39" s="3">
        <v>7.2</v>
      </c>
      <c r="G39" t="s">
        <v>47</v>
      </c>
      <c r="H39" s="3">
        <v>0</v>
      </c>
      <c r="I39" t="s">
        <v>48</v>
      </c>
      <c r="J39">
        <v>2704</v>
      </c>
      <c r="K39" t="s">
        <v>49</v>
      </c>
      <c r="L39" t="s">
        <v>50</v>
      </c>
      <c r="M39" t="s">
        <v>51</v>
      </c>
      <c r="N39">
        <v>561</v>
      </c>
      <c r="O39" t="s">
        <v>52</v>
      </c>
      <c r="P39" t="s">
        <v>53</v>
      </c>
      <c r="T39" t="s">
        <v>272</v>
      </c>
      <c r="V39" t="s">
        <v>218</v>
      </c>
      <c r="W39" t="s">
        <v>56</v>
      </c>
      <c r="X39" t="s">
        <v>273</v>
      </c>
      <c r="Y39" t="s">
        <v>274</v>
      </c>
      <c r="Z39" s="3">
        <v>19</v>
      </c>
      <c r="AA39" t="s">
        <v>275</v>
      </c>
      <c r="AB39" t="s">
        <v>276</v>
      </c>
      <c r="AC39" t="s">
        <v>61</v>
      </c>
      <c r="AD39" t="s">
        <v>61</v>
      </c>
      <c r="AE39" t="s">
        <v>277</v>
      </c>
      <c r="AF39" t="s">
        <v>63</v>
      </c>
      <c r="AH39">
        <v>0</v>
      </c>
      <c r="AI39" s="2">
        <v>44682</v>
      </c>
      <c r="AJ39" t="s">
        <v>64</v>
      </c>
      <c r="AK39" t="s">
        <v>64</v>
      </c>
      <c r="AL39" t="s">
        <v>278</v>
      </c>
      <c r="AN39" s="3">
        <v>7.2</v>
      </c>
      <c r="AO39" t="s">
        <v>276</v>
      </c>
      <c r="AP39" t="s">
        <v>64</v>
      </c>
      <c r="AQ39" t="s">
        <v>277</v>
      </c>
      <c r="AR39">
        <v>39</v>
      </c>
      <c r="AS39" t="s">
        <v>66</v>
      </c>
    </row>
    <row r="40" spans="1:45" ht="16" x14ac:dyDescent="0.2">
      <c r="A40">
        <v>211</v>
      </c>
      <c r="B40">
        <v>211</v>
      </c>
      <c r="C40" s="2">
        <v>44686</v>
      </c>
      <c r="D40" t="s">
        <v>279</v>
      </c>
      <c r="E40" t="s">
        <v>280</v>
      </c>
      <c r="F40" s="3">
        <v>53.43</v>
      </c>
      <c r="G40" t="s">
        <v>47</v>
      </c>
      <c r="H40" s="3">
        <v>0</v>
      </c>
      <c r="I40" t="s">
        <v>48</v>
      </c>
      <c r="J40">
        <v>2704</v>
      </c>
      <c r="K40" t="s">
        <v>49</v>
      </c>
      <c r="L40" t="s">
        <v>50</v>
      </c>
      <c r="M40" t="s">
        <v>51</v>
      </c>
      <c r="N40">
        <v>940</v>
      </c>
      <c r="O40" t="s">
        <v>52</v>
      </c>
      <c r="P40" t="s">
        <v>53</v>
      </c>
      <c r="T40" t="s">
        <v>281</v>
      </c>
      <c r="U40" t="s">
        <v>282</v>
      </c>
      <c r="V40" t="s">
        <v>214</v>
      </c>
      <c r="W40" t="s">
        <v>56</v>
      </c>
      <c r="X40" t="s">
        <v>283</v>
      </c>
      <c r="Y40" t="s">
        <v>231</v>
      </c>
      <c r="Z40" s="3">
        <v>19</v>
      </c>
      <c r="AA40" t="s">
        <v>284</v>
      </c>
      <c r="AB40" t="s">
        <v>276</v>
      </c>
      <c r="AC40" t="s">
        <v>61</v>
      </c>
      <c r="AD40" t="s">
        <v>61</v>
      </c>
      <c r="AE40" t="s">
        <v>285</v>
      </c>
      <c r="AF40" t="s">
        <v>63</v>
      </c>
      <c r="AH40">
        <v>0</v>
      </c>
      <c r="AI40" s="2">
        <v>44686</v>
      </c>
      <c r="AJ40" t="s">
        <v>64</v>
      </c>
      <c r="AK40" t="s">
        <v>64</v>
      </c>
      <c r="AL40" t="s">
        <v>286</v>
      </c>
      <c r="AM40" t="s">
        <v>282</v>
      </c>
      <c r="AN40" s="3">
        <v>53.43</v>
      </c>
      <c r="AO40" t="s">
        <v>276</v>
      </c>
      <c r="AP40" t="s">
        <v>64</v>
      </c>
      <c r="AQ40" t="s">
        <v>285</v>
      </c>
      <c r="AR40">
        <v>40</v>
      </c>
      <c r="AS40" t="s">
        <v>66</v>
      </c>
    </row>
    <row r="41" spans="1:45" ht="16" x14ac:dyDescent="0.2">
      <c r="A41">
        <v>214</v>
      </c>
      <c r="B41">
        <v>214</v>
      </c>
      <c r="C41" s="2">
        <v>44687</v>
      </c>
      <c r="D41" t="s">
        <v>226</v>
      </c>
      <c r="E41" t="s">
        <v>287</v>
      </c>
      <c r="F41" s="3">
        <v>95.2</v>
      </c>
      <c r="G41" t="s">
        <v>47</v>
      </c>
      <c r="H41" s="3">
        <v>0</v>
      </c>
      <c r="I41" t="s">
        <v>48</v>
      </c>
      <c r="J41">
        <v>2894</v>
      </c>
      <c r="K41" t="s">
        <v>49</v>
      </c>
      <c r="L41" t="s">
        <v>50</v>
      </c>
      <c r="M41" t="s">
        <v>51</v>
      </c>
      <c r="N41">
        <v>940</v>
      </c>
      <c r="O41" t="s">
        <v>52</v>
      </c>
      <c r="P41" t="s">
        <v>53</v>
      </c>
      <c r="T41" t="s">
        <v>288</v>
      </c>
      <c r="U41" t="s">
        <v>289</v>
      </c>
      <c r="V41" t="s">
        <v>220</v>
      </c>
      <c r="W41" t="s">
        <v>56</v>
      </c>
      <c r="X41" t="s">
        <v>290</v>
      </c>
      <c r="Y41" t="s">
        <v>291</v>
      </c>
      <c r="Z41" s="3">
        <v>19</v>
      </c>
      <c r="AA41" t="s">
        <v>292</v>
      </c>
      <c r="AB41" t="s">
        <v>293</v>
      </c>
      <c r="AC41" t="s">
        <v>61</v>
      </c>
      <c r="AD41" t="s">
        <v>61</v>
      </c>
      <c r="AE41" t="s">
        <v>294</v>
      </c>
      <c r="AF41" t="s">
        <v>63</v>
      </c>
      <c r="AH41">
        <v>0</v>
      </c>
      <c r="AI41" s="2">
        <v>44687</v>
      </c>
      <c r="AJ41" t="s">
        <v>64</v>
      </c>
      <c r="AK41" t="s">
        <v>64</v>
      </c>
      <c r="AL41" t="s">
        <v>295</v>
      </c>
      <c r="AM41" t="s">
        <v>289</v>
      </c>
      <c r="AN41" s="3">
        <v>95.2</v>
      </c>
      <c r="AO41" t="s">
        <v>293</v>
      </c>
      <c r="AP41" t="s">
        <v>64</v>
      </c>
      <c r="AQ41" t="s">
        <v>294</v>
      </c>
      <c r="AR41">
        <v>41</v>
      </c>
      <c r="AS41" t="s">
        <v>66</v>
      </c>
    </row>
    <row r="42" spans="1:45" ht="16" x14ac:dyDescent="0.2">
      <c r="A42">
        <v>218</v>
      </c>
      <c r="B42">
        <v>218</v>
      </c>
      <c r="C42" s="2">
        <v>44694</v>
      </c>
      <c r="D42" t="s">
        <v>296</v>
      </c>
      <c r="E42" t="s">
        <v>297</v>
      </c>
      <c r="F42" s="3">
        <v>20000</v>
      </c>
      <c r="G42" t="s">
        <v>47</v>
      </c>
      <c r="H42" s="3">
        <v>0</v>
      </c>
      <c r="I42" t="s">
        <v>104</v>
      </c>
      <c r="J42">
        <v>940</v>
      </c>
      <c r="K42" t="s">
        <v>52</v>
      </c>
      <c r="L42" t="s">
        <v>53</v>
      </c>
      <c r="N42">
        <v>3200</v>
      </c>
      <c r="O42" t="s">
        <v>49</v>
      </c>
      <c r="P42" t="s">
        <v>105</v>
      </c>
      <c r="Q42" t="s">
        <v>106</v>
      </c>
      <c r="T42" t="s">
        <v>298</v>
      </c>
      <c r="U42" t="s">
        <v>299</v>
      </c>
      <c r="V42" t="s">
        <v>225</v>
      </c>
      <c r="W42" t="s">
        <v>56</v>
      </c>
      <c r="X42" t="s">
        <v>300</v>
      </c>
      <c r="Y42" t="s">
        <v>301</v>
      </c>
      <c r="Z42" s="3">
        <v>0</v>
      </c>
      <c r="AA42" t="s">
        <v>302</v>
      </c>
      <c r="AB42" t="s">
        <v>303</v>
      </c>
      <c r="AC42" t="s">
        <v>61</v>
      </c>
      <c r="AD42" t="s">
        <v>61</v>
      </c>
      <c r="AE42" t="s">
        <v>304</v>
      </c>
      <c r="AF42" t="s">
        <v>63</v>
      </c>
      <c r="AH42">
        <v>0</v>
      </c>
      <c r="AI42" s="2">
        <v>44694</v>
      </c>
      <c r="AJ42" t="s">
        <v>64</v>
      </c>
      <c r="AK42" t="s">
        <v>64</v>
      </c>
      <c r="AL42" t="s">
        <v>305</v>
      </c>
      <c r="AM42" t="s">
        <v>299</v>
      </c>
      <c r="AN42" s="3">
        <v>20000</v>
      </c>
      <c r="AO42" t="s">
        <v>303</v>
      </c>
      <c r="AP42" t="s">
        <v>64</v>
      </c>
      <c r="AQ42" t="s">
        <v>304</v>
      </c>
      <c r="AR42">
        <v>43</v>
      </c>
      <c r="AS42" t="s">
        <v>66</v>
      </c>
    </row>
    <row r="43" spans="1:45" ht="16" x14ac:dyDescent="0.2">
      <c r="A43">
        <v>219</v>
      </c>
      <c r="B43">
        <v>219</v>
      </c>
      <c r="C43" s="2">
        <v>44694</v>
      </c>
      <c r="D43" t="s">
        <v>226</v>
      </c>
      <c r="E43" t="s">
        <v>309</v>
      </c>
      <c r="F43" s="3">
        <v>160.65</v>
      </c>
      <c r="G43" t="s">
        <v>47</v>
      </c>
      <c r="H43" s="3">
        <v>0</v>
      </c>
      <c r="I43" t="s">
        <v>48</v>
      </c>
      <c r="J43">
        <v>2894</v>
      </c>
      <c r="K43" t="s">
        <v>49</v>
      </c>
      <c r="L43" t="s">
        <v>50</v>
      </c>
      <c r="M43" t="s">
        <v>51</v>
      </c>
      <c r="N43">
        <v>940</v>
      </c>
      <c r="O43" t="s">
        <v>52</v>
      </c>
      <c r="P43" t="s">
        <v>53</v>
      </c>
      <c r="T43" t="s">
        <v>310</v>
      </c>
      <c r="U43" t="s">
        <v>311</v>
      </c>
      <c r="V43" t="s">
        <v>223</v>
      </c>
      <c r="W43" t="s">
        <v>56</v>
      </c>
      <c r="X43" t="s">
        <v>312</v>
      </c>
      <c r="Y43" t="s">
        <v>313</v>
      </c>
      <c r="Z43" s="3">
        <v>19</v>
      </c>
      <c r="AA43" t="s">
        <v>314</v>
      </c>
      <c r="AB43" t="s">
        <v>315</v>
      </c>
      <c r="AC43" t="s">
        <v>61</v>
      </c>
      <c r="AD43" t="s">
        <v>61</v>
      </c>
      <c r="AE43" t="s">
        <v>316</v>
      </c>
      <c r="AF43" t="s">
        <v>63</v>
      </c>
      <c r="AH43">
        <v>0</v>
      </c>
      <c r="AI43" s="2">
        <v>44694</v>
      </c>
      <c r="AJ43" t="s">
        <v>64</v>
      </c>
      <c r="AK43" t="s">
        <v>64</v>
      </c>
      <c r="AL43" t="s">
        <v>317</v>
      </c>
      <c r="AM43" t="s">
        <v>311</v>
      </c>
      <c r="AN43" s="3">
        <v>160.65</v>
      </c>
      <c r="AO43" t="s">
        <v>315</v>
      </c>
      <c r="AP43" t="s">
        <v>64</v>
      </c>
      <c r="AQ43" t="s">
        <v>316</v>
      </c>
      <c r="AR43">
        <v>44</v>
      </c>
      <c r="AS43" t="s">
        <v>66</v>
      </c>
    </row>
    <row r="44" spans="1:45" ht="16" x14ac:dyDescent="0.2">
      <c r="A44">
        <v>262</v>
      </c>
      <c r="B44">
        <v>262</v>
      </c>
      <c r="C44" s="2">
        <v>44700</v>
      </c>
      <c r="D44" t="s">
        <v>318</v>
      </c>
      <c r="E44" t="s">
        <v>319</v>
      </c>
      <c r="F44" s="3">
        <v>44.85</v>
      </c>
      <c r="G44" t="s">
        <v>47</v>
      </c>
      <c r="H44" s="3">
        <v>0</v>
      </c>
      <c r="I44" t="s">
        <v>48</v>
      </c>
      <c r="J44">
        <v>2900</v>
      </c>
      <c r="K44" t="s">
        <v>49</v>
      </c>
      <c r="L44" t="s">
        <v>50</v>
      </c>
      <c r="M44" t="s">
        <v>51</v>
      </c>
      <c r="N44">
        <v>940</v>
      </c>
      <c r="O44" t="s">
        <v>52</v>
      </c>
      <c r="P44" t="s">
        <v>53</v>
      </c>
      <c r="T44" t="s">
        <v>320</v>
      </c>
      <c r="U44" t="s">
        <v>321</v>
      </c>
      <c r="V44" t="s">
        <v>235</v>
      </c>
      <c r="W44" t="s">
        <v>56</v>
      </c>
      <c r="X44" t="s">
        <v>322</v>
      </c>
      <c r="Y44" t="s">
        <v>323</v>
      </c>
      <c r="Z44" s="3">
        <v>19</v>
      </c>
      <c r="AA44" t="s">
        <v>324</v>
      </c>
      <c r="AB44" t="s">
        <v>325</v>
      </c>
      <c r="AC44" t="s">
        <v>61</v>
      </c>
      <c r="AD44" t="s">
        <v>61</v>
      </c>
      <c r="AE44" t="s">
        <v>326</v>
      </c>
      <c r="AF44" t="s">
        <v>63</v>
      </c>
      <c r="AH44">
        <v>0</v>
      </c>
      <c r="AI44" s="2">
        <v>44700</v>
      </c>
      <c r="AJ44" t="s">
        <v>64</v>
      </c>
      <c r="AK44" t="s">
        <v>64</v>
      </c>
      <c r="AL44" t="s">
        <v>327</v>
      </c>
      <c r="AM44" t="s">
        <v>321</v>
      </c>
      <c r="AN44" s="3">
        <v>44.85</v>
      </c>
      <c r="AO44" t="s">
        <v>325</v>
      </c>
      <c r="AP44" t="s">
        <v>64</v>
      </c>
      <c r="AQ44" t="s">
        <v>326</v>
      </c>
      <c r="AR44">
        <v>45</v>
      </c>
      <c r="AS44" t="s">
        <v>66</v>
      </c>
    </row>
    <row r="45" spans="1:45" ht="16" x14ac:dyDescent="0.2">
      <c r="A45">
        <v>263</v>
      </c>
      <c r="B45">
        <v>263</v>
      </c>
      <c r="C45" s="2">
        <v>44708</v>
      </c>
      <c r="D45" t="s">
        <v>332</v>
      </c>
      <c r="E45" t="s">
        <v>137</v>
      </c>
      <c r="F45" s="3">
        <v>10000</v>
      </c>
      <c r="G45" t="s">
        <v>47</v>
      </c>
      <c r="H45" s="3">
        <v>0</v>
      </c>
      <c r="I45" t="s">
        <v>104</v>
      </c>
      <c r="J45">
        <v>940</v>
      </c>
      <c r="K45" t="s">
        <v>52</v>
      </c>
      <c r="L45" t="s">
        <v>53</v>
      </c>
      <c r="N45">
        <v>3200</v>
      </c>
      <c r="O45" t="s">
        <v>49</v>
      </c>
      <c r="P45" t="s">
        <v>105</v>
      </c>
      <c r="Q45" t="s">
        <v>106</v>
      </c>
      <c r="T45" t="s">
        <v>138</v>
      </c>
      <c r="U45" t="s">
        <v>333</v>
      </c>
      <c r="V45" t="s">
        <v>259</v>
      </c>
      <c r="W45" t="s">
        <v>56</v>
      </c>
      <c r="X45" t="s">
        <v>334</v>
      </c>
      <c r="Y45" t="s">
        <v>142</v>
      </c>
      <c r="Z45" s="3">
        <v>0</v>
      </c>
      <c r="AA45" t="s">
        <v>143</v>
      </c>
      <c r="AB45" t="s">
        <v>335</v>
      </c>
      <c r="AC45" t="s">
        <v>61</v>
      </c>
      <c r="AD45" t="s">
        <v>61</v>
      </c>
      <c r="AE45" t="s">
        <v>336</v>
      </c>
      <c r="AF45" t="s">
        <v>63</v>
      </c>
      <c r="AH45">
        <v>0</v>
      </c>
      <c r="AI45" s="2">
        <v>44708</v>
      </c>
      <c r="AJ45" t="s">
        <v>64</v>
      </c>
      <c r="AK45" t="s">
        <v>64</v>
      </c>
      <c r="AL45" t="s">
        <v>337</v>
      </c>
      <c r="AM45" t="s">
        <v>333</v>
      </c>
      <c r="AN45" s="3">
        <v>10000</v>
      </c>
      <c r="AO45" t="s">
        <v>335</v>
      </c>
      <c r="AP45" t="s">
        <v>64</v>
      </c>
      <c r="AQ45" t="s">
        <v>336</v>
      </c>
      <c r="AR45">
        <v>52</v>
      </c>
      <c r="AS45" t="s">
        <v>66</v>
      </c>
    </row>
    <row r="46" spans="1:45" ht="16" x14ac:dyDescent="0.2">
      <c r="A46">
        <v>274</v>
      </c>
      <c r="B46">
        <v>274</v>
      </c>
      <c r="C46" s="2">
        <v>44708</v>
      </c>
      <c r="D46" t="s">
        <v>338</v>
      </c>
      <c r="E46" t="s">
        <v>339</v>
      </c>
      <c r="F46" s="3">
        <v>300</v>
      </c>
      <c r="G46" t="s">
        <v>47</v>
      </c>
      <c r="H46" s="3">
        <v>0</v>
      </c>
      <c r="I46" t="s">
        <v>48</v>
      </c>
      <c r="J46">
        <v>2563</v>
      </c>
      <c r="K46" t="s">
        <v>49</v>
      </c>
      <c r="L46" t="s">
        <v>50</v>
      </c>
      <c r="M46" t="s">
        <v>51</v>
      </c>
      <c r="N46">
        <v>561</v>
      </c>
      <c r="O46" t="s">
        <v>52</v>
      </c>
      <c r="P46" t="s">
        <v>53</v>
      </c>
      <c r="T46" t="s">
        <v>340</v>
      </c>
      <c r="V46" t="s">
        <v>238</v>
      </c>
      <c r="W46" t="s">
        <v>56</v>
      </c>
      <c r="X46" t="s">
        <v>341</v>
      </c>
      <c r="Y46" t="s">
        <v>342</v>
      </c>
      <c r="Z46" s="3">
        <v>7</v>
      </c>
      <c r="AA46" t="s">
        <v>343</v>
      </c>
      <c r="AB46" t="s">
        <v>344</v>
      </c>
      <c r="AC46" t="s">
        <v>61</v>
      </c>
      <c r="AD46" t="s">
        <v>61</v>
      </c>
      <c r="AE46" t="s">
        <v>345</v>
      </c>
      <c r="AF46" t="s">
        <v>63</v>
      </c>
      <c r="AH46">
        <v>0</v>
      </c>
      <c r="AI46" s="2">
        <v>44708</v>
      </c>
      <c r="AJ46" t="s">
        <v>64</v>
      </c>
      <c r="AK46" t="s">
        <v>64</v>
      </c>
      <c r="AL46" t="s">
        <v>346</v>
      </c>
      <c r="AN46" s="3">
        <v>300</v>
      </c>
      <c r="AO46" t="s">
        <v>344</v>
      </c>
      <c r="AP46" t="s">
        <v>64</v>
      </c>
      <c r="AQ46" t="s">
        <v>345</v>
      </c>
      <c r="AR46">
        <v>46</v>
      </c>
      <c r="AS46" t="s">
        <v>66</v>
      </c>
    </row>
    <row r="47" spans="1:45" ht="16" x14ac:dyDescent="0.2">
      <c r="A47">
        <v>661</v>
      </c>
      <c r="B47">
        <v>661</v>
      </c>
      <c r="C47" s="2">
        <v>44708.479594907411</v>
      </c>
      <c r="D47" t="s">
        <v>354</v>
      </c>
      <c r="E47" t="s">
        <v>355</v>
      </c>
      <c r="F47" s="3">
        <v>682.91</v>
      </c>
      <c r="G47" t="s">
        <v>47</v>
      </c>
      <c r="H47" s="3">
        <v>0</v>
      </c>
      <c r="I47" t="s">
        <v>48</v>
      </c>
      <c r="J47">
        <v>2710</v>
      </c>
      <c r="K47" t="s">
        <v>49</v>
      </c>
      <c r="L47" t="s">
        <v>50</v>
      </c>
      <c r="M47" t="s">
        <v>51</v>
      </c>
      <c r="N47">
        <v>941</v>
      </c>
      <c r="O47" t="s">
        <v>52</v>
      </c>
      <c r="P47" t="s">
        <v>53</v>
      </c>
      <c r="T47" t="s">
        <v>356</v>
      </c>
      <c r="U47" t="s">
        <v>357</v>
      </c>
      <c r="V47" t="s">
        <v>251</v>
      </c>
      <c r="W47" t="s">
        <v>56</v>
      </c>
      <c r="X47" t="s">
        <v>358</v>
      </c>
      <c r="Y47" t="s">
        <v>359</v>
      </c>
      <c r="Z47" s="3">
        <v>0</v>
      </c>
      <c r="AA47" t="s">
        <v>351</v>
      </c>
      <c r="AB47" t="s">
        <v>344</v>
      </c>
      <c r="AC47" t="s">
        <v>61</v>
      </c>
      <c r="AD47" t="s">
        <v>61</v>
      </c>
      <c r="AE47" t="s">
        <v>360</v>
      </c>
      <c r="AF47" t="s">
        <v>63</v>
      </c>
      <c r="AH47">
        <v>0</v>
      </c>
      <c r="AI47" s="2">
        <v>44708</v>
      </c>
      <c r="AJ47" t="s">
        <v>64</v>
      </c>
      <c r="AK47" t="s">
        <v>64</v>
      </c>
      <c r="AL47" t="s">
        <v>361</v>
      </c>
      <c r="AM47" t="s">
        <v>357</v>
      </c>
      <c r="AN47" s="3">
        <v>682.91</v>
      </c>
      <c r="AO47" t="s">
        <v>344</v>
      </c>
      <c r="AP47" t="s">
        <v>64</v>
      </c>
      <c r="AQ47" t="s">
        <v>360</v>
      </c>
      <c r="AR47">
        <v>48</v>
      </c>
      <c r="AS47" t="s">
        <v>66</v>
      </c>
    </row>
    <row r="48" spans="1:45" ht="16" x14ac:dyDescent="0.2">
      <c r="A48">
        <v>273</v>
      </c>
      <c r="B48">
        <v>273</v>
      </c>
      <c r="C48" s="2">
        <v>44711</v>
      </c>
      <c r="D48" t="s">
        <v>338</v>
      </c>
      <c r="E48" t="s">
        <v>365</v>
      </c>
      <c r="F48" s="3">
        <v>300</v>
      </c>
      <c r="G48" t="s">
        <v>47</v>
      </c>
      <c r="H48" s="3">
        <v>0</v>
      </c>
      <c r="I48" t="s">
        <v>48</v>
      </c>
      <c r="J48">
        <v>2563</v>
      </c>
      <c r="K48" t="s">
        <v>49</v>
      </c>
      <c r="L48" t="s">
        <v>50</v>
      </c>
      <c r="M48" t="s">
        <v>51</v>
      </c>
      <c r="N48">
        <v>561</v>
      </c>
      <c r="O48" t="s">
        <v>52</v>
      </c>
      <c r="P48" t="s">
        <v>53</v>
      </c>
      <c r="T48" t="s">
        <v>340</v>
      </c>
      <c r="V48" t="s">
        <v>255</v>
      </c>
      <c r="W48" t="s">
        <v>56</v>
      </c>
      <c r="X48" t="s">
        <v>366</v>
      </c>
      <c r="Y48" t="s">
        <v>342</v>
      </c>
      <c r="Z48" s="3">
        <v>7</v>
      </c>
      <c r="AA48" t="s">
        <v>343</v>
      </c>
      <c r="AB48" t="s">
        <v>367</v>
      </c>
      <c r="AC48" t="s">
        <v>61</v>
      </c>
      <c r="AD48" t="s">
        <v>61</v>
      </c>
      <c r="AE48" t="s">
        <v>368</v>
      </c>
      <c r="AF48" t="s">
        <v>63</v>
      </c>
      <c r="AH48">
        <v>0</v>
      </c>
      <c r="AI48" s="2">
        <v>44711</v>
      </c>
      <c r="AJ48" t="s">
        <v>64</v>
      </c>
      <c r="AK48" t="s">
        <v>64</v>
      </c>
      <c r="AL48" t="s">
        <v>369</v>
      </c>
      <c r="AN48" s="3">
        <v>300</v>
      </c>
      <c r="AO48" t="s">
        <v>367</v>
      </c>
      <c r="AP48" t="s">
        <v>64</v>
      </c>
      <c r="AQ48" t="s">
        <v>368</v>
      </c>
      <c r="AR48">
        <v>53</v>
      </c>
      <c r="AS48" t="s">
        <v>66</v>
      </c>
    </row>
    <row r="49" spans="1:45" ht="16" x14ac:dyDescent="0.2">
      <c r="A49">
        <v>225</v>
      </c>
      <c r="B49">
        <v>225</v>
      </c>
      <c r="C49" s="2">
        <v>44712</v>
      </c>
      <c r="D49" t="s">
        <v>371</v>
      </c>
      <c r="E49" t="s">
        <v>206</v>
      </c>
      <c r="F49" s="3">
        <v>2847.87</v>
      </c>
      <c r="G49" t="s">
        <v>47</v>
      </c>
      <c r="H49" s="3">
        <v>0</v>
      </c>
      <c r="I49" t="s">
        <v>104</v>
      </c>
      <c r="J49">
        <v>2551</v>
      </c>
      <c r="K49" t="s">
        <v>49</v>
      </c>
      <c r="L49" t="s">
        <v>50</v>
      </c>
      <c r="M49" t="s">
        <v>51</v>
      </c>
      <c r="N49">
        <v>1730</v>
      </c>
      <c r="O49" t="s">
        <v>52</v>
      </c>
      <c r="P49" t="s">
        <v>203</v>
      </c>
      <c r="T49" t="s">
        <v>64</v>
      </c>
      <c r="Z49" s="3"/>
      <c r="AF49" t="s">
        <v>63</v>
      </c>
      <c r="AH49">
        <v>0</v>
      </c>
      <c r="AI49" s="2">
        <v>44712</v>
      </c>
      <c r="AJ49" t="s">
        <v>64</v>
      </c>
      <c r="AK49" t="s">
        <v>64</v>
      </c>
      <c r="AL49" t="s">
        <v>64</v>
      </c>
      <c r="AN49" s="3"/>
      <c r="AP49" t="s">
        <v>64</v>
      </c>
      <c r="AR49" t="s">
        <v>64</v>
      </c>
      <c r="AS49" t="s">
        <v>66</v>
      </c>
    </row>
    <row r="50" spans="1:45" ht="16" x14ac:dyDescent="0.2">
      <c r="A50">
        <v>226</v>
      </c>
      <c r="B50">
        <v>226</v>
      </c>
      <c r="C50" s="2">
        <v>44712</v>
      </c>
      <c r="D50" t="s">
        <v>372</v>
      </c>
      <c r="E50" t="s">
        <v>206</v>
      </c>
      <c r="F50" s="3">
        <v>2046.09</v>
      </c>
      <c r="G50" t="s">
        <v>47</v>
      </c>
      <c r="H50" s="3">
        <v>0</v>
      </c>
      <c r="I50" t="s">
        <v>104</v>
      </c>
      <c r="J50">
        <v>2551</v>
      </c>
      <c r="K50" t="s">
        <v>49</v>
      </c>
      <c r="L50" t="s">
        <v>50</v>
      </c>
      <c r="M50" t="s">
        <v>51</v>
      </c>
      <c r="N50">
        <v>1730</v>
      </c>
      <c r="O50" t="s">
        <v>52</v>
      </c>
      <c r="P50" t="s">
        <v>203</v>
      </c>
      <c r="T50" t="s">
        <v>64</v>
      </c>
      <c r="Z50" s="3"/>
      <c r="AF50" t="s">
        <v>63</v>
      </c>
      <c r="AH50">
        <v>0</v>
      </c>
      <c r="AI50" s="2">
        <v>44712</v>
      </c>
      <c r="AJ50" t="s">
        <v>64</v>
      </c>
      <c r="AK50" t="s">
        <v>64</v>
      </c>
      <c r="AL50" t="s">
        <v>64</v>
      </c>
      <c r="AN50" s="3"/>
      <c r="AP50" t="s">
        <v>64</v>
      </c>
      <c r="AR50" t="s">
        <v>64</v>
      </c>
      <c r="AS50" t="s">
        <v>66</v>
      </c>
    </row>
    <row r="51" spans="1:45" ht="16" x14ac:dyDescent="0.2">
      <c r="A51">
        <v>230</v>
      </c>
      <c r="B51">
        <v>230</v>
      </c>
      <c r="C51" s="2">
        <v>44712</v>
      </c>
      <c r="D51" t="s">
        <v>373</v>
      </c>
      <c r="E51" t="s">
        <v>206</v>
      </c>
      <c r="F51" s="3">
        <v>3022.03</v>
      </c>
      <c r="G51" t="s">
        <v>47</v>
      </c>
      <c r="H51" s="3">
        <v>0</v>
      </c>
      <c r="I51" t="s">
        <v>104</v>
      </c>
      <c r="J51">
        <v>2551</v>
      </c>
      <c r="K51" t="s">
        <v>49</v>
      </c>
      <c r="L51" t="s">
        <v>50</v>
      </c>
      <c r="M51" t="s">
        <v>51</v>
      </c>
      <c r="N51">
        <v>1730</v>
      </c>
      <c r="O51" t="s">
        <v>52</v>
      </c>
      <c r="P51" t="s">
        <v>203</v>
      </c>
      <c r="T51" t="s">
        <v>64</v>
      </c>
      <c r="Z51" s="3"/>
      <c r="AF51" t="s">
        <v>63</v>
      </c>
      <c r="AH51">
        <v>0</v>
      </c>
      <c r="AI51" s="2">
        <v>44712</v>
      </c>
      <c r="AJ51" t="s">
        <v>64</v>
      </c>
      <c r="AK51" t="s">
        <v>64</v>
      </c>
      <c r="AL51" t="s">
        <v>64</v>
      </c>
      <c r="AN51" s="3"/>
      <c r="AP51" t="s">
        <v>64</v>
      </c>
      <c r="AR51" t="s">
        <v>64</v>
      </c>
      <c r="AS51" t="s">
        <v>66</v>
      </c>
    </row>
    <row r="52" spans="1:45" ht="16" x14ac:dyDescent="0.2">
      <c r="A52">
        <v>231</v>
      </c>
      <c r="B52">
        <v>231</v>
      </c>
      <c r="C52" s="2">
        <v>44712</v>
      </c>
      <c r="D52" t="s">
        <v>373</v>
      </c>
      <c r="E52" t="s">
        <v>204</v>
      </c>
      <c r="F52" s="3">
        <v>672.85</v>
      </c>
      <c r="G52" t="s">
        <v>47</v>
      </c>
      <c r="H52" s="3">
        <v>0</v>
      </c>
      <c r="I52" t="s">
        <v>104</v>
      </c>
      <c r="J52">
        <v>2555</v>
      </c>
      <c r="K52" t="s">
        <v>49</v>
      </c>
      <c r="L52" t="s">
        <v>50</v>
      </c>
      <c r="M52" t="s">
        <v>51</v>
      </c>
      <c r="N52">
        <v>1730</v>
      </c>
      <c r="O52" t="s">
        <v>52</v>
      </c>
      <c r="P52" t="s">
        <v>203</v>
      </c>
      <c r="T52" t="s">
        <v>64</v>
      </c>
      <c r="Z52" s="3"/>
      <c r="AF52" t="s">
        <v>63</v>
      </c>
      <c r="AH52">
        <v>0</v>
      </c>
      <c r="AI52" s="2">
        <v>44712</v>
      </c>
      <c r="AJ52" t="s">
        <v>64</v>
      </c>
      <c r="AK52" t="s">
        <v>64</v>
      </c>
      <c r="AL52" t="s">
        <v>64</v>
      </c>
      <c r="AN52" s="3"/>
      <c r="AP52" t="s">
        <v>64</v>
      </c>
      <c r="AR52" t="s">
        <v>64</v>
      </c>
      <c r="AS52" t="s">
        <v>66</v>
      </c>
    </row>
    <row r="53" spans="1:45" ht="16" x14ac:dyDescent="0.2">
      <c r="A53">
        <v>232</v>
      </c>
      <c r="B53">
        <v>232</v>
      </c>
      <c r="C53" s="2">
        <v>44712</v>
      </c>
      <c r="D53" t="s">
        <v>371</v>
      </c>
      <c r="E53" t="s">
        <v>204</v>
      </c>
      <c r="F53" s="3">
        <v>634.07000000000005</v>
      </c>
      <c r="G53" t="s">
        <v>47</v>
      </c>
      <c r="H53" s="3">
        <v>0</v>
      </c>
      <c r="I53" t="s">
        <v>104</v>
      </c>
      <c r="J53">
        <v>2555</v>
      </c>
      <c r="K53" t="s">
        <v>49</v>
      </c>
      <c r="L53" t="s">
        <v>50</v>
      </c>
      <c r="M53" t="s">
        <v>51</v>
      </c>
      <c r="N53">
        <v>1730</v>
      </c>
      <c r="O53" t="s">
        <v>52</v>
      </c>
      <c r="P53" t="s">
        <v>203</v>
      </c>
      <c r="T53" t="s">
        <v>64</v>
      </c>
      <c r="Z53" s="3"/>
      <c r="AF53" t="s">
        <v>63</v>
      </c>
      <c r="AH53">
        <v>0</v>
      </c>
      <c r="AI53" s="2">
        <v>44712</v>
      </c>
      <c r="AJ53" t="s">
        <v>64</v>
      </c>
      <c r="AK53" t="s">
        <v>64</v>
      </c>
      <c r="AL53" t="s">
        <v>64</v>
      </c>
      <c r="AN53" s="3"/>
      <c r="AP53" t="s">
        <v>64</v>
      </c>
      <c r="AR53" t="s">
        <v>64</v>
      </c>
      <c r="AS53" t="s">
        <v>66</v>
      </c>
    </row>
    <row r="54" spans="1:45" ht="16" x14ac:dyDescent="0.2">
      <c r="A54">
        <v>233</v>
      </c>
      <c r="B54">
        <v>233</v>
      </c>
      <c r="C54" s="2">
        <v>44712</v>
      </c>
      <c r="D54" t="s">
        <v>372</v>
      </c>
      <c r="E54" t="s">
        <v>204</v>
      </c>
      <c r="F54" s="3">
        <v>459.04</v>
      </c>
      <c r="G54" t="s">
        <v>47</v>
      </c>
      <c r="H54" s="3">
        <v>0</v>
      </c>
      <c r="I54" t="s">
        <v>104</v>
      </c>
      <c r="J54">
        <v>2555</v>
      </c>
      <c r="K54" t="s">
        <v>49</v>
      </c>
      <c r="L54" t="s">
        <v>50</v>
      </c>
      <c r="M54" t="s">
        <v>51</v>
      </c>
      <c r="N54">
        <v>1730</v>
      </c>
      <c r="O54" t="s">
        <v>52</v>
      </c>
      <c r="P54" t="s">
        <v>203</v>
      </c>
      <c r="T54" t="s">
        <v>64</v>
      </c>
      <c r="Z54" s="3"/>
      <c r="AF54" t="s">
        <v>63</v>
      </c>
      <c r="AH54">
        <v>0</v>
      </c>
      <c r="AI54" s="2">
        <v>44712</v>
      </c>
      <c r="AJ54" t="s">
        <v>64</v>
      </c>
      <c r="AK54" t="s">
        <v>64</v>
      </c>
      <c r="AL54" t="s">
        <v>64</v>
      </c>
      <c r="AN54" s="3"/>
      <c r="AP54" t="s">
        <v>64</v>
      </c>
      <c r="AR54" t="s">
        <v>64</v>
      </c>
      <c r="AS54" t="s">
        <v>66</v>
      </c>
    </row>
    <row r="55" spans="1:45" ht="16" x14ac:dyDescent="0.2">
      <c r="A55">
        <v>258</v>
      </c>
      <c r="B55">
        <v>258</v>
      </c>
      <c r="C55" s="2">
        <v>44712</v>
      </c>
      <c r="D55" t="s">
        <v>146</v>
      </c>
      <c r="E55" t="s">
        <v>147</v>
      </c>
      <c r="F55" s="3">
        <v>4.38</v>
      </c>
      <c r="G55" t="s">
        <v>47</v>
      </c>
      <c r="H55" s="3">
        <v>0</v>
      </c>
      <c r="I55" t="s">
        <v>48</v>
      </c>
      <c r="J55">
        <v>2705</v>
      </c>
      <c r="K55" t="s">
        <v>49</v>
      </c>
      <c r="L55" t="s">
        <v>50</v>
      </c>
      <c r="M55" t="s">
        <v>51</v>
      </c>
      <c r="N55">
        <v>940</v>
      </c>
      <c r="O55" t="s">
        <v>52</v>
      </c>
      <c r="P55" t="s">
        <v>53</v>
      </c>
      <c r="T55" t="s">
        <v>374</v>
      </c>
      <c r="U55" t="s">
        <v>375</v>
      </c>
      <c r="Z55" s="3"/>
      <c r="AF55" t="s">
        <v>63</v>
      </c>
      <c r="AH55">
        <v>0</v>
      </c>
      <c r="AI55" s="2">
        <v>44712</v>
      </c>
      <c r="AJ55" t="s">
        <v>64</v>
      </c>
      <c r="AK55" t="s">
        <v>64</v>
      </c>
      <c r="AL55" t="s">
        <v>376</v>
      </c>
      <c r="AM55" t="s">
        <v>375</v>
      </c>
      <c r="AN55" s="3"/>
      <c r="AP55" t="s">
        <v>64</v>
      </c>
      <c r="AR55">
        <v>58</v>
      </c>
      <c r="AS55" t="s">
        <v>66</v>
      </c>
    </row>
    <row r="56" spans="1:45" ht="16" x14ac:dyDescent="0.2">
      <c r="A56">
        <v>255</v>
      </c>
      <c r="B56">
        <v>255</v>
      </c>
      <c r="C56" s="2">
        <v>44712.458611111113</v>
      </c>
      <c r="D56" t="s">
        <v>318</v>
      </c>
      <c r="E56" t="s">
        <v>383</v>
      </c>
      <c r="F56" s="3">
        <v>2.6</v>
      </c>
      <c r="G56" t="s">
        <v>47</v>
      </c>
      <c r="H56" s="3">
        <v>0</v>
      </c>
      <c r="I56" t="s">
        <v>48</v>
      </c>
      <c r="J56">
        <v>2702</v>
      </c>
      <c r="K56" t="s">
        <v>49</v>
      </c>
      <c r="L56" t="s">
        <v>50</v>
      </c>
      <c r="M56" t="s">
        <v>51</v>
      </c>
      <c r="N56">
        <v>941</v>
      </c>
      <c r="O56" t="s">
        <v>52</v>
      </c>
      <c r="P56" t="s">
        <v>53</v>
      </c>
      <c r="T56" t="s">
        <v>384</v>
      </c>
      <c r="U56" t="s">
        <v>385</v>
      </c>
      <c r="V56" t="s">
        <v>266</v>
      </c>
      <c r="W56" t="s">
        <v>56</v>
      </c>
      <c r="X56" t="s">
        <v>386</v>
      </c>
      <c r="Y56" t="s">
        <v>58</v>
      </c>
      <c r="Z56" s="3">
        <v>0</v>
      </c>
      <c r="AA56" t="s">
        <v>387</v>
      </c>
      <c r="AB56" t="s">
        <v>388</v>
      </c>
      <c r="AC56" t="s">
        <v>61</v>
      </c>
      <c r="AD56" t="s">
        <v>61</v>
      </c>
      <c r="AE56" t="s">
        <v>389</v>
      </c>
      <c r="AF56" t="s">
        <v>63</v>
      </c>
      <c r="AH56">
        <v>0</v>
      </c>
      <c r="AI56" s="2">
        <v>44712</v>
      </c>
      <c r="AJ56" t="s">
        <v>64</v>
      </c>
      <c r="AK56" t="s">
        <v>64</v>
      </c>
      <c r="AL56" t="s">
        <v>390</v>
      </c>
      <c r="AM56" t="s">
        <v>385</v>
      </c>
      <c r="AN56" s="3">
        <v>2.6</v>
      </c>
      <c r="AO56" t="s">
        <v>388</v>
      </c>
      <c r="AP56" t="s">
        <v>64</v>
      </c>
      <c r="AQ56" t="s">
        <v>389</v>
      </c>
      <c r="AR56">
        <v>55</v>
      </c>
      <c r="AS56" t="s">
        <v>66</v>
      </c>
    </row>
    <row r="57" spans="1:45" ht="16" x14ac:dyDescent="0.2">
      <c r="A57">
        <v>260</v>
      </c>
      <c r="B57">
        <v>260</v>
      </c>
      <c r="C57" s="2">
        <v>44713</v>
      </c>
      <c r="D57" t="s">
        <v>270</v>
      </c>
      <c r="E57" t="s">
        <v>271</v>
      </c>
      <c r="F57" s="3">
        <v>4.8</v>
      </c>
      <c r="G57" t="s">
        <v>47</v>
      </c>
      <c r="H57" s="3">
        <v>0</v>
      </c>
      <c r="I57" t="s">
        <v>48</v>
      </c>
      <c r="J57">
        <v>2704</v>
      </c>
      <c r="K57" t="s">
        <v>49</v>
      </c>
      <c r="L57" t="s">
        <v>50</v>
      </c>
      <c r="M57" t="s">
        <v>51</v>
      </c>
      <c r="N57">
        <v>561</v>
      </c>
      <c r="O57" t="s">
        <v>52</v>
      </c>
      <c r="P57" t="s">
        <v>53</v>
      </c>
      <c r="T57" t="s">
        <v>394</v>
      </c>
      <c r="V57" t="s">
        <v>278</v>
      </c>
      <c r="W57" t="s">
        <v>56</v>
      </c>
      <c r="X57" t="s">
        <v>395</v>
      </c>
      <c r="Y57" t="s">
        <v>274</v>
      </c>
      <c r="Z57" s="3">
        <v>19</v>
      </c>
      <c r="AA57" t="s">
        <v>396</v>
      </c>
      <c r="AB57" t="s">
        <v>397</v>
      </c>
      <c r="AC57" t="s">
        <v>61</v>
      </c>
      <c r="AD57" t="s">
        <v>61</v>
      </c>
      <c r="AE57" t="s">
        <v>398</v>
      </c>
      <c r="AF57" t="s">
        <v>63</v>
      </c>
      <c r="AH57">
        <v>0</v>
      </c>
      <c r="AI57" s="2">
        <v>44713</v>
      </c>
      <c r="AJ57" t="s">
        <v>64</v>
      </c>
      <c r="AK57" t="s">
        <v>64</v>
      </c>
      <c r="AL57" t="s">
        <v>193</v>
      </c>
      <c r="AN57" s="3">
        <v>4.8</v>
      </c>
      <c r="AO57" t="s">
        <v>397</v>
      </c>
      <c r="AP57" t="s">
        <v>64</v>
      </c>
      <c r="AQ57" t="s">
        <v>398</v>
      </c>
      <c r="AR57">
        <v>60</v>
      </c>
      <c r="AS57" t="s">
        <v>66</v>
      </c>
    </row>
    <row r="58" spans="1:45" ht="16" x14ac:dyDescent="0.2">
      <c r="A58">
        <v>444</v>
      </c>
      <c r="B58">
        <v>444</v>
      </c>
      <c r="C58" s="2">
        <v>44714</v>
      </c>
      <c r="D58" t="s">
        <v>318</v>
      </c>
      <c r="E58" t="s">
        <v>401</v>
      </c>
      <c r="F58" s="3">
        <v>50.85</v>
      </c>
      <c r="G58" t="s">
        <v>47</v>
      </c>
      <c r="H58" s="3">
        <v>0</v>
      </c>
      <c r="I58" t="s">
        <v>48</v>
      </c>
      <c r="J58">
        <v>2900</v>
      </c>
      <c r="K58" t="s">
        <v>49</v>
      </c>
      <c r="L58" t="s">
        <v>50</v>
      </c>
      <c r="M58" t="s">
        <v>51</v>
      </c>
      <c r="N58">
        <v>940</v>
      </c>
      <c r="O58" t="s">
        <v>52</v>
      </c>
      <c r="P58" t="s">
        <v>53</v>
      </c>
      <c r="T58" t="s">
        <v>402</v>
      </c>
      <c r="U58" t="s">
        <v>403</v>
      </c>
      <c r="V58" t="s">
        <v>317</v>
      </c>
      <c r="W58" t="s">
        <v>56</v>
      </c>
      <c r="X58" t="s">
        <v>404</v>
      </c>
      <c r="Y58" t="s">
        <v>323</v>
      </c>
      <c r="Z58" s="3">
        <v>19</v>
      </c>
      <c r="AA58" t="s">
        <v>405</v>
      </c>
      <c r="AB58" t="s">
        <v>388</v>
      </c>
      <c r="AC58" t="s">
        <v>61</v>
      </c>
      <c r="AD58" t="s">
        <v>61</v>
      </c>
      <c r="AE58" t="s">
        <v>406</v>
      </c>
      <c r="AF58" t="s">
        <v>63</v>
      </c>
      <c r="AH58">
        <v>0</v>
      </c>
      <c r="AI58" s="2">
        <v>44714</v>
      </c>
      <c r="AJ58" t="s">
        <v>64</v>
      </c>
      <c r="AK58" t="s">
        <v>64</v>
      </c>
      <c r="AL58" t="s">
        <v>407</v>
      </c>
      <c r="AM58" t="s">
        <v>403</v>
      </c>
      <c r="AN58" s="3">
        <v>50.85</v>
      </c>
      <c r="AO58" t="s">
        <v>388</v>
      </c>
      <c r="AP58" t="s">
        <v>64</v>
      </c>
      <c r="AQ58" t="s">
        <v>406</v>
      </c>
      <c r="AR58">
        <v>61</v>
      </c>
      <c r="AS58" t="s">
        <v>66</v>
      </c>
    </row>
    <row r="59" spans="1:45" ht="16" x14ac:dyDescent="0.2">
      <c r="A59">
        <v>272</v>
      </c>
      <c r="B59">
        <v>272</v>
      </c>
      <c r="C59" s="2">
        <v>44719</v>
      </c>
      <c r="D59" t="s">
        <v>338</v>
      </c>
      <c r="E59" t="s">
        <v>408</v>
      </c>
      <c r="F59" s="3">
        <v>254.15</v>
      </c>
      <c r="G59" t="s">
        <v>47</v>
      </c>
      <c r="H59" s="3">
        <v>0</v>
      </c>
      <c r="I59" t="s">
        <v>48</v>
      </c>
      <c r="J59">
        <v>2563</v>
      </c>
      <c r="K59" t="s">
        <v>49</v>
      </c>
      <c r="L59" t="s">
        <v>50</v>
      </c>
      <c r="M59" t="s">
        <v>51</v>
      </c>
      <c r="N59">
        <v>561</v>
      </c>
      <c r="O59" t="s">
        <v>52</v>
      </c>
      <c r="P59" t="s">
        <v>53</v>
      </c>
      <c r="T59" t="s">
        <v>409</v>
      </c>
      <c r="V59" t="s">
        <v>308</v>
      </c>
      <c r="W59" t="s">
        <v>56</v>
      </c>
      <c r="X59" t="s">
        <v>410</v>
      </c>
      <c r="Y59" t="s">
        <v>411</v>
      </c>
      <c r="Z59" s="3">
        <v>7</v>
      </c>
      <c r="AA59" t="s">
        <v>412</v>
      </c>
      <c r="AB59" t="s">
        <v>413</v>
      </c>
      <c r="AC59" t="s">
        <v>61</v>
      </c>
      <c r="AD59" t="s">
        <v>61</v>
      </c>
      <c r="AE59" t="s">
        <v>414</v>
      </c>
      <c r="AF59" t="s">
        <v>63</v>
      </c>
      <c r="AH59">
        <v>0</v>
      </c>
      <c r="AI59" s="2">
        <v>44719</v>
      </c>
      <c r="AJ59" t="s">
        <v>64</v>
      </c>
      <c r="AK59" t="s">
        <v>64</v>
      </c>
      <c r="AL59" t="s">
        <v>415</v>
      </c>
      <c r="AN59" s="3">
        <v>254.15</v>
      </c>
      <c r="AO59" t="s">
        <v>413</v>
      </c>
      <c r="AP59" t="s">
        <v>64</v>
      </c>
      <c r="AQ59" t="s">
        <v>414</v>
      </c>
      <c r="AR59">
        <v>63</v>
      </c>
      <c r="AS59" t="s">
        <v>66</v>
      </c>
    </row>
    <row r="60" spans="1:45" ht="16" x14ac:dyDescent="0.2">
      <c r="A60">
        <v>277</v>
      </c>
      <c r="B60">
        <v>277</v>
      </c>
      <c r="C60" s="2">
        <v>44719</v>
      </c>
      <c r="D60" t="s">
        <v>338</v>
      </c>
      <c r="E60" t="s">
        <v>416</v>
      </c>
      <c r="F60" s="3">
        <v>118.35</v>
      </c>
      <c r="G60" t="s">
        <v>47</v>
      </c>
      <c r="H60" s="3">
        <v>0</v>
      </c>
      <c r="I60" t="s">
        <v>48</v>
      </c>
      <c r="J60">
        <v>2563</v>
      </c>
      <c r="K60" t="s">
        <v>49</v>
      </c>
      <c r="L60" t="s">
        <v>50</v>
      </c>
      <c r="M60" t="s">
        <v>51</v>
      </c>
      <c r="N60">
        <v>562</v>
      </c>
      <c r="O60" t="s">
        <v>52</v>
      </c>
      <c r="P60" t="s">
        <v>53</v>
      </c>
      <c r="T60" t="s">
        <v>417</v>
      </c>
      <c r="V60" t="s">
        <v>305</v>
      </c>
      <c r="W60" t="s">
        <v>56</v>
      </c>
      <c r="X60" t="s">
        <v>418</v>
      </c>
      <c r="Y60" t="s">
        <v>411</v>
      </c>
      <c r="Z60" s="3">
        <v>7</v>
      </c>
      <c r="AA60" t="s">
        <v>419</v>
      </c>
      <c r="AB60" t="s">
        <v>413</v>
      </c>
      <c r="AC60" t="s">
        <v>61</v>
      </c>
      <c r="AD60" t="s">
        <v>61</v>
      </c>
      <c r="AE60" t="s">
        <v>420</v>
      </c>
      <c r="AF60" t="s">
        <v>63</v>
      </c>
      <c r="AH60">
        <v>0</v>
      </c>
      <c r="AI60" s="2">
        <v>44719</v>
      </c>
      <c r="AJ60" t="s">
        <v>64</v>
      </c>
      <c r="AK60" t="s">
        <v>64</v>
      </c>
      <c r="AL60" t="s">
        <v>421</v>
      </c>
      <c r="AN60" s="3">
        <v>118.35</v>
      </c>
      <c r="AO60" t="s">
        <v>413</v>
      </c>
      <c r="AP60" t="s">
        <v>64</v>
      </c>
      <c r="AQ60" t="s">
        <v>420</v>
      </c>
      <c r="AR60">
        <v>64</v>
      </c>
      <c r="AS60" t="s">
        <v>66</v>
      </c>
    </row>
    <row r="61" spans="1:45" ht="16" x14ac:dyDescent="0.2">
      <c r="A61">
        <v>281</v>
      </c>
      <c r="B61">
        <v>281</v>
      </c>
      <c r="C61" s="2">
        <v>44719</v>
      </c>
      <c r="D61" t="s">
        <v>279</v>
      </c>
      <c r="E61" t="s">
        <v>280</v>
      </c>
      <c r="F61" s="3">
        <v>53.43</v>
      </c>
      <c r="G61" t="s">
        <v>47</v>
      </c>
      <c r="H61" s="3">
        <v>0</v>
      </c>
      <c r="I61" t="s">
        <v>48</v>
      </c>
      <c r="J61">
        <v>2704</v>
      </c>
      <c r="K61" t="s">
        <v>49</v>
      </c>
      <c r="L61" t="s">
        <v>50</v>
      </c>
      <c r="M61" t="s">
        <v>51</v>
      </c>
      <c r="N61">
        <v>940</v>
      </c>
      <c r="O61" t="s">
        <v>52</v>
      </c>
      <c r="P61" t="s">
        <v>53</v>
      </c>
      <c r="T61" t="s">
        <v>281</v>
      </c>
      <c r="U61" t="s">
        <v>422</v>
      </c>
      <c r="V61" t="s">
        <v>295</v>
      </c>
      <c r="W61" t="s">
        <v>56</v>
      </c>
      <c r="X61" t="s">
        <v>423</v>
      </c>
      <c r="Y61" t="s">
        <v>231</v>
      </c>
      <c r="Z61" s="3">
        <v>19</v>
      </c>
      <c r="AA61" t="s">
        <v>284</v>
      </c>
      <c r="AB61" t="s">
        <v>397</v>
      </c>
      <c r="AC61" t="s">
        <v>61</v>
      </c>
      <c r="AD61" t="s">
        <v>61</v>
      </c>
      <c r="AE61" t="s">
        <v>424</v>
      </c>
      <c r="AF61" t="s">
        <v>63</v>
      </c>
      <c r="AH61">
        <v>0</v>
      </c>
      <c r="AI61" s="2">
        <v>44719</v>
      </c>
      <c r="AJ61" t="s">
        <v>64</v>
      </c>
      <c r="AK61" t="s">
        <v>64</v>
      </c>
      <c r="AL61" t="s">
        <v>425</v>
      </c>
      <c r="AM61" t="s">
        <v>422</v>
      </c>
      <c r="AN61" s="3">
        <v>53.43</v>
      </c>
      <c r="AO61" t="s">
        <v>397</v>
      </c>
      <c r="AP61" t="s">
        <v>64</v>
      </c>
      <c r="AQ61" t="s">
        <v>424</v>
      </c>
      <c r="AR61">
        <v>68</v>
      </c>
      <c r="AS61" t="s">
        <v>66</v>
      </c>
    </row>
    <row r="62" spans="1:45" ht="16" x14ac:dyDescent="0.2">
      <c r="A62">
        <v>288</v>
      </c>
      <c r="B62">
        <v>288</v>
      </c>
      <c r="C62" s="2">
        <v>44719</v>
      </c>
      <c r="D62" t="s">
        <v>279</v>
      </c>
      <c r="E62" t="s">
        <v>287</v>
      </c>
      <c r="F62" s="3">
        <v>95.2</v>
      </c>
      <c r="G62" t="s">
        <v>47</v>
      </c>
      <c r="H62" s="3">
        <v>0</v>
      </c>
      <c r="I62" t="s">
        <v>48</v>
      </c>
      <c r="J62">
        <v>2894</v>
      </c>
      <c r="K62" t="s">
        <v>49</v>
      </c>
      <c r="L62" t="s">
        <v>50</v>
      </c>
      <c r="M62" t="s">
        <v>51</v>
      </c>
      <c r="N62">
        <v>940</v>
      </c>
      <c r="O62" t="s">
        <v>52</v>
      </c>
      <c r="P62" t="s">
        <v>53</v>
      </c>
      <c r="T62" t="s">
        <v>288</v>
      </c>
      <c r="U62" t="s">
        <v>432</v>
      </c>
      <c r="V62" t="s">
        <v>269</v>
      </c>
      <c r="W62" t="s">
        <v>56</v>
      </c>
      <c r="X62" t="s">
        <v>433</v>
      </c>
      <c r="Y62" t="s">
        <v>291</v>
      </c>
      <c r="Z62" s="3">
        <v>19</v>
      </c>
      <c r="AA62" t="s">
        <v>292</v>
      </c>
      <c r="AB62" t="s">
        <v>388</v>
      </c>
      <c r="AC62" t="s">
        <v>61</v>
      </c>
      <c r="AD62" t="s">
        <v>61</v>
      </c>
      <c r="AE62" t="s">
        <v>434</v>
      </c>
      <c r="AF62" t="s">
        <v>63</v>
      </c>
      <c r="AH62">
        <v>0</v>
      </c>
      <c r="AI62" s="2">
        <v>44719</v>
      </c>
      <c r="AJ62" t="s">
        <v>64</v>
      </c>
      <c r="AK62" t="s">
        <v>64</v>
      </c>
      <c r="AL62" t="s">
        <v>435</v>
      </c>
      <c r="AM62" t="s">
        <v>432</v>
      </c>
      <c r="AN62" s="3">
        <v>95.2</v>
      </c>
      <c r="AO62" t="s">
        <v>388</v>
      </c>
      <c r="AP62" t="s">
        <v>64</v>
      </c>
      <c r="AQ62" t="s">
        <v>434</v>
      </c>
      <c r="AR62">
        <v>69</v>
      </c>
      <c r="AS62" t="s">
        <v>66</v>
      </c>
    </row>
    <row r="63" spans="1:45" ht="16" x14ac:dyDescent="0.2">
      <c r="A63">
        <v>1892</v>
      </c>
      <c r="B63">
        <v>1892</v>
      </c>
      <c r="C63" s="2">
        <v>44719</v>
      </c>
      <c r="D63" t="s">
        <v>441</v>
      </c>
      <c r="E63" t="s">
        <v>442</v>
      </c>
      <c r="F63" s="3">
        <v>80000</v>
      </c>
      <c r="G63" t="s">
        <v>47</v>
      </c>
      <c r="H63" s="3">
        <v>0</v>
      </c>
      <c r="I63" t="s">
        <v>104</v>
      </c>
      <c r="J63">
        <v>940</v>
      </c>
      <c r="K63" t="s">
        <v>52</v>
      </c>
      <c r="L63" t="s">
        <v>53</v>
      </c>
      <c r="N63">
        <v>3200</v>
      </c>
      <c r="O63" t="s">
        <v>49</v>
      </c>
      <c r="P63" t="s">
        <v>105</v>
      </c>
      <c r="Q63" t="s">
        <v>106</v>
      </c>
      <c r="T63" t="s">
        <v>443</v>
      </c>
      <c r="U63" t="s">
        <v>444</v>
      </c>
      <c r="V63" t="s">
        <v>350</v>
      </c>
      <c r="W63" t="s">
        <v>56</v>
      </c>
      <c r="X63" t="s">
        <v>445</v>
      </c>
      <c r="Y63" t="s">
        <v>446</v>
      </c>
      <c r="Z63" s="3">
        <v>0</v>
      </c>
      <c r="AA63" t="s">
        <v>447</v>
      </c>
      <c r="AB63" t="s">
        <v>448</v>
      </c>
      <c r="AC63" t="s">
        <v>61</v>
      </c>
      <c r="AD63" t="s">
        <v>61</v>
      </c>
      <c r="AE63" t="s">
        <v>449</v>
      </c>
      <c r="AF63" t="s">
        <v>63</v>
      </c>
      <c r="AH63">
        <v>0</v>
      </c>
      <c r="AI63" s="2">
        <v>44719</v>
      </c>
      <c r="AJ63" t="s">
        <v>64</v>
      </c>
      <c r="AK63" t="s">
        <v>64</v>
      </c>
      <c r="AL63" t="s">
        <v>450</v>
      </c>
      <c r="AM63" t="s">
        <v>444</v>
      </c>
      <c r="AN63" s="3">
        <v>80000</v>
      </c>
      <c r="AO63" t="s">
        <v>448</v>
      </c>
      <c r="AP63" t="s">
        <v>64</v>
      </c>
      <c r="AQ63" t="s">
        <v>449</v>
      </c>
      <c r="AR63">
        <v>67</v>
      </c>
      <c r="AS63" t="s">
        <v>66</v>
      </c>
    </row>
    <row r="64" spans="1:45" ht="16" x14ac:dyDescent="0.2">
      <c r="A64">
        <v>318</v>
      </c>
      <c r="B64">
        <v>318</v>
      </c>
      <c r="C64" s="2">
        <v>44720</v>
      </c>
      <c r="D64" t="s">
        <v>318</v>
      </c>
      <c r="E64" t="s">
        <v>451</v>
      </c>
      <c r="F64" s="3">
        <v>15.99</v>
      </c>
      <c r="G64" t="s">
        <v>47</v>
      </c>
      <c r="H64" s="3">
        <v>0</v>
      </c>
      <c r="I64" t="s">
        <v>48</v>
      </c>
      <c r="J64">
        <v>2704</v>
      </c>
      <c r="K64" t="s">
        <v>49</v>
      </c>
      <c r="L64" t="s">
        <v>50</v>
      </c>
      <c r="M64" t="s">
        <v>51</v>
      </c>
      <c r="N64">
        <v>563</v>
      </c>
      <c r="O64" t="s">
        <v>52</v>
      </c>
      <c r="P64" t="s">
        <v>53</v>
      </c>
      <c r="T64" t="s">
        <v>452</v>
      </c>
      <c r="V64" t="s">
        <v>364</v>
      </c>
      <c r="W64" t="s">
        <v>56</v>
      </c>
      <c r="X64" t="s">
        <v>453</v>
      </c>
      <c r="Y64" t="s">
        <v>454</v>
      </c>
      <c r="Z64" s="3">
        <v>0</v>
      </c>
      <c r="AA64" t="s">
        <v>455</v>
      </c>
      <c r="AB64" t="s">
        <v>456</v>
      </c>
      <c r="AC64" t="s">
        <v>61</v>
      </c>
      <c r="AD64" t="s">
        <v>61</v>
      </c>
      <c r="AE64" t="s">
        <v>457</v>
      </c>
      <c r="AF64" t="s">
        <v>63</v>
      </c>
      <c r="AH64">
        <v>0</v>
      </c>
      <c r="AI64" s="2">
        <v>44720</v>
      </c>
      <c r="AJ64" t="s">
        <v>64</v>
      </c>
      <c r="AK64" t="s">
        <v>64</v>
      </c>
      <c r="AL64" t="s">
        <v>458</v>
      </c>
      <c r="AN64" s="3">
        <v>15.99</v>
      </c>
      <c r="AO64" t="s">
        <v>456</v>
      </c>
      <c r="AP64" t="s">
        <v>64</v>
      </c>
      <c r="AQ64" t="s">
        <v>457</v>
      </c>
      <c r="AR64">
        <v>83</v>
      </c>
      <c r="AS64" t="s">
        <v>66</v>
      </c>
    </row>
    <row r="65" spans="1:45" ht="16" x14ac:dyDescent="0.2">
      <c r="A65">
        <v>335</v>
      </c>
      <c r="B65">
        <v>335</v>
      </c>
      <c r="C65" s="2">
        <v>44724</v>
      </c>
      <c r="D65" t="s">
        <v>338</v>
      </c>
      <c r="E65" t="s">
        <v>459</v>
      </c>
      <c r="F65" s="3">
        <v>91.8</v>
      </c>
      <c r="G65" t="s">
        <v>47</v>
      </c>
      <c r="H65" s="3">
        <v>0</v>
      </c>
      <c r="I65" t="s">
        <v>48</v>
      </c>
      <c r="J65">
        <v>2563</v>
      </c>
      <c r="K65" t="s">
        <v>49</v>
      </c>
      <c r="L65" t="s">
        <v>50</v>
      </c>
      <c r="M65" t="s">
        <v>51</v>
      </c>
      <c r="N65">
        <v>562</v>
      </c>
      <c r="O65" t="s">
        <v>52</v>
      </c>
      <c r="P65" t="s">
        <v>53</v>
      </c>
      <c r="T65" t="s">
        <v>460</v>
      </c>
      <c r="V65" t="s">
        <v>361</v>
      </c>
      <c r="W65" t="s">
        <v>56</v>
      </c>
      <c r="X65" t="s">
        <v>461</v>
      </c>
      <c r="Y65" t="s">
        <v>411</v>
      </c>
      <c r="Z65" s="3">
        <v>7</v>
      </c>
      <c r="AA65" t="s">
        <v>462</v>
      </c>
      <c r="AB65" t="s">
        <v>463</v>
      </c>
      <c r="AC65" t="s">
        <v>61</v>
      </c>
      <c r="AD65" t="s">
        <v>61</v>
      </c>
      <c r="AE65" t="s">
        <v>464</v>
      </c>
      <c r="AF65" t="s">
        <v>63</v>
      </c>
      <c r="AH65">
        <v>0</v>
      </c>
      <c r="AI65" s="2">
        <v>44724</v>
      </c>
      <c r="AJ65" t="s">
        <v>64</v>
      </c>
      <c r="AK65" t="s">
        <v>64</v>
      </c>
      <c r="AL65" t="s">
        <v>465</v>
      </c>
      <c r="AN65" s="3">
        <v>91.8</v>
      </c>
      <c r="AO65" t="s">
        <v>463</v>
      </c>
      <c r="AP65" t="s">
        <v>64</v>
      </c>
      <c r="AQ65" t="s">
        <v>464</v>
      </c>
      <c r="AR65">
        <v>73</v>
      </c>
      <c r="AS65" t="s">
        <v>66</v>
      </c>
    </row>
    <row r="66" spans="1:45" ht="16" x14ac:dyDescent="0.2">
      <c r="A66">
        <v>420</v>
      </c>
      <c r="B66">
        <v>420</v>
      </c>
      <c r="C66" s="2">
        <v>44725</v>
      </c>
      <c r="D66" t="s">
        <v>338</v>
      </c>
      <c r="E66" t="s">
        <v>478</v>
      </c>
      <c r="F66" s="3">
        <v>1631.27</v>
      </c>
      <c r="G66" t="s">
        <v>47</v>
      </c>
      <c r="H66" s="3">
        <v>0</v>
      </c>
      <c r="I66" t="s">
        <v>48</v>
      </c>
      <c r="J66">
        <v>2562</v>
      </c>
      <c r="K66" t="s">
        <v>49</v>
      </c>
      <c r="L66" t="s">
        <v>50</v>
      </c>
      <c r="M66" t="s">
        <v>51</v>
      </c>
      <c r="N66">
        <v>561</v>
      </c>
      <c r="O66" t="s">
        <v>52</v>
      </c>
      <c r="P66" t="s">
        <v>53</v>
      </c>
      <c r="T66" t="s">
        <v>479</v>
      </c>
      <c r="U66" t="s">
        <v>480</v>
      </c>
      <c r="V66" t="s">
        <v>481</v>
      </c>
      <c r="W66" t="s">
        <v>243</v>
      </c>
      <c r="X66" t="s">
        <v>482</v>
      </c>
      <c r="Y66" t="s">
        <v>483</v>
      </c>
      <c r="Z66" s="3" t="s">
        <v>484</v>
      </c>
      <c r="AA66" t="s">
        <v>485</v>
      </c>
      <c r="AB66" t="s">
        <v>486</v>
      </c>
      <c r="AC66" t="s">
        <v>249</v>
      </c>
      <c r="AD66" t="s">
        <v>249</v>
      </c>
      <c r="AE66" t="s">
        <v>487</v>
      </c>
      <c r="AF66" t="s">
        <v>63</v>
      </c>
      <c r="AH66">
        <v>0</v>
      </c>
      <c r="AI66" s="2">
        <v>44725</v>
      </c>
      <c r="AJ66" t="s">
        <v>64</v>
      </c>
      <c r="AK66" t="s">
        <v>64</v>
      </c>
      <c r="AL66" t="s">
        <v>488</v>
      </c>
      <c r="AM66" t="s">
        <v>480</v>
      </c>
      <c r="AN66" s="3" t="s">
        <v>485</v>
      </c>
      <c r="AO66" t="s">
        <v>486</v>
      </c>
      <c r="AP66" t="s">
        <v>64</v>
      </c>
      <c r="AQ66" t="s">
        <v>487</v>
      </c>
      <c r="AR66">
        <v>113</v>
      </c>
      <c r="AS66" t="s">
        <v>66</v>
      </c>
    </row>
    <row r="67" spans="1:45" ht="16" x14ac:dyDescent="0.2">
      <c r="A67">
        <v>421</v>
      </c>
      <c r="B67">
        <v>421</v>
      </c>
      <c r="C67" s="2">
        <v>44725</v>
      </c>
      <c r="D67" t="s">
        <v>338</v>
      </c>
      <c r="E67" t="s">
        <v>489</v>
      </c>
      <c r="F67" s="3">
        <v>118.51</v>
      </c>
      <c r="G67" t="s">
        <v>47</v>
      </c>
      <c r="H67" s="3">
        <v>0</v>
      </c>
      <c r="I67" t="s">
        <v>48</v>
      </c>
      <c r="J67">
        <v>3270</v>
      </c>
      <c r="K67" t="s">
        <v>49</v>
      </c>
      <c r="L67" t="s">
        <v>50</v>
      </c>
      <c r="M67" t="s">
        <v>106</v>
      </c>
      <c r="N67">
        <v>561</v>
      </c>
      <c r="O67" t="s">
        <v>52</v>
      </c>
      <c r="P67" t="s">
        <v>53</v>
      </c>
      <c r="T67" t="s">
        <v>479</v>
      </c>
      <c r="U67" t="s">
        <v>480</v>
      </c>
      <c r="V67" t="s">
        <v>481</v>
      </c>
      <c r="W67" t="s">
        <v>243</v>
      </c>
      <c r="X67" t="s">
        <v>482</v>
      </c>
      <c r="Y67" t="s">
        <v>483</v>
      </c>
      <c r="Z67" s="3" t="s">
        <v>484</v>
      </c>
      <c r="AA67" t="s">
        <v>485</v>
      </c>
      <c r="AB67" t="s">
        <v>486</v>
      </c>
      <c r="AC67" t="s">
        <v>249</v>
      </c>
      <c r="AD67" t="s">
        <v>249</v>
      </c>
      <c r="AE67" t="s">
        <v>487</v>
      </c>
      <c r="AF67" t="s">
        <v>63</v>
      </c>
      <c r="AH67">
        <v>0</v>
      </c>
      <c r="AI67" s="2">
        <v>44725</v>
      </c>
      <c r="AJ67" t="s">
        <v>64</v>
      </c>
      <c r="AK67" t="s">
        <v>64</v>
      </c>
      <c r="AL67" t="s">
        <v>488</v>
      </c>
      <c r="AM67" t="s">
        <v>480</v>
      </c>
      <c r="AN67" s="3" t="s">
        <v>485</v>
      </c>
      <c r="AO67" t="s">
        <v>486</v>
      </c>
      <c r="AP67" t="s">
        <v>64</v>
      </c>
      <c r="AQ67" t="s">
        <v>487</v>
      </c>
      <c r="AR67">
        <v>113</v>
      </c>
      <c r="AS67" t="s">
        <v>66</v>
      </c>
    </row>
    <row r="68" spans="1:45" ht="16" x14ac:dyDescent="0.2">
      <c r="A68">
        <v>422</v>
      </c>
      <c r="B68">
        <v>422</v>
      </c>
      <c r="C68" s="2">
        <v>44725</v>
      </c>
      <c r="D68" t="s">
        <v>338</v>
      </c>
      <c r="E68" t="s">
        <v>490</v>
      </c>
      <c r="F68" s="3">
        <v>180.4</v>
      </c>
      <c r="G68" t="s">
        <v>47</v>
      </c>
      <c r="H68" s="3">
        <v>0</v>
      </c>
      <c r="I68" t="s">
        <v>48</v>
      </c>
      <c r="J68">
        <v>2560</v>
      </c>
      <c r="K68" t="s">
        <v>49</v>
      </c>
      <c r="L68" t="s">
        <v>50</v>
      </c>
      <c r="M68" t="s">
        <v>51</v>
      </c>
      <c r="N68">
        <v>561</v>
      </c>
      <c r="O68" t="s">
        <v>52</v>
      </c>
      <c r="P68" t="s">
        <v>53</v>
      </c>
      <c r="T68" t="s">
        <v>479</v>
      </c>
      <c r="U68" t="s">
        <v>480</v>
      </c>
      <c r="V68" t="s">
        <v>481</v>
      </c>
      <c r="W68" t="s">
        <v>243</v>
      </c>
      <c r="X68" t="s">
        <v>482</v>
      </c>
      <c r="Y68" t="s">
        <v>483</v>
      </c>
      <c r="Z68" s="3" t="s">
        <v>484</v>
      </c>
      <c r="AA68" t="s">
        <v>485</v>
      </c>
      <c r="AB68" t="s">
        <v>486</v>
      </c>
      <c r="AC68" t="s">
        <v>249</v>
      </c>
      <c r="AD68" t="s">
        <v>249</v>
      </c>
      <c r="AE68" t="s">
        <v>487</v>
      </c>
      <c r="AF68" t="s">
        <v>63</v>
      </c>
      <c r="AH68">
        <v>0</v>
      </c>
      <c r="AI68" s="2">
        <v>44725</v>
      </c>
      <c r="AJ68" t="s">
        <v>64</v>
      </c>
      <c r="AK68" t="s">
        <v>64</v>
      </c>
      <c r="AL68" t="s">
        <v>488</v>
      </c>
      <c r="AM68" t="s">
        <v>480</v>
      </c>
      <c r="AN68" s="3" t="s">
        <v>485</v>
      </c>
      <c r="AO68" t="s">
        <v>486</v>
      </c>
      <c r="AP68" t="s">
        <v>64</v>
      </c>
      <c r="AQ68" t="s">
        <v>487</v>
      </c>
      <c r="AR68">
        <v>113</v>
      </c>
      <c r="AS68" t="s">
        <v>66</v>
      </c>
    </row>
    <row r="69" spans="1:45" ht="16" x14ac:dyDescent="0.2">
      <c r="A69">
        <v>431</v>
      </c>
      <c r="B69">
        <v>431</v>
      </c>
      <c r="C69" s="2">
        <v>44726</v>
      </c>
      <c r="D69" t="s">
        <v>338</v>
      </c>
      <c r="E69" t="s">
        <v>491</v>
      </c>
      <c r="F69" s="3">
        <v>54.64</v>
      </c>
      <c r="G69" t="s">
        <v>47</v>
      </c>
      <c r="H69" s="3">
        <v>0</v>
      </c>
      <c r="I69" t="s">
        <v>48</v>
      </c>
      <c r="J69">
        <v>3270</v>
      </c>
      <c r="K69" t="s">
        <v>49</v>
      </c>
      <c r="L69" t="s">
        <v>50</v>
      </c>
      <c r="M69" t="s">
        <v>106</v>
      </c>
      <c r="N69">
        <v>562</v>
      </c>
      <c r="O69" t="s">
        <v>52</v>
      </c>
      <c r="P69" t="s">
        <v>53</v>
      </c>
      <c r="T69" t="s">
        <v>492</v>
      </c>
      <c r="U69" t="s">
        <v>493</v>
      </c>
      <c r="V69" t="s">
        <v>494</v>
      </c>
      <c r="W69" t="s">
        <v>56</v>
      </c>
      <c r="X69" t="s">
        <v>495</v>
      </c>
      <c r="Y69" t="s">
        <v>496</v>
      </c>
      <c r="Z69" s="3">
        <v>0</v>
      </c>
      <c r="AA69" t="s">
        <v>497</v>
      </c>
      <c r="AB69" t="s">
        <v>498</v>
      </c>
      <c r="AC69" t="s">
        <v>61</v>
      </c>
      <c r="AD69" t="s">
        <v>61</v>
      </c>
      <c r="AE69" t="s">
        <v>499</v>
      </c>
      <c r="AF69" t="s">
        <v>63</v>
      </c>
      <c r="AH69">
        <v>0</v>
      </c>
      <c r="AI69" s="2">
        <v>44726</v>
      </c>
      <c r="AJ69" t="s">
        <v>64</v>
      </c>
      <c r="AK69" t="s">
        <v>64</v>
      </c>
      <c r="AL69" t="s">
        <v>500</v>
      </c>
      <c r="AM69" t="s">
        <v>493</v>
      </c>
      <c r="AN69" s="3">
        <v>285.05</v>
      </c>
      <c r="AO69" t="s">
        <v>498</v>
      </c>
      <c r="AP69" t="s">
        <v>64</v>
      </c>
      <c r="AQ69" t="s">
        <v>499</v>
      </c>
      <c r="AR69">
        <v>114</v>
      </c>
      <c r="AS69" t="s">
        <v>66</v>
      </c>
    </row>
    <row r="70" spans="1:45" ht="16" x14ac:dyDescent="0.2">
      <c r="A70">
        <v>432</v>
      </c>
      <c r="B70">
        <v>432</v>
      </c>
      <c r="C70" s="2">
        <v>44726</v>
      </c>
      <c r="D70" t="s">
        <v>338</v>
      </c>
      <c r="E70" t="s">
        <v>501</v>
      </c>
      <c r="F70" s="3">
        <v>180.4</v>
      </c>
      <c r="G70" t="s">
        <v>47</v>
      </c>
      <c r="H70" s="3">
        <v>0</v>
      </c>
      <c r="I70" t="s">
        <v>48</v>
      </c>
      <c r="J70">
        <v>2560</v>
      </c>
      <c r="K70" t="s">
        <v>49</v>
      </c>
      <c r="L70" t="s">
        <v>50</v>
      </c>
      <c r="M70" t="s">
        <v>51</v>
      </c>
      <c r="N70">
        <v>562</v>
      </c>
      <c r="O70" t="s">
        <v>52</v>
      </c>
      <c r="P70" t="s">
        <v>53</v>
      </c>
      <c r="T70" t="s">
        <v>492</v>
      </c>
      <c r="U70" t="s">
        <v>493</v>
      </c>
      <c r="V70" t="s">
        <v>494</v>
      </c>
      <c r="W70" t="s">
        <v>56</v>
      </c>
      <c r="X70" t="s">
        <v>495</v>
      </c>
      <c r="Y70" t="s">
        <v>496</v>
      </c>
      <c r="Z70" s="3">
        <v>0</v>
      </c>
      <c r="AA70" t="s">
        <v>497</v>
      </c>
      <c r="AB70" t="s">
        <v>498</v>
      </c>
      <c r="AC70" t="s">
        <v>61</v>
      </c>
      <c r="AD70" t="s">
        <v>61</v>
      </c>
      <c r="AE70" t="s">
        <v>499</v>
      </c>
      <c r="AF70" t="s">
        <v>63</v>
      </c>
      <c r="AH70">
        <v>0</v>
      </c>
      <c r="AI70" s="2">
        <v>44726</v>
      </c>
      <c r="AJ70" t="s">
        <v>64</v>
      </c>
      <c r="AK70" t="s">
        <v>64</v>
      </c>
      <c r="AL70" t="s">
        <v>500</v>
      </c>
      <c r="AM70" t="s">
        <v>493</v>
      </c>
      <c r="AN70" s="3">
        <v>285.05</v>
      </c>
      <c r="AO70" t="s">
        <v>498</v>
      </c>
      <c r="AP70" t="s">
        <v>64</v>
      </c>
      <c r="AQ70" t="s">
        <v>499</v>
      </c>
      <c r="AR70">
        <v>114</v>
      </c>
      <c r="AS70" t="s">
        <v>66</v>
      </c>
    </row>
    <row r="71" spans="1:45" ht="16" x14ac:dyDescent="0.2">
      <c r="A71">
        <v>433</v>
      </c>
      <c r="B71">
        <v>433</v>
      </c>
      <c r="C71" s="2">
        <v>44726</v>
      </c>
      <c r="D71" t="s">
        <v>338</v>
      </c>
      <c r="E71" t="s">
        <v>502</v>
      </c>
      <c r="F71" s="3">
        <v>50.01</v>
      </c>
      <c r="G71" t="s">
        <v>47</v>
      </c>
      <c r="H71" s="3">
        <v>0</v>
      </c>
      <c r="I71" t="s">
        <v>48</v>
      </c>
      <c r="J71">
        <v>2563</v>
      </c>
      <c r="K71" t="s">
        <v>49</v>
      </c>
      <c r="L71" t="s">
        <v>50</v>
      </c>
      <c r="M71" t="s">
        <v>51</v>
      </c>
      <c r="N71">
        <v>562</v>
      </c>
      <c r="O71" t="s">
        <v>52</v>
      </c>
      <c r="P71" t="s">
        <v>53</v>
      </c>
      <c r="T71" t="s">
        <v>492</v>
      </c>
      <c r="U71" t="s">
        <v>493</v>
      </c>
      <c r="V71" t="s">
        <v>494</v>
      </c>
      <c r="W71" t="s">
        <v>56</v>
      </c>
      <c r="X71" t="s">
        <v>495</v>
      </c>
      <c r="Y71" t="s">
        <v>496</v>
      </c>
      <c r="Z71" s="3">
        <v>0</v>
      </c>
      <c r="AA71" t="s">
        <v>497</v>
      </c>
      <c r="AB71" t="s">
        <v>498</v>
      </c>
      <c r="AC71" t="s">
        <v>61</v>
      </c>
      <c r="AD71" t="s">
        <v>61</v>
      </c>
      <c r="AE71" t="s">
        <v>499</v>
      </c>
      <c r="AF71" t="s">
        <v>63</v>
      </c>
      <c r="AH71">
        <v>0</v>
      </c>
      <c r="AI71" s="2">
        <v>44726</v>
      </c>
      <c r="AJ71" t="s">
        <v>64</v>
      </c>
      <c r="AK71" t="s">
        <v>64</v>
      </c>
      <c r="AL71" t="s">
        <v>500</v>
      </c>
      <c r="AM71" t="s">
        <v>493</v>
      </c>
      <c r="AN71" s="3">
        <v>285.05</v>
      </c>
      <c r="AO71" t="s">
        <v>498</v>
      </c>
      <c r="AP71" t="s">
        <v>64</v>
      </c>
      <c r="AQ71" t="s">
        <v>499</v>
      </c>
      <c r="AR71">
        <v>114</v>
      </c>
      <c r="AS71" t="s">
        <v>66</v>
      </c>
    </row>
    <row r="72" spans="1:45" ht="16" x14ac:dyDescent="0.2">
      <c r="A72">
        <v>469</v>
      </c>
      <c r="B72">
        <v>469</v>
      </c>
      <c r="C72" s="2">
        <v>44727</v>
      </c>
      <c r="D72" t="s">
        <v>338</v>
      </c>
      <c r="E72" t="s">
        <v>506</v>
      </c>
      <c r="F72" s="3">
        <v>35.58</v>
      </c>
      <c r="G72" t="s">
        <v>47</v>
      </c>
      <c r="H72" s="3">
        <v>0</v>
      </c>
      <c r="I72" t="s">
        <v>48</v>
      </c>
      <c r="J72">
        <v>3270</v>
      </c>
      <c r="K72" t="s">
        <v>49</v>
      </c>
      <c r="L72" t="s">
        <v>50</v>
      </c>
      <c r="M72" t="s">
        <v>106</v>
      </c>
      <c r="N72">
        <v>942</v>
      </c>
      <c r="O72" t="s">
        <v>52</v>
      </c>
      <c r="P72" t="s">
        <v>53</v>
      </c>
      <c r="T72" t="s">
        <v>507</v>
      </c>
      <c r="U72" t="s">
        <v>508</v>
      </c>
      <c r="V72" t="s">
        <v>440</v>
      </c>
      <c r="W72" t="s">
        <v>56</v>
      </c>
      <c r="X72" t="s">
        <v>509</v>
      </c>
      <c r="Y72" t="s">
        <v>510</v>
      </c>
      <c r="Z72" s="3">
        <v>0</v>
      </c>
      <c r="AA72" t="s">
        <v>511</v>
      </c>
      <c r="AB72" t="s">
        <v>512</v>
      </c>
      <c r="AC72" t="s">
        <v>61</v>
      </c>
      <c r="AD72" t="s">
        <v>61</v>
      </c>
      <c r="AE72" t="s">
        <v>513</v>
      </c>
      <c r="AF72" t="s">
        <v>63</v>
      </c>
      <c r="AH72">
        <v>0</v>
      </c>
      <c r="AI72" s="2">
        <v>44727</v>
      </c>
      <c r="AJ72" t="s">
        <v>64</v>
      </c>
      <c r="AK72" t="s">
        <v>64</v>
      </c>
      <c r="AL72" t="s">
        <v>514</v>
      </c>
      <c r="AM72" t="s">
        <v>508</v>
      </c>
      <c r="AN72" s="3">
        <v>35.58</v>
      </c>
      <c r="AO72" t="s">
        <v>512</v>
      </c>
      <c r="AP72" t="s">
        <v>64</v>
      </c>
      <c r="AQ72" t="s">
        <v>513</v>
      </c>
      <c r="AR72">
        <v>130</v>
      </c>
      <c r="AS72" t="s">
        <v>66</v>
      </c>
    </row>
    <row r="73" spans="1:45" ht="16" x14ac:dyDescent="0.2">
      <c r="A73">
        <v>468</v>
      </c>
      <c r="B73">
        <v>468</v>
      </c>
      <c r="C73" s="2">
        <v>44732</v>
      </c>
      <c r="D73" t="s">
        <v>338</v>
      </c>
      <c r="E73" t="s">
        <v>515</v>
      </c>
      <c r="F73" s="3">
        <v>245.77</v>
      </c>
      <c r="G73" t="s">
        <v>47</v>
      </c>
      <c r="H73" s="3">
        <v>0</v>
      </c>
      <c r="I73" t="s">
        <v>48</v>
      </c>
      <c r="J73">
        <v>3270</v>
      </c>
      <c r="K73" t="s">
        <v>49</v>
      </c>
      <c r="L73" t="s">
        <v>50</v>
      </c>
      <c r="M73" t="s">
        <v>106</v>
      </c>
      <c r="N73">
        <v>942</v>
      </c>
      <c r="O73" t="s">
        <v>52</v>
      </c>
      <c r="P73" t="s">
        <v>53</v>
      </c>
      <c r="T73" t="s">
        <v>516</v>
      </c>
      <c r="U73" t="s">
        <v>517</v>
      </c>
      <c r="V73" t="s">
        <v>458</v>
      </c>
      <c r="W73" t="s">
        <v>56</v>
      </c>
      <c r="X73" t="s">
        <v>518</v>
      </c>
      <c r="Y73" t="s">
        <v>510</v>
      </c>
      <c r="Z73" s="3">
        <v>0</v>
      </c>
      <c r="AA73" t="s">
        <v>519</v>
      </c>
      <c r="AB73" t="s">
        <v>520</v>
      </c>
      <c r="AC73" t="s">
        <v>61</v>
      </c>
      <c r="AD73" t="s">
        <v>61</v>
      </c>
      <c r="AE73" t="s">
        <v>521</v>
      </c>
      <c r="AF73" t="s">
        <v>63</v>
      </c>
      <c r="AH73">
        <v>0</v>
      </c>
      <c r="AI73" s="2">
        <v>44732</v>
      </c>
      <c r="AJ73" t="s">
        <v>64</v>
      </c>
      <c r="AK73" t="s">
        <v>64</v>
      </c>
      <c r="AL73" t="s">
        <v>522</v>
      </c>
      <c r="AM73" t="s">
        <v>517</v>
      </c>
      <c r="AN73" s="3">
        <v>245.77</v>
      </c>
      <c r="AO73" t="s">
        <v>520</v>
      </c>
      <c r="AP73" t="s">
        <v>64</v>
      </c>
      <c r="AQ73" t="s">
        <v>521</v>
      </c>
      <c r="AR73">
        <v>131</v>
      </c>
      <c r="AS73" t="s">
        <v>66</v>
      </c>
    </row>
    <row r="74" spans="1:45" ht="16" x14ac:dyDescent="0.2">
      <c r="A74">
        <v>333</v>
      </c>
      <c r="B74">
        <v>333</v>
      </c>
      <c r="C74" s="2">
        <v>44733</v>
      </c>
      <c r="D74" t="s">
        <v>226</v>
      </c>
      <c r="E74" t="s">
        <v>530</v>
      </c>
      <c r="F74" s="3">
        <v>8.5</v>
      </c>
      <c r="G74" t="s">
        <v>47</v>
      </c>
      <c r="H74" s="3">
        <v>0</v>
      </c>
      <c r="I74" t="s">
        <v>48</v>
      </c>
      <c r="J74">
        <v>2900</v>
      </c>
      <c r="K74" t="s">
        <v>49</v>
      </c>
      <c r="L74" t="s">
        <v>50</v>
      </c>
      <c r="M74" t="s">
        <v>51</v>
      </c>
      <c r="N74">
        <v>940</v>
      </c>
      <c r="O74" t="s">
        <v>52</v>
      </c>
      <c r="P74" t="s">
        <v>53</v>
      </c>
      <c r="T74" t="s">
        <v>524</v>
      </c>
      <c r="U74" t="s">
        <v>525</v>
      </c>
      <c r="V74" t="s">
        <v>369</v>
      </c>
      <c r="W74" t="s">
        <v>56</v>
      </c>
      <c r="X74" t="s">
        <v>526</v>
      </c>
      <c r="Y74" t="s">
        <v>523</v>
      </c>
      <c r="Z74" s="3">
        <v>0</v>
      </c>
      <c r="AA74" t="s">
        <v>527</v>
      </c>
      <c r="AB74" t="s">
        <v>448</v>
      </c>
      <c r="AC74" t="s">
        <v>61</v>
      </c>
      <c r="AD74" t="s">
        <v>61</v>
      </c>
      <c r="AE74" t="s">
        <v>528</v>
      </c>
      <c r="AF74" t="s">
        <v>63</v>
      </c>
      <c r="AH74">
        <v>0</v>
      </c>
      <c r="AI74" s="2">
        <v>44733</v>
      </c>
      <c r="AJ74" t="s">
        <v>64</v>
      </c>
      <c r="AK74" t="s">
        <v>64</v>
      </c>
      <c r="AL74" t="s">
        <v>529</v>
      </c>
      <c r="AM74" t="s">
        <v>525</v>
      </c>
      <c r="AN74" s="3">
        <v>883.29</v>
      </c>
      <c r="AO74" t="s">
        <v>448</v>
      </c>
      <c r="AP74" t="s">
        <v>64</v>
      </c>
      <c r="AQ74" t="s">
        <v>528</v>
      </c>
      <c r="AR74">
        <v>86</v>
      </c>
      <c r="AS74" t="s">
        <v>66</v>
      </c>
    </row>
    <row r="75" spans="1:45" ht="16" x14ac:dyDescent="0.2">
      <c r="A75">
        <v>334</v>
      </c>
      <c r="B75">
        <v>334</v>
      </c>
      <c r="C75" s="2">
        <v>44733</v>
      </c>
      <c r="D75" t="s">
        <v>226</v>
      </c>
      <c r="E75" t="s">
        <v>531</v>
      </c>
      <c r="F75" s="3">
        <v>5</v>
      </c>
      <c r="G75" t="s">
        <v>47</v>
      </c>
      <c r="H75" s="3">
        <v>0</v>
      </c>
      <c r="I75" t="s">
        <v>48</v>
      </c>
      <c r="J75">
        <v>2900</v>
      </c>
      <c r="K75" t="s">
        <v>49</v>
      </c>
      <c r="L75" t="s">
        <v>50</v>
      </c>
      <c r="M75" t="s">
        <v>51</v>
      </c>
      <c r="N75">
        <v>940</v>
      </c>
      <c r="O75" t="s">
        <v>52</v>
      </c>
      <c r="P75" t="s">
        <v>53</v>
      </c>
      <c r="T75" t="s">
        <v>524</v>
      </c>
      <c r="U75" t="s">
        <v>525</v>
      </c>
      <c r="V75" t="s">
        <v>369</v>
      </c>
      <c r="W75" t="s">
        <v>56</v>
      </c>
      <c r="X75" t="s">
        <v>526</v>
      </c>
      <c r="Y75" t="s">
        <v>523</v>
      </c>
      <c r="Z75" s="3">
        <v>0</v>
      </c>
      <c r="AA75" t="s">
        <v>527</v>
      </c>
      <c r="AB75" t="s">
        <v>448</v>
      </c>
      <c r="AC75" t="s">
        <v>61</v>
      </c>
      <c r="AD75" t="s">
        <v>61</v>
      </c>
      <c r="AE75" t="s">
        <v>528</v>
      </c>
      <c r="AF75" t="s">
        <v>63</v>
      </c>
      <c r="AH75">
        <v>0</v>
      </c>
      <c r="AI75" s="2">
        <v>44733</v>
      </c>
      <c r="AJ75" t="s">
        <v>64</v>
      </c>
      <c r="AK75" t="s">
        <v>64</v>
      </c>
      <c r="AL75" t="s">
        <v>529</v>
      </c>
      <c r="AM75" t="s">
        <v>525</v>
      </c>
      <c r="AN75" s="3">
        <v>883.29</v>
      </c>
      <c r="AO75" t="s">
        <v>448</v>
      </c>
      <c r="AP75" t="s">
        <v>64</v>
      </c>
      <c r="AQ75" t="s">
        <v>528</v>
      </c>
      <c r="AR75">
        <v>86</v>
      </c>
      <c r="AS75" t="s">
        <v>66</v>
      </c>
    </row>
    <row r="76" spans="1:45" ht="16" x14ac:dyDescent="0.2">
      <c r="A76">
        <v>339</v>
      </c>
      <c r="B76">
        <v>339</v>
      </c>
      <c r="C76" s="2">
        <v>44734</v>
      </c>
      <c r="D76" t="s">
        <v>536</v>
      </c>
      <c r="E76" t="s">
        <v>68</v>
      </c>
      <c r="F76" s="3">
        <v>89.5</v>
      </c>
      <c r="G76" t="s">
        <v>47</v>
      </c>
      <c r="H76" s="3">
        <v>0</v>
      </c>
      <c r="I76" t="s">
        <v>48</v>
      </c>
      <c r="J76">
        <v>2710</v>
      </c>
      <c r="K76" t="s">
        <v>49</v>
      </c>
      <c r="L76" t="s">
        <v>50</v>
      </c>
      <c r="M76" t="s">
        <v>51</v>
      </c>
      <c r="N76">
        <v>940</v>
      </c>
      <c r="O76" t="s">
        <v>52</v>
      </c>
      <c r="P76" t="s">
        <v>53</v>
      </c>
      <c r="T76" t="s">
        <v>537</v>
      </c>
      <c r="U76" t="s">
        <v>538</v>
      </c>
      <c r="V76" t="s">
        <v>393</v>
      </c>
      <c r="W76" t="s">
        <v>56</v>
      </c>
      <c r="X76" t="s">
        <v>539</v>
      </c>
      <c r="Y76" t="s">
        <v>72</v>
      </c>
      <c r="Z76" s="3">
        <v>19</v>
      </c>
      <c r="AA76" t="s">
        <v>540</v>
      </c>
      <c r="AB76" t="s">
        <v>541</v>
      </c>
      <c r="AC76" t="s">
        <v>61</v>
      </c>
      <c r="AD76" t="s">
        <v>61</v>
      </c>
      <c r="AE76" t="s">
        <v>542</v>
      </c>
      <c r="AF76" t="s">
        <v>63</v>
      </c>
      <c r="AH76">
        <v>0</v>
      </c>
      <c r="AI76" s="2">
        <v>44734</v>
      </c>
      <c r="AJ76" t="s">
        <v>64</v>
      </c>
      <c r="AK76" t="s">
        <v>64</v>
      </c>
      <c r="AL76" t="s">
        <v>543</v>
      </c>
      <c r="AM76" t="s">
        <v>538</v>
      </c>
      <c r="AN76" s="3">
        <v>89.5</v>
      </c>
      <c r="AO76" t="s">
        <v>541</v>
      </c>
      <c r="AP76" t="s">
        <v>64</v>
      </c>
      <c r="AQ76" t="s">
        <v>542</v>
      </c>
      <c r="AR76">
        <v>88</v>
      </c>
      <c r="AS76" t="s">
        <v>66</v>
      </c>
    </row>
    <row r="77" spans="1:45" ht="16" x14ac:dyDescent="0.2">
      <c r="A77">
        <v>467</v>
      </c>
      <c r="B77">
        <v>467</v>
      </c>
      <c r="C77" s="2">
        <v>44735</v>
      </c>
      <c r="D77" t="s">
        <v>338</v>
      </c>
      <c r="E77" t="s">
        <v>544</v>
      </c>
      <c r="F77" s="3">
        <v>76.3</v>
      </c>
      <c r="G77" t="s">
        <v>47</v>
      </c>
      <c r="H77" s="3">
        <v>0</v>
      </c>
      <c r="I77" t="s">
        <v>48</v>
      </c>
      <c r="J77">
        <v>2563</v>
      </c>
      <c r="K77" t="s">
        <v>49</v>
      </c>
      <c r="L77" t="s">
        <v>50</v>
      </c>
      <c r="M77" t="s">
        <v>51</v>
      </c>
      <c r="N77">
        <v>942</v>
      </c>
      <c r="O77" t="s">
        <v>52</v>
      </c>
      <c r="P77" t="s">
        <v>53</v>
      </c>
      <c r="T77" t="s">
        <v>545</v>
      </c>
      <c r="U77" t="s">
        <v>546</v>
      </c>
      <c r="V77" t="s">
        <v>547</v>
      </c>
      <c r="W77" t="s">
        <v>56</v>
      </c>
      <c r="X77" t="s">
        <v>548</v>
      </c>
      <c r="Y77" t="s">
        <v>549</v>
      </c>
      <c r="Z77" s="3">
        <v>0</v>
      </c>
      <c r="AA77" t="s">
        <v>550</v>
      </c>
      <c r="AB77" t="s">
        <v>551</v>
      </c>
      <c r="AC77" t="s">
        <v>61</v>
      </c>
      <c r="AD77" t="s">
        <v>61</v>
      </c>
      <c r="AE77" t="s">
        <v>552</v>
      </c>
      <c r="AF77" t="s">
        <v>63</v>
      </c>
      <c r="AH77">
        <v>0</v>
      </c>
      <c r="AI77" s="2">
        <v>44735</v>
      </c>
      <c r="AJ77" t="s">
        <v>64</v>
      </c>
      <c r="AK77" t="s">
        <v>64</v>
      </c>
      <c r="AL77" t="s">
        <v>553</v>
      </c>
      <c r="AM77" t="s">
        <v>546</v>
      </c>
      <c r="AN77" s="3">
        <v>76.3</v>
      </c>
      <c r="AO77" t="s">
        <v>551</v>
      </c>
      <c r="AP77" t="s">
        <v>64</v>
      </c>
      <c r="AQ77" t="s">
        <v>552</v>
      </c>
      <c r="AR77">
        <v>132</v>
      </c>
      <c r="AS77" t="s">
        <v>66</v>
      </c>
    </row>
    <row r="78" spans="1:45" ht="16" x14ac:dyDescent="0.2">
      <c r="A78">
        <v>340</v>
      </c>
      <c r="B78">
        <v>340</v>
      </c>
      <c r="C78" s="2">
        <v>44739</v>
      </c>
      <c r="D78" t="s">
        <v>318</v>
      </c>
      <c r="E78" t="s">
        <v>319</v>
      </c>
      <c r="F78" s="3">
        <v>39.9</v>
      </c>
      <c r="G78" t="s">
        <v>47</v>
      </c>
      <c r="H78" s="3">
        <v>0</v>
      </c>
      <c r="I78" t="s">
        <v>48</v>
      </c>
      <c r="J78">
        <v>2900</v>
      </c>
      <c r="K78" t="s">
        <v>49</v>
      </c>
      <c r="L78" t="s">
        <v>50</v>
      </c>
      <c r="M78" t="s">
        <v>51</v>
      </c>
      <c r="N78">
        <v>940</v>
      </c>
      <c r="O78" t="s">
        <v>52</v>
      </c>
      <c r="P78" t="s">
        <v>53</v>
      </c>
      <c r="T78" t="s">
        <v>554</v>
      </c>
      <c r="U78" t="s">
        <v>555</v>
      </c>
      <c r="V78" t="s">
        <v>556</v>
      </c>
      <c r="W78" t="s">
        <v>56</v>
      </c>
      <c r="X78" t="s">
        <v>557</v>
      </c>
      <c r="Y78" t="s">
        <v>323</v>
      </c>
      <c r="Z78" s="3">
        <v>19</v>
      </c>
      <c r="AA78" t="s">
        <v>558</v>
      </c>
      <c r="AB78" t="s">
        <v>559</v>
      </c>
      <c r="AC78" t="s">
        <v>61</v>
      </c>
      <c r="AD78" t="s">
        <v>61</v>
      </c>
      <c r="AE78" t="s">
        <v>560</v>
      </c>
      <c r="AF78" t="s">
        <v>63</v>
      </c>
      <c r="AH78">
        <v>0</v>
      </c>
      <c r="AI78" s="2">
        <v>44739</v>
      </c>
      <c r="AJ78" t="s">
        <v>64</v>
      </c>
      <c r="AK78" t="s">
        <v>64</v>
      </c>
      <c r="AL78" t="s">
        <v>547</v>
      </c>
      <c r="AM78" t="s">
        <v>555</v>
      </c>
      <c r="AN78" s="3">
        <v>39.9</v>
      </c>
      <c r="AO78" t="s">
        <v>559</v>
      </c>
      <c r="AP78" t="s">
        <v>64</v>
      </c>
      <c r="AQ78" t="s">
        <v>560</v>
      </c>
      <c r="AR78">
        <v>89</v>
      </c>
      <c r="AS78" t="s">
        <v>66</v>
      </c>
    </row>
    <row r="79" spans="1:45" ht="16" x14ac:dyDescent="0.2">
      <c r="A79">
        <v>1946</v>
      </c>
      <c r="B79">
        <v>1946</v>
      </c>
      <c r="C79" s="2">
        <v>44739</v>
      </c>
      <c r="D79" t="s">
        <v>338</v>
      </c>
      <c r="E79" t="s">
        <v>561</v>
      </c>
      <c r="F79" s="3">
        <v>40.299999999999997</v>
      </c>
      <c r="G79" t="s">
        <v>47</v>
      </c>
      <c r="H79" s="3">
        <v>0</v>
      </c>
      <c r="I79" t="s">
        <v>48</v>
      </c>
      <c r="J79">
        <v>3270</v>
      </c>
      <c r="K79" t="s">
        <v>49</v>
      </c>
      <c r="L79" t="s">
        <v>50</v>
      </c>
      <c r="M79" t="s">
        <v>106</v>
      </c>
      <c r="N79">
        <v>562</v>
      </c>
      <c r="O79" t="s">
        <v>52</v>
      </c>
      <c r="P79" t="s">
        <v>53</v>
      </c>
      <c r="T79" t="s">
        <v>562</v>
      </c>
      <c r="U79" t="s">
        <v>563</v>
      </c>
      <c r="V79" t="s">
        <v>564</v>
      </c>
      <c r="W79" t="s">
        <v>56</v>
      </c>
      <c r="X79" t="s">
        <v>565</v>
      </c>
      <c r="Y79" t="s">
        <v>566</v>
      </c>
      <c r="Z79" s="3">
        <v>0</v>
      </c>
      <c r="AA79" t="s">
        <v>471</v>
      </c>
      <c r="AB79" t="s">
        <v>567</v>
      </c>
      <c r="AC79" t="s">
        <v>61</v>
      </c>
      <c r="AD79" t="s">
        <v>61</v>
      </c>
      <c r="AE79" t="s">
        <v>568</v>
      </c>
      <c r="AF79" t="s">
        <v>63</v>
      </c>
      <c r="AH79">
        <v>0</v>
      </c>
      <c r="AI79" s="2">
        <v>44739</v>
      </c>
      <c r="AJ79" t="s">
        <v>64</v>
      </c>
      <c r="AK79" t="s">
        <v>64</v>
      </c>
      <c r="AL79" t="s">
        <v>569</v>
      </c>
      <c r="AM79" t="s">
        <v>563</v>
      </c>
      <c r="AN79" s="3">
        <v>75</v>
      </c>
      <c r="AO79" t="s">
        <v>567</v>
      </c>
      <c r="AP79" t="s">
        <v>64</v>
      </c>
      <c r="AQ79" t="s">
        <v>568</v>
      </c>
      <c r="AR79">
        <v>122</v>
      </c>
      <c r="AS79" t="s">
        <v>66</v>
      </c>
    </row>
    <row r="80" spans="1:45" ht="16" x14ac:dyDescent="0.2">
      <c r="A80">
        <v>1947</v>
      </c>
      <c r="B80">
        <v>1947</v>
      </c>
      <c r="C80" s="2">
        <v>44739</v>
      </c>
      <c r="D80" t="s">
        <v>338</v>
      </c>
      <c r="E80" t="s">
        <v>570</v>
      </c>
      <c r="F80" s="3">
        <v>26.8</v>
      </c>
      <c r="G80" t="s">
        <v>47</v>
      </c>
      <c r="H80" s="3">
        <v>0</v>
      </c>
      <c r="I80" t="s">
        <v>48</v>
      </c>
      <c r="J80">
        <v>3270</v>
      </c>
      <c r="K80" t="s">
        <v>49</v>
      </c>
      <c r="L80" t="s">
        <v>50</v>
      </c>
      <c r="M80" t="s">
        <v>106</v>
      </c>
      <c r="N80">
        <v>562</v>
      </c>
      <c r="O80" t="s">
        <v>52</v>
      </c>
      <c r="P80" t="s">
        <v>53</v>
      </c>
      <c r="T80" t="s">
        <v>562</v>
      </c>
      <c r="U80" t="s">
        <v>563</v>
      </c>
      <c r="V80" t="s">
        <v>564</v>
      </c>
      <c r="W80" t="s">
        <v>56</v>
      </c>
      <c r="X80" t="s">
        <v>565</v>
      </c>
      <c r="Y80" t="s">
        <v>566</v>
      </c>
      <c r="Z80" s="3">
        <v>0</v>
      </c>
      <c r="AA80" t="s">
        <v>471</v>
      </c>
      <c r="AB80" t="s">
        <v>567</v>
      </c>
      <c r="AC80" t="s">
        <v>61</v>
      </c>
      <c r="AD80" t="s">
        <v>61</v>
      </c>
      <c r="AE80" t="s">
        <v>568</v>
      </c>
      <c r="AF80" t="s">
        <v>63</v>
      </c>
      <c r="AH80">
        <v>0</v>
      </c>
      <c r="AI80" s="2">
        <v>44739</v>
      </c>
      <c r="AJ80" t="s">
        <v>64</v>
      </c>
      <c r="AK80" t="s">
        <v>64</v>
      </c>
      <c r="AL80" t="s">
        <v>569</v>
      </c>
      <c r="AM80" t="s">
        <v>563</v>
      </c>
      <c r="AN80" s="3">
        <v>75</v>
      </c>
      <c r="AO80" t="s">
        <v>567</v>
      </c>
      <c r="AP80" t="s">
        <v>64</v>
      </c>
      <c r="AQ80" t="s">
        <v>568</v>
      </c>
      <c r="AR80">
        <v>122</v>
      </c>
      <c r="AS80" t="s">
        <v>66</v>
      </c>
    </row>
    <row r="81" spans="1:45" ht="16" x14ac:dyDescent="0.2">
      <c r="A81">
        <v>1948</v>
      </c>
      <c r="B81">
        <v>1948</v>
      </c>
      <c r="C81" s="2">
        <v>44739</v>
      </c>
      <c r="D81" t="s">
        <v>338</v>
      </c>
      <c r="E81" t="s">
        <v>571</v>
      </c>
      <c r="F81" s="3">
        <v>7.9</v>
      </c>
      <c r="G81" t="s">
        <v>47</v>
      </c>
      <c r="H81" s="3">
        <v>0</v>
      </c>
      <c r="I81" t="s">
        <v>48</v>
      </c>
      <c r="J81">
        <v>3270</v>
      </c>
      <c r="K81" t="s">
        <v>49</v>
      </c>
      <c r="L81" t="s">
        <v>50</v>
      </c>
      <c r="M81" t="s">
        <v>106</v>
      </c>
      <c r="N81">
        <v>562</v>
      </c>
      <c r="O81" t="s">
        <v>52</v>
      </c>
      <c r="P81" t="s">
        <v>53</v>
      </c>
      <c r="T81" t="s">
        <v>562</v>
      </c>
      <c r="U81" t="s">
        <v>563</v>
      </c>
      <c r="V81" t="s">
        <v>564</v>
      </c>
      <c r="W81" t="s">
        <v>56</v>
      </c>
      <c r="X81" t="s">
        <v>565</v>
      </c>
      <c r="Y81" t="s">
        <v>566</v>
      </c>
      <c r="Z81" s="3">
        <v>0</v>
      </c>
      <c r="AA81" t="s">
        <v>471</v>
      </c>
      <c r="AB81" t="s">
        <v>567</v>
      </c>
      <c r="AC81" t="s">
        <v>61</v>
      </c>
      <c r="AD81" t="s">
        <v>61</v>
      </c>
      <c r="AE81" t="s">
        <v>568</v>
      </c>
      <c r="AF81" t="s">
        <v>63</v>
      </c>
      <c r="AH81">
        <v>0</v>
      </c>
      <c r="AI81" s="2">
        <v>44739</v>
      </c>
      <c r="AJ81" t="s">
        <v>64</v>
      </c>
      <c r="AK81" t="s">
        <v>64</v>
      </c>
      <c r="AL81" t="s">
        <v>569</v>
      </c>
      <c r="AM81" t="s">
        <v>563</v>
      </c>
      <c r="AN81" s="3">
        <v>75</v>
      </c>
      <c r="AO81" t="s">
        <v>567</v>
      </c>
      <c r="AP81" t="s">
        <v>64</v>
      </c>
      <c r="AQ81" t="s">
        <v>568</v>
      </c>
      <c r="AR81">
        <v>122</v>
      </c>
      <c r="AS81" t="s">
        <v>66</v>
      </c>
    </row>
    <row r="82" spans="1:45" ht="16" x14ac:dyDescent="0.2">
      <c r="A82">
        <v>343</v>
      </c>
      <c r="B82">
        <v>343</v>
      </c>
      <c r="C82" s="2">
        <v>44740</v>
      </c>
      <c r="D82" t="s">
        <v>279</v>
      </c>
      <c r="E82" t="s">
        <v>572</v>
      </c>
      <c r="F82" s="3">
        <v>107.1</v>
      </c>
      <c r="G82" t="s">
        <v>47</v>
      </c>
      <c r="H82" s="3">
        <v>0</v>
      </c>
      <c r="I82" t="s">
        <v>48</v>
      </c>
      <c r="J82">
        <v>2704</v>
      </c>
      <c r="K82" t="s">
        <v>49</v>
      </c>
      <c r="L82" t="s">
        <v>50</v>
      </c>
      <c r="M82" t="s">
        <v>51</v>
      </c>
      <c r="N82">
        <v>940</v>
      </c>
      <c r="O82" t="s">
        <v>52</v>
      </c>
      <c r="P82" t="s">
        <v>53</v>
      </c>
      <c r="T82" t="s">
        <v>573</v>
      </c>
      <c r="U82" t="s">
        <v>574</v>
      </c>
      <c r="V82" t="s">
        <v>193</v>
      </c>
      <c r="W82" t="s">
        <v>56</v>
      </c>
      <c r="X82" t="s">
        <v>575</v>
      </c>
      <c r="Y82" t="s">
        <v>576</v>
      </c>
      <c r="Z82" s="3">
        <v>19</v>
      </c>
      <c r="AA82" t="s">
        <v>577</v>
      </c>
      <c r="AB82" t="s">
        <v>559</v>
      </c>
      <c r="AC82" t="s">
        <v>61</v>
      </c>
      <c r="AD82" t="s">
        <v>61</v>
      </c>
      <c r="AE82" t="s">
        <v>578</v>
      </c>
      <c r="AF82" t="s">
        <v>63</v>
      </c>
      <c r="AH82">
        <v>0</v>
      </c>
      <c r="AI82" s="2">
        <v>44740</v>
      </c>
      <c r="AJ82" t="s">
        <v>64</v>
      </c>
      <c r="AK82" t="s">
        <v>64</v>
      </c>
      <c r="AL82" t="s">
        <v>579</v>
      </c>
      <c r="AM82" t="s">
        <v>574</v>
      </c>
      <c r="AN82" s="3">
        <v>107.1</v>
      </c>
      <c r="AO82" t="s">
        <v>559</v>
      </c>
      <c r="AP82" t="s">
        <v>64</v>
      </c>
      <c r="AQ82" t="s">
        <v>578</v>
      </c>
      <c r="AR82">
        <v>90</v>
      </c>
      <c r="AS82" t="s">
        <v>66</v>
      </c>
    </row>
    <row r="83" spans="1:45" ht="16" x14ac:dyDescent="0.2">
      <c r="A83">
        <v>322</v>
      </c>
      <c r="B83">
        <v>322</v>
      </c>
      <c r="C83" s="2">
        <v>44742</v>
      </c>
      <c r="D83" t="s">
        <v>371</v>
      </c>
      <c r="E83" t="s">
        <v>206</v>
      </c>
      <c r="F83" s="3">
        <v>2847.87</v>
      </c>
      <c r="G83" t="s">
        <v>47</v>
      </c>
      <c r="H83" s="3">
        <v>0</v>
      </c>
      <c r="I83" t="s">
        <v>104</v>
      </c>
      <c r="J83">
        <v>2551</v>
      </c>
      <c r="K83" t="s">
        <v>49</v>
      </c>
      <c r="L83" t="s">
        <v>50</v>
      </c>
      <c r="M83" t="s">
        <v>51</v>
      </c>
      <c r="N83">
        <v>1730</v>
      </c>
      <c r="O83" t="s">
        <v>52</v>
      </c>
      <c r="P83" t="s">
        <v>203</v>
      </c>
      <c r="T83" t="s">
        <v>64</v>
      </c>
      <c r="Z83" s="3"/>
      <c r="AF83" t="s">
        <v>63</v>
      </c>
      <c r="AH83">
        <v>0</v>
      </c>
      <c r="AI83" s="2">
        <v>44742</v>
      </c>
      <c r="AJ83" t="s">
        <v>64</v>
      </c>
      <c r="AK83" t="s">
        <v>64</v>
      </c>
      <c r="AL83" t="s">
        <v>64</v>
      </c>
      <c r="AN83" s="3"/>
      <c r="AP83" t="s">
        <v>64</v>
      </c>
      <c r="AR83" t="s">
        <v>64</v>
      </c>
      <c r="AS83" t="s">
        <v>66</v>
      </c>
    </row>
    <row r="84" spans="1:45" ht="16" x14ac:dyDescent="0.2">
      <c r="A84">
        <v>323</v>
      </c>
      <c r="B84">
        <v>323</v>
      </c>
      <c r="C84" s="2">
        <v>44742</v>
      </c>
      <c r="D84" t="s">
        <v>372</v>
      </c>
      <c r="E84" t="s">
        <v>206</v>
      </c>
      <c r="F84" s="3">
        <v>2046.09</v>
      </c>
      <c r="G84" t="s">
        <v>47</v>
      </c>
      <c r="H84" s="3">
        <v>0</v>
      </c>
      <c r="I84" t="s">
        <v>104</v>
      </c>
      <c r="J84">
        <v>2551</v>
      </c>
      <c r="K84" t="s">
        <v>49</v>
      </c>
      <c r="L84" t="s">
        <v>50</v>
      </c>
      <c r="M84" t="s">
        <v>51</v>
      </c>
      <c r="N84">
        <v>1730</v>
      </c>
      <c r="O84" t="s">
        <v>52</v>
      </c>
      <c r="P84" t="s">
        <v>203</v>
      </c>
      <c r="T84" t="s">
        <v>64</v>
      </c>
      <c r="Z84" s="3"/>
      <c r="AF84" t="s">
        <v>63</v>
      </c>
      <c r="AH84">
        <v>0</v>
      </c>
      <c r="AI84" s="2">
        <v>44742</v>
      </c>
      <c r="AJ84" t="s">
        <v>64</v>
      </c>
      <c r="AK84" t="s">
        <v>64</v>
      </c>
      <c r="AL84" t="s">
        <v>64</v>
      </c>
      <c r="AN84" s="3"/>
      <c r="AP84" t="s">
        <v>64</v>
      </c>
      <c r="AR84" t="s">
        <v>64</v>
      </c>
      <c r="AS84" t="s">
        <v>66</v>
      </c>
    </row>
    <row r="85" spans="1:45" ht="16" x14ac:dyDescent="0.2">
      <c r="A85">
        <v>327</v>
      </c>
      <c r="B85">
        <v>327</v>
      </c>
      <c r="C85" s="2">
        <v>44742</v>
      </c>
      <c r="D85" t="s">
        <v>373</v>
      </c>
      <c r="E85" t="s">
        <v>206</v>
      </c>
      <c r="F85" s="3">
        <v>3022.03</v>
      </c>
      <c r="G85" t="s">
        <v>47</v>
      </c>
      <c r="H85" s="3">
        <v>0</v>
      </c>
      <c r="I85" t="s">
        <v>104</v>
      </c>
      <c r="J85">
        <v>2551</v>
      </c>
      <c r="K85" t="s">
        <v>49</v>
      </c>
      <c r="L85" t="s">
        <v>50</v>
      </c>
      <c r="M85" t="s">
        <v>51</v>
      </c>
      <c r="N85">
        <v>1730</v>
      </c>
      <c r="O85" t="s">
        <v>52</v>
      </c>
      <c r="P85" t="s">
        <v>203</v>
      </c>
      <c r="T85" t="s">
        <v>64</v>
      </c>
      <c r="Z85" s="3"/>
      <c r="AF85" t="s">
        <v>63</v>
      </c>
      <c r="AH85">
        <v>0</v>
      </c>
      <c r="AI85" s="2">
        <v>44742</v>
      </c>
      <c r="AJ85" t="s">
        <v>64</v>
      </c>
      <c r="AK85" t="s">
        <v>64</v>
      </c>
      <c r="AL85" t="s">
        <v>64</v>
      </c>
      <c r="AN85" s="3"/>
      <c r="AP85" t="s">
        <v>64</v>
      </c>
      <c r="AR85" t="s">
        <v>64</v>
      </c>
      <c r="AS85" t="s">
        <v>66</v>
      </c>
    </row>
    <row r="86" spans="1:45" ht="16" x14ac:dyDescent="0.2">
      <c r="A86">
        <v>328</v>
      </c>
      <c r="B86">
        <v>328</v>
      </c>
      <c r="C86" s="2">
        <v>44742</v>
      </c>
      <c r="D86" t="s">
        <v>373</v>
      </c>
      <c r="E86" t="s">
        <v>204</v>
      </c>
      <c r="F86" s="3">
        <v>672.85</v>
      </c>
      <c r="G86" t="s">
        <v>47</v>
      </c>
      <c r="H86" s="3">
        <v>0</v>
      </c>
      <c r="I86" t="s">
        <v>104</v>
      </c>
      <c r="J86">
        <v>2555</v>
      </c>
      <c r="K86" t="s">
        <v>49</v>
      </c>
      <c r="L86" t="s">
        <v>50</v>
      </c>
      <c r="M86" t="s">
        <v>51</v>
      </c>
      <c r="N86">
        <v>1730</v>
      </c>
      <c r="O86" t="s">
        <v>52</v>
      </c>
      <c r="P86" t="s">
        <v>203</v>
      </c>
      <c r="T86" t="s">
        <v>64</v>
      </c>
      <c r="Z86" s="3"/>
      <c r="AF86" t="s">
        <v>63</v>
      </c>
      <c r="AH86">
        <v>0</v>
      </c>
      <c r="AI86" s="2">
        <v>44742</v>
      </c>
      <c r="AJ86" t="s">
        <v>64</v>
      </c>
      <c r="AK86" t="s">
        <v>64</v>
      </c>
      <c r="AL86" t="s">
        <v>64</v>
      </c>
      <c r="AN86" s="3"/>
      <c r="AP86" t="s">
        <v>64</v>
      </c>
      <c r="AR86" t="s">
        <v>64</v>
      </c>
      <c r="AS86" t="s">
        <v>66</v>
      </c>
    </row>
    <row r="87" spans="1:45" ht="16" x14ac:dyDescent="0.2">
      <c r="A87">
        <v>329</v>
      </c>
      <c r="B87">
        <v>329</v>
      </c>
      <c r="C87" s="2">
        <v>44742</v>
      </c>
      <c r="D87" t="s">
        <v>371</v>
      </c>
      <c r="E87" t="s">
        <v>204</v>
      </c>
      <c r="F87" s="3">
        <v>634.07000000000005</v>
      </c>
      <c r="G87" t="s">
        <v>47</v>
      </c>
      <c r="H87" s="3">
        <v>0</v>
      </c>
      <c r="I87" t="s">
        <v>104</v>
      </c>
      <c r="J87">
        <v>2555</v>
      </c>
      <c r="K87" t="s">
        <v>49</v>
      </c>
      <c r="L87" t="s">
        <v>50</v>
      </c>
      <c r="M87" t="s">
        <v>51</v>
      </c>
      <c r="N87">
        <v>1730</v>
      </c>
      <c r="O87" t="s">
        <v>52</v>
      </c>
      <c r="P87" t="s">
        <v>203</v>
      </c>
      <c r="T87" t="s">
        <v>64</v>
      </c>
      <c r="Z87" s="3"/>
      <c r="AF87" t="s">
        <v>63</v>
      </c>
      <c r="AH87">
        <v>0</v>
      </c>
      <c r="AI87" s="2">
        <v>44742</v>
      </c>
      <c r="AJ87" t="s">
        <v>64</v>
      </c>
      <c r="AK87" t="s">
        <v>64</v>
      </c>
      <c r="AL87" t="s">
        <v>64</v>
      </c>
      <c r="AN87" s="3"/>
      <c r="AP87" t="s">
        <v>64</v>
      </c>
      <c r="AR87" t="s">
        <v>64</v>
      </c>
      <c r="AS87" t="s">
        <v>66</v>
      </c>
    </row>
    <row r="88" spans="1:45" ht="16" x14ac:dyDescent="0.2">
      <c r="A88">
        <v>330</v>
      </c>
      <c r="B88">
        <v>330</v>
      </c>
      <c r="C88" s="2">
        <v>44742</v>
      </c>
      <c r="D88" t="s">
        <v>372</v>
      </c>
      <c r="E88" t="s">
        <v>204</v>
      </c>
      <c r="F88" s="3">
        <v>459.04</v>
      </c>
      <c r="G88" t="s">
        <v>47</v>
      </c>
      <c r="H88" s="3">
        <v>0</v>
      </c>
      <c r="I88" t="s">
        <v>104</v>
      </c>
      <c r="J88">
        <v>2555</v>
      </c>
      <c r="K88" t="s">
        <v>49</v>
      </c>
      <c r="L88" t="s">
        <v>50</v>
      </c>
      <c r="M88" t="s">
        <v>51</v>
      </c>
      <c r="N88">
        <v>1730</v>
      </c>
      <c r="O88" t="s">
        <v>52</v>
      </c>
      <c r="P88" t="s">
        <v>203</v>
      </c>
      <c r="T88" t="s">
        <v>64</v>
      </c>
      <c r="Z88" s="3"/>
      <c r="AF88" t="s">
        <v>63</v>
      </c>
      <c r="AH88">
        <v>0</v>
      </c>
      <c r="AI88" s="2">
        <v>44742</v>
      </c>
      <c r="AJ88" t="s">
        <v>64</v>
      </c>
      <c r="AK88" t="s">
        <v>64</v>
      </c>
      <c r="AL88" t="s">
        <v>64</v>
      </c>
      <c r="AN88" s="3"/>
      <c r="AP88" t="s">
        <v>64</v>
      </c>
      <c r="AR88" t="s">
        <v>64</v>
      </c>
      <c r="AS88" t="s">
        <v>66</v>
      </c>
    </row>
    <row r="89" spans="1:45" ht="16" x14ac:dyDescent="0.2">
      <c r="A89">
        <v>345</v>
      </c>
      <c r="B89">
        <v>345</v>
      </c>
      <c r="C89" s="2">
        <v>44742</v>
      </c>
      <c r="D89" t="s">
        <v>146</v>
      </c>
      <c r="E89" t="s">
        <v>147</v>
      </c>
      <c r="F89" s="3">
        <v>5.08</v>
      </c>
      <c r="G89" t="s">
        <v>47</v>
      </c>
      <c r="H89" s="3">
        <v>0</v>
      </c>
      <c r="I89" t="s">
        <v>48</v>
      </c>
      <c r="J89">
        <v>2705</v>
      </c>
      <c r="K89" t="s">
        <v>49</v>
      </c>
      <c r="L89" t="s">
        <v>50</v>
      </c>
      <c r="M89" t="s">
        <v>51</v>
      </c>
      <c r="N89">
        <v>940</v>
      </c>
      <c r="O89" t="s">
        <v>52</v>
      </c>
      <c r="P89" t="s">
        <v>53</v>
      </c>
      <c r="T89" t="s">
        <v>586</v>
      </c>
      <c r="U89" t="s">
        <v>587</v>
      </c>
      <c r="Z89" s="3"/>
      <c r="AF89" t="s">
        <v>63</v>
      </c>
      <c r="AH89">
        <v>0</v>
      </c>
      <c r="AI89" s="2">
        <v>44742</v>
      </c>
      <c r="AJ89" t="s">
        <v>64</v>
      </c>
      <c r="AK89" t="s">
        <v>64</v>
      </c>
      <c r="AL89" t="s">
        <v>588</v>
      </c>
      <c r="AM89" t="s">
        <v>587</v>
      </c>
      <c r="AN89" s="3"/>
      <c r="AP89" t="s">
        <v>64</v>
      </c>
      <c r="AR89">
        <v>93</v>
      </c>
      <c r="AS89" t="s">
        <v>66</v>
      </c>
    </row>
    <row r="90" spans="1:45" ht="16" x14ac:dyDescent="0.2">
      <c r="A90">
        <v>349</v>
      </c>
      <c r="B90">
        <v>349</v>
      </c>
      <c r="C90" s="2">
        <v>44743</v>
      </c>
      <c r="D90" t="s">
        <v>270</v>
      </c>
      <c r="E90" t="s">
        <v>271</v>
      </c>
      <c r="F90" s="3">
        <v>9.6</v>
      </c>
      <c r="G90" t="s">
        <v>47</v>
      </c>
      <c r="H90" s="3">
        <v>0</v>
      </c>
      <c r="I90" t="s">
        <v>48</v>
      </c>
      <c r="J90">
        <v>2704</v>
      </c>
      <c r="K90" t="s">
        <v>49</v>
      </c>
      <c r="L90" t="s">
        <v>50</v>
      </c>
      <c r="M90" t="s">
        <v>51</v>
      </c>
      <c r="N90">
        <v>561</v>
      </c>
      <c r="O90" t="s">
        <v>52</v>
      </c>
      <c r="P90" t="s">
        <v>53</v>
      </c>
      <c r="T90" t="s">
        <v>589</v>
      </c>
      <c r="V90" t="s">
        <v>379</v>
      </c>
      <c r="W90" t="s">
        <v>56</v>
      </c>
      <c r="X90" t="s">
        <v>590</v>
      </c>
      <c r="Y90" t="s">
        <v>274</v>
      </c>
      <c r="Z90" s="3">
        <v>19</v>
      </c>
      <c r="AA90" t="s">
        <v>591</v>
      </c>
      <c r="AB90" t="s">
        <v>592</v>
      </c>
      <c r="AC90" t="s">
        <v>61</v>
      </c>
      <c r="AD90" t="s">
        <v>61</v>
      </c>
      <c r="AE90" t="s">
        <v>593</v>
      </c>
      <c r="AF90" t="s">
        <v>63</v>
      </c>
      <c r="AH90">
        <v>0</v>
      </c>
      <c r="AI90" s="2">
        <v>44743</v>
      </c>
      <c r="AJ90" t="s">
        <v>64</v>
      </c>
      <c r="AK90" t="s">
        <v>64</v>
      </c>
      <c r="AL90" t="s">
        <v>564</v>
      </c>
      <c r="AN90" s="3">
        <v>9.6</v>
      </c>
      <c r="AO90" t="s">
        <v>592</v>
      </c>
      <c r="AP90" t="s">
        <v>64</v>
      </c>
      <c r="AQ90" t="s">
        <v>593</v>
      </c>
      <c r="AR90">
        <v>97</v>
      </c>
      <c r="AS90" t="s">
        <v>66</v>
      </c>
    </row>
    <row r="91" spans="1:45" ht="16" x14ac:dyDescent="0.2">
      <c r="A91">
        <v>470</v>
      </c>
      <c r="B91">
        <v>470</v>
      </c>
      <c r="C91" s="2">
        <v>44746</v>
      </c>
      <c r="D91" t="s">
        <v>338</v>
      </c>
      <c r="E91" t="s">
        <v>594</v>
      </c>
      <c r="F91" s="3">
        <v>78.650000000000006</v>
      </c>
      <c r="G91" t="s">
        <v>47</v>
      </c>
      <c r="H91" s="3">
        <v>0</v>
      </c>
      <c r="I91" t="s">
        <v>48</v>
      </c>
      <c r="J91">
        <v>2563</v>
      </c>
      <c r="K91" t="s">
        <v>49</v>
      </c>
      <c r="L91" t="s">
        <v>50</v>
      </c>
      <c r="M91" t="s">
        <v>51</v>
      </c>
      <c r="N91">
        <v>942</v>
      </c>
      <c r="O91" t="s">
        <v>52</v>
      </c>
      <c r="P91" t="s">
        <v>53</v>
      </c>
      <c r="T91" t="s">
        <v>595</v>
      </c>
      <c r="U91" t="s">
        <v>596</v>
      </c>
      <c r="V91" t="s">
        <v>543</v>
      </c>
      <c r="W91" t="s">
        <v>56</v>
      </c>
      <c r="X91" t="s">
        <v>597</v>
      </c>
      <c r="Y91" t="s">
        <v>549</v>
      </c>
      <c r="Z91" s="3">
        <v>0</v>
      </c>
      <c r="AA91" t="s">
        <v>598</v>
      </c>
      <c r="AB91" t="s">
        <v>599</v>
      </c>
      <c r="AC91" t="s">
        <v>61</v>
      </c>
      <c r="AD91" t="s">
        <v>61</v>
      </c>
      <c r="AE91" t="s">
        <v>600</v>
      </c>
      <c r="AF91" t="s">
        <v>63</v>
      </c>
      <c r="AH91">
        <v>0</v>
      </c>
      <c r="AI91" s="2">
        <v>44746</v>
      </c>
      <c r="AJ91" t="s">
        <v>64</v>
      </c>
      <c r="AK91" t="s">
        <v>64</v>
      </c>
      <c r="AL91" t="s">
        <v>601</v>
      </c>
      <c r="AM91" t="s">
        <v>596</v>
      </c>
      <c r="AN91" s="3">
        <v>78.650000000000006</v>
      </c>
      <c r="AO91" t="s">
        <v>599</v>
      </c>
      <c r="AP91" t="s">
        <v>64</v>
      </c>
      <c r="AQ91" t="s">
        <v>600</v>
      </c>
      <c r="AR91">
        <v>133</v>
      </c>
      <c r="AS91" t="s">
        <v>66</v>
      </c>
    </row>
    <row r="92" spans="1:45" ht="16" x14ac:dyDescent="0.2">
      <c r="A92">
        <v>346</v>
      </c>
      <c r="B92">
        <v>346</v>
      </c>
      <c r="C92" s="2">
        <v>44748</v>
      </c>
      <c r="D92" t="s">
        <v>279</v>
      </c>
      <c r="E92" t="s">
        <v>280</v>
      </c>
      <c r="F92" s="3">
        <v>53.43</v>
      </c>
      <c r="G92" t="s">
        <v>47</v>
      </c>
      <c r="H92" s="3">
        <v>0</v>
      </c>
      <c r="I92" t="s">
        <v>48</v>
      </c>
      <c r="J92">
        <v>2704</v>
      </c>
      <c r="K92" t="s">
        <v>49</v>
      </c>
      <c r="L92" t="s">
        <v>50</v>
      </c>
      <c r="M92" t="s">
        <v>51</v>
      </c>
      <c r="N92">
        <v>940</v>
      </c>
      <c r="O92" t="s">
        <v>52</v>
      </c>
      <c r="P92" t="s">
        <v>53</v>
      </c>
      <c r="T92" t="s">
        <v>281</v>
      </c>
      <c r="U92" t="s">
        <v>602</v>
      </c>
      <c r="V92" t="s">
        <v>603</v>
      </c>
      <c r="W92" t="s">
        <v>56</v>
      </c>
      <c r="X92" t="s">
        <v>604</v>
      </c>
      <c r="Y92" t="s">
        <v>231</v>
      </c>
      <c r="Z92" s="3">
        <v>19</v>
      </c>
      <c r="AA92" t="s">
        <v>284</v>
      </c>
      <c r="AB92" t="s">
        <v>592</v>
      </c>
      <c r="AC92" t="s">
        <v>61</v>
      </c>
      <c r="AD92" t="s">
        <v>61</v>
      </c>
      <c r="AE92" t="s">
        <v>605</v>
      </c>
      <c r="AF92" t="s">
        <v>63</v>
      </c>
      <c r="AH92">
        <v>0</v>
      </c>
      <c r="AI92" s="2">
        <v>44748</v>
      </c>
      <c r="AJ92" t="s">
        <v>64</v>
      </c>
      <c r="AK92" t="s">
        <v>64</v>
      </c>
      <c r="AL92" t="s">
        <v>606</v>
      </c>
      <c r="AM92" t="s">
        <v>602</v>
      </c>
      <c r="AN92" s="3">
        <v>53.43</v>
      </c>
      <c r="AO92" t="s">
        <v>592</v>
      </c>
      <c r="AP92" t="s">
        <v>64</v>
      </c>
      <c r="AQ92" t="s">
        <v>605</v>
      </c>
      <c r="AR92">
        <v>94</v>
      </c>
      <c r="AS92" t="s">
        <v>66</v>
      </c>
    </row>
    <row r="93" spans="1:45" ht="16" x14ac:dyDescent="0.2">
      <c r="A93">
        <v>347</v>
      </c>
      <c r="B93">
        <v>347</v>
      </c>
      <c r="C93" s="2">
        <v>44749</v>
      </c>
      <c r="D93" t="s">
        <v>279</v>
      </c>
      <c r="E93" t="s">
        <v>287</v>
      </c>
      <c r="F93" s="3">
        <v>95.2</v>
      </c>
      <c r="G93" t="s">
        <v>47</v>
      </c>
      <c r="H93" s="3">
        <v>0</v>
      </c>
      <c r="I93" t="s">
        <v>48</v>
      </c>
      <c r="J93">
        <v>2894</v>
      </c>
      <c r="K93" t="s">
        <v>49</v>
      </c>
      <c r="L93" t="s">
        <v>50</v>
      </c>
      <c r="M93" t="s">
        <v>51</v>
      </c>
      <c r="N93">
        <v>940</v>
      </c>
      <c r="O93" t="s">
        <v>52</v>
      </c>
      <c r="P93" t="s">
        <v>53</v>
      </c>
      <c r="T93" t="s">
        <v>288</v>
      </c>
      <c r="U93" t="s">
        <v>607</v>
      </c>
      <c r="V93" t="s">
        <v>390</v>
      </c>
      <c r="W93" t="s">
        <v>56</v>
      </c>
      <c r="X93" t="s">
        <v>608</v>
      </c>
      <c r="Y93" t="s">
        <v>291</v>
      </c>
      <c r="Z93" s="3">
        <v>19</v>
      </c>
      <c r="AA93" t="s">
        <v>292</v>
      </c>
      <c r="AB93" t="s">
        <v>609</v>
      </c>
      <c r="AC93" t="s">
        <v>61</v>
      </c>
      <c r="AD93" t="s">
        <v>61</v>
      </c>
      <c r="AE93" t="s">
        <v>610</v>
      </c>
      <c r="AF93" t="s">
        <v>63</v>
      </c>
      <c r="AH93">
        <v>0</v>
      </c>
      <c r="AI93" s="2">
        <v>44749</v>
      </c>
      <c r="AJ93" t="s">
        <v>64</v>
      </c>
      <c r="AK93" t="s">
        <v>64</v>
      </c>
      <c r="AL93" t="s">
        <v>611</v>
      </c>
      <c r="AM93" t="s">
        <v>607</v>
      </c>
      <c r="AN93" s="3">
        <v>95.2</v>
      </c>
      <c r="AO93" t="s">
        <v>609</v>
      </c>
      <c r="AP93" t="s">
        <v>64</v>
      </c>
      <c r="AQ93" t="s">
        <v>610</v>
      </c>
      <c r="AR93">
        <v>95</v>
      </c>
      <c r="AS93" t="s">
        <v>66</v>
      </c>
    </row>
    <row r="94" spans="1:45" ht="16" x14ac:dyDescent="0.2">
      <c r="A94">
        <v>365</v>
      </c>
      <c r="B94">
        <v>365</v>
      </c>
      <c r="C94" s="2">
        <v>44753</v>
      </c>
      <c r="D94" t="s">
        <v>318</v>
      </c>
      <c r="E94" t="s">
        <v>401</v>
      </c>
      <c r="F94" s="3">
        <v>45.9</v>
      </c>
      <c r="G94" t="s">
        <v>47</v>
      </c>
      <c r="H94" s="3">
        <v>0</v>
      </c>
      <c r="I94" t="s">
        <v>48</v>
      </c>
      <c r="J94">
        <v>2900</v>
      </c>
      <c r="K94" t="s">
        <v>49</v>
      </c>
      <c r="L94" t="s">
        <v>50</v>
      </c>
      <c r="M94" t="s">
        <v>51</v>
      </c>
      <c r="N94">
        <v>940</v>
      </c>
      <c r="O94" t="s">
        <v>52</v>
      </c>
      <c r="P94" t="s">
        <v>53</v>
      </c>
      <c r="T94" t="s">
        <v>612</v>
      </c>
      <c r="U94" t="s">
        <v>613</v>
      </c>
      <c r="V94" t="s">
        <v>400</v>
      </c>
      <c r="W94" t="s">
        <v>56</v>
      </c>
      <c r="X94" t="s">
        <v>614</v>
      </c>
      <c r="Y94" t="s">
        <v>323</v>
      </c>
      <c r="Z94" s="3">
        <v>19</v>
      </c>
      <c r="AA94" t="s">
        <v>615</v>
      </c>
      <c r="AB94" t="s">
        <v>616</v>
      </c>
      <c r="AC94" t="s">
        <v>61</v>
      </c>
      <c r="AD94" t="s">
        <v>61</v>
      </c>
      <c r="AE94" t="s">
        <v>617</v>
      </c>
      <c r="AF94" t="s">
        <v>63</v>
      </c>
      <c r="AH94">
        <v>0</v>
      </c>
      <c r="AI94" s="2">
        <v>44753</v>
      </c>
      <c r="AJ94" t="s">
        <v>64</v>
      </c>
      <c r="AK94" t="s">
        <v>64</v>
      </c>
      <c r="AL94" t="s">
        <v>618</v>
      </c>
      <c r="AM94" t="s">
        <v>613</v>
      </c>
      <c r="AN94" s="3">
        <v>45.9</v>
      </c>
      <c r="AO94" t="s">
        <v>616</v>
      </c>
      <c r="AP94" t="s">
        <v>64</v>
      </c>
      <c r="AQ94" t="s">
        <v>617</v>
      </c>
      <c r="AR94">
        <v>96</v>
      </c>
      <c r="AS94" t="s">
        <v>66</v>
      </c>
    </row>
    <row r="95" spans="1:45" ht="16" x14ac:dyDescent="0.2">
      <c r="A95">
        <v>364</v>
      </c>
      <c r="B95">
        <v>364</v>
      </c>
      <c r="C95" s="2">
        <v>44755</v>
      </c>
      <c r="D95" t="s">
        <v>619</v>
      </c>
      <c r="E95" t="s">
        <v>620</v>
      </c>
      <c r="F95" s="3">
        <v>3000</v>
      </c>
      <c r="G95" t="s">
        <v>47</v>
      </c>
      <c r="H95" s="3">
        <v>0</v>
      </c>
      <c r="I95" t="s">
        <v>104</v>
      </c>
      <c r="J95">
        <v>940</v>
      </c>
      <c r="K95" t="s">
        <v>52</v>
      </c>
      <c r="L95" t="s">
        <v>53</v>
      </c>
      <c r="N95">
        <v>3220</v>
      </c>
      <c r="O95" t="s">
        <v>49</v>
      </c>
      <c r="P95" t="s">
        <v>105</v>
      </c>
      <c r="Q95" t="s">
        <v>106</v>
      </c>
      <c r="T95" t="s">
        <v>621</v>
      </c>
      <c r="U95" t="s">
        <v>622</v>
      </c>
      <c r="V95" t="s">
        <v>407</v>
      </c>
      <c r="W95" t="s">
        <v>56</v>
      </c>
      <c r="X95" t="s">
        <v>623</v>
      </c>
      <c r="Y95" t="s">
        <v>624</v>
      </c>
      <c r="Z95" s="3">
        <v>0</v>
      </c>
      <c r="AA95" t="s">
        <v>625</v>
      </c>
      <c r="AB95" t="s">
        <v>626</v>
      </c>
      <c r="AC95" t="s">
        <v>61</v>
      </c>
      <c r="AD95" t="s">
        <v>61</v>
      </c>
      <c r="AE95" t="s">
        <v>627</v>
      </c>
      <c r="AF95" t="s">
        <v>63</v>
      </c>
      <c r="AH95">
        <v>0</v>
      </c>
      <c r="AI95" s="2">
        <v>44755</v>
      </c>
      <c r="AJ95" t="s">
        <v>64</v>
      </c>
      <c r="AK95" t="s">
        <v>64</v>
      </c>
      <c r="AL95" t="s">
        <v>628</v>
      </c>
      <c r="AM95" t="s">
        <v>622</v>
      </c>
      <c r="AN95" s="3">
        <v>3000</v>
      </c>
      <c r="AO95" t="s">
        <v>626</v>
      </c>
      <c r="AP95" t="s">
        <v>64</v>
      </c>
      <c r="AQ95" t="s">
        <v>627</v>
      </c>
      <c r="AR95">
        <v>98</v>
      </c>
      <c r="AS95" t="s">
        <v>66</v>
      </c>
    </row>
    <row r="96" spans="1:45" ht="16" x14ac:dyDescent="0.2">
      <c r="A96">
        <v>473</v>
      </c>
      <c r="B96">
        <v>473</v>
      </c>
      <c r="C96" s="2">
        <v>44755</v>
      </c>
      <c r="D96" t="s">
        <v>338</v>
      </c>
      <c r="E96" t="s">
        <v>629</v>
      </c>
      <c r="F96" s="3">
        <v>45.5</v>
      </c>
      <c r="G96" t="s">
        <v>47</v>
      </c>
      <c r="H96" s="3">
        <v>0</v>
      </c>
      <c r="I96" t="s">
        <v>48</v>
      </c>
      <c r="J96">
        <v>2563</v>
      </c>
      <c r="K96" t="s">
        <v>49</v>
      </c>
      <c r="L96" t="s">
        <v>50</v>
      </c>
      <c r="M96" t="s">
        <v>51</v>
      </c>
      <c r="N96">
        <v>942</v>
      </c>
      <c r="O96" t="s">
        <v>52</v>
      </c>
      <c r="P96" t="s">
        <v>53</v>
      </c>
      <c r="T96" t="s">
        <v>630</v>
      </c>
      <c r="U96" t="s">
        <v>631</v>
      </c>
      <c r="V96" t="s">
        <v>628</v>
      </c>
      <c r="W96" t="s">
        <v>56</v>
      </c>
      <c r="X96" t="s">
        <v>632</v>
      </c>
      <c r="Y96" t="s">
        <v>411</v>
      </c>
      <c r="Z96" s="3">
        <v>19</v>
      </c>
      <c r="AA96" t="s">
        <v>633</v>
      </c>
      <c r="AB96" t="s">
        <v>634</v>
      </c>
      <c r="AC96" t="s">
        <v>61</v>
      </c>
      <c r="AD96" t="s">
        <v>61</v>
      </c>
      <c r="AE96" t="s">
        <v>635</v>
      </c>
      <c r="AF96" t="s">
        <v>63</v>
      </c>
      <c r="AH96">
        <v>0</v>
      </c>
      <c r="AI96" s="2">
        <v>44755</v>
      </c>
      <c r="AJ96" t="s">
        <v>64</v>
      </c>
      <c r="AK96" t="s">
        <v>64</v>
      </c>
      <c r="AL96" t="s">
        <v>636</v>
      </c>
      <c r="AM96" t="s">
        <v>631</v>
      </c>
      <c r="AN96" s="3">
        <v>45.5</v>
      </c>
      <c r="AO96" t="s">
        <v>634</v>
      </c>
      <c r="AP96" t="s">
        <v>64</v>
      </c>
      <c r="AQ96" t="s">
        <v>635</v>
      </c>
      <c r="AR96">
        <v>142</v>
      </c>
      <c r="AS96" t="s">
        <v>66</v>
      </c>
    </row>
    <row r="97" spans="1:45" ht="16" x14ac:dyDescent="0.2">
      <c r="A97">
        <v>2136</v>
      </c>
      <c r="B97">
        <v>2136</v>
      </c>
      <c r="C97" s="2">
        <v>44763</v>
      </c>
      <c r="D97" t="s">
        <v>651</v>
      </c>
      <c r="E97" t="s">
        <v>652</v>
      </c>
      <c r="F97" s="3">
        <v>50</v>
      </c>
      <c r="G97" t="s">
        <v>47</v>
      </c>
      <c r="H97" s="3">
        <v>0</v>
      </c>
      <c r="I97" t="s">
        <v>48</v>
      </c>
      <c r="J97">
        <v>2705</v>
      </c>
      <c r="K97" t="s">
        <v>49</v>
      </c>
      <c r="L97" t="s">
        <v>50</v>
      </c>
      <c r="M97" t="s">
        <v>51</v>
      </c>
      <c r="N97">
        <v>940</v>
      </c>
      <c r="O97" t="s">
        <v>52</v>
      </c>
      <c r="P97" t="s">
        <v>53</v>
      </c>
      <c r="T97" t="s">
        <v>653</v>
      </c>
      <c r="U97" t="s">
        <v>654</v>
      </c>
      <c r="Z97" s="3"/>
      <c r="AF97" t="s">
        <v>63</v>
      </c>
      <c r="AH97">
        <v>0</v>
      </c>
      <c r="AI97" s="2">
        <v>44763</v>
      </c>
      <c r="AJ97" t="s">
        <v>64</v>
      </c>
      <c r="AK97" t="s">
        <v>64</v>
      </c>
      <c r="AL97" t="s">
        <v>655</v>
      </c>
      <c r="AM97" t="s">
        <v>654</v>
      </c>
      <c r="AN97" s="3"/>
      <c r="AP97" t="s">
        <v>64</v>
      </c>
      <c r="AR97">
        <v>104</v>
      </c>
      <c r="AS97" t="s">
        <v>66</v>
      </c>
    </row>
    <row r="98" spans="1:45" ht="16" x14ac:dyDescent="0.2">
      <c r="A98">
        <v>380</v>
      </c>
      <c r="B98">
        <v>380</v>
      </c>
      <c r="C98" s="2">
        <v>44767</v>
      </c>
      <c r="D98" t="s">
        <v>226</v>
      </c>
      <c r="E98" t="s">
        <v>309</v>
      </c>
      <c r="F98" s="3">
        <v>107.1</v>
      </c>
      <c r="G98" t="s">
        <v>47</v>
      </c>
      <c r="H98" s="3">
        <v>0</v>
      </c>
      <c r="I98" t="s">
        <v>48</v>
      </c>
      <c r="J98">
        <v>2894</v>
      </c>
      <c r="K98" t="s">
        <v>49</v>
      </c>
      <c r="L98" t="s">
        <v>50</v>
      </c>
      <c r="M98" t="s">
        <v>51</v>
      </c>
      <c r="N98">
        <v>940</v>
      </c>
      <c r="O98" t="s">
        <v>52</v>
      </c>
      <c r="P98" t="s">
        <v>53</v>
      </c>
      <c r="T98" t="s">
        <v>573</v>
      </c>
      <c r="U98" t="s">
        <v>656</v>
      </c>
      <c r="V98" t="s">
        <v>435</v>
      </c>
      <c r="W98" t="s">
        <v>56</v>
      </c>
      <c r="X98" t="s">
        <v>657</v>
      </c>
      <c r="Y98" t="s">
        <v>313</v>
      </c>
      <c r="Z98" s="3">
        <v>19</v>
      </c>
      <c r="AA98" t="s">
        <v>577</v>
      </c>
      <c r="AB98" t="s">
        <v>658</v>
      </c>
      <c r="AC98" t="s">
        <v>61</v>
      </c>
      <c r="AD98" t="s">
        <v>61</v>
      </c>
      <c r="AE98" t="s">
        <v>659</v>
      </c>
      <c r="AF98" t="s">
        <v>63</v>
      </c>
      <c r="AH98">
        <v>0</v>
      </c>
      <c r="AI98" s="2">
        <v>44767</v>
      </c>
      <c r="AJ98" t="s">
        <v>64</v>
      </c>
      <c r="AK98" t="s">
        <v>64</v>
      </c>
      <c r="AL98" t="s">
        <v>660</v>
      </c>
      <c r="AM98" t="s">
        <v>656</v>
      </c>
      <c r="AN98" s="3">
        <v>107.1</v>
      </c>
      <c r="AO98" t="s">
        <v>658</v>
      </c>
      <c r="AP98" t="s">
        <v>64</v>
      </c>
      <c r="AQ98" t="s">
        <v>659</v>
      </c>
      <c r="AR98">
        <v>105</v>
      </c>
      <c r="AS98" t="s">
        <v>66</v>
      </c>
    </row>
    <row r="99" spans="1:45" ht="16" x14ac:dyDescent="0.2">
      <c r="A99">
        <v>472</v>
      </c>
      <c r="B99">
        <v>472</v>
      </c>
      <c r="C99" s="2">
        <v>44768</v>
      </c>
      <c r="D99" t="s">
        <v>338</v>
      </c>
      <c r="E99" t="s">
        <v>661</v>
      </c>
      <c r="F99" s="3">
        <v>161.30000000000001</v>
      </c>
      <c r="G99" t="s">
        <v>47</v>
      </c>
      <c r="H99" s="3">
        <v>0</v>
      </c>
      <c r="I99" t="s">
        <v>48</v>
      </c>
      <c r="J99">
        <v>2563</v>
      </c>
      <c r="K99" t="s">
        <v>49</v>
      </c>
      <c r="L99" t="s">
        <v>50</v>
      </c>
      <c r="M99" t="s">
        <v>51</v>
      </c>
      <c r="N99">
        <v>942</v>
      </c>
      <c r="O99" t="s">
        <v>52</v>
      </c>
      <c r="P99" t="s">
        <v>53</v>
      </c>
      <c r="T99" t="s">
        <v>662</v>
      </c>
      <c r="U99" t="s">
        <v>663</v>
      </c>
      <c r="V99" t="s">
        <v>529</v>
      </c>
      <c r="W99" t="s">
        <v>56</v>
      </c>
      <c r="X99" t="s">
        <v>664</v>
      </c>
      <c r="Y99" t="s">
        <v>665</v>
      </c>
      <c r="Z99" s="3">
        <v>0</v>
      </c>
      <c r="AA99" t="s">
        <v>666</v>
      </c>
      <c r="AB99" t="s">
        <v>667</v>
      </c>
      <c r="AC99" t="s">
        <v>61</v>
      </c>
      <c r="AD99" t="s">
        <v>61</v>
      </c>
      <c r="AE99" t="s">
        <v>668</v>
      </c>
      <c r="AF99" t="s">
        <v>63</v>
      </c>
      <c r="AH99">
        <v>0</v>
      </c>
      <c r="AI99" s="2">
        <v>44768</v>
      </c>
      <c r="AJ99" t="s">
        <v>64</v>
      </c>
      <c r="AK99" t="s">
        <v>64</v>
      </c>
      <c r="AL99" t="s">
        <v>669</v>
      </c>
      <c r="AM99" t="s">
        <v>663</v>
      </c>
      <c r="AN99" s="3">
        <v>161.30000000000001</v>
      </c>
      <c r="AO99" t="s">
        <v>667</v>
      </c>
      <c r="AP99" t="s">
        <v>64</v>
      </c>
      <c r="AQ99" t="s">
        <v>668</v>
      </c>
      <c r="AR99">
        <v>136</v>
      </c>
      <c r="AS99" t="s">
        <v>66</v>
      </c>
    </row>
    <row r="100" spans="1:45" ht="16" x14ac:dyDescent="0.2">
      <c r="A100">
        <v>858</v>
      </c>
      <c r="B100">
        <v>858</v>
      </c>
      <c r="C100" s="2">
        <v>44768</v>
      </c>
      <c r="D100" t="s">
        <v>318</v>
      </c>
      <c r="E100" t="s">
        <v>401</v>
      </c>
      <c r="F100" s="3">
        <v>39.9</v>
      </c>
      <c r="G100" t="s">
        <v>47</v>
      </c>
      <c r="H100" s="3">
        <v>0</v>
      </c>
      <c r="I100" t="s">
        <v>48</v>
      </c>
      <c r="J100">
        <v>2900</v>
      </c>
      <c r="K100" t="s">
        <v>49</v>
      </c>
      <c r="L100" t="s">
        <v>50</v>
      </c>
      <c r="M100" t="s">
        <v>51</v>
      </c>
      <c r="N100">
        <v>940</v>
      </c>
      <c r="O100" t="s">
        <v>52</v>
      </c>
      <c r="P100" t="s">
        <v>53</v>
      </c>
      <c r="T100" t="s">
        <v>554</v>
      </c>
      <c r="U100" t="s">
        <v>670</v>
      </c>
      <c r="V100" t="s">
        <v>671</v>
      </c>
      <c r="W100" t="s">
        <v>56</v>
      </c>
      <c r="X100" t="s">
        <v>672</v>
      </c>
      <c r="Y100" t="s">
        <v>323</v>
      </c>
      <c r="Z100" s="3">
        <v>19</v>
      </c>
      <c r="AA100" t="s">
        <v>558</v>
      </c>
      <c r="AB100" t="s">
        <v>673</v>
      </c>
      <c r="AC100" t="s">
        <v>61</v>
      </c>
      <c r="AD100" t="s">
        <v>61</v>
      </c>
      <c r="AE100" t="s">
        <v>674</v>
      </c>
      <c r="AF100" t="s">
        <v>63</v>
      </c>
      <c r="AH100">
        <v>0</v>
      </c>
      <c r="AI100" s="2">
        <v>44768</v>
      </c>
      <c r="AJ100" t="s">
        <v>64</v>
      </c>
      <c r="AK100" t="s">
        <v>64</v>
      </c>
      <c r="AL100" t="s">
        <v>675</v>
      </c>
      <c r="AM100" t="s">
        <v>670</v>
      </c>
      <c r="AN100" s="3">
        <v>39.9</v>
      </c>
      <c r="AO100" t="s">
        <v>673</v>
      </c>
      <c r="AP100" t="s">
        <v>64</v>
      </c>
      <c r="AQ100" t="s">
        <v>674</v>
      </c>
      <c r="AR100">
        <v>107</v>
      </c>
      <c r="AS100" t="s">
        <v>66</v>
      </c>
    </row>
    <row r="101" spans="1:45" ht="16" x14ac:dyDescent="0.2">
      <c r="A101">
        <v>1938</v>
      </c>
      <c r="B101">
        <v>1938</v>
      </c>
      <c r="C101" s="2">
        <v>44768</v>
      </c>
      <c r="D101" t="s">
        <v>338</v>
      </c>
      <c r="E101" t="s">
        <v>676</v>
      </c>
      <c r="F101" s="3">
        <v>22.4</v>
      </c>
      <c r="G101" t="s">
        <v>47</v>
      </c>
      <c r="H101" s="3">
        <v>0</v>
      </c>
      <c r="I101" t="s">
        <v>48</v>
      </c>
      <c r="J101">
        <v>2560</v>
      </c>
      <c r="K101" t="s">
        <v>49</v>
      </c>
      <c r="L101" t="s">
        <v>50</v>
      </c>
      <c r="M101" t="s">
        <v>51</v>
      </c>
      <c r="N101">
        <v>561</v>
      </c>
      <c r="O101" t="s">
        <v>52</v>
      </c>
      <c r="P101" t="s">
        <v>53</v>
      </c>
      <c r="T101" t="s">
        <v>677</v>
      </c>
      <c r="U101" t="s">
        <v>678</v>
      </c>
      <c r="V101" t="s">
        <v>474</v>
      </c>
      <c r="W101" t="s">
        <v>56</v>
      </c>
      <c r="X101" t="s">
        <v>679</v>
      </c>
      <c r="Y101" t="s">
        <v>665</v>
      </c>
      <c r="Z101" s="3">
        <v>0</v>
      </c>
      <c r="AA101" t="s">
        <v>680</v>
      </c>
      <c r="AB101" t="s">
        <v>667</v>
      </c>
      <c r="AC101" t="s">
        <v>61</v>
      </c>
      <c r="AD101" t="s">
        <v>61</v>
      </c>
      <c r="AE101" t="s">
        <v>681</v>
      </c>
      <c r="AF101" t="s">
        <v>63</v>
      </c>
      <c r="AH101">
        <v>0</v>
      </c>
      <c r="AI101" s="2">
        <v>44768</v>
      </c>
      <c r="AJ101" t="s">
        <v>64</v>
      </c>
      <c r="AK101" t="s">
        <v>64</v>
      </c>
      <c r="AL101" t="s">
        <v>682</v>
      </c>
      <c r="AM101" t="s">
        <v>678</v>
      </c>
      <c r="AN101" s="3">
        <v>231.4</v>
      </c>
      <c r="AO101" t="s">
        <v>667</v>
      </c>
      <c r="AP101" t="s">
        <v>64</v>
      </c>
      <c r="AQ101" t="s">
        <v>681</v>
      </c>
      <c r="AR101">
        <v>112</v>
      </c>
      <c r="AS101" t="s">
        <v>66</v>
      </c>
    </row>
    <row r="102" spans="1:45" ht="16" x14ac:dyDescent="0.2">
      <c r="A102">
        <v>1939</v>
      </c>
      <c r="B102">
        <v>1939</v>
      </c>
      <c r="C102" s="2">
        <v>44768</v>
      </c>
      <c r="D102" t="s">
        <v>338</v>
      </c>
      <c r="E102" t="s">
        <v>683</v>
      </c>
      <c r="F102" s="3">
        <v>26.8</v>
      </c>
      <c r="G102" t="s">
        <v>47</v>
      </c>
      <c r="H102" s="3">
        <v>0</v>
      </c>
      <c r="I102" t="s">
        <v>48</v>
      </c>
      <c r="J102">
        <v>3270</v>
      </c>
      <c r="K102" t="s">
        <v>49</v>
      </c>
      <c r="L102" t="s">
        <v>50</v>
      </c>
      <c r="M102" t="s">
        <v>106</v>
      </c>
      <c r="N102">
        <v>561</v>
      </c>
      <c r="O102" t="s">
        <v>52</v>
      </c>
      <c r="P102" t="s">
        <v>53</v>
      </c>
      <c r="T102" t="s">
        <v>677</v>
      </c>
      <c r="U102" t="s">
        <v>678</v>
      </c>
      <c r="V102" t="s">
        <v>474</v>
      </c>
      <c r="W102" t="s">
        <v>56</v>
      </c>
      <c r="X102" t="s">
        <v>679</v>
      </c>
      <c r="Y102" t="s">
        <v>665</v>
      </c>
      <c r="Z102" s="3">
        <v>0</v>
      </c>
      <c r="AA102" t="s">
        <v>680</v>
      </c>
      <c r="AB102" t="s">
        <v>667</v>
      </c>
      <c r="AC102" t="s">
        <v>61</v>
      </c>
      <c r="AD102" t="s">
        <v>61</v>
      </c>
      <c r="AE102" t="s">
        <v>681</v>
      </c>
      <c r="AF102" t="s">
        <v>63</v>
      </c>
      <c r="AH102">
        <v>0</v>
      </c>
      <c r="AI102" s="2">
        <v>44768</v>
      </c>
      <c r="AJ102" t="s">
        <v>64</v>
      </c>
      <c r="AK102" t="s">
        <v>64</v>
      </c>
      <c r="AL102" t="s">
        <v>682</v>
      </c>
      <c r="AM102" t="s">
        <v>678</v>
      </c>
      <c r="AN102" s="3">
        <v>231.4</v>
      </c>
      <c r="AO102" t="s">
        <v>667</v>
      </c>
      <c r="AP102" t="s">
        <v>64</v>
      </c>
      <c r="AQ102" t="s">
        <v>681</v>
      </c>
      <c r="AR102">
        <v>112</v>
      </c>
      <c r="AS102" t="s">
        <v>66</v>
      </c>
    </row>
    <row r="103" spans="1:45" ht="16" x14ac:dyDescent="0.2">
      <c r="A103">
        <v>1940</v>
      </c>
      <c r="B103">
        <v>1940</v>
      </c>
      <c r="C103" s="2">
        <v>44768</v>
      </c>
      <c r="D103" t="s">
        <v>338</v>
      </c>
      <c r="E103" t="s">
        <v>684</v>
      </c>
      <c r="F103" s="3">
        <v>40.299999999999997</v>
      </c>
      <c r="G103" t="s">
        <v>47</v>
      </c>
      <c r="H103" s="3">
        <v>0</v>
      </c>
      <c r="I103" t="s">
        <v>48</v>
      </c>
      <c r="J103">
        <v>3270</v>
      </c>
      <c r="K103" t="s">
        <v>49</v>
      </c>
      <c r="L103" t="s">
        <v>50</v>
      </c>
      <c r="M103" t="s">
        <v>106</v>
      </c>
      <c r="N103">
        <v>561</v>
      </c>
      <c r="O103" t="s">
        <v>52</v>
      </c>
      <c r="P103" t="s">
        <v>53</v>
      </c>
      <c r="T103" t="s">
        <v>677</v>
      </c>
      <c r="U103" t="s">
        <v>678</v>
      </c>
      <c r="V103" t="s">
        <v>474</v>
      </c>
      <c r="W103" t="s">
        <v>56</v>
      </c>
      <c r="X103" t="s">
        <v>679</v>
      </c>
      <c r="Y103" t="s">
        <v>665</v>
      </c>
      <c r="Z103" s="3">
        <v>0</v>
      </c>
      <c r="AA103" t="s">
        <v>680</v>
      </c>
      <c r="AB103" t="s">
        <v>667</v>
      </c>
      <c r="AC103" t="s">
        <v>61</v>
      </c>
      <c r="AD103" t="s">
        <v>61</v>
      </c>
      <c r="AE103" t="s">
        <v>681</v>
      </c>
      <c r="AF103" t="s">
        <v>63</v>
      </c>
      <c r="AH103">
        <v>0</v>
      </c>
      <c r="AI103" s="2">
        <v>44768</v>
      </c>
      <c r="AJ103" t="s">
        <v>64</v>
      </c>
      <c r="AK103" t="s">
        <v>64</v>
      </c>
      <c r="AL103" t="s">
        <v>682</v>
      </c>
      <c r="AM103" t="s">
        <v>678</v>
      </c>
      <c r="AN103" s="3">
        <v>231.4</v>
      </c>
      <c r="AO103" t="s">
        <v>667</v>
      </c>
      <c r="AP103" t="s">
        <v>64</v>
      </c>
      <c r="AQ103" t="s">
        <v>681</v>
      </c>
      <c r="AR103">
        <v>112</v>
      </c>
      <c r="AS103" t="s">
        <v>66</v>
      </c>
    </row>
    <row r="104" spans="1:45" ht="16" x14ac:dyDescent="0.2">
      <c r="A104">
        <v>1941</v>
      </c>
      <c r="B104">
        <v>1941</v>
      </c>
      <c r="C104" s="2">
        <v>44768</v>
      </c>
      <c r="D104" t="s">
        <v>338</v>
      </c>
      <c r="E104" t="s">
        <v>683</v>
      </c>
      <c r="F104" s="3">
        <v>22.4</v>
      </c>
      <c r="G104" t="s">
        <v>47</v>
      </c>
      <c r="H104" s="3">
        <v>0</v>
      </c>
      <c r="I104" t="s">
        <v>48</v>
      </c>
      <c r="J104">
        <v>3270</v>
      </c>
      <c r="K104" t="s">
        <v>49</v>
      </c>
      <c r="L104" t="s">
        <v>50</v>
      </c>
      <c r="M104" t="s">
        <v>106</v>
      </c>
      <c r="N104">
        <v>561</v>
      </c>
      <c r="O104" t="s">
        <v>52</v>
      </c>
      <c r="P104" t="s">
        <v>53</v>
      </c>
      <c r="T104" t="s">
        <v>677</v>
      </c>
      <c r="U104" t="s">
        <v>678</v>
      </c>
      <c r="V104" t="s">
        <v>474</v>
      </c>
      <c r="W104" t="s">
        <v>56</v>
      </c>
      <c r="X104" t="s">
        <v>679</v>
      </c>
      <c r="Y104" t="s">
        <v>665</v>
      </c>
      <c r="Z104" s="3">
        <v>0</v>
      </c>
      <c r="AA104" t="s">
        <v>680</v>
      </c>
      <c r="AB104" t="s">
        <v>667</v>
      </c>
      <c r="AC104" t="s">
        <v>61</v>
      </c>
      <c r="AD104" t="s">
        <v>61</v>
      </c>
      <c r="AE104" t="s">
        <v>681</v>
      </c>
      <c r="AF104" t="s">
        <v>63</v>
      </c>
      <c r="AH104">
        <v>0</v>
      </c>
      <c r="AI104" s="2">
        <v>44768</v>
      </c>
      <c r="AJ104" t="s">
        <v>64</v>
      </c>
      <c r="AK104" t="s">
        <v>64</v>
      </c>
      <c r="AL104" t="s">
        <v>682</v>
      </c>
      <c r="AM104" t="s">
        <v>678</v>
      </c>
      <c r="AN104" s="3">
        <v>231.4</v>
      </c>
      <c r="AO104" t="s">
        <v>667</v>
      </c>
      <c r="AP104" t="s">
        <v>64</v>
      </c>
      <c r="AQ104" t="s">
        <v>681</v>
      </c>
      <c r="AR104">
        <v>112</v>
      </c>
      <c r="AS104" t="s">
        <v>66</v>
      </c>
    </row>
    <row r="105" spans="1:45" ht="16" x14ac:dyDescent="0.2">
      <c r="A105">
        <v>1942</v>
      </c>
      <c r="B105">
        <v>1942</v>
      </c>
      <c r="C105" s="2">
        <v>44768</v>
      </c>
      <c r="D105" t="s">
        <v>338</v>
      </c>
      <c r="E105" t="s">
        <v>685</v>
      </c>
      <c r="F105" s="3">
        <v>9</v>
      </c>
      <c r="G105" t="s">
        <v>47</v>
      </c>
      <c r="H105" s="3">
        <v>0</v>
      </c>
      <c r="I105" t="s">
        <v>48</v>
      </c>
      <c r="J105">
        <v>2563</v>
      </c>
      <c r="K105" t="s">
        <v>49</v>
      </c>
      <c r="L105" t="s">
        <v>50</v>
      </c>
      <c r="M105" t="s">
        <v>51</v>
      </c>
      <c r="N105">
        <v>561</v>
      </c>
      <c r="O105" t="s">
        <v>52</v>
      </c>
      <c r="P105" t="s">
        <v>53</v>
      </c>
      <c r="T105" t="s">
        <v>677</v>
      </c>
      <c r="U105" t="s">
        <v>678</v>
      </c>
      <c r="V105" t="s">
        <v>474</v>
      </c>
      <c r="W105" t="s">
        <v>56</v>
      </c>
      <c r="X105" t="s">
        <v>679</v>
      </c>
      <c r="Y105" t="s">
        <v>665</v>
      </c>
      <c r="Z105" s="3">
        <v>0</v>
      </c>
      <c r="AA105" t="s">
        <v>680</v>
      </c>
      <c r="AB105" t="s">
        <v>667</v>
      </c>
      <c r="AC105" t="s">
        <v>61</v>
      </c>
      <c r="AD105" t="s">
        <v>61</v>
      </c>
      <c r="AE105" t="s">
        <v>681</v>
      </c>
      <c r="AF105" t="s">
        <v>63</v>
      </c>
      <c r="AH105">
        <v>0</v>
      </c>
      <c r="AI105" s="2">
        <v>44768</v>
      </c>
      <c r="AJ105" t="s">
        <v>64</v>
      </c>
      <c r="AK105" t="s">
        <v>64</v>
      </c>
      <c r="AL105" t="s">
        <v>682</v>
      </c>
      <c r="AM105" t="s">
        <v>678</v>
      </c>
      <c r="AN105" s="3">
        <v>231.4</v>
      </c>
      <c r="AO105" t="s">
        <v>667</v>
      </c>
      <c r="AP105" t="s">
        <v>64</v>
      </c>
      <c r="AQ105" t="s">
        <v>681</v>
      </c>
      <c r="AR105">
        <v>112</v>
      </c>
      <c r="AS105" t="s">
        <v>66</v>
      </c>
    </row>
    <row r="106" spans="1:45" ht="16" x14ac:dyDescent="0.2">
      <c r="A106">
        <v>1943</v>
      </c>
      <c r="B106">
        <v>1943</v>
      </c>
      <c r="C106" s="2">
        <v>44768</v>
      </c>
      <c r="D106" t="s">
        <v>338</v>
      </c>
      <c r="E106" t="s">
        <v>684</v>
      </c>
      <c r="F106" s="3">
        <v>91.7</v>
      </c>
      <c r="G106" t="s">
        <v>47</v>
      </c>
      <c r="H106" s="3">
        <v>0</v>
      </c>
      <c r="I106" t="s">
        <v>48</v>
      </c>
      <c r="J106">
        <v>3270</v>
      </c>
      <c r="K106" t="s">
        <v>49</v>
      </c>
      <c r="L106" t="s">
        <v>50</v>
      </c>
      <c r="M106" t="s">
        <v>106</v>
      </c>
      <c r="N106">
        <v>561</v>
      </c>
      <c r="O106" t="s">
        <v>52</v>
      </c>
      <c r="P106" t="s">
        <v>53</v>
      </c>
      <c r="T106" t="s">
        <v>677</v>
      </c>
      <c r="U106" t="s">
        <v>678</v>
      </c>
      <c r="V106" t="s">
        <v>474</v>
      </c>
      <c r="W106" t="s">
        <v>56</v>
      </c>
      <c r="X106" t="s">
        <v>679</v>
      </c>
      <c r="Y106" t="s">
        <v>665</v>
      </c>
      <c r="Z106" s="3">
        <v>0</v>
      </c>
      <c r="AA106" t="s">
        <v>680</v>
      </c>
      <c r="AB106" t="s">
        <v>667</v>
      </c>
      <c r="AC106" t="s">
        <v>61</v>
      </c>
      <c r="AD106" t="s">
        <v>61</v>
      </c>
      <c r="AE106" t="s">
        <v>681</v>
      </c>
      <c r="AF106" t="s">
        <v>63</v>
      </c>
      <c r="AH106">
        <v>0</v>
      </c>
      <c r="AI106" s="2">
        <v>44768</v>
      </c>
      <c r="AJ106" t="s">
        <v>64</v>
      </c>
      <c r="AK106" t="s">
        <v>64</v>
      </c>
      <c r="AL106" t="s">
        <v>682</v>
      </c>
      <c r="AM106" t="s">
        <v>678</v>
      </c>
      <c r="AN106" s="3">
        <v>231.4</v>
      </c>
      <c r="AO106" t="s">
        <v>667</v>
      </c>
      <c r="AP106" t="s">
        <v>64</v>
      </c>
      <c r="AQ106" t="s">
        <v>681</v>
      </c>
      <c r="AR106">
        <v>112</v>
      </c>
      <c r="AS106" t="s">
        <v>66</v>
      </c>
    </row>
    <row r="107" spans="1:45" ht="16" x14ac:dyDescent="0.2">
      <c r="A107">
        <v>1944</v>
      </c>
      <c r="B107">
        <v>1944</v>
      </c>
      <c r="C107" s="2">
        <v>44768</v>
      </c>
      <c r="D107" t="s">
        <v>338</v>
      </c>
      <c r="E107" t="s">
        <v>686</v>
      </c>
      <c r="F107" s="3">
        <v>7.9</v>
      </c>
      <c r="G107" t="s">
        <v>47</v>
      </c>
      <c r="H107" s="3">
        <v>0</v>
      </c>
      <c r="I107" t="s">
        <v>48</v>
      </c>
      <c r="J107">
        <v>3270</v>
      </c>
      <c r="K107" t="s">
        <v>49</v>
      </c>
      <c r="L107" t="s">
        <v>50</v>
      </c>
      <c r="M107" t="s">
        <v>106</v>
      </c>
      <c r="N107">
        <v>561</v>
      </c>
      <c r="O107" t="s">
        <v>52</v>
      </c>
      <c r="P107" t="s">
        <v>53</v>
      </c>
      <c r="T107" t="s">
        <v>677</v>
      </c>
      <c r="U107" t="s">
        <v>678</v>
      </c>
      <c r="V107" t="s">
        <v>474</v>
      </c>
      <c r="W107" t="s">
        <v>56</v>
      </c>
      <c r="X107" t="s">
        <v>679</v>
      </c>
      <c r="Y107" t="s">
        <v>665</v>
      </c>
      <c r="Z107" s="3">
        <v>0</v>
      </c>
      <c r="AA107" t="s">
        <v>680</v>
      </c>
      <c r="AB107" t="s">
        <v>667</v>
      </c>
      <c r="AC107" t="s">
        <v>61</v>
      </c>
      <c r="AD107" t="s">
        <v>61</v>
      </c>
      <c r="AE107" t="s">
        <v>681</v>
      </c>
      <c r="AF107" t="s">
        <v>63</v>
      </c>
      <c r="AH107">
        <v>0</v>
      </c>
      <c r="AI107" s="2">
        <v>44768</v>
      </c>
      <c r="AJ107" t="s">
        <v>64</v>
      </c>
      <c r="AK107" t="s">
        <v>64</v>
      </c>
      <c r="AL107" t="s">
        <v>682</v>
      </c>
      <c r="AM107" t="s">
        <v>678</v>
      </c>
      <c r="AN107" s="3">
        <v>231.4</v>
      </c>
      <c r="AO107" t="s">
        <v>667</v>
      </c>
      <c r="AP107" t="s">
        <v>64</v>
      </c>
      <c r="AQ107" t="s">
        <v>681</v>
      </c>
      <c r="AR107">
        <v>112</v>
      </c>
      <c r="AS107" t="s">
        <v>66</v>
      </c>
    </row>
    <row r="108" spans="1:45" ht="16" x14ac:dyDescent="0.2">
      <c r="A108">
        <v>1945</v>
      </c>
      <c r="B108">
        <v>1945</v>
      </c>
      <c r="C108" s="2">
        <v>44768</v>
      </c>
      <c r="D108" t="s">
        <v>338</v>
      </c>
      <c r="E108" t="s">
        <v>686</v>
      </c>
      <c r="F108" s="3">
        <v>10.9</v>
      </c>
      <c r="G108" t="s">
        <v>47</v>
      </c>
      <c r="H108" s="3">
        <v>0</v>
      </c>
      <c r="I108" t="s">
        <v>48</v>
      </c>
      <c r="J108">
        <v>3270</v>
      </c>
      <c r="K108" t="s">
        <v>49</v>
      </c>
      <c r="L108" t="s">
        <v>50</v>
      </c>
      <c r="M108" t="s">
        <v>106</v>
      </c>
      <c r="N108">
        <v>561</v>
      </c>
      <c r="O108" t="s">
        <v>52</v>
      </c>
      <c r="P108" t="s">
        <v>53</v>
      </c>
      <c r="T108" t="s">
        <v>677</v>
      </c>
      <c r="U108" t="s">
        <v>678</v>
      </c>
      <c r="V108" t="s">
        <v>474</v>
      </c>
      <c r="W108" t="s">
        <v>56</v>
      </c>
      <c r="X108" t="s">
        <v>679</v>
      </c>
      <c r="Y108" t="s">
        <v>665</v>
      </c>
      <c r="Z108" s="3">
        <v>0</v>
      </c>
      <c r="AA108" t="s">
        <v>680</v>
      </c>
      <c r="AB108" t="s">
        <v>667</v>
      </c>
      <c r="AC108" t="s">
        <v>61</v>
      </c>
      <c r="AD108" t="s">
        <v>61</v>
      </c>
      <c r="AE108" t="s">
        <v>681</v>
      </c>
      <c r="AF108" t="s">
        <v>63</v>
      </c>
      <c r="AH108">
        <v>0</v>
      </c>
      <c r="AI108" s="2">
        <v>44768</v>
      </c>
      <c r="AJ108" t="s">
        <v>64</v>
      </c>
      <c r="AK108" t="s">
        <v>64</v>
      </c>
      <c r="AL108" t="s">
        <v>682</v>
      </c>
      <c r="AM108" t="s">
        <v>678</v>
      </c>
      <c r="AN108" s="3">
        <v>231.4</v>
      </c>
      <c r="AO108" t="s">
        <v>667</v>
      </c>
      <c r="AP108" t="s">
        <v>64</v>
      </c>
      <c r="AQ108" t="s">
        <v>681</v>
      </c>
      <c r="AR108">
        <v>112</v>
      </c>
      <c r="AS108" t="s">
        <v>66</v>
      </c>
    </row>
    <row r="109" spans="1:45" ht="16" x14ac:dyDescent="0.2">
      <c r="A109">
        <v>439</v>
      </c>
      <c r="B109">
        <v>439</v>
      </c>
      <c r="C109" s="2">
        <v>44771</v>
      </c>
      <c r="D109" t="s">
        <v>146</v>
      </c>
      <c r="E109" t="s">
        <v>147</v>
      </c>
      <c r="F109" s="3">
        <v>4.38</v>
      </c>
      <c r="G109" t="s">
        <v>47</v>
      </c>
      <c r="H109" s="3">
        <v>0</v>
      </c>
      <c r="I109" t="s">
        <v>48</v>
      </c>
      <c r="J109">
        <v>2705</v>
      </c>
      <c r="K109" t="s">
        <v>49</v>
      </c>
      <c r="L109" t="s">
        <v>50</v>
      </c>
      <c r="M109" t="s">
        <v>51</v>
      </c>
      <c r="N109">
        <v>940</v>
      </c>
      <c r="O109" t="s">
        <v>52</v>
      </c>
      <c r="P109" t="s">
        <v>53</v>
      </c>
      <c r="T109" t="s">
        <v>374</v>
      </c>
      <c r="U109" t="s">
        <v>691</v>
      </c>
      <c r="Z109" s="3"/>
      <c r="AF109" t="s">
        <v>63</v>
      </c>
      <c r="AH109">
        <v>0</v>
      </c>
      <c r="AI109" s="2">
        <v>44771</v>
      </c>
      <c r="AJ109" t="s">
        <v>64</v>
      </c>
      <c r="AK109" t="s">
        <v>64</v>
      </c>
      <c r="AL109" t="s">
        <v>692</v>
      </c>
      <c r="AM109" t="s">
        <v>691</v>
      </c>
      <c r="AN109" s="3"/>
      <c r="AP109" t="s">
        <v>64</v>
      </c>
      <c r="AR109">
        <v>117</v>
      </c>
      <c r="AS109" t="s">
        <v>66</v>
      </c>
    </row>
    <row r="110" spans="1:45" ht="16" x14ac:dyDescent="0.2">
      <c r="A110">
        <v>1933</v>
      </c>
      <c r="B110">
        <v>1933</v>
      </c>
      <c r="C110" s="2">
        <v>44771</v>
      </c>
      <c r="D110" t="s">
        <v>338</v>
      </c>
      <c r="E110" t="s">
        <v>693</v>
      </c>
      <c r="F110" s="3">
        <v>7.6</v>
      </c>
      <c r="G110" t="s">
        <v>47</v>
      </c>
      <c r="H110" s="3">
        <v>0</v>
      </c>
      <c r="I110" t="s">
        <v>48</v>
      </c>
      <c r="J110">
        <v>3270</v>
      </c>
      <c r="K110" t="s">
        <v>49</v>
      </c>
      <c r="L110" t="s">
        <v>50</v>
      </c>
      <c r="M110" t="s">
        <v>106</v>
      </c>
      <c r="N110">
        <v>562</v>
      </c>
      <c r="O110" t="s">
        <v>52</v>
      </c>
      <c r="P110" t="s">
        <v>53</v>
      </c>
      <c r="T110" t="s">
        <v>694</v>
      </c>
      <c r="U110" t="s">
        <v>695</v>
      </c>
      <c r="V110" t="s">
        <v>415</v>
      </c>
      <c r="W110" t="s">
        <v>56</v>
      </c>
      <c r="X110" t="s">
        <v>696</v>
      </c>
      <c r="Y110" t="s">
        <v>549</v>
      </c>
      <c r="Z110" s="3">
        <v>0</v>
      </c>
      <c r="AA110" t="s">
        <v>697</v>
      </c>
      <c r="AB110" t="s">
        <v>551</v>
      </c>
      <c r="AC110" t="s">
        <v>61</v>
      </c>
      <c r="AD110" t="s">
        <v>61</v>
      </c>
      <c r="AE110" t="s">
        <v>698</v>
      </c>
      <c r="AF110" t="s">
        <v>63</v>
      </c>
      <c r="AH110">
        <v>0</v>
      </c>
      <c r="AI110" s="2">
        <v>44771</v>
      </c>
      <c r="AJ110" t="s">
        <v>64</v>
      </c>
      <c r="AK110" t="s">
        <v>64</v>
      </c>
      <c r="AL110" t="s">
        <v>699</v>
      </c>
      <c r="AM110" t="s">
        <v>695</v>
      </c>
      <c r="AN110" s="3">
        <v>126.8</v>
      </c>
      <c r="AO110" t="s">
        <v>551</v>
      </c>
      <c r="AP110" t="s">
        <v>64</v>
      </c>
      <c r="AQ110" t="s">
        <v>698</v>
      </c>
      <c r="AR110">
        <v>101</v>
      </c>
      <c r="AS110" t="s">
        <v>66</v>
      </c>
    </row>
    <row r="111" spans="1:45" ht="16" x14ac:dyDescent="0.2">
      <c r="A111">
        <v>1934</v>
      </c>
      <c r="B111">
        <v>1934</v>
      </c>
      <c r="C111" s="2">
        <v>44771</v>
      </c>
      <c r="D111" t="s">
        <v>338</v>
      </c>
      <c r="E111" t="s">
        <v>700</v>
      </c>
      <c r="F111" s="3">
        <v>16.8</v>
      </c>
      <c r="G111" t="s">
        <v>47</v>
      </c>
      <c r="H111" s="3">
        <v>0</v>
      </c>
      <c r="I111" t="s">
        <v>48</v>
      </c>
      <c r="J111">
        <v>2560</v>
      </c>
      <c r="K111" t="s">
        <v>49</v>
      </c>
      <c r="L111" t="s">
        <v>50</v>
      </c>
      <c r="M111" t="s">
        <v>51</v>
      </c>
      <c r="N111">
        <v>562</v>
      </c>
      <c r="O111" t="s">
        <v>52</v>
      </c>
      <c r="P111" t="s">
        <v>53</v>
      </c>
      <c r="T111" t="s">
        <v>694</v>
      </c>
      <c r="U111" t="s">
        <v>695</v>
      </c>
      <c r="V111" t="s">
        <v>415</v>
      </c>
      <c r="W111" t="s">
        <v>56</v>
      </c>
      <c r="X111" t="s">
        <v>696</v>
      </c>
      <c r="Y111" t="s">
        <v>549</v>
      </c>
      <c r="Z111" s="3">
        <v>0</v>
      </c>
      <c r="AA111" t="s">
        <v>697</v>
      </c>
      <c r="AB111" t="s">
        <v>551</v>
      </c>
      <c r="AC111" t="s">
        <v>61</v>
      </c>
      <c r="AD111" t="s">
        <v>61</v>
      </c>
      <c r="AE111" t="s">
        <v>698</v>
      </c>
      <c r="AF111" t="s">
        <v>63</v>
      </c>
      <c r="AH111">
        <v>0</v>
      </c>
      <c r="AI111" s="2">
        <v>44771</v>
      </c>
      <c r="AJ111" t="s">
        <v>64</v>
      </c>
      <c r="AK111" t="s">
        <v>64</v>
      </c>
      <c r="AL111" t="s">
        <v>699</v>
      </c>
      <c r="AM111" t="s">
        <v>695</v>
      </c>
      <c r="AN111" s="3">
        <v>126.8</v>
      </c>
      <c r="AO111" t="s">
        <v>551</v>
      </c>
      <c r="AP111" t="s">
        <v>64</v>
      </c>
      <c r="AQ111" t="s">
        <v>698</v>
      </c>
      <c r="AR111">
        <v>101</v>
      </c>
      <c r="AS111" t="s">
        <v>66</v>
      </c>
    </row>
    <row r="112" spans="1:45" ht="16" x14ac:dyDescent="0.2">
      <c r="A112">
        <v>1935</v>
      </c>
      <c r="B112">
        <v>1935</v>
      </c>
      <c r="C112" s="2">
        <v>44771</v>
      </c>
      <c r="D112" t="s">
        <v>338</v>
      </c>
      <c r="E112" t="s">
        <v>701</v>
      </c>
      <c r="F112" s="3">
        <v>30.9</v>
      </c>
      <c r="G112" t="s">
        <v>47</v>
      </c>
      <c r="H112" s="3">
        <v>0</v>
      </c>
      <c r="I112" t="s">
        <v>48</v>
      </c>
      <c r="J112">
        <v>3270</v>
      </c>
      <c r="K112" t="s">
        <v>49</v>
      </c>
      <c r="L112" t="s">
        <v>50</v>
      </c>
      <c r="M112" t="s">
        <v>106</v>
      </c>
      <c r="N112">
        <v>562</v>
      </c>
      <c r="O112" t="s">
        <v>52</v>
      </c>
      <c r="P112" t="s">
        <v>53</v>
      </c>
      <c r="T112" t="s">
        <v>694</v>
      </c>
      <c r="U112" t="s">
        <v>695</v>
      </c>
      <c r="V112" t="s">
        <v>415</v>
      </c>
      <c r="W112" t="s">
        <v>56</v>
      </c>
      <c r="X112" t="s">
        <v>696</v>
      </c>
      <c r="Y112" t="s">
        <v>549</v>
      </c>
      <c r="Z112" s="3">
        <v>0</v>
      </c>
      <c r="AA112" t="s">
        <v>697</v>
      </c>
      <c r="AB112" t="s">
        <v>551</v>
      </c>
      <c r="AC112" t="s">
        <v>61</v>
      </c>
      <c r="AD112" t="s">
        <v>61</v>
      </c>
      <c r="AE112" t="s">
        <v>698</v>
      </c>
      <c r="AF112" t="s">
        <v>63</v>
      </c>
      <c r="AH112">
        <v>0</v>
      </c>
      <c r="AI112" s="2">
        <v>44771</v>
      </c>
      <c r="AJ112" t="s">
        <v>64</v>
      </c>
      <c r="AK112" t="s">
        <v>64</v>
      </c>
      <c r="AL112" t="s">
        <v>699</v>
      </c>
      <c r="AM112" t="s">
        <v>695</v>
      </c>
      <c r="AN112" s="3">
        <v>126.8</v>
      </c>
      <c r="AO112" t="s">
        <v>551</v>
      </c>
      <c r="AP112" t="s">
        <v>64</v>
      </c>
      <c r="AQ112" t="s">
        <v>698</v>
      </c>
      <c r="AR112">
        <v>101</v>
      </c>
      <c r="AS112" t="s">
        <v>66</v>
      </c>
    </row>
    <row r="113" spans="1:45" ht="16" x14ac:dyDescent="0.2">
      <c r="A113">
        <v>1936</v>
      </c>
      <c r="B113">
        <v>1936</v>
      </c>
      <c r="C113" s="2">
        <v>44771</v>
      </c>
      <c r="D113" t="s">
        <v>338</v>
      </c>
      <c r="E113" t="s">
        <v>702</v>
      </c>
      <c r="F113" s="3">
        <v>20</v>
      </c>
      <c r="G113" t="s">
        <v>47</v>
      </c>
      <c r="H113" s="3">
        <v>0</v>
      </c>
      <c r="I113" t="s">
        <v>48</v>
      </c>
      <c r="J113">
        <v>2562</v>
      </c>
      <c r="K113" t="s">
        <v>49</v>
      </c>
      <c r="L113" t="s">
        <v>50</v>
      </c>
      <c r="M113" t="s">
        <v>51</v>
      </c>
      <c r="N113">
        <v>562</v>
      </c>
      <c r="O113" t="s">
        <v>52</v>
      </c>
      <c r="P113" t="s">
        <v>53</v>
      </c>
      <c r="T113" t="s">
        <v>694</v>
      </c>
      <c r="U113" t="s">
        <v>695</v>
      </c>
      <c r="V113" t="s">
        <v>415</v>
      </c>
      <c r="W113" t="s">
        <v>56</v>
      </c>
      <c r="X113" t="s">
        <v>696</v>
      </c>
      <c r="Y113" t="s">
        <v>549</v>
      </c>
      <c r="Z113" s="3">
        <v>0</v>
      </c>
      <c r="AA113" t="s">
        <v>697</v>
      </c>
      <c r="AB113" t="s">
        <v>551</v>
      </c>
      <c r="AC113" t="s">
        <v>61</v>
      </c>
      <c r="AD113" t="s">
        <v>61</v>
      </c>
      <c r="AE113" t="s">
        <v>698</v>
      </c>
      <c r="AF113" t="s">
        <v>63</v>
      </c>
      <c r="AH113">
        <v>0</v>
      </c>
      <c r="AI113" s="2">
        <v>44771</v>
      </c>
      <c r="AJ113" t="s">
        <v>64</v>
      </c>
      <c r="AK113" t="s">
        <v>64</v>
      </c>
      <c r="AL113" t="s">
        <v>699</v>
      </c>
      <c r="AM113" t="s">
        <v>695</v>
      </c>
      <c r="AN113" s="3">
        <v>126.8</v>
      </c>
      <c r="AO113" t="s">
        <v>551</v>
      </c>
      <c r="AP113" t="s">
        <v>64</v>
      </c>
      <c r="AQ113" t="s">
        <v>698</v>
      </c>
      <c r="AR113">
        <v>101</v>
      </c>
      <c r="AS113" t="s">
        <v>66</v>
      </c>
    </row>
    <row r="114" spans="1:45" ht="16" x14ac:dyDescent="0.2">
      <c r="A114">
        <v>1937</v>
      </c>
      <c r="B114">
        <v>1937</v>
      </c>
      <c r="C114" s="2">
        <v>44771</v>
      </c>
      <c r="D114" t="s">
        <v>338</v>
      </c>
      <c r="E114" t="s">
        <v>703</v>
      </c>
      <c r="F114" s="3">
        <v>51.5</v>
      </c>
      <c r="G114" t="s">
        <v>47</v>
      </c>
      <c r="H114" s="3">
        <v>0</v>
      </c>
      <c r="I114" t="s">
        <v>48</v>
      </c>
      <c r="J114">
        <v>3270</v>
      </c>
      <c r="K114" t="s">
        <v>49</v>
      </c>
      <c r="L114" t="s">
        <v>50</v>
      </c>
      <c r="M114" t="s">
        <v>106</v>
      </c>
      <c r="N114">
        <v>562</v>
      </c>
      <c r="O114" t="s">
        <v>52</v>
      </c>
      <c r="P114" t="s">
        <v>53</v>
      </c>
      <c r="T114" t="s">
        <v>694</v>
      </c>
      <c r="U114" t="s">
        <v>695</v>
      </c>
      <c r="V114" t="s">
        <v>415</v>
      </c>
      <c r="W114" t="s">
        <v>56</v>
      </c>
      <c r="X114" t="s">
        <v>696</v>
      </c>
      <c r="Y114" t="s">
        <v>549</v>
      </c>
      <c r="Z114" s="3">
        <v>0</v>
      </c>
      <c r="AA114" t="s">
        <v>697</v>
      </c>
      <c r="AB114" t="s">
        <v>551</v>
      </c>
      <c r="AC114" t="s">
        <v>61</v>
      </c>
      <c r="AD114" t="s">
        <v>61</v>
      </c>
      <c r="AE114" t="s">
        <v>698</v>
      </c>
      <c r="AF114" t="s">
        <v>63</v>
      </c>
      <c r="AH114">
        <v>0</v>
      </c>
      <c r="AI114" s="2">
        <v>44771</v>
      </c>
      <c r="AJ114" t="s">
        <v>64</v>
      </c>
      <c r="AK114" t="s">
        <v>64</v>
      </c>
      <c r="AL114" t="s">
        <v>699</v>
      </c>
      <c r="AM114" t="s">
        <v>695</v>
      </c>
      <c r="AN114" s="3">
        <v>126.8</v>
      </c>
      <c r="AO114" t="s">
        <v>551</v>
      </c>
      <c r="AP114" t="s">
        <v>64</v>
      </c>
      <c r="AQ114" t="s">
        <v>698</v>
      </c>
      <c r="AR114">
        <v>101</v>
      </c>
      <c r="AS114" t="s">
        <v>66</v>
      </c>
    </row>
    <row r="115" spans="1:45" ht="16" x14ac:dyDescent="0.2">
      <c r="A115">
        <v>353</v>
      </c>
      <c r="B115">
        <v>353</v>
      </c>
      <c r="C115" s="2">
        <v>44773</v>
      </c>
      <c r="D115" t="s">
        <v>371</v>
      </c>
      <c r="E115" t="s">
        <v>206</v>
      </c>
      <c r="F115" s="3">
        <v>2847.87</v>
      </c>
      <c r="G115" t="s">
        <v>47</v>
      </c>
      <c r="H115" s="3">
        <v>0</v>
      </c>
      <c r="I115" t="s">
        <v>104</v>
      </c>
      <c r="J115">
        <v>2551</v>
      </c>
      <c r="K115" t="s">
        <v>49</v>
      </c>
      <c r="L115" t="s">
        <v>50</v>
      </c>
      <c r="M115" t="s">
        <v>51</v>
      </c>
      <c r="N115">
        <v>1730</v>
      </c>
      <c r="O115" t="s">
        <v>52</v>
      </c>
      <c r="P115" t="s">
        <v>203</v>
      </c>
      <c r="T115" t="s">
        <v>64</v>
      </c>
      <c r="Z115" s="3"/>
      <c r="AF115" t="s">
        <v>63</v>
      </c>
      <c r="AH115">
        <v>0</v>
      </c>
      <c r="AI115" s="2">
        <v>44773</v>
      </c>
      <c r="AJ115" t="s">
        <v>64</v>
      </c>
      <c r="AK115" t="s">
        <v>64</v>
      </c>
      <c r="AL115" t="s">
        <v>64</v>
      </c>
      <c r="AN115" s="3"/>
      <c r="AP115" t="s">
        <v>64</v>
      </c>
      <c r="AR115" t="s">
        <v>64</v>
      </c>
      <c r="AS115" t="s">
        <v>66</v>
      </c>
    </row>
    <row r="116" spans="1:45" ht="16" x14ac:dyDescent="0.2">
      <c r="A116">
        <v>354</v>
      </c>
      <c r="B116">
        <v>354</v>
      </c>
      <c r="C116" s="2">
        <v>44773</v>
      </c>
      <c r="D116" t="s">
        <v>372</v>
      </c>
      <c r="E116" t="s">
        <v>206</v>
      </c>
      <c r="F116" s="3">
        <v>2046.09</v>
      </c>
      <c r="G116" t="s">
        <v>47</v>
      </c>
      <c r="H116" s="3">
        <v>0</v>
      </c>
      <c r="I116" t="s">
        <v>104</v>
      </c>
      <c r="J116">
        <v>2551</v>
      </c>
      <c r="K116" t="s">
        <v>49</v>
      </c>
      <c r="L116" t="s">
        <v>50</v>
      </c>
      <c r="M116" t="s">
        <v>51</v>
      </c>
      <c r="N116">
        <v>1730</v>
      </c>
      <c r="O116" t="s">
        <v>52</v>
      </c>
      <c r="P116" t="s">
        <v>203</v>
      </c>
      <c r="T116" t="s">
        <v>64</v>
      </c>
      <c r="Z116" s="3"/>
      <c r="AF116" t="s">
        <v>63</v>
      </c>
      <c r="AH116">
        <v>0</v>
      </c>
      <c r="AI116" s="2">
        <v>44773</v>
      </c>
      <c r="AJ116" t="s">
        <v>64</v>
      </c>
      <c r="AK116" t="s">
        <v>64</v>
      </c>
      <c r="AL116" t="s">
        <v>64</v>
      </c>
      <c r="AN116" s="3"/>
      <c r="AP116" t="s">
        <v>64</v>
      </c>
      <c r="AR116" t="s">
        <v>64</v>
      </c>
      <c r="AS116" t="s">
        <v>66</v>
      </c>
    </row>
    <row r="117" spans="1:45" ht="16" x14ac:dyDescent="0.2">
      <c r="A117">
        <v>358</v>
      </c>
      <c r="B117">
        <v>358</v>
      </c>
      <c r="C117" s="2">
        <v>44773</v>
      </c>
      <c r="D117" t="s">
        <v>373</v>
      </c>
      <c r="E117" t="s">
        <v>206</v>
      </c>
      <c r="F117" s="3">
        <v>3022.03</v>
      </c>
      <c r="G117" t="s">
        <v>47</v>
      </c>
      <c r="H117" s="3">
        <v>0</v>
      </c>
      <c r="I117" t="s">
        <v>104</v>
      </c>
      <c r="J117">
        <v>2551</v>
      </c>
      <c r="K117" t="s">
        <v>49</v>
      </c>
      <c r="L117" t="s">
        <v>50</v>
      </c>
      <c r="M117" t="s">
        <v>51</v>
      </c>
      <c r="N117">
        <v>1730</v>
      </c>
      <c r="O117" t="s">
        <v>52</v>
      </c>
      <c r="P117" t="s">
        <v>203</v>
      </c>
      <c r="T117" t="s">
        <v>64</v>
      </c>
      <c r="Z117" s="3"/>
      <c r="AF117" t="s">
        <v>63</v>
      </c>
      <c r="AH117">
        <v>0</v>
      </c>
      <c r="AI117" s="2">
        <v>44773</v>
      </c>
      <c r="AJ117" t="s">
        <v>64</v>
      </c>
      <c r="AK117" t="s">
        <v>64</v>
      </c>
      <c r="AL117" t="s">
        <v>64</v>
      </c>
      <c r="AN117" s="3"/>
      <c r="AP117" t="s">
        <v>64</v>
      </c>
      <c r="AR117" t="s">
        <v>64</v>
      </c>
      <c r="AS117" t="s">
        <v>66</v>
      </c>
    </row>
    <row r="118" spans="1:45" ht="16" x14ac:dyDescent="0.2">
      <c r="A118">
        <v>359</v>
      </c>
      <c r="B118">
        <v>359</v>
      </c>
      <c r="C118" s="2">
        <v>44773</v>
      </c>
      <c r="D118" t="s">
        <v>373</v>
      </c>
      <c r="E118" t="s">
        <v>204</v>
      </c>
      <c r="F118" s="3">
        <v>672.85</v>
      </c>
      <c r="G118" t="s">
        <v>47</v>
      </c>
      <c r="H118" s="3">
        <v>0</v>
      </c>
      <c r="I118" t="s">
        <v>104</v>
      </c>
      <c r="J118">
        <v>2555</v>
      </c>
      <c r="K118" t="s">
        <v>49</v>
      </c>
      <c r="L118" t="s">
        <v>50</v>
      </c>
      <c r="M118" t="s">
        <v>51</v>
      </c>
      <c r="N118">
        <v>1730</v>
      </c>
      <c r="O118" t="s">
        <v>52</v>
      </c>
      <c r="P118" t="s">
        <v>203</v>
      </c>
      <c r="T118" t="s">
        <v>64</v>
      </c>
      <c r="Z118" s="3"/>
      <c r="AF118" t="s">
        <v>63</v>
      </c>
      <c r="AH118">
        <v>0</v>
      </c>
      <c r="AI118" s="2">
        <v>44773</v>
      </c>
      <c r="AJ118" t="s">
        <v>64</v>
      </c>
      <c r="AK118" t="s">
        <v>64</v>
      </c>
      <c r="AL118" t="s">
        <v>64</v>
      </c>
      <c r="AN118" s="3"/>
      <c r="AP118" t="s">
        <v>64</v>
      </c>
      <c r="AR118" t="s">
        <v>64</v>
      </c>
      <c r="AS118" t="s">
        <v>66</v>
      </c>
    </row>
    <row r="119" spans="1:45" ht="16" x14ac:dyDescent="0.2">
      <c r="A119">
        <v>360</v>
      </c>
      <c r="B119">
        <v>360</v>
      </c>
      <c r="C119" s="2">
        <v>44773</v>
      </c>
      <c r="D119" t="s">
        <v>371</v>
      </c>
      <c r="E119" t="s">
        <v>204</v>
      </c>
      <c r="F119" s="3">
        <v>634.07000000000005</v>
      </c>
      <c r="G119" t="s">
        <v>47</v>
      </c>
      <c r="H119" s="3">
        <v>0</v>
      </c>
      <c r="I119" t="s">
        <v>104</v>
      </c>
      <c r="J119">
        <v>2555</v>
      </c>
      <c r="K119" t="s">
        <v>49</v>
      </c>
      <c r="L119" t="s">
        <v>50</v>
      </c>
      <c r="M119" t="s">
        <v>51</v>
      </c>
      <c r="N119">
        <v>1730</v>
      </c>
      <c r="O119" t="s">
        <v>52</v>
      </c>
      <c r="P119" t="s">
        <v>203</v>
      </c>
      <c r="T119" t="s">
        <v>64</v>
      </c>
      <c r="Z119" s="3"/>
      <c r="AF119" t="s">
        <v>63</v>
      </c>
      <c r="AH119">
        <v>0</v>
      </c>
      <c r="AI119" s="2">
        <v>44773</v>
      </c>
      <c r="AJ119" t="s">
        <v>64</v>
      </c>
      <c r="AK119" t="s">
        <v>64</v>
      </c>
      <c r="AL119" t="s">
        <v>64</v>
      </c>
      <c r="AN119" s="3"/>
      <c r="AP119" t="s">
        <v>64</v>
      </c>
      <c r="AR119" t="s">
        <v>64</v>
      </c>
      <c r="AS119" t="s">
        <v>66</v>
      </c>
    </row>
    <row r="120" spans="1:45" ht="16" x14ac:dyDescent="0.2">
      <c r="A120">
        <v>361</v>
      </c>
      <c r="B120">
        <v>361</v>
      </c>
      <c r="C120" s="2">
        <v>44773</v>
      </c>
      <c r="D120" t="s">
        <v>372</v>
      </c>
      <c r="E120" t="s">
        <v>204</v>
      </c>
      <c r="F120" s="3">
        <v>459.04</v>
      </c>
      <c r="G120" t="s">
        <v>47</v>
      </c>
      <c r="H120" s="3">
        <v>0</v>
      </c>
      <c r="I120" t="s">
        <v>104</v>
      </c>
      <c r="J120">
        <v>2555</v>
      </c>
      <c r="K120" t="s">
        <v>49</v>
      </c>
      <c r="L120" t="s">
        <v>50</v>
      </c>
      <c r="M120" t="s">
        <v>51</v>
      </c>
      <c r="N120">
        <v>1730</v>
      </c>
      <c r="O120" t="s">
        <v>52</v>
      </c>
      <c r="P120" t="s">
        <v>203</v>
      </c>
      <c r="T120" t="s">
        <v>64</v>
      </c>
      <c r="Z120" s="3"/>
      <c r="AF120" t="s">
        <v>63</v>
      </c>
      <c r="AH120">
        <v>0</v>
      </c>
      <c r="AI120" s="2">
        <v>44773</v>
      </c>
      <c r="AJ120" t="s">
        <v>64</v>
      </c>
      <c r="AK120" t="s">
        <v>64</v>
      </c>
      <c r="AL120" t="s">
        <v>64</v>
      </c>
      <c r="AN120" s="3"/>
      <c r="AP120" t="s">
        <v>64</v>
      </c>
      <c r="AR120" t="s">
        <v>64</v>
      </c>
      <c r="AS120" t="s">
        <v>66</v>
      </c>
    </row>
    <row r="121" spans="1:45" ht="16" x14ac:dyDescent="0.2">
      <c r="A121">
        <v>440</v>
      </c>
      <c r="B121">
        <v>440</v>
      </c>
      <c r="C121" s="2">
        <v>44777</v>
      </c>
      <c r="D121" t="s">
        <v>279</v>
      </c>
      <c r="E121" t="s">
        <v>280</v>
      </c>
      <c r="F121" s="3">
        <v>53.43</v>
      </c>
      <c r="G121" t="s">
        <v>47</v>
      </c>
      <c r="H121" s="3">
        <v>0</v>
      </c>
      <c r="I121" t="s">
        <v>48</v>
      </c>
      <c r="J121">
        <v>2704</v>
      </c>
      <c r="K121" t="s">
        <v>49</v>
      </c>
      <c r="L121" t="s">
        <v>50</v>
      </c>
      <c r="M121" t="s">
        <v>51</v>
      </c>
      <c r="N121">
        <v>940</v>
      </c>
      <c r="O121" t="s">
        <v>52</v>
      </c>
      <c r="P121" t="s">
        <v>53</v>
      </c>
      <c r="T121" t="s">
        <v>281</v>
      </c>
      <c r="U121" t="s">
        <v>704</v>
      </c>
      <c r="V121" t="s">
        <v>585</v>
      </c>
      <c r="W121" t="s">
        <v>56</v>
      </c>
      <c r="X121" t="s">
        <v>705</v>
      </c>
      <c r="Y121" t="s">
        <v>231</v>
      </c>
      <c r="Z121" s="3">
        <v>19</v>
      </c>
      <c r="AA121" t="s">
        <v>284</v>
      </c>
      <c r="AB121" t="s">
        <v>706</v>
      </c>
      <c r="AC121" t="s">
        <v>61</v>
      </c>
      <c r="AD121" t="s">
        <v>61</v>
      </c>
      <c r="AE121" t="s">
        <v>707</v>
      </c>
      <c r="AF121" t="s">
        <v>63</v>
      </c>
      <c r="AH121">
        <v>0</v>
      </c>
      <c r="AI121" s="2">
        <v>44777</v>
      </c>
      <c r="AJ121" t="s">
        <v>64</v>
      </c>
      <c r="AK121" t="s">
        <v>64</v>
      </c>
      <c r="AL121" t="s">
        <v>708</v>
      </c>
      <c r="AM121" t="s">
        <v>704</v>
      </c>
      <c r="AN121" s="3">
        <v>53.43</v>
      </c>
      <c r="AO121" t="s">
        <v>706</v>
      </c>
      <c r="AP121" t="s">
        <v>64</v>
      </c>
      <c r="AQ121" t="s">
        <v>707</v>
      </c>
      <c r="AR121">
        <v>118</v>
      </c>
      <c r="AS121" t="s">
        <v>66</v>
      </c>
    </row>
    <row r="122" spans="1:45" ht="16" x14ac:dyDescent="0.2">
      <c r="A122">
        <v>446</v>
      </c>
      <c r="B122">
        <v>446</v>
      </c>
      <c r="C122" s="2">
        <v>44777</v>
      </c>
      <c r="D122" t="s">
        <v>318</v>
      </c>
      <c r="E122" t="s">
        <v>709</v>
      </c>
      <c r="F122" s="3">
        <v>52.16</v>
      </c>
      <c r="G122" t="s">
        <v>47</v>
      </c>
      <c r="H122" s="3">
        <v>0</v>
      </c>
      <c r="I122" t="s">
        <v>48</v>
      </c>
      <c r="J122">
        <v>2701</v>
      </c>
      <c r="K122" t="s">
        <v>49</v>
      </c>
      <c r="L122" t="s">
        <v>50</v>
      </c>
      <c r="M122" t="s">
        <v>51</v>
      </c>
      <c r="N122">
        <v>940</v>
      </c>
      <c r="O122" t="s">
        <v>52</v>
      </c>
      <c r="P122" t="s">
        <v>53</v>
      </c>
      <c r="T122" t="s">
        <v>710</v>
      </c>
      <c r="U122" t="s">
        <v>711</v>
      </c>
      <c r="V122" t="s">
        <v>579</v>
      </c>
      <c r="W122" t="s">
        <v>56</v>
      </c>
      <c r="X122" t="s">
        <v>712</v>
      </c>
      <c r="Y122" t="s">
        <v>713</v>
      </c>
      <c r="Z122" s="3">
        <v>19</v>
      </c>
      <c r="AA122" t="s">
        <v>714</v>
      </c>
      <c r="AB122" t="s">
        <v>715</v>
      </c>
      <c r="AC122" t="s">
        <v>61</v>
      </c>
      <c r="AD122" t="s">
        <v>61</v>
      </c>
      <c r="AE122" t="s">
        <v>716</v>
      </c>
      <c r="AF122" t="s">
        <v>63</v>
      </c>
      <c r="AH122">
        <v>0</v>
      </c>
      <c r="AI122" s="2">
        <v>44777</v>
      </c>
      <c r="AJ122" t="s">
        <v>64</v>
      </c>
      <c r="AK122" t="s">
        <v>64</v>
      </c>
      <c r="AL122" t="s">
        <v>717</v>
      </c>
      <c r="AM122" t="s">
        <v>711</v>
      </c>
      <c r="AN122" s="3">
        <v>52.16</v>
      </c>
      <c r="AO122" t="s">
        <v>715</v>
      </c>
      <c r="AP122" t="s">
        <v>64</v>
      </c>
      <c r="AQ122" t="s">
        <v>716</v>
      </c>
      <c r="AR122">
        <v>119</v>
      </c>
      <c r="AS122" t="s">
        <v>66</v>
      </c>
    </row>
    <row r="123" spans="1:45" ht="16" x14ac:dyDescent="0.2">
      <c r="A123">
        <v>441</v>
      </c>
      <c r="B123">
        <v>441</v>
      </c>
      <c r="C123" s="2">
        <v>44781</v>
      </c>
      <c r="D123" t="s">
        <v>279</v>
      </c>
      <c r="E123" t="s">
        <v>287</v>
      </c>
      <c r="F123" s="3">
        <v>95.2</v>
      </c>
      <c r="G123" t="s">
        <v>47</v>
      </c>
      <c r="H123" s="3">
        <v>0</v>
      </c>
      <c r="I123" t="s">
        <v>48</v>
      </c>
      <c r="J123">
        <v>2894</v>
      </c>
      <c r="K123" t="s">
        <v>49</v>
      </c>
      <c r="L123" t="s">
        <v>50</v>
      </c>
      <c r="M123" t="s">
        <v>51</v>
      </c>
      <c r="N123">
        <v>940</v>
      </c>
      <c r="O123" t="s">
        <v>52</v>
      </c>
      <c r="P123" t="s">
        <v>53</v>
      </c>
      <c r="T123" t="s">
        <v>288</v>
      </c>
      <c r="U123" t="s">
        <v>718</v>
      </c>
      <c r="V123" t="s">
        <v>588</v>
      </c>
      <c r="W123" t="s">
        <v>56</v>
      </c>
      <c r="X123" t="s">
        <v>719</v>
      </c>
      <c r="Y123" t="s">
        <v>291</v>
      </c>
      <c r="Z123" s="3">
        <v>19</v>
      </c>
      <c r="AA123" t="s">
        <v>292</v>
      </c>
      <c r="AB123" t="s">
        <v>720</v>
      </c>
      <c r="AC123" t="s">
        <v>61</v>
      </c>
      <c r="AD123" t="s">
        <v>61</v>
      </c>
      <c r="AE123" t="s">
        <v>721</v>
      </c>
      <c r="AF123" t="s">
        <v>63</v>
      </c>
      <c r="AH123">
        <v>0</v>
      </c>
      <c r="AI123" s="2">
        <v>44781</v>
      </c>
      <c r="AJ123" t="s">
        <v>64</v>
      </c>
      <c r="AK123" t="s">
        <v>64</v>
      </c>
      <c r="AL123" t="s">
        <v>722</v>
      </c>
      <c r="AM123" t="s">
        <v>718</v>
      </c>
      <c r="AN123" s="3">
        <v>95.2</v>
      </c>
      <c r="AO123" t="s">
        <v>720</v>
      </c>
      <c r="AP123" t="s">
        <v>64</v>
      </c>
      <c r="AQ123" t="s">
        <v>721</v>
      </c>
      <c r="AR123">
        <v>120</v>
      </c>
      <c r="AS123" t="s">
        <v>66</v>
      </c>
    </row>
    <row r="124" spans="1:45" ht="16" x14ac:dyDescent="0.2">
      <c r="A124">
        <v>445</v>
      </c>
      <c r="B124">
        <v>445</v>
      </c>
      <c r="C124" s="2">
        <v>44782</v>
      </c>
      <c r="D124" t="s">
        <v>318</v>
      </c>
      <c r="E124" t="s">
        <v>401</v>
      </c>
      <c r="F124" s="3">
        <v>45.9</v>
      </c>
      <c r="G124" t="s">
        <v>47</v>
      </c>
      <c r="H124" s="3">
        <v>0</v>
      </c>
      <c r="I124" t="s">
        <v>48</v>
      </c>
      <c r="J124">
        <v>2900</v>
      </c>
      <c r="K124" t="s">
        <v>49</v>
      </c>
      <c r="L124" t="s">
        <v>50</v>
      </c>
      <c r="M124" t="s">
        <v>51</v>
      </c>
      <c r="N124">
        <v>940</v>
      </c>
      <c r="O124" t="s">
        <v>52</v>
      </c>
      <c r="P124" t="s">
        <v>53</v>
      </c>
      <c r="T124" t="s">
        <v>612</v>
      </c>
      <c r="U124" t="s">
        <v>723</v>
      </c>
      <c r="V124" t="s">
        <v>724</v>
      </c>
      <c r="W124" t="s">
        <v>56</v>
      </c>
      <c r="X124" t="s">
        <v>725</v>
      </c>
      <c r="Y124" t="s">
        <v>323</v>
      </c>
      <c r="Z124" s="3">
        <v>19</v>
      </c>
      <c r="AA124" t="s">
        <v>615</v>
      </c>
      <c r="AB124" t="s">
        <v>726</v>
      </c>
      <c r="AC124" t="s">
        <v>61</v>
      </c>
      <c r="AD124" t="s">
        <v>61</v>
      </c>
      <c r="AE124" t="s">
        <v>727</v>
      </c>
      <c r="AF124" t="s">
        <v>63</v>
      </c>
      <c r="AH124">
        <v>0</v>
      </c>
      <c r="AI124" s="2">
        <v>44782</v>
      </c>
      <c r="AJ124" t="s">
        <v>64</v>
      </c>
      <c r="AK124" t="s">
        <v>64</v>
      </c>
      <c r="AL124" t="s">
        <v>728</v>
      </c>
      <c r="AM124" t="s">
        <v>723</v>
      </c>
      <c r="AN124" s="3">
        <v>45.9</v>
      </c>
      <c r="AO124" t="s">
        <v>726</v>
      </c>
      <c r="AP124" t="s">
        <v>64</v>
      </c>
      <c r="AQ124" t="s">
        <v>727</v>
      </c>
      <c r="AR124">
        <v>121</v>
      </c>
      <c r="AS124" t="s">
        <v>66</v>
      </c>
    </row>
    <row r="125" spans="1:45" ht="16" x14ac:dyDescent="0.2">
      <c r="A125">
        <v>461</v>
      </c>
      <c r="B125">
        <v>461</v>
      </c>
      <c r="C125" s="2">
        <v>44792</v>
      </c>
      <c r="D125" t="s">
        <v>747</v>
      </c>
      <c r="E125" t="s">
        <v>748</v>
      </c>
      <c r="F125" s="3">
        <v>4892</v>
      </c>
      <c r="G125" t="s">
        <v>47</v>
      </c>
      <c r="H125" s="3">
        <v>0</v>
      </c>
      <c r="I125" t="s">
        <v>104</v>
      </c>
      <c r="J125">
        <v>940</v>
      </c>
      <c r="K125" t="s">
        <v>52</v>
      </c>
      <c r="L125" t="s">
        <v>53</v>
      </c>
      <c r="N125">
        <v>6565</v>
      </c>
      <c r="O125" t="s">
        <v>49</v>
      </c>
      <c r="P125" t="s">
        <v>105</v>
      </c>
      <c r="Q125" t="s">
        <v>749</v>
      </c>
      <c r="T125" t="s">
        <v>750</v>
      </c>
      <c r="U125" t="s">
        <v>751</v>
      </c>
      <c r="V125" t="s">
        <v>618</v>
      </c>
      <c r="W125" t="s">
        <v>752</v>
      </c>
      <c r="X125" t="s">
        <v>753</v>
      </c>
      <c r="Y125" t="s">
        <v>754</v>
      </c>
      <c r="Z125" s="3">
        <v>0</v>
      </c>
      <c r="AA125" t="s">
        <v>755</v>
      </c>
      <c r="AB125" t="s">
        <v>756</v>
      </c>
      <c r="AC125" t="s">
        <v>61</v>
      </c>
      <c r="AD125" t="s">
        <v>61</v>
      </c>
      <c r="AE125" t="s">
        <v>757</v>
      </c>
      <c r="AF125" t="s">
        <v>63</v>
      </c>
      <c r="AH125">
        <v>0</v>
      </c>
      <c r="AI125" s="2">
        <v>44792</v>
      </c>
      <c r="AJ125" t="s">
        <v>64</v>
      </c>
      <c r="AK125" t="s">
        <v>64</v>
      </c>
      <c r="AL125" t="s">
        <v>758</v>
      </c>
      <c r="AM125" t="s">
        <v>751</v>
      </c>
      <c r="AN125" s="3">
        <v>4892</v>
      </c>
      <c r="AO125" t="s">
        <v>756</v>
      </c>
      <c r="AP125" t="s">
        <v>64</v>
      </c>
      <c r="AQ125" t="s">
        <v>757</v>
      </c>
      <c r="AR125">
        <v>128</v>
      </c>
      <c r="AS125" t="s">
        <v>66</v>
      </c>
    </row>
    <row r="126" spans="1:45" ht="16" x14ac:dyDescent="0.2">
      <c r="A126">
        <v>474</v>
      </c>
      <c r="B126">
        <v>474</v>
      </c>
      <c r="C126" s="2">
        <v>44798</v>
      </c>
      <c r="D126" t="s">
        <v>318</v>
      </c>
      <c r="E126" t="s">
        <v>319</v>
      </c>
      <c r="F126" s="3">
        <v>39.9</v>
      </c>
      <c r="G126" t="s">
        <v>47</v>
      </c>
      <c r="H126" s="3">
        <v>0</v>
      </c>
      <c r="I126" t="s">
        <v>48</v>
      </c>
      <c r="J126">
        <v>2900</v>
      </c>
      <c r="K126" t="s">
        <v>49</v>
      </c>
      <c r="L126" t="s">
        <v>50</v>
      </c>
      <c r="M126" t="s">
        <v>51</v>
      </c>
      <c r="N126">
        <v>940</v>
      </c>
      <c r="O126" t="s">
        <v>52</v>
      </c>
      <c r="P126" t="s">
        <v>53</v>
      </c>
      <c r="T126" t="s">
        <v>554</v>
      </c>
      <c r="U126" t="s">
        <v>759</v>
      </c>
      <c r="V126" t="s">
        <v>639</v>
      </c>
      <c r="W126" t="s">
        <v>56</v>
      </c>
      <c r="X126" t="s">
        <v>760</v>
      </c>
      <c r="Y126" t="s">
        <v>323</v>
      </c>
      <c r="Z126" s="3">
        <v>19</v>
      </c>
      <c r="AA126" t="s">
        <v>558</v>
      </c>
      <c r="AB126" t="s">
        <v>761</v>
      </c>
      <c r="AC126" t="s">
        <v>61</v>
      </c>
      <c r="AD126" t="s">
        <v>61</v>
      </c>
      <c r="AE126" t="s">
        <v>762</v>
      </c>
      <c r="AF126" t="s">
        <v>63</v>
      </c>
      <c r="AH126">
        <v>0</v>
      </c>
      <c r="AI126" s="2">
        <v>44798</v>
      </c>
      <c r="AJ126" t="s">
        <v>64</v>
      </c>
      <c r="AK126" t="s">
        <v>64</v>
      </c>
      <c r="AL126" t="s">
        <v>763</v>
      </c>
      <c r="AM126" t="s">
        <v>759</v>
      </c>
      <c r="AN126" s="3">
        <v>39.9</v>
      </c>
      <c r="AO126" t="s">
        <v>761</v>
      </c>
      <c r="AP126" t="s">
        <v>64</v>
      </c>
      <c r="AQ126" t="s">
        <v>762</v>
      </c>
      <c r="AR126">
        <v>129</v>
      </c>
      <c r="AS126" t="s">
        <v>66</v>
      </c>
    </row>
    <row r="127" spans="1:45" ht="16" x14ac:dyDescent="0.2">
      <c r="A127">
        <v>523</v>
      </c>
      <c r="B127">
        <v>523</v>
      </c>
      <c r="C127" s="2">
        <v>44804</v>
      </c>
      <c r="D127" t="s">
        <v>651</v>
      </c>
      <c r="E127" t="s">
        <v>147</v>
      </c>
      <c r="F127" s="3">
        <v>9.5</v>
      </c>
      <c r="G127" t="s">
        <v>47</v>
      </c>
      <c r="H127" s="3">
        <v>0</v>
      </c>
      <c r="I127" t="s">
        <v>48</v>
      </c>
      <c r="J127">
        <v>2705</v>
      </c>
      <c r="K127" t="s">
        <v>49</v>
      </c>
      <c r="L127" t="s">
        <v>50</v>
      </c>
      <c r="M127" t="s">
        <v>51</v>
      </c>
      <c r="N127">
        <v>940</v>
      </c>
      <c r="O127" t="s">
        <v>52</v>
      </c>
      <c r="P127" t="s">
        <v>53</v>
      </c>
      <c r="T127" t="s">
        <v>783</v>
      </c>
      <c r="U127" t="s">
        <v>784</v>
      </c>
      <c r="V127" t="s">
        <v>642</v>
      </c>
      <c r="W127" t="s">
        <v>56</v>
      </c>
      <c r="X127" t="s">
        <v>753</v>
      </c>
      <c r="Y127" t="s">
        <v>785</v>
      </c>
      <c r="Z127" s="3">
        <v>0</v>
      </c>
      <c r="AA127" t="s">
        <v>786</v>
      </c>
      <c r="AB127" t="s">
        <v>787</v>
      </c>
      <c r="AC127" t="s">
        <v>61</v>
      </c>
      <c r="AD127" t="s">
        <v>61</v>
      </c>
      <c r="AE127" t="s">
        <v>788</v>
      </c>
      <c r="AF127" t="s">
        <v>63</v>
      </c>
      <c r="AH127">
        <v>0</v>
      </c>
      <c r="AI127" s="2">
        <v>44804</v>
      </c>
      <c r="AJ127" t="s">
        <v>64</v>
      </c>
      <c r="AK127" t="s">
        <v>64</v>
      </c>
      <c r="AL127" t="s">
        <v>789</v>
      </c>
      <c r="AM127" t="s">
        <v>784</v>
      </c>
      <c r="AN127" s="3">
        <v>756.15</v>
      </c>
      <c r="AO127" t="s">
        <v>787</v>
      </c>
      <c r="AP127" t="s">
        <v>64</v>
      </c>
      <c r="AQ127" t="s">
        <v>788</v>
      </c>
      <c r="AR127">
        <v>153</v>
      </c>
      <c r="AS127" t="s">
        <v>66</v>
      </c>
    </row>
    <row r="128" spans="1:45" ht="16" x14ac:dyDescent="0.2">
      <c r="A128">
        <v>524</v>
      </c>
      <c r="B128">
        <v>524</v>
      </c>
      <c r="C128" s="2">
        <v>44804</v>
      </c>
      <c r="D128" t="s">
        <v>790</v>
      </c>
      <c r="E128" t="s">
        <v>791</v>
      </c>
      <c r="F128" s="3">
        <v>756.15</v>
      </c>
      <c r="G128" t="s">
        <v>47</v>
      </c>
      <c r="H128" s="3">
        <v>0</v>
      </c>
      <c r="I128" t="s">
        <v>48</v>
      </c>
      <c r="J128">
        <v>2510</v>
      </c>
      <c r="K128" t="s">
        <v>49</v>
      </c>
      <c r="L128" t="s">
        <v>50</v>
      </c>
      <c r="M128" t="s">
        <v>51</v>
      </c>
      <c r="N128">
        <v>940</v>
      </c>
      <c r="O128" t="s">
        <v>52</v>
      </c>
      <c r="P128" t="s">
        <v>53</v>
      </c>
      <c r="T128" t="s">
        <v>783</v>
      </c>
      <c r="U128" t="s">
        <v>784</v>
      </c>
      <c r="V128" t="s">
        <v>642</v>
      </c>
      <c r="W128" t="s">
        <v>56</v>
      </c>
      <c r="X128" t="s">
        <v>753</v>
      </c>
      <c r="Y128" t="s">
        <v>785</v>
      </c>
      <c r="Z128" s="3">
        <v>0</v>
      </c>
      <c r="AA128" t="s">
        <v>786</v>
      </c>
      <c r="AB128" t="s">
        <v>787</v>
      </c>
      <c r="AC128" t="s">
        <v>61</v>
      </c>
      <c r="AD128" t="s">
        <v>61</v>
      </c>
      <c r="AE128" t="s">
        <v>788</v>
      </c>
      <c r="AF128" t="s">
        <v>63</v>
      </c>
      <c r="AH128">
        <v>0</v>
      </c>
      <c r="AI128" s="2">
        <v>44804</v>
      </c>
      <c r="AJ128" t="s">
        <v>64</v>
      </c>
      <c r="AK128" t="s">
        <v>64</v>
      </c>
      <c r="AL128" t="s">
        <v>789</v>
      </c>
      <c r="AM128" t="s">
        <v>784</v>
      </c>
      <c r="AN128" s="3">
        <v>756.15</v>
      </c>
      <c r="AO128" t="s">
        <v>787</v>
      </c>
      <c r="AP128" t="s">
        <v>64</v>
      </c>
      <c r="AQ128" t="s">
        <v>788</v>
      </c>
      <c r="AR128">
        <v>153</v>
      </c>
      <c r="AS128" t="s">
        <v>66</v>
      </c>
    </row>
    <row r="129" spans="1:45" ht="16" x14ac:dyDescent="0.2">
      <c r="A129">
        <v>525</v>
      </c>
      <c r="B129">
        <v>525</v>
      </c>
      <c r="C129" s="2">
        <v>44804</v>
      </c>
      <c r="D129" t="s">
        <v>651</v>
      </c>
      <c r="E129" t="s">
        <v>147</v>
      </c>
      <c r="F129" s="3">
        <v>4.78</v>
      </c>
      <c r="G129" t="s">
        <v>47</v>
      </c>
      <c r="H129" s="3">
        <v>0</v>
      </c>
      <c r="I129" t="s">
        <v>48</v>
      </c>
      <c r="J129">
        <v>2705</v>
      </c>
      <c r="K129" t="s">
        <v>49</v>
      </c>
      <c r="L129" t="s">
        <v>50</v>
      </c>
      <c r="M129" t="s">
        <v>51</v>
      </c>
      <c r="N129">
        <v>940</v>
      </c>
      <c r="O129" t="s">
        <v>52</v>
      </c>
      <c r="P129" t="s">
        <v>53</v>
      </c>
      <c r="T129" t="s">
        <v>792</v>
      </c>
      <c r="U129" t="s">
        <v>793</v>
      </c>
      <c r="Z129" s="3"/>
      <c r="AF129" t="s">
        <v>63</v>
      </c>
      <c r="AH129">
        <v>0</v>
      </c>
      <c r="AI129" s="2">
        <v>44804</v>
      </c>
      <c r="AJ129" t="s">
        <v>64</v>
      </c>
      <c r="AK129" t="s">
        <v>64</v>
      </c>
      <c r="AL129" t="s">
        <v>794</v>
      </c>
      <c r="AM129" t="s">
        <v>793</v>
      </c>
      <c r="AN129" s="3"/>
      <c r="AP129" t="s">
        <v>64</v>
      </c>
      <c r="AR129">
        <v>154</v>
      </c>
      <c r="AS129" t="s">
        <v>66</v>
      </c>
    </row>
    <row r="130" spans="1:45" ht="16" x14ac:dyDescent="0.2">
      <c r="A130">
        <v>682</v>
      </c>
      <c r="B130">
        <v>682</v>
      </c>
      <c r="C130" s="2">
        <v>44804</v>
      </c>
      <c r="D130" t="s">
        <v>371</v>
      </c>
      <c r="E130" t="s">
        <v>206</v>
      </c>
      <c r="F130" s="3">
        <v>2847.87</v>
      </c>
      <c r="G130" t="s">
        <v>47</v>
      </c>
      <c r="H130" s="3">
        <v>0</v>
      </c>
      <c r="I130" t="s">
        <v>104</v>
      </c>
      <c r="J130">
        <v>2551</v>
      </c>
      <c r="K130" t="s">
        <v>49</v>
      </c>
      <c r="L130" t="s">
        <v>50</v>
      </c>
      <c r="M130" t="s">
        <v>51</v>
      </c>
      <c r="N130">
        <v>1730</v>
      </c>
      <c r="O130" t="s">
        <v>52</v>
      </c>
      <c r="P130" t="s">
        <v>203</v>
      </c>
      <c r="T130" t="s">
        <v>64</v>
      </c>
      <c r="Z130" s="3"/>
      <c r="AF130" t="s">
        <v>63</v>
      </c>
      <c r="AH130">
        <v>0</v>
      </c>
      <c r="AI130" s="2">
        <v>44804</v>
      </c>
      <c r="AJ130" t="s">
        <v>64</v>
      </c>
      <c r="AK130" t="s">
        <v>64</v>
      </c>
      <c r="AL130" t="s">
        <v>64</v>
      </c>
      <c r="AN130" s="3"/>
      <c r="AP130" t="s">
        <v>64</v>
      </c>
      <c r="AR130" t="s">
        <v>64</v>
      </c>
      <c r="AS130" t="s">
        <v>66</v>
      </c>
    </row>
    <row r="131" spans="1:45" ht="16" x14ac:dyDescent="0.2">
      <c r="A131">
        <v>683</v>
      </c>
      <c r="B131">
        <v>683</v>
      </c>
      <c r="C131" s="2">
        <v>44804</v>
      </c>
      <c r="D131" t="s">
        <v>372</v>
      </c>
      <c r="E131" t="s">
        <v>206</v>
      </c>
      <c r="F131" s="3">
        <v>2046.09</v>
      </c>
      <c r="G131" t="s">
        <v>47</v>
      </c>
      <c r="H131" s="3">
        <v>0</v>
      </c>
      <c r="I131" t="s">
        <v>104</v>
      </c>
      <c r="J131">
        <v>2551</v>
      </c>
      <c r="K131" t="s">
        <v>49</v>
      </c>
      <c r="L131" t="s">
        <v>50</v>
      </c>
      <c r="M131" t="s">
        <v>51</v>
      </c>
      <c r="N131">
        <v>1730</v>
      </c>
      <c r="O131" t="s">
        <v>52</v>
      </c>
      <c r="P131" t="s">
        <v>203</v>
      </c>
      <c r="T131" t="s">
        <v>64</v>
      </c>
      <c r="Z131" s="3"/>
      <c r="AF131" t="s">
        <v>63</v>
      </c>
      <c r="AH131">
        <v>0</v>
      </c>
      <c r="AI131" s="2">
        <v>44804</v>
      </c>
      <c r="AJ131" t="s">
        <v>64</v>
      </c>
      <c r="AK131" t="s">
        <v>64</v>
      </c>
      <c r="AL131" t="s">
        <v>64</v>
      </c>
      <c r="AN131" s="3"/>
      <c r="AP131" t="s">
        <v>64</v>
      </c>
      <c r="AR131" t="s">
        <v>64</v>
      </c>
      <c r="AS131" t="s">
        <v>66</v>
      </c>
    </row>
    <row r="132" spans="1:45" ht="16" x14ac:dyDescent="0.2">
      <c r="A132">
        <v>687</v>
      </c>
      <c r="B132">
        <v>687</v>
      </c>
      <c r="C132" s="2">
        <v>44804</v>
      </c>
      <c r="D132" t="s">
        <v>373</v>
      </c>
      <c r="E132" t="s">
        <v>206</v>
      </c>
      <c r="F132" s="3">
        <v>3022.03</v>
      </c>
      <c r="G132" t="s">
        <v>47</v>
      </c>
      <c r="H132" s="3">
        <v>0</v>
      </c>
      <c r="I132" t="s">
        <v>104</v>
      </c>
      <c r="J132">
        <v>2551</v>
      </c>
      <c r="K132" t="s">
        <v>49</v>
      </c>
      <c r="L132" t="s">
        <v>50</v>
      </c>
      <c r="M132" t="s">
        <v>51</v>
      </c>
      <c r="N132">
        <v>1730</v>
      </c>
      <c r="O132" t="s">
        <v>52</v>
      </c>
      <c r="P132" t="s">
        <v>203</v>
      </c>
      <c r="T132" t="s">
        <v>64</v>
      </c>
      <c r="Z132" s="3"/>
      <c r="AF132" t="s">
        <v>63</v>
      </c>
      <c r="AH132">
        <v>0</v>
      </c>
      <c r="AI132" s="2">
        <v>44804</v>
      </c>
      <c r="AJ132" t="s">
        <v>64</v>
      </c>
      <c r="AK132" t="s">
        <v>64</v>
      </c>
      <c r="AL132" t="s">
        <v>64</v>
      </c>
      <c r="AN132" s="3"/>
      <c r="AP132" t="s">
        <v>64</v>
      </c>
      <c r="AR132" t="s">
        <v>64</v>
      </c>
      <c r="AS132" t="s">
        <v>66</v>
      </c>
    </row>
    <row r="133" spans="1:45" ht="16" x14ac:dyDescent="0.2">
      <c r="A133">
        <v>688</v>
      </c>
      <c r="B133">
        <v>688</v>
      </c>
      <c r="C133" s="2">
        <v>44804</v>
      </c>
      <c r="D133" t="s">
        <v>373</v>
      </c>
      <c r="E133" t="s">
        <v>204</v>
      </c>
      <c r="F133" s="3">
        <v>672.85</v>
      </c>
      <c r="G133" t="s">
        <v>47</v>
      </c>
      <c r="H133" s="3">
        <v>0</v>
      </c>
      <c r="I133" t="s">
        <v>104</v>
      </c>
      <c r="J133">
        <v>2555</v>
      </c>
      <c r="K133" t="s">
        <v>49</v>
      </c>
      <c r="L133" t="s">
        <v>50</v>
      </c>
      <c r="M133" t="s">
        <v>51</v>
      </c>
      <c r="N133">
        <v>1730</v>
      </c>
      <c r="O133" t="s">
        <v>52</v>
      </c>
      <c r="P133" t="s">
        <v>203</v>
      </c>
      <c r="T133" t="s">
        <v>64</v>
      </c>
      <c r="Z133" s="3"/>
      <c r="AF133" t="s">
        <v>63</v>
      </c>
      <c r="AH133">
        <v>0</v>
      </c>
      <c r="AI133" s="2">
        <v>44804</v>
      </c>
      <c r="AJ133" t="s">
        <v>64</v>
      </c>
      <c r="AK133" t="s">
        <v>64</v>
      </c>
      <c r="AL133" t="s">
        <v>64</v>
      </c>
      <c r="AN133" s="3"/>
      <c r="AP133" t="s">
        <v>64</v>
      </c>
      <c r="AR133" t="s">
        <v>64</v>
      </c>
      <c r="AS133" t="s">
        <v>66</v>
      </c>
    </row>
    <row r="134" spans="1:45" ht="16" x14ac:dyDescent="0.2">
      <c r="A134">
        <v>689</v>
      </c>
      <c r="B134">
        <v>689</v>
      </c>
      <c r="C134" s="2">
        <v>44804</v>
      </c>
      <c r="D134" t="s">
        <v>371</v>
      </c>
      <c r="E134" t="s">
        <v>204</v>
      </c>
      <c r="F134" s="3">
        <v>634.07000000000005</v>
      </c>
      <c r="G134" t="s">
        <v>47</v>
      </c>
      <c r="H134" s="3">
        <v>0</v>
      </c>
      <c r="I134" t="s">
        <v>104</v>
      </c>
      <c r="J134">
        <v>2555</v>
      </c>
      <c r="K134" t="s">
        <v>49</v>
      </c>
      <c r="L134" t="s">
        <v>50</v>
      </c>
      <c r="M134" t="s">
        <v>51</v>
      </c>
      <c r="N134">
        <v>1730</v>
      </c>
      <c r="O134" t="s">
        <v>52</v>
      </c>
      <c r="P134" t="s">
        <v>203</v>
      </c>
      <c r="T134" t="s">
        <v>64</v>
      </c>
      <c r="Z134" s="3"/>
      <c r="AF134" t="s">
        <v>63</v>
      </c>
      <c r="AH134">
        <v>0</v>
      </c>
      <c r="AI134" s="2">
        <v>44804</v>
      </c>
      <c r="AJ134" t="s">
        <v>64</v>
      </c>
      <c r="AK134" t="s">
        <v>64</v>
      </c>
      <c r="AL134" t="s">
        <v>64</v>
      </c>
      <c r="AN134" s="3"/>
      <c r="AP134" t="s">
        <v>64</v>
      </c>
      <c r="AR134" t="s">
        <v>64</v>
      </c>
      <c r="AS134" t="s">
        <v>66</v>
      </c>
    </row>
    <row r="135" spans="1:45" ht="16" x14ac:dyDescent="0.2">
      <c r="A135">
        <v>690</v>
      </c>
      <c r="B135">
        <v>690</v>
      </c>
      <c r="C135" s="2">
        <v>44804</v>
      </c>
      <c r="D135" t="s">
        <v>372</v>
      </c>
      <c r="E135" t="s">
        <v>204</v>
      </c>
      <c r="F135" s="3">
        <v>475.41</v>
      </c>
      <c r="G135" t="s">
        <v>47</v>
      </c>
      <c r="H135" s="3">
        <v>0</v>
      </c>
      <c r="I135" t="s">
        <v>104</v>
      </c>
      <c r="J135">
        <v>2555</v>
      </c>
      <c r="K135" t="s">
        <v>49</v>
      </c>
      <c r="L135" t="s">
        <v>50</v>
      </c>
      <c r="M135" t="s">
        <v>51</v>
      </c>
      <c r="N135">
        <v>1730</v>
      </c>
      <c r="O135" t="s">
        <v>52</v>
      </c>
      <c r="P135" t="s">
        <v>203</v>
      </c>
      <c r="T135" t="s">
        <v>64</v>
      </c>
      <c r="Z135" s="3"/>
      <c r="AF135" t="s">
        <v>63</v>
      </c>
      <c r="AH135">
        <v>0</v>
      </c>
      <c r="AI135" s="2">
        <v>44804</v>
      </c>
      <c r="AJ135" t="s">
        <v>64</v>
      </c>
      <c r="AK135" t="s">
        <v>64</v>
      </c>
      <c r="AL135" t="s">
        <v>64</v>
      </c>
      <c r="AN135" s="3"/>
      <c r="AP135" t="s">
        <v>64</v>
      </c>
      <c r="AR135" t="s">
        <v>64</v>
      </c>
      <c r="AS135" t="s">
        <v>66</v>
      </c>
    </row>
    <row r="136" spans="1:45" ht="16" x14ac:dyDescent="0.2">
      <c r="A136">
        <v>2147</v>
      </c>
      <c r="B136">
        <v>2147</v>
      </c>
      <c r="C136" s="2">
        <v>44805</v>
      </c>
      <c r="D136" t="s">
        <v>797</v>
      </c>
      <c r="E136" t="s">
        <v>798</v>
      </c>
      <c r="F136" s="3">
        <v>118.05</v>
      </c>
      <c r="G136" t="s">
        <v>47</v>
      </c>
      <c r="H136" s="3">
        <v>0</v>
      </c>
      <c r="I136" t="s">
        <v>48</v>
      </c>
      <c r="J136">
        <v>6822</v>
      </c>
      <c r="K136" t="s">
        <v>49</v>
      </c>
      <c r="L136" t="s">
        <v>50</v>
      </c>
      <c r="M136" t="s">
        <v>799</v>
      </c>
      <c r="N136">
        <v>942</v>
      </c>
      <c r="O136" t="s">
        <v>52</v>
      </c>
      <c r="P136" t="s">
        <v>53</v>
      </c>
      <c r="T136" t="s">
        <v>800</v>
      </c>
      <c r="U136" t="s">
        <v>801</v>
      </c>
      <c r="V136" t="s">
        <v>682</v>
      </c>
      <c r="W136" t="s">
        <v>56</v>
      </c>
      <c r="X136" t="s">
        <v>802</v>
      </c>
      <c r="Y136" t="s">
        <v>803</v>
      </c>
      <c r="Z136" s="3">
        <v>0</v>
      </c>
      <c r="AA136" t="s">
        <v>804</v>
      </c>
      <c r="AB136" t="s">
        <v>805</v>
      </c>
      <c r="AC136" t="s">
        <v>61</v>
      </c>
      <c r="AD136" t="s">
        <v>61</v>
      </c>
      <c r="AE136" t="s">
        <v>806</v>
      </c>
      <c r="AF136" t="s">
        <v>63</v>
      </c>
      <c r="AH136">
        <v>0</v>
      </c>
      <c r="AI136" s="2">
        <v>44805</v>
      </c>
      <c r="AJ136" t="s">
        <v>64</v>
      </c>
      <c r="AK136" t="s">
        <v>64</v>
      </c>
      <c r="AL136" t="s">
        <v>807</v>
      </c>
      <c r="AM136" t="s">
        <v>801</v>
      </c>
      <c r="AN136" s="3">
        <v>118.05</v>
      </c>
      <c r="AO136" t="s">
        <v>805</v>
      </c>
      <c r="AP136" t="s">
        <v>64</v>
      </c>
      <c r="AQ136" t="s">
        <v>806</v>
      </c>
      <c r="AR136">
        <v>159</v>
      </c>
      <c r="AS136" t="s">
        <v>66</v>
      </c>
    </row>
    <row r="137" spans="1:45" ht="16" x14ac:dyDescent="0.2">
      <c r="A137">
        <v>2275</v>
      </c>
      <c r="B137">
        <v>2275</v>
      </c>
      <c r="C137" s="2">
        <v>44808</v>
      </c>
      <c r="D137" t="s">
        <v>808</v>
      </c>
      <c r="E137" t="s">
        <v>809</v>
      </c>
      <c r="F137" s="3">
        <v>11.2</v>
      </c>
      <c r="G137" t="s">
        <v>47</v>
      </c>
      <c r="H137" s="3">
        <v>0</v>
      </c>
      <c r="I137" t="s">
        <v>48</v>
      </c>
      <c r="J137">
        <v>2560</v>
      </c>
      <c r="K137" t="s">
        <v>49</v>
      </c>
      <c r="L137" t="s">
        <v>50</v>
      </c>
      <c r="M137" t="s">
        <v>51</v>
      </c>
      <c r="N137">
        <v>561</v>
      </c>
      <c r="O137" t="s">
        <v>52</v>
      </c>
      <c r="P137" t="s">
        <v>53</v>
      </c>
      <c r="T137" t="s">
        <v>810</v>
      </c>
      <c r="U137" t="s">
        <v>811</v>
      </c>
      <c r="V137" t="s">
        <v>688</v>
      </c>
      <c r="W137" t="s">
        <v>56</v>
      </c>
      <c r="X137" t="s">
        <v>812</v>
      </c>
      <c r="Y137" t="s">
        <v>803</v>
      </c>
      <c r="Z137" s="3">
        <v>0</v>
      </c>
      <c r="AA137" t="s">
        <v>813</v>
      </c>
      <c r="AB137" t="s">
        <v>805</v>
      </c>
      <c r="AC137" t="s">
        <v>61</v>
      </c>
      <c r="AD137" t="s">
        <v>61</v>
      </c>
      <c r="AE137" t="s">
        <v>814</v>
      </c>
      <c r="AF137" t="s">
        <v>63</v>
      </c>
      <c r="AH137">
        <v>0</v>
      </c>
      <c r="AI137" s="2">
        <v>44808</v>
      </c>
      <c r="AJ137" t="s">
        <v>64</v>
      </c>
      <c r="AK137" t="s">
        <v>64</v>
      </c>
      <c r="AL137" t="s">
        <v>815</v>
      </c>
      <c r="AM137" t="s">
        <v>811</v>
      </c>
      <c r="AN137" s="3">
        <v>11.2</v>
      </c>
      <c r="AO137" t="s">
        <v>805</v>
      </c>
      <c r="AP137" t="s">
        <v>64</v>
      </c>
      <c r="AQ137" t="s">
        <v>814</v>
      </c>
      <c r="AR137">
        <v>163</v>
      </c>
      <c r="AS137" t="s">
        <v>66</v>
      </c>
    </row>
    <row r="138" spans="1:45" ht="16" x14ac:dyDescent="0.2">
      <c r="A138">
        <v>500</v>
      </c>
      <c r="B138">
        <v>500</v>
      </c>
      <c r="C138" s="2">
        <v>44809</v>
      </c>
      <c r="D138" t="s">
        <v>338</v>
      </c>
      <c r="E138" t="s">
        <v>816</v>
      </c>
      <c r="F138" s="3">
        <v>28.2</v>
      </c>
      <c r="G138" t="s">
        <v>47</v>
      </c>
      <c r="H138" s="3">
        <v>0</v>
      </c>
      <c r="I138" t="s">
        <v>48</v>
      </c>
      <c r="J138">
        <v>3270</v>
      </c>
      <c r="K138" t="s">
        <v>49</v>
      </c>
      <c r="L138" t="s">
        <v>50</v>
      </c>
      <c r="M138" t="s">
        <v>106</v>
      </c>
      <c r="N138">
        <v>561</v>
      </c>
      <c r="O138" t="s">
        <v>52</v>
      </c>
      <c r="P138" t="s">
        <v>53</v>
      </c>
      <c r="T138" t="s">
        <v>817</v>
      </c>
      <c r="V138" t="s">
        <v>660</v>
      </c>
      <c r="W138" t="s">
        <v>56</v>
      </c>
      <c r="X138" t="s">
        <v>818</v>
      </c>
      <c r="Y138" t="s">
        <v>819</v>
      </c>
      <c r="Z138" s="3">
        <v>19</v>
      </c>
      <c r="AA138" t="s">
        <v>223</v>
      </c>
      <c r="AB138" t="s">
        <v>820</v>
      </c>
      <c r="AC138" t="s">
        <v>61</v>
      </c>
      <c r="AD138" t="s">
        <v>61</v>
      </c>
      <c r="AE138" t="s">
        <v>821</v>
      </c>
      <c r="AF138" t="s">
        <v>63</v>
      </c>
      <c r="AH138">
        <v>0</v>
      </c>
      <c r="AI138" s="2">
        <v>44809</v>
      </c>
      <c r="AJ138" t="s">
        <v>64</v>
      </c>
      <c r="AK138" t="s">
        <v>64</v>
      </c>
      <c r="AL138" t="s">
        <v>671</v>
      </c>
      <c r="AN138" s="3">
        <v>30</v>
      </c>
      <c r="AO138" t="s">
        <v>820</v>
      </c>
      <c r="AP138" t="s">
        <v>64</v>
      </c>
      <c r="AQ138" t="s">
        <v>821</v>
      </c>
      <c r="AR138">
        <v>158</v>
      </c>
      <c r="AS138" t="s">
        <v>66</v>
      </c>
    </row>
    <row r="139" spans="1:45" ht="16" x14ac:dyDescent="0.2">
      <c r="A139">
        <v>501</v>
      </c>
      <c r="B139">
        <v>501</v>
      </c>
      <c r="C139" s="2">
        <v>44809</v>
      </c>
      <c r="D139" t="s">
        <v>338</v>
      </c>
      <c r="E139" t="s">
        <v>822</v>
      </c>
      <c r="F139" s="3">
        <v>1.8</v>
      </c>
      <c r="G139" t="s">
        <v>47</v>
      </c>
      <c r="H139" s="3">
        <v>0</v>
      </c>
      <c r="I139" t="s">
        <v>48</v>
      </c>
      <c r="J139">
        <v>3270</v>
      </c>
      <c r="K139" t="s">
        <v>49</v>
      </c>
      <c r="L139" t="s">
        <v>50</v>
      </c>
      <c r="M139" t="s">
        <v>106</v>
      </c>
      <c r="N139">
        <v>561</v>
      </c>
      <c r="O139" t="s">
        <v>52</v>
      </c>
      <c r="P139" t="s">
        <v>53</v>
      </c>
      <c r="T139" t="s">
        <v>817</v>
      </c>
      <c r="V139" t="s">
        <v>660</v>
      </c>
      <c r="W139" t="s">
        <v>56</v>
      </c>
      <c r="X139" t="s">
        <v>818</v>
      </c>
      <c r="Y139" t="s">
        <v>819</v>
      </c>
      <c r="Z139" s="3">
        <v>19</v>
      </c>
      <c r="AA139" t="s">
        <v>223</v>
      </c>
      <c r="AB139" t="s">
        <v>820</v>
      </c>
      <c r="AC139" t="s">
        <v>61</v>
      </c>
      <c r="AD139" t="s">
        <v>61</v>
      </c>
      <c r="AE139" t="s">
        <v>821</v>
      </c>
      <c r="AF139" t="s">
        <v>63</v>
      </c>
      <c r="AH139">
        <v>0</v>
      </c>
      <c r="AI139" s="2">
        <v>44809</v>
      </c>
      <c r="AJ139" t="s">
        <v>64</v>
      </c>
      <c r="AK139" t="s">
        <v>64</v>
      </c>
      <c r="AL139" t="s">
        <v>671</v>
      </c>
      <c r="AN139" s="3">
        <v>30</v>
      </c>
      <c r="AO139" t="s">
        <v>820</v>
      </c>
      <c r="AP139" t="s">
        <v>64</v>
      </c>
      <c r="AQ139" t="s">
        <v>821</v>
      </c>
      <c r="AR139">
        <v>158</v>
      </c>
      <c r="AS139" t="s">
        <v>66</v>
      </c>
    </row>
    <row r="140" spans="1:45" ht="16" x14ac:dyDescent="0.2">
      <c r="A140">
        <v>502</v>
      </c>
      <c r="B140">
        <v>502</v>
      </c>
      <c r="C140" s="2">
        <v>44809</v>
      </c>
      <c r="D140" t="s">
        <v>338</v>
      </c>
      <c r="E140" t="s">
        <v>823</v>
      </c>
      <c r="F140" s="3">
        <v>61.5</v>
      </c>
      <c r="G140" t="s">
        <v>47</v>
      </c>
      <c r="H140" s="3">
        <v>0</v>
      </c>
      <c r="I140" t="s">
        <v>48</v>
      </c>
      <c r="J140">
        <v>3270</v>
      </c>
      <c r="K140" t="s">
        <v>49</v>
      </c>
      <c r="L140" t="s">
        <v>50</v>
      </c>
      <c r="M140" t="s">
        <v>106</v>
      </c>
      <c r="N140">
        <v>942</v>
      </c>
      <c r="O140" t="s">
        <v>52</v>
      </c>
      <c r="P140" t="s">
        <v>53</v>
      </c>
      <c r="T140" t="s">
        <v>824</v>
      </c>
      <c r="U140" t="s">
        <v>825</v>
      </c>
      <c r="V140" t="s">
        <v>826</v>
      </c>
      <c r="W140" t="s">
        <v>56</v>
      </c>
      <c r="X140" t="s">
        <v>827</v>
      </c>
      <c r="Y140" t="s">
        <v>828</v>
      </c>
      <c r="Z140" s="3">
        <v>0</v>
      </c>
      <c r="AA140" t="s">
        <v>431</v>
      </c>
      <c r="AB140" t="s">
        <v>805</v>
      </c>
      <c r="AC140" t="s">
        <v>61</v>
      </c>
      <c r="AD140" t="s">
        <v>61</v>
      </c>
      <c r="AE140" t="s">
        <v>829</v>
      </c>
      <c r="AF140" t="s">
        <v>63</v>
      </c>
      <c r="AH140">
        <v>0</v>
      </c>
      <c r="AI140" s="2">
        <v>44809</v>
      </c>
      <c r="AJ140" t="s">
        <v>64</v>
      </c>
      <c r="AK140" t="s">
        <v>64</v>
      </c>
      <c r="AL140" t="s">
        <v>830</v>
      </c>
      <c r="AM140" t="s">
        <v>825</v>
      </c>
      <c r="AN140" s="3">
        <v>65</v>
      </c>
      <c r="AO140" t="s">
        <v>805</v>
      </c>
      <c r="AP140" t="s">
        <v>64</v>
      </c>
      <c r="AQ140" t="s">
        <v>829</v>
      </c>
      <c r="AR140">
        <v>161</v>
      </c>
      <c r="AS140" t="s">
        <v>66</v>
      </c>
    </row>
    <row r="141" spans="1:45" ht="16" x14ac:dyDescent="0.2">
      <c r="A141">
        <v>503</v>
      </c>
      <c r="B141">
        <v>503</v>
      </c>
      <c r="C141" s="2">
        <v>44809</v>
      </c>
      <c r="D141" t="s">
        <v>338</v>
      </c>
      <c r="E141" t="s">
        <v>831</v>
      </c>
      <c r="F141" s="3">
        <v>3.5</v>
      </c>
      <c r="G141" t="s">
        <v>47</v>
      </c>
      <c r="H141" s="3">
        <v>0</v>
      </c>
      <c r="I141" t="s">
        <v>48</v>
      </c>
      <c r="J141">
        <v>3270</v>
      </c>
      <c r="K141" t="s">
        <v>49</v>
      </c>
      <c r="L141" t="s">
        <v>50</v>
      </c>
      <c r="M141" t="s">
        <v>106</v>
      </c>
      <c r="N141">
        <v>942</v>
      </c>
      <c r="O141" t="s">
        <v>52</v>
      </c>
      <c r="P141" t="s">
        <v>53</v>
      </c>
      <c r="T141" t="s">
        <v>824</v>
      </c>
      <c r="U141" t="s">
        <v>825</v>
      </c>
      <c r="V141" t="s">
        <v>826</v>
      </c>
      <c r="W141" t="s">
        <v>56</v>
      </c>
      <c r="X141" t="s">
        <v>827</v>
      </c>
      <c r="Y141" t="s">
        <v>828</v>
      </c>
      <c r="Z141" s="3">
        <v>0</v>
      </c>
      <c r="AA141" t="s">
        <v>431</v>
      </c>
      <c r="AB141" t="s">
        <v>805</v>
      </c>
      <c r="AC141" t="s">
        <v>61</v>
      </c>
      <c r="AD141" t="s">
        <v>61</v>
      </c>
      <c r="AE141" t="s">
        <v>829</v>
      </c>
      <c r="AF141" t="s">
        <v>63</v>
      </c>
      <c r="AH141">
        <v>0</v>
      </c>
      <c r="AI141" s="2">
        <v>44809</v>
      </c>
      <c r="AJ141" t="s">
        <v>64</v>
      </c>
      <c r="AK141" t="s">
        <v>64</v>
      </c>
      <c r="AL141" t="s">
        <v>830</v>
      </c>
      <c r="AM141" t="s">
        <v>825</v>
      </c>
      <c r="AN141" s="3">
        <v>65</v>
      </c>
      <c r="AO141" t="s">
        <v>805</v>
      </c>
      <c r="AP141" t="s">
        <v>64</v>
      </c>
      <c r="AQ141" t="s">
        <v>829</v>
      </c>
      <c r="AR141">
        <v>161</v>
      </c>
      <c r="AS141" t="s">
        <v>66</v>
      </c>
    </row>
    <row r="142" spans="1:45" ht="16" x14ac:dyDescent="0.2">
      <c r="A142">
        <v>2144</v>
      </c>
      <c r="B142">
        <v>2144</v>
      </c>
      <c r="C142" s="2">
        <v>44809</v>
      </c>
      <c r="D142" t="s">
        <v>797</v>
      </c>
      <c r="E142" t="s">
        <v>832</v>
      </c>
      <c r="F142" s="3">
        <v>238</v>
      </c>
      <c r="G142" t="s">
        <v>47</v>
      </c>
      <c r="H142" s="3">
        <v>0</v>
      </c>
      <c r="I142" t="s">
        <v>48</v>
      </c>
      <c r="J142">
        <v>6821</v>
      </c>
      <c r="K142" t="s">
        <v>49</v>
      </c>
      <c r="L142" t="s">
        <v>50</v>
      </c>
      <c r="M142" t="s">
        <v>799</v>
      </c>
      <c r="N142">
        <v>942</v>
      </c>
      <c r="O142" t="s">
        <v>52</v>
      </c>
      <c r="P142" t="s">
        <v>53</v>
      </c>
      <c r="T142" t="s">
        <v>833</v>
      </c>
      <c r="U142" t="s">
        <v>834</v>
      </c>
      <c r="V142" t="s">
        <v>690</v>
      </c>
      <c r="W142" t="s">
        <v>56</v>
      </c>
      <c r="X142" t="s">
        <v>835</v>
      </c>
      <c r="Y142" t="s">
        <v>803</v>
      </c>
      <c r="Z142" s="3">
        <v>0</v>
      </c>
      <c r="AA142" t="s">
        <v>836</v>
      </c>
      <c r="AB142" t="s">
        <v>805</v>
      </c>
      <c r="AC142" t="s">
        <v>61</v>
      </c>
      <c r="AD142" t="s">
        <v>61</v>
      </c>
      <c r="AE142" t="s">
        <v>837</v>
      </c>
      <c r="AF142" t="s">
        <v>63</v>
      </c>
      <c r="AH142">
        <v>0</v>
      </c>
      <c r="AI142" s="2">
        <v>44809</v>
      </c>
      <c r="AJ142" t="s">
        <v>64</v>
      </c>
      <c r="AK142" t="s">
        <v>64</v>
      </c>
      <c r="AL142" t="s">
        <v>724</v>
      </c>
      <c r="AM142" t="s">
        <v>834</v>
      </c>
      <c r="AN142" s="3">
        <v>260</v>
      </c>
      <c r="AO142" t="s">
        <v>805</v>
      </c>
      <c r="AP142" t="s">
        <v>64</v>
      </c>
      <c r="AQ142" t="s">
        <v>837</v>
      </c>
      <c r="AR142">
        <v>160</v>
      </c>
      <c r="AS142" t="s">
        <v>66</v>
      </c>
    </row>
    <row r="143" spans="1:45" ht="16" x14ac:dyDescent="0.2">
      <c r="A143">
        <v>2145</v>
      </c>
      <c r="B143">
        <v>2145</v>
      </c>
      <c r="C143" s="2">
        <v>44809</v>
      </c>
      <c r="D143" t="s">
        <v>797</v>
      </c>
      <c r="E143" t="s">
        <v>838</v>
      </c>
      <c r="F143" s="3">
        <v>15.4</v>
      </c>
      <c r="G143" t="s">
        <v>47</v>
      </c>
      <c r="H143" s="3">
        <v>0</v>
      </c>
      <c r="I143" t="s">
        <v>48</v>
      </c>
      <c r="J143">
        <v>6815</v>
      </c>
      <c r="K143" t="s">
        <v>49</v>
      </c>
      <c r="L143" t="s">
        <v>50</v>
      </c>
      <c r="M143" t="s">
        <v>799</v>
      </c>
      <c r="N143">
        <v>942</v>
      </c>
      <c r="O143" t="s">
        <v>52</v>
      </c>
      <c r="P143" t="s">
        <v>53</v>
      </c>
      <c r="T143" t="s">
        <v>833</v>
      </c>
      <c r="U143" t="s">
        <v>834</v>
      </c>
      <c r="V143" t="s">
        <v>690</v>
      </c>
      <c r="W143" t="s">
        <v>56</v>
      </c>
      <c r="X143" t="s">
        <v>835</v>
      </c>
      <c r="Y143" t="s">
        <v>803</v>
      </c>
      <c r="Z143" s="3">
        <v>0</v>
      </c>
      <c r="AA143" t="s">
        <v>836</v>
      </c>
      <c r="AB143" t="s">
        <v>805</v>
      </c>
      <c r="AC143" t="s">
        <v>61</v>
      </c>
      <c r="AD143" t="s">
        <v>61</v>
      </c>
      <c r="AE143" t="s">
        <v>837</v>
      </c>
      <c r="AF143" t="s">
        <v>63</v>
      </c>
      <c r="AH143">
        <v>0</v>
      </c>
      <c r="AI143" s="2">
        <v>44809</v>
      </c>
      <c r="AJ143" t="s">
        <v>64</v>
      </c>
      <c r="AK143" t="s">
        <v>64</v>
      </c>
      <c r="AL143" t="s">
        <v>724</v>
      </c>
      <c r="AM143" t="s">
        <v>834</v>
      </c>
      <c r="AN143" s="3">
        <v>260</v>
      </c>
      <c r="AO143" t="s">
        <v>805</v>
      </c>
      <c r="AP143" t="s">
        <v>64</v>
      </c>
      <c r="AQ143" t="s">
        <v>837</v>
      </c>
      <c r="AR143">
        <v>160</v>
      </c>
      <c r="AS143" t="s">
        <v>66</v>
      </c>
    </row>
    <row r="144" spans="1:45" ht="16" x14ac:dyDescent="0.2">
      <c r="A144">
        <v>2146</v>
      </c>
      <c r="B144">
        <v>2146</v>
      </c>
      <c r="C144" s="2">
        <v>44809</v>
      </c>
      <c r="D144" t="s">
        <v>797</v>
      </c>
      <c r="E144" t="s">
        <v>838</v>
      </c>
      <c r="F144" s="3">
        <v>6.6</v>
      </c>
      <c r="G144" t="s">
        <v>47</v>
      </c>
      <c r="H144" s="3">
        <v>0</v>
      </c>
      <c r="I144" t="s">
        <v>48</v>
      </c>
      <c r="J144">
        <v>6815</v>
      </c>
      <c r="K144" t="s">
        <v>49</v>
      </c>
      <c r="L144" t="s">
        <v>50</v>
      </c>
      <c r="M144" t="s">
        <v>799</v>
      </c>
      <c r="N144">
        <v>942</v>
      </c>
      <c r="O144" t="s">
        <v>52</v>
      </c>
      <c r="P144" t="s">
        <v>53</v>
      </c>
      <c r="T144" t="s">
        <v>833</v>
      </c>
      <c r="U144" t="s">
        <v>834</v>
      </c>
      <c r="V144" t="s">
        <v>690</v>
      </c>
      <c r="W144" t="s">
        <v>56</v>
      </c>
      <c r="X144" t="s">
        <v>835</v>
      </c>
      <c r="Y144" t="s">
        <v>803</v>
      </c>
      <c r="Z144" s="3">
        <v>0</v>
      </c>
      <c r="AA144" t="s">
        <v>836</v>
      </c>
      <c r="AB144" t="s">
        <v>805</v>
      </c>
      <c r="AC144" t="s">
        <v>61</v>
      </c>
      <c r="AD144" t="s">
        <v>61</v>
      </c>
      <c r="AE144" t="s">
        <v>837</v>
      </c>
      <c r="AF144" t="s">
        <v>63</v>
      </c>
      <c r="AH144">
        <v>0</v>
      </c>
      <c r="AI144" s="2">
        <v>44809</v>
      </c>
      <c r="AJ144" t="s">
        <v>64</v>
      </c>
      <c r="AK144" t="s">
        <v>64</v>
      </c>
      <c r="AL144" t="s">
        <v>724</v>
      </c>
      <c r="AM144" t="s">
        <v>834</v>
      </c>
      <c r="AN144" s="3">
        <v>260</v>
      </c>
      <c r="AO144" t="s">
        <v>805</v>
      </c>
      <c r="AP144" t="s">
        <v>64</v>
      </c>
      <c r="AQ144" t="s">
        <v>837</v>
      </c>
      <c r="AR144">
        <v>160</v>
      </c>
      <c r="AS144" t="s">
        <v>66</v>
      </c>
    </row>
    <row r="145" spans="1:45" ht="16" x14ac:dyDescent="0.2">
      <c r="A145">
        <v>504</v>
      </c>
      <c r="B145">
        <v>504</v>
      </c>
      <c r="C145" s="2">
        <v>44810</v>
      </c>
      <c r="D145" t="s">
        <v>45</v>
      </c>
      <c r="E145" t="s">
        <v>839</v>
      </c>
      <c r="F145" s="3">
        <v>77.349999999999994</v>
      </c>
      <c r="G145" t="s">
        <v>47</v>
      </c>
      <c r="H145" s="3">
        <v>0</v>
      </c>
      <c r="I145" t="s">
        <v>48</v>
      </c>
      <c r="J145">
        <v>2894</v>
      </c>
      <c r="K145" t="s">
        <v>49</v>
      </c>
      <c r="L145" t="s">
        <v>50</v>
      </c>
      <c r="M145" t="s">
        <v>51</v>
      </c>
      <c r="N145">
        <v>940</v>
      </c>
      <c r="O145" t="s">
        <v>52</v>
      </c>
      <c r="P145" t="s">
        <v>53</v>
      </c>
      <c r="T145" t="s">
        <v>840</v>
      </c>
      <c r="U145" t="s">
        <v>841</v>
      </c>
      <c r="V145" t="s">
        <v>675</v>
      </c>
      <c r="W145" t="s">
        <v>56</v>
      </c>
      <c r="X145" t="s">
        <v>842</v>
      </c>
      <c r="Y145" t="s">
        <v>313</v>
      </c>
      <c r="Z145" s="3">
        <v>19</v>
      </c>
      <c r="AA145" t="s">
        <v>843</v>
      </c>
      <c r="AB145" t="s">
        <v>761</v>
      </c>
      <c r="AC145" t="s">
        <v>61</v>
      </c>
      <c r="AD145" t="s">
        <v>61</v>
      </c>
      <c r="AE145" t="s">
        <v>844</v>
      </c>
      <c r="AF145" t="s">
        <v>63</v>
      </c>
      <c r="AH145">
        <v>0</v>
      </c>
      <c r="AI145" s="2">
        <v>44810</v>
      </c>
      <c r="AJ145" t="s">
        <v>64</v>
      </c>
      <c r="AK145" t="s">
        <v>64</v>
      </c>
      <c r="AL145" t="s">
        <v>845</v>
      </c>
      <c r="AM145" t="s">
        <v>841</v>
      </c>
      <c r="AN145" s="3">
        <v>77.349999999999994</v>
      </c>
      <c r="AO145" t="s">
        <v>761</v>
      </c>
      <c r="AP145" t="s">
        <v>64</v>
      </c>
      <c r="AQ145" t="s">
        <v>844</v>
      </c>
      <c r="AR145">
        <v>155</v>
      </c>
      <c r="AS145" t="s">
        <v>66</v>
      </c>
    </row>
    <row r="146" spans="1:45" ht="16" x14ac:dyDescent="0.2">
      <c r="A146">
        <v>506</v>
      </c>
      <c r="B146">
        <v>506</v>
      </c>
      <c r="C146" s="2">
        <v>44810</v>
      </c>
      <c r="D146" t="s">
        <v>797</v>
      </c>
      <c r="E146" t="s">
        <v>846</v>
      </c>
      <c r="F146" s="3">
        <v>63</v>
      </c>
      <c r="G146" t="s">
        <v>47</v>
      </c>
      <c r="H146" s="3">
        <v>0</v>
      </c>
      <c r="I146" t="s">
        <v>48</v>
      </c>
      <c r="J146">
        <v>6800</v>
      </c>
      <c r="K146" t="s">
        <v>49</v>
      </c>
      <c r="L146" t="s">
        <v>50</v>
      </c>
      <c r="M146" t="s">
        <v>799</v>
      </c>
      <c r="N146">
        <v>942</v>
      </c>
      <c r="O146" t="s">
        <v>52</v>
      </c>
      <c r="P146" t="s">
        <v>53</v>
      </c>
      <c r="T146" t="s">
        <v>847</v>
      </c>
      <c r="U146" t="s">
        <v>848</v>
      </c>
      <c r="V146" t="s">
        <v>849</v>
      </c>
      <c r="W146" t="s">
        <v>56</v>
      </c>
      <c r="X146" t="s">
        <v>850</v>
      </c>
      <c r="Y146" t="s">
        <v>803</v>
      </c>
      <c r="Z146" s="3">
        <v>0</v>
      </c>
      <c r="AA146" t="s">
        <v>415</v>
      </c>
      <c r="AB146" t="s">
        <v>820</v>
      </c>
      <c r="AC146" t="s">
        <v>61</v>
      </c>
      <c r="AD146" t="s">
        <v>61</v>
      </c>
      <c r="AE146" t="s">
        <v>851</v>
      </c>
      <c r="AF146" t="s">
        <v>63</v>
      </c>
      <c r="AH146">
        <v>0</v>
      </c>
      <c r="AI146" s="2">
        <v>44810</v>
      </c>
      <c r="AJ146" t="s">
        <v>64</v>
      </c>
      <c r="AK146" t="s">
        <v>64</v>
      </c>
      <c r="AL146" t="s">
        <v>852</v>
      </c>
      <c r="AM146" t="s">
        <v>848</v>
      </c>
      <c r="AN146" s="3">
        <v>63</v>
      </c>
      <c r="AO146" t="s">
        <v>820</v>
      </c>
      <c r="AP146" t="s">
        <v>64</v>
      </c>
      <c r="AQ146" t="s">
        <v>851</v>
      </c>
      <c r="AR146">
        <v>162</v>
      </c>
      <c r="AS146" t="s">
        <v>66</v>
      </c>
    </row>
    <row r="147" spans="1:45" ht="16" x14ac:dyDescent="0.2">
      <c r="A147">
        <v>507</v>
      </c>
      <c r="B147">
        <v>507</v>
      </c>
      <c r="C147" s="2">
        <v>44810</v>
      </c>
      <c r="D147" t="s">
        <v>853</v>
      </c>
      <c r="E147" t="s">
        <v>854</v>
      </c>
      <c r="F147" s="3">
        <v>0.63</v>
      </c>
      <c r="G147" t="s">
        <v>47</v>
      </c>
      <c r="H147" s="3">
        <v>0</v>
      </c>
      <c r="I147" t="s">
        <v>48</v>
      </c>
      <c r="J147">
        <v>6843</v>
      </c>
      <c r="K147" t="s">
        <v>49</v>
      </c>
      <c r="L147" t="s">
        <v>50</v>
      </c>
      <c r="M147" t="s">
        <v>799</v>
      </c>
      <c r="N147">
        <v>942</v>
      </c>
      <c r="O147" t="s">
        <v>52</v>
      </c>
      <c r="P147" t="s">
        <v>53</v>
      </c>
      <c r="T147" t="s">
        <v>847</v>
      </c>
      <c r="U147" t="s">
        <v>848</v>
      </c>
      <c r="V147" t="s">
        <v>849</v>
      </c>
      <c r="W147" t="s">
        <v>56</v>
      </c>
      <c r="X147" t="s">
        <v>850</v>
      </c>
      <c r="Y147" t="s">
        <v>803</v>
      </c>
      <c r="Z147" s="3">
        <v>0</v>
      </c>
      <c r="AA147" t="s">
        <v>415</v>
      </c>
      <c r="AB147" t="s">
        <v>820</v>
      </c>
      <c r="AC147" t="s">
        <v>61</v>
      </c>
      <c r="AD147" t="s">
        <v>61</v>
      </c>
      <c r="AE147" t="s">
        <v>851</v>
      </c>
      <c r="AF147" t="s">
        <v>63</v>
      </c>
      <c r="AH147">
        <v>0</v>
      </c>
      <c r="AI147" s="2">
        <v>44810</v>
      </c>
      <c r="AJ147" t="s">
        <v>64</v>
      </c>
      <c r="AK147" t="s">
        <v>64</v>
      </c>
      <c r="AL147" t="s">
        <v>852</v>
      </c>
      <c r="AM147" t="s">
        <v>848</v>
      </c>
      <c r="AN147" s="3">
        <v>63</v>
      </c>
      <c r="AO147" t="s">
        <v>820</v>
      </c>
      <c r="AP147" t="s">
        <v>64</v>
      </c>
      <c r="AQ147" t="s">
        <v>851</v>
      </c>
      <c r="AR147">
        <v>162</v>
      </c>
      <c r="AS147" t="s">
        <v>66</v>
      </c>
    </row>
    <row r="148" spans="1:45" ht="16" x14ac:dyDescent="0.2">
      <c r="A148">
        <v>498</v>
      </c>
      <c r="B148">
        <v>498</v>
      </c>
      <c r="C148" s="2">
        <v>44810</v>
      </c>
      <c r="D148" t="s">
        <v>279</v>
      </c>
      <c r="E148" t="s">
        <v>280</v>
      </c>
      <c r="F148" s="3">
        <v>53.43</v>
      </c>
      <c r="G148" t="s">
        <v>47</v>
      </c>
      <c r="H148" s="3">
        <v>0</v>
      </c>
      <c r="I148" t="s">
        <v>48</v>
      </c>
      <c r="J148">
        <v>2704</v>
      </c>
      <c r="K148" t="s">
        <v>49</v>
      </c>
      <c r="L148" t="s">
        <v>50</v>
      </c>
      <c r="M148" t="s">
        <v>51</v>
      </c>
      <c r="N148">
        <v>940</v>
      </c>
      <c r="O148" t="s">
        <v>52</v>
      </c>
      <c r="P148" t="s">
        <v>53</v>
      </c>
      <c r="T148" t="s">
        <v>281</v>
      </c>
      <c r="U148" t="s">
        <v>855</v>
      </c>
      <c r="V148" t="s">
        <v>650</v>
      </c>
      <c r="W148" t="s">
        <v>56</v>
      </c>
      <c r="X148" t="s">
        <v>856</v>
      </c>
      <c r="Y148" t="s">
        <v>231</v>
      </c>
      <c r="Z148" s="3">
        <v>19</v>
      </c>
      <c r="AA148" t="s">
        <v>284</v>
      </c>
      <c r="AB148" t="s">
        <v>857</v>
      </c>
      <c r="AC148" t="s">
        <v>61</v>
      </c>
      <c r="AD148" t="s">
        <v>61</v>
      </c>
      <c r="AE148" t="s">
        <v>858</v>
      </c>
      <c r="AF148" t="s">
        <v>63</v>
      </c>
      <c r="AH148">
        <v>0</v>
      </c>
      <c r="AI148" s="2">
        <v>44810</v>
      </c>
      <c r="AJ148" t="s">
        <v>64</v>
      </c>
      <c r="AK148" t="s">
        <v>64</v>
      </c>
      <c r="AL148" t="s">
        <v>859</v>
      </c>
      <c r="AM148" t="s">
        <v>855</v>
      </c>
      <c r="AN148" s="3">
        <v>53.43</v>
      </c>
      <c r="AO148" t="s">
        <v>857</v>
      </c>
      <c r="AP148" t="s">
        <v>64</v>
      </c>
      <c r="AQ148" t="s">
        <v>858</v>
      </c>
      <c r="AR148">
        <v>156</v>
      </c>
      <c r="AS148" t="s">
        <v>66</v>
      </c>
    </row>
    <row r="149" spans="1:45" ht="16" x14ac:dyDescent="0.2">
      <c r="A149">
        <v>512</v>
      </c>
      <c r="B149">
        <v>512</v>
      </c>
      <c r="C149" s="2">
        <v>44811</v>
      </c>
      <c r="D149" t="s">
        <v>279</v>
      </c>
      <c r="E149" t="s">
        <v>287</v>
      </c>
      <c r="F149" s="3">
        <v>95.2</v>
      </c>
      <c r="G149" t="s">
        <v>47</v>
      </c>
      <c r="H149" s="3">
        <v>0</v>
      </c>
      <c r="I149" t="s">
        <v>48</v>
      </c>
      <c r="J149">
        <v>2894</v>
      </c>
      <c r="K149" t="s">
        <v>49</v>
      </c>
      <c r="L149" t="s">
        <v>50</v>
      </c>
      <c r="M149" t="s">
        <v>51</v>
      </c>
      <c r="N149">
        <v>940</v>
      </c>
      <c r="O149" t="s">
        <v>52</v>
      </c>
      <c r="P149" t="s">
        <v>53</v>
      </c>
      <c r="T149" t="s">
        <v>288</v>
      </c>
      <c r="U149" t="s">
        <v>860</v>
      </c>
      <c r="V149" t="s">
        <v>553</v>
      </c>
      <c r="W149" t="s">
        <v>56</v>
      </c>
      <c r="X149" t="s">
        <v>861</v>
      </c>
      <c r="Y149" t="s">
        <v>291</v>
      </c>
      <c r="Z149" s="3">
        <v>19</v>
      </c>
      <c r="AA149" t="s">
        <v>292</v>
      </c>
      <c r="AB149" t="s">
        <v>773</v>
      </c>
      <c r="AC149" t="s">
        <v>61</v>
      </c>
      <c r="AD149" t="s">
        <v>61</v>
      </c>
      <c r="AE149" t="s">
        <v>862</v>
      </c>
      <c r="AF149" t="s">
        <v>63</v>
      </c>
      <c r="AH149">
        <v>0</v>
      </c>
      <c r="AI149" s="2">
        <v>44811</v>
      </c>
      <c r="AJ149" t="s">
        <v>64</v>
      </c>
      <c r="AK149" t="s">
        <v>64</v>
      </c>
      <c r="AL149" t="s">
        <v>863</v>
      </c>
      <c r="AM149" t="s">
        <v>860</v>
      </c>
      <c r="AN149" s="3">
        <v>95.2</v>
      </c>
      <c r="AO149" t="s">
        <v>773</v>
      </c>
      <c r="AP149" t="s">
        <v>64</v>
      </c>
      <c r="AQ149" t="s">
        <v>862</v>
      </c>
      <c r="AR149">
        <v>164</v>
      </c>
      <c r="AS149" t="s">
        <v>66</v>
      </c>
    </row>
    <row r="150" spans="1:45" ht="16" x14ac:dyDescent="0.2">
      <c r="A150">
        <v>534</v>
      </c>
      <c r="B150">
        <v>534</v>
      </c>
      <c r="C150" s="2">
        <v>44818</v>
      </c>
      <c r="D150" t="s">
        <v>338</v>
      </c>
      <c r="E150" t="s">
        <v>864</v>
      </c>
      <c r="F150" s="3">
        <v>3.8</v>
      </c>
      <c r="G150" t="s">
        <v>47</v>
      </c>
      <c r="H150" s="3">
        <v>0</v>
      </c>
      <c r="I150" t="s">
        <v>48</v>
      </c>
      <c r="J150">
        <v>2560</v>
      </c>
      <c r="K150" t="s">
        <v>49</v>
      </c>
      <c r="L150" t="s">
        <v>50</v>
      </c>
      <c r="M150" t="s">
        <v>51</v>
      </c>
      <c r="N150">
        <v>561</v>
      </c>
      <c r="O150" t="s">
        <v>52</v>
      </c>
      <c r="P150" t="s">
        <v>53</v>
      </c>
      <c r="T150" t="s">
        <v>148</v>
      </c>
      <c r="U150" t="s">
        <v>865</v>
      </c>
      <c r="V150" t="s">
        <v>722</v>
      </c>
      <c r="W150" t="s">
        <v>56</v>
      </c>
      <c r="X150" t="s">
        <v>866</v>
      </c>
      <c r="Y150" t="s">
        <v>867</v>
      </c>
      <c r="Z150" s="3">
        <v>0</v>
      </c>
      <c r="AA150" t="s">
        <v>868</v>
      </c>
      <c r="AB150" t="s">
        <v>869</v>
      </c>
      <c r="AC150" t="s">
        <v>61</v>
      </c>
      <c r="AD150" t="s">
        <v>61</v>
      </c>
      <c r="AE150" t="s">
        <v>870</v>
      </c>
      <c r="AF150" t="s">
        <v>63</v>
      </c>
      <c r="AH150">
        <v>0</v>
      </c>
      <c r="AI150" s="2">
        <v>44818</v>
      </c>
      <c r="AJ150" t="s">
        <v>64</v>
      </c>
      <c r="AK150" t="s">
        <v>64</v>
      </c>
      <c r="AL150" t="s">
        <v>871</v>
      </c>
      <c r="AM150" t="s">
        <v>865</v>
      </c>
      <c r="AN150" s="3">
        <v>3.8</v>
      </c>
      <c r="AO150" t="s">
        <v>869</v>
      </c>
      <c r="AP150" t="s">
        <v>64</v>
      </c>
      <c r="AQ150" t="s">
        <v>870</v>
      </c>
      <c r="AR150">
        <v>177</v>
      </c>
      <c r="AS150" t="s">
        <v>66</v>
      </c>
    </row>
    <row r="151" spans="1:45" ht="16" x14ac:dyDescent="0.2">
      <c r="A151">
        <v>1918</v>
      </c>
      <c r="B151">
        <v>1918</v>
      </c>
      <c r="C151" s="2">
        <v>44818</v>
      </c>
      <c r="D151" t="s">
        <v>45</v>
      </c>
      <c r="E151" t="s">
        <v>872</v>
      </c>
      <c r="F151" s="3">
        <v>105.93</v>
      </c>
      <c r="G151" t="s">
        <v>47</v>
      </c>
      <c r="H151" s="3">
        <v>0</v>
      </c>
      <c r="I151" t="s">
        <v>48</v>
      </c>
      <c r="J151">
        <v>2704</v>
      </c>
      <c r="K151" t="s">
        <v>49</v>
      </c>
      <c r="L151" t="s">
        <v>50</v>
      </c>
      <c r="M151" t="s">
        <v>51</v>
      </c>
      <c r="N151">
        <v>940</v>
      </c>
      <c r="O151" t="s">
        <v>52</v>
      </c>
      <c r="P151" t="s">
        <v>53</v>
      </c>
      <c r="T151" t="s">
        <v>873</v>
      </c>
      <c r="U151" t="s">
        <v>874</v>
      </c>
      <c r="V151" t="s">
        <v>875</v>
      </c>
      <c r="W151" t="s">
        <v>56</v>
      </c>
      <c r="X151" t="s">
        <v>876</v>
      </c>
      <c r="Y151" t="s">
        <v>877</v>
      </c>
      <c r="Z151" s="3">
        <v>7</v>
      </c>
      <c r="AA151" t="s">
        <v>878</v>
      </c>
      <c r="AB151" t="s">
        <v>879</v>
      </c>
      <c r="AC151" t="s">
        <v>61</v>
      </c>
      <c r="AD151" t="s">
        <v>61</v>
      </c>
      <c r="AE151" t="s">
        <v>880</v>
      </c>
      <c r="AF151" t="s">
        <v>63</v>
      </c>
      <c r="AH151">
        <v>0</v>
      </c>
      <c r="AI151" s="2">
        <v>44818</v>
      </c>
      <c r="AJ151" t="s">
        <v>64</v>
      </c>
      <c r="AK151" t="s">
        <v>64</v>
      </c>
      <c r="AL151" t="s">
        <v>881</v>
      </c>
      <c r="AM151" t="s">
        <v>874</v>
      </c>
      <c r="AN151" s="3">
        <v>105.93</v>
      </c>
      <c r="AO151" t="s">
        <v>879</v>
      </c>
      <c r="AP151" t="s">
        <v>64</v>
      </c>
      <c r="AQ151" t="s">
        <v>880</v>
      </c>
      <c r="AR151">
        <v>166</v>
      </c>
      <c r="AS151" t="s">
        <v>66</v>
      </c>
    </row>
    <row r="152" spans="1:45" ht="16" x14ac:dyDescent="0.2">
      <c r="A152">
        <v>529</v>
      </c>
      <c r="B152">
        <v>529</v>
      </c>
      <c r="C152" s="2">
        <v>44820</v>
      </c>
      <c r="D152" t="s">
        <v>747</v>
      </c>
      <c r="E152" t="s">
        <v>884</v>
      </c>
      <c r="F152" s="3">
        <v>739.5</v>
      </c>
      <c r="G152" t="s">
        <v>47</v>
      </c>
      <c r="H152" s="3">
        <v>0</v>
      </c>
      <c r="I152" t="s">
        <v>104</v>
      </c>
      <c r="J152">
        <v>940</v>
      </c>
      <c r="K152" t="s">
        <v>52</v>
      </c>
      <c r="L152" t="s">
        <v>53</v>
      </c>
      <c r="N152">
        <v>6565</v>
      </c>
      <c r="O152" t="s">
        <v>49</v>
      </c>
      <c r="P152" t="s">
        <v>105</v>
      </c>
      <c r="Q152" t="s">
        <v>749</v>
      </c>
      <c r="T152" t="s">
        <v>885</v>
      </c>
      <c r="U152" t="s">
        <v>886</v>
      </c>
      <c r="V152" t="s">
        <v>500</v>
      </c>
      <c r="W152" t="s">
        <v>752</v>
      </c>
      <c r="X152" t="s">
        <v>887</v>
      </c>
      <c r="Y152" t="s">
        <v>754</v>
      </c>
      <c r="Z152" s="3">
        <v>0</v>
      </c>
      <c r="AA152" t="s">
        <v>888</v>
      </c>
      <c r="AB152" t="s">
        <v>889</v>
      </c>
      <c r="AC152" t="s">
        <v>61</v>
      </c>
      <c r="AD152" t="s">
        <v>61</v>
      </c>
      <c r="AE152" t="s">
        <v>890</v>
      </c>
      <c r="AF152" t="s">
        <v>63</v>
      </c>
      <c r="AH152">
        <v>0</v>
      </c>
      <c r="AI152" s="2">
        <v>44820</v>
      </c>
      <c r="AJ152" t="s">
        <v>64</v>
      </c>
      <c r="AK152" t="s">
        <v>64</v>
      </c>
      <c r="AL152" t="s">
        <v>891</v>
      </c>
      <c r="AM152" t="s">
        <v>886</v>
      </c>
      <c r="AN152" s="3">
        <v>739.5</v>
      </c>
      <c r="AO152" t="s">
        <v>889</v>
      </c>
      <c r="AP152" t="s">
        <v>64</v>
      </c>
      <c r="AQ152" t="s">
        <v>890</v>
      </c>
      <c r="AR152">
        <v>167</v>
      </c>
      <c r="AS152" t="s">
        <v>66</v>
      </c>
    </row>
    <row r="153" spans="1:45" ht="16" x14ac:dyDescent="0.2">
      <c r="A153">
        <v>547</v>
      </c>
      <c r="B153">
        <v>547</v>
      </c>
      <c r="C153" s="2">
        <v>44820</v>
      </c>
      <c r="D153" t="s">
        <v>338</v>
      </c>
      <c r="E153" t="s">
        <v>892</v>
      </c>
      <c r="F153" s="3">
        <v>13.7</v>
      </c>
      <c r="G153" t="s">
        <v>47</v>
      </c>
      <c r="H153" s="3">
        <v>0</v>
      </c>
      <c r="I153" t="s">
        <v>48</v>
      </c>
      <c r="J153">
        <v>2563</v>
      </c>
      <c r="K153" t="s">
        <v>49</v>
      </c>
      <c r="L153" t="s">
        <v>50</v>
      </c>
      <c r="M153" t="s">
        <v>51</v>
      </c>
      <c r="N153">
        <v>942</v>
      </c>
      <c r="O153" t="s">
        <v>52</v>
      </c>
      <c r="P153" t="s">
        <v>53</v>
      </c>
      <c r="T153" t="s">
        <v>893</v>
      </c>
      <c r="U153" t="s">
        <v>894</v>
      </c>
      <c r="V153" t="s">
        <v>731</v>
      </c>
      <c r="W153" t="s">
        <v>56</v>
      </c>
      <c r="X153" t="s">
        <v>895</v>
      </c>
      <c r="Y153" t="s">
        <v>867</v>
      </c>
      <c r="Z153" s="3">
        <v>0</v>
      </c>
      <c r="AA153" t="s">
        <v>896</v>
      </c>
      <c r="AB153" t="s">
        <v>897</v>
      </c>
      <c r="AC153" t="s">
        <v>61</v>
      </c>
      <c r="AD153" t="s">
        <v>61</v>
      </c>
      <c r="AE153" t="s">
        <v>898</v>
      </c>
      <c r="AF153" t="s">
        <v>63</v>
      </c>
      <c r="AH153">
        <v>0</v>
      </c>
      <c r="AI153" s="2">
        <v>44820</v>
      </c>
      <c r="AJ153" t="s">
        <v>64</v>
      </c>
      <c r="AK153" t="s">
        <v>64</v>
      </c>
      <c r="AL153" t="s">
        <v>899</v>
      </c>
      <c r="AM153" t="s">
        <v>894</v>
      </c>
      <c r="AN153" s="3">
        <v>13.7</v>
      </c>
      <c r="AO153" t="s">
        <v>897</v>
      </c>
      <c r="AP153" t="s">
        <v>64</v>
      </c>
      <c r="AQ153" t="s">
        <v>898</v>
      </c>
      <c r="AR153">
        <v>171</v>
      </c>
      <c r="AS153" t="s">
        <v>66</v>
      </c>
    </row>
    <row r="154" spans="1:45" ht="16" x14ac:dyDescent="0.2">
      <c r="A154">
        <v>548</v>
      </c>
      <c r="B154">
        <v>548</v>
      </c>
      <c r="C154" s="2">
        <v>44820</v>
      </c>
      <c r="D154" t="s">
        <v>338</v>
      </c>
      <c r="E154" t="s">
        <v>900</v>
      </c>
      <c r="F154" s="3">
        <v>1.74</v>
      </c>
      <c r="G154" t="s">
        <v>47</v>
      </c>
      <c r="H154" s="3">
        <v>0</v>
      </c>
      <c r="I154" t="s">
        <v>48</v>
      </c>
      <c r="J154">
        <v>2563</v>
      </c>
      <c r="K154" t="s">
        <v>49</v>
      </c>
      <c r="L154" t="s">
        <v>50</v>
      </c>
      <c r="M154" t="s">
        <v>51</v>
      </c>
      <c r="N154">
        <v>942</v>
      </c>
      <c r="O154" t="s">
        <v>52</v>
      </c>
      <c r="P154" t="s">
        <v>53</v>
      </c>
      <c r="T154" t="s">
        <v>901</v>
      </c>
      <c r="U154" t="s">
        <v>902</v>
      </c>
      <c r="V154" t="s">
        <v>734</v>
      </c>
      <c r="W154" t="s">
        <v>56</v>
      </c>
      <c r="X154" t="s">
        <v>903</v>
      </c>
      <c r="Y154" t="s">
        <v>867</v>
      </c>
      <c r="Z154" s="3">
        <v>0</v>
      </c>
      <c r="AA154" t="s">
        <v>904</v>
      </c>
      <c r="AB154" t="s">
        <v>897</v>
      </c>
      <c r="AC154" t="s">
        <v>61</v>
      </c>
      <c r="AD154" t="s">
        <v>61</v>
      </c>
      <c r="AE154" t="s">
        <v>905</v>
      </c>
      <c r="AF154" t="s">
        <v>63</v>
      </c>
      <c r="AH154">
        <v>0</v>
      </c>
      <c r="AI154" s="2">
        <v>44820</v>
      </c>
      <c r="AJ154" t="s">
        <v>64</v>
      </c>
      <c r="AK154" t="s">
        <v>64</v>
      </c>
      <c r="AL154" t="s">
        <v>906</v>
      </c>
      <c r="AM154" t="s">
        <v>902</v>
      </c>
      <c r="AN154" s="3">
        <v>1.74</v>
      </c>
      <c r="AO154" t="s">
        <v>897</v>
      </c>
      <c r="AP154" t="s">
        <v>64</v>
      </c>
      <c r="AQ154" t="s">
        <v>905</v>
      </c>
      <c r="AR154">
        <v>170</v>
      </c>
      <c r="AS154" t="s">
        <v>66</v>
      </c>
    </row>
    <row r="155" spans="1:45" ht="16" x14ac:dyDescent="0.2">
      <c r="A155">
        <v>549</v>
      </c>
      <c r="B155">
        <v>549</v>
      </c>
      <c r="C155" s="2">
        <v>44820</v>
      </c>
      <c r="D155" t="s">
        <v>338</v>
      </c>
      <c r="E155" t="s">
        <v>907</v>
      </c>
      <c r="F155" s="3">
        <v>43.05</v>
      </c>
      <c r="G155" t="s">
        <v>47</v>
      </c>
      <c r="H155" s="3">
        <v>0</v>
      </c>
      <c r="I155" t="s">
        <v>48</v>
      </c>
      <c r="J155">
        <v>2563</v>
      </c>
      <c r="K155" t="s">
        <v>49</v>
      </c>
      <c r="L155" t="s">
        <v>50</v>
      </c>
      <c r="M155" t="s">
        <v>51</v>
      </c>
      <c r="N155">
        <v>942</v>
      </c>
      <c r="O155" t="s">
        <v>52</v>
      </c>
      <c r="P155" t="s">
        <v>53</v>
      </c>
      <c r="T155" t="s">
        <v>908</v>
      </c>
      <c r="U155" t="s">
        <v>909</v>
      </c>
      <c r="V155" t="s">
        <v>569</v>
      </c>
      <c r="W155" t="s">
        <v>56</v>
      </c>
      <c r="X155" t="s">
        <v>910</v>
      </c>
      <c r="Y155" t="s">
        <v>911</v>
      </c>
      <c r="Z155" s="3">
        <v>7</v>
      </c>
      <c r="AA155" t="s">
        <v>912</v>
      </c>
      <c r="AB155" t="s">
        <v>897</v>
      </c>
      <c r="AC155" t="s">
        <v>61</v>
      </c>
      <c r="AD155" t="s">
        <v>61</v>
      </c>
      <c r="AE155" t="s">
        <v>913</v>
      </c>
      <c r="AF155" t="s">
        <v>63</v>
      </c>
      <c r="AH155">
        <v>0</v>
      </c>
      <c r="AI155" s="2">
        <v>44820</v>
      </c>
      <c r="AJ155" t="s">
        <v>64</v>
      </c>
      <c r="AK155" t="s">
        <v>64</v>
      </c>
      <c r="AL155" t="s">
        <v>914</v>
      </c>
      <c r="AM155" t="s">
        <v>909</v>
      </c>
      <c r="AN155" s="3">
        <v>43.05</v>
      </c>
      <c r="AO155" t="s">
        <v>897</v>
      </c>
      <c r="AP155" t="s">
        <v>64</v>
      </c>
      <c r="AQ155" t="s">
        <v>913</v>
      </c>
      <c r="AR155">
        <v>169</v>
      </c>
      <c r="AS155" t="s">
        <v>66</v>
      </c>
    </row>
    <row r="156" spans="1:45" ht="16" x14ac:dyDescent="0.2">
      <c r="A156">
        <v>550</v>
      </c>
      <c r="B156">
        <v>550</v>
      </c>
      <c r="C156" s="2">
        <v>44820</v>
      </c>
      <c r="D156" t="s">
        <v>338</v>
      </c>
      <c r="E156" t="s">
        <v>915</v>
      </c>
      <c r="F156" s="3">
        <v>162.65</v>
      </c>
      <c r="G156" t="s">
        <v>47</v>
      </c>
      <c r="H156" s="3">
        <v>0</v>
      </c>
      <c r="I156" t="s">
        <v>48</v>
      </c>
      <c r="J156">
        <v>2562</v>
      </c>
      <c r="K156" t="s">
        <v>49</v>
      </c>
      <c r="L156" t="s">
        <v>50</v>
      </c>
      <c r="M156" t="s">
        <v>51</v>
      </c>
      <c r="N156">
        <v>942</v>
      </c>
      <c r="O156" t="s">
        <v>52</v>
      </c>
      <c r="P156" t="s">
        <v>53</v>
      </c>
      <c r="T156" t="s">
        <v>916</v>
      </c>
      <c r="U156" t="s">
        <v>917</v>
      </c>
      <c r="V156" t="s">
        <v>728</v>
      </c>
      <c r="W156" t="s">
        <v>56</v>
      </c>
      <c r="X156" t="s">
        <v>918</v>
      </c>
      <c r="Y156" t="s">
        <v>867</v>
      </c>
      <c r="Z156" s="3">
        <v>0</v>
      </c>
      <c r="AA156" t="s">
        <v>919</v>
      </c>
      <c r="AB156" t="s">
        <v>869</v>
      </c>
      <c r="AC156" t="s">
        <v>61</v>
      </c>
      <c r="AD156" t="s">
        <v>61</v>
      </c>
      <c r="AE156" t="s">
        <v>920</v>
      </c>
      <c r="AF156" t="s">
        <v>63</v>
      </c>
      <c r="AH156">
        <v>0</v>
      </c>
      <c r="AI156" s="2">
        <v>44820</v>
      </c>
      <c r="AJ156" t="s">
        <v>64</v>
      </c>
      <c r="AK156" t="s">
        <v>64</v>
      </c>
      <c r="AL156" t="s">
        <v>921</v>
      </c>
      <c r="AM156" t="s">
        <v>917</v>
      </c>
      <c r="AN156" s="3">
        <v>162.65</v>
      </c>
      <c r="AO156" t="s">
        <v>869</v>
      </c>
      <c r="AP156" t="s">
        <v>64</v>
      </c>
      <c r="AQ156" t="s">
        <v>920</v>
      </c>
      <c r="AR156">
        <v>168</v>
      </c>
      <c r="AS156" t="s">
        <v>66</v>
      </c>
    </row>
    <row r="157" spans="1:45" ht="16" x14ac:dyDescent="0.2">
      <c r="A157">
        <v>526</v>
      </c>
      <c r="B157">
        <v>526</v>
      </c>
      <c r="C157" s="2">
        <v>44823</v>
      </c>
      <c r="D157" t="s">
        <v>790</v>
      </c>
      <c r="E157" t="s">
        <v>922</v>
      </c>
      <c r="F157" s="3">
        <v>400</v>
      </c>
      <c r="G157" t="s">
        <v>47</v>
      </c>
      <c r="H157" s="3">
        <v>0</v>
      </c>
      <c r="I157" t="s">
        <v>48</v>
      </c>
      <c r="J157">
        <v>2510</v>
      </c>
      <c r="K157" t="s">
        <v>49</v>
      </c>
      <c r="L157" t="s">
        <v>50</v>
      </c>
      <c r="M157" t="s">
        <v>51</v>
      </c>
      <c r="N157">
        <v>940</v>
      </c>
      <c r="O157" t="s">
        <v>52</v>
      </c>
      <c r="P157" t="s">
        <v>53</v>
      </c>
      <c r="T157" t="s">
        <v>923</v>
      </c>
      <c r="U157" t="s">
        <v>924</v>
      </c>
      <c r="V157" t="s">
        <v>708</v>
      </c>
      <c r="W157" t="s">
        <v>56</v>
      </c>
      <c r="X157" t="s">
        <v>925</v>
      </c>
      <c r="Y157" t="s">
        <v>926</v>
      </c>
      <c r="Z157" s="3">
        <v>0</v>
      </c>
      <c r="AA157" t="s">
        <v>927</v>
      </c>
      <c r="AB157" t="s">
        <v>928</v>
      </c>
      <c r="AC157" t="s">
        <v>61</v>
      </c>
      <c r="AD157" t="s">
        <v>61</v>
      </c>
      <c r="AE157" t="s">
        <v>929</v>
      </c>
      <c r="AF157" t="s">
        <v>63</v>
      </c>
      <c r="AH157">
        <v>0</v>
      </c>
      <c r="AI157" s="2">
        <v>44823</v>
      </c>
      <c r="AJ157" t="s">
        <v>64</v>
      </c>
      <c r="AK157" t="s">
        <v>64</v>
      </c>
      <c r="AL157" t="s">
        <v>930</v>
      </c>
      <c r="AM157" t="s">
        <v>924</v>
      </c>
      <c r="AN157" s="3">
        <v>400</v>
      </c>
      <c r="AO157" t="s">
        <v>928</v>
      </c>
      <c r="AP157" t="s">
        <v>64</v>
      </c>
      <c r="AQ157" t="s">
        <v>929</v>
      </c>
      <c r="AR157">
        <v>174</v>
      </c>
      <c r="AS157" t="s">
        <v>66</v>
      </c>
    </row>
    <row r="158" spans="1:45" ht="16" x14ac:dyDescent="0.2">
      <c r="A158">
        <v>527</v>
      </c>
      <c r="B158">
        <v>527</v>
      </c>
      <c r="C158" s="2">
        <v>44823</v>
      </c>
      <c r="D158" t="s">
        <v>651</v>
      </c>
      <c r="E158" t="s">
        <v>931</v>
      </c>
      <c r="F158" s="3">
        <v>9.5</v>
      </c>
      <c r="G158" t="s">
        <v>47</v>
      </c>
      <c r="H158" s="3">
        <v>0</v>
      </c>
      <c r="I158" t="s">
        <v>48</v>
      </c>
      <c r="J158">
        <v>2705</v>
      </c>
      <c r="K158" t="s">
        <v>49</v>
      </c>
      <c r="L158" t="s">
        <v>50</v>
      </c>
      <c r="M158" t="s">
        <v>51</v>
      </c>
      <c r="N158">
        <v>940</v>
      </c>
      <c r="O158" t="s">
        <v>52</v>
      </c>
      <c r="P158" t="s">
        <v>53</v>
      </c>
      <c r="T158" t="s">
        <v>923</v>
      </c>
      <c r="U158" t="s">
        <v>924</v>
      </c>
      <c r="V158" t="s">
        <v>708</v>
      </c>
      <c r="W158" t="s">
        <v>56</v>
      </c>
      <c r="X158" t="s">
        <v>925</v>
      </c>
      <c r="Y158" t="s">
        <v>926</v>
      </c>
      <c r="Z158" s="3">
        <v>0</v>
      </c>
      <c r="AA158" t="s">
        <v>927</v>
      </c>
      <c r="AB158" t="s">
        <v>928</v>
      </c>
      <c r="AC158" t="s">
        <v>61</v>
      </c>
      <c r="AD158" t="s">
        <v>61</v>
      </c>
      <c r="AE158" t="s">
        <v>929</v>
      </c>
      <c r="AF158" t="s">
        <v>63</v>
      </c>
      <c r="AH158">
        <v>0</v>
      </c>
      <c r="AI158" s="2">
        <v>44823</v>
      </c>
      <c r="AJ158" t="s">
        <v>64</v>
      </c>
      <c r="AK158" t="s">
        <v>64</v>
      </c>
      <c r="AL158" t="s">
        <v>930</v>
      </c>
      <c r="AM158" t="s">
        <v>924</v>
      </c>
      <c r="AN158" s="3">
        <v>400</v>
      </c>
      <c r="AO158" t="s">
        <v>928</v>
      </c>
      <c r="AP158" t="s">
        <v>64</v>
      </c>
      <c r="AQ158" t="s">
        <v>929</v>
      </c>
      <c r="AR158">
        <v>174</v>
      </c>
      <c r="AS158" t="s">
        <v>66</v>
      </c>
    </row>
    <row r="159" spans="1:45" ht="16" x14ac:dyDescent="0.2">
      <c r="A159">
        <v>1932</v>
      </c>
      <c r="B159">
        <v>1932</v>
      </c>
      <c r="C159" s="2">
        <v>44823</v>
      </c>
      <c r="D159" t="s">
        <v>536</v>
      </c>
      <c r="E159" t="s">
        <v>940</v>
      </c>
      <c r="F159" s="3">
        <v>297.8</v>
      </c>
      <c r="G159" t="s">
        <v>47</v>
      </c>
      <c r="H159" s="3">
        <v>0</v>
      </c>
      <c r="I159" t="s">
        <v>48</v>
      </c>
      <c r="J159">
        <v>2900</v>
      </c>
      <c r="K159" t="s">
        <v>49</v>
      </c>
      <c r="L159" t="s">
        <v>50</v>
      </c>
      <c r="M159" t="s">
        <v>51</v>
      </c>
      <c r="N159">
        <v>940</v>
      </c>
      <c r="O159" t="s">
        <v>52</v>
      </c>
      <c r="P159" t="s">
        <v>53</v>
      </c>
      <c r="T159" t="s">
        <v>941</v>
      </c>
      <c r="U159" t="s">
        <v>942</v>
      </c>
      <c r="V159" t="s">
        <v>943</v>
      </c>
      <c r="W159" t="s">
        <v>56</v>
      </c>
      <c r="X159" t="s">
        <v>944</v>
      </c>
      <c r="Y159" t="s">
        <v>945</v>
      </c>
      <c r="Z159" s="3">
        <v>19</v>
      </c>
      <c r="AA159" t="s">
        <v>946</v>
      </c>
      <c r="AB159" t="s">
        <v>897</v>
      </c>
      <c r="AC159" t="s">
        <v>61</v>
      </c>
      <c r="AD159" t="s">
        <v>61</v>
      </c>
      <c r="AE159" t="s">
        <v>947</v>
      </c>
      <c r="AF159" t="s">
        <v>63</v>
      </c>
      <c r="AH159">
        <v>0</v>
      </c>
      <c r="AI159" s="2">
        <v>44823</v>
      </c>
      <c r="AJ159" t="s">
        <v>64</v>
      </c>
      <c r="AK159" t="s">
        <v>64</v>
      </c>
      <c r="AL159" t="s">
        <v>948</v>
      </c>
      <c r="AM159" t="s">
        <v>942</v>
      </c>
      <c r="AN159" s="3">
        <v>297.8</v>
      </c>
      <c r="AO159" t="s">
        <v>897</v>
      </c>
      <c r="AP159" t="s">
        <v>64</v>
      </c>
      <c r="AQ159" t="s">
        <v>947</v>
      </c>
      <c r="AR159">
        <v>173</v>
      </c>
      <c r="AS159" t="s">
        <v>66</v>
      </c>
    </row>
    <row r="160" spans="1:45" ht="16" x14ac:dyDescent="0.2">
      <c r="A160">
        <v>1931</v>
      </c>
      <c r="B160">
        <v>1931</v>
      </c>
      <c r="C160" s="2">
        <v>44826</v>
      </c>
      <c r="D160" t="s">
        <v>354</v>
      </c>
      <c r="E160" t="s">
        <v>949</v>
      </c>
      <c r="F160" s="3">
        <v>71.88</v>
      </c>
      <c r="G160" t="s">
        <v>47</v>
      </c>
      <c r="H160" s="3">
        <v>0</v>
      </c>
      <c r="I160" t="s">
        <v>48</v>
      </c>
      <c r="J160">
        <v>2710</v>
      </c>
      <c r="K160" t="s">
        <v>49</v>
      </c>
      <c r="L160" t="s">
        <v>50</v>
      </c>
      <c r="M160" t="s">
        <v>51</v>
      </c>
      <c r="N160">
        <v>942</v>
      </c>
      <c r="O160" t="s">
        <v>52</v>
      </c>
      <c r="P160" t="s">
        <v>53</v>
      </c>
      <c r="T160" t="s">
        <v>950</v>
      </c>
      <c r="U160" t="s">
        <v>951</v>
      </c>
      <c r="V160" t="s">
        <v>815</v>
      </c>
      <c r="W160" t="s">
        <v>56</v>
      </c>
      <c r="X160" t="s">
        <v>952</v>
      </c>
      <c r="Y160" t="s">
        <v>953</v>
      </c>
      <c r="Z160" s="3">
        <v>19</v>
      </c>
      <c r="AA160" t="s">
        <v>954</v>
      </c>
      <c r="AB160" t="s">
        <v>955</v>
      </c>
      <c r="AC160" t="s">
        <v>61</v>
      </c>
      <c r="AD160" t="s">
        <v>61</v>
      </c>
      <c r="AE160" t="s">
        <v>956</v>
      </c>
      <c r="AF160" t="s">
        <v>63</v>
      </c>
      <c r="AH160">
        <v>0</v>
      </c>
      <c r="AI160" s="2">
        <v>44826</v>
      </c>
      <c r="AJ160" t="s">
        <v>64</v>
      </c>
      <c r="AK160" t="s">
        <v>64</v>
      </c>
      <c r="AL160" t="s">
        <v>957</v>
      </c>
      <c r="AM160" t="s">
        <v>951</v>
      </c>
      <c r="AN160" s="3">
        <v>71.88</v>
      </c>
      <c r="AO160" t="s">
        <v>955</v>
      </c>
      <c r="AP160" t="s">
        <v>64</v>
      </c>
      <c r="AQ160" t="s">
        <v>956</v>
      </c>
      <c r="AR160">
        <v>209</v>
      </c>
      <c r="AS160" t="s">
        <v>66</v>
      </c>
    </row>
    <row r="161" spans="1:45" ht="16" x14ac:dyDescent="0.2">
      <c r="A161">
        <v>540</v>
      </c>
      <c r="B161">
        <v>540</v>
      </c>
      <c r="C161" s="2">
        <v>44834</v>
      </c>
      <c r="D161" t="s">
        <v>651</v>
      </c>
      <c r="E161" t="s">
        <v>147</v>
      </c>
      <c r="F161" s="3">
        <v>4.58</v>
      </c>
      <c r="G161" t="s">
        <v>47</v>
      </c>
      <c r="H161" s="3">
        <v>0</v>
      </c>
      <c r="I161" t="s">
        <v>48</v>
      </c>
      <c r="J161">
        <v>2705</v>
      </c>
      <c r="K161" t="s">
        <v>49</v>
      </c>
      <c r="L161" t="s">
        <v>50</v>
      </c>
      <c r="M161" t="s">
        <v>51</v>
      </c>
      <c r="N161">
        <v>940</v>
      </c>
      <c r="O161" t="s">
        <v>52</v>
      </c>
      <c r="P161" t="s">
        <v>53</v>
      </c>
      <c r="T161" t="s">
        <v>964</v>
      </c>
      <c r="U161" t="s">
        <v>965</v>
      </c>
      <c r="Z161" s="3"/>
      <c r="AF161" t="s">
        <v>63</v>
      </c>
      <c r="AH161">
        <v>0</v>
      </c>
      <c r="AI161" s="2">
        <v>44834</v>
      </c>
      <c r="AJ161" t="s">
        <v>64</v>
      </c>
      <c r="AK161" t="s">
        <v>64</v>
      </c>
      <c r="AL161" t="s">
        <v>966</v>
      </c>
      <c r="AM161" t="s">
        <v>965</v>
      </c>
      <c r="AN161" s="3"/>
      <c r="AP161" t="s">
        <v>64</v>
      </c>
      <c r="AR161">
        <v>180</v>
      </c>
      <c r="AS161" t="s">
        <v>66</v>
      </c>
    </row>
    <row r="162" spans="1:45" ht="16" x14ac:dyDescent="0.2">
      <c r="A162">
        <v>832</v>
      </c>
      <c r="B162">
        <v>832</v>
      </c>
      <c r="C162" s="2">
        <v>44834</v>
      </c>
      <c r="D162" t="s">
        <v>967</v>
      </c>
      <c r="E162" t="s">
        <v>968</v>
      </c>
      <c r="F162" s="3">
        <v>732.42</v>
      </c>
      <c r="G162" t="s">
        <v>47</v>
      </c>
      <c r="H162" s="3">
        <v>0</v>
      </c>
      <c r="I162" t="s">
        <v>104</v>
      </c>
      <c r="J162">
        <v>6700</v>
      </c>
      <c r="K162" t="s">
        <v>49</v>
      </c>
      <c r="L162" t="s">
        <v>50</v>
      </c>
      <c r="M162" t="s">
        <v>799</v>
      </c>
      <c r="N162">
        <v>1730</v>
      </c>
      <c r="O162" t="s">
        <v>52</v>
      </c>
      <c r="P162" t="s">
        <v>203</v>
      </c>
      <c r="T162" t="s">
        <v>64</v>
      </c>
      <c r="Z162" s="3"/>
      <c r="AF162" t="s">
        <v>63</v>
      </c>
      <c r="AH162">
        <v>0</v>
      </c>
      <c r="AI162" s="2">
        <v>44834</v>
      </c>
      <c r="AJ162" t="s">
        <v>64</v>
      </c>
      <c r="AK162" t="s">
        <v>64</v>
      </c>
      <c r="AL162" t="s">
        <v>64</v>
      </c>
      <c r="AN162" s="3"/>
      <c r="AP162" t="s">
        <v>64</v>
      </c>
      <c r="AR162" t="s">
        <v>64</v>
      </c>
      <c r="AS162" t="s">
        <v>66</v>
      </c>
    </row>
    <row r="163" spans="1:45" ht="16" x14ac:dyDescent="0.2">
      <c r="A163">
        <v>833</v>
      </c>
      <c r="B163">
        <v>833</v>
      </c>
      <c r="C163" s="2">
        <v>44834</v>
      </c>
      <c r="D163" t="s">
        <v>969</v>
      </c>
      <c r="E163" t="s">
        <v>968</v>
      </c>
      <c r="F163" s="3">
        <v>364.08</v>
      </c>
      <c r="G163" t="s">
        <v>47</v>
      </c>
      <c r="H163" s="3">
        <v>0</v>
      </c>
      <c r="I163" t="s">
        <v>104</v>
      </c>
      <c r="J163">
        <v>6700</v>
      </c>
      <c r="K163" t="s">
        <v>49</v>
      </c>
      <c r="L163" t="s">
        <v>50</v>
      </c>
      <c r="M163" t="s">
        <v>799</v>
      </c>
      <c r="N163">
        <v>1730</v>
      </c>
      <c r="O163" t="s">
        <v>52</v>
      </c>
      <c r="P163" t="s">
        <v>203</v>
      </c>
      <c r="T163" t="s">
        <v>64</v>
      </c>
      <c r="Z163" s="3"/>
      <c r="AF163" t="s">
        <v>63</v>
      </c>
      <c r="AH163">
        <v>0</v>
      </c>
      <c r="AI163" s="2">
        <v>44834</v>
      </c>
      <c r="AJ163" t="s">
        <v>64</v>
      </c>
      <c r="AK163" t="s">
        <v>64</v>
      </c>
      <c r="AL163" t="s">
        <v>64</v>
      </c>
      <c r="AN163" s="3"/>
      <c r="AP163" t="s">
        <v>64</v>
      </c>
      <c r="AR163" t="s">
        <v>64</v>
      </c>
      <c r="AS163" t="s">
        <v>66</v>
      </c>
    </row>
    <row r="164" spans="1:45" ht="16" x14ac:dyDescent="0.2">
      <c r="A164">
        <v>834</v>
      </c>
      <c r="B164">
        <v>834</v>
      </c>
      <c r="C164" s="2">
        <v>44834</v>
      </c>
      <c r="D164" t="s">
        <v>371</v>
      </c>
      <c r="E164" t="s">
        <v>968</v>
      </c>
      <c r="F164" s="3">
        <v>3702.23</v>
      </c>
      <c r="G164" t="s">
        <v>47</v>
      </c>
      <c r="H164" s="3">
        <v>0</v>
      </c>
      <c r="I164" t="s">
        <v>104</v>
      </c>
      <c r="J164">
        <v>2551</v>
      </c>
      <c r="K164" t="s">
        <v>49</v>
      </c>
      <c r="L164" t="s">
        <v>50</v>
      </c>
      <c r="M164" t="s">
        <v>51</v>
      </c>
      <c r="N164">
        <v>1730</v>
      </c>
      <c r="O164" t="s">
        <v>52</v>
      </c>
      <c r="P164" t="s">
        <v>203</v>
      </c>
      <c r="T164" t="s">
        <v>64</v>
      </c>
      <c r="Z164" s="3"/>
      <c r="AF164" t="s">
        <v>63</v>
      </c>
      <c r="AH164">
        <v>0</v>
      </c>
      <c r="AI164" s="2">
        <v>44834</v>
      </c>
      <c r="AJ164" t="s">
        <v>64</v>
      </c>
      <c r="AK164" t="s">
        <v>64</v>
      </c>
      <c r="AL164" t="s">
        <v>64</v>
      </c>
      <c r="AN164" s="3"/>
      <c r="AP164" t="s">
        <v>64</v>
      </c>
      <c r="AR164" t="s">
        <v>64</v>
      </c>
      <c r="AS164" t="s">
        <v>66</v>
      </c>
    </row>
    <row r="165" spans="1:45" ht="16" x14ac:dyDescent="0.2">
      <c r="A165">
        <v>835</v>
      </c>
      <c r="B165">
        <v>835</v>
      </c>
      <c r="C165" s="2">
        <v>44834</v>
      </c>
      <c r="D165" t="s">
        <v>372</v>
      </c>
      <c r="E165" t="s">
        <v>968</v>
      </c>
      <c r="F165" s="3">
        <v>2250.6999999999998</v>
      </c>
      <c r="G165" t="s">
        <v>47</v>
      </c>
      <c r="H165" s="3">
        <v>0</v>
      </c>
      <c r="I165" t="s">
        <v>104</v>
      </c>
      <c r="J165">
        <v>2551</v>
      </c>
      <c r="K165" t="s">
        <v>49</v>
      </c>
      <c r="L165" t="s">
        <v>50</v>
      </c>
      <c r="M165" t="s">
        <v>51</v>
      </c>
      <c r="N165">
        <v>1730</v>
      </c>
      <c r="O165" t="s">
        <v>52</v>
      </c>
      <c r="P165" t="s">
        <v>203</v>
      </c>
      <c r="T165" t="s">
        <v>64</v>
      </c>
      <c r="Z165" s="3"/>
      <c r="AF165" t="s">
        <v>63</v>
      </c>
      <c r="AH165">
        <v>0</v>
      </c>
      <c r="AI165" s="2">
        <v>44834</v>
      </c>
      <c r="AJ165" t="s">
        <v>64</v>
      </c>
      <c r="AK165" t="s">
        <v>64</v>
      </c>
      <c r="AL165" t="s">
        <v>64</v>
      </c>
      <c r="AN165" s="3"/>
      <c r="AP165" t="s">
        <v>64</v>
      </c>
      <c r="AR165" t="s">
        <v>64</v>
      </c>
      <c r="AS165" t="s">
        <v>66</v>
      </c>
    </row>
    <row r="166" spans="1:45" ht="16" x14ac:dyDescent="0.2">
      <c r="A166">
        <v>839</v>
      </c>
      <c r="B166">
        <v>839</v>
      </c>
      <c r="C166" s="2">
        <v>44834</v>
      </c>
      <c r="D166" t="s">
        <v>970</v>
      </c>
      <c r="E166" t="s">
        <v>971</v>
      </c>
      <c r="F166" s="3">
        <v>1925.16</v>
      </c>
      <c r="G166" t="s">
        <v>47</v>
      </c>
      <c r="H166" s="3">
        <v>0</v>
      </c>
      <c r="I166" t="s">
        <v>104</v>
      </c>
      <c r="J166">
        <v>6700</v>
      </c>
      <c r="K166" t="s">
        <v>49</v>
      </c>
      <c r="L166" t="s">
        <v>50</v>
      </c>
      <c r="M166" t="s">
        <v>799</v>
      </c>
      <c r="N166">
        <v>1730</v>
      </c>
      <c r="O166" t="s">
        <v>52</v>
      </c>
      <c r="P166" t="s">
        <v>203</v>
      </c>
      <c r="T166" t="s">
        <v>64</v>
      </c>
      <c r="Z166" s="3"/>
      <c r="AF166" t="s">
        <v>63</v>
      </c>
      <c r="AH166">
        <v>0</v>
      </c>
      <c r="AI166" s="2">
        <v>44834</v>
      </c>
      <c r="AJ166" t="s">
        <v>64</v>
      </c>
      <c r="AK166" t="s">
        <v>64</v>
      </c>
      <c r="AL166" t="s">
        <v>64</v>
      </c>
      <c r="AN166" s="3"/>
      <c r="AP166" t="s">
        <v>64</v>
      </c>
      <c r="AR166" t="s">
        <v>64</v>
      </c>
      <c r="AS166" t="s">
        <v>66</v>
      </c>
    </row>
    <row r="167" spans="1:45" ht="16" x14ac:dyDescent="0.2">
      <c r="A167">
        <v>840</v>
      </c>
      <c r="B167">
        <v>840</v>
      </c>
      <c r="C167" s="2">
        <v>44834</v>
      </c>
      <c r="D167" t="s">
        <v>373</v>
      </c>
      <c r="E167" t="s">
        <v>968</v>
      </c>
      <c r="F167" s="3">
        <v>3022.03</v>
      </c>
      <c r="G167" t="s">
        <v>47</v>
      </c>
      <c r="H167" s="3">
        <v>0</v>
      </c>
      <c r="I167" t="s">
        <v>104</v>
      </c>
      <c r="J167">
        <v>2551</v>
      </c>
      <c r="K167" t="s">
        <v>49</v>
      </c>
      <c r="L167" t="s">
        <v>50</v>
      </c>
      <c r="M167" t="s">
        <v>51</v>
      </c>
      <c r="N167">
        <v>1730</v>
      </c>
      <c r="O167" t="s">
        <v>52</v>
      </c>
      <c r="P167" t="s">
        <v>203</v>
      </c>
      <c r="T167" t="s">
        <v>64</v>
      </c>
      <c r="Z167" s="3"/>
      <c r="AF167" t="s">
        <v>63</v>
      </c>
      <c r="AH167">
        <v>0</v>
      </c>
      <c r="AI167" s="2">
        <v>44834</v>
      </c>
      <c r="AJ167" t="s">
        <v>64</v>
      </c>
      <c r="AK167" t="s">
        <v>64</v>
      </c>
      <c r="AL167" t="s">
        <v>64</v>
      </c>
      <c r="AN167" s="3"/>
      <c r="AP167" t="s">
        <v>64</v>
      </c>
      <c r="AR167" t="s">
        <v>64</v>
      </c>
      <c r="AS167" t="s">
        <v>66</v>
      </c>
    </row>
    <row r="168" spans="1:45" ht="16" x14ac:dyDescent="0.2">
      <c r="A168">
        <v>841</v>
      </c>
      <c r="B168">
        <v>841</v>
      </c>
      <c r="C168" s="2">
        <v>44834</v>
      </c>
      <c r="D168" t="s">
        <v>970</v>
      </c>
      <c r="E168" t="s">
        <v>204</v>
      </c>
      <c r="F168" s="3">
        <v>424.62</v>
      </c>
      <c r="G168" t="s">
        <v>47</v>
      </c>
      <c r="H168" s="3">
        <v>0</v>
      </c>
      <c r="I168" t="s">
        <v>104</v>
      </c>
      <c r="J168">
        <v>6750</v>
      </c>
      <c r="K168" t="s">
        <v>49</v>
      </c>
      <c r="L168" t="s">
        <v>50</v>
      </c>
      <c r="M168" t="s">
        <v>799</v>
      </c>
      <c r="N168">
        <v>1730</v>
      </c>
      <c r="O168" t="s">
        <v>52</v>
      </c>
      <c r="P168" t="s">
        <v>203</v>
      </c>
      <c r="T168" t="s">
        <v>64</v>
      </c>
      <c r="Z168" s="3"/>
      <c r="AF168" t="s">
        <v>63</v>
      </c>
      <c r="AH168">
        <v>0</v>
      </c>
      <c r="AI168" s="2">
        <v>44834</v>
      </c>
      <c r="AJ168" t="s">
        <v>64</v>
      </c>
      <c r="AK168" t="s">
        <v>64</v>
      </c>
      <c r="AL168" t="s">
        <v>64</v>
      </c>
      <c r="AN168" s="3"/>
      <c r="AP168" t="s">
        <v>64</v>
      </c>
      <c r="AR168" t="s">
        <v>64</v>
      </c>
      <c r="AS168" t="s">
        <v>66</v>
      </c>
    </row>
    <row r="169" spans="1:45" ht="16" x14ac:dyDescent="0.2">
      <c r="A169">
        <v>842</v>
      </c>
      <c r="B169">
        <v>842</v>
      </c>
      <c r="C169" s="2">
        <v>44834</v>
      </c>
      <c r="D169" t="s">
        <v>967</v>
      </c>
      <c r="E169" t="s">
        <v>204</v>
      </c>
      <c r="F169" s="3">
        <v>163.08000000000001</v>
      </c>
      <c r="G169" t="s">
        <v>47</v>
      </c>
      <c r="H169" s="3">
        <v>0</v>
      </c>
      <c r="I169" t="s">
        <v>104</v>
      </c>
      <c r="J169">
        <v>6750</v>
      </c>
      <c r="K169" t="s">
        <v>49</v>
      </c>
      <c r="L169" t="s">
        <v>50</v>
      </c>
      <c r="M169" t="s">
        <v>799</v>
      </c>
      <c r="N169">
        <v>1730</v>
      </c>
      <c r="O169" t="s">
        <v>52</v>
      </c>
      <c r="P169" t="s">
        <v>203</v>
      </c>
      <c r="T169" t="s">
        <v>64</v>
      </c>
      <c r="Z169" s="3"/>
      <c r="AF169" t="s">
        <v>63</v>
      </c>
      <c r="AH169">
        <v>0</v>
      </c>
      <c r="AI169" s="2">
        <v>44834</v>
      </c>
      <c r="AJ169" t="s">
        <v>64</v>
      </c>
      <c r="AK169" t="s">
        <v>64</v>
      </c>
      <c r="AL169" t="s">
        <v>64</v>
      </c>
      <c r="AN169" s="3"/>
      <c r="AP169" t="s">
        <v>64</v>
      </c>
      <c r="AR169" t="s">
        <v>64</v>
      </c>
      <c r="AS169" t="s">
        <v>66</v>
      </c>
    </row>
    <row r="170" spans="1:45" ht="16" x14ac:dyDescent="0.2">
      <c r="A170">
        <v>843</v>
      </c>
      <c r="B170">
        <v>843</v>
      </c>
      <c r="C170" s="2">
        <v>44834</v>
      </c>
      <c r="D170" t="s">
        <v>969</v>
      </c>
      <c r="E170" t="s">
        <v>204</v>
      </c>
      <c r="F170" s="3">
        <v>84.6</v>
      </c>
      <c r="G170" t="s">
        <v>47</v>
      </c>
      <c r="H170" s="3">
        <v>0</v>
      </c>
      <c r="I170" t="s">
        <v>104</v>
      </c>
      <c r="J170">
        <v>6750</v>
      </c>
      <c r="K170" t="s">
        <v>49</v>
      </c>
      <c r="L170" t="s">
        <v>50</v>
      </c>
      <c r="M170" t="s">
        <v>799</v>
      </c>
      <c r="N170">
        <v>1730</v>
      </c>
      <c r="O170" t="s">
        <v>52</v>
      </c>
      <c r="P170" t="s">
        <v>203</v>
      </c>
      <c r="T170" t="s">
        <v>64</v>
      </c>
      <c r="Z170" s="3"/>
      <c r="AF170" t="s">
        <v>63</v>
      </c>
      <c r="AH170">
        <v>0</v>
      </c>
      <c r="AI170" s="2">
        <v>44834</v>
      </c>
      <c r="AJ170" t="s">
        <v>64</v>
      </c>
      <c r="AK170" t="s">
        <v>64</v>
      </c>
      <c r="AL170" t="s">
        <v>64</v>
      </c>
      <c r="AN170" s="3"/>
      <c r="AP170" t="s">
        <v>64</v>
      </c>
      <c r="AR170" t="s">
        <v>64</v>
      </c>
      <c r="AS170" t="s">
        <v>66</v>
      </c>
    </row>
    <row r="171" spans="1:45" ht="16" x14ac:dyDescent="0.2">
      <c r="A171">
        <v>844</v>
      </c>
      <c r="B171">
        <v>844</v>
      </c>
      <c r="C171" s="2">
        <v>44834</v>
      </c>
      <c r="D171" t="s">
        <v>373</v>
      </c>
      <c r="E171" t="s">
        <v>204</v>
      </c>
      <c r="F171" s="3">
        <v>666.55</v>
      </c>
      <c r="G171" t="s">
        <v>47</v>
      </c>
      <c r="H171" s="3">
        <v>0</v>
      </c>
      <c r="I171" t="s">
        <v>104</v>
      </c>
      <c r="J171">
        <v>2555</v>
      </c>
      <c r="K171" t="s">
        <v>49</v>
      </c>
      <c r="L171" t="s">
        <v>50</v>
      </c>
      <c r="M171" t="s">
        <v>51</v>
      </c>
      <c r="N171">
        <v>1730</v>
      </c>
      <c r="O171" t="s">
        <v>52</v>
      </c>
      <c r="P171" t="s">
        <v>203</v>
      </c>
      <c r="T171" t="s">
        <v>64</v>
      </c>
      <c r="Z171" s="3"/>
      <c r="AF171" t="s">
        <v>63</v>
      </c>
      <c r="AH171">
        <v>0</v>
      </c>
      <c r="AI171" s="2">
        <v>44834</v>
      </c>
      <c r="AJ171" t="s">
        <v>64</v>
      </c>
      <c r="AK171" t="s">
        <v>64</v>
      </c>
      <c r="AL171" t="s">
        <v>64</v>
      </c>
      <c r="AN171" s="3"/>
      <c r="AP171" t="s">
        <v>64</v>
      </c>
      <c r="AR171" t="s">
        <v>64</v>
      </c>
      <c r="AS171" t="s">
        <v>66</v>
      </c>
    </row>
    <row r="172" spans="1:45" ht="16" x14ac:dyDescent="0.2">
      <c r="A172">
        <v>845</v>
      </c>
      <c r="B172">
        <v>845</v>
      </c>
      <c r="C172" s="2">
        <v>44834</v>
      </c>
      <c r="D172" t="s">
        <v>371</v>
      </c>
      <c r="E172" t="s">
        <v>204</v>
      </c>
      <c r="F172" s="3">
        <v>824.3</v>
      </c>
      <c r="G172" t="s">
        <v>47</v>
      </c>
      <c r="H172" s="3">
        <v>0</v>
      </c>
      <c r="I172" t="s">
        <v>104</v>
      </c>
      <c r="J172">
        <v>2555</v>
      </c>
      <c r="K172" t="s">
        <v>49</v>
      </c>
      <c r="L172" t="s">
        <v>50</v>
      </c>
      <c r="M172" t="s">
        <v>51</v>
      </c>
      <c r="N172">
        <v>1730</v>
      </c>
      <c r="O172" t="s">
        <v>52</v>
      </c>
      <c r="P172" t="s">
        <v>203</v>
      </c>
      <c r="T172" t="s">
        <v>64</v>
      </c>
      <c r="Z172" s="3"/>
      <c r="AF172" t="s">
        <v>63</v>
      </c>
      <c r="AH172">
        <v>0</v>
      </c>
      <c r="AI172" s="2">
        <v>44834</v>
      </c>
      <c r="AJ172" t="s">
        <v>64</v>
      </c>
      <c r="AK172" t="s">
        <v>64</v>
      </c>
      <c r="AL172" t="s">
        <v>64</v>
      </c>
      <c r="AN172" s="3"/>
      <c r="AP172" t="s">
        <v>64</v>
      </c>
      <c r="AR172" t="s">
        <v>64</v>
      </c>
      <c r="AS172" t="s">
        <v>66</v>
      </c>
    </row>
    <row r="173" spans="1:45" ht="16" x14ac:dyDescent="0.2">
      <c r="A173">
        <v>846</v>
      </c>
      <c r="B173">
        <v>846</v>
      </c>
      <c r="C173" s="2">
        <v>44834</v>
      </c>
      <c r="D173" t="s">
        <v>372</v>
      </c>
      <c r="E173" t="s">
        <v>204</v>
      </c>
      <c r="F173" s="3">
        <v>522.94000000000005</v>
      </c>
      <c r="G173" t="s">
        <v>47</v>
      </c>
      <c r="H173" s="3">
        <v>0</v>
      </c>
      <c r="I173" t="s">
        <v>104</v>
      </c>
      <c r="J173">
        <v>2555</v>
      </c>
      <c r="K173" t="s">
        <v>49</v>
      </c>
      <c r="L173" t="s">
        <v>50</v>
      </c>
      <c r="M173" t="s">
        <v>51</v>
      </c>
      <c r="N173">
        <v>1730</v>
      </c>
      <c r="O173" t="s">
        <v>52</v>
      </c>
      <c r="P173" t="s">
        <v>203</v>
      </c>
      <c r="T173" t="s">
        <v>64</v>
      </c>
      <c r="Z173" s="3"/>
      <c r="AF173" t="s">
        <v>63</v>
      </c>
      <c r="AH173">
        <v>0</v>
      </c>
      <c r="AI173" s="2">
        <v>44834</v>
      </c>
      <c r="AJ173" t="s">
        <v>64</v>
      </c>
      <c r="AK173" t="s">
        <v>64</v>
      </c>
      <c r="AL173" t="s">
        <v>64</v>
      </c>
      <c r="AN173" s="3"/>
      <c r="AP173" t="s">
        <v>64</v>
      </c>
      <c r="AR173" t="s">
        <v>64</v>
      </c>
      <c r="AS173" t="s">
        <v>66</v>
      </c>
    </row>
    <row r="174" spans="1:45" ht="16" x14ac:dyDescent="0.2">
      <c r="A174">
        <v>862</v>
      </c>
      <c r="B174">
        <v>862</v>
      </c>
      <c r="C174" s="2">
        <v>44835</v>
      </c>
      <c r="D174" t="s">
        <v>270</v>
      </c>
      <c r="E174" t="s">
        <v>271</v>
      </c>
      <c r="F174" s="3">
        <v>7.2</v>
      </c>
      <c r="G174" t="s">
        <v>47</v>
      </c>
      <c r="H174" s="3">
        <v>0</v>
      </c>
      <c r="I174" t="s">
        <v>48</v>
      </c>
      <c r="J174">
        <v>2704</v>
      </c>
      <c r="K174" t="s">
        <v>49</v>
      </c>
      <c r="L174" t="s">
        <v>50</v>
      </c>
      <c r="M174" t="s">
        <v>51</v>
      </c>
      <c r="N174">
        <v>561</v>
      </c>
      <c r="O174" t="s">
        <v>52</v>
      </c>
      <c r="P174" t="s">
        <v>53</v>
      </c>
      <c r="T174" t="s">
        <v>272</v>
      </c>
      <c r="V174" t="s">
        <v>972</v>
      </c>
      <c r="W174" t="s">
        <v>56</v>
      </c>
      <c r="X174" t="s">
        <v>973</v>
      </c>
      <c r="Y174" t="s">
        <v>274</v>
      </c>
      <c r="Z174" s="3">
        <v>19</v>
      </c>
      <c r="AA174" t="s">
        <v>275</v>
      </c>
      <c r="AB174" t="s">
        <v>974</v>
      </c>
      <c r="AC174" t="s">
        <v>61</v>
      </c>
      <c r="AD174" t="s">
        <v>61</v>
      </c>
      <c r="AE174" t="s">
        <v>975</v>
      </c>
      <c r="AF174" t="s">
        <v>63</v>
      </c>
      <c r="AH174">
        <v>0</v>
      </c>
      <c r="AI174" s="2">
        <v>44835</v>
      </c>
      <c r="AJ174" t="s">
        <v>64</v>
      </c>
      <c r="AK174" t="s">
        <v>64</v>
      </c>
      <c r="AL174" t="s">
        <v>976</v>
      </c>
      <c r="AN174" s="3">
        <v>7.2</v>
      </c>
      <c r="AO174" t="s">
        <v>974</v>
      </c>
      <c r="AP174" t="s">
        <v>64</v>
      </c>
      <c r="AQ174" t="s">
        <v>975</v>
      </c>
      <c r="AR174">
        <v>228</v>
      </c>
      <c r="AS174" t="s">
        <v>66</v>
      </c>
    </row>
    <row r="175" spans="1:45" ht="16" x14ac:dyDescent="0.2">
      <c r="A175">
        <v>553</v>
      </c>
      <c r="B175">
        <v>553</v>
      </c>
      <c r="C175" s="2">
        <v>44840</v>
      </c>
      <c r="D175" t="s">
        <v>279</v>
      </c>
      <c r="E175" t="s">
        <v>985</v>
      </c>
      <c r="F175" s="3">
        <v>53.43</v>
      </c>
      <c r="G175" t="s">
        <v>47</v>
      </c>
      <c r="H175" s="3">
        <v>0</v>
      </c>
      <c r="I175" t="s">
        <v>48</v>
      </c>
      <c r="J175">
        <v>2704</v>
      </c>
      <c r="K175" t="s">
        <v>49</v>
      </c>
      <c r="L175" t="s">
        <v>50</v>
      </c>
      <c r="M175" t="s">
        <v>51</v>
      </c>
      <c r="N175">
        <v>940</v>
      </c>
      <c r="O175" t="s">
        <v>52</v>
      </c>
      <c r="P175" t="s">
        <v>53</v>
      </c>
      <c r="T175" t="s">
        <v>281</v>
      </c>
      <c r="U175" t="s">
        <v>986</v>
      </c>
      <c r="V175" t="s">
        <v>737</v>
      </c>
      <c r="W175" t="s">
        <v>56</v>
      </c>
      <c r="X175" t="s">
        <v>987</v>
      </c>
      <c r="Y175" t="s">
        <v>231</v>
      </c>
      <c r="Z175" s="3">
        <v>19</v>
      </c>
      <c r="AA175" t="s">
        <v>284</v>
      </c>
      <c r="AB175" t="s">
        <v>974</v>
      </c>
      <c r="AC175" t="s">
        <v>61</v>
      </c>
      <c r="AD175" t="s">
        <v>61</v>
      </c>
      <c r="AE175" t="s">
        <v>988</v>
      </c>
      <c r="AF175" t="s">
        <v>63</v>
      </c>
      <c r="AH175">
        <v>0</v>
      </c>
      <c r="AI175" s="2">
        <v>44840</v>
      </c>
      <c r="AJ175" t="s">
        <v>64</v>
      </c>
      <c r="AK175" t="s">
        <v>64</v>
      </c>
      <c r="AL175" t="s">
        <v>989</v>
      </c>
      <c r="AM175" t="s">
        <v>986</v>
      </c>
      <c r="AN175" s="3">
        <v>53.43</v>
      </c>
      <c r="AO175" t="s">
        <v>974</v>
      </c>
      <c r="AP175" t="s">
        <v>64</v>
      </c>
      <c r="AQ175" t="s">
        <v>988</v>
      </c>
      <c r="AR175">
        <v>181</v>
      </c>
      <c r="AS175" t="s">
        <v>66</v>
      </c>
    </row>
    <row r="176" spans="1:45" ht="16" x14ac:dyDescent="0.2">
      <c r="A176">
        <v>545</v>
      </c>
      <c r="B176">
        <v>545</v>
      </c>
      <c r="C176" s="2">
        <v>44846</v>
      </c>
      <c r="D176" t="s">
        <v>279</v>
      </c>
      <c r="E176" t="s">
        <v>287</v>
      </c>
      <c r="F176" s="3">
        <v>95.2</v>
      </c>
      <c r="G176" t="s">
        <v>47</v>
      </c>
      <c r="H176" s="3">
        <v>0</v>
      </c>
      <c r="I176" t="s">
        <v>48</v>
      </c>
      <c r="J176">
        <v>2894</v>
      </c>
      <c r="K176" t="s">
        <v>49</v>
      </c>
      <c r="L176" t="s">
        <v>50</v>
      </c>
      <c r="M176" t="s">
        <v>51</v>
      </c>
      <c r="N176">
        <v>940</v>
      </c>
      <c r="O176" t="s">
        <v>52</v>
      </c>
      <c r="P176" t="s">
        <v>53</v>
      </c>
      <c r="T176" t="s">
        <v>288</v>
      </c>
      <c r="U176" t="s">
        <v>994</v>
      </c>
      <c r="V176" t="s">
        <v>739</v>
      </c>
      <c r="W176" t="s">
        <v>56</v>
      </c>
      <c r="X176" t="s">
        <v>995</v>
      </c>
      <c r="Y176" t="s">
        <v>291</v>
      </c>
      <c r="Z176" s="3">
        <v>19</v>
      </c>
      <c r="AA176" t="s">
        <v>292</v>
      </c>
      <c r="AB176" t="s">
        <v>996</v>
      </c>
      <c r="AC176" t="s">
        <v>61</v>
      </c>
      <c r="AD176" t="s">
        <v>61</v>
      </c>
      <c r="AE176" t="s">
        <v>997</v>
      </c>
      <c r="AF176" t="s">
        <v>63</v>
      </c>
      <c r="AH176">
        <v>0</v>
      </c>
      <c r="AI176" s="2">
        <v>44846</v>
      </c>
      <c r="AJ176" t="s">
        <v>64</v>
      </c>
      <c r="AK176" t="s">
        <v>64</v>
      </c>
      <c r="AL176" t="s">
        <v>998</v>
      </c>
      <c r="AM176" t="s">
        <v>994</v>
      </c>
      <c r="AN176" s="3">
        <v>95.2</v>
      </c>
      <c r="AO176" t="s">
        <v>996</v>
      </c>
      <c r="AP176" t="s">
        <v>64</v>
      </c>
      <c r="AQ176" t="s">
        <v>997</v>
      </c>
      <c r="AR176">
        <v>184</v>
      </c>
      <c r="AS176" t="s">
        <v>66</v>
      </c>
    </row>
    <row r="177" spans="1:45" ht="16" x14ac:dyDescent="0.2">
      <c r="A177">
        <v>557</v>
      </c>
      <c r="B177">
        <v>557</v>
      </c>
      <c r="C177" s="2">
        <v>44847</v>
      </c>
      <c r="D177" t="s">
        <v>338</v>
      </c>
      <c r="E177" t="s">
        <v>999</v>
      </c>
      <c r="F177" s="3">
        <v>2654.73</v>
      </c>
      <c r="G177" t="s">
        <v>47</v>
      </c>
      <c r="H177" s="3">
        <v>0</v>
      </c>
      <c r="I177" t="s">
        <v>48</v>
      </c>
      <c r="J177">
        <v>2561</v>
      </c>
      <c r="K177" t="s">
        <v>49</v>
      </c>
      <c r="L177" t="s">
        <v>50</v>
      </c>
      <c r="M177" t="s">
        <v>51</v>
      </c>
      <c r="N177">
        <v>940</v>
      </c>
      <c r="O177" t="s">
        <v>52</v>
      </c>
      <c r="P177" t="s">
        <v>53</v>
      </c>
      <c r="T177" t="s">
        <v>1000</v>
      </c>
      <c r="U177" t="s">
        <v>1001</v>
      </c>
      <c r="V177" t="s">
        <v>746</v>
      </c>
      <c r="W177" t="s">
        <v>56</v>
      </c>
      <c r="X177" t="s">
        <v>1002</v>
      </c>
      <c r="Y177" t="s">
        <v>1003</v>
      </c>
      <c r="Z177" s="3">
        <v>0</v>
      </c>
      <c r="AA177" t="s">
        <v>1004</v>
      </c>
      <c r="AB177" t="s">
        <v>982</v>
      </c>
      <c r="AC177" t="s">
        <v>61</v>
      </c>
      <c r="AD177" t="s">
        <v>61</v>
      </c>
      <c r="AE177" t="s">
        <v>1005</v>
      </c>
      <c r="AF177" t="s">
        <v>63</v>
      </c>
      <c r="AH177">
        <v>0</v>
      </c>
      <c r="AI177" s="2">
        <v>44847</v>
      </c>
      <c r="AJ177" t="s">
        <v>64</v>
      </c>
      <c r="AK177" t="s">
        <v>64</v>
      </c>
      <c r="AL177" t="s">
        <v>1006</v>
      </c>
      <c r="AM177" t="s">
        <v>1001</v>
      </c>
      <c r="AN177" s="3">
        <v>2654.73</v>
      </c>
      <c r="AO177" t="s">
        <v>982</v>
      </c>
      <c r="AP177" t="s">
        <v>64</v>
      </c>
      <c r="AQ177" t="s">
        <v>1005</v>
      </c>
      <c r="AR177">
        <v>186</v>
      </c>
      <c r="AS177" t="s">
        <v>66</v>
      </c>
    </row>
    <row r="178" spans="1:45" ht="16" x14ac:dyDescent="0.2">
      <c r="A178">
        <v>1930</v>
      </c>
      <c r="B178">
        <v>1930</v>
      </c>
      <c r="C178" s="2">
        <v>44847</v>
      </c>
      <c r="D178" t="s">
        <v>536</v>
      </c>
      <c r="E178" t="s">
        <v>1010</v>
      </c>
      <c r="F178" s="3">
        <v>300.32</v>
      </c>
      <c r="G178" t="s">
        <v>47</v>
      </c>
      <c r="H178" s="3">
        <v>0</v>
      </c>
      <c r="I178" t="s">
        <v>48</v>
      </c>
      <c r="J178">
        <v>2900</v>
      </c>
      <c r="K178" t="s">
        <v>49</v>
      </c>
      <c r="L178" t="s">
        <v>50</v>
      </c>
      <c r="M178" t="s">
        <v>51</v>
      </c>
      <c r="N178">
        <v>940</v>
      </c>
      <c r="O178" t="s">
        <v>52</v>
      </c>
      <c r="P178" t="s">
        <v>53</v>
      </c>
      <c r="T178" t="s">
        <v>1011</v>
      </c>
      <c r="U178" t="s">
        <v>1012</v>
      </c>
      <c r="V178" t="s">
        <v>717</v>
      </c>
      <c r="W178" t="s">
        <v>56</v>
      </c>
      <c r="X178" t="s">
        <v>1013</v>
      </c>
      <c r="Y178" t="s">
        <v>945</v>
      </c>
      <c r="Z178" s="3">
        <v>19</v>
      </c>
      <c r="AA178" t="s">
        <v>1014</v>
      </c>
      <c r="AB178" t="s">
        <v>1015</v>
      </c>
      <c r="AC178" t="s">
        <v>61</v>
      </c>
      <c r="AD178" t="s">
        <v>61</v>
      </c>
      <c r="AE178" t="s">
        <v>1016</v>
      </c>
      <c r="AF178" t="s">
        <v>63</v>
      </c>
      <c r="AH178">
        <v>0</v>
      </c>
      <c r="AI178" s="2">
        <v>44847</v>
      </c>
      <c r="AJ178" t="s">
        <v>64</v>
      </c>
      <c r="AK178" t="s">
        <v>64</v>
      </c>
      <c r="AL178" t="s">
        <v>1017</v>
      </c>
      <c r="AM178" t="s">
        <v>1012</v>
      </c>
      <c r="AN178" s="3">
        <v>300.32</v>
      </c>
      <c r="AO178" t="s">
        <v>1015</v>
      </c>
      <c r="AP178" t="s">
        <v>64</v>
      </c>
      <c r="AQ178" t="s">
        <v>1016</v>
      </c>
      <c r="AR178">
        <v>185</v>
      </c>
      <c r="AS178" t="s">
        <v>66</v>
      </c>
    </row>
    <row r="179" spans="1:45" ht="16" x14ac:dyDescent="0.2">
      <c r="A179">
        <v>1883</v>
      </c>
      <c r="B179">
        <v>1883</v>
      </c>
      <c r="C179" s="2">
        <v>44851</v>
      </c>
      <c r="D179" t="s">
        <v>338</v>
      </c>
      <c r="E179" t="s">
        <v>1018</v>
      </c>
      <c r="F179" s="3">
        <v>725.41</v>
      </c>
      <c r="G179" t="s">
        <v>47</v>
      </c>
      <c r="H179" s="3">
        <v>0</v>
      </c>
      <c r="I179" t="s">
        <v>48</v>
      </c>
      <c r="J179">
        <v>2562</v>
      </c>
      <c r="K179" t="s">
        <v>49</v>
      </c>
      <c r="L179" t="s">
        <v>50</v>
      </c>
      <c r="M179" t="s">
        <v>51</v>
      </c>
      <c r="N179">
        <v>562</v>
      </c>
      <c r="O179" t="s">
        <v>52</v>
      </c>
      <c r="P179" t="s">
        <v>53</v>
      </c>
      <c r="T179" t="s">
        <v>1019</v>
      </c>
      <c r="U179" t="s">
        <v>1020</v>
      </c>
      <c r="V179" t="s">
        <v>1021</v>
      </c>
      <c r="W179" t="s">
        <v>1022</v>
      </c>
      <c r="X179" t="s">
        <v>1023</v>
      </c>
      <c r="Y179" t="s">
        <v>1024</v>
      </c>
      <c r="Z179" s="3" t="s">
        <v>1025</v>
      </c>
      <c r="AA179" t="s">
        <v>1026</v>
      </c>
      <c r="AB179" t="s">
        <v>1027</v>
      </c>
      <c r="AC179" t="s">
        <v>1028</v>
      </c>
      <c r="AD179" t="s">
        <v>1028</v>
      </c>
      <c r="AE179" t="s">
        <v>1029</v>
      </c>
      <c r="AF179" t="s">
        <v>63</v>
      </c>
      <c r="AH179">
        <v>0</v>
      </c>
      <c r="AI179" s="2">
        <v>44851</v>
      </c>
      <c r="AJ179" t="s">
        <v>64</v>
      </c>
      <c r="AK179" t="s">
        <v>64</v>
      </c>
      <c r="AL179" t="s">
        <v>1030</v>
      </c>
      <c r="AM179" t="s">
        <v>1020</v>
      </c>
      <c r="AN179" s="3" t="s">
        <v>1026</v>
      </c>
      <c r="AO179" t="s">
        <v>1027</v>
      </c>
      <c r="AP179" t="s">
        <v>64</v>
      </c>
      <c r="AQ179" t="s">
        <v>1029</v>
      </c>
      <c r="AR179">
        <v>224</v>
      </c>
      <c r="AS179" t="s">
        <v>66</v>
      </c>
    </row>
    <row r="180" spans="1:45" ht="16" x14ac:dyDescent="0.2">
      <c r="A180">
        <v>1884</v>
      </c>
      <c r="B180">
        <v>1884</v>
      </c>
      <c r="C180" s="2">
        <v>44851</v>
      </c>
      <c r="D180" t="s">
        <v>338</v>
      </c>
      <c r="E180" t="s">
        <v>1018</v>
      </c>
      <c r="F180" s="3">
        <v>400.8</v>
      </c>
      <c r="G180" t="s">
        <v>47</v>
      </c>
      <c r="H180" s="3">
        <v>0</v>
      </c>
      <c r="I180" t="s">
        <v>48</v>
      </c>
      <c r="J180">
        <v>2560</v>
      </c>
      <c r="K180" t="s">
        <v>49</v>
      </c>
      <c r="L180" t="s">
        <v>50</v>
      </c>
      <c r="M180" t="s">
        <v>51</v>
      </c>
      <c r="N180">
        <v>562</v>
      </c>
      <c r="O180" t="s">
        <v>52</v>
      </c>
      <c r="P180" t="s">
        <v>53</v>
      </c>
      <c r="T180" t="s">
        <v>1019</v>
      </c>
      <c r="U180" t="s">
        <v>1020</v>
      </c>
      <c r="V180" t="s">
        <v>1021</v>
      </c>
      <c r="W180" t="s">
        <v>1022</v>
      </c>
      <c r="X180" t="s">
        <v>1023</v>
      </c>
      <c r="Y180" t="s">
        <v>1024</v>
      </c>
      <c r="Z180" s="3" t="s">
        <v>1025</v>
      </c>
      <c r="AA180" t="s">
        <v>1026</v>
      </c>
      <c r="AB180" t="s">
        <v>1027</v>
      </c>
      <c r="AC180" t="s">
        <v>1028</v>
      </c>
      <c r="AD180" t="s">
        <v>1028</v>
      </c>
      <c r="AE180" t="s">
        <v>1029</v>
      </c>
      <c r="AF180" t="s">
        <v>63</v>
      </c>
      <c r="AH180">
        <v>0</v>
      </c>
      <c r="AI180" s="2">
        <v>44851</v>
      </c>
      <c r="AJ180" t="s">
        <v>64</v>
      </c>
      <c r="AK180" t="s">
        <v>64</v>
      </c>
      <c r="AL180" t="s">
        <v>1030</v>
      </c>
      <c r="AM180" t="s">
        <v>1020</v>
      </c>
      <c r="AN180" s="3" t="s">
        <v>1026</v>
      </c>
      <c r="AO180" t="s">
        <v>1027</v>
      </c>
      <c r="AP180" t="s">
        <v>64</v>
      </c>
      <c r="AQ180" t="s">
        <v>1029</v>
      </c>
      <c r="AR180">
        <v>224</v>
      </c>
      <c r="AS180" t="s">
        <v>66</v>
      </c>
    </row>
    <row r="181" spans="1:45" ht="16" x14ac:dyDescent="0.2">
      <c r="A181">
        <v>1885</v>
      </c>
      <c r="B181">
        <v>1885</v>
      </c>
      <c r="C181" s="2">
        <v>44851</v>
      </c>
      <c r="D181" t="s">
        <v>338</v>
      </c>
      <c r="E181" t="s">
        <v>1018</v>
      </c>
      <c r="F181" s="3">
        <v>609.79</v>
      </c>
      <c r="G181" t="s">
        <v>47</v>
      </c>
      <c r="H181" s="3">
        <v>0</v>
      </c>
      <c r="I181" t="s">
        <v>48</v>
      </c>
      <c r="J181">
        <v>2561</v>
      </c>
      <c r="K181" t="s">
        <v>49</v>
      </c>
      <c r="L181" t="s">
        <v>50</v>
      </c>
      <c r="M181" t="s">
        <v>51</v>
      </c>
      <c r="N181">
        <v>562</v>
      </c>
      <c r="O181" t="s">
        <v>52</v>
      </c>
      <c r="P181" t="s">
        <v>53</v>
      </c>
      <c r="T181" t="s">
        <v>1019</v>
      </c>
      <c r="U181" t="s">
        <v>1020</v>
      </c>
      <c r="V181" t="s">
        <v>1021</v>
      </c>
      <c r="W181" t="s">
        <v>1022</v>
      </c>
      <c r="X181" t="s">
        <v>1023</v>
      </c>
      <c r="Y181" t="s">
        <v>1024</v>
      </c>
      <c r="Z181" s="3" t="s">
        <v>1025</v>
      </c>
      <c r="AA181" t="s">
        <v>1026</v>
      </c>
      <c r="AB181" t="s">
        <v>1027</v>
      </c>
      <c r="AC181" t="s">
        <v>1028</v>
      </c>
      <c r="AD181" t="s">
        <v>1028</v>
      </c>
      <c r="AE181" t="s">
        <v>1029</v>
      </c>
      <c r="AF181" t="s">
        <v>63</v>
      </c>
      <c r="AH181">
        <v>0</v>
      </c>
      <c r="AI181" s="2">
        <v>44851</v>
      </c>
      <c r="AJ181" t="s">
        <v>64</v>
      </c>
      <c r="AK181" t="s">
        <v>64</v>
      </c>
      <c r="AL181" t="s">
        <v>1030</v>
      </c>
      <c r="AM181" t="s">
        <v>1020</v>
      </c>
      <c r="AN181" s="3" t="s">
        <v>1026</v>
      </c>
      <c r="AO181" t="s">
        <v>1027</v>
      </c>
      <c r="AP181" t="s">
        <v>64</v>
      </c>
      <c r="AQ181" t="s">
        <v>1029</v>
      </c>
      <c r="AR181">
        <v>224</v>
      </c>
      <c r="AS181" t="s">
        <v>66</v>
      </c>
    </row>
    <row r="182" spans="1:45" ht="16" x14ac:dyDescent="0.2">
      <c r="A182">
        <v>1886</v>
      </c>
      <c r="B182">
        <v>1886</v>
      </c>
      <c r="C182" s="2">
        <v>44851</v>
      </c>
      <c r="D182" t="s">
        <v>338</v>
      </c>
      <c r="E182" t="s">
        <v>1018</v>
      </c>
      <c r="F182" s="3">
        <v>216.11</v>
      </c>
      <c r="G182" t="s">
        <v>47</v>
      </c>
      <c r="H182" s="3">
        <v>0</v>
      </c>
      <c r="I182" t="s">
        <v>48</v>
      </c>
      <c r="J182">
        <v>2563</v>
      </c>
      <c r="K182" t="s">
        <v>49</v>
      </c>
      <c r="L182" t="s">
        <v>50</v>
      </c>
      <c r="M182" t="s">
        <v>51</v>
      </c>
      <c r="N182">
        <v>562</v>
      </c>
      <c r="O182" t="s">
        <v>52</v>
      </c>
      <c r="P182" t="s">
        <v>53</v>
      </c>
      <c r="T182" t="s">
        <v>1019</v>
      </c>
      <c r="U182" t="s">
        <v>1020</v>
      </c>
      <c r="V182" t="s">
        <v>1021</v>
      </c>
      <c r="W182" t="s">
        <v>1022</v>
      </c>
      <c r="X182" t="s">
        <v>1023</v>
      </c>
      <c r="Y182" t="s">
        <v>1024</v>
      </c>
      <c r="Z182" s="3" t="s">
        <v>1025</v>
      </c>
      <c r="AA182" t="s">
        <v>1026</v>
      </c>
      <c r="AB182" t="s">
        <v>1027</v>
      </c>
      <c r="AC182" t="s">
        <v>1028</v>
      </c>
      <c r="AD182" t="s">
        <v>1028</v>
      </c>
      <c r="AE182" t="s">
        <v>1029</v>
      </c>
      <c r="AF182" t="s">
        <v>63</v>
      </c>
      <c r="AH182">
        <v>0</v>
      </c>
      <c r="AI182" s="2">
        <v>44851</v>
      </c>
      <c r="AJ182" t="s">
        <v>64</v>
      </c>
      <c r="AK182" t="s">
        <v>64</v>
      </c>
      <c r="AL182" t="s">
        <v>1030</v>
      </c>
      <c r="AM182" t="s">
        <v>1020</v>
      </c>
      <c r="AN182" s="3" t="s">
        <v>1026</v>
      </c>
      <c r="AO182" t="s">
        <v>1027</v>
      </c>
      <c r="AP182" t="s">
        <v>64</v>
      </c>
      <c r="AQ182" t="s">
        <v>1029</v>
      </c>
      <c r="AR182">
        <v>224</v>
      </c>
      <c r="AS182" t="s">
        <v>66</v>
      </c>
    </row>
    <row r="183" spans="1:45" ht="16" x14ac:dyDescent="0.2">
      <c r="A183">
        <v>1887</v>
      </c>
      <c r="B183">
        <v>1887</v>
      </c>
      <c r="C183" s="2">
        <v>44851</v>
      </c>
      <c r="D183" t="s">
        <v>338</v>
      </c>
      <c r="E183" t="s">
        <v>1018</v>
      </c>
      <c r="F183" s="3">
        <v>2.83</v>
      </c>
      <c r="G183" t="s">
        <v>47</v>
      </c>
      <c r="H183" s="3">
        <v>0</v>
      </c>
      <c r="I183" t="s">
        <v>48</v>
      </c>
      <c r="J183">
        <v>2701</v>
      </c>
      <c r="K183" t="s">
        <v>49</v>
      </c>
      <c r="L183" t="s">
        <v>50</v>
      </c>
      <c r="M183" t="s">
        <v>51</v>
      </c>
      <c r="N183">
        <v>562</v>
      </c>
      <c r="O183" t="s">
        <v>52</v>
      </c>
      <c r="P183" t="s">
        <v>53</v>
      </c>
      <c r="T183" t="s">
        <v>1019</v>
      </c>
      <c r="U183" t="s">
        <v>1020</v>
      </c>
      <c r="V183" t="s">
        <v>1021</v>
      </c>
      <c r="W183" t="s">
        <v>1022</v>
      </c>
      <c r="X183" t="s">
        <v>1023</v>
      </c>
      <c r="Y183" t="s">
        <v>1024</v>
      </c>
      <c r="Z183" s="3" t="s">
        <v>1025</v>
      </c>
      <c r="AA183" t="s">
        <v>1026</v>
      </c>
      <c r="AB183" t="s">
        <v>1027</v>
      </c>
      <c r="AC183" t="s">
        <v>1028</v>
      </c>
      <c r="AD183" t="s">
        <v>1028</v>
      </c>
      <c r="AE183" t="s">
        <v>1029</v>
      </c>
      <c r="AF183" t="s">
        <v>63</v>
      </c>
      <c r="AH183">
        <v>0</v>
      </c>
      <c r="AI183" s="2">
        <v>44851</v>
      </c>
      <c r="AJ183" t="s">
        <v>64</v>
      </c>
      <c r="AK183" t="s">
        <v>64</v>
      </c>
      <c r="AL183" t="s">
        <v>1030</v>
      </c>
      <c r="AM183" t="s">
        <v>1020</v>
      </c>
      <c r="AN183" s="3" t="s">
        <v>1026</v>
      </c>
      <c r="AO183" t="s">
        <v>1027</v>
      </c>
      <c r="AP183" t="s">
        <v>64</v>
      </c>
      <c r="AQ183" t="s">
        <v>1029</v>
      </c>
      <c r="AR183">
        <v>224</v>
      </c>
      <c r="AS183" t="s">
        <v>66</v>
      </c>
    </row>
    <row r="184" spans="1:45" ht="16" x14ac:dyDescent="0.2">
      <c r="A184">
        <v>1888</v>
      </c>
      <c r="B184">
        <v>1888</v>
      </c>
      <c r="C184" s="2">
        <v>44851</v>
      </c>
      <c r="D184" t="s">
        <v>338</v>
      </c>
      <c r="E184" t="s">
        <v>1018</v>
      </c>
      <c r="F184" s="3">
        <v>17.88</v>
      </c>
      <c r="G184" t="s">
        <v>47</v>
      </c>
      <c r="H184" s="3">
        <v>0</v>
      </c>
      <c r="I184" t="s">
        <v>48</v>
      </c>
      <c r="J184">
        <v>2702</v>
      </c>
      <c r="K184" t="s">
        <v>49</v>
      </c>
      <c r="L184" t="s">
        <v>50</v>
      </c>
      <c r="M184" t="s">
        <v>51</v>
      </c>
      <c r="N184">
        <v>562</v>
      </c>
      <c r="O184" t="s">
        <v>52</v>
      </c>
      <c r="P184" t="s">
        <v>53</v>
      </c>
      <c r="T184" t="s">
        <v>1019</v>
      </c>
      <c r="U184" t="s">
        <v>1020</v>
      </c>
      <c r="V184" t="s">
        <v>1021</v>
      </c>
      <c r="W184" t="s">
        <v>1022</v>
      </c>
      <c r="X184" t="s">
        <v>1023</v>
      </c>
      <c r="Y184" t="s">
        <v>1024</v>
      </c>
      <c r="Z184" s="3" t="s">
        <v>1025</v>
      </c>
      <c r="AA184" t="s">
        <v>1026</v>
      </c>
      <c r="AB184" t="s">
        <v>1027</v>
      </c>
      <c r="AC184" t="s">
        <v>1028</v>
      </c>
      <c r="AD184" t="s">
        <v>1028</v>
      </c>
      <c r="AE184" t="s">
        <v>1029</v>
      </c>
      <c r="AF184" t="s">
        <v>63</v>
      </c>
      <c r="AH184">
        <v>0</v>
      </c>
      <c r="AI184" s="2">
        <v>44851</v>
      </c>
      <c r="AJ184" t="s">
        <v>64</v>
      </c>
      <c r="AK184" t="s">
        <v>64</v>
      </c>
      <c r="AL184" t="s">
        <v>1030</v>
      </c>
      <c r="AM184" t="s">
        <v>1020</v>
      </c>
      <c r="AN184" s="3" t="s">
        <v>1026</v>
      </c>
      <c r="AO184" t="s">
        <v>1027</v>
      </c>
      <c r="AP184" t="s">
        <v>64</v>
      </c>
      <c r="AQ184" t="s">
        <v>1029</v>
      </c>
      <c r="AR184">
        <v>224</v>
      </c>
      <c r="AS184" t="s">
        <v>66</v>
      </c>
    </row>
    <row r="185" spans="1:45" ht="16" x14ac:dyDescent="0.2">
      <c r="A185">
        <v>1889</v>
      </c>
      <c r="B185">
        <v>1889</v>
      </c>
      <c r="C185" s="2">
        <v>44851</v>
      </c>
      <c r="D185" t="s">
        <v>338</v>
      </c>
      <c r="E185" t="s">
        <v>1018</v>
      </c>
      <c r="F185" s="3">
        <v>117.83</v>
      </c>
      <c r="G185" t="s">
        <v>47</v>
      </c>
      <c r="H185" s="3">
        <v>0</v>
      </c>
      <c r="I185" t="s">
        <v>48</v>
      </c>
      <c r="J185">
        <v>3270</v>
      </c>
      <c r="K185" t="s">
        <v>49</v>
      </c>
      <c r="L185" t="s">
        <v>50</v>
      </c>
      <c r="M185" t="s">
        <v>106</v>
      </c>
      <c r="N185">
        <v>562</v>
      </c>
      <c r="O185" t="s">
        <v>52</v>
      </c>
      <c r="P185" t="s">
        <v>53</v>
      </c>
      <c r="T185" t="s">
        <v>1019</v>
      </c>
      <c r="U185" t="s">
        <v>1020</v>
      </c>
      <c r="V185" t="s">
        <v>1021</v>
      </c>
      <c r="W185" t="s">
        <v>1022</v>
      </c>
      <c r="X185" t="s">
        <v>1023</v>
      </c>
      <c r="Y185" t="s">
        <v>1024</v>
      </c>
      <c r="Z185" s="3" t="s">
        <v>1025</v>
      </c>
      <c r="AA185" t="s">
        <v>1026</v>
      </c>
      <c r="AB185" t="s">
        <v>1027</v>
      </c>
      <c r="AC185" t="s">
        <v>1028</v>
      </c>
      <c r="AD185" t="s">
        <v>1028</v>
      </c>
      <c r="AE185" t="s">
        <v>1029</v>
      </c>
      <c r="AF185" t="s">
        <v>63</v>
      </c>
      <c r="AH185">
        <v>0</v>
      </c>
      <c r="AI185" s="2">
        <v>44851</v>
      </c>
      <c r="AJ185" t="s">
        <v>64</v>
      </c>
      <c r="AK185" t="s">
        <v>64</v>
      </c>
      <c r="AL185" t="s">
        <v>1030</v>
      </c>
      <c r="AM185" t="s">
        <v>1020</v>
      </c>
      <c r="AN185" s="3" t="s">
        <v>1026</v>
      </c>
      <c r="AO185" t="s">
        <v>1027</v>
      </c>
      <c r="AP185" t="s">
        <v>64</v>
      </c>
      <c r="AQ185" t="s">
        <v>1029</v>
      </c>
      <c r="AR185">
        <v>224</v>
      </c>
      <c r="AS185" t="s">
        <v>66</v>
      </c>
    </row>
    <row r="186" spans="1:45" ht="16" x14ac:dyDescent="0.2">
      <c r="A186">
        <v>1890</v>
      </c>
      <c r="B186">
        <v>1890</v>
      </c>
      <c r="C186" s="2">
        <v>44851</v>
      </c>
      <c r="D186" t="s">
        <v>338</v>
      </c>
      <c r="E186" t="s">
        <v>1018</v>
      </c>
      <c r="F186" s="3">
        <v>50.5</v>
      </c>
      <c r="G186" t="s">
        <v>47</v>
      </c>
      <c r="H186" s="3">
        <v>0</v>
      </c>
      <c r="I186" t="s">
        <v>48</v>
      </c>
      <c r="J186">
        <v>3250</v>
      </c>
      <c r="K186" t="s">
        <v>49</v>
      </c>
      <c r="L186" t="s">
        <v>50</v>
      </c>
      <c r="M186" t="s">
        <v>106</v>
      </c>
      <c r="N186">
        <v>562</v>
      </c>
      <c r="O186" t="s">
        <v>52</v>
      </c>
      <c r="P186" t="s">
        <v>53</v>
      </c>
      <c r="T186" t="s">
        <v>1019</v>
      </c>
      <c r="U186" t="s">
        <v>1020</v>
      </c>
      <c r="V186" t="s">
        <v>1021</v>
      </c>
      <c r="W186" t="s">
        <v>1022</v>
      </c>
      <c r="X186" t="s">
        <v>1023</v>
      </c>
      <c r="Y186" t="s">
        <v>1024</v>
      </c>
      <c r="Z186" s="3" t="s">
        <v>1025</v>
      </c>
      <c r="AA186" t="s">
        <v>1026</v>
      </c>
      <c r="AB186" t="s">
        <v>1027</v>
      </c>
      <c r="AC186" t="s">
        <v>1028</v>
      </c>
      <c r="AD186" t="s">
        <v>1028</v>
      </c>
      <c r="AE186" t="s">
        <v>1029</v>
      </c>
      <c r="AF186" t="s">
        <v>63</v>
      </c>
      <c r="AH186">
        <v>0</v>
      </c>
      <c r="AI186" s="2">
        <v>44851</v>
      </c>
      <c r="AJ186" t="s">
        <v>64</v>
      </c>
      <c r="AK186" t="s">
        <v>64</v>
      </c>
      <c r="AL186" t="s">
        <v>1030</v>
      </c>
      <c r="AM186" t="s">
        <v>1020</v>
      </c>
      <c r="AN186" s="3" t="s">
        <v>1026</v>
      </c>
      <c r="AO186" t="s">
        <v>1027</v>
      </c>
      <c r="AP186" t="s">
        <v>64</v>
      </c>
      <c r="AQ186" t="s">
        <v>1029</v>
      </c>
      <c r="AR186">
        <v>224</v>
      </c>
      <c r="AS186" t="s">
        <v>66</v>
      </c>
    </row>
    <row r="187" spans="1:45" ht="16" x14ac:dyDescent="0.2">
      <c r="A187">
        <v>558</v>
      </c>
      <c r="B187">
        <v>558</v>
      </c>
      <c r="C187" s="2">
        <v>44852</v>
      </c>
      <c r="D187" t="s">
        <v>45</v>
      </c>
      <c r="E187" t="s">
        <v>1031</v>
      </c>
      <c r="F187" s="3">
        <v>77.349999999999994</v>
      </c>
      <c r="G187" t="s">
        <v>47</v>
      </c>
      <c r="H187" s="3">
        <v>0</v>
      </c>
      <c r="I187" t="s">
        <v>104</v>
      </c>
      <c r="J187">
        <v>940</v>
      </c>
      <c r="K187" t="s">
        <v>52</v>
      </c>
      <c r="L187" t="s">
        <v>53</v>
      </c>
      <c r="N187">
        <v>2894</v>
      </c>
      <c r="O187" t="s">
        <v>49</v>
      </c>
      <c r="P187" t="s">
        <v>50</v>
      </c>
      <c r="Q187" t="s">
        <v>51</v>
      </c>
      <c r="T187" t="s">
        <v>843</v>
      </c>
      <c r="U187" t="s">
        <v>1032</v>
      </c>
      <c r="V187" t="s">
        <v>1033</v>
      </c>
      <c r="W187" t="s">
        <v>56</v>
      </c>
      <c r="X187" t="s">
        <v>842</v>
      </c>
      <c r="Y187" t="s">
        <v>313</v>
      </c>
      <c r="Z187" s="3">
        <v>19</v>
      </c>
      <c r="AA187" t="s">
        <v>843</v>
      </c>
      <c r="AB187" t="s">
        <v>889</v>
      </c>
      <c r="AC187" t="s">
        <v>61</v>
      </c>
      <c r="AD187" t="s">
        <v>61</v>
      </c>
      <c r="AE187" t="s">
        <v>1034</v>
      </c>
      <c r="AF187" t="s">
        <v>63</v>
      </c>
      <c r="AH187">
        <v>0</v>
      </c>
      <c r="AI187" s="2">
        <v>44852</v>
      </c>
      <c r="AJ187" t="s">
        <v>64</v>
      </c>
      <c r="AK187" t="s">
        <v>64</v>
      </c>
      <c r="AL187" t="s">
        <v>1035</v>
      </c>
      <c r="AM187" t="s">
        <v>1032</v>
      </c>
      <c r="AN187" s="3">
        <v>77.349999999999994</v>
      </c>
      <c r="AO187" t="s">
        <v>889</v>
      </c>
      <c r="AP187" t="s">
        <v>64</v>
      </c>
      <c r="AQ187" t="s">
        <v>1034</v>
      </c>
      <c r="AR187">
        <v>188</v>
      </c>
      <c r="AS187" t="s">
        <v>66</v>
      </c>
    </row>
    <row r="188" spans="1:45" ht="16" x14ac:dyDescent="0.2">
      <c r="A188">
        <v>874</v>
      </c>
      <c r="B188">
        <v>874</v>
      </c>
      <c r="C188" s="2">
        <v>44858</v>
      </c>
      <c r="D188" t="s">
        <v>354</v>
      </c>
      <c r="E188" t="s">
        <v>1042</v>
      </c>
      <c r="F188" s="3">
        <v>4.99</v>
      </c>
      <c r="G188" t="s">
        <v>47</v>
      </c>
      <c r="H188" s="3">
        <v>0</v>
      </c>
      <c r="I188" t="s">
        <v>48</v>
      </c>
      <c r="J188">
        <v>2710</v>
      </c>
      <c r="K188" t="s">
        <v>49</v>
      </c>
      <c r="L188" t="s">
        <v>50</v>
      </c>
      <c r="M188" t="s">
        <v>51</v>
      </c>
      <c r="N188">
        <v>942</v>
      </c>
      <c r="O188" t="s">
        <v>52</v>
      </c>
      <c r="P188" t="s">
        <v>53</v>
      </c>
      <c r="T188" t="s">
        <v>1043</v>
      </c>
      <c r="U188" t="s">
        <v>1044</v>
      </c>
      <c r="V188" t="s">
        <v>859</v>
      </c>
      <c r="W188" t="s">
        <v>56</v>
      </c>
      <c r="X188" t="s">
        <v>1045</v>
      </c>
      <c r="Y188" t="s">
        <v>953</v>
      </c>
      <c r="Z188" s="3">
        <v>19</v>
      </c>
      <c r="AA188" t="s">
        <v>1046</v>
      </c>
      <c r="AB188" t="s">
        <v>1047</v>
      </c>
      <c r="AC188" t="s">
        <v>61</v>
      </c>
      <c r="AD188" t="s">
        <v>61</v>
      </c>
      <c r="AE188" t="s">
        <v>1048</v>
      </c>
      <c r="AF188" t="s">
        <v>63</v>
      </c>
      <c r="AH188">
        <v>0</v>
      </c>
      <c r="AI188" s="2">
        <v>44858</v>
      </c>
      <c r="AJ188" t="s">
        <v>64</v>
      </c>
      <c r="AK188" t="s">
        <v>64</v>
      </c>
      <c r="AL188" t="s">
        <v>1049</v>
      </c>
      <c r="AM188" t="s">
        <v>1044</v>
      </c>
      <c r="AN188" s="3">
        <v>4.99</v>
      </c>
      <c r="AO188" t="s">
        <v>1047</v>
      </c>
      <c r="AP188" t="s">
        <v>64</v>
      </c>
      <c r="AQ188" t="s">
        <v>1048</v>
      </c>
      <c r="AR188">
        <v>211</v>
      </c>
      <c r="AS188" t="s">
        <v>66</v>
      </c>
    </row>
    <row r="189" spans="1:45" ht="16" x14ac:dyDescent="0.2">
      <c r="A189">
        <v>667</v>
      </c>
      <c r="B189">
        <v>667</v>
      </c>
      <c r="C189" s="2">
        <v>44859</v>
      </c>
      <c r="D189" t="s">
        <v>354</v>
      </c>
      <c r="E189" t="s">
        <v>1054</v>
      </c>
      <c r="F189" s="3">
        <v>19.41</v>
      </c>
      <c r="G189" t="s">
        <v>47</v>
      </c>
      <c r="H189" s="3">
        <v>0</v>
      </c>
      <c r="I189" t="s">
        <v>48</v>
      </c>
      <c r="J189">
        <v>2710</v>
      </c>
      <c r="K189" t="s">
        <v>49</v>
      </c>
      <c r="L189" t="s">
        <v>50</v>
      </c>
      <c r="M189" t="s">
        <v>51</v>
      </c>
      <c r="N189">
        <v>940</v>
      </c>
      <c r="O189" t="s">
        <v>52</v>
      </c>
      <c r="P189" t="s">
        <v>53</v>
      </c>
      <c r="T189" t="s">
        <v>1055</v>
      </c>
      <c r="U189" t="s">
        <v>1056</v>
      </c>
      <c r="V189" t="s">
        <v>1057</v>
      </c>
      <c r="W189" t="s">
        <v>56</v>
      </c>
      <c r="X189" t="s">
        <v>1058</v>
      </c>
      <c r="Y189" t="s">
        <v>1059</v>
      </c>
      <c r="Z189" s="3">
        <v>7</v>
      </c>
      <c r="AA189" t="s">
        <v>1060</v>
      </c>
      <c r="AB189" t="s">
        <v>1061</v>
      </c>
      <c r="AC189" t="s">
        <v>61</v>
      </c>
      <c r="AD189" t="s">
        <v>61</v>
      </c>
      <c r="AE189" t="s">
        <v>1062</v>
      </c>
      <c r="AF189" t="s">
        <v>63</v>
      </c>
      <c r="AH189">
        <v>0</v>
      </c>
      <c r="AI189" s="2">
        <v>44859</v>
      </c>
      <c r="AJ189" t="s">
        <v>64</v>
      </c>
      <c r="AK189" t="s">
        <v>64</v>
      </c>
      <c r="AL189" t="s">
        <v>1063</v>
      </c>
      <c r="AM189" t="s">
        <v>1056</v>
      </c>
      <c r="AN189" s="3">
        <v>19.41</v>
      </c>
      <c r="AO189" t="s">
        <v>1061</v>
      </c>
      <c r="AP189" t="s">
        <v>64</v>
      </c>
      <c r="AQ189" t="s">
        <v>1062</v>
      </c>
      <c r="AR189">
        <v>192</v>
      </c>
      <c r="AS189" t="s">
        <v>66</v>
      </c>
    </row>
    <row r="190" spans="1:45" ht="16" x14ac:dyDescent="0.2">
      <c r="A190">
        <v>668</v>
      </c>
      <c r="B190">
        <v>668</v>
      </c>
      <c r="C190" s="2">
        <v>44859</v>
      </c>
      <c r="D190" t="s">
        <v>354</v>
      </c>
      <c r="E190" t="s">
        <v>1064</v>
      </c>
      <c r="F190" s="3">
        <v>32.08</v>
      </c>
      <c r="G190" t="s">
        <v>47</v>
      </c>
      <c r="H190" s="3">
        <v>0</v>
      </c>
      <c r="I190" t="s">
        <v>48</v>
      </c>
      <c r="J190">
        <v>2710</v>
      </c>
      <c r="K190" t="s">
        <v>49</v>
      </c>
      <c r="L190" t="s">
        <v>50</v>
      </c>
      <c r="M190" t="s">
        <v>51</v>
      </c>
      <c r="N190">
        <v>940</v>
      </c>
      <c r="O190" t="s">
        <v>52</v>
      </c>
      <c r="P190" t="s">
        <v>53</v>
      </c>
      <c r="T190" t="s">
        <v>1065</v>
      </c>
      <c r="U190" t="s">
        <v>1066</v>
      </c>
      <c r="V190" t="s">
        <v>1067</v>
      </c>
      <c r="W190" t="s">
        <v>56</v>
      </c>
      <c r="X190" t="s">
        <v>1068</v>
      </c>
      <c r="Y190" t="s">
        <v>81</v>
      </c>
      <c r="Z190" s="3">
        <v>7</v>
      </c>
      <c r="AA190" t="s">
        <v>1069</v>
      </c>
      <c r="AB190" t="s">
        <v>1061</v>
      </c>
      <c r="AC190" t="s">
        <v>61</v>
      </c>
      <c r="AD190" t="s">
        <v>61</v>
      </c>
      <c r="AE190" t="s">
        <v>1070</v>
      </c>
      <c r="AF190" t="s">
        <v>63</v>
      </c>
      <c r="AH190">
        <v>0</v>
      </c>
      <c r="AI190" s="2">
        <v>44859</v>
      </c>
      <c r="AJ190" t="s">
        <v>64</v>
      </c>
      <c r="AK190" t="s">
        <v>64</v>
      </c>
      <c r="AL190" t="s">
        <v>1071</v>
      </c>
      <c r="AM190" t="s">
        <v>1066</v>
      </c>
      <c r="AN190" s="3">
        <v>32.08</v>
      </c>
      <c r="AO190" t="s">
        <v>1061</v>
      </c>
      <c r="AP190" t="s">
        <v>64</v>
      </c>
      <c r="AQ190" t="s">
        <v>1070</v>
      </c>
      <c r="AR190">
        <v>191</v>
      </c>
      <c r="AS190" t="s">
        <v>66</v>
      </c>
    </row>
    <row r="191" spans="1:45" ht="16" x14ac:dyDescent="0.2">
      <c r="A191">
        <v>666</v>
      </c>
      <c r="B191">
        <v>666</v>
      </c>
      <c r="C191" s="2">
        <v>44860</v>
      </c>
      <c r="D191" t="s">
        <v>354</v>
      </c>
      <c r="E191" t="s">
        <v>1072</v>
      </c>
      <c r="F191" s="3">
        <v>31.03</v>
      </c>
      <c r="G191" t="s">
        <v>47</v>
      </c>
      <c r="H191" s="3">
        <v>0</v>
      </c>
      <c r="I191" t="s">
        <v>48</v>
      </c>
      <c r="J191">
        <v>2710</v>
      </c>
      <c r="K191" t="s">
        <v>49</v>
      </c>
      <c r="L191" t="s">
        <v>50</v>
      </c>
      <c r="M191" t="s">
        <v>51</v>
      </c>
      <c r="N191">
        <v>940</v>
      </c>
      <c r="O191" t="s">
        <v>52</v>
      </c>
      <c r="P191" t="s">
        <v>53</v>
      </c>
      <c r="T191" t="s">
        <v>1073</v>
      </c>
      <c r="U191" t="s">
        <v>1074</v>
      </c>
      <c r="V191" t="s">
        <v>743</v>
      </c>
      <c r="W191" t="s">
        <v>56</v>
      </c>
      <c r="X191" t="s">
        <v>1075</v>
      </c>
      <c r="Y191" t="s">
        <v>1076</v>
      </c>
      <c r="Z191" s="3">
        <v>7</v>
      </c>
      <c r="AA191" t="s">
        <v>1077</v>
      </c>
      <c r="AB191" t="s">
        <v>1078</v>
      </c>
      <c r="AC191" t="s">
        <v>61</v>
      </c>
      <c r="AD191" t="s">
        <v>61</v>
      </c>
      <c r="AE191" t="s">
        <v>1079</v>
      </c>
      <c r="AF191" t="s">
        <v>63</v>
      </c>
      <c r="AH191">
        <v>0</v>
      </c>
      <c r="AI191" s="2">
        <v>44860</v>
      </c>
      <c r="AJ191" t="s">
        <v>64</v>
      </c>
      <c r="AK191" t="s">
        <v>64</v>
      </c>
      <c r="AL191" t="s">
        <v>1080</v>
      </c>
      <c r="AM191" t="s">
        <v>1074</v>
      </c>
      <c r="AN191" s="3">
        <v>31.03</v>
      </c>
      <c r="AO191" t="s">
        <v>1078</v>
      </c>
      <c r="AP191" t="s">
        <v>64</v>
      </c>
      <c r="AQ191" t="s">
        <v>1079</v>
      </c>
      <c r="AR191">
        <v>197</v>
      </c>
      <c r="AS191" t="s">
        <v>66</v>
      </c>
    </row>
    <row r="192" spans="1:45" ht="16" x14ac:dyDescent="0.2">
      <c r="A192">
        <v>1928</v>
      </c>
      <c r="B192">
        <v>1928</v>
      </c>
      <c r="C192" s="2">
        <v>44860</v>
      </c>
      <c r="D192" t="s">
        <v>354</v>
      </c>
      <c r="E192" t="s">
        <v>1081</v>
      </c>
      <c r="F192" s="3">
        <v>51.01</v>
      </c>
      <c r="G192" t="s">
        <v>47</v>
      </c>
      <c r="H192" s="3">
        <v>0</v>
      </c>
      <c r="I192" t="s">
        <v>48</v>
      </c>
      <c r="J192">
        <v>2710</v>
      </c>
      <c r="K192" t="s">
        <v>49</v>
      </c>
      <c r="L192" t="s">
        <v>50</v>
      </c>
      <c r="M192" t="s">
        <v>51</v>
      </c>
      <c r="N192">
        <v>940</v>
      </c>
      <c r="O192" t="s">
        <v>52</v>
      </c>
      <c r="P192" t="s">
        <v>53</v>
      </c>
      <c r="T192" t="s">
        <v>1082</v>
      </c>
      <c r="U192" t="s">
        <v>1083</v>
      </c>
      <c r="V192" t="s">
        <v>1084</v>
      </c>
      <c r="W192" t="s">
        <v>56</v>
      </c>
      <c r="X192" t="s">
        <v>1085</v>
      </c>
      <c r="Y192" t="s">
        <v>81</v>
      </c>
      <c r="Z192" s="3">
        <v>7</v>
      </c>
      <c r="AA192" t="s">
        <v>1086</v>
      </c>
      <c r="AB192" t="s">
        <v>1078</v>
      </c>
      <c r="AC192" t="s">
        <v>61</v>
      </c>
      <c r="AD192" t="s">
        <v>61</v>
      </c>
      <c r="AE192" t="s">
        <v>1087</v>
      </c>
      <c r="AF192" t="s">
        <v>63</v>
      </c>
      <c r="AH192">
        <v>0</v>
      </c>
      <c r="AI192" s="2">
        <v>44860</v>
      </c>
      <c r="AJ192" t="s">
        <v>64</v>
      </c>
      <c r="AK192" t="s">
        <v>64</v>
      </c>
      <c r="AL192" t="s">
        <v>1088</v>
      </c>
      <c r="AM192" t="s">
        <v>1083</v>
      </c>
      <c r="AN192" s="3">
        <v>80.959999999999994</v>
      </c>
      <c r="AO192" t="s">
        <v>1078</v>
      </c>
      <c r="AP192" t="s">
        <v>64</v>
      </c>
      <c r="AQ192" t="s">
        <v>1087</v>
      </c>
      <c r="AR192">
        <v>198</v>
      </c>
      <c r="AS192" t="s">
        <v>66</v>
      </c>
    </row>
    <row r="193" spans="1:45" ht="16" x14ac:dyDescent="0.2">
      <c r="A193">
        <v>1929</v>
      </c>
      <c r="B193">
        <v>1929</v>
      </c>
      <c r="C193" s="2">
        <v>44860</v>
      </c>
      <c r="D193" t="s">
        <v>279</v>
      </c>
      <c r="E193" t="s">
        <v>1089</v>
      </c>
      <c r="F193" s="3">
        <v>29.95</v>
      </c>
      <c r="G193" t="s">
        <v>47</v>
      </c>
      <c r="H193" s="3">
        <v>0</v>
      </c>
      <c r="I193" t="s">
        <v>48</v>
      </c>
      <c r="J193">
        <v>2900</v>
      </c>
      <c r="K193" t="s">
        <v>49</v>
      </c>
      <c r="L193" t="s">
        <v>50</v>
      </c>
      <c r="M193" t="s">
        <v>51</v>
      </c>
      <c r="N193">
        <v>940</v>
      </c>
      <c r="O193" t="s">
        <v>52</v>
      </c>
      <c r="P193" t="s">
        <v>53</v>
      </c>
      <c r="T193" t="s">
        <v>1082</v>
      </c>
      <c r="U193" t="s">
        <v>1083</v>
      </c>
      <c r="V193" t="s">
        <v>1084</v>
      </c>
      <c r="W193" t="s">
        <v>56</v>
      </c>
      <c r="X193" t="s">
        <v>1085</v>
      </c>
      <c r="Y193" t="s">
        <v>81</v>
      </c>
      <c r="Z193" s="3">
        <v>7</v>
      </c>
      <c r="AA193" t="s">
        <v>1086</v>
      </c>
      <c r="AB193" t="s">
        <v>1078</v>
      </c>
      <c r="AC193" t="s">
        <v>61</v>
      </c>
      <c r="AD193" t="s">
        <v>61</v>
      </c>
      <c r="AE193" t="s">
        <v>1087</v>
      </c>
      <c r="AF193" t="s">
        <v>63</v>
      </c>
      <c r="AH193">
        <v>0</v>
      </c>
      <c r="AI193" s="2">
        <v>44860</v>
      </c>
      <c r="AJ193" t="s">
        <v>64</v>
      </c>
      <c r="AK193" t="s">
        <v>64</v>
      </c>
      <c r="AL193" t="s">
        <v>1088</v>
      </c>
      <c r="AM193" t="s">
        <v>1083</v>
      </c>
      <c r="AN193" s="3">
        <v>80.959999999999994</v>
      </c>
      <c r="AO193" t="s">
        <v>1078</v>
      </c>
      <c r="AP193" t="s">
        <v>64</v>
      </c>
      <c r="AQ193" t="s">
        <v>1087</v>
      </c>
      <c r="AR193">
        <v>198</v>
      </c>
      <c r="AS193" t="s">
        <v>66</v>
      </c>
    </row>
    <row r="194" spans="1:45" ht="16" x14ac:dyDescent="0.2">
      <c r="A194">
        <v>663</v>
      </c>
      <c r="B194">
        <v>663</v>
      </c>
      <c r="C194" s="2">
        <v>44860.713738425933</v>
      </c>
      <c r="D194" t="s">
        <v>354</v>
      </c>
      <c r="E194" t="s">
        <v>1098</v>
      </c>
      <c r="F194" s="3">
        <v>87.26</v>
      </c>
      <c r="G194" t="s">
        <v>47</v>
      </c>
      <c r="H194" s="3">
        <v>0</v>
      </c>
      <c r="I194" t="s">
        <v>48</v>
      </c>
      <c r="J194">
        <v>2710</v>
      </c>
      <c r="K194" t="s">
        <v>49</v>
      </c>
      <c r="L194" t="s">
        <v>50</v>
      </c>
      <c r="M194" t="s">
        <v>51</v>
      </c>
      <c r="N194">
        <v>941</v>
      </c>
      <c r="O194" t="s">
        <v>52</v>
      </c>
      <c r="P194" t="s">
        <v>53</v>
      </c>
      <c r="T194" t="s">
        <v>1099</v>
      </c>
      <c r="U194" t="s">
        <v>1100</v>
      </c>
      <c r="V194" t="s">
        <v>1101</v>
      </c>
      <c r="W194" t="s">
        <v>56</v>
      </c>
      <c r="X194" t="s">
        <v>1102</v>
      </c>
      <c r="Y194" t="s">
        <v>1103</v>
      </c>
      <c r="Z194" s="3">
        <v>0</v>
      </c>
      <c r="AA194" t="s">
        <v>1091</v>
      </c>
      <c r="AB194" t="s">
        <v>1104</v>
      </c>
      <c r="AC194" t="s">
        <v>61</v>
      </c>
      <c r="AD194" t="s">
        <v>61</v>
      </c>
      <c r="AE194" t="s">
        <v>1105</v>
      </c>
      <c r="AF194" t="s">
        <v>63</v>
      </c>
      <c r="AH194">
        <v>0</v>
      </c>
      <c r="AI194" s="2">
        <v>44860</v>
      </c>
      <c r="AJ194" t="s">
        <v>64</v>
      </c>
      <c r="AK194" t="s">
        <v>64</v>
      </c>
      <c r="AL194" t="s">
        <v>1106</v>
      </c>
      <c r="AM194" t="s">
        <v>1100</v>
      </c>
      <c r="AN194" s="3">
        <v>87.26</v>
      </c>
      <c r="AO194" t="s">
        <v>1104</v>
      </c>
      <c r="AP194" t="s">
        <v>64</v>
      </c>
      <c r="AQ194" t="s">
        <v>1105</v>
      </c>
      <c r="AR194">
        <v>194</v>
      </c>
      <c r="AS194" t="s">
        <v>66</v>
      </c>
    </row>
    <row r="195" spans="1:45" ht="16" x14ac:dyDescent="0.2">
      <c r="A195">
        <v>783</v>
      </c>
      <c r="B195">
        <v>783</v>
      </c>
      <c r="C195" s="2">
        <v>44862</v>
      </c>
      <c r="D195" t="s">
        <v>790</v>
      </c>
      <c r="E195" t="s">
        <v>791</v>
      </c>
      <c r="F195" s="3">
        <v>1641.08</v>
      </c>
      <c r="G195" t="s">
        <v>47</v>
      </c>
      <c r="H195" s="3">
        <v>0</v>
      </c>
      <c r="I195" t="s">
        <v>48</v>
      </c>
      <c r="J195">
        <v>2510</v>
      </c>
      <c r="K195" t="s">
        <v>49</v>
      </c>
      <c r="L195" t="s">
        <v>50</v>
      </c>
      <c r="M195" t="s">
        <v>51</v>
      </c>
      <c r="N195">
        <v>940</v>
      </c>
      <c r="O195" t="s">
        <v>52</v>
      </c>
      <c r="P195" t="s">
        <v>53</v>
      </c>
      <c r="T195" t="s">
        <v>1120</v>
      </c>
      <c r="U195" t="s">
        <v>1121</v>
      </c>
      <c r="V195" t="s">
        <v>669</v>
      </c>
      <c r="W195" t="s">
        <v>56</v>
      </c>
      <c r="X195" t="s">
        <v>887</v>
      </c>
      <c r="Y195" t="s">
        <v>785</v>
      </c>
      <c r="Z195" s="3">
        <v>0</v>
      </c>
      <c r="AA195" t="s">
        <v>1122</v>
      </c>
      <c r="AB195" t="s">
        <v>996</v>
      </c>
      <c r="AC195" t="s">
        <v>61</v>
      </c>
      <c r="AD195" t="s">
        <v>61</v>
      </c>
      <c r="AE195" t="s">
        <v>1123</v>
      </c>
      <c r="AF195" t="s">
        <v>63</v>
      </c>
      <c r="AH195">
        <v>0</v>
      </c>
      <c r="AI195" s="2">
        <v>44862</v>
      </c>
      <c r="AJ195" t="s">
        <v>64</v>
      </c>
      <c r="AK195" t="s">
        <v>64</v>
      </c>
      <c r="AL195" t="s">
        <v>1124</v>
      </c>
      <c r="AM195" t="s">
        <v>1121</v>
      </c>
      <c r="AN195" s="3">
        <v>1641.08</v>
      </c>
      <c r="AO195" t="s">
        <v>996</v>
      </c>
      <c r="AP195" t="s">
        <v>64</v>
      </c>
      <c r="AQ195" t="s">
        <v>1123</v>
      </c>
      <c r="AR195">
        <v>200</v>
      </c>
      <c r="AS195" t="s">
        <v>66</v>
      </c>
    </row>
    <row r="196" spans="1:45" ht="16" x14ac:dyDescent="0.2">
      <c r="A196">
        <v>784</v>
      </c>
      <c r="B196">
        <v>784</v>
      </c>
      <c r="C196" s="2">
        <v>44862</v>
      </c>
      <c r="D196" t="s">
        <v>651</v>
      </c>
      <c r="E196" t="s">
        <v>147</v>
      </c>
      <c r="F196" s="3">
        <v>9.5</v>
      </c>
      <c r="G196" t="s">
        <v>47</v>
      </c>
      <c r="H196" s="3">
        <v>0</v>
      </c>
      <c r="I196" t="s">
        <v>48</v>
      </c>
      <c r="J196">
        <v>2705</v>
      </c>
      <c r="K196" t="s">
        <v>49</v>
      </c>
      <c r="L196" t="s">
        <v>50</v>
      </c>
      <c r="M196" t="s">
        <v>51</v>
      </c>
      <c r="N196">
        <v>940</v>
      </c>
      <c r="O196" t="s">
        <v>52</v>
      </c>
      <c r="P196" t="s">
        <v>53</v>
      </c>
      <c r="T196" t="s">
        <v>1120</v>
      </c>
      <c r="U196" t="s">
        <v>1121</v>
      </c>
      <c r="V196" t="s">
        <v>669</v>
      </c>
      <c r="W196" t="s">
        <v>56</v>
      </c>
      <c r="X196" t="s">
        <v>887</v>
      </c>
      <c r="Y196" t="s">
        <v>785</v>
      </c>
      <c r="Z196" s="3">
        <v>0</v>
      </c>
      <c r="AA196" t="s">
        <v>1122</v>
      </c>
      <c r="AB196" t="s">
        <v>996</v>
      </c>
      <c r="AC196" t="s">
        <v>61</v>
      </c>
      <c r="AD196" t="s">
        <v>61</v>
      </c>
      <c r="AE196" t="s">
        <v>1123</v>
      </c>
      <c r="AF196" t="s">
        <v>63</v>
      </c>
      <c r="AH196">
        <v>0</v>
      </c>
      <c r="AI196" s="2">
        <v>44862</v>
      </c>
      <c r="AJ196" t="s">
        <v>64</v>
      </c>
      <c r="AK196" t="s">
        <v>64</v>
      </c>
      <c r="AL196" t="s">
        <v>1124</v>
      </c>
      <c r="AM196" t="s">
        <v>1121</v>
      </c>
      <c r="AN196" s="3">
        <v>1641.08</v>
      </c>
      <c r="AO196" t="s">
        <v>996</v>
      </c>
      <c r="AP196" t="s">
        <v>64</v>
      </c>
      <c r="AQ196" t="s">
        <v>1123</v>
      </c>
      <c r="AR196">
        <v>200</v>
      </c>
      <c r="AS196" t="s">
        <v>66</v>
      </c>
    </row>
    <row r="197" spans="1:45" ht="16" x14ac:dyDescent="0.2">
      <c r="A197">
        <v>785</v>
      </c>
      <c r="B197">
        <v>785</v>
      </c>
      <c r="C197" s="2">
        <v>44865</v>
      </c>
      <c r="D197" t="s">
        <v>651</v>
      </c>
      <c r="E197" t="s">
        <v>147</v>
      </c>
      <c r="F197" s="3">
        <v>4.9800000000000004</v>
      </c>
      <c r="G197" t="s">
        <v>47</v>
      </c>
      <c r="H197" s="3">
        <v>0</v>
      </c>
      <c r="I197" t="s">
        <v>48</v>
      </c>
      <c r="J197">
        <v>2705</v>
      </c>
      <c r="K197" t="s">
        <v>49</v>
      </c>
      <c r="L197" t="s">
        <v>50</v>
      </c>
      <c r="M197" t="s">
        <v>51</v>
      </c>
      <c r="N197">
        <v>940</v>
      </c>
      <c r="O197" t="s">
        <v>52</v>
      </c>
      <c r="P197" t="s">
        <v>53</v>
      </c>
      <c r="T197" t="s">
        <v>1125</v>
      </c>
      <c r="U197" t="s">
        <v>1126</v>
      </c>
      <c r="Z197" s="3"/>
      <c r="AF197" t="s">
        <v>63</v>
      </c>
      <c r="AH197">
        <v>0</v>
      </c>
      <c r="AI197" s="2">
        <v>44865</v>
      </c>
      <c r="AJ197" t="s">
        <v>64</v>
      </c>
      <c r="AK197" t="s">
        <v>64</v>
      </c>
      <c r="AL197" t="s">
        <v>1127</v>
      </c>
      <c r="AM197" t="s">
        <v>1126</v>
      </c>
      <c r="AN197" s="3"/>
      <c r="AP197" t="s">
        <v>64</v>
      </c>
      <c r="AR197">
        <v>203</v>
      </c>
      <c r="AS197" t="s">
        <v>66</v>
      </c>
    </row>
    <row r="198" spans="1:45" ht="16" x14ac:dyDescent="0.2">
      <c r="A198">
        <v>814</v>
      </c>
      <c r="B198">
        <v>814</v>
      </c>
      <c r="C198" s="2">
        <v>44865</v>
      </c>
      <c r="D198" t="s">
        <v>967</v>
      </c>
      <c r="E198" t="s">
        <v>968</v>
      </c>
      <c r="F198" s="3">
        <v>304.79000000000002</v>
      </c>
      <c r="G198" t="s">
        <v>47</v>
      </c>
      <c r="H198" s="3">
        <v>0</v>
      </c>
      <c r="I198" t="s">
        <v>104</v>
      </c>
      <c r="J198">
        <v>6700</v>
      </c>
      <c r="K198" t="s">
        <v>49</v>
      </c>
      <c r="L198" t="s">
        <v>50</v>
      </c>
      <c r="M198" t="s">
        <v>799</v>
      </c>
      <c r="N198">
        <v>1730</v>
      </c>
      <c r="O198" t="s">
        <v>52</v>
      </c>
      <c r="P198" t="s">
        <v>203</v>
      </c>
      <c r="T198" t="s">
        <v>64</v>
      </c>
      <c r="Z198" s="3"/>
      <c r="AF198" t="s">
        <v>63</v>
      </c>
      <c r="AH198">
        <v>0</v>
      </c>
      <c r="AI198" s="2">
        <v>44865</v>
      </c>
      <c r="AJ198" t="s">
        <v>64</v>
      </c>
      <c r="AK198" t="s">
        <v>64</v>
      </c>
      <c r="AL198" t="s">
        <v>64</v>
      </c>
      <c r="AN198" s="3"/>
      <c r="AP198" t="s">
        <v>64</v>
      </c>
      <c r="AR198" t="s">
        <v>64</v>
      </c>
      <c r="AS198" t="s">
        <v>66</v>
      </c>
    </row>
    <row r="199" spans="1:45" ht="16" x14ac:dyDescent="0.2">
      <c r="A199">
        <v>815</v>
      </c>
      <c r="B199">
        <v>815</v>
      </c>
      <c r="C199" s="2">
        <v>44865</v>
      </c>
      <c r="D199" t="s">
        <v>969</v>
      </c>
      <c r="E199" t="s">
        <v>968</v>
      </c>
      <c r="F199" s="3">
        <v>153.74</v>
      </c>
      <c r="G199" t="s">
        <v>47</v>
      </c>
      <c r="H199" s="3">
        <v>0</v>
      </c>
      <c r="I199" t="s">
        <v>104</v>
      </c>
      <c r="J199">
        <v>6700</v>
      </c>
      <c r="K199" t="s">
        <v>49</v>
      </c>
      <c r="L199" t="s">
        <v>50</v>
      </c>
      <c r="M199" t="s">
        <v>799</v>
      </c>
      <c r="N199">
        <v>1730</v>
      </c>
      <c r="O199" t="s">
        <v>52</v>
      </c>
      <c r="P199" t="s">
        <v>203</v>
      </c>
      <c r="T199" t="s">
        <v>64</v>
      </c>
      <c r="Z199" s="3"/>
      <c r="AF199" t="s">
        <v>63</v>
      </c>
      <c r="AH199">
        <v>0</v>
      </c>
      <c r="AI199" s="2">
        <v>44865</v>
      </c>
      <c r="AJ199" t="s">
        <v>64</v>
      </c>
      <c r="AK199" t="s">
        <v>64</v>
      </c>
      <c r="AL199" t="s">
        <v>64</v>
      </c>
      <c r="AN199" s="3"/>
      <c r="AP199" t="s">
        <v>64</v>
      </c>
      <c r="AR199" t="s">
        <v>64</v>
      </c>
      <c r="AS199" t="s">
        <v>66</v>
      </c>
    </row>
    <row r="200" spans="1:45" ht="16" x14ac:dyDescent="0.2">
      <c r="A200">
        <v>816</v>
      </c>
      <c r="B200">
        <v>816</v>
      </c>
      <c r="C200" s="2">
        <v>44865</v>
      </c>
      <c r="D200" t="s">
        <v>371</v>
      </c>
      <c r="E200" t="s">
        <v>968</v>
      </c>
      <c r="F200" s="3">
        <v>3702.23</v>
      </c>
      <c r="G200" t="s">
        <v>47</v>
      </c>
      <c r="H200" s="3">
        <v>0</v>
      </c>
      <c r="I200" t="s">
        <v>104</v>
      </c>
      <c r="J200">
        <v>2551</v>
      </c>
      <c r="K200" t="s">
        <v>49</v>
      </c>
      <c r="L200" t="s">
        <v>50</v>
      </c>
      <c r="M200" t="s">
        <v>51</v>
      </c>
      <c r="N200">
        <v>1730</v>
      </c>
      <c r="O200" t="s">
        <v>52</v>
      </c>
      <c r="P200" t="s">
        <v>203</v>
      </c>
      <c r="T200" t="s">
        <v>64</v>
      </c>
      <c r="Z200" s="3"/>
      <c r="AF200" t="s">
        <v>63</v>
      </c>
      <c r="AH200">
        <v>0</v>
      </c>
      <c r="AI200" s="2">
        <v>44865</v>
      </c>
      <c r="AJ200" t="s">
        <v>64</v>
      </c>
      <c r="AK200" t="s">
        <v>64</v>
      </c>
      <c r="AL200" t="s">
        <v>64</v>
      </c>
      <c r="AN200" s="3"/>
      <c r="AP200" t="s">
        <v>64</v>
      </c>
      <c r="AR200" t="s">
        <v>64</v>
      </c>
      <c r="AS200" t="s">
        <v>66</v>
      </c>
    </row>
    <row r="201" spans="1:45" ht="16" x14ac:dyDescent="0.2">
      <c r="A201">
        <v>817</v>
      </c>
      <c r="B201">
        <v>817</v>
      </c>
      <c r="C201" s="2">
        <v>44865</v>
      </c>
      <c r="D201" t="s">
        <v>372</v>
      </c>
      <c r="E201" t="s">
        <v>968</v>
      </c>
      <c r="F201" s="3">
        <v>2250.6999999999998</v>
      </c>
      <c r="G201" t="s">
        <v>47</v>
      </c>
      <c r="H201" s="3">
        <v>0</v>
      </c>
      <c r="I201" t="s">
        <v>104</v>
      </c>
      <c r="J201">
        <v>2551</v>
      </c>
      <c r="K201" t="s">
        <v>49</v>
      </c>
      <c r="L201" t="s">
        <v>50</v>
      </c>
      <c r="M201" t="s">
        <v>51</v>
      </c>
      <c r="N201">
        <v>1730</v>
      </c>
      <c r="O201" t="s">
        <v>52</v>
      </c>
      <c r="P201" t="s">
        <v>203</v>
      </c>
      <c r="T201" t="s">
        <v>64</v>
      </c>
      <c r="Z201" s="3"/>
      <c r="AF201" t="s">
        <v>63</v>
      </c>
      <c r="AH201">
        <v>0</v>
      </c>
      <c r="AI201" s="2">
        <v>44865</v>
      </c>
      <c r="AJ201" t="s">
        <v>64</v>
      </c>
      <c r="AK201" t="s">
        <v>64</v>
      </c>
      <c r="AL201" t="s">
        <v>64</v>
      </c>
      <c r="AN201" s="3"/>
      <c r="AP201" t="s">
        <v>64</v>
      </c>
      <c r="AR201" t="s">
        <v>64</v>
      </c>
      <c r="AS201" t="s">
        <v>66</v>
      </c>
    </row>
    <row r="202" spans="1:45" ht="16" x14ac:dyDescent="0.2">
      <c r="A202">
        <v>821</v>
      </c>
      <c r="B202">
        <v>821</v>
      </c>
      <c r="C202" s="2">
        <v>44865</v>
      </c>
      <c r="D202" t="s">
        <v>970</v>
      </c>
      <c r="E202" t="s">
        <v>971</v>
      </c>
      <c r="F202" s="3">
        <v>40.11</v>
      </c>
      <c r="G202" t="s">
        <v>47</v>
      </c>
      <c r="H202" s="3">
        <v>0</v>
      </c>
      <c r="I202" t="s">
        <v>104</v>
      </c>
      <c r="J202">
        <v>6700</v>
      </c>
      <c r="K202" t="s">
        <v>49</v>
      </c>
      <c r="L202" t="s">
        <v>50</v>
      </c>
      <c r="M202" t="s">
        <v>799</v>
      </c>
      <c r="N202">
        <v>1730</v>
      </c>
      <c r="O202" t="s">
        <v>52</v>
      </c>
      <c r="P202" t="s">
        <v>203</v>
      </c>
      <c r="T202" t="s">
        <v>64</v>
      </c>
      <c r="Z202" s="3"/>
      <c r="AF202" t="s">
        <v>63</v>
      </c>
      <c r="AH202">
        <v>0</v>
      </c>
      <c r="AI202" s="2">
        <v>44865</v>
      </c>
      <c r="AJ202" t="s">
        <v>64</v>
      </c>
      <c r="AK202" t="s">
        <v>64</v>
      </c>
      <c r="AL202" t="s">
        <v>64</v>
      </c>
      <c r="AN202" s="3"/>
      <c r="AP202" t="s">
        <v>64</v>
      </c>
      <c r="AR202" t="s">
        <v>64</v>
      </c>
      <c r="AS202" t="s">
        <v>66</v>
      </c>
    </row>
    <row r="203" spans="1:45" ht="16" x14ac:dyDescent="0.2">
      <c r="A203">
        <v>822</v>
      </c>
      <c r="B203">
        <v>822</v>
      </c>
      <c r="C203" s="2">
        <v>44865</v>
      </c>
      <c r="D203" t="s">
        <v>373</v>
      </c>
      <c r="E203" t="s">
        <v>968</v>
      </c>
      <c r="F203" s="3">
        <v>3022.03</v>
      </c>
      <c r="G203" t="s">
        <v>47</v>
      </c>
      <c r="H203" s="3">
        <v>0</v>
      </c>
      <c r="I203" t="s">
        <v>104</v>
      </c>
      <c r="J203">
        <v>2551</v>
      </c>
      <c r="K203" t="s">
        <v>49</v>
      </c>
      <c r="L203" t="s">
        <v>50</v>
      </c>
      <c r="M203" t="s">
        <v>51</v>
      </c>
      <c r="N203">
        <v>1730</v>
      </c>
      <c r="O203" t="s">
        <v>52</v>
      </c>
      <c r="P203" t="s">
        <v>203</v>
      </c>
      <c r="T203" t="s">
        <v>64</v>
      </c>
      <c r="Z203" s="3"/>
      <c r="AF203" t="s">
        <v>63</v>
      </c>
      <c r="AH203">
        <v>0</v>
      </c>
      <c r="AI203" s="2">
        <v>44865</v>
      </c>
      <c r="AJ203" t="s">
        <v>64</v>
      </c>
      <c r="AK203" t="s">
        <v>64</v>
      </c>
      <c r="AL203" t="s">
        <v>64</v>
      </c>
      <c r="AN203" s="3"/>
      <c r="AP203" t="s">
        <v>64</v>
      </c>
      <c r="AR203" t="s">
        <v>64</v>
      </c>
      <c r="AS203" t="s">
        <v>66</v>
      </c>
    </row>
    <row r="204" spans="1:45" ht="16" x14ac:dyDescent="0.2">
      <c r="A204">
        <v>823</v>
      </c>
      <c r="B204">
        <v>823</v>
      </c>
      <c r="C204" s="2">
        <v>44865</v>
      </c>
      <c r="D204" t="s">
        <v>970</v>
      </c>
      <c r="E204" t="s">
        <v>204</v>
      </c>
      <c r="F204" s="3">
        <v>9.31</v>
      </c>
      <c r="G204" t="s">
        <v>47</v>
      </c>
      <c r="H204" s="3">
        <v>0</v>
      </c>
      <c r="I204" t="s">
        <v>104</v>
      </c>
      <c r="J204">
        <v>6750</v>
      </c>
      <c r="K204" t="s">
        <v>49</v>
      </c>
      <c r="L204" t="s">
        <v>50</v>
      </c>
      <c r="M204" t="s">
        <v>799</v>
      </c>
      <c r="N204">
        <v>1730</v>
      </c>
      <c r="O204" t="s">
        <v>52</v>
      </c>
      <c r="P204" t="s">
        <v>203</v>
      </c>
      <c r="T204" t="s">
        <v>64</v>
      </c>
      <c r="Z204" s="3"/>
      <c r="AF204" t="s">
        <v>63</v>
      </c>
      <c r="AH204">
        <v>0</v>
      </c>
      <c r="AI204" s="2">
        <v>44865</v>
      </c>
      <c r="AJ204" t="s">
        <v>64</v>
      </c>
      <c r="AK204" t="s">
        <v>64</v>
      </c>
      <c r="AL204" t="s">
        <v>64</v>
      </c>
      <c r="AN204" s="3"/>
      <c r="AP204" t="s">
        <v>64</v>
      </c>
      <c r="AR204" t="s">
        <v>64</v>
      </c>
      <c r="AS204" t="s">
        <v>66</v>
      </c>
    </row>
    <row r="205" spans="1:45" ht="16" x14ac:dyDescent="0.2">
      <c r="A205">
        <v>824</v>
      </c>
      <c r="B205">
        <v>824</v>
      </c>
      <c r="C205" s="2">
        <v>44865</v>
      </c>
      <c r="D205" t="s">
        <v>967</v>
      </c>
      <c r="E205" t="s">
        <v>204</v>
      </c>
      <c r="F205" s="3">
        <v>70.69</v>
      </c>
      <c r="G205" t="s">
        <v>47</v>
      </c>
      <c r="H205" s="3">
        <v>0</v>
      </c>
      <c r="I205" t="s">
        <v>104</v>
      </c>
      <c r="J205">
        <v>6750</v>
      </c>
      <c r="K205" t="s">
        <v>49</v>
      </c>
      <c r="L205" t="s">
        <v>50</v>
      </c>
      <c r="M205" t="s">
        <v>799</v>
      </c>
      <c r="N205">
        <v>1730</v>
      </c>
      <c r="O205" t="s">
        <v>52</v>
      </c>
      <c r="P205" t="s">
        <v>203</v>
      </c>
      <c r="T205" t="s">
        <v>64</v>
      </c>
      <c r="Z205" s="3"/>
      <c r="AF205" t="s">
        <v>63</v>
      </c>
      <c r="AH205">
        <v>0</v>
      </c>
      <c r="AI205" s="2">
        <v>44865</v>
      </c>
      <c r="AJ205" t="s">
        <v>64</v>
      </c>
      <c r="AK205" t="s">
        <v>64</v>
      </c>
      <c r="AL205" t="s">
        <v>64</v>
      </c>
      <c r="AN205" s="3"/>
      <c r="AP205" t="s">
        <v>64</v>
      </c>
      <c r="AR205" t="s">
        <v>64</v>
      </c>
      <c r="AS205" t="s">
        <v>66</v>
      </c>
    </row>
    <row r="206" spans="1:45" ht="16" x14ac:dyDescent="0.2">
      <c r="A206">
        <v>825</v>
      </c>
      <c r="B206">
        <v>825</v>
      </c>
      <c r="C206" s="2">
        <v>44865</v>
      </c>
      <c r="D206" t="s">
        <v>969</v>
      </c>
      <c r="E206" t="s">
        <v>204</v>
      </c>
      <c r="F206" s="3">
        <v>35.72</v>
      </c>
      <c r="G206" t="s">
        <v>47</v>
      </c>
      <c r="H206" s="3">
        <v>0</v>
      </c>
      <c r="I206" t="s">
        <v>104</v>
      </c>
      <c r="J206">
        <v>6750</v>
      </c>
      <c r="K206" t="s">
        <v>49</v>
      </c>
      <c r="L206" t="s">
        <v>50</v>
      </c>
      <c r="M206" t="s">
        <v>799</v>
      </c>
      <c r="N206">
        <v>1730</v>
      </c>
      <c r="O206" t="s">
        <v>52</v>
      </c>
      <c r="P206" t="s">
        <v>203</v>
      </c>
      <c r="T206" t="s">
        <v>64</v>
      </c>
      <c r="Z206" s="3"/>
      <c r="AF206" t="s">
        <v>63</v>
      </c>
      <c r="AH206">
        <v>0</v>
      </c>
      <c r="AI206" s="2">
        <v>44865</v>
      </c>
      <c r="AJ206" t="s">
        <v>64</v>
      </c>
      <c r="AK206" t="s">
        <v>64</v>
      </c>
      <c r="AL206" t="s">
        <v>64</v>
      </c>
      <c r="AN206" s="3"/>
      <c r="AP206" t="s">
        <v>64</v>
      </c>
      <c r="AR206" t="s">
        <v>64</v>
      </c>
      <c r="AS206" t="s">
        <v>66</v>
      </c>
    </row>
    <row r="207" spans="1:45" ht="16" x14ac:dyDescent="0.2">
      <c r="A207">
        <v>826</v>
      </c>
      <c r="B207">
        <v>826</v>
      </c>
      <c r="C207" s="2">
        <v>44865</v>
      </c>
      <c r="D207" t="s">
        <v>373</v>
      </c>
      <c r="E207" t="s">
        <v>204</v>
      </c>
      <c r="F207" s="3">
        <v>700.97</v>
      </c>
      <c r="G207" t="s">
        <v>47</v>
      </c>
      <c r="H207" s="3">
        <v>0</v>
      </c>
      <c r="I207" t="s">
        <v>104</v>
      </c>
      <c r="J207">
        <v>2555</v>
      </c>
      <c r="K207" t="s">
        <v>49</v>
      </c>
      <c r="L207" t="s">
        <v>50</v>
      </c>
      <c r="M207" t="s">
        <v>51</v>
      </c>
      <c r="N207">
        <v>1730</v>
      </c>
      <c r="O207" t="s">
        <v>52</v>
      </c>
      <c r="P207" t="s">
        <v>203</v>
      </c>
      <c r="T207" t="s">
        <v>64</v>
      </c>
      <c r="Z207" s="3"/>
      <c r="AF207" t="s">
        <v>63</v>
      </c>
      <c r="AH207">
        <v>0</v>
      </c>
      <c r="AI207" s="2">
        <v>44865</v>
      </c>
      <c r="AJ207" t="s">
        <v>64</v>
      </c>
      <c r="AK207" t="s">
        <v>64</v>
      </c>
      <c r="AL207" t="s">
        <v>64</v>
      </c>
      <c r="AN207" s="3"/>
      <c r="AP207" t="s">
        <v>64</v>
      </c>
      <c r="AR207" t="s">
        <v>64</v>
      </c>
      <c r="AS207" t="s">
        <v>66</v>
      </c>
    </row>
    <row r="208" spans="1:45" ht="16" x14ac:dyDescent="0.2">
      <c r="A208">
        <v>827</v>
      </c>
      <c r="B208">
        <v>827</v>
      </c>
      <c r="C208" s="2">
        <v>44865</v>
      </c>
      <c r="D208" t="s">
        <v>371</v>
      </c>
      <c r="E208" t="s">
        <v>204</v>
      </c>
      <c r="F208" s="3">
        <v>858.73</v>
      </c>
      <c r="G208" t="s">
        <v>47</v>
      </c>
      <c r="H208" s="3">
        <v>0</v>
      </c>
      <c r="I208" t="s">
        <v>104</v>
      </c>
      <c r="J208">
        <v>2555</v>
      </c>
      <c r="K208" t="s">
        <v>49</v>
      </c>
      <c r="L208" t="s">
        <v>50</v>
      </c>
      <c r="M208" t="s">
        <v>51</v>
      </c>
      <c r="N208">
        <v>1730</v>
      </c>
      <c r="O208" t="s">
        <v>52</v>
      </c>
      <c r="P208" t="s">
        <v>203</v>
      </c>
      <c r="T208" t="s">
        <v>64</v>
      </c>
      <c r="Z208" s="3"/>
      <c r="AF208" t="s">
        <v>63</v>
      </c>
      <c r="AH208">
        <v>0</v>
      </c>
      <c r="AI208" s="2">
        <v>44865</v>
      </c>
      <c r="AJ208" t="s">
        <v>64</v>
      </c>
      <c r="AK208" t="s">
        <v>64</v>
      </c>
      <c r="AL208" t="s">
        <v>64</v>
      </c>
      <c r="AN208" s="3"/>
      <c r="AP208" t="s">
        <v>64</v>
      </c>
      <c r="AR208" t="s">
        <v>64</v>
      </c>
      <c r="AS208" t="s">
        <v>66</v>
      </c>
    </row>
    <row r="209" spans="1:45" ht="16" x14ac:dyDescent="0.2">
      <c r="A209">
        <v>828</v>
      </c>
      <c r="B209">
        <v>828</v>
      </c>
      <c r="C209" s="2">
        <v>44865</v>
      </c>
      <c r="D209" t="s">
        <v>372</v>
      </c>
      <c r="E209" t="s">
        <v>204</v>
      </c>
      <c r="F209" s="3">
        <v>522.94000000000005</v>
      </c>
      <c r="G209" t="s">
        <v>47</v>
      </c>
      <c r="H209" s="3">
        <v>0</v>
      </c>
      <c r="I209" t="s">
        <v>104</v>
      </c>
      <c r="J209">
        <v>2555</v>
      </c>
      <c r="K209" t="s">
        <v>49</v>
      </c>
      <c r="L209" t="s">
        <v>50</v>
      </c>
      <c r="M209" t="s">
        <v>51</v>
      </c>
      <c r="N209">
        <v>1730</v>
      </c>
      <c r="O209" t="s">
        <v>52</v>
      </c>
      <c r="P209" t="s">
        <v>203</v>
      </c>
      <c r="T209" t="s">
        <v>64</v>
      </c>
      <c r="Z209" s="3"/>
      <c r="AF209" t="s">
        <v>63</v>
      </c>
      <c r="AH209">
        <v>0</v>
      </c>
      <c r="AI209" s="2">
        <v>44865</v>
      </c>
      <c r="AJ209" t="s">
        <v>64</v>
      </c>
      <c r="AK209" t="s">
        <v>64</v>
      </c>
      <c r="AL209" t="s">
        <v>64</v>
      </c>
      <c r="AN209" s="3"/>
      <c r="AP209" t="s">
        <v>64</v>
      </c>
      <c r="AR209" t="s">
        <v>64</v>
      </c>
      <c r="AS209" t="s">
        <v>66</v>
      </c>
    </row>
    <row r="210" spans="1:45" ht="16" x14ac:dyDescent="0.2">
      <c r="A210">
        <v>1927</v>
      </c>
      <c r="B210">
        <v>1927</v>
      </c>
      <c r="C210" s="2">
        <v>44869</v>
      </c>
      <c r="D210" t="s">
        <v>279</v>
      </c>
      <c r="E210" t="s">
        <v>280</v>
      </c>
      <c r="F210" s="3">
        <v>53.43</v>
      </c>
      <c r="G210" t="s">
        <v>47</v>
      </c>
      <c r="H210" s="3">
        <v>0</v>
      </c>
      <c r="I210" t="s">
        <v>48</v>
      </c>
      <c r="J210">
        <v>2704</v>
      </c>
      <c r="K210" t="s">
        <v>49</v>
      </c>
      <c r="L210" t="s">
        <v>50</v>
      </c>
      <c r="M210" t="s">
        <v>51</v>
      </c>
      <c r="N210">
        <v>940</v>
      </c>
      <c r="O210" t="s">
        <v>52</v>
      </c>
      <c r="P210" t="s">
        <v>53</v>
      </c>
      <c r="T210" t="s">
        <v>281</v>
      </c>
      <c r="U210" t="s">
        <v>1128</v>
      </c>
      <c r="V210" t="s">
        <v>1129</v>
      </c>
      <c r="W210" t="s">
        <v>56</v>
      </c>
      <c r="X210" t="s">
        <v>1130</v>
      </c>
      <c r="Y210" t="s">
        <v>231</v>
      </c>
      <c r="Z210" s="3">
        <v>19</v>
      </c>
      <c r="AA210" t="s">
        <v>284</v>
      </c>
      <c r="AB210" t="s">
        <v>1131</v>
      </c>
      <c r="AC210" t="s">
        <v>61</v>
      </c>
      <c r="AD210" t="s">
        <v>61</v>
      </c>
      <c r="AE210" t="s">
        <v>1132</v>
      </c>
      <c r="AF210" t="s">
        <v>63</v>
      </c>
      <c r="AH210">
        <v>0</v>
      </c>
      <c r="AI210" s="2">
        <v>44869</v>
      </c>
      <c r="AJ210" t="s">
        <v>64</v>
      </c>
      <c r="AK210" t="s">
        <v>64</v>
      </c>
      <c r="AL210" t="s">
        <v>1133</v>
      </c>
      <c r="AM210" t="s">
        <v>1128</v>
      </c>
      <c r="AN210" s="3">
        <v>53.43</v>
      </c>
      <c r="AO210" t="s">
        <v>1131</v>
      </c>
      <c r="AP210" t="s">
        <v>64</v>
      </c>
      <c r="AQ210" t="s">
        <v>1132</v>
      </c>
      <c r="AR210">
        <v>204</v>
      </c>
      <c r="AS210" t="s">
        <v>66</v>
      </c>
    </row>
    <row r="211" spans="1:45" ht="16" x14ac:dyDescent="0.2">
      <c r="A211">
        <v>780</v>
      </c>
      <c r="B211">
        <v>780</v>
      </c>
      <c r="C211" s="2">
        <v>44874</v>
      </c>
      <c r="D211" t="s">
        <v>354</v>
      </c>
      <c r="E211" t="s">
        <v>1134</v>
      </c>
      <c r="F211" s="3">
        <v>1552.88</v>
      </c>
      <c r="G211" t="s">
        <v>47</v>
      </c>
      <c r="H211" s="3">
        <v>0</v>
      </c>
      <c r="I211" t="s">
        <v>48</v>
      </c>
      <c r="J211">
        <v>2710</v>
      </c>
      <c r="K211" t="s">
        <v>49</v>
      </c>
      <c r="L211" t="s">
        <v>50</v>
      </c>
      <c r="M211" t="s">
        <v>51</v>
      </c>
      <c r="N211">
        <v>940</v>
      </c>
      <c r="O211" t="s">
        <v>52</v>
      </c>
      <c r="P211" t="s">
        <v>53</v>
      </c>
      <c r="T211" t="s">
        <v>1135</v>
      </c>
      <c r="U211" t="s">
        <v>1136</v>
      </c>
      <c r="V211" t="s">
        <v>636</v>
      </c>
      <c r="W211" t="s">
        <v>56</v>
      </c>
      <c r="X211" t="s">
        <v>1137</v>
      </c>
      <c r="Y211" t="s">
        <v>1138</v>
      </c>
      <c r="Z211" s="3">
        <v>0</v>
      </c>
      <c r="AA211" t="s">
        <v>1139</v>
      </c>
      <c r="AB211" t="s">
        <v>1140</v>
      </c>
      <c r="AC211" t="s">
        <v>61</v>
      </c>
      <c r="AD211" t="s">
        <v>61</v>
      </c>
      <c r="AE211" t="s">
        <v>1141</v>
      </c>
      <c r="AF211" t="s">
        <v>63</v>
      </c>
      <c r="AH211">
        <v>0</v>
      </c>
      <c r="AI211" s="2">
        <v>44874</v>
      </c>
      <c r="AJ211" t="s">
        <v>64</v>
      </c>
      <c r="AK211" t="s">
        <v>64</v>
      </c>
      <c r="AL211" t="s">
        <v>1142</v>
      </c>
      <c r="AM211" t="s">
        <v>1136</v>
      </c>
      <c r="AN211" s="3">
        <v>1552.88</v>
      </c>
      <c r="AO211" t="s">
        <v>1140</v>
      </c>
      <c r="AP211" t="s">
        <v>64</v>
      </c>
      <c r="AQ211" t="s">
        <v>1141</v>
      </c>
      <c r="AR211">
        <v>212</v>
      </c>
      <c r="AS211" t="s">
        <v>66</v>
      </c>
    </row>
    <row r="212" spans="1:45" ht="16" x14ac:dyDescent="0.2">
      <c r="A212">
        <v>781</v>
      </c>
      <c r="B212">
        <v>781</v>
      </c>
      <c r="C212" s="2">
        <v>44874</v>
      </c>
      <c r="D212" t="s">
        <v>354</v>
      </c>
      <c r="E212" t="s">
        <v>1143</v>
      </c>
      <c r="F212" s="3">
        <v>40.58</v>
      </c>
      <c r="G212" t="s">
        <v>47</v>
      </c>
      <c r="H212" s="3">
        <v>0</v>
      </c>
      <c r="I212" t="s">
        <v>48</v>
      </c>
      <c r="J212">
        <v>2710</v>
      </c>
      <c r="K212" t="s">
        <v>49</v>
      </c>
      <c r="L212" t="s">
        <v>50</v>
      </c>
      <c r="M212" t="s">
        <v>51</v>
      </c>
      <c r="N212">
        <v>940</v>
      </c>
      <c r="O212" t="s">
        <v>52</v>
      </c>
      <c r="P212" t="s">
        <v>53</v>
      </c>
      <c r="T212" t="s">
        <v>1144</v>
      </c>
      <c r="U212" t="s">
        <v>1145</v>
      </c>
      <c r="V212" t="s">
        <v>1146</v>
      </c>
      <c r="W212" t="s">
        <v>56</v>
      </c>
      <c r="X212" t="s">
        <v>1147</v>
      </c>
      <c r="Y212" t="s">
        <v>1138</v>
      </c>
      <c r="Z212" s="3">
        <v>0</v>
      </c>
      <c r="AA212" t="s">
        <v>1148</v>
      </c>
      <c r="AB212" t="s">
        <v>1140</v>
      </c>
      <c r="AC212" t="s">
        <v>61</v>
      </c>
      <c r="AD212" t="s">
        <v>61</v>
      </c>
      <c r="AE212" t="s">
        <v>1149</v>
      </c>
      <c r="AF212" t="s">
        <v>63</v>
      </c>
      <c r="AH212">
        <v>0</v>
      </c>
      <c r="AI212" s="2">
        <v>44874</v>
      </c>
      <c r="AJ212" t="s">
        <v>64</v>
      </c>
      <c r="AK212" t="s">
        <v>64</v>
      </c>
      <c r="AL212" t="s">
        <v>1150</v>
      </c>
      <c r="AM212" t="s">
        <v>1145</v>
      </c>
      <c r="AN212" s="3">
        <v>40.58</v>
      </c>
      <c r="AO212" t="s">
        <v>1140</v>
      </c>
      <c r="AP212" t="s">
        <v>64</v>
      </c>
      <c r="AQ212" t="s">
        <v>1149</v>
      </c>
      <c r="AR212">
        <v>213</v>
      </c>
      <c r="AS212" t="s">
        <v>66</v>
      </c>
    </row>
    <row r="213" spans="1:45" ht="16" x14ac:dyDescent="0.2">
      <c r="A213">
        <v>3513</v>
      </c>
      <c r="B213">
        <v>3513</v>
      </c>
      <c r="C213" s="2">
        <v>44876</v>
      </c>
      <c r="D213" t="s">
        <v>354</v>
      </c>
      <c r="E213" t="s">
        <v>1151</v>
      </c>
      <c r="F213" s="3">
        <v>108.66</v>
      </c>
      <c r="G213" t="s">
        <v>47</v>
      </c>
      <c r="H213" s="3">
        <v>0</v>
      </c>
      <c r="I213" t="s">
        <v>48</v>
      </c>
      <c r="J213">
        <v>2710</v>
      </c>
      <c r="K213" t="s">
        <v>49</v>
      </c>
      <c r="L213" t="s">
        <v>50</v>
      </c>
      <c r="M213" t="s">
        <v>51</v>
      </c>
      <c r="N213">
        <v>940</v>
      </c>
      <c r="O213" t="s">
        <v>52</v>
      </c>
      <c r="P213" t="s">
        <v>53</v>
      </c>
      <c r="T213" t="s">
        <v>1152</v>
      </c>
      <c r="U213" t="s">
        <v>1153</v>
      </c>
      <c r="V213" t="s">
        <v>1154</v>
      </c>
      <c r="W213" t="s">
        <v>56</v>
      </c>
      <c r="X213" t="s">
        <v>1155</v>
      </c>
      <c r="Y213" t="s">
        <v>1138</v>
      </c>
      <c r="Z213" s="3">
        <v>0</v>
      </c>
      <c r="AA213" t="s">
        <v>1156</v>
      </c>
      <c r="AB213" t="s">
        <v>1157</v>
      </c>
      <c r="AC213" t="s">
        <v>61</v>
      </c>
      <c r="AD213" t="s">
        <v>61</v>
      </c>
      <c r="AE213" t="s">
        <v>1158</v>
      </c>
      <c r="AF213" t="s">
        <v>63</v>
      </c>
      <c r="AH213">
        <v>0</v>
      </c>
      <c r="AI213" s="2">
        <v>44876</v>
      </c>
      <c r="AJ213" t="s">
        <v>64</v>
      </c>
      <c r="AK213" t="s">
        <v>64</v>
      </c>
      <c r="AL213" t="s">
        <v>1159</v>
      </c>
      <c r="AM213" t="s">
        <v>1153</v>
      </c>
      <c r="AN213" s="3">
        <v>108.66</v>
      </c>
      <c r="AO213" t="s">
        <v>1157</v>
      </c>
      <c r="AP213" t="s">
        <v>64</v>
      </c>
      <c r="AQ213" t="s">
        <v>1158</v>
      </c>
      <c r="AR213">
        <v>214</v>
      </c>
      <c r="AS213" t="s">
        <v>66</v>
      </c>
    </row>
    <row r="214" spans="1:45" ht="16" x14ac:dyDescent="0.2">
      <c r="A214">
        <v>790</v>
      </c>
      <c r="B214">
        <v>790</v>
      </c>
      <c r="C214" s="2">
        <v>44879</v>
      </c>
      <c r="D214" t="s">
        <v>354</v>
      </c>
      <c r="E214" t="s">
        <v>1160</v>
      </c>
      <c r="F214" s="3">
        <v>39.630000000000003</v>
      </c>
      <c r="G214" t="s">
        <v>47</v>
      </c>
      <c r="H214" s="3">
        <v>0</v>
      </c>
      <c r="I214" t="s">
        <v>48</v>
      </c>
      <c r="J214">
        <v>2710</v>
      </c>
      <c r="K214" t="s">
        <v>49</v>
      </c>
      <c r="L214" t="s">
        <v>50</v>
      </c>
      <c r="M214" t="s">
        <v>51</v>
      </c>
      <c r="N214">
        <v>940</v>
      </c>
      <c r="O214" t="s">
        <v>52</v>
      </c>
      <c r="P214" t="s">
        <v>53</v>
      </c>
      <c r="T214" t="s">
        <v>1161</v>
      </c>
      <c r="U214" t="s">
        <v>1162</v>
      </c>
      <c r="V214" t="s">
        <v>766</v>
      </c>
      <c r="W214" t="s">
        <v>56</v>
      </c>
      <c r="X214" t="s">
        <v>1163</v>
      </c>
      <c r="Y214" t="s">
        <v>1138</v>
      </c>
      <c r="Z214" s="3">
        <v>0</v>
      </c>
      <c r="AA214" t="s">
        <v>1164</v>
      </c>
      <c r="AB214" t="s">
        <v>1165</v>
      </c>
      <c r="AC214" t="s">
        <v>61</v>
      </c>
      <c r="AD214" t="s">
        <v>61</v>
      </c>
      <c r="AE214" t="s">
        <v>1166</v>
      </c>
      <c r="AF214" t="s">
        <v>63</v>
      </c>
      <c r="AH214">
        <v>0</v>
      </c>
      <c r="AI214" s="2">
        <v>44879</v>
      </c>
      <c r="AJ214" t="s">
        <v>64</v>
      </c>
      <c r="AK214" t="s">
        <v>64</v>
      </c>
      <c r="AL214" t="s">
        <v>1167</v>
      </c>
      <c r="AM214" t="s">
        <v>1162</v>
      </c>
      <c r="AN214" s="3">
        <v>39.630000000000003</v>
      </c>
      <c r="AO214" t="s">
        <v>1165</v>
      </c>
      <c r="AP214" t="s">
        <v>64</v>
      </c>
      <c r="AQ214" t="s">
        <v>1166</v>
      </c>
      <c r="AR214">
        <v>215</v>
      </c>
      <c r="AS214" t="s">
        <v>66</v>
      </c>
    </row>
    <row r="215" spans="1:45" ht="16" x14ac:dyDescent="0.2">
      <c r="A215">
        <v>789</v>
      </c>
      <c r="B215">
        <v>789</v>
      </c>
      <c r="C215" s="2">
        <v>44879</v>
      </c>
      <c r="D215" t="s">
        <v>279</v>
      </c>
      <c r="E215" t="s">
        <v>287</v>
      </c>
      <c r="F215" s="3">
        <v>178.5</v>
      </c>
      <c r="G215" t="s">
        <v>47</v>
      </c>
      <c r="H215" s="3">
        <v>0</v>
      </c>
      <c r="I215" t="s">
        <v>48</v>
      </c>
      <c r="J215">
        <v>2894</v>
      </c>
      <c r="K215" t="s">
        <v>49</v>
      </c>
      <c r="L215" t="s">
        <v>50</v>
      </c>
      <c r="M215" t="s">
        <v>51</v>
      </c>
      <c r="N215">
        <v>940</v>
      </c>
      <c r="O215" t="s">
        <v>52</v>
      </c>
      <c r="P215" t="s">
        <v>53</v>
      </c>
      <c r="T215" t="s">
        <v>1168</v>
      </c>
      <c r="U215" t="s">
        <v>1169</v>
      </c>
      <c r="V215" t="s">
        <v>768</v>
      </c>
      <c r="W215" t="s">
        <v>56</v>
      </c>
      <c r="X215" t="s">
        <v>1170</v>
      </c>
      <c r="Y215" t="s">
        <v>291</v>
      </c>
      <c r="Z215" s="3">
        <v>19</v>
      </c>
      <c r="AA215" t="s">
        <v>1171</v>
      </c>
      <c r="AB215" t="s">
        <v>1172</v>
      </c>
      <c r="AC215" t="s">
        <v>61</v>
      </c>
      <c r="AD215" t="s">
        <v>61</v>
      </c>
      <c r="AE215" t="s">
        <v>1173</v>
      </c>
      <c r="AF215" t="s">
        <v>63</v>
      </c>
      <c r="AH215">
        <v>0</v>
      </c>
      <c r="AI215" s="2">
        <v>44879</v>
      </c>
      <c r="AJ215" t="s">
        <v>64</v>
      </c>
      <c r="AK215" t="s">
        <v>64</v>
      </c>
      <c r="AL215" t="s">
        <v>1174</v>
      </c>
      <c r="AM215" t="s">
        <v>1169</v>
      </c>
      <c r="AN215" s="3">
        <v>178.5</v>
      </c>
      <c r="AO215" t="s">
        <v>1172</v>
      </c>
      <c r="AP215" t="s">
        <v>64</v>
      </c>
      <c r="AQ215" t="s">
        <v>1173</v>
      </c>
      <c r="AR215">
        <v>216</v>
      </c>
      <c r="AS215" t="s">
        <v>66</v>
      </c>
    </row>
    <row r="216" spans="1:45" ht="16" x14ac:dyDescent="0.2">
      <c r="A216">
        <v>850</v>
      </c>
      <c r="B216">
        <v>850</v>
      </c>
      <c r="C216" s="2">
        <v>44880</v>
      </c>
      <c r="D216" t="s">
        <v>354</v>
      </c>
      <c r="E216" t="s">
        <v>1178</v>
      </c>
      <c r="F216" s="3">
        <v>321.89</v>
      </c>
      <c r="G216" t="s">
        <v>47</v>
      </c>
      <c r="H216" s="3">
        <v>0</v>
      </c>
      <c r="I216" t="s">
        <v>48</v>
      </c>
      <c r="J216">
        <v>2710</v>
      </c>
      <c r="K216" t="s">
        <v>49</v>
      </c>
      <c r="L216" t="s">
        <v>50</v>
      </c>
      <c r="M216" t="s">
        <v>51</v>
      </c>
      <c r="N216">
        <v>940</v>
      </c>
      <c r="O216" t="s">
        <v>52</v>
      </c>
      <c r="P216" t="s">
        <v>53</v>
      </c>
      <c r="T216" t="s">
        <v>1179</v>
      </c>
      <c r="U216" t="s">
        <v>1180</v>
      </c>
      <c r="V216" t="s">
        <v>1181</v>
      </c>
      <c r="W216" t="s">
        <v>56</v>
      </c>
      <c r="X216" t="s">
        <v>1182</v>
      </c>
      <c r="Y216" t="s">
        <v>1138</v>
      </c>
      <c r="Z216" s="3">
        <v>0</v>
      </c>
      <c r="AA216" t="s">
        <v>1183</v>
      </c>
      <c r="AB216" t="s">
        <v>1184</v>
      </c>
      <c r="AC216" t="s">
        <v>61</v>
      </c>
      <c r="AD216" t="s">
        <v>61</v>
      </c>
      <c r="AE216" t="s">
        <v>1185</v>
      </c>
      <c r="AF216" t="s">
        <v>63</v>
      </c>
      <c r="AH216">
        <v>0</v>
      </c>
      <c r="AI216" s="2">
        <v>44880</v>
      </c>
      <c r="AJ216" t="s">
        <v>64</v>
      </c>
      <c r="AK216" t="s">
        <v>64</v>
      </c>
      <c r="AL216" t="s">
        <v>1186</v>
      </c>
      <c r="AM216" t="s">
        <v>1180</v>
      </c>
      <c r="AN216" s="3">
        <v>321.89</v>
      </c>
      <c r="AO216" t="s">
        <v>1184</v>
      </c>
      <c r="AP216" t="s">
        <v>64</v>
      </c>
      <c r="AQ216" t="s">
        <v>1185</v>
      </c>
      <c r="AR216">
        <v>218</v>
      </c>
      <c r="AS216" t="s">
        <v>66</v>
      </c>
    </row>
    <row r="217" spans="1:45" ht="16" x14ac:dyDescent="0.2">
      <c r="A217">
        <v>849</v>
      </c>
      <c r="B217">
        <v>849</v>
      </c>
      <c r="C217" s="2">
        <v>44881</v>
      </c>
      <c r="D217" t="s">
        <v>747</v>
      </c>
      <c r="E217" t="s">
        <v>1187</v>
      </c>
      <c r="F217" s="3">
        <v>1645.5</v>
      </c>
      <c r="G217" t="s">
        <v>47</v>
      </c>
      <c r="H217" s="3">
        <v>0</v>
      </c>
      <c r="I217" t="s">
        <v>104</v>
      </c>
      <c r="J217">
        <v>940</v>
      </c>
      <c r="K217" t="s">
        <v>52</v>
      </c>
      <c r="L217" t="s">
        <v>53</v>
      </c>
      <c r="N217">
        <v>6565</v>
      </c>
      <c r="O217" t="s">
        <v>49</v>
      </c>
      <c r="P217" t="s">
        <v>105</v>
      </c>
      <c r="Q217" t="s">
        <v>749</v>
      </c>
      <c r="T217" t="s">
        <v>1188</v>
      </c>
      <c r="U217" t="s">
        <v>1189</v>
      </c>
      <c r="V217" t="s">
        <v>775</v>
      </c>
      <c r="W217" t="s">
        <v>752</v>
      </c>
      <c r="X217" t="s">
        <v>1190</v>
      </c>
      <c r="Y217" t="s">
        <v>754</v>
      </c>
      <c r="Z217" s="3">
        <v>0</v>
      </c>
      <c r="AA217" t="s">
        <v>1191</v>
      </c>
      <c r="AB217" t="s">
        <v>1192</v>
      </c>
      <c r="AC217" t="s">
        <v>61</v>
      </c>
      <c r="AD217" t="s">
        <v>61</v>
      </c>
      <c r="AE217" t="s">
        <v>1193</v>
      </c>
      <c r="AF217" t="s">
        <v>63</v>
      </c>
      <c r="AH217">
        <v>0</v>
      </c>
      <c r="AI217" s="2">
        <v>44881</v>
      </c>
      <c r="AJ217" t="s">
        <v>64</v>
      </c>
      <c r="AK217" t="s">
        <v>64</v>
      </c>
      <c r="AL217" t="s">
        <v>1194</v>
      </c>
      <c r="AM217" t="s">
        <v>1189</v>
      </c>
      <c r="AN217" s="3">
        <v>1645.5</v>
      </c>
      <c r="AO217" t="s">
        <v>1192</v>
      </c>
      <c r="AP217" t="s">
        <v>64</v>
      </c>
      <c r="AQ217" t="s">
        <v>1193</v>
      </c>
      <c r="AR217">
        <v>219</v>
      </c>
      <c r="AS217" t="s">
        <v>66</v>
      </c>
    </row>
    <row r="218" spans="1:45" ht="16" x14ac:dyDescent="0.2">
      <c r="A218">
        <v>856</v>
      </c>
      <c r="B218">
        <v>856</v>
      </c>
      <c r="C218" s="2">
        <v>44882</v>
      </c>
      <c r="D218" t="s">
        <v>318</v>
      </c>
      <c r="E218" t="s">
        <v>1195</v>
      </c>
      <c r="F218" s="3">
        <v>57.12</v>
      </c>
      <c r="G218" t="s">
        <v>47</v>
      </c>
      <c r="H218" s="3">
        <v>0</v>
      </c>
      <c r="I218" t="s">
        <v>48</v>
      </c>
      <c r="J218">
        <v>2704</v>
      </c>
      <c r="K218" t="s">
        <v>49</v>
      </c>
      <c r="L218" t="s">
        <v>50</v>
      </c>
      <c r="M218" t="s">
        <v>51</v>
      </c>
      <c r="N218">
        <v>940</v>
      </c>
      <c r="O218" t="s">
        <v>52</v>
      </c>
      <c r="P218" t="s">
        <v>53</v>
      </c>
      <c r="T218" t="s">
        <v>1196</v>
      </c>
      <c r="U218" t="s">
        <v>1197</v>
      </c>
      <c r="V218" t="s">
        <v>789</v>
      </c>
      <c r="W218" t="s">
        <v>56</v>
      </c>
      <c r="X218" t="s">
        <v>1198</v>
      </c>
      <c r="Y218" t="s">
        <v>1199</v>
      </c>
      <c r="Z218" s="3">
        <v>19</v>
      </c>
      <c r="AA218" t="s">
        <v>1200</v>
      </c>
      <c r="AB218" t="s">
        <v>1165</v>
      </c>
      <c r="AC218" t="s">
        <v>61</v>
      </c>
      <c r="AD218" t="s">
        <v>61</v>
      </c>
      <c r="AE218" t="s">
        <v>1201</v>
      </c>
      <c r="AF218" t="s">
        <v>63</v>
      </c>
      <c r="AH218">
        <v>0</v>
      </c>
      <c r="AI218" s="2">
        <v>44882</v>
      </c>
      <c r="AJ218" t="s">
        <v>64</v>
      </c>
      <c r="AK218" t="s">
        <v>64</v>
      </c>
      <c r="AL218" t="s">
        <v>1202</v>
      </c>
      <c r="AM218" t="s">
        <v>1197</v>
      </c>
      <c r="AN218" s="3">
        <v>57.12</v>
      </c>
      <c r="AO218" t="s">
        <v>1165</v>
      </c>
      <c r="AP218" t="s">
        <v>64</v>
      </c>
      <c r="AQ218" t="s">
        <v>1201</v>
      </c>
      <c r="AR218">
        <v>221</v>
      </c>
      <c r="AS218" t="s">
        <v>66</v>
      </c>
    </row>
    <row r="219" spans="1:45" ht="16" x14ac:dyDescent="0.2">
      <c r="A219">
        <v>857</v>
      </c>
      <c r="B219">
        <v>857</v>
      </c>
      <c r="C219" s="2">
        <v>44882</v>
      </c>
      <c r="D219" t="s">
        <v>318</v>
      </c>
      <c r="E219" t="s">
        <v>1203</v>
      </c>
      <c r="F219" s="3">
        <v>114.24</v>
      </c>
      <c r="G219" t="s">
        <v>47</v>
      </c>
      <c r="H219" s="3">
        <v>0</v>
      </c>
      <c r="I219" t="s">
        <v>48</v>
      </c>
      <c r="J219">
        <v>2704</v>
      </c>
      <c r="K219" t="s">
        <v>49</v>
      </c>
      <c r="L219" t="s">
        <v>50</v>
      </c>
      <c r="M219" t="s">
        <v>51</v>
      </c>
      <c r="N219">
        <v>940</v>
      </c>
      <c r="O219" t="s">
        <v>52</v>
      </c>
      <c r="P219" t="s">
        <v>53</v>
      </c>
      <c r="T219" t="s">
        <v>1204</v>
      </c>
      <c r="U219" t="s">
        <v>1205</v>
      </c>
      <c r="V219" t="s">
        <v>794</v>
      </c>
      <c r="W219" t="s">
        <v>56</v>
      </c>
      <c r="X219" t="s">
        <v>1206</v>
      </c>
      <c r="Y219" t="s">
        <v>1199</v>
      </c>
      <c r="Z219" s="3">
        <v>19</v>
      </c>
      <c r="AA219" t="s">
        <v>1207</v>
      </c>
      <c r="AB219" t="s">
        <v>1165</v>
      </c>
      <c r="AC219" t="s">
        <v>61</v>
      </c>
      <c r="AD219" t="s">
        <v>61</v>
      </c>
      <c r="AE219" t="s">
        <v>1208</v>
      </c>
      <c r="AF219" t="s">
        <v>63</v>
      </c>
      <c r="AH219">
        <v>0</v>
      </c>
      <c r="AI219" s="2">
        <v>44882</v>
      </c>
      <c r="AJ219" t="s">
        <v>64</v>
      </c>
      <c r="AK219" t="s">
        <v>64</v>
      </c>
      <c r="AL219" t="s">
        <v>1209</v>
      </c>
      <c r="AM219" t="s">
        <v>1205</v>
      </c>
      <c r="AN219" s="3">
        <v>114.24</v>
      </c>
      <c r="AO219" t="s">
        <v>1165</v>
      </c>
      <c r="AP219" t="s">
        <v>64</v>
      </c>
      <c r="AQ219" t="s">
        <v>1208</v>
      </c>
      <c r="AR219">
        <v>222</v>
      </c>
      <c r="AS219" t="s">
        <v>66</v>
      </c>
    </row>
    <row r="220" spans="1:45" ht="16" x14ac:dyDescent="0.2">
      <c r="A220">
        <v>1904</v>
      </c>
      <c r="B220">
        <v>1904</v>
      </c>
      <c r="C220" s="2">
        <v>44883</v>
      </c>
      <c r="D220" t="s">
        <v>318</v>
      </c>
      <c r="E220" t="s">
        <v>1217</v>
      </c>
      <c r="F220" s="3">
        <v>45.9</v>
      </c>
      <c r="G220" t="s">
        <v>47</v>
      </c>
      <c r="H220" s="3">
        <v>0</v>
      </c>
      <c r="I220" t="s">
        <v>48</v>
      </c>
      <c r="J220">
        <v>2900</v>
      </c>
      <c r="K220" t="s">
        <v>49</v>
      </c>
      <c r="L220" t="s">
        <v>50</v>
      </c>
      <c r="M220" t="s">
        <v>51</v>
      </c>
      <c r="N220">
        <v>940</v>
      </c>
      <c r="O220" t="s">
        <v>52</v>
      </c>
      <c r="P220" t="s">
        <v>53</v>
      </c>
      <c r="T220" t="s">
        <v>612</v>
      </c>
      <c r="U220" t="s">
        <v>1218</v>
      </c>
      <c r="V220" t="s">
        <v>1219</v>
      </c>
      <c r="W220" t="s">
        <v>56</v>
      </c>
      <c r="X220" t="s">
        <v>1220</v>
      </c>
      <c r="Y220" t="s">
        <v>323</v>
      </c>
      <c r="Z220" s="3">
        <v>19</v>
      </c>
      <c r="AA220" t="s">
        <v>615</v>
      </c>
      <c r="AB220" t="s">
        <v>889</v>
      </c>
      <c r="AC220" t="s">
        <v>61</v>
      </c>
      <c r="AD220" t="s">
        <v>61</v>
      </c>
      <c r="AE220" t="s">
        <v>1221</v>
      </c>
      <c r="AF220" t="s">
        <v>63</v>
      </c>
      <c r="AH220">
        <v>0</v>
      </c>
      <c r="AI220" s="2">
        <v>44883</v>
      </c>
      <c r="AJ220" t="s">
        <v>64</v>
      </c>
      <c r="AK220" t="s">
        <v>64</v>
      </c>
      <c r="AL220" t="s">
        <v>1222</v>
      </c>
      <c r="AM220" t="s">
        <v>1218</v>
      </c>
      <c r="AN220" s="3">
        <v>45.9</v>
      </c>
      <c r="AO220" t="s">
        <v>889</v>
      </c>
      <c r="AP220" t="s">
        <v>64</v>
      </c>
      <c r="AQ220" t="s">
        <v>1221</v>
      </c>
      <c r="AR220">
        <v>223</v>
      </c>
      <c r="AS220" t="s">
        <v>66</v>
      </c>
    </row>
    <row r="221" spans="1:45" ht="16" x14ac:dyDescent="0.2">
      <c r="A221">
        <v>854</v>
      </c>
      <c r="B221">
        <v>854</v>
      </c>
      <c r="C221" s="2">
        <v>44885.026770833327</v>
      </c>
      <c r="D221" t="s">
        <v>270</v>
      </c>
      <c r="E221" t="s">
        <v>1223</v>
      </c>
      <c r="F221" s="3">
        <v>14.28</v>
      </c>
      <c r="G221" t="s">
        <v>47</v>
      </c>
      <c r="H221" s="3">
        <v>0</v>
      </c>
      <c r="I221" t="s">
        <v>48</v>
      </c>
      <c r="J221">
        <v>2704</v>
      </c>
      <c r="K221" t="s">
        <v>49</v>
      </c>
      <c r="L221" t="s">
        <v>50</v>
      </c>
      <c r="M221" t="s">
        <v>51</v>
      </c>
      <c r="N221">
        <v>941</v>
      </c>
      <c r="O221" t="s">
        <v>52</v>
      </c>
      <c r="P221" t="s">
        <v>53</v>
      </c>
      <c r="T221" t="s">
        <v>1224</v>
      </c>
      <c r="U221" t="s">
        <v>1225</v>
      </c>
      <c r="V221" t="s">
        <v>782</v>
      </c>
      <c r="W221" t="s">
        <v>56</v>
      </c>
      <c r="X221" t="s">
        <v>1226</v>
      </c>
      <c r="Y221" t="s">
        <v>159</v>
      </c>
      <c r="Z221" s="3">
        <v>19</v>
      </c>
      <c r="AA221" t="s">
        <v>1227</v>
      </c>
      <c r="AB221" t="s">
        <v>1228</v>
      </c>
      <c r="AC221" t="s">
        <v>61</v>
      </c>
      <c r="AD221" t="s">
        <v>61</v>
      </c>
      <c r="AE221" t="s">
        <v>1229</v>
      </c>
      <c r="AF221" t="s">
        <v>63</v>
      </c>
      <c r="AH221">
        <v>0</v>
      </c>
      <c r="AI221" s="2">
        <v>44885</v>
      </c>
      <c r="AJ221" t="s">
        <v>64</v>
      </c>
      <c r="AK221" t="s">
        <v>64</v>
      </c>
      <c r="AL221" t="s">
        <v>1230</v>
      </c>
      <c r="AM221" t="s">
        <v>1225</v>
      </c>
      <c r="AN221" s="3">
        <v>14.28</v>
      </c>
      <c r="AO221" t="s">
        <v>1228</v>
      </c>
      <c r="AP221" t="s">
        <v>64</v>
      </c>
      <c r="AQ221" t="s">
        <v>1229</v>
      </c>
      <c r="AR221">
        <v>226</v>
      </c>
      <c r="AS221" t="s">
        <v>66</v>
      </c>
    </row>
    <row r="222" spans="1:45" ht="16" x14ac:dyDescent="0.2">
      <c r="A222">
        <v>1926</v>
      </c>
      <c r="B222">
        <v>1926</v>
      </c>
      <c r="C222" s="2">
        <v>44886</v>
      </c>
      <c r="D222" t="s">
        <v>354</v>
      </c>
      <c r="E222" t="s">
        <v>1234</v>
      </c>
      <c r="F222" s="3">
        <v>340</v>
      </c>
      <c r="G222" t="s">
        <v>47</v>
      </c>
      <c r="H222" s="3">
        <v>0</v>
      </c>
      <c r="I222" t="s">
        <v>48</v>
      </c>
      <c r="J222">
        <v>2710</v>
      </c>
      <c r="K222" t="s">
        <v>49</v>
      </c>
      <c r="L222" t="s">
        <v>50</v>
      </c>
      <c r="M222" t="s">
        <v>51</v>
      </c>
      <c r="N222">
        <v>940</v>
      </c>
      <c r="O222" t="s">
        <v>52</v>
      </c>
      <c r="P222" t="s">
        <v>53</v>
      </c>
      <c r="T222" t="s">
        <v>1235</v>
      </c>
      <c r="U222" t="s">
        <v>1236</v>
      </c>
      <c r="V222" t="s">
        <v>852</v>
      </c>
      <c r="W222" t="s">
        <v>56</v>
      </c>
      <c r="X222" t="s">
        <v>1237</v>
      </c>
      <c r="Y222" t="s">
        <v>1238</v>
      </c>
      <c r="Z222" s="3">
        <v>19</v>
      </c>
      <c r="AA222" t="s">
        <v>1239</v>
      </c>
      <c r="AB222" t="s">
        <v>1240</v>
      </c>
      <c r="AC222" t="s">
        <v>61</v>
      </c>
      <c r="AD222" t="s">
        <v>61</v>
      </c>
      <c r="AE222" t="s">
        <v>1241</v>
      </c>
      <c r="AF222" t="s">
        <v>63</v>
      </c>
      <c r="AH222">
        <v>0</v>
      </c>
      <c r="AI222" s="2">
        <v>44886</v>
      </c>
      <c r="AJ222" t="s">
        <v>64</v>
      </c>
      <c r="AK222" t="s">
        <v>64</v>
      </c>
      <c r="AL222" t="s">
        <v>1242</v>
      </c>
      <c r="AM222" t="s">
        <v>1236</v>
      </c>
      <c r="AN222" s="3">
        <v>340</v>
      </c>
      <c r="AO222" t="s">
        <v>1240</v>
      </c>
      <c r="AP222" t="s">
        <v>64</v>
      </c>
      <c r="AQ222" t="s">
        <v>1241</v>
      </c>
      <c r="AR222">
        <v>231</v>
      </c>
      <c r="AS222" t="s">
        <v>66</v>
      </c>
    </row>
    <row r="223" spans="1:45" ht="16" x14ac:dyDescent="0.2">
      <c r="A223">
        <v>2138</v>
      </c>
      <c r="B223">
        <v>2138</v>
      </c>
      <c r="C223" s="2">
        <v>44886</v>
      </c>
      <c r="D223" t="s">
        <v>354</v>
      </c>
      <c r="E223" t="s">
        <v>1243</v>
      </c>
      <c r="F223" s="3">
        <v>4.99</v>
      </c>
      <c r="G223" t="s">
        <v>47</v>
      </c>
      <c r="H223" s="3">
        <v>0</v>
      </c>
      <c r="I223" t="s">
        <v>48</v>
      </c>
      <c r="J223">
        <v>2710</v>
      </c>
      <c r="K223" t="s">
        <v>49</v>
      </c>
      <c r="L223" t="s">
        <v>50</v>
      </c>
      <c r="M223" t="s">
        <v>51</v>
      </c>
      <c r="N223">
        <v>942</v>
      </c>
      <c r="O223" t="s">
        <v>52</v>
      </c>
      <c r="P223" t="s">
        <v>53</v>
      </c>
      <c r="T223" t="s">
        <v>1043</v>
      </c>
      <c r="U223" t="s">
        <v>1244</v>
      </c>
      <c r="V223" t="s">
        <v>1245</v>
      </c>
      <c r="W223" t="s">
        <v>56</v>
      </c>
      <c r="X223" t="s">
        <v>1246</v>
      </c>
      <c r="Y223" t="s">
        <v>953</v>
      </c>
      <c r="Z223" s="3">
        <v>19</v>
      </c>
      <c r="AA223" t="s">
        <v>1046</v>
      </c>
      <c r="AB223" t="s">
        <v>1240</v>
      </c>
      <c r="AC223" t="s">
        <v>61</v>
      </c>
      <c r="AD223" t="s">
        <v>61</v>
      </c>
      <c r="AE223" t="s">
        <v>1247</v>
      </c>
      <c r="AF223" t="s">
        <v>63</v>
      </c>
      <c r="AH223">
        <v>0</v>
      </c>
      <c r="AI223" s="2">
        <v>44886</v>
      </c>
      <c r="AJ223" t="s">
        <v>64</v>
      </c>
      <c r="AK223" t="s">
        <v>64</v>
      </c>
      <c r="AL223" t="s">
        <v>1248</v>
      </c>
      <c r="AM223" t="s">
        <v>1244</v>
      </c>
      <c r="AN223" s="3">
        <v>4.99</v>
      </c>
      <c r="AO223" t="s">
        <v>1240</v>
      </c>
      <c r="AP223" t="s">
        <v>64</v>
      </c>
      <c r="AQ223" t="s">
        <v>1247</v>
      </c>
      <c r="AR223">
        <v>249</v>
      </c>
      <c r="AS223" t="s">
        <v>66</v>
      </c>
    </row>
    <row r="224" spans="1:45" ht="16" x14ac:dyDescent="0.2">
      <c r="A224">
        <v>865</v>
      </c>
      <c r="B224">
        <v>865</v>
      </c>
      <c r="C224" s="2">
        <v>44886.413506944453</v>
      </c>
      <c r="D224" t="s">
        <v>354</v>
      </c>
      <c r="E224" t="s">
        <v>1251</v>
      </c>
      <c r="F224" s="3">
        <v>41.96</v>
      </c>
      <c r="G224" t="s">
        <v>47</v>
      </c>
      <c r="H224" s="3">
        <v>0</v>
      </c>
      <c r="I224" t="s">
        <v>48</v>
      </c>
      <c r="J224">
        <v>2710</v>
      </c>
      <c r="K224" t="s">
        <v>49</v>
      </c>
      <c r="L224" t="s">
        <v>50</v>
      </c>
      <c r="M224" t="s">
        <v>51</v>
      </c>
      <c r="N224">
        <v>941</v>
      </c>
      <c r="O224" t="s">
        <v>52</v>
      </c>
      <c r="P224" t="s">
        <v>53</v>
      </c>
      <c r="T224" t="s">
        <v>1252</v>
      </c>
      <c r="U224" t="s">
        <v>1253</v>
      </c>
      <c r="V224" t="s">
        <v>830</v>
      </c>
      <c r="W224" t="s">
        <v>56</v>
      </c>
      <c r="X224" t="s">
        <v>1254</v>
      </c>
      <c r="Y224" t="s">
        <v>1255</v>
      </c>
      <c r="Z224" s="3">
        <v>19</v>
      </c>
      <c r="AA224" t="s">
        <v>1256</v>
      </c>
      <c r="AB224" t="s">
        <v>1240</v>
      </c>
      <c r="AC224" t="s">
        <v>61</v>
      </c>
      <c r="AD224" t="s">
        <v>61</v>
      </c>
      <c r="AE224" t="s">
        <v>1257</v>
      </c>
      <c r="AF224" t="s">
        <v>63</v>
      </c>
      <c r="AH224">
        <v>0</v>
      </c>
      <c r="AI224" s="2">
        <v>44886</v>
      </c>
      <c r="AJ224" t="s">
        <v>64</v>
      </c>
      <c r="AK224" t="s">
        <v>64</v>
      </c>
      <c r="AL224" t="s">
        <v>1258</v>
      </c>
      <c r="AM224" t="s">
        <v>1253</v>
      </c>
      <c r="AN224" s="3">
        <v>41.96</v>
      </c>
      <c r="AO224" t="s">
        <v>1240</v>
      </c>
      <c r="AP224" t="s">
        <v>64</v>
      </c>
      <c r="AQ224" t="s">
        <v>1257</v>
      </c>
      <c r="AR224">
        <v>230</v>
      </c>
      <c r="AS224" t="s">
        <v>66</v>
      </c>
    </row>
    <row r="225" spans="1:45" ht="16" x14ac:dyDescent="0.2">
      <c r="A225">
        <v>880</v>
      </c>
      <c r="B225">
        <v>880</v>
      </c>
      <c r="C225" s="2">
        <v>44887</v>
      </c>
      <c r="D225" t="s">
        <v>318</v>
      </c>
      <c r="E225" t="s">
        <v>1268</v>
      </c>
      <c r="F225" s="3">
        <v>39.9</v>
      </c>
      <c r="G225" t="s">
        <v>47</v>
      </c>
      <c r="H225" s="3">
        <v>0</v>
      </c>
      <c r="I225" t="s">
        <v>48</v>
      </c>
      <c r="J225">
        <v>2900</v>
      </c>
      <c r="K225" t="s">
        <v>49</v>
      </c>
      <c r="L225" t="s">
        <v>50</v>
      </c>
      <c r="M225" t="s">
        <v>51</v>
      </c>
      <c r="N225">
        <v>940</v>
      </c>
      <c r="O225" t="s">
        <v>52</v>
      </c>
      <c r="P225" t="s">
        <v>53</v>
      </c>
      <c r="T225" t="s">
        <v>554</v>
      </c>
      <c r="U225" t="s">
        <v>1269</v>
      </c>
      <c r="V225" t="s">
        <v>1270</v>
      </c>
      <c r="W225" t="s">
        <v>56</v>
      </c>
      <c r="X225" t="s">
        <v>1271</v>
      </c>
      <c r="Y225" t="s">
        <v>323</v>
      </c>
      <c r="Z225" s="3">
        <v>19</v>
      </c>
      <c r="AA225" t="s">
        <v>558</v>
      </c>
      <c r="AB225" t="s">
        <v>1272</v>
      </c>
      <c r="AC225" t="s">
        <v>61</v>
      </c>
      <c r="AD225" t="s">
        <v>61</v>
      </c>
      <c r="AE225" t="s">
        <v>1273</v>
      </c>
      <c r="AF225" t="s">
        <v>63</v>
      </c>
      <c r="AH225">
        <v>0</v>
      </c>
      <c r="AI225" s="2">
        <v>44887</v>
      </c>
      <c r="AJ225" t="s">
        <v>64</v>
      </c>
      <c r="AK225" t="s">
        <v>64</v>
      </c>
      <c r="AL225" t="s">
        <v>1274</v>
      </c>
      <c r="AM225" t="s">
        <v>1269</v>
      </c>
      <c r="AN225" s="3">
        <v>39.9</v>
      </c>
      <c r="AO225" t="s">
        <v>1272</v>
      </c>
      <c r="AP225" t="s">
        <v>64</v>
      </c>
      <c r="AQ225" t="s">
        <v>1273</v>
      </c>
      <c r="AR225">
        <v>236</v>
      </c>
      <c r="AS225" t="s">
        <v>66</v>
      </c>
    </row>
    <row r="226" spans="1:45" ht="16" x14ac:dyDescent="0.2">
      <c r="A226">
        <v>1908</v>
      </c>
      <c r="B226">
        <v>1908</v>
      </c>
      <c r="C226" s="2">
        <v>44887</v>
      </c>
      <c r="D226" t="s">
        <v>318</v>
      </c>
      <c r="E226" t="s">
        <v>1217</v>
      </c>
      <c r="F226" s="3">
        <v>45.9</v>
      </c>
      <c r="G226" t="s">
        <v>47</v>
      </c>
      <c r="H226" s="3">
        <v>0</v>
      </c>
      <c r="I226" t="s">
        <v>48</v>
      </c>
      <c r="J226">
        <v>2900</v>
      </c>
      <c r="K226" t="s">
        <v>49</v>
      </c>
      <c r="L226" t="s">
        <v>50</v>
      </c>
      <c r="M226" t="s">
        <v>51</v>
      </c>
      <c r="N226">
        <v>940</v>
      </c>
      <c r="O226" t="s">
        <v>52</v>
      </c>
      <c r="P226" t="s">
        <v>53</v>
      </c>
      <c r="T226" t="s">
        <v>612</v>
      </c>
      <c r="U226" t="s">
        <v>1275</v>
      </c>
      <c r="V226" t="s">
        <v>1276</v>
      </c>
      <c r="W226" t="s">
        <v>56</v>
      </c>
      <c r="X226" t="s">
        <v>1277</v>
      </c>
      <c r="Y226" t="s">
        <v>323</v>
      </c>
      <c r="Z226" s="3">
        <v>19</v>
      </c>
      <c r="AA226" t="s">
        <v>615</v>
      </c>
      <c r="AB226" t="s">
        <v>1278</v>
      </c>
      <c r="AC226" t="s">
        <v>61</v>
      </c>
      <c r="AD226" t="s">
        <v>61</v>
      </c>
      <c r="AE226" t="s">
        <v>1279</v>
      </c>
      <c r="AF226" t="s">
        <v>63</v>
      </c>
      <c r="AH226">
        <v>0</v>
      </c>
      <c r="AI226" s="2">
        <v>44887</v>
      </c>
      <c r="AJ226" t="s">
        <v>64</v>
      </c>
      <c r="AK226" t="s">
        <v>64</v>
      </c>
      <c r="AL226" t="s">
        <v>1280</v>
      </c>
      <c r="AM226" t="s">
        <v>1275</v>
      </c>
      <c r="AN226" s="3">
        <v>45.9</v>
      </c>
      <c r="AO226" t="s">
        <v>1278</v>
      </c>
      <c r="AP226" t="s">
        <v>64</v>
      </c>
      <c r="AQ226" t="s">
        <v>1279</v>
      </c>
      <c r="AR226">
        <v>235</v>
      </c>
      <c r="AS226" t="s">
        <v>66</v>
      </c>
    </row>
    <row r="227" spans="1:45" ht="16" x14ac:dyDescent="0.2">
      <c r="A227">
        <v>1910</v>
      </c>
      <c r="B227">
        <v>1910</v>
      </c>
      <c r="C227" s="2">
        <v>44887</v>
      </c>
      <c r="D227" t="s">
        <v>318</v>
      </c>
      <c r="E227" t="s">
        <v>1217</v>
      </c>
      <c r="F227" s="3">
        <v>45.9</v>
      </c>
      <c r="G227" t="s">
        <v>47</v>
      </c>
      <c r="H227" s="3">
        <v>0</v>
      </c>
      <c r="I227" t="s">
        <v>48</v>
      </c>
      <c r="J227">
        <v>2900</v>
      </c>
      <c r="K227" t="s">
        <v>49</v>
      </c>
      <c r="L227" t="s">
        <v>50</v>
      </c>
      <c r="M227" t="s">
        <v>51</v>
      </c>
      <c r="N227">
        <v>940</v>
      </c>
      <c r="O227" t="s">
        <v>52</v>
      </c>
      <c r="P227" t="s">
        <v>53</v>
      </c>
      <c r="T227" t="s">
        <v>612</v>
      </c>
      <c r="U227" t="s">
        <v>1281</v>
      </c>
      <c r="V227" t="s">
        <v>1282</v>
      </c>
      <c r="W227" t="s">
        <v>56</v>
      </c>
      <c r="X227" t="s">
        <v>1283</v>
      </c>
      <c r="Y227" t="s">
        <v>323</v>
      </c>
      <c r="Z227" s="3">
        <v>19</v>
      </c>
      <c r="AA227" t="s">
        <v>615</v>
      </c>
      <c r="AB227" t="s">
        <v>1284</v>
      </c>
      <c r="AC227" t="s">
        <v>61</v>
      </c>
      <c r="AD227" t="s">
        <v>61</v>
      </c>
      <c r="AE227" t="s">
        <v>1285</v>
      </c>
      <c r="AF227" t="s">
        <v>63</v>
      </c>
      <c r="AH227">
        <v>0</v>
      </c>
      <c r="AI227" s="2">
        <v>44887</v>
      </c>
      <c r="AJ227" t="s">
        <v>64</v>
      </c>
      <c r="AK227" t="s">
        <v>64</v>
      </c>
      <c r="AL227" t="s">
        <v>1286</v>
      </c>
      <c r="AM227" t="s">
        <v>1281</v>
      </c>
      <c r="AN227" s="3">
        <v>45.9</v>
      </c>
      <c r="AO227" t="s">
        <v>1284</v>
      </c>
      <c r="AP227" t="s">
        <v>64</v>
      </c>
      <c r="AQ227" t="s">
        <v>1285</v>
      </c>
      <c r="AR227">
        <v>237</v>
      </c>
      <c r="AS227" t="s">
        <v>66</v>
      </c>
    </row>
    <row r="228" spans="1:45" ht="16" x14ac:dyDescent="0.2">
      <c r="A228">
        <v>1906</v>
      </c>
      <c r="B228">
        <v>1906</v>
      </c>
      <c r="C228" s="2">
        <v>44887</v>
      </c>
      <c r="D228" t="s">
        <v>318</v>
      </c>
      <c r="E228" t="s">
        <v>1268</v>
      </c>
      <c r="F228" s="3">
        <v>39.9</v>
      </c>
      <c r="G228" t="s">
        <v>47</v>
      </c>
      <c r="H228" s="3">
        <v>0</v>
      </c>
      <c r="I228" t="s">
        <v>48</v>
      </c>
      <c r="J228">
        <v>2900</v>
      </c>
      <c r="K228" t="s">
        <v>49</v>
      </c>
      <c r="L228" t="s">
        <v>50</v>
      </c>
      <c r="M228" t="s">
        <v>51</v>
      </c>
      <c r="N228">
        <v>940</v>
      </c>
      <c r="O228" t="s">
        <v>52</v>
      </c>
      <c r="P228" t="s">
        <v>53</v>
      </c>
      <c r="T228" t="s">
        <v>554</v>
      </c>
      <c r="U228" t="s">
        <v>1287</v>
      </c>
      <c r="V228" t="s">
        <v>1288</v>
      </c>
      <c r="W228" t="s">
        <v>56</v>
      </c>
      <c r="X228" t="s">
        <v>1289</v>
      </c>
      <c r="Y228" t="s">
        <v>323</v>
      </c>
      <c r="Z228" s="3">
        <v>19</v>
      </c>
      <c r="AA228" t="s">
        <v>558</v>
      </c>
      <c r="AB228" t="s">
        <v>1290</v>
      </c>
      <c r="AC228" t="s">
        <v>61</v>
      </c>
      <c r="AD228" t="s">
        <v>61</v>
      </c>
      <c r="AE228" t="s">
        <v>1291</v>
      </c>
      <c r="AF228" t="s">
        <v>63</v>
      </c>
      <c r="AH228">
        <v>0</v>
      </c>
      <c r="AI228" s="2">
        <v>44887</v>
      </c>
      <c r="AJ228" t="s">
        <v>64</v>
      </c>
      <c r="AK228" t="s">
        <v>64</v>
      </c>
      <c r="AL228" t="s">
        <v>1292</v>
      </c>
      <c r="AM228" t="s">
        <v>1287</v>
      </c>
      <c r="AN228" s="3">
        <v>39.9</v>
      </c>
      <c r="AO228" t="s">
        <v>1290</v>
      </c>
      <c r="AP228" t="s">
        <v>64</v>
      </c>
      <c r="AQ228" t="s">
        <v>1291</v>
      </c>
      <c r="AR228">
        <v>234</v>
      </c>
      <c r="AS228" t="s">
        <v>66</v>
      </c>
    </row>
    <row r="229" spans="1:45" ht="16" x14ac:dyDescent="0.2">
      <c r="A229">
        <v>1925</v>
      </c>
      <c r="B229">
        <v>1925</v>
      </c>
      <c r="C229" s="2">
        <v>44889</v>
      </c>
      <c r="D229" t="s">
        <v>318</v>
      </c>
      <c r="E229" t="s">
        <v>1293</v>
      </c>
      <c r="F229" s="3">
        <v>46.27</v>
      </c>
      <c r="G229" t="s">
        <v>47</v>
      </c>
      <c r="H229" s="3">
        <v>0</v>
      </c>
      <c r="I229" t="s">
        <v>48</v>
      </c>
      <c r="J229">
        <v>2704</v>
      </c>
      <c r="K229" t="s">
        <v>49</v>
      </c>
      <c r="L229" t="s">
        <v>50</v>
      </c>
      <c r="M229" t="s">
        <v>51</v>
      </c>
      <c r="N229">
        <v>563</v>
      </c>
      <c r="O229" t="s">
        <v>52</v>
      </c>
      <c r="P229" t="s">
        <v>53</v>
      </c>
      <c r="T229" t="s">
        <v>1294</v>
      </c>
      <c r="V229" t="s">
        <v>883</v>
      </c>
      <c r="W229" t="s">
        <v>56</v>
      </c>
      <c r="X229" t="s">
        <v>1295</v>
      </c>
      <c r="Y229" t="s">
        <v>1296</v>
      </c>
      <c r="Z229" s="3">
        <v>19</v>
      </c>
      <c r="AA229" t="s">
        <v>1297</v>
      </c>
      <c r="AB229" t="s">
        <v>1298</v>
      </c>
      <c r="AC229" t="s">
        <v>61</v>
      </c>
      <c r="AD229" t="s">
        <v>61</v>
      </c>
      <c r="AE229" t="s">
        <v>1299</v>
      </c>
      <c r="AF229" t="s">
        <v>63</v>
      </c>
      <c r="AH229">
        <v>0</v>
      </c>
      <c r="AI229" s="2">
        <v>44889</v>
      </c>
      <c r="AJ229" t="s">
        <v>64</v>
      </c>
      <c r="AK229" t="s">
        <v>64</v>
      </c>
      <c r="AL229" t="s">
        <v>1300</v>
      </c>
      <c r="AN229" s="3">
        <v>46.27</v>
      </c>
      <c r="AO229" t="s">
        <v>1298</v>
      </c>
      <c r="AP229" t="s">
        <v>64</v>
      </c>
      <c r="AQ229" t="s">
        <v>1299</v>
      </c>
      <c r="AR229">
        <v>241</v>
      </c>
      <c r="AS229" t="s">
        <v>66</v>
      </c>
    </row>
    <row r="230" spans="1:45" ht="16" x14ac:dyDescent="0.2">
      <c r="A230">
        <v>2035</v>
      </c>
      <c r="B230">
        <v>2035</v>
      </c>
      <c r="C230" s="2">
        <v>44889</v>
      </c>
      <c r="D230" t="s">
        <v>318</v>
      </c>
      <c r="E230" t="s">
        <v>1268</v>
      </c>
      <c r="F230" s="3">
        <v>39.9</v>
      </c>
      <c r="G230" t="s">
        <v>47</v>
      </c>
      <c r="H230" s="3">
        <v>0</v>
      </c>
      <c r="I230" t="s">
        <v>48</v>
      </c>
      <c r="J230">
        <v>2900</v>
      </c>
      <c r="K230" t="s">
        <v>49</v>
      </c>
      <c r="L230" t="s">
        <v>50</v>
      </c>
      <c r="M230" t="s">
        <v>51</v>
      </c>
      <c r="N230">
        <v>940</v>
      </c>
      <c r="O230" t="s">
        <v>52</v>
      </c>
      <c r="P230" t="s">
        <v>53</v>
      </c>
      <c r="T230" t="s">
        <v>554</v>
      </c>
      <c r="U230" t="s">
        <v>1301</v>
      </c>
      <c r="V230" t="s">
        <v>1302</v>
      </c>
      <c r="W230" t="s">
        <v>56</v>
      </c>
      <c r="X230" t="s">
        <v>1303</v>
      </c>
      <c r="Y230" t="s">
        <v>323</v>
      </c>
      <c r="Z230" s="3">
        <v>19</v>
      </c>
      <c r="AA230" t="s">
        <v>558</v>
      </c>
      <c r="AB230" t="s">
        <v>1304</v>
      </c>
      <c r="AC230" t="s">
        <v>61</v>
      </c>
      <c r="AD230" t="s">
        <v>61</v>
      </c>
      <c r="AE230" t="s">
        <v>1305</v>
      </c>
      <c r="AF230" t="s">
        <v>63</v>
      </c>
      <c r="AH230">
        <v>0</v>
      </c>
      <c r="AI230" s="2">
        <v>44889</v>
      </c>
      <c r="AJ230" t="s">
        <v>64</v>
      </c>
      <c r="AK230" t="s">
        <v>64</v>
      </c>
      <c r="AL230" t="s">
        <v>1306</v>
      </c>
      <c r="AM230" t="s">
        <v>1301</v>
      </c>
      <c r="AN230" s="3">
        <v>39.9</v>
      </c>
      <c r="AO230" t="s">
        <v>1304</v>
      </c>
      <c r="AP230" t="s">
        <v>64</v>
      </c>
      <c r="AQ230" t="s">
        <v>1305</v>
      </c>
      <c r="AR230">
        <v>242</v>
      </c>
      <c r="AS230" t="s">
        <v>66</v>
      </c>
    </row>
    <row r="231" spans="1:45" ht="16" x14ac:dyDescent="0.2">
      <c r="A231">
        <v>922</v>
      </c>
      <c r="B231">
        <v>922</v>
      </c>
      <c r="C231" s="2">
        <v>44890</v>
      </c>
      <c r="D231" t="s">
        <v>354</v>
      </c>
      <c r="E231" t="s">
        <v>1307</v>
      </c>
      <c r="F231" s="3">
        <v>232.05</v>
      </c>
      <c r="G231" t="s">
        <v>47</v>
      </c>
      <c r="H231" s="3">
        <v>0</v>
      </c>
      <c r="I231" t="s">
        <v>48</v>
      </c>
      <c r="J231">
        <v>2710</v>
      </c>
      <c r="K231" t="s">
        <v>49</v>
      </c>
      <c r="L231" t="s">
        <v>50</v>
      </c>
      <c r="M231" t="s">
        <v>51</v>
      </c>
      <c r="N231">
        <v>940</v>
      </c>
      <c r="O231" t="s">
        <v>52</v>
      </c>
      <c r="P231" t="s">
        <v>53</v>
      </c>
      <c r="T231" t="s">
        <v>1308</v>
      </c>
      <c r="U231" t="s">
        <v>1309</v>
      </c>
      <c r="V231" t="s">
        <v>891</v>
      </c>
      <c r="W231" t="s">
        <v>56</v>
      </c>
      <c r="X231" t="s">
        <v>1310</v>
      </c>
      <c r="Y231" t="s">
        <v>1311</v>
      </c>
      <c r="Z231" s="3">
        <v>19</v>
      </c>
      <c r="AA231" t="s">
        <v>1312</v>
      </c>
      <c r="AB231" t="s">
        <v>1304</v>
      </c>
      <c r="AC231" t="s">
        <v>61</v>
      </c>
      <c r="AD231" t="s">
        <v>61</v>
      </c>
      <c r="AE231" t="s">
        <v>1313</v>
      </c>
      <c r="AF231" t="s">
        <v>63</v>
      </c>
      <c r="AH231">
        <v>0</v>
      </c>
      <c r="AI231" s="2">
        <v>44890</v>
      </c>
      <c r="AJ231" t="s">
        <v>64</v>
      </c>
      <c r="AK231" t="s">
        <v>64</v>
      </c>
      <c r="AL231" t="s">
        <v>1314</v>
      </c>
      <c r="AM231" t="s">
        <v>1309</v>
      </c>
      <c r="AN231" s="3">
        <v>232.05</v>
      </c>
      <c r="AO231" t="s">
        <v>1304</v>
      </c>
      <c r="AP231" t="s">
        <v>64</v>
      </c>
      <c r="AQ231" t="s">
        <v>1313</v>
      </c>
      <c r="AR231">
        <v>244</v>
      </c>
      <c r="AS231" t="s">
        <v>66</v>
      </c>
    </row>
    <row r="232" spans="1:45" ht="16" x14ac:dyDescent="0.2">
      <c r="A232">
        <v>923</v>
      </c>
      <c r="B232">
        <v>923</v>
      </c>
      <c r="C232" s="2">
        <v>44890</v>
      </c>
      <c r="D232" t="s">
        <v>354</v>
      </c>
      <c r="E232" t="s">
        <v>1315</v>
      </c>
      <c r="F232" s="3">
        <v>232.05</v>
      </c>
      <c r="G232" t="s">
        <v>47</v>
      </c>
      <c r="H232" s="3">
        <v>0</v>
      </c>
      <c r="I232" t="s">
        <v>48</v>
      </c>
      <c r="J232">
        <v>2710</v>
      </c>
      <c r="K232" t="s">
        <v>49</v>
      </c>
      <c r="L232" t="s">
        <v>50</v>
      </c>
      <c r="M232" t="s">
        <v>51</v>
      </c>
      <c r="N232">
        <v>940</v>
      </c>
      <c r="O232" t="s">
        <v>52</v>
      </c>
      <c r="P232" t="s">
        <v>53</v>
      </c>
      <c r="T232" t="s">
        <v>1308</v>
      </c>
      <c r="U232" t="s">
        <v>1316</v>
      </c>
      <c r="V232" t="s">
        <v>881</v>
      </c>
      <c r="W232" t="s">
        <v>56</v>
      </c>
      <c r="X232" t="s">
        <v>1317</v>
      </c>
      <c r="Y232" t="s">
        <v>1311</v>
      </c>
      <c r="Z232" s="3">
        <v>19</v>
      </c>
      <c r="AA232" t="s">
        <v>1312</v>
      </c>
      <c r="AB232" t="s">
        <v>1304</v>
      </c>
      <c r="AC232" t="s">
        <v>61</v>
      </c>
      <c r="AD232" t="s">
        <v>61</v>
      </c>
      <c r="AE232" t="s">
        <v>1318</v>
      </c>
      <c r="AF232" t="s">
        <v>63</v>
      </c>
      <c r="AH232">
        <v>0</v>
      </c>
      <c r="AI232" s="2">
        <v>44890</v>
      </c>
      <c r="AJ232" t="s">
        <v>64</v>
      </c>
      <c r="AK232" t="s">
        <v>64</v>
      </c>
      <c r="AL232" t="s">
        <v>1319</v>
      </c>
      <c r="AM232" t="s">
        <v>1316</v>
      </c>
      <c r="AN232" s="3">
        <v>232.05</v>
      </c>
      <c r="AO232" t="s">
        <v>1304</v>
      </c>
      <c r="AP232" t="s">
        <v>64</v>
      </c>
      <c r="AQ232" t="s">
        <v>1318</v>
      </c>
      <c r="AR232">
        <v>243</v>
      </c>
      <c r="AS232" t="s">
        <v>66</v>
      </c>
    </row>
    <row r="233" spans="1:45" ht="16" x14ac:dyDescent="0.2">
      <c r="A233">
        <v>919</v>
      </c>
      <c r="B233">
        <v>919</v>
      </c>
      <c r="C233" s="2">
        <v>44893</v>
      </c>
      <c r="D233" t="s">
        <v>354</v>
      </c>
      <c r="E233" t="s">
        <v>1320</v>
      </c>
      <c r="F233" s="3">
        <v>232.05</v>
      </c>
      <c r="G233" t="s">
        <v>47</v>
      </c>
      <c r="H233" s="3">
        <v>0</v>
      </c>
      <c r="I233" t="s">
        <v>48</v>
      </c>
      <c r="J233">
        <v>2710</v>
      </c>
      <c r="K233" t="s">
        <v>49</v>
      </c>
      <c r="L233" t="s">
        <v>50</v>
      </c>
      <c r="M233" t="s">
        <v>51</v>
      </c>
      <c r="N233">
        <v>940</v>
      </c>
      <c r="O233" t="s">
        <v>52</v>
      </c>
      <c r="P233" t="s">
        <v>53</v>
      </c>
      <c r="T233" t="s">
        <v>1308</v>
      </c>
      <c r="U233" t="s">
        <v>1321</v>
      </c>
      <c r="V233" t="s">
        <v>921</v>
      </c>
      <c r="W233" t="s">
        <v>56</v>
      </c>
      <c r="X233" t="s">
        <v>1322</v>
      </c>
      <c r="Y233" t="s">
        <v>1311</v>
      </c>
      <c r="Z233" s="3">
        <v>19</v>
      </c>
      <c r="AA233" t="s">
        <v>1312</v>
      </c>
      <c r="AB233" t="s">
        <v>1298</v>
      </c>
      <c r="AC233" t="s">
        <v>61</v>
      </c>
      <c r="AD233" t="s">
        <v>61</v>
      </c>
      <c r="AE233" t="s">
        <v>1323</v>
      </c>
      <c r="AF233" t="s">
        <v>63</v>
      </c>
      <c r="AH233">
        <v>0</v>
      </c>
      <c r="AI233" s="2">
        <v>44893</v>
      </c>
      <c r="AJ233" t="s">
        <v>64</v>
      </c>
      <c r="AK233" t="s">
        <v>64</v>
      </c>
      <c r="AL233" t="s">
        <v>1324</v>
      </c>
      <c r="AM233" t="s">
        <v>1321</v>
      </c>
      <c r="AN233" s="3">
        <v>232.05</v>
      </c>
      <c r="AO233" t="s">
        <v>1298</v>
      </c>
      <c r="AP233" t="s">
        <v>64</v>
      </c>
      <c r="AQ233" t="s">
        <v>1323</v>
      </c>
      <c r="AR233">
        <v>245</v>
      </c>
      <c r="AS233" t="s">
        <v>66</v>
      </c>
    </row>
    <row r="234" spans="1:45" ht="16" x14ac:dyDescent="0.2">
      <c r="A234">
        <v>797</v>
      </c>
      <c r="B234">
        <v>797</v>
      </c>
      <c r="C234" s="2">
        <v>44895</v>
      </c>
      <c r="D234" t="s">
        <v>967</v>
      </c>
      <c r="E234" t="s">
        <v>968</v>
      </c>
      <c r="F234" s="3">
        <v>833.25</v>
      </c>
      <c r="G234" t="s">
        <v>47</v>
      </c>
      <c r="H234" s="3">
        <v>0</v>
      </c>
      <c r="I234" t="s">
        <v>104</v>
      </c>
      <c r="J234">
        <v>6700</v>
      </c>
      <c r="K234" t="s">
        <v>49</v>
      </c>
      <c r="L234" t="s">
        <v>50</v>
      </c>
      <c r="M234" t="s">
        <v>799</v>
      </c>
      <c r="N234">
        <v>1730</v>
      </c>
      <c r="O234" t="s">
        <v>52</v>
      </c>
      <c r="P234" t="s">
        <v>203</v>
      </c>
      <c r="T234" t="s">
        <v>64</v>
      </c>
      <c r="Z234" s="3"/>
      <c r="AF234" t="s">
        <v>63</v>
      </c>
      <c r="AH234">
        <v>0</v>
      </c>
      <c r="AI234" s="2">
        <v>44895</v>
      </c>
      <c r="AJ234" t="s">
        <v>64</v>
      </c>
      <c r="AK234" t="s">
        <v>64</v>
      </c>
      <c r="AL234" t="s">
        <v>64</v>
      </c>
      <c r="AN234" s="3"/>
      <c r="AP234" t="s">
        <v>64</v>
      </c>
      <c r="AR234" t="s">
        <v>64</v>
      </c>
      <c r="AS234" t="s">
        <v>66</v>
      </c>
    </row>
    <row r="235" spans="1:45" ht="16" x14ac:dyDescent="0.2">
      <c r="A235">
        <v>798</v>
      </c>
      <c r="B235">
        <v>798</v>
      </c>
      <c r="C235" s="2">
        <v>44895</v>
      </c>
      <c r="D235" t="s">
        <v>371</v>
      </c>
      <c r="E235" t="s">
        <v>968</v>
      </c>
      <c r="F235" s="3">
        <v>6208.36</v>
      </c>
      <c r="G235" t="s">
        <v>47</v>
      </c>
      <c r="H235" s="3">
        <v>0</v>
      </c>
      <c r="I235" t="s">
        <v>104</v>
      </c>
      <c r="J235">
        <v>2551</v>
      </c>
      <c r="K235" t="s">
        <v>49</v>
      </c>
      <c r="L235" t="s">
        <v>50</v>
      </c>
      <c r="M235" t="s">
        <v>51</v>
      </c>
      <c r="N235">
        <v>1730</v>
      </c>
      <c r="O235" t="s">
        <v>52</v>
      </c>
      <c r="P235" t="s">
        <v>203</v>
      </c>
      <c r="T235" t="s">
        <v>64</v>
      </c>
      <c r="Z235" s="3"/>
      <c r="AF235" t="s">
        <v>63</v>
      </c>
      <c r="AH235">
        <v>0</v>
      </c>
      <c r="AI235" s="2">
        <v>44895</v>
      </c>
      <c r="AJ235" t="s">
        <v>64</v>
      </c>
      <c r="AK235" t="s">
        <v>64</v>
      </c>
      <c r="AL235" t="s">
        <v>64</v>
      </c>
      <c r="AN235" s="3"/>
      <c r="AP235" t="s">
        <v>64</v>
      </c>
      <c r="AR235" t="s">
        <v>64</v>
      </c>
      <c r="AS235" t="s">
        <v>66</v>
      </c>
    </row>
    <row r="236" spans="1:45" ht="16" x14ac:dyDescent="0.2">
      <c r="A236">
        <v>799</v>
      </c>
      <c r="B236">
        <v>799</v>
      </c>
      <c r="C236" s="2">
        <v>44895</v>
      </c>
      <c r="D236" t="s">
        <v>372</v>
      </c>
      <c r="E236" t="s">
        <v>968</v>
      </c>
      <c r="F236" s="3">
        <v>3942.13</v>
      </c>
      <c r="G236" t="s">
        <v>47</v>
      </c>
      <c r="H236" s="3">
        <v>0</v>
      </c>
      <c r="I236" t="s">
        <v>104</v>
      </c>
      <c r="J236">
        <v>2551</v>
      </c>
      <c r="K236" t="s">
        <v>49</v>
      </c>
      <c r="L236" t="s">
        <v>50</v>
      </c>
      <c r="M236" t="s">
        <v>51</v>
      </c>
      <c r="N236">
        <v>1730</v>
      </c>
      <c r="O236" t="s">
        <v>52</v>
      </c>
      <c r="P236" t="s">
        <v>203</v>
      </c>
      <c r="T236" t="s">
        <v>64</v>
      </c>
      <c r="Z236" s="3"/>
      <c r="AF236" t="s">
        <v>63</v>
      </c>
      <c r="AH236">
        <v>0</v>
      </c>
      <c r="AI236" s="2">
        <v>44895</v>
      </c>
      <c r="AJ236" t="s">
        <v>64</v>
      </c>
      <c r="AK236" t="s">
        <v>64</v>
      </c>
      <c r="AL236" t="s">
        <v>64</v>
      </c>
      <c r="AN236" s="3"/>
      <c r="AP236" t="s">
        <v>64</v>
      </c>
      <c r="AR236" t="s">
        <v>64</v>
      </c>
      <c r="AS236" t="s">
        <v>66</v>
      </c>
    </row>
    <row r="237" spans="1:45" ht="16" x14ac:dyDescent="0.2">
      <c r="A237">
        <v>803</v>
      </c>
      <c r="B237">
        <v>803</v>
      </c>
      <c r="C237" s="2">
        <v>44895</v>
      </c>
      <c r="D237" t="s">
        <v>373</v>
      </c>
      <c r="E237" t="s">
        <v>968</v>
      </c>
      <c r="F237" s="3">
        <v>2417.62</v>
      </c>
      <c r="G237" t="s">
        <v>47</v>
      </c>
      <c r="H237" s="3">
        <v>0</v>
      </c>
      <c r="I237" t="s">
        <v>104</v>
      </c>
      <c r="J237">
        <v>2551</v>
      </c>
      <c r="K237" t="s">
        <v>49</v>
      </c>
      <c r="L237" t="s">
        <v>50</v>
      </c>
      <c r="M237" t="s">
        <v>51</v>
      </c>
      <c r="N237">
        <v>1730</v>
      </c>
      <c r="O237" t="s">
        <v>52</v>
      </c>
      <c r="P237" t="s">
        <v>203</v>
      </c>
      <c r="T237" t="s">
        <v>64</v>
      </c>
      <c r="Z237" s="3"/>
      <c r="AF237" t="s">
        <v>63</v>
      </c>
      <c r="AH237">
        <v>0</v>
      </c>
      <c r="AI237" s="2">
        <v>44895</v>
      </c>
      <c r="AJ237" t="s">
        <v>64</v>
      </c>
      <c r="AK237" t="s">
        <v>64</v>
      </c>
      <c r="AL237" t="s">
        <v>64</v>
      </c>
      <c r="AN237" s="3"/>
      <c r="AP237" t="s">
        <v>64</v>
      </c>
      <c r="AR237" t="s">
        <v>64</v>
      </c>
      <c r="AS237" t="s">
        <v>66</v>
      </c>
    </row>
    <row r="238" spans="1:45" ht="16" x14ac:dyDescent="0.2">
      <c r="A238">
        <v>804</v>
      </c>
      <c r="B238">
        <v>804</v>
      </c>
      <c r="C238" s="2">
        <v>44895</v>
      </c>
      <c r="D238" t="s">
        <v>970</v>
      </c>
      <c r="E238" t="s">
        <v>971</v>
      </c>
      <c r="F238" s="3">
        <v>332.04</v>
      </c>
      <c r="G238" t="s">
        <v>47</v>
      </c>
      <c r="H238" s="3">
        <v>0</v>
      </c>
      <c r="I238" t="s">
        <v>104</v>
      </c>
      <c r="J238">
        <v>6700</v>
      </c>
      <c r="K238" t="s">
        <v>49</v>
      </c>
      <c r="L238" t="s">
        <v>50</v>
      </c>
      <c r="M238" t="s">
        <v>799</v>
      </c>
      <c r="N238">
        <v>1730</v>
      </c>
      <c r="O238" t="s">
        <v>52</v>
      </c>
      <c r="P238" t="s">
        <v>203</v>
      </c>
      <c r="T238" t="s">
        <v>64</v>
      </c>
      <c r="Z238" s="3"/>
      <c r="AF238" t="s">
        <v>63</v>
      </c>
      <c r="AH238">
        <v>0</v>
      </c>
      <c r="AI238" s="2">
        <v>44895</v>
      </c>
      <c r="AJ238" t="s">
        <v>64</v>
      </c>
      <c r="AK238" t="s">
        <v>64</v>
      </c>
      <c r="AL238" t="s">
        <v>64</v>
      </c>
      <c r="AN238" s="3"/>
      <c r="AP238" t="s">
        <v>64</v>
      </c>
      <c r="AR238" t="s">
        <v>64</v>
      </c>
      <c r="AS238" t="s">
        <v>66</v>
      </c>
    </row>
    <row r="239" spans="1:45" ht="16" x14ac:dyDescent="0.2">
      <c r="A239">
        <v>805</v>
      </c>
      <c r="B239">
        <v>805</v>
      </c>
      <c r="C239" s="2">
        <v>44895</v>
      </c>
      <c r="D239" t="s">
        <v>373</v>
      </c>
      <c r="E239" t="s">
        <v>968</v>
      </c>
      <c r="F239" s="3">
        <v>3022.03</v>
      </c>
      <c r="G239" t="s">
        <v>47</v>
      </c>
      <c r="H239" s="3">
        <v>0</v>
      </c>
      <c r="I239" t="s">
        <v>104</v>
      </c>
      <c r="J239">
        <v>2551</v>
      </c>
      <c r="K239" t="s">
        <v>49</v>
      </c>
      <c r="L239" t="s">
        <v>50</v>
      </c>
      <c r="M239" t="s">
        <v>51</v>
      </c>
      <c r="N239">
        <v>1730</v>
      </c>
      <c r="O239" t="s">
        <v>52</v>
      </c>
      <c r="P239" t="s">
        <v>203</v>
      </c>
      <c r="T239" t="s">
        <v>64</v>
      </c>
      <c r="Z239" s="3"/>
      <c r="AF239" t="s">
        <v>63</v>
      </c>
      <c r="AH239">
        <v>0</v>
      </c>
      <c r="AI239" s="2">
        <v>44895</v>
      </c>
      <c r="AJ239" t="s">
        <v>64</v>
      </c>
      <c r="AK239" t="s">
        <v>64</v>
      </c>
      <c r="AL239" t="s">
        <v>64</v>
      </c>
      <c r="AN239" s="3"/>
      <c r="AP239" t="s">
        <v>64</v>
      </c>
      <c r="AR239" t="s">
        <v>64</v>
      </c>
      <c r="AS239" t="s">
        <v>66</v>
      </c>
    </row>
    <row r="240" spans="1:45" ht="16" x14ac:dyDescent="0.2">
      <c r="A240">
        <v>806</v>
      </c>
      <c r="B240">
        <v>806</v>
      </c>
      <c r="C240" s="2">
        <v>44895</v>
      </c>
      <c r="D240" t="s">
        <v>970</v>
      </c>
      <c r="E240" t="s">
        <v>204</v>
      </c>
      <c r="F240" s="3">
        <v>77.02</v>
      </c>
      <c r="G240" t="s">
        <v>47</v>
      </c>
      <c r="H240" s="3">
        <v>0</v>
      </c>
      <c r="I240" t="s">
        <v>104</v>
      </c>
      <c r="J240">
        <v>6750</v>
      </c>
      <c r="K240" t="s">
        <v>49</v>
      </c>
      <c r="L240" t="s">
        <v>50</v>
      </c>
      <c r="M240" t="s">
        <v>799</v>
      </c>
      <c r="N240">
        <v>1730</v>
      </c>
      <c r="O240" t="s">
        <v>52</v>
      </c>
      <c r="P240" t="s">
        <v>203</v>
      </c>
      <c r="T240" t="s">
        <v>64</v>
      </c>
      <c r="Z240" s="3"/>
      <c r="AF240" t="s">
        <v>63</v>
      </c>
      <c r="AH240">
        <v>0</v>
      </c>
      <c r="AI240" s="2">
        <v>44895</v>
      </c>
      <c r="AJ240" t="s">
        <v>64</v>
      </c>
      <c r="AK240" t="s">
        <v>64</v>
      </c>
      <c r="AL240" t="s">
        <v>64</v>
      </c>
      <c r="AN240" s="3"/>
      <c r="AP240" t="s">
        <v>64</v>
      </c>
      <c r="AR240" t="s">
        <v>64</v>
      </c>
      <c r="AS240" t="s">
        <v>66</v>
      </c>
    </row>
    <row r="241" spans="1:45" ht="16" x14ac:dyDescent="0.2">
      <c r="A241">
        <v>807</v>
      </c>
      <c r="B241">
        <v>807</v>
      </c>
      <c r="C241" s="2">
        <v>44895</v>
      </c>
      <c r="D241" t="s">
        <v>967</v>
      </c>
      <c r="E241" t="s">
        <v>204</v>
      </c>
      <c r="F241" s="3">
        <v>193.28</v>
      </c>
      <c r="G241" t="s">
        <v>47</v>
      </c>
      <c r="H241" s="3">
        <v>0</v>
      </c>
      <c r="I241" t="s">
        <v>104</v>
      </c>
      <c r="J241">
        <v>6750</v>
      </c>
      <c r="K241" t="s">
        <v>49</v>
      </c>
      <c r="L241" t="s">
        <v>50</v>
      </c>
      <c r="M241" t="s">
        <v>799</v>
      </c>
      <c r="N241">
        <v>1730</v>
      </c>
      <c r="O241" t="s">
        <v>52</v>
      </c>
      <c r="P241" t="s">
        <v>203</v>
      </c>
      <c r="T241" t="s">
        <v>64</v>
      </c>
      <c r="Z241" s="3"/>
      <c r="AF241" t="s">
        <v>63</v>
      </c>
      <c r="AH241">
        <v>0</v>
      </c>
      <c r="AI241" s="2">
        <v>44895</v>
      </c>
      <c r="AJ241" t="s">
        <v>64</v>
      </c>
      <c r="AK241" t="s">
        <v>64</v>
      </c>
      <c r="AL241" t="s">
        <v>64</v>
      </c>
      <c r="AN241" s="3"/>
      <c r="AP241" t="s">
        <v>64</v>
      </c>
      <c r="AR241" t="s">
        <v>64</v>
      </c>
      <c r="AS241" t="s">
        <v>66</v>
      </c>
    </row>
    <row r="242" spans="1:45" ht="16" x14ac:dyDescent="0.2">
      <c r="A242">
        <v>808</v>
      </c>
      <c r="B242">
        <v>808</v>
      </c>
      <c r="C242" s="2">
        <v>44895</v>
      </c>
      <c r="D242" t="s">
        <v>373</v>
      </c>
      <c r="E242" t="s">
        <v>204</v>
      </c>
      <c r="F242" s="3">
        <v>1184.8599999999999</v>
      </c>
      <c r="G242" t="s">
        <v>47</v>
      </c>
      <c r="H242" s="3">
        <v>0</v>
      </c>
      <c r="I242" t="s">
        <v>104</v>
      </c>
      <c r="J242">
        <v>2555</v>
      </c>
      <c r="K242" t="s">
        <v>49</v>
      </c>
      <c r="L242" t="s">
        <v>50</v>
      </c>
      <c r="M242" t="s">
        <v>51</v>
      </c>
      <c r="N242">
        <v>1730</v>
      </c>
      <c r="O242" t="s">
        <v>52</v>
      </c>
      <c r="P242" t="s">
        <v>203</v>
      </c>
      <c r="T242" t="s">
        <v>64</v>
      </c>
      <c r="Z242" s="3"/>
      <c r="AF242" t="s">
        <v>63</v>
      </c>
      <c r="AH242">
        <v>0</v>
      </c>
      <c r="AI242" s="2">
        <v>44895</v>
      </c>
      <c r="AJ242" t="s">
        <v>64</v>
      </c>
      <c r="AK242" t="s">
        <v>64</v>
      </c>
      <c r="AL242" t="s">
        <v>64</v>
      </c>
      <c r="AN242" s="3"/>
      <c r="AP242" t="s">
        <v>64</v>
      </c>
      <c r="AR242" t="s">
        <v>64</v>
      </c>
      <c r="AS242" t="s">
        <v>66</v>
      </c>
    </row>
    <row r="243" spans="1:45" ht="16" x14ac:dyDescent="0.2">
      <c r="A243">
        <v>809</v>
      </c>
      <c r="B243">
        <v>809</v>
      </c>
      <c r="C243" s="2">
        <v>44895</v>
      </c>
      <c r="D243" t="s">
        <v>371</v>
      </c>
      <c r="E243" t="s">
        <v>204</v>
      </c>
      <c r="F243" s="3">
        <v>1360.34</v>
      </c>
      <c r="G243" t="s">
        <v>47</v>
      </c>
      <c r="H243" s="3">
        <v>0</v>
      </c>
      <c r="I243" t="s">
        <v>104</v>
      </c>
      <c r="J243">
        <v>2555</v>
      </c>
      <c r="K243" t="s">
        <v>49</v>
      </c>
      <c r="L243" t="s">
        <v>50</v>
      </c>
      <c r="M243" t="s">
        <v>51</v>
      </c>
      <c r="N243">
        <v>1730</v>
      </c>
      <c r="O243" t="s">
        <v>52</v>
      </c>
      <c r="P243" t="s">
        <v>203</v>
      </c>
      <c r="T243" t="s">
        <v>64</v>
      </c>
      <c r="Z243" s="3"/>
      <c r="AF243" t="s">
        <v>63</v>
      </c>
      <c r="AH243">
        <v>0</v>
      </c>
      <c r="AI243" s="2">
        <v>44895</v>
      </c>
      <c r="AJ243" t="s">
        <v>64</v>
      </c>
      <c r="AK243" t="s">
        <v>64</v>
      </c>
      <c r="AL243" t="s">
        <v>64</v>
      </c>
      <c r="AN243" s="3"/>
      <c r="AP243" t="s">
        <v>64</v>
      </c>
      <c r="AR243" t="s">
        <v>64</v>
      </c>
      <c r="AS243" t="s">
        <v>66</v>
      </c>
    </row>
    <row r="244" spans="1:45" ht="16" x14ac:dyDescent="0.2">
      <c r="A244">
        <v>810</v>
      </c>
      <c r="B244">
        <v>810</v>
      </c>
      <c r="C244" s="2">
        <v>44895</v>
      </c>
      <c r="D244" t="s">
        <v>372</v>
      </c>
      <c r="E244" t="s">
        <v>204</v>
      </c>
      <c r="F244" s="3">
        <v>864.03</v>
      </c>
      <c r="G244" t="s">
        <v>47</v>
      </c>
      <c r="H244" s="3">
        <v>0</v>
      </c>
      <c r="I244" t="s">
        <v>104</v>
      </c>
      <c r="J244">
        <v>2555</v>
      </c>
      <c r="K244" t="s">
        <v>49</v>
      </c>
      <c r="L244" t="s">
        <v>50</v>
      </c>
      <c r="M244" t="s">
        <v>51</v>
      </c>
      <c r="N244">
        <v>1730</v>
      </c>
      <c r="O244" t="s">
        <v>52</v>
      </c>
      <c r="P244" t="s">
        <v>203</v>
      </c>
      <c r="T244" t="s">
        <v>64</v>
      </c>
      <c r="Z244" s="3"/>
      <c r="AF244" t="s">
        <v>63</v>
      </c>
      <c r="AH244">
        <v>0</v>
      </c>
      <c r="AI244" s="2">
        <v>44895</v>
      </c>
      <c r="AJ244" t="s">
        <v>64</v>
      </c>
      <c r="AK244" t="s">
        <v>64</v>
      </c>
      <c r="AL244" t="s">
        <v>64</v>
      </c>
      <c r="AN244" s="3"/>
      <c r="AP244" t="s">
        <v>64</v>
      </c>
      <c r="AR244" t="s">
        <v>64</v>
      </c>
      <c r="AS244" t="s">
        <v>66</v>
      </c>
    </row>
    <row r="245" spans="1:45" ht="16" x14ac:dyDescent="0.2">
      <c r="A245">
        <v>1561</v>
      </c>
      <c r="B245">
        <v>1561</v>
      </c>
      <c r="C245" s="2">
        <v>44895</v>
      </c>
      <c r="D245" t="s">
        <v>651</v>
      </c>
      <c r="E245" t="s">
        <v>147</v>
      </c>
      <c r="F245" s="3">
        <v>5.98</v>
      </c>
      <c r="G245" t="s">
        <v>47</v>
      </c>
      <c r="H245" s="3">
        <v>0</v>
      </c>
      <c r="I245" t="s">
        <v>48</v>
      </c>
      <c r="J245">
        <v>2705</v>
      </c>
      <c r="K245" t="s">
        <v>49</v>
      </c>
      <c r="L245" t="s">
        <v>50</v>
      </c>
      <c r="M245" t="s">
        <v>51</v>
      </c>
      <c r="N245">
        <v>940</v>
      </c>
      <c r="O245" t="s">
        <v>52</v>
      </c>
      <c r="P245" t="s">
        <v>53</v>
      </c>
      <c r="T245" t="s">
        <v>1331</v>
      </c>
      <c r="U245" t="s">
        <v>1332</v>
      </c>
      <c r="Z245" s="3"/>
      <c r="AF245" t="s">
        <v>63</v>
      </c>
      <c r="AH245">
        <v>0</v>
      </c>
      <c r="AI245" s="2">
        <v>44895</v>
      </c>
      <c r="AJ245" t="s">
        <v>64</v>
      </c>
      <c r="AK245" t="s">
        <v>64</v>
      </c>
      <c r="AL245" t="s">
        <v>1333</v>
      </c>
      <c r="AM245" t="s">
        <v>1332</v>
      </c>
      <c r="AN245" s="3"/>
      <c r="AP245" t="s">
        <v>64</v>
      </c>
      <c r="AR245">
        <v>379</v>
      </c>
      <c r="AS245" t="s">
        <v>66</v>
      </c>
    </row>
    <row r="246" spans="1:45" ht="16" x14ac:dyDescent="0.2">
      <c r="A246">
        <v>1560</v>
      </c>
      <c r="B246">
        <v>1560</v>
      </c>
      <c r="C246" s="2">
        <v>44897</v>
      </c>
      <c r="D246" t="s">
        <v>296</v>
      </c>
      <c r="E246" t="s">
        <v>1334</v>
      </c>
      <c r="F246" s="3">
        <v>5000</v>
      </c>
      <c r="G246" t="s">
        <v>47</v>
      </c>
      <c r="H246" s="3">
        <v>0</v>
      </c>
      <c r="I246" t="s">
        <v>104</v>
      </c>
      <c r="J246">
        <v>940</v>
      </c>
      <c r="K246" t="s">
        <v>52</v>
      </c>
      <c r="L246" t="s">
        <v>53</v>
      </c>
      <c r="N246">
        <v>3200</v>
      </c>
      <c r="O246" t="s">
        <v>49</v>
      </c>
      <c r="P246" t="s">
        <v>105</v>
      </c>
      <c r="Q246" t="s">
        <v>106</v>
      </c>
      <c r="T246" t="s">
        <v>1335</v>
      </c>
      <c r="U246" t="s">
        <v>299</v>
      </c>
      <c r="V246" t="s">
        <v>1336</v>
      </c>
      <c r="W246" t="s">
        <v>56</v>
      </c>
      <c r="X246" t="s">
        <v>300</v>
      </c>
      <c r="Y246" t="s">
        <v>301</v>
      </c>
      <c r="Z246" s="3">
        <v>0</v>
      </c>
      <c r="AA246" t="s">
        <v>1337</v>
      </c>
      <c r="AB246" t="s">
        <v>1338</v>
      </c>
      <c r="AC246" t="s">
        <v>61</v>
      </c>
      <c r="AD246" t="s">
        <v>61</v>
      </c>
      <c r="AE246" t="s">
        <v>1339</v>
      </c>
      <c r="AF246" t="s">
        <v>63</v>
      </c>
      <c r="AH246">
        <v>0</v>
      </c>
      <c r="AI246" s="2">
        <v>44897</v>
      </c>
      <c r="AJ246" t="s">
        <v>64</v>
      </c>
      <c r="AK246" t="s">
        <v>64</v>
      </c>
      <c r="AL246" t="s">
        <v>1340</v>
      </c>
      <c r="AM246" t="s">
        <v>299</v>
      </c>
      <c r="AN246" s="3">
        <v>5000</v>
      </c>
      <c r="AO246" t="s">
        <v>1338</v>
      </c>
      <c r="AP246" t="s">
        <v>64</v>
      </c>
      <c r="AQ246" t="s">
        <v>1339</v>
      </c>
      <c r="AR246">
        <v>469</v>
      </c>
      <c r="AS246" t="s">
        <v>66</v>
      </c>
    </row>
    <row r="247" spans="1:45" ht="16" x14ac:dyDescent="0.2">
      <c r="A247">
        <v>1891</v>
      </c>
      <c r="B247">
        <v>1891</v>
      </c>
      <c r="C247" s="2">
        <v>44901</v>
      </c>
      <c r="D247" t="s">
        <v>441</v>
      </c>
      <c r="E247" t="s">
        <v>1341</v>
      </c>
      <c r="F247" s="3">
        <v>16800</v>
      </c>
      <c r="G247" t="s">
        <v>47</v>
      </c>
      <c r="H247" s="3">
        <v>0</v>
      </c>
      <c r="I247" t="s">
        <v>104</v>
      </c>
      <c r="J247">
        <v>940</v>
      </c>
      <c r="K247" t="s">
        <v>52</v>
      </c>
      <c r="L247" t="s">
        <v>53</v>
      </c>
      <c r="N247">
        <v>3200</v>
      </c>
      <c r="O247" t="s">
        <v>49</v>
      </c>
      <c r="P247" t="s">
        <v>105</v>
      </c>
      <c r="Q247" t="s">
        <v>106</v>
      </c>
      <c r="T247" t="s">
        <v>1342</v>
      </c>
      <c r="U247" t="s">
        <v>1343</v>
      </c>
      <c r="V247" t="s">
        <v>1344</v>
      </c>
      <c r="W247" t="s">
        <v>56</v>
      </c>
      <c r="X247" t="s">
        <v>1345</v>
      </c>
      <c r="Y247" t="s">
        <v>446</v>
      </c>
      <c r="Z247" s="3">
        <v>0</v>
      </c>
      <c r="AA247" t="s">
        <v>1346</v>
      </c>
      <c r="AB247" t="s">
        <v>1347</v>
      </c>
      <c r="AC247" t="s">
        <v>61</v>
      </c>
      <c r="AD247" t="s">
        <v>61</v>
      </c>
      <c r="AE247" t="s">
        <v>1348</v>
      </c>
      <c r="AF247" t="s">
        <v>63</v>
      </c>
      <c r="AH247">
        <v>0</v>
      </c>
      <c r="AI247" s="2">
        <v>44901</v>
      </c>
      <c r="AJ247" t="s">
        <v>64</v>
      </c>
      <c r="AK247" t="s">
        <v>64</v>
      </c>
      <c r="AL247" t="s">
        <v>1349</v>
      </c>
      <c r="AM247" t="s">
        <v>1343</v>
      </c>
      <c r="AN247" s="3">
        <v>16800</v>
      </c>
      <c r="AO247" t="s">
        <v>1347</v>
      </c>
      <c r="AP247" t="s">
        <v>64</v>
      </c>
      <c r="AQ247" t="s">
        <v>1348</v>
      </c>
      <c r="AR247">
        <v>746</v>
      </c>
      <c r="AS247" t="s">
        <v>66</v>
      </c>
    </row>
    <row r="248" spans="1:45" ht="16" x14ac:dyDescent="0.2">
      <c r="A248">
        <v>1878</v>
      </c>
      <c r="B248">
        <v>1878</v>
      </c>
      <c r="C248" s="2">
        <v>44901</v>
      </c>
      <c r="D248" t="s">
        <v>279</v>
      </c>
      <c r="E248" t="s">
        <v>280</v>
      </c>
      <c r="F248" s="3">
        <v>53.43</v>
      </c>
      <c r="G248" t="s">
        <v>47</v>
      </c>
      <c r="H248" s="3">
        <v>0</v>
      </c>
      <c r="I248" t="s">
        <v>48</v>
      </c>
      <c r="J248">
        <v>2704</v>
      </c>
      <c r="K248" t="s">
        <v>49</v>
      </c>
      <c r="L248" t="s">
        <v>50</v>
      </c>
      <c r="M248" t="s">
        <v>51</v>
      </c>
      <c r="N248">
        <v>940</v>
      </c>
      <c r="O248" t="s">
        <v>52</v>
      </c>
      <c r="P248" t="s">
        <v>53</v>
      </c>
      <c r="T248" t="s">
        <v>281</v>
      </c>
      <c r="U248" t="s">
        <v>1350</v>
      </c>
      <c r="V248" t="s">
        <v>1351</v>
      </c>
      <c r="W248" t="s">
        <v>56</v>
      </c>
      <c r="X248" t="s">
        <v>1352</v>
      </c>
      <c r="Y248" t="s">
        <v>231</v>
      </c>
      <c r="Z248" s="3">
        <v>19</v>
      </c>
      <c r="AA248" t="s">
        <v>284</v>
      </c>
      <c r="AB248" t="s">
        <v>1353</v>
      </c>
      <c r="AC248" t="s">
        <v>61</v>
      </c>
      <c r="AD248" t="s">
        <v>61</v>
      </c>
      <c r="AE248" t="s">
        <v>1354</v>
      </c>
      <c r="AF248" t="s">
        <v>63</v>
      </c>
      <c r="AH248">
        <v>0</v>
      </c>
      <c r="AI248" s="2">
        <v>44901</v>
      </c>
      <c r="AJ248" t="s">
        <v>64</v>
      </c>
      <c r="AK248" t="s">
        <v>64</v>
      </c>
      <c r="AL248" t="s">
        <v>1355</v>
      </c>
      <c r="AM248" t="s">
        <v>1350</v>
      </c>
      <c r="AN248" s="3">
        <v>53.43</v>
      </c>
      <c r="AO248" t="s">
        <v>1353</v>
      </c>
      <c r="AP248" t="s">
        <v>64</v>
      </c>
      <c r="AQ248" t="s">
        <v>1354</v>
      </c>
      <c r="AR248">
        <v>745</v>
      </c>
      <c r="AS248" t="s">
        <v>66</v>
      </c>
    </row>
    <row r="249" spans="1:45" ht="16" x14ac:dyDescent="0.2">
      <c r="A249">
        <v>1968</v>
      </c>
      <c r="B249">
        <v>1968</v>
      </c>
      <c r="C249" s="2">
        <v>44901</v>
      </c>
      <c r="D249" t="s">
        <v>338</v>
      </c>
      <c r="E249" t="s">
        <v>1356</v>
      </c>
      <c r="F249" s="3">
        <v>18.29</v>
      </c>
      <c r="G249" t="s">
        <v>47</v>
      </c>
      <c r="H249" s="3">
        <v>0</v>
      </c>
      <c r="I249" t="s">
        <v>48</v>
      </c>
      <c r="J249">
        <v>3270</v>
      </c>
      <c r="K249" t="s">
        <v>49</v>
      </c>
      <c r="L249" t="s">
        <v>50</v>
      </c>
      <c r="M249" t="s">
        <v>106</v>
      </c>
      <c r="N249">
        <v>562</v>
      </c>
      <c r="O249" t="s">
        <v>52</v>
      </c>
      <c r="P249" t="s">
        <v>53</v>
      </c>
      <c r="T249" t="s">
        <v>1357</v>
      </c>
      <c r="U249" t="s">
        <v>1358</v>
      </c>
      <c r="V249" t="s">
        <v>1359</v>
      </c>
      <c r="W249" t="s">
        <v>56</v>
      </c>
      <c r="X249" t="s">
        <v>1360</v>
      </c>
      <c r="Y249" t="s">
        <v>1361</v>
      </c>
      <c r="Z249" s="3">
        <v>0</v>
      </c>
      <c r="AA249" t="s">
        <v>1362</v>
      </c>
      <c r="AB249" t="s">
        <v>1363</v>
      </c>
      <c r="AC249" t="s">
        <v>61</v>
      </c>
      <c r="AD249" t="s">
        <v>61</v>
      </c>
      <c r="AE249" t="s">
        <v>1364</v>
      </c>
      <c r="AF249" t="s">
        <v>63</v>
      </c>
      <c r="AH249">
        <v>0</v>
      </c>
      <c r="AI249" s="2">
        <v>44901</v>
      </c>
      <c r="AJ249" t="s">
        <v>64</v>
      </c>
      <c r="AK249" t="s">
        <v>64</v>
      </c>
      <c r="AL249" t="s">
        <v>1365</v>
      </c>
      <c r="AM249" t="s">
        <v>1358</v>
      </c>
      <c r="AN249" s="3">
        <v>48.6</v>
      </c>
      <c r="AO249" t="s">
        <v>1363</v>
      </c>
      <c r="AP249" t="s">
        <v>64</v>
      </c>
      <c r="AQ249" t="s">
        <v>1364</v>
      </c>
      <c r="AR249">
        <v>767</v>
      </c>
      <c r="AS249" t="s">
        <v>66</v>
      </c>
    </row>
    <row r="250" spans="1:45" ht="16" x14ac:dyDescent="0.2">
      <c r="A250">
        <v>1969</v>
      </c>
      <c r="B250">
        <v>1969</v>
      </c>
      <c r="C250" s="2">
        <v>44901</v>
      </c>
      <c r="D250" t="s">
        <v>338</v>
      </c>
      <c r="E250" t="s">
        <v>1366</v>
      </c>
      <c r="F250" s="3">
        <v>1.1399999999999999</v>
      </c>
      <c r="G250" t="s">
        <v>47</v>
      </c>
      <c r="H250" s="3">
        <v>0</v>
      </c>
      <c r="I250" t="s">
        <v>48</v>
      </c>
      <c r="J250">
        <v>2561</v>
      </c>
      <c r="K250" t="s">
        <v>49</v>
      </c>
      <c r="L250" t="s">
        <v>50</v>
      </c>
      <c r="M250" t="s">
        <v>51</v>
      </c>
      <c r="N250">
        <v>562</v>
      </c>
      <c r="O250" t="s">
        <v>52</v>
      </c>
      <c r="P250" t="s">
        <v>53</v>
      </c>
      <c r="T250" t="s">
        <v>1357</v>
      </c>
      <c r="U250" t="s">
        <v>1358</v>
      </c>
      <c r="V250" t="s">
        <v>1359</v>
      </c>
      <c r="W250" t="s">
        <v>56</v>
      </c>
      <c r="X250" t="s">
        <v>1360</v>
      </c>
      <c r="Y250" t="s">
        <v>1361</v>
      </c>
      <c r="Z250" s="3">
        <v>0</v>
      </c>
      <c r="AA250" t="s">
        <v>1362</v>
      </c>
      <c r="AB250" t="s">
        <v>1363</v>
      </c>
      <c r="AC250" t="s">
        <v>61</v>
      </c>
      <c r="AD250" t="s">
        <v>61</v>
      </c>
      <c r="AE250" t="s">
        <v>1364</v>
      </c>
      <c r="AF250" t="s">
        <v>63</v>
      </c>
      <c r="AH250">
        <v>0</v>
      </c>
      <c r="AI250" s="2">
        <v>44901</v>
      </c>
      <c r="AJ250" t="s">
        <v>64</v>
      </c>
      <c r="AK250" t="s">
        <v>64</v>
      </c>
      <c r="AL250" t="s">
        <v>1365</v>
      </c>
      <c r="AM250" t="s">
        <v>1358</v>
      </c>
      <c r="AN250" s="3">
        <v>48.6</v>
      </c>
      <c r="AO250" t="s">
        <v>1363</v>
      </c>
      <c r="AP250" t="s">
        <v>64</v>
      </c>
      <c r="AQ250" t="s">
        <v>1364</v>
      </c>
      <c r="AR250">
        <v>767</v>
      </c>
      <c r="AS250" t="s">
        <v>66</v>
      </c>
    </row>
    <row r="251" spans="1:45" ht="16" x14ac:dyDescent="0.2">
      <c r="A251">
        <v>1970</v>
      </c>
      <c r="B251">
        <v>1970</v>
      </c>
      <c r="C251" s="2">
        <v>44901</v>
      </c>
      <c r="D251" t="s">
        <v>338</v>
      </c>
      <c r="E251" t="s">
        <v>1367</v>
      </c>
      <c r="F251" s="3">
        <v>2.09</v>
      </c>
      <c r="G251" t="s">
        <v>47</v>
      </c>
      <c r="H251" s="3">
        <v>0</v>
      </c>
      <c r="I251" t="s">
        <v>48</v>
      </c>
      <c r="J251">
        <v>2563</v>
      </c>
      <c r="K251" t="s">
        <v>49</v>
      </c>
      <c r="L251" t="s">
        <v>50</v>
      </c>
      <c r="M251" t="s">
        <v>51</v>
      </c>
      <c r="N251">
        <v>562</v>
      </c>
      <c r="O251" t="s">
        <v>52</v>
      </c>
      <c r="P251" t="s">
        <v>53</v>
      </c>
      <c r="T251" t="s">
        <v>1357</v>
      </c>
      <c r="U251" t="s">
        <v>1358</v>
      </c>
      <c r="V251" t="s">
        <v>1359</v>
      </c>
      <c r="W251" t="s">
        <v>56</v>
      </c>
      <c r="X251" t="s">
        <v>1360</v>
      </c>
      <c r="Y251" t="s">
        <v>1361</v>
      </c>
      <c r="Z251" s="3">
        <v>0</v>
      </c>
      <c r="AA251" t="s">
        <v>1362</v>
      </c>
      <c r="AB251" t="s">
        <v>1363</v>
      </c>
      <c r="AC251" t="s">
        <v>61</v>
      </c>
      <c r="AD251" t="s">
        <v>61</v>
      </c>
      <c r="AE251" t="s">
        <v>1364</v>
      </c>
      <c r="AF251" t="s">
        <v>63</v>
      </c>
      <c r="AH251">
        <v>0</v>
      </c>
      <c r="AI251" s="2">
        <v>44901</v>
      </c>
      <c r="AJ251" t="s">
        <v>64</v>
      </c>
      <c r="AK251" t="s">
        <v>64</v>
      </c>
      <c r="AL251" t="s">
        <v>1365</v>
      </c>
      <c r="AM251" t="s">
        <v>1358</v>
      </c>
      <c r="AN251" s="3">
        <v>48.6</v>
      </c>
      <c r="AO251" t="s">
        <v>1363</v>
      </c>
      <c r="AP251" t="s">
        <v>64</v>
      </c>
      <c r="AQ251" t="s">
        <v>1364</v>
      </c>
      <c r="AR251">
        <v>767</v>
      </c>
      <c r="AS251" t="s">
        <v>66</v>
      </c>
    </row>
    <row r="252" spans="1:45" ht="16" x14ac:dyDescent="0.2">
      <c r="A252">
        <v>1971</v>
      </c>
      <c r="B252">
        <v>1971</v>
      </c>
      <c r="C252" s="2">
        <v>44901</v>
      </c>
      <c r="D252" t="s">
        <v>338</v>
      </c>
      <c r="E252" t="s">
        <v>1368</v>
      </c>
      <c r="F252" s="3">
        <v>2.4900000000000002</v>
      </c>
      <c r="G252" t="s">
        <v>47</v>
      </c>
      <c r="H252" s="3">
        <v>0</v>
      </c>
      <c r="I252" t="s">
        <v>48</v>
      </c>
      <c r="J252">
        <v>2563</v>
      </c>
      <c r="K252" t="s">
        <v>49</v>
      </c>
      <c r="L252" t="s">
        <v>50</v>
      </c>
      <c r="M252" t="s">
        <v>51</v>
      </c>
      <c r="N252">
        <v>562</v>
      </c>
      <c r="O252" t="s">
        <v>52</v>
      </c>
      <c r="P252" t="s">
        <v>53</v>
      </c>
      <c r="T252" t="s">
        <v>1357</v>
      </c>
      <c r="U252" t="s">
        <v>1358</v>
      </c>
      <c r="V252" t="s">
        <v>1359</v>
      </c>
      <c r="W252" t="s">
        <v>56</v>
      </c>
      <c r="X252" t="s">
        <v>1360</v>
      </c>
      <c r="Y252" t="s">
        <v>1361</v>
      </c>
      <c r="Z252" s="3">
        <v>0</v>
      </c>
      <c r="AA252" t="s">
        <v>1362</v>
      </c>
      <c r="AB252" t="s">
        <v>1363</v>
      </c>
      <c r="AC252" t="s">
        <v>61</v>
      </c>
      <c r="AD252" t="s">
        <v>61</v>
      </c>
      <c r="AE252" t="s">
        <v>1364</v>
      </c>
      <c r="AF252" t="s">
        <v>63</v>
      </c>
      <c r="AH252">
        <v>0</v>
      </c>
      <c r="AI252" s="2">
        <v>44901</v>
      </c>
      <c r="AJ252" t="s">
        <v>64</v>
      </c>
      <c r="AK252" t="s">
        <v>64</v>
      </c>
      <c r="AL252" t="s">
        <v>1365</v>
      </c>
      <c r="AM252" t="s">
        <v>1358</v>
      </c>
      <c r="AN252" s="3">
        <v>48.6</v>
      </c>
      <c r="AO252" t="s">
        <v>1363</v>
      </c>
      <c r="AP252" t="s">
        <v>64</v>
      </c>
      <c r="AQ252" t="s">
        <v>1364</v>
      </c>
      <c r="AR252">
        <v>767</v>
      </c>
      <c r="AS252" t="s">
        <v>66</v>
      </c>
    </row>
    <row r="253" spans="1:45" ht="16" x14ac:dyDescent="0.2">
      <c r="A253">
        <v>1972</v>
      </c>
      <c r="B253">
        <v>1972</v>
      </c>
      <c r="C253" s="2">
        <v>44901</v>
      </c>
      <c r="D253" t="s">
        <v>338</v>
      </c>
      <c r="E253" t="s">
        <v>1369</v>
      </c>
      <c r="F253" s="3">
        <v>9.73</v>
      </c>
      <c r="G253" t="s">
        <v>47</v>
      </c>
      <c r="H253" s="3">
        <v>0</v>
      </c>
      <c r="I253" t="s">
        <v>48</v>
      </c>
      <c r="J253">
        <v>2563</v>
      </c>
      <c r="K253" t="s">
        <v>49</v>
      </c>
      <c r="L253" t="s">
        <v>50</v>
      </c>
      <c r="M253" t="s">
        <v>51</v>
      </c>
      <c r="N253">
        <v>562</v>
      </c>
      <c r="O253" t="s">
        <v>52</v>
      </c>
      <c r="P253" t="s">
        <v>53</v>
      </c>
      <c r="T253" t="s">
        <v>1357</v>
      </c>
      <c r="U253" t="s">
        <v>1358</v>
      </c>
      <c r="V253" t="s">
        <v>1359</v>
      </c>
      <c r="W253" t="s">
        <v>56</v>
      </c>
      <c r="X253" t="s">
        <v>1360</v>
      </c>
      <c r="Y253" t="s">
        <v>1361</v>
      </c>
      <c r="Z253" s="3">
        <v>0</v>
      </c>
      <c r="AA253" t="s">
        <v>1362</v>
      </c>
      <c r="AB253" t="s">
        <v>1363</v>
      </c>
      <c r="AC253" t="s">
        <v>61</v>
      </c>
      <c r="AD253" t="s">
        <v>61</v>
      </c>
      <c r="AE253" t="s">
        <v>1364</v>
      </c>
      <c r="AF253" t="s">
        <v>63</v>
      </c>
      <c r="AH253">
        <v>0</v>
      </c>
      <c r="AI253" s="2">
        <v>44901</v>
      </c>
      <c r="AJ253" t="s">
        <v>64</v>
      </c>
      <c r="AK253" t="s">
        <v>64</v>
      </c>
      <c r="AL253" t="s">
        <v>1365</v>
      </c>
      <c r="AM253" t="s">
        <v>1358</v>
      </c>
      <c r="AN253" s="3">
        <v>48.6</v>
      </c>
      <c r="AO253" t="s">
        <v>1363</v>
      </c>
      <c r="AP253" t="s">
        <v>64</v>
      </c>
      <c r="AQ253" t="s">
        <v>1364</v>
      </c>
      <c r="AR253">
        <v>767</v>
      </c>
      <c r="AS253" t="s">
        <v>66</v>
      </c>
    </row>
    <row r="254" spans="1:45" ht="16" x14ac:dyDescent="0.2">
      <c r="A254">
        <v>1973</v>
      </c>
      <c r="B254">
        <v>1973</v>
      </c>
      <c r="C254" s="2">
        <v>44901</v>
      </c>
      <c r="D254" t="s">
        <v>338</v>
      </c>
      <c r="E254" t="s">
        <v>1370</v>
      </c>
      <c r="F254" s="3">
        <v>7.53</v>
      </c>
      <c r="G254" t="s">
        <v>47</v>
      </c>
      <c r="H254" s="3">
        <v>0</v>
      </c>
      <c r="I254" t="s">
        <v>48</v>
      </c>
      <c r="J254">
        <v>2563</v>
      </c>
      <c r="K254" t="s">
        <v>49</v>
      </c>
      <c r="L254" t="s">
        <v>50</v>
      </c>
      <c r="M254" t="s">
        <v>51</v>
      </c>
      <c r="N254">
        <v>562</v>
      </c>
      <c r="O254" t="s">
        <v>52</v>
      </c>
      <c r="P254" t="s">
        <v>53</v>
      </c>
      <c r="T254" t="s">
        <v>1357</v>
      </c>
      <c r="U254" t="s">
        <v>1358</v>
      </c>
      <c r="V254" t="s">
        <v>1359</v>
      </c>
      <c r="W254" t="s">
        <v>56</v>
      </c>
      <c r="X254" t="s">
        <v>1360</v>
      </c>
      <c r="Y254" t="s">
        <v>1361</v>
      </c>
      <c r="Z254" s="3">
        <v>0</v>
      </c>
      <c r="AA254" t="s">
        <v>1362</v>
      </c>
      <c r="AB254" t="s">
        <v>1363</v>
      </c>
      <c r="AC254" t="s">
        <v>61</v>
      </c>
      <c r="AD254" t="s">
        <v>61</v>
      </c>
      <c r="AE254" t="s">
        <v>1364</v>
      </c>
      <c r="AF254" t="s">
        <v>63</v>
      </c>
      <c r="AH254">
        <v>0</v>
      </c>
      <c r="AI254" s="2">
        <v>44901</v>
      </c>
      <c r="AJ254" t="s">
        <v>64</v>
      </c>
      <c r="AK254" t="s">
        <v>64</v>
      </c>
      <c r="AL254" t="s">
        <v>1365</v>
      </c>
      <c r="AM254" t="s">
        <v>1358</v>
      </c>
      <c r="AN254" s="3">
        <v>48.6</v>
      </c>
      <c r="AO254" t="s">
        <v>1363</v>
      </c>
      <c r="AP254" t="s">
        <v>64</v>
      </c>
      <c r="AQ254" t="s">
        <v>1364</v>
      </c>
      <c r="AR254">
        <v>767</v>
      </c>
      <c r="AS254" t="s">
        <v>66</v>
      </c>
    </row>
    <row r="255" spans="1:45" ht="16" x14ac:dyDescent="0.2">
      <c r="A255">
        <v>1974</v>
      </c>
      <c r="B255">
        <v>1974</v>
      </c>
      <c r="C255" s="2">
        <v>44901</v>
      </c>
      <c r="D255" t="s">
        <v>338</v>
      </c>
      <c r="E255" t="s">
        <v>1371</v>
      </c>
      <c r="F255" s="3">
        <v>3.65</v>
      </c>
      <c r="G255" t="s">
        <v>47</v>
      </c>
      <c r="H255" s="3">
        <v>0</v>
      </c>
      <c r="I255" t="s">
        <v>48</v>
      </c>
      <c r="J255">
        <v>2561</v>
      </c>
      <c r="K255" t="s">
        <v>49</v>
      </c>
      <c r="L255" t="s">
        <v>50</v>
      </c>
      <c r="M255" t="s">
        <v>51</v>
      </c>
      <c r="N255">
        <v>562</v>
      </c>
      <c r="O255" t="s">
        <v>52</v>
      </c>
      <c r="P255" t="s">
        <v>53</v>
      </c>
      <c r="T255" t="s">
        <v>1357</v>
      </c>
      <c r="U255" t="s">
        <v>1358</v>
      </c>
      <c r="V255" t="s">
        <v>1359</v>
      </c>
      <c r="W255" t="s">
        <v>56</v>
      </c>
      <c r="X255" t="s">
        <v>1360</v>
      </c>
      <c r="Y255" t="s">
        <v>1361</v>
      </c>
      <c r="Z255" s="3">
        <v>0</v>
      </c>
      <c r="AA255" t="s">
        <v>1362</v>
      </c>
      <c r="AB255" t="s">
        <v>1363</v>
      </c>
      <c r="AC255" t="s">
        <v>61</v>
      </c>
      <c r="AD255" t="s">
        <v>61</v>
      </c>
      <c r="AE255" t="s">
        <v>1364</v>
      </c>
      <c r="AF255" t="s">
        <v>63</v>
      </c>
      <c r="AH255">
        <v>0</v>
      </c>
      <c r="AI255" s="2">
        <v>44901</v>
      </c>
      <c r="AJ255" t="s">
        <v>64</v>
      </c>
      <c r="AK255" t="s">
        <v>64</v>
      </c>
      <c r="AL255" t="s">
        <v>1365</v>
      </c>
      <c r="AM255" t="s">
        <v>1358</v>
      </c>
      <c r="AN255" s="3">
        <v>48.6</v>
      </c>
      <c r="AO255" t="s">
        <v>1363</v>
      </c>
      <c r="AP255" t="s">
        <v>64</v>
      </c>
      <c r="AQ255" t="s">
        <v>1364</v>
      </c>
      <c r="AR255">
        <v>767</v>
      </c>
      <c r="AS255" t="s">
        <v>66</v>
      </c>
    </row>
    <row r="256" spans="1:45" ht="16" x14ac:dyDescent="0.2">
      <c r="A256">
        <v>1975</v>
      </c>
      <c r="B256">
        <v>1975</v>
      </c>
      <c r="C256" s="2">
        <v>44901</v>
      </c>
      <c r="D256" t="s">
        <v>338</v>
      </c>
      <c r="E256" t="s">
        <v>1372</v>
      </c>
      <c r="F256" s="3">
        <v>3.68</v>
      </c>
      <c r="G256" t="s">
        <v>47</v>
      </c>
      <c r="H256" s="3">
        <v>0</v>
      </c>
      <c r="I256" t="s">
        <v>48</v>
      </c>
      <c r="J256">
        <v>2561</v>
      </c>
      <c r="K256" t="s">
        <v>49</v>
      </c>
      <c r="L256" t="s">
        <v>50</v>
      </c>
      <c r="M256" t="s">
        <v>51</v>
      </c>
      <c r="N256">
        <v>562</v>
      </c>
      <c r="O256" t="s">
        <v>52</v>
      </c>
      <c r="P256" t="s">
        <v>53</v>
      </c>
      <c r="T256" t="s">
        <v>1357</v>
      </c>
      <c r="U256" t="s">
        <v>1358</v>
      </c>
      <c r="V256" t="s">
        <v>1359</v>
      </c>
      <c r="W256" t="s">
        <v>56</v>
      </c>
      <c r="X256" t="s">
        <v>1360</v>
      </c>
      <c r="Y256" t="s">
        <v>1361</v>
      </c>
      <c r="Z256" s="3">
        <v>0</v>
      </c>
      <c r="AA256" t="s">
        <v>1362</v>
      </c>
      <c r="AB256" t="s">
        <v>1363</v>
      </c>
      <c r="AC256" t="s">
        <v>61</v>
      </c>
      <c r="AD256" t="s">
        <v>61</v>
      </c>
      <c r="AE256" t="s">
        <v>1364</v>
      </c>
      <c r="AF256" t="s">
        <v>63</v>
      </c>
      <c r="AH256">
        <v>0</v>
      </c>
      <c r="AI256" s="2">
        <v>44901</v>
      </c>
      <c r="AJ256" t="s">
        <v>64</v>
      </c>
      <c r="AK256" t="s">
        <v>64</v>
      </c>
      <c r="AL256" t="s">
        <v>1365</v>
      </c>
      <c r="AM256" t="s">
        <v>1358</v>
      </c>
      <c r="AN256" s="3">
        <v>48.6</v>
      </c>
      <c r="AO256" t="s">
        <v>1363</v>
      </c>
      <c r="AP256" t="s">
        <v>64</v>
      </c>
      <c r="AQ256" t="s">
        <v>1364</v>
      </c>
      <c r="AR256">
        <v>767</v>
      </c>
      <c r="AS256" t="s">
        <v>66</v>
      </c>
    </row>
    <row r="257" spans="1:45" ht="16" x14ac:dyDescent="0.2">
      <c r="A257">
        <v>1898</v>
      </c>
      <c r="B257">
        <v>1898</v>
      </c>
      <c r="C257" s="2">
        <v>44902</v>
      </c>
      <c r="D257" t="s">
        <v>790</v>
      </c>
      <c r="E257" t="s">
        <v>1385</v>
      </c>
      <c r="F257" s="3">
        <v>2367.33</v>
      </c>
      <c r="G257" t="s">
        <v>47</v>
      </c>
      <c r="H257" s="3">
        <v>0</v>
      </c>
      <c r="I257" t="s">
        <v>48</v>
      </c>
      <c r="J257">
        <v>2510</v>
      </c>
      <c r="K257" t="s">
        <v>49</v>
      </c>
      <c r="L257" t="s">
        <v>50</v>
      </c>
      <c r="M257" t="s">
        <v>51</v>
      </c>
      <c r="N257">
        <v>940</v>
      </c>
      <c r="O257" t="s">
        <v>52</v>
      </c>
      <c r="P257" t="s">
        <v>53</v>
      </c>
      <c r="T257" t="s">
        <v>1386</v>
      </c>
      <c r="U257" t="s">
        <v>1387</v>
      </c>
      <c r="V257" t="s">
        <v>1388</v>
      </c>
      <c r="W257" t="s">
        <v>56</v>
      </c>
      <c r="X257" t="s">
        <v>1389</v>
      </c>
      <c r="Y257" t="s">
        <v>785</v>
      </c>
      <c r="Z257" s="3">
        <v>0</v>
      </c>
      <c r="AA257" t="s">
        <v>1390</v>
      </c>
      <c r="AB257" t="s">
        <v>1391</v>
      </c>
      <c r="AC257" t="s">
        <v>61</v>
      </c>
      <c r="AD257" t="s">
        <v>61</v>
      </c>
      <c r="AE257" t="s">
        <v>1392</v>
      </c>
      <c r="AF257" t="s">
        <v>63</v>
      </c>
      <c r="AH257">
        <v>0</v>
      </c>
      <c r="AI257" s="2">
        <v>44902</v>
      </c>
      <c r="AJ257" t="s">
        <v>64</v>
      </c>
      <c r="AK257" t="s">
        <v>64</v>
      </c>
      <c r="AL257" t="s">
        <v>1393</v>
      </c>
      <c r="AM257" t="s">
        <v>1387</v>
      </c>
      <c r="AN257" s="3">
        <v>2367.33</v>
      </c>
      <c r="AO257" t="s">
        <v>1391</v>
      </c>
      <c r="AP257" t="s">
        <v>64</v>
      </c>
      <c r="AQ257" t="s">
        <v>1392</v>
      </c>
      <c r="AR257">
        <v>753</v>
      </c>
      <c r="AS257" t="s">
        <v>66</v>
      </c>
    </row>
    <row r="258" spans="1:45" ht="16" x14ac:dyDescent="0.2">
      <c r="A258">
        <v>1899</v>
      </c>
      <c r="B258">
        <v>1899</v>
      </c>
      <c r="C258" s="2">
        <v>44902</v>
      </c>
      <c r="D258" t="s">
        <v>651</v>
      </c>
      <c r="E258" t="s">
        <v>328</v>
      </c>
      <c r="F258" s="3">
        <v>9.5</v>
      </c>
      <c r="G258" t="s">
        <v>47</v>
      </c>
      <c r="H258" s="3">
        <v>0</v>
      </c>
      <c r="I258" t="s">
        <v>48</v>
      </c>
      <c r="J258">
        <v>2705</v>
      </c>
      <c r="K258" t="s">
        <v>49</v>
      </c>
      <c r="L258" t="s">
        <v>50</v>
      </c>
      <c r="M258" t="s">
        <v>51</v>
      </c>
      <c r="N258">
        <v>940</v>
      </c>
      <c r="O258" t="s">
        <v>52</v>
      </c>
      <c r="P258" t="s">
        <v>53</v>
      </c>
      <c r="T258" t="s">
        <v>1386</v>
      </c>
      <c r="U258" t="s">
        <v>1387</v>
      </c>
      <c r="V258" t="s">
        <v>1388</v>
      </c>
      <c r="W258" t="s">
        <v>56</v>
      </c>
      <c r="X258" t="s">
        <v>1389</v>
      </c>
      <c r="Y258" t="s">
        <v>785</v>
      </c>
      <c r="Z258" s="3">
        <v>0</v>
      </c>
      <c r="AA258" t="s">
        <v>1390</v>
      </c>
      <c r="AB258" t="s">
        <v>1391</v>
      </c>
      <c r="AC258" t="s">
        <v>61</v>
      </c>
      <c r="AD258" t="s">
        <v>61</v>
      </c>
      <c r="AE258" t="s">
        <v>1392</v>
      </c>
      <c r="AF258" t="s">
        <v>63</v>
      </c>
      <c r="AH258">
        <v>0</v>
      </c>
      <c r="AI258" s="2">
        <v>44902</v>
      </c>
      <c r="AJ258" t="s">
        <v>64</v>
      </c>
      <c r="AK258" t="s">
        <v>64</v>
      </c>
      <c r="AL258" t="s">
        <v>1393</v>
      </c>
      <c r="AM258" t="s">
        <v>1387</v>
      </c>
      <c r="AN258" s="3">
        <v>2367.33</v>
      </c>
      <c r="AO258" t="s">
        <v>1391</v>
      </c>
      <c r="AP258" t="s">
        <v>64</v>
      </c>
      <c r="AQ258" t="s">
        <v>1392</v>
      </c>
      <c r="AR258">
        <v>753</v>
      </c>
      <c r="AS258" t="s">
        <v>66</v>
      </c>
    </row>
    <row r="259" spans="1:45" ht="16" x14ac:dyDescent="0.2">
      <c r="A259">
        <v>1916</v>
      </c>
      <c r="B259">
        <v>1916</v>
      </c>
      <c r="C259" s="2">
        <v>44903</v>
      </c>
      <c r="D259" t="s">
        <v>318</v>
      </c>
      <c r="E259" t="s">
        <v>1394</v>
      </c>
      <c r="F259" s="3">
        <v>25.5</v>
      </c>
      <c r="G259" t="s">
        <v>47</v>
      </c>
      <c r="H259" s="3">
        <v>0</v>
      </c>
      <c r="I259" t="s">
        <v>48</v>
      </c>
      <c r="J259">
        <v>2704</v>
      </c>
      <c r="K259" t="s">
        <v>49</v>
      </c>
      <c r="L259" t="s">
        <v>50</v>
      </c>
      <c r="M259" t="s">
        <v>51</v>
      </c>
      <c r="N259">
        <v>940</v>
      </c>
      <c r="O259" t="s">
        <v>52</v>
      </c>
      <c r="P259" t="s">
        <v>53</v>
      </c>
      <c r="T259" t="s">
        <v>1395</v>
      </c>
      <c r="U259" t="s">
        <v>1396</v>
      </c>
      <c r="V259" t="s">
        <v>1397</v>
      </c>
      <c r="W259" t="s">
        <v>56</v>
      </c>
      <c r="X259" t="s">
        <v>1398</v>
      </c>
      <c r="Y259" t="s">
        <v>1399</v>
      </c>
      <c r="Z259" s="3">
        <v>19</v>
      </c>
      <c r="AA259" t="s">
        <v>1400</v>
      </c>
      <c r="AB259" t="s">
        <v>1401</v>
      </c>
      <c r="AC259" t="s">
        <v>61</v>
      </c>
      <c r="AD259" t="s">
        <v>61</v>
      </c>
      <c r="AE259" t="s">
        <v>1402</v>
      </c>
      <c r="AF259" t="s">
        <v>63</v>
      </c>
      <c r="AH259">
        <v>0</v>
      </c>
      <c r="AI259" s="2">
        <v>44903</v>
      </c>
      <c r="AJ259" t="s">
        <v>64</v>
      </c>
      <c r="AK259" t="s">
        <v>64</v>
      </c>
      <c r="AL259" t="s">
        <v>1403</v>
      </c>
      <c r="AM259" t="s">
        <v>1396</v>
      </c>
      <c r="AN259" s="3">
        <v>25.5</v>
      </c>
      <c r="AO259" t="s">
        <v>1401</v>
      </c>
      <c r="AP259" t="s">
        <v>64</v>
      </c>
      <c r="AQ259" t="s">
        <v>1402</v>
      </c>
      <c r="AR259">
        <v>755</v>
      </c>
      <c r="AS259" t="s">
        <v>66</v>
      </c>
    </row>
    <row r="260" spans="1:45" ht="16" x14ac:dyDescent="0.2">
      <c r="A260">
        <v>1914</v>
      </c>
      <c r="B260">
        <v>1914</v>
      </c>
      <c r="C260" s="2">
        <v>44903</v>
      </c>
      <c r="D260" t="s">
        <v>318</v>
      </c>
      <c r="E260" t="s">
        <v>1217</v>
      </c>
      <c r="F260" s="3">
        <v>45.9</v>
      </c>
      <c r="G260" t="s">
        <v>47</v>
      </c>
      <c r="H260" s="3">
        <v>0</v>
      </c>
      <c r="I260" t="s">
        <v>48</v>
      </c>
      <c r="J260">
        <v>2900</v>
      </c>
      <c r="K260" t="s">
        <v>49</v>
      </c>
      <c r="L260" t="s">
        <v>50</v>
      </c>
      <c r="M260" t="s">
        <v>51</v>
      </c>
      <c r="N260">
        <v>940</v>
      </c>
      <c r="O260" t="s">
        <v>52</v>
      </c>
      <c r="P260" t="s">
        <v>53</v>
      </c>
      <c r="T260" t="s">
        <v>612</v>
      </c>
      <c r="U260" t="s">
        <v>1404</v>
      </c>
      <c r="V260" t="s">
        <v>1405</v>
      </c>
      <c r="W260" t="s">
        <v>56</v>
      </c>
      <c r="X260" t="s">
        <v>1406</v>
      </c>
      <c r="Y260" t="s">
        <v>323</v>
      </c>
      <c r="Z260" s="3">
        <v>19</v>
      </c>
      <c r="AA260" t="s">
        <v>615</v>
      </c>
      <c r="AB260" t="s">
        <v>1347</v>
      </c>
      <c r="AC260" t="s">
        <v>61</v>
      </c>
      <c r="AD260" t="s">
        <v>61</v>
      </c>
      <c r="AE260" t="s">
        <v>1407</v>
      </c>
      <c r="AF260" t="s">
        <v>63</v>
      </c>
      <c r="AH260">
        <v>0</v>
      </c>
      <c r="AI260" s="2">
        <v>44903</v>
      </c>
      <c r="AJ260" t="s">
        <v>64</v>
      </c>
      <c r="AK260" t="s">
        <v>64</v>
      </c>
      <c r="AL260" t="s">
        <v>1408</v>
      </c>
      <c r="AM260" t="s">
        <v>1404</v>
      </c>
      <c r="AN260" s="3">
        <v>45.9</v>
      </c>
      <c r="AO260" t="s">
        <v>1347</v>
      </c>
      <c r="AP260" t="s">
        <v>64</v>
      </c>
      <c r="AQ260" t="s">
        <v>1407</v>
      </c>
      <c r="AR260">
        <v>754</v>
      </c>
      <c r="AS260" t="s">
        <v>66</v>
      </c>
    </row>
    <row r="261" spans="1:45" ht="16" x14ac:dyDescent="0.2">
      <c r="A261">
        <v>1915</v>
      </c>
      <c r="B261">
        <v>1915</v>
      </c>
      <c r="C261" s="2">
        <v>44904</v>
      </c>
      <c r="D261" t="s">
        <v>318</v>
      </c>
      <c r="E261" t="s">
        <v>1409</v>
      </c>
      <c r="F261" s="3">
        <v>10.130000000000001</v>
      </c>
      <c r="G261" t="s">
        <v>47</v>
      </c>
      <c r="H261" s="3">
        <v>0</v>
      </c>
      <c r="I261" t="s">
        <v>48</v>
      </c>
      <c r="J261">
        <v>2701</v>
      </c>
      <c r="K261" t="s">
        <v>49</v>
      </c>
      <c r="L261" t="s">
        <v>50</v>
      </c>
      <c r="M261" t="s">
        <v>51</v>
      </c>
      <c r="N261">
        <v>940</v>
      </c>
      <c r="O261" t="s">
        <v>52</v>
      </c>
      <c r="P261" t="s">
        <v>53</v>
      </c>
      <c r="T261" t="s">
        <v>1410</v>
      </c>
      <c r="U261" t="s">
        <v>1411</v>
      </c>
      <c r="V261" t="s">
        <v>1412</v>
      </c>
      <c r="W261" t="s">
        <v>56</v>
      </c>
      <c r="X261" t="s">
        <v>1413</v>
      </c>
      <c r="Y261" t="s">
        <v>1414</v>
      </c>
      <c r="Z261" s="3">
        <v>19</v>
      </c>
      <c r="AA261" t="s">
        <v>1415</v>
      </c>
      <c r="AB261" t="s">
        <v>1347</v>
      </c>
      <c r="AC261" t="s">
        <v>61</v>
      </c>
      <c r="AD261" t="s">
        <v>61</v>
      </c>
      <c r="AE261" t="s">
        <v>1416</v>
      </c>
      <c r="AF261" t="s">
        <v>63</v>
      </c>
      <c r="AH261">
        <v>0</v>
      </c>
      <c r="AI261" s="2">
        <v>44904</v>
      </c>
      <c r="AJ261" t="s">
        <v>64</v>
      </c>
      <c r="AK261" t="s">
        <v>64</v>
      </c>
      <c r="AL261" t="s">
        <v>1417</v>
      </c>
      <c r="AM261" t="s">
        <v>1411</v>
      </c>
      <c r="AN261" s="3">
        <v>10.130000000000001</v>
      </c>
      <c r="AO261" t="s">
        <v>1347</v>
      </c>
      <c r="AP261" t="s">
        <v>64</v>
      </c>
      <c r="AQ261" t="s">
        <v>1416</v>
      </c>
      <c r="AR261">
        <v>756</v>
      </c>
      <c r="AS261" t="s">
        <v>66</v>
      </c>
    </row>
    <row r="262" spans="1:45" ht="16" x14ac:dyDescent="0.2">
      <c r="A262">
        <v>1912</v>
      </c>
      <c r="B262">
        <v>1912</v>
      </c>
      <c r="C262" s="2">
        <v>44904</v>
      </c>
      <c r="D262" t="s">
        <v>279</v>
      </c>
      <c r="E262" t="s">
        <v>287</v>
      </c>
      <c r="F262" s="3">
        <v>95.2</v>
      </c>
      <c r="G262" t="s">
        <v>47</v>
      </c>
      <c r="H262" s="3">
        <v>0</v>
      </c>
      <c r="I262" t="s">
        <v>48</v>
      </c>
      <c r="J262">
        <v>2894</v>
      </c>
      <c r="K262" t="s">
        <v>49</v>
      </c>
      <c r="L262" t="s">
        <v>50</v>
      </c>
      <c r="M262" t="s">
        <v>51</v>
      </c>
      <c r="N262">
        <v>940</v>
      </c>
      <c r="O262" t="s">
        <v>52</v>
      </c>
      <c r="P262" t="s">
        <v>53</v>
      </c>
      <c r="T262" t="s">
        <v>288</v>
      </c>
      <c r="U262" t="s">
        <v>1418</v>
      </c>
      <c r="V262" t="s">
        <v>1419</v>
      </c>
      <c r="W262" t="s">
        <v>56</v>
      </c>
      <c r="X262" t="s">
        <v>1420</v>
      </c>
      <c r="Y262" t="s">
        <v>291</v>
      </c>
      <c r="Z262" s="3">
        <v>19</v>
      </c>
      <c r="AA262" t="s">
        <v>292</v>
      </c>
      <c r="AB262" t="s">
        <v>1391</v>
      </c>
      <c r="AC262" t="s">
        <v>61</v>
      </c>
      <c r="AD262" t="s">
        <v>61</v>
      </c>
      <c r="AE262" t="s">
        <v>1421</v>
      </c>
      <c r="AF262" t="s">
        <v>63</v>
      </c>
      <c r="AH262">
        <v>0</v>
      </c>
      <c r="AI262" s="2">
        <v>44904</v>
      </c>
      <c r="AJ262" t="s">
        <v>64</v>
      </c>
      <c r="AK262" t="s">
        <v>64</v>
      </c>
      <c r="AL262" t="s">
        <v>1422</v>
      </c>
      <c r="AM262" t="s">
        <v>1418</v>
      </c>
      <c r="AN262" s="3">
        <v>95.2</v>
      </c>
      <c r="AO262" t="s">
        <v>1391</v>
      </c>
      <c r="AP262" t="s">
        <v>64</v>
      </c>
      <c r="AQ262" t="s">
        <v>1421</v>
      </c>
      <c r="AR262">
        <v>757</v>
      </c>
      <c r="AS262" t="s">
        <v>66</v>
      </c>
    </row>
    <row r="263" spans="1:45" ht="16" x14ac:dyDescent="0.2">
      <c r="A263">
        <v>1919</v>
      </c>
      <c r="B263">
        <v>1919</v>
      </c>
      <c r="C263" s="2">
        <v>44907</v>
      </c>
      <c r="D263" t="s">
        <v>354</v>
      </c>
      <c r="E263" t="s">
        <v>1423</v>
      </c>
      <c r="F263" s="3">
        <v>194.28</v>
      </c>
      <c r="G263" t="s">
        <v>47</v>
      </c>
      <c r="H263" s="3">
        <v>0</v>
      </c>
      <c r="I263" t="s">
        <v>48</v>
      </c>
      <c r="J263">
        <v>2701</v>
      </c>
      <c r="K263" t="s">
        <v>49</v>
      </c>
      <c r="L263" t="s">
        <v>50</v>
      </c>
      <c r="M263" t="s">
        <v>51</v>
      </c>
      <c r="N263">
        <v>940</v>
      </c>
      <c r="O263" t="s">
        <v>52</v>
      </c>
      <c r="P263" t="s">
        <v>53</v>
      </c>
      <c r="T263" t="s">
        <v>1424</v>
      </c>
      <c r="U263" t="s">
        <v>1425</v>
      </c>
      <c r="V263" t="s">
        <v>1426</v>
      </c>
      <c r="W263" t="s">
        <v>56</v>
      </c>
      <c r="X263" t="s">
        <v>1427</v>
      </c>
      <c r="Y263" t="s">
        <v>1428</v>
      </c>
      <c r="Z263" s="3">
        <v>19</v>
      </c>
      <c r="AA263" t="s">
        <v>1429</v>
      </c>
      <c r="AB263" t="s">
        <v>1401</v>
      </c>
      <c r="AC263" t="s">
        <v>61</v>
      </c>
      <c r="AD263" t="s">
        <v>61</v>
      </c>
      <c r="AE263" t="s">
        <v>1430</v>
      </c>
      <c r="AF263" t="s">
        <v>63</v>
      </c>
      <c r="AH263">
        <v>0</v>
      </c>
      <c r="AI263" s="2">
        <v>44907</v>
      </c>
      <c r="AJ263" t="s">
        <v>64</v>
      </c>
      <c r="AK263" t="s">
        <v>64</v>
      </c>
      <c r="AL263" t="s">
        <v>1431</v>
      </c>
      <c r="AM263" t="s">
        <v>1425</v>
      </c>
      <c r="AN263" s="3">
        <v>194.28</v>
      </c>
      <c r="AO263" t="s">
        <v>1401</v>
      </c>
      <c r="AP263" t="s">
        <v>64</v>
      </c>
      <c r="AQ263" t="s">
        <v>1430</v>
      </c>
      <c r="AR263">
        <v>758</v>
      </c>
      <c r="AS263" t="s">
        <v>66</v>
      </c>
    </row>
    <row r="264" spans="1:45" ht="16" x14ac:dyDescent="0.2">
      <c r="A264">
        <v>1922</v>
      </c>
      <c r="B264">
        <v>1922</v>
      </c>
      <c r="C264" s="2">
        <v>44908</v>
      </c>
      <c r="D264" t="s">
        <v>318</v>
      </c>
      <c r="E264" t="s">
        <v>1409</v>
      </c>
      <c r="F264" s="3">
        <v>24.65</v>
      </c>
      <c r="G264" t="s">
        <v>47</v>
      </c>
      <c r="H264" s="3">
        <v>0</v>
      </c>
      <c r="I264" t="s">
        <v>48</v>
      </c>
      <c r="J264">
        <v>2701</v>
      </c>
      <c r="K264" t="s">
        <v>49</v>
      </c>
      <c r="L264" t="s">
        <v>50</v>
      </c>
      <c r="M264" t="s">
        <v>51</v>
      </c>
      <c r="N264">
        <v>940</v>
      </c>
      <c r="O264" t="s">
        <v>52</v>
      </c>
      <c r="P264" t="s">
        <v>53</v>
      </c>
      <c r="T264" t="s">
        <v>1432</v>
      </c>
      <c r="U264" t="s">
        <v>1433</v>
      </c>
      <c r="V264" t="s">
        <v>1434</v>
      </c>
      <c r="W264" t="s">
        <v>243</v>
      </c>
      <c r="X264" t="s">
        <v>1435</v>
      </c>
      <c r="Y264" t="s">
        <v>1436</v>
      </c>
      <c r="Z264" s="3" t="s">
        <v>1437</v>
      </c>
      <c r="AA264" t="s">
        <v>1438</v>
      </c>
      <c r="AB264" t="s">
        <v>1439</v>
      </c>
      <c r="AC264" t="s">
        <v>249</v>
      </c>
      <c r="AD264" t="s">
        <v>249</v>
      </c>
      <c r="AE264" t="s">
        <v>1440</v>
      </c>
      <c r="AF264" t="s">
        <v>63</v>
      </c>
      <c r="AH264">
        <v>0</v>
      </c>
      <c r="AI264" s="2">
        <v>44908</v>
      </c>
      <c r="AJ264" t="s">
        <v>64</v>
      </c>
      <c r="AK264" t="s">
        <v>64</v>
      </c>
      <c r="AL264" t="s">
        <v>1441</v>
      </c>
      <c r="AM264" t="s">
        <v>1433</v>
      </c>
      <c r="AN264" s="3" t="s">
        <v>1438</v>
      </c>
      <c r="AO264" t="s">
        <v>1439</v>
      </c>
      <c r="AP264" t="s">
        <v>64</v>
      </c>
      <c r="AQ264" t="s">
        <v>1440</v>
      </c>
      <c r="AR264">
        <v>759</v>
      </c>
      <c r="AS264" t="s">
        <v>66</v>
      </c>
    </row>
    <row r="265" spans="1:45" ht="16" x14ac:dyDescent="0.2">
      <c r="A265">
        <v>1923</v>
      </c>
      <c r="B265">
        <v>1923</v>
      </c>
      <c r="C265" s="2">
        <v>44908</v>
      </c>
      <c r="D265" t="s">
        <v>354</v>
      </c>
      <c r="E265" t="s">
        <v>1442</v>
      </c>
      <c r="F265" s="3">
        <v>15.39</v>
      </c>
      <c r="G265" t="s">
        <v>47</v>
      </c>
      <c r="H265" s="3">
        <v>0</v>
      </c>
      <c r="I265" t="s">
        <v>48</v>
      </c>
      <c r="J265">
        <v>2900</v>
      </c>
      <c r="K265" t="s">
        <v>49</v>
      </c>
      <c r="L265" t="s">
        <v>50</v>
      </c>
      <c r="M265" t="s">
        <v>51</v>
      </c>
      <c r="N265">
        <v>940</v>
      </c>
      <c r="O265" t="s">
        <v>52</v>
      </c>
      <c r="P265" t="s">
        <v>53</v>
      </c>
      <c r="T265" t="s">
        <v>1432</v>
      </c>
      <c r="U265" t="s">
        <v>1433</v>
      </c>
      <c r="V265" t="s">
        <v>1434</v>
      </c>
      <c r="W265" t="s">
        <v>243</v>
      </c>
      <c r="X265" t="s">
        <v>1435</v>
      </c>
      <c r="Y265" t="s">
        <v>1436</v>
      </c>
      <c r="Z265" s="3" t="s">
        <v>1437</v>
      </c>
      <c r="AA265" t="s">
        <v>1438</v>
      </c>
      <c r="AB265" t="s">
        <v>1439</v>
      </c>
      <c r="AC265" t="s">
        <v>249</v>
      </c>
      <c r="AD265" t="s">
        <v>249</v>
      </c>
      <c r="AE265" t="s">
        <v>1440</v>
      </c>
      <c r="AF265" t="s">
        <v>63</v>
      </c>
      <c r="AH265">
        <v>0</v>
      </c>
      <c r="AI265" s="2">
        <v>44908</v>
      </c>
      <c r="AJ265" t="s">
        <v>64</v>
      </c>
      <c r="AK265" t="s">
        <v>64</v>
      </c>
      <c r="AL265" t="s">
        <v>1441</v>
      </c>
      <c r="AM265" t="s">
        <v>1433</v>
      </c>
      <c r="AN265" s="3" t="s">
        <v>1438</v>
      </c>
      <c r="AO265" t="s">
        <v>1439</v>
      </c>
      <c r="AP265" t="s">
        <v>64</v>
      </c>
      <c r="AQ265" t="s">
        <v>1440</v>
      </c>
      <c r="AR265">
        <v>759</v>
      </c>
      <c r="AS265" t="s">
        <v>66</v>
      </c>
    </row>
    <row r="266" spans="1:45" ht="16" x14ac:dyDescent="0.2">
      <c r="A266">
        <v>2191</v>
      </c>
      <c r="B266">
        <v>2191</v>
      </c>
      <c r="C266" s="2">
        <v>44909</v>
      </c>
      <c r="D266" t="s">
        <v>747</v>
      </c>
      <c r="E266" t="s">
        <v>1447</v>
      </c>
      <c r="F266" s="3">
        <v>583.5</v>
      </c>
      <c r="G266" t="s">
        <v>47</v>
      </c>
      <c r="H266" s="3">
        <v>0</v>
      </c>
      <c r="I266" t="s">
        <v>104</v>
      </c>
      <c r="J266">
        <v>940</v>
      </c>
      <c r="K266" t="s">
        <v>52</v>
      </c>
      <c r="L266" t="s">
        <v>53</v>
      </c>
      <c r="N266">
        <v>6565</v>
      </c>
      <c r="O266" t="s">
        <v>49</v>
      </c>
      <c r="P266" t="s">
        <v>105</v>
      </c>
      <c r="Q266" t="s">
        <v>749</v>
      </c>
      <c r="T266" t="s">
        <v>1448</v>
      </c>
      <c r="U266" t="s">
        <v>1449</v>
      </c>
      <c r="V266" t="s">
        <v>1450</v>
      </c>
      <c r="W266" t="s">
        <v>752</v>
      </c>
      <c r="X266" t="s">
        <v>1451</v>
      </c>
      <c r="Y266" t="s">
        <v>754</v>
      </c>
      <c r="Z266" s="3">
        <v>0</v>
      </c>
      <c r="AA266" t="s">
        <v>1452</v>
      </c>
      <c r="AB266" t="s">
        <v>1347</v>
      </c>
      <c r="AC266" t="s">
        <v>61</v>
      </c>
      <c r="AD266" t="s">
        <v>61</v>
      </c>
      <c r="AE266" t="s">
        <v>1453</v>
      </c>
      <c r="AF266" t="s">
        <v>63</v>
      </c>
      <c r="AH266">
        <v>0</v>
      </c>
      <c r="AI266" s="2">
        <v>44909</v>
      </c>
      <c r="AJ266" t="s">
        <v>64</v>
      </c>
      <c r="AK266" t="s">
        <v>64</v>
      </c>
      <c r="AL266" t="s">
        <v>1454</v>
      </c>
      <c r="AM266" t="s">
        <v>1449</v>
      </c>
      <c r="AN266" s="3">
        <v>583.5</v>
      </c>
      <c r="AO266" t="s">
        <v>1347</v>
      </c>
      <c r="AP266" t="s">
        <v>64</v>
      </c>
      <c r="AQ266" t="s">
        <v>1453</v>
      </c>
      <c r="AR266">
        <v>761</v>
      </c>
      <c r="AS266" t="s">
        <v>66</v>
      </c>
    </row>
    <row r="267" spans="1:45" ht="16" x14ac:dyDescent="0.2">
      <c r="A267">
        <v>1960</v>
      </c>
      <c r="B267">
        <v>1960</v>
      </c>
      <c r="C267" s="2">
        <v>44910</v>
      </c>
      <c r="D267" t="s">
        <v>318</v>
      </c>
      <c r="E267" t="s">
        <v>1458</v>
      </c>
      <c r="F267" s="3">
        <v>29.99</v>
      </c>
      <c r="G267" t="s">
        <v>47</v>
      </c>
      <c r="H267" s="3">
        <v>0</v>
      </c>
      <c r="I267" t="s">
        <v>48</v>
      </c>
      <c r="J267">
        <v>2701</v>
      </c>
      <c r="K267" t="s">
        <v>49</v>
      </c>
      <c r="L267" t="s">
        <v>50</v>
      </c>
      <c r="M267" t="s">
        <v>51</v>
      </c>
      <c r="N267">
        <v>940</v>
      </c>
      <c r="O267" t="s">
        <v>52</v>
      </c>
      <c r="P267" t="s">
        <v>53</v>
      </c>
      <c r="T267" t="s">
        <v>1459</v>
      </c>
      <c r="U267" t="s">
        <v>1460</v>
      </c>
      <c r="V267" t="s">
        <v>1461</v>
      </c>
      <c r="W267" t="s">
        <v>243</v>
      </c>
      <c r="X267" t="s">
        <v>1462</v>
      </c>
      <c r="Y267" t="s">
        <v>1463</v>
      </c>
      <c r="Z267" s="3" t="s">
        <v>1464</v>
      </c>
      <c r="AA267" t="s">
        <v>1465</v>
      </c>
      <c r="AB267" t="s">
        <v>1466</v>
      </c>
      <c r="AC267" t="s">
        <v>249</v>
      </c>
      <c r="AD267" t="s">
        <v>249</v>
      </c>
      <c r="AE267" t="s">
        <v>1467</v>
      </c>
      <c r="AF267" t="s">
        <v>63</v>
      </c>
      <c r="AH267">
        <v>0</v>
      </c>
      <c r="AI267" s="2">
        <v>44910</v>
      </c>
      <c r="AJ267" t="s">
        <v>64</v>
      </c>
      <c r="AK267" t="s">
        <v>64</v>
      </c>
      <c r="AL267" t="s">
        <v>1468</v>
      </c>
      <c r="AM267" t="s">
        <v>1460</v>
      </c>
      <c r="AN267" s="3" t="s">
        <v>1465</v>
      </c>
      <c r="AO267" t="s">
        <v>1466</v>
      </c>
      <c r="AP267" t="s">
        <v>64</v>
      </c>
      <c r="AQ267" t="s">
        <v>1467</v>
      </c>
      <c r="AR267">
        <v>763</v>
      </c>
      <c r="AS267" t="s">
        <v>66</v>
      </c>
    </row>
    <row r="268" spans="1:45" ht="16" x14ac:dyDescent="0.2">
      <c r="A268">
        <v>1961</v>
      </c>
      <c r="B268">
        <v>1961</v>
      </c>
      <c r="C268" s="2">
        <v>44910</v>
      </c>
      <c r="D268" t="s">
        <v>279</v>
      </c>
      <c r="E268" t="s">
        <v>1469</v>
      </c>
      <c r="F268" s="3">
        <v>18</v>
      </c>
      <c r="G268" t="s">
        <v>47</v>
      </c>
      <c r="H268" s="3">
        <v>0</v>
      </c>
      <c r="I268" t="s">
        <v>48</v>
      </c>
      <c r="J268">
        <v>2803</v>
      </c>
      <c r="K268" t="s">
        <v>49</v>
      </c>
      <c r="L268" t="s">
        <v>50</v>
      </c>
      <c r="M268" t="s">
        <v>51</v>
      </c>
      <c r="N268">
        <v>940</v>
      </c>
      <c r="O268" t="s">
        <v>52</v>
      </c>
      <c r="P268" t="s">
        <v>53</v>
      </c>
      <c r="T268" t="s">
        <v>1459</v>
      </c>
      <c r="U268" t="s">
        <v>1460</v>
      </c>
      <c r="V268" t="s">
        <v>1461</v>
      </c>
      <c r="W268" t="s">
        <v>243</v>
      </c>
      <c r="X268" t="s">
        <v>1462</v>
      </c>
      <c r="Y268" t="s">
        <v>1463</v>
      </c>
      <c r="Z268" s="3" t="s">
        <v>1464</v>
      </c>
      <c r="AA268" t="s">
        <v>1465</v>
      </c>
      <c r="AB268" t="s">
        <v>1466</v>
      </c>
      <c r="AC268" t="s">
        <v>249</v>
      </c>
      <c r="AD268" t="s">
        <v>249</v>
      </c>
      <c r="AE268" t="s">
        <v>1467</v>
      </c>
      <c r="AF268" t="s">
        <v>63</v>
      </c>
      <c r="AH268">
        <v>0</v>
      </c>
      <c r="AI268" s="2">
        <v>44910</v>
      </c>
      <c r="AJ268" t="s">
        <v>64</v>
      </c>
      <c r="AK268" t="s">
        <v>64</v>
      </c>
      <c r="AL268" t="s">
        <v>1468</v>
      </c>
      <c r="AM268" t="s">
        <v>1460</v>
      </c>
      <c r="AN268" s="3" t="s">
        <v>1465</v>
      </c>
      <c r="AO268" t="s">
        <v>1466</v>
      </c>
      <c r="AP268" t="s">
        <v>64</v>
      </c>
      <c r="AQ268" t="s">
        <v>1467</v>
      </c>
      <c r="AR268">
        <v>763</v>
      </c>
      <c r="AS268" t="s">
        <v>66</v>
      </c>
    </row>
    <row r="269" spans="1:45" ht="16" x14ac:dyDescent="0.2">
      <c r="A269">
        <v>1962</v>
      </c>
      <c r="B269">
        <v>1962</v>
      </c>
      <c r="C269" s="2">
        <v>44911</v>
      </c>
      <c r="D269" t="s">
        <v>318</v>
      </c>
      <c r="E269" t="s">
        <v>1470</v>
      </c>
      <c r="F269" s="3">
        <v>38.590000000000003</v>
      </c>
      <c r="G269" t="s">
        <v>47</v>
      </c>
      <c r="H269" s="3">
        <v>0</v>
      </c>
      <c r="I269" t="s">
        <v>48</v>
      </c>
      <c r="J269">
        <v>2701</v>
      </c>
      <c r="K269" t="s">
        <v>49</v>
      </c>
      <c r="L269" t="s">
        <v>50</v>
      </c>
      <c r="M269" t="s">
        <v>51</v>
      </c>
      <c r="N269">
        <v>940</v>
      </c>
      <c r="O269" t="s">
        <v>52</v>
      </c>
      <c r="P269" t="s">
        <v>53</v>
      </c>
      <c r="T269" t="s">
        <v>1471</v>
      </c>
      <c r="U269" t="s">
        <v>1472</v>
      </c>
      <c r="V269" t="s">
        <v>1473</v>
      </c>
      <c r="W269" t="s">
        <v>56</v>
      </c>
      <c r="X269" t="s">
        <v>1474</v>
      </c>
      <c r="Y269" t="s">
        <v>1475</v>
      </c>
      <c r="Z269" s="3">
        <v>19</v>
      </c>
      <c r="AA269" t="s">
        <v>1476</v>
      </c>
      <c r="AB269" t="s">
        <v>1477</v>
      </c>
      <c r="AC269" t="s">
        <v>61</v>
      </c>
      <c r="AD269" t="s">
        <v>61</v>
      </c>
      <c r="AE269" t="s">
        <v>1478</v>
      </c>
      <c r="AF269" t="s">
        <v>63</v>
      </c>
      <c r="AH269">
        <v>0</v>
      </c>
      <c r="AI269" s="2">
        <v>44911</v>
      </c>
      <c r="AJ269" t="s">
        <v>64</v>
      </c>
      <c r="AK269" t="s">
        <v>64</v>
      </c>
      <c r="AL269" t="s">
        <v>1479</v>
      </c>
      <c r="AM269" t="s">
        <v>1472</v>
      </c>
      <c r="AN269" s="3">
        <v>38.590000000000003</v>
      </c>
      <c r="AO269" t="s">
        <v>1477</v>
      </c>
      <c r="AP269" t="s">
        <v>64</v>
      </c>
      <c r="AQ269" t="s">
        <v>1478</v>
      </c>
      <c r="AR269">
        <v>764</v>
      </c>
      <c r="AS269" t="s">
        <v>66</v>
      </c>
    </row>
    <row r="270" spans="1:45" ht="16" x14ac:dyDescent="0.2">
      <c r="A270">
        <v>1967</v>
      </c>
      <c r="B270">
        <v>1967</v>
      </c>
      <c r="C270" s="2">
        <v>44911</v>
      </c>
      <c r="D270" t="s">
        <v>318</v>
      </c>
      <c r="E270" t="s">
        <v>1480</v>
      </c>
      <c r="F270" s="3">
        <v>101.24</v>
      </c>
      <c r="G270" t="s">
        <v>47</v>
      </c>
      <c r="H270" s="3">
        <v>0</v>
      </c>
      <c r="I270" t="s">
        <v>48</v>
      </c>
      <c r="J270">
        <v>2701</v>
      </c>
      <c r="K270" t="s">
        <v>49</v>
      </c>
      <c r="L270" t="s">
        <v>50</v>
      </c>
      <c r="M270" t="s">
        <v>51</v>
      </c>
      <c r="N270">
        <v>940</v>
      </c>
      <c r="O270" t="s">
        <v>52</v>
      </c>
      <c r="P270" t="s">
        <v>53</v>
      </c>
      <c r="T270" t="s">
        <v>1481</v>
      </c>
      <c r="U270" t="s">
        <v>1482</v>
      </c>
      <c r="V270" t="s">
        <v>1483</v>
      </c>
      <c r="W270" t="s">
        <v>1022</v>
      </c>
      <c r="X270" t="s">
        <v>1484</v>
      </c>
      <c r="Y270" t="s">
        <v>1485</v>
      </c>
      <c r="Z270" s="3" t="s">
        <v>1486</v>
      </c>
      <c r="AA270" t="s">
        <v>1487</v>
      </c>
      <c r="AB270" t="s">
        <v>1488</v>
      </c>
      <c r="AC270" t="s">
        <v>1028</v>
      </c>
      <c r="AD270" t="s">
        <v>1028</v>
      </c>
      <c r="AE270" t="s">
        <v>1489</v>
      </c>
      <c r="AF270" t="s">
        <v>63</v>
      </c>
      <c r="AH270">
        <v>0</v>
      </c>
      <c r="AI270" s="2">
        <v>44911</v>
      </c>
      <c r="AJ270" t="s">
        <v>64</v>
      </c>
      <c r="AK270" t="s">
        <v>64</v>
      </c>
      <c r="AL270" t="s">
        <v>1490</v>
      </c>
      <c r="AM270" t="s">
        <v>1482</v>
      </c>
      <c r="AN270" s="3" t="s">
        <v>1487</v>
      </c>
      <c r="AO270" t="s">
        <v>1488</v>
      </c>
      <c r="AP270" t="s">
        <v>64</v>
      </c>
      <c r="AQ270" t="s">
        <v>1489</v>
      </c>
      <c r="AR270">
        <v>765</v>
      </c>
      <c r="AS270" t="s">
        <v>66</v>
      </c>
    </row>
    <row r="271" spans="1:45" ht="16" x14ac:dyDescent="0.2">
      <c r="A271">
        <v>1994</v>
      </c>
      <c r="B271">
        <v>1994</v>
      </c>
      <c r="C271" s="2">
        <v>44911</v>
      </c>
      <c r="D271" t="s">
        <v>354</v>
      </c>
      <c r="E271" t="s">
        <v>1491</v>
      </c>
      <c r="F271" s="3">
        <v>32.99</v>
      </c>
      <c r="G271" t="s">
        <v>47</v>
      </c>
      <c r="H271" s="3">
        <v>0</v>
      </c>
      <c r="I271" t="s">
        <v>48</v>
      </c>
      <c r="J271">
        <v>2701</v>
      </c>
      <c r="K271" t="s">
        <v>49</v>
      </c>
      <c r="L271" t="s">
        <v>50</v>
      </c>
      <c r="M271" t="s">
        <v>51</v>
      </c>
      <c r="N271">
        <v>940</v>
      </c>
      <c r="O271" t="s">
        <v>52</v>
      </c>
      <c r="P271" t="s">
        <v>53</v>
      </c>
      <c r="T271" t="s">
        <v>1492</v>
      </c>
      <c r="U271" t="s">
        <v>1493</v>
      </c>
      <c r="V271" t="s">
        <v>1494</v>
      </c>
      <c r="W271" t="s">
        <v>56</v>
      </c>
      <c r="X271" t="s">
        <v>1495</v>
      </c>
      <c r="Y271" t="s">
        <v>1475</v>
      </c>
      <c r="Z271" s="3">
        <v>19</v>
      </c>
      <c r="AA271" t="s">
        <v>1496</v>
      </c>
      <c r="AB271" t="s">
        <v>1497</v>
      </c>
      <c r="AC271" t="s">
        <v>61</v>
      </c>
      <c r="AD271" t="s">
        <v>61</v>
      </c>
      <c r="AE271" t="s">
        <v>1498</v>
      </c>
      <c r="AF271" t="s">
        <v>63</v>
      </c>
      <c r="AH271">
        <v>0</v>
      </c>
      <c r="AI271" s="2">
        <v>44911</v>
      </c>
      <c r="AJ271" t="s">
        <v>64</v>
      </c>
      <c r="AK271" t="s">
        <v>64</v>
      </c>
      <c r="AL271" t="s">
        <v>1499</v>
      </c>
      <c r="AM271" t="s">
        <v>1493</v>
      </c>
      <c r="AN271" s="3">
        <v>32.99</v>
      </c>
      <c r="AO271" t="s">
        <v>1497</v>
      </c>
      <c r="AP271" t="s">
        <v>64</v>
      </c>
      <c r="AQ271" t="s">
        <v>1498</v>
      </c>
      <c r="AR271">
        <v>766</v>
      </c>
      <c r="AS271" t="s">
        <v>66</v>
      </c>
    </row>
    <row r="272" spans="1:45" ht="16" x14ac:dyDescent="0.2">
      <c r="A272">
        <v>1990</v>
      </c>
      <c r="B272">
        <v>1990</v>
      </c>
      <c r="C272" s="2">
        <v>44914</v>
      </c>
      <c r="D272" t="s">
        <v>318</v>
      </c>
      <c r="E272" t="s">
        <v>46</v>
      </c>
      <c r="F272" s="3">
        <v>1.6</v>
      </c>
      <c r="G272" t="s">
        <v>47</v>
      </c>
      <c r="H272" s="3">
        <v>0</v>
      </c>
      <c r="I272" t="s">
        <v>48</v>
      </c>
      <c r="J272">
        <v>2702</v>
      </c>
      <c r="K272" t="s">
        <v>49</v>
      </c>
      <c r="L272" t="s">
        <v>50</v>
      </c>
      <c r="M272" t="s">
        <v>51</v>
      </c>
      <c r="N272">
        <v>940</v>
      </c>
      <c r="O272" t="s">
        <v>52</v>
      </c>
      <c r="P272" t="s">
        <v>53</v>
      </c>
      <c r="T272" t="s">
        <v>1502</v>
      </c>
      <c r="U272" t="s">
        <v>1503</v>
      </c>
      <c r="V272" t="s">
        <v>1504</v>
      </c>
      <c r="W272" t="s">
        <v>56</v>
      </c>
      <c r="X272" t="s">
        <v>1505</v>
      </c>
      <c r="Y272" t="s">
        <v>1506</v>
      </c>
      <c r="Z272" s="3">
        <v>0</v>
      </c>
      <c r="AA272" t="s">
        <v>1507</v>
      </c>
      <c r="AB272" t="s">
        <v>1508</v>
      </c>
      <c r="AC272" t="s">
        <v>61</v>
      </c>
      <c r="AD272" t="s">
        <v>61</v>
      </c>
      <c r="AE272" t="s">
        <v>1509</v>
      </c>
      <c r="AF272" t="s">
        <v>63</v>
      </c>
      <c r="AH272">
        <v>0</v>
      </c>
      <c r="AI272" s="2">
        <v>44914</v>
      </c>
      <c r="AJ272" t="s">
        <v>64</v>
      </c>
      <c r="AK272" t="s">
        <v>64</v>
      </c>
      <c r="AL272" t="s">
        <v>1510</v>
      </c>
      <c r="AM272" t="s">
        <v>1503</v>
      </c>
      <c r="AN272" s="3">
        <v>1.6</v>
      </c>
      <c r="AO272" t="s">
        <v>1508</v>
      </c>
      <c r="AP272" t="s">
        <v>64</v>
      </c>
      <c r="AQ272" t="s">
        <v>1509</v>
      </c>
      <c r="AR272">
        <v>769</v>
      </c>
      <c r="AS272" t="s">
        <v>66</v>
      </c>
    </row>
    <row r="273" spans="1:45" ht="16" x14ac:dyDescent="0.2">
      <c r="A273">
        <v>1991</v>
      </c>
      <c r="B273">
        <v>1991</v>
      </c>
      <c r="C273" s="2">
        <v>44914</v>
      </c>
      <c r="D273" t="s">
        <v>1511</v>
      </c>
      <c r="E273" t="s">
        <v>1512</v>
      </c>
      <c r="F273" s="3">
        <v>735</v>
      </c>
      <c r="G273" t="s">
        <v>47</v>
      </c>
      <c r="H273" s="3">
        <v>0</v>
      </c>
      <c r="I273" t="s">
        <v>48</v>
      </c>
      <c r="J273">
        <v>2900</v>
      </c>
      <c r="K273" t="s">
        <v>49</v>
      </c>
      <c r="L273" t="s">
        <v>50</v>
      </c>
      <c r="M273" t="s">
        <v>51</v>
      </c>
      <c r="N273">
        <v>940</v>
      </c>
      <c r="O273" t="s">
        <v>52</v>
      </c>
      <c r="P273" t="s">
        <v>53</v>
      </c>
      <c r="T273" t="s">
        <v>1513</v>
      </c>
      <c r="U273" t="s">
        <v>1514</v>
      </c>
      <c r="V273" t="s">
        <v>1515</v>
      </c>
      <c r="W273" t="s">
        <v>56</v>
      </c>
      <c r="X273" t="s">
        <v>1516</v>
      </c>
      <c r="Y273" t="s">
        <v>1517</v>
      </c>
      <c r="Z273" s="3">
        <v>0</v>
      </c>
      <c r="AA273" t="s">
        <v>1518</v>
      </c>
      <c r="AB273" t="s">
        <v>1497</v>
      </c>
      <c r="AC273" t="s">
        <v>61</v>
      </c>
      <c r="AD273" t="s">
        <v>61</v>
      </c>
      <c r="AE273" t="s">
        <v>1519</v>
      </c>
      <c r="AF273" t="s">
        <v>63</v>
      </c>
      <c r="AH273">
        <v>0</v>
      </c>
      <c r="AI273" s="2">
        <v>44914</v>
      </c>
      <c r="AJ273" t="s">
        <v>64</v>
      </c>
      <c r="AK273" t="s">
        <v>64</v>
      </c>
      <c r="AL273" t="s">
        <v>1520</v>
      </c>
      <c r="AM273" t="s">
        <v>1514</v>
      </c>
      <c r="AN273" s="3">
        <v>735</v>
      </c>
      <c r="AO273" t="s">
        <v>1497</v>
      </c>
      <c r="AP273" t="s">
        <v>64</v>
      </c>
      <c r="AQ273" t="s">
        <v>1519</v>
      </c>
      <c r="AR273">
        <v>768</v>
      </c>
      <c r="AS273" t="s">
        <v>66</v>
      </c>
    </row>
    <row r="274" spans="1:45" ht="16" x14ac:dyDescent="0.2">
      <c r="A274">
        <v>1992</v>
      </c>
      <c r="B274">
        <v>1992</v>
      </c>
      <c r="C274" s="2">
        <v>44914</v>
      </c>
      <c r="D274" t="s">
        <v>146</v>
      </c>
      <c r="E274" t="s">
        <v>1521</v>
      </c>
      <c r="F274" s="3">
        <v>9.5</v>
      </c>
      <c r="G274" t="s">
        <v>47</v>
      </c>
      <c r="H274" s="3">
        <v>0</v>
      </c>
      <c r="I274" t="s">
        <v>48</v>
      </c>
      <c r="J274">
        <v>2705</v>
      </c>
      <c r="K274" t="s">
        <v>49</v>
      </c>
      <c r="L274" t="s">
        <v>50</v>
      </c>
      <c r="M274" t="s">
        <v>51</v>
      </c>
      <c r="N274">
        <v>940</v>
      </c>
      <c r="O274" t="s">
        <v>52</v>
      </c>
      <c r="P274" t="s">
        <v>53</v>
      </c>
      <c r="T274" t="s">
        <v>1513</v>
      </c>
      <c r="U274" t="s">
        <v>1514</v>
      </c>
      <c r="V274" t="s">
        <v>1515</v>
      </c>
      <c r="W274" t="s">
        <v>56</v>
      </c>
      <c r="X274" t="s">
        <v>1516</v>
      </c>
      <c r="Y274" t="s">
        <v>1517</v>
      </c>
      <c r="Z274" s="3">
        <v>0</v>
      </c>
      <c r="AA274" t="s">
        <v>1518</v>
      </c>
      <c r="AB274" t="s">
        <v>1497</v>
      </c>
      <c r="AC274" t="s">
        <v>61</v>
      </c>
      <c r="AD274" t="s">
        <v>61</v>
      </c>
      <c r="AE274" t="s">
        <v>1519</v>
      </c>
      <c r="AF274" t="s">
        <v>63</v>
      </c>
      <c r="AH274">
        <v>0</v>
      </c>
      <c r="AI274" s="2">
        <v>44914</v>
      </c>
      <c r="AJ274" t="s">
        <v>64</v>
      </c>
      <c r="AK274" t="s">
        <v>64</v>
      </c>
      <c r="AL274" t="s">
        <v>1520</v>
      </c>
      <c r="AM274" t="s">
        <v>1514</v>
      </c>
      <c r="AN274" s="3">
        <v>735</v>
      </c>
      <c r="AO274" t="s">
        <v>1497</v>
      </c>
      <c r="AP274" t="s">
        <v>64</v>
      </c>
      <c r="AQ274" t="s">
        <v>1519</v>
      </c>
      <c r="AR274">
        <v>768</v>
      </c>
      <c r="AS274" t="s">
        <v>66</v>
      </c>
    </row>
    <row r="275" spans="1:45" ht="16" x14ac:dyDescent="0.2">
      <c r="A275">
        <v>1993</v>
      </c>
      <c r="B275">
        <v>1993</v>
      </c>
      <c r="C275" s="2">
        <v>44914</v>
      </c>
      <c r="D275" t="s">
        <v>279</v>
      </c>
      <c r="E275" t="s">
        <v>1522</v>
      </c>
      <c r="F275" s="3">
        <v>1618.4</v>
      </c>
      <c r="G275" t="s">
        <v>47</v>
      </c>
      <c r="H275" s="3">
        <v>0</v>
      </c>
      <c r="I275" t="s">
        <v>48</v>
      </c>
      <c r="J275">
        <v>2894</v>
      </c>
      <c r="K275" t="s">
        <v>49</v>
      </c>
      <c r="L275" t="s">
        <v>50</v>
      </c>
      <c r="M275" t="s">
        <v>51</v>
      </c>
      <c r="N275">
        <v>940</v>
      </c>
      <c r="O275" t="s">
        <v>52</v>
      </c>
      <c r="P275" t="s">
        <v>53</v>
      </c>
      <c r="T275" t="s">
        <v>1523</v>
      </c>
      <c r="U275" t="s">
        <v>1524</v>
      </c>
      <c r="V275" t="s">
        <v>1525</v>
      </c>
      <c r="W275" t="s">
        <v>56</v>
      </c>
      <c r="X275" t="s">
        <v>1526</v>
      </c>
      <c r="Y275" t="s">
        <v>1527</v>
      </c>
      <c r="Z275" s="3">
        <v>19</v>
      </c>
      <c r="AA275" t="s">
        <v>1528</v>
      </c>
      <c r="AB275" t="s">
        <v>1529</v>
      </c>
      <c r="AC275" t="s">
        <v>61</v>
      </c>
      <c r="AD275" t="s">
        <v>61</v>
      </c>
      <c r="AE275" t="s">
        <v>1530</v>
      </c>
      <c r="AF275" t="s">
        <v>63</v>
      </c>
      <c r="AH275">
        <v>0</v>
      </c>
      <c r="AI275" s="2">
        <v>44914</v>
      </c>
      <c r="AJ275" t="s">
        <v>64</v>
      </c>
      <c r="AK275" t="s">
        <v>64</v>
      </c>
      <c r="AL275" t="s">
        <v>1531</v>
      </c>
      <c r="AM275" t="s">
        <v>1524</v>
      </c>
      <c r="AN275" s="3">
        <v>1618.4</v>
      </c>
      <c r="AO275" t="s">
        <v>1529</v>
      </c>
      <c r="AP275" t="s">
        <v>64</v>
      </c>
      <c r="AQ275" t="s">
        <v>1530</v>
      </c>
      <c r="AR275">
        <v>770</v>
      </c>
      <c r="AS275" t="s">
        <v>66</v>
      </c>
    </row>
    <row r="276" spans="1:45" ht="16" x14ac:dyDescent="0.2">
      <c r="A276">
        <v>2001</v>
      </c>
      <c r="B276">
        <v>2001</v>
      </c>
      <c r="C276" s="2">
        <v>44915</v>
      </c>
      <c r="D276" t="s">
        <v>536</v>
      </c>
      <c r="E276" t="s">
        <v>1547</v>
      </c>
      <c r="F276" s="3">
        <v>111</v>
      </c>
      <c r="G276" t="s">
        <v>47</v>
      </c>
      <c r="H276" s="3">
        <v>0</v>
      </c>
      <c r="I276" t="s">
        <v>48</v>
      </c>
      <c r="J276">
        <v>2900</v>
      </c>
      <c r="K276" t="s">
        <v>49</v>
      </c>
      <c r="L276" t="s">
        <v>50</v>
      </c>
      <c r="M276" t="s">
        <v>51</v>
      </c>
      <c r="N276">
        <v>940</v>
      </c>
      <c r="O276" t="s">
        <v>52</v>
      </c>
      <c r="P276" t="s">
        <v>53</v>
      </c>
      <c r="T276" t="s">
        <v>1548</v>
      </c>
      <c r="U276" t="s">
        <v>1549</v>
      </c>
      <c r="V276" t="s">
        <v>1550</v>
      </c>
      <c r="W276" t="s">
        <v>56</v>
      </c>
      <c r="X276" t="s">
        <v>1551</v>
      </c>
      <c r="Y276" t="s">
        <v>1552</v>
      </c>
      <c r="Z276" s="3">
        <v>19</v>
      </c>
      <c r="AA276" t="s">
        <v>849</v>
      </c>
      <c r="AB276" t="s">
        <v>1553</v>
      </c>
      <c r="AC276" t="s">
        <v>61</v>
      </c>
      <c r="AD276" t="s">
        <v>61</v>
      </c>
      <c r="AE276" t="s">
        <v>1554</v>
      </c>
      <c r="AF276" t="s">
        <v>63</v>
      </c>
      <c r="AH276">
        <v>0</v>
      </c>
      <c r="AI276" s="2">
        <v>44915</v>
      </c>
      <c r="AJ276" t="s">
        <v>64</v>
      </c>
      <c r="AK276" t="s">
        <v>64</v>
      </c>
      <c r="AL276" t="s">
        <v>1555</v>
      </c>
      <c r="AM276" t="s">
        <v>1549</v>
      </c>
      <c r="AN276" s="3">
        <v>111</v>
      </c>
      <c r="AO276" t="s">
        <v>1553</v>
      </c>
      <c r="AP276" t="s">
        <v>64</v>
      </c>
      <c r="AQ276" t="s">
        <v>1554</v>
      </c>
      <c r="AR276">
        <v>780</v>
      </c>
      <c r="AS276" t="s">
        <v>66</v>
      </c>
    </row>
    <row r="277" spans="1:45" ht="16" x14ac:dyDescent="0.2">
      <c r="A277">
        <v>1995</v>
      </c>
      <c r="B277">
        <v>1995</v>
      </c>
      <c r="C277" s="2">
        <v>44915.660520833328</v>
      </c>
      <c r="D277" t="s">
        <v>354</v>
      </c>
      <c r="E277" t="s">
        <v>1098</v>
      </c>
      <c r="F277" s="3">
        <v>590.08000000000004</v>
      </c>
      <c r="G277" t="s">
        <v>47</v>
      </c>
      <c r="H277" s="3">
        <v>0</v>
      </c>
      <c r="I277" t="s">
        <v>48</v>
      </c>
      <c r="J277">
        <v>2710</v>
      </c>
      <c r="K277" t="s">
        <v>49</v>
      </c>
      <c r="L277" t="s">
        <v>50</v>
      </c>
      <c r="M277" t="s">
        <v>51</v>
      </c>
      <c r="N277">
        <v>941</v>
      </c>
      <c r="O277" t="s">
        <v>52</v>
      </c>
      <c r="P277" t="s">
        <v>53</v>
      </c>
      <c r="T277" t="s">
        <v>1556</v>
      </c>
      <c r="U277" t="s">
        <v>1557</v>
      </c>
      <c r="V277" t="s">
        <v>1558</v>
      </c>
      <c r="W277" t="s">
        <v>56</v>
      </c>
      <c r="X277" t="s">
        <v>1559</v>
      </c>
      <c r="Y277" t="s">
        <v>1560</v>
      </c>
      <c r="Z277" s="3">
        <v>0</v>
      </c>
      <c r="AA277" t="s">
        <v>1561</v>
      </c>
      <c r="AB277" t="s">
        <v>1553</v>
      </c>
      <c r="AC277" t="s">
        <v>61</v>
      </c>
      <c r="AD277" t="s">
        <v>61</v>
      </c>
      <c r="AE277" t="s">
        <v>1562</v>
      </c>
      <c r="AF277" t="s">
        <v>63</v>
      </c>
      <c r="AH277">
        <v>0</v>
      </c>
      <c r="AI277" s="2">
        <v>44915</v>
      </c>
      <c r="AJ277" t="s">
        <v>64</v>
      </c>
      <c r="AK277" t="s">
        <v>64</v>
      </c>
      <c r="AL277" t="s">
        <v>1563</v>
      </c>
      <c r="AM277" t="s">
        <v>1557</v>
      </c>
      <c r="AN277" s="3">
        <v>590.08000000000004</v>
      </c>
      <c r="AO277" t="s">
        <v>1553</v>
      </c>
      <c r="AP277" t="s">
        <v>64</v>
      </c>
      <c r="AQ277" t="s">
        <v>1562</v>
      </c>
      <c r="AR277">
        <v>777</v>
      </c>
      <c r="AS277" t="s">
        <v>66</v>
      </c>
    </row>
    <row r="278" spans="1:45" ht="16" x14ac:dyDescent="0.2">
      <c r="A278">
        <v>2003</v>
      </c>
      <c r="B278">
        <v>2003</v>
      </c>
      <c r="C278" s="2">
        <v>44916</v>
      </c>
      <c r="D278" t="s">
        <v>318</v>
      </c>
      <c r="E278" t="s">
        <v>46</v>
      </c>
      <c r="F278" s="3">
        <v>1.6</v>
      </c>
      <c r="G278" t="s">
        <v>47</v>
      </c>
      <c r="H278" s="3">
        <v>0</v>
      </c>
      <c r="I278" t="s">
        <v>48</v>
      </c>
      <c r="J278">
        <v>2702</v>
      </c>
      <c r="K278" t="s">
        <v>49</v>
      </c>
      <c r="L278" t="s">
        <v>50</v>
      </c>
      <c r="M278" t="s">
        <v>51</v>
      </c>
      <c r="N278">
        <v>940</v>
      </c>
      <c r="O278" t="s">
        <v>52</v>
      </c>
      <c r="P278" t="s">
        <v>53</v>
      </c>
      <c r="T278" t="s">
        <v>1502</v>
      </c>
      <c r="U278" t="s">
        <v>1573</v>
      </c>
      <c r="V278" t="s">
        <v>1574</v>
      </c>
      <c r="W278" t="s">
        <v>56</v>
      </c>
      <c r="X278" t="s">
        <v>1575</v>
      </c>
      <c r="Y278" t="s">
        <v>58</v>
      </c>
      <c r="Z278" s="3">
        <v>0</v>
      </c>
      <c r="AA278" t="s">
        <v>1507</v>
      </c>
      <c r="AB278" t="s">
        <v>1576</v>
      </c>
      <c r="AC278" t="s">
        <v>61</v>
      </c>
      <c r="AD278" t="s">
        <v>61</v>
      </c>
      <c r="AE278" t="s">
        <v>1577</v>
      </c>
      <c r="AF278" t="s">
        <v>63</v>
      </c>
      <c r="AH278">
        <v>0</v>
      </c>
      <c r="AI278" s="2">
        <v>44916</v>
      </c>
      <c r="AJ278" t="s">
        <v>64</v>
      </c>
      <c r="AK278" t="s">
        <v>64</v>
      </c>
      <c r="AL278" t="s">
        <v>1578</v>
      </c>
      <c r="AM278" t="s">
        <v>1573</v>
      </c>
      <c r="AN278" s="3">
        <v>1.6</v>
      </c>
      <c r="AO278" t="s">
        <v>1576</v>
      </c>
      <c r="AP278" t="s">
        <v>64</v>
      </c>
      <c r="AQ278" t="s">
        <v>1577</v>
      </c>
      <c r="AR278">
        <v>782</v>
      </c>
      <c r="AS278" t="s">
        <v>66</v>
      </c>
    </row>
    <row r="279" spans="1:45" ht="16" x14ac:dyDescent="0.2">
      <c r="A279">
        <v>2005</v>
      </c>
      <c r="B279">
        <v>2005</v>
      </c>
      <c r="C279" s="2">
        <v>44916</v>
      </c>
      <c r="D279" t="s">
        <v>354</v>
      </c>
      <c r="E279" t="s">
        <v>1579</v>
      </c>
      <c r="F279" s="3">
        <v>417.57</v>
      </c>
      <c r="G279" t="s">
        <v>47</v>
      </c>
      <c r="H279" s="3">
        <v>0</v>
      </c>
      <c r="I279" t="s">
        <v>48</v>
      </c>
      <c r="J279">
        <v>2710</v>
      </c>
      <c r="K279" t="s">
        <v>49</v>
      </c>
      <c r="L279" t="s">
        <v>50</v>
      </c>
      <c r="M279" t="s">
        <v>51</v>
      </c>
      <c r="N279">
        <v>940</v>
      </c>
      <c r="O279" t="s">
        <v>52</v>
      </c>
      <c r="P279" t="s">
        <v>53</v>
      </c>
      <c r="T279" t="s">
        <v>1580</v>
      </c>
      <c r="U279" t="s">
        <v>1581</v>
      </c>
      <c r="V279" t="s">
        <v>1582</v>
      </c>
      <c r="W279" t="s">
        <v>56</v>
      </c>
      <c r="X279" t="s">
        <v>1583</v>
      </c>
      <c r="Y279" t="s">
        <v>1138</v>
      </c>
      <c r="Z279" s="3">
        <v>0</v>
      </c>
      <c r="AA279" t="s">
        <v>1584</v>
      </c>
      <c r="AB279" t="s">
        <v>1576</v>
      </c>
      <c r="AC279" t="s">
        <v>61</v>
      </c>
      <c r="AD279" t="s">
        <v>61</v>
      </c>
      <c r="AE279" t="s">
        <v>1585</v>
      </c>
      <c r="AF279" t="s">
        <v>63</v>
      </c>
      <c r="AH279">
        <v>0</v>
      </c>
      <c r="AI279" s="2">
        <v>44916</v>
      </c>
      <c r="AJ279" t="s">
        <v>64</v>
      </c>
      <c r="AK279" t="s">
        <v>64</v>
      </c>
      <c r="AL279" t="s">
        <v>1586</v>
      </c>
      <c r="AM279" t="s">
        <v>1581</v>
      </c>
      <c r="AN279" s="3">
        <v>417.57</v>
      </c>
      <c r="AO279" t="s">
        <v>1576</v>
      </c>
      <c r="AP279" t="s">
        <v>64</v>
      </c>
      <c r="AQ279" t="s">
        <v>1585</v>
      </c>
      <c r="AR279">
        <v>783</v>
      </c>
      <c r="AS279" t="s">
        <v>66</v>
      </c>
    </row>
    <row r="280" spans="1:45" ht="16" x14ac:dyDescent="0.2">
      <c r="A280">
        <v>2022</v>
      </c>
      <c r="B280">
        <v>2022</v>
      </c>
      <c r="C280" s="2">
        <v>44917</v>
      </c>
      <c r="D280" t="s">
        <v>536</v>
      </c>
      <c r="E280" t="s">
        <v>1593</v>
      </c>
      <c r="F280" s="3">
        <v>600</v>
      </c>
      <c r="G280" t="s">
        <v>47</v>
      </c>
      <c r="H280" s="3">
        <v>0</v>
      </c>
      <c r="I280" t="s">
        <v>48</v>
      </c>
      <c r="J280">
        <v>2510</v>
      </c>
      <c r="K280" t="s">
        <v>49</v>
      </c>
      <c r="L280" t="s">
        <v>50</v>
      </c>
      <c r="M280" t="s">
        <v>51</v>
      </c>
      <c r="N280">
        <v>940</v>
      </c>
      <c r="O280" t="s">
        <v>52</v>
      </c>
      <c r="P280" t="s">
        <v>53</v>
      </c>
      <c r="T280" t="s">
        <v>1594</v>
      </c>
      <c r="U280" t="s">
        <v>1595</v>
      </c>
      <c r="V280" t="s">
        <v>1596</v>
      </c>
      <c r="W280" t="s">
        <v>56</v>
      </c>
      <c r="X280" t="s">
        <v>93</v>
      </c>
      <c r="Y280" t="s">
        <v>1597</v>
      </c>
      <c r="Z280" s="3">
        <v>0</v>
      </c>
      <c r="AA280" t="s">
        <v>1598</v>
      </c>
      <c r="AB280" t="s">
        <v>1599</v>
      </c>
      <c r="AC280" t="s">
        <v>61</v>
      </c>
      <c r="AD280" t="s">
        <v>61</v>
      </c>
      <c r="AE280" t="s">
        <v>1600</v>
      </c>
      <c r="AF280" t="s">
        <v>63</v>
      </c>
      <c r="AH280">
        <v>0</v>
      </c>
      <c r="AI280" s="2">
        <v>44917</v>
      </c>
      <c r="AJ280" t="s">
        <v>64</v>
      </c>
      <c r="AK280" t="s">
        <v>64</v>
      </c>
      <c r="AL280" t="s">
        <v>1601</v>
      </c>
      <c r="AM280" t="s">
        <v>1595</v>
      </c>
      <c r="AN280" s="3">
        <v>600</v>
      </c>
      <c r="AO280" t="s">
        <v>1599</v>
      </c>
      <c r="AP280" t="s">
        <v>64</v>
      </c>
      <c r="AQ280" t="s">
        <v>1600</v>
      </c>
      <c r="AR280">
        <v>786</v>
      </c>
      <c r="AS280" t="s">
        <v>66</v>
      </c>
    </row>
    <row r="281" spans="1:45" ht="16" x14ac:dyDescent="0.2">
      <c r="A281">
        <v>2023</v>
      </c>
      <c r="B281">
        <v>2023</v>
      </c>
      <c r="C281" s="2">
        <v>44917</v>
      </c>
      <c r="D281" t="s">
        <v>651</v>
      </c>
      <c r="E281" t="s">
        <v>1521</v>
      </c>
      <c r="F281" s="3">
        <v>9.5</v>
      </c>
      <c r="G281" t="s">
        <v>47</v>
      </c>
      <c r="H281" s="3">
        <v>0</v>
      </c>
      <c r="I281" t="s">
        <v>48</v>
      </c>
      <c r="J281">
        <v>2705</v>
      </c>
      <c r="K281" t="s">
        <v>49</v>
      </c>
      <c r="L281" t="s">
        <v>50</v>
      </c>
      <c r="M281" t="s">
        <v>51</v>
      </c>
      <c r="N281">
        <v>940</v>
      </c>
      <c r="O281" t="s">
        <v>52</v>
      </c>
      <c r="P281" t="s">
        <v>53</v>
      </c>
      <c r="T281" t="s">
        <v>1594</v>
      </c>
      <c r="U281" t="s">
        <v>1595</v>
      </c>
      <c r="V281" t="s">
        <v>1596</v>
      </c>
      <c r="W281" t="s">
        <v>56</v>
      </c>
      <c r="X281" t="s">
        <v>93</v>
      </c>
      <c r="Y281" t="s">
        <v>1597</v>
      </c>
      <c r="Z281" s="3">
        <v>0</v>
      </c>
      <c r="AA281" t="s">
        <v>1598</v>
      </c>
      <c r="AB281" t="s">
        <v>1599</v>
      </c>
      <c r="AC281" t="s">
        <v>61</v>
      </c>
      <c r="AD281" t="s">
        <v>61</v>
      </c>
      <c r="AE281" t="s">
        <v>1600</v>
      </c>
      <c r="AF281" t="s">
        <v>63</v>
      </c>
      <c r="AH281">
        <v>0</v>
      </c>
      <c r="AI281" s="2">
        <v>44917</v>
      </c>
      <c r="AJ281" t="s">
        <v>64</v>
      </c>
      <c r="AK281" t="s">
        <v>64</v>
      </c>
      <c r="AL281" t="s">
        <v>1601</v>
      </c>
      <c r="AM281" t="s">
        <v>1595</v>
      </c>
      <c r="AN281" s="3">
        <v>600</v>
      </c>
      <c r="AO281" t="s">
        <v>1599</v>
      </c>
      <c r="AP281" t="s">
        <v>64</v>
      </c>
      <c r="AQ281" t="s">
        <v>1600</v>
      </c>
      <c r="AR281">
        <v>786</v>
      </c>
      <c r="AS281" t="s">
        <v>66</v>
      </c>
    </row>
    <row r="282" spans="1:45" ht="16" x14ac:dyDescent="0.2">
      <c r="A282">
        <v>2027</v>
      </c>
      <c r="B282">
        <v>2027</v>
      </c>
      <c r="C282" s="2">
        <v>44917</v>
      </c>
      <c r="D282" t="s">
        <v>354</v>
      </c>
      <c r="E282" t="s">
        <v>1602</v>
      </c>
      <c r="F282" s="3">
        <v>4.99</v>
      </c>
      <c r="G282" t="s">
        <v>47</v>
      </c>
      <c r="H282" s="3">
        <v>0</v>
      </c>
      <c r="I282" t="s">
        <v>48</v>
      </c>
      <c r="J282">
        <v>2710</v>
      </c>
      <c r="K282" t="s">
        <v>49</v>
      </c>
      <c r="L282" t="s">
        <v>50</v>
      </c>
      <c r="M282" t="s">
        <v>51</v>
      </c>
      <c r="N282">
        <v>942</v>
      </c>
      <c r="O282" t="s">
        <v>52</v>
      </c>
      <c r="P282" t="s">
        <v>53</v>
      </c>
      <c r="T282" t="s">
        <v>1043</v>
      </c>
      <c r="U282" t="s">
        <v>1603</v>
      </c>
      <c r="V282" t="s">
        <v>1604</v>
      </c>
      <c r="W282" t="s">
        <v>56</v>
      </c>
      <c r="X282" t="s">
        <v>1605</v>
      </c>
      <c r="Y282" t="s">
        <v>953</v>
      </c>
      <c r="Z282" s="3">
        <v>19</v>
      </c>
      <c r="AA282" t="s">
        <v>1046</v>
      </c>
      <c r="AB282" t="s">
        <v>1576</v>
      </c>
      <c r="AC282" t="s">
        <v>61</v>
      </c>
      <c r="AD282" t="s">
        <v>61</v>
      </c>
      <c r="AE282" t="s">
        <v>1606</v>
      </c>
      <c r="AF282" t="s">
        <v>63</v>
      </c>
      <c r="AH282">
        <v>0</v>
      </c>
      <c r="AI282" s="2">
        <v>44917</v>
      </c>
      <c r="AJ282" t="s">
        <v>64</v>
      </c>
      <c r="AK282" t="s">
        <v>64</v>
      </c>
      <c r="AL282" t="s">
        <v>1607</v>
      </c>
      <c r="AM282" t="s">
        <v>1603</v>
      </c>
      <c r="AN282" s="3">
        <v>4.99</v>
      </c>
      <c r="AO282" t="s">
        <v>1576</v>
      </c>
      <c r="AP282" t="s">
        <v>64</v>
      </c>
      <c r="AQ282" t="s">
        <v>1606</v>
      </c>
      <c r="AR282">
        <v>796</v>
      </c>
      <c r="AS282" t="s">
        <v>66</v>
      </c>
    </row>
    <row r="283" spans="1:45" ht="16" x14ac:dyDescent="0.2">
      <c r="A283">
        <v>2037</v>
      </c>
      <c r="B283">
        <v>2037</v>
      </c>
      <c r="C283" s="2">
        <v>44917</v>
      </c>
      <c r="D283" t="s">
        <v>354</v>
      </c>
      <c r="E283" t="s">
        <v>1608</v>
      </c>
      <c r="F283" s="3">
        <v>260.10000000000002</v>
      </c>
      <c r="G283" t="s">
        <v>47</v>
      </c>
      <c r="H283" s="3">
        <v>0</v>
      </c>
      <c r="I283" t="s">
        <v>48</v>
      </c>
      <c r="J283">
        <v>2710</v>
      </c>
      <c r="K283" t="s">
        <v>49</v>
      </c>
      <c r="L283" t="s">
        <v>50</v>
      </c>
      <c r="M283" t="s">
        <v>51</v>
      </c>
      <c r="N283">
        <v>940</v>
      </c>
      <c r="O283" t="s">
        <v>52</v>
      </c>
      <c r="P283" t="s">
        <v>53</v>
      </c>
      <c r="T283" t="s">
        <v>1609</v>
      </c>
      <c r="U283" t="s">
        <v>1610</v>
      </c>
      <c r="V283" t="s">
        <v>1611</v>
      </c>
      <c r="W283" t="s">
        <v>56</v>
      </c>
      <c r="X283" t="s">
        <v>1612</v>
      </c>
      <c r="Y283" t="s">
        <v>1138</v>
      </c>
      <c r="Z283" s="3">
        <v>0</v>
      </c>
      <c r="AA283" t="s">
        <v>1613</v>
      </c>
      <c r="AB283" t="s">
        <v>1599</v>
      </c>
      <c r="AC283" t="s">
        <v>61</v>
      </c>
      <c r="AD283" t="s">
        <v>61</v>
      </c>
      <c r="AE283" t="s">
        <v>1614</v>
      </c>
      <c r="AF283" t="s">
        <v>63</v>
      </c>
      <c r="AH283">
        <v>0</v>
      </c>
      <c r="AI283" s="2">
        <v>44917</v>
      </c>
      <c r="AJ283" t="s">
        <v>64</v>
      </c>
      <c r="AK283" t="s">
        <v>64</v>
      </c>
      <c r="AL283" t="s">
        <v>1615</v>
      </c>
      <c r="AM283" t="s">
        <v>1610</v>
      </c>
      <c r="AN283" s="3">
        <v>260.10000000000002</v>
      </c>
      <c r="AO283" t="s">
        <v>1599</v>
      </c>
      <c r="AP283" t="s">
        <v>64</v>
      </c>
      <c r="AQ283" t="s">
        <v>1614</v>
      </c>
      <c r="AR283">
        <v>785</v>
      </c>
      <c r="AS283" t="s">
        <v>66</v>
      </c>
    </row>
    <row r="284" spans="1:45" ht="16" x14ac:dyDescent="0.2">
      <c r="A284">
        <v>2019</v>
      </c>
      <c r="B284">
        <v>2019</v>
      </c>
      <c r="C284" s="2">
        <v>44918</v>
      </c>
      <c r="D284" t="s">
        <v>790</v>
      </c>
      <c r="E284" t="s">
        <v>1616</v>
      </c>
      <c r="F284" s="3">
        <v>273.60000000000002</v>
      </c>
      <c r="G284" t="s">
        <v>47</v>
      </c>
      <c r="H284" s="3">
        <v>0</v>
      </c>
      <c r="I284" t="s">
        <v>48</v>
      </c>
      <c r="J284">
        <v>2510</v>
      </c>
      <c r="K284" t="s">
        <v>49</v>
      </c>
      <c r="L284" t="s">
        <v>50</v>
      </c>
      <c r="M284" t="s">
        <v>51</v>
      </c>
      <c r="N284">
        <v>940</v>
      </c>
      <c r="O284" t="s">
        <v>52</v>
      </c>
      <c r="P284" t="s">
        <v>53</v>
      </c>
      <c r="T284" t="s">
        <v>1617</v>
      </c>
      <c r="U284" t="s">
        <v>1618</v>
      </c>
      <c r="V284" t="s">
        <v>1619</v>
      </c>
      <c r="W284" t="s">
        <v>56</v>
      </c>
      <c r="X284" t="s">
        <v>1620</v>
      </c>
      <c r="Y284" t="s">
        <v>1621</v>
      </c>
      <c r="Z284" s="3">
        <v>0</v>
      </c>
      <c r="AA284" t="s">
        <v>1622</v>
      </c>
      <c r="AB284" t="s">
        <v>1599</v>
      </c>
      <c r="AC284" t="s">
        <v>61</v>
      </c>
      <c r="AD284" t="s">
        <v>61</v>
      </c>
      <c r="AE284" t="s">
        <v>1623</v>
      </c>
      <c r="AF284" t="s">
        <v>63</v>
      </c>
      <c r="AH284">
        <v>0</v>
      </c>
      <c r="AI284" s="2">
        <v>44918</v>
      </c>
      <c r="AJ284" t="s">
        <v>64</v>
      </c>
      <c r="AK284" t="s">
        <v>64</v>
      </c>
      <c r="AL284" t="s">
        <v>1624</v>
      </c>
      <c r="AM284" t="s">
        <v>1618</v>
      </c>
      <c r="AN284" s="3">
        <v>273.60000000000002</v>
      </c>
      <c r="AO284" t="s">
        <v>1599</v>
      </c>
      <c r="AP284" t="s">
        <v>64</v>
      </c>
      <c r="AQ284" t="s">
        <v>1623</v>
      </c>
      <c r="AR284">
        <v>787</v>
      </c>
      <c r="AS284" t="s">
        <v>66</v>
      </c>
    </row>
    <row r="285" spans="1:45" ht="16" x14ac:dyDescent="0.2">
      <c r="A285">
        <v>2014</v>
      </c>
      <c r="B285">
        <v>2014</v>
      </c>
      <c r="C285" s="2">
        <v>44922</v>
      </c>
      <c r="D285" t="s">
        <v>279</v>
      </c>
      <c r="E285" t="s">
        <v>287</v>
      </c>
      <c r="F285" s="3">
        <v>95.2</v>
      </c>
      <c r="G285" t="s">
        <v>47</v>
      </c>
      <c r="H285" s="3">
        <v>0</v>
      </c>
      <c r="I285" t="s">
        <v>48</v>
      </c>
      <c r="J285">
        <v>2894</v>
      </c>
      <c r="K285" t="s">
        <v>49</v>
      </c>
      <c r="L285" t="s">
        <v>50</v>
      </c>
      <c r="M285" t="s">
        <v>51</v>
      </c>
      <c r="N285">
        <v>940</v>
      </c>
      <c r="O285" t="s">
        <v>52</v>
      </c>
      <c r="P285" t="s">
        <v>53</v>
      </c>
      <c r="T285" t="s">
        <v>288</v>
      </c>
      <c r="U285" t="s">
        <v>1625</v>
      </c>
      <c r="V285" t="s">
        <v>1626</v>
      </c>
      <c r="W285" t="s">
        <v>56</v>
      </c>
      <c r="X285" t="s">
        <v>1627</v>
      </c>
      <c r="Y285" t="s">
        <v>291</v>
      </c>
      <c r="Z285" s="3">
        <v>19</v>
      </c>
      <c r="AA285" t="s">
        <v>292</v>
      </c>
      <c r="AB285" t="s">
        <v>1497</v>
      </c>
      <c r="AC285" t="s">
        <v>61</v>
      </c>
      <c r="AD285" t="s">
        <v>61</v>
      </c>
      <c r="AE285" t="s">
        <v>1628</v>
      </c>
      <c r="AF285" t="s">
        <v>63</v>
      </c>
      <c r="AH285">
        <v>0</v>
      </c>
      <c r="AI285" s="2">
        <v>44922</v>
      </c>
      <c r="AJ285" t="s">
        <v>64</v>
      </c>
      <c r="AK285" t="s">
        <v>64</v>
      </c>
      <c r="AL285" t="s">
        <v>1629</v>
      </c>
      <c r="AM285" t="s">
        <v>1625</v>
      </c>
      <c r="AN285" s="3">
        <v>95.2</v>
      </c>
      <c r="AO285" t="s">
        <v>1497</v>
      </c>
      <c r="AP285" t="s">
        <v>64</v>
      </c>
      <c r="AQ285" t="s">
        <v>1628</v>
      </c>
      <c r="AR285">
        <v>791</v>
      </c>
      <c r="AS285" t="s">
        <v>66</v>
      </c>
    </row>
    <row r="286" spans="1:45" ht="16" x14ac:dyDescent="0.2">
      <c r="A286">
        <v>2017</v>
      </c>
      <c r="B286">
        <v>2017</v>
      </c>
      <c r="C286" s="2">
        <v>44922</v>
      </c>
      <c r="D286" t="s">
        <v>318</v>
      </c>
      <c r="E286" t="s">
        <v>1630</v>
      </c>
      <c r="F286" s="3">
        <v>10.78</v>
      </c>
      <c r="G286" t="s">
        <v>47</v>
      </c>
      <c r="H286" s="3">
        <v>0</v>
      </c>
      <c r="I286" t="s">
        <v>48</v>
      </c>
      <c r="J286">
        <v>2701</v>
      </c>
      <c r="K286" t="s">
        <v>49</v>
      </c>
      <c r="L286" t="s">
        <v>50</v>
      </c>
      <c r="M286" t="s">
        <v>51</v>
      </c>
      <c r="N286">
        <v>940</v>
      </c>
      <c r="O286" t="s">
        <v>52</v>
      </c>
      <c r="P286" t="s">
        <v>53</v>
      </c>
      <c r="T286" t="s">
        <v>1631</v>
      </c>
      <c r="U286" t="s">
        <v>1632</v>
      </c>
      <c r="V286" t="s">
        <v>1633</v>
      </c>
      <c r="W286" t="s">
        <v>56</v>
      </c>
      <c r="X286" t="s">
        <v>1634</v>
      </c>
      <c r="Y286" t="s">
        <v>1635</v>
      </c>
      <c r="Z286" s="3">
        <v>19</v>
      </c>
      <c r="AA286" t="s">
        <v>1636</v>
      </c>
      <c r="AB286" t="s">
        <v>1637</v>
      </c>
      <c r="AC286" t="s">
        <v>61</v>
      </c>
      <c r="AD286" t="s">
        <v>61</v>
      </c>
      <c r="AE286" t="s">
        <v>1638</v>
      </c>
      <c r="AF286" t="s">
        <v>63</v>
      </c>
      <c r="AH286">
        <v>0</v>
      </c>
      <c r="AI286" s="2">
        <v>44922</v>
      </c>
      <c r="AJ286" t="s">
        <v>64</v>
      </c>
      <c r="AK286" t="s">
        <v>64</v>
      </c>
      <c r="AL286" t="s">
        <v>1639</v>
      </c>
      <c r="AM286" t="s">
        <v>1632</v>
      </c>
      <c r="AN286" s="3">
        <v>10.78</v>
      </c>
      <c r="AO286" t="s">
        <v>1637</v>
      </c>
      <c r="AP286" t="s">
        <v>64</v>
      </c>
      <c r="AQ286" t="s">
        <v>1638</v>
      </c>
      <c r="AR286">
        <v>790</v>
      </c>
      <c r="AS286" t="s">
        <v>66</v>
      </c>
    </row>
    <row r="287" spans="1:45" ht="16" x14ac:dyDescent="0.2">
      <c r="A287">
        <v>2018</v>
      </c>
      <c r="B287">
        <v>2018</v>
      </c>
      <c r="C287" s="2">
        <v>44922</v>
      </c>
      <c r="D287" t="s">
        <v>318</v>
      </c>
      <c r="E287" t="s">
        <v>1640</v>
      </c>
      <c r="F287" s="3">
        <v>50.9</v>
      </c>
      <c r="G287" t="s">
        <v>47</v>
      </c>
      <c r="H287" s="3">
        <v>0</v>
      </c>
      <c r="I287" t="s">
        <v>48</v>
      </c>
      <c r="J287">
        <v>2701</v>
      </c>
      <c r="K287" t="s">
        <v>49</v>
      </c>
      <c r="L287" t="s">
        <v>50</v>
      </c>
      <c r="M287" t="s">
        <v>51</v>
      </c>
      <c r="N287">
        <v>940</v>
      </c>
      <c r="O287" t="s">
        <v>52</v>
      </c>
      <c r="P287" t="s">
        <v>53</v>
      </c>
      <c r="T287" t="s">
        <v>1641</v>
      </c>
      <c r="U287" t="s">
        <v>1642</v>
      </c>
      <c r="V287" t="s">
        <v>1643</v>
      </c>
      <c r="W287" t="s">
        <v>56</v>
      </c>
      <c r="X287" t="s">
        <v>1644</v>
      </c>
      <c r="Y287" t="s">
        <v>1635</v>
      </c>
      <c r="Z287" s="3">
        <v>19</v>
      </c>
      <c r="AA287" t="s">
        <v>1645</v>
      </c>
      <c r="AB287" t="s">
        <v>1637</v>
      </c>
      <c r="AC287" t="s">
        <v>61</v>
      </c>
      <c r="AD287" t="s">
        <v>61</v>
      </c>
      <c r="AE287" t="s">
        <v>1646</v>
      </c>
      <c r="AF287" t="s">
        <v>63</v>
      </c>
      <c r="AH287">
        <v>0</v>
      </c>
      <c r="AI287" s="2">
        <v>44922</v>
      </c>
      <c r="AJ287" t="s">
        <v>64</v>
      </c>
      <c r="AK287" t="s">
        <v>64</v>
      </c>
      <c r="AL287" t="s">
        <v>1647</v>
      </c>
      <c r="AM287" t="s">
        <v>1642</v>
      </c>
      <c r="AN287" s="3">
        <v>50.9</v>
      </c>
      <c r="AO287" t="s">
        <v>1637</v>
      </c>
      <c r="AP287" t="s">
        <v>64</v>
      </c>
      <c r="AQ287" t="s">
        <v>1646</v>
      </c>
      <c r="AR287">
        <v>788</v>
      </c>
      <c r="AS287" t="s">
        <v>66</v>
      </c>
    </row>
    <row r="288" spans="1:45" ht="16" x14ac:dyDescent="0.2">
      <c r="A288">
        <v>2036</v>
      </c>
      <c r="B288">
        <v>2036</v>
      </c>
      <c r="C288" s="2">
        <v>44922</v>
      </c>
      <c r="D288" t="s">
        <v>318</v>
      </c>
      <c r="E288" t="s">
        <v>1268</v>
      </c>
      <c r="F288" s="3">
        <v>39.9</v>
      </c>
      <c r="G288" t="s">
        <v>47</v>
      </c>
      <c r="H288" s="3">
        <v>0</v>
      </c>
      <c r="I288" t="s">
        <v>48</v>
      </c>
      <c r="J288">
        <v>2900</v>
      </c>
      <c r="K288" t="s">
        <v>49</v>
      </c>
      <c r="L288" t="s">
        <v>50</v>
      </c>
      <c r="M288" t="s">
        <v>51</v>
      </c>
      <c r="N288">
        <v>940</v>
      </c>
      <c r="O288" t="s">
        <v>52</v>
      </c>
      <c r="P288" t="s">
        <v>53</v>
      </c>
      <c r="T288" t="s">
        <v>554</v>
      </c>
      <c r="U288" t="s">
        <v>1648</v>
      </c>
      <c r="V288" t="s">
        <v>1649</v>
      </c>
      <c r="W288" t="s">
        <v>56</v>
      </c>
      <c r="X288" t="s">
        <v>1650</v>
      </c>
      <c r="Y288" t="s">
        <v>323</v>
      </c>
      <c r="Z288" s="3">
        <v>19</v>
      </c>
      <c r="AA288" t="s">
        <v>558</v>
      </c>
      <c r="AB288" t="s">
        <v>1637</v>
      </c>
      <c r="AC288" t="s">
        <v>61</v>
      </c>
      <c r="AD288" t="s">
        <v>61</v>
      </c>
      <c r="AE288" t="s">
        <v>1651</v>
      </c>
      <c r="AF288" t="s">
        <v>63</v>
      </c>
      <c r="AH288">
        <v>0</v>
      </c>
      <c r="AI288" s="2">
        <v>44922</v>
      </c>
      <c r="AJ288" t="s">
        <v>64</v>
      </c>
      <c r="AK288" t="s">
        <v>64</v>
      </c>
      <c r="AL288" t="s">
        <v>1652</v>
      </c>
      <c r="AM288" t="s">
        <v>1648</v>
      </c>
      <c r="AN288" s="3">
        <v>39.9</v>
      </c>
      <c r="AO288" t="s">
        <v>1637</v>
      </c>
      <c r="AP288" t="s">
        <v>64</v>
      </c>
      <c r="AQ288" t="s">
        <v>1651</v>
      </c>
      <c r="AR288">
        <v>789</v>
      </c>
      <c r="AS288" t="s">
        <v>66</v>
      </c>
    </row>
    <row r="289" spans="1:45" ht="16" x14ac:dyDescent="0.2">
      <c r="A289">
        <v>2148</v>
      </c>
      <c r="B289">
        <v>2148</v>
      </c>
      <c r="C289" s="2">
        <v>44922</v>
      </c>
      <c r="D289" t="s">
        <v>119</v>
      </c>
      <c r="E289" t="s">
        <v>1653</v>
      </c>
      <c r="F289" s="3">
        <v>0.03</v>
      </c>
      <c r="G289" t="s">
        <v>47</v>
      </c>
      <c r="H289" s="3">
        <v>0</v>
      </c>
      <c r="I289" t="s">
        <v>104</v>
      </c>
      <c r="J289">
        <v>940</v>
      </c>
      <c r="K289" t="s">
        <v>52</v>
      </c>
      <c r="L289" t="s">
        <v>53</v>
      </c>
      <c r="N289">
        <v>2000</v>
      </c>
      <c r="O289" t="s">
        <v>49</v>
      </c>
      <c r="P289" t="s">
        <v>105</v>
      </c>
      <c r="Q289" t="s">
        <v>51</v>
      </c>
      <c r="T289" t="s">
        <v>1654</v>
      </c>
      <c r="U289" t="s">
        <v>1655</v>
      </c>
      <c r="Z289" s="3"/>
      <c r="AF289" t="s">
        <v>63</v>
      </c>
      <c r="AH289">
        <v>0</v>
      </c>
      <c r="AI289" s="2">
        <v>44922</v>
      </c>
      <c r="AJ289" t="s">
        <v>64</v>
      </c>
      <c r="AK289" t="s">
        <v>64</v>
      </c>
      <c r="AL289" t="s">
        <v>1656</v>
      </c>
      <c r="AM289" t="s">
        <v>1655</v>
      </c>
      <c r="AN289" s="3"/>
      <c r="AP289" t="s">
        <v>64</v>
      </c>
      <c r="AR289">
        <v>792</v>
      </c>
      <c r="AS289" t="s">
        <v>66</v>
      </c>
    </row>
    <row r="290" spans="1:45" ht="16" x14ac:dyDescent="0.2">
      <c r="A290">
        <v>2032</v>
      </c>
      <c r="B290">
        <v>2032</v>
      </c>
      <c r="C290" s="2">
        <v>44923</v>
      </c>
      <c r="D290" t="s">
        <v>790</v>
      </c>
      <c r="E290" t="s">
        <v>1663</v>
      </c>
      <c r="F290" s="3">
        <v>1115.94</v>
      </c>
      <c r="G290" t="s">
        <v>47</v>
      </c>
      <c r="H290" s="3">
        <v>0</v>
      </c>
      <c r="I290" t="s">
        <v>48</v>
      </c>
      <c r="J290">
        <v>2510</v>
      </c>
      <c r="K290" t="s">
        <v>49</v>
      </c>
      <c r="L290" t="s">
        <v>50</v>
      </c>
      <c r="M290" t="s">
        <v>51</v>
      </c>
      <c r="N290">
        <v>940</v>
      </c>
      <c r="O290" t="s">
        <v>52</v>
      </c>
      <c r="P290" t="s">
        <v>53</v>
      </c>
      <c r="T290" t="s">
        <v>1664</v>
      </c>
      <c r="U290" t="s">
        <v>1665</v>
      </c>
      <c r="V290" t="s">
        <v>1666</v>
      </c>
      <c r="W290" t="s">
        <v>56</v>
      </c>
      <c r="X290" t="s">
        <v>1451</v>
      </c>
      <c r="Y290" t="s">
        <v>785</v>
      </c>
      <c r="Z290" s="3">
        <v>0</v>
      </c>
      <c r="AA290" t="s">
        <v>1667</v>
      </c>
      <c r="AB290" t="s">
        <v>1668</v>
      </c>
      <c r="AC290" t="s">
        <v>61</v>
      </c>
      <c r="AD290" t="s">
        <v>61</v>
      </c>
      <c r="AE290" t="s">
        <v>1669</v>
      </c>
      <c r="AF290" t="s">
        <v>63</v>
      </c>
      <c r="AH290">
        <v>0</v>
      </c>
      <c r="AI290" s="2">
        <v>44923</v>
      </c>
      <c r="AJ290" t="s">
        <v>64</v>
      </c>
      <c r="AK290" t="s">
        <v>64</v>
      </c>
      <c r="AL290" t="s">
        <v>1670</v>
      </c>
      <c r="AM290" t="s">
        <v>1665</v>
      </c>
      <c r="AN290" s="3">
        <v>1115.94</v>
      </c>
      <c r="AO290" t="s">
        <v>1668</v>
      </c>
      <c r="AP290" t="s">
        <v>64</v>
      </c>
      <c r="AQ290" t="s">
        <v>1669</v>
      </c>
      <c r="AR290">
        <v>799</v>
      </c>
      <c r="AS290" t="s">
        <v>66</v>
      </c>
    </row>
    <row r="291" spans="1:45" ht="16" x14ac:dyDescent="0.2">
      <c r="A291">
        <v>2033</v>
      </c>
      <c r="B291">
        <v>2033</v>
      </c>
      <c r="C291" s="2">
        <v>44923</v>
      </c>
      <c r="D291" t="s">
        <v>651</v>
      </c>
      <c r="E291" t="s">
        <v>328</v>
      </c>
      <c r="F291" s="3">
        <v>9.5</v>
      </c>
      <c r="G291" t="s">
        <v>47</v>
      </c>
      <c r="H291" s="3">
        <v>0</v>
      </c>
      <c r="I291" t="s">
        <v>48</v>
      </c>
      <c r="J291">
        <v>2705</v>
      </c>
      <c r="K291" t="s">
        <v>49</v>
      </c>
      <c r="L291" t="s">
        <v>50</v>
      </c>
      <c r="M291" t="s">
        <v>51</v>
      </c>
      <c r="N291">
        <v>940</v>
      </c>
      <c r="O291" t="s">
        <v>52</v>
      </c>
      <c r="P291" t="s">
        <v>53</v>
      </c>
      <c r="T291" t="s">
        <v>1664</v>
      </c>
      <c r="U291" t="s">
        <v>1665</v>
      </c>
      <c r="V291" t="s">
        <v>1666</v>
      </c>
      <c r="W291" t="s">
        <v>56</v>
      </c>
      <c r="X291" t="s">
        <v>1451</v>
      </c>
      <c r="Y291" t="s">
        <v>785</v>
      </c>
      <c r="Z291" s="3">
        <v>0</v>
      </c>
      <c r="AA291" t="s">
        <v>1667</v>
      </c>
      <c r="AB291" t="s">
        <v>1668</v>
      </c>
      <c r="AC291" t="s">
        <v>61</v>
      </c>
      <c r="AD291" t="s">
        <v>61</v>
      </c>
      <c r="AE291" t="s">
        <v>1669</v>
      </c>
      <c r="AF291" t="s">
        <v>63</v>
      </c>
      <c r="AH291">
        <v>0</v>
      </c>
      <c r="AI291" s="2">
        <v>44923</v>
      </c>
      <c r="AJ291" t="s">
        <v>64</v>
      </c>
      <c r="AK291" t="s">
        <v>64</v>
      </c>
      <c r="AL291" t="s">
        <v>1670</v>
      </c>
      <c r="AM291" t="s">
        <v>1665</v>
      </c>
      <c r="AN291" s="3">
        <v>1115.94</v>
      </c>
      <c r="AO291" t="s">
        <v>1668</v>
      </c>
      <c r="AP291" t="s">
        <v>64</v>
      </c>
      <c r="AQ291" t="s">
        <v>1669</v>
      </c>
      <c r="AR291">
        <v>799</v>
      </c>
      <c r="AS291" t="s">
        <v>66</v>
      </c>
    </row>
    <row r="292" spans="1:45" ht="16" x14ac:dyDescent="0.2">
      <c r="A292">
        <v>2034</v>
      </c>
      <c r="B292">
        <v>2034</v>
      </c>
      <c r="C292" s="2">
        <v>44923</v>
      </c>
      <c r="D292" t="s">
        <v>354</v>
      </c>
      <c r="E292" t="s">
        <v>1671</v>
      </c>
      <c r="F292" s="3">
        <v>1248.76</v>
      </c>
      <c r="G292" t="s">
        <v>47</v>
      </c>
      <c r="H292" s="3">
        <v>0</v>
      </c>
      <c r="I292" t="s">
        <v>48</v>
      </c>
      <c r="J292">
        <v>2710</v>
      </c>
      <c r="K292" t="s">
        <v>49</v>
      </c>
      <c r="L292" t="s">
        <v>50</v>
      </c>
      <c r="M292" t="s">
        <v>51</v>
      </c>
      <c r="N292">
        <v>940</v>
      </c>
      <c r="O292" t="s">
        <v>52</v>
      </c>
      <c r="P292" t="s">
        <v>53</v>
      </c>
      <c r="T292" t="s">
        <v>1672</v>
      </c>
      <c r="U292" t="s">
        <v>1673</v>
      </c>
      <c r="V292" t="s">
        <v>1674</v>
      </c>
      <c r="W292" t="s">
        <v>56</v>
      </c>
      <c r="X292" t="s">
        <v>1675</v>
      </c>
      <c r="Y292" t="s">
        <v>1138</v>
      </c>
      <c r="Z292" s="3">
        <v>0</v>
      </c>
      <c r="AA292" t="s">
        <v>1676</v>
      </c>
      <c r="AB292" t="s">
        <v>1668</v>
      </c>
      <c r="AC292" t="s">
        <v>61</v>
      </c>
      <c r="AD292" t="s">
        <v>61</v>
      </c>
      <c r="AE292" t="s">
        <v>1677</v>
      </c>
      <c r="AF292" t="s">
        <v>63</v>
      </c>
      <c r="AH292">
        <v>0</v>
      </c>
      <c r="AI292" s="2">
        <v>44923</v>
      </c>
      <c r="AJ292" t="s">
        <v>64</v>
      </c>
      <c r="AK292" t="s">
        <v>64</v>
      </c>
      <c r="AL292" t="s">
        <v>1678</v>
      </c>
      <c r="AM292" t="s">
        <v>1673</v>
      </c>
      <c r="AN292" s="3">
        <v>1248.76</v>
      </c>
      <c r="AO292" t="s">
        <v>1668</v>
      </c>
      <c r="AP292" t="s">
        <v>64</v>
      </c>
      <c r="AQ292" t="s">
        <v>1677</v>
      </c>
      <c r="AR292">
        <v>800</v>
      </c>
      <c r="AS292" t="s">
        <v>66</v>
      </c>
    </row>
    <row r="293" spans="1:45" ht="16" x14ac:dyDescent="0.2">
      <c r="A293">
        <v>2039</v>
      </c>
      <c r="B293">
        <v>2039</v>
      </c>
      <c r="C293" s="2">
        <v>44924</v>
      </c>
      <c r="D293" t="s">
        <v>790</v>
      </c>
      <c r="E293" t="s">
        <v>1679</v>
      </c>
      <c r="F293" s="3">
        <v>450</v>
      </c>
      <c r="G293" t="s">
        <v>47</v>
      </c>
      <c r="H293" s="3">
        <v>0</v>
      </c>
      <c r="I293" t="s">
        <v>48</v>
      </c>
      <c r="J293">
        <v>2510</v>
      </c>
      <c r="K293" t="s">
        <v>49</v>
      </c>
      <c r="L293" t="s">
        <v>50</v>
      </c>
      <c r="M293" t="s">
        <v>51</v>
      </c>
      <c r="N293">
        <v>940</v>
      </c>
      <c r="O293" t="s">
        <v>52</v>
      </c>
      <c r="P293" t="s">
        <v>53</v>
      </c>
      <c r="T293" t="s">
        <v>1680</v>
      </c>
      <c r="U293" t="s">
        <v>1681</v>
      </c>
      <c r="V293" t="s">
        <v>1682</v>
      </c>
      <c r="W293" t="s">
        <v>56</v>
      </c>
      <c r="X293" t="s">
        <v>1683</v>
      </c>
      <c r="Y293" t="s">
        <v>1621</v>
      </c>
      <c r="Z293" s="3">
        <v>0</v>
      </c>
      <c r="AA293" t="s">
        <v>1684</v>
      </c>
      <c r="AB293" t="s">
        <v>1553</v>
      </c>
      <c r="AC293" t="s">
        <v>61</v>
      </c>
      <c r="AD293" t="s">
        <v>61</v>
      </c>
      <c r="AE293" t="s">
        <v>1685</v>
      </c>
      <c r="AF293" t="s">
        <v>63</v>
      </c>
      <c r="AH293">
        <v>0</v>
      </c>
      <c r="AI293" s="2">
        <v>44924</v>
      </c>
      <c r="AJ293" t="s">
        <v>64</v>
      </c>
      <c r="AK293" t="s">
        <v>64</v>
      </c>
      <c r="AL293" t="s">
        <v>1686</v>
      </c>
      <c r="AM293" t="s">
        <v>1681</v>
      </c>
      <c r="AN293" s="3">
        <v>450</v>
      </c>
      <c r="AO293" t="s">
        <v>1553</v>
      </c>
      <c r="AP293" t="s">
        <v>64</v>
      </c>
      <c r="AQ293" t="s">
        <v>1685</v>
      </c>
      <c r="AR293">
        <v>801</v>
      </c>
      <c r="AS293" t="s">
        <v>66</v>
      </c>
    </row>
    <row r="294" spans="1:45" ht="16" x14ac:dyDescent="0.2">
      <c r="A294">
        <v>2042</v>
      </c>
      <c r="B294">
        <v>2042</v>
      </c>
      <c r="C294" s="2">
        <v>44925</v>
      </c>
      <c r="D294" t="s">
        <v>354</v>
      </c>
      <c r="E294" t="s">
        <v>1687</v>
      </c>
      <c r="F294" s="3">
        <v>1662.91</v>
      </c>
      <c r="G294" t="s">
        <v>47</v>
      </c>
      <c r="H294" s="3">
        <v>0</v>
      </c>
      <c r="I294" t="s">
        <v>48</v>
      </c>
      <c r="J294">
        <v>2710</v>
      </c>
      <c r="K294" t="s">
        <v>49</v>
      </c>
      <c r="L294" t="s">
        <v>50</v>
      </c>
      <c r="M294" t="s">
        <v>51</v>
      </c>
      <c r="N294">
        <v>940</v>
      </c>
      <c r="O294" t="s">
        <v>52</v>
      </c>
      <c r="P294" t="s">
        <v>53</v>
      </c>
      <c r="T294" t="s">
        <v>1688</v>
      </c>
      <c r="U294" t="s">
        <v>1689</v>
      </c>
      <c r="V294" t="s">
        <v>1690</v>
      </c>
      <c r="W294" t="s">
        <v>56</v>
      </c>
      <c r="X294" t="s">
        <v>1691</v>
      </c>
      <c r="Y294" t="s">
        <v>1138</v>
      </c>
      <c r="Z294" s="3">
        <v>0</v>
      </c>
      <c r="AA294" t="s">
        <v>1692</v>
      </c>
      <c r="AB294" t="s">
        <v>1693</v>
      </c>
      <c r="AC294" t="s">
        <v>61</v>
      </c>
      <c r="AD294" t="s">
        <v>61</v>
      </c>
      <c r="AE294" t="s">
        <v>1694</v>
      </c>
      <c r="AF294" t="s">
        <v>63</v>
      </c>
      <c r="AH294">
        <v>0</v>
      </c>
      <c r="AI294" s="2">
        <v>44925</v>
      </c>
      <c r="AJ294" t="s">
        <v>64</v>
      </c>
      <c r="AK294" t="s">
        <v>64</v>
      </c>
      <c r="AL294" t="s">
        <v>1695</v>
      </c>
      <c r="AM294" t="s">
        <v>1689</v>
      </c>
      <c r="AN294" s="3">
        <v>1662.91</v>
      </c>
      <c r="AO294" t="s">
        <v>1693</v>
      </c>
      <c r="AP294" t="s">
        <v>64</v>
      </c>
      <c r="AQ294" t="s">
        <v>1694</v>
      </c>
      <c r="AR294">
        <v>802</v>
      </c>
      <c r="AS294" t="s">
        <v>66</v>
      </c>
    </row>
    <row r="295" spans="1:45" ht="16" x14ac:dyDescent="0.2">
      <c r="A295">
        <v>2043</v>
      </c>
      <c r="B295">
        <v>2043</v>
      </c>
      <c r="C295" s="2">
        <v>44925</v>
      </c>
      <c r="D295" t="s">
        <v>651</v>
      </c>
      <c r="E295" t="s">
        <v>147</v>
      </c>
      <c r="F295" s="3">
        <v>7.68</v>
      </c>
      <c r="G295" t="s">
        <v>47</v>
      </c>
      <c r="H295" s="3">
        <v>0</v>
      </c>
      <c r="I295" t="s">
        <v>48</v>
      </c>
      <c r="J295">
        <v>2705</v>
      </c>
      <c r="K295" t="s">
        <v>49</v>
      </c>
      <c r="L295" t="s">
        <v>50</v>
      </c>
      <c r="M295" t="s">
        <v>51</v>
      </c>
      <c r="N295">
        <v>940</v>
      </c>
      <c r="O295" t="s">
        <v>52</v>
      </c>
      <c r="P295" t="s">
        <v>53</v>
      </c>
      <c r="T295" t="s">
        <v>1696</v>
      </c>
      <c r="U295" t="s">
        <v>1697</v>
      </c>
      <c r="Z295" s="3"/>
      <c r="AF295" t="s">
        <v>63</v>
      </c>
      <c r="AH295">
        <v>0</v>
      </c>
      <c r="AI295" s="2">
        <v>44925</v>
      </c>
      <c r="AJ295" t="s">
        <v>64</v>
      </c>
      <c r="AK295" t="s">
        <v>64</v>
      </c>
      <c r="AL295" t="s">
        <v>1698</v>
      </c>
      <c r="AM295" t="s">
        <v>1697</v>
      </c>
      <c r="AN295" s="3"/>
      <c r="AP295" t="s">
        <v>64</v>
      </c>
      <c r="AR295">
        <v>803</v>
      </c>
      <c r="AS295" t="s">
        <v>66</v>
      </c>
    </row>
    <row r="296" spans="1:45" ht="16" x14ac:dyDescent="0.2">
      <c r="A296">
        <v>2094</v>
      </c>
      <c r="B296">
        <v>2094</v>
      </c>
      <c r="C296" s="2">
        <v>44926</v>
      </c>
      <c r="D296" t="s">
        <v>970</v>
      </c>
      <c r="E296" t="s">
        <v>1699</v>
      </c>
      <c r="F296" s="3">
        <v>158.99</v>
      </c>
      <c r="G296" t="s">
        <v>47</v>
      </c>
      <c r="H296" s="3">
        <v>0</v>
      </c>
      <c r="I296" t="s">
        <v>104</v>
      </c>
      <c r="J296">
        <v>6700</v>
      </c>
      <c r="K296" t="s">
        <v>49</v>
      </c>
      <c r="L296" t="s">
        <v>50</v>
      </c>
      <c r="M296" t="s">
        <v>799</v>
      </c>
      <c r="N296">
        <v>1730</v>
      </c>
      <c r="O296" t="s">
        <v>52</v>
      </c>
      <c r="P296" t="s">
        <v>203</v>
      </c>
      <c r="T296" t="s">
        <v>64</v>
      </c>
      <c r="Z296" s="3"/>
      <c r="AF296" t="s">
        <v>63</v>
      </c>
      <c r="AH296">
        <v>0</v>
      </c>
      <c r="AI296" s="2">
        <v>44926</v>
      </c>
      <c r="AJ296" t="s">
        <v>64</v>
      </c>
      <c r="AK296" t="s">
        <v>64</v>
      </c>
      <c r="AL296" t="s">
        <v>64</v>
      </c>
      <c r="AN296" s="3"/>
      <c r="AP296" t="s">
        <v>64</v>
      </c>
      <c r="AR296" t="s">
        <v>64</v>
      </c>
      <c r="AS296" t="s">
        <v>66</v>
      </c>
    </row>
    <row r="297" spans="1:45" ht="16" x14ac:dyDescent="0.2">
      <c r="A297">
        <v>2095</v>
      </c>
      <c r="B297">
        <v>2095</v>
      </c>
      <c r="C297" s="2">
        <v>44926</v>
      </c>
      <c r="D297" t="s">
        <v>970</v>
      </c>
      <c r="E297" t="s">
        <v>204</v>
      </c>
      <c r="F297" s="3">
        <v>36.880000000000003</v>
      </c>
      <c r="G297" t="s">
        <v>47</v>
      </c>
      <c r="H297" s="3">
        <v>0</v>
      </c>
      <c r="I297" t="s">
        <v>104</v>
      </c>
      <c r="J297">
        <v>6750</v>
      </c>
      <c r="K297" t="s">
        <v>49</v>
      </c>
      <c r="L297" t="s">
        <v>50</v>
      </c>
      <c r="M297" t="s">
        <v>799</v>
      </c>
      <c r="N297">
        <v>1730</v>
      </c>
      <c r="O297" t="s">
        <v>52</v>
      </c>
      <c r="P297" t="s">
        <v>203</v>
      </c>
      <c r="T297" t="s">
        <v>64</v>
      </c>
      <c r="Z297" s="3"/>
      <c r="AF297" t="s">
        <v>63</v>
      </c>
      <c r="AH297">
        <v>0</v>
      </c>
      <c r="AI297" s="2">
        <v>44926</v>
      </c>
      <c r="AJ297" t="s">
        <v>64</v>
      </c>
      <c r="AK297" t="s">
        <v>64</v>
      </c>
      <c r="AL297" t="s">
        <v>64</v>
      </c>
      <c r="AN297" s="3"/>
      <c r="AP297" t="s">
        <v>64</v>
      </c>
      <c r="AR297" t="s">
        <v>64</v>
      </c>
      <c r="AS297" t="s">
        <v>66</v>
      </c>
    </row>
    <row r="298" spans="1:45" ht="16" x14ac:dyDescent="0.2">
      <c r="A298">
        <v>2096</v>
      </c>
      <c r="B298">
        <v>2096</v>
      </c>
      <c r="C298" s="2">
        <v>44926</v>
      </c>
      <c r="D298" t="s">
        <v>967</v>
      </c>
      <c r="E298" t="s">
        <v>206</v>
      </c>
      <c r="F298" s="3">
        <v>240.66</v>
      </c>
      <c r="G298" t="s">
        <v>47</v>
      </c>
      <c r="H298" s="3">
        <v>0</v>
      </c>
      <c r="I298" t="s">
        <v>104</v>
      </c>
      <c r="J298">
        <v>6700</v>
      </c>
      <c r="K298" t="s">
        <v>49</v>
      </c>
      <c r="L298" t="s">
        <v>50</v>
      </c>
      <c r="M298" t="s">
        <v>799</v>
      </c>
      <c r="N298">
        <v>1730</v>
      </c>
      <c r="O298" t="s">
        <v>52</v>
      </c>
      <c r="P298" t="s">
        <v>203</v>
      </c>
      <c r="T298" t="s">
        <v>64</v>
      </c>
      <c r="Z298" s="3"/>
      <c r="AF298" t="s">
        <v>63</v>
      </c>
      <c r="AH298">
        <v>0</v>
      </c>
      <c r="AI298" s="2">
        <v>44926</v>
      </c>
      <c r="AJ298" t="s">
        <v>64</v>
      </c>
      <c r="AK298" t="s">
        <v>64</v>
      </c>
      <c r="AL298" t="s">
        <v>64</v>
      </c>
      <c r="AN298" s="3"/>
      <c r="AP298" t="s">
        <v>64</v>
      </c>
      <c r="AR298" t="s">
        <v>64</v>
      </c>
      <c r="AS298" t="s">
        <v>66</v>
      </c>
    </row>
    <row r="299" spans="1:45" ht="16" x14ac:dyDescent="0.2">
      <c r="A299">
        <v>2097</v>
      </c>
      <c r="B299">
        <v>2097</v>
      </c>
      <c r="C299" s="2">
        <v>44926</v>
      </c>
      <c r="D299" t="s">
        <v>967</v>
      </c>
      <c r="E299" t="s">
        <v>204</v>
      </c>
      <c r="F299" s="3">
        <v>40.03</v>
      </c>
      <c r="G299" t="s">
        <v>47</v>
      </c>
      <c r="H299" s="3">
        <v>0</v>
      </c>
      <c r="I299" t="s">
        <v>104</v>
      </c>
      <c r="J299">
        <v>6750</v>
      </c>
      <c r="K299" t="s">
        <v>49</v>
      </c>
      <c r="L299" t="s">
        <v>50</v>
      </c>
      <c r="M299" t="s">
        <v>799</v>
      </c>
      <c r="N299">
        <v>1730</v>
      </c>
      <c r="O299" t="s">
        <v>52</v>
      </c>
      <c r="P299" t="s">
        <v>203</v>
      </c>
      <c r="T299" t="s">
        <v>64</v>
      </c>
      <c r="Z299" s="3"/>
      <c r="AF299" t="s">
        <v>63</v>
      </c>
      <c r="AH299">
        <v>0</v>
      </c>
      <c r="AI299" s="2">
        <v>44926</v>
      </c>
      <c r="AJ299" t="s">
        <v>64</v>
      </c>
      <c r="AK299" t="s">
        <v>64</v>
      </c>
      <c r="AL299" t="s">
        <v>64</v>
      </c>
      <c r="AN299" s="3"/>
      <c r="AP299" t="s">
        <v>64</v>
      </c>
      <c r="AR299" t="s">
        <v>64</v>
      </c>
      <c r="AS299" t="s">
        <v>66</v>
      </c>
    </row>
    <row r="300" spans="1:45" ht="16" x14ac:dyDescent="0.2">
      <c r="A300">
        <v>2098</v>
      </c>
      <c r="B300">
        <v>2098</v>
      </c>
      <c r="C300" s="2">
        <v>44926</v>
      </c>
      <c r="D300" t="s">
        <v>373</v>
      </c>
      <c r="E300" t="s">
        <v>206</v>
      </c>
      <c r="F300" s="3">
        <v>3022.03</v>
      </c>
      <c r="G300" t="s">
        <v>47</v>
      </c>
      <c r="H300" s="3">
        <v>0</v>
      </c>
      <c r="I300" t="s">
        <v>104</v>
      </c>
      <c r="J300">
        <v>2551</v>
      </c>
      <c r="K300" t="s">
        <v>49</v>
      </c>
      <c r="L300" t="s">
        <v>50</v>
      </c>
      <c r="M300" t="s">
        <v>51</v>
      </c>
      <c r="N300">
        <v>1730</v>
      </c>
      <c r="O300" t="s">
        <v>52</v>
      </c>
      <c r="P300" t="s">
        <v>203</v>
      </c>
      <c r="T300" t="s">
        <v>64</v>
      </c>
      <c r="Z300" s="3"/>
      <c r="AF300" t="s">
        <v>63</v>
      </c>
      <c r="AH300">
        <v>0</v>
      </c>
      <c r="AI300" s="2">
        <v>44926</v>
      </c>
      <c r="AJ300" t="s">
        <v>64</v>
      </c>
      <c r="AK300" t="s">
        <v>64</v>
      </c>
      <c r="AL300" t="s">
        <v>64</v>
      </c>
      <c r="AN300" s="3"/>
      <c r="AP300" t="s">
        <v>64</v>
      </c>
      <c r="AR300" t="s">
        <v>64</v>
      </c>
      <c r="AS300" t="s">
        <v>66</v>
      </c>
    </row>
    <row r="301" spans="1:45" ht="16" x14ac:dyDescent="0.2">
      <c r="A301">
        <v>2099</v>
      </c>
      <c r="B301">
        <v>2099</v>
      </c>
      <c r="C301" s="2">
        <v>44926</v>
      </c>
      <c r="D301" t="s">
        <v>373</v>
      </c>
      <c r="E301" t="s">
        <v>204</v>
      </c>
      <c r="F301" s="3">
        <v>700.95</v>
      </c>
      <c r="G301" t="s">
        <v>47</v>
      </c>
      <c r="H301" s="3">
        <v>0</v>
      </c>
      <c r="I301" t="s">
        <v>104</v>
      </c>
      <c r="J301">
        <v>2555</v>
      </c>
      <c r="K301" t="s">
        <v>49</v>
      </c>
      <c r="L301" t="s">
        <v>50</v>
      </c>
      <c r="M301" t="s">
        <v>51</v>
      </c>
      <c r="N301">
        <v>1730</v>
      </c>
      <c r="O301" t="s">
        <v>52</v>
      </c>
      <c r="P301" t="s">
        <v>203</v>
      </c>
      <c r="T301" t="s">
        <v>64</v>
      </c>
      <c r="Z301" s="3"/>
      <c r="AF301" t="s">
        <v>63</v>
      </c>
      <c r="AH301">
        <v>0</v>
      </c>
      <c r="AI301" s="2">
        <v>44926</v>
      </c>
      <c r="AJ301" t="s">
        <v>64</v>
      </c>
      <c r="AK301" t="s">
        <v>64</v>
      </c>
      <c r="AL301" t="s">
        <v>64</v>
      </c>
      <c r="AN301" s="3"/>
      <c r="AP301" t="s">
        <v>64</v>
      </c>
      <c r="AR301" t="s">
        <v>64</v>
      </c>
      <c r="AS301" t="s">
        <v>66</v>
      </c>
    </row>
    <row r="302" spans="1:45" ht="16" x14ac:dyDescent="0.2">
      <c r="A302">
        <v>2100</v>
      </c>
      <c r="B302">
        <v>2100</v>
      </c>
      <c r="C302" s="2">
        <v>44926</v>
      </c>
      <c r="D302" t="s">
        <v>371</v>
      </c>
      <c r="E302" t="s">
        <v>206</v>
      </c>
      <c r="F302" s="3">
        <v>8337.83</v>
      </c>
      <c r="G302" t="s">
        <v>47</v>
      </c>
      <c r="H302" s="3">
        <v>0</v>
      </c>
      <c r="I302" t="s">
        <v>104</v>
      </c>
      <c r="J302">
        <v>2551</v>
      </c>
      <c r="K302" t="s">
        <v>49</v>
      </c>
      <c r="L302" t="s">
        <v>50</v>
      </c>
      <c r="M302" t="s">
        <v>51</v>
      </c>
      <c r="N302">
        <v>1730</v>
      </c>
      <c r="O302" t="s">
        <v>52</v>
      </c>
      <c r="P302" t="s">
        <v>203</v>
      </c>
      <c r="T302" t="s">
        <v>64</v>
      </c>
      <c r="Z302" s="3"/>
      <c r="AF302" t="s">
        <v>63</v>
      </c>
      <c r="AH302">
        <v>0</v>
      </c>
      <c r="AI302" s="2">
        <v>44926</v>
      </c>
      <c r="AJ302" t="s">
        <v>64</v>
      </c>
      <c r="AK302" t="s">
        <v>64</v>
      </c>
      <c r="AL302" t="s">
        <v>64</v>
      </c>
      <c r="AN302" s="3"/>
      <c r="AP302" t="s">
        <v>64</v>
      </c>
      <c r="AR302" t="s">
        <v>64</v>
      </c>
      <c r="AS302" t="s">
        <v>66</v>
      </c>
    </row>
    <row r="303" spans="1:45" ht="16" x14ac:dyDescent="0.2">
      <c r="A303">
        <v>2101</v>
      </c>
      <c r="B303">
        <v>2101</v>
      </c>
      <c r="C303" s="2">
        <v>44926</v>
      </c>
      <c r="D303" t="s">
        <v>371</v>
      </c>
      <c r="E303" t="s">
        <v>204</v>
      </c>
      <c r="F303" s="3">
        <v>1386.7</v>
      </c>
      <c r="G303" t="s">
        <v>47</v>
      </c>
      <c r="H303" s="3">
        <v>0</v>
      </c>
      <c r="I303" t="s">
        <v>104</v>
      </c>
      <c r="J303">
        <v>2555</v>
      </c>
      <c r="K303" t="s">
        <v>49</v>
      </c>
      <c r="L303" t="s">
        <v>50</v>
      </c>
      <c r="M303" t="s">
        <v>51</v>
      </c>
      <c r="N303">
        <v>1730</v>
      </c>
      <c r="O303" t="s">
        <v>52</v>
      </c>
      <c r="P303" t="s">
        <v>203</v>
      </c>
      <c r="T303" t="s">
        <v>64</v>
      </c>
      <c r="Z303" s="3"/>
      <c r="AF303" t="s">
        <v>63</v>
      </c>
      <c r="AH303">
        <v>0</v>
      </c>
      <c r="AI303" s="2">
        <v>44926</v>
      </c>
      <c r="AJ303" t="s">
        <v>64</v>
      </c>
      <c r="AK303" t="s">
        <v>64</v>
      </c>
      <c r="AL303" t="s">
        <v>64</v>
      </c>
      <c r="AN303" s="3"/>
      <c r="AP303" t="s">
        <v>64</v>
      </c>
      <c r="AR303" t="s">
        <v>64</v>
      </c>
      <c r="AS303" t="s">
        <v>66</v>
      </c>
    </row>
    <row r="304" spans="1:45" ht="16" x14ac:dyDescent="0.2">
      <c r="A304">
        <v>2102</v>
      </c>
      <c r="B304">
        <v>2102</v>
      </c>
      <c r="C304" s="2">
        <v>44926</v>
      </c>
      <c r="D304" t="s">
        <v>372</v>
      </c>
      <c r="E304" t="s">
        <v>1700</v>
      </c>
      <c r="F304" s="3">
        <v>135.04</v>
      </c>
      <c r="G304" t="s">
        <v>47</v>
      </c>
      <c r="H304" s="3">
        <v>0</v>
      </c>
      <c r="I304" t="s">
        <v>104</v>
      </c>
      <c r="J304">
        <v>1730</v>
      </c>
      <c r="K304" t="s">
        <v>52</v>
      </c>
      <c r="L304" t="s">
        <v>203</v>
      </c>
      <c r="N304">
        <v>2000</v>
      </c>
      <c r="O304" t="s">
        <v>49</v>
      </c>
      <c r="P304" t="s">
        <v>105</v>
      </c>
      <c r="Q304" t="s">
        <v>51</v>
      </c>
      <c r="T304" t="s">
        <v>64</v>
      </c>
      <c r="Z304" s="3"/>
      <c r="AF304" t="s">
        <v>63</v>
      </c>
      <c r="AH304">
        <v>0</v>
      </c>
      <c r="AI304" s="2">
        <v>44926</v>
      </c>
      <c r="AJ304" t="s">
        <v>64</v>
      </c>
      <c r="AK304" t="s">
        <v>64</v>
      </c>
      <c r="AL304" t="s">
        <v>64</v>
      </c>
      <c r="AN304" s="3"/>
      <c r="AP304" t="s">
        <v>64</v>
      </c>
      <c r="AR304" t="s">
        <v>64</v>
      </c>
      <c r="AS304" t="s">
        <v>66</v>
      </c>
    </row>
    <row r="305" spans="1:45" ht="16" x14ac:dyDescent="0.2">
      <c r="A305">
        <v>2103</v>
      </c>
      <c r="B305">
        <v>2103</v>
      </c>
      <c r="C305" s="2">
        <v>44926</v>
      </c>
      <c r="D305" t="s">
        <v>372</v>
      </c>
      <c r="E305" t="s">
        <v>206</v>
      </c>
      <c r="F305" s="3">
        <v>2250.6999999999998</v>
      </c>
      <c r="G305" t="s">
        <v>47</v>
      </c>
      <c r="H305" s="3">
        <v>0</v>
      </c>
      <c r="I305" t="s">
        <v>104</v>
      </c>
      <c r="J305">
        <v>2551</v>
      </c>
      <c r="K305" t="s">
        <v>49</v>
      </c>
      <c r="L305" t="s">
        <v>50</v>
      </c>
      <c r="M305" t="s">
        <v>51</v>
      </c>
      <c r="N305">
        <v>1730</v>
      </c>
      <c r="O305" t="s">
        <v>52</v>
      </c>
      <c r="P305" t="s">
        <v>203</v>
      </c>
      <c r="T305" t="s">
        <v>64</v>
      </c>
      <c r="Z305" s="3"/>
      <c r="AF305" t="s">
        <v>63</v>
      </c>
      <c r="AH305">
        <v>0</v>
      </c>
      <c r="AI305" s="2">
        <v>44926</v>
      </c>
      <c r="AJ305" t="s">
        <v>64</v>
      </c>
      <c r="AK305" t="s">
        <v>64</v>
      </c>
      <c r="AL305" t="s">
        <v>64</v>
      </c>
      <c r="AN305" s="3"/>
      <c r="AP305" t="s">
        <v>64</v>
      </c>
      <c r="AR305" t="s">
        <v>64</v>
      </c>
      <c r="AS305" t="s">
        <v>66</v>
      </c>
    </row>
    <row r="306" spans="1:45" ht="16" x14ac:dyDescent="0.2">
      <c r="A306">
        <v>2104</v>
      </c>
      <c r="B306">
        <v>2104</v>
      </c>
      <c r="C306" s="2">
        <v>44926</v>
      </c>
      <c r="D306" t="s">
        <v>372</v>
      </c>
      <c r="E306" t="s">
        <v>204</v>
      </c>
      <c r="F306" s="3">
        <v>522.96</v>
      </c>
      <c r="G306" t="s">
        <v>47</v>
      </c>
      <c r="H306" s="3">
        <v>0</v>
      </c>
      <c r="I306" t="s">
        <v>104</v>
      </c>
      <c r="J306">
        <v>2555</v>
      </c>
      <c r="K306" t="s">
        <v>49</v>
      </c>
      <c r="L306" t="s">
        <v>50</v>
      </c>
      <c r="M306" t="s">
        <v>51</v>
      </c>
      <c r="N306">
        <v>1730</v>
      </c>
      <c r="O306" t="s">
        <v>52</v>
      </c>
      <c r="P306" t="s">
        <v>203</v>
      </c>
      <c r="T306" t="s">
        <v>64</v>
      </c>
      <c r="Z306" s="3"/>
      <c r="AF306" t="s">
        <v>63</v>
      </c>
      <c r="AH306">
        <v>0</v>
      </c>
      <c r="AI306" s="2">
        <v>44926</v>
      </c>
      <c r="AJ306" t="s">
        <v>64</v>
      </c>
      <c r="AK306" t="s">
        <v>64</v>
      </c>
      <c r="AL306" t="s">
        <v>64</v>
      </c>
      <c r="AN306" s="3"/>
      <c r="AP306" t="s">
        <v>64</v>
      </c>
      <c r="AR306" t="s">
        <v>64</v>
      </c>
      <c r="AS306" t="s">
        <v>66</v>
      </c>
    </row>
    <row r="307" spans="1:45" ht="16" x14ac:dyDescent="0.2">
      <c r="A307">
        <v>2070</v>
      </c>
      <c r="B307">
        <v>2070</v>
      </c>
      <c r="C307" s="2">
        <v>44928</v>
      </c>
      <c r="D307" t="s">
        <v>536</v>
      </c>
      <c r="E307" t="s">
        <v>1706</v>
      </c>
      <c r="F307" s="3">
        <v>50.7</v>
      </c>
      <c r="G307" t="s">
        <v>47</v>
      </c>
      <c r="H307" s="3">
        <v>0</v>
      </c>
      <c r="I307" t="s">
        <v>48</v>
      </c>
      <c r="J307">
        <v>2720</v>
      </c>
      <c r="K307" t="s">
        <v>49</v>
      </c>
      <c r="L307" t="s">
        <v>50</v>
      </c>
      <c r="M307" t="s">
        <v>51</v>
      </c>
      <c r="N307">
        <v>940</v>
      </c>
      <c r="O307" t="s">
        <v>52</v>
      </c>
      <c r="P307" t="s">
        <v>53</v>
      </c>
      <c r="T307" t="s">
        <v>1707</v>
      </c>
      <c r="U307" t="s">
        <v>1708</v>
      </c>
      <c r="V307" t="s">
        <v>1709</v>
      </c>
      <c r="W307" t="s">
        <v>56</v>
      </c>
      <c r="X307" t="s">
        <v>1710</v>
      </c>
      <c r="Y307" t="s">
        <v>81</v>
      </c>
      <c r="Z307" s="3">
        <v>7</v>
      </c>
      <c r="AA307" t="s">
        <v>1711</v>
      </c>
      <c r="AB307" t="s">
        <v>1693</v>
      </c>
      <c r="AC307" t="s">
        <v>61</v>
      </c>
      <c r="AD307" t="s">
        <v>61</v>
      </c>
      <c r="AE307" t="s">
        <v>1712</v>
      </c>
      <c r="AF307" t="s">
        <v>63</v>
      </c>
      <c r="AH307">
        <v>0</v>
      </c>
      <c r="AI307" s="2">
        <v>44928</v>
      </c>
      <c r="AJ307" t="s">
        <v>64</v>
      </c>
      <c r="AK307" t="s">
        <v>64</v>
      </c>
      <c r="AL307" t="s">
        <v>1713</v>
      </c>
      <c r="AM307" t="s">
        <v>1708</v>
      </c>
      <c r="AN307" s="3">
        <v>50.7</v>
      </c>
      <c r="AO307" t="s">
        <v>1693</v>
      </c>
      <c r="AP307" t="s">
        <v>64</v>
      </c>
      <c r="AQ307" t="s">
        <v>1712</v>
      </c>
      <c r="AR307">
        <v>806</v>
      </c>
      <c r="AS307" t="s">
        <v>66</v>
      </c>
    </row>
    <row r="308" spans="1:45" ht="16" x14ac:dyDescent="0.2">
      <c r="A308">
        <v>2077</v>
      </c>
      <c r="B308">
        <v>2077</v>
      </c>
      <c r="C308" s="2">
        <v>44928</v>
      </c>
      <c r="D308" t="s">
        <v>536</v>
      </c>
      <c r="E308" t="s">
        <v>1706</v>
      </c>
      <c r="F308" s="3">
        <v>15.99</v>
      </c>
      <c r="G308" t="s">
        <v>47</v>
      </c>
      <c r="H308" s="3">
        <v>0</v>
      </c>
      <c r="I308" t="s">
        <v>48</v>
      </c>
      <c r="J308">
        <v>2720</v>
      </c>
      <c r="K308" t="s">
        <v>49</v>
      </c>
      <c r="L308" t="s">
        <v>50</v>
      </c>
      <c r="M308" t="s">
        <v>51</v>
      </c>
      <c r="N308">
        <v>940</v>
      </c>
      <c r="O308" t="s">
        <v>52</v>
      </c>
      <c r="P308" t="s">
        <v>53</v>
      </c>
      <c r="T308" t="s">
        <v>452</v>
      </c>
      <c r="U308" t="s">
        <v>1714</v>
      </c>
      <c r="V308" t="s">
        <v>1715</v>
      </c>
      <c r="W308" t="s">
        <v>56</v>
      </c>
      <c r="X308" t="s">
        <v>1716</v>
      </c>
      <c r="Y308" t="s">
        <v>81</v>
      </c>
      <c r="Z308" s="3">
        <v>7</v>
      </c>
      <c r="AA308" t="s">
        <v>455</v>
      </c>
      <c r="AB308" t="s">
        <v>1693</v>
      </c>
      <c r="AC308" t="s">
        <v>61</v>
      </c>
      <c r="AD308" t="s">
        <v>61</v>
      </c>
      <c r="AE308" t="s">
        <v>1717</v>
      </c>
      <c r="AF308" t="s">
        <v>63</v>
      </c>
      <c r="AH308">
        <v>0</v>
      </c>
      <c r="AI308" s="2">
        <v>44928</v>
      </c>
      <c r="AJ308" t="s">
        <v>64</v>
      </c>
      <c r="AK308" t="s">
        <v>64</v>
      </c>
      <c r="AL308" t="s">
        <v>1718</v>
      </c>
      <c r="AM308" t="s">
        <v>1714</v>
      </c>
      <c r="AN308" s="3">
        <v>15.99</v>
      </c>
      <c r="AO308" t="s">
        <v>1693</v>
      </c>
      <c r="AP308" t="s">
        <v>64</v>
      </c>
      <c r="AQ308" t="s">
        <v>1717</v>
      </c>
      <c r="AR308">
        <v>805</v>
      </c>
      <c r="AS308" t="s">
        <v>66</v>
      </c>
    </row>
    <row r="309" spans="1:45" ht="16" x14ac:dyDescent="0.2">
      <c r="A309">
        <v>2068</v>
      </c>
      <c r="B309">
        <v>2068</v>
      </c>
      <c r="C309" s="2">
        <v>44932.464641203696</v>
      </c>
      <c r="D309" t="s">
        <v>318</v>
      </c>
      <c r="E309" t="s">
        <v>1795</v>
      </c>
      <c r="F309" s="3">
        <v>148.55000000000001</v>
      </c>
      <c r="G309" t="s">
        <v>47</v>
      </c>
      <c r="H309" s="3">
        <v>0</v>
      </c>
      <c r="I309" t="s">
        <v>48</v>
      </c>
      <c r="J309">
        <v>2704</v>
      </c>
      <c r="K309" t="s">
        <v>49</v>
      </c>
      <c r="L309" t="s">
        <v>50</v>
      </c>
      <c r="M309" t="s">
        <v>51</v>
      </c>
      <c r="N309">
        <v>941</v>
      </c>
      <c r="O309" t="s">
        <v>52</v>
      </c>
      <c r="P309" t="s">
        <v>53</v>
      </c>
      <c r="T309" t="s">
        <v>1796</v>
      </c>
      <c r="U309" t="s">
        <v>1797</v>
      </c>
      <c r="V309" t="s">
        <v>1798</v>
      </c>
      <c r="W309" t="s">
        <v>56</v>
      </c>
      <c r="X309" t="s">
        <v>1799</v>
      </c>
      <c r="Y309" t="s">
        <v>1800</v>
      </c>
      <c r="Z309" s="3">
        <v>19</v>
      </c>
      <c r="AA309" t="s">
        <v>1801</v>
      </c>
      <c r="AB309" t="s">
        <v>1802</v>
      </c>
      <c r="AC309" t="s">
        <v>61</v>
      </c>
      <c r="AD309" t="s">
        <v>61</v>
      </c>
      <c r="AE309" t="s">
        <v>1803</v>
      </c>
      <c r="AF309" t="s">
        <v>63</v>
      </c>
      <c r="AH309">
        <v>0</v>
      </c>
      <c r="AI309" s="2">
        <v>44932</v>
      </c>
      <c r="AJ309" t="s">
        <v>64</v>
      </c>
      <c r="AK309" t="s">
        <v>64</v>
      </c>
      <c r="AL309" t="s">
        <v>1804</v>
      </c>
      <c r="AM309" t="s">
        <v>1797</v>
      </c>
      <c r="AN309" s="3">
        <v>155.53</v>
      </c>
      <c r="AO309" t="s">
        <v>1802</v>
      </c>
      <c r="AP309" t="s">
        <v>64</v>
      </c>
      <c r="AQ309" t="s">
        <v>1803</v>
      </c>
      <c r="AR309">
        <v>816</v>
      </c>
      <c r="AS309" t="s">
        <v>66</v>
      </c>
    </row>
    <row r="310" spans="1:45" ht="16" x14ac:dyDescent="0.2">
      <c r="A310">
        <v>2069</v>
      </c>
      <c r="B310">
        <v>2069</v>
      </c>
      <c r="C310" s="2">
        <v>44932.464641203696</v>
      </c>
      <c r="D310" t="s">
        <v>318</v>
      </c>
      <c r="E310" t="s">
        <v>1805</v>
      </c>
      <c r="F310" s="3">
        <v>6.99</v>
      </c>
      <c r="G310" t="s">
        <v>47</v>
      </c>
      <c r="H310" s="3">
        <v>0</v>
      </c>
      <c r="I310" t="s">
        <v>48</v>
      </c>
      <c r="J310">
        <v>2704</v>
      </c>
      <c r="K310" t="s">
        <v>49</v>
      </c>
      <c r="L310" t="s">
        <v>50</v>
      </c>
      <c r="M310" t="s">
        <v>51</v>
      </c>
      <c r="N310">
        <v>941</v>
      </c>
      <c r="O310" t="s">
        <v>52</v>
      </c>
      <c r="P310" t="s">
        <v>53</v>
      </c>
      <c r="T310" t="s">
        <v>1796</v>
      </c>
      <c r="U310" t="s">
        <v>1797</v>
      </c>
      <c r="V310" t="s">
        <v>1798</v>
      </c>
      <c r="W310" t="s">
        <v>56</v>
      </c>
      <c r="X310" t="s">
        <v>1799</v>
      </c>
      <c r="Y310" t="s">
        <v>1800</v>
      </c>
      <c r="Z310" s="3">
        <v>19</v>
      </c>
      <c r="AA310" t="s">
        <v>1801</v>
      </c>
      <c r="AB310" t="s">
        <v>1802</v>
      </c>
      <c r="AC310" t="s">
        <v>61</v>
      </c>
      <c r="AD310" t="s">
        <v>61</v>
      </c>
      <c r="AE310" t="s">
        <v>1803</v>
      </c>
      <c r="AF310" t="s">
        <v>63</v>
      </c>
      <c r="AH310">
        <v>0</v>
      </c>
      <c r="AI310" s="2">
        <v>44932</v>
      </c>
      <c r="AJ310" t="s">
        <v>64</v>
      </c>
      <c r="AK310" t="s">
        <v>64</v>
      </c>
      <c r="AL310" t="s">
        <v>1804</v>
      </c>
      <c r="AM310" t="s">
        <v>1797</v>
      </c>
      <c r="AN310" s="3">
        <v>155.53</v>
      </c>
      <c r="AO310" t="s">
        <v>1802</v>
      </c>
      <c r="AP310" t="s">
        <v>64</v>
      </c>
      <c r="AQ310" t="s">
        <v>1803</v>
      </c>
      <c r="AR310">
        <v>816</v>
      </c>
      <c r="AS310" t="s">
        <v>66</v>
      </c>
    </row>
    <row r="311" spans="1:45" ht="16" x14ac:dyDescent="0.2">
      <c r="A311">
        <v>2260</v>
      </c>
      <c r="B311">
        <v>2260</v>
      </c>
      <c r="C311" s="2">
        <v>44936</v>
      </c>
      <c r="D311" t="s">
        <v>797</v>
      </c>
      <c r="E311" t="s">
        <v>1824</v>
      </c>
      <c r="F311" s="3">
        <v>17</v>
      </c>
      <c r="G311" t="s">
        <v>47</v>
      </c>
      <c r="H311" s="3">
        <v>0</v>
      </c>
      <c r="I311" t="s">
        <v>48</v>
      </c>
      <c r="J311">
        <v>6822</v>
      </c>
      <c r="K311" t="s">
        <v>49</v>
      </c>
      <c r="L311" t="s">
        <v>50</v>
      </c>
      <c r="M311" t="s">
        <v>799</v>
      </c>
      <c r="N311">
        <v>561</v>
      </c>
      <c r="O311" t="s">
        <v>52</v>
      </c>
      <c r="P311" t="s">
        <v>53</v>
      </c>
      <c r="T311" t="s">
        <v>1825</v>
      </c>
      <c r="V311" t="s">
        <v>1403</v>
      </c>
      <c r="W311" t="s">
        <v>56</v>
      </c>
      <c r="X311" t="s">
        <v>1826</v>
      </c>
      <c r="Y311" t="s">
        <v>1827</v>
      </c>
      <c r="Z311" s="3">
        <v>7</v>
      </c>
      <c r="AA311" t="s">
        <v>165</v>
      </c>
      <c r="AB311" t="s">
        <v>1821</v>
      </c>
      <c r="AC311" t="s">
        <v>61</v>
      </c>
      <c r="AD311" t="s">
        <v>61</v>
      </c>
      <c r="AE311" t="s">
        <v>1828</v>
      </c>
      <c r="AF311" t="s">
        <v>63</v>
      </c>
      <c r="AH311">
        <v>0</v>
      </c>
      <c r="AI311" s="2">
        <v>44936</v>
      </c>
      <c r="AJ311" t="s">
        <v>64</v>
      </c>
      <c r="AK311" t="s">
        <v>64</v>
      </c>
      <c r="AL311" t="s">
        <v>1829</v>
      </c>
      <c r="AN311" s="3">
        <v>17</v>
      </c>
      <c r="AO311" t="s">
        <v>1821</v>
      </c>
      <c r="AP311" t="s">
        <v>64</v>
      </c>
      <c r="AQ311" t="s">
        <v>1828</v>
      </c>
      <c r="AR311">
        <v>864</v>
      </c>
      <c r="AS311" t="s">
        <v>66</v>
      </c>
    </row>
    <row r="312" spans="1:45" ht="16" x14ac:dyDescent="0.2">
      <c r="A312">
        <v>2066</v>
      </c>
      <c r="B312">
        <v>2066</v>
      </c>
      <c r="C312" s="2">
        <v>44937</v>
      </c>
      <c r="D312" t="s">
        <v>797</v>
      </c>
      <c r="E312" t="s">
        <v>1830</v>
      </c>
      <c r="F312" s="3">
        <v>314.60000000000002</v>
      </c>
      <c r="G312" t="s">
        <v>47</v>
      </c>
      <c r="H312" s="3">
        <v>0</v>
      </c>
      <c r="I312" t="s">
        <v>48</v>
      </c>
      <c r="J312">
        <v>2563</v>
      </c>
      <c r="K312" t="s">
        <v>49</v>
      </c>
      <c r="L312" t="s">
        <v>50</v>
      </c>
      <c r="M312" t="s">
        <v>51</v>
      </c>
      <c r="N312">
        <v>942</v>
      </c>
      <c r="O312" t="s">
        <v>52</v>
      </c>
      <c r="P312" t="s">
        <v>53</v>
      </c>
      <c r="T312" t="s">
        <v>1831</v>
      </c>
      <c r="U312" t="s">
        <v>1832</v>
      </c>
      <c r="V312" t="s">
        <v>1833</v>
      </c>
      <c r="W312" t="s">
        <v>56</v>
      </c>
      <c r="X312" t="s">
        <v>1834</v>
      </c>
      <c r="Y312" t="s">
        <v>411</v>
      </c>
      <c r="Z312" s="3">
        <v>7</v>
      </c>
      <c r="AA312" t="s">
        <v>1835</v>
      </c>
      <c r="AB312" t="s">
        <v>1836</v>
      </c>
      <c r="AC312" t="s">
        <v>61</v>
      </c>
      <c r="AD312" t="s">
        <v>61</v>
      </c>
      <c r="AE312" t="s">
        <v>1837</v>
      </c>
      <c r="AF312" t="s">
        <v>63</v>
      </c>
      <c r="AH312">
        <v>0</v>
      </c>
      <c r="AI312" s="2">
        <v>44937</v>
      </c>
      <c r="AJ312" t="s">
        <v>64</v>
      </c>
      <c r="AK312" t="s">
        <v>64</v>
      </c>
      <c r="AL312" t="s">
        <v>1838</v>
      </c>
      <c r="AM312" t="s">
        <v>1832</v>
      </c>
      <c r="AN312" s="3">
        <v>314.60000000000002</v>
      </c>
      <c r="AO312" t="s">
        <v>1836</v>
      </c>
      <c r="AP312" t="s">
        <v>64</v>
      </c>
      <c r="AQ312" t="s">
        <v>1837</v>
      </c>
      <c r="AR312">
        <v>821</v>
      </c>
      <c r="AS312" t="s">
        <v>66</v>
      </c>
    </row>
    <row r="313" spans="1:45" ht="16" x14ac:dyDescent="0.2">
      <c r="A313">
        <v>2085</v>
      </c>
      <c r="B313">
        <v>2085</v>
      </c>
      <c r="C313" s="2">
        <v>44943</v>
      </c>
      <c r="D313" t="s">
        <v>338</v>
      </c>
      <c r="E313" t="s">
        <v>1862</v>
      </c>
      <c r="F313" s="3">
        <v>30</v>
      </c>
      <c r="G313" t="s">
        <v>47</v>
      </c>
      <c r="H313" s="3">
        <v>0</v>
      </c>
      <c r="I313" t="s">
        <v>48</v>
      </c>
      <c r="J313">
        <v>2561</v>
      </c>
      <c r="K313" t="s">
        <v>49</v>
      </c>
      <c r="L313" t="s">
        <v>50</v>
      </c>
      <c r="M313" t="s">
        <v>51</v>
      </c>
      <c r="N313">
        <v>940</v>
      </c>
      <c r="O313" t="s">
        <v>52</v>
      </c>
      <c r="P313" t="s">
        <v>53</v>
      </c>
      <c r="T313" t="s">
        <v>817</v>
      </c>
      <c r="U313" t="s">
        <v>1863</v>
      </c>
      <c r="V313" t="s">
        <v>1864</v>
      </c>
      <c r="W313" t="s">
        <v>56</v>
      </c>
      <c r="X313" t="s">
        <v>1865</v>
      </c>
      <c r="Y313" t="s">
        <v>1003</v>
      </c>
      <c r="Z313" s="3">
        <v>0</v>
      </c>
      <c r="AA313" t="s">
        <v>223</v>
      </c>
      <c r="AB313" t="s">
        <v>1391</v>
      </c>
      <c r="AC313" t="s">
        <v>61</v>
      </c>
      <c r="AD313" t="s">
        <v>61</v>
      </c>
      <c r="AE313" t="s">
        <v>1866</v>
      </c>
      <c r="AF313" t="s">
        <v>63</v>
      </c>
      <c r="AH313">
        <v>0</v>
      </c>
      <c r="AI313" s="2">
        <v>44943</v>
      </c>
      <c r="AJ313" t="s">
        <v>64</v>
      </c>
      <c r="AK313" t="s">
        <v>64</v>
      </c>
      <c r="AL313" t="s">
        <v>1867</v>
      </c>
      <c r="AM313" t="s">
        <v>1863</v>
      </c>
      <c r="AN313" s="3">
        <v>30</v>
      </c>
      <c r="AO313" t="s">
        <v>1391</v>
      </c>
      <c r="AP313" t="s">
        <v>64</v>
      </c>
      <c r="AQ313" t="s">
        <v>1866</v>
      </c>
      <c r="AR313">
        <v>825</v>
      </c>
      <c r="AS313" t="s">
        <v>66</v>
      </c>
    </row>
    <row r="314" spans="1:45" ht="16" x14ac:dyDescent="0.2">
      <c r="A314">
        <v>2221</v>
      </c>
      <c r="B314">
        <v>2221</v>
      </c>
      <c r="C314" s="2">
        <v>44957</v>
      </c>
      <c r="D314" t="s">
        <v>970</v>
      </c>
      <c r="E314" t="s">
        <v>204</v>
      </c>
      <c r="F314" s="3">
        <v>425.73</v>
      </c>
      <c r="G314" t="s">
        <v>47</v>
      </c>
      <c r="H314" s="3">
        <v>0</v>
      </c>
      <c r="I314" t="s">
        <v>104</v>
      </c>
      <c r="J314">
        <v>6750</v>
      </c>
      <c r="K314" t="s">
        <v>49</v>
      </c>
      <c r="L314" t="s">
        <v>50</v>
      </c>
      <c r="M314" t="s">
        <v>799</v>
      </c>
      <c r="N314">
        <v>1730</v>
      </c>
      <c r="O314" t="s">
        <v>52</v>
      </c>
      <c r="P314" t="s">
        <v>203</v>
      </c>
      <c r="T314" t="s">
        <v>64</v>
      </c>
      <c r="Z314" s="3"/>
      <c r="AF314" t="s">
        <v>63</v>
      </c>
      <c r="AH314">
        <v>0</v>
      </c>
      <c r="AI314" s="2">
        <v>44957</v>
      </c>
      <c r="AJ314" t="s">
        <v>64</v>
      </c>
      <c r="AK314" t="s">
        <v>64</v>
      </c>
      <c r="AL314" t="s">
        <v>64</v>
      </c>
      <c r="AN314" s="3"/>
      <c r="AP314" t="s">
        <v>64</v>
      </c>
      <c r="AR314" t="s">
        <v>64</v>
      </c>
      <c r="AS314" t="s">
        <v>66</v>
      </c>
    </row>
    <row r="315" spans="1:45" ht="16" x14ac:dyDescent="0.2">
      <c r="A315">
        <v>2222</v>
      </c>
      <c r="B315">
        <v>2222</v>
      </c>
      <c r="C315" s="2">
        <v>44957</v>
      </c>
      <c r="D315" t="s">
        <v>967</v>
      </c>
      <c r="E315" t="s">
        <v>204</v>
      </c>
      <c r="F315" s="3">
        <v>36.57</v>
      </c>
      <c r="G315" t="s">
        <v>47</v>
      </c>
      <c r="H315" s="3">
        <v>0</v>
      </c>
      <c r="I315" t="s">
        <v>104</v>
      </c>
      <c r="J315">
        <v>6750</v>
      </c>
      <c r="K315" t="s">
        <v>49</v>
      </c>
      <c r="L315" t="s">
        <v>50</v>
      </c>
      <c r="M315" t="s">
        <v>799</v>
      </c>
      <c r="N315">
        <v>1730</v>
      </c>
      <c r="O315" t="s">
        <v>52</v>
      </c>
      <c r="P315" t="s">
        <v>203</v>
      </c>
      <c r="T315" t="s">
        <v>64</v>
      </c>
      <c r="Z315" s="3"/>
      <c r="AF315" t="s">
        <v>63</v>
      </c>
      <c r="AH315">
        <v>0</v>
      </c>
      <c r="AI315" s="2">
        <v>44957</v>
      </c>
      <c r="AJ315" t="s">
        <v>64</v>
      </c>
      <c r="AK315" t="s">
        <v>64</v>
      </c>
      <c r="AL315" t="s">
        <v>64</v>
      </c>
      <c r="AN315" s="3"/>
      <c r="AP315" t="s">
        <v>64</v>
      </c>
      <c r="AR315" t="s">
        <v>64</v>
      </c>
      <c r="AS315" t="s">
        <v>66</v>
      </c>
    </row>
    <row r="316" spans="1:45" ht="16" x14ac:dyDescent="0.2">
      <c r="A316">
        <v>3671</v>
      </c>
      <c r="B316">
        <v>3671</v>
      </c>
      <c r="C316" s="2">
        <v>44957</v>
      </c>
      <c r="D316" t="s">
        <v>967</v>
      </c>
      <c r="E316" t="s">
        <v>1699</v>
      </c>
      <c r="F316" s="3">
        <v>1829.93</v>
      </c>
      <c r="G316" t="s">
        <v>47</v>
      </c>
      <c r="H316" s="3">
        <v>0</v>
      </c>
      <c r="I316" t="s">
        <v>104</v>
      </c>
      <c r="J316">
        <v>6700</v>
      </c>
      <c r="K316" t="s">
        <v>49</v>
      </c>
      <c r="L316" t="s">
        <v>50</v>
      </c>
      <c r="M316" t="s">
        <v>799</v>
      </c>
      <c r="N316">
        <v>1730</v>
      </c>
      <c r="O316" t="s">
        <v>52</v>
      </c>
      <c r="P316" t="s">
        <v>203</v>
      </c>
      <c r="T316" t="s">
        <v>64</v>
      </c>
      <c r="Z316" s="3"/>
      <c r="AF316" t="s">
        <v>63</v>
      </c>
      <c r="AH316">
        <v>0</v>
      </c>
      <c r="AI316" s="2">
        <v>44957</v>
      </c>
      <c r="AJ316" t="s">
        <v>64</v>
      </c>
      <c r="AK316" t="s">
        <v>64</v>
      </c>
      <c r="AL316" t="s">
        <v>64</v>
      </c>
      <c r="AN316" s="3"/>
      <c r="AP316" t="s">
        <v>64</v>
      </c>
      <c r="AR316" t="s">
        <v>64</v>
      </c>
      <c r="AS316" t="s">
        <v>66</v>
      </c>
    </row>
    <row r="317" spans="1:45" ht="16" x14ac:dyDescent="0.2">
      <c r="A317">
        <v>3751</v>
      </c>
      <c r="B317">
        <v>3751</v>
      </c>
      <c r="C317" s="2">
        <v>44957</v>
      </c>
      <c r="D317" t="s">
        <v>967</v>
      </c>
      <c r="E317" t="s">
        <v>206</v>
      </c>
      <c r="F317" s="3">
        <v>157.19999999999999</v>
      </c>
      <c r="G317" t="s">
        <v>47</v>
      </c>
      <c r="H317" s="3">
        <v>0</v>
      </c>
      <c r="I317" t="s">
        <v>104</v>
      </c>
      <c r="J317">
        <v>6700</v>
      </c>
      <c r="K317" t="s">
        <v>49</v>
      </c>
      <c r="L317" t="s">
        <v>50</v>
      </c>
      <c r="M317" t="s">
        <v>799</v>
      </c>
      <c r="N317">
        <v>1730</v>
      </c>
      <c r="O317" t="s">
        <v>52</v>
      </c>
      <c r="P317" t="s">
        <v>203</v>
      </c>
      <c r="T317" t="s">
        <v>64</v>
      </c>
      <c r="Z317" s="3"/>
      <c r="AF317" t="s">
        <v>63</v>
      </c>
      <c r="AH317">
        <v>0</v>
      </c>
      <c r="AI317" s="2">
        <v>44957</v>
      </c>
      <c r="AJ317" t="s">
        <v>64</v>
      </c>
      <c r="AK317" t="s">
        <v>64</v>
      </c>
      <c r="AL317" t="s">
        <v>64</v>
      </c>
      <c r="AN317" s="3"/>
      <c r="AP317" t="s">
        <v>64</v>
      </c>
      <c r="AR317" t="s">
        <v>64</v>
      </c>
      <c r="AS317" t="s">
        <v>66</v>
      </c>
    </row>
    <row r="318" spans="1:45" ht="16" x14ac:dyDescent="0.2">
      <c r="A318">
        <v>2244</v>
      </c>
      <c r="B318">
        <v>2244</v>
      </c>
      <c r="C318" s="2">
        <v>44970</v>
      </c>
      <c r="D318" t="s">
        <v>969</v>
      </c>
      <c r="E318" t="s">
        <v>1976</v>
      </c>
      <c r="F318" s="3">
        <v>1.49</v>
      </c>
      <c r="G318" t="s">
        <v>47</v>
      </c>
      <c r="H318" s="3">
        <v>0</v>
      </c>
      <c r="I318" t="s">
        <v>104</v>
      </c>
      <c r="J318">
        <v>6751</v>
      </c>
      <c r="K318" t="s">
        <v>49</v>
      </c>
      <c r="L318" t="s">
        <v>50</v>
      </c>
      <c r="M318" t="s">
        <v>799</v>
      </c>
      <c r="N318">
        <v>1800</v>
      </c>
      <c r="O318" t="s">
        <v>52</v>
      </c>
      <c r="P318" t="s">
        <v>203</v>
      </c>
      <c r="T318" t="s">
        <v>64</v>
      </c>
      <c r="Z318" s="3"/>
      <c r="AF318" t="s">
        <v>63</v>
      </c>
      <c r="AH318">
        <v>0</v>
      </c>
      <c r="AI318" s="2">
        <v>44970</v>
      </c>
      <c r="AJ318" t="s">
        <v>64</v>
      </c>
      <c r="AK318" t="s">
        <v>64</v>
      </c>
      <c r="AL318" t="s">
        <v>64</v>
      </c>
      <c r="AN318" s="3"/>
      <c r="AP318" t="s">
        <v>64</v>
      </c>
      <c r="AR318" t="s">
        <v>64</v>
      </c>
      <c r="AS318" t="s">
        <v>66</v>
      </c>
    </row>
    <row r="319" spans="1:45" ht="16" x14ac:dyDescent="0.2">
      <c r="A319">
        <v>2245</v>
      </c>
      <c r="B319">
        <v>2245</v>
      </c>
      <c r="C319" s="2">
        <v>44970</v>
      </c>
      <c r="D319" t="s">
        <v>967</v>
      </c>
      <c r="E319" t="s">
        <v>1976</v>
      </c>
      <c r="F319" s="3">
        <v>6.12</v>
      </c>
      <c r="G319" t="s">
        <v>47</v>
      </c>
      <c r="H319" s="3">
        <v>0</v>
      </c>
      <c r="I319" t="s">
        <v>104</v>
      </c>
      <c r="J319">
        <v>6751</v>
      </c>
      <c r="K319" t="s">
        <v>49</v>
      </c>
      <c r="L319" t="s">
        <v>50</v>
      </c>
      <c r="M319" t="s">
        <v>799</v>
      </c>
      <c r="N319">
        <v>1800</v>
      </c>
      <c r="O319" t="s">
        <v>52</v>
      </c>
      <c r="P319" t="s">
        <v>203</v>
      </c>
      <c r="T319" t="s">
        <v>64</v>
      </c>
      <c r="Z319" s="3"/>
      <c r="AF319" t="s">
        <v>63</v>
      </c>
      <c r="AH319">
        <v>0</v>
      </c>
      <c r="AI319" s="2">
        <v>44970</v>
      </c>
      <c r="AJ319" t="s">
        <v>64</v>
      </c>
      <c r="AK319" t="s">
        <v>64</v>
      </c>
      <c r="AL319" t="s">
        <v>64</v>
      </c>
      <c r="AN319" s="3"/>
      <c r="AP319" t="s">
        <v>64</v>
      </c>
      <c r="AR319" t="s">
        <v>64</v>
      </c>
      <c r="AS319" t="s">
        <v>66</v>
      </c>
    </row>
    <row r="320" spans="1:45" ht="16" x14ac:dyDescent="0.2">
      <c r="A320">
        <v>2246</v>
      </c>
      <c r="B320">
        <v>2246</v>
      </c>
      <c r="C320" s="2">
        <v>44970</v>
      </c>
      <c r="D320" t="s">
        <v>970</v>
      </c>
      <c r="E320" t="s">
        <v>1976</v>
      </c>
      <c r="F320" s="3">
        <v>7.12</v>
      </c>
      <c r="G320" t="s">
        <v>47</v>
      </c>
      <c r="H320" s="3">
        <v>0</v>
      </c>
      <c r="I320" t="s">
        <v>104</v>
      </c>
      <c r="J320">
        <v>6751</v>
      </c>
      <c r="K320" t="s">
        <v>49</v>
      </c>
      <c r="L320" t="s">
        <v>50</v>
      </c>
      <c r="M320" t="s">
        <v>799</v>
      </c>
      <c r="N320">
        <v>1800</v>
      </c>
      <c r="O320" t="s">
        <v>52</v>
      </c>
      <c r="P320" t="s">
        <v>203</v>
      </c>
      <c r="T320" t="s">
        <v>64</v>
      </c>
      <c r="Z320" s="3"/>
      <c r="AF320" t="s">
        <v>63</v>
      </c>
      <c r="AH320">
        <v>0</v>
      </c>
      <c r="AI320" s="2">
        <v>44970</v>
      </c>
      <c r="AJ320" t="s">
        <v>64</v>
      </c>
      <c r="AK320" t="s">
        <v>64</v>
      </c>
      <c r="AL320" t="s">
        <v>64</v>
      </c>
      <c r="AN320" s="3"/>
      <c r="AP320" t="s">
        <v>64</v>
      </c>
      <c r="AR320" t="s">
        <v>64</v>
      </c>
      <c r="AS320" t="s">
        <v>66</v>
      </c>
    </row>
    <row r="321" spans="1:45" ht="16" x14ac:dyDescent="0.2">
      <c r="A321">
        <v>2247</v>
      </c>
      <c r="B321">
        <v>2247</v>
      </c>
      <c r="C321" s="2">
        <v>44970</v>
      </c>
      <c r="D321" t="s">
        <v>372</v>
      </c>
      <c r="E321" t="s">
        <v>1976</v>
      </c>
      <c r="F321" s="3">
        <v>54.71</v>
      </c>
      <c r="G321" t="s">
        <v>47</v>
      </c>
      <c r="H321" s="3">
        <v>0</v>
      </c>
      <c r="I321" t="s">
        <v>104</v>
      </c>
      <c r="J321">
        <v>2558</v>
      </c>
      <c r="K321" t="s">
        <v>49</v>
      </c>
      <c r="L321" t="s">
        <v>50</v>
      </c>
      <c r="M321" t="s">
        <v>51</v>
      </c>
      <c r="N321">
        <v>1800</v>
      </c>
      <c r="O321" t="s">
        <v>52</v>
      </c>
      <c r="P321" t="s">
        <v>203</v>
      </c>
      <c r="T321" t="s">
        <v>64</v>
      </c>
      <c r="Z321" s="3"/>
      <c r="AF321" t="s">
        <v>63</v>
      </c>
      <c r="AH321">
        <v>0</v>
      </c>
      <c r="AI321" s="2">
        <v>44970</v>
      </c>
      <c r="AJ321" t="s">
        <v>64</v>
      </c>
      <c r="AK321" t="s">
        <v>64</v>
      </c>
      <c r="AL321" t="s">
        <v>64</v>
      </c>
      <c r="AN321" s="3"/>
      <c r="AP321" t="s">
        <v>64</v>
      </c>
      <c r="AR321" t="s">
        <v>64</v>
      </c>
      <c r="AS321" t="s">
        <v>66</v>
      </c>
    </row>
    <row r="322" spans="1:45" ht="16" x14ac:dyDescent="0.2">
      <c r="A322">
        <v>2248</v>
      </c>
      <c r="B322">
        <v>2248</v>
      </c>
      <c r="C322" s="2">
        <v>44970</v>
      </c>
      <c r="D322" t="s">
        <v>371</v>
      </c>
      <c r="E322" t="s">
        <v>1976</v>
      </c>
      <c r="F322" s="3">
        <v>96.63</v>
      </c>
      <c r="G322" t="s">
        <v>47</v>
      </c>
      <c r="H322" s="3">
        <v>0</v>
      </c>
      <c r="I322" t="s">
        <v>104</v>
      </c>
      <c r="J322">
        <v>2558</v>
      </c>
      <c r="K322" t="s">
        <v>49</v>
      </c>
      <c r="L322" t="s">
        <v>50</v>
      </c>
      <c r="M322" t="s">
        <v>51</v>
      </c>
      <c r="N322">
        <v>1800</v>
      </c>
      <c r="O322" t="s">
        <v>52</v>
      </c>
      <c r="P322" t="s">
        <v>203</v>
      </c>
      <c r="T322" t="s">
        <v>64</v>
      </c>
      <c r="Z322" s="3"/>
      <c r="AF322" t="s">
        <v>63</v>
      </c>
      <c r="AH322">
        <v>0</v>
      </c>
      <c r="AI322" s="2">
        <v>44970</v>
      </c>
      <c r="AJ322" t="s">
        <v>64</v>
      </c>
      <c r="AK322" t="s">
        <v>64</v>
      </c>
      <c r="AL322" t="s">
        <v>64</v>
      </c>
      <c r="AN322" s="3"/>
      <c r="AP322" t="s">
        <v>64</v>
      </c>
      <c r="AR322" t="s">
        <v>64</v>
      </c>
      <c r="AS322" t="s">
        <v>66</v>
      </c>
    </row>
    <row r="323" spans="1:45" ht="16" x14ac:dyDescent="0.2">
      <c r="A323">
        <v>2249</v>
      </c>
      <c r="B323">
        <v>2249</v>
      </c>
      <c r="C323" s="2">
        <v>44970</v>
      </c>
      <c r="D323" t="s">
        <v>373</v>
      </c>
      <c r="E323" t="s">
        <v>1976</v>
      </c>
      <c r="F323" s="3">
        <v>77.069999999999993</v>
      </c>
      <c r="G323" t="s">
        <v>47</v>
      </c>
      <c r="H323" s="3">
        <v>0</v>
      </c>
      <c r="I323" t="s">
        <v>104</v>
      </c>
      <c r="J323">
        <v>2558</v>
      </c>
      <c r="K323" t="s">
        <v>49</v>
      </c>
      <c r="L323" t="s">
        <v>50</v>
      </c>
      <c r="M323" t="s">
        <v>51</v>
      </c>
      <c r="N323">
        <v>1800</v>
      </c>
      <c r="O323" t="s">
        <v>52</v>
      </c>
      <c r="P323" t="s">
        <v>203</v>
      </c>
      <c r="T323" t="s">
        <v>64</v>
      </c>
      <c r="Z323" s="3"/>
      <c r="AF323" t="s">
        <v>63</v>
      </c>
      <c r="AH323">
        <v>0</v>
      </c>
      <c r="AI323" s="2">
        <v>44970</v>
      </c>
      <c r="AJ323" t="s">
        <v>64</v>
      </c>
      <c r="AK323" t="s">
        <v>64</v>
      </c>
      <c r="AL323" t="s">
        <v>64</v>
      </c>
      <c r="AN323" s="3"/>
      <c r="AP323" t="s">
        <v>64</v>
      </c>
      <c r="AR323" t="s">
        <v>64</v>
      </c>
      <c r="AS323" t="s">
        <v>66</v>
      </c>
    </row>
    <row r="324" spans="1:45" ht="16" x14ac:dyDescent="0.2">
      <c r="A324">
        <v>2250</v>
      </c>
      <c r="B324">
        <v>2250</v>
      </c>
      <c r="C324" s="2">
        <v>44970</v>
      </c>
      <c r="D324" t="s">
        <v>201</v>
      </c>
      <c r="E324" t="s">
        <v>1976</v>
      </c>
      <c r="F324" s="3">
        <v>18.55</v>
      </c>
      <c r="G324" t="s">
        <v>47</v>
      </c>
      <c r="H324" s="3">
        <v>0</v>
      </c>
      <c r="I324" t="s">
        <v>104</v>
      </c>
      <c r="J324">
        <v>2558</v>
      </c>
      <c r="K324" t="s">
        <v>49</v>
      </c>
      <c r="L324" t="s">
        <v>50</v>
      </c>
      <c r="M324" t="s">
        <v>51</v>
      </c>
      <c r="N324">
        <v>1800</v>
      </c>
      <c r="O324" t="s">
        <v>52</v>
      </c>
      <c r="P324" t="s">
        <v>203</v>
      </c>
      <c r="T324" t="s">
        <v>64</v>
      </c>
      <c r="Z324" s="3"/>
      <c r="AF324" t="s">
        <v>63</v>
      </c>
      <c r="AH324">
        <v>0</v>
      </c>
      <c r="AI324" s="2">
        <v>44970</v>
      </c>
      <c r="AJ324" t="s">
        <v>64</v>
      </c>
      <c r="AK324" t="s">
        <v>64</v>
      </c>
      <c r="AL324" t="s">
        <v>64</v>
      </c>
      <c r="AN324" s="3"/>
      <c r="AP324" t="s">
        <v>64</v>
      </c>
      <c r="AR324" t="s">
        <v>64</v>
      </c>
      <c r="AS324" t="s">
        <v>66</v>
      </c>
    </row>
    <row r="325" spans="1:45" ht="16" x14ac:dyDescent="0.2">
      <c r="A325">
        <v>2200</v>
      </c>
      <c r="B325">
        <v>2200</v>
      </c>
      <c r="C325" s="2">
        <v>44972</v>
      </c>
      <c r="D325" t="s">
        <v>45</v>
      </c>
      <c r="E325" t="s">
        <v>46</v>
      </c>
      <c r="F325" s="3">
        <v>1</v>
      </c>
      <c r="G325" t="s">
        <v>47</v>
      </c>
      <c r="H325" s="3">
        <v>0</v>
      </c>
      <c r="I325" t="s">
        <v>48</v>
      </c>
      <c r="J325">
        <v>2702</v>
      </c>
      <c r="K325" t="s">
        <v>49</v>
      </c>
      <c r="L325" t="s">
        <v>50</v>
      </c>
      <c r="M325" t="s">
        <v>51</v>
      </c>
      <c r="N325">
        <v>940</v>
      </c>
      <c r="O325" t="s">
        <v>52</v>
      </c>
      <c r="P325" t="s">
        <v>53</v>
      </c>
      <c r="T325" t="s">
        <v>2001</v>
      </c>
      <c r="U325" t="s">
        <v>2002</v>
      </c>
      <c r="V325" t="s">
        <v>1408</v>
      </c>
      <c r="W325" t="s">
        <v>56</v>
      </c>
      <c r="X325" t="s">
        <v>2003</v>
      </c>
      <c r="Y325" t="s">
        <v>58</v>
      </c>
      <c r="Z325" s="3">
        <v>0</v>
      </c>
      <c r="AA325" t="s">
        <v>132</v>
      </c>
      <c r="AB325" t="s">
        <v>2004</v>
      </c>
      <c r="AC325" t="s">
        <v>61</v>
      </c>
      <c r="AD325" t="s">
        <v>61</v>
      </c>
      <c r="AE325" t="s">
        <v>2005</v>
      </c>
      <c r="AF325" t="s">
        <v>63</v>
      </c>
      <c r="AH325">
        <v>0</v>
      </c>
      <c r="AI325" s="2">
        <v>44972</v>
      </c>
      <c r="AJ325" t="s">
        <v>64</v>
      </c>
      <c r="AK325" t="s">
        <v>64</v>
      </c>
      <c r="AL325" t="s">
        <v>2006</v>
      </c>
      <c r="AM325" t="s">
        <v>2002</v>
      </c>
      <c r="AN325" s="3">
        <v>1</v>
      </c>
      <c r="AO325" t="s">
        <v>2004</v>
      </c>
      <c r="AP325" t="s">
        <v>64</v>
      </c>
      <c r="AQ325" t="s">
        <v>2005</v>
      </c>
      <c r="AR325">
        <v>851</v>
      </c>
      <c r="AS325" t="s">
        <v>66</v>
      </c>
    </row>
    <row r="326" spans="1:45" ht="16" x14ac:dyDescent="0.2">
      <c r="A326">
        <v>2194</v>
      </c>
      <c r="B326">
        <v>2194</v>
      </c>
      <c r="C326" s="2">
        <v>44973</v>
      </c>
      <c r="D326" t="s">
        <v>747</v>
      </c>
      <c r="E326" t="s">
        <v>2009</v>
      </c>
      <c r="F326" s="3">
        <v>3609.5</v>
      </c>
      <c r="G326" t="s">
        <v>47</v>
      </c>
      <c r="H326" s="3">
        <v>0</v>
      </c>
      <c r="I326" t="s">
        <v>104</v>
      </c>
      <c r="J326">
        <v>940</v>
      </c>
      <c r="K326" t="s">
        <v>52</v>
      </c>
      <c r="L326" t="s">
        <v>53</v>
      </c>
      <c r="N326">
        <v>6565</v>
      </c>
      <c r="O326" t="s">
        <v>49</v>
      </c>
      <c r="P326" t="s">
        <v>105</v>
      </c>
      <c r="Q326" t="s">
        <v>749</v>
      </c>
      <c r="T326" t="s">
        <v>2010</v>
      </c>
      <c r="U326" t="s">
        <v>2011</v>
      </c>
      <c r="V326" t="s">
        <v>1384</v>
      </c>
      <c r="W326" t="s">
        <v>752</v>
      </c>
      <c r="X326" t="s">
        <v>2012</v>
      </c>
      <c r="Y326" t="s">
        <v>754</v>
      </c>
      <c r="Z326" s="3">
        <v>0</v>
      </c>
      <c r="AA326" t="s">
        <v>2013</v>
      </c>
      <c r="AB326" t="s">
        <v>1754</v>
      </c>
      <c r="AC326" t="s">
        <v>61</v>
      </c>
      <c r="AD326" t="s">
        <v>61</v>
      </c>
      <c r="AE326" t="s">
        <v>2014</v>
      </c>
      <c r="AF326" t="s">
        <v>63</v>
      </c>
      <c r="AH326">
        <v>0</v>
      </c>
      <c r="AI326" s="2">
        <v>44973</v>
      </c>
      <c r="AJ326" t="s">
        <v>64</v>
      </c>
      <c r="AK326" t="s">
        <v>64</v>
      </c>
      <c r="AL326" t="s">
        <v>2015</v>
      </c>
      <c r="AM326" t="s">
        <v>2011</v>
      </c>
      <c r="AN326" s="3">
        <v>3609.5</v>
      </c>
      <c r="AO326" t="s">
        <v>1754</v>
      </c>
      <c r="AP326" t="s">
        <v>64</v>
      </c>
      <c r="AQ326" t="s">
        <v>2014</v>
      </c>
      <c r="AR326">
        <v>853</v>
      </c>
      <c r="AS326" t="s">
        <v>66</v>
      </c>
    </row>
    <row r="327" spans="1:45" ht="16" x14ac:dyDescent="0.2">
      <c r="A327">
        <v>3080</v>
      </c>
      <c r="B327">
        <v>3080</v>
      </c>
      <c r="C327" s="2">
        <v>44987</v>
      </c>
      <c r="D327" t="s">
        <v>119</v>
      </c>
      <c r="E327" t="s">
        <v>137</v>
      </c>
      <c r="F327" s="3">
        <v>1650</v>
      </c>
      <c r="G327" t="s">
        <v>47</v>
      </c>
      <c r="H327" s="3">
        <v>0</v>
      </c>
      <c r="I327" t="s">
        <v>104</v>
      </c>
      <c r="J327">
        <v>940</v>
      </c>
      <c r="K327" t="s">
        <v>52</v>
      </c>
      <c r="L327" t="s">
        <v>53</v>
      </c>
      <c r="N327">
        <v>3200</v>
      </c>
      <c r="O327" t="s">
        <v>49</v>
      </c>
      <c r="P327" t="s">
        <v>105</v>
      </c>
      <c r="Q327" t="s">
        <v>106</v>
      </c>
      <c r="T327" t="s">
        <v>2159</v>
      </c>
      <c r="U327" t="s">
        <v>2160</v>
      </c>
      <c r="V327" t="s">
        <v>1537</v>
      </c>
      <c r="W327" t="s">
        <v>752</v>
      </c>
      <c r="X327" t="s">
        <v>141</v>
      </c>
      <c r="Y327" t="s">
        <v>328</v>
      </c>
      <c r="Z327" s="3">
        <v>0</v>
      </c>
      <c r="AA327" t="s">
        <v>2161</v>
      </c>
      <c r="AB327" t="s">
        <v>2162</v>
      </c>
      <c r="AC327" t="s">
        <v>61</v>
      </c>
      <c r="AD327" t="s">
        <v>61</v>
      </c>
      <c r="AE327" t="s">
        <v>2163</v>
      </c>
      <c r="AF327" t="s">
        <v>63</v>
      </c>
      <c r="AH327">
        <v>0</v>
      </c>
      <c r="AI327" s="2">
        <v>44987</v>
      </c>
      <c r="AJ327" t="s">
        <v>64</v>
      </c>
      <c r="AK327" t="s">
        <v>64</v>
      </c>
      <c r="AL327" t="s">
        <v>2164</v>
      </c>
      <c r="AM327" t="s">
        <v>2160</v>
      </c>
      <c r="AN327" s="3">
        <v>1650</v>
      </c>
      <c r="AO327" t="s">
        <v>2162</v>
      </c>
      <c r="AP327" t="s">
        <v>64</v>
      </c>
      <c r="AQ327" t="s">
        <v>2163</v>
      </c>
      <c r="AR327">
        <v>885</v>
      </c>
      <c r="AS327" t="s">
        <v>66</v>
      </c>
    </row>
    <row r="328" spans="1:45" ht="16" x14ac:dyDescent="0.2">
      <c r="A328">
        <v>3081</v>
      </c>
      <c r="B328">
        <v>3081</v>
      </c>
      <c r="C328" s="2">
        <v>44998</v>
      </c>
      <c r="D328" t="s">
        <v>808</v>
      </c>
      <c r="E328" t="s">
        <v>2212</v>
      </c>
      <c r="F328" s="3">
        <v>1648.25</v>
      </c>
      <c r="G328" t="s">
        <v>47</v>
      </c>
      <c r="H328" s="3">
        <v>0</v>
      </c>
      <c r="I328" t="s">
        <v>48</v>
      </c>
      <c r="J328">
        <v>3251</v>
      </c>
      <c r="K328" t="s">
        <v>49</v>
      </c>
      <c r="L328" t="s">
        <v>50</v>
      </c>
      <c r="M328" t="s">
        <v>106</v>
      </c>
      <c r="N328">
        <v>940</v>
      </c>
      <c r="O328" t="s">
        <v>52</v>
      </c>
      <c r="P328" t="s">
        <v>53</v>
      </c>
      <c r="T328" t="s">
        <v>2213</v>
      </c>
      <c r="U328" t="s">
        <v>2214</v>
      </c>
      <c r="V328" t="s">
        <v>1587</v>
      </c>
      <c r="W328" t="s">
        <v>56</v>
      </c>
      <c r="X328" t="s">
        <v>2215</v>
      </c>
      <c r="Y328" t="s">
        <v>2216</v>
      </c>
      <c r="Z328" s="3">
        <v>0</v>
      </c>
      <c r="AA328" t="s">
        <v>2217</v>
      </c>
      <c r="AB328" t="s">
        <v>2038</v>
      </c>
      <c r="AC328" t="s">
        <v>61</v>
      </c>
      <c r="AD328" t="s">
        <v>61</v>
      </c>
      <c r="AE328" t="s">
        <v>2218</v>
      </c>
      <c r="AF328" t="s">
        <v>63</v>
      </c>
      <c r="AH328">
        <v>0</v>
      </c>
      <c r="AI328" s="2">
        <v>44998</v>
      </c>
      <c r="AJ328" t="s">
        <v>64</v>
      </c>
      <c r="AK328" t="s">
        <v>64</v>
      </c>
      <c r="AL328" t="s">
        <v>2219</v>
      </c>
      <c r="AM328" t="s">
        <v>2214</v>
      </c>
      <c r="AN328" s="3">
        <v>1648.25</v>
      </c>
      <c r="AO328" t="s">
        <v>2038</v>
      </c>
      <c r="AP328" t="s">
        <v>64</v>
      </c>
      <c r="AQ328" t="s">
        <v>2218</v>
      </c>
      <c r="AR328">
        <v>889</v>
      </c>
      <c r="AS328" t="s">
        <v>66</v>
      </c>
    </row>
    <row r="329" spans="1:45" ht="16" x14ac:dyDescent="0.2">
      <c r="A329">
        <v>2438</v>
      </c>
      <c r="B329">
        <v>2438</v>
      </c>
      <c r="C329" s="2">
        <v>45061</v>
      </c>
      <c r="D329" t="s">
        <v>970</v>
      </c>
      <c r="E329" t="s">
        <v>2404</v>
      </c>
      <c r="F329" s="3">
        <v>7.12</v>
      </c>
      <c r="G329" t="s">
        <v>47</v>
      </c>
      <c r="H329" s="3">
        <v>0</v>
      </c>
      <c r="I329" t="s">
        <v>48</v>
      </c>
      <c r="J329">
        <v>6751</v>
      </c>
      <c r="K329" t="s">
        <v>49</v>
      </c>
      <c r="L329" t="s">
        <v>50</v>
      </c>
      <c r="M329" t="s">
        <v>799</v>
      </c>
      <c r="N329">
        <v>940</v>
      </c>
      <c r="O329" t="s">
        <v>52</v>
      </c>
      <c r="P329" t="s">
        <v>53</v>
      </c>
      <c r="T329" t="s">
        <v>2393</v>
      </c>
      <c r="U329" t="s">
        <v>2394</v>
      </c>
      <c r="V329" t="s">
        <v>1738</v>
      </c>
      <c r="W329" t="s">
        <v>56</v>
      </c>
      <c r="X329" t="s">
        <v>2395</v>
      </c>
      <c r="Y329" t="s">
        <v>2396</v>
      </c>
      <c r="Z329" s="3">
        <v>0</v>
      </c>
      <c r="AA329" t="s">
        <v>2397</v>
      </c>
      <c r="AB329" t="s">
        <v>2398</v>
      </c>
      <c r="AC329" t="s">
        <v>61</v>
      </c>
      <c r="AD329" t="s">
        <v>61</v>
      </c>
      <c r="AE329" t="s">
        <v>2399</v>
      </c>
      <c r="AF329" t="s">
        <v>63</v>
      </c>
      <c r="AH329">
        <v>0</v>
      </c>
      <c r="AI329" s="2">
        <v>45061</v>
      </c>
      <c r="AJ329" t="s">
        <v>64</v>
      </c>
      <c r="AK329" t="s">
        <v>64</v>
      </c>
      <c r="AL329" t="s">
        <v>2400</v>
      </c>
      <c r="AM329" t="s">
        <v>2394</v>
      </c>
      <c r="AN329" s="3">
        <v>280.64999999999998</v>
      </c>
      <c r="AO329" t="s">
        <v>2398</v>
      </c>
      <c r="AP329" t="s">
        <v>64</v>
      </c>
      <c r="AQ329" t="s">
        <v>2399</v>
      </c>
      <c r="AR329">
        <v>930</v>
      </c>
      <c r="AS329" t="s">
        <v>66</v>
      </c>
    </row>
    <row r="330" spans="1:45" ht="16" x14ac:dyDescent="0.2">
      <c r="A330">
        <v>2439</v>
      </c>
      <c r="B330">
        <v>2439</v>
      </c>
      <c r="C330" s="2">
        <v>45061</v>
      </c>
      <c r="D330" t="s">
        <v>967</v>
      </c>
      <c r="E330" t="s">
        <v>2405</v>
      </c>
      <c r="F330" s="3">
        <v>6.12</v>
      </c>
      <c r="G330" t="s">
        <v>47</v>
      </c>
      <c r="H330" s="3">
        <v>0</v>
      </c>
      <c r="I330" t="s">
        <v>48</v>
      </c>
      <c r="J330">
        <v>6751</v>
      </c>
      <c r="K330" t="s">
        <v>49</v>
      </c>
      <c r="L330" t="s">
        <v>50</v>
      </c>
      <c r="M330" t="s">
        <v>799</v>
      </c>
      <c r="N330">
        <v>940</v>
      </c>
      <c r="O330" t="s">
        <v>52</v>
      </c>
      <c r="P330" t="s">
        <v>53</v>
      </c>
      <c r="T330" t="s">
        <v>2393</v>
      </c>
      <c r="U330" t="s">
        <v>2394</v>
      </c>
      <c r="V330" t="s">
        <v>1738</v>
      </c>
      <c r="W330" t="s">
        <v>56</v>
      </c>
      <c r="X330" t="s">
        <v>2395</v>
      </c>
      <c r="Y330" t="s">
        <v>2396</v>
      </c>
      <c r="Z330" s="3">
        <v>0</v>
      </c>
      <c r="AA330" t="s">
        <v>2397</v>
      </c>
      <c r="AB330" t="s">
        <v>2398</v>
      </c>
      <c r="AC330" t="s">
        <v>61</v>
      </c>
      <c r="AD330" t="s">
        <v>61</v>
      </c>
      <c r="AE330" t="s">
        <v>2399</v>
      </c>
      <c r="AF330" t="s">
        <v>63</v>
      </c>
      <c r="AH330">
        <v>0</v>
      </c>
      <c r="AI330" s="2">
        <v>45061</v>
      </c>
      <c r="AJ330" t="s">
        <v>64</v>
      </c>
      <c r="AK330" t="s">
        <v>64</v>
      </c>
      <c r="AL330" t="s">
        <v>2400</v>
      </c>
      <c r="AM330" t="s">
        <v>2394</v>
      </c>
      <c r="AN330" s="3">
        <v>280.64999999999998</v>
      </c>
      <c r="AO330" t="s">
        <v>2398</v>
      </c>
      <c r="AP330" t="s">
        <v>64</v>
      </c>
      <c r="AQ330" t="s">
        <v>2399</v>
      </c>
      <c r="AR330">
        <v>930</v>
      </c>
      <c r="AS330" t="s">
        <v>66</v>
      </c>
    </row>
    <row r="331" spans="1:45" ht="16" x14ac:dyDescent="0.2">
      <c r="A331">
        <v>2440</v>
      </c>
      <c r="B331">
        <v>2440</v>
      </c>
      <c r="C331" s="2">
        <v>45061</v>
      </c>
      <c r="D331" t="s">
        <v>969</v>
      </c>
      <c r="E331" t="s">
        <v>2406</v>
      </c>
      <c r="F331" s="3">
        <v>1.49</v>
      </c>
      <c r="G331" t="s">
        <v>47</v>
      </c>
      <c r="H331" s="3">
        <v>0</v>
      </c>
      <c r="I331" t="s">
        <v>48</v>
      </c>
      <c r="J331">
        <v>6751</v>
      </c>
      <c r="K331" t="s">
        <v>49</v>
      </c>
      <c r="L331" t="s">
        <v>50</v>
      </c>
      <c r="M331" t="s">
        <v>799</v>
      </c>
      <c r="N331">
        <v>940</v>
      </c>
      <c r="O331" t="s">
        <v>52</v>
      </c>
      <c r="P331" t="s">
        <v>53</v>
      </c>
      <c r="T331" t="s">
        <v>2393</v>
      </c>
      <c r="U331" t="s">
        <v>2394</v>
      </c>
      <c r="V331" t="s">
        <v>1738</v>
      </c>
      <c r="W331" t="s">
        <v>56</v>
      </c>
      <c r="X331" t="s">
        <v>2395</v>
      </c>
      <c r="Y331" t="s">
        <v>2396</v>
      </c>
      <c r="Z331" s="3">
        <v>0</v>
      </c>
      <c r="AA331" t="s">
        <v>2397</v>
      </c>
      <c r="AB331" t="s">
        <v>2398</v>
      </c>
      <c r="AC331" t="s">
        <v>61</v>
      </c>
      <c r="AD331" t="s">
        <v>61</v>
      </c>
      <c r="AE331" t="s">
        <v>2399</v>
      </c>
      <c r="AF331" t="s">
        <v>63</v>
      </c>
      <c r="AH331">
        <v>0</v>
      </c>
      <c r="AI331" s="2">
        <v>45061</v>
      </c>
      <c r="AJ331" t="s">
        <v>64</v>
      </c>
      <c r="AK331" t="s">
        <v>64</v>
      </c>
      <c r="AL331" t="s">
        <v>2400</v>
      </c>
      <c r="AM331" t="s">
        <v>2394</v>
      </c>
      <c r="AN331" s="3">
        <v>280.64999999999998</v>
      </c>
      <c r="AO331" t="s">
        <v>2398</v>
      </c>
      <c r="AP331" t="s">
        <v>64</v>
      </c>
      <c r="AQ331" t="s">
        <v>2399</v>
      </c>
      <c r="AR331">
        <v>930</v>
      </c>
      <c r="AS331" t="s">
        <v>66</v>
      </c>
    </row>
    <row r="332" spans="1:45" ht="16" x14ac:dyDescent="0.2">
      <c r="A332">
        <v>2441</v>
      </c>
      <c r="B332">
        <v>2441</v>
      </c>
      <c r="C332" s="2">
        <v>45061</v>
      </c>
      <c r="D332" t="s">
        <v>853</v>
      </c>
      <c r="E332" t="s">
        <v>2407</v>
      </c>
      <c r="F332" s="3">
        <v>1.07</v>
      </c>
      <c r="G332" t="s">
        <v>47</v>
      </c>
      <c r="H332" s="3">
        <v>0</v>
      </c>
      <c r="I332" t="s">
        <v>48</v>
      </c>
      <c r="J332">
        <v>6751</v>
      </c>
      <c r="K332" t="s">
        <v>49</v>
      </c>
      <c r="L332" t="s">
        <v>50</v>
      </c>
      <c r="M332" t="s">
        <v>799</v>
      </c>
      <c r="N332">
        <v>940</v>
      </c>
      <c r="O332" t="s">
        <v>52</v>
      </c>
      <c r="P332" t="s">
        <v>53</v>
      </c>
      <c r="T332" t="s">
        <v>2393</v>
      </c>
      <c r="U332" t="s">
        <v>2394</v>
      </c>
      <c r="V332" t="s">
        <v>1738</v>
      </c>
      <c r="W332" t="s">
        <v>56</v>
      </c>
      <c r="X332" t="s">
        <v>2395</v>
      </c>
      <c r="Y332" t="s">
        <v>2396</v>
      </c>
      <c r="Z332" s="3">
        <v>0</v>
      </c>
      <c r="AA332" t="s">
        <v>2397</v>
      </c>
      <c r="AB332" t="s">
        <v>2398</v>
      </c>
      <c r="AC332" t="s">
        <v>61</v>
      </c>
      <c r="AD332" t="s">
        <v>61</v>
      </c>
      <c r="AE332" t="s">
        <v>2399</v>
      </c>
      <c r="AF332" t="s">
        <v>63</v>
      </c>
      <c r="AH332">
        <v>0</v>
      </c>
      <c r="AI332" s="2">
        <v>45061</v>
      </c>
      <c r="AJ332" t="s">
        <v>64</v>
      </c>
      <c r="AK332" t="s">
        <v>64</v>
      </c>
      <c r="AL332" t="s">
        <v>2400</v>
      </c>
      <c r="AM332" t="s">
        <v>2394</v>
      </c>
      <c r="AN332" s="3">
        <v>280.64999999999998</v>
      </c>
      <c r="AO332" t="s">
        <v>2398</v>
      </c>
      <c r="AP332" t="s">
        <v>64</v>
      </c>
      <c r="AQ332" t="s">
        <v>2399</v>
      </c>
      <c r="AR332">
        <v>930</v>
      </c>
      <c r="AS332" t="s">
        <v>66</v>
      </c>
    </row>
    <row r="333" spans="1:45" ht="16" x14ac:dyDescent="0.2">
      <c r="A333">
        <v>2444</v>
      </c>
      <c r="B333">
        <v>2444</v>
      </c>
      <c r="C333" s="2">
        <v>45061</v>
      </c>
      <c r="D333" t="s">
        <v>853</v>
      </c>
      <c r="E333" t="s">
        <v>2415</v>
      </c>
      <c r="F333" s="3">
        <v>1.07</v>
      </c>
      <c r="G333" t="s">
        <v>47</v>
      </c>
      <c r="H333" s="3">
        <v>0</v>
      </c>
      <c r="I333" t="s">
        <v>48</v>
      </c>
      <c r="J333">
        <v>6751</v>
      </c>
      <c r="K333" t="s">
        <v>49</v>
      </c>
      <c r="L333" t="s">
        <v>50</v>
      </c>
      <c r="M333" t="s">
        <v>799</v>
      </c>
      <c r="N333">
        <v>940</v>
      </c>
      <c r="O333" t="s">
        <v>52</v>
      </c>
      <c r="P333" t="s">
        <v>53</v>
      </c>
      <c r="T333" t="s">
        <v>2393</v>
      </c>
      <c r="U333" t="s">
        <v>2409</v>
      </c>
      <c r="V333" t="s">
        <v>1728</v>
      </c>
      <c r="W333" t="s">
        <v>56</v>
      </c>
      <c r="X333" t="s">
        <v>2410</v>
      </c>
      <c r="Y333" t="s">
        <v>2396</v>
      </c>
      <c r="Z333" s="3">
        <v>0</v>
      </c>
      <c r="AA333" t="s">
        <v>2397</v>
      </c>
      <c r="AB333" t="s">
        <v>2411</v>
      </c>
      <c r="AC333" t="s">
        <v>61</v>
      </c>
      <c r="AD333" t="s">
        <v>61</v>
      </c>
      <c r="AE333" t="s">
        <v>2412</v>
      </c>
      <c r="AF333" t="s">
        <v>63</v>
      </c>
      <c r="AH333">
        <v>0</v>
      </c>
      <c r="AI333" s="2">
        <v>45061</v>
      </c>
      <c r="AJ333" t="s">
        <v>64</v>
      </c>
      <c r="AK333" t="s">
        <v>64</v>
      </c>
      <c r="AL333" t="s">
        <v>2413</v>
      </c>
      <c r="AM333" t="s">
        <v>2409</v>
      </c>
      <c r="AN333" s="3">
        <v>280.64999999999998</v>
      </c>
      <c r="AO333" t="s">
        <v>2411</v>
      </c>
      <c r="AP333" t="s">
        <v>64</v>
      </c>
      <c r="AQ333" t="s">
        <v>2412</v>
      </c>
      <c r="AR333">
        <v>929</v>
      </c>
      <c r="AS333" t="s">
        <v>66</v>
      </c>
    </row>
    <row r="334" spans="1:45" ht="16" x14ac:dyDescent="0.2">
      <c r="A334">
        <v>2425</v>
      </c>
      <c r="B334">
        <v>2425</v>
      </c>
      <c r="C334" s="2">
        <v>45069</v>
      </c>
      <c r="D334" t="s">
        <v>2431</v>
      </c>
      <c r="E334" t="s">
        <v>2432</v>
      </c>
      <c r="F334" s="3">
        <v>5759.6</v>
      </c>
      <c r="G334" t="s">
        <v>47</v>
      </c>
      <c r="H334" s="3">
        <v>0</v>
      </c>
      <c r="I334" t="s">
        <v>48</v>
      </c>
      <c r="J334">
        <v>2894</v>
      </c>
      <c r="K334" t="s">
        <v>49</v>
      </c>
      <c r="L334" t="s">
        <v>50</v>
      </c>
      <c r="M334" t="s">
        <v>51</v>
      </c>
      <c r="N334">
        <v>940</v>
      </c>
      <c r="O334" t="s">
        <v>52</v>
      </c>
      <c r="P334" t="s">
        <v>53</v>
      </c>
      <c r="T334" t="s">
        <v>2433</v>
      </c>
      <c r="U334" t="s">
        <v>2434</v>
      </c>
      <c r="V334" t="s">
        <v>1659</v>
      </c>
      <c r="W334" t="s">
        <v>56</v>
      </c>
      <c r="X334" t="s">
        <v>2435</v>
      </c>
      <c r="Y334" t="s">
        <v>2436</v>
      </c>
      <c r="Z334" s="3">
        <v>19</v>
      </c>
      <c r="AA334" t="s">
        <v>2437</v>
      </c>
      <c r="AB334" t="s">
        <v>2438</v>
      </c>
      <c r="AC334" t="s">
        <v>61</v>
      </c>
      <c r="AD334" t="s">
        <v>61</v>
      </c>
      <c r="AE334" t="s">
        <v>2439</v>
      </c>
      <c r="AF334" t="s">
        <v>63</v>
      </c>
      <c r="AH334">
        <v>0</v>
      </c>
      <c r="AI334" s="2">
        <v>45069</v>
      </c>
      <c r="AJ334" t="s">
        <v>64</v>
      </c>
      <c r="AK334" t="s">
        <v>64</v>
      </c>
      <c r="AL334" t="s">
        <v>2440</v>
      </c>
      <c r="AM334" t="s">
        <v>2434</v>
      </c>
      <c r="AN334" s="3">
        <v>5759.6</v>
      </c>
      <c r="AO334" t="s">
        <v>2438</v>
      </c>
      <c r="AP334" t="s">
        <v>64</v>
      </c>
      <c r="AQ334" t="s">
        <v>2439</v>
      </c>
      <c r="AR334">
        <v>936</v>
      </c>
      <c r="AS334" t="s">
        <v>66</v>
      </c>
    </row>
    <row r="335" spans="1:45" ht="16" x14ac:dyDescent="0.2">
      <c r="A335">
        <v>2472</v>
      </c>
      <c r="B335">
        <v>2472</v>
      </c>
      <c r="C335" s="2">
        <v>45090</v>
      </c>
      <c r="D335" t="s">
        <v>747</v>
      </c>
      <c r="E335" t="s">
        <v>2537</v>
      </c>
      <c r="F335" s="3">
        <v>3523.5</v>
      </c>
      <c r="G335" t="s">
        <v>47</v>
      </c>
      <c r="H335" s="3">
        <v>0</v>
      </c>
      <c r="I335" t="s">
        <v>104</v>
      </c>
      <c r="J335">
        <v>940</v>
      </c>
      <c r="K335" t="s">
        <v>52</v>
      </c>
      <c r="L335" t="s">
        <v>53</v>
      </c>
      <c r="N335">
        <v>6565</v>
      </c>
      <c r="O335" t="s">
        <v>49</v>
      </c>
      <c r="P335" t="s">
        <v>105</v>
      </c>
      <c r="Q335" t="s">
        <v>749</v>
      </c>
      <c r="T335" t="s">
        <v>2538</v>
      </c>
      <c r="U335" t="s">
        <v>2539</v>
      </c>
      <c r="V335" t="s">
        <v>1791</v>
      </c>
      <c r="W335" t="s">
        <v>752</v>
      </c>
      <c r="X335" t="s">
        <v>2540</v>
      </c>
      <c r="Y335" t="s">
        <v>754</v>
      </c>
      <c r="Z335" s="3">
        <v>0</v>
      </c>
      <c r="AA335" t="s">
        <v>2541</v>
      </c>
      <c r="AB335" t="s">
        <v>2398</v>
      </c>
      <c r="AC335" t="s">
        <v>61</v>
      </c>
      <c r="AD335" t="s">
        <v>61</v>
      </c>
      <c r="AE335" t="s">
        <v>2542</v>
      </c>
      <c r="AF335" t="s">
        <v>63</v>
      </c>
      <c r="AH335">
        <v>0</v>
      </c>
      <c r="AI335" s="2">
        <v>45090</v>
      </c>
      <c r="AJ335" t="s">
        <v>64</v>
      </c>
      <c r="AK335" t="s">
        <v>64</v>
      </c>
      <c r="AL335" t="s">
        <v>2543</v>
      </c>
      <c r="AM335" t="s">
        <v>2539</v>
      </c>
      <c r="AN335" s="3">
        <v>3523.5</v>
      </c>
      <c r="AO335" t="s">
        <v>2398</v>
      </c>
      <c r="AP335" t="s">
        <v>64</v>
      </c>
      <c r="AQ335" t="s">
        <v>2542</v>
      </c>
      <c r="AR335">
        <v>958</v>
      </c>
      <c r="AS335" t="s">
        <v>66</v>
      </c>
    </row>
    <row r="336" spans="1:45" ht="16" x14ac:dyDescent="0.2">
      <c r="A336">
        <v>2497</v>
      </c>
      <c r="B336">
        <v>2497</v>
      </c>
      <c r="C336" s="2">
        <v>45103</v>
      </c>
      <c r="D336" t="s">
        <v>441</v>
      </c>
      <c r="E336" t="s">
        <v>2592</v>
      </c>
      <c r="F336" s="3">
        <v>1749</v>
      </c>
      <c r="G336" t="s">
        <v>47</v>
      </c>
      <c r="H336" s="3">
        <v>0</v>
      </c>
      <c r="I336" t="s">
        <v>48</v>
      </c>
      <c r="J336">
        <v>3200</v>
      </c>
      <c r="K336" t="s">
        <v>49</v>
      </c>
      <c r="L336" t="s">
        <v>105</v>
      </c>
      <c r="M336" t="s">
        <v>106</v>
      </c>
      <c r="N336">
        <v>940</v>
      </c>
      <c r="O336" t="s">
        <v>52</v>
      </c>
      <c r="P336" t="s">
        <v>53</v>
      </c>
      <c r="T336" t="s">
        <v>2593</v>
      </c>
      <c r="U336" t="s">
        <v>2594</v>
      </c>
      <c r="V336" t="s">
        <v>1813</v>
      </c>
      <c r="W336" t="s">
        <v>56</v>
      </c>
      <c r="X336" t="s">
        <v>2595</v>
      </c>
      <c r="Y336" t="s">
        <v>446</v>
      </c>
      <c r="Z336" s="3">
        <v>0</v>
      </c>
      <c r="AA336" t="s">
        <v>2596</v>
      </c>
      <c r="AB336" t="s">
        <v>2597</v>
      </c>
      <c r="AC336" t="s">
        <v>61</v>
      </c>
      <c r="AD336" t="s">
        <v>61</v>
      </c>
      <c r="AE336" t="s">
        <v>2598</v>
      </c>
      <c r="AF336" t="s">
        <v>63</v>
      </c>
      <c r="AH336">
        <v>0</v>
      </c>
      <c r="AI336" s="2">
        <v>45103</v>
      </c>
      <c r="AJ336" t="s">
        <v>64</v>
      </c>
      <c r="AK336" t="s">
        <v>64</v>
      </c>
      <c r="AL336" t="s">
        <v>2599</v>
      </c>
      <c r="AM336" t="s">
        <v>2594</v>
      </c>
      <c r="AN336" s="3">
        <v>1749</v>
      </c>
      <c r="AO336" t="s">
        <v>2597</v>
      </c>
      <c r="AP336" t="s">
        <v>64</v>
      </c>
      <c r="AQ336" t="s">
        <v>2598</v>
      </c>
      <c r="AR336">
        <v>965</v>
      </c>
      <c r="AS336" t="s">
        <v>66</v>
      </c>
    </row>
    <row r="337" spans="1:45" ht="16" x14ac:dyDescent="0.2">
      <c r="A337">
        <v>2584</v>
      </c>
      <c r="B337">
        <v>2584</v>
      </c>
      <c r="C337" s="2">
        <v>45138</v>
      </c>
      <c r="D337" t="s">
        <v>967</v>
      </c>
      <c r="E337" t="s">
        <v>206</v>
      </c>
      <c r="F337" s="3">
        <v>1650.22</v>
      </c>
      <c r="G337" t="s">
        <v>47</v>
      </c>
      <c r="H337" s="3">
        <v>0</v>
      </c>
      <c r="I337" t="s">
        <v>104</v>
      </c>
      <c r="J337">
        <v>6700</v>
      </c>
      <c r="K337" t="s">
        <v>49</v>
      </c>
      <c r="L337" t="s">
        <v>50</v>
      </c>
      <c r="M337" t="s">
        <v>799</v>
      </c>
      <c r="N337">
        <v>1730</v>
      </c>
      <c r="O337" t="s">
        <v>52</v>
      </c>
      <c r="P337" t="s">
        <v>203</v>
      </c>
      <c r="T337" t="s">
        <v>64</v>
      </c>
      <c r="Z337" s="3"/>
      <c r="AF337" t="s">
        <v>63</v>
      </c>
      <c r="AH337">
        <v>0</v>
      </c>
      <c r="AI337" s="2">
        <v>45138</v>
      </c>
      <c r="AJ337" t="s">
        <v>64</v>
      </c>
      <c r="AK337" t="s">
        <v>64</v>
      </c>
      <c r="AL337" t="s">
        <v>64</v>
      </c>
      <c r="AN337" s="3"/>
      <c r="AP337" t="s">
        <v>64</v>
      </c>
      <c r="AR337" t="s">
        <v>64</v>
      </c>
      <c r="AS337" t="s">
        <v>66</v>
      </c>
    </row>
    <row r="338" spans="1:45" ht="16" x14ac:dyDescent="0.2">
      <c r="A338">
        <v>2590</v>
      </c>
      <c r="B338">
        <v>2590</v>
      </c>
      <c r="C338" s="2">
        <v>45138</v>
      </c>
      <c r="D338" t="s">
        <v>970</v>
      </c>
      <c r="E338" t="s">
        <v>204</v>
      </c>
      <c r="F338" s="3">
        <v>136.79</v>
      </c>
      <c r="G338" t="s">
        <v>47</v>
      </c>
      <c r="H338" s="3">
        <v>0</v>
      </c>
      <c r="I338" t="s">
        <v>104</v>
      </c>
      <c r="J338">
        <v>6750</v>
      </c>
      <c r="K338" t="s">
        <v>49</v>
      </c>
      <c r="L338" t="s">
        <v>50</v>
      </c>
      <c r="M338" t="s">
        <v>799</v>
      </c>
      <c r="N338">
        <v>1730</v>
      </c>
      <c r="O338" t="s">
        <v>52</v>
      </c>
      <c r="P338" t="s">
        <v>203</v>
      </c>
      <c r="T338" t="s">
        <v>64</v>
      </c>
      <c r="Z338" s="3"/>
      <c r="AF338" t="s">
        <v>63</v>
      </c>
      <c r="AH338">
        <v>0</v>
      </c>
      <c r="AI338" s="2">
        <v>45138</v>
      </c>
      <c r="AJ338" t="s">
        <v>64</v>
      </c>
      <c r="AK338" t="s">
        <v>64</v>
      </c>
      <c r="AL338" t="s">
        <v>64</v>
      </c>
      <c r="AN338" s="3"/>
      <c r="AP338" t="s">
        <v>64</v>
      </c>
      <c r="AR338" t="s">
        <v>64</v>
      </c>
      <c r="AS338" t="s">
        <v>66</v>
      </c>
    </row>
    <row r="339" spans="1:45" ht="16" x14ac:dyDescent="0.2">
      <c r="A339">
        <v>2591</v>
      </c>
      <c r="B339">
        <v>2591</v>
      </c>
      <c r="C339" s="2">
        <v>45138</v>
      </c>
      <c r="D339" t="s">
        <v>967</v>
      </c>
      <c r="E339" t="s">
        <v>204</v>
      </c>
      <c r="F339" s="3">
        <v>372.42</v>
      </c>
      <c r="G339" t="s">
        <v>47</v>
      </c>
      <c r="H339" s="3">
        <v>0</v>
      </c>
      <c r="I339" t="s">
        <v>104</v>
      </c>
      <c r="J339">
        <v>6750</v>
      </c>
      <c r="K339" t="s">
        <v>49</v>
      </c>
      <c r="L339" t="s">
        <v>50</v>
      </c>
      <c r="M339" t="s">
        <v>799</v>
      </c>
      <c r="N339">
        <v>1730</v>
      </c>
      <c r="O339" t="s">
        <v>52</v>
      </c>
      <c r="P339" t="s">
        <v>203</v>
      </c>
      <c r="T339" t="s">
        <v>64</v>
      </c>
      <c r="Z339" s="3"/>
      <c r="AF339" t="s">
        <v>63</v>
      </c>
      <c r="AH339">
        <v>0</v>
      </c>
      <c r="AI339" s="2">
        <v>45138</v>
      </c>
      <c r="AJ339" t="s">
        <v>64</v>
      </c>
      <c r="AK339" t="s">
        <v>64</v>
      </c>
      <c r="AL339" t="s">
        <v>64</v>
      </c>
      <c r="AN339" s="3"/>
      <c r="AP339" t="s">
        <v>64</v>
      </c>
      <c r="AR339" t="s">
        <v>64</v>
      </c>
      <c r="AS339" t="s">
        <v>66</v>
      </c>
    </row>
    <row r="340" spans="1:45" ht="16" x14ac:dyDescent="0.2">
      <c r="A340">
        <v>3741</v>
      </c>
      <c r="B340">
        <v>3741</v>
      </c>
      <c r="C340" s="2">
        <v>45138</v>
      </c>
      <c r="D340" t="s">
        <v>970</v>
      </c>
      <c r="E340" t="s">
        <v>2722</v>
      </c>
      <c r="F340" s="3">
        <v>27.5</v>
      </c>
      <c r="G340" t="s">
        <v>47</v>
      </c>
      <c r="H340" s="3">
        <v>0</v>
      </c>
      <c r="I340" t="s">
        <v>104</v>
      </c>
      <c r="J340">
        <v>6700</v>
      </c>
      <c r="K340" t="s">
        <v>49</v>
      </c>
      <c r="L340" t="s">
        <v>50</v>
      </c>
      <c r="M340" t="s">
        <v>799</v>
      </c>
      <c r="N340">
        <v>1730</v>
      </c>
      <c r="O340" t="s">
        <v>52</v>
      </c>
      <c r="P340" t="s">
        <v>203</v>
      </c>
      <c r="T340" t="s">
        <v>64</v>
      </c>
      <c r="Z340" s="3"/>
      <c r="AF340" t="s">
        <v>63</v>
      </c>
      <c r="AH340">
        <v>0</v>
      </c>
      <c r="AI340" s="2">
        <v>45138</v>
      </c>
      <c r="AJ340" t="s">
        <v>64</v>
      </c>
      <c r="AK340" t="s">
        <v>64</v>
      </c>
      <c r="AL340" t="s">
        <v>64</v>
      </c>
      <c r="AN340" s="3"/>
      <c r="AP340" t="s">
        <v>64</v>
      </c>
      <c r="AR340" t="s">
        <v>64</v>
      </c>
      <c r="AS340" t="s">
        <v>66</v>
      </c>
    </row>
    <row r="341" spans="1:45" ht="16" x14ac:dyDescent="0.2">
      <c r="A341">
        <v>3742</v>
      </c>
      <c r="B341">
        <v>3742</v>
      </c>
      <c r="C341" s="2">
        <v>45138</v>
      </c>
      <c r="D341" t="s">
        <v>970</v>
      </c>
      <c r="E341" t="s">
        <v>1699</v>
      </c>
      <c r="F341" s="3">
        <v>583.54999999999995</v>
      </c>
      <c r="G341" t="s">
        <v>47</v>
      </c>
      <c r="H341" s="3">
        <v>0</v>
      </c>
      <c r="I341" t="s">
        <v>104</v>
      </c>
      <c r="J341">
        <v>6700</v>
      </c>
      <c r="K341" t="s">
        <v>49</v>
      </c>
      <c r="L341" t="s">
        <v>50</v>
      </c>
      <c r="M341" t="s">
        <v>799</v>
      </c>
      <c r="N341">
        <v>1730</v>
      </c>
      <c r="O341" t="s">
        <v>52</v>
      </c>
      <c r="P341" t="s">
        <v>203</v>
      </c>
      <c r="T341" t="s">
        <v>64</v>
      </c>
      <c r="Z341" s="3"/>
      <c r="AF341" t="s">
        <v>63</v>
      </c>
      <c r="AH341">
        <v>0</v>
      </c>
      <c r="AI341" s="2">
        <v>45138</v>
      </c>
      <c r="AJ341" t="s">
        <v>64</v>
      </c>
      <c r="AK341" t="s">
        <v>64</v>
      </c>
      <c r="AL341" t="s">
        <v>64</v>
      </c>
      <c r="AN341" s="3"/>
      <c r="AP341" t="s">
        <v>64</v>
      </c>
      <c r="AR341" t="s">
        <v>64</v>
      </c>
      <c r="AS341" t="s">
        <v>66</v>
      </c>
    </row>
    <row r="342" spans="1:45" ht="16" x14ac:dyDescent="0.2">
      <c r="A342">
        <v>2598</v>
      </c>
      <c r="B342">
        <v>2598</v>
      </c>
      <c r="C342" s="2">
        <v>45169</v>
      </c>
      <c r="D342" t="s">
        <v>967</v>
      </c>
      <c r="E342" t="s">
        <v>206</v>
      </c>
      <c r="F342" s="3">
        <v>23.59</v>
      </c>
      <c r="G342" t="s">
        <v>47</v>
      </c>
      <c r="H342" s="3">
        <v>0</v>
      </c>
      <c r="I342" t="s">
        <v>104</v>
      </c>
      <c r="J342">
        <v>6700</v>
      </c>
      <c r="K342" t="s">
        <v>49</v>
      </c>
      <c r="L342" t="s">
        <v>50</v>
      </c>
      <c r="M342" t="s">
        <v>799</v>
      </c>
      <c r="N342">
        <v>1730</v>
      </c>
      <c r="O342" t="s">
        <v>52</v>
      </c>
      <c r="P342" t="s">
        <v>203</v>
      </c>
      <c r="T342" t="s">
        <v>64</v>
      </c>
      <c r="Z342" s="3"/>
      <c r="AF342" t="s">
        <v>63</v>
      </c>
      <c r="AH342">
        <v>0</v>
      </c>
      <c r="AI342" s="2">
        <v>45169</v>
      </c>
      <c r="AJ342" t="s">
        <v>64</v>
      </c>
      <c r="AK342" t="s">
        <v>64</v>
      </c>
      <c r="AL342" t="s">
        <v>64</v>
      </c>
      <c r="AN342" s="3"/>
      <c r="AP342" t="s">
        <v>64</v>
      </c>
      <c r="AR342" t="s">
        <v>64</v>
      </c>
      <c r="AS342" t="s">
        <v>66</v>
      </c>
    </row>
    <row r="343" spans="1:45" ht="16" x14ac:dyDescent="0.2">
      <c r="A343">
        <v>2604</v>
      </c>
      <c r="B343">
        <v>2604</v>
      </c>
      <c r="C343" s="2">
        <v>45169</v>
      </c>
      <c r="D343" t="s">
        <v>970</v>
      </c>
      <c r="E343" t="s">
        <v>204</v>
      </c>
      <c r="F343" s="3">
        <v>34.08</v>
      </c>
      <c r="G343" t="s">
        <v>47</v>
      </c>
      <c r="H343" s="3">
        <v>0</v>
      </c>
      <c r="I343" t="s">
        <v>104</v>
      </c>
      <c r="J343">
        <v>6750</v>
      </c>
      <c r="K343" t="s">
        <v>49</v>
      </c>
      <c r="L343" t="s">
        <v>50</v>
      </c>
      <c r="M343" t="s">
        <v>799</v>
      </c>
      <c r="N343">
        <v>1730</v>
      </c>
      <c r="O343" t="s">
        <v>52</v>
      </c>
      <c r="P343" t="s">
        <v>203</v>
      </c>
      <c r="T343" t="s">
        <v>64</v>
      </c>
      <c r="Z343" s="3"/>
      <c r="AF343" t="s">
        <v>63</v>
      </c>
      <c r="AH343">
        <v>0</v>
      </c>
      <c r="AI343" s="2">
        <v>45169</v>
      </c>
      <c r="AJ343" t="s">
        <v>64</v>
      </c>
      <c r="AK343" t="s">
        <v>64</v>
      </c>
      <c r="AL343" t="s">
        <v>64</v>
      </c>
      <c r="AN343" s="3"/>
      <c r="AP343" t="s">
        <v>64</v>
      </c>
      <c r="AR343" t="s">
        <v>64</v>
      </c>
      <c r="AS343" t="s">
        <v>66</v>
      </c>
    </row>
    <row r="344" spans="1:45" ht="16" x14ac:dyDescent="0.2">
      <c r="A344">
        <v>2605</v>
      </c>
      <c r="B344">
        <v>2605</v>
      </c>
      <c r="C344" s="2">
        <v>45169</v>
      </c>
      <c r="D344" t="s">
        <v>967</v>
      </c>
      <c r="E344" t="s">
        <v>204</v>
      </c>
      <c r="F344" s="3">
        <v>5.5</v>
      </c>
      <c r="G344" t="s">
        <v>47</v>
      </c>
      <c r="H344" s="3">
        <v>0</v>
      </c>
      <c r="I344" t="s">
        <v>104</v>
      </c>
      <c r="J344">
        <v>6750</v>
      </c>
      <c r="K344" t="s">
        <v>49</v>
      </c>
      <c r="L344" t="s">
        <v>50</v>
      </c>
      <c r="M344" t="s">
        <v>799</v>
      </c>
      <c r="N344">
        <v>1730</v>
      </c>
      <c r="O344" t="s">
        <v>52</v>
      </c>
      <c r="P344" t="s">
        <v>203</v>
      </c>
      <c r="T344" t="s">
        <v>64</v>
      </c>
      <c r="Z344" s="3"/>
      <c r="AF344" t="s">
        <v>63</v>
      </c>
      <c r="AH344">
        <v>0</v>
      </c>
      <c r="AI344" s="2">
        <v>45169</v>
      </c>
      <c r="AJ344" t="s">
        <v>64</v>
      </c>
      <c r="AK344" t="s">
        <v>64</v>
      </c>
      <c r="AL344" t="s">
        <v>64</v>
      </c>
      <c r="AN344" s="3"/>
      <c r="AP344" t="s">
        <v>64</v>
      </c>
      <c r="AR344" t="s">
        <v>64</v>
      </c>
      <c r="AS344" t="s">
        <v>66</v>
      </c>
    </row>
    <row r="345" spans="1:45" ht="16" x14ac:dyDescent="0.2">
      <c r="A345">
        <v>3743</v>
      </c>
      <c r="B345">
        <v>3743</v>
      </c>
      <c r="C345" s="2">
        <v>45169</v>
      </c>
      <c r="D345" t="s">
        <v>970</v>
      </c>
      <c r="E345" t="s">
        <v>2836</v>
      </c>
      <c r="F345" s="3">
        <v>146.47999999999999</v>
      </c>
      <c r="G345" t="s">
        <v>47</v>
      </c>
      <c r="H345" s="3">
        <v>0</v>
      </c>
      <c r="I345" t="s">
        <v>104</v>
      </c>
      <c r="J345">
        <v>6700</v>
      </c>
      <c r="K345" t="s">
        <v>49</v>
      </c>
      <c r="L345" t="s">
        <v>50</v>
      </c>
      <c r="M345" t="s">
        <v>799</v>
      </c>
      <c r="N345">
        <v>1730</v>
      </c>
      <c r="O345" t="s">
        <v>52</v>
      </c>
      <c r="P345" t="s">
        <v>203</v>
      </c>
      <c r="T345" t="s">
        <v>64</v>
      </c>
      <c r="Z345" s="3"/>
      <c r="AF345" t="s">
        <v>63</v>
      </c>
      <c r="AH345">
        <v>0</v>
      </c>
      <c r="AI345" s="2">
        <v>45169</v>
      </c>
      <c r="AJ345" t="s">
        <v>64</v>
      </c>
      <c r="AK345" t="s">
        <v>64</v>
      </c>
      <c r="AL345" t="s">
        <v>64</v>
      </c>
      <c r="AN345" s="3"/>
      <c r="AP345" t="s">
        <v>64</v>
      </c>
      <c r="AR345" t="s">
        <v>64</v>
      </c>
      <c r="AS345" t="s">
        <v>66</v>
      </c>
    </row>
    <row r="346" spans="1:45" ht="16" x14ac:dyDescent="0.2">
      <c r="A346">
        <v>2642</v>
      </c>
      <c r="B346">
        <v>2642</v>
      </c>
      <c r="C346" s="2">
        <v>45183</v>
      </c>
      <c r="D346" t="s">
        <v>747</v>
      </c>
      <c r="E346" t="s">
        <v>2904</v>
      </c>
      <c r="F346" s="3">
        <v>5362.68</v>
      </c>
      <c r="G346" t="s">
        <v>47</v>
      </c>
      <c r="H346" s="3">
        <v>0</v>
      </c>
      <c r="I346" t="s">
        <v>104</v>
      </c>
      <c r="J346">
        <v>940</v>
      </c>
      <c r="K346" t="s">
        <v>52</v>
      </c>
      <c r="L346" t="s">
        <v>53</v>
      </c>
      <c r="N346">
        <v>6565</v>
      </c>
      <c r="O346" t="s">
        <v>49</v>
      </c>
      <c r="P346" t="s">
        <v>105</v>
      </c>
      <c r="Q346" t="s">
        <v>749</v>
      </c>
      <c r="T346" t="s">
        <v>2905</v>
      </c>
      <c r="U346" t="s">
        <v>2906</v>
      </c>
      <c r="V346" t="s">
        <v>2056</v>
      </c>
      <c r="W346" t="s">
        <v>752</v>
      </c>
      <c r="X346" t="s">
        <v>2907</v>
      </c>
      <c r="Y346" t="s">
        <v>754</v>
      </c>
      <c r="Z346" s="3">
        <v>0</v>
      </c>
      <c r="AA346" t="s">
        <v>2905</v>
      </c>
      <c r="AB346" t="s">
        <v>2908</v>
      </c>
      <c r="AC346" t="s">
        <v>61</v>
      </c>
      <c r="AD346" t="s">
        <v>61</v>
      </c>
      <c r="AE346" t="s">
        <v>2909</v>
      </c>
      <c r="AF346" t="s">
        <v>63</v>
      </c>
      <c r="AH346">
        <v>0</v>
      </c>
      <c r="AI346" s="2">
        <v>45183</v>
      </c>
      <c r="AJ346" t="s">
        <v>64</v>
      </c>
      <c r="AK346" t="s">
        <v>64</v>
      </c>
      <c r="AL346" t="s">
        <v>2910</v>
      </c>
      <c r="AM346" t="s">
        <v>2906</v>
      </c>
      <c r="AN346" s="3">
        <v>5362.68</v>
      </c>
      <c r="AO346" t="s">
        <v>2908</v>
      </c>
      <c r="AP346" t="s">
        <v>64</v>
      </c>
      <c r="AQ346" t="s">
        <v>2909</v>
      </c>
      <c r="AR346">
        <v>1040</v>
      </c>
      <c r="AS346" t="s">
        <v>66</v>
      </c>
    </row>
    <row r="347" spans="1:45" ht="16" x14ac:dyDescent="0.2">
      <c r="A347">
        <v>2959</v>
      </c>
      <c r="B347">
        <v>2959</v>
      </c>
      <c r="C347" s="2">
        <v>45199</v>
      </c>
      <c r="D347" t="s">
        <v>970</v>
      </c>
      <c r="E347" t="s">
        <v>206</v>
      </c>
      <c r="F347" s="3">
        <v>2116.36</v>
      </c>
      <c r="G347" t="s">
        <v>47</v>
      </c>
      <c r="H347" s="3">
        <v>0</v>
      </c>
      <c r="I347" t="s">
        <v>104</v>
      </c>
      <c r="J347">
        <v>6700</v>
      </c>
      <c r="K347" t="s">
        <v>49</v>
      </c>
      <c r="L347" t="s">
        <v>50</v>
      </c>
      <c r="M347" t="s">
        <v>799</v>
      </c>
      <c r="N347">
        <v>1730</v>
      </c>
      <c r="O347" t="s">
        <v>52</v>
      </c>
      <c r="P347" t="s">
        <v>203</v>
      </c>
      <c r="T347" t="s">
        <v>64</v>
      </c>
      <c r="Z347" s="3"/>
      <c r="AF347" t="s">
        <v>63</v>
      </c>
      <c r="AH347">
        <v>0</v>
      </c>
      <c r="AI347" s="2">
        <v>45199</v>
      </c>
      <c r="AJ347" t="s">
        <v>64</v>
      </c>
      <c r="AK347" t="s">
        <v>64</v>
      </c>
      <c r="AL347" t="s">
        <v>64</v>
      </c>
      <c r="AN347" s="3"/>
      <c r="AP347" t="s">
        <v>64</v>
      </c>
      <c r="AR347" t="s">
        <v>64</v>
      </c>
      <c r="AS347" t="s">
        <v>66</v>
      </c>
    </row>
    <row r="348" spans="1:45" ht="16" x14ac:dyDescent="0.2">
      <c r="A348">
        <v>2960</v>
      </c>
      <c r="B348">
        <v>2960</v>
      </c>
      <c r="C348" s="2">
        <v>45199</v>
      </c>
      <c r="D348" t="s">
        <v>970</v>
      </c>
      <c r="E348" t="s">
        <v>204</v>
      </c>
      <c r="F348" s="3">
        <v>491.41</v>
      </c>
      <c r="G348" t="s">
        <v>47</v>
      </c>
      <c r="H348" s="3">
        <v>0</v>
      </c>
      <c r="I348" t="s">
        <v>104</v>
      </c>
      <c r="J348">
        <v>6750</v>
      </c>
      <c r="K348" t="s">
        <v>49</v>
      </c>
      <c r="L348" t="s">
        <v>50</v>
      </c>
      <c r="M348" t="s">
        <v>799</v>
      </c>
      <c r="N348">
        <v>1730</v>
      </c>
      <c r="O348" t="s">
        <v>52</v>
      </c>
      <c r="P348" t="s">
        <v>203</v>
      </c>
      <c r="T348" t="s">
        <v>64</v>
      </c>
      <c r="Z348" s="3"/>
      <c r="AF348" t="s">
        <v>63</v>
      </c>
      <c r="AH348">
        <v>0</v>
      </c>
      <c r="AI348" s="2">
        <v>45199</v>
      </c>
      <c r="AJ348" t="s">
        <v>64</v>
      </c>
      <c r="AK348" t="s">
        <v>64</v>
      </c>
      <c r="AL348" t="s">
        <v>64</v>
      </c>
      <c r="AN348" s="3"/>
      <c r="AP348" t="s">
        <v>64</v>
      </c>
      <c r="AR348" t="s">
        <v>64</v>
      </c>
      <c r="AS348" t="s">
        <v>66</v>
      </c>
    </row>
    <row r="349" spans="1:45" ht="16" x14ac:dyDescent="0.2">
      <c r="A349">
        <v>2961</v>
      </c>
      <c r="B349">
        <v>2961</v>
      </c>
      <c r="C349" s="2">
        <v>45199</v>
      </c>
      <c r="D349" t="s">
        <v>970</v>
      </c>
      <c r="E349" t="s">
        <v>2635</v>
      </c>
      <c r="F349" s="3">
        <v>407.75</v>
      </c>
      <c r="G349" t="s">
        <v>47</v>
      </c>
      <c r="H349" s="3">
        <v>0</v>
      </c>
      <c r="I349" t="s">
        <v>104</v>
      </c>
      <c r="J349">
        <v>6700</v>
      </c>
      <c r="K349" t="s">
        <v>49</v>
      </c>
      <c r="L349" t="s">
        <v>50</v>
      </c>
      <c r="M349" t="s">
        <v>799</v>
      </c>
      <c r="N349">
        <v>1730</v>
      </c>
      <c r="O349" t="s">
        <v>52</v>
      </c>
      <c r="P349" t="s">
        <v>203</v>
      </c>
      <c r="T349" t="s">
        <v>64</v>
      </c>
      <c r="Z349" s="3"/>
      <c r="AF349" t="s">
        <v>63</v>
      </c>
      <c r="AH349">
        <v>0</v>
      </c>
      <c r="AI349" s="2">
        <v>45199</v>
      </c>
      <c r="AJ349" t="s">
        <v>64</v>
      </c>
      <c r="AK349" t="s">
        <v>64</v>
      </c>
      <c r="AL349" t="s">
        <v>64</v>
      </c>
      <c r="AN349" s="3"/>
      <c r="AP349" t="s">
        <v>64</v>
      </c>
      <c r="AR349" t="s">
        <v>64</v>
      </c>
      <c r="AS349" t="s">
        <v>66</v>
      </c>
    </row>
    <row r="350" spans="1:45" ht="16" x14ac:dyDescent="0.2">
      <c r="A350">
        <v>2962</v>
      </c>
      <c r="B350">
        <v>2962</v>
      </c>
      <c r="C350" s="2">
        <v>45199</v>
      </c>
      <c r="D350" t="s">
        <v>967</v>
      </c>
      <c r="E350" t="s">
        <v>206</v>
      </c>
      <c r="F350" s="3">
        <v>893.4</v>
      </c>
      <c r="G350" t="s">
        <v>47</v>
      </c>
      <c r="H350" s="3">
        <v>0</v>
      </c>
      <c r="I350" t="s">
        <v>104</v>
      </c>
      <c r="J350">
        <v>6700</v>
      </c>
      <c r="K350" t="s">
        <v>49</v>
      </c>
      <c r="L350" t="s">
        <v>50</v>
      </c>
      <c r="M350" t="s">
        <v>799</v>
      </c>
      <c r="N350">
        <v>1730</v>
      </c>
      <c r="O350" t="s">
        <v>52</v>
      </c>
      <c r="P350" t="s">
        <v>203</v>
      </c>
      <c r="T350" t="s">
        <v>64</v>
      </c>
      <c r="Z350" s="3"/>
      <c r="AF350" t="s">
        <v>63</v>
      </c>
      <c r="AH350">
        <v>0</v>
      </c>
      <c r="AI350" s="2">
        <v>45199</v>
      </c>
      <c r="AJ350" t="s">
        <v>64</v>
      </c>
      <c r="AK350" t="s">
        <v>64</v>
      </c>
      <c r="AL350" t="s">
        <v>64</v>
      </c>
      <c r="AN350" s="3"/>
      <c r="AP350" t="s">
        <v>64</v>
      </c>
      <c r="AR350" t="s">
        <v>64</v>
      </c>
      <c r="AS350" t="s">
        <v>66</v>
      </c>
    </row>
    <row r="351" spans="1:45" ht="16" x14ac:dyDescent="0.2">
      <c r="A351">
        <v>2963</v>
      </c>
      <c r="B351">
        <v>2963</v>
      </c>
      <c r="C351" s="2">
        <v>45199</v>
      </c>
      <c r="D351" t="s">
        <v>967</v>
      </c>
      <c r="E351" t="s">
        <v>204</v>
      </c>
      <c r="F351" s="3">
        <v>182.73</v>
      </c>
      <c r="G351" t="s">
        <v>47</v>
      </c>
      <c r="H351" s="3">
        <v>0</v>
      </c>
      <c r="I351" t="s">
        <v>104</v>
      </c>
      <c r="J351">
        <v>6750</v>
      </c>
      <c r="K351" t="s">
        <v>49</v>
      </c>
      <c r="L351" t="s">
        <v>50</v>
      </c>
      <c r="M351" t="s">
        <v>799</v>
      </c>
      <c r="N351">
        <v>1730</v>
      </c>
      <c r="O351" t="s">
        <v>52</v>
      </c>
      <c r="P351" t="s">
        <v>203</v>
      </c>
      <c r="T351" t="s">
        <v>64</v>
      </c>
      <c r="Z351" s="3"/>
      <c r="AF351" t="s">
        <v>63</v>
      </c>
      <c r="AH351">
        <v>0</v>
      </c>
      <c r="AI351" s="2">
        <v>45199</v>
      </c>
      <c r="AJ351" t="s">
        <v>64</v>
      </c>
      <c r="AK351" t="s">
        <v>64</v>
      </c>
      <c r="AL351" t="s">
        <v>64</v>
      </c>
      <c r="AN351" s="3"/>
      <c r="AP351" t="s">
        <v>64</v>
      </c>
      <c r="AR351" t="s">
        <v>64</v>
      </c>
      <c r="AS351" t="s">
        <v>66</v>
      </c>
    </row>
    <row r="352" spans="1:45" ht="16" x14ac:dyDescent="0.2">
      <c r="A352">
        <v>3016</v>
      </c>
      <c r="B352">
        <v>3016</v>
      </c>
      <c r="C352" s="2">
        <v>45260</v>
      </c>
      <c r="D352" t="s">
        <v>970</v>
      </c>
      <c r="E352" t="s">
        <v>1699</v>
      </c>
      <c r="F352" s="3">
        <v>2198.64</v>
      </c>
      <c r="G352" t="s">
        <v>47</v>
      </c>
      <c r="H352" s="3">
        <v>0</v>
      </c>
      <c r="I352" t="s">
        <v>104</v>
      </c>
      <c r="J352">
        <v>6700</v>
      </c>
      <c r="K352" t="s">
        <v>49</v>
      </c>
      <c r="L352" t="s">
        <v>50</v>
      </c>
      <c r="M352" t="s">
        <v>799</v>
      </c>
      <c r="N352">
        <v>1730</v>
      </c>
      <c r="O352" t="s">
        <v>52</v>
      </c>
      <c r="P352" t="s">
        <v>203</v>
      </c>
      <c r="T352" t="s">
        <v>64</v>
      </c>
      <c r="Z352" s="3"/>
      <c r="AF352" t="s">
        <v>63</v>
      </c>
      <c r="AH352">
        <v>0</v>
      </c>
      <c r="AI352" s="2">
        <v>45260</v>
      </c>
      <c r="AJ352" t="s">
        <v>64</v>
      </c>
      <c r="AK352" t="s">
        <v>64</v>
      </c>
      <c r="AL352" t="s">
        <v>64</v>
      </c>
      <c r="AN352" s="3"/>
      <c r="AP352" t="s">
        <v>64</v>
      </c>
      <c r="AR352" t="s">
        <v>64</v>
      </c>
      <c r="AS352" t="s">
        <v>66</v>
      </c>
    </row>
    <row r="353" spans="1:45" ht="16" x14ac:dyDescent="0.2">
      <c r="A353">
        <v>3017</v>
      </c>
      <c r="B353">
        <v>3017</v>
      </c>
      <c r="C353" s="2">
        <v>45260</v>
      </c>
      <c r="D353" t="s">
        <v>970</v>
      </c>
      <c r="E353" t="s">
        <v>2635</v>
      </c>
      <c r="F353" s="3">
        <v>105.2</v>
      </c>
      <c r="G353" t="s">
        <v>47</v>
      </c>
      <c r="H353" s="3">
        <v>0</v>
      </c>
      <c r="I353" t="s">
        <v>104</v>
      </c>
      <c r="J353">
        <v>6700</v>
      </c>
      <c r="K353" t="s">
        <v>49</v>
      </c>
      <c r="L353" t="s">
        <v>50</v>
      </c>
      <c r="M353" t="s">
        <v>799</v>
      </c>
      <c r="N353">
        <v>1730</v>
      </c>
      <c r="O353" t="s">
        <v>52</v>
      </c>
      <c r="P353" t="s">
        <v>203</v>
      </c>
      <c r="T353" t="s">
        <v>64</v>
      </c>
      <c r="Z353" s="3"/>
      <c r="AF353" t="s">
        <v>63</v>
      </c>
      <c r="AH353">
        <v>0</v>
      </c>
      <c r="AI353" s="2">
        <v>45260</v>
      </c>
      <c r="AJ353" t="s">
        <v>64</v>
      </c>
      <c r="AK353" t="s">
        <v>64</v>
      </c>
      <c r="AL353" t="s">
        <v>64</v>
      </c>
      <c r="AN353" s="3"/>
      <c r="AP353" t="s">
        <v>64</v>
      </c>
      <c r="AR353" t="s">
        <v>64</v>
      </c>
      <c r="AS353" t="s">
        <v>66</v>
      </c>
    </row>
    <row r="354" spans="1:45" ht="16" x14ac:dyDescent="0.2">
      <c r="A354">
        <v>3018</v>
      </c>
      <c r="B354">
        <v>3018</v>
      </c>
      <c r="C354" s="2">
        <v>45260</v>
      </c>
      <c r="D354" t="s">
        <v>970</v>
      </c>
      <c r="E354" t="s">
        <v>204</v>
      </c>
      <c r="F354" s="3">
        <v>432.04</v>
      </c>
      <c r="G354" t="s">
        <v>47</v>
      </c>
      <c r="H354" s="3">
        <v>0</v>
      </c>
      <c r="I354" t="s">
        <v>104</v>
      </c>
      <c r="J354">
        <v>6750</v>
      </c>
      <c r="K354" t="s">
        <v>49</v>
      </c>
      <c r="L354" t="s">
        <v>50</v>
      </c>
      <c r="M354" t="s">
        <v>799</v>
      </c>
      <c r="N354">
        <v>1730</v>
      </c>
      <c r="O354" t="s">
        <v>52</v>
      </c>
      <c r="P354" t="s">
        <v>203</v>
      </c>
      <c r="T354" t="s">
        <v>64</v>
      </c>
      <c r="Z354" s="3"/>
      <c r="AF354" t="s">
        <v>63</v>
      </c>
      <c r="AH354">
        <v>0</v>
      </c>
      <c r="AI354" s="2">
        <v>45260</v>
      </c>
      <c r="AJ354" t="s">
        <v>64</v>
      </c>
      <c r="AK354" t="s">
        <v>64</v>
      </c>
      <c r="AL354" t="s">
        <v>64</v>
      </c>
      <c r="AN354" s="3"/>
      <c r="AP354" t="s">
        <v>64</v>
      </c>
      <c r="AR354" t="s">
        <v>64</v>
      </c>
      <c r="AS354" t="s">
        <v>66</v>
      </c>
    </row>
    <row r="355" spans="1:45" ht="16" x14ac:dyDescent="0.2">
      <c r="A355">
        <v>3019</v>
      </c>
      <c r="B355">
        <v>3019</v>
      </c>
      <c r="C355" s="2">
        <v>45260</v>
      </c>
      <c r="D355" t="s">
        <v>967</v>
      </c>
      <c r="E355" t="s">
        <v>206</v>
      </c>
      <c r="F355" s="3">
        <v>979.78</v>
      </c>
      <c r="G355" t="s">
        <v>47</v>
      </c>
      <c r="H355" s="3">
        <v>0</v>
      </c>
      <c r="I355" t="s">
        <v>104</v>
      </c>
      <c r="J355">
        <v>6700</v>
      </c>
      <c r="K355" t="s">
        <v>49</v>
      </c>
      <c r="L355" t="s">
        <v>50</v>
      </c>
      <c r="M355" t="s">
        <v>799</v>
      </c>
      <c r="N355">
        <v>1730</v>
      </c>
      <c r="O355" t="s">
        <v>52</v>
      </c>
      <c r="P355" t="s">
        <v>203</v>
      </c>
      <c r="T355" t="s">
        <v>64</v>
      </c>
      <c r="Z355" s="3"/>
      <c r="AF355" t="s">
        <v>63</v>
      </c>
      <c r="AH355">
        <v>0</v>
      </c>
      <c r="AI355" s="2">
        <v>45260</v>
      </c>
      <c r="AJ355" t="s">
        <v>64</v>
      </c>
      <c r="AK355" t="s">
        <v>64</v>
      </c>
      <c r="AL355" t="s">
        <v>64</v>
      </c>
      <c r="AN355" s="3"/>
      <c r="AP355" t="s">
        <v>64</v>
      </c>
      <c r="AR355" t="s">
        <v>64</v>
      </c>
      <c r="AS355" t="s">
        <v>66</v>
      </c>
    </row>
    <row r="356" spans="1:45" ht="16" x14ac:dyDescent="0.2">
      <c r="A356">
        <v>3020</v>
      </c>
      <c r="B356">
        <v>3020</v>
      </c>
      <c r="C356" s="2">
        <v>45260</v>
      </c>
      <c r="D356" t="s">
        <v>967</v>
      </c>
      <c r="E356" t="s">
        <v>204</v>
      </c>
      <c r="F356" s="3">
        <v>118.41</v>
      </c>
      <c r="G356" t="s">
        <v>47</v>
      </c>
      <c r="H356" s="3">
        <v>0</v>
      </c>
      <c r="I356" t="s">
        <v>104</v>
      </c>
      <c r="J356">
        <v>6750</v>
      </c>
      <c r="K356" t="s">
        <v>49</v>
      </c>
      <c r="L356" t="s">
        <v>50</v>
      </c>
      <c r="M356" t="s">
        <v>799</v>
      </c>
      <c r="N356">
        <v>1730</v>
      </c>
      <c r="O356" t="s">
        <v>52</v>
      </c>
      <c r="P356" t="s">
        <v>203</v>
      </c>
      <c r="T356" t="s">
        <v>64</v>
      </c>
      <c r="Z356" s="3"/>
      <c r="AF356" t="s">
        <v>63</v>
      </c>
      <c r="AH356">
        <v>0</v>
      </c>
      <c r="AI356" s="2">
        <v>45260</v>
      </c>
      <c r="AJ356" t="s">
        <v>64</v>
      </c>
      <c r="AK356" t="s">
        <v>64</v>
      </c>
      <c r="AL356" t="s">
        <v>64</v>
      </c>
      <c r="AN356" s="3"/>
      <c r="AP356" t="s">
        <v>64</v>
      </c>
      <c r="AR356" t="s">
        <v>64</v>
      </c>
      <c r="AS356" t="s">
        <v>66</v>
      </c>
    </row>
    <row r="357" spans="1:45" ht="16" x14ac:dyDescent="0.2">
      <c r="A357">
        <v>2799</v>
      </c>
      <c r="B357">
        <v>2799</v>
      </c>
      <c r="C357" s="2">
        <v>45274</v>
      </c>
      <c r="D357" t="s">
        <v>747</v>
      </c>
      <c r="E357" t="s">
        <v>3344</v>
      </c>
      <c r="F357" s="3">
        <v>1010.36</v>
      </c>
      <c r="G357" t="s">
        <v>47</v>
      </c>
      <c r="H357" s="3">
        <v>0</v>
      </c>
      <c r="I357" t="s">
        <v>104</v>
      </c>
      <c r="J357">
        <v>940</v>
      </c>
      <c r="K357" t="s">
        <v>52</v>
      </c>
      <c r="L357" t="s">
        <v>53</v>
      </c>
      <c r="N357">
        <v>6565</v>
      </c>
      <c r="O357" t="s">
        <v>49</v>
      </c>
      <c r="P357" t="s">
        <v>105</v>
      </c>
      <c r="Q357" t="s">
        <v>749</v>
      </c>
      <c r="T357" t="s">
        <v>3345</v>
      </c>
      <c r="U357" t="s">
        <v>3346</v>
      </c>
      <c r="V357" t="s">
        <v>2312</v>
      </c>
      <c r="W357" t="s">
        <v>752</v>
      </c>
      <c r="X357" t="s">
        <v>3347</v>
      </c>
      <c r="Y357" t="s">
        <v>754</v>
      </c>
      <c r="Z357" s="3">
        <v>0</v>
      </c>
      <c r="AA357" t="s">
        <v>3345</v>
      </c>
      <c r="AB357" t="s">
        <v>3320</v>
      </c>
      <c r="AC357" t="s">
        <v>61</v>
      </c>
      <c r="AD357" t="s">
        <v>61</v>
      </c>
      <c r="AE357" t="s">
        <v>3348</v>
      </c>
      <c r="AF357" t="s">
        <v>63</v>
      </c>
      <c r="AH357">
        <v>0</v>
      </c>
      <c r="AI357" s="2">
        <v>45274</v>
      </c>
      <c r="AJ357" t="s">
        <v>64</v>
      </c>
      <c r="AK357" t="s">
        <v>64</v>
      </c>
      <c r="AL357" t="s">
        <v>3349</v>
      </c>
      <c r="AM357" t="s">
        <v>3346</v>
      </c>
      <c r="AN357" s="3">
        <v>1010.36</v>
      </c>
      <c r="AO357" t="s">
        <v>3320</v>
      </c>
      <c r="AP357" t="s">
        <v>64</v>
      </c>
      <c r="AQ357" t="s">
        <v>3348</v>
      </c>
      <c r="AR357">
        <v>1130</v>
      </c>
      <c r="AS357" t="s">
        <v>66</v>
      </c>
    </row>
    <row r="358" spans="1:45" ht="16" x14ac:dyDescent="0.2">
      <c r="A358">
        <v>2828</v>
      </c>
      <c r="B358">
        <v>2828</v>
      </c>
      <c r="C358" s="2">
        <v>45299.041666666657</v>
      </c>
      <c r="D358" t="s">
        <v>853</v>
      </c>
      <c r="E358" t="s">
        <v>3442</v>
      </c>
      <c r="F358" s="3">
        <v>20</v>
      </c>
      <c r="G358" t="s">
        <v>47</v>
      </c>
      <c r="H358" s="3">
        <v>0</v>
      </c>
      <c r="I358" t="s">
        <v>48</v>
      </c>
      <c r="J358">
        <v>6864</v>
      </c>
      <c r="K358" t="s">
        <v>49</v>
      </c>
      <c r="L358" t="s">
        <v>50</v>
      </c>
      <c r="M358" t="s">
        <v>799</v>
      </c>
      <c r="N358">
        <v>940</v>
      </c>
      <c r="O358" t="s">
        <v>52</v>
      </c>
      <c r="P358" t="s">
        <v>53</v>
      </c>
      <c r="T358" t="s">
        <v>3434</v>
      </c>
      <c r="U358" t="s">
        <v>3435</v>
      </c>
      <c r="V358" t="s">
        <v>2319</v>
      </c>
      <c r="W358" t="s">
        <v>56</v>
      </c>
      <c r="X358" t="s">
        <v>3436</v>
      </c>
      <c r="Y358" t="s">
        <v>3437</v>
      </c>
      <c r="Z358" s="3">
        <v>19</v>
      </c>
      <c r="AA358" t="s">
        <v>3438</v>
      </c>
      <c r="AB358" t="s">
        <v>3439</v>
      </c>
      <c r="AC358" t="s">
        <v>61</v>
      </c>
      <c r="AD358" t="s">
        <v>61</v>
      </c>
      <c r="AE358" t="s">
        <v>3440</v>
      </c>
      <c r="AF358" t="s">
        <v>63</v>
      </c>
      <c r="AH358">
        <v>0</v>
      </c>
      <c r="AI358" s="2">
        <v>45299</v>
      </c>
      <c r="AJ358" t="s">
        <v>64</v>
      </c>
      <c r="AK358" t="s">
        <v>64</v>
      </c>
      <c r="AL358" t="s">
        <v>3441</v>
      </c>
      <c r="AM358" t="s">
        <v>3435</v>
      </c>
      <c r="AN358" s="3">
        <v>357</v>
      </c>
      <c r="AO358" t="s">
        <v>3439</v>
      </c>
      <c r="AP358" t="s">
        <v>64</v>
      </c>
      <c r="AQ358" t="s">
        <v>3440</v>
      </c>
      <c r="AR358">
        <v>1150</v>
      </c>
      <c r="AS358" t="s">
        <v>66</v>
      </c>
    </row>
    <row r="359" spans="1:45" ht="16" x14ac:dyDescent="0.2">
      <c r="A359">
        <v>3686</v>
      </c>
      <c r="B359">
        <v>3686</v>
      </c>
      <c r="C359" s="2">
        <v>45429.083333333343</v>
      </c>
      <c r="D359" t="s">
        <v>969</v>
      </c>
      <c r="E359" t="s">
        <v>3884</v>
      </c>
      <c r="F359" s="3">
        <v>1.58</v>
      </c>
      <c r="G359" t="s">
        <v>47</v>
      </c>
      <c r="H359" s="3">
        <v>0</v>
      </c>
      <c r="I359" t="s">
        <v>48</v>
      </c>
      <c r="J359">
        <v>6751</v>
      </c>
      <c r="K359" t="s">
        <v>49</v>
      </c>
      <c r="L359" t="s">
        <v>50</v>
      </c>
      <c r="M359" t="s">
        <v>799</v>
      </c>
      <c r="N359">
        <v>940</v>
      </c>
      <c r="O359" t="s">
        <v>52</v>
      </c>
      <c r="P359" t="s">
        <v>53</v>
      </c>
      <c r="T359" t="s">
        <v>3885</v>
      </c>
      <c r="U359" t="s">
        <v>3886</v>
      </c>
      <c r="V359" t="s">
        <v>3887</v>
      </c>
      <c r="W359" t="s">
        <v>56</v>
      </c>
      <c r="X359" t="s">
        <v>3888</v>
      </c>
      <c r="Y359" t="s">
        <v>2396</v>
      </c>
      <c r="Z359" s="3">
        <v>0</v>
      </c>
      <c r="AA359" t="s">
        <v>3889</v>
      </c>
      <c r="AB359" t="s">
        <v>3890</v>
      </c>
      <c r="AC359" t="s">
        <v>61</v>
      </c>
      <c r="AD359" t="s">
        <v>61</v>
      </c>
      <c r="AE359" t="s">
        <v>3891</v>
      </c>
      <c r="AF359" t="s">
        <v>63</v>
      </c>
      <c r="AH359">
        <v>0</v>
      </c>
      <c r="AI359" s="2">
        <v>45429</v>
      </c>
      <c r="AJ359" t="s">
        <v>64</v>
      </c>
      <c r="AK359" t="s">
        <v>64</v>
      </c>
      <c r="AL359" t="s">
        <v>3892</v>
      </c>
      <c r="AM359" t="s">
        <v>3886</v>
      </c>
      <c r="AN359" s="3">
        <v>457.53</v>
      </c>
      <c r="AO359" t="s">
        <v>3890</v>
      </c>
      <c r="AP359" t="s">
        <v>64</v>
      </c>
      <c r="AQ359" t="s">
        <v>3891</v>
      </c>
      <c r="AR359">
        <v>1250</v>
      </c>
      <c r="AS359" t="s">
        <v>66</v>
      </c>
    </row>
    <row r="360" spans="1:45" ht="16" x14ac:dyDescent="0.2">
      <c r="A360">
        <v>3690</v>
      </c>
      <c r="B360">
        <v>3690</v>
      </c>
      <c r="C360" s="2">
        <v>45429.083333333343</v>
      </c>
      <c r="D360" t="s">
        <v>970</v>
      </c>
      <c r="E360" t="s">
        <v>3893</v>
      </c>
      <c r="F360" s="3">
        <v>13.96</v>
      </c>
      <c r="G360" t="s">
        <v>47</v>
      </c>
      <c r="H360" s="3">
        <v>0</v>
      </c>
      <c r="I360" t="s">
        <v>48</v>
      </c>
      <c r="J360">
        <v>6751</v>
      </c>
      <c r="K360" t="s">
        <v>49</v>
      </c>
      <c r="L360" t="s">
        <v>50</v>
      </c>
      <c r="M360" t="s">
        <v>799</v>
      </c>
      <c r="N360">
        <v>940</v>
      </c>
      <c r="O360" t="s">
        <v>52</v>
      </c>
      <c r="P360" t="s">
        <v>53</v>
      </c>
      <c r="T360" t="s">
        <v>3885</v>
      </c>
      <c r="U360" t="s">
        <v>3886</v>
      </c>
      <c r="V360" t="s">
        <v>3887</v>
      </c>
      <c r="W360" t="s">
        <v>56</v>
      </c>
      <c r="X360" t="s">
        <v>3888</v>
      </c>
      <c r="Y360" t="s">
        <v>2396</v>
      </c>
      <c r="Z360" s="3">
        <v>0</v>
      </c>
      <c r="AA360" t="s">
        <v>3889</v>
      </c>
      <c r="AB360" t="s">
        <v>3890</v>
      </c>
      <c r="AC360" t="s">
        <v>61</v>
      </c>
      <c r="AD360" t="s">
        <v>61</v>
      </c>
      <c r="AE360" t="s">
        <v>3891</v>
      </c>
      <c r="AF360" t="s">
        <v>63</v>
      </c>
      <c r="AH360">
        <v>0</v>
      </c>
      <c r="AI360" s="2">
        <v>45429</v>
      </c>
      <c r="AJ360" t="s">
        <v>64</v>
      </c>
      <c r="AK360" t="s">
        <v>64</v>
      </c>
      <c r="AL360" t="s">
        <v>3892</v>
      </c>
      <c r="AM360" t="s">
        <v>3886</v>
      </c>
      <c r="AN360" s="3">
        <v>457.53</v>
      </c>
      <c r="AO360" t="s">
        <v>3890</v>
      </c>
      <c r="AP360" t="s">
        <v>64</v>
      </c>
      <c r="AQ360" t="s">
        <v>3891</v>
      </c>
      <c r="AR360">
        <v>1250</v>
      </c>
      <c r="AS360" t="s">
        <v>66</v>
      </c>
    </row>
    <row r="361" spans="1:45" ht="16" x14ac:dyDescent="0.2">
      <c r="A361">
        <v>3691</v>
      </c>
      <c r="B361">
        <v>3691</v>
      </c>
      <c r="C361" s="2">
        <v>45429.083333333343</v>
      </c>
      <c r="D361" t="s">
        <v>967</v>
      </c>
      <c r="E361" t="s">
        <v>3893</v>
      </c>
      <c r="F361" s="3">
        <v>10.55</v>
      </c>
      <c r="G361" t="s">
        <v>47</v>
      </c>
      <c r="H361" s="3">
        <v>0</v>
      </c>
      <c r="I361" t="s">
        <v>48</v>
      </c>
      <c r="J361">
        <v>6751</v>
      </c>
      <c r="K361" t="s">
        <v>49</v>
      </c>
      <c r="L361" t="s">
        <v>50</v>
      </c>
      <c r="M361" t="s">
        <v>799</v>
      </c>
      <c r="N361">
        <v>940</v>
      </c>
      <c r="O361" t="s">
        <v>52</v>
      </c>
      <c r="P361" t="s">
        <v>53</v>
      </c>
      <c r="T361" t="s">
        <v>3885</v>
      </c>
      <c r="U361" t="s">
        <v>3886</v>
      </c>
      <c r="V361" t="s">
        <v>3887</v>
      </c>
      <c r="W361" t="s">
        <v>56</v>
      </c>
      <c r="X361" t="s">
        <v>3888</v>
      </c>
      <c r="Y361" t="s">
        <v>2396</v>
      </c>
      <c r="Z361" s="3">
        <v>0</v>
      </c>
      <c r="AA361" t="s">
        <v>3889</v>
      </c>
      <c r="AB361" t="s">
        <v>3890</v>
      </c>
      <c r="AC361" t="s">
        <v>61</v>
      </c>
      <c r="AD361" t="s">
        <v>61</v>
      </c>
      <c r="AE361" t="s">
        <v>3891</v>
      </c>
      <c r="AF361" t="s">
        <v>63</v>
      </c>
      <c r="AH361">
        <v>0</v>
      </c>
      <c r="AI361" s="2">
        <v>45429</v>
      </c>
      <c r="AJ361" t="s">
        <v>64</v>
      </c>
      <c r="AK361" t="s">
        <v>64</v>
      </c>
      <c r="AL361" t="s">
        <v>3892</v>
      </c>
      <c r="AM361" t="s">
        <v>3886</v>
      </c>
      <c r="AN361" s="3">
        <v>457.53</v>
      </c>
      <c r="AO361" t="s">
        <v>3890</v>
      </c>
      <c r="AP361" t="s">
        <v>64</v>
      </c>
      <c r="AQ361" t="s">
        <v>3891</v>
      </c>
      <c r="AR361">
        <v>1250</v>
      </c>
      <c r="AS361" t="s">
        <v>66</v>
      </c>
    </row>
    <row r="362" spans="1:45" ht="16" x14ac:dyDescent="0.2">
      <c r="A362">
        <v>3692</v>
      </c>
      <c r="B362">
        <v>3692</v>
      </c>
      <c r="C362" s="2">
        <v>45429.083333333343</v>
      </c>
      <c r="D362" t="s">
        <v>969</v>
      </c>
      <c r="E362" t="s">
        <v>3893</v>
      </c>
      <c r="F362" s="3">
        <v>0.01</v>
      </c>
      <c r="G362" t="s">
        <v>47</v>
      </c>
      <c r="H362" s="3">
        <v>0</v>
      </c>
      <c r="I362" t="s">
        <v>48</v>
      </c>
      <c r="J362">
        <v>6751</v>
      </c>
      <c r="K362" t="s">
        <v>49</v>
      </c>
      <c r="L362" t="s">
        <v>50</v>
      </c>
      <c r="M362" t="s">
        <v>799</v>
      </c>
      <c r="N362">
        <v>940</v>
      </c>
      <c r="O362" t="s">
        <v>52</v>
      </c>
      <c r="P362" t="s">
        <v>53</v>
      </c>
      <c r="T362" t="s">
        <v>3885</v>
      </c>
      <c r="U362" t="s">
        <v>3886</v>
      </c>
      <c r="V362" t="s">
        <v>3887</v>
      </c>
      <c r="W362" t="s">
        <v>56</v>
      </c>
      <c r="X362" t="s">
        <v>3888</v>
      </c>
      <c r="Y362" t="s">
        <v>2396</v>
      </c>
      <c r="Z362" s="3">
        <v>0</v>
      </c>
      <c r="AA362" t="s">
        <v>3889</v>
      </c>
      <c r="AB362" t="s">
        <v>3890</v>
      </c>
      <c r="AC362" t="s">
        <v>61</v>
      </c>
      <c r="AD362" t="s">
        <v>61</v>
      </c>
      <c r="AE362" t="s">
        <v>3891</v>
      </c>
      <c r="AF362" t="s">
        <v>63</v>
      </c>
      <c r="AH362">
        <v>0</v>
      </c>
      <c r="AI362" s="2">
        <v>45429</v>
      </c>
      <c r="AJ362" t="s">
        <v>64</v>
      </c>
      <c r="AK362" t="s">
        <v>64</v>
      </c>
      <c r="AL362" t="s">
        <v>3892</v>
      </c>
      <c r="AM362" t="s">
        <v>3886</v>
      </c>
      <c r="AN362" s="3">
        <v>457.53</v>
      </c>
      <c r="AO362" t="s">
        <v>3890</v>
      </c>
      <c r="AP362" t="s">
        <v>64</v>
      </c>
      <c r="AQ362" t="s">
        <v>3891</v>
      </c>
      <c r="AR362">
        <v>1250</v>
      </c>
      <c r="AS362" t="s">
        <v>66</v>
      </c>
    </row>
    <row r="363" spans="1:45" ht="16" x14ac:dyDescent="0.2">
      <c r="A363">
        <v>3694</v>
      </c>
      <c r="B363">
        <v>3694</v>
      </c>
      <c r="C363" s="2">
        <v>45429.083333333343</v>
      </c>
      <c r="D363" t="s">
        <v>853</v>
      </c>
      <c r="E363" t="s">
        <v>3893</v>
      </c>
      <c r="F363" s="3">
        <v>1.86</v>
      </c>
      <c r="G363" t="s">
        <v>47</v>
      </c>
      <c r="H363" s="3">
        <v>0</v>
      </c>
      <c r="I363" t="s">
        <v>48</v>
      </c>
      <c r="J363">
        <v>6751</v>
      </c>
      <c r="K363" t="s">
        <v>49</v>
      </c>
      <c r="L363" t="s">
        <v>50</v>
      </c>
      <c r="M363" t="s">
        <v>799</v>
      </c>
      <c r="N363">
        <v>940</v>
      </c>
      <c r="O363" t="s">
        <v>52</v>
      </c>
      <c r="P363" t="s">
        <v>53</v>
      </c>
      <c r="T363" t="s">
        <v>3885</v>
      </c>
      <c r="U363" t="s">
        <v>3886</v>
      </c>
      <c r="V363" t="s">
        <v>3887</v>
      </c>
      <c r="W363" t="s">
        <v>56</v>
      </c>
      <c r="X363" t="s">
        <v>3888</v>
      </c>
      <c r="Y363" t="s">
        <v>2396</v>
      </c>
      <c r="Z363" s="3">
        <v>0</v>
      </c>
      <c r="AA363" t="s">
        <v>3889</v>
      </c>
      <c r="AB363" t="s">
        <v>3890</v>
      </c>
      <c r="AC363" t="s">
        <v>61</v>
      </c>
      <c r="AD363" t="s">
        <v>61</v>
      </c>
      <c r="AE363" t="s">
        <v>3891</v>
      </c>
      <c r="AF363" t="s">
        <v>63</v>
      </c>
      <c r="AH363">
        <v>0</v>
      </c>
      <c r="AI363" s="2">
        <v>45429</v>
      </c>
      <c r="AJ363" t="s">
        <v>64</v>
      </c>
      <c r="AK363" t="s">
        <v>64</v>
      </c>
      <c r="AL363" t="s">
        <v>3892</v>
      </c>
      <c r="AM363" t="s">
        <v>3886</v>
      </c>
      <c r="AN363" s="3">
        <v>457.53</v>
      </c>
      <c r="AO363" t="s">
        <v>3890</v>
      </c>
      <c r="AP363" t="s">
        <v>64</v>
      </c>
      <c r="AQ363" t="s">
        <v>3891</v>
      </c>
      <c r="AR363">
        <v>1250</v>
      </c>
      <c r="AS363" t="s">
        <v>66</v>
      </c>
    </row>
    <row r="364" spans="1:45" ht="16" x14ac:dyDescent="0.2">
      <c r="A364">
        <v>3698</v>
      </c>
      <c r="B364">
        <v>3698</v>
      </c>
      <c r="C364" s="2">
        <v>45429.083333333343</v>
      </c>
      <c r="D364" t="s">
        <v>970</v>
      </c>
      <c r="E364" t="s">
        <v>3884</v>
      </c>
      <c r="F364" s="3">
        <v>22.66</v>
      </c>
      <c r="G364" t="s">
        <v>47</v>
      </c>
      <c r="H364" s="3">
        <v>0</v>
      </c>
      <c r="I364" t="s">
        <v>48</v>
      </c>
      <c r="J364">
        <v>6751</v>
      </c>
      <c r="K364" t="s">
        <v>49</v>
      </c>
      <c r="L364" t="s">
        <v>50</v>
      </c>
      <c r="M364" t="s">
        <v>799</v>
      </c>
      <c r="N364">
        <v>940</v>
      </c>
      <c r="O364" t="s">
        <v>52</v>
      </c>
      <c r="P364" t="s">
        <v>53</v>
      </c>
      <c r="T364" t="s">
        <v>3885</v>
      </c>
      <c r="U364" t="s">
        <v>3886</v>
      </c>
      <c r="V364" t="s">
        <v>3887</v>
      </c>
      <c r="W364" t="s">
        <v>56</v>
      </c>
      <c r="X364" t="s">
        <v>3888</v>
      </c>
      <c r="Y364" t="s">
        <v>2396</v>
      </c>
      <c r="Z364" s="3">
        <v>0</v>
      </c>
      <c r="AA364" t="s">
        <v>3889</v>
      </c>
      <c r="AB364" t="s">
        <v>3890</v>
      </c>
      <c r="AC364" t="s">
        <v>61</v>
      </c>
      <c r="AD364" t="s">
        <v>61</v>
      </c>
      <c r="AE364" t="s">
        <v>3891</v>
      </c>
      <c r="AF364" t="s">
        <v>63</v>
      </c>
      <c r="AH364">
        <v>0</v>
      </c>
      <c r="AI364" s="2">
        <v>45429</v>
      </c>
      <c r="AJ364" t="s">
        <v>64</v>
      </c>
      <c r="AK364" t="s">
        <v>64</v>
      </c>
      <c r="AL364" t="s">
        <v>3892</v>
      </c>
      <c r="AM364" t="s">
        <v>3886</v>
      </c>
      <c r="AN364" s="3">
        <v>457.53</v>
      </c>
      <c r="AO364" t="s">
        <v>3890</v>
      </c>
      <c r="AP364" t="s">
        <v>64</v>
      </c>
      <c r="AQ364" t="s">
        <v>3891</v>
      </c>
      <c r="AR364">
        <v>1250</v>
      </c>
      <c r="AS364" t="s">
        <v>66</v>
      </c>
    </row>
    <row r="365" spans="1:45" ht="16" x14ac:dyDescent="0.2">
      <c r="A365">
        <v>3699</v>
      </c>
      <c r="B365">
        <v>3699</v>
      </c>
      <c r="C365" s="2">
        <v>45429.083333333343</v>
      </c>
      <c r="D365" t="s">
        <v>967</v>
      </c>
      <c r="E365" t="s">
        <v>3884</v>
      </c>
      <c r="F365" s="3">
        <v>17.91</v>
      </c>
      <c r="G365" t="s">
        <v>47</v>
      </c>
      <c r="H365" s="3">
        <v>0</v>
      </c>
      <c r="I365" t="s">
        <v>48</v>
      </c>
      <c r="J365">
        <v>6751</v>
      </c>
      <c r="K365" t="s">
        <v>49</v>
      </c>
      <c r="L365" t="s">
        <v>50</v>
      </c>
      <c r="M365" t="s">
        <v>799</v>
      </c>
      <c r="N365">
        <v>940</v>
      </c>
      <c r="O365" t="s">
        <v>52</v>
      </c>
      <c r="P365" t="s">
        <v>53</v>
      </c>
      <c r="T365" t="s">
        <v>3885</v>
      </c>
      <c r="U365" t="s">
        <v>3886</v>
      </c>
      <c r="V365" t="s">
        <v>3887</v>
      </c>
      <c r="W365" t="s">
        <v>56</v>
      </c>
      <c r="X365" t="s">
        <v>3888</v>
      </c>
      <c r="Y365" t="s">
        <v>2396</v>
      </c>
      <c r="Z365" s="3">
        <v>0</v>
      </c>
      <c r="AA365" t="s">
        <v>3889</v>
      </c>
      <c r="AB365" t="s">
        <v>3890</v>
      </c>
      <c r="AC365" t="s">
        <v>61</v>
      </c>
      <c r="AD365" t="s">
        <v>61</v>
      </c>
      <c r="AE365" t="s">
        <v>3891</v>
      </c>
      <c r="AF365" t="s">
        <v>63</v>
      </c>
      <c r="AH365">
        <v>0</v>
      </c>
      <c r="AI365" s="2">
        <v>45429</v>
      </c>
      <c r="AJ365" t="s">
        <v>64</v>
      </c>
      <c r="AK365" t="s">
        <v>64</v>
      </c>
      <c r="AL365" t="s">
        <v>3892</v>
      </c>
      <c r="AM365" t="s">
        <v>3886</v>
      </c>
      <c r="AN365" s="3">
        <v>457.53</v>
      </c>
      <c r="AO365" t="s">
        <v>3890</v>
      </c>
      <c r="AP365" t="s">
        <v>64</v>
      </c>
      <c r="AQ365" t="s">
        <v>3891</v>
      </c>
      <c r="AR365">
        <v>1250</v>
      </c>
      <c r="AS365" t="s">
        <v>66</v>
      </c>
    </row>
    <row r="366" spans="1:45" ht="16" x14ac:dyDescent="0.2">
      <c r="A366">
        <v>3534</v>
      </c>
      <c r="B366">
        <v>3534</v>
      </c>
      <c r="C366" s="2">
        <v>45623.041666666657</v>
      </c>
      <c r="D366" t="s">
        <v>94</v>
      </c>
      <c r="E366" t="s">
        <v>4631</v>
      </c>
      <c r="F366" s="3">
        <v>28.68</v>
      </c>
      <c r="G366" t="s">
        <v>47</v>
      </c>
      <c r="H366" s="3">
        <v>0</v>
      </c>
      <c r="I366" t="s">
        <v>48</v>
      </c>
      <c r="J366">
        <v>2894</v>
      </c>
      <c r="K366" t="s">
        <v>49</v>
      </c>
      <c r="L366" t="s">
        <v>50</v>
      </c>
      <c r="M366" t="s">
        <v>51</v>
      </c>
      <c r="N366">
        <v>940</v>
      </c>
      <c r="O366" t="s">
        <v>52</v>
      </c>
      <c r="P366" t="s">
        <v>53</v>
      </c>
      <c r="T366" t="s">
        <v>4632</v>
      </c>
      <c r="U366" t="s">
        <v>4633</v>
      </c>
      <c r="V366" t="s">
        <v>2989</v>
      </c>
      <c r="W366" t="s">
        <v>56</v>
      </c>
      <c r="X366" t="s">
        <v>4634</v>
      </c>
      <c r="Y366" t="s">
        <v>4635</v>
      </c>
      <c r="Z366" s="3">
        <v>0</v>
      </c>
      <c r="AA366" t="s">
        <v>4636</v>
      </c>
      <c r="AB366" t="s">
        <v>4637</v>
      </c>
      <c r="AC366" t="s">
        <v>61</v>
      </c>
      <c r="AD366" t="s">
        <v>61</v>
      </c>
      <c r="AE366" t="s">
        <v>4638</v>
      </c>
      <c r="AF366" t="s">
        <v>63</v>
      </c>
      <c r="AH366">
        <v>0</v>
      </c>
      <c r="AI366" s="2">
        <v>45623</v>
      </c>
      <c r="AJ366" t="s">
        <v>64</v>
      </c>
      <c r="AK366" t="s">
        <v>64</v>
      </c>
      <c r="AL366" t="s">
        <v>4639</v>
      </c>
      <c r="AM366" t="s">
        <v>4633</v>
      </c>
      <c r="AN366" s="3">
        <v>28.68</v>
      </c>
      <c r="AO366" t="s">
        <v>4637</v>
      </c>
      <c r="AP366" t="s">
        <v>64</v>
      </c>
      <c r="AQ366" t="s">
        <v>4638</v>
      </c>
      <c r="AR366">
        <v>1400</v>
      </c>
      <c r="AS366" t="s">
        <v>66</v>
      </c>
    </row>
    <row r="367" spans="1:45" ht="16" x14ac:dyDescent="0.2">
      <c r="A367">
        <v>3938</v>
      </c>
      <c r="B367">
        <v>3938</v>
      </c>
      <c r="C367" s="2">
        <v>45698</v>
      </c>
      <c r="D367" t="s">
        <v>797</v>
      </c>
      <c r="E367" t="s">
        <v>4966</v>
      </c>
      <c r="F367" s="3">
        <v>146.38</v>
      </c>
      <c r="G367" t="s">
        <v>47</v>
      </c>
      <c r="H367" s="3">
        <v>0</v>
      </c>
      <c r="I367" t="s">
        <v>48</v>
      </c>
      <c r="J367">
        <v>6822</v>
      </c>
      <c r="K367" t="s">
        <v>49</v>
      </c>
      <c r="L367" t="s">
        <v>50</v>
      </c>
      <c r="M367" t="s">
        <v>799</v>
      </c>
      <c r="N367">
        <v>562</v>
      </c>
      <c r="O367" t="s">
        <v>52</v>
      </c>
      <c r="P367" t="s">
        <v>53</v>
      </c>
      <c r="T367" t="s">
        <v>4967</v>
      </c>
      <c r="V367" t="s">
        <v>3260</v>
      </c>
      <c r="W367" t="s">
        <v>56</v>
      </c>
      <c r="X367" t="s">
        <v>4968</v>
      </c>
      <c r="Y367" t="s">
        <v>4275</v>
      </c>
      <c r="Z367" s="3">
        <v>7</v>
      </c>
      <c r="AA367" t="s">
        <v>4969</v>
      </c>
      <c r="AB367" t="s">
        <v>4970</v>
      </c>
      <c r="AC367" t="s">
        <v>61</v>
      </c>
      <c r="AD367" t="s">
        <v>61</v>
      </c>
      <c r="AE367" t="s">
        <v>4971</v>
      </c>
      <c r="AF367" t="s">
        <v>63</v>
      </c>
      <c r="AH367">
        <v>0</v>
      </c>
      <c r="AI367" s="2">
        <v>45698</v>
      </c>
      <c r="AJ367" t="s">
        <v>64</v>
      </c>
      <c r="AK367" t="s">
        <v>64</v>
      </c>
      <c r="AL367" t="s">
        <v>4972</v>
      </c>
      <c r="AN367" s="3">
        <v>146.38</v>
      </c>
      <c r="AO367" t="s">
        <v>4970</v>
      </c>
      <c r="AP367" t="s">
        <v>64</v>
      </c>
      <c r="AQ367" t="s">
        <v>4971</v>
      </c>
      <c r="AR367">
        <v>1495</v>
      </c>
      <c r="AS367" t="s">
        <v>66</v>
      </c>
    </row>
    <row r="368" spans="1:45" ht="16" x14ac:dyDescent="0.2">
      <c r="A368">
        <v>3930</v>
      </c>
      <c r="B368">
        <v>3930</v>
      </c>
      <c r="C368" s="2">
        <v>45707</v>
      </c>
      <c r="D368" t="s">
        <v>797</v>
      </c>
      <c r="E368" t="s">
        <v>5008</v>
      </c>
      <c r="F368" s="3">
        <v>159.19999999999999</v>
      </c>
      <c r="G368" t="s">
        <v>47</v>
      </c>
      <c r="H368" s="3">
        <v>0</v>
      </c>
      <c r="I368" t="s">
        <v>48</v>
      </c>
      <c r="J368">
        <v>6822</v>
      </c>
      <c r="K368" t="s">
        <v>49</v>
      </c>
      <c r="L368" t="s">
        <v>50</v>
      </c>
      <c r="M368" t="s">
        <v>799</v>
      </c>
      <c r="N368">
        <v>942</v>
      </c>
      <c r="O368" t="s">
        <v>52</v>
      </c>
      <c r="P368" t="s">
        <v>53</v>
      </c>
      <c r="T368" t="s">
        <v>5009</v>
      </c>
      <c r="U368" t="s">
        <v>5010</v>
      </c>
      <c r="V368" t="s">
        <v>3228</v>
      </c>
      <c r="W368" t="s">
        <v>56</v>
      </c>
      <c r="X368" t="s">
        <v>5011</v>
      </c>
      <c r="Y368" t="s">
        <v>4275</v>
      </c>
      <c r="Z368" s="3">
        <v>0</v>
      </c>
      <c r="AA368" t="s">
        <v>5012</v>
      </c>
      <c r="AB368" t="s">
        <v>5013</v>
      </c>
      <c r="AC368" t="s">
        <v>61</v>
      </c>
      <c r="AD368" t="s">
        <v>61</v>
      </c>
      <c r="AE368" t="s">
        <v>5014</v>
      </c>
      <c r="AF368" t="s">
        <v>63</v>
      </c>
      <c r="AH368">
        <v>0</v>
      </c>
      <c r="AI368" s="2">
        <v>45707</v>
      </c>
      <c r="AJ368" t="s">
        <v>64</v>
      </c>
      <c r="AK368" t="s">
        <v>64</v>
      </c>
      <c r="AL368" t="s">
        <v>5015</v>
      </c>
      <c r="AM368" t="s">
        <v>5010</v>
      </c>
      <c r="AN368" s="3">
        <v>159.19999999999999</v>
      </c>
      <c r="AO368" t="s">
        <v>5013</v>
      </c>
      <c r="AP368" t="s">
        <v>64</v>
      </c>
      <c r="AQ368" t="s">
        <v>5014</v>
      </c>
      <c r="AR368">
        <v>1490</v>
      </c>
      <c r="AS368" t="s">
        <v>66</v>
      </c>
    </row>
    <row r="369" spans="1:45" ht="16" x14ac:dyDescent="0.2">
      <c r="A369">
        <v>3975</v>
      </c>
      <c r="B369">
        <v>3975</v>
      </c>
      <c r="C369" s="2">
        <v>45726.041666666657</v>
      </c>
      <c r="D369" t="s">
        <v>747</v>
      </c>
      <c r="E369" t="s">
        <v>5296</v>
      </c>
      <c r="F369" s="3">
        <v>234.3</v>
      </c>
      <c r="G369" t="s">
        <v>47</v>
      </c>
      <c r="H369" s="3">
        <v>0</v>
      </c>
      <c r="I369" t="s">
        <v>104</v>
      </c>
      <c r="J369">
        <v>940</v>
      </c>
      <c r="K369" t="s">
        <v>52</v>
      </c>
      <c r="L369" t="s">
        <v>53</v>
      </c>
      <c r="N369">
        <v>6565</v>
      </c>
      <c r="O369" t="s">
        <v>49</v>
      </c>
      <c r="P369" t="s">
        <v>105</v>
      </c>
      <c r="Q369" t="s">
        <v>749</v>
      </c>
      <c r="T369" t="s">
        <v>5297</v>
      </c>
      <c r="U369" t="s">
        <v>5298</v>
      </c>
      <c r="V369" t="s">
        <v>3281</v>
      </c>
      <c r="W369" t="s">
        <v>752</v>
      </c>
      <c r="X369" t="s">
        <v>5299</v>
      </c>
      <c r="Y369" t="s">
        <v>754</v>
      </c>
      <c r="Z369" s="3">
        <v>0</v>
      </c>
      <c r="AA369" t="s">
        <v>5300</v>
      </c>
      <c r="AB369" t="s">
        <v>5208</v>
      </c>
      <c r="AC369" t="s">
        <v>61</v>
      </c>
      <c r="AD369" t="s">
        <v>61</v>
      </c>
      <c r="AE369" t="s">
        <v>5301</v>
      </c>
      <c r="AF369" t="s">
        <v>63</v>
      </c>
      <c r="AH369">
        <v>0</v>
      </c>
      <c r="AI369" s="2">
        <v>45726</v>
      </c>
      <c r="AJ369" t="s">
        <v>64</v>
      </c>
      <c r="AK369" t="s">
        <v>64</v>
      </c>
      <c r="AL369" t="s">
        <v>5302</v>
      </c>
      <c r="AM369" t="s">
        <v>5298</v>
      </c>
      <c r="AN369" s="3">
        <v>234.3</v>
      </c>
      <c r="AO369" t="s">
        <v>5208</v>
      </c>
      <c r="AP369" t="s">
        <v>64</v>
      </c>
      <c r="AQ369" t="s">
        <v>5301</v>
      </c>
      <c r="AR369">
        <v>1525</v>
      </c>
      <c r="AS369" t="s">
        <v>66</v>
      </c>
    </row>
    <row r="370" spans="1:45" ht="16" x14ac:dyDescent="0.2">
      <c r="A370">
        <v>4098</v>
      </c>
      <c r="B370">
        <v>4098</v>
      </c>
      <c r="C370" s="2">
        <v>45757.083333333343</v>
      </c>
      <c r="D370" t="s">
        <v>3743</v>
      </c>
      <c r="E370" t="s">
        <v>5451</v>
      </c>
      <c r="F370" s="3">
        <v>461.9</v>
      </c>
      <c r="G370" t="s">
        <v>47</v>
      </c>
      <c r="H370" s="3">
        <v>0</v>
      </c>
      <c r="I370" t="s">
        <v>48</v>
      </c>
      <c r="J370">
        <v>6680</v>
      </c>
      <c r="K370" t="s">
        <v>49</v>
      </c>
      <c r="L370" t="s">
        <v>50</v>
      </c>
      <c r="M370" t="s">
        <v>799</v>
      </c>
      <c r="N370">
        <v>940</v>
      </c>
      <c r="O370" t="s">
        <v>52</v>
      </c>
      <c r="P370" t="s">
        <v>53</v>
      </c>
      <c r="T370" t="s">
        <v>5444</v>
      </c>
      <c r="U370" t="s">
        <v>5445</v>
      </c>
      <c r="V370" t="s">
        <v>3478</v>
      </c>
      <c r="W370" t="s">
        <v>56</v>
      </c>
      <c r="X370" t="s">
        <v>5446</v>
      </c>
      <c r="Y370" t="s">
        <v>4913</v>
      </c>
      <c r="Z370" s="3">
        <v>0</v>
      </c>
      <c r="AA370" t="s">
        <v>5447</v>
      </c>
      <c r="AB370" t="s">
        <v>5448</v>
      </c>
      <c r="AC370" t="s">
        <v>61</v>
      </c>
      <c r="AD370" t="s">
        <v>61</v>
      </c>
      <c r="AE370" t="s">
        <v>5449</v>
      </c>
      <c r="AF370" t="s">
        <v>63</v>
      </c>
      <c r="AH370">
        <v>0</v>
      </c>
      <c r="AI370" s="2">
        <v>45757</v>
      </c>
      <c r="AJ370" t="s">
        <v>64</v>
      </c>
      <c r="AK370" t="s">
        <v>64</v>
      </c>
      <c r="AL370" t="s">
        <v>5450</v>
      </c>
      <c r="AM370" t="s">
        <v>5445</v>
      </c>
      <c r="AN370" s="3">
        <v>1645.56</v>
      </c>
      <c r="AO370" t="s">
        <v>5448</v>
      </c>
      <c r="AP370" t="s">
        <v>64</v>
      </c>
      <c r="AQ370" t="s">
        <v>5449</v>
      </c>
      <c r="AR370">
        <v>1558</v>
      </c>
      <c r="AS370" t="s">
        <v>66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H29"/>
  <sheetViews>
    <sheetView workbookViewId="0"/>
  </sheetViews>
  <sheetFormatPr baseColWidth="10" defaultColWidth="8.83203125" defaultRowHeight="15" x14ac:dyDescent="0.2"/>
  <cols>
    <col min="1" max="2" width="2" customWidth="1"/>
    <col min="3" max="3" width="40" customWidth="1"/>
    <col min="4" max="4" width="20" customWidth="1"/>
    <col min="5" max="6" width="2" customWidth="1"/>
    <col min="7" max="7" width="12" customWidth="1"/>
    <col min="8" max="9" width="2" customWidth="1"/>
    <col min="10" max="10" width="12" customWidth="1"/>
    <col min="11" max="12" width="2" customWidth="1"/>
    <col min="13" max="13" width="12" customWidth="1"/>
    <col min="14" max="15" width="2" customWidth="1"/>
    <col min="16" max="16" width="12" customWidth="1"/>
    <col min="17" max="18" width="2" customWidth="1"/>
    <col min="19" max="19" width="12" customWidth="1"/>
    <col min="20" max="21" width="2" customWidth="1"/>
    <col min="22" max="22" width="12" customWidth="1"/>
    <col min="23" max="24" width="2" customWidth="1"/>
    <col min="25" max="25" width="12" customWidth="1"/>
    <col min="26" max="27" width="2" customWidth="1"/>
    <col min="28" max="28" width="12" customWidth="1"/>
    <col min="29" max="30" width="2" customWidth="1"/>
    <col min="31" max="31" width="12" customWidth="1"/>
    <col min="32" max="33" width="2" customWidth="1"/>
    <col min="34" max="34" width="12" customWidth="1"/>
  </cols>
  <sheetData>
    <row r="1" spans="1:34" ht="24" x14ac:dyDescent="0.3">
      <c r="A1" s="51" t="s">
        <v>5715</v>
      </c>
      <c r="B1" s="45"/>
      <c r="C1" s="45"/>
      <c r="D1" s="45"/>
      <c r="E1" s="45"/>
      <c r="F1" s="45"/>
      <c r="G1" s="45"/>
      <c r="H1" s="45"/>
      <c r="I1" s="45"/>
      <c r="J1" s="45"/>
      <c r="K1" s="45"/>
    </row>
    <row r="2" spans="1:34" x14ac:dyDescent="0.2">
      <c r="A2" t="s">
        <v>5716</v>
      </c>
    </row>
    <row r="3" spans="1:34" ht="25" customHeight="1" x14ac:dyDescent="0.2">
      <c r="E3" s="47" t="s">
        <v>5717</v>
      </c>
      <c r="F3" s="48"/>
      <c r="G3" s="49"/>
      <c r="H3" s="47" t="s">
        <v>5718</v>
      </c>
      <c r="I3" s="48"/>
      <c r="J3" s="49"/>
      <c r="K3" s="47" t="s">
        <v>5719</v>
      </c>
      <c r="L3" s="48"/>
      <c r="M3" s="49"/>
      <c r="N3" s="47" t="s">
        <v>5720</v>
      </c>
      <c r="O3" s="48"/>
      <c r="P3" s="49"/>
      <c r="Q3" s="47">
        <v>2024</v>
      </c>
      <c r="R3" s="48"/>
      <c r="S3" s="49"/>
      <c r="T3" s="47" t="s">
        <v>5721</v>
      </c>
      <c r="U3" s="48"/>
      <c r="V3" s="49"/>
      <c r="W3" s="47" t="s">
        <v>5722</v>
      </c>
      <c r="X3" s="48"/>
      <c r="Y3" s="49"/>
      <c r="Z3" s="47">
        <v>2025</v>
      </c>
      <c r="AA3" s="48"/>
      <c r="AB3" s="49"/>
      <c r="AC3" s="47" t="s">
        <v>5723</v>
      </c>
      <c r="AD3" s="48"/>
      <c r="AE3" s="49"/>
      <c r="AF3" s="47" t="s">
        <v>5724</v>
      </c>
      <c r="AG3" s="48"/>
      <c r="AH3" s="49"/>
    </row>
    <row r="4" spans="1:34" ht="10" customHeight="1" x14ac:dyDescent="0.2">
      <c r="A4" s="19"/>
      <c r="B4" s="19"/>
      <c r="C4" s="19"/>
      <c r="D4" s="19"/>
      <c r="E4" s="44" t="s">
        <v>5640</v>
      </c>
      <c r="F4" s="45"/>
      <c r="G4" s="20" t="s">
        <v>5651</v>
      </c>
      <c r="H4" s="44" t="s">
        <v>5640</v>
      </c>
      <c r="I4" s="45"/>
      <c r="J4" s="20" t="s">
        <v>5651</v>
      </c>
      <c r="K4" s="44" t="s">
        <v>5640</v>
      </c>
      <c r="L4" s="45"/>
      <c r="M4" s="20" t="s">
        <v>5651</v>
      </c>
      <c r="N4" s="44" t="s">
        <v>5640</v>
      </c>
      <c r="O4" s="45"/>
      <c r="P4" s="20" t="s">
        <v>5725</v>
      </c>
      <c r="Q4" s="44" t="s">
        <v>5640</v>
      </c>
      <c r="R4" s="45"/>
      <c r="S4" s="20" t="s">
        <v>5726</v>
      </c>
      <c r="T4" s="44" t="s">
        <v>5640</v>
      </c>
      <c r="U4" s="45"/>
      <c r="V4" s="20" t="s">
        <v>5726</v>
      </c>
      <c r="W4" s="44" t="s">
        <v>5640</v>
      </c>
      <c r="X4" s="45"/>
      <c r="Y4" s="20" t="s">
        <v>5727</v>
      </c>
      <c r="Z4" s="44" t="s">
        <v>5640</v>
      </c>
      <c r="AA4" s="45"/>
      <c r="AB4" s="20" t="s">
        <v>5728</v>
      </c>
      <c r="AC4" s="44" t="s">
        <v>5640</v>
      </c>
      <c r="AD4" s="45"/>
      <c r="AE4" s="20" t="s">
        <v>5728</v>
      </c>
      <c r="AF4" s="44" t="s">
        <v>5640</v>
      </c>
      <c r="AG4" s="45"/>
      <c r="AH4" s="20" t="s">
        <v>5729</v>
      </c>
    </row>
    <row r="5" spans="1:34" ht="10" customHeight="1" x14ac:dyDescent="0.2">
      <c r="A5" s="19"/>
      <c r="B5" s="19"/>
      <c r="C5" s="19"/>
      <c r="D5" s="19"/>
      <c r="E5" s="44" t="s">
        <v>5654</v>
      </c>
      <c r="F5" s="45"/>
      <c r="G5" s="20" t="s">
        <v>5730</v>
      </c>
      <c r="H5" s="44" t="s">
        <v>5654</v>
      </c>
      <c r="I5" s="45"/>
      <c r="J5" s="20" t="s">
        <v>5656</v>
      </c>
      <c r="K5" s="44" t="s">
        <v>5654</v>
      </c>
      <c r="L5" s="45"/>
      <c r="M5" s="20" t="s">
        <v>5731</v>
      </c>
      <c r="N5" s="44" t="s">
        <v>5654</v>
      </c>
      <c r="O5" s="45"/>
      <c r="P5" s="20" t="s">
        <v>5656</v>
      </c>
      <c r="Q5" s="44" t="s">
        <v>5654</v>
      </c>
      <c r="R5" s="45"/>
      <c r="S5" s="20" t="s">
        <v>5732</v>
      </c>
      <c r="T5" s="44" t="s">
        <v>5654</v>
      </c>
      <c r="U5" s="45"/>
      <c r="V5" s="20" t="s">
        <v>5733</v>
      </c>
      <c r="W5" s="44" t="s">
        <v>5654</v>
      </c>
      <c r="X5" s="45"/>
      <c r="Y5" s="20" t="s">
        <v>5732</v>
      </c>
      <c r="Z5" s="44" t="s">
        <v>5654</v>
      </c>
      <c r="AA5" s="45"/>
      <c r="AB5" s="20" t="s">
        <v>5734</v>
      </c>
      <c r="AC5" s="44" t="s">
        <v>5654</v>
      </c>
      <c r="AD5" s="45"/>
      <c r="AE5" s="20" t="s">
        <v>5735</v>
      </c>
      <c r="AF5" s="44" t="s">
        <v>5654</v>
      </c>
      <c r="AG5" s="45"/>
      <c r="AH5" s="20" t="s">
        <v>5734</v>
      </c>
    </row>
    <row r="6" spans="1:34" x14ac:dyDescent="0.2">
      <c r="E6" s="21"/>
      <c r="G6" s="22"/>
      <c r="H6" s="21"/>
      <c r="J6" s="22"/>
      <c r="K6" s="21"/>
      <c r="M6" s="22"/>
      <c r="N6" s="21"/>
      <c r="P6" s="22"/>
      <c r="Q6" s="21"/>
      <c r="S6" s="22"/>
      <c r="T6" s="21"/>
      <c r="V6" s="22"/>
      <c r="W6" s="21"/>
      <c r="Y6" s="22"/>
      <c r="Z6" s="21"/>
      <c r="AB6" s="22"/>
      <c r="AC6" s="21"/>
      <c r="AE6" s="22"/>
      <c r="AF6" s="21"/>
      <c r="AH6" s="22"/>
    </row>
    <row r="7" spans="1:34" ht="18" x14ac:dyDescent="0.2">
      <c r="B7" s="31" t="s">
        <v>5678</v>
      </c>
      <c r="C7" s="31"/>
      <c r="D7" s="31"/>
      <c r="E7" s="59">
        <v>487700</v>
      </c>
      <c r="F7" s="45"/>
      <c r="G7" s="43"/>
      <c r="H7" s="59">
        <v>165220</v>
      </c>
      <c r="I7" s="45"/>
      <c r="J7" s="43"/>
      <c r="K7" s="59">
        <f>SUM(L8:L20)</f>
        <v>73931.080000000016</v>
      </c>
      <c r="L7" s="45"/>
      <c r="M7" s="43"/>
      <c r="N7" s="59">
        <f>SUM(O8:O20)</f>
        <v>80466.460000000006</v>
      </c>
      <c r="O7" s="45"/>
      <c r="P7" s="43"/>
      <c r="Q7" s="59">
        <v>161020</v>
      </c>
      <c r="R7" s="45"/>
      <c r="S7" s="43"/>
      <c r="T7" s="59">
        <f>SUM(U8:U20)</f>
        <v>80628.09</v>
      </c>
      <c r="U7" s="45"/>
      <c r="V7" s="43"/>
      <c r="W7" s="59">
        <f>SUM(X8:X20)</f>
        <v>80527.48</v>
      </c>
      <c r="X7" s="45"/>
      <c r="Y7" s="43"/>
      <c r="Z7" s="59">
        <v>161460</v>
      </c>
      <c r="AA7" s="45"/>
      <c r="AB7" s="43"/>
      <c r="AC7" s="59">
        <f>SUM(AD8:AD20)</f>
        <v>60337.729999999996</v>
      </c>
      <c r="AD7" s="45"/>
      <c r="AE7" s="43"/>
      <c r="AF7" s="59">
        <f>SUM(AG8:AG20)</f>
        <v>0</v>
      </c>
      <c r="AG7" s="45"/>
      <c r="AH7" s="43"/>
    </row>
    <row r="8" spans="1:34" ht="16" x14ac:dyDescent="0.2">
      <c r="C8" s="32" t="s">
        <v>5736</v>
      </c>
      <c r="D8" s="32"/>
      <c r="E8" s="33"/>
      <c r="F8" s="58">
        <v>49800</v>
      </c>
      <c r="G8" s="43"/>
      <c r="H8" s="33"/>
      <c r="I8" s="58">
        <v>16620</v>
      </c>
      <c r="J8" s="43"/>
      <c r="K8" s="33"/>
      <c r="L8" s="58">
        <f>SUM(M9:M11)</f>
        <v>2576.25</v>
      </c>
      <c r="M8" s="43"/>
      <c r="N8" s="33"/>
      <c r="O8" s="58">
        <f>SUM(P9:P11)</f>
        <v>7757.1</v>
      </c>
      <c r="P8" s="43"/>
      <c r="Q8" s="33"/>
      <c r="R8" s="58">
        <v>16620</v>
      </c>
      <c r="S8" s="43"/>
      <c r="T8" s="33"/>
      <c r="U8" s="58">
        <f>SUM(V9:V11)</f>
        <v>11775.32</v>
      </c>
      <c r="V8" s="43"/>
      <c r="W8" s="33"/>
      <c r="X8" s="58">
        <f>SUM(Y9:Y11)</f>
        <v>8327.07</v>
      </c>
      <c r="Y8" s="43"/>
      <c r="Z8" s="33"/>
      <c r="AA8" s="58">
        <v>16560</v>
      </c>
      <c r="AB8" s="43"/>
      <c r="AC8" s="33"/>
      <c r="AD8" s="58">
        <f>SUM(AE9:AE11)</f>
        <v>12385.009999999998</v>
      </c>
      <c r="AE8" s="43"/>
      <c r="AF8" s="33"/>
      <c r="AG8" s="58">
        <f>SUM(AH9:AH11)</f>
        <v>0</v>
      </c>
      <c r="AH8" s="43"/>
    </row>
    <row r="9" spans="1:34" x14ac:dyDescent="0.2">
      <c r="C9" t="s">
        <v>5546</v>
      </c>
      <c r="D9" t="s">
        <v>1761</v>
      </c>
      <c r="E9" s="21"/>
      <c r="G9" s="29">
        <v>32300</v>
      </c>
      <c r="H9" s="21"/>
      <c r="J9" s="29">
        <v>10770</v>
      </c>
      <c r="K9" s="21"/>
      <c r="M9" s="26">
        <f>SUMIFS('P23 Buchungen'!F2:F830,'P23 Buchungen'!D2:D830,$D9,'P23 Buchungen'!C2:C830,"&gt;="&amp;M$4,'P23 Buchungen'!C2:C830,"&lt;"&amp;M$5+1,'P23 Buchungen'!L2:L830,"Ausgaben")-SUMIFS('P23 Buchungen'!F2:F830,'P23 Buchungen'!D2:D830,$D9,'P23 Buchungen'!C2:C830,"&gt;="&amp;M$4,'P23 Buchungen'!C2:C830,"&lt;"&amp;M$5+1,'P23 Buchungen'!P2:P830,"Einnahmen")+SUMIFS('P23 Buchungen'!F2:F830,'P23 Buchungen'!D2:D830,$D9,'P23 Buchungen'!C2:C830,"&gt;="&amp;M$4,'P23 Buchungen'!C2:C830,"&lt;"&amp;M$5+1,'P23 Buchungen'!L2:L830,"Einnahmen")-SUMIFS('P23 Buchungen'!F2:F830,'P23 Buchungen'!D2:D830,$D9,'P23 Buchungen'!C2:C830,"&gt;="&amp;M$4,'P23 Buchungen'!C2:C830,"&lt;"&amp;M$5+1,'P23 Buchungen'!P2:P830,"Ausgaben")</f>
        <v>1688.89</v>
      </c>
      <c r="N9" s="21"/>
      <c r="P9" s="26">
        <f>SUMIFS('P23 Buchungen'!F2:F830,'P23 Buchungen'!D2:D830,$D9,'P23 Buchungen'!C2:C830,"&gt;="&amp;P$4,'P23 Buchungen'!C2:C830,"&lt;"&amp;P$5+1,'P23 Buchungen'!L2:L830,"Ausgaben")-SUMIFS('P23 Buchungen'!F2:F830,'P23 Buchungen'!D2:D830,$D9,'P23 Buchungen'!C2:C830,"&gt;="&amp;P$4,'P23 Buchungen'!C2:C830,"&lt;"&amp;P$5+1,'P23 Buchungen'!P2:P830,"Einnahmen")+SUMIFS('P23 Buchungen'!F2:F830,'P23 Buchungen'!D2:D830,$D9,'P23 Buchungen'!C2:C830,"&gt;="&amp;P$4,'P23 Buchungen'!C2:C830,"&lt;"&amp;P$5+1,'P23 Buchungen'!L2:L830,"Einnahmen")-SUMIFS('P23 Buchungen'!F2:F830,'P23 Buchungen'!D2:D830,$D9,'P23 Buchungen'!C2:C830,"&gt;="&amp;P$4,'P23 Buchungen'!C2:C830,"&lt;"&amp;P$5+1,'P23 Buchungen'!P2:P830,"Ausgaben")</f>
        <v>2596.2100000000005</v>
      </c>
      <c r="Q9" s="21"/>
      <c r="S9" s="29">
        <v>10770</v>
      </c>
      <c r="T9" s="21"/>
      <c r="V9" s="26">
        <f>SUMIFS('P23 Buchungen'!F2:F830,'P23 Buchungen'!D2:D830,$D9,'P23 Buchungen'!C2:C830,"&gt;="&amp;V$4,'P23 Buchungen'!C2:C830,"&lt;"&amp;V$5+1,'P23 Buchungen'!L2:L830,"Ausgaben")-SUMIFS('P23 Buchungen'!F2:F830,'P23 Buchungen'!D2:D830,$D9,'P23 Buchungen'!C2:C830,"&gt;="&amp;V$4,'P23 Buchungen'!C2:C830,"&lt;"&amp;V$5+1,'P23 Buchungen'!P2:P830,"Einnahmen")+SUMIFS('P23 Buchungen'!F2:F830,'P23 Buchungen'!D2:D830,$D9,'P23 Buchungen'!C2:C830,"&gt;="&amp;V$4,'P23 Buchungen'!C2:C830,"&lt;"&amp;V$5+1,'P23 Buchungen'!L2:L830,"Einnahmen")-SUMIFS('P23 Buchungen'!F2:F830,'P23 Buchungen'!D2:D830,$D9,'P23 Buchungen'!C2:C830,"&gt;="&amp;V$4,'P23 Buchungen'!C2:C830,"&lt;"&amp;V$5+1,'P23 Buchungen'!P2:P830,"Ausgaben")</f>
        <v>5712.09</v>
      </c>
      <c r="W9" s="21"/>
      <c r="Y9" s="26">
        <f>SUMIFS('P23 Buchungen'!F2:F830,'P23 Buchungen'!D2:D830,$D9,'P23 Buchungen'!C2:C830,"&gt;="&amp;Y$4,'P23 Buchungen'!C2:C830,"&lt;"&amp;Y$5+1,'P23 Buchungen'!L2:L830,"Ausgaben")-SUMIFS('P23 Buchungen'!F2:F830,'P23 Buchungen'!D2:D830,$D9,'P23 Buchungen'!C2:C830,"&gt;="&amp;Y$4,'P23 Buchungen'!C2:C830,"&lt;"&amp;Y$5+1,'P23 Buchungen'!P2:P830,"Einnahmen")+SUMIFS('P23 Buchungen'!F2:F830,'P23 Buchungen'!D2:D830,$D9,'P23 Buchungen'!C2:C830,"&gt;="&amp;Y$4,'P23 Buchungen'!C2:C830,"&lt;"&amp;Y$5+1,'P23 Buchungen'!L2:L830,"Einnahmen")-SUMIFS('P23 Buchungen'!F2:F830,'P23 Buchungen'!D2:D830,$D9,'P23 Buchungen'!C2:C830,"&gt;="&amp;Y$4,'P23 Buchungen'!C2:C830,"&lt;"&amp;Y$5+1,'P23 Buchungen'!P2:P830,"Ausgaben")</f>
        <v>4915.1499999999996</v>
      </c>
      <c r="Z9" s="21"/>
      <c r="AB9" s="29">
        <v>10760</v>
      </c>
      <c r="AC9" s="21"/>
      <c r="AE9" s="26">
        <f>SUMIFS('P23 Buchungen'!F2:F830,'P23 Buchungen'!D2:D830,$D9,'P23 Buchungen'!C2:C830,"&gt;="&amp;AE$4,'P23 Buchungen'!C2:C830,"&lt;"&amp;AE$5+1,'P23 Buchungen'!L2:L830,"Ausgaben")-SUMIFS('P23 Buchungen'!F2:F830,'P23 Buchungen'!D2:D830,$D9,'P23 Buchungen'!C2:C830,"&gt;="&amp;AE$4,'P23 Buchungen'!C2:C830,"&lt;"&amp;AE$5+1,'P23 Buchungen'!P2:P830,"Einnahmen")+SUMIFS('P23 Buchungen'!F2:F830,'P23 Buchungen'!D2:D830,$D9,'P23 Buchungen'!C2:C830,"&gt;="&amp;AE$4,'P23 Buchungen'!C2:C830,"&lt;"&amp;AE$5+1,'P23 Buchungen'!L2:L830,"Einnahmen")-SUMIFS('P23 Buchungen'!F2:F830,'P23 Buchungen'!D2:D830,$D9,'P23 Buchungen'!C2:C830,"&gt;="&amp;AE$4,'P23 Buchungen'!C2:C830,"&lt;"&amp;AE$5+1,'P23 Buchungen'!P2:P830,"Ausgaben")</f>
        <v>5825.5199999999995</v>
      </c>
      <c r="AF9" s="21"/>
      <c r="AH9" s="26">
        <f>SUMIFS('P23 Buchungen'!F2:F830,'P23 Buchungen'!D2:D830,$D9,'P23 Buchungen'!C2:C830,"&gt;="&amp;AH$4,'P23 Buchungen'!C2:C830,"&lt;"&amp;AH$5+1,'P23 Buchungen'!L2:L830,"Ausgaben")-SUMIFS('P23 Buchungen'!F2:F830,'P23 Buchungen'!D2:D830,$D9,'P23 Buchungen'!C2:C830,"&gt;="&amp;AH$4,'P23 Buchungen'!C2:C830,"&lt;"&amp;AH$5+1,'P23 Buchungen'!P2:P830,"Einnahmen")+SUMIFS('P23 Buchungen'!F2:F830,'P23 Buchungen'!D2:D830,$D9,'P23 Buchungen'!C2:C830,"&gt;="&amp;AH$4,'P23 Buchungen'!C2:C830,"&lt;"&amp;AH$5+1,'P23 Buchungen'!L2:L830,"Einnahmen")-SUMIFS('P23 Buchungen'!F2:F830,'P23 Buchungen'!D2:D830,$D9,'P23 Buchungen'!C2:C830,"&gt;="&amp;AH$4,'P23 Buchungen'!C2:C830,"&lt;"&amp;AH$5+1,'P23 Buchungen'!P2:P830,"Ausgaben")</f>
        <v>0</v>
      </c>
    </row>
    <row r="10" spans="1:34" x14ac:dyDescent="0.2">
      <c r="C10" t="s">
        <v>5548</v>
      </c>
      <c r="D10" t="s">
        <v>1814</v>
      </c>
      <c r="E10" s="21"/>
      <c r="G10" s="29">
        <v>15700</v>
      </c>
      <c r="H10" s="21"/>
      <c r="J10" s="29">
        <v>5250</v>
      </c>
      <c r="K10" s="21"/>
      <c r="M10" s="26">
        <f>SUMIFS('P23 Buchungen'!F2:F830,'P23 Buchungen'!D2:D830,$D10,'P23 Buchungen'!C2:C830,"&gt;="&amp;M$4,'P23 Buchungen'!C2:C830,"&lt;"&amp;M$5+1,'P23 Buchungen'!L2:L830,"Ausgaben")-SUMIFS('P23 Buchungen'!F2:F830,'P23 Buchungen'!D2:D830,$D10,'P23 Buchungen'!C2:C830,"&gt;="&amp;M$4,'P23 Buchungen'!C2:C830,"&lt;"&amp;M$5+1,'P23 Buchungen'!P2:P830,"Einnahmen")+SUMIFS('P23 Buchungen'!F2:F830,'P23 Buchungen'!D2:D830,$D10,'P23 Buchungen'!C2:C830,"&gt;="&amp;M$4,'P23 Buchungen'!C2:C830,"&lt;"&amp;M$5+1,'P23 Buchungen'!L2:L830,"Einnahmen")-SUMIFS('P23 Buchungen'!F2:F830,'P23 Buchungen'!D2:D830,$D10,'P23 Buchungen'!C2:C830,"&gt;="&amp;M$4,'P23 Buchungen'!C2:C830,"&lt;"&amp;M$5+1,'P23 Buchungen'!P2:P830,"Ausgaben")</f>
        <v>887.36000000000013</v>
      </c>
      <c r="N10" s="21"/>
      <c r="P10" s="26">
        <f>SUMIFS('P23 Buchungen'!F2:F830,'P23 Buchungen'!D2:D830,$D10,'P23 Buchungen'!C2:C830,"&gt;="&amp;P$4,'P23 Buchungen'!C2:C830,"&lt;"&amp;P$5+1,'P23 Buchungen'!L2:L830,"Ausgaben")-SUMIFS('P23 Buchungen'!F2:F830,'P23 Buchungen'!D2:D830,$D10,'P23 Buchungen'!C2:C830,"&gt;="&amp;P$4,'P23 Buchungen'!C2:C830,"&lt;"&amp;P$5+1,'P23 Buchungen'!P2:P830,"Einnahmen")+SUMIFS('P23 Buchungen'!F2:F830,'P23 Buchungen'!D2:D830,$D10,'P23 Buchungen'!C2:C830,"&gt;="&amp;P$4,'P23 Buchungen'!C2:C830,"&lt;"&amp;P$5+1,'P23 Buchungen'!L2:L830,"Einnahmen")-SUMIFS('P23 Buchungen'!F2:F830,'P23 Buchungen'!D2:D830,$D10,'P23 Buchungen'!C2:C830,"&gt;="&amp;P$4,'P23 Buchungen'!C2:C830,"&lt;"&amp;P$5+1,'P23 Buchungen'!P2:P830,"Ausgaben")</f>
        <v>5160.8900000000003</v>
      </c>
      <c r="Q10" s="21"/>
      <c r="S10" s="29">
        <v>5250</v>
      </c>
      <c r="T10" s="21"/>
      <c r="V10" s="26">
        <f>SUMIFS('P23 Buchungen'!F2:F830,'P23 Buchungen'!D2:D830,$D10,'P23 Buchungen'!C2:C830,"&gt;="&amp;V$4,'P23 Buchungen'!C2:C830,"&lt;"&amp;V$5+1,'P23 Buchungen'!L2:L830,"Ausgaben")-SUMIFS('P23 Buchungen'!F2:F830,'P23 Buchungen'!D2:D830,$D10,'P23 Buchungen'!C2:C830,"&gt;="&amp;V$4,'P23 Buchungen'!C2:C830,"&lt;"&amp;V$5+1,'P23 Buchungen'!P2:P830,"Einnahmen")+SUMIFS('P23 Buchungen'!F2:F830,'P23 Buchungen'!D2:D830,$D10,'P23 Buchungen'!C2:C830,"&gt;="&amp;V$4,'P23 Buchungen'!C2:C830,"&lt;"&amp;V$5+1,'P23 Buchungen'!L2:L830,"Einnahmen")-SUMIFS('P23 Buchungen'!F2:F830,'P23 Buchungen'!D2:D830,$D10,'P23 Buchungen'!C2:C830,"&gt;="&amp;V$4,'P23 Buchungen'!C2:C830,"&lt;"&amp;V$5+1,'P23 Buchungen'!P2:P830,"Ausgaben")</f>
        <v>6063.23</v>
      </c>
      <c r="W10" s="21"/>
      <c r="Y10" s="26">
        <f>SUMIFS('P23 Buchungen'!F2:F830,'P23 Buchungen'!D2:D830,$D10,'P23 Buchungen'!C2:C830,"&gt;="&amp;Y$4,'P23 Buchungen'!C2:C830,"&lt;"&amp;Y$5+1,'P23 Buchungen'!L2:L830,"Ausgaben")-SUMIFS('P23 Buchungen'!F2:F830,'P23 Buchungen'!D2:D830,$D10,'P23 Buchungen'!C2:C830,"&gt;="&amp;Y$4,'P23 Buchungen'!C2:C830,"&lt;"&amp;Y$5+1,'P23 Buchungen'!P2:P830,"Einnahmen")+SUMIFS('P23 Buchungen'!F2:F830,'P23 Buchungen'!D2:D830,$D10,'P23 Buchungen'!C2:C830,"&gt;="&amp;Y$4,'P23 Buchungen'!C2:C830,"&lt;"&amp;Y$5+1,'P23 Buchungen'!L2:L830,"Einnahmen")-SUMIFS('P23 Buchungen'!F2:F830,'P23 Buchungen'!D2:D830,$D10,'P23 Buchungen'!C2:C830,"&gt;="&amp;Y$4,'P23 Buchungen'!C2:C830,"&lt;"&amp;Y$5+1,'P23 Buchungen'!P2:P830,"Ausgaben")</f>
        <v>3411.9199999999996</v>
      </c>
      <c r="Z10" s="21"/>
      <c r="AB10" s="29">
        <v>5200</v>
      </c>
      <c r="AC10" s="21"/>
      <c r="AE10" s="26">
        <f>SUMIFS('P23 Buchungen'!F2:F830,'P23 Buchungen'!D2:D830,$D10,'P23 Buchungen'!C2:C830,"&gt;="&amp;AE$4,'P23 Buchungen'!C2:C830,"&lt;"&amp;AE$5+1,'P23 Buchungen'!L2:L830,"Ausgaben")-SUMIFS('P23 Buchungen'!F2:F830,'P23 Buchungen'!D2:D830,$D10,'P23 Buchungen'!C2:C830,"&gt;="&amp;AE$4,'P23 Buchungen'!C2:C830,"&lt;"&amp;AE$5+1,'P23 Buchungen'!P2:P830,"Einnahmen")+SUMIFS('P23 Buchungen'!F2:F830,'P23 Buchungen'!D2:D830,$D10,'P23 Buchungen'!C2:C830,"&gt;="&amp;AE$4,'P23 Buchungen'!C2:C830,"&lt;"&amp;AE$5+1,'P23 Buchungen'!L2:L830,"Einnahmen")-SUMIFS('P23 Buchungen'!F2:F830,'P23 Buchungen'!D2:D830,$D10,'P23 Buchungen'!C2:C830,"&gt;="&amp;AE$4,'P23 Buchungen'!C2:C830,"&lt;"&amp;AE$5+1,'P23 Buchungen'!P2:P830,"Ausgaben")</f>
        <v>6559.49</v>
      </c>
      <c r="AF10" s="21"/>
      <c r="AH10" s="26">
        <f>SUMIFS('P23 Buchungen'!F2:F830,'P23 Buchungen'!D2:D830,$D10,'P23 Buchungen'!C2:C830,"&gt;="&amp;AH$4,'P23 Buchungen'!C2:C830,"&lt;"&amp;AH$5+1,'P23 Buchungen'!L2:L830,"Ausgaben")-SUMIFS('P23 Buchungen'!F2:F830,'P23 Buchungen'!D2:D830,$D10,'P23 Buchungen'!C2:C830,"&gt;="&amp;AH$4,'P23 Buchungen'!C2:C830,"&lt;"&amp;AH$5+1,'P23 Buchungen'!P2:P830,"Einnahmen")+SUMIFS('P23 Buchungen'!F2:F830,'P23 Buchungen'!D2:D830,$D10,'P23 Buchungen'!C2:C830,"&gt;="&amp;AH$4,'P23 Buchungen'!C2:C830,"&lt;"&amp;AH$5+1,'P23 Buchungen'!L2:L830,"Einnahmen")-SUMIFS('P23 Buchungen'!F2:F830,'P23 Buchungen'!D2:D830,$D10,'P23 Buchungen'!C2:C830,"&gt;="&amp;AH$4,'P23 Buchungen'!C2:C830,"&lt;"&amp;AH$5+1,'P23 Buchungen'!P2:P830,"Ausgaben")</f>
        <v>0</v>
      </c>
    </row>
    <row r="11" spans="1:34" x14ac:dyDescent="0.2">
      <c r="C11" t="s">
        <v>5737</v>
      </c>
      <c r="D11" t="s">
        <v>5738</v>
      </c>
      <c r="E11" s="21"/>
      <c r="G11" s="29">
        <v>1800</v>
      </c>
      <c r="H11" s="21"/>
      <c r="J11" s="29">
        <v>600</v>
      </c>
      <c r="K11" s="21"/>
      <c r="M11" s="26">
        <f>SUMIFS('P23 Buchungen'!F2:F830,'P23 Buchungen'!D2:D830,$D11,'P23 Buchungen'!C2:C830,"&gt;="&amp;M$4,'P23 Buchungen'!C2:C830,"&lt;"&amp;M$5+1,'P23 Buchungen'!L2:L830,"Ausgaben")-SUMIFS('P23 Buchungen'!F2:F830,'P23 Buchungen'!D2:D830,$D11,'P23 Buchungen'!C2:C830,"&gt;="&amp;M$4,'P23 Buchungen'!C2:C830,"&lt;"&amp;M$5+1,'P23 Buchungen'!P2:P830,"Einnahmen")+SUMIFS('P23 Buchungen'!F2:F830,'P23 Buchungen'!D2:D830,$D11,'P23 Buchungen'!C2:C830,"&gt;="&amp;M$4,'P23 Buchungen'!C2:C830,"&lt;"&amp;M$5+1,'P23 Buchungen'!L2:L830,"Einnahmen")-SUMIFS('P23 Buchungen'!F2:F830,'P23 Buchungen'!D2:D830,$D11,'P23 Buchungen'!C2:C830,"&gt;="&amp;M$4,'P23 Buchungen'!C2:C830,"&lt;"&amp;M$5+1,'P23 Buchungen'!P2:P830,"Ausgaben")</f>
        <v>0</v>
      </c>
      <c r="N11" s="21"/>
      <c r="P11" s="26">
        <f>SUMIFS('P23 Buchungen'!F2:F830,'P23 Buchungen'!D2:D830,$D11,'P23 Buchungen'!C2:C830,"&gt;="&amp;P$4,'P23 Buchungen'!C2:C830,"&lt;"&amp;P$5+1,'P23 Buchungen'!L2:L830,"Ausgaben")-SUMIFS('P23 Buchungen'!F2:F830,'P23 Buchungen'!D2:D830,$D11,'P23 Buchungen'!C2:C830,"&gt;="&amp;P$4,'P23 Buchungen'!C2:C830,"&lt;"&amp;P$5+1,'P23 Buchungen'!P2:P830,"Einnahmen")+SUMIFS('P23 Buchungen'!F2:F830,'P23 Buchungen'!D2:D830,$D11,'P23 Buchungen'!C2:C830,"&gt;="&amp;P$4,'P23 Buchungen'!C2:C830,"&lt;"&amp;P$5+1,'P23 Buchungen'!L2:L830,"Einnahmen")-SUMIFS('P23 Buchungen'!F2:F830,'P23 Buchungen'!D2:D830,$D11,'P23 Buchungen'!C2:C830,"&gt;="&amp;P$4,'P23 Buchungen'!C2:C830,"&lt;"&amp;P$5+1,'P23 Buchungen'!P2:P830,"Ausgaben")</f>
        <v>0</v>
      </c>
      <c r="Q11" s="21"/>
      <c r="S11" s="29">
        <v>600</v>
      </c>
      <c r="T11" s="21"/>
      <c r="V11" s="26">
        <f>SUMIFS('P23 Buchungen'!F2:F830,'P23 Buchungen'!D2:D830,$D11,'P23 Buchungen'!C2:C830,"&gt;="&amp;V$4,'P23 Buchungen'!C2:C830,"&lt;"&amp;V$5+1,'P23 Buchungen'!L2:L830,"Ausgaben")-SUMIFS('P23 Buchungen'!F2:F830,'P23 Buchungen'!D2:D830,$D11,'P23 Buchungen'!C2:C830,"&gt;="&amp;V$4,'P23 Buchungen'!C2:C830,"&lt;"&amp;V$5+1,'P23 Buchungen'!P2:P830,"Einnahmen")+SUMIFS('P23 Buchungen'!F2:F830,'P23 Buchungen'!D2:D830,$D11,'P23 Buchungen'!C2:C830,"&gt;="&amp;V$4,'P23 Buchungen'!C2:C830,"&lt;"&amp;V$5+1,'P23 Buchungen'!L2:L830,"Einnahmen")-SUMIFS('P23 Buchungen'!F2:F830,'P23 Buchungen'!D2:D830,$D11,'P23 Buchungen'!C2:C830,"&gt;="&amp;V$4,'P23 Buchungen'!C2:C830,"&lt;"&amp;V$5+1,'P23 Buchungen'!P2:P830,"Ausgaben")</f>
        <v>0</v>
      </c>
      <c r="W11" s="21"/>
      <c r="Y11" s="26">
        <f>SUMIFS('P23 Buchungen'!F2:F830,'P23 Buchungen'!D2:D830,$D11,'P23 Buchungen'!C2:C830,"&gt;="&amp;Y$4,'P23 Buchungen'!C2:C830,"&lt;"&amp;Y$5+1,'P23 Buchungen'!L2:L830,"Ausgaben")-SUMIFS('P23 Buchungen'!F2:F830,'P23 Buchungen'!D2:D830,$D11,'P23 Buchungen'!C2:C830,"&gt;="&amp;Y$4,'P23 Buchungen'!C2:C830,"&lt;"&amp;Y$5+1,'P23 Buchungen'!P2:P830,"Einnahmen")+SUMIFS('P23 Buchungen'!F2:F830,'P23 Buchungen'!D2:D830,$D11,'P23 Buchungen'!C2:C830,"&gt;="&amp;Y$4,'P23 Buchungen'!C2:C830,"&lt;"&amp;Y$5+1,'P23 Buchungen'!L2:L830,"Einnahmen")-SUMIFS('P23 Buchungen'!F2:F830,'P23 Buchungen'!D2:D830,$D11,'P23 Buchungen'!C2:C830,"&gt;="&amp;Y$4,'P23 Buchungen'!C2:C830,"&lt;"&amp;Y$5+1,'P23 Buchungen'!P2:P830,"Ausgaben")</f>
        <v>0</v>
      </c>
      <c r="Z11" s="21"/>
      <c r="AB11" s="29">
        <v>600</v>
      </c>
      <c r="AC11" s="21"/>
      <c r="AE11" s="26">
        <f>SUMIFS('P23 Buchungen'!F2:F830,'P23 Buchungen'!D2:D830,$D11,'P23 Buchungen'!C2:C830,"&gt;="&amp;AE$4,'P23 Buchungen'!C2:C830,"&lt;"&amp;AE$5+1,'P23 Buchungen'!L2:L830,"Ausgaben")-SUMIFS('P23 Buchungen'!F2:F830,'P23 Buchungen'!D2:D830,$D11,'P23 Buchungen'!C2:C830,"&gt;="&amp;AE$4,'P23 Buchungen'!C2:C830,"&lt;"&amp;AE$5+1,'P23 Buchungen'!P2:P830,"Einnahmen")+SUMIFS('P23 Buchungen'!F2:F830,'P23 Buchungen'!D2:D830,$D11,'P23 Buchungen'!C2:C830,"&gt;="&amp;AE$4,'P23 Buchungen'!C2:C830,"&lt;"&amp;AE$5+1,'P23 Buchungen'!L2:L830,"Einnahmen")-SUMIFS('P23 Buchungen'!F2:F830,'P23 Buchungen'!D2:D830,$D11,'P23 Buchungen'!C2:C830,"&gt;="&amp;AE$4,'P23 Buchungen'!C2:C830,"&lt;"&amp;AE$5+1,'P23 Buchungen'!P2:P830,"Ausgaben")</f>
        <v>0</v>
      </c>
      <c r="AF11" s="21"/>
      <c r="AH11" s="26">
        <f>SUMIFS('P23 Buchungen'!F2:F830,'P23 Buchungen'!D2:D830,$D11,'P23 Buchungen'!C2:C830,"&gt;="&amp;AH$4,'P23 Buchungen'!C2:C830,"&lt;"&amp;AH$5+1,'P23 Buchungen'!L2:L830,"Ausgaben")-SUMIFS('P23 Buchungen'!F2:F830,'P23 Buchungen'!D2:D830,$D11,'P23 Buchungen'!C2:C830,"&gt;="&amp;AH$4,'P23 Buchungen'!C2:C830,"&lt;"&amp;AH$5+1,'P23 Buchungen'!P2:P830,"Einnahmen")+SUMIFS('P23 Buchungen'!F2:F830,'P23 Buchungen'!D2:D830,$D11,'P23 Buchungen'!C2:C830,"&gt;="&amp;AH$4,'P23 Buchungen'!C2:C830,"&lt;"&amp;AH$5+1,'P23 Buchungen'!L2:L830,"Einnahmen")-SUMIFS('P23 Buchungen'!F2:F830,'P23 Buchungen'!D2:D830,$D11,'P23 Buchungen'!C2:C830,"&gt;="&amp;AH$4,'P23 Buchungen'!C2:C830,"&lt;"&amp;AH$5+1,'P23 Buchungen'!P2:P830,"Ausgaben")</f>
        <v>0</v>
      </c>
    </row>
    <row r="12" spans="1:34" ht="16" x14ac:dyDescent="0.2">
      <c r="C12" s="32" t="s">
        <v>5684</v>
      </c>
      <c r="D12" s="32"/>
      <c r="E12" s="33"/>
      <c r="F12" s="58">
        <v>399300</v>
      </c>
      <c r="G12" s="43"/>
      <c r="H12" s="33"/>
      <c r="I12" s="58">
        <v>131200</v>
      </c>
      <c r="J12" s="43"/>
      <c r="K12" s="33"/>
      <c r="L12" s="58">
        <f>SUM(M13:M15)</f>
        <v>60473.790000000008</v>
      </c>
      <c r="M12" s="43"/>
      <c r="N12" s="33"/>
      <c r="O12" s="58">
        <f>SUM(P13:P15)</f>
        <v>68872.47</v>
      </c>
      <c r="P12" s="43"/>
      <c r="Q12" s="33"/>
      <c r="R12" s="58">
        <v>133800</v>
      </c>
      <c r="S12" s="43"/>
      <c r="T12" s="33"/>
      <c r="U12" s="58">
        <f>SUM(V13:V15)</f>
        <v>63988.619999999995</v>
      </c>
      <c r="V12" s="43"/>
      <c r="W12" s="33"/>
      <c r="X12" s="58">
        <f>SUM(Y13:Y15)</f>
        <v>70670.900000000009</v>
      </c>
      <c r="Y12" s="43"/>
      <c r="Z12" s="33"/>
      <c r="AA12" s="58">
        <v>134300</v>
      </c>
      <c r="AB12" s="43"/>
      <c r="AC12" s="33"/>
      <c r="AD12" s="58">
        <f>SUM(AE13:AE15)</f>
        <v>43222.880000000005</v>
      </c>
      <c r="AE12" s="43"/>
      <c r="AF12" s="33"/>
      <c r="AG12" s="58">
        <f>SUM(AH13:AH15)</f>
        <v>0</v>
      </c>
      <c r="AH12" s="43"/>
    </row>
    <row r="13" spans="1:34" x14ac:dyDescent="0.2">
      <c r="C13" t="s">
        <v>5550</v>
      </c>
      <c r="D13" t="s">
        <v>1936</v>
      </c>
      <c r="E13" s="21"/>
      <c r="G13" s="29">
        <v>147900</v>
      </c>
      <c r="H13" s="21"/>
      <c r="J13" s="29">
        <v>48650</v>
      </c>
      <c r="K13" s="21"/>
      <c r="M13" s="26">
        <f>SUMIFS('P23 Buchungen'!F2:F830,'P23 Buchungen'!D2:D830,$D13,'P23 Buchungen'!C2:C830,"&gt;="&amp;M$4,'P23 Buchungen'!C2:C830,"&lt;"&amp;M$5+1,'P23 Buchungen'!L2:L830,"Ausgaben")-SUMIFS('P23 Buchungen'!F2:F830,'P23 Buchungen'!D2:D830,$D13,'P23 Buchungen'!C2:C830,"&gt;="&amp;M$4,'P23 Buchungen'!C2:C830,"&lt;"&amp;M$5+1,'P23 Buchungen'!P2:P830,"Einnahmen")+SUMIFS('P23 Buchungen'!F2:F830,'P23 Buchungen'!D2:D830,$D13,'P23 Buchungen'!C2:C830,"&gt;="&amp;M$4,'P23 Buchungen'!C2:C830,"&lt;"&amp;M$5+1,'P23 Buchungen'!L2:L830,"Einnahmen")-SUMIFS('P23 Buchungen'!F2:F830,'P23 Buchungen'!D2:D830,$D13,'P23 Buchungen'!C2:C830,"&gt;="&amp;M$4,'P23 Buchungen'!C2:C830,"&lt;"&amp;M$5+1,'P23 Buchungen'!P2:P830,"Ausgaben")</f>
        <v>22865.210000000003</v>
      </c>
      <c r="N13" s="21"/>
      <c r="P13" s="26">
        <f>SUMIFS('P23 Buchungen'!F2:F830,'P23 Buchungen'!D2:D830,$D13,'P23 Buchungen'!C2:C830,"&gt;="&amp;P$4,'P23 Buchungen'!C2:C830,"&lt;"&amp;P$5+1,'P23 Buchungen'!L2:L830,"Ausgaben")-SUMIFS('P23 Buchungen'!F2:F830,'P23 Buchungen'!D2:D830,$D13,'P23 Buchungen'!C2:C830,"&gt;="&amp;P$4,'P23 Buchungen'!C2:C830,"&lt;"&amp;P$5+1,'P23 Buchungen'!P2:P830,"Einnahmen")+SUMIFS('P23 Buchungen'!F2:F830,'P23 Buchungen'!D2:D830,$D13,'P23 Buchungen'!C2:C830,"&gt;="&amp;P$4,'P23 Buchungen'!C2:C830,"&lt;"&amp;P$5+1,'P23 Buchungen'!L2:L830,"Einnahmen")-SUMIFS('P23 Buchungen'!F2:F830,'P23 Buchungen'!D2:D830,$D13,'P23 Buchungen'!C2:C830,"&gt;="&amp;P$4,'P23 Buchungen'!C2:C830,"&lt;"&amp;P$5+1,'P23 Buchungen'!P2:P830,"Ausgaben")</f>
        <v>25847.66</v>
      </c>
      <c r="Q13" s="21"/>
      <c r="S13" s="29">
        <v>49625</v>
      </c>
      <c r="T13" s="21"/>
      <c r="V13" s="26">
        <f>SUMIFS('P23 Buchungen'!F2:F830,'P23 Buchungen'!D2:D830,$D13,'P23 Buchungen'!C2:C830,"&gt;="&amp;V$4,'P23 Buchungen'!C2:C830,"&lt;"&amp;V$5+1,'P23 Buchungen'!L2:L830,"Ausgaben")-SUMIFS('P23 Buchungen'!F2:F830,'P23 Buchungen'!D2:D830,$D13,'P23 Buchungen'!C2:C830,"&gt;="&amp;V$4,'P23 Buchungen'!C2:C830,"&lt;"&amp;V$5+1,'P23 Buchungen'!P2:P830,"Einnahmen")+SUMIFS('P23 Buchungen'!F2:F830,'P23 Buchungen'!D2:D830,$D13,'P23 Buchungen'!C2:C830,"&gt;="&amp;V$4,'P23 Buchungen'!C2:C830,"&lt;"&amp;V$5+1,'P23 Buchungen'!L2:L830,"Einnahmen")-SUMIFS('P23 Buchungen'!F2:F830,'P23 Buchungen'!D2:D830,$D13,'P23 Buchungen'!C2:C830,"&gt;="&amp;V$4,'P23 Buchungen'!C2:C830,"&lt;"&amp;V$5+1,'P23 Buchungen'!P2:P830,"Ausgaben")</f>
        <v>23944.100000000002</v>
      </c>
      <c r="W13" s="21"/>
      <c r="Y13" s="26">
        <f>SUMIFS('P23 Buchungen'!F2:F830,'P23 Buchungen'!D2:D830,$D13,'P23 Buchungen'!C2:C830,"&gt;="&amp;Y$4,'P23 Buchungen'!C2:C830,"&lt;"&amp;Y$5+1,'P23 Buchungen'!L2:L830,"Ausgaben")-SUMIFS('P23 Buchungen'!F2:F830,'P23 Buchungen'!D2:D830,$D13,'P23 Buchungen'!C2:C830,"&gt;="&amp;Y$4,'P23 Buchungen'!C2:C830,"&lt;"&amp;Y$5+1,'P23 Buchungen'!P2:P830,"Einnahmen")+SUMIFS('P23 Buchungen'!F2:F830,'P23 Buchungen'!D2:D830,$D13,'P23 Buchungen'!C2:C830,"&gt;="&amp;Y$4,'P23 Buchungen'!C2:C830,"&lt;"&amp;Y$5+1,'P23 Buchungen'!L2:L830,"Einnahmen")-SUMIFS('P23 Buchungen'!F2:F830,'P23 Buchungen'!D2:D830,$D13,'P23 Buchungen'!C2:C830,"&gt;="&amp;Y$4,'P23 Buchungen'!C2:C830,"&lt;"&amp;Y$5+1,'P23 Buchungen'!P2:P830,"Ausgaben")</f>
        <v>27349.67</v>
      </c>
      <c r="Z13" s="21"/>
      <c r="AB13" s="29">
        <v>49625</v>
      </c>
      <c r="AC13" s="21"/>
      <c r="AE13" s="26">
        <f>SUMIFS('P23 Buchungen'!F2:F830,'P23 Buchungen'!D2:D830,$D13,'P23 Buchungen'!C2:C830,"&gt;="&amp;AE$4,'P23 Buchungen'!C2:C830,"&lt;"&amp;AE$5+1,'P23 Buchungen'!L2:L830,"Ausgaben")-SUMIFS('P23 Buchungen'!F2:F830,'P23 Buchungen'!D2:D830,$D13,'P23 Buchungen'!C2:C830,"&gt;="&amp;AE$4,'P23 Buchungen'!C2:C830,"&lt;"&amp;AE$5+1,'P23 Buchungen'!P2:P830,"Einnahmen")+SUMIFS('P23 Buchungen'!F2:F830,'P23 Buchungen'!D2:D830,$D13,'P23 Buchungen'!C2:C830,"&gt;="&amp;AE$4,'P23 Buchungen'!C2:C830,"&lt;"&amp;AE$5+1,'P23 Buchungen'!L2:L830,"Einnahmen")-SUMIFS('P23 Buchungen'!F2:F830,'P23 Buchungen'!D2:D830,$D13,'P23 Buchungen'!C2:C830,"&gt;="&amp;AE$4,'P23 Buchungen'!C2:C830,"&lt;"&amp;AE$5+1,'P23 Buchungen'!P2:P830,"Ausgaben")</f>
        <v>16307.68</v>
      </c>
      <c r="AF13" s="21"/>
      <c r="AH13" s="26">
        <f>SUMIFS('P23 Buchungen'!F2:F830,'P23 Buchungen'!D2:D830,$D13,'P23 Buchungen'!C2:C830,"&gt;="&amp;AH$4,'P23 Buchungen'!C2:C830,"&lt;"&amp;AH$5+1,'P23 Buchungen'!L2:L830,"Ausgaben")-SUMIFS('P23 Buchungen'!F2:F830,'P23 Buchungen'!D2:D830,$D13,'P23 Buchungen'!C2:C830,"&gt;="&amp;AH$4,'P23 Buchungen'!C2:C830,"&lt;"&amp;AH$5+1,'P23 Buchungen'!P2:P830,"Einnahmen")+SUMIFS('P23 Buchungen'!F2:F830,'P23 Buchungen'!D2:D830,$D13,'P23 Buchungen'!C2:C830,"&gt;="&amp;AH$4,'P23 Buchungen'!C2:C830,"&lt;"&amp;AH$5+1,'P23 Buchungen'!L2:L830,"Einnahmen")-SUMIFS('P23 Buchungen'!F2:F830,'P23 Buchungen'!D2:D830,$D13,'P23 Buchungen'!C2:C830,"&gt;="&amp;AH$4,'P23 Buchungen'!C2:C830,"&lt;"&amp;AH$5+1,'P23 Buchungen'!P2:P830,"Ausgaben")</f>
        <v>0</v>
      </c>
    </row>
    <row r="14" spans="1:34" x14ac:dyDescent="0.2">
      <c r="C14" t="s">
        <v>5552</v>
      </c>
      <c r="D14" t="s">
        <v>1934</v>
      </c>
      <c r="E14" s="21"/>
      <c r="G14" s="29">
        <v>144600</v>
      </c>
      <c r="H14" s="21"/>
      <c r="J14" s="29">
        <v>47400</v>
      </c>
      <c r="K14" s="21"/>
      <c r="M14" s="26">
        <f>SUMIFS('P23 Buchungen'!F2:F830,'P23 Buchungen'!D2:D830,$D14,'P23 Buchungen'!C2:C830,"&gt;="&amp;M$4,'P23 Buchungen'!C2:C830,"&lt;"&amp;M$5+1,'P23 Buchungen'!L2:L830,"Ausgaben")-SUMIFS('P23 Buchungen'!F2:F830,'P23 Buchungen'!D2:D830,$D14,'P23 Buchungen'!C2:C830,"&gt;="&amp;M$4,'P23 Buchungen'!C2:C830,"&lt;"&amp;M$5+1,'P23 Buchungen'!P2:P830,"Einnahmen")+SUMIFS('P23 Buchungen'!F2:F830,'P23 Buchungen'!D2:D830,$D14,'P23 Buchungen'!C2:C830,"&gt;="&amp;M$4,'P23 Buchungen'!C2:C830,"&lt;"&amp;M$5+1,'P23 Buchungen'!L2:L830,"Einnahmen")-SUMIFS('P23 Buchungen'!F2:F830,'P23 Buchungen'!D2:D830,$D14,'P23 Buchungen'!C2:C830,"&gt;="&amp;M$4,'P23 Buchungen'!C2:C830,"&lt;"&amp;M$5+1,'P23 Buchungen'!P2:P830,"Ausgaben")</f>
        <v>21247.559999999998</v>
      </c>
      <c r="N14" s="21"/>
      <c r="P14" s="26">
        <f>SUMIFS('P23 Buchungen'!F2:F830,'P23 Buchungen'!D2:D830,$D14,'P23 Buchungen'!C2:C830,"&gt;="&amp;P$4,'P23 Buchungen'!C2:C830,"&lt;"&amp;P$5+1,'P23 Buchungen'!L2:L830,"Ausgaben")-SUMIFS('P23 Buchungen'!F2:F830,'P23 Buchungen'!D2:D830,$D14,'P23 Buchungen'!C2:C830,"&gt;="&amp;P$4,'P23 Buchungen'!C2:C830,"&lt;"&amp;P$5+1,'P23 Buchungen'!P2:P830,"Einnahmen")+SUMIFS('P23 Buchungen'!F2:F830,'P23 Buchungen'!D2:D830,$D14,'P23 Buchungen'!C2:C830,"&gt;="&amp;P$4,'P23 Buchungen'!C2:C830,"&lt;"&amp;P$5+1,'P23 Buchungen'!L2:L830,"Einnahmen")-SUMIFS('P23 Buchungen'!F2:F830,'P23 Buchungen'!D2:D830,$D14,'P23 Buchungen'!C2:C830,"&gt;="&amp;P$4,'P23 Buchungen'!C2:C830,"&lt;"&amp;P$5+1,'P23 Buchungen'!P2:P830,"Ausgaben")</f>
        <v>24094.589999999997</v>
      </c>
      <c r="Q14" s="21"/>
      <c r="S14" s="29">
        <v>48350</v>
      </c>
      <c r="T14" s="21"/>
      <c r="V14" s="26">
        <f>SUMIFS('P23 Buchungen'!F2:F830,'P23 Buchungen'!D2:D830,$D14,'P23 Buchungen'!C2:C830,"&gt;="&amp;V$4,'P23 Buchungen'!C2:C830,"&lt;"&amp;V$5+1,'P23 Buchungen'!L2:L830,"Ausgaben")-SUMIFS('P23 Buchungen'!F2:F830,'P23 Buchungen'!D2:D830,$D14,'P23 Buchungen'!C2:C830,"&gt;="&amp;V$4,'P23 Buchungen'!C2:C830,"&lt;"&amp;V$5+1,'P23 Buchungen'!P2:P830,"Einnahmen")+SUMIFS('P23 Buchungen'!F2:F830,'P23 Buchungen'!D2:D830,$D14,'P23 Buchungen'!C2:C830,"&gt;="&amp;V$4,'P23 Buchungen'!C2:C830,"&lt;"&amp;V$5+1,'P23 Buchungen'!L2:L830,"Einnahmen")-SUMIFS('P23 Buchungen'!F2:F830,'P23 Buchungen'!D2:D830,$D14,'P23 Buchungen'!C2:C830,"&gt;="&amp;V$4,'P23 Buchungen'!C2:C830,"&lt;"&amp;V$5+1,'P23 Buchungen'!P2:P830,"Ausgaben")</f>
        <v>22637.109999999997</v>
      </c>
      <c r="W14" s="21"/>
      <c r="Y14" s="26">
        <f>SUMIFS('P23 Buchungen'!F2:F830,'P23 Buchungen'!D2:D830,$D14,'P23 Buchungen'!C2:C830,"&gt;="&amp;Y$4,'P23 Buchungen'!C2:C830,"&lt;"&amp;Y$5+1,'P23 Buchungen'!L2:L830,"Ausgaben")-SUMIFS('P23 Buchungen'!F2:F830,'P23 Buchungen'!D2:D830,$D14,'P23 Buchungen'!C2:C830,"&gt;="&amp;Y$4,'P23 Buchungen'!C2:C830,"&lt;"&amp;Y$5+1,'P23 Buchungen'!P2:P830,"Einnahmen")+SUMIFS('P23 Buchungen'!F2:F830,'P23 Buchungen'!D2:D830,$D14,'P23 Buchungen'!C2:C830,"&gt;="&amp;Y$4,'P23 Buchungen'!C2:C830,"&lt;"&amp;Y$5+1,'P23 Buchungen'!L2:L830,"Einnahmen")-SUMIFS('P23 Buchungen'!F2:F830,'P23 Buchungen'!D2:D830,$D14,'P23 Buchungen'!C2:C830,"&gt;="&amp;Y$4,'P23 Buchungen'!C2:C830,"&lt;"&amp;Y$5+1,'P23 Buchungen'!P2:P830,"Ausgaben")</f>
        <v>23765.710000000003</v>
      </c>
      <c r="Z14" s="21"/>
      <c r="AB14" s="29">
        <v>48850</v>
      </c>
      <c r="AC14" s="21"/>
      <c r="AE14" s="26">
        <f>SUMIFS('P23 Buchungen'!F2:F830,'P23 Buchungen'!D2:D830,$D14,'P23 Buchungen'!C2:C830,"&gt;="&amp;AE$4,'P23 Buchungen'!C2:C830,"&lt;"&amp;AE$5+1,'P23 Buchungen'!L2:L830,"Ausgaben")-SUMIFS('P23 Buchungen'!F2:F830,'P23 Buchungen'!D2:D830,$D14,'P23 Buchungen'!C2:C830,"&gt;="&amp;AE$4,'P23 Buchungen'!C2:C830,"&lt;"&amp;AE$5+1,'P23 Buchungen'!P2:P830,"Einnahmen")+SUMIFS('P23 Buchungen'!F2:F830,'P23 Buchungen'!D2:D830,$D14,'P23 Buchungen'!C2:C830,"&gt;="&amp;AE$4,'P23 Buchungen'!C2:C830,"&lt;"&amp;AE$5+1,'P23 Buchungen'!L2:L830,"Einnahmen")-SUMIFS('P23 Buchungen'!F2:F830,'P23 Buchungen'!D2:D830,$D14,'P23 Buchungen'!C2:C830,"&gt;="&amp;AE$4,'P23 Buchungen'!C2:C830,"&lt;"&amp;AE$5+1,'P23 Buchungen'!P2:P830,"Ausgaben")</f>
        <v>15104.080000000002</v>
      </c>
      <c r="AF14" s="21"/>
      <c r="AH14" s="26">
        <f>SUMIFS('P23 Buchungen'!F2:F830,'P23 Buchungen'!D2:D830,$D14,'P23 Buchungen'!C2:C830,"&gt;="&amp;AH$4,'P23 Buchungen'!C2:C830,"&lt;"&amp;AH$5+1,'P23 Buchungen'!L2:L830,"Ausgaben")-SUMIFS('P23 Buchungen'!F2:F830,'P23 Buchungen'!D2:D830,$D14,'P23 Buchungen'!C2:C830,"&gt;="&amp;AH$4,'P23 Buchungen'!C2:C830,"&lt;"&amp;AH$5+1,'P23 Buchungen'!P2:P830,"Einnahmen")+SUMIFS('P23 Buchungen'!F2:F830,'P23 Buchungen'!D2:D830,$D14,'P23 Buchungen'!C2:C830,"&gt;="&amp;AH$4,'P23 Buchungen'!C2:C830,"&lt;"&amp;AH$5+1,'P23 Buchungen'!L2:L830,"Einnahmen")-SUMIFS('P23 Buchungen'!F2:F830,'P23 Buchungen'!D2:D830,$D14,'P23 Buchungen'!C2:C830,"&gt;="&amp;AH$4,'P23 Buchungen'!C2:C830,"&lt;"&amp;AH$5+1,'P23 Buchungen'!P2:P830,"Ausgaben")</f>
        <v>0</v>
      </c>
    </row>
    <row r="15" spans="1:34" x14ac:dyDescent="0.2">
      <c r="C15" t="s">
        <v>5554</v>
      </c>
      <c r="D15" t="s">
        <v>1935</v>
      </c>
      <c r="E15" s="21"/>
      <c r="G15" s="29">
        <v>106800</v>
      </c>
      <c r="H15" s="21"/>
      <c r="J15" s="29">
        <v>35150</v>
      </c>
      <c r="K15" s="21"/>
      <c r="M15" s="26">
        <f>SUMIFS('P23 Buchungen'!F2:F830,'P23 Buchungen'!D2:D830,$D15,'P23 Buchungen'!C2:C830,"&gt;="&amp;M$4,'P23 Buchungen'!C2:C830,"&lt;"&amp;M$5+1,'P23 Buchungen'!L2:L830,"Ausgaben")-SUMIFS('P23 Buchungen'!F2:F830,'P23 Buchungen'!D2:D830,$D15,'P23 Buchungen'!C2:C830,"&gt;="&amp;M$4,'P23 Buchungen'!C2:C830,"&lt;"&amp;M$5+1,'P23 Buchungen'!P2:P830,"Einnahmen")+SUMIFS('P23 Buchungen'!F2:F830,'P23 Buchungen'!D2:D830,$D15,'P23 Buchungen'!C2:C830,"&gt;="&amp;M$4,'P23 Buchungen'!C2:C830,"&lt;"&amp;M$5+1,'P23 Buchungen'!L2:L830,"Einnahmen")-SUMIFS('P23 Buchungen'!F2:F830,'P23 Buchungen'!D2:D830,$D15,'P23 Buchungen'!C2:C830,"&gt;="&amp;M$4,'P23 Buchungen'!C2:C830,"&lt;"&amp;M$5+1,'P23 Buchungen'!P2:P830,"Ausgaben")</f>
        <v>16361.02</v>
      </c>
      <c r="N15" s="21"/>
      <c r="P15" s="26">
        <f>SUMIFS('P23 Buchungen'!F2:F830,'P23 Buchungen'!D2:D830,$D15,'P23 Buchungen'!C2:C830,"&gt;="&amp;P$4,'P23 Buchungen'!C2:C830,"&lt;"&amp;P$5+1,'P23 Buchungen'!L2:L830,"Ausgaben")-SUMIFS('P23 Buchungen'!F2:F830,'P23 Buchungen'!D2:D830,$D15,'P23 Buchungen'!C2:C830,"&gt;="&amp;P$4,'P23 Buchungen'!C2:C830,"&lt;"&amp;P$5+1,'P23 Buchungen'!P2:P830,"Einnahmen")+SUMIFS('P23 Buchungen'!F2:F830,'P23 Buchungen'!D2:D830,$D15,'P23 Buchungen'!C2:C830,"&gt;="&amp;P$4,'P23 Buchungen'!C2:C830,"&lt;"&amp;P$5+1,'P23 Buchungen'!L2:L830,"Einnahmen")-SUMIFS('P23 Buchungen'!F2:F830,'P23 Buchungen'!D2:D830,$D15,'P23 Buchungen'!C2:C830,"&gt;="&amp;P$4,'P23 Buchungen'!C2:C830,"&lt;"&amp;P$5+1,'P23 Buchungen'!P2:P830,"Ausgaben")</f>
        <v>18930.22</v>
      </c>
      <c r="Q15" s="21"/>
      <c r="S15" s="29">
        <v>35825</v>
      </c>
      <c r="T15" s="21"/>
      <c r="V15" s="26">
        <f>SUMIFS('P23 Buchungen'!F2:F830,'P23 Buchungen'!D2:D830,$D15,'P23 Buchungen'!C2:C830,"&gt;="&amp;V$4,'P23 Buchungen'!C2:C830,"&lt;"&amp;V$5+1,'P23 Buchungen'!L2:L830,"Ausgaben")-SUMIFS('P23 Buchungen'!F2:F830,'P23 Buchungen'!D2:D830,$D15,'P23 Buchungen'!C2:C830,"&gt;="&amp;V$4,'P23 Buchungen'!C2:C830,"&lt;"&amp;V$5+1,'P23 Buchungen'!P2:P830,"Einnahmen")+SUMIFS('P23 Buchungen'!F2:F830,'P23 Buchungen'!D2:D830,$D15,'P23 Buchungen'!C2:C830,"&gt;="&amp;V$4,'P23 Buchungen'!C2:C830,"&lt;"&amp;V$5+1,'P23 Buchungen'!L2:L830,"Einnahmen")-SUMIFS('P23 Buchungen'!F2:F830,'P23 Buchungen'!D2:D830,$D15,'P23 Buchungen'!C2:C830,"&gt;="&amp;V$4,'P23 Buchungen'!C2:C830,"&lt;"&amp;V$5+1,'P23 Buchungen'!P2:P830,"Ausgaben")</f>
        <v>17407.41</v>
      </c>
      <c r="W15" s="21"/>
      <c r="Y15" s="26">
        <f>SUMIFS('P23 Buchungen'!F2:F830,'P23 Buchungen'!D2:D830,$D15,'P23 Buchungen'!C2:C830,"&gt;="&amp;Y$4,'P23 Buchungen'!C2:C830,"&lt;"&amp;Y$5+1,'P23 Buchungen'!L2:L830,"Ausgaben")-SUMIFS('P23 Buchungen'!F2:F830,'P23 Buchungen'!D2:D830,$D15,'P23 Buchungen'!C2:C830,"&gt;="&amp;Y$4,'P23 Buchungen'!C2:C830,"&lt;"&amp;Y$5+1,'P23 Buchungen'!P2:P830,"Einnahmen")+SUMIFS('P23 Buchungen'!F2:F830,'P23 Buchungen'!D2:D830,$D15,'P23 Buchungen'!C2:C830,"&gt;="&amp;Y$4,'P23 Buchungen'!C2:C830,"&lt;"&amp;Y$5+1,'P23 Buchungen'!L2:L830,"Einnahmen")-SUMIFS('P23 Buchungen'!F2:F830,'P23 Buchungen'!D2:D830,$D15,'P23 Buchungen'!C2:C830,"&gt;="&amp;Y$4,'P23 Buchungen'!C2:C830,"&lt;"&amp;Y$5+1,'P23 Buchungen'!P2:P830,"Ausgaben")</f>
        <v>19555.52</v>
      </c>
      <c r="Z15" s="21"/>
      <c r="AB15" s="29">
        <v>35825</v>
      </c>
      <c r="AC15" s="21"/>
      <c r="AE15" s="26">
        <f>SUMIFS('P23 Buchungen'!F2:F830,'P23 Buchungen'!D2:D830,$D15,'P23 Buchungen'!C2:C830,"&gt;="&amp;AE$4,'P23 Buchungen'!C2:C830,"&lt;"&amp;AE$5+1,'P23 Buchungen'!L2:L830,"Ausgaben")-SUMIFS('P23 Buchungen'!F2:F830,'P23 Buchungen'!D2:D830,$D15,'P23 Buchungen'!C2:C830,"&gt;="&amp;AE$4,'P23 Buchungen'!C2:C830,"&lt;"&amp;AE$5+1,'P23 Buchungen'!P2:P830,"Einnahmen")+SUMIFS('P23 Buchungen'!F2:F830,'P23 Buchungen'!D2:D830,$D15,'P23 Buchungen'!C2:C830,"&gt;="&amp;AE$4,'P23 Buchungen'!C2:C830,"&lt;"&amp;AE$5+1,'P23 Buchungen'!L2:L830,"Einnahmen")-SUMIFS('P23 Buchungen'!F2:F830,'P23 Buchungen'!D2:D830,$D15,'P23 Buchungen'!C2:C830,"&gt;="&amp;AE$4,'P23 Buchungen'!C2:C830,"&lt;"&amp;AE$5+1,'P23 Buchungen'!P2:P830,"Ausgaben")</f>
        <v>11811.119999999999</v>
      </c>
      <c r="AF15" s="21"/>
      <c r="AH15" s="26">
        <f>SUMIFS('P23 Buchungen'!F2:F830,'P23 Buchungen'!D2:D830,$D15,'P23 Buchungen'!C2:C830,"&gt;="&amp;AH$4,'P23 Buchungen'!C2:C830,"&lt;"&amp;AH$5+1,'P23 Buchungen'!L2:L830,"Ausgaben")-SUMIFS('P23 Buchungen'!F2:F830,'P23 Buchungen'!D2:D830,$D15,'P23 Buchungen'!C2:C830,"&gt;="&amp;AH$4,'P23 Buchungen'!C2:C830,"&lt;"&amp;AH$5+1,'P23 Buchungen'!P2:P830,"Einnahmen")+SUMIFS('P23 Buchungen'!F2:F830,'P23 Buchungen'!D2:D830,$D15,'P23 Buchungen'!C2:C830,"&gt;="&amp;AH$4,'P23 Buchungen'!C2:C830,"&lt;"&amp;AH$5+1,'P23 Buchungen'!L2:L830,"Einnahmen")-SUMIFS('P23 Buchungen'!F2:F830,'P23 Buchungen'!D2:D830,$D15,'P23 Buchungen'!C2:C830,"&gt;="&amp;AH$4,'P23 Buchungen'!C2:C830,"&lt;"&amp;AH$5+1,'P23 Buchungen'!P2:P830,"Ausgaben")</f>
        <v>0</v>
      </c>
    </row>
    <row r="16" spans="1:34" ht="16" x14ac:dyDescent="0.2">
      <c r="C16" s="32" t="s">
        <v>5739</v>
      </c>
      <c r="D16" s="32"/>
      <c r="E16" s="33"/>
      <c r="F16" s="58">
        <v>31600</v>
      </c>
      <c r="G16" s="43"/>
      <c r="H16" s="33"/>
      <c r="I16" s="58">
        <v>10400</v>
      </c>
      <c r="J16" s="43"/>
      <c r="K16" s="33"/>
      <c r="L16" s="58">
        <f>SUM(M17:M19)</f>
        <v>2483.0400000000004</v>
      </c>
      <c r="M16" s="43"/>
      <c r="N16" s="33"/>
      <c r="O16" s="58">
        <f>SUM(P17:P19)</f>
        <v>3836.8900000000003</v>
      </c>
      <c r="P16" s="43"/>
      <c r="Q16" s="33"/>
      <c r="R16" s="58">
        <v>10600</v>
      </c>
      <c r="S16" s="43"/>
      <c r="T16" s="33"/>
      <c r="U16" s="58">
        <f>SUM(V17:V19)</f>
        <v>4864.1500000000005</v>
      </c>
      <c r="V16" s="43"/>
      <c r="W16" s="33"/>
      <c r="X16" s="58">
        <f>SUM(Y17:Y19)</f>
        <v>1529.5099999999998</v>
      </c>
      <c r="Y16" s="43"/>
      <c r="Z16" s="33"/>
      <c r="AA16" s="58">
        <v>10600</v>
      </c>
      <c r="AB16" s="43"/>
      <c r="AC16" s="33"/>
      <c r="AD16" s="58">
        <f>SUM(AE17:AE19)</f>
        <v>4729.84</v>
      </c>
      <c r="AE16" s="43"/>
      <c r="AF16" s="33"/>
      <c r="AG16" s="58">
        <f>SUM(AH17:AH19)</f>
        <v>0</v>
      </c>
      <c r="AH16" s="43"/>
    </row>
    <row r="17" spans="1:34" x14ac:dyDescent="0.2">
      <c r="C17" t="s">
        <v>5521</v>
      </c>
      <c r="D17" t="s">
        <v>1782</v>
      </c>
      <c r="E17" s="21"/>
      <c r="G17" s="29">
        <v>10100</v>
      </c>
      <c r="H17" s="21"/>
      <c r="J17" s="29">
        <v>3300</v>
      </c>
      <c r="K17" s="21"/>
      <c r="M17" s="26">
        <f>SUMIFS('P23 Buchungen'!F2:F830,'P23 Buchungen'!D2:D830,$D17,'P23 Buchungen'!C2:C830,"&gt;="&amp;M$4,'P23 Buchungen'!C2:C830,"&lt;"&amp;M$5+1,'P23 Buchungen'!L2:L830,"Ausgaben")-SUMIFS('P23 Buchungen'!F2:F830,'P23 Buchungen'!D2:D830,$D17,'P23 Buchungen'!C2:C830,"&gt;="&amp;M$4,'P23 Buchungen'!C2:C830,"&lt;"&amp;M$5+1,'P23 Buchungen'!P2:P830,"Einnahmen")+SUMIFS('P23 Buchungen'!F2:F830,'P23 Buchungen'!D2:D830,$D17,'P23 Buchungen'!C2:C830,"&gt;="&amp;M$4,'P23 Buchungen'!C2:C830,"&lt;"&amp;M$5+1,'P23 Buchungen'!L2:L830,"Einnahmen")-SUMIFS('P23 Buchungen'!F2:F830,'P23 Buchungen'!D2:D830,$D17,'P23 Buchungen'!C2:C830,"&gt;="&amp;M$4,'P23 Buchungen'!C2:C830,"&lt;"&amp;M$5+1,'P23 Buchungen'!P2:P830,"Ausgaben")</f>
        <v>1046.98</v>
      </c>
      <c r="N17" s="21"/>
      <c r="P17" s="26">
        <f>SUMIFS('P23 Buchungen'!F2:F830,'P23 Buchungen'!D2:D830,$D17,'P23 Buchungen'!C2:C830,"&gt;="&amp;P$4,'P23 Buchungen'!C2:C830,"&lt;"&amp;P$5+1,'P23 Buchungen'!L2:L830,"Ausgaben")-SUMIFS('P23 Buchungen'!F2:F830,'P23 Buchungen'!D2:D830,$D17,'P23 Buchungen'!C2:C830,"&gt;="&amp;P$4,'P23 Buchungen'!C2:C830,"&lt;"&amp;P$5+1,'P23 Buchungen'!P2:P830,"Einnahmen")+SUMIFS('P23 Buchungen'!F2:F830,'P23 Buchungen'!D2:D830,$D17,'P23 Buchungen'!C2:C830,"&gt;="&amp;P$4,'P23 Buchungen'!C2:C830,"&lt;"&amp;P$5+1,'P23 Buchungen'!L2:L830,"Einnahmen")-SUMIFS('P23 Buchungen'!F2:F830,'P23 Buchungen'!D2:D830,$D17,'P23 Buchungen'!C2:C830,"&gt;="&amp;P$4,'P23 Buchungen'!C2:C830,"&lt;"&amp;P$5+1,'P23 Buchungen'!P2:P830,"Ausgaben")</f>
        <v>597.18000000000006</v>
      </c>
      <c r="Q17" s="21"/>
      <c r="S17" s="29">
        <v>3400</v>
      </c>
      <c r="T17" s="21"/>
      <c r="V17" s="26">
        <f>SUMIFS('P23 Buchungen'!F2:F830,'P23 Buchungen'!D2:D830,$D17,'P23 Buchungen'!C2:C830,"&gt;="&amp;V$4,'P23 Buchungen'!C2:C830,"&lt;"&amp;V$5+1,'P23 Buchungen'!L2:L830,"Ausgaben")-SUMIFS('P23 Buchungen'!F2:F830,'P23 Buchungen'!D2:D830,$D17,'P23 Buchungen'!C2:C830,"&gt;="&amp;V$4,'P23 Buchungen'!C2:C830,"&lt;"&amp;V$5+1,'P23 Buchungen'!P2:P830,"Einnahmen")+SUMIFS('P23 Buchungen'!F2:F830,'P23 Buchungen'!D2:D830,$D17,'P23 Buchungen'!C2:C830,"&gt;="&amp;V$4,'P23 Buchungen'!C2:C830,"&lt;"&amp;V$5+1,'P23 Buchungen'!L2:L830,"Einnahmen")-SUMIFS('P23 Buchungen'!F2:F830,'P23 Buchungen'!D2:D830,$D17,'P23 Buchungen'!C2:C830,"&gt;="&amp;V$4,'P23 Buchungen'!C2:C830,"&lt;"&amp;V$5+1,'P23 Buchungen'!P2:P830,"Ausgaben")</f>
        <v>1235.0899999999999</v>
      </c>
      <c r="W17" s="21"/>
      <c r="Y17" s="26">
        <f>SUMIFS('P23 Buchungen'!F2:F830,'P23 Buchungen'!D2:D830,$D17,'P23 Buchungen'!C2:C830,"&gt;="&amp;Y$4,'P23 Buchungen'!C2:C830,"&lt;"&amp;Y$5+1,'P23 Buchungen'!L2:L830,"Ausgaben")-SUMIFS('P23 Buchungen'!F2:F830,'P23 Buchungen'!D2:D830,$D17,'P23 Buchungen'!C2:C830,"&gt;="&amp;Y$4,'P23 Buchungen'!C2:C830,"&lt;"&amp;Y$5+1,'P23 Buchungen'!P2:P830,"Einnahmen")+SUMIFS('P23 Buchungen'!F2:F830,'P23 Buchungen'!D2:D830,$D17,'P23 Buchungen'!C2:C830,"&gt;="&amp;Y$4,'P23 Buchungen'!C2:C830,"&lt;"&amp;Y$5+1,'P23 Buchungen'!L2:L830,"Einnahmen")-SUMIFS('P23 Buchungen'!F2:F830,'P23 Buchungen'!D2:D830,$D17,'P23 Buchungen'!C2:C830,"&gt;="&amp;Y$4,'P23 Buchungen'!C2:C830,"&lt;"&amp;Y$5+1,'P23 Buchungen'!P2:P830,"Ausgaben")</f>
        <v>476</v>
      </c>
      <c r="Z17" s="21"/>
      <c r="AB17" s="29">
        <v>3400</v>
      </c>
      <c r="AC17" s="21"/>
      <c r="AE17" s="26">
        <f>SUMIFS('P23 Buchungen'!F2:F830,'P23 Buchungen'!D2:D830,$D17,'P23 Buchungen'!C2:C830,"&gt;="&amp;AE$4,'P23 Buchungen'!C2:C830,"&lt;"&amp;AE$5+1,'P23 Buchungen'!L2:L830,"Ausgaben")-SUMIFS('P23 Buchungen'!F2:F830,'P23 Buchungen'!D2:D830,$D17,'P23 Buchungen'!C2:C830,"&gt;="&amp;AE$4,'P23 Buchungen'!C2:C830,"&lt;"&amp;AE$5+1,'P23 Buchungen'!P2:P830,"Einnahmen")+SUMIFS('P23 Buchungen'!F2:F830,'P23 Buchungen'!D2:D830,$D17,'P23 Buchungen'!C2:C830,"&gt;="&amp;AE$4,'P23 Buchungen'!C2:C830,"&lt;"&amp;AE$5+1,'P23 Buchungen'!L2:L830,"Einnahmen")-SUMIFS('P23 Buchungen'!F2:F830,'P23 Buchungen'!D2:D830,$D17,'P23 Buchungen'!C2:C830,"&gt;="&amp;AE$4,'P23 Buchungen'!C2:C830,"&lt;"&amp;AE$5+1,'P23 Buchungen'!P2:P830,"Ausgaben")</f>
        <v>1463.33</v>
      </c>
      <c r="AF17" s="21"/>
      <c r="AH17" s="26">
        <f>SUMIFS('P23 Buchungen'!F2:F830,'P23 Buchungen'!D2:D830,$D17,'P23 Buchungen'!C2:C830,"&gt;="&amp;AH$4,'P23 Buchungen'!C2:C830,"&lt;"&amp;AH$5+1,'P23 Buchungen'!L2:L830,"Ausgaben")-SUMIFS('P23 Buchungen'!F2:F830,'P23 Buchungen'!D2:D830,$D17,'P23 Buchungen'!C2:C830,"&gt;="&amp;AH$4,'P23 Buchungen'!C2:C830,"&lt;"&amp;AH$5+1,'P23 Buchungen'!P2:P830,"Einnahmen")+SUMIFS('P23 Buchungen'!F2:F830,'P23 Buchungen'!D2:D830,$D17,'P23 Buchungen'!C2:C830,"&gt;="&amp;AH$4,'P23 Buchungen'!C2:C830,"&lt;"&amp;AH$5+1,'P23 Buchungen'!L2:L830,"Einnahmen")-SUMIFS('P23 Buchungen'!F2:F830,'P23 Buchungen'!D2:D830,$D17,'P23 Buchungen'!C2:C830,"&gt;="&amp;AH$4,'P23 Buchungen'!C2:C830,"&lt;"&amp;AH$5+1,'P23 Buchungen'!P2:P830,"Ausgaben")</f>
        <v>0</v>
      </c>
    </row>
    <row r="18" spans="1:34" x14ac:dyDescent="0.2">
      <c r="C18" t="s">
        <v>5557</v>
      </c>
      <c r="D18" t="s">
        <v>1748</v>
      </c>
      <c r="E18" s="21"/>
      <c r="G18" s="29">
        <v>9500</v>
      </c>
      <c r="H18" s="21"/>
      <c r="J18" s="29">
        <v>3100</v>
      </c>
      <c r="K18" s="21"/>
      <c r="M18" s="26">
        <f>SUMIFS('P23 Buchungen'!F2:F830,'P23 Buchungen'!D2:D830,$D18,'P23 Buchungen'!C2:C830,"&gt;="&amp;M$4,'P23 Buchungen'!C2:C830,"&lt;"&amp;M$5+1,'P23 Buchungen'!L2:L830,"Ausgaben")-SUMIFS('P23 Buchungen'!F2:F830,'P23 Buchungen'!D2:D830,$D18,'P23 Buchungen'!C2:C830,"&gt;="&amp;M$4,'P23 Buchungen'!C2:C830,"&lt;"&amp;M$5+1,'P23 Buchungen'!P2:P830,"Einnahmen")+SUMIFS('P23 Buchungen'!F2:F830,'P23 Buchungen'!D2:D830,$D18,'P23 Buchungen'!C2:C830,"&gt;="&amp;M$4,'P23 Buchungen'!C2:C830,"&lt;"&amp;M$5+1,'P23 Buchungen'!L2:L830,"Einnahmen")-SUMIFS('P23 Buchungen'!F2:F830,'P23 Buchungen'!D2:D830,$D18,'P23 Buchungen'!C2:C830,"&gt;="&amp;M$4,'P23 Buchungen'!C2:C830,"&lt;"&amp;M$5+1,'P23 Buchungen'!P2:P830,"Ausgaben")</f>
        <v>1436.0600000000004</v>
      </c>
      <c r="N18" s="21"/>
      <c r="P18" s="26">
        <f>SUMIFS('P23 Buchungen'!F2:F830,'P23 Buchungen'!D2:D830,$D18,'P23 Buchungen'!C2:C830,"&gt;="&amp;P$4,'P23 Buchungen'!C2:C830,"&lt;"&amp;P$5+1,'P23 Buchungen'!L2:L830,"Ausgaben")-SUMIFS('P23 Buchungen'!F2:F830,'P23 Buchungen'!D2:D830,$D18,'P23 Buchungen'!C2:C830,"&gt;="&amp;P$4,'P23 Buchungen'!C2:C830,"&lt;"&amp;P$5+1,'P23 Buchungen'!P2:P830,"Einnahmen")+SUMIFS('P23 Buchungen'!F2:F830,'P23 Buchungen'!D2:D830,$D18,'P23 Buchungen'!C2:C830,"&gt;="&amp;P$4,'P23 Buchungen'!C2:C830,"&lt;"&amp;P$5+1,'P23 Buchungen'!L2:L830,"Einnahmen")-SUMIFS('P23 Buchungen'!F2:F830,'P23 Buchungen'!D2:D830,$D18,'P23 Buchungen'!C2:C830,"&gt;="&amp;P$4,'P23 Buchungen'!C2:C830,"&lt;"&amp;P$5+1,'P23 Buchungen'!P2:P830,"Ausgaben")</f>
        <v>1276.21</v>
      </c>
      <c r="Q18" s="21"/>
      <c r="S18" s="29">
        <v>3200</v>
      </c>
      <c r="T18" s="21"/>
      <c r="V18" s="26">
        <f>SUMIFS('P23 Buchungen'!F2:F830,'P23 Buchungen'!D2:D830,$D18,'P23 Buchungen'!C2:C830,"&gt;="&amp;V$4,'P23 Buchungen'!C2:C830,"&lt;"&amp;V$5+1,'P23 Buchungen'!L2:L830,"Ausgaben")-SUMIFS('P23 Buchungen'!F2:F830,'P23 Buchungen'!D2:D830,$D18,'P23 Buchungen'!C2:C830,"&gt;="&amp;V$4,'P23 Buchungen'!C2:C830,"&lt;"&amp;V$5+1,'P23 Buchungen'!P2:P830,"Einnahmen")+SUMIFS('P23 Buchungen'!F2:F830,'P23 Buchungen'!D2:D830,$D18,'P23 Buchungen'!C2:C830,"&gt;="&amp;V$4,'P23 Buchungen'!C2:C830,"&lt;"&amp;V$5+1,'P23 Buchungen'!L2:L830,"Einnahmen")-SUMIFS('P23 Buchungen'!F2:F830,'P23 Buchungen'!D2:D830,$D18,'P23 Buchungen'!C2:C830,"&gt;="&amp;V$4,'P23 Buchungen'!C2:C830,"&lt;"&amp;V$5+1,'P23 Buchungen'!P2:P830,"Ausgaben")</f>
        <v>1665.5600000000006</v>
      </c>
      <c r="W18" s="21"/>
      <c r="Y18" s="26">
        <f>SUMIFS('P23 Buchungen'!F2:F830,'P23 Buchungen'!D2:D830,$D18,'P23 Buchungen'!C2:C830,"&gt;="&amp;Y$4,'P23 Buchungen'!C2:C830,"&lt;"&amp;Y$5+1,'P23 Buchungen'!L2:L830,"Ausgaben")-SUMIFS('P23 Buchungen'!F2:F830,'P23 Buchungen'!D2:D830,$D18,'P23 Buchungen'!C2:C830,"&gt;="&amp;Y$4,'P23 Buchungen'!C2:C830,"&lt;"&amp;Y$5+1,'P23 Buchungen'!P2:P830,"Einnahmen")+SUMIFS('P23 Buchungen'!F2:F830,'P23 Buchungen'!D2:D830,$D18,'P23 Buchungen'!C2:C830,"&gt;="&amp;Y$4,'P23 Buchungen'!C2:C830,"&lt;"&amp;Y$5+1,'P23 Buchungen'!L2:L830,"Einnahmen")-SUMIFS('P23 Buchungen'!F2:F830,'P23 Buchungen'!D2:D830,$D18,'P23 Buchungen'!C2:C830,"&gt;="&amp;Y$4,'P23 Buchungen'!C2:C830,"&lt;"&amp;Y$5+1,'P23 Buchungen'!P2:P830,"Ausgaben")</f>
        <v>1053.5099999999998</v>
      </c>
      <c r="Z18" s="21"/>
      <c r="AB18" s="29">
        <v>3200</v>
      </c>
      <c r="AC18" s="21"/>
      <c r="AE18" s="26">
        <f>SUMIFS('P23 Buchungen'!F2:F830,'P23 Buchungen'!D2:D830,$D18,'P23 Buchungen'!C2:C830,"&gt;="&amp;AE$4,'P23 Buchungen'!C2:C830,"&lt;"&amp;AE$5+1,'P23 Buchungen'!L2:L830,"Ausgaben")-SUMIFS('P23 Buchungen'!F2:F830,'P23 Buchungen'!D2:D830,$D18,'P23 Buchungen'!C2:C830,"&gt;="&amp;AE$4,'P23 Buchungen'!C2:C830,"&lt;"&amp;AE$5+1,'P23 Buchungen'!P2:P830,"Einnahmen")+SUMIFS('P23 Buchungen'!F2:F830,'P23 Buchungen'!D2:D830,$D18,'P23 Buchungen'!C2:C830,"&gt;="&amp;AE$4,'P23 Buchungen'!C2:C830,"&lt;"&amp;AE$5+1,'P23 Buchungen'!L2:L830,"Einnahmen")-SUMIFS('P23 Buchungen'!F2:F830,'P23 Buchungen'!D2:D830,$D18,'P23 Buchungen'!C2:C830,"&gt;="&amp;AE$4,'P23 Buchungen'!C2:C830,"&lt;"&amp;AE$5+1,'P23 Buchungen'!P2:P830,"Ausgaben")</f>
        <v>1303.0100000000002</v>
      </c>
      <c r="AF18" s="21"/>
      <c r="AH18" s="26">
        <f>SUMIFS('P23 Buchungen'!F2:F830,'P23 Buchungen'!D2:D830,$D18,'P23 Buchungen'!C2:C830,"&gt;="&amp;AH$4,'P23 Buchungen'!C2:C830,"&lt;"&amp;AH$5+1,'P23 Buchungen'!L2:L830,"Ausgaben")-SUMIFS('P23 Buchungen'!F2:F830,'P23 Buchungen'!D2:D830,$D18,'P23 Buchungen'!C2:C830,"&gt;="&amp;AH$4,'P23 Buchungen'!C2:C830,"&lt;"&amp;AH$5+1,'P23 Buchungen'!P2:P830,"Einnahmen")+SUMIFS('P23 Buchungen'!F2:F830,'P23 Buchungen'!D2:D830,$D18,'P23 Buchungen'!C2:C830,"&gt;="&amp;AH$4,'P23 Buchungen'!C2:C830,"&lt;"&amp;AH$5+1,'P23 Buchungen'!L2:L830,"Einnahmen")-SUMIFS('P23 Buchungen'!F2:F830,'P23 Buchungen'!D2:D830,$D18,'P23 Buchungen'!C2:C830,"&gt;="&amp;AH$4,'P23 Buchungen'!C2:C830,"&lt;"&amp;AH$5+1,'P23 Buchungen'!P2:P830,"Ausgaben")</f>
        <v>0</v>
      </c>
    </row>
    <row r="19" spans="1:34" x14ac:dyDescent="0.2">
      <c r="C19" t="s">
        <v>5539</v>
      </c>
      <c r="D19" t="s">
        <v>3274</v>
      </c>
      <c r="E19" s="21"/>
      <c r="G19" s="29">
        <v>12000</v>
      </c>
      <c r="H19" s="21"/>
      <c r="J19" s="29">
        <v>4000</v>
      </c>
      <c r="K19" s="21"/>
      <c r="M19" s="26">
        <f>SUMIFS('P23 Buchungen'!F2:F830,'P23 Buchungen'!D2:D830,$D19,'P23 Buchungen'!C2:C830,"&gt;="&amp;M$4,'P23 Buchungen'!C2:C830,"&lt;"&amp;M$5+1,'P23 Buchungen'!L2:L830,"Ausgaben")-SUMIFS('P23 Buchungen'!F2:F830,'P23 Buchungen'!D2:D830,$D19,'P23 Buchungen'!C2:C830,"&gt;="&amp;M$4,'P23 Buchungen'!C2:C830,"&lt;"&amp;M$5+1,'P23 Buchungen'!P2:P830,"Einnahmen")+SUMIFS('P23 Buchungen'!F2:F830,'P23 Buchungen'!D2:D830,$D19,'P23 Buchungen'!C2:C830,"&gt;="&amp;M$4,'P23 Buchungen'!C2:C830,"&lt;"&amp;M$5+1,'P23 Buchungen'!L2:L830,"Einnahmen")-SUMIFS('P23 Buchungen'!F2:F830,'P23 Buchungen'!D2:D830,$D19,'P23 Buchungen'!C2:C830,"&gt;="&amp;M$4,'P23 Buchungen'!C2:C830,"&lt;"&amp;M$5+1,'P23 Buchungen'!P2:P830,"Ausgaben")</f>
        <v>0</v>
      </c>
      <c r="N19" s="21"/>
      <c r="P19" s="26">
        <f>SUMIFS('P23 Buchungen'!F2:F830,'P23 Buchungen'!D2:D830,$D19,'P23 Buchungen'!C2:C830,"&gt;="&amp;P$4,'P23 Buchungen'!C2:C830,"&lt;"&amp;P$5+1,'P23 Buchungen'!L2:L830,"Ausgaben")-SUMIFS('P23 Buchungen'!F2:F830,'P23 Buchungen'!D2:D830,$D19,'P23 Buchungen'!C2:C830,"&gt;="&amp;P$4,'P23 Buchungen'!C2:C830,"&lt;"&amp;P$5+1,'P23 Buchungen'!P2:P830,"Einnahmen")+SUMIFS('P23 Buchungen'!F2:F830,'P23 Buchungen'!D2:D830,$D19,'P23 Buchungen'!C2:C830,"&gt;="&amp;P$4,'P23 Buchungen'!C2:C830,"&lt;"&amp;P$5+1,'P23 Buchungen'!L2:L830,"Einnahmen")-SUMIFS('P23 Buchungen'!F2:F830,'P23 Buchungen'!D2:D830,$D19,'P23 Buchungen'!C2:C830,"&gt;="&amp;P$4,'P23 Buchungen'!C2:C830,"&lt;"&amp;P$5+1,'P23 Buchungen'!P2:P830,"Ausgaben")</f>
        <v>1963.5</v>
      </c>
      <c r="Q19" s="21"/>
      <c r="S19" s="29">
        <v>4000</v>
      </c>
      <c r="T19" s="21"/>
      <c r="V19" s="26">
        <f>SUMIFS('P23 Buchungen'!F2:F830,'P23 Buchungen'!D2:D830,$D19,'P23 Buchungen'!C2:C830,"&gt;="&amp;V$4,'P23 Buchungen'!C2:C830,"&lt;"&amp;V$5+1,'P23 Buchungen'!L2:L830,"Ausgaben")-SUMIFS('P23 Buchungen'!F2:F830,'P23 Buchungen'!D2:D830,$D19,'P23 Buchungen'!C2:C830,"&gt;="&amp;V$4,'P23 Buchungen'!C2:C830,"&lt;"&amp;V$5+1,'P23 Buchungen'!P2:P830,"Einnahmen")+SUMIFS('P23 Buchungen'!F2:F830,'P23 Buchungen'!D2:D830,$D19,'P23 Buchungen'!C2:C830,"&gt;="&amp;V$4,'P23 Buchungen'!C2:C830,"&lt;"&amp;V$5+1,'P23 Buchungen'!L2:L830,"Einnahmen")-SUMIFS('P23 Buchungen'!F2:F830,'P23 Buchungen'!D2:D830,$D19,'P23 Buchungen'!C2:C830,"&gt;="&amp;V$4,'P23 Buchungen'!C2:C830,"&lt;"&amp;V$5+1,'P23 Buchungen'!P2:P830,"Ausgaben")</f>
        <v>1963.5</v>
      </c>
      <c r="W19" s="21"/>
      <c r="Y19" s="26">
        <f>SUMIFS('P23 Buchungen'!F2:F830,'P23 Buchungen'!D2:D830,$D19,'P23 Buchungen'!C2:C830,"&gt;="&amp;Y$4,'P23 Buchungen'!C2:C830,"&lt;"&amp;Y$5+1,'P23 Buchungen'!L2:L830,"Ausgaben")-SUMIFS('P23 Buchungen'!F2:F830,'P23 Buchungen'!D2:D830,$D19,'P23 Buchungen'!C2:C830,"&gt;="&amp;Y$4,'P23 Buchungen'!C2:C830,"&lt;"&amp;Y$5+1,'P23 Buchungen'!P2:P830,"Einnahmen")+SUMIFS('P23 Buchungen'!F2:F830,'P23 Buchungen'!D2:D830,$D19,'P23 Buchungen'!C2:C830,"&gt;="&amp;Y$4,'P23 Buchungen'!C2:C830,"&lt;"&amp;Y$5+1,'P23 Buchungen'!L2:L830,"Einnahmen")-SUMIFS('P23 Buchungen'!F2:F830,'P23 Buchungen'!D2:D830,$D19,'P23 Buchungen'!C2:C830,"&gt;="&amp;Y$4,'P23 Buchungen'!C2:C830,"&lt;"&amp;Y$5+1,'P23 Buchungen'!P2:P830,"Ausgaben")</f>
        <v>0</v>
      </c>
      <c r="Z19" s="21"/>
      <c r="AB19" s="29">
        <v>4000</v>
      </c>
      <c r="AC19" s="21"/>
      <c r="AE19" s="26">
        <f>SUMIFS('P23 Buchungen'!F2:F830,'P23 Buchungen'!D2:D830,$D19,'P23 Buchungen'!C2:C830,"&gt;="&amp;AE$4,'P23 Buchungen'!C2:C830,"&lt;"&amp;AE$5+1,'P23 Buchungen'!L2:L830,"Ausgaben")-SUMIFS('P23 Buchungen'!F2:F830,'P23 Buchungen'!D2:D830,$D19,'P23 Buchungen'!C2:C830,"&gt;="&amp;AE$4,'P23 Buchungen'!C2:C830,"&lt;"&amp;AE$5+1,'P23 Buchungen'!P2:P830,"Einnahmen")+SUMIFS('P23 Buchungen'!F2:F830,'P23 Buchungen'!D2:D830,$D19,'P23 Buchungen'!C2:C830,"&gt;="&amp;AE$4,'P23 Buchungen'!C2:C830,"&lt;"&amp;AE$5+1,'P23 Buchungen'!L2:L830,"Einnahmen")-SUMIFS('P23 Buchungen'!F2:F830,'P23 Buchungen'!D2:D830,$D19,'P23 Buchungen'!C2:C830,"&gt;="&amp;AE$4,'P23 Buchungen'!C2:C830,"&lt;"&amp;AE$5+1,'P23 Buchungen'!P2:P830,"Ausgaben")</f>
        <v>1963.5</v>
      </c>
      <c r="AF19" s="21"/>
      <c r="AH19" s="26">
        <f>SUMIFS('P23 Buchungen'!F2:F830,'P23 Buchungen'!D2:D830,$D19,'P23 Buchungen'!C2:C830,"&gt;="&amp;AH$4,'P23 Buchungen'!C2:C830,"&lt;"&amp;AH$5+1,'P23 Buchungen'!L2:L830,"Ausgaben")-SUMIFS('P23 Buchungen'!F2:F830,'P23 Buchungen'!D2:D830,$D19,'P23 Buchungen'!C2:C830,"&gt;="&amp;AH$4,'P23 Buchungen'!C2:C830,"&lt;"&amp;AH$5+1,'P23 Buchungen'!P2:P830,"Einnahmen")+SUMIFS('P23 Buchungen'!F2:F830,'P23 Buchungen'!D2:D830,$D19,'P23 Buchungen'!C2:C830,"&gt;="&amp;AH$4,'P23 Buchungen'!C2:C830,"&lt;"&amp;AH$5+1,'P23 Buchungen'!L2:L830,"Einnahmen")-SUMIFS('P23 Buchungen'!F2:F830,'P23 Buchungen'!D2:D830,$D19,'P23 Buchungen'!C2:C830,"&gt;="&amp;AH$4,'P23 Buchungen'!C2:C830,"&lt;"&amp;AH$5+1,'P23 Buchungen'!P2:P830,"Ausgaben")</f>
        <v>0</v>
      </c>
    </row>
    <row r="20" spans="1:34" ht="16" x14ac:dyDescent="0.2">
      <c r="C20" s="32" t="s">
        <v>5740</v>
      </c>
      <c r="D20" s="32"/>
      <c r="E20" s="33"/>
      <c r="F20" s="58">
        <v>7000</v>
      </c>
      <c r="G20" s="43"/>
      <c r="H20" s="33"/>
      <c r="I20" s="58">
        <v>7000</v>
      </c>
      <c r="J20" s="43"/>
      <c r="K20" s="33"/>
      <c r="L20" s="58">
        <f>M21</f>
        <v>8398</v>
      </c>
      <c r="M20" s="43"/>
      <c r="N20" s="33"/>
      <c r="O20" s="58">
        <f>P21</f>
        <v>0</v>
      </c>
      <c r="P20" s="43"/>
      <c r="Q20" s="33"/>
      <c r="R20" s="58">
        <v>0</v>
      </c>
      <c r="S20" s="43"/>
      <c r="T20" s="33"/>
      <c r="U20" s="58">
        <f>V21</f>
        <v>0</v>
      </c>
      <c r="V20" s="43"/>
      <c r="W20" s="33"/>
      <c r="X20" s="58">
        <f>Y21</f>
        <v>0</v>
      </c>
      <c r="Y20" s="43"/>
      <c r="Z20" s="33"/>
      <c r="AA20" s="58">
        <v>0</v>
      </c>
      <c r="AB20" s="43"/>
      <c r="AC20" s="33"/>
      <c r="AD20" s="58">
        <f>AE21</f>
        <v>0</v>
      </c>
      <c r="AE20" s="43"/>
      <c r="AF20" s="33"/>
      <c r="AG20" s="58">
        <f>AH21</f>
        <v>0</v>
      </c>
      <c r="AH20" s="43"/>
    </row>
    <row r="21" spans="1:34" x14ac:dyDescent="0.2">
      <c r="C21" t="s">
        <v>5559</v>
      </c>
      <c r="D21" t="s">
        <v>1937</v>
      </c>
      <c r="E21" s="21"/>
      <c r="G21" s="29">
        <v>7000</v>
      </c>
      <c r="H21" s="21"/>
      <c r="J21" s="29">
        <v>7000</v>
      </c>
      <c r="K21" s="21"/>
      <c r="M21" s="26">
        <f>SUMIFS('P23 Buchungen'!F2:F830,'P23 Buchungen'!D2:D830,$D21,'P23 Buchungen'!C2:C830,"&gt;="&amp;M$4,'P23 Buchungen'!C2:C830,"&lt;"&amp;M$5+1,'P23 Buchungen'!L2:L830,"Ausgaben")-SUMIFS('P23 Buchungen'!F2:F830,'P23 Buchungen'!D2:D830,$D21,'P23 Buchungen'!C2:C830,"&gt;="&amp;M$4,'P23 Buchungen'!C2:C830,"&lt;"&amp;M$5+1,'P23 Buchungen'!P2:P830,"Einnahmen")+SUMIFS('P23 Buchungen'!F2:F830,'P23 Buchungen'!D2:D830,$D21,'P23 Buchungen'!C2:C830,"&gt;="&amp;M$4,'P23 Buchungen'!C2:C830,"&lt;"&amp;M$5+1,'P23 Buchungen'!L2:L830,"Einnahmen")-SUMIFS('P23 Buchungen'!F2:F830,'P23 Buchungen'!D2:D830,$D21,'P23 Buchungen'!C2:C830,"&gt;="&amp;M$4,'P23 Buchungen'!C2:C830,"&lt;"&amp;M$5+1,'P23 Buchungen'!P2:P830,"Ausgaben")</f>
        <v>8398</v>
      </c>
      <c r="N21" s="21"/>
      <c r="P21" s="26">
        <f>SUMIFS('P23 Buchungen'!F2:F830,'P23 Buchungen'!D2:D830,$D21,'P23 Buchungen'!C2:C830,"&gt;="&amp;P$4,'P23 Buchungen'!C2:C830,"&lt;"&amp;P$5+1,'P23 Buchungen'!L2:L830,"Ausgaben")-SUMIFS('P23 Buchungen'!F2:F830,'P23 Buchungen'!D2:D830,$D21,'P23 Buchungen'!C2:C830,"&gt;="&amp;P$4,'P23 Buchungen'!C2:C830,"&lt;"&amp;P$5+1,'P23 Buchungen'!P2:P830,"Einnahmen")+SUMIFS('P23 Buchungen'!F2:F830,'P23 Buchungen'!D2:D830,$D21,'P23 Buchungen'!C2:C830,"&gt;="&amp;P$4,'P23 Buchungen'!C2:C830,"&lt;"&amp;P$5+1,'P23 Buchungen'!L2:L830,"Einnahmen")-SUMIFS('P23 Buchungen'!F2:F830,'P23 Buchungen'!D2:D830,$D21,'P23 Buchungen'!C2:C830,"&gt;="&amp;P$4,'P23 Buchungen'!C2:C830,"&lt;"&amp;P$5+1,'P23 Buchungen'!P2:P830,"Ausgaben")</f>
        <v>0</v>
      </c>
      <c r="Q21" s="21"/>
      <c r="S21" s="29">
        <v>0</v>
      </c>
      <c r="T21" s="21"/>
      <c r="V21" s="26">
        <f>SUMIFS('P23 Buchungen'!F2:F830,'P23 Buchungen'!D2:D830,$D21,'P23 Buchungen'!C2:C830,"&gt;="&amp;V$4,'P23 Buchungen'!C2:C830,"&lt;"&amp;V$5+1,'P23 Buchungen'!L2:L830,"Ausgaben")-SUMIFS('P23 Buchungen'!F2:F830,'P23 Buchungen'!D2:D830,$D21,'P23 Buchungen'!C2:C830,"&gt;="&amp;V$4,'P23 Buchungen'!C2:C830,"&lt;"&amp;V$5+1,'P23 Buchungen'!P2:P830,"Einnahmen")+SUMIFS('P23 Buchungen'!F2:F830,'P23 Buchungen'!D2:D830,$D21,'P23 Buchungen'!C2:C830,"&gt;="&amp;V$4,'P23 Buchungen'!C2:C830,"&lt;"&amp;V$5+1,'P23 Buchungen'!L2:L830,"Einnahmen")-SUMIFS('P23 Buchungen'!F2:F830,'P23 Buchungen'!D2:D830,$D21,'P23 Buchungen'!C2:C830,"&gt;="&amp;V$4,'P23 Buchungen'!C2:C830,"&lt;"&amp;V$5+1,'P23 Buchungen'!P2:P830,"Ausgaben")</f>
        <v>0</v>
      </c>
      <c r="W21" s="21"/>
      <c r="Y21" s="26">
        <f>SUMIFS('P23 Buchungen'!F2:F830,'P23 Buchungen'!D2:D830,$D21,'P23 Buchungen'!C2:C830,"&gt;="&amp;Y$4,'P23 Buchungen'!C2:C830,"&lt;"&amp;Y$5+1,'P23 Buchungen'!L2:L830,"Ausgaben")-SUMIFS('P23 Buchungen'!F2:F830,'P23 Buchungen'!D2:D830,$D21,'P23 Buchungen'!C2:C830,"&gt;="&amp;Y$4,'P23 Buchungen'!C2:C830,"&lt;"&amp;Y$5+1,'P23 Buchungen'!P2:P830,"Einnahmen")+SUMIFS('P23 Buchungen'!F2:F830,'P23 Buchungen'!D2:D830,$D21,'P23 Buchungen'!C2:C830,"&gt;="&amp;Y$4,'P23 Buchungen'!C2:C830,"&lt;"&amp;Y$5+1,'P23 Buchungen'!L2:L830,"Einnahmen")-SUMIFS('P23 Buchungen'!F2:F830,'P23 Buchungen'!D2:D830,$D21,'P23 Buchungen'!C2:C830,"&gt;="&amp;Y$4,'P23 Buchungen'!C2:C830,"&lt;"&amp;Y$5+1,'P23 Buchungen'!P2:P830,"Ausgaben")</f>
        <v>0</v>
      </c>
      <c r="Z21" s="21"/>
      <c r="AB21" s="29">
        <v>0</v>
      </c>
      <c r="AC21" s="21"/>
      <c r="AE21" s="26">
        <f>SUMIFS('P23 Buchungen'!F2:F830,'P23 Buchungen'!D2:D830,$D21,'P23 Buchungen'!C2:C830,"&gt;="&amp;AE$4,'P23 Buchungen'!C2:C830,"&lt;"&amp;AE$5+1,'P23 Buchungen'!L2:L830,"Ausgaben")-SUMIFS('P23 Buchungen'!F2:F830,'P23 Buchungen'!D2:D830,$D21,'P23 Buchungen'!C2:C830,"&gt;="&amp;AE$4,'P23 Buchungen'!C2:C830,"&lt;"&amp;AE$5+1,'P23 Buchungen'!P2:P830,"Einnahmen")+SUMIFS('P23 Buchungen'!F2:F830,'P23 Buchungen'!D2:D830,$D21,'P23 Buchungen'!C2:C830,"&gt;="&amp;AE$4,'P23 Buchungen'!C2:C830,"&lt;"&amp;AE$5+1,'P23 Buchungen'!L2:L830,"Einnahmen")-SUMIFS('P23 Buchungen'!F2:F830,'P23 Buchungen'!D2:D830,$D21,'P23 Buchungen'!C2:C830,"&gt;="&amp;AE$4,'P23 Buchungen'!C2:C830,"&lt;"&amp;AE$5+1,'P23 Buchungen'!P2:P830,"Ausgaben")</f>
        <v>0</v>
      </c>
      <c r="AF21" s="21"/>
      <c r="AH21" s="26">
        <f>SUMIFS('P23 Buchungen'!F2:F830,'P23 Buchungen'!D2:D830,$D21,'P23 Buchungen'!C2:C830,"&gt;="&amp;AH$4,'P23 Buchungen'!C2:C830,"&lt;"&amp;AH$5+1,'P23 Buchungen'!L2:L830,"Ausgaben")-SUMIFS('P23 Buchungen'!F2:F830,'P23 Buchungen'!D2:D830,$D21,'P23 Buchungen'!C2:C830,"&gt;="&amp;AH$4,'P23 Buchungen'!C2:C830,"&lt;"&amp;AH$5+1,'P23 Buchungen'!P2:P830,"Einnahmen")+SUMIFS('P23 Buchungen'!F2:F830,'P23 Buchungen'!D2:D830,$D21,'P23 Buchungen'!C2:C830,"&gt;="&amp;AH$4,'P23 Buchungen'!C2:C830,"&lt;"&amp;AH$5+1,'P23 Buchungen'!L2:L830,"Einnahmen")-SUMIFS('P23 Buchungen'!F2:F830,'P23 Buchungen'!D2:D830,$D21,'P23 Buchungen'!C2:C830,"&gt;="&amp;AH$4,'P23 Buchungen'!C2:C830,"&lt;"&amp;AH$5+1,'P23 Buchungen'!P2:P830,"Ausgaben")</f>
        <v>0</v>
      </c>
    </row>
    <row r="22" spans="1:34" ht="18" x14ac:dyDescent="0.2">
      <c r="B22" s="31" t="s">
        <v>5694</v>
      </c>
      <c r="C22" s="31"/>
      <c r="D22" s="31"/>
      <c r="E22" s="59">
        <v>487700</v>
      </c>
      <c r="F22" s="45"/>
      <c r="G22" s="43"/>
      <c r="H22" s="59">
        <v>165900</v>
      </c>
      <c r="I22" s="45"/>
      <c r="J22" s="43"/>
      <c r="K22" s="59">
        <f>SUM(M23:M25)</f>
        <v>90819</v>
      </c>
      <c r="L22" s="45"/>
      <c r="M22" s="43"/>
      <c r="N22" s="59">
        <f>SUM(P23:P25)</f>
        <v>55500</v>
      </c>
      <c r="O22" s="45"/>
      <c r="P22" s="43"/>
      <c r="Q22" s="59">
        <v>160900</v>
      </c>
      <c r="R22" s="45"/>
      <c r="S22" s="43"/>
      <c r="T22" s="59">
        <f>SUM(V23:V25)</f>
        <v>121760</v>
      </c>
      <c r="U22" s="45"/>
      <c r="V22" s="43"/>
      <c r="W22" s="59">
        <f>SUM(Y23:Y25)</f>
        <v>55000</v>
      </c>
      <c r="X22" s="45"/>
      <c r="Y22" s="43"/>
      <c r="Z22" s="59">
        <v>160900</v>
      </c>
      <c r="AA22" s="45"/>
      <c r="AB22" s="43"/>
      <c r="AC22" s="59">
        <f>SUM(AE23:AE25)</f>
        <v>60070</v>
      </c>
      <c r="AD22" s="45"/>
      <c r="AE22" s="43"/>
      <c r="AF22" s="59">
        <f>SUM(AH23:AH25)</f>
        <v>0</v>
      </c>
      <c r="AG22" s="45"/>
      <c r="AH22" s="43"/>
    </row>
    <row r="23" spans="1:34" x14ac:dyDescent="0.2">
      <c r="C23" t="s">
        <v>142</v>
      </c>
      <c r="D23" t="s">
        <v>2303</v>
      </c>
      <c r="E23" s="21"/>
      <c r="G23" s="29">
        <v>60000</v>
      </c>
      <c r="H23" s="21"/>
      <c r="J23" s="29">
        <v>20000</v>
      </c>
      <c r="K23" s="21"/>
      <c r="M23" s="26">
        <f>-(SUMIFS('P23 Buchungen'!F2:F830,'P23 Buchungen'!D2:D830,$D23,'P23 Buchungen'!C2:C830,"&gt;="&amp;M$4,'P23 Buchungen'!C2:C830,"&lt;"&amp;M$5+1,'P23 Buchungen'!L2:L830,"Ausgaben")-SUMIFS('P23 Buchungen'!F2:F830,'P23 Buchungen'!D2:D830,$D23,'P23 Buchungen'!C2:C830,"&gt;="&amp;M$4,'P23 Buchungen'!C2:C830,"&lt;"&amp;M$5+1,'P23 Buchungen'!P2:P830,"Einnahmen")+SUMIFS('P23 Buchungen'!F2:F830,'P23 Buchungen'!D2:D830,$D23,'P23 Buchungen'!C2:C830,"&gt;="&amp;M$4,'P23 Buchungen'!C2:C830,"&lt;"&amp;M$5+1,'P23 Buchungen'!L2:L830,"Einnahmen")-SUMIFS('P23 Buchungen'!F2:F830,'P23 Buchungen'!D2:D830,$D23,'P23 Buchungen'!C2:C830,"&gt;="&amp;M$4,'P23 Buchungen'!C2:C830,"&lt;"&amp;M$5+1,'P23 Buchungen'!P2:P830,"Ausgaben"))</f>
        <v>20000</v>
      </c>
      <c r="N23" s="21"/>
      <c r="P23" s="26">
        <f>-(SUMIFS('P23 Buchungen'!F2:F830,'P23 Buchungen'!D2:D830,$D23,'P23 Buchungen'!C2:C830,"&gt;="&amp;P$4,'P23 Buchungen'!C2:C830,"&lt;"&amp;P$5+1,'P23 Buchungen'!L2:L830,"Ausgaben")-SUMIFS('P23 Buchungen'!F2:F830,'P23 Buchungen'!D2:D830,$D23,'P23 Buchungen'!C2:C830,"&gt;="&amp;P$4,'P23 Buchungen'!C2:C830,"&lt;"&amp;P$5+1,'P23 Buchungen'!P2:P830,"Einnahmen")+SUMIFS('P23 Buchungen'!F2:F830,'P23 Buchungen'!D2:D830,$D23,'P23 Buchungen'!C2:C830,"&gt;="&amp;P$4,'P23 Buchungen'!C2:C830,"&lt;"&amp;P$5+1,'P23 Buchungen'!L2:L830,"Einnahmen")-SUMIFS('P23 Buchungen'!F2:F830,'P23 Buchungen'!D2:D830,$D23,'P23 Buchungen'!C2:C830,"&gt;="&amp;P$4,'P23 Buchungen'!C2:C830,"&lt;"&amp;P$5+1,'P23 Buchungen'!P2:P830,"Ausgaben"))</f>
        <v>0</v>
      </c>
      <c r="Q23" s="21"/>
      <c r="S23" s="29">
        <v>20000</v>
      </c>
      <c r="T23" s="21"/>
      <c r="V23" s="26">
        <f>-(SUMIFS('P23 Buchungen'!F2:F830,'P23 Buchungen'!D2:D830,$D23,'P23 Buchungen'!C2:C830,"&gt;="&amp;V$4,'P23 Buchungen'!C2:C830,"&lt;"&amp;V$5+1,'P23 Buchungen'!L2:L830,"Ausgaben")-SUMIFS('P23 Buchungen'!F2:F830,'P23 Buchungen'!D2:D830,$D23,'P23 Buchungen'!C2:C830,"&gt;="&amp;V$4,'P23 Buchungen'!C2:C830,"&lt;"&amp;V$5+1,'P23 Buchungen'!P2:P830,"Einnahmen")+SUMIFS('P23 Buchungen'!F2:F830,'P23 Buchungen'!D2:D830,$D23,'P23 Buchungen'!C2:C830,"&gt;="&amp;V$4,'P23 Buchungen'!C2:C830,"&lt;"&amp;V$5+1,'P23 Buchungen'!L2:L830,"Einnahmen")-SUMIFS('P23 Buchungen'!F2:F830,'P23 Buchungen'!D2:D830,$D23,'P23 Buchungen'!C2:C830,"&gt;="&amp;V$4,'P23 Buchungen'!C2:C830,"&lt;"&amp;V$5+1,'P23 Buchungen'!P2:P830,"Ausgaben"))</f>
        <v>20000</v>
      </c>
      <c r="W23" s="21"/>
      <c r="Y23" s="26">
        <f>-(SUMIFS('P23 Buchungen'!F2:F830,'P23 Buchungen'!D2:D830,$D23,'P23 Buchungen'!C2:C830,"&gt;="&amp;Y$4,'P23 Buchungen'!C2:C830,"&lt;"&amp;Y$5+1,'P23 Buchungen'!L2:L830,"Ausgaben")-SUMIFS('P23 Buchungen'!F2:F830,'P23 Buchungen'!D2:D830,$D23,'P23 Buchungen'!C2:C830,"&gt;="&amp;Y$4,'P23 Buchungen'!C2:C830,"&lt;"&amp;Y$5+1,'P23 Buchungen'!P2:P830,"Einnahmen")+SUMIFS('P23 Buchungen'!F2:F830,'P23 Buchungen'!D2:D830,$D23,'P23 Buchungen'!C2:C830,"&gt;="&amp;Y$4,'P23 Buchungen'!C2:C830,"&lt;"&amp;Y$5+1,'P23 Buchungen'!L2:L830,"Einnahmen")-SUMIFS('P23 Buchungen'!F2:F830,'P23 Buchungen'!D2:D830,$D23,'P23 Buchungen'!C2:C830,"&gt;="&amp;Y$4,'P23 Buchungen'!C2:C830,"&lt;"&amp;Y$5+1,'P23 Buchungen'!P2:P830,"Ausgaben"))</f>
        <v>0</v>
      </c>
      <c r="Z23" s="21"/>
      <c r="AB23" s="29">
        <v>20000</v>
      </c>
      <c r="AC23" s="21"/>
      <c r="AE23" s="26">
        <f>-(SUMIFS('P23 Buchungen'!F2:F830,'P23 Buchungen'!D2:D830,$D23,'P23 Buchungen'!C2:C830,"&gt;="&amp;AE$4,'P23 Buchungen'!C2:C830,"&lt;"&amp;AE$5+1,'P23 Buchungen'!L2:L830,"Ausgaben")-SUMIFS('P23 Buchungen'!F2:F830,'P23 Buchungen'!D2:D830,$D23,'P23 Buchungen'!C2:C830,"&gt;="&amp;AE$4,'P23 Buchungen'!C2:C830,"&lt;"&amp;AE$5+1,'P23 Buchungen'!P2:P830,"Einnahmen")+SUMIFS('P23 Buchungen'!F2:F830,'P23 Buchungen'!D2:D830,$D23,'P23 Buchungen'!C2:C830,"&gt;="&amp;AE$4,'P23 Buchungen'!C2:C830,"&lt;"&amp;AE$5+1,'P23 Buchungen'!L2:L830,"Einnahmen")-SUMIFS('P23 Buchungen'!F2:F830,'P23 Buchungen'!D2:D830,$D23,'P23 Buchungen'!C2:C830,"&gt;="&amp;AE$4,'P23 Buchungen'!C2:C830,"&lt;"&amp;AE$5+1,'P23 Buchungen'!P2:P830,"Ausgaben"))</f>
        <v>20000</v>
      </c>
      <c r="AF23" s="21"/>
      <c r="AH23" s="26">
        <f>-(SUMIFS('P23 Buchungen'!F2:F830,'P23 Buchungen'!D2:D830,$D23,'P23 Buchungen'!C2:C830,"&gt;="&amp;AH$4,'P23 Buchungen'!C2:C830,"&lt;"&amp;AH$5+1,'P23 Buchungen'!L2:L830,"Ausgaben")-SUMIFS('P23 Buchungen'!F2:F830,'P23 Buchungen'!D2:D830,$D23,'P23 Buchungen'!C2:C830,"&gt;="&amp;AH$4,'P23 Buchungen'!C2:C830,"&lt;"&amp;AH$5+1,'P23 Buchungen'!P2:P830,"Einnahmen")+SUMIFS('P23 Buchungen'!F2:F830,'P23 Buchungen'!D2:D830,$D23,'P23 Buchungen'!C2:C830,"&gt;="&amp;AH$4,'P23 Buchungen'!C2:C830,"&lt;"&amp;AH$5+1,'P23 Buchungen'!L2:L830,"Einnahmen")-SUMIFS('P23 Buchungen'!F2:F830,'P23 Buchungen'!D2:D830,$D23,'P23 Buchungen'!C2:C830,"&gt;="&amp;AH$4,'P23 Buchungen'!C2:C830,"&lt;"&amp;AH$5+1,'P23 Buchungen'!P2:P830,"Ausgaben"))</f>
        <v>0</v>
      </c>
    </row>
    <row r="24" spans="1:34" x14ac:dyDescent="0.2">
      <c r="C24" t="s">
        <v>5542</v>
      </c>
      <c r="D24" t="s">
        <v>1538</v>
      </c>
      <c r="E24" s="21"/>
      <c r="G24" s="29">
        <v>337700</v>
      </c>
      <c r="H24" s="21"/>
      <c r="J24" s="29">
        <v>115900</v>
      </c>
      <c r="K24" s="21"/>
      <c r="M24" s="26">
        <f>-(SUMIFS('P23 Buchungen'!F2:F830,'P23 Buchungen'!D2:D830,$D24,'P23 Buchungen'!C2:C830,"&gt;="&amp;M$4,'P23 Buchungen'!C2:C830,"&lt;"&amp;M$5+1,'P23 Buchungen'!L2:L830,"Ausgaben")-SUMIFS('P23 Buchungen'!F2:F830,'P23 Buchungen'!D2:D830,$D24,'P23 Buchungen'!C2:C830,"&gt;="&amp;M$4,'P23 Buchungen'!C2:C830,"&lt;"&amp;M$5+1,'P23 Buchungen'!P2:P830,"Einnahmen")+SUMIFS('P23 Buchungen'!F2:F830,'P23 Buchungen'!D2:D830,$D24,'P23 Buchungen'!C2:C830,"&gt;="&amp;M$4,'P23 Buchungen'!C2:C830,"&lt;"&amp;M$5+1,'P23 Buchungen'!L2:L830,"Einnahmen")-SUMIFS('P23 Buchungen'!F2:F830,'P23 Buchungen'!D2:D830,$D24,'P23 Buchungen'!C2:C830,"&gt;="&amp;M$4,'P23 Buchungen'!C2:C830,"&lt;"&amp;M$5+1,'P23 Buchungen'!P2:P830,"Ausgaben"))</f>
        <v>40819</v>
      </c>
      <c r="N24" s="21"/>
      <c r="P24" s="26">
        <f>-(SUMIFS('P23 Buchungen'!F2:F830,'P23 Buchungen'!D2:D830,$D24,'P23 Buchungen'!C2:C830,"&gt;="&amp;P$4,'P23 Buchungen'!C2:C830,"&lt;"&amp;P$5+1,'P23 Buchungen'!L2:L830,"Ausgaben")-SUMIFS('P23 Buchungen'!F2:F830,'P23 Buchungen'!D2:D830,$D24,'P23 Buchungen'!C2:C830,"&gt;="&amp;P$4,'P23 Buchungen'!C2:C830,"&lt;"&amp;P$5+1,'P23 Buchungen'!P2:P830,"Einnahmen")+SUMIFS('P23 Buchungen'!F2:F830,'P23 Buchungen'!D2:D830,$D24,'P23 Buchungen'!C2:C830,"&gt;="&amp;P$4,'P23 Buchungen'!C2:C830,"&lt;"&amp;P$5+1,'P23 Buchungen'!L2:L830,"Einnahmen")-SUMIFS('P23 Buchungen'!F2:F830,'P23 Buchungen'!D2:D830,$D24,'P23 Buchungen'!C2:C830,"&gt;="&amp;P$4,'P23 Buchungen'!C2:C830,"&lt;"&amp;P$5+1,'P23 Buchungen'!P2:P830,"Ausgaben"))</f>
        <v>55500</v>
      </c>
      <c r="Q24" s="21"/>
      <c r="S24" s="29">
        <v>110900</v>
      </c>
      <c r="T24" s="21"/>
      <c r="V24" s="26">
        <f>-(SUMIFS('P23 Buchungen'!F2:F830,'P23 Buchungen'!D2:D830,$D24,'P23 Buchungen'!C2:C830,"&gt;="&amp;V$4,'P23 Buchungen'!C2:C830,"&lt;"&amp;V$5+1,'P23 Buchungen'!L2:L830,"Ausgaben")-SUMIFS('P23 Buchungen'!F2:F830,'P23 Buchungen'!D2:D830,$D24,'P23 Buchungen'!C2:C830,"&gt;="&amp;V$4,'P23 Buchungen'!C2:C830,"&lt;"&amp;V$5+1,'P23 Buchungen'!P2:P830,"Einnahmen")+SUMIFS('P23 Buchungen'!F2:F830,'P23 Buchungen'!D2:D830,$D24,'P23 Buchungen'!C2:C830,"&gt;="&amp;V$4,'P23 Buchungen'!C2:C830,"&lt;"&amp;V$5+1,'P23 Buchungen'!L2:L830,"Einnahmen")-SUMIFS('P23 Buchungen'!F2:F830,'P23 Buchungen'!D2:D830,$D24,'P23 Buchungen'!C2:C830,"&gt;="&amp;V$4,'P23 Buchungen'!C2:C830,"&lt;"&amp;V$5+1,'P23 Buchungen'!P2:P830,"Ausgaben"))</f>
        <v>86760</v>
      </c>
      <c r="W24" s="21"/>
      <c r="Y24" s="26">
        <f>-(SUMIFS('P23 Buchungen'!F2:F830,'P23 Buchungen'!D2:D830,$D24,'P23 Buchungen'!C2:C830,"&gt;="&amp;Y$4,'P23 Buchungen'!C2:C830,"&lt;"&amp;Y$5+1,'P23 Buchungen'!L2:L830,"Ausgaben")-SUMIFS('P23 Buchungen'!F2:F830,'P23 Buchungen'!D2:D830,$D24,'P23 Buchungen'!C2:C830,"&gt;="&amp;Y$4,'P23 Buchungen'!C2:C830,"&lt;"&amp;Y$5+1,'P23 Buchungen'!P2:P830,"Einnahmen")+SUMIFS('P23 Buchungen'!F2:F830,'P23 Buchungen'!D2:D830,$D24,'P23 Buchungen'!C2:C830,"&gt;="&amp;Y$4,'P23 Buchungen'!C2:C830,"&lt;"&amp;Y$5+1,'P23 Buchungen'!L2:L830,"Einnahmen")-SUMIFS('P23 Buchungen'!F2:F830,'P23 Buchungen'!D2:D830,$D24,'P23 Buchungen'!C2:C830,"&gt;="&amp;Y$4,'P23 Buchungen'!C2:C830,"&lt;"&amp;Y$5+1,'P23 Buchungen'!P2:P830,"Ausgaben"))</f>
        <v>35000</v>
      </c>
      <c r="Z24" s="21"/>
      <c r="AB24" s="29">
        <v>110900</v>
      </c>
      <c r="AC24" s="21"/>
      <c r="AE24" s="26">
        <f>-(SUMIFS('P23 Buchungen'!F2:F830,'P23 Buchungen'!D2:D830,$D24,'P23 Buchungen'!C2:C830,"&gt;="&amp;AE$4,'P23 Buchungen'!C2:C830,"&lt;"&amp;AE$5+1,'P23 Buchungen'!L2:L830,"Ausgaben")-SUMIFS('P23 Buchungen'!F2:F830,'P23 Buchungen'!D2:D830,$D24,'P23 Buchungen'!C2:C830,"&gt;="&amp;AE$4,'P23 Buchungen'!C2:C830,"&lt;"&amp;AE$5+1,'P23 Buchungen'!P2:P830,"Einnahmen")+SUMIFS('P23 Buchungen'!F2:F830,'P23 Buchungen'!D2:D830,$D24,'P23 Buchungen'!C2:C830,"&gt;="&amp;AE$4,'P23 Buchungen'!C2:C830,"&lt;"&amp;AE$5+1,'P23 Buchungen'!L2:L830,"Einnahmen")-SUMIFS('P23 Buchungen'!F2:F830,'P23 Buchungen'!D2:D830,$D24,'P23 Buchungen'!C2:C830,"&gt;="&amp;AE$4,'P23 Buchungen'!C2:C830,"&lt;"&amp;AE$5+1,'P23 Buchungen'!P2:P830,"Ausgaben"))</f>
        <v>40070</v>
      </c>
      <c r="AF24" s="21"/>
      <c r="AH24" s="26">
        <f>-(SUMIFS('P23 Buchungen'!F2:F830,'P23 Buchungen'!D2:D830,$D24,'P23 Buchungen'!C2:C830,"&gt;="&amp;AH$4,'P23 Buchungen'!C2:C830,"&lt;"&amp;AH$5+1,'P23 Buchungen'!L2:L830,"Ausgaben")-SUMIFS('P23 Buchungen'!F2:F830,'P23 Buchungen'!D2:D830,$D24,'P23 Buchungen'!C2:C830,"&gt;="&amp;AH$4,'P23 Buchungen'!C2:C830,"&lt;"&amp;AH$5+1,'P23 Buchungen'!P2:P830,"Einnahmen")+SUMIFS('P23 Buchungen'!F2:F830,'P23 Buchungen'!D2:D830,$D24,'P23 Buchungen'!C2:C830,"&gt;="&amp;AH$4,'P23 Buchungen'!C2:C830,"&lt;"&amp;AH$5+1,'P23 Buchungen'!L2:L830,"Einnahmen")-SUMIFS('P23 Buchungen'!F2:F830,'P23 Buchungen'!D2:D830,$D24,'P23 Buchungen'!C2:C830,"&gt;="&amp;AH$4,'P23 Buchungen'!C2:C830,"&lt;"&amp;AH$5+1,'P23 Buchungen'!P2:P830,"Ausgaben"))</f>
        <v>0</v>
      </c>
    </row>
    <row r="25" spans="1:34" x14ac:dyDescent="0.2">
      <c r="C25" t="s">
        <v>5544</v>
      </c>
      <c r="D25" t="s">
        <v>2612</v>
      </c>
      <c r="E25" s="21"/>
      <c r="G25" s="29">
        <v>90000</v>
      </c>
      <c r="H25" s="21"/>
      <c r="J25" s="29">
        <v>30000</v>
      </c>
      <c r="K25" s="21"/>
      <c r="M25" s="26">
        <f>-(SUMIFS('P23 Buchungen'!F2:F830,'P23 Buchungen'!D2:D830,$D25,'P23 Buchungen'!C2:C830,"&gt;="&amp;M$4,'P23 Buchungen'!C2:C830,"&lt;"&amp;M$5+1,'P23 Buchungen'!L2:L830,"Ausgaben")-SUMIFS('P23 Buchungen'!F2:F830,'P23 Buchungen'!D2:D830,$D25,'P23 Buchungen'!C2:C830,"&gt;="&amp;M$4,'P23 Buchungen'!C2:C830,"&lt;"&amp;M$5+1,'P23 Buchungen'!P2:P830,"Einnahmen")+SUMIFS('P23 Buchungen'!F2:F830,'P23 Buchungen'!D2:D830,$D25,'P23 Buchungen'!C2:C830,"&gt;="&amp;M$4,'P23 Buchungen'!C2:C830,"&lt;"&amp;M$5+1,'P23 Buchungen'!L2:L830,"Einnahmen")-SUMIFS('P23 Buchungen'!F2:F830,'P23 Buchungen'!D2:D830,$D25,'P23 Buchungen'!C2:C830,"&gt;="&amp;M$4,'P23 Buchungen'!C2:C830,"&lt;"&amp;M$5+1,'P23 Buchungen'!P2:P830,"Ausgaben"))</f>
        <v>30000</v>
      </c>
      <c r="N25" s="21"/>
      <c r="P25" s="26">
        <f>-(SUMIFS('P23 Buchungen'!F2:F830,'P23 Buchungen'!D2:D830,$D25,'P23 Buchungen'!C2:C830,"&gt;="&amp;P$4,'P23 Buchungen'!C2:C830,"&lt;"&amp;P$5+1,'P23 Buchungen'!L2:L830,"Ausgaben")-SUMIFS('P23 Buchungen'!F2:F830,'P23 Buchungen'!D2:D830,$D25,'P23 Buchungen'!C2:C830,"&gt;="&amp;P$4,'P23 Buchungen'!C2:C830,"&lt;"&amp;P$5+1,'P23 Buchungen'!P2:P830,"Einnahmen")+SUMIFS('P23 Buchungen'!F2:F830,'P23 Buchungen'!D2:D830,$D25,'P23 Buchungen'!C2:C830,"&gt;="&amp;P$4,'P23 Buchungen'!C2:C830,"&lt;"&amp;P$5+1,'P23 Buchungen'!L2:L830,"Einnahmen")-SUMIFS('P23 Buchungen'!F2:F830,'P23 Buchungen'!D2:D830,$D25,'P23 Buchungen'!C2:C830,"&gt;="&amp;P$4,'P23 Buchungen'!C2:C830,"&lt;"&amp;P$5+1,'P23 Buchungen'!P2:P830,"Ausgaben"))</f>
        <v>0</v>
      </c>
      <c r="Q25" s="21"/>
      <c r="S25" s="29">
        <v>30000</v>
      </c>
      <c r="T25" s="21"/>
      <c r="V25" s="26">
        <f>-(SUMIFS('P23 Buchungen'!F2:F830,'P23 Buchungen'!D2:D830,$D25,'P23 Buchungen'!C2:C830,"&gt;="&amp;V$4,'P23 Buchungen'!C2:C830,"&lt;"&amp;V$5+1,'P23 Buchungen'!L2:L830,"Ausgaben")-SUMIFS('P23 Buchungen'!F2:F830,'P23 Buchungen'!D2:D830,$D25,'P23 Buchungen'!C2:C830,"&gt;="&amp;V$4,'P23 Buchungen'!C2:C830,"&lt;"&amp;V$5+1,'P23 Buchungen'!P2:P830,"Einnahmen")+SUMIFS('P23 Buchungen'!F2:F830,'P23 Buchungen'!D2:D830,$D25,'P23 Buchungen'!C2:C830,"&gt;="&amp;V$4,'P23 Buchungen'!C2:C830,"&lt;"&amp;V$5+1,'P23 Buchungen'!L2:L830,"Einnahmen")-SUMIFS('P23 Buchungen'!F2:F830,'P23 Buchungen'!D2:D830,$D25,'P23 Buchungen'!C2:C830,"&gt;="&amp;V$4,'P23 Buchungen'!C2:C830,"&lt;"&amp;V$5+1,'P23 Buchungen'!P2:P830,"Ausgaben"))</f>
        <v>15000</v>
      </c>
      <c r="W25" s="21"/>
      <c r="Y25" s="26">
        <f>-(SUMIFS('P23 Buchungen'!F2:F830,'P23 Buchungen'!D2:D830,$D25,'P23 Buchungen'!C2:C830,"&gt;="&amp;Y$4,'P23 Buchungen'!C2:C830,"&lt;"&amp;Y$5+1,'P23 Buchungen'!L2:L830,"Ausgaben")-SUMIFS('P23 Buchungen'!F2:F830,'P23 Buchungen'!D2:D830,$D25,'P23 Buchungen'!C2:C830,"&gt;="&amp;Y$4,'P23 Buchungen'!C2:C830,"&lt;"&amp;Y$5+1,'P23 Buchungen'!P2:P830,"Einnahmen")+SUMIFS('P23 Buchungen'!F2:F830,'P23 Buchungen'!D2:D830,$D25,'P23 Buchungen'!C2:C830,"&gt;="&amp;Y$4,'P23 Buchungen'!C2:C830,"&lt;"&amp;Y$5+1,'P23 Buchungen'!L2:L830,"Einnahmen")-SUMIFS('P23 Buchungen'!F2:F830,'P23 Buchungen'!D2:D830,$D25,'P23 Buchungen'!C2:C830,"&gt;="&amp;Y$4,'P23 Buchungen'!C2:C830,"&lt;"&amp;Y$5+1,'P23 Buchungen'!P2:P830,"Ausgaben"))</f>
        <v>20000</v>
      </c>
      <c r="Z25" s="21"/>
      <c r="AB25" s="29">
        <v>30000</v>
      </c>
      <c r="AC25" s="21"/>
      <c r="AE25" s="26">
        <f>-(SUMIFS('P23 Buchungen'!F2:F830,'P23 Buchungen'!D2:D830,$D25,'P23 Buchungen'!C2:C830,"&gt;="&amp;AE$4,'P23 Buchungen'!C2:C830,"&lt;"&amp;AE$5+1,'P23 Buchungen'!L2:L830,"Ausgaben")-SUMIFS('P23 Buchungen'!F2:F830,'P23 Buchungen'!D2:D830,$D25,'P23 Buchungen'!C2:C830,"&gt;="&amp;AE$4,'P23 Buchungen'!C2:C830,"&lt;"&amp;AE$5+1,'P23 Buchungen'!P2:P830,"Einnahmen")+SUMIFS('P23 Buchungen'!F2:F830,'P23 Buchungen'!D2:D830,$D25,'P23 Buchungen'!C2:C830,"&gt;="&amp;AE$4,'P23 Buchungen'!C2:C830,"&lt;"&amp;AE$5+1,'P23 Buchungen'!L2:L830,"Einnahmen")-SUMIFS('P23 Buchungen'!F2:F830,'P23 Buchungen'!D2:D830,$D25,'P23 Buchungen'!C2:C830,"&gt;="&amp;AE$4,'P23 Buchungen'!C2:C830,"&lt;"&amp;AE$5+1,'P23 Buchungen'!P2:P830,"Ausgaben"))</f>
        <v>0</v>
      </c>
      <c r="AF25" s="21"/>
      <c r="AH25" s="26">
        <f>-(SUMIFS('P23 Buchungen'!F2:F830,'P23 Buchungen'!D2:D830,$D25,'P23 Buchungen'!C2:C830,"&gt;="&amp;AH$4,'P23 Buchungen'!C2:C830,"&lt;"&amp;AH$5+1,'P23 Buchungen'!L2:L830,"Ausgaben")-SUMIFS('P23 Buchungen'!F2:F830,'P23 Buchungen'!D2:D830,$D25,'P23 Buchungen'!C2:C830,"&gt;="&amp;AH$4,'P23 Buchungen'!C2:C830,"&lt;"&amp;AH$5+1,'P23 Buchungen'!P2:P830,"Einnahmen")+SUMIFS('P23 Buchungen'!F2:F830,'P23 Buchungen'!D2:D830,$D25,'P23 Buchungen'!C2:C830,"&gt;="&amp;AH$4,'P23 Buchungen'!C2:C830,"&lt;"&amp;AH$5+1,'P23 Buchungen'!L2:L830,"Einnahmen")-SUMIFS('P23 Buchungen'!F2:F830,'P23 Buchungen'!D2:D830,$D25,'P23 Buchungen'!C2:C830,"&gt;="&amp;AH$4,'P23 Buchungen'!C2:C830,"&lt;"&amp;AH$5+1,'P23 Buchungen'!P2:P830,"Ausgaben"))</f>
        <v>0</v>
      </c>
    </row>
    <row r="26" spans="1:34" x14ac:dyDescent="0.2">
      <c r="E26" s="21"/>
      <c r="G26" s="22"/>
      <c r="H26" s="21"/>
      <c r="J26" s="22"/>
      <c r="K26" s="21"/>
      <c r="M26" s="22"/>
      <c r="N26" s="21"/>
      <c r="P26" s="22"/>
      <c r="Q26" s="21"/>
      <c r="S26" s="22"/>
      <c r="T26" s="21"/>
      <c r="V26" s="22"/>
      <c r="W26" s="21"/>
      <c r="Y26" s="22"/>
      <c r="Z26" s="21"/>
      <c r="AB26" s="22"/>
      <c r="AC26" s="21"/>
      <c r="AE26" s="22"/>
      <c r="AF26" s="21"/>
      <c r="AH26" s="22"/>
    </row>
    <row r="27" spans="1:34" ht="21" x14ac:dyDescent="0.25">
      <c r="A27" s="34" t="s">
        <v>5713</v>
      </c>
      <c r="B27" s="34"/>
      <c r="C27" s="34"/>
      <c r="D27" s="34"/>
      <c r="E27" s="60">
        <f>-E7+E22</f>
        <v>0</v>
      </c>
      <c r="F27" s="45"/>
      <c r="G27" s="43"/>
      <c r="H27" s="60">
        <f>-H7+H22</f>
        <v>680</v>
      </c>
      <c r="I27" s="45"/>
      <c r="J27" s="43"/>
      <c r="K27" s="60">
        <f>-K7+K22</f>
        <v>16887.919999999984</v>
      </c>
      <c r="L27" s="45"/>
      <c r="M27" s="43"/>
      <c r="N27" s="60">
        <f>-N7+N22</f>
        <v>-24966.460000000006</v>
      </c>
      <c r="O27" s="45"/>
      <c r="P27" s="43"/>
      <c r="Q27" s="60">
        <f>-Q7+Q22</f>
        <v>-120</v>
      </c>
      <c r="R27" s="45"/>
      <c r="S27" s="43"/>
      <c r="T27" s="60">
        <f>-T7+T22</f>
        <v>41131.910000000003</v>
      </c>
      <c r="U27" s="45"/>
      <c r="V27" s="43"/>
      <c r="W27" s="60">
        <f>-W7+W22</f>
        <v>-25527.479999999996</v>
      </c>
      <c r="X27" s="45"/>
      <c r="Y27" s="43"/>
      <c r="Z27" s="60">
        <f>-Z7+Z22</f>
        <v>-560</v>
      </c>
      <c r="AA27" s="45"/>
      <c r="AB27" s="43"/>
      <c r="AC27" s="60">
        <f>-AC7+AC22</f>
        <v>-267.72999999999593</v>
      </c>
      <c r="AD27" s="45"/>
      <c r="AE27" s="43"/>
      <c r="AF27" s="60">
        <f>-AF7+AF22</f>
        <v>0</v>
      </c>
      <c r="AG27" s="45"/>
      <c r="AH27" s="43"/>
    </row>
    <row r="28" spans="1:34" x14ac:dyDescent="0.2">
      <c r="E28" s="21"/>
      <c r="G28" s="22"/>
      <c r="H28" s="21"/>
      <c r="J28" s="22"/>
      <c r="K28" s="21"/>
      <c r="M28" s="22"/>
      <c r="N28" s="21"/>
      <c r="P28" s="22"/>
      <c r="Q28" s="21"/>
      <c r="S28" s="22"/>
      <c r="T28" s="21"/>
      <c r="V28" s="22"/>
      <c r="W28" s="21"/>
      <c r="Y28" s="22"/>
      <c r="Z28" s="21"/>
      <c r="AB28" s="22"/>
      <c r="AC28" s="21"/>
      <c r="AE28" s="22"/>
      <c r="AF28" s="21"/>
      <c r="AH28" s="22"/>
    </row>
    <row r="29" spans="1:34" ht="21" x14ac:dyDescent="0.25">
      <c r="A29" s="34" t="s">
        <v>5714</v>
      </c>
      <c r="B29" s="34"/>
      <c r="C29" s="34"/>
      <c r="D29" s="34"/>
      <c r="E29" s="57"/>
      <c r="F29" s="54"/>
      <c r="G29" s="55"/>
      <c r="H29" s="57"/>
      <c r="I29" s="54"/>
      <c r="J29" s="55"/>
      <c r="K29" s="61">
        <f>K$27</f>
        <v>16887.919999999984</v>
      </c>
      <c r="L29" s="54"/>
      <c r="M29" s="55"/>
      <c r="N29" s="61">
        <f>$K29+N$27</f>
        <v>-8078.5400000000227</v>
      </c>
      <c r="O29" s="54"/>
      <c r="P29" s="55"/>
      <c r="Q29" s="57"/>
      <c r="R29" s="54"/>
      <c r="S29" s="55"/>
      <c r="T29" s="61">
        <f>$N29+T$27</f>
        <v>33053.369999999981</v>
      </c>
      <c r="U29" s="54"/>
      <c r="V29" s="55"/>
      <c r="W29" s="61">
        <f>$T29+W$27</f>
        <v>7525.8899999999849</v>
      </c>
      <c r="X29" s="54"/>
      <c r="Y29" s="55"/>
      <c r="Z29" s="57"/>
      <c r="AA29" s="54"/>
      <c r="AB29" s="55"/>
      <c r="AC29" s="61">
        <f>$W29+AC$27</f>
        <v>7258.1599999999889</v>
      </c>
      <c r="AD29" s="54"/>
      <c r="AE29" s="55"/>
      <c r="AF29" s="57"/>
      <c r="AG29" s="54"/>
      <c r="AH29" s="55"/>
    </row>
  </sheetData>
  <mergeCells count="111">
    <mergeCell ref="AG12:AH12"/>
    <mergeCell ref="N7:P7"/>
    <mergeCell ref="AA12:AB12"/>
    <mergeCell ref="AC3:AE3"/>
    <mergeCell ref="K4:L4"/>
    <mergeCell ref="E29:G29"/>
    <mergeCell ref="E27:G27"/>
    <mergeCell ref="Z29:AB29"/>
    <mergeCell ref="W27:Y27"/>
    <mergeCell ref="I12:J12"/>
    <mergeCell ref="AA20:AB20"/>
    <mergeCell ref="AC27:AE27"/>
    <mergeCell ref="E3:G3"/>
    <mergeCell ref="O12:P12"/>
    <mergeCell ref="Q3:S3"/>
    <mergeCell ref="AF29:AH29"/>
    <mergeCell ref="W3:Y3"/>
    <mergeCell ref="K5:L5"/>
    <mergeCell ref="A1:K1"/>
    <mergeCell ref="W5:X5"/>
    <mergeCell ref="AF4:AG4"/>
    <mergeCell ref="X16:Y16"/>
    <mergeCell ref="O20:P20"/>
    <mergeCell ref="Q27:S27"/>
    <mergeCell ref="Q5:R5"/>
    <mergeCell ref="AC5:AD5"/>
    <mergeCell ref="T7:V7"/>
    <mergeCell ref="L8:M8"/>
    <mergeCell ref="Q4:R4"/>
    <mergeCell ref="F8:G8"/>
    <mergeCell ref="AF7:AH7"/>
    <mergeCell ref="U12:V12"/>
    <mergeCell ref="E22:G22"/>
    <mergeCell ref="W29:Y29"/>
    <mergeCell ref="R20:S20"/>
    <mergeCell ref="T27:V27"/>
    <mergeCell ref="N27:P27"/>
    <mergeCell ref="AF27:AH27"/>
    <mergeCell ref="AF5:AG5"/>
    <mergeCell ref="AC4:AD4"/>
    <mergeCell ref="L20:M20"/>
    <mergeCell ref="AG16:AH16"/>
    <mergeCell ref="AF22:AH22"/>
    <mergeCell ref="T3:V3"/>
    <mergeCell ref="Z5:AA5"/>
    <mergeCell ref="Q7:S7"/>
    <mergeCell ref="I8:J8"/>
    <mergeCell ref="AC7:AE7"/>
    <mergeCell ref="U8:V8"/>
    <mergeCell ref="Z4:AA4"/>
    <mergeCell ref="N22:P22"/>
    <mergeCell ref="H5:I5"/>
    <mergeCell ref="AA8:AB8"/>
    <mergeCell ref="N4:O4"/>
    <mergeCell ref="AG8:AH8"/>
    <mergeCell ref="N3:P3"/>
    <mergeCell ref="AD12:AE12"/>
    <mergeCell ref="X12:Y12"/>
    <mergeCell ref="Z22:AB22"/>
    <mergeCell ref="T5:U5"/>
    <mergeCell ref="AD20:AE20"/>
    <mergeCell ref="H4:I4"/>
    <mergeCell ref="T4:U4"/>
    <mergeCell ref="AF3:AH3"/>
    <mergeCell ref="K3:M3"/>
    <mergeCell ref="H29:J29"/>
    <mergeCell ref="O8:P8"/>
    <mergeCell ref="T29:V29"/>
    <mergeCell ref="I20:J20"/>
    <mergeCell ref="AD16:AE16"/>
    <mergeCell ref="U20:V20"/>
    <mergeCell ref="K29:M29"/>
    <mergeCell ref="Z7:AB7"/>
    <mergeCell ref="R8:S8"/>
    <mergeCell ref="AG20:AH20"/>
    <mergeCell ref="AD8:AE8"/>
    <mergeCell ref="L16:M16"/>
    <mergeCell ref="K22:M22"/>
    <mergeCell ref="W22:Y22"/>
    <mergeCell ref="X8:Y8"/>
    <mergeCell ref="H7:J7"/>
    <mergeCell ref="AC29:AE29"/>
    <mergeCell ref="R16:S16"/>
    <mergeCell ref="Q22:S22"/>
    <mergeCell ref="AC22:AE22"/>
    <mergeCell ref="H27:J27"/>
    <mergeCell ref="K7:M7"/>
    <mergeCell ref="W4:X4"/>
    <mergeCell ref="Q29:S29"/>
    <mergeCell ref="F16:G16"/>
    <mergeCell ref="Z3:AB3"/>
    <mergeCell ref="W7:Y7"/>
    <mergeCell ref="L12:M12"/>
    <mergeCell ref="I16:J16"/>
    <mergeCell ref="H22:J22"/>
    <mergeCell ref="K27:M27"/>
    <mergeCell ref="U16:V16"/>
    <mergeCell ref="T22:V22"/>
    <mergeCell ref="N5:O5"/>
    <mergeCell ref="H3:J3"/>
    <mergeCell ref="E7:G7"/>
    <mergeCell ref="R12:S12"/>
    <mergeCell ref="O16:P16"/>
    <mergeCell ref="X20:Y20"/>
    <mergeCell ref="AA16:AB16"/>
    <mergeCell ref="E5:F5"/>
    <mergeCell ref="E4:F4"/>
    <mergeCell ref="F20:G20"/>
    <mergeCell ref="Z27:AB27"/>
    <mergeCell ref="N29:P29"/>
    <mergeCell ref="F12:G12"/>
  </mergeCells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S731"/>
  <sheetViews>
    <sheetView workbookViewId="0"/>
  </sheetViews>
  <sheetFormatPr baseColWidth="10" defaultColWidth="8.83203125" defaultRowHeight="15" x14ac:dyDescent="0.2"/>
  <cols>
    <col min="2" max="2" width="6" customWidth="1"/>
    <col min="3" max="3" width="9" customWidth="1"/>
    <col min="4" max="4" width="6" customWidth="1"/>
    <col min="5" max="5" width="40" customWidth="1"/>
    <col min="6" max="6" width="15" customWidth="1"/>
    <col min="7" max="10" width="5" customWidth="1"/>
    <col min="12" max="12" width="16" customWidth="1"/>
    <col min="14" max="14" width="5" customWidth="1"/>
    <col min="16" max="16" width="12" customWidth="1"/>
  </cols>
  <sheetData>
    <row r="1" spans="1:4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</row>
    <row r="2" spans="1:45" ht="16" x14ac:dyDescent="0.2">
      <c r="A2">
        <v>2129</v>
      </c>
      <c r="B2">
        <v>2129</v>
      </c>
      <c r="C2" s="2">
        <v>44914</v>
      </c>
      <c r="D2" t="s">
        <v>1538</v>
      </c>
      <c r="E2" t="s">
        <v>1539</v>
      </c>
      <c r="F2" s="3">
        <v>40819</v>
      </c>
      <c r="G2" t="s">
        <v>47</v>
      </c>
      <c r="H2" s="3">
        <v>0</v>
      </c>
      <c r="I2" t="s">
        <v>104</v>
      </c>
      <c r="J2">
        <v>940</v>
      </c>
      <c r="K2" t="s">
        <v>52</v>
      </c>
      <c r="L2" t="s">
        <v>53</v>
      </c>
      <c r="N2">
        <v>3200</v>
      </c>
      <c r="O2" t="s">
        <v>49</v>
      </c>
      <c r="P2" t="s">
        <v>105</v>
      </c>
      <c r="Q2" t="s">
        <v>106</v>
      </c>
      <c r="T2" t="s">
        <v>1540</v>
      </c>
      <c r="U2" t="s">
        <v>1541</v>
      </c>
      <c r="V2" t="s">
        <v>1518</v>
      </c>
      <c r="W2" t="s">
        <v>56</v>
      </c>
      <c r="X2" t="s">
        <v>1542</v>
      </c>
      <c r="Y2" t="s">
        <v>446</v>
      </c>
      <c r="Z2" s="3">
        <v>0</v>
      </c>
      <c r="AA2" t="s">
        <v>1543</v>
      </c>
      <c r="AB2" t="s">
        <v>1544</v>
      </c>
      <c r="AC2" t="s">
        <v>61</v>
      </c>
      <c r="AD2" t="s">
        <v>61</v>
      </c>
      <c r="AE2" t="s">
        <v>1545</v>
      </c>
      <c r="AF2" t="s">
        <v>63</v>
      </c>
      <c r="AH2">
        <v>0</v>
      </c>
      <c r="AI2" s="2">
        <v>44914</v>
      </c>
      <c r="AJ2" t="s">
        <v>64</v>
      </c>
      <c r="AK2" t="s">
        <v>64</v>
      </c>
      <c r="AL2" t="s">
        <v>1546</v>
      </c>
      <c r="AM2" t="s">
        <v>1541</v>
      </c>
      <c r="AN2" s="3">
        <v>40819</v>
      </c>
      <c r="AO2" t="s">
        <v>1544</v>
      </c>
      <c r="AP2" t="s">
        <v>64</v>
      </c>
      <c r="AQ2" t="s">
        <v>1545</v>
      </c>
      <c r="AR2">
        <v>773</v>
      </c>
      <c r="AS2" t="s">
        <v>66</v>
      </c>
    </row>
    <row r="3" spans="1:45" ht="16" x14ac:dyDescent="0.2">
      <c r="A3">
        <v>2090</v>
      </c>
      <c r="B3">
        <v>2090</v>
      </c>
      <c r="C3" s="2">
        <v>44929</v>
      </c>
      <c r="D3" t="s">
        <v>1748</v>
      </c>
      <c r="E3" t="s">
        <v>1749</v>
      </c>
      <c r="F3" s="3">
        <v>12</v>
      </c>
      <c r="G3" t="s">
        <v>47</v>
      </c>
      <c r="H3" s="3">
        <v>0</v>
      </c>
      <c r="I3" t="s">
        <v>48</v>
      </c>
      <c r="J3">
        <v>2704</v>
      </c>
      <c r="K3" t="s">
        <v>49</v>
      </c>
      <c r="L3" t="s">
        <v>50</v>
      </c>
      <c r="M3" t="s">
        <v>51</v>
      </c>
      <c r="N3">
        <v>942</v>
      </c>
      <c r="O3" t="s">
        <v>52</v>
      </c>
      <c r="P3" t="s">
        <v>53</v>
      </c>
      <c r="T3" t="s">
        <v>1750</v>
      </c>
      <c r="U3" t="s">
        <v>1751</v>
      </c>
      <c r="V3" t="s">
        <v>1752</v>
      </c>
      <c r="W3" t="s">
        <v>56</v>
      </c>
      <c r="X3" t="s">
        <v>1753</v>
      </c>
      <c r="Y3" t="s">
        <v>274</v>
      </c>
      <c r="Z3" s="3">
        <v>19</v>
      </c>
      <c r="AA3" t="s">
        <v>135</v>
      </c>
      <c r="AB3" t="s">
        <v>1754</v>
      </c>
      <c r="AC3" t="s">
        <v>61</v>
      </c>
      <c r="AD3" t="s">
        <v>61</v>
      </c>
      <c r="AE3" t="s">
        <v>1755</v>
      </c>
      <c r="AF3" t="s">
        <v>63</v>
      </c>
      <c r="AH3">
        <v>0</v>
      </c>
      <c r="AI3" s="2">
        <v>44929</v>
      </c>
      <c r="AJ3" t="s">
        <v>64</v>
      </c>
      <c r="AK3" t="s">
        <v>64</v>
      </c>
      <c r="AL3" t="s">
        <v>1756</v>
      </c>
      <c r="AM3" t="s">
        <v>1751</v>
      </c>
      <c r="AN3" s="3">
        <v>12</v>
      </c>
      <c r="AO3" t="s">
        <v>1754</v>
      </c>
      <c r="AP3" t="s">
        <v>64</v>
      </c>
      <c r="AQ3" t="s">
        <v>1755</v>
      </c>
      <c r="AR3">
        <v>820</v>
      </c>
      <c r="AS3" t="s">
        <v>66</v>
      </c>
    </row>
    <row r="4" spans="1:45" ht="16" x14ac:dyDescent="0.2">
      <c r="A4">
        <v>2091</v>
      </c>
      <c r="B4">
        <v>2091</v>
      </c>
      <c r="C4" s="2">
        <v>44929</v>
      </c>
      <c r="D4" t="s">
        <v>1748</v>
      </c>
      <c r="E4" t="s">
        <v>1757</v>
      </c>
      <c r="F4" s="3">
        <v>0.12</v>
      </c>
      <c r="G4" t="s">
        <v>47</v>
      </c>
      <c r="H4" s="3">
        <v>0</v>
      </c>
      <c r="I4" t="s">
        <v>48</v>
      </c>
      <c r="J4">
        <v>2705</v>
      </c>
      <c r="K4" t="s">
        <v>49</v>
      </c>
      <c r="L4" t="s">
        <v>50</v>
      </c>
      <c r="M4" t="s">
        <v>51</v>
      </c>
      <c r="N4">
        <v>942</v>
      </c>
      <c r="O4" t="s">
        <v>52</v>
      </c>
      <c r="P4" t="s">
        <v>53</v>
      </c>
      <c r="T4" t="s">
        <v>1750</v>
      </c>
      <c r="U4" t="s">
        <v>1751</v>
      </c>
      <c r="V4" t="s">
        <v>1752</v>
      </c>
      <c r="W4" t="s">
        <v>56</v>
      </c>
      <c r="X4" t="s">
        <v>1753</v>
      </c>
      <c r="Y4" t="s">
        <v>274</v>
      </c>
      <c r="Z4" s="3">
        <v>19</v>
      </c>
      <c r="AA4" t="s">
        <v>135</v>
      </c>
      <c r="AB4" t="s">
        <v>1754</v>
      </c>
      <c r="AC4" t="s">
        <v>61</v>
      </c>
      <c r="AD4" t="s">
        <v>61</v>
      </c>
      <c r="AE4" t="s">
        <v>1755</v>
      </c>
      <c r="AF4" t="s">
        <v>63</v>
      </c>
      <c r="AH4">
        <v>0</v>
      </c>
      <c r="AI4" s="2">
        <v>44929</v>
      </c>
      <c r="AJ4" t="s">
        <v>64</v>
      </c>
      <c r="AK4" t="s">
        <v>64</v>
      </c>
      <c r="AL4" t="s">
        <v>1756</v>
      </c>
      <c r="AM4" t="s">
        <v>1751</v>
      </c>
      <c r="AN4" s="3">
        <v>12</v>
      </c>
      <c r="AO4" t="s">
        <v>1754</v>
      </c>
      <c r="AP4" t="s">
        <v>64</v>
      </c>
      <c r="AQ4" t="s">
        <v>1755</v>
      </c>
      <c r="AR4">
        <v>820</v>
      </c>
      <c r="AS4" t="s">
        <v>66</v>
      </c>
    </row>
    <row r="5" spans="1:45" ht="16" x14ac:dyDescent="0.2">
      <c r="A5">
        <v>2062</v>
      </c>
      <c r="B5">
        <v>2062</v>
      </c>
      <c r="C5" s="2">
        <v>44929.812569444453</v>
      </c>
      <c r="D5" t="s">
        <v>1761</v>
      </c>
      <c r="E5" t="s">
        <v>1762</v>
      </c>
      <c r="F5" s="3">
        <v>235.62</v>
      </c>
      <c r="G5" t="s">
        <v>47</v>
      </c>
      <c r="H5" s="3">
        <v>0</v>
      </c>
      <c r="I5" t="s">
        <v>48</v>
      </c>
      <c r="J5">
        <v>2710</v>
      </c>
      <c r="K5" t="s">
        <v>49</v>
      </c>
      <c r="L5" t="s">
        <v>50</v>
      </c>
      <c r="M5" t="s">
        <v>51</v>
      </c>
      <c r="N5">
        <v>941</v>
      </c>
      <c r="O5" t="s">
        <v>52</v>
      </c>
      <c r="P5" t="s">
        <v>53</v>
      </c>
      <c r="T5" t="s">
        <v>1763</v>
      </c>
      <c r="U5" t="s">
        <v>1764</v>
      </c>
      <c r="V5" t="s">
        <v>1765</v>
      </c>
      <c r="W5" t="s">
        <v>56</v>
      </c>
      <c r="X5" t="s">
        <v>1766</v>
      </c>
      <c r="Y5" t="s">
        <v>1767</v>
      </c>
      <c r="Z5" s="3">
        <v>19</v>
      </c>
      <c r="AA5" t="s">
        <v>1758</v>
      </c>
      <c r="AB5" t="s">
        <v>1768</v>
      </c>
      <c r="AC5" t="s">
        <v>61</v>
      </c>
      <c r="AD5" t="s">
        <v>61</v>
      </c>
      <c r="AE5" t="s">
        <v>1769</v>
      </c>
      <c r="AF5" t="s">
        <v>63</v>
      </c>
      <c r="AH5">
        <v>0</v>
      </c>
      <c r="AI5" s="2">
        <v>44929</v>
      </c>
      <c r="AJ5" t="s">
        <v>64</v>
      </c>
      <c r="AK5" t="s">
        <v>64</v>
      </c>
      <c r="AL5" t="s">
        <v>1770</v>
      </c>
      <c r="AM5" t="s">
        <v>1764</v>
      </c>
      <c r="AN5" s="3">
        <v>235.62</v>
      </c>
      <c r="AO5" t="s">
        <v>1768</v>
      </c>
      <c r="AP5" t="s">
        <v>64</v>
      </c>
      <c r="AQ5" t="s">
        <v>1769</v>
      </c>
      <c r="AR5">
        <v>811</v>
      </c>
      <c r="AS5" t="s">
        <v>66</v>
      </c>
    </row>
    <row r="6" spans="1:45" ht="16" x14ac:dyDescent="0.2">
      <c r="A6">
        <v>2065</v>
      </c>
      <c r="B6">
        <v>2065</v>
      </c>
      <c r="C6" s="2">
        <v>44931</v>
      </c>
      <c r="D6" t="s">
        <v>1782</v>
      </c>
      <c r="E6" t="s">
        <v>280</v>
      </c>
      <c r="F6" s="3">
        <v>53.43</v>
      </c>
      <c r="G6" t="s">
        <v>47</v>
      </c>
      <c r="H6" s="3">
        <v>0</v>
      </c>
      <c r="I6" t="s">
        <v>48</v>
      </c>
      <c r="J6">
        <v>2704</v>
      </c>
      <c r="K6" t="s">
        <v>49</v>
      </c>
      <c r="L6" t="s">
        <v>50</v>
      </c>
      <c r="M6" t="s">
        <v>51</v>
      </c>
      <c r="N6">
        <v>940</v>
      </c>
      <c r="O6" t="s">
        <v>52</v>
      </c>
      <c r="P6" t="s">
        <v>53</v>
      </c>
      <c r="T6" t="s">
        <v>281</v>
      </c>
      <c r="U6" t="s">
        <v>1783</v>
      </c>
      <c r="V6" t="s">
        <v>1784</v>
      </c>
      <c r="W6" t="s">
        <v>56</v>
      </c>
      <c r="X6" t="s">
        <v>1785</v>
      </c>
      <c r="Y6" t="s">
        <v>231</v>
      </c>
      <c r="Z6" s="3">
        <v>19</v>
      </c>
      <c r="AA6" t="s">
        <v>284</v>
      </c>
      <c r="AB6" t="s">
        <v>1754</v>
      </c>
      <c r="AC6" t="s">
        <v>61</v>
      </c>
      <c r="AD6" t="s">
        <v>61</v>
      </c>
      <c r="AE6" t="s">
        <v>1786</v>
      </c>
      <c r="AF6" t="s">
        <v>63</v>
      </c>
      <c r="AH6">
        <v>0</v>
      </c>
      <c r="AI6" s="2">
        <v>44931</v>
      </c>
      <c r="AJ6" t="s">
        <v>64</v>
      </c>
      <c r="AK6" t="s">
        <v>64</v>
      </c>
      <c r="AL6" t="s">
        <v>1787</v>
      </c>
      <c r="AM6" t="s">
        <v>1783</v>
      </c>
      <c r="AN6" s="3">
        <v>53.43</v>
      </c>
      <c r="AO6" t="s">
        <v>1754</v>
      </c>
      <c r="AP6" t="s">
        <v>64</v>
      </c>
      <c r="AQ6" t="s">
        <v>1786</v>
      </c>
      <c r="AR6">
        <v>813</v>
      </c>
      <c r="AS6" t="s">
        <v>66</v>
      </c>
    </row>
    <row r="7" spans="1:45" ht="16" x14ac:dyDescent="0.2">
      <c r="A7">
        <v>2080</v>
      </c>
      <c r="B7">
        <v>2080</v>
      </c>
      <c r="C7" s="2">
        <v>44936</v>
      </c>
      <c r="D7" t="s">
        <v>1748</v>
      </c>
      <c r="E7" t="s">
        <v>1217</v>
      </c>
      <c r="F7" s="3">
        <v>45.9</v>
      </c>
      <c r="G7" t="s">
        <v>47</v>
      </c>
      <c r="H7" s="3">
        <v>0</v>
      </c>
      <c r="I7" t="s">
        <v>48</v>
      </c>
      <c r="J7">
        <v>2900</v>
      </c>
      <c r="K7" t="s">
        <v>49</v>
      </c>
      <c r="L7" t="s">
        <v>50</v>
      </c>
      <c r="M7" t="s">
        <v>51</v>
      </c>
      <c r="N7">
        <v>940</v>
      </c>
      <c r="O7" t="s">
        <v>52</v>
      </c>
      <c r="P7" t="s">
        <v>53</v>
      </c>
      <c r="T7" t="s">
        <v>612</v>
      </c>
      <c r="U7" t="s">
        <v>1808</v>
      </c>
      <c r="V7" t="s">
        <v>1809</v>
      </c>
      <c r="W7" t="s">
        <v>56</v>
      </c>
      <c r="X7" t="s">
        <v>1810</v>
      </c>
      <c r="Y7" t="s">
        <v>323</v>
      </c>
      <c r="Z7" s="3">
        <v>19</v>
      </c>
      <c r="AA7" t="s">
        <v>615</v>
      </c>
      <c r="AB7" t="s">
        <v>1811</v>
      </c>
      <c r="AC7" t="s">
        <v>61</v>
      </c>
      <c r="AD7" t="s">
        <v>61</v>
      </c>
      <c r="AE7" t="s">
        <v>1812</v>
      </c>
      <c r="AF7" t="s">
        <v>63</v>
      </c>
      <c r="AH7">
        <v>0</v>
      </c>
      <c r="AI7" s="2">
        <v>44936</v>
      </c>
      <c r="AJ7" t="s">
        <v>64</v>
      </c>
      <c r="AK7" t="s">
        <v>64</v>
      </c>
      <c r="AL7" t="s">
        <v>1813</v>
      </c>
      <c r="AM7" t="s">
        <v>1808</v>
      </c>
      <c r="AN7" s="3">
        <v>45.9</v>
      </c>
      <c r="AO7" t="s">
        <v>1811</v>
      </c>
      <c r="AP7" t="s">
        <v>64</v>
      </c>
      <c r="AQ7" t="s">
        <v>1812</v>
      </c>
      <c r="AR7">
        <v>819</v>
      </c>
      <c r="AS7" t="s">
        <v>66</v>
      </c>
    </row>
    <row r="8" spans="1:45" ht="16" x14ac:dyDescent="0.2">
      <c r="A8">
        <v>2252</v>
      </c>
      <c r="B8">
        <v>2252</v>
      </c>
      <c r="C8" s="2">
        <v>44936</v>
      </c>
      <c r="D8" t="s">
        <v>1814</v>
      </c>
      <c r="E8" t="s">
        <v>1815</v>
      </c>
      <c r="F8" s="3">
        <v>127.6</v>
      </c>
      <c r="G8" t="s">
        <v>47</v>
      </c>
      <c r="H8" s="3">
        <v>0</v>
      </c>
      <c r="I8" t="s">
        <v>48</v>
      </c>
      <c r="J8">
        <v>2560</v>
      </c>
      <c r="K8" t="s">
        <v>49</v>
      </c>
      <c r="L8" t="s">
        <v>50</v>
      </c>
      <c r="M8" t="s">
        <v>51</v>
      </c>
      <c r="N8">
        <v>561</v>
      </c>
      <c r="O8" t="s">
        <v>52</v>
      </c>
      <c r="P8" t="s">
        <v>53</v>
      </c>
      <c r="T8" t="s">
        <v>1816</v>
      </c>
      <c r="U8" t="s">
        <v>1817</v>
      </c>
      <c r="V8" t="s">
        <v>1457</v>
      </c>
      <c r="W8" t="s">
        <v>56</v>
      </c>
      <c r="X8" t="s">
        <v>1818</v>
      </c>
      <c r="Y8" t="s">
        <v>1819</v>
      </c>
      <c r="Z8" s="3">
        <v>0</v>
      </c>
      <c r="AA8" t="s">
        <v>1820</v>
      </c>
      <c r="AB8" t="s">
        <v>1821</v>
      </c>
      <c r="AC8" t="s">
        <v>61</v>
      </c>
      <c r="AD8" t="s">
        <v>61</v>
      </c>
      <c r="AE8" t="s">
        <v>1822</v>
      </c>
      <c r="AF8" t="s">
        <v>63</v>
      </c>
      <c r="AH8">
        <v>0</v>
      </c>
      <c r="AI8" s="2">
        <v>44936</v>
      </c>
      <c r="AJ8" t="s">
        <v>64</v>
      </c>
      <c r="AK8" t="s">
        <v>64</v>
      </c>
      <c r="AL8" t="s">
        <v>1823</v>
      </c>
      <c r="AM8" t="s">
        <v>1817</v>
      </c>
      <c r="AN8" s="3">
        <v>127.6</v>
      </c>
      <c r="AO8" t="s">
        <v>1821</v>
      </c>
      <c r="AP8" t="s">
        <v>64</v>
      </c>
      <c r="AQ8" t="s">
        <v>1822</v>
      </c>
      <c r="AR8">
        <v>863</v>
      </c>
      <c r="AS8" t="s">
        <v>66</v>
      </c>
    </row>
    <row r="9" spans="1:45" ht="16" x14ac:dyDescent="0.2">
      <c r="A9">
        <v>2086</v>
      </c>
      <c r="B9">
        <v>2086</v>
      </c>
      <c r="C9" s="2">
        <v>44942</v>
      </c>
      <c r="D9" t="s">
        <v>1748</v>
      </c>
      <c r="E9" t="s">
        <v>188</v>
      </c>
      <c r="F9" s="3">
        <v>60</v>
      </c>
      <c r="G9" t="s">
        <v>47</v>
      </c>
      <c r="H9" s="3">
        <v>0</v>
      </c>
      <c r="I9" t="s">
        <v>48</v>
      </c>
      <c r="J9">
        <v>2753</v>
      </c>
      <c r="K9" t="s">
        <v>49</v>
      </c>
      <c r="L9" t="s">
        <v>50</v>
      </c>
      <c r="M9" t="s">
        <v>51</v>
      </c>
      <c r="N9">
        <v>940</v>
      </c>
      <c r="O9" t="s">
        <v>52</v>
      </c>
      <c r="P9" t="s">
        <v>53</v>
      </c>
      <c r="T9" t="s">
        <v>189</v>
      </c>
      <c r="U9" t="s">
        <v>1842</v>
      </c>
      <c r="Z9" s="3"/>
      <c r="AF9" t="s">
        <v>63</v>
      </c>
      <c r="AH9">
        <v>0</v>
      </c>
      <c r="AI9" s="2">
        <v>44942</v>
      </c>
      <c r="AJ9" t="s">
        <v>64</v>
      </c>
      <c r="AK9" t="s">
        <v>64</v>
      </c>
      <c r="AL9" t="s">
        <v>1843</v>
      </c>
      <c r="AM9" t="s">
        <v>1842</v>
      </c>
      <c r="AN9" s="3"/>
      <c r="AP9" t="s">
        <v>64</v>
      </c>
      <c r="AR9">
        <v>823</v>
      </c>
      <c r="AS9" t="s">
        <v>66</v>
      </c>
    </row>
    <row r="10" spans="1:45" ht="16" x14ac:dyDescent="0.2">
      <c r="A10">
        <v>2253</v>
      </c>
      <c r="B10">
        <v>2253</v>
      </c>
      <c r="C10" s="2">
        <v>44942</v>
      </c>
      <c r="D10" t="s">
        <v>1814</v>
      </c>
      <c r="E10" t="s">
        <v>1844</v>
      </c>
      <c r="F10" s="3">
        <v>39.17</v>
      </c>
      <c r="G10" t="s">
        <v>47</v>
      </c>
      <c r="H10" s="3">
        <v>0</v>
      </c>
      <c r="I10" t="s">
        <v>48</v>
      </c>
      <c r="J10">
        <v>3270</v>
      </c>
      <c r="K10" t="s">
        <v>49</v>
      </c>
      <c r="L10" t="s">
        <v>50</v>
      </c>
      <c r="M10" t="s">
        <v>106</v>
      </c>
      <c r="N10">
        <v>942</v>
      </c>
      <c r="O10" t="s">
        <v>52</v>
      </c>
      <c r="P10" t="s">
        <v>53</v>
      </c>
      <c r="T10" t="s">
        <v>1845</v>
      </c>
      <c r="U10" t="s">
        <v>1846</v>
      </c>
      <c r="V10" t="s">
        <v>1479</v>
      </c>
      <c r="W10" t="s">
        <v>56</v>
      </c>
      <c r="X10" t="s">
        <v>1847</v>
      </c>
      <c r="Y10" t="s">
        <v>1819</v>
      </c>
      <c r="Z10" s="3">
        <v>0</v>
      </c>
      <c r="AA10" t="s">
        <v>1848</v>
      </c>
      <c r="AB10" t="s">
        <v>1849</v>
      </c>
      <c r="AC10" t="s">
        <v>61</v>
      </c>
      <c r="AD10" t="s">
        <v>61</v>
      </c>
      <c r="AE10" t="s">
        <v>1850</v>
      </c>
      <c r="AF10" t="s">
        <v>63</v>
      </c>
      <c r="AH10">
        <v>0</v>
      </c>
      <c r="AI10" s="2">
        <v>44942</v>
      </c>
      <c r="AJ10" t="s">
        <v>64</v>
      </c>
      <c r="AK10" t="s">
        <v>64</v>
      </c>
      <c r="AL10" t="s">
        <v>1851</v>
      </c>
      <c r="AM10" t="s">
        <v>1846</v>
      </c>
      <c r="AN10" s="3">
        <v>39.17</v>
      </c>
      <c r="AO10" t="s">
        <v>1849</v>
      </c>
      <c r="AP10" t="s">
        <v>64</v>
      </c>
      <c r="AQ10" t="s">
        <v>1850</v>
      </c>
      <c r="AR10">
        <v>832</v>
      </c>
      <c r="AS10" t="s">
        <v>66</v>
      </c>
    </row>
    <row r="11" spans="1:45" ht="16" x14ac:dyDescent="0.2">
      <c r="A11">
        <v>2254</v>
      </c>
      <c r="B11">
        <v>2254</v>
      </c>
      <c r="C11" s="2">
        <v>44942</v>
      </c>
      <c r="D11" t="s">
        <v>1748</v>
      </c>
      <c r="E11" t="s">
        <v>1852</v>
      </c>
      <c r="F11" s="3">
        <v>0.52</v>
      </c>
      <c r="G11" t="s">
        <v>47</v>
      </c>
      <c r="H11" s="3">
        <v>0</v>
      </c>
      <c r="I11" t="s">
        <v>48</v>
      </c>
      <c r="J11">
        <v>2705</v>
      </c>
      <c r="K11" t="s">
        <v>49</v>
      </c>
      <c r="L11" t="s">
        <v>50</v>
      </c>
      <c r="M11" t="s">
        <v>51</v>
      </c>
      <c r="N11">
        <v>942</v>
      </c>
      <c r="O11" t="s">
        <v>52</v>
      </c>
      <c r="P11" t="s">
        <v>53</v>
      </c>
      <c r="T11" t="s">
        <v>1845</v>
      </c>
      <c r="U11" t="s">
        <v>1846</v>
      </c>
      <c r="V11" t="s">
        <v>1479</v>
      </c>
      <c r="W11" t="s">
        <v>56</v>
      </c>
      <c r="X11" t="s">
        <v>1847</v>
      </c>
      <c r="Y11" t="s">
        <v>1819</v>
      </c>
      <c r="Z11" s="3">
        <v>0</v>
      </c>
      <c r="AA11" t="s">
        <v>1848</v>
      </c>
      <c r="AB11" t="s">
        <v>1849</v>
      </c>
      <c r="AC11" t="s">
        <v>61</v>
      </c>
      <c r="AD11" t="s">
        <v>61</v>
      </c>
      <c r="AE11" t="s">
        <v>1850</v>
      </c>
      <c r="AF11" t="s">
        <v>63</v>
      </c>
      <c r="AH11">
        <v>0</v>
      </c>
      <c r="AI11" s="2">
        <v>44942</v>
      </c>
      <c r="AJ11" t="s">
        <v>64</v>
      </c>
      <c r="AK11" t="s">
        <v>64</v>
      </c>
      <c r="AL11" t="s">
        <v>1851</v>
      </c>
      <c r="AM11" t="s">
        <v>1846</v>
      </c>
      <c r="AN11" s="3">
        <v>39.17</v>
      </c>
      <c r="AO11" t="s">
        <v>1849</v>
      </c>
      <c r="AP11" t="s">
        <v>64</v>
      </c>
      <c r="AQ11" t="s">
        <v>1850</v>
      </c>
      <c r="AR11">
        <v>832</v>
      </c>
      <c r="AS11" t="s">
        <v>66</v>
      </c>
    </row>
    <row r="12" spans="1:45" ht="16" x14ac:dyDescent="0.2">
      <c r="A12">
        <v>2255</v>
      </c>
      <c r="B12">
        <v>2255</v>
      </c>
      <c r="C12" s="2">
        <v>44942</v>
      </c>
      <c r="D12" t="s">
        <v>1814</v>
      </c>
      <c r="E12" t="s">
        <v>1853</v>
      </c>
      <c r="F12" s="3">
        <v>21.24</v>
      </c>
      <c r="G12" t="s">
        <v>47</v>
      </c>
      <c r="H12" s="3">
        <v>0</v>
      </c>
      <c r="I12" t="s">
        <v>48</v>
      </c>
      <c r="J12">
        <v>3270</v>
      </c>
      <c r="K12" t="s">
        <v>49</v>
      </c>
      <c r="L12" t="s">
        <v>50</v>
      </c>
      <c r="M12" t="s">
        <v>106</v>
      </c>
      <c r="N12">
        <v>942</v>
      </c>
      <c r="O12" t="s">
        <v>52</v>
      </c>
      <c r="P12" t="s">
        <v>53</v>
      </c>
      <c r="T12" t="s">
        <v>1854</v>
      </c>
      <c r="U12" t="s">
        <v>1855</v>
      </c>
      <c r="V12" t="s">
        <v>1468</v>
      </c>
      <c r="W12" t="s">
        <v>56</v>
      </c>
      <c r="X12" t="s">
        <v>1856</v>
      </c>
      <c r="Y12" t="s">
        <v>1819</v>
      </c>
      <c r="Z12" s="3">
        <v>0</v>
      </c>
      <c r="AA12" t="s">
        <v>1857</v>
      </c>
      <c r="AB12" t="s">
        <v>1858</v>
      </c>
      <c r="AC12" t="s">
        <v>61</v>
      </c>
      <c r="AD12" t="s">
        <v>61</v>
      </c>
      <c r="AE12" t="s">
        <v>1859</v>
      </c>
      <c r="AF12" t="s">
        <v>63</v>
      </c>
      <c r="AH12">
        <v>0</v>
      </c>
      <c r="AI12" s="2">
        <v>44942</v>
      </c>
      <c r="AJ12" t="s">
        <v>64</v>
      </c>
      <c r="AK12" t="s">
        <v>64</v>
      </c>
      <c r="AL12" t="s">
        <v>1860</v>
      </c>
      <c r="AM12" t="s">
        <v>1855</v>
      </c>
      <c r="AN12" s="3">
        <v>21.24</v>
      </c>
      <c r="AO12" t="s">
        <v>1858</v>
      </c>
      <c r="AP12" t="s">
        <v>64</v>
      </c>
      <c r="AQ12" t="s">
        <v>1859</v>
      </c>
      <c r="AR12">
        <v>833</v>
      </c>
      <c r="AS12" t="s">
        <v>66</v>
      </c>
    </row>
    <row r="13" spans="1:45" ht="16" x14ac:dyDescent="0.2">
      <c r="A13">
        <v>2256</v>
      </c>
      <c r="B13">
        <v>2256</v>
      </c>
      <c r="C13" s="2">
        <v>44942</v>
      </c>
      <c r="D13" t="s">
        <v>1748</v>
      </c>
      <c r="E13" t="s">
        <v>1861</v>
      </c>
      <c r="F13" s="3">
        <v>0.6</v>
      </c>
      <c r="G13" t="s">
        <v>47</v>
      </c>
      <c r="H13" s="3">
        <v>0</v>
      </c>
      <c r="I13" t="s">
        <v>48</v>
      </c>
      <c r="J13">
        <v>2705</v>
      </c>
      <c r="K13" t="s">
        <v>49</v>
      </c>
      <c r="L13" t="s">
        <v>50</v>
      </c>
      <c r="M13" t="s">
        <v>51</v>
      </c>
      <c r="N13">
        <v>942</v>
      </c>
      <c r="O13" t="s">
        <v>52</v>
      </c>
      <c r="P13" t="s">
        <v>53</v>
      </c>
      <c r="T13" t="s">
        <v>1854</v>
      </c>
      <c r="U13" t="s">
        <v>1855</v>
      </c>
      <c r="V13" t="s">
        <v>1468</v>
      </c>
      <c r="W13" t="s">
        <v>56</v>
      </c>
      <c r="X13" t="s">
        <v>1856</v>
      </c>
      <c r="Y13" t="s">
        <v>1819</v>
      </c>
      <c r="Z13" s="3">
        <v>0</v>
      </c>
      <c r="AA13" t="s">
        <v>1857</v>
      </c>
      <c r="AB13" t="s">
        <v>1858</v>
      </c>
      <c r="AC13" t="s">
        <v>61</v>
      </c>
      <c r="AD13" t="s">
        <v>61</v>
      </c>
      <c r="AE13" t="s">
        <v>1859</v>
      </c>
      <c r="AF13" t="s">
        <v>63</v>
      </c>
      <c r="AH13">
        <v>0</v>
      </c>
      <c r="AI13" s="2">
        <v>44942</v>
      </c>
      <c r="AJ13" t="s">
        <v>64</v>
      </c>
      <c r="AK13" t="s">
        <v>64</v>
      </c>
      <c r="AL13" t="s">
        <v>1860</v>
      </c>
      <c r="AM13" t="s">
        <v>1855</v>
      </c>
      <c r="AN13" s="3">
        <v>21.24</v>
      </c>
      <c r="AO13" t="s">
        <v>1858</v>
      </c>
      <c r="AP13" t="s">
        <v>64</v>
      </c>
      <c r="AQ13" t="s">
        <v>1859</v>
      </c>
      <c r="AR13">
        <v>833</v>
      </c>
      <c r="AS13" t="s">
        <v>66</v>
      </c>
    </row>
    <row r="14" spans="1:45" ht="16" x14ac:dyDescent="0.2">
      <c r="A14">
        <v>2201</v>
      </c>
      <c r="B14">
        <v>2201</v>
      </c>
      <c r="C14" s="2">
        <v>44943</v>
      </c>
      <c r="D14" t="s">
        <v>1761</v>
      </c>
      <c r="E14" t="s">
        <v>1868</v>
      </c>
      <c r="F14" s="3">
        <v>116.52</v>
      </c>
      <c r="G14" t="s">
        <v>47</v>
      </c>
      <c r="H14" s="3">
        <v>0</v>
      </c>
      <c r="I14" t="s">
        <v>48</v>
      </c>
      <c r="J14">
        <v>2720</v>
      </c>
      <c r="K14" t="s">
        <v>49</v>
      </c>
      <c r="L14" t="s">
        <v>50</v>
      </c>
      <c r="M14" t="s">
        <v>51</v>
      </c>
      <c r="N14">
        <v>940</v>
      </c>
      <c r="O14" t="s">
        <v>52</v>
      </c>
      <c r="P14" t="s">
        <v>53</v>
      </c>
      <c r="T14" t="s">
        <v>1869</v>
      </c>
      <c r="U14" t="s">
        <v>1870</v>
      </c>
      <c r="V14" t="s">
        <v>1871</v>
      </c>
      <c r="W14" t="s">
        <v>56</v>
      </c>
      <c r="X14" t="s">
        <v>1872</v>
      </c>
      <c r="Y14" t="s">
        <v>1873</v>
      </c>
      <c r="Z14" s="3">
        <v>7</v>
      </c>
      <c r="AA14" t="s">
        <v>1874</v>
      </c>
      <c r="AB14" t="s">
        <v>1875</v>
      </c>
      <c r="AC14" t="s">
        <v>61</v>
      </c>
      <c r="AD14" t="s">
        <v>61</v>
      </c>
      <c r="AE14" t="s">
        <v>1876</v>
      </c>
      <c r="AF14" t="s">
        <v>63</v>
      </c>
      <c r="AH14">
        <v>0</v>
      </c>
      <c r="AI14" s="2">
        <v>44943</v>
      </c>
      <c r="AJ14" t="s">
        <v>64</v>
      </c>
      <c r="AK14" t="s">
        <v>64</v>
      </c>
      <c r="AL14" t="s">
        <v>1877</v>
      </c>
      <c r="AM14" t="s">
        <v>1870</v>
      </c>
      <c r="AN14" s="3">
        <v>116.52</v>
      </c>
      <c r="AO14" t="s">
        <v>1875</v>
      </c>
      <c r="AP14" t="s">
        <v>64</v>
      </c>
      <c r="AQ14" t="s">
        <v>1876</v>
      </c>
      <c r="AR14">
        <v>824</v>
      </c>
      <c r="AS14" t="s">
        <v>66</v>
      </c>
    </row>
    <row r="15" spans="1:45" ht="16" x14ac:dyDescent="0.2">
      <c r="A15">
        <v>2198</v>
      </c>
      <c r="B15">
        <v>2198</v>
      </c>
      <c r="C15" s="2">
        <v>44945</v>
      </c>
      <c r="D15" t="s">
        <v>1748</v>
      </c>
      <c r="E15" t="s">
        <v>46</v>
      </c>
      <c r="F15" s="3">
        <v>3.7</v>
      </c>
      <c r="G15" t="s">
        <v>47</v>
      </c>
      <c r="H15" s="3">
        <v>0</v>
      </c>
      <c r="I15" t="s">
        <v>48</v>
      </c>
      <c r="J15">
        <v>2702</v>
      </c>
      <c r="K15" t="s">
        <v>49</v>
      </c>
      <c r="L15" t="s">
        <v>50</v>
      </c>
      <c r="M15" t="s">
        <v>51</v>
      </c>
      <c r="N15">
        <v>940</v>
      </c>
      <c r="O15" t="s">
        <v>52</v>
      </c>
      <c r="P15" t="s">
        <v>53</v>
      </c>
      <c r="T15" t="s">
        <v>1878</v>
      </c>
      <c r="U15" t="s">
        <v>1879</v>
      </c>
      <c r="V15" t="s">
        <v>1393</v>
      </c>
      <c r="W15" t="s">
        <v>56</v>
      </c>
      <c r="X15" t="s">
        <v>1880</v>
      </c>
      <c r="Y15" t="s">
        <v>58</v>
      </c>
      <c r="Z15" s="3">
        <v>0</v>
      </c>
      <c r="AA15" t="s">
        <v>1881</v>
      </c>
      <c r="AB15" t="s">
        <v>1882</v>
      </c>
      <c r="AC15" t="s">
        <v>61</v>
      </c>
      <c r="AD15" t="s">
        <v>61</v>
      </c>
      <c r="AE15" t="s">
        <v>1883</v>
      </c>
      <c r="AF15" t="s">
        <v>63</v>
      </c>
      <c r="AH15">
        <v>0</v>
      </c>
      <c r="AI15" s="2">
        <v>44945</v>
      </c>
      <c r="AJ15" t="s">
        <v>64</v>
      </c>
      <c r="AK15" t="s">
        <v>64</v>
      </c>
      <c r="AL15" t="s">
        <v>1884</v>
      </c>
      <c r="AM15" t="s">
        <v>1879</v>
      </c>
      <c r="AN15" s="3">
        <v>3.7</v>
      </c>
      <c r="AO15" t="s">
        <v>1882</v>
      </c>
      <c r="AP15" t="s">
        <v>64</v>
      </c>
      <c r="AQ15" t="s">
        <v>1883</v>
      </c>
      <c r="AR15">
        <v>826</v>
      </c>
      <c r="AS15" t="s">
        <v>66</v>
      </c>
    </row>
    <row r="16" spans="1:45" ht="16" x14ac:dyDescent="0.2">
      <c r="A16">
        <v>2156</v>
      </c>
      <c r="B16">
        <v>2156</v>
      </c>
      <c r="C16" s="2">
        <v>44950</v>
      </c>
      <c r="D16" t="s">
        <v>1748</v>
      </c>
      <c r="E16" t="s">
        <v>1268</v>
      </c>
      <c r="F16" s="3">
        <v>39.9</v>
      </c>
      <c r="G16" t="s">
        <v>47</v>
      </c>
      <c r="H16" s="3">
        <v>0</v>
      </c>
      <c r="I16" t="s">
        <v>48</v>
      </c>
      <c r="J16">
        <v>2900</v>
      </c>
      <c r="K16" t="s">
        <v>49</v>
      </c>
      <c r="L16" t="s">
        <v>50</v>
      </c>
      <c r="M16" t="s">
        <v>51</v>
      </c>
      <c r="N16">
        <v>940</v>
      </c>
      <c r="O16" t="s">
        <v>52</v>
      </c>
      <c r="P16" t="s">
        <v>53</v>
      </c>
      <c r="T16" t="s">
        <v>554</v>
      </c>
      <c r="U16" t="s">
        <v>1893</v>
      </c>
      <c r="V16" t="s">
        <v>1894</v>
      </c>
      <c r="W16" t="s">
        <v>56</v>
      </c>
      <c r="X16" t="s">
        <v>1895</v>
      </c>
      <c r="Y16" t="s">
        <v>323</v>
      </c>
      <c r="Z16" s="3">
        <v>19</v>
      </c>
      <c r="AA16" t="s">
        <v>558</v>
      </c>
      <c r="AB16" t="s">
        <v>1896</v>
      </c>
      <c r="AC16" t="s">
        <v>61</v>
      </c>
      <c r="AD16" t="s">
        <v>61</v>
      </c>
      <c r="AE16" t="s">
        <v>1897</v>
      </c>
      <c r="AF16" t="s">
        <v>63</v>
      </c>
      <c r="AH16">
        <v>0</v>
      </c>
      <c r="AI16" s="2">
        <v>44950</v>
      </c>
      <c r="AJ16" t="s">
        <v>64</v>
      </c>
      <c r="AK16" t="s">
        <v>64</v>
      </c>
      <c r="AL16" t="s">
        <v>1898</v>
      </c>
      <c r="AM16" t="s">
        <v>1893</v>
      </c>
      <c r="AN16" s="3">
        <v>39.9</v>
      </c>
      <c r="AO16" t="s">
        <v>1896</v>
      </c>
      <c r="AP16" t="s">
        <v>64</v>
      </c>
      <c r="AQ16" t="s">
        <v>1897</v>
      </c>
      <c r="AR16">
        <v>829</v>
      </c>
      <c r="AS16" t="s">
        <v>66</v>
      </c>
    </row>
    <row r="17" spans="1:45" ht="16" x14ac:dyDescent="0.2">
      <c r="A17">
        <v>2197</v>
      </c>
      <c r="B17">
        <v>2197</v>
      </c>
      <c r="C17" s="2">
        <v>44950</v>
      </c>
      <c r="D17" t="s">
        <v>1761</v>
      </c>
      <c r="E17" t="s">
        <v>1899</v>
      </c>
      <c r="F17" s="3">
        <v>6.1</v>
      </c>
      <c r="G17" t="s">
        <v>47</v>
      </c>
      <c r="H17" s="3">
        <v>0</v>
      </c>
      <c r="I17" t="s">
        <v>48</v>
      </c>
      <c r="J17">
        <v>2720</v>
      </c>
      <c r="K17" t="s">
        <v>49</v>
      </c>
      <c r="L17" t="s">
        <v>50</v>
      </c>
      <c r="M17" t="s">
        <v>51</v>
      </c>
      <c r="N17">
        <v>942</v>
      </c>
      <c r="O17" t="s">
        <v>52</v>
      </c>
      <c r="P17" t="s">
        <v>53</v>
      </c>
      <c r="T17" t="s">
        <v>1900</v>
      </c>
      <c r="U17" t="s">
        <v>1901</v>
      </c>
      <c r="V17" t="s">
        <v>1902</v>
      </c>
      <c r="W17" t="s">
        <v>56</v>
      </c>
      <c r="X17" t="s">
        <v>1903</v>
      </c>
      <c r="Y17" t="s">
        <v>953</v>
      </c>
      <c r="Z17" s="3">
        <v>19</v>
      </c>
      <c r="AA17" t="s">
        <v>1904</v>
      </c>
      <c r="AB17" t="s">
        <v>1905</v>
      </c>
      <c r="AC17" t="s">
        <v>61</v>
      </c>
      <c r="AD17" t="s">
        <v>61</v>
      </c>
      <c r="AE17" t="s">
        <v>1906</v>
      </c>
      <c r="AF17" t="s">
        <v>63</v>
      </c>
      <c r="AH17">
        <v>0</v>
      </c>
      <c r="AI17" s="2">
        <v>44950</v>
      </c>
      <c r="AJ17" t="s">
        <v>64</v>
      </c>
      <c r="AK17" t="s">
        <v>64</v>
      </c>
      <c r="AL17" t="s">
        <v>1907</v>
      </c>
      <c r="AM17" t="s">
        <v>1901</v>
      </c>
      <c r="AN17" s="3">
        <v>6.1</v>
      </c>
      <c r="AO17" t="s">
        <v>1905</v>
      </c>
      <c r="AP17" t="s">
        <v>64</v>
      </c>
      <c r="AQ17" t="s">
        <v>1906</v>
      </c>
      <c r="AR17">
        <v>835</v>
      </c>
      <c r="AS17" t="s">
        <v>66</v>
      </c>
    </row>
    <row r="18" spans="1:45" ht="16" x14ac:dyDescent="0.2">
      <c r="A18">
        <v>2157</v>
      </c>
      <c r="B18">
        <v>2157</v>
      </c>
      <c r="C18" s="2">
        <v>44953</v>
      </c>
      <c r="D18" t="s">
        <v>1748</v>
      </c>
      <c r="E18" t="s">
        <v>1921</v>
      </c>
      <c r="F18" s="3">
        <v>75.989999999999995</v>
      </c>
      <c r="G18" t="s">
        <v>47</v>
      </c>
      <c r="H18" s="3">
        <v>0</v>
      </c>
      <c r="I18" t="s">
        <v>48</v>
      </c>
      <c r="J18">
        <v>2704</v>
      </c>
      <c r="K18" t="s">
        <v>49</v>
      </c>
      <c r="L18" t="s">
        <v>50</v>
      </c>
      <c r="M18" t="s">
        <v>51</v>
      </c>
      <c r="N18">
        <v>940</v>
      </c>
      <c r="O18" t="s">
        <v>52</v>
      </c>
      <c r="P18" t="s">
        <v>53</v>
      </c>
      <c r="T18" t="s">
        <v>1922</v>
      </c>
      <c r="U18" t="s">
        <v>1923</v>
      </c>
      <c r="V18" t="s">
        <v>1924</v>
      </c>
      <c r="W18" t="s">
        <v>56</v>
      </c>
      <c r="X18" t="s">
        <v>1925</v>
      </c>
      <c r="Y18" t="s">
        <v>1926</v>
      </c>
      <c r="Z18" s="3">
        <v>19</v>
      </c>
      <c r="AA18" t="s">
        <v>1927</v>
      </c>
      <c r="AB18" t="s">
        <v>1928</v>
      </c>
      <c r="AC18" t="s">
        <v>61</v>
      </c>
      <c r="AD18" t="s">
        <v>61</v>
      </c>
      <c r="AE18" t="s">
        <v>1929</v>
      </c>
      <c r="AF18" t="s">
        <v>63</v>
      </c>
      <c r="AH18">
        <v>0</v>
      </c>
      <c r="AI18" s="2">
        <v>44953</v>
      </c>
      <c r="AJ18" t="s">
        <v>64</v>
      </c>
      <c r="AK18" t="s">
        <v>64</v>
      </c>
      <c r="AL18" t="s">
        <v>1930</v>
      </c>
      <c r="AM18" t="s">
        <v>1923</v>
      </c>
      <c r="AN18" s="3">
        <v>75.989999999999995</v>
      </c>
      <c r="AO18" t="s">
        <v>1928</v>
      </c>
      <c r="AP18" t="s">
        <v>64</v>
      </c>
      <c r="AQ18" t="s">
        <v>1929</v>
      </c>
      <c r="AR18">
        <v>836</v>
      </c>
      <c r="AS18" t="s">
        <v>66</v>
      </c>
    </row>
    <row r="19" spans="1:45" ht="16" x14ac:dyDescent="0.2">
      <c r="A19">
        <v>2196</v>
      </c>
      <c r="B19">
        <v>2196</v>
      </c>
      <c r="C19" s="2">
        <v>44957</v>
      </c>
      <c r="D19" t="s">
        <v>1748</v>
      </c>
      <c r="E19" t="s">
        <v>147</v>
      </c>
      <c r="F19" s="3">
        <v>5.78</v>
      </c>
      <c r="G19" t="s">
        <v>47</v>
      </c>
      <c r="H19" s="3">
        <v>0</v>
      </c>
      <c r="I19" t="s">
        <v>48</v>
      </c>
      <c r="J19">
        <v>2705</v>
      </c>
      <c r="K19" t="s">
        <v>49</v>
      </c>
      <c r="L19" t="s">
        <v>50</v>
      </c>
      <c r="M19" t="s">
        <v>51</v>
      </c>
      <c r="N19">
        <v>940</v>
      </c>
      <c r="O19" t="s">
        <v>52</v>
      </c>
      <c r="P19" t="s">
        <v>53</v>
      </c>
      <c r="T19" t="s">
        <v>1931</v>
      </c>
      <c r="U19" t="s">
        <v>1932</v>
      </c>
      <c r="Z19" s="3"/>
      <c r="AF19" t="s">
        <v>63</v>
      </c>
      <c r="AH19">
        <v>0</v>
      </c>
      <c r="AI19" s="2">
        <v>44957</v>
      </c>
      <c r="AJ19" t="s">
        <v>64</v>
      </c>
      <c r="AK19" t="s">
        <v>64</v>
      </c>
      <c r="AL19" t="s">
        <v>1933</v>
      </c>
      <c r="AM19" t="s">
        <v>1932</v>
      </c>
      <c r="AN19" s="3"/>
      <c r="AP19" t="s">
        <v>64</v>
      </c>
      <c r="AR19">
        <v>841</v>
      </c>
      <c r="AS19" t="s">
        <v>66</v>
      </c>
    </row>
    <row r="20" spans="1:45" ht="16" x14ac:dyDescent="0.2">
      <c r="A20">
        <v>2217</v>
      </c>
      <c r="B20">
        <v>2217</v>
      </c>
      <c r="C20" s="2">
        <v>44957</v>
      </c>
      <c r="D20" t="s">
        <v>1934</v>
      </c>
      <c r="E20" t="s">
        <v>206</v>
      </c>
      <c r="F20" s="3">
        <v>2847.87</v>
      </c>
      <c r="G20" t="s">
        <v>47</v>
      </c>
      <c r="H20" s="3">
        <v>0</v>
      </c>
      <c r="I20" t="s">
        <v>104</v>
      </c>
      <c r="J20">
        <v>2551</v>
      </c>
      <c r="K20" t="s">
        <v>49</v>
      </c>
      <c r="L20" t="s">
        <v>50</v>
      </c>
      <c r="M20" t="s">
        <v>51</v>
      </c>
      <c r="N20">
        <v>1730</v>
      </c>
      <c r="O20" t="s">
        <v>52</v>
      </c>
      <c r="P20" t="s">
        <v>203</v>
      </c>
      <c r="T20" t="s">
        <v>64</v>
      </c>
      <c r="Z20" s="3"/>
      <c r="AF20" t="s">
        <v>63</v>
      </c>
      <c r="AH20">
        <v>0</v>
      </c>
      <c r="AI20" s="2">
        <v>44957</v>
      </c>
      <c r="AJ20" t="s">
        <v>64</v>
      </c>
      <c r="AK20" t="s">
        <v>64</v>
      </c>
      <c r="AL20" t="s">
        <v>64</v>
      </c>
      <c r="AN20" s="3"/>
      <c r="AP20" t="s">
        <v>64</v>
      </c>
      <c r="AR20" t="s">
        <v>64</v>
      </c>
      <c r="AS20" t="s">
        <v>66</v>
      </c>
    </row>
    <row r="21" spans="1:45" ht="16" x14ac:dyDescent="0.2">
      <c r="A21">
        <v>2218</v>
      </c>
      <c r="B21">
        <v>2218</v>
      </c>
      <c r="C21" s="2">
        <v>44957</v>
      </c>
      <c r="D21" t="s">
        <v>1935</v>
      </c>
      <c r="E21" t="s">
        <v>206</v>
      </c>
      <c r="F21" s="3">
        <v>2158.59</v>
      </c>
      <c r="G21" t="s">
        <v>47</v>
      </c>
      <c r="H21" s="3">
        <v>0</v>
      </c>
      <c r="I21" t="s">
        <v>104</v>
      </c>
      <c r="J21">
        <v>2551</v>
      </c>
      <c r="K21" t="s">
        <v>49</v>
      </c>
      <c r="L21" t="s">
        <v>50</v>
      </c>
      <c r="M21" t="s">
        <v>51</v>
      </c>
      <c r="N21">
        <v>1730</v>
      </c>
      <c r="O21" t="s">
        <v>52</v>
      </c>
      <c r="P21" t="s">
        <v>203</v>
      </c>
      <c r="T21" t="s">
        <v>64</v>
      </c>
      <c r="Z21" s="3"/>
      <c r="AF21" t="s">
        <v>63</v>
      </c>
      <c r="AH21">
        <v>0</v>
      </c>
      <c r="AI21" s="2">
        <v>44957</v>
      </c>
      <c r="AJ21" t="s">
        <v>64</v>
      </c>
      <c r="AK21" t="s">
        <v>64</v>
      </c>
      <c r="AL21" t="s">
        <v>64</v>
      </c>
      <c r="AN21" s="3"/>
      <c r="AP21" t="s">
        <v>64</v>
      </c>
      <c r="AR21" t="s">
        <v>64</v>
      </c>
      <c r="AS21" t="s">
        <v>66</v>
      </c>
    </row>
    <row r="22" spans="1:45" ht="16" x14ac:dyDescent="0.2">
      <c r="A22">
        <v>2220</v>
      </c>
      <c r="B22">
        <v>2220</v>
      </c>
      <c r="C22" s="2">
        <v>44957</v>
      </c>
      <c r="D22" t="s">
        <v>1936</v>
      </c>
      <c r="E22" t="s">
        <v>206</v>
      </c>
      <c r="F22" s="3">
        <v>2988.56</v>
      </c>
      <c r="G22" t="s">
        <v>47</v>
      </c>
      <c r="H22" s="3">
        <v>0</v>
      </c>
      <c r="I22" t="s">
        <v>104</v>
      </c>
      <c r="J22">
        <v>2551</v>
      </c>
      <c r="K22" t="s">
        <v>49</v>
      </c>
      <c r="L22" t="s">
        <v>50</v>
      </c>
      <c r="M22" t="s">
        <v>51</v>
      </c>
      <c r="N22">
        <v>1730</v>
      </c>
      <c r="O22" t="s">
        <v>52</v>
      </c>
      <c r="P22" t="s">
        <v>203</v>
      </c>
      <c r="T22" t="s">
        <v>64</v>
      </c>
      <c r="Z22" s="3"/>
      <c r="AF22" t="s">
        <v>63</v>
      </c>
      <c r="AH22">
        <v>0</v>
      </c>
      <c r="AI22" s="2">
        <v>44957</v>
      </c>
      <c r="AJ22" t="s">
        <v>64</v>
      </c>
      <c r="AK22" t="s">
        <v>64</v>
      </c>
      <c r="AL22" t="s">
        <v>64</v>
      </c>
      <c r="AN22" s="3"/>
      <c r="AP22" t="s">
        <v>64</v>
      </c>
      <c r="AR22" t="s">
        <v>64</v>
      </c>
      <c r="AS22" t="s">
        <v>66</v>
      </c>
    </row>
    <row r="23" spans="1:45" ht="16" x14ac:dyDescent="0.2">
      <c r="A23">
        <v>2223</v>
      </c>
      <c r="B23">
        <v>2223</v>
      </c>
      <c r="C23" s="2">
        <v>44957</v>
      </c>
      <c r="D23" t="s">
        <v>1936</v>
      </c>
      <c r="E23" t="s">
        <v>204</v>
      </c>
      <c r="F23" s="3">
        <v>695.29</v>
      </c>
      <c r="G23" t="s">
        <v>47</v>
      </c>
      <c r="H23" s="3">
        <v>0</v>
      </c>
      <c r="I23" t="s">
        <v>104</v>
      </c>
      <c r="J23">
        <v>2555</v>
      </c>
      <c r="K23" t="s">
        <v>49</v>
      </c>
      <c r="L23" t="s">
        <v>50</v>
      </c>
      <c r="M23" t="s">
        <v>51</v>
      </c>
      <c r="N23">
        <v>1730</v>
      </c>
      <c r="O23" t="s">
        <v>52</v>
      </c>
      <c r="P23" t="s">
        <v>203</v>
      </c>
      <c r="T23" t="s">
        <v>64</v>
      </c>
      <c r="Z23" s="3"/>
      <c r="AF23" t="s">
        <v>63</v>
      </c>
      <c r="AH23">
        <v>0</v>
      </c>
      <c r="AI23" s="2">
        <v>44957</v>
      </c>
      <c r="AJ23" t="s">
        <v>64</v>
      </c>
      <c r="AK23" t="s">
        <v>64</v>
      </c>
      <c r="AL23" t="s">
        <v>64</v>
      </c>
      <c r="AN23" s="3"/>
      <c r="AP23" t="s">
        <v>64</v>
      </c>
      <c r="AR23" t="s">
        <v>64</v>
      </c>
      <c r="AS23" t="s">
        <v>66</v>
      </c>
    </row>
    <row r="24" spans="1:45" ht="16" x14ac:dyDescent="0.2">
      <c r="A24">
        <v>2224</v>
      </c>
      <c r="B24">
        <v>2224</v>
      </c>
      <c r="C24" s="2">
        <v>44957</v>
      </c>
      <c r="D24" t="s">
        <v>1934</v>
      </c>
      <c r="E24" t="s">
        <v>204</v>
      </c>
      <c r="F24" s="3">
        <v>662.56</v>
      </c>
      <c r="G24" t="s">
        <v>47</v>
      </c>
      <c r="H24" s="3">
        <v>0</v>
      </c>
      <c r="I24" t="s">
        <v>104</v>
      </c>
      <c r="J24">
        <v>2555</v>
      </c>
      <c r="K24" t="s">
        <v>49</v>
      </c>
      <c r="L24" t="s">
        <v>50</v>
      </c>
      <c r="M24" t="s">
        <v>51</v>
      </c>
      <c r="N24">
        <v>1730</v>
      </c>
      <c r="O24" t="s">
        <v>52</v>
      </c>
      <c r="P24" t="s">
        <v>203</v>
      </c>
      <c r="T24" t="s">
        <v>64</v>
      </c>
      <c r="Z24" s="3"/>
      <c r="AF24" t="s">
        <v>63</v>
      </c>
      <c r="AH24">
        <v>0</v>
      </c>
      <c r="AI24" s="2">
        <v>44957</v>
      </c>
      <c r="AJ24" t="s">
        <v>64</v>
      </c>
      <c r="AK24" t="s">
        <v>64</v>
      </c>
      <c r="AL24" t="s">
        <v>64</v>
      </c>
      <c r="AN24" s="3"/>
      <c r="AP24" t="s">
        <v>64</v>
      </c>
      <c r="AR24" t="s">
        <v>64</v>
      </c>
      <c r="AS24" t="s">
        <v>66</v>
      </c>
    </row>
    <row r="25" spans="1:45" ht="16" x14ac:dyDescent="0.2">
      <c r="A25">
        <v>2225</v>
      </c>
      <c r="B25">
        <v>2225</v>
      </c>
      <c r="C25" s="2">
        <v>44957</v>
      </c>
      <c r="D25" t="s">
        <v>1935</v>
      </c>
      <c r="E25" t="s">
        <v>204</v>
      </c>
      <c r="F25" s="3">
        <v>503.5</v>
      </c>
      <c r="G25" t="s">
        <v>47</v>
      </c>
      <c r="H25" s="3">
        <v>0</v>
      </c>
      <c r="I25" t="s">
        <v>104</v>
      </c>
      <c r="J25">
        <v>2555</v>
      </c>
      <c r="K25" t="s">
        <v>49</v>
      </c>
      <c r="L25" t="s">
        <v>50</v>
      </c>
      <c r="M25" t="s">
        <v>51</v>
      </c>
      <c r="N25">
        <v>1730</v>
      </c>
      <c r="O25" t="s">
        <v>52</v>
      </c>
      <c r="P25" t="s">
        <v>203</v>
      </c>
      <c r="T25" t="s">
        <v>64</v>
      </c>
      <c r="Z25" s="3"/>
      <c r="AF25" t="s">
        <v>63</v>
      </c>
      <c r="AH25">
        <v>0</v>
      </c>
      <c r="AI25" s="2">
        <v>44957</v>
      </c>
      <c r="AJ25" t="s">
        <v>64</v>
      </c>
      <c r="AK25" t="s">
        <v>64</v>
      </c>
      <c r="AL25" t="s">
        <v>64</v>
      </c>
      <c r="AN25" s="3"/>
      <c r="AP25" t="s">
        <v>64</v>
      </c>
      <c r="AR25" t="s">
        <v>64</v>
      </c>
      <c r="AS25" t="s">
        <v>66</v>
      </c>
    </row>
    <row r="26" spans="1:45" ht="16" x14ac:dyDescent="0.2">
      <c r="A26">
        <v>2356</v>
      </c>
      <c r="B26">
        <v>2356</v>
      </c>
      <c r="C26" s="2">
        <v>44957</v>
      </c>
      <c r="D26" t="s">
        <v>1937</v>
      </c>
      <c r="E26" t="s">
        <v>1938</v>
      </c>
      <c r="F26" s="3">
        <v>2482.9</v>
      </c>
      <c r="G26" t="s">
        <v>47</v>
      </c>
      <c r="H26" s="3">
        <v>0</v>
      </c>
      <c r="I26" t="s">
        <v>104</v>
      </c>
      <c r="J26">
        <v>2500</v>
      </c>
      <c r="K26" t="s">
        <v>49</v>
      </c>
      <c r="L26" t="s">
        <v>50</v>
      </c>
      <c r="M26" t="s">
        <v>51</v>
      </c>
      <c r="N26">
        <v>405</v>
      </c>
      <c r="O26" t="s">
        <v>52</v>
      </c>
      <c r="P26" t="s">
        <v>53</v>
      </c>
      <c r="T26" t="s">
        <v>64</v>
      </c>
      <c r="Z26" s="3"/>
      <c r="AF26" t="s">
        <v>63</v>
      </c>
      <c r="AH26">
        <v>0</v>
      </c>
      <c r="AI26" s="2">
        <v>44957</v>
      </c>
      <c r="AJ26" t="s">
        <v>64</v>
      </c>
      <c r="AK26" t="s">
        <v>64</v>
      </c>
      <c r="AL26" t="s">
        <v>64</v>
      </c>
      <c r="AN26" s="3"/>
      <c r="AP26" t="s">
        <v>64</v>
      </c>
      <c r="AR26" t="s">
        <v>64</v>
      </c>
      <c r="AS26" t="s">
        <v>66</v>
      </c>
    </row>
    <row r="27" spans="1:45" ht="16" x14ac:dyDescent="0.2">
      <c r="A27">
        <v>2357</v>
      </c>
      <c r="B27">
        <v>2357</v>
      </c>
      <c r="C27" s="2">
        <v>44957</v>
      </c>
      <c r="D27" t="s">
        <v>1937</v>
      </c>
      <c r="E27" t="s">
        <v>1939</v>
      </c>
      <c r="F27" s="3">
        <v>378.83</v>
      </c>
      <c r="G27" t="s">
        <v>47</v>
      </c>
      <c r="H27" s="3">
        <v>0</v>
      </c>
      <c r="I27" t="s">
        <v>104</v>
      </c>
      <c r="J27">
        <v>2501</v>
      </c>
      <c r="K27" t="s">
        <v>49</v>
      </c>
      <c r="L27" t="s">
        <v>50</v>
      </c>
      <c r="M27" t="s">
        <v>51</v>
      </c>
      <c r="N27">
        <v>340</v>
      </c>
      <c r="O27" t="s">
        <v>52</v>
      </c>
      <c r="P27" t="s">
        <v>53</v>
      </c>
      <c r="T27" t="s">
        <v>64</v>
      </c>
      <c r="Z27" s="3"/>
      <c r="AF27" t="s">
        <v>63</v>
      </c>
      <c r="AH27">
        <v>0</v>
      </c>
      <c r="AI27" s="2">
        <v>44957</v>
      </c>
      <c r="AJ27" t="s">
        <v>64</v>
      </c>
      <c r="AK27" t="s">
        <v>64</v>
      </c>
      <c r="AL27" t="s">
        <v>64</v>
      </c>
      <c r="AN27" s="3"/>
      <c r="AP27" t="s">
        <v>64</v>
      </c>
      <c r="AR27" t="s">
        <v>64</v>
      </c>
      <c r="AS27" t="s">
        <v>66</v>
      </c>
    </row>
    <row r="28" spans="1:45" ht="16" x14ac:dyDescent="0.2">
      <c r="A28">
        <v>2358</v>
      </c>
      <c r="B28">
        <v>2358</v>
      </c>
      <c r="C28" s="2">
        <v>44957</v>
      </c>
      <c r="D28" t="s">
        <v>1937</v>
      </c>
      <c r="E28" t="s">
        <v>1940</v>
      </c>
      <c r="F28" s="3">
        <v>3330.09</v>
      </c>
      <c r="G28" t="s">
        <v>47</v>
      </c>
      <c r="H28" s="3">
        <v>0</v>
      </c>
      <c r="I28" t="s">
        <v>104</v>
      </c>
      <c r="J28">
        <v>2500</v>
      </c>
      <c r="K28" t="s">
        <v>49</v>
      </c>
      <c r="L28" t="s">
        <v>50</v>
      </c>
      <c r="M28" t="s">
        <v>51</v>
      </c>
      <c r="N28">
        <v>405</v>
      </c>
      <c r="O28" t="s">
        <v>52</v>
      </c>
      <c r="P28" t="s">
        <v>53</v>
      </c>
      <c r="T28" t="s">
        <v>64</v>
      </c>
      <c r="Z28" s="3"/>
      <c r="AF28" t="s">
        <v>63</v>
      </c>
      <c r="AH28">
        <v>0</v>
      </c>
      <c r="AI28" s="2">
        <v>44957</v>
      </c>
      <c r="AJ28" t="s">
        <v>64</v>
      </c>
      <c r="AK28" t="s">
        <v>64</v>
      </c>
      <c r="AL28" t="s">
        <v>64</v>
      </c>
      <c r="AN28" s="3"/>
      <c r="AP28" t="s">
        <v>64</v>
      </c>
      <c r="AR28" t="s">
        <v>64</v>
      </c>
      <c r="AS28" t="s">
        <v>66</v>
      </c>
    </row>
    <row r="29" spans="1:45" ht="16" x14ac:dyDescent="0.2">
      <c r="A29">
        <v>3746</v>
      </c>
      <c r="B29">
        <v>3746</v>
      </c>
      <c r="C29" s="2">
        <v>44957</v>
      </c>
      <c r="D29" t="s">
        <v>1935</v>
      </c>
      <c r="E29" t="s">
        <v>1945</v>
      </c>
      <c r="F29" s="3">
        <v>129.52000000000001</v>
      </c>
      <c r="G29" t="s">
        <v>47</v>
      </c>
      <c r="H29" s="3">
        <v>0</v>
      </c>
      <c r="I29" t="s">
        <v>104</v>
      </c>
      <c r="J29">
        <v>1730</v>
      </c>
      <c r="K29" t="s">
        <v>52</v>
      </c>
      <c r="L29" t="s">
        <v>203</v>
      </c>
      <c r="N29">
        <v>2400</v>
      </c>
      <c r="O29" t="s">
        <v>49</v>
      </c>
      <c r="P29" t="s">
        <v>105</v>
      </c>
      <c r="Q29" t="s">
        <v>51</v>
      </c>
      <c r="T29" t="s">
        <v>64</v>
      </c>
      <c r="Z29" s="3"/>
      <c r="AF29" t="s">
        <v>63</v>
      </c>
      <c r="AH29">
        <v>0</v>
      </c>
      <c r="AI29" s="2">
        <v>44957</v>
      </c>
      <c r="AJ29" t="s">
        <v>64</v>
      </c>
      <c r="AK29" t="s">
        <v>64</v>
      </c>
      <c r="AL29" t="s">
        <v>64</v>
      </c>
      <c r="AN29" s="3"/>
      <c r="AP29" t="s">
        <v>64</v>
      </c>
      <c r="AR29" t="s">
        <v>64</v>
      </c>
      <c r="AS29" t="s">
        <v>66</v>
      </c>
    </row>
    <row r="30" spans="1:45" ht="16" x14ac:dyDescent="0.2">
      <c r="A30">
        <v>2155</v>
      </c>
      <c r="B30">
        <v>2155</v>
      </c>
      <c r="C30" s="2">
        <v>44958.447881944441</v>
      </c>
      <c r="D30" t="s">
        <v>1761</v>
      </c>
      <c r="E30" t="s">
        <v>1946</v>
      </c>
      <c r="F30" s="3">
        <v>141.91999999999999</v>
      </c>
      <c r="G30" t="s">
        <v>47</v>
      </c>
      <c r="H30" s="3">
        <v>0</v>
      </c>
      <c r="I30" t="s">
        <v>48</v>
      </c>
      <c r="J30">
        <v>2720</v>
      </c>
      <c r="K30" t="s">
        <v>49</v>
      </c>
      <c r="L30" t="s">
        <v>50</v>
      </c>
      <c r="M30" t="s">
        <v>51</v>
      </c>
      <c r="N30">
        <v>941</v>
      </c>
      <c r="O30" t="s">
        <v>52</v>
      </c>
      <c r="P30" t="s">
        <v>53</v>
      </c>
      <c r="T30" t="s">
        <v>1947</v>
      </c>
      <c r="U30" t="s">
        <v>1948</v>
      </c>
      <c r="V30" t="s">
        <v>1949</v>
      </c>
      <c r="W30" t="s">
        <v>56</v>
      </c>
      <c r="X30" t="s">
        <v>1950</v>
      </c>
      <c r="Y30" t="s">
        <v>1255</v>
      </c>
      <c r="Z30" s="3">
        <v>19</v>
      </c>
      <c r="AA30" t="s">
        <v>1951</v>
      </c>
      <c r="AB30" t="s">
        <v>1952</v>
      </c>
      <c r="AC30" t="s">
        <v>61</v>
      </c>
      <c r="AD30" t="s">
        <v>61</v>
      </c>
      <c r="AE30" t="s">
        <v>1953</v>
      </c>
      <c r="AF30" t="s">
        <v>63</v>
      </c>
      <c r="AH30">
        <v>0</v>
      </c>
      <c r="AI30" s="2">
        <v>44958</v>
      </c>
      <c r="AJ30" t="s">
        <v>64</v>
      </c>
      <c r="AK30" t="s">
        <v>64</v>
      </c>
      <c r="AL30" t="s">
        <v>1954</v>
      </c>
      <c r="AM30" t="s">
        <v>1948</v>
      </c>
      <c r="AN30" s="3">
        <v>141.91999999999999</v>
      </c>
      <c r="AO30" t="s">
        <v>1952</v>
      </c>
      <c r="AP30" t="s">
        <v>64</v>
      </c>
      <c r="AQ30" t="s">
        <v>1953</v>
      </c>
      <c r="AR30">
        <v>840</v>
      </c>
      <c r="AS30" t="s">
        <v>66</v>
      </c>
    </row>
    <row r="31" spans="1:45" ht="16" x14ac:dyDescent="0.2">
      <c r="A31">
        <v>2158</v>
      </c>
      <c r="B31">
        <v>2158</v>
      </c>
      <c r="C31" s="2">
        <v>44963</v>
      </c>
      <c r="D31" t="s">
        <v>1782</v>
      </c>
      <c r="E31" t="s">
        <v>280</v>
      </c>
      <c r="F31" s="3">
        <v>53.43</v>
      </c>
      <c r="G31" t="s">
        <v>47</v>
      </c>
      <c r="H31" s="3">
        <v>0</v>
      </c>
      <c r="I31" t="s">
        <v>48</v>
      </c>
      <c r="J31">
        <v>2704</v>
      </c>
      <c r="K31" t="s">
        <v>49</v>
      </c>
      <c r="L31" t="s">
        <v>50</v>
      </c>
      <c r="M31" t="s">
        <v>51</v>
      </c>
      <c r="N31">
        <v>940</v>
      </c>
      <c r="O31" t="s">
        <v>52</v>
      </c>
      <c r="P31" t="s">
        <v>53</v>
      </c>
      <c r="T31" t="s">
        <v>281</v>
      </c>
      <c r="U31" t="s">
        <v>1959</v>
      </c>
      <c r="V31" t="s">
        <v>1960</v>
      </c>
      <c r="W31" t="s">
        <v>56</v>
      </c>
      <c r="X31" t="s">
        <v>1961</v>
      </c>
      <c r="Y31" t="s">
        <v>231</v>
      </c>
      <c r="Z31" s="3">
        <v>19</v>
      </c>
      <c r="AA31" t="s">
        <v>284</v>
      </c>
      <c r="AB31" t="s">
        <v>1952</v>
      </c>
      <c r="AC31" t="s">
        <v>61</v>
      </c>
      <c r="AD31" t="s">
        <v>61</v>
      </c>
      <c r="AE31" t="s">
        <v>1962</v>
      </c>
      <c r="AF31" t="s">
        <v>63</v>
      </c>
      <c r="AH31">
        <v>0</v>
      </c>
      <c r="AI31" s="2">
        <v>44963</v>
      </c>
      <c r="AJ31" t="s">
        <v>64</v>
      </c>
      <c r="AK31" t="s">
        <v>64</v>
      </c>
      <c r="AL31" t="s">
        <v>1963</v>
      </c>
      <c r="AM31" t="s">
        <v>1959</v>
      </c>
      <c r="AN31" s="3">
        <v>53.43</v>
      </c>
      <c r="AO31" t="s">
        <v>1952</v>
      </c>
      <c r="AP31" t="s">
        <v>64</v>
      </c>
      <c r="AQ31" t="s">
        <v>1962</v>
      </c>
      <c r="AR31">
        <v>843</v>
      </c>
      <c r="AS31" t="s">
        <v>66</v>
      </c>
    </row>
    <row r="32" spans="1:45" ht="16" x14ac:dyDescent="0.2">
      <c r="A32">
        <v>2287</v>
      </c>
      <c r="B32">
        <v>2287</v>
      </c>
      <c r="C32" s="2">
        <v>44965</v>
      </c>
      <c r="D32" t="s">
        <v>1748</v>
      </c>
      <c r="E32" t="s">
        <v>1217</v>
      </c>
      <c r="F32" s="3">
        <v>45.9</v>
      </c>
      <c r="G32" t="s">
        <v>47</v>
      </c>
      <c r="H32" s="3">
        <v>0</v>
      </c>
      <c r="I32" t="s">
        <v>48</v>
      </c>
      <c r="J32">
        <v>2900</v>
      </c>
      <c r="K32" t="s">
        <v>49</v>
      </c>
      <c r="L32" t="s">
        <v>50</v>
      </c>
      <c r="M32" t="s">
        <v>51</v>
      </c>
      <c r="N32">
        <v>940</v>
      </c>
      <c r="O32" t="s">
        <v>52</v>
      </c>
      <c r="P32" t="s">
        <v>53</v>
      </c>
      <c r="T32" t="s">
        <v>612</v>
      </c>
      <c r="U32" t="s">
        <v>1964</v>
      </c>
      <c r="V32" t="s">
        <v>1965</v>
      </c>
      <c r="W32" t="s">
        <v>56</v>
      </c>
      <c r="X32" t="s">
        <v>1966</v>
      </c>
      <c r="Y32" t="s">
        <v>323</v>
      </c>
      <c r="Z32" s="3">
        <v>19</v>
      </c>
      <c r="AA32" t="s">
        <v>615</v>
      </c>
      <c r="AB32" t="s">
        <v>1967</v>
      </c>
      <c r="AC32" t="s">
        <v>61</v>
      </c>
      <c r="AD32" t="s">
        <v>61</v>
      </c>
      <c r="AE32" t="s">
        <v>1968</v>
      </c>
      <c r="AF32" t="s">
        <v>63</v>
      </c>
      <c r="AH32">
        <v>0</v>
      </c>
      <c r="AI32" s="2">
        <v>44965</v>
      </c>
      <c r="AJ32" t="s">
        <v>64</v>
      </c>
      <c r="AK32" t="s">
        <v>64</v>
      </c>
      <c r="AL32" t="s">
        <v>1969</v>
      </c>
      <c r="AM32" t="s">
        <v>1964</v>
      </c>
      <c r="AN32" s="3">
        <v>45.9</v>
      </c>
      <c r="AO32" t="s">
        <v>1967</v>
      </c>
      <c r="AP32" t="s">
        <v>64</v>
      </c>
      <c r="AQ32" t="s">
        <v>1968</v>
      </c>
      <c r="AR32">
        <v>844</v>
      </c>
      <c r="AS32" t="s">
        <v>66</v>
      </c>
    </row>
    <row r="33" spans="1:45" ht="16" x14ac:dyDescent="0.2">
      <c r="A33">
        <v>2163</v>
      </c>
      <c r="B33">
        <v>2163</v>
      </c>
      <c r="C33" s="2">
        <v>44966</v>
      </c>
      <c r="D33" t="s">
        <v>1782</v>
      </c>
      <c r="E33" t="s">
        <v>287</v>
      </c>
      <c r="F33" s="3">
        <v>95.2</v>
      </c>
      <c r="G33" t="s">
        <v>47</v>
      </c>
      <c r="H33" s="3">
        <v>0</v>
      </c>
      <c r="I33" t="s">
        <v>48</v>
      </c>
      <c r="J33">
        <v>2894</v>
      </c>
      <c r="K33" t="s">
        <v>49</v>
      </c>
      <c r="L33" t="s">
        <v>50</v>
      </c>
      <c r="M33" t="s">
        <v>51</v>
      </c>
      <c r="N33">
        <v>940</v>
      </c>
      <c r="O33" t="s">
        <v>52</v>
      </c>
      <c r="P33" t="s">
        <v>53</v>
      </c>
      <c r="T33" t="s">
        <v>288</v>
      </c>
      <c r="U33" t="s">
        <v>1970</v>
      </c>
      <c r="V33" t="s">
        <v>1971</v>
      </c>
      <c r="W33" t="s">
        <v>56</v>
      </c>
      <c r="X33" t="s">
        <v>1972</v>
      </c>
      <c r="Y33" t="s">
        <v>291</v>
      </c>
      <c r="Z33" s="3">
        <v>19</v>
      </c>
      <c r="AA33" t="s">
        <v>292</v>
      </c>
      <c r="AB33" t="s">
        <v>1973</v>
      </c>
      <c r="AC33" t="s">
        <v>61</v>
      </c>
      <c r="AD33" t="s">
        <v>61</v>
      </c>
      <c r="AE33" t="s">
        <v>1974</v>
      </c>
      <c r="AF33" t="s">
        <v>63</v>
      </c>
      <c r="AH33">
        <v>0</v>
      </c>
      <c r="AI33" s="2">
        <v>44966</v>
      </c>
      <c r="AJ33" t="s">
        <v>64</v>
      </c>
      <c r="AK33" t="s">
        <v>64</v>
      </c>
      <c r="AL33" t="s">
        <v>1975</v>
      </c>
      <c r="AM33" t="s">
        <v>1970</v>
      </c>
      <c r="AN33" s="3">
        <v>95.2</v>
      </c>
      <c r="AO33" t="s">
        <v>1973</v>
      </c>
      <c r="AP33" t="s">
        <v>64</v>
      </c>
      <c r="AQ33" t="s">
        <v>1974</v>
      </c>
      <c r="AR33">
        <v>845</v>
      </c>
      <c r="AS33" t="s">
        <v>66</v>
      </c>
    </row>
    <row r="34" spans="1:45" ht="16" x14ac:dyDescent="0.2">
      <c r="A34">
        <v>2645</v>
      </c>
      <c r="B34">
        <v>2645</v>
      </c>
      <c r="C34" s="2">
        <v>44971.772719907407</v>
      </c>
      <c r="D34" t="s">
        <v>1761</v>
      </c>
      <c r="E34" t="s">
        <v>1987</v>
      </c>
      <c r="F34" s="3">
        <v>185.31</v>
      </c>
      <c r="G34" t="s">
        <v>47</v>
      </c>
      <c r="H34" s="3">
        <v>0</v>
      </c>
      <c r="I34" t="s">
        <v>48</v>
      </c>
      <c r="J34">
        <v>2721</v>
      </c>
      <c r="K34" t="s">
        <v>49</v>
      </c>
      <c r="L34" t="s">
        <v>50</v>
      </c>
      <c r="M34" t="s">
        <v>51</v>
      </c>
      <c r="N34">
        <v>941</v>
      </c>
      <c r="O34" t="s">
        <v>52</v>
      </c>
      <c r="P34" t="s">
        <v>53</v>
      </c>
      <c r="T34" t="s">
        <v>1988</v>
      </c>
      <c r="U34" t="s">
        <v>1989</v>
      </c>
      <c r="V34" t="s">
        <v>1990</v>
      </c>
      <c r="W34" t="s">
        <v>56</v>
      </c>
      <c r="X34" t="s">
        <v>1991</v>
      </c>
      <c r="Y34" t="s">
        <v>1992</v>
      </c>
      <c r="Z34" s="3">
        <v>0</v>
      </c>
      <c r="AA34" t="s">
        <v>1993</v>
      </c>
      <c r="AB34" t="s">
        <v>1994</v>
      </c>
      <c r="AC34" t="s">
        <v>61</v>
      </c>
      <c r="AD34" t="s">
        <v>61</v>
      </c>
      <c r="AE34" t="s">
        <v>1995</v>
      </c>
      <c r="AF34" t="s">
        <v>63</v>
      </c>
      <c r="AH34">
        <v>0</v>
      </c>
      <c r="AI34" s="2">
        <v>44971</v>
      </c>
      <c r="AJ34" t="s">
        <v>64</v>
      </c>
      <c r="AK34" t="s">
        <v>64</v>
      </c>
      <c r="AL34" t="s">
        <v>1996</v>
      </c>
      <c r="AM34" t="s">
        <v>1989</v>
      </c>
      <c r="AN34" s="3">
        <v>185.31</v>
      </c>
      <c r="AO34" t="s">
        <v>1994</v>
      </c>
      <c r="AP34" t="s">
        <v>64</v>
      </c>
      <c r="AQ34" t="s">
        <v>1995</v>
      </c>
      <c r="AR34">
        <v>847</v>
      </c>
      <c r="AS34" t="s">
        <v>66</v>
      </c>
    </row>
    <row r="35" spans="1:45" ht="16" x14ac:dyDescent="0.2">
      <c r="A35">
        <v>2646</v>
      </c>
      <c r="B35">
        <v>2646</v>
      </c>
      <c r="C35" s="2">
        <v>44971.772719907407</v>
      </c>
      <c r="D35" t="s">
        <v>1748</v>
      </c>
      <c r="E35" t="s">
        <v>1997</v>
      </c>
      <c r="F35" s="3">
        <v>3.99</v>
      </c>
      <c r="G35" t="s">
        <v>47</v>
      </c>
      <c r="H35" s="3">
        <v>0</v>
      </c>
      <c r="I35" t="s">
        <v>48</v>
      </c>
      <c r="J35">
        <v>2705</v>
      </c>
      <c r="K35" t="s">
        <v>49</v>
      </c>
      <c r="L35" t="s">
        <v>50</v>
      </c>
      <c r="M35" t="s">
        <v>51</v>
      </c>
      <c r="N35">
        <v>941</v>
      </c>
      <c r="O35" t="s">
        <v>52</v>
      </c>
      <c r="P35" t="s">
        <v>53</v>
      </c>
      <c r="T35" t="s">
        <v>1988</v>
      </c>
      <c r="U35" t="s">
        <v>1989</v>
      </c>
      <c r="V35" t="s">
        <v>1990</v>
      </c>
      <c r="W35" t="s">
        <v>56</v>
      </c>
      <c r="X35" t="s">
        <v>1991</v>
      </c>
      <c r="Y35" t="s">
        <v>1992</v>
      </c>
      <c r="Z35" s="3">
        <v>0</v>
      </c>
      <c r="AA35" t="s">
        <v>1993</v>
      </c>
      <c r="AB35" t="s">
        <v>1994</v>
      </c>
      <c r="AC35" t="s">
        <v>61</v>
      </c>
      <c r="AD35" t="s">
        <v>61</v>
      </c>
      <c r="AE35" t="s">
        <v>1995</v>
      </c>
      <c r="AF35" t="s">
        <v>63</v>
      </c>
      <c r="AH35">
        <v>0</v>
      </c>
      <c r="AI35" s="2">
        <v>44971</v>
      </c>
      <c r="AJ35" t="s">
        <v>64</v>
      </c>
      <c r="AK35" t="s">
        <v>64</v>
      </c>
      <c r="AL35" t="s">
        <v>1996</v>
      </c>
      <c r="AM35" t="s">
        <v>1989</v>
      </c>
      <c r="AN35" s="3">
        <v>185.31</v>
      </c>
      <c r="AO35" t="s">
        <v>1994</v>
      </c>
      <c r="AP35" t="s">
        <v>64</v>
      </c>
      <c r="AQ35" t="s">
        <v>1995</v>
      </c>
      <c r="AR35">
        <v>847</v>
      </c>
      <c r="AS35" t="s">
        <v>66</v>
      </c>
    </row>
    <row r="36" spans="1:45" ht="16" x14ac:dyDescent="0.2">
      <c r="A36">
        <v>2195</v>
      </c>
      <c r="B36">
        <v>2195</v>
      </c>
      <c r="C36" s="2">
        <v>44975.815729166658</v>
      </c>
      <c r="D36" t="s">
        <v>1748</v>
      </c>
      <c r="E36" t="s">
        <v>179</v>
      </c>
      <c r="F36" s="3">
        <v>332.96</v>
      </c>
      <c r="G36" t="s">
        <v>47</v>
      </c>
      <c r="H36" s="3">
        <v>0</v>
      </c>
      <c r="I36" t="s">
        <v>48</v>
      </c>
      <c r="J36">
        <v>2702</v>
      </c>
      <c r="K36" t="s">
        <v>49</v>
      </c>
      <c r="L36" t="s">
        <v>50</v>
      </c>
      <c r="M36" t="s">
        <v>51</v>
      </c>
      <c r="N36">
        <v>941</v>
      </c>
      <c r="O36" t="s">
        <v>52</v>
      </c>
      <c r="P36" t="s">
        <v>53</v>
      </c>
      <c r="T36" t="s">
        <v>2019</v>
      </c>
      <c r="U36" t="s">
        <v>2020</v>
      </c>
      <c r="V36" t="s">
        <v>1376</v>
      </c>
      <c r="W36" t="s">
        <v>56</v>
      </c>
      <c r="X36" t="s">
        <v>2021</v>
      </c>
      <c r="Y36" t="s">
        <v>184</v>
      </c>
      <c r="Z36" s="3">
        <v>19</v>
      </c>
      <c r="AA36" t="s">
        <v>2016</v>
      </c>
      <c r="AB36" t="s">
        <v>2022</v>
      </c>
      <c r="AC36" t="s">
        <v>61</v>
      </c>
      <c r="AD36" t="s">
        <v>61</v>
      </c>
      <c r="AE36" t="s">
        <v>2023</v>
      </c>
      <c r="AF36" t="s">
        <v>63</v>
      </c>
      <c r="AH36">
        <v>0</v>
      </c>
      <c r="AI36" s="2">
        <v>44975</v>
      </c>
      <c r="AJ36" t="s">
        <v>64</v>
      </c>
      <c r="AK36" t="s">
        <v>64</v>
      </c>
      <c r="AL36" t="s">
        <v>2024</v>
      </c>
      <c r="AM36" t="s">
        <v>2020</v>
      </c>
      <c r="AN36" s="3">
        <v>332.96</v>
      </c>
      <c r="AO36" t="s">
        <v>2022</v>
      </c>
      <c r="AP36" t="s">
        <v>64</v>
      </c>
      <c r="AQ36" t="s">
        <v>2023</v>
      </c>
      <c r="AR36">
        <v>855</v>
      </c>
      <c r="AS36" t="s">
        <v>66</v>
      </c>
    </row>
    <row r="37" spans="1:45" ht="16" x14ac:dyDescent="0.2">
      <c r="A37">
        <v>2242</v>
      </c>
      <c r="B37">
        <v>2242</v>
      </c>
      <c r="C37" s="2">
        <v>44977</v>
      </c>
      <c r="D37" t="s">
        <v>1761</v>
      </c>
      <c r="E37" t="s">
        <v>940</v>
      </c>
      <c r="F37" s="3">
        <v>278.39999999999998</v>
      </c>
      <c r="G37" t="s">
        <v>47</v>
      </c>
      <c r="H37" s="3">
        <v>0</v>
      </c>
      <c r="I37" t="s">
        <v>48</v>
      </c>
      <c r="J37">
        <v>2720</v>
      </c>
      <c r="K37" t="s">
        <v>49</v>
      </c>
      <c r="L37" t="s">
        <v>50</v>
      </c>
      <c r="M37" t="s">
        <v>51</v>
      </c>
      <c r="N37">
        <v>940</v>
      </c>
      <c r="O37" t="s">
        <v>52</v>
      </c>
      <c r="P37" t="s">
        <v>53</v>
      </c>
      <c r="T37" t="s">
        <v>2025</v>
      </c>
      <c r="U37" t="s">
        <v>2026</v>
      </c>
      <c r="V37" t="s">
        <v>1355</v>
      </c>
      <c r="W37" t="s">
        <v>56</v>
      </c>
      <c r="X37" t="s">
        <v>2027</v>
      </c>
      <c r="Y37" t="s">
        <v>945</v>
      </c>
      <c r="Z37" s="3">
        <v>19</v>
      </c>
      <c r="AA37" t="s">
        <v>2028</v>
      </c>
      <c r="AB37" t="s">
        <v>2029</v>
      </c>
      <c r="AC37" t="s">
        <v>61</v>
      </c>
      <c r="AD37" t="s">
        <v>61</v>
      </c>
      <c r="AE37" t="s">
        <v>2030</v>
      </c>
      <c r="AF37" t="s">
        <v>63</v>
      </c>
      <c r="AH37">
        <v>0</v>
      </c>
      <c r="AI37" s="2">
        <v>44977</v>
      </c>
      <c r="AJ37" t="s">
        <v>64</v>
      </c>
      <c r="AK37" t="s">
        <v>64</v>
      </c>
      <c r="AL37" t="s">
        <v>2031</v>
      </c>
      <c r="AM37" t="s">
        <v>2026</v>
      </c>
      <c r="AN37" s="3">
        <v>278.39999999999998</v>
      </c>
      <c r="AO37" t="s">
        <v>2029</v>
      </c>
      <c r="AP37" t="s">
        <v>64</v>
      </c>
      <c r="AQ37" t="s">
        <v>2030</v>
      </c>
      <c r="AR37">
        <v>859</v>
      </c>
      <c r="AS37" t="s">
        <v>66</v>
      </c>
    </row>
    <row r="38" spans="1:45" ht="16" x14ac:dyDescent="0.2">
      <c r="A38">
        <v>2243</v>
      </c>
      <c r="B38">
        <v>2243</v>
      </c>
      <c r="C38" s="2">
        <v>44978</v>
      </c>
      <c r="D38" t="s">
        <v>1761</v>
      </c>
      <c r="E38" t="s">
        <v>2032</v>
      </c>
      <c r="F38" s="3">
        <v>22.65</v>
      </c>
      <c r="G38" t="s">
        <v>47</v>
      </c>
      <c r="H38" s="3">
        <v>0</v>
      </c>
      <c r="I38" t="s">
        <v>48</v>
      </c>
      <c r="J38">
        <v>2720</v>
      </c>
      <c r="K38" t="s">
        <v>49</v>
      </c>
      <c r="L38" t="s">
        <v>50</v>
      </c>
      <c r="M38" t="s">
        <v>51</v>
      </c>
      <c r="N38">
        <v>942</v>
      </c>
      <c r="O38" t="s">
        <v>52</v>
      </c>
      <c r="P38" t="s">
        <v>53</v>
      </c>
      <c r="T38" t="s">
        <v>2033</v>
      </c>
      <c r="U38" t="s">
        <v>2034</v>
      </c>
      <c r="V38" t="s">
        <v>1349</v>
      </c>
      <c r="W38" t="s">
        <v>56</v>
      </c>
      <c r="X38" t="s">
        <v>2035</v>
      </c>
      <c r="Y38" t="s">
        <v>2036</v>
      </c>
      <c r="Z38" s="3">
        <v>19</v>
      </c>
      <c r="AA38" t="s">
        <v>2037</v>
      </c>
      <c r="AB38" t="s">
        <v>2038</v>
      </c>
      <c r="AC38" t="s">
        <v>61</v>
      </c>
      <c r="AD38" t="s">
        <v>61</v>
      </c>
      <c r="AE38" t="s">
        <v>2039</v>
      </c>
      <c r="AF38" t="s">
        <v>63</v>
      </c>
      <c r="AH38">
        <v>0</v>
      </c>
      <c r="AI38" s="2">
        <v>44978</v>
      </c>
      <c r="AJ38" t="s">
        <v>64</v>
      </c>
      <c r="AK38" t="s">
        <v>64</v>
      </c>
      <c r="AL38" t="s">
        <v>2040</v>
      </c>
      <c r="AM38" t="s">
        <v>2034</v>
      </c>
      <c r="AN38" s="3">
        <v>22.65</v>
      </c>
      <c r="AO38" t="s">
        <v>2038</v>
      </c>
      <c r="AP38" t="s">
        <v>64</v>
      </c>
      <c r="AQ38" t="s">
        <v>2039</v>
      </c>
      <c r="AR38">
        <v>857</v>
      </c>
      <c r="AS38" t="s">
        <v>66</v>
      </c>
    </row>
    <row r="39" spans="1:45" ht="16" x14ac:dyDescent="0.2">
      <c r="A39">
        <v>2257</v>
      </c>
      <c r="B39">
        <v>2257</v>
      </c>
      <c r="C39" s="2">
        <v>44980</v>
      </c>
      <c r="D39" t="s">
        <v>1761</v>
      </c>
      <c r="E39" t="s">
        <v>2049</v>
      </c>
      <c r="F39" s="3">
        <v>5.34</v>
      </c>
      <c r="G39" t="s">
        <v>47</v>
      </c>
      <c r="H39" s="3">
        <v>0</v>
      </c>
      <c r="I39" t="s">
        <v>48</v>
      </c>
      <c r="J39">
        <v>2720</v>
      </c>
      <c r="K39" t="s">
        <v>49</v>
      </c>
      <c r="L39" t="s">
        <v>50</v>
      </c>
      <c r="M39" t="s">
        <v>51</v>
      </c>
      <c r="N39">
        <v>942</v>
      </c>
      <c r="O39" t="s">
        <v>52</v>
      </c>
      <c r="P39" t="s">
        <v>53</v>
      </c>
      <c r="T39" t="s">
        <v>2050</v>
      </c>
      <c r="U39" t="s">
        <v>2051</v>
      </c>
      <c r="V39" t="s">
        <v>1490</v>
      </c>
      <c r="W39" t="s">
        <v>56</v>
      </c>
      <c r="X39" t="s">
        <v>2052</v>
      </c>
      <c r="Y39" t="s">
        <v>953</v>
      </c>
      <c r="Z39" s="3">
        <v>19</v>
      </c>
      <c r="AA39" t="s">
        <v>2053</v>
      </c>
      <c r="AB39" t="s">
        <v>2054</v>
      </c>
      <c r="AC39" t="s">
        <v>61</v>
      </c>
      <c r="AD39" t="s">
        <v>61</v>
      </c>
      <c r="AE39" t="s">
        <v>2055</v>
      </c>
      <c r="AF39" t="s">
        <v>63</v>
      </c>
      <c r="AH39">
        <v>0</v>
      </c>
      <c r="AI39" s="2">
        <v>44980</v>
      </c>
      <c r="AJ39" t="s">
        <v>64</v>
      </c>
      <c r="AK39" t="s">
        <v>64</v>
      </c>
      <c r="AL39" t="s">
        <v>2056</v>
      </c>
      <c r="AM39" t="s">
        <v>2051</v>
      </c>
      <c r="AN39" s="3">
        <v>5.34</v>
      </c>
      <c r="AO39" t="s">
        <v>2054</v>
      </c>
      <c r="AP39" t="s">
        <v>64</v>
      </c>
      <c r="AQ39" t="s">
        <v>2055</v>
      </c>
      <c r="AR39">
        <v>862</v>
      </c>
      <c r="AS39" t="s">
        <v>66</v>
      </c>
    </row>
    <row r="40" spans="1:45" ht="16" x14ac:dyDescent="0.2">
      <c r="A40">
        <v>2264</v>
      </c>
      <c r="B40">
        <v>2264</v>
      </c>
      <c r="C40" s="2">
        <v>44980</v>
      </c>
      <c r="D40" t="s">
        <v>1814</v>
      </c>
      <c r="E40" t="s">
        <v>2057</v>
      </c>
      <c r="F40" s="3">
        <v>22.42</v>
      </c>
      <c r="G40" t="s">
        <v>47</v>
      </c>
      <c r="H40" s="3">
        <v>0</v>
      </c>
      <c r="I40" t="s">
        <v>48</v>
      </c>
      <c r="J40">
        <v>2710</v>
      </c>
      <c r="K40" t="s">
        <v>49</v>
      </c>
      <c r="L40" t="s">
        <v>50</v>
      </c>
      <c r="M40" t="s">
        <v>51</v>
      </c>
      <c r="N40">
        <v>940</v>
      </c>
      <c r="O40" t="s">
        <v>52</v>
      </c>
      <c r="P40" t="s">
        <v>53</v>
      </c>
      <c r="T40" t="s">
        <v>2058</v>
      </c>
      <c r="U40" t="s">
        <v>2059</v>
      </c>
      <c r="V40" t="s">
        <v>1417</v>
      </c>
      <c r="W40" t="s">
        <v>56</v>
      </c>
      <c r="X40" t="s">
        <v>2060</v>
      </c>
      <c r="Y40" t="s">
        <v>2061</v>
      </c>
      <c r="Z40" s="3">
        <v>19</v>
      </c>
      <c r="AA40" t="s">
        <v>2062</v>
      </c>
      <c r="AB40" t="s">
        <v>2054</v>
      </c>
      <c r="AC40" t="s">
        <v>61</v>
      </c>
      <c r="AD40" t="s">
        <v>61</v>
      </c>
      <c r="AE40" t="s">
        <v>2063</v>
      </c>
      <c r="AF40" t="s">
        <v>63</v>
      </c>
      <c r="AH40">
        <v>0</v>
      </c>
      <c r="AI40" s="2">
        <v>44980</v>
      </c>
      <c r="AJ40" t="s">
        <v>64</v>
      </c>
      <c r="AK40" t="s">
        <v>64</v>
      </c>
      <c r="AL40" t="s">
        <v>2064</v>
      </c>
      <c r="AM40" t="s">
        <v>2059</v>
      </c>
      <c r="AN40" s="3">
        <v>22.42</v>
      </c>
      <c r="AO40" t="s">
        <v>2054</v>
      </c>
      <c r="AP40" t="s">
        <v>64</v>
      </c>
      <c r="AQ40" t="s">
        <v>2063</v>
      </c>
      <c r="AR40">
        <v>868</v>
      </c>
      <c r="AS40" t="s">
        <v>66</v>
      </c>
    </row>
    <row r="41" spans="1:45" ht="16" x14ac:dyDescent="0.2">
      <c r="A41">
        <v>2265</v>
      </c>
      <c r="B41">
        <v>2265</v>
      </c>
      <c r="C41" s="2">
        <v>44980</v>
      </c>
      <c r="D41" t="s">
        <v>1748</v>
      </c>
      <c r="E41" t="s">
        <v>2065</v>
      </c>
      <c r="F41" s="3">
        <v>21.42</v>
      </c>
      <c r="G41" t="s">
        <v>47</v>
      </c>
      <c r="H41" s="3">
        <v>0</v>
      </c>
      <c r="I41" t="s">
        <v>48</v>
      </c>
      <c r="J41">
        <v>2704</v>
      </c>
      <c r="K41" t="s">
        <v>49</v>
      </c>
      <c r="L41" t="s">
        <v>50</v>
      </c>
      <c r="M41" t="s">
        <v>51</v>
      </c>
      <c r="N41">
        <v>940</v>
      </c>
      <c r="O41" t="s">
        <v>52</v>
      </c>
      <c r="P41" t="s">
        <v>53</v>
      </c>
      <c r="T41" t="s">
        <v>2066</v>
      </c>
      <c r="U41" t="s">
        <v>2067</v>
      </c>
      <c r="V41" t="s">
        <v>2068</v>
      </c>
      <c r="W41" t="s">
        <v>56</v>
      </c>
      <c r="X41" t="s">
        <v>2069</v>
      </c>
      <c r="Y41" t="s">
        <v>2070</v>
      </c>
      <c r="Z41" s="3">
        <v>19</v>
      </c>
      <c r="AA41" t="s">
        <v>2071</v>
      </c>
      <c r="AB41" t="s">
        <v>2072</v>
      </c>
      <c r="AC41" t="s">
        <v>61</v>
      </c>
      <c r="AD41" t="s">
        <v>61</v>
      </c>
      <c r="AE41" t="s">
        <v>2073</v>
      </c>
      <c r="AF41" t="s">
        <v>63</v>
      </c>
      <c r="AH41">
        <v>0</v>
      </c>
      <c r="AI41" s="2">
        <v>44980</v>
      </c>
      <c r="AJ41" t="s">
        <v>64</v>
      </c>
      <c r="AK41" t="s">
        <v>64</v>
      </c>
      <c r="AL41" t="s">
        <v>2074</v>
      </c>
      <c r="AM41" t="s">
        <v>2067</v>
      </c>
      <c r="AN41" s="3">
        <v>21.42</v>
      </c>
      <c r="AO41" t="s">
        <v>2072</v>
      </c>
      <c r="AP41" t="s">
        <v>64</v>
      </c>
      <c r="AQ41" t="s">
        <v>2073</v>
      </c>
      <c r="AR41">
        <v>867</v>
      </c>
      <c r="AS41" t="s">
        <v>66</v>
      </c>
    </row>
    <row r="42" spans="1:45" ht="16" x14ac:dyDescent="0.2">
      <c r="A42">
        <v>2286</v>
      </c>
      <c r="B42">
        <v>2286</v>
      </c>
      <c r="C42" s="2">
        <v>44981</v>
      </c>
      <c r="D42" t="s">
        <v>1748</v>
      </c>
      <c r="E42" t="s">
        <v>1268</v>
      </c>
      <c r="F42" s="3">
        <v>39.9</v>
      </c>
      <c r="G42" t="s">
        <v>47</v>
      </c>
      <c r="H42" s="3">
        <v>0</v>
      </c>
      <c r="I42" t="s">
        <v>48</v>
      </c>
      <c r="J42">
        <v>2900</v>
      </c>
      <c r="K42" t="s">
        <v>49</v>
      </c>
      <c r="L42" t="s">
        <v>50</v>
      </c>
      <c r="M42" t="s">
        <v>51</v>
      </c>
      <c r="N42">
        <v>940</v>
      </c>
      <c r="O42" t="s">
        <v>52</v>
      </c>
      <c r="P42" t="s">
        <v>53</v>
      </c>
      <c r="T42" t="s">
        <v>554</v>
      </c>
      <c r="U42" t="s">
        <v>2084</v>
      </c>
      <c r="V42" t="s">
        <v>1510</v>
      </c>
      <c r="W42" t="s">
        <v>56</v>
      </c>
      <c r="X42" t="s">
        <v>2085</v>
      </c>
      <c r="Y42" t="s">
        <v>323</v>
      </c>
      <c r="Z42" s="3">
        <v>19</v>
      </c>
      <c r="AA42" t="s">
        <v>558</v>
      </c>
      <c r="AB42" t="s">
        <v>2086</v>
      </c>
      <c r="AC42" t="s">
        <v>61</v>
      </c>
      <c r="AD42" t="s">
        <v>61</v>
      </c>
      <c r="AE42" t="s">
        <v>2087</v>
      </c>
      <c r="AF42" t="s">
        <v>63</v>
      </c>
      <c r="AH42">
        <v>0</v>
      </c>
      <c r="AI42" s="2">
        <v>44981</v>
      </c>
      <c r="AJ42" t="s">
        <v>64</v>
      </c>
      <c r="AK42" t="s">
        <v>64</v>
      </c>
      <c r="AL42" t="s">
        <v>2088</v>
      </c>
      <c r="AM42" t="s">
        <v>2084</v>
      </c>
      <c r="AN42" s="3">
        <v>39.9</v>
      </c>
      <c r="AO42" t="s">
        <v>2086</v>
      </c>
      <c r="AP42" t="s">
        <v>64</v>
      </c>
      <c r="AQ42" t="s">
        <v>2087</v>
      </c>
      <c r="AR42">
        <v>874</v>
      </c>
      <c r="AS42" t="s">
        <v>66</v>
      </c>
    </row>
    <row r="43" spans="1:45" ht="16" x14ac:dyDescent="0.2">
      <c r="A43">
        <v>2289</v>
      </c>
      <c r="B43">
        <v>2289</v>
      </c>
      <c r="C43" s="2">
        <v>44981</v>
      </c>
      <c r="D43" t="s">
        <v>1782</v>
      </c>
      <c r="E43" t="s">
        <v>2089</v>
      </c>
      <c r="F43" s="3">
        <v>452.22</v>
      </c>
      <c r="G43" t="s">
        <v>47</v>
      </c>
      <c r="H43" s="3">
        <v>0</v>
      </c>
      <c r="I43" t="s">
        <v>48</v>
      </c>
      <c r="J43">
        <v>2704</v>
      </c>
      <c r="K43" t="s">
        <v>49</v>
      </c>
      <c r="L43" t="s">
        <v>50</v>
      </c>
      <c r="M43" t="s">
        <v>51</v>
      </c>
      <c r="N43">
        <v>940</v>
      </c>
      <c r="O43" t="s">
        <v>52</v>
      </c>
      <c r="P43" t="s">
        <v>53</v>
      </c>
      <c r="T43" t="s">
        <v>2090</v>
      </c>
      <c r="U43" t="s">
        <v>2091</v>
      </c>
      <c r="V43" t="s">
        <v>1531</v>
      </c>
      <c r="W43" t="s">
        <v>56</v>
      </c>
      <c r="X43" t="s">
        <v>2092</v>
      </c>
      <c r="Y43" t="s">
        <v>231</v>
      </c>
      <c r="Z43" s="3">
        <v>19</v>
      </c>
      <c r="AA43" t="s">
        <v>2093</v>
      </c>
      <c r="AB43" t="s">
        <v>2054</v>
      </c>
      <c r="AC43" t="s">
        <v>61</v>
      </c>
      <c r="AD43" t="s">
        <v>61</v>
      </c>
      <c r="AE43" t="s">
        <v>2094</v>
      </c>
      <c r="AF43" t="s">
        <v>63</v>
      </c>
      <c r="AH43">
        <v>0</v>
      </c>
      <c r="AI43" s="2">
        <v>44981</v>
      </c>
      <c r="AJ43" t="s">
        <v>64</v>
      </c>
      <c r="AK43" t="s">
        <v>64</v>
      </c>
      <c r="AL43" t="s">
        <v>2095</v>
      </c>
      <c r="AM43" t="s">
        <v>2091</v>
      </c>
      <c r="AN43" s="3">
        <v>452.22</v>
      </c>
      <c r="AO43" t="s">
        <v>2054</v>
      </c>
      <c r="AP43" t="s">
        <v>64</v>
      </c>
      <c r="AQ43" t="s">
        <v>2094</v>
      </c>
      <c r="AR43">
        <v>873</v>
      </c>
      <c r="AS43" t="s">
        <v>66</v>
      </c>
    </row>
    <row r="44" spans="1:45" ht="16" x14ac:dyDescent="0.2">
      <c r="A44">
        <v>2343</v>
      </c>
      <c r="B44">
        <v>2343</v>
      </c>
      <c r="C44" s="2">
        <v>44981</v>
      </c>
      <c r="D44" t="s">
        <v>1814</v>
      </c>
      <c r="E44" t="s">
        <v>2098</v>
      </c>
      <c r="F44" s="3">
        <v>220.29</v>
      </c>
      <c r="G44" t="s">
        <v>47</v>
      </c>
      <c r="H44" s="3">
        <v>0</v>
      </c>
      <c r="I44" t="s">
        <v>48</v>
      </c>
      <c r="J44">
        <v>2561</v>
      </c>
      <c r="K44" t="s">
        <v>49</v>
      </c>
      <c r="L44" t="s">
        <v>50</v>
      </c>
      <c r="M44" t="s">
        <v>51</v>
      </c>
      <c r="N44">
        <v>942</v>
      </c>
      <c r="O44" t="s">
        <v>52</v>
      </c>
      <c r="P44" t="s">
        <v>53</v>
      </c>
      <c r="T44" t="s">
        <v>2099</v>
      </c>
      <c r="U44" t="s">
        <v>2100</v>
      </c>
      <c r="V44" t="s">
        <v>1601</v>
      </c>
      <c r="W44" t="s">
        <v>56</v>
      </c>
      <c r="X44" t="s">
        <v>2101</v>
      </c>
      <c r="Y44" t="s">
        <v>2102</v>
      </c>
      <c r="Z44" s="3">
        <v>0</v>
      </c>
      <c r="AA44" t="s">
        <v>2103</v>
      </c>
      <c r="AB44" t="s">
        <v>2054</v>
      </c>
      <c r="AC44" t="s">
        <v>61</v>
      </c>
      <c r="AD44" t="s">
        <v>61</v>
      </c>
      <c r="AE44" t="s">
        <v>2104</v>
      </c>
      <c r="AF44" t="s">
        <v>63</v>
      </c>
      <c r="AH44">
        <v>0</v>
      </c>
      <c r="AI44" s="2">
        <v>44981</v>
      </c>
      <c r="AJ44" t="s">
        <v>64</v>
      </c>
      <c r="AK44" t="s">
        <v>64</v>
      </c>
      <c r="AL44" t="s">
        <v>2105</v>
      </c>
      <c r="AM44" t="s">
        <v>2100</v>
      </c>
      <c r="AN44" s="3">
        <v>220.29</v>
      </c>
      <c r="AO44" t="s">
        <v>2054</v>
      </c>
      <c r="AP44" t="s">
        <v>64</v>
      </c>
      <c r="AQ44" t="s">
        <v>2104</v>
      </c>
      <c r="AR44">
        <v>870</v>
      </c>
      <c r="AS44" t="s">
        <v>66</v>
      </c>
    </row>
    <row r="45" spans="1:45" ht="16" x14ac:dyDescent="0.2">
      <c r="A45">
        <v>2344</v>
      </c>
      <c r="B45">
        <v>2344</v>
      </c>
      <c r="C45" s="2">
        <v>44981</v>
      </c>
      <c r="D45" t="s">
        <v>1748</v>
      </c>
      <c r="E45" t="s">
        <v>2106</v>
      </c>
      <c r="F45" s="3">
        <v>2.2000000000000002</v>
      </c>
      <c r="G45" t="s">
        <v>47</v>
      </c>
      <c r="H45" s="3">
        <v>0</v>
      </c>
      <c r="I45" t="s">
        <v>48</v>
      </c>
      <c r="J45">
        <v>2705</v>
      </c>
      <c r="K45" t="s">
        <v>49</v>
      </c>
      <c r="L45" t="s">
        <v>50</v>
      </c>
      <c r="M45" t="s">
        <v>51</v>
      </c>
      <c r="N45">
        <v>942</v>
      </c>
      <c r="O45" t="s">
        <v>52</v>
      </c>
      <c r="P45" t="s">
        <v>53</v>
      </c>
      <c r="T45" t="s">
        <v>2099</v>
      </c>
      <c r="U45" t="s">
        <v>2100</v>
      </c>
      <c r="V45" t="s">
        <v>1601</v>
      </c>
      <c r="W45" t="s">
        <v>56</v>
      </c>
      <c r="X45" t="s">
        <v>2101</v>
      </c>
      <c r="Y45" t="s">
        <v>2102</v>
      </c>
      <c r="Z45" s="3">
        <v>0</v>
      </c>
      <c r="AA45" t="s">
        <v>2103</v>
      </c>
      <c r="AB45" t="s">
        <v>2054</v>
      </c>
      <c r="AC45" t="s">
        <v>61</v>
      </c>
      <c r="AD45" t="s">
        <v>61</v>
      </c>
      <c r="AE45" t="s">
        <v>2104</v>
      </c>
      <c r="AF45" t="s">
        <v>63</v>
      </c>
      <c r="AH45">
        <v>0</v>
      </c>
      <c r="AI45" s="2">
        <v>44981</v>
      </c>
      <c r="AJ45" t="s">
        <v>64</v>
      </c>
      <c r="AK45" t="s">
        <v>64</v>
      </c>
      <c r="AL45" t="s">
        <v>2105</v>
      </c>
      <c r="AM45" t="s">
        <v>2100</v>
      </c>
      <c r="AN45" s="3">
        <v>220.29</v>
      </c>
      <c r="AO45" t="s">
        <v>2054</v>
      </c>
      <c r="AP45" t="s">
        <v>64</v>
      </c>
      <c r="AQ45" t="s">
        <v>2104</v>
      </c>
      <c r="AR45">
        <v>870</v>
      </c>
      <c r="AS45" t="s">
        <v>66</v>
      </c>
    </row>
    <row r="46" spans="1:45" ht="16" x14ac:dyDescent="0.2">
      <c r="A46">
        <v>2345</v>
      </c>
      <c r="B46">
        <v>2345</v>
      </c>
      <c r="C46" s="2">
        <v>44981</v>
      </c>
      <c r="D46" t="s">
        <v>1814</v>
      </c>
      <c r="E46" t="s">
        <v>2107</v>
      </c>
      <c r="F46" s="3">
        <v>220.87</v>
      </c>
      <c r="G46" t="s">
        <v>47</v>
      </c>
      <c r="H46" s="3">
        <v>0</v>
      </c>
      <c r="I46" t="s">
        <v>48</v>
      </c>
      <c r="J46">
        <v>2561</v>
      </c>
      <c r="K46" t="s">
        <v>49</v>
      </c>
      <c r="L46" t="s">
        <v>50</v>
      </c>
      <c r="M46" t="s">
        <v>51</v>
      </c>
      <c r="N46">
        <v>942</v>
      </c>
      <c r="O46" t="s">
        <v>52</v>
      </c>
      <c r="P46" t="s">
        <v>53</v>
      </c>
      <c r="T46" t="s">
        <v>2108</v>
      </c>
      <c r="U46" t="s">
        <v>2109</v>
      </c>
      <c r="V46" t="s">
        <v>1446</v>
      </c>
      <c r="W46" t="s">
        <v>56</v>
      </c>
      <c r="X46" t="s">
        <v>2110</v>
      </c>
      <c r="Y46" t="s">
        <v>2102</v>
      </c>
      <c r="Z46" s="3">
        <v>0</v>
      </c>
      <c r="AA46" t="s">
        <v>2111</v>
      </c>
      <c r="AB46" t="s">
        <v>2112</v>
      </c>
      <c r="AC46" t="s">
        <v>61</v>
      </c>
      <c r="AD46" t="s">
        <v>61</v>
      </c>
      <c r="AE46" t="s">
        <v>2113</v>
      </c>
      <c r="AF46" t="s">
        <v>63</v>
      </c>
      <c r="AH46">
        <v>0</v>
      </c>
      <c r="AI46" s="2">
        <v>44981</v>
      </c>
      <c r="AJ46" t="s">
        <v>64</v>
      </c>
      <c r="AK46" t="s">
        <v>64</v>
      </c>
      <c r="AL46" t="s">
        <v>2114</v>
      </c>
      <c r="AM46" t="s">
        <v>2109</v>
      </c>
      <c r="AN46" s="3">
        <v>220.87</v>
      </c>
      <c r="AO46" t="s">
        <v>2112</v>
      </c>
      <c r="AP46" t="s">
        <v>64</v>
      </c>
      <c r="AQ46" t="s">
        <v>2113</v>
      </c>
      <c r="AR46">
        <v>871</v>
      </c>
      <c r="AS46" t="s">
        <v>66</v>
      </c>
    </row>
    <row r="47" spans="1:45" ht="16" x14ac:dyDescent="0.2">
      <c r="A47">
        <v>2346</v>
      </c>
      <c r="B47">
        <v>2346</v>
      </c>
      <c r="C47" s="2">
        <v>44981</v>
      </c>
      <c r="D47" t="s">
        <v>1748</v>
      </c>
      <c r="E47" t="s">
        <v>2106</v>
      </c>
      <c r="F47" s="3">
        <v>2.21</v>
      </c>
      <c r="G47" t="s">
        <v>47</v>
      </c>
      <c r="H47" s="3">
        <v>0</v>
      </c>
      <c r="I47" t="s">
        <v>48</v>
      </c>
      <c r="J47">
        <v>2705</v>
      </c>
      <c r="K47" t="s">
        <v>49</v>
      </c>
      <c r="L47" t="s">
        <v>50</v>
      </c>
      <c r="M47" t="s">
        <v>51</v>
      </c>
      <c r="N47">
        <v>942</v>
      </c>
      <c r="O47" t="s">
        <v>52</v>
      </c>
      <c r="P47" t="s">
        <v>53</v>
      </c>
      <c r="T47" t="s">
        <v>2108</v>
      </c>
      <c r="U47" t="s">
        <v>2109</v>
      </c>
      <c r="V47" t="s">
        <v>1446</v>
      </c>
      <c r="W47" t="s">
        <v>56</v>
      </c>
      <c r="X47" t="s">
        <v>2110</v>
      </c>
      <c r="Y47" t="s">
        <v>2102</v>
      </c>
      <c r="Z47" s="3">
        <v>0</v>
      </c>
      <c r="AA47" t="s">
        <v>2111</v>
      </c>
      <c r="AB47" t="s">
        <v>2112</v>
      </c>
      <c r="AC47" t="s">
        <v>61</v>
      </c>
      <c r="AD47" t="s">
        <v>61</v>
      </c>
      <c r="AE47" t="s">
        <v>2113</v>
      </c>
      <c r="AF47" t="s">
        <v>63</v>
      </c>
      <c r="AH47">
        <v>0</v>
      </c>
      <c r="AI47" s="2">
        <v>44981</v>
      </c>
      <c r="AJ47" t="s">
        <v>64</v>
      </c>
      <c r="AK47" t="s">
        <v>64</v>
      </c>
      <c r="AL47" t="s">
        <v>2114</v>
      </c>
      <c r="AM47" t="s">
        <v>2109</v>
      </c>
      <c r="AN47" s="3">
        <v>220.87</v>
      </c>
      <c r="AO47" t="s">
        <v>2112</v>
      </c>
      <c r="AP47" t="s">
        <v>64</v>
      </c>
      <c r="AQ47" t="s">
        <v>2113</v>
      </c>
      <c r="AR47">
        <v>871</v>
      </c>
      <c r="AS47" t="s">
        <v>66</v>
      </c>
    </row>
    <row r="48" spans="1:45" ht="16" x14ac:dyDescent="0.2">
      <c r="A48">
        <v>2325</v>
      </c>
      <c r="B48">
        <v>2325</v>
      </c>
      <c r="C48" s="2">
        <v>44984</v>
      </c>
      <c r="D48" t="s">
        <v>1748</v>
      </c>
      <c r="E48" t="s">
        <v>2125</v>
      </c>
      <c r="F48" s="3">
        <v>36.99</v>
      </c>
      <c r="G48" t="s">
        <v>47</v>
      </c>
      <c r="H48" s="3">
        <v>0</v>
      </c>
      <c r="I48" t="s">
        <v>48</v>
      </c>
      <c r="J48">
        <v>2701</v>
      </c>
      <c r="K48" t="s">
        <v>49</v>
      </c>
      <c r="L48" t="s">
        <v>50</v>
      </c>
      <c r="M48" t="s">
        <v>51</v>
      </c>
      <c r="N48">
        <v>940</v>
      </c>
      <c r="O48" t="s">
        <v>52</v>
      </c>
      <c r="P48" t="s">
        <v>53</v>
      </c>
      <c r="T48" t="s">
        <v>2126</v>
      </c>
      <c r="U48" t="s">
        <v>2127</v>
      </c>
      <c r="V48" t="s">
        <v>1546</v>
      </c>
      <c r="W48" t="s">
        <v>56</v>
      </c>
      <c r="X48" t="s">
        <v>2128</v>
      </c>
      <c r="Y48" t="s">
        <v>2129</v>
      </c>
      <c r="Z48" s="3">
        <v>19</v>
      </c>
      <c r="AA48" t="s">
        <v>2130</v>
      </c>
      <c r="AB48" t="s">
        <v>2086</v>
      </c>
      <c r="AC48" t="s">
        <v>61</v>
      </c>
      <c r="AD48" t="s">
        <v>61</v>
      </c>
      <c r="AE48" t="s">
        <v>2131</v>
      </c>
      <c r="AF48" t="s">
        <v>63</v>
      </c>
      <c r="AH48">
        <v>0</v>
      </c>
      <c r="AI48" s="2">
        <v>44984</v>
      </c>
      <c r="AJ48" t="s">
        <v>64</v>
      </c>
      <c r="AK48" t="s">
        <v>64</v>
      </c>
      <c r="AL48" t="s">
        <v>2132</v>
      </c>
      <c r="AM48" t="s">
        <v>2127</v>
      </c>
      <c r="AN48" s="3">
        <v>36.99</v>
      </c>
      <c r="AO48" t="s">
        <v>2086</v>
      </c>
      <c r="AP48" t="s">
        <v>64</v>
      </c>
      <c r="AQ48" t="s">
        <v>2131</v>
      </c>
      <c r="AR48">
        <v>877</v>
      </c>
      <c r="AS48" t="s">
        <v>66</v>
      </c>
    </row>
    <row r="49" spans="1:45" ht="16" x14ac:dyDescent="0.2">
      <c r="A49">
        <v>2226</v>
      </c>
      <c r="B49">
        <v>2226</v>
      </c>
      <c r="C49" s="2">
        <v>44985</v>
      </c>
      <c r="D49" t="s">
        <v>1935</v>
      </c>
      <c r="E49" t="s">
        <v>2133</v>
      </c>
      <c r="F49" s="3">
        <v>129.52000000000001</v>
      </c>
      <c r="G49" t="s">
        <v>47</v>
      </c>
      <c r="H49" s="3">
        <v>0</v>
      </c>
      <c r="I49" t="s">
        <v>104</v>
      </c>
      <c r="J49">
        <v>703</v>
      </c>
      <c r="K49" t="s">
        <v>52</v>
      </c>
      <c r="L49" t="s">
        <v>53</v>
      </c>
      <c r="N49">
        <v>1730</v>
      </c>
      <c r="O49" t="s">
        <v>52</v>
      </c>
      <c r="P49" t="s">
        <v>203</v>
      </c>
      <c r="T49" t="s">
        <v>64</v>
      </c>
      <c r="Z49" s="3"/>
      <c r="AF49" t="s">
        <v>63</v>
      </c>
      <c r="AH49">
        <v>0</v>
      </c>
      <c r="AI49" s="2">
        <v>44985</v>
      </c>
      <c r="AJ49" t="s">
        <v>64</v>
      </c>
      <c r="AK49" t="s">
        <v>64</v>
      </c>
      <c r="AL49" t="s">
        <v>64</v>
      </c>
      <c r="AN49" s="3"/>
      <c r="AP49" t="s">
        <v>64</v>
      </c>
      <c r="AR49" t="s">
        <v>64</v>
      </c>
      <c r="AS49" t="s">
        <v>66</v>
      </c>
    </row>
    <row r="50" spans="1:45" ht="16" x14ac:dyDescent="0.2">
      <c r="A50">
        <v>2227</v>
      </c>
      <c r="B50">
        <v>2227</v>
      </c>
      <c r="C50" s="2">
        <v>44985</v>
      </c>
      <c r="D50" t="s">
        <v>1934</v>
      </c>
      <c r="E50" t="s">
        <v>2134</v>
      </c>
      <c r="F50" s="3">
        <v>265.8</v>
      </c>
      <c r="G50" t="s">
        <v>47</v>
      </c>
      <c r="H50" s="3">
        <v>0</v>
      </c>
      <c r="I50" t="s">
        <v>104</v>
      </c>
      <c r="J50">
        <v>703</v>
      </c>
      <c r="K50" t="s">
        <v>52</v>
      </c>
      <c r="L50" t="s">
        <v>53</v>
      </c>
      <c r="N50">
        <v>1730</v>
      </c>
      <c r="O50" t="s">
        <v>52</v>
      </c>
      <c r="P50" t="s">
        <v>203</v>
      </c>
      <c r="T50" t="s">
        <v>64</v>
      </c>
      <c r="Z50" s="3"/>
      <c r="AF50" t="s">
        <v>63</v>
      </c>
      <c r="AH50">
        <v>0</v>
      </c>
      <c r="AI50" s="2">
        <v>44985</v>
      </c>
      <c r="AJ50" t="s">
        <v>64</v>
      </c>
      <c r="AK50" t="s">
        <v>64</v>
      </c>
      <c r="AL50" t="s">
        <v>64</v>
      </c>
      <c r="AN50" s="3"/>
      <c r="AP50" t="s">
        <v>64</v>
      </c>
      <c r="AR50" t="s">
        <v>64</v>
      </c>
      <c r="AS50" t="s">
        <v>66</v>
      </c>
    </row>
    <row r="51" spans="1:45" ht="16" x14ac:dyDescent="0.2">
      <c r="A51">
        <v>2233</v>
      </c>
      <c r="B51">
        <v>2233</v>
      </c>
      <c r="C51" s="2">
        <v>44985</v>
      </c>
      <c r="D51" t="s">
        <v>1934</v>
      </c>
      <c r="E51" t="s">
        <v>206</v>
      </c>
      <c r="F51" s="3">
        <v>2847.87</v>
      </c>
      <c r="G51" t="s">
        <v>47</v>
      </c>
      <c r="H51" s="3">
        <v>0</v>
      </c>
      <c r="I51" t="s">
        <v>104</v>
      </c>
      <c r="J51">
        <v>2551</v>
      </c>
      <c r="K51" t="s">
        <v>49</v>
      </c>
      <c r="L51" t="s">
        <v>50</v>
      </c>
      <c r="M51" t="s">
        <v>51</v>
      </c>
      <c r="N51">
        <v>1730</v>
      </c>
      <c r="O51" t="s">
        <v>52</v>
      </c>
      <c r="P51" t="s">
        <v>203</v>
      </c>
      <c r="T51" t="s">
        <v>64</v>
      </c>
      <c r="Z51" s="3"/>
      <c r="AF51" t="s">
        <v>63</v>
      </c>
      <c r="AH51">
        <v>0</v>
      </c>
      <c r="AI51" s="2">
        <v>44985</v>
      </c>
      <c r="AJ51" t="s">
        <v>64</v>
      </c>
      <c r="AK51" t="s">
        <v>64</v>
      </c>
      <c r="AL51" t="s">
        <v>64</v>
      </c>
      <c r="AN51" s="3"/>
      <c r="AP51" t="s">
        <v>64</v>
      </c>
      <c r="AR51" t="s">
        <v>64</v>
      </c>
      <c r="AS51" t="s">
        <v>66</v>
      </c>
    </row>
    <row r="52" spans="1:45" ht="16" x14ac:dyDescent="0.2">
      <c r="A52">
        <v>2234</v>
      </c>
      <c r="B52">
        <v>2234</v>
      </c>
      <c r="C52" s="2">
        <v>44985</v>
      </c>
      <c r="D52" t="s">
        <v>1935</v>
      </c>
      <c r="E52" t="s">
        <v>206</v>
      </c>
      <c r="F52" s="3">
        <v>2158.59</v>
      </c>
      <c r="G52" t="s">
        <v>47</v>
      </c>
      <c r="H52" s="3">
        <v>0</v>
      </c>
      <c r="I52" t="s">
        <v>104</v>
      </c>
      <c r="J52">
        <v>2551</v>
      </c>
      <c r="K52" t="s">
        <v>49</v>
      </c>
      <c r="L52" t="s">
        <v>50</v>
      </c>
      <c r="M52" t="s">
        <v>51</v>
      </c>
      <c r="N52">
        <v>1730</v>
      </c>
      <c r="O52" t="s">
        <v>52</v>
      </c>
      <c r="P52" t="s">
        <v>203</v>
      </c>
      <c r="T52" t="s">
        <v>64</v>
      </c>
      <c r="Z52" s="3"/>
      <c r="AF52" t="s">
        <v>63</v>
      </c>
      <c r="AH52">
        <v>0</v>
      </c>
      <c r="AI52" s="2">
        <v>44985</v>
      </c>
      <c r="AJ52" t="s">
        <v>64</v>
      </c>
      <c r="AK52" t="s">
        <v>64</v>
      </c>
      <c r="AL52" t="s">
        <v>64</v>
      </c>
      <c r="AN52" s="3"/>
      <c r="AP52" t="s">
        <v>64</v>
      </c>
      <c r="AR52" t="s">
        <v>64</v>
      </c>
      <c r="AS52" t="s">
        <v>66</v>
      </c>
    </row>
    <row r="53" spans="1:45" ht="16" x14ac:dyDescent="0.2">
      <c r="A53">
        <v>2238</v>
      </c>
      <c r="B53">
        <v>2238</v>
      </c>
      <c r="C53" s="2">
        <v>44985</v>
      </c>
      <c r="D53" t="s">
        <v>1936</v>
      </c>
      <c r="E53" t="s">
        <v>206</v>
      </c>
      <c r="F53" s="3">
        <v>2988.56</v>
      </c>
      <c r="G53" t="s">
        <v>47</v>
      </c>
      <c r="H53" s="3">
        <v>0</v>
      </c>
      <c r="I53" t="s">
        <v>104</v>
      </c>
      <c r="J53">
        <v>2551</v>
      </c>
      <c r="K53" t="s">
        <v>49</v>
      </c>
      <c r="L53" t="s">
        <v>50</v>
      </c>
      <c r="M53" t="s">
        <v>51</v>
      </c>
      <c r="N53">
        <v>1730</v>
      </c>
      <c r="O53" t="s">
        <v>52</v>
      </c>
      <c r="P53" t="s">
        <v>203</v>
      </c>
      <c r="T53" t="s">
        <v>64</v>
      </c>
      <c r="Z53" s="3"/>
      <c r="AF53" t="s">
        <v>63</v>
      </c>
      <c r="AH53">
        <v>0</v>
      </c>
      <c r="AI53" s="2">
        <v>44985</v>
      </c>
      <c r="AJ53" t="s">
        <v>64</v>
      </c>
      <c r="AK53" t="s">
        <v>64</v>
      </c>
      <c r="AL53" t="s">
        <v>64</v>
      </c>
      <c r="AN53" s="3"/>
      <c r="AP53" t="s">
        <v>64</v>
      </c>
      <c r="AR53" t="s">
        <v>64</v>
      </c>
      <c r="AS53" t="s">
        <v>66</v>
      </c>
    </row>
    <row r="54" spans="1:45" ht="16" x14ac:dyDescent="0.2">
      <c r="A54">
        <v>2239</v>
      </c>
      <c r="B54">
        <v>2239</v>
      </c>
      <c r="C54" s="2">
        <v>44985</v>
      </c>
      <c r="D54" t="s">
        <v>1936</v>
      </c>
      <c r="E54" t="s">
        <v>204</v>
      </c>
      <c r="F54" s="3">
        <v>695.28</v>
      </c>
      <c r="G54" t="s">
        <v>47</v>
      </c>
      <c r="H54" s="3">
        <v>0</v>
      </c>
      <c r="I54" t="s">
        <v>104</v>
      </c>
      <c r="J54">
        <v>2555</v>
      </c>
      <c r="K54" t="s">
        <v>49</v>
      </c>
      <c r="L54" t="s">
        <v>50</v>
      </c>
      <c r="M54" t="s">
        <v>51</v>
      </c>
      <c r="N54">
        <v>1730</v>
      </c>
      <c r="O54" t="s">
        <v>52</v>
      </c>
      <c r="P54" t="s">
        <v>203</v>
      </c>
      <c r="T54" t="s">
        <v>64</v>
      </c>
      <c r="Z54" s="3"/>
      <c r="AF54" t="s">
        <v>63</v>
      </c>
      <c r="AH54">
        <v>0</v>
      </c>
      <c r="AI54" s="2">
        <v>44985</v>
      </c>
      <c r="AJ54" t="s">
        <v>64</v>
      </c>
      <c r="AK54" t="s">
        <v>64</v>
      </c>
      <c r="AL54" t="s">
        <v>64</v>
      </c>
      <c r="AN54" s="3"/>
      <c r="AP54" t="s">
        <v>64</v>
      </c>
      <c r="AR54" t="s">
        <v>64</v>
      </c>
      <c r="AS54" t="s">
        <v>66</v>
      </c>
    </row>
    <row r="55" spans="1:45" ht="16" x14ac:dyDescent="0.2">
      <c r="A55">
        <v>2240</v>
      </c>
      <c r="B55">
        <v>2240</v>
      </c>
      <c r="C55" s="2">
        <v>44985</v>
      </c>
      <c r="D55" t="s">
        <v>1934</v>
      </c>
      <c r="E55" t="s">
        <v>204</v>
      </c>
      <c r="F55" s="3">
        <v>662.55</v>
      </c>
      <c r="G55" t="s">
        <v>47</v>
      </c>
      <c r="H55" s="3">
        <v>0</v>
      </c>
      <c r="I55" t="s">
        <v>104</v>
      </c>
      <c r="J55">
        <v>2555</v>
      </c>
      <c r="K55" t="s">
        <v>49</v>
      </c>
      <c r="L55" t="s">
        <v>50</v>
      </c>
      <c r="M55" t="s">
        <v>51</v>
      </c>
      <c r="N55">
        <v>1730</v>
      </c>
      <c r="O55" t="s">
        <v>52</v>
      </c>
      <c r="P55" t="s">
        <v>203</v>
      </c>
      <c r="T55" t="s">
        <v>64</v>
      </c>
      <c r="Z55" s="3"/>
      <c r="AF55" t="s">
        <v>63</v>
      </c>
      <c r="AH55">
        <v>0</v>
      </c>
      <c r="AI55" s="2">
        <v>44985</v>
      </c>
      <c r="AJ55" t="s">
        <v>64</v>
      </c>
      <c r="AK55" t="s">
        <v>64</v>
      </c>
      <c r="AL55" t="s">
        <v>64</v>
      </c>
      <c r="AN55" s="3"/>
      <c r="AP55" t="s">
        <v>64</v>
      </c>
      <c r="AR55" t="s">
        <v>64</v>
      </c>
      <c r="AS55" t="s">
        <v>66</v>
      </c>
    </row>
    <row r="56" spans="1:45" ht="16" x14ac:dyDescent="0.2">
      <c r="A56">
        <v>2241</v>
      </c>
      <c r="B56">
        <v>2241</v>
      </c>
      <c r="C56" s="2">
        <v>44985</v>
      </c>
      <c r="D56" t="s">
        <v>1935</v>
      </c>
      <c r="E56" t="s">
        <v>204</v>
      </c>
      <c r="F56" s="3">
        <v>503.5</v>
      </c>
      <c r="G56" t="s">
        <v>47</v>
      </c>
      <c r="H56" s="3">
        <v>0</v>
      </c>
      <c r="I56" t="s">
        <v>104</v>
      </c>
      <c r="J56">
        <v>2555</v>
      </c>
      <c r="K56" t="s">
        <v>49</v>
      </c>
      <c r="L56" t="s">
        <v>50</v>
      </c>
      <c r="M56" t="s">
        <v>51</v>
      </c>
      <c r="N56">
        <v>1730</v>
      </c>
      <c r="O56" t="s">
        <v>52</v>
      </c>
      <c r="P56" t="s">
        <v>203</v>
      </c>
      <c r="T56" t="s">
        <v>64</v>
      </c>
      <c r="Z56" s="3"/>
      <c r="AF56" t="s">
        <v>63</v>
      </c>
      <c r="AH56">
        <v>0</v>
      </c>
      <c r="AI56" s="2">
        <v>44985</v>
      </c>
      <c r="AJ56" t="s">
        <v>64</v>
      </c>
      <c r="AK56" t="s">
        <v>64</v>
      </c>
      <c r="AL56" t="s">
        <v>64</v>
      </c>
      <c r="AN56" s="3"/>
      <c r="AP56" t="s">
        <v>64</v>
      </c>
      <c r="AR56" t="s">
        <v>64</v>
      </c>
      <c r="AS56" t="s">
        <v>66</v>
      </c>
    </row>
    <row r="57" spans="1:45" ht="16" x14ac:dyDescent="0.2">
      <c r="A57">
        <v>2347</v>
      </c>
      <c r="B57">
        <v>2347</v>
      </c>
      <c r="C57" s="2">
        <v>44985</v>
      </c>
      <c r="D57" t="s">
        <v>1748</v>
      </c>
      <c r="E57" t="s">
        <v>147</v>
      </c>
      <c r="F57" s="3">
        <v>5.88</v>
      </c>
      <c r="G57" t="s">
        <v>47</v>
      </c>
      <c r="H57" s="3">
        <v>0</v>
      </c>
      <c r="I57" t="s">
        <v>48</v>
      </c>
      <c r="J57">
        <v>2705</v>
      </c>
      <c r="K57" t="s">
        <v>49</v>
      </c>
      <c r="L57" t="s">
        <v>50</v>
      </c>
      <c r="M57" t="s">
        <v>51</v>
      </c>
      <c r="N57">
        <v>940</v>
      </c>
      <c r="O57" t="s">
        <v>52</v>
      </c>
      <c r="P57" t="s">
        <v>53</v>
      </c>
      <c r="T57" t="s">
        <v>2151</v>
      </c>
      <c r="U57" t="s">
        <v>2152</v>
      </c>
      <c r="Z57" s="3"/>
      <c r="AF57" t="s">
        <v>63</v>
      </c>
      <c r="AH57">
        <v>0</v>
      </c>
      <c r="AI57" s="2">
        <v>44985</v>
      </c>
      <c r="AJ57" t="s">
        <v>64</v>
      </c>
      <c r="AK57" t="s">
        <v>64</v>
      </c>
      <c r="AL57" t="s">
        <v>2153</v>
      </c>
      <c r="AM57" t="s">
        <v>2152</v>
      </c>
      <c r="AN57" s="3"/>
      <c r="AP57" t="s">
        <v>64</v>
      </c>
      <c r="AR57">
        <v>883</v>
      </c>
      <c r="AS57" t="s">
        <v>66</v>
      </c>
    </row>
    <row r="58" spans="1:45" ht="16" x14ac:dyDescent="0.2">
      <c r="A58">
        <v>2354</v>
      </c>
      <c r="B58">
        <v>2354</v>
      </c>
      <c r="C58" s="2">
        <v>44985</v>
      </c>
      <c r="D58" t="s">
        <v>1937</v>
      </c>
      <c r="E58" t="s">
        <v>2154</v>
      </c>
      <c r="F58" s="3">
        <v>2206.1799999999998</v>
      </c>
      <c r="G58" t="s">
        <v>47</v>
      </c>
      <c r="H58" s="3">
        <v>0</v>
      </c>
      <c r="I58" t="s">
        <v>104</v>
      </c>
      <c r="J58">
        <v>2500</v>
      </c>
      <c r="K58" t="s">
        <v>49</v>
      </c>
      <c r="L58" t="s">
        <v>50</v>
      </c>
      <c r="M58" t="s">
        <v>51</v>
      </c>
      <c r="N58">
        <v>405</v>
      </c>
      <c r="O58" t="s">
        <v>52</v>
      </c>
      <c r="P58" t="s">
        <v>53</v>
      </c>
      <c r="T58" t="s">
        <v>64</v>
      </c>
      <c r="Z58" s="3"/>
      <c r="AF58" t="s">
        <v>63</v>
      </c>
      <c r="AH58">
        <v>0</v>
      </c>
      <c r="AI58" s="2">
        <v>44985</v>
      </c>
      <c r="AJ58" t="s">
        <v>64</v>
      </c>
      <c r="AK58" t="s">
        <v>64</v>
      </c>
      <c r="AL58" t="s">
        <v>64</v>
      </c>
      <c r="AN58" s="3"/>
      <c r="AP58" t="s">
        <v>64</v>
      </c>
      <c r="AR58" t="s">
        <v>64</v>
      </c>
      <c r="AS58" t="s">
        <v>66</v>
      </c>
    </row>
    <row r="59" spans="1:45" ht="16" x14ac:dyDescent="0.2">
      <c r="A59">
        <v>3747</v>
      </c>
      <c r="B59">
        <v>3747</v>
      </c>
      <c r="C59" s="2">
        <v>44985</v>
      </c>
      <c r="D59" t="s">
        <v>1934</v>
      </c>
      <c r="E59" t="s">
        <v>2155</v>
      </c>
      <c r="F59" s="3">
        <v>265.8</v>
      </c>
      <c r="G59" t="s">
        <v>47</v>
      </c>
      <c r="H59" s="3">
        <v>0</v>
      </c>
      <c r="I59" t="s">
        <v>104</v>
      </c>
      <c r="J59">
        <v>1730</v>
      </c>
      <c r="K59" t="s">
        <v>52</v>
      </c>
      <c r="L59" t="s">
        <v>203</v>
      </c>
      <c r="N59">
        <v>2400</v>
      </c>
      <c r="O59" t="s">
        <v>49</v>
      </c>
      <c r="P59" t="s">
        <v>105</v>
      </c>
      <c r="Q59" t="s">
        <v>51</v>
      </c>
      <c r="T59" t="s">
        <v>64</v>
      </c>
      <c r="Z59" s="3"/>
      <c r="AF59" t="s">
        <v>63</v>
      </c>
      <c r="AH59">
        <v>0</v>
      </c>
      <c r="AI59" s="2">
        <v>44985</v>
      </c>
      <c r="AJ59" t="s">
        <v>64</v>
      </c>
      <c r="AK59" t="s">
        <v>64</v>
      </c>
      <c r="AL59" t="s">
        <v>64</v>
      </c>
      <c r="AN59" s="3"/>
      <c r="AP59" t="s">
        <v>64</v>
      </c>
      <c r="AR59" t="s">
        <v>64</v>
      </c>
      <c r="AS59" t="s">
        <v>66</v>
      </c>
    </row>
    <row r="60" spans="1:45" ht="16" x14ac:dyDescent="0.2">
      <c r="A60">
        <v>3748</v>
      </c>
      <c r="B60">
        <v>3748</v>
      </c>
      <c r="C60" s="2">
        <v>44985</v>
      </c>
      <c r="D60" t="s">
        <v>1935</v>
      </c>
      <c r="E60" t="s">
        <v>2155</v>
      </c>
      <c r="F60" s="3">
        <v>129.52000000000001</v>
      </c>
      <c r="G60" t="s">
        <v>47</v>
      </c>
      <c r="H60" s="3">
        <v>0</v>
      </c>
      <c r="I60" t="s">
        <v>104</v>
      </c>
      <c r="J60">
        <v>1730</v>
      </c>
      <c r="K60" t="s">
        <v>52</v>
      </c>
      <c r="L60" t="s">
        <v>203</v>
      </c>
      <c r="N60">
        <v>2400</v>
      </c>
      <c r="O60" t="s">
        <v>49</v>
      </c>
      <c r="P60" t="s">
        <v>105</v>
      </c>
      <c r="Q60" t="s">
        <v>51</v>
      </c>
      <c r="T60" t="s">
        <v>64</v>
      </c>
      <c r="Z60" s="3"/>
      <c r="AF60" t="s">
        <v>63</v>
      </c>
      <c r="AH60">
        <v>0</v>
      </c>
      <c r="AI60" s="2">
        <v>44985</v>
      </c>
      <c r="AJ60" t="s">
        <v>64</v>
      </c>
      <c r="AK60" t="s">
        <v>64</v>
      </c>
      <c r="AL60" t="s">
        <v>64</v>
      </c>
      <c r="AN60" s="3"/>
      <c r="AP60" t="s">
        <v>64</v>
      </c>
      <c r="AR60" t="s">
        <v>64</v>
      </c>
      <c r="AS60" t="s">
        <v>66</v>
      </c>
    </row>
    <row r="61" spans="1:45" ht="16" x14ac:dyDescent="0.2">
      <c r="A61">
        <v>2296</v>
      </c>
      <c r="B61">
        <v>2296</v>
      </c>
      <c r="C61" s="2">
        <v>44991.417453703703</v>
      </c>
      <c r="D61" t="s">
        <v>1748</v>
      </c>
      <c r="E61" t="s">
        <v>2165</v>
      </c>
      <c r="F61" s="3">
        <v>57.85</v>
      </c>
      <c r="G61" t="s">
        <v>47</v>
      </c>
      <c r="H61" s="3">
        <v>0</v>
      </c>
      <c r="I61" t="s">
        <v>48</v>
      </c>
      <c r="J61">
        <v>2900</v>
      </c>
      <c r="K61" t="s">
        <v>49</v>
      </c>
      <c r="L61" t="s">
        <v>50</v>
      </c>
      <c r="M61" t="s">
        <v>51</v>
      </c>
      <c r="N61">
        <v>941</v>
      </c>
      <c r="O61" t="s">
        <v>52</v>
      </c>
      <c r="P61" t="s">
        <v>53</v>
      </c>
      <c r="T61" t="s">
        <v>2166</v>
      </c>
      <c r="U61" t="s">
        <v>2167</v>
      </c>
      <c r="V61" t="s">
        <v>1534</v>
      </c>
      <c r="W61" t="s">
        <v>56</v>
      </c>
      <c r="X61" t="s">
        <v>2168</v>
      </c>
      <c r="Y61" t="s">
        <v>323</v>
      </c>
      <c r="Z61" s="3">
        <v>19</v>
      </c>
      <c r="AA61" t="s">
        <v>2169</v>
      </c>
      <c r="AB61" t="s">
        <v>2170</v>
      </c>
      <c r="AC61" t="s">
        <v>61</v>
      </c>
      <c r="AD61" t="s">
        <v>61</v>
      </c>
      <c r="AE61" t="s">
        <v>2171</v>
      </c>
      <c r="AF61" t="s">
        <v>63</v>
      </c>
      <c r="AH61">
        <v>0</v>
      </c>
      <c r="AI61" s="2">
        <v>44991</v>
      </c>
      <c r="AJ61" t="s">
        <v>64</v>
      </c>
      <c r="AK61" t="s">
        <v>64</v>
      </c>
      <c r="AL61" t="s">
        <v>2172</v>
      </c>
      <c r="AM61" t="s">
        <v>2167</v>
      </c>
      <c r="AN61" s="3">
        <v>57.85</v>
      </c>
      <c r="AO61" t="s">
        <v>2170</v>
      </c>
      <c r="AP61" t="s">
        <v>64</v>
      </c>
      <c r="AQ61" t="s">
        <v>2171</v>
      </c>
      <c r="AR61">
        <v>887</v>
      </c>
      <c r="AS61" t="s">
        <v>66</v>
      </c>
    </row>
    <row r="62" spans="1:45" ht="16" x14ac:dyDescent="0.2">
      <c r="A62">
        <v>2336</v>
      </c>
      <c r="B62">
        <v>2336</v>
      </c>
      <c r="C62" s="2">
        <v>44993</v>
      </c>
      <c r="D62" t="s">
        <v>1761</v>
      </c>
      <c r="E62" t="s">
        <v>2177</v>
      </c>
      <c r="F62" s="3">
        <v>71.900000000000006</v>
      </c>
      <c r="G62" t="s">
        <v>47</v>
      </c>
      <c r="H62" s="3">
        <v>0</v>
      </c>
      <c r="I62" t="s">
        <v>48</v>
      </c>
      <c r="J62">
        <v>2563</v>
      </c>
      <c r="K62" t="s">
        <v>49</v>
      </c>
      <c r="L62" t="s">
        <v>50</v>
      </c>
      <c r="M62" t="s">
        <v>51</v>
      </c>
      <c r="N62">
        <v>562</v>
      </c>
      <c r="O62" t="s">
        <v>52</v>
      </c>
      <c r="P62" t="s">
        <v>53</v>
      </c>
      <c r="T62" t="s">
        <v>2178</v>
      </c>
      <c r="V62" t="s">
        <v>1586</v>
      </c>
      <c r="W62" t="s">
        <v>56</v>
      </c>
      <c r="X62" t="s">
        <v>2179</v>
      </c>
      <c r="Y62" t="s">
        <v>2180</v>
      </c>
      <c r="Z62" s="3">
        <v>7</v>
      </c>
      <c r="AA62" t="s">
        <v>2181</v>
      </c>
      <c r="AB62" t="s">
        <v>2182</v>
      </c>
      <c r="AC62" t="s">
        <v>61</v>
      </c>
      <c r="AD62" t="s">
        <v>61</v>
      </c>
      <c r="AE62" t="s">
        <v>2183</v>
      </c>
      <c r="AF62" t="s">
        <v>63</v>
      </c>
      <c r="AH62">
        <v>0</v>
      </c>
      <c r="AI62" s="2">
        <v>44993</v>
      </c>
      <c r="AJ62" t="s">
        <v>64</v>
      </c>
      <c r="AK62" t="s">
        <v>64</v>
      </c>
      <c r="AL62" t="s">
        <v>2184</v>
      </c>
      <c r="AN62" s="3">
        <v>71.900000000000006</v>
      </c>
      <c r="AO62" t="s">
        <v>2182</v>
      </c>
      <c r="AP62" t="s">
        <v>64</v>
      </c>
      <c r="AQ62" t="s">
        <v>2183</v>
      </c>
      <c r="AR62">
        <v>906</v>
      </c>
      <c r="AS62" t="s">
        <v>66</v>
      </c>
    </row>
    <row r="63" spans="1:45" ht="16" x14ac:dyDescent="0.2">
      <c r="A63">
        <v>2340</v>
      </c>
      <c r="B63">
        <v>2340</v>
      </c>
      <c r="C63" s="2">
        <v>44994</v>
      </c>
      <c r="D63" t="s">
        <v>1814</v>
      </c>
      <c r="E63" t="s">
        <v>2185</v>
      </c>
      <c r="F63" s="3">
        <v>11.7</v>
      </c>
      <c r="G63" t="s">
        <v>47</v>
      </c>
      <c r="H63" s="3">
        <v>0</v>
      </c>
      <c r="I63" t="s">
        <v>48</v>
      </c>
      <c r="J63">
        <v>3270</v>
      </c>
      <c r="K63" t="s">
        <v>49</v>
      </c>
      <c r="L63" t="s">
        <v>50</v>
      </c>
      <c r="M63" t="s">
        <v>106</v>
      </c>
      <c r="N63">
        <v>561</v>
      </c>
      <c r="O63" t="s">
        <v>52</v>
      </c>
      <c r="P63" t="s">
        <v>53</v>
      </c>
      <c r="T63" t="s">
        <v>2186</v>
      </c>
      <c r="V63" t="s">
        <v>1615</v>
      </c>
      <c r="W63" t="s">
        <v>56</v>
      </c>
      <c r="X63" t="s">
        <v>2187</v>
      </c>
      <c r="Y63" t="s">
        <v>2188</v>
      </c>
      <c r="Z63" s="3">
        <v>0</v>
      </c>
      <c r="AA63" t="s">
        <v>2189</v>
      </c>
      <c r="AB63" t="s">
        <v>2190</v>
      </c>
      <c r="AC63" t="s">
        <v>61</v>
      </c>
      <c r="AD63" t="s">
        <v>61</v>
      </c>
      <c r="AE63" t="s">
        <v>2191</v>
      </c>
      <c r="AF63" t="s">
        <v>63</v>
      </c>
      <c r="AH63">
        <v>0</v>
      </c>
      <c r="AI63" s="2">
        <v>44994</v>
      </c>
      <c r="AJ63" t="s">
        <v>64</v>
      </c>
      <c r="AK63" t="s">
        <v>64</v>
      </c>
      <c r="AL63" t="s">
        <v>2192</v>
      </c>
      <c r="AN63" s="3">
        <v>37.200000000000003</v>
      </c>
      <c r="AO63" t="s">
        <v>2190</v>
      </c>
      <c r="AP63" t="s">
        <v>64</v>
      </c>
      <c r="AQ63" t="s">
        <v>2191</v>
      </c>
      <c r="AR63">
        <v>908</v>
      </c>
      <c r="AS63" t="s">
        <v>66</v>
      </c>
    </row>
    <row r="64" spans="1:45" ht="16" x14ac:dyDescent="0.2">
      <c r="A64">
        <v>2341</v>
      </c>
      <c r="B64">
        <v>2341</v>
      </c>
      <c r="C64" s="2">
        <v>44994</v>
      </c>
      <c r="D64" t="s">
        <v>1814</v>
      </c>
      <c r="E64" t="s">
        <v>2193</v>
      </c>
      <c r="F64" s="3">
        <v>8</v>
      </c>
      <c r="G64" t="s">
        <v>47</v>
      </c>
      <c r="H64" s="3">
        <v>0</v>
      </c>
      <c r="I64" t="s">
        <v>48</v>
      </c>
      <c r="J64">
        <v>2900</v>
      </c>
      <c r="K64" t="s">
        <v>49</v>
      </c>
      <c r="L64" t="s">
        <v>50</v>
      </c>
      <c r="M64" t="s">
        <v>51</v>
      </c>
      <c r="N64">
        <v>561</v>
      </c>
      <c r="O64" t="s">
        <v>52</v>
      </c>
      <c r="P64" t="s">
        <v>53</v>
      </c>
      <c r="T64" t="s">
        <v>2186</v>
      </c>
      <c r="V64" t="s">
        <v>1615</v>
      </c>
      <c r="W64" t="s">
        <v>56</v>
      </c>
      <c r="X64" t="s">
        <v>2187</v>
      </c>
      <c r="Y64" t="s">
        <v>2188</v>
      </c>
      <c r="Z64" s="3">
        <v>0</v>
      </c>
      <c r="AA64" t="s">
        <v>2189</v>
      </c>
      <c r="AB64" t="s">
        <v>2190</v>
      </c>
      <c r="AC64" t="s">
        <v>61</v>
      </c>
      <c r="AD64" t="s">
        <v>61</v>
      </c>
      <c r="AE64" t="s">
        <v>2191</v>
      </c>
      <c r="AF64" t="s">
        <v>63</v>
      </c>
      <c r="AH64">
        <v>0</v>
      </c>
      <c r="AI64" s="2">
        <v>44994</v>
      </c>
      <c r="AJ64" t="s">
        <v>64</v>
      </c>
      <c r="AK64" t="s">
        <v>64</v>
      </c>
      <c r="AL64" t="s">
        <v>2192</v>
      </c>
      <c r="AN64" s="3">
        <v>37.200000000000003</v>
      </c>
      <c r="AO64" t="s">
        <v>2190</v>
      </c>
      <c r="AP64" t="s">
        <v>64</v>
      </c>
      <c r="AQ64" t="s">
        <v>2191</v>
      </c>
      <c r="AR64">
        <v>908</v>
      </c>
      <c r="AS64" t="s">
        <v>66</v>
      </c>
    </row>
    <row r="65" spans="1:45" ht="16" x14ac:dyDescent="0.2">
      <c r="A65">
        <v>2342</v>
      </c>
      <c r="B65">
        <v>2342</v>
      </c>
      <c r="C65" s="2">
        <v>44994</v>
      </c>
      <c r="D65" t="s">
        <v>1814</v>
      </c>
      <c r="E65" t="s">
        <v>2194</v>
      </c>
      <c r="F65" s="3">
        <v>17.5</v>
      </c>
      <c r="G65" t="s">
        <v>47</v>
      </c>
      <c r="H65" s="3">
        <v>0</v>
      </c>
      <c r="I65" t="s">
        <v>48</v>
      </c>
      <c r="J65">
        <v>3270</v>
      </c>
      <c r="K65" t="s">
        <v>49</v>
      </c>
      <c r="L65" t="s">
        <v>50</v>
      </c>
      <c r="M65" t="s">
        <v>106</v>
      </c>
      <c r="N65">
        <v>561</v>
      </c>
      <c r="O65" t="s">
        <v>52</v>
      </c>
      <c r="P65" t="s">
        <v>53</v>
      </c>
      <c r="T65" t="s">
        <v>2186</v>
      </c>
      <c r="V65" t="s">
        <v>1615</v>
      </c>
      <c r="W65" t="s">
        <v>56</v>
      </c>
      <c r="X65" t="s">
        <v>2187</v>
      </c>
      <c r="Y65" t="s">
        <v>2188</v>
      </c>
      <c r="Z65" s="3">
        <v>0</v>
      </c>
      <c r="AA65" t="s">
        <v>2189</v>
      </c>
      <c r="AB65" t="s">
        <v>2190</v>
      </c>
      <c r="AC65" t="s">
        <v>61</v>
      </c>
      <c r="AD65" t="s">
        <v>61</v>
      </c>
      <c r="AE65" t="s">
        <v>2191</v>
      </c>
      <c r="AF65" t="s">
        <v>63</v>
      </c>
      <c r="AH65">
        <v>0</v>
      </c>
      <c r="AI65" s="2">
        <v>44994</v>
      </c>
      <c r="AJ65" t="s">
        <v>64</v>
      </c>
      <c r="AK65" t="s">
        <v>64</v>
      </c>
      <c r="AL65" t="s">
        <v>2192</v>
      </c>
      <c r="AN65" s="3">
        <v>37.200000000000003</v>
      </c>
      <c r="AO65" t="s">
        <v>2190</v>
      </c>
      <c r="AP65" t="s">
        <v>64</v>
      </c>
      <c r="AQ65" t="s">
        <v>2191</v>
      </c>
      <c r="AR65">
        <v>908</v>
      </c>
      <c r="AS65" t="s">
        <v>66</v>
      </c>
    </row>
    <row r="66" spans="1:45" ht="16" x14ac:dyDescent="0.2">
      <c r="A66">
        <v>2326</v>
      </c>
      <c r="B66">
        <v>2326</v>
      </c>
      <c r="C66" s="2">
        <v>44995</v>
      </c>
      <c r="D66" t="s">
        <v>1814</v>
      </c>
      <c r="E66" t="s">
        <v>2195</v>
      </c>
      <c r="F66" s="3">
        <v>104.1</v>
      </c>
      <c r="G66" t="s">
        <v>47</v>
      </c>
      <c r="H66" s="3">
        <v>0</v>
      </c>
      <c r="I66" t="s">
        <v>48</v>
      </c>
      <c r="J66">
        <v>3270</v>
      </c>
      <c r="K66" t="s">
        <v>49</v>
      </c>
      <c r="L66" t="s">
        <v>50</v>
      </c>
      <c r="M66" t="s">
        <v>106</v>
      </c>
      <c r="N66">
        <v>942</v>
      </c>
      <c r="O66" t="s">
        <v>52</v>
      </c>
      <c r="P66" t="s">
        <v>53</v>
      </c>
      <c r="T66" t="s">
        <v>2196</v>
      </c>
      <c r="U66" t="s">
        <v>2197</v>
      </c>
      <c r="V66" t="s">
        <v>1555</v>
      </c>
      <c r="W66" t="s">
        <v>56</v>
      </c>
      <c r="X66" t="s">
        <v>2198</v>
      </c>
      <c r="Y66" t="s">
        <v>2199</v>
      </c>
      <c r="Z66" s="3">
        <v>0</v>
      </c>
      <c r="AA66" t="s">
        <v>2200</v>
      </c>
      <c r="AB66" t="s">
        <v>2182</v>
      </c>
      <c r="AC66" t="s">
        <v>61</v>
      </c>
      <c r="AD66" t="s">
        <v>61</v>
      </c>
      <c r="AE66" t="s">
        <v>2201</v>
      </c>
      <c r="AF66" t="s">
        <v>63</v>
      </c>
      <c r="AH66">
        <v>0</v>
      </c>
      <c r="AI66" s="2">
        <v>44995</v>
      </c>
      <c r="AJ66" t="s">
        <v>64</v>
      </c>
      <c r="AK66" t="s">
        <v>64</v>
      </c>
      <c r="AL66" t="s">
        <v>2202</v>
      </c>
      <c r="AM66" t="s">
        <v>2197</v>
      </c>
      <c r="AN66" s="3">
        <v>104.1</v>
      </c>
      <c r="AO66" t="s">
        <v>2182</v>
      </c>
      <c r="AP66" t="s">
        <v>64</v>
      </c>
      <c r="AQ66" t="s">
        <v>2201</v>
      </c>
      <c r="AR66">
        <v>897</v>
      </c>
      <c r="AS66" t="s">
        <v>66</v>
      </c>
    </row>
    <row r="67" spans="1:45" ht="16" x14ac:dyDescent="0.2">
      <c r="A67">
        <v>2327</v>
      </c>
      <c r="B67">
        <v>2327</v>
      </c>
      <c r="C67" s="2">
        <v>44995</v>
      </c>
      <c r="D67" t="s">
        <v>1814</v>
      </c>
      <c r="E67" t="s">
        <v>2203</v>
      </c>
      <c r="F67" s="3">
        <v>5.9</v>
      </c>
      <c r="G67" t="s">
        <v>47</v>
      </c>
      <c r="H67" s="3">
        <v>0</v>
      </c>
      <c r="I67" t="s">
        <v>48</v>
      </c>
      <c r="J67">
        <v>3270</v>
      </c>
      <c r="K67" t="s">
        <v>49</v>
      </c>
      <c r="L67" t="s">
        <v>50</v>
      </c>
      <c r="M67" t="s">
        <v>106</v>
      </c>
      <c r="N67">
        <v>942</v>
      </c>
      <c r="O67" t="s">
        <v>52</v>
      </c>
      <c r="P67" t="s">
        <v>53</v>
      </c>
      <c r="T67" t="s">
        <v>2196</v>
      </c>
      <c r="U67" t="s">
        <v>2197</v>
      </c>
      <c r="V67" t="s">
        <v>1555</v>
      </c>
      <c r="W67" t="s">
        <v>56</v>
      </c>
      <c r="X67" t="s">
        <v>2198</v>
      </c>
      <c r="Y67" t="s">
        <v>2199</v>
      </c>
      <c r="Z67" s="3">
        <v>0</v>
      </c>
      <c r="AA67" t="s">
        <v>2200</v>
      </c>
      <c r="AB67" t="s">
        <v>2182</v>
      </c>
      <c r="AC67" t="s">
        <v>61</v>
      </c>
      <c r="AD67" t="s">
        <v>61</v>
      </c>
      <c r="AE67" t="s">
        <v>2201</v>
      </c>
      <c r="AF67" t="s">
        <v>63</v>
      </c>
      <c r="AH67">
        <v>0</v>
      </c>
      <c r="AI67" s="2">
        <v>44995</v>
      </c>
      <c r="AJ67" t="s">
        <v>64</v>
      </c>
      <c r="AK67" t="s">
        <v>64</v>
      </c>
      <c r="AL67" t="s">
        <v>2202</v>
      </c>
      <c r="AM67" t="s">
        <v>2197</v>
      </c>
      <c r="AN67" s="3">
        <v>104.1</v>
      </c>
      <c r="AO67" t="s">
        <v>2182</v>
      </c>
      <c r="AP67" t="s">
        <v>64</v>
      </c>
      <c r="AQ67" t="s">
        <v>2201</v>
      </c>
      <c r="AR67">
        <v>897</v>
      </c>
      <c r="AS67" t="s">
        <v>66</v>
      </c>
    </row>
    <row r="68" spans="1:45" ht="16" x14ac:dyDescent="0.2">
      <c r="A68">
        <v>2334</v>
      </c>
      <c r="B68">
        <v>2334</v>
      </c>
      <c r="C68" s="2">
        <v>44998</v>
      </c>
      <c r="D68" t="s">
        <v>1761</v>
      </c>
      <c r="E68" t="s">
        <v>2204</v>
      </c>
      <c r="F68" s="3">
        <v>73.55</v>
      </c>
      <c r="G68" t="s">
        <v>47</v>
      </c>
      <c r="H68" s="3">
        <v>0</v>
      </c>
      <c r="I68" t="s">
        <v>48</v>
      </c>
      <c r="J68">
        <v>2563</v>
      </c>
      <c r="K68" t="s">
        <v>49</v>
      </c>
      <c r="L68" t="s">
        <v>50</v>
      </c>
      <c r="M68" t="s">
        <v>51</v>
      </c>
      <c r="N68">
        <v>942</v>
      </c>
      <c r="O68" t="s">
        <v>52</v>
      </c>
      <c r="P68" t="s">
        <v>53</v>
      </c>
      <c r="T68" t="s">
        <v>2205</v>
      </c>
      <c r="U68" t="s">
        <v>2206</v>
      </c>
      <c r="V68" t="s">
        <v>1578</v>
      </c>
      <c r="W68" t="s">
        <v>56</v>
      </c>
      <c r="X68" t="s">
        <v>2207</v>
      </c>
      <c r="Y68" t="s">
        <v>2180</v>
      </c>
      <c r="Z68" s="3">
        <v>7</v>
      </c>
      <c r="AA68" t="s">
        <v>2208</v>
      </c>
      <c r="AB68" t="s">
        <v>2209</v>
      </c>
      <c r="AC68" t="s">
        <v>61</v>
      </c>
      <c r="AD68" t="s">
        <v>61</v>
      </c>
      <c r="AE68" t="s">
        <v>2210</v>
      </c>
      <c r="AF68" t="s">
        <v>63</v>
      </c>
      <c r="AH68">
        <v>0</v>
      </c>
      <c r="AI68" s="2">
        <v>44998</v>
      </c>
      <c r="AJ68" t="s">
        <v>64</v>
      </c>
      <c r="AK68" t="s">
        <v>64</v>
      </c>
      <c r="AL68" t="s">
        <v>2211</v>
      </c>
      <c r="AM68" t="s">
        <v>2206</v>
      </c>
      <c r="AN68" s="3">
        <v>73.55</v>
      </c>
      <c r="AO68" t="s">
        <v>2209</v>
      </c>
      <c r="AP68" t="s">
        <v>64</v>
      </c>
      <c r="AQ68" t="s">
        <v>2210</v>
      </c>
      <c r="AR68">
        <v>898</v>
      </c>
      <c r="AS68" t="s">
        <v>66</v>
      </c>
    </row>
    <row r="69" spans="1:45" ht="16" x14ac:dyDescent="0.2">
      <c r="A69">
        <v>2299</v>
      </c>
      <c r="B69">
        <v>2299</v>
      </c>
      <c r="C69" s="2">
        <v>45005</v>
      </c>
      <c r="D69" t="s">
        <v>1782</v>
      </c>
      <c r="E69" t="s">
        <v>287</v>
      </c>
      <c r="F69" s="3">
        <v>95.2</v>
      </c>
      <c r="G69" t="s">
        <v>47</v>
      </c>
      <c r="H69" s="3">
        <v>0</v>
      </c>
      <c r="I69" t="s">
        <v>48</v>
      </c>
      <c r="J69">
        <v>2894</v>
      </c>
      <c r="K69" t="s">
        <v>49</v>
      </c>
      <c r="L69" t="s">
        <v>50</v>
      </c>
      <c r="M69" t="s">
        <v>51</v>
      </c>
      <c r="N69">
        <v>940</v>
      </c>
      <c r="O69" t="s">
        <v>52</v>
      </c>
      <c r="P69" t="s">
        <v>53</v>
      </c>
      <c r="T69" t="s">
        <v>288</v>
      </c>
      <c r="U69" t="s">
        <v>2224</v>
      </c>
      <c r="V69" t="s">
        <v>1563</v>
      </c>
      <c r="W69" t="s">
        <v>56</v>
      </c>
      <c r="X69" t="s">
        <v>2225</v>
      </c>
      <c r="Y69" t="s">
        <v>291</v>
      </c>
      <c r="Z69" s="3">
        <v>19</v>
      </c>
      <c r="AA69" t="s">
        <v>292</v>
      </c>
      <c r="AB69" t="s">
        <v>2226</v>
      </c>
      <c r="AC69" t="s">
        <v>61</v>
      </c>
      <c r="AD69" t="s">
        <v>61</v>
      </c>
      <c r="AE69" t="s">
        <v>2227</v>
      </c>
      <c r="AF69" t="s">
        <v>63</v>
      </c>
      <c r="AH69">
        <v>0</v>
      </c>
      <c r="AI69" s="2">
        <v>45005</v>
      </c>
      <c r="AJ69" t="s">
        <v>64</v>
      </c>
      <c r="AK69" t="s">
        <v>64</v>
      </c>
      <c r="AL69" t="s">
        <v>2228</v>
      </c>
      <c r="AM69" t="s">
        <v>2224</v>
      </c>
      <c r="AN69" s="3">
        <v>95.2</v>
      </c>
      <c r="AO69" t="s">
        <v>2226</v>
      </c>
      <c r="AP69" t="s">
        <v>64</v>
      </c>
      <c r="AQ69" t="s">
        <v>2227</v>
      </c>
      <c r="AR69">
        <v>891</v>
      </c>
      <c r="AS69" t="s">
        <v>66</v>
      </c>
    </row>
    <row r="70" spans="1:45" ht="16" x14ac:dyDescent="0.2">
      <c r="A70">
        <v>2318</v>
      </c>
      <c r="B70">
        <v>2318</v>
      </c>
      <c r="C70" s="2">
        <v>45006</v>
      </c>
      <c r="D70" t="s">
        <v>1761</v>
      </c>
      <c r="E70" t="s">
        <v>2032</v>
      </c>
      <c r="F70" s="3">
        <v>22.7</v>
      </c>
      <c r="G70" t="s">
        <v>47</v>
      </c>
      <c r="H70" s="3">
        <v>0</v>
      </c>
      <c r="I70" t="s">
        <v>48</v>
      </c>
      <c r="J70">
        <v>2720</v>
      </c>
      <c r="K70" t="s">
        <v>49</v>
      </c>
      <c r="L70" t="s">
        <v>50</v>
      </c>
      <c r="M70" t="s">
        <v>51</v>
      </c>
      <c r="N70">
        <v>942</v>
      </c>
      <c r="O70" t="s">
        <v>52</v>
      </c>
      <c r="P70" t="s">
        <v>53</v>
      </c>
      <c r="T70" t="s">
        <v>2235</v>
      </c>
      <c r="U70" t="s">
        <v>2236</v>
      </c>
      <c r="V70" t="s">
        <v>1624</v>
      </c>
      <c r="W70" t="s">
        <v>56</v>
      </c>
      <c r="X70" t="s">
        <v>2237</v>
      </c>
      <c r="Y70" t="s">
        <v>2036</v>
      </c>
      <c r="Z70" s="3">
        <v>19</v>
      </c>
      <c r="AA70" t="s">
        <v>2238</v>
      </c>
      <c r="AB70" t="s">
        <v>2239</v>
      </c>
      <c r="AC70" t="s">
        <v>61</v>
      </c>
      <c r="AD70" t="s">
        <v>61</v>
      </c>
      <c r="AE70" t="s">
        <v>2240</v>
      </c>
      <c r="AF70" t="s">
        <v>63</v>
      </c>
      <c r="AH70">
        <v>0</v>
      </c>
      <c r="AI70" s="2">
        <v>45006</v>
      </c>
      <c r="AJ70" t="s">
        <v>64</v>
      </c>
      <c r="AK70" t="s">
        <v>64</v>
      </c>
      <c r="AL70" t="s">
        <v>2241</v>
      </c>
      <c r="AM70" t="s">
        <v>2236</v>
      </c>
      <c r="AN70" s="3">
        <v>22.7</v>
      </c>
      <c r="AO70" t="s">
        <v>2239</v>
      </c>
      <c r="AP70" t="s">
        <v>64</v>
      </c>
      <c r="AQ70" t="s">
        <v>2240</v>
      </c>
      <c r="AR70">
        <v>899</v>
      </c>
      <c r="AS70" t="s">
        <v>66</v>
      </c>
    </row>
    <row r="71" spans="1:45" ht="16" x14ac:dyDescent="0.2">
      <c r="A71">
        <v>2352</v>
      </c>
      <c r="B71">
        <v>2352</v>
      </c>
      <c r="C71" s="2">
        <v>45008</v>
      </c>
      <c r="D71" t="s">
        <v>1761</v>
      </c>
      <c r="E71" t="s">
        <v>2242</v>
      </c>
      <c r="F71" s="3">
        <v>4.99</v>
      </c>
      <c r="G71" t="s">
        <v>47</v>
      </c>
      <c r="H71" s="3">
        <v>0</v>
      </c>
      <c r="I71" t="s">
        <v>48</v>
      </c>
      <c r="J71">
        <v>2720</v>
      </c>
      <c r="K71" t="s">
        <v>49</v>
      </c>
      <c r="L71" t="s">
        <v>50</v>
      </c>
      <c r="M71" t="s">
        <v>51</v>
      </c>
      <c r="N71">
        <v>942</v>
      </c>
      <c r="O71" t="s">
        <v>52</v>
      </c>
      <c r="P71" t="s">
        <v>53</v>
      </c>
      <c r="T71" t="s">
        <v>1043</v>
      </c>
      <c r="U71" t="s">
        <v>2243</v>
      </c>
      <c r="V71" t="s">
        <v>1570</v>
      </c>
      <c r="W71" t="s">
        <v>56</v>
      </c>
      <c r="X71" t="s">
        <v>2244</v>
      </c>
      <c r="Y71" t="s">
        <v>953</v>
      </c>
      <c r="Z71" s="3">
        <v>19</v>
      </c>
      <c r="AA71" t="s">
        <v>1046</v>
      </c>
      <c r="AB71" t="s">
        <v>2245</v>
      </c>
      <c r="AC71" t="s">
        <v>61</v>
      </c>
      <c r="AD71" t="s">
        <v>61</v>
      </c>
      <c r="AE71" t="s">
        <v>2246</v>
      </c>
      <c r="AF71" t="s">
        <v>63</v>
      </c>
      <c r="AH71">
        <v>0</v>
      </c>
      <c r="AI71" s="2">
        <v>45008</v>
      </c>
      <c r="AJ71" t="s">
        <v>64</v>
      </c>
      <c r="AK71" t="s">
        <v>64</v>
      </c>
      <c r="AL71" t="s">
        <v>2247</v>
      </c>
      <c r="AM71" t="s">
        <v>2243</v>
      </c>
      <c r="AN71" s="3">
        <v>4.99</v>
      </c>
      <c r="AO71" t="s">
        <v>2245</v>
      </c>
      <c r="AP71" t="s">
        <v>64</v>
      </c>
      <c r="AQ71" t="s">
        <v>2246</v>
      </c>
      <c r="AR71">
        <v>901</v>
      </c>
      <c r="AS71" t="s">
        <v>66</v>
      </c>
    </row>
    <row r="72" spans="1:45" ht="16" x14ac:dyDescent="0.2">
      <c r="A72">
        <v>2300</v>
      </c>
      <c r="B72">
        <v>2300</v>
      </c>
      <c r="C72" s="2">
        <v>45008</v>
      </c>
      <c r="D72" t="s">
        <v>1814</v>
      </c>
      <c r="E72" t="s">
        <v>2248</v>
      </c>
      <c r="F72" s="3">
        <v>22.5</v>
      </c>
      <c r="G72" t="s">
        <v>47</v>
      </c>
      <c r="H72" s="3">
        <v>0</v>
      </c>
      <c r="I72" t="s">
        <v>48</v>
      </c>
      <c r="J72">
        <v>2710</v>
      </c>
      <c r="K72" t="s">
        <v>49</v>
      </c>
      <c r="L72" t="s">
        <v>50</v>
      </c>
      <c r="M72" t="s">
        <v>51</v>
      </c>
      <c r="N72">
        <v>940</v>
      </c>
      <c r="O72" t="s">
        <v>52</v>
      </c>
      <c r="P72" t="s">
        <v>53</v>
      </c>
      <c r="T72" t="s">
        <v>2249</v>
      </c>
      <c r="U72" t="s">
        <v>2250</v>
      </c>
      <c r="V72" t="s">
        <v>1647</v>
      </c>
      <c r="W72" t="s">
        <v>56</v>
      </c>
      <c r="X72" t="s">
        <v>2251</v>
      </c>
      <c r="Y72" t="s">
        <v>2061</v>
      </c>
      <c r="Z72" s="3">
        <v>19</v>
      </c>
      <c r="AA72" t="s">
        <v>2252</v>
      </c>
      <c r="AB72" t="s">
        <v>2245</v>
      </c>
      <c r="AC72" t="s">
        <v>61</v>
      </c>
      <c r="AD72" t="s">
        <v>61</v>
      </c>
      <c r="AE72" t="s">
        <v>2253</v>
      </c>
      <c r="AF72" t="s">
        <v>63</v>
      </c>
      <c r="AH72">
        <v>0</v>
      </c>
      <c r="AI72" s="2">
        <v>45008</v>
      </c>
      <c r="AJ72" t="s">
        <v>64</v>
      </c>
      <c r="AK72" t="s">
        <v>64</v>
      </c>
      <c r="AL72" t="s">
        <v>2254</v>
      </c>
      <c r="AM72" t="s">
        <v>2250</v>
      </c>
      <c r="AN72" s="3">
        <v>22.5</v>
      </c>
      <c r="AO72" t="s">
        <v>2245</v>
      </c>
      <c r="AP72" t="s">
        <v>64</v>
      </c>
      <c r="AQ72" t="s">
        <v>2253</v>
      </c>
      <c r="AR72">
        <v>893</v>
      </c>
      <c r="AS72" t="s">
        <v>66</v>
      </c>
    </row>
    <row r="73" spans="1:45" ht="16" x14ac:dyDescent="0.2">
      <c r="A73">
        <v>2338</v>
      </c>
      <c r="B73">
        <v>2338</v>
      </c>
      <c r="C73" s="2">
        <v>45009</v>
      </c>
      <c r="D73" t="s">
        <v>1748</v>
      </c>
      <c r="E73" t="s">
        <v>2255</v>
      </c>
      <c r="F73" s="3">
        <v>24</v>
      </c>
      <c r="G73" t="s">
        <v>47</v>
      </c>
      <c r="H73" s="3">
        <v>0</v>
      </c>
      <c r="I73" t="s">
        <v>48</v>
      </c>
      <c r="J73">
        <v>2702</v>
      </c>
      <c r="K73" t="s">
        <v>49</v>
      </c>
      <c r="L73" t="s">
        <v>50</v>
      </c>
      <c r="M73" t="s">
        <v>51</v>
      </c>
      <c r="N73">
        <v>561</v>
      </c>
      <c r="O73" t="s">
        <v>52</v>
      </c>
      <c r="P73" t="s">
        <v>53</v>
      </c>
      <c r="T73" t="s">
        <v>2256</v>
      </c>
      <c r="V73" t="s">
        <v>1592</v>
      </c>
      <c r="W73" t="s">
        <v>56</v>
      </c>
      <c r="X73" t="s">
        <v>2257</v>
      </c>
      <c r="Y73" t="s">
        <v>2258</v>
      </c>
      <c r="Z73" s="3">
        <v>19</v>
      </c>
      <c r="AA73" t="s">
        <v>198</v>
      </c>
      <c r="AB73" t="s">
        <v>2259</v>
      </c>
      <c r="AC73" t="s">
        <v>61</v>
      </c>
      <c r="AD73" t="s">
        <v>61</v>
      </c>
      <c r="AE73" t="s">
        <v>2260</v>
      </c>
      <c r="AF73" t="s">
        <v>63</v>
      </c>
      <c r="AH73">
        <v>0</v>
      </c>
      <c r="AI73" s="2">
        <v>45009</v>
      </c>
      <c r="AJ73" t="s">
        <v>64</v>
      </c>
      <c r="AK73" t="s">
        <v>64</v>
      </c>
      <c r="AL73" t="s">
        <v>2261</v>
      </c>
      <c r="AN73" s="3">
        <v>24</v>
      </c>
      <c r="AO73" t="s">
        <v>2259</v>
      </c>
      <c r="AP73" t="s">
        <v>64</v>
      </c>
      <c r="AQ73" t="s">
        <v>2260</v>
      </c>
      <c r="AR73">
        <v>907</v>
      </c>
      <c r="AS73" t="s">
        <v>66</v>
      </c>
    </row>
    <row r="74" spans="1:45" ht="16" x14ac:dyDescent="0.2">
      <c r="A74">
        <v>2316</v>
      </c>
      <c r="B74">
        <v>2316</v>
      </c>
      <c r="C74" s="2">
        <v>45012</v>
      </c>
      <c r="D74" t="s">
        <v>1748</v>
      </c>
      <c r="E74" t="s">
        <v>1921</v>
      </c>
      <c r="F74" s="3">
        <v>19.989999999999998</v>
      </c>
      <c r="G74" t="s">
        <v>47</v>
      </c>
      <c r="H74" s="3">
        <v>0</v>
      </c>
      <c r="I74" t="s">
        <v>48</v>
      </c>
      <c r="J74">
        <v>2704</v>
      </c>
      <c r="K74" t="s">
        <v>49</v>
      </c>
      <c r="L74" t="s">
        <v>50</v>
      </c>
      <c r="M74" t="s">
        <v>51</v>
      </c>
      <c r="N74">
        <v>940</v>
      </c>
      <c r="O74" t="s">
        <v>52</v>
      </c>
      <c r="P74" t="s">
        <v>53</v>
      </c>
      <c r="T74" t="s">
        <v>2262</v>
      </c>
      <c r="U74" t="s">
        <v>2263</v>
      </c>
      <c r="V74" t="s">
        <v>1567</v>
      </c>
      <c r="W74" t="s">
        <v>56</v>
      </c>
      <c r="X74" t="s">
        <v>2264</v>
      </c>
      <c r="Y74" t="s">
        <v>2265</v>
      </c>
      <c r="Z74" s="3">
        <v>19</v>
      </c>
      <c r="AA74" t="s">
        <v>2266</v>
      </c>
      <c r="AB74" t="s">
        <v>2267</v>
      </c>
      <c r="AC74" t="s">
        <v>61</v>
      </c>
      <c r="AD74" t="s">
        <v>61</v>
      </c>
      <c r="AE74" t="s">
        <v>2268</v>
      </c>
      <c r="AF74" t="s">
        <v>63</v>
      </c>
      <c r="AH74">
        <v>0</v>
      </c>
      <c r="AI74" s="2">
        <v>45012</v>
      </c>
      <c r="AJ74" t="s">
        <v>64</v>
      </c>
      <c r="AK74" t="s">
        <v>64</v>
      </c>
      <c r="AL74" t="s">
        <v>2269</v>
      </c>
      <c r="AM74" t="s">
        <v>2263</v>
      </c>
      <c r="AN74" s="3">
        <v>19.989999999999998</v>
      </c>
      <c r="AO74" t="s">
        <v>2267</v>
      </c>
      <c r="AP74" t="s">
        <v>64</v>
      </c>
      <c r="AQ74" t="s">
        <v>2268</v>
      </c>
      <c r="AR74">
        <v>895</v>
      </c>
      <c r="AS74" t="s">
        <v>66</v>
      </c>
    </row>
    <row r="75" spans="1:45" ht="16" x14ac:dyDescent="0.2">
      <c r="A75">
        <v>2324</v>
      </c>
      <c r="B75">
        <v>2324</v>
      </c>
      <c r="C75" s="2">
        <v>45012</v>
      </c>
      <c r="D75" t="s">
        <v>1748</v>
      </c>
      <c r="E75" t="s">
        <v>2270</v>
      </c>
      <c r="F75" s="3">
        <v>40.130000000000003</v>
      </c>
      <c r="G75" t="s">
        <v>47</v>
      </c>
      <c r="H75" s="3">
        <v>0</v>
      </c>
      <c r="I75" t="s">
        <v>48</v>
      </c>
      <c r="J75">
        <v>2701</v>
      </c>
      <c r="K75" t="s">
        <v>49</v>
      </c>
      <c r="L75" t="s">
        <v>50</v>
      </c>
      <c r="M75" t="s">
        <v>51</v>
      </c>
      <c r="N75">
        <v>940</v>
      </c>
      <c r="O75" t="s">
        <v>52</v>
      </c>
      <c r="P75" t="s">
        <v>53</v>
      </c>
      <c r="T75" t="s">
        <v>2271</v>
      </c>
      <c r="U75" t="s">
        <v>2272</v>
      </c>
      <c r="V75" t="s">
        <v>1572</v>
      </c>
      <c r="W75" t="s">
        <v>56</v>
      </c>
      <c r="X75" t="s">
        <v>2273</v>
      </c>
      <c r="Y75" t="s">
        <v>2274</v>
      </c>
      <c r="Z75" s="3">
        <v>19</v>
      </c>
      <c r="AA75" t="s">
        <v>2275</v>
      </c>
      <c r="AB75" t="s">
        <v>2259</v>
      </c>
      <c r="AC75" t="s">
        <v>61</v>
      </c>
      <c r="AD75" t="s">
        <v>61</v>
      </c>
      <c r="AE75" t="s">
        <v>2276</v>
      </c>
      <c r="AF75" t="s">
        <v>63</v>
      </c>
      <c r="AH75">
        <v>0</v>
      </c>
      <c r="AI75" s="2">
        <v>45012</v>
      </c>
      <c r="AJ75" t="s">
        <v>64</v>
      </c>
      <c r="AK75" t="s">
        <v>64</v>
      </c>
      <c r="AL75" t="s">
        <v>2277</v>
      </c>
      <c r="AM75" t="s">
        <v>2272</v>
      </c>
      <c r="AN75" s="3">
        <v>40.130000000000003</v>
      </c>
      <c r="AO75" t="s">
        <v>2259</v>
      </c>
      <c r="AP75" t="s">
        <v>64</v>
      </c>
      <c r="AQ75" t="s">
        <v>2276</v>
      </c>
      <c r="AR75">
        <v>894</v>
      </c>
      <c r="AS75" t="s">
        <v>66</v>
      </c>
    </row>
    <row r="76" spans="1:45" ht="16" x14ac:dyDescent="0.2">
      <c r="A76">
        <v>2351</v>
      </c>
      <c r="B76">
        <v>2351</v>
      </c>
      <c r="C76" s="2">
        <v>45014</v>
      </c>
      <c r="D76" t="s">
        <v>1748</v>
      </c>
      <c r="E76" t="s">
        <v>46</v>
      </c>
      <c r="F76" s="3">
        <v>1</v>
      </c>
      <c r="G76" t="s">
        <v>47</v>
      </c>
      <c r="H76" s="3">
        <v>0</v>
      </c>
      <c r="I76" t="s">
        <v>48</v>
      </c>
      <c r="J76">
        <v>2702</v>
      </c>
      <c r="K76" t="s">
        <v>49</v>
      </c>
      <c r="L76" t="s">
        <v>50</v>
      </c>
      <c r="M76" t="s">
        <v>51</v>
      </c>
      <c r="N76">
        <v>940</v>
      </c>
      <c r="O76" t="s">
        <v>52</v>
      </c>
      <c r="P76" t="s">
        <v>53</v>
      </c>
      <c r="T76" t="s">
        <v>2001</v>
      </c>
      <c r="U76" t="s">
        <v>2289</v>
      </c>
      <c r="Z76" s="3"/>
      <c r="AF76" t="s">
        <v>63</v>
      </c>
      <c r="AH76">
        <v>0</v>
      </c>
      <c r="AI76" s="2">
        <v>45014</v>
      </c>
      <c r="AJ76" t="s">
        <v>64</v>
      </c>
      <c r="AK76" t="s">
        <v>64</v>
      </c>
      <c r="AL76" t="s">
        <v>2290</v>
      </c>
      <c r="AM76" t="s">
        <v>2289</v>
      </c>
      <c r="AN76" s="3"/>
      <c r="AP76" t="s">
        <v>64</v>
      </c>
      <c r="AR76">
        <v>905</v>
      </c>
      <c r="AS76" t="s">
        <v>66</v>
      </c>
    </row>
    <row r="77" spans="1:45" ht="16" x14ac:dyDescent="0.2">
      <c r="A77">
        <v>2429</v>
      </c>
      <c r="B77">
        <v>2429</v>
      </c>
      <c r="C77" s="2">
        <v>45015</v>
      </c>
      <c r="D77" t="s">
        <v>1761</v>
      </c>
      <c r="E77" t="s">
        <v>2291</v>
      </c>
      <c r="F77" s="3">
        <v>9.99</v>
      </c>
      <c r="G77" t="s">
        <v>47</v>
      </c>
      <c r="H77" s="3">
        <v>0</v>
      </c>
      <c r="I77" t="s">
        <v>48</v>
      </c>
      <c r="J77">
        <v>2702</v>
      </c>
      <c r="K77" t="s">
        <v>49</v>
      </c>
      <c r="L77" t="s">
        <v>50</v>
      </c>
      <c r="M77" t="s">
        <v>51</v>
      </c>
      <c r="N77">
        <v>940</v>
      </c>
      <c r="O77" t="s">
        <v>52</v>
      </c>
      <c r="P77" t="s">
        <v>53</v>
      </c>
      <c r="T77" t="s">
        <v>2292</v>
      </c>
      <c r="U77" t="s">
        <v>2293</v>
      </c>
      <c r="V77" t="s">
        <v>1678</v>
      </c>
      <c r="W77" t="s">
        <v>56</v>
      </c>
      <c r="X77" t="s">
        <v>2294</v>
      </c>
      <c r="Y77" t="s">
        <v>2295</v>
      </c>
      <c r="Z77" s="3">
        <v>19</v>
      </c>
      <c r="AA77" t="s">
        <v>2296</v>
      </c>
      <c r="AB77" t="s">
        <v>2297</v>
      </c>
      <c r="AC77" t="s">
        <v>61</v>
      </c>
      <c r="AD77" t="s">
        <v>61</v>
      </c>
      <c r="AE77" t="s">
        <v>2298</v>
      </c>
      <c r="AF77" t="s">
        <v>63</v>
      </c>
      <c r="AH77">
        <v>0</v>
      </c>
      <c r="AI77" s="2">
        <v>45015</v>
      </c>
      <c r="AJ77" t="s">
        <v>64</v>
      </c>
      <c r="AK77" t="s">
        <v>64</v>
      </c>
      <c r="AL77" t="s">
        <v>2299</v>
      </c>
      <c r="AM77" t="s">
        <v>2293</v>
      </c>
      <c r="AN77" s="3">
        <v>9.99</v>
      </c>
      <c r="AO77" t="s">
        <v>2297</v>
      </c>
      <c r="AP77" t="s">
        <v>64</v>
      </c>
      <c r="AQ77" t="s">
        <v>2298</v>
      </c>
      <c r="AR77">
        <v>909</v>
      </c>
      <c r="AS77" t="s">
        <v>66</v>
      </c>
    </row>
    <row r="78" spans="1:45" ht="16" x14ac:dyDescent="0.2">
      <c r="A78">
        <v>2306</v>
      </c>
      <c r="B78">
        <v>2306</v>
      </c>
      <c r="C78" s="2">
        <v>45016</v>
      </c>
      <c r="D78" t="s">
        <v>1934</v>
      </c>
      <c r="E78" t="s">
        <v>206</v>
      </c>
      <c r="F78" s="3">
        <v>2847.87</v>
      </c>
      <c r="G78" t="s">
        <v>47</v>
      </c>
      <c r="H78" s="3">
        <v>0</v>
      </c>
      <c r="I78" t="s">
        <v>104</v>
      </c>
      <c r="J78">
        <v>2551</v>
      </c>
      <c r="K78" t="s">
        <v>49</v>
      </c>
      <c r="L78" t="s">
        <v>50</v>
      </c>
      <c r="M78" t="s">
        <v>51</v>
      </c>
      <c r="N78">
        <v>1730</v>
      </c>
      <c r="O78" t="s">
        <v>52</v>
      </c>
      <c r="P78" t="s">
        <v>203</v>
      </c>
      <c r="T78" t="s">
        <v>64</v>
      </c>
      <c r="Z78" s="3"/>
      <c r="AF78" t="s">
        <v>63</v>
      </c>
      <c r="AH78">
        <v>0</v>
      </c>
      <c r="AI78" s="2">
        <v>45016</v>
      </c>
      <c r="AJ78" t="s">
        <v>64</v>
      </c>
      <c r="AK78" t="s">
        <v>64</v>
      </c>
      <c r="AL78" t="s">
        <v>64</v>
      </c>
      <c r="AN78" s="3"/>
      <c r="AP78" t="s">
        <v>64</v>
      </c>
      <c r="AR78" t="s">
        <v>64</v>
      </c>
      <c r="AS78" t="s">
        <v>66</v>
      </c>
    </row>
    <row r="79" spans="1:45" ht="16" x14ac:dyDescent="0.2">
      <c r="A79">
        <v>2307</v>
      </c>
      <c r="B79">
        <v>2307</v>
      </c>
      <c r="C79" s="2">
        <v>45016</v>
      </c>
      <c r="D79" t="s">
        <v>1935</v>
      </c>
      <c r="E79" t="s">
        <v>206</v>
      </c>
      <c r="F79" s="3">
        <v>2158.59</v>
      </c>
      <c r="G79" t="s">
        <v>47</v>
      </c>
      <c r="H79" s="3">
        <v>0</v>
      </c>
      <c r="I79" t="s">
        <v>104</v>
      </c>
      <c r="J79">
        <v>2551</v>
      </c>
      <c r="K79" t="s">
        <v>49</v>
      </c>
      <c r="L79" t="s">
        <v>50</v>
      </c>
      <c r="M79" t="s">
        <v>51</v>
      </c>
      <c r="N79">
        <v>1730</v>
      </c>
      <c r="O79" t="s">
        <v>52</v>
      </c>
      <c r="P79" t="s">
        <v>203</v>
      </c>
      <c r="T79" t="s">
        <v>64</v>
      </c>
      <c r="Z79" s="3"/>
      <c r="AF79" t="s">
        <v>63</v>
      </c>
      <c r="AH79">
        <v>0</v>
      </c>
      <c r="AI79" s="2">
        <v>45016</v>
      </c>
      <c r="AJ79" t="s">
        <v>64</v>
      </c>
      <c r="AK79" t="s">
        <v>64</v>
      </c>
      <c r="AL79" t="s">
        <v>64</v>
      </c>
      <c r="AN79" s="3"/>
      <c r="AP79" t="s">
        <v>64</v>
      </c>
      <c r="AR79" t="s">
        <v>64</v>
      </c>
      <c r="AS79" t="s">
        <v>66</v>
      </c>
    </row>
    <row r="80" spans="1:45" ht="16" x14ac:dyDescent="0.2">
      <c r="A80">
        <v>2311</v>
      </c>
      <c r="B80">
        <v>2311</v>
      </c>
      <c r="C80" s="2">
        <v>45016</v>
      </c>
      <c r="D80" t="s">
        <v>1936</v>
      </c>
      <c r="E80" t="s">
        <v>206</v>
      </c>
      <c r="F80" s="3">
        <v>2988.56</v>
      </c>
      <c r="G80" t="s">
        <v>47</v>
      </c>
      <c r="H80" s="3">
        <v>0</v>
      </c>
      <c r="I80" t="s">
        <v>104</v>
      </c>
      <c r="J80">
        <v>2551</v>
      </c>
      <c r="K80" t="s">
        <v>49</v>
      </c>
      <c r="L80" t="s">
        <v>50</v>
      </c>
      <c r="M80" t="s">
        <v>51</v>
      </c>
      <c r="N80">
        <v>1730</v>
      </c>
      <c r="O80" t="s">
        <v>52</v>
      </c>
      <c r="P80" t="s">
        <v>203</v>
      </c>
      <c r="T80" t="s">
        <v>64</v>
      </c>
      <c r="Z80" s="3"/>
      <c r="AF80" t="s">
        <v>63</v>
      </c>
      <c r="AH80">
        <v>0</v>
      </c>
      <c r="AI80" s="2">
        <v>45016</v>
      </c>
      <c r="AJ80" t="s">
        <v>64</v>
      </c>
      <c r="AK80" t="s">
        <v>64</v>
      </c>
      <c r="AL80" t="s">
        <v>64</v>
      </c>
      <c r="AN80" s="3"/>
      <c r="AP80" t="s">
        <v>64</v>
      </c>
      <c r="AR80" t="s">
        <v>64</v>
      </c>
      <c r="AS80" t="s">
        <v>66</v>
      </c>
    </row>
    <row r="81" spans="1:45" ht="16" x14ac:dyDescent="0.2">
      <c r="A81">
        <v>2312</v>
      </c>
      <c r="B81">
        <v>2312</v>
      </c>
      <c r="C81" s="2">
        <v>45016</v>
      </c>
      <c r="D81" t="s">
        <v>1936</v>
      </c>
      <c r="E81" t="s">
        <v>204</v>
      </c>
      <c r="F81" s="3">
        <v>695.28</v>
      </c>
      <c r="G81" t="s">
        <v>47</v>
      </c>
      <c r="H81" s="3">
        <v>0</v>
      </c>
      <c r="I81" t="s">
        <v>104</v>
      </c>
      <c r="J81">
        <v>2555</v>
      </c>
      <c r="K81" t="s">
        <v>49</v>
      </c>
      <c r="L81" t="s">
        <v>50</v>
      </c>
      <c r="M81" t="s">
        <v>51</v>
      </c>
      <c r="N81">
        <v>1730</v>
      </c>
      <c r="O81" t="s">
        <v>52</v>
      </c>
      <c r="P81" t="s">
        <v>203</v>
      </c>
      <c r="T81" t="s">
        <v>64</v>
      </c>
      <c r="Z81" s="3"/>
      <c r="AF81" t="s">
        <v>63</v>
      </c>
      <c r="AH81">
        <v>0</v>
      </c>
      <c r="AI81" s="2">
        <v>45016</v>
      </c>
      <c r="AJ81" t="s">
        <v>64</v>
      </c>
      <c r="AK81" t="s">
        <v>64</v>
      </c>
      <c r="AL81" t="s">
        <v>64</v>
      </c>
      <c r="AN81" s="3"/>
      <c r="AP81" t="s">
        <v>64</v>
      </c>
      <c r="AR81" t="s">
        <v>64</v>
      </c>
      <c r="AS81" t="s">
        <v>66</v>
      </c>
    </row>
    <row r="82" spans="1:45" ht="16" x14ac:dyDescent="0.2">
      <c r="A82">
        <v>2313</v>
      </c>
      <c r="B82">
        <v>2313</v>
      </c>
      <c r="C82" s="2">
        <v>45016</v>
      </c>
      <c r="D82" t="s">
        <v>1934</v>
      </c>
      <c r="E82" t="s">
        <v>204</v>
      </c>
      <c r="F82" s="3">
        <v>662.55</v>
      </c>
      <c r="G82" t="s">
        <v>47</v>
      </c>
      <c r="H82" s="3">
        <v>0</v>
      </c>
      <c r="I82" t="s">
        <v>104</v>
      </c>
      <c r="J82">
        <v>2555</v>
      </c>
      <c r="K82" t="s">
        <v>49</v>
      </c>
      <c r="L82" t="s">
        <v>50</v>
      </c>
      <c r="M82" t="s">
        <v>51</v>
      </c>
      <c r="N82">
        <v>1730</v>
      </c>
      <c r="O82" t="s">
        <v>52</v>
      </c>
      <c r="P82" t="s">
        <v>203</v>
      </c>
      <c r="T82" t="s">
        <v>64</v>
      </c>
      <c r="Z82" s="3"/>
      <c r="AF82" t="s">
        <v>63</v>
      </c>
      <c r="AH82">
        <v>0</v>
      </c>
      <c r="AI82" s="2">
        <v>45016</v>
      </c>
      <c r="AJ82" t="s">
        <v>64</v>
      </c>
      <c r="AK82" t="s">
        <v>64</v>
      </c>
      <c r="AL82" t="s">
        <v>64</v>
      </c>
      <c r="AN82" s="3"/>
      <c r="AP82" t="s">
        <v>64</v>
      </c>
      <c r="AR82" t="s">
        <v>64</v>
      </c>
      <c r="AS82" t="s">
        <v>66</v>
      </c>
    </row>
    <row r="83" spans="1:45" ht="16" x14ac:dyDescent="0.2">
      <c r="A83">
        <v>2314</v>
      </c>
      <c r="B83">
        <v>2314</v>
      </c>
      <c r="C83" s="2">
        <v>45016</v>
      </c>
      <c r="D83" t="s">
        <v>1935</v>
      </c>
      <c r="E83" t="s">
        <v>204</v>
      </c>
      <c r="F83" s="3">
        <v>503.5</v>
      </c>
      <c r="G83" t="s">
        <v>47</v>
      </c>
      <c r="H83" s="3">
        <v>0</v>
      </c>
      <c r="I83" t="s">
        <v>104</v>
      </c>
      <c r="J83">
        <v>2555</v>
      </c>
      <c r="K83" t="s">
        <v>49</v>
      </c>
      <c r="L83" t="s">
        <v>50</v>
      </c>
      <c r="M83" t="s">
        <v>51</v>
      </c>
      <c r="N83">
        <v>1730</v>
      </c>
      <c r="O83" t="s">
        <v>52</v>
      </c>
      <c r="P83" t="s">
        <v>203</v>
      </c>
      <c r="T83" t="s">
        <v>64</v>
      </c>
      <c r="Z83" s="3"/>
      <c r="AF83" t="s">
        <v>63</v>
      </c>
      <c r="AH83">
        <v>0</v>
      </c>
      <c r="AI83" s="2">
        <v>45016</v>
      </c>
      <c r="AJ83" t="s">
        <v>64</v>
      </c>
      <c r="AK83" t="s">
        <v>64</v>
      </c>
      <c r="AL83" t="s">
        <v>64</v>
      </c>
      <c r="AN83" s="3"/>
      <c r="AP83" t="s">
        <v>64</v>
      </c>
      <c r="AR83" t="s">
        <v>64</v>
      </c>
      <c r="AS83" t="s">
        <v>66</v>
      </c>
    </row>
    <row r="84" spans="1:45" ht="16" x14ac:dyDescent="0.2">
      <c r="A84">
        <v>2396</v>
      </c>
      <c r="B84">
        <v>2396</v>
      </c>
      <c r="C84" s="2">
        <v>45016</v>
      </c>
      <c r="D84" t="s">
        <v>1748</v>
      </c>
      <c r="E84" t="s">
        <v>147</v>
      </c>
      <c r="F84" s="3">
        <v>4.9800000000000004</v>
      </c>
      <c r="G84" t="s">
        <v>47</v>
      </c>
      <c r="H84" s="3">
        <v>0</v>
      </c>
      <c r="I84" t="s">
        <v>48</v>
      </c>
      <c r="J84">
        <v>2705</v>
      </c>
      <c r="K84" t="s">
        <v>49</v>
      </c>
      <c r="L84" t="s">
        <v>50</v>
      </c>
      <c r="M84" t="s">
        <v>51</v>
      </c>
      <c r="N84">
        <v>940</v>
      </c>
      <c r="O84" t="s">
        <v>52</v>
      </c>
      <c r="P84" t="s">
        <v>53</v>
      </c>
      <c r="T84" t="s">
        <v>1125</v>
      </c>
      <c r="U84" t="s">
        <v>2301</v>
      </c>
      <c r="Z84" s="3"/>
      <c r="AF84" t="s">
        <v>63</v>
      </c>
      <c r="AH84">
        <v>0</v>
      </c>
      <c r="AI84" s="2">
        <v>45016</v>
      </c>
      <c r="AJ84" t="s">
        <v>64</v>
      </c>
      <c r="AK84" t="s">
        <v>64</v>
      </c>
      <c r="AL84" t="s">
        <v>2302</v>
      </c>
      <c r="AM84" t="s">
        <v>2301</v>
      </c>
      <c r="AN84" s="3"/>
      <c r="AP84" t="s">
        <v>64</v>
      </c>
      <c r="AR84">
        <v>911</v>
      </c>
      <c r="AS84" t="s">
        <v>66</v>
      </c>
    </row>
    <row r="85" spans="1:45" ht="16" x14ac:dyDescent="0.2">
      <c r="A85">
        <v>2430</v>
      </c>
      <c r="B85">
        <v>2430</v>
      </c>
      <c r="C85" s="2">
        <v>45016</v>
      </c>
      <c r="D85" t="s">
        <v>2303</v>
      </c>
      <c r="E85" t="s">
        <v>2304</v>
      </c>
      <c r="F85" s="3">
        <v>20000</v>
      </c>
      <c r="G85" t="s">
        <v>47</v>
      </c>
      <c r="H85" s="3">
        <v>0</v>
      </c>
      <c r="I85" t="s">
        <v>104</v>
      </c>
      <c r="J85">
        <v>940</v>
      </c>
      <c r="K85" t="s">
        <v>52</v>
      </c>
      <c r="L85" t="s">
        <v>53</v>
      </c>
      <c r="N85">
        <v>3200</v>
      </c>
      <c r="O85" t="s">
        <v>49</v>
      </c>
      <c r="P85" t="s">
        <v>105</v>
      </c>
      <c r="Q85" t="s">
        <v>106</v>
      </c>
      <c r="T85" t="s">
        <v>298</v>
      </c>
      <c r="U85" t="s">
        <v>2305</v>
      </c>
      <c r="V85" t="s">
        <v>1686</v>
      </c>
      <c r="W85" t="s">
        <v>56</v>
      </c>
      <c r="X85" t="s">
        <v>2306</v>
      </c>
      <c r="Y85" t="s">
        <v>142</v>
      </c>
      <c r="Z85" s="3">
        <v>0</v>
      </c>
      <c r="AA85" t="s">
        <v>302</v>
      </c>
      <c r="AB85" t="s">
        <v>2307</v>
      </c>
      <c r="AC85" t="s">
        <v>61</v>
      </c>
      <c r="AD85" t="s">
        <v>61</v>
      </c>
      <c r="AE85" t="s">
        <v>2308</v>
      </c>
      <c r="AF85" t="s">
        <v>63</v>
      </c>
      <c r="AH85">
        <v>0</v>
      </c>
      <c r="AI85" s="2">
        <v>45016</v>
      </c>
      <c r="AJ85" t="s">
        <v>64</v>
      </c>
      <c r="AK85" t="s">
        <v>64</v>
      </c>
      <c r="AL85" t="s">
        <v>2309</v>
      </c>
      <c r="AM85" t="s">
        <v>2305</v>
      </c>
      <c r="AN85" s="3">
        <v>20000</v>
      </c>
      <c r="AO85" t="s">
        <v>2307</v>
      </c>
      <c r="AP85" t="s">
        <v>64</v>
      </c>
      <c r="AQ85" t="s">
        <v>2308</v>
      </c>
      <c r="AR85">
        <v>910</v>
      </c>
      <c r="AS85" t="s">
        <v>66</v>
      </c>
    </row>
    <row r="86" spans="1:45" ht="16" x14ac:dyDescent="0.2">
      <c r="A86">
        <v>3750</v>
      </c>
      <c r="B86">
        <v>3750</v>
      </c>
      <c r="C86" s="2">
        <v>45016</v>
      </c>
      <c r="D86" t="s">
        <v>1934</v>
      </c>
      <c r="E86" t="s">
        <v>2155</v>
      </c>
      <c r="F86" s="3">
        <v>265.8</v>
      </c>
      <c r="G86" t="s">
        <v>47</v>
      </c>
      <c r="H86" s="3">
        <v>0</v>
      </c>
      <c r="I86" t="s">
        <v>104</v>
      </c>
      <c r="J86">
        <v>1730</v>
      </c>
      <c r="K86" t="s">
        <v>52</v>
      </c>
      <c r="L86" t="s">
        <v>203</v>
      </c>
      <c r="N86">
        <v>2400</v>
      </c>
      <c r="O86" t="s">
        <v>49</v>
      </c>
      <c r="P86" t="s">
        <v>105</v>
      </c>
      <c r="Q86" t="s">
        <v>51</v>
      </c>
      <c r="T86" t="s">
        <v>64</v>
      </c>
      <c r="Z86" s="3"/>
      <c r="AF86" t="s">
        <v>63</v>
      </c>
      <c r="AH86">
        <v>0</v>
      </c>
      <c r="AI86" s="2">
        <v>45016</v>
      </c>
      <c r="AJ86" t="s">
        <v>64</v>
      </c>
      <c r="AK86" t="s">
        <v>64</v>
      </c>
      <c r="AL86" t="s">
        <v>64</v>
      </c>
      <c r="AN86" s="3"/>
      <c r="AP86" t="s">
        <v>64</v>
      </c>
      <c r="AR86" t="s">
        <v>64</v>
      </c>
      <c r="AS86" t="s">
        <v>66</v>
      </c>
    </row>
    <row r="87" spans="1:45" ht="16" x14ac:dyDescent="0.2">
      <c r="A87">
        <v>2366</v>
      </c>
      <c r="B87">
        <v>2366</v>
      </c>
      <c r="C87" s="2">
        <v>45019</v>
      </c>
      <c r="D87" t="s">
        <v>1748</v>
      </c>
      <c r="E87" t="s">
        <v>46</v>
      </c>
      <c r="F87" s="3">
        <v>1.6</v>
      </c>
      <c r="G87" t="s">
        <v>47</v>
      </c>
      <c r="H87" s="3">
        <v>0</v>
      </c>
      <c r="I87" t="s">
        <v>48</v>
      </c>
      <c r="J87">
        <v>2702</v>
      </c>
      <c r="K87" t="s">
        <v>49</v>
      </c>
      <c r="L87" t="s">
        <v>50</v>
      </c>
      <c r="M87" t="s">
        <v>51</v>
      </c>
      <c r="N87">
        <v>940</v>
      </c>
      <c r="O87" t="s">
        <v>52</v>
      </c>
      <c r="P87" t="s">
        <v>53</v>
      </c>
      <c r="T87" t="s">
        <v>1502</v>
      </c>
      <c r="U87" t="s">
        <v>2311</v>
      </c>
      <c r="Z87" s="3"/>
      <c r="AF87" t="s">
        <v>63</v>
      </c>
      <c r="AH87">
        <v>0</v>
      </c>
      <c r="AI87" s="2">
        <v>45019</v>
      </c>
      <c r="AJ87" t="s">
        <v>64</v>
      </c>
      <c r="AK87" t="s">
        <v>64</v>
      </c>
      <c r="AL87" t="s">
        <v>2312</v>
      </c>
      <c r="AM87" t="s">
        <v>2311</v>
      </c>
      <c r="AN87" s="3"/>
      <c r="AP87" t="s">
        <v>64</v>
      </c>
      <c r="AR87">
        <v>912</v>
      </c>
      <c r="AS87" t="s">
        <v>66</v>
      </c>
    </row>
    <row r="88" spans="1:45" ht="16" x14ac:dyDescent="0.2">
      <c r="A88">
        <v>2368</v>
      </c>
      <c r="B88">
        <v>2368</v>
      </c>
      <c r="C88" s="2">
        <v>45026.656458333331</v>
      </c>
      <c r="D88" t="s">
        <v>1748</v>
      </c>
      <c r="E88" t="s">
        <v>2165</v>
      </c>
      <c r="F88" s="3">
        <v>52.9</v>
      </c>
      <c r="G88" t="s">
        <v>47</v>
      </c>
      <c r="H88" s="3">
        <v>0</v>
      </c>
      <c r="I88" t="s">
        <v>48</v>
      </c>
      <c r="J88">
        <v>2900</v>
      </c>
      <c r="K88" t="s">
        <v>49</v>
      </c>
      <c r="L88" t="s">
        <v>50</v>
      </c>
      <c r="M88" t="s">
        <v>51</v>
      </c>
      <c r="N88">
        <v>941</v>
      </c>
      <c r="O88" t="s">
        <v>52</v>
      </c>
      <c r="P88" t="s">
        <v>53</v>
      </c>
      <c r="T88" t="s">
        <v>2313</v>
      </c>
      <c r="U88" t="s">
        <v>2314</v>
      </c>
      <c r="V88" t="s">
        <v>1629</v>
      </c>
      <c r="W88" t="s">
        <v>56</v>
      </c>
      <c r="X88" t="s">
        <v>2315</v>
      </c>
      <c r="Y88" t="s">
        <v>323</v>
      </c>
      <c r="Z88" s="3">
        <v>19</v>
      </c>
      <c r="AA88" t="s">
        <v>2316</v>
      </c>
      <c r="AB88" t="s">
        <v>2317</v>
      </c>
      <c r="AC88" t="s">
        <v>61</v>
      </c>
      <c r="AD88" t="s">
        <v>61</v>
      </c>
      <c r="AE88" t="s">
        <v>2318</v>
      </c>
      <c r="AF88" t="s">
        <v>63</v>
      </c>
      <c r="AH88">
        <v>0</v>
      </c>
      <c r="AI88" s="2">
        <v>45026</v>
      </c>
      <c r="AJ88" t="s">
        <v>64</v>
      </c>
      <c r="AK88" t="s">
        <v>64</v>
      </c>
      <c r="AL88" t="s">
        <v>2319</v>
      </c>
      <c r="AM88" t="s">
        <v>2314</v>
      </c>
      <c r="AN88" s="3">
        <v>52.9</v>
      </c>
      <c r="AO88" t="s">
        <v>2317</v>
      </c>
      <c r="AP88" t="s">
        <v>64</v>
      </c>
      <c r="AQ88" t="s">
        <v>2318</v>
      </c>
      <c r="AR88">
        <v>914</v>
      </c>
      <c r="AS88" t="s">
        <v>66</v>
      </c>
    </row>
    <row r="89" spans="1:45" ht="16" x14ac:dyDescent="0.2">
      <c r="A89">
        <v>2372</v>
      </c>
      <c r="B89">
        <v>2372</v>
      </c>
      <c r="C89" s="2">
        <v>45036</v>
      </c>
      <c r="D89" t="s">
        <v>1782</v>
      </c>
      <c r="E89" t="s">
        <v>287</v>
      </c>
      <c r="F89" s="3">
        <v>95.2</v>
      </c>
      <c r="G89" t="s">
        <v>47</v>
      </c>
      <c r="H89" s="3">
        <v>0</v>
      </c>
      <c r="I89" t="s">
        <v>48</v>
      </c>
      <c r="J89">
        <v>2894</v>
      </c>
      <c r="K89" t="s">
        <v>49</v>
      </c>
      <c r="L89" t="s">
        <v>50</v>
      </c>
      <c r="M89" t="s">
        <v>51</v>
      </c>
      <c r="N89">
        <v>940</v>
      </c>
      <c r="O89" t="s">
        <v>52</v>
      </c>
      <c r="P89" t="s">
        <v>53</v>
      </c>
      <c r="T89" t="s">
        <v>288</v>
      </c>
      <c r="U89" t="s">
        <v>2327</v>
      </c>
      <c r="V89" t="s">
        <v>1639</v>
      </c>
      <c r="W89" t="s">
        <v>56</v>
      </c>
      <c r="X89" t="s">
        <v>2328</v>
      </c>
      <c r="Y89" t="s">
        <v>291</v>
      </c>
      <c r="Z89" s="3">
        <v>19</v>
      </c>
      <c r="AA89" t="s">
        <v>292</v>
      </c>
      <c r="AB89" t="s">
        <v>2329</v>
      </c>
      <c r="AC89" t="s">
        <v>61</v>
      </c>
      <c r="AD89" t="s">
        <v>61</v>
      </c>
      <c r="AE89" t="s">
        <v>2330</v>
      </c>
      <c r="AF89" t="s">
        <v>63</v>
      </c>
      <c r="AH89">
        <v>0</v>
      </c>
      <c r="AI89" s="2">
        <v>45036</v>
      </c>
      <c r="AJ89" t="s">
        <v>64</v>
      </c>
      <c r="AK89" t="s">
        <v>64</v>
      </c>
      <c r="AL89" t="s">
        <v>2331</v>
      </c>
      <c r="AM89" t="s">
        <v>2327</v>
      </c>
      <c r="AN89" s="3">
        <v>95.2</v>
      </c>
      <c r="AO89" t="s">
        <v>2329</v>
      </c>
      <c r="AP89" t="s">
        <v>64</v>
      </c>
      <c r="AQ89" t="s">
        <v>2330</v>
      </c>
      <c r="AR89">
        <v>917</v>
      </c>
      <c r="AS89" t="s">
        <v>66</v>
      </c>
    </row>
    <row r="90" spans="1:45" ht="16" x14ac:dyDescent="0.2">
      <c r="A90">
        <v>2421</v>
      </c>
      <c r="B90">
        <v>2421</v>
      </c>
      <c r="C90" s="2">
        <v>45036</v>
      </c>
      <c r="D90" t="s">
        <v>1761</v>
      </c>
      <c r="E90" t="s">
        <v>2032</v>
      </c>
      <c r="F90" s="3">
        <v>22.04</v>
      </c>
      <c r="G90" t="s">
        <v>47</v>
      </c>
      <c r="H90" s="3">
        <v>0</v>
      </c>
      <c r="I90" t="s">
        <v>48</v>
      </c>
      <c r="J90">
        <v>2720</v>
      </c>
      <c r="K90" t="s">
        <v>49</v>
      </c>
      <c r="L90" t="s">
        <v>50</v>
      </c>
      <c r="M90" t="s">
        <v>51</v>
      </c>
      <c r="N90">
        <v>942</v>
      </c>
      <c r="O90" t="s">
        <v>52</v>
      </c>
      <c r="P90" t="s">
        <v>53</v>
      </c>
      <c r="T90" t="s">
        <v>2332</v>
      </c>
      <c r="U90" t="s">
        <v>2333</v>
      </c>
      <c r="V90" t="s">
        <v>1698</v>
      </c>
      <c r="W90" t="s">
        <v>56</v>
      </c>
      <c r="X90" t="s">
        <v>2334</v>
      </c>
      <c r="Y90" t="s">
        <v>2036</v>
      </c>
      <c r="Z90" s="3">
        <v>19</v>
      </c>
      <c r="AA90" t="s">
        <v>2335</v>
      </c>
      <c r="AB90" t="s">
        <v>2336</v>
      </c>
      <c r="AC90" t="s">
        <v>61</v>
      </c>
      <c r="AD90" t="s">
        <v>61</v>
      </c>
      <c r="AE90" t="s">
        <v>2337</v>
      </c>
      <c r="AF90" t="s">
        <v>63</v>
      </c>
      <c r="AH90">
        <v>0</v>
      </c>
      <c r="AI90" s="2">
        <v>45036</v>
      </c>
      <c r="AJ90" t="s">
        <v>64</v>
      </c>
      <c r="AK90" t="s">
        <v>64</v>
      </c>
      <c r="AL90" t="s">
        <v>2338</v>
      </c>
      <c r="AM90" t="s">
        <v>2333</v>
      </c>
      <c r="AN90" s="3">
        <v>22.04</v>
      </c>
      <c r="AO90" t="s">
        <v>2336</v>
      </c>
      <c r="AP90" t="s">
        <v>64</v>
      </c>
      <c r="AQ90" t="s">
        <v>2337</v>
      </c>
      <c r="AR90">
        <v>938</v>
      </c>
      <c r="AS90" t="s">
        <v>66</v>
      </c>
    </row>
    <row r="91" spans="1:45" ht="16" x14ac:dyDescent="0.2">
      <c r="A91">
        <v>2373</v>
      </c>
      <c r="B91">
        <v>2373</v>
      </c>
      <c r="C91" s="2">
        <v>45037</v>
      </c>
      <c r="D91" t="s">
        <v>1748</v>
      </c>
      <c r="E91" t="s">
        <v>46</v>
      </c>
      <c r="F91" s="3">
        <v>1.6</v>
      </c>
      <c r="G91" t="s">
        <v>47</v>
      </c>
      <c r="H91" s="3">
        <v>0</v>
      </c>
      <c r="I91" t="s">
        <v>48</v>
      </c>
      <c r="J91">
        <v>2702</v>
      </c>
      <c r="K91" t="s">
        <v>49</v>
      </c>
      <c r="L91" t="s">
        <v>50</v>
      </c>
      <c r="M91" t="s">
        <v>51</v>
      </c>
      <c r="N91">
        <v>940</v>
      </c>
      <c r="O91" t="s">
        <v>52</v>
      </c>
      <c r="P91" t="s">
        <v>53</v>
      </c>
      <c r="T91" t="s">
        <v>1502</v>
      </c>
      <c r="U91" t="s">
        <v>2339</v>
      </c>
      <c r="Z91" s="3"/>
      <c r="AF91" t="s">
        <v>63</v>
      </c>
      <c r="AH91">
        <v>0</v>
      </c>
      <c r="AI91" s="2">
        <v>45037</v>
      </c>
      <c r="AJ91" t="s">
        <v>64</v>
      </c>
      <c r="AK91" t="s">
        <v>64</v>
      </c>
      <c r="AL91" t="s">
        <v>2340</v>
      </c>
      <c r="AM91" t="s">
        <v>2339</v>
      </c>
      <c r="AN91" s="3"/>
      <c r="AP91" t="s">
        <v>64</v>
      </c>
      <c r="AR91">
        <v>918</v>
      </c>
      <c r="AS91" t="s">
        <v>66</v>
      </c>
    </row>
    <row r="92" spans="1:45" ht="16" x14ac:dyDescent="0.2">
      <c r="A92">
        <v>2387</v>
      </c>
      <c r="B92">
        <v>2387</v>
      </c>
      <c r="C92" s="2">
        <v>45041</v>
      </c>
      <c r="D92" t="s">
        <v>1814</v>
      </c>
      <c r="E92" t="s">
        <v>2057</v>
      </c>
      <c r="F92" s="3">
        <v>21.88</v>
      </c>
      <c r="G92" t="s">
        <v>47</v>
      </c>
      <c r="H92" s="3">
        <v>0</v>
      </c>
      <c r="I92" t="s">
        <v>48</v>
      </c>
      <c r="J92">
        <v>2710</v>
      </c>
      <c r="K92" t="s">
        <v>49</v>
      </c>
      <c r="L92" t="s">
        <v>50</v>
      </c>
      <c r="M92" t="s">
        <v>51</v>
      </c>
      <c r="N92">
        <v>940</v>
      </c>
      <c r="O92" t="s">
        <v>52</v>
      </c>
      <c r="P92" t="s">
        <v>53</v>
      </c>
      <c r="T92" t="s">
        <v>2341</v>
      </c>
      <c r="U92" t="s">
        <v>2342</v>
      </c>
      <c r="V92" t="s">
        <v>1590</v>
      </c>
      <c r="W92" t="s">
        <v>56</v>
      </c>
      <c r="X92" t="s">
        <v>2343</v>
      </c>
      <c r="Y92" t="s">
        <v>2061</v>
      </c>
      <c r="Z92" s="3">
        <v>19</v>
      </c>
      <c r="AA92" t="s">
        <v>2344</v>
      </c>
      <c r="AB92" t="s">
        <v>2345</v>
      </c>
      <c r="AC92" t="s">
        <v>61</v>
      </c>
      <c r="AD92" t="s">
        <v>61</v>
      </c>
      <c r="AE92" t="s">
        <v>2346</v>
      </c>
      <c r="AF92" t="s">
        <v>63</v>
      </c>
      <c r="AH92">
        <v>0</v>
      </c>
      <c r="AI92" s="2">
        <v>45041</v>
      </c>
      <c r="AJ92" t="s">
        <v>64</v>
      </c>
      <c r="AK92" t="s">
        <v>64</v>
      </c>
      <c r="AL92" t="s">
        <v>2347</v>
      </c>
      <c r="AM92" t="s">
        <v>2342</v>
      </c>
      <c r="AN92" s="3">
        <v>21.88</v>
      </c>
      <c r="AO92" t="s">
        <v>2345</v>
      </c>
      <c r="AP92" t="s">
        <v>64</v>
      </c>
      <c r="AQ92" t="s">
        <v>2346</v>
      </c>
      <c r="AR92">
        <v>920</v>
      </c>
      <c r="AS92" t="s">
        <v>66</v>
      </c>
    </row>
    <row r="93" spans="1:45" ht="16" x14ac:dyDescent="0.2">
      <c r="A93">
        <v>2427</v>
      </c>
      <c r="B93">
        <v>2427</v>
      </c>
      <c r="C93" s="2">
        <v>45041</v>
      </c>
      <c r="D93" t="s">
        <v>1761</v>
      </c>
      <c r="E93" t="s">
        <v>2350</v>
      </c>
      <c r="F93" s="3">
        <v>4.99</v>
      </c>
      <c r="G93" t="s">
        <v>47</v>
      </c>
      <c r="H93" s="3">
        <v>0</v>
      </c>
      <c r="I93" t="s">
        <v>48</v>
      </c>
      <c r="J93">
        <v>2720</v>
      </c>
      <c r="K93" t="s">
        <v>49</v>
      </c>
      <c r="L93" t="s">
        <v>50</v>
      </c>
      <c r="M93" t="s">
        <v>51</v>
      </c>
      <c r="N93">
        <v>942</v>
      </c>
      <c r="O93" t="s">
        <v>52</v>
      </c>
      <c r="P93" t="s">
        <v>53</v>
      </c>
      <c r="T93" t="s">
        <v>1043</v>
      </c>
      <c r="U93" t="s">
        <v>2351</v>
      </c>
      <c r="V93" t="s">
        <v>2352</v>
      </c>
      <c r="W93" t="s">
        <v>56</v>
      </c>
      <c r="X93" t="s">
        <v>2353</v>
      </c>
      <c r="Y93" t="s">
        <v>953</v>
      </c>
      <c r="Z93" s="3">
        <v>19</v>
      </c>
      <c r="AA93" t="s">
        <v>1046</v>
      </c>
      <c r="AB93" t="s">
        <v>2345</v>
      </c>
      <c r="AC93" t="s">
        <v>61</v>
      </c>
      <c r="AD93" t="s">
        <v>61</v>
      </c>
      <c r="AE93" t="s">
        <v>2354</v>
      </c>
      <c r="AF93" t="s">
        <v>63</v>
      </c>
      <c r="AH93">
        <v>0</v>
      </c>
      <c r="AI93" s="2">
        <v>45041</v>
      </c>
      <c r="AJ93" t="s">
        <v>64</v>
      </c>
      <c r="AK93" t="s">
        <v>64</v>
      </c>
      <c r="AL93" t="s">
        <v>2355</v>
      </c>
      <c r="AM93" t="s">
        <v>2351</v>
      </c>
      <c r="AN93" s="3">
        <v>4.99</v>
      </c>
      <c r="AO93" t="s">
        <v>2345</v>
      </c>
      <c r="AP93" t="s">
        <v>64</v>
      </c>
      <c r="AQ93" t="s">
        <v>2354</v>
      </c>
      <c r="AR93">
        <v>939</v>
      </c>
      <c r="AS93" t="s">
        <v>66</v>
      </c>
    </row>
    <row r="94" spans="1:45" ht="16" x14ac:dyDescent="0.2">
      <c r="A94">
        <v>2392</v>
      </c>
      <c r="B94">
        <v>2392</v>
      </c>
      <c r="C94" s="2">
        <v>45044</v>
      </c>
      <c r="D94" t="s">
        <v>1748</v>
      </c>
      <c r="E94" t="s">
        <v>147</v>
      </c>
      <c r="F94" s="3">
        <v>4.28</v>
      </c>
      <c r="G94" t="s">
        <v>47</v>
      </c>
      <c r="H94" s="3">
        <v>0</v>
      </c>
      <c r="I94" t="s">
        <v>48</v>
      </c>
      <c r="J94">
        <v>2705</v>
      </c>
      <c r="K94" t="s">
        <v>49</v>
      </c>
      <c r="L94" t="s">
        <v>50</v>
      </c>
      <c r="M94" t="s">
        <v>51</v>
      </c>
      <c r="N94">
        <v>940</v>
      </c>
      <c r="O94" t="s">
        <v>52</v>
      </c>
      <c r="P94" t="s">
        <v>53</v>
      </c>
      <c r="T94" t="s">
        <v>2368</v>
      </c>
      <c r="U94" t="s">
        <v>2369</v>
      </c>
      <c r="Z94" s="3"/>
      <c r="AF94" t="s">
        <v>63</v>
      </c>
      <c r="AH94">
        <v>0</v>
      </c>
      <c r="AI94" s="2">
        <v>45044</v>
      </c>
      <c r="AJ94" t="s">
        <v>64</v>
      </c>
      <c r="AK94" t="s">
        <v>64</v>
      </c>
      <c r="AL94" t="s">
        <v>2370</v>
      </c>
      <c r="AM94" t="s">
        <v>2369</v>
      </c>
      <c r="AN94" s="3"/>
      <c r="AP94" t="s">
        <v>64</v>
      </c>
      <c r="AR94">
        <v>924</v>
      </c>
      <c r="AS94" t="s">
        <v>66</v>
      </c>
    </row>
    <row r="95" spans="1:45" ht="16" x14ac:dyDescent="0.2">
      <c r="A95">
        <v>2377</v>
      </c>
      <c r="B95">
        <v>2377</v>
      </c>
      <c r="C95" s="2">
        <v>45046</v>
      </c>
      <c r="D95" t="s">
        <v>1934</v>
      </c>
      <c r="E95" t="s">
        <v>206</v>
      </c>
      <c r="F95" s="3">
        <v>2847.87</v>
      </c>
      <c r="G95" t="s">
        <v>47</v>
      </c>
      <c r="H95" s="3">
        <v>0</v>
      </c>
      <c r="I95" t="s">
        <v>104</v>
      </c>
      <c r="J95">
        <v>2551</v>
      </c>
      <c r="K95" t="s">
        <v>49</v>
      </c>
      <c r="L95" t="s">
        <v>50</v>
      </c>
      <c r="M95" t="s">
        <v>51</v>
      </c>
      <c r="N95">
        <v>1730</v>
      </c>
      <c r="O95" t="s">
        <v>52</v>
      </c>
      <c r="P95" t="s">
        <v>203</v>
      </c>
      <c r="T95" t="s">
        <v>64</v>
      </c>
      <c r="Z95" s="3"/>
      <c r="AF95" t="s">
        <v>63</v>
      </c>
      <c r="AH95">
        <v>0</v>
      </c>
      <c r="AI95" s="2">
        <v>45046</v>
      </c>
      <c r="AJ95" t="s">
        <v>64</v>
      </c>
      <c r="AK95" t="s">
        <v>64</v>
      </c>
      <c r="AL95" t="s">
        <v>64</v>
      </c>
      <c r="AN95" s="3"/>
      <c r="AP95" t="s">
        <v>64</v>
      </c>
      <c r="AR95" t="s">
        <v>64</v>
      </c>
      <c r="AS95" t="s">
        <v>66</v>
      </c>
    </row>
    <row r="96" spans="1:45" ht="16" x14ac:dyDescent="0.2">
      <c r="A96">
        <v>2378</v>
      </c>
      <c r="B96">
        <v>2378</v>
      </c>
      <c r="C96" s="2">
        <v>45046</v>
      </c>
      <c r="D96" t="s">
        <v>1935</v>
      </c>
      <c r="E96" t="s">
        <v>206</v>
      </c>
      <c r="F96" s="3">
        <v>2158.59</v>
      </c>
      <c r="G96" t="s">
        <v>47</v>
      </c>
      <c r="H96" s="3">
        <v>0</v>
      </c>
      <c r="I96" t="s">
        <v>104</v>
      </c>
      <c r="J96">
        <v>2551</v>
      </c>
      <c r="K96" t="s">
        <v>49</v>
      </c>
      <c r="L96" t="s">
        <v>50</v>
      </c>
      <c r="M96" t="s">
        <v>51</v>
      </c>
      <c r="N96">
        <v>1730</v>
      </c>
      <c r="O96" t="s">
        <v>52</v>
      </c>
      <c r="P96" t="s">
        <v>203</v>
      </c>
      <c r="T96" t="s">
        <v>64</v>
      </c>
      <c r="Z96" s="3"/>
      <c r="AF96" t="s">
        <v>63</v>
      </c>
      <c r="AH96">
        <v>0</v>
      </c>
      <c r="AI96" s="2">
        <v>45046</v>
      </c>
      <c r="AJ96" t="s">
        <v>64</v>
      </c>
      <c r="AK96" t="s">
        <v>64</v>
      </c>
      <c r="AL96" t="s">
        <v>64</v>
      </c>
      <c r="AN96" s="3"/>
      <c r="AP96" t="s">
        <v>64</v>
      </c>
      <c r="AR96" t="s">
        <v>64</v>
      </c>
      <c r="AS96" t="s">
        <v>66</v>
      </c>
    </row>
    <row r="97" spans="1:45" ht="16" x14ac:dyDescent="0.2">
      <c r="A97">
        <v>2382</v>
      </c>
      <c r="B97">
        <v>2382</v>
      </c>
      <c r="C97" s="2">
        <v>45046</v>
      </c>
      <c r="D97" t="s">
        <v>1936</v>
      </c>
      <c r="E97" t="s">
        <v>206</v>
      </c>
      <c r="F97" s="3">
        <v>2988.56</v>
      </c>
      <c r="G97" t="s">
        <v>47</v>
      </c>
      <c r="H97" s="3">
        <v>0</v>
      </c>
      <c r="I97" t="s">
        <v>104</v>
      </c>
      <c r="J97">
        <v>2551</v>
      </c>
      <c r="K97" t="s">
        <v>49</v>
      </c>
      <c r="L97" t="s">
        <v>50</v>
      </c>
      <c r="M97" t="s">
        <v>51</v>
      </c>
      <c r="N97">
        <v>1730</v>
      </c>
      <c r="O97" t="s">
        <v>52</v>
      </c>
      <c r="P97" t="s">
        <v>203</v>
      </c>
      <c r="T97" t="s">
        <v>64</v>
      </c>
      <c r="Z97" s="3"/>
      <c r="AF97" t="s">
        <v>63</v>
      </c>
      <c r="AH97">
        <v>0</v>
      </c>
      <c r="AI97" s="2">
        <v>45046</v>
      </c>
      <c r="AJ97" t="s">
        <v>64</v>
      </c>
      <c r="AK97" t="s">
        <v>64</v>
      </c>
      <c r="AL97" t="s">
        <v>64</v>
      </c>
      <c r="AN97" s="3"/>
      <c r="AP97" t="s">
        <v>64</v>
      </c>
      <c r="AR97" t="s">
        <v>64</v>
      </c>
      <c r="AS97" t="s">
        <v>66</v>
      </c>
    </row>
    <row r="98" spans="1:45" ht="16" x14ac:dyDescent="0.2">
      <c r="A98">
        <v>2383</v>
      </c>
      <c r="B98">
        <v>2383</v>
      </c>
      <c r="C98" s="2">
        <v>45046</v>
      </c>
      <c r="D98" t="s">
        <v>1936</v>
      </c>
      <c r="E98" t="s">
        <v>204</v>
      </c>
      <c r="F98" s="3">
        <v>695.28</v>
      </c>
      <c r="G98" t="s">
        <v>47</v>
      </c>
      <c r="H98" s="3">
        <v>0</v>
      </c>
      <c r="I98" t="s">
        <v>104</v>
      </c>
      <c r="J98">
        <v>2555</v>
      </c>
      <c r="K98" t="s">
        <v>49</v>
      </c>
      <c r="L98" t="s">
        <v>50</v>
      </c>
      <c r="M98" t="s">
        <v>51</v>
      </c>
      <c r="N98">
        <v>1730</v>
      </c>
      <c r="O98" t="s">
        <v>52</v>
      </c>
      <c r="P98" t="s">
        <v>203</v>
      </c>
      <c r="T98" t="s">
        <v>64</v>
      </c>
      <c r="Z98" s="3"/>
      <c r="AF98" t="s">
        <v>63</v>
      </c>
      <c r="AH98">
        <v>0</v>
      </c>
      <c r="AI98" s="2">
        <v>45046</v>
      </c>
      <c r="AJ98" t="s">
        <v>64</v>
      </c>
      <c r="AK98" t="s">
        <v>64</v>
      </c>
      <c r="AL98" t="s">
        <v>64</v>
      </c>
      <c r="AN98" s="3"/>
      <c r="AP98" t="s">
        <v>64</v>
      </c>
      <c r="AR98" t="s">
        <v>64</v>
      </c>
      <c r="AS98" t="s">
        <v>66</v>
      </c>
    </row>
    <row r="99" spans="1:45" ht="16" x14ac:dyDescent="0.2">
      <c r="A99">
        <v>2384</v>
      </c>
      <c r="B99">
        <v>2384</v>
      </c>
      <c r="C99" s="2">
        <v>45046</v>
      </c>
      <c r="D99" t="s">
        <v>1934</v>
      </c>
      <c r="E99" t="s">
        <v>204</v>
      </c>
      <c r="F99" s="3">
        <v>662.55</v>
      </c>
      <c r="G99" t="s">
        <v>47</v>
      </c>
      <c r="H99" s="3">
        <v>0</v>
      </c>
      <c r="I99" t="s">
        <v>104</v>
      </c>
      <c r="J99">
        <v>2555</v>
      </c>
      <c r="K99" t="s">
        <v>49</v>
      </c>
      <c r="L99" t="s">
        <v>50</v>
      </c>
      <c r="M99" t="s">
        <v>51</v>
      </c>
      <c r="N99">
        <v>1730</v>
      </c>
      <c r="O99" t="s">
        <v>52</v>
      </c>
      <c r="P99" t="s">
        <v>203</v>
      </c>
      <c r="T99" t="s">
        <v>64</v>
      </c>
      <c r="Z99" s="3"/>
      <c r="AF99" t="s">
        <v>63</v>
      </c>
      <c r="AH99">
        <v>0</v>
      </c>
      <c r="AI99" s="2">
        <v>45046</v>
      </c>
      <c r="AJ99" t="s">
        <v>64</v>
      </c>
      <c r="AK99" t="s">
        <v>64</v>
      </c>
      <c r="AL99" t="s">
        <v>64</v>
      </c>
      <c r="AN99" s="3"/>
      <c r="AP99" t="s">
        <v>64</v>
      </c>
      <c r="AR99" t="s">
        <v>64</v>
      </c>
      <c r="AS99" t="s">
        <v>66</v>
      </c>
    </row>
    <row r="100" spans="1:45" ht="16" x14ac:dyDescent="0.2">
      <c r="A100">
        <v>2385</v>
      </c>
      <c r="B100">
        <v>2385</v>
      </c>
      <c r="C100" s="2">
        <v>45046</v>
      </c>
      <c r="D100" t="s">
        <v>1935</v>
      </c>
      <c r="E100" t="s">
        <v>204</v>
      </c>
      <c r="F100" s="3">
        <v>503.5</v>
      </c>
      <c r="G100" t="s">
        <v>47</v>
      </c>
      <c r="H100" s="3">
        <v>0</v>
      </c>
      <c r="I100" t="s">
        <v>104</v>
      </c>
      <c r="J100">
        <v>2555</v>
      </c>
      <c r="K100" t="s">
        <v>49</v>
      </c>
      <c r="L100" t="s">
        <v>50</v>
      </c>
      <c r="M100" t="s">
        <v>51</v>
      </c>
      <c r="N100">
        <v>1730</v>
      </c>
      <c r="O100" t="s">
        <v>52</v>
      </c>
      <c r="P100" t="s">
        <v>203</v>
      </c>
      <c r="T100" t="s">
        <v>64</v>
      </c>
      <c r="Z100" s="3"/>
      <c r="AF100" t="s">
        <v>63</v>
      </c>
      <c r="AH100">
        <v>0</v>
      </c>
      <c r="AI100" s="2">
        <v>45046</v>
      </c>
      <c r="AJ100" t="s">
        <v>64</v>
      </c>
      <c r="AK100" t="s">
        <v>64</v>
      </c>
      <c r="AL100" t="s">
        <v>64</v>
      </c>
      <c r="AN100" s="3"/>
      <c r="AP100" t="s">
        <v>64</v>
      </c>
      <c r="AR100" t="s">
        <v>64</v>
      </c>
      <c r="AS100" t="s">
        <v>66</v>
      </c>
    </row>
    <row r="101" spans="1:45" ht="16" x14ac:dyDescent="0.2">
      <c r="A101">
        <v>2431</v>
      </c>
      <c r="B101">
        <v>2431</v>
      </c>
      <c r="C101" s="2">
        <v>45056</v>
      </c>
      <c r="D101" t="s">
        <v>1748</v>
      </c>
      <c r="E101" t="s">
        <v>2371</v>
      </c>
      <c r="F101" s="3">
        <v>86.83</v>
      </c>
      <c r="G101" t="s">
        <v>47</v>
      </c>
      <c r="H101" s="3">
        <v>0</v>
      </c>
      <c r="I101" t="s">
        <v>48</v>
      </c>
      <c r="J101">
        <v>2663</v>
      </c>
      <c r="K101" t="s">
        <v>49</v>
      </c>
      <c r="L101" t="s">
        <v>50</v>
      </c>
      <c r="M101" t="s">
        <v>51</v>
      </c>
      <c r="N101">
        <v>940</v>
      </c>
      <c r="O101" t="s">
        <v>52</v>
      </c>
      <c r="P101" t="s">
        <v>53</v>
      </c>
      <c r="T101" t="s">
        <v>2372</v>
      </c>
      <c r="U101" t="s">
        <v>2373</v>
      </c>
      <c r="V101" t="s">
        <v>1607</v>
      </c>
      <c r="W101" t="s">
        <v>56</v>
      </c>
      <c r="X101" t="s">
        <v>2374</v>
      </c>
      <c r="Y101" t="s">
        <v>2375</v>
      </c>
      <c r="Z101" s="3">
        <v>19</v>
      </c>
      <c r="AA101" t="s">
        <v>2376</v>
      </c>
      <c r="AB101" t="s">
        <v>2377</v>
      </c>
      <c r="AC101" t="s">
        <v>61</v>
      </c>
      <c r="AD101" t="s">
        <v>61</v>
      </c>
      <c r="AE101" t="s">
        <v>2378</v>
      </c>
      <c r="AF101" t="s">
        <v>63</v>
      </c>
      <c r="AH101">
        <v>0</v>
      </c>
      <c r="AI101" s="2">
        <v>45056</v>
      </c>
      <c r="AJ101" t="s">
        <v>64</v>
      </c>
      <c r="AK101" t="s">
        <v>64</v>
      </c>
      <c r="AL101" t="s">
        <v>2379</v>
      </c>
      <c r="AM101" t="s">
        <v>2373</v>
      </c>
      <c r="AN101" s="3">
        <v>86.83</v>
      </c>
      <c r="AO101" t="s">
        <v>2377</v>
      </c>
      <c r="AP101" t="s">
        <v>64</v>
      </c>
      <c r="AQ101" t="s">
        <v>2378</v>
      </c>
      <c r="AR101">
        <v>927</v>
      </c>
      <c r="AS101" t="s">
        <v>66</v>
      </c>
    </row>
    <row r="102" spans="1:45" ht="16" x14ac:dyDescent="0.2">
      <c r="A102">
        <v>2398</v>
      </c>
      <c r="B102">
        <v>2398</v>
      </c>
      <c r="C102" s="2">
        <v>45056.421099537038</v>
      </c>
      <c r="D102" t="s">
        <v>1748</v>
      </c>
      <c r="E102" t="s">
        <v>2165</v>
      </c>
      <c r="F102" s="3">
        <v>52.9</v>
      </c>
      <c r="G102" t="s">
        <v>47</v>
      </c>
      <c r="H102" s="3">
        <v>0</v>
      </c>
      <c r="I102" t="s">
        <v>48</v>
      </c>
      <c r="J102">
        <v>2900</v>
      </c>
      <c r="K102" t="s">
        <v>49</v>
      </c>
      <c r="L102" t="s">
        <v>50</v>
      </c>
      <c r="M102" t="s">
        <v>51</v>
      </c>
      <c r="N102">
        <v>941</v>
      </c>
      <c r="O102" t="s">
        <v>52</v>
      </c>
      <c r="P102" t="s">
        <v>53</v>
      </c>
      <c r="T102" t="s">
        <v>2313</v>
      </c>
      <c r="U102" t="s">
        <v>2382</v>
      </c>
      <c r="V102" t="s">
        <v>1713</v>
      </c>
      <c r="W102" t="s">
        <v>56</v>
      </c>
      <c r="X102" t="s">
        <v>2383</v>
      </c>
      <c r="Y102" t="s">
        <v>323</v>
      </c>
      <c r="Z102" s="3">
        <v>19</v>
      </c>
      <c r="AA102" t="s">
        <v>2316</v>
      </c>
      <c r="AB102" t="s">
        <v>2384</v>
      </c>
      <c r="AC102" t="s">
        <v>61</v>
      </c>
      <c r="AD102" t="s">
        <v>61</v>
      </c>
      <c r="AE102" t="s">
        <v>2385</v>
      </c>
      <c r="AF102" t="s">
        <v>63</v>
      </c>
      <c r="AH102">
        <v>0</v>
      </c>
      <c r="AI102" s="2">
        <v>45056</v>
      </c>
      <c r="AJ102" t="s">
        <v>64</v>
      </c>
      <c r="AK102" t="s">
        <v>64</v>
      </c>
      <c r="AL102" t="s">
        <v>2386</v>
      </c>
      <c r="AM102" t="s">
        <v>2382</v>
      </c>
      <c r="AN102" s="3">
        <v>52.9</v>
      </c>
      <c r="AO102" t="s">
        <v>2384</v>
      </c>
      <c r="AP102" t="s">
        <v>64</v>
      </c>
      <c r="AQ102" t="s">
        <v>2385</v>
      </c>
      <c r="AR102">
        <v>926</v>
      </c>
      <c r="AS102" t="s">
        <v>66</v>
      </c>
    </row>
    <row r="103" spans="1:45" ht="16" x14ac:dyDescent="0.2">
      <c r="A103">
        <v>2434</v>
      </c>
      <c r="B103">
        <v>2434</v>
      </c>
      <c r="C103" s="2">
        <v>45061</v>
      </c>
      <c r="D103" t="s">
        <v>1748</v>
      </c>
      <c r="E103" t="s">
        <v>2392</v>
      </c>
      <c r="F103" s="3">
        <v>17.89</v>
      </c>
      <c r="G103" t="s">
        <v>47</v>
      </c>
      <c r="H103" s="3">
        <v>0</v>
      </c>
      <c r="I103" t="s">
        <v>48</v>
      </c>
      <c r="J103">
        <v>2558</v>
      </c>
      <c r="K103" t="s">
        <v>49</v>
      </c>
      <c r="L103" t="s">
        <v>50</v>
      </c>
      <c r="M103" t="s">
        <v>51</v>
      </c>
      <c r="N103">
        <v>940</v>
      </c>
      <c r="O103" t="s">
        <v>52</v>
      </c>
      <c r="P103" t="s">
        <v>53</v>
      </c>
      <c r="T103" t="s">
        <v>2393</v>
      </c>
      <c r="U103" t="s">
        <v>2394</v>
      </c>
      <c r="V103" t="s">
        <v>1738</v>
      </c>
      <c r="W103" t="s">
        <v>56</v>
      </c>
      <c r="X103" t="s">
        <v>2395</v>
      </c>
      <c r="Y103" t="s">
        <v>2396</v>
      </c>
      <c r="Z103" s="3">
        <v>0</v>
      </c>
      <c r="AA103" t="s">
        <v>2397</v>
      </c>
      <c r="AB103" t="s">
        <v>2398</v>
      </c>
      <c r="AC103" t="s">
        <v>61</v>
      </c>
      <c r="AD103" t="s">
        <v>61</v>
      </c>
      <c r="AE103" t="s">
        <v>2399</v>
      </c>
      <c r="AF103" t="s">
        <v>63</v>
      </c>
      <c r="AH103">
        <v>0</v>
      </c>
      <c r="AI103" s="2">
        <v>45061</v>
      </c>
      <c r="AJ103" t="s">
        <v>64</v>
      </c>
      <c r="AK103" t="s">
        <v>64</v>
      </c>
      <c r="AL103" t="s">
        <v>2400</v>
      </c>
      <c r="AM103" t="s">
        <v>2394</v>
      </c>
      <c r="AN103" s="3">
        <v>280.64999999999998</v>
      </c>
      <c r="AO103" t="s">
        <v>2398</v>
      </c>
      <c r="AP103" t="s">
        <v>64</v>
      </c>
      <c r="AQ103" t="s">
        <v>2399</v>
      </c>
      <c r="AR103">
        <v>930</v>
      </c>
      <c r="AS103" t="s">
        <v>66</v>
      </c>
    </row>
    <row r="104" spans="1:45" ht="16" x14ac:dyDescent="0.2">
      <c r="A104">
        <v>2435</v>
      </c>
      <c r="B104">
        <v>2435</v>
      </c>
      <c r="C104" s="2">
        <v>45061</v>
      </c>
      <c r="D104" t="s">
        <v>1936</v>
      </c>
      <c r="E104" t="s">
        <v>2401</v>
      </c>
      <c r="F104" s="3">
        <v>95.62</v>
      </c>
      <c r="G104" t="s">
        <v>47</v>
      </c>
      <c r="H104" s="3">
        <v>0</v>
      </c>
      <c r="I104" t="s">
        <v>48</v>
      </c>
      <c r="J104">
        <v>2558</v>
      </c>
      <c r="K104" t="s">
        <v>49</v>
      </c>
      <c r="L104" t="s">
        <v>50</v>
      </c>
      <c r="M104" t="s">
        <v>51</v>
      </c>
      <c r="N104">
        <v>940</v>
      </c>
      <c r="O104" t="s">
        <v>52</v>
      </c>
      <c r="P104" t="s">
        <v>53</v>
      </c>
      <c r="T104" t="s">
        <v>2393</v>
      </c>
      <c r="U104" t="s">
        <v>2394</v>
      </c>
      <c r="V104" t="s">
        <v>1738</v>
      </c>
      <c r="W104" t="s">
        <v>56</v>
      </c>
      <c r="X104" t="s">
        <v>2395</v>
      </c>
      <c r="Y104" t="s">
        <v>2396</v>
      </c>
      <c r="Z104" s="3">
        <v>0</v>
      </c>
      <c r="AA104" t="s">
        <v>2397</v>
      </c>
      <c r="AB104" t="s">
        <v>2398</v>
      </c>
      <c r="AC104" t="s">
        <v>61</v>
      </c>
      <c r="AD104" t="s">
        <v>61</v>
      </c>
      <c r="AE104" t="s">
        <v>2399</v>
      </c>
      <c r="AF104" t="s">
        <v>63</v>
      </c>
      <c r="AH104">
        <v>0</v>
      </c>
      <c r="AI104" s="2">
        <v>45061</v>
      </c>
      <c r="AJ104" t="s">
        <v>64</v>
      </c>
      <c r="AK104" t="s">
        <v>64</v>
      </c>
      <c r="AL104" t="s">
        <v>2400</v>
      </c>
      <c r="AM104" t="s">
        <v>2394</v>
      </c>
      <c r="AN104" s="3">
        <v>280.64999999999998</v>
      </c>
      <c r="AO104" t="s">
        <v>2398</v>
      </c>
      <c r="AP104" t="s">
        <v>64</v>
      </c>
      <c r="AQ104" t="s">
        <v>2399</v>
      </c>
      <c r="AR104">
        <v>930</v>
      </c>
      <c r="AS104" t="s">
        <v>66</v>
      </c>
    </row>
    <row r="105" spans="1:45" ht="16" x14ac:dyDescent="0.2">
      <c r="A105">
        <v>2436</v>
      </c>
      <c r="B105">
        <v>2436</v>
      </c>
      <c r="C105" s="2">
        <v>45061</v>
      </c>
      <c r="D105" t="s">
        <v>1934</v>
      </c>
      <c r="E105" t="s">
        <v>2402</v>
      </c>
      <c r="F105" s="3">
        <v>96.63</v>
      </c>
      <c r="G105" t="s">
        <v>47</v>
      </c>
      <c r="H105" s="3">
        <v>0</v>
      </c>
      <c r="I105" t="s">
        <v>48</v>
      </c>
      <c r="J105">
        <v>2558</v>
      </c>
      <c r="K105" t="s">
        <v>49</v>
      </c>
      <c r="L105" t="s">
        <v>50</v>
      </c>
      <c r="M105" t="s">
        <v>51</v>
      </c>
      <c r="N105">
        <v>940</v>
      </c>
      <c r="O105" t="s">
        <v>52</v>
      </c>
      <c r="P105" t="s">
        <v>53</v>
      </c>
      <c r="T105" t="s">
        <v>2393</v>
      </c>
      <c r="U105" t="s">
        <v>2394</v>
      </c>
      <c r="V105" t="s">
        <v>1738</v>
      </c>
      <c r="W105" t="s">
        <v>56</v>
      </c>
      <c r="X105" t="s">
        <v>2395</v>
      </c>
      <c r="Y105" t="s">
        <v>2396</v>
      </c>
      <c r="Z105" s="3">
        <v>0</v>
      </c>
      <c r="AA105" t="s">
        <v>2397</v>
      </c>
      <c r="AB105" t="s">
        <v>2398</v>
      </c>
      <c r="AC105" t="s">
        <v>61</v>
      </c>
      <c r="AD105" t="s">
        <v>61</v>
      </c>
      <c r="AE105" t="s">
        <v>2399</v>
      </c>
      <c r="AF105" t="s">
        <v>63</v>
      </c>
      <c r="AH105">
        <v>0</v>
      </c>
      <c r="AI105" s="2">
        <v>45061</v>
      </c>
      <c r="AJ105" t="s">
        <v>64</v>
      </c>
      <c r="AK105" t="s">
        <v>64</v>
      </c>
      <c r="AL105" t="s">
        <v>2400</v>
      </c>
      <c r="AM105" t="s">
        <v>2394</v>
      </c>
      <c r="AN105" s="3">
        <v>280.64999999999998</v>
      </c>
      <c r="AO105" t="s">
        <v>2398</v>
      </c>
      <c r="AP105" t="s">
        <v>64</v>
      </c>
      <c r="AQ105" t="s">
        <v>2399</v>
      </c>
      <c r="AR105">
        <v>930</v>
      </c>
      <c r="AS105" t="s">
        <v>66</v>
      </c>
    </row>
    <row r="106" spans="1:45" ht="16" x14ac:dyDescent="0.2">
      <c r="A106">
        <v>2437</v>
      </c>
      <c r="B106">
        <v>2437</v>
      </c>
      <c r="C106" s="2">
        <v>45061</v>
      </c>
      <c r="D106" t="s">
        <v>1935</v>
      </c>
      <c r="E106" t="s">
        <v>2403</v>
      </c>
      <c r="F106" s="3">
        <v>54.71</v>
      </c>
      <c r="G106" t="s">
        <v>47</v>
      </c>
      <c r="H106" s="3">
        <v>0</v>
      </c>
      <c r="I106" t="s">
        <v>48</v>
      </c>
      <c r="J106">
        <v>2558</v>
      </c>
      <c r="K106" t="s">
        <v>49</v>
      </c>
      <c r="L106" t="s">
        <v>50</v>
      </c>
      <c r="M106" t="s">
        <v>51</v>
      </c>
      <c r="N106">
        <v>940</v>
      </c>
      <c r="O106" t="s">
        <v>52</v>
      </c>
      <c r="P106" t="s">
        <v>53</v>
      </c>
      <c r="T106" t="s">
        <v>2393</v>
      </c>
      <c r="U106" t="s">
        <v>2394</v>
      </c>
      <c r="V106" t="s">
        <v>1738</v>
      </c>
      <c r="W106" t="s">
        <v>56</v>
      </c>
      <c r="X106" t="s">
        <v>2395</v>
      </c>
      <c r="Y106" t="s">
        <v>2396</v>
      </c>
      <c r="Z106" s="3">
        <v>0</v>
      </c>
      <c r="AA106" t="s">
        <v>2397</v>
      </c>
      <c r="AB106" t="s">
        <v>2398</v>
      </c>
      <c r="AC106" t="s">
        <v>61</v>
      </c>
      <c r="AD106" t="s">
        <v>61</v>
      </c>
      <c r="AE106" t="s">
        <v>2399</v>
      </c>
      <c r="AF106" t="s">
        <v>63</v>
      </c>
      <c r="AH106">
        <v>0</v>
      </c>
      <c r="AI106" s="2">
        <v>45061</v>
      </c>
      <c r="AJ106" t="s">
        <v>64</v>
      </c>
      <c r="AK106" t="s">
        <v>64</v>
      </c>
      <c r="AL106" t="s">
        <v>2400</v>
      </c>
      <c r="AM106" t="s">
        <v>2394</v>
      </c>
      <c r="AN106" s="3">
        <v>280.64999999999998</v>
      </c>
      <c r="AO106" t="s">
        <v>2398</v>
      </c>
      <c r="AP106" t="s">
        <v>64</v>
      </c>
      <c r="AQ106" t="s">
        <v>2399</v>
      </c>
      <c r="AR106">
        <v>930</v>
      </c>
      <c r="AS106" t="s">
        <v>66</v>
      </c>
    </row>
    <row r="107" spans="1:45" ht="16" x14ac:dyDescent="0.2">
      <c r="A107">
        <v>2442</v>
      </c>
      <c r="B107">
        <v>2442</v>
      </c>
      <c r="C107" s="2">
        <v>45061</v>
      </c>
      <c r="D107" t="s">
        <v>1748</v>
      </c>
      <c r="E107" t="s">
        <v>2408</v>
      </c>
      <c r="F107" s="3">
        <v>17.89</v>
      </c>
      <c r="G107" t="s">
        <v>47</v>
      </c>
      <c r="H107" s="3">
        <v>0</v>
      </c>
      <c r="I107" t="s">
        <v>48</v>
      </c>
      <c r="J107">
        <v>2558</v>
      </c>
      <c r="K107" t="s">
        <v>49</v>
      </c>
      <c r="L107" t="s">
        <v>50</v>
      </c>
      <c r="M107" t="s">
        <v>51</v>
      </c>
      <c r="N107">
        <v>940</v>
      </c>
      <c r="O107" t="s">
        <v>52</v>
      </c>
      <c r="P107" t="s">
        <v>53</v>
      </c>
      <c r="T107" t="s">
        <v>2393</v>
      </c>
      <c r="U107" t="s">
        <v>2409</v>
      </c>
      <c r="V107" t="s">
        <v>1728</v>
      </c>
      <c r="W107" t="s">
        <v>56</v>
      </c>
      <c r="X107" t="s">
        <v>2410</v>
      </c>
      <c r="Y107" t="s">
        <v>2396</v>
      </c>
      <c r="Z107" s="3">
        <v>0</v>
      </c>
      <c r="AA107" t="s">
        <v>2397</v>
      </c>
      <c r="AB107" t="s">
        <v>2411</v>
      </c>
      <c r="AC107" t="s">
        <v>61</v>
      </c>
      <c r="AD107" t="s">
        <v>61</v>
      </c>
      <c r="AE107" t="s">
        <v>2412</v>
      </c>
      <c r="AF107" t="s">
        <v>63</v>
      </c>
      <c r="AH107">
        <v>0</v>
      </c>
      <c r="AI107" s="2">
        <v>45061</v>
      </c>
      <c r="AJ107" t="s">
        <v>64</v>
      </c>
      <c r="AK107" t="s">
        <v>64</v>
      </c>
      <c r="AL107" t="s">
        <v>2413</v>
      </c>
      <c r="AM107" t="s">
        <v>2409</v>
      </c>
      <c r="AN107" s="3">
        <v>280.64999999999998</v>
      </c>
      <c r="AO107" t="s">
        <v>2411</v>
      </c>
      <c r="AP107" t="s">
        <v>64</v>
      </c>
      <c r="AQ107" t="s">
        <v>2412</v>
      </c>
      <c r="AR107">
        <v>929</v>
      </c>
      <c r="AS107" t="s">
        <v>66</v>
      </c>
    </row>
    <row r="108" spans="1:45" ht="16" x14ac:dyDescent="0.2">
      <c r="A108">
        <v>2423</v>
      </c>
      <c r="B108">
        <v>2423</v>
      </c>
      <c r="C108" s="2">
        <v>45068</v>
      </c>
      <c r="D108" t="s">
        <v>1761</v>
      </c>
      <c r="E108" t="s">
        <v>2032</v>
      </c>
      <c r="F108" s="3">
        <v>22.24</v>
      </c>
      <c r="G108" t="s">
        <v>47</v>
      </c>
      <c r="H108" s="3">
        <v>0</v>
      </c>
      <c r="I108" t="s">
        <v>48</v>
      </c>
      <c r="J108">
        <v>2720</v>
      </c>
      <c r="K108" t="s">
        <v>49</v>
      </c>
      <c r="L108" t="s">
        <v>50</v>
      </c>
      <c r="M108" t="s">
        <v>51</v>
      </c>
      <c r="N108">
        <v>942</v>
      </c>
      <c r="O108" t="s">
        <v>52</v>
      </c>
      <c r="P108" t="s">
        <v>53</v>
      </c>
      <c r="T108" t="s">
        <v>2416</v>
      </c>
      <c r="U108" t="s">
        <v>2417</v>
      </c>
      <c r="V108" t="s">
        <v>1705</v>
      </c>
      <c r="W108" t="s">
        <v>56</v>
      </c>
      <c r="X108" t="s">
        <v>2418</v>
      </c>
      <c r="Y108" t="s">
        <v>2036</v>
      </c>
      <c r="Z108" s="3">
        <v>19</v>
      </c>
      <c r="AA108" t="s">
        <v>2419</v>
      </c>
      <c r="AB108" t="s">
        <v>2420</v>
      </c>
      <c r="AC108" t="s">
        <v>61</v>
      </c>
      <c r="AD108" t="s">
        <v>61</v>
      </c>
      <c r="AE108" t="s">
        <v>2421</v>
      </c>
      <c r="AF108" t="s">
        <v>63</v>
      </c>
      <c r="AH108">
        <v>0</v>
      </c>
      <c r="AI108" s="2">
        <v>45068</v>
      </c>
      <c r="AJ108" t="s">
        <v>64</v>
      </c>
      <c r="AK108" t="s">
        <v>64</v>
      </c>
      <c r="AL108" t="s">
        <v>2422</v>
      </c>
      <c r="AM108" t="s">
        <v>2417</v>
      </c>
      <c r="AN108" s="3">
        <v>22.24</v>
      </c>
      <c r="AO108" t="s">
        <v>2420</v>
      </c>
      <c r="AP108" t="s">
        <v>64</v>
      </c>
      <c r="AQ108" t="s">
        <v>2421</v>
      </c>
      <c r="AR108">
        <v>941</v>
      </c>
      <c r="AS108" t="s">
        <v>66</v>
      </c>
    </row>
    <row r="109" spans="1:45" ht="16" x14ac:dyDescent="0.2">
      <c r="A109">
        <v>2445</v>
      </c>
      <c r="B109">
        <v>2445</v>
      </c>
      <c r="C109" s="2">
        <v>45068</v>
      </c>
      <c r="D109" t="s">
        <v>1761</v>
      </c>
      <c r="E109" t="s">
        <v>2423</v>
      </c>
      <c r="F109" s="3">
        <v>20.89</v>
      </c>
      <c r="G109" t="s">
        <v>47</v>
      </c>
      <c r="H109" s="3">
        <v>0</v>
      </c>
      <c r="I109" t="s">
        <v>48</v>
      </c>
      <c r="J109">
        <v>2900</v>
      </c>
      <c r="K109" t="s">
        <v>49</v>
      </c>
      <c r="L109" t="s">
        <v>50</v>
      </c>
      <c r="M109" t="s">
        <v>51</v>
      </c>
      <c r="N109">
        <v>940</v>
      </c>
      <c r="O109" t="s">
        <v>52</v>
      </c>
      <c r="P109" t="s">
        <v>53</v>
      </c>
      <c r="T109" t="s">
        <v>2424</v>
      </c>
      <c r="U109" t="s">
        <v>2425</v>
      </c>
      <c r="V109" t="s">
        <v>1747</v>
      </c>
      <c r="W109" t="s">
        <v>56</v>
      </c>
      <c r="X109" t="s">
        <v>2426</v>
      </c>
      <c r="Y109" t="s">
        <v>1475</v>
      </c>
      <c r="Z109" s="3">
        <v>19</v>
      </c>
      <c r="AA109" t="s">
        <v>2427</v>
      </c>
      <c r="AB109" t="s">
        <v>2428</v>
      </c>
      <c r="AC109" t="s">
        <v>61</v>
      </c>
      <c r="AD109" t="s">
        <v>61</v>
      </c>
      <c r="AE109" t="s">
        <v>2429</v>
      </c>
      <c r="AF109" t="s">
        <v>63</v>
      </c>
      <c r="AH109">
        <v>0</v>
      </c>
      <c r="AI109" s="2">
        <v>45068</v>
      </c>
      <c r="AJ109" t="s">
        <v>64</v>
      </c>
      <c r="AK109" t="s">
        <v>64</v>
      </c>
      <c r="AL109" t="s">
        <v>2430</v>
      </c>
      <c r="AM109" t="s">
        <v>2425</v>
      </c>
      <c r="AN109" s="3">
        <v>20.89</v>
      </c>
      <c r="AO109" t="s">
        <v>2428</v>
      </c>
      <c r="AP109" t="s">
        <v>64</v>
      </c>
      <c r="AQ109" t="s">
        <v>2429</v>
      </c>
      <c r="AR109">
        <v>937</v>
      </c>
      <c r="AS109" t="s">
        <v>66</v>
      </c>
    </row>
    <row r="110" spans="1:45" ht="16" x14ac:dyDescent="0.2">
      <c r="A110">
        <v>2428</v>
      </c>
      <c r="B110">
        <v>2428</v>
      </c>
      <c r="C110" s="2">
        <v>45069</v>
      </c>
      <c r="D110" t="s">
        <v>1761</v>
      </c>
      <c r="E110" t="s">
        <v>2445</v>
      </c>
      <c r="F110" s="3">
        <v>4.99</v>
      </c>
      <c r="G110" t="s">
        <v>47</v>
      </c>
      <c r="H110" s="3">
        <v>0</v>
      </c>
      <c r="I110" t="s">
        <v>48</v>
      </c>
      <c r="J110">
        <v>2720</v>
      </c>
      <c r="K110" t="s">
        <v>49</v>
      </c>
      <c r="L110" t="s">
        <v>50</v>
      </c>
      <c r="M110" t="s">
        <v>51</v>
      </c>
      <c r="N110">
        <v>942</v>
      </c>
      <c r="O110" t="s">
        <v>52</v>
      </c>
      <c r="P110" t="s">
        <v>53</v>
      </c>
      <c r="T110" t="s">
        <v>1043</v>
      </c>
      <c r="U110" t="s">
        <v>2446</v>
      </c>
      <c r="V110" t="s">
        <v>1670</v>
      </c>
      <c r="W110" t="s">
        <v>56</v>
      </c>
      <c r="X110" t="s">
        <v>2447</v>
      </c>
      <c r="Y110" t="s">
        <v>953</v>
      </c>
      <c r="Z110" s="3">
        <v>19</v>
      </c>
      <c r="AA110" t="s">
        <v>1046</v>
      </c>
      <c r="AB110" t="s">
        <v>2448</v>
      </c>
      <c r="AC110" t="s">
        <v>61</v>
      </c>
      <c r="AD110" t="s">
        <v>61</v>
      </c>
      <c r="AE110" t="s">
        <v>2449</v>
      </c>
      <c r="AF110" t="s">
        <v>63</v>
      </c>
      <c r="AH110">
        <v>0</v>
      </c>
      <c r="AI110" s="2">
        <v>45069</v>
      </c>
      <c r="AJ110" t="s">
        <v>64</v>
      </c>
      <c r="AK110" t="s">
        <v>64</v>
      </c>
      <c r="AL110" t="s">
        <v>2450</v>
      </c>
      <c r="AM110" t="s">
        <v>2446</v>
      </c>
      <c r="AN110" s="3">
        <v>4.99</v>
      </c>
      <c r="AO110" t="s">
        <v>2448</v>
      </c>
      <c r="AP110" t="s">
        <v>64</v>
      </c>
      <c r="AQ110" t="s">
        <v>2449</v>
      </c>
      <c r="AR110">
        <v>942</v>
      </c>
      <c r="AS110" t="s">
        <v>66</v>
      </c>
    </row>
    <row r="111" spans="1:45" ht="16" x14ac:dyDescent="0.2">
      <c r="A111">
        <v>2446</v>
      </c>
      <c r="B111">
        <v>2446</v>
      </c>
      <c r="C111" s="2">
        <v>45069</v>
      </c>
      <c r="D111" t="s">
        <v>1761</v>
      </c>
      <c r="E111" t="s">
        <v>2453</v>
      </c>
      <c r="F111" s="3">
        <v>12.49</v>
      </c>
      <c r="G111" t="s">
        <v>47</v>
      </c>
      <c r="H111" s="3">
        <v>0</v>
      </c>
      <c r="I111" t="s">
        <v>48</v>
      </c>
      <c r="J111">
        <v>2900</v>
      </c>
      <c r="K111" t="s">
        <v>49</v>
      </c>
      <c r="L111" t="s">
        <v>50</v>
      </c>
      <c r="M111" t="s">
        <v>51</v>
      </c>
      <c r="N111">
        <v>940</v>
      </c>
      <c r="O111" t="s">
        <v>52</v>
      </c>
      <c r="P111" t="s">
        <v>53</v>
      </c>
      <c r="T111" t="s">
        <v>2454</v>
      </c>
      <c r="U111" t="s">
        <v>2455</v>
      </c>
      <c r="V111" t="s">
        <v>1770</v>
      </c>
      <c r="W111" t="s">
        <v>56</v>
      </c>
      <c r="X111" t="s">
        <v>2456</v>
      </c>
      <c r="Y111" t="s">
        <v>2457</v>
      </c>
      <c r="Z111" s="3">
        <v>19</v>
      </c>
      <c r="AA111" t="s">
        <v>2458</v>
      </c>
      <c r="AB111" t="s">
        <v>2428</v>
      </c>
      <c r="AC111" t="s">
        <v>61</v>
      </c>
      <c r="AD111" t="s">
        <v>61</v>
      </c>
      <c r="AE111" t="s">
        <v>2459</v>
      </c>
      <c r="AF111" t="s">
        <v>63</v>
      </c>
      <c r="AH111">
        <v>0</v>
      </c>
      <c r="AI111" s="2">
        <v>45069</v>
      </c>
      <c r="AJ111" t="s">
        <v>64</v>
      </c>
      <c r="AK111" t="s">
        <v>64</v>
      </c>
      <c r="AL111" t="s">
        <v>2460</v>
      </c>
      <c r="AM111" t="s">
        <v>2455</v>
      </c>
      <c r="AN111" s="3">
        <v>12.49</v>
      </c>
      <c r="AO111" t="s">
        <v>2428</v>
      </c>
      <c r="AP111" t="s">
        <v>64</v>
      </c>
      <c r="AQ111" t="s">
        <v>2459</v>
      </c>
      <c r="AR111">
        <v>933</v>
      </c>
      <c r="AS111" t="s">
        <v>66</v>
      </c>
    </row>
    <row r="112" spans="1:45" ht="16" x14ac:dyDescent="0.2">
      <c r="A112">
        <v>2447</v>
      </c>
      <c r="B112">
        <v>2447</v>
      </c>
      <c r="C112" s="2">
        <v>45069</v>
      </c>
      <c r="D112" t="s">
        <v>1761</v>
      </c>
      <c r="E112" t="s">
        <v>2461</v>
      </c>
      <c r="F112" s="3">
        <v>111.49</v>
      </c>
      <c r="G112" t="s">
        <v>47</v>
      </c>
      <c r="H112" s="3">
        <v>0</v>
      </c>
      <c r="I112" t="s">
        <v>48</v>
      </c>
      <c r="J112">
        <v>2900</v>
      </c>
      <c r="K112" t="s">
        <v>49</v>
      </c>
      <c r="L112" t="s">
        <v>50</v>
      </c>
      <c r="M112" t="s">
        <v>51</v>
      </c>
      <c r="N112">
        <v>940</v>
      </c>
      <c r="O112" t="s">
        <v>52</v>
      </c>
      <c r="P112" t="s">
        <v>53</v>
      </c>
      <c r="T112" t="s">
        <v>2462</v>
      </c>
      <c r="U112" t="s">
        <v>2463</v>
      </c>
      <c r="V112" t="s">
        <v>1760</v>
      </c>
      <c r="W112" t="s">
        <v>56</v>
      </c>
      <c r="X112" t="s">
        <v>2464</v>
      </c>
      <c r="Y112" t="s">
        <v>1475</v>
      </c>
      <c r="Z112" s="3">
        <v>19</v>
      </c>
      <c r="AA112" t="s">
        <v>2465</v>
      </c>
      <c r="AB112" t="s">
        <v>2466</v>
      </c>
      <c r="AC112" t="s">
        <v>61</v>
      </c>
      <c r="AD112" t="s">
        <v>61</v>
      </c>
      <c r="AE112" t="s">
        <v>2467</v>
      </c>
      <c r="AF112" t="s">
        <v>63</v>
      </c>
      <c r="AH112">
        <v>0</v>
      </c>
      <c r="AI112" s="2">
        <v>45069</v>
      </c>
      <c r="AJ112" t="s">
        <v>64</v>
      </c>
      <c r="AK112" t="s">
        <v>64</v>
      </c>
      <c r="AL112" t="s">
        <v>2468</v>
      </c>
      <c r="AM112" t="s">
        <v>2463</v>
      </c>
      <c r="AN112" s="3">
        <v>111.49</v>
      </c>
      <c r="AO112" t="s">
        <v>2466</v>
      </c>
      <c r="AP112" t="s">
        <v>64</v>
      </c>
      <c r="AQ112" t="s">
        <v>2467</v>
      </c>
      <c r="AR112">
        <v>934</v>
      </c>
      <c r="AS112" t="s">
        <v>66</v>
      </c>
    </row>
    <row r="113" spans="1:45" ht="16" x14ac:dyDescent="0.2">
      <c r="A113">
        <v>2416</v>
      </c>
      <c r="B113">
        <v>2416</v>
      </c>
      <c r="C113" s="2">
        <v>45069</v>
      </c>
      <c r="D113" t="s">
        <v>1814</v>
      </c>
      <c r="E113" t="s">
        <v>2057</v>
      </c>
      <c r="F113" s="3">
        <v>22.23</v>
      </c>
      <c r="G113" t="s">
        <v>47</v>
      </c>
      <c r="H113" s="3">
        <v>0</v>
      </c>
      <c r="I113" t="s">
        <v>48</v>
      </c>
      <c r="J113">
        <v>2710</v>
      </c>
      <c r="K113" t="s">
        <v>49</v>
      </c>
      <c r="L113" t="s">
        <v>50</v>
      </c>
      <c r="M113" t="s">
        <v>51</v>
      </c>
      <c r="N113">
        <v>940</v>
      </c>
      <c r="O113" t="s">
        <v>52</v>
      </c>
      <c r="P113" t="s">
        <v>53</v>
      </c>
      <c r="T113" t="s">
        <v>2469</v>
      </c>
      <c r="U113" t="s">
        <v>2470</v>
      </c>
      <c r="V113" t="s">
        <v>1779</v>
      </c>
      <c r="W113" t="s">
        <v>56</v>
      </c>
      <c r="X113" t="s">
        <v>2471</v>
      </c>
      <c r="Y113" t="s">
        <v>2061</v>
      </c>
      <c r="Z113" s="3">
        <v>19</v>
      </c>
      <c r="AA113" t="s">
        <v>2472</v>
      </c>
      <c r="AB113" t="s">
        <v>2448</v>
      </c>
      <c r="AC113" t="s">
        <v>61</v>
      </c>
      <c r="AD113" t="s">
        <v>61</v>
      </c>
      <c r="AE113" t="s">
        <v>2473</v>
      </c>
      <c r="AF113" t="s">
        <v>63</v>
      </c>
      <c r="AH113">
        <v>0</v>
      </c>
      <c r="AI113" s="2">
        <v>45069</v>
      </c>
      <c r="AJ113" t="s">
        <v>64</v>
      </c>
      <c r="AK113" t="s">
        <v>64</v>
      </c>
      <c r="AL113" t="s">
        <v>2474</v>
      </c>
      <c r="AM113" t="s">
        <v>2470</v>
      </c>
      <c r="AN113" s="3">
        <v>22.23</v>
      </c>
      <c r="AO113" t="s">
        <v>2448</v>
      </c>
      <c r="AP113" t="s">
        <v>64</v>
      </c>
      <c r="AQ113" t="s">
        <v>2473</v>
      </c>
      <c r="AR113">
        <v>932</v>
      </c>
      <c r="AS113" t="s">
        <v>66</v>
      </c>
    </row>
    <row r="114" spans="1:45" ht="16" x14ac:dyDescent="0.2">
      <c r="A114">
        <v>2455</v>
      </c>
      <c r="B114">
        <v>2455</v>
      </c>
      <c r="C114" s="2">
        <v>45071</v>
      </c>
      <c r="D114" t="s">
        <v>1761</v>
      </c>
      <c r="E114" t="s">
        <v>2475</v>
      </c>
      <c r="F114" s="3">
        <v>69.09</v>
      </c>
      <c r="G114" t="s">
        <v>47</v>
      </c>
      <c r="H114" s="3">
        <v>0</v>
      </c>
      <c r="I114" t="s">
        <v>48</v>
      </c>
      <c r="J114">
        <v>2900</v>
      </c>
      <c r="K114" t="s">
        <v>49</v>
      </c>
      <c r="L114" t="s">
        <v>50</v>
      </c>
      <c r="M114" t="s">
        <v>51</v>
      </c>
      <c r="N114">
        <v>940</v>
      </c>
      <c r="O114" t="s">
        <v>52</v>
      </c>
      <c r="P114" t="s">
        <v>53</v>
      </c>
      <c r="T114" t="s">
        <v>2476</v>
      </c>
      <c r="U114" t="s">
        <v>2477</v>
      </c>
      <c r="V114" t="s">
        <v>1662</v>
      </c>
      <c r="W114" t="s">
        <v>56</v>
      </c>
      <c r="X114" t="s">
        <v>2478</v>
      </c>
      <c r="Y114" t="s">
        <v>1428</v>
      </c>
      <c r="Z114" s="3">
        <v>19</v>
      </c>
      <c r="AA114" t="s">
        <v>2479</v>
      </c>
      <c r="AB114" t="s">
        <v>2480</v>
      </c>
      <c r="AC114" t="s">
        <v>61</v>
      </c>
      <c r="AD114" t="s">
        <v>61</v>
      </c>
      <c r="AE114" t="s">
        <v>2481</v>
      </c>
      <c r="AF114" t="s">
        <v>63</v>
      </c>
      <c r="AH114">
        <v>0</v>
      </c>
      <c r="AI114" s="2">
        <v>45071</v>
      </c>
      <c r="AJ114" t="s">
        <v>64</v>
      </c>
      <c r="AK114" t="s">
        <v>64</v>
      </c>
      <c r="AL114" t="s">
        <v>2482</v>
      </c>
      <c r="AM114" t="s">
        <v>2477</v>
      </c>
      <c r="AN114" s="3">
        <v>69.09</v>
      </c>
      <c r="AO114" t="s">
        <v>2480</v>
      </c>
      <c r="AP114" t="s">
        <v>64</v>
      </c>
      <c r="AQ114" t="s">
        <v>2481</v>
      </c>
      <c r="AR114">
        <v>944</v>
      </c>
      <c r="AS114" t="s">
        <v>66</v>
      </c>
    </row>
    <row r="115" spans="1:45" ht="16" x14ac:dyDescent="0.2">
      <c r="A115">
        <v>2407</v>
      </c>
      <c r="B115">
        <v>2407</v>
      </c>
      <c r="C115" s="2">
        <v>45077</v>
      </c>
      <c r="D115" t="s">
        <v>1934</v>
      </c>
      <c r="E115" t="s">
        <v>2502</v>
      </c>
      <c r="F115" s="3">
        <v>2847.87</v>
      </c>
      <c r="G115" t="s">
        <v>47</v>
      </c>
      <c r="H115" s="3">
        <v>0</v>
      </c>
      <c r="I115" t="s">
        <v>104</v>
      </c>
      <c r="J115">
        <v>2551</v>
      </c>
      <c r="K115" t="s">
        <v>49</v>
      </c>
      <c r="L115" t="s">
        <v>50</v>
      </c>
      <c r="M115" t="s">
        <v>51</v>
      </c>
      <c r="N115">
        <v>1730</v>
      </c>
      <c r="O115" t="s">
        <v>52</v>
      </c>
      <c r="P115" t="s">
        <v>203</v>
      </c>
      <c r="T115" t="s">
        <v>64</v>
      </c>
      <c r="Z115" s="3"/>
      <c r="AF115" t="s">
        <v>63</v>
      </c>
      <c r="AH115">
        <v>0</v>
      </c>
      <c r="AI115" s="2">
        <v>45077</v>
      </c>
      <c r="AJ115" t="s">
        <v>64</v>
      </c>
      <c r="AK115" t="s">
        <v>64</v>
      </c>
      <c r="AL115" t="s">
        <v>64</v>
      </c>
      <c r="AN115" s="3"/>
      <c r="AP115" t="s">
        <v>64</v>
      </c>
      <c r="AR115" t="s">
        <v>64</v>
      </c>
      <c r="AS115" t="s">
        <v>66</v>
      </c>
    </row>
    <row r="116" spans="1:45" ht="16" x14ac:dyDescent="0.2">
      <c r="A116">
        <v>2408</v>
      </c>
      <c r="B116">
        <v>2408</v>
      </c>
      <c r="C116" s="2">
        <v>45077</v>
      </c>
      <c r="D116" t="s">
        <v>1935</v>
      </c>
      <c r="E116" t="s">
        <v>2502</v>
      </c>
      <c r="F116" s="3">
        <v>2158.59</v>
      </c>
      <c r="G116" t="s">
        <v>47</v>
      </c>
      <c r="H116" s="3">
        <v>0</v>
      </c>
      <c r="I116" t="s">
        <v>104</v>
      </c>
      <c r="J116">
        <v>2551</v>
      </c>
      <c r="K116" t="s">
        <v>49</v>
      </c>
      <c r="L116" t="s">
        <v>50</v>
      </c>
      <c r="M116" t="s">
        <v>51</v>
      </c>
      <c r="N116">
        <v>1730</v>
      </c>
      <c r="O116" t="s">
        <v>52</v>
      </c>
      <c r="P116" t="s">
        <v>203</v>
      </c>
      <c r="T116" t="s">
        <v>64</v>
      </c>
      <c r="Z116" s="3"/>
      <c r="AF116" t="s">
        <v>63</v>
      </c>
      <c r="AH116">
        <v>0</v>
      </c>
      <c r="AI116" s="2">
        <v>45077</v>
      </c>
      <c r="AJ116" t="s">
        <v>64</v>
      </c>
      <c r="AK116" t="s">
        <v>64</v>
      </c>
      <c r="AL116" t="s">
        <v>64</v>
      </c>
      <c r="AN116" s="3"/>
      <c r="AP116" t="s">
        <v>64</v>
      </c>
      <c r="AR116" t="s">
        <v>64</v>
      </c>
      <c r="AS116" t="s">
        <v>66</v>
      </c>
    </row>
    <row r="117" spans="1:45" ht="16" x14ac:dyDescent="0.2">
      <c r="A117">
        <v>2412</v>
      </c>
      <c r="B117">
        <v>2412</v>
      </c>
      <c r="C117" s="2">
        <v>45077</v>
      </c>
      <c r="D117" t="s">
        <v>1936</v>
      </c>
      <c r="E117" t="s">
        <v>2502</v>
      </c>
      <c r="F117" s="3">
        <v>2988.56</v>
      </c>
      <c r="G117" t="s">
        <v>47</v>
      </c>
      <c r="H117" s="3">
        <v>0</v>
      </c>
      <c r="I117" t="s">
        <v>104</v>
      </c>
      <c r="J117">
        <v>2551</v>
      </c>
      <c r="K117" t="s">
        <v>49</v>
      </c>
      <c r="L117" t="s">
        <v>50</v>
      </c>
      <c r="M117" t="s">
        <v>51</v>
      </c>
      <c r="N117">
        <v>1730</v>
      </c>
      <c r="O117" t="s">
        <v>52</v>
      </c>
      <c r="P117" t="s">
        <v>203</v>
      </c>
      <c r="T117" t="s">
        <v>64</v>
      </c>
      <c r="Z117" s="3"/>
      <c r="AF117" t="s">
        <v>63</v>
      </c>
      <c r="AH117">
        <v>0</v>
      </c>
      <c r="AI117" s="2">
        <v>45077</v>
      </c>
      <c r="AJ117" t="s">
        <v>64</v>
      </c>
      <c r="AK117" t="s">
        <v>64</v>
      </c>
      <c r="AL117" t="s">
        <v>64</v>
      </c>
      <c r="AN117" s="3"/>
      <c r="AP117" t="s">
        <v>64</v>
      </c>
      <c r="AR117" t="s">
        <v>64</v>
      </c>
      <c r="AS117" t="s">
        <v>66</v>
      </c>
    </row>
    <row r="118" spans="1:45" ht="16" x14ac:dyDescent="0.2">
      <c r="A118">
        <v>2413</v>
      </c>
      <c r="B118">
        <v>2413</v>
      </c>
      <c r="C118" s="2">
        <v>45077</v>
      </c>
      <c r="D118" t="s">
        <v>1936</v>
      </c>
      <c r="E118" t="s">
        <v>204</v>
      </c>
      <c r="F118" s="3">
        <v>695.28</v>
      </c>
      <c r="G118" t="s">
        <v>47</v>
      </c>
      <c r="H118" s="3">
        <v>0</v>
      </c>
      <c r="I118" t="s">
        <v>104</v>
      </c>
      <c r="J118">
        <v>2555</v>
      </c>
      <c r="K118" t="s">
        <v>49</v>
      </c>
      <c r="L118" t="s">
        <v>50</v>
      </c>
      <c r="M118" t="s">
        <v>51</v>
      </c>
      <c r="N118">
        <v>1730</v>
      </c>
      <c r="O118" t="s">
        <v>52</v>
      </c>
      <c r="P118" t="s">
        <v>203</v>
      </c>
      <c r="T118" t="s">
        <v>64</v>
      </c>
      <c r="Z118" s="3"/>
      <c r="AF118" t="s">
        <v>63</v>
      </c>
      <c r="AH118">
        <v>0</v>
      </c>
      <c r="AI118" s="2">
        <v>45077</v>
      </c>
      <c r="AJ118" t="s">
        <v>64</v>
      </c>
      <c r="AK118" t="s">
        <v>64</v>
      </c>
      <c r="AL118" t="s">
        <v>64</v>
      </c>
      <c r="AN118" s="3"/>
      <c r="AP118" t="s">
        <v>64</v>
      </c>
      <c r="AR118" t="s">
        <v>64</v>
      </c>
      <c r="AS118" t="s">
        <v>66</v>
      </c>
    </row>
    <row r="119" spans="1:45" ht="16" x14ac:dyDescent="0.2">
      <c r="A119">
        <v>2414</v>
      </c>
      <c r="B119">
        <v>2414</v>
      </c>
      <c r="C119" s="2">
        <v>45077</v>
      </c>
      <c r="D119" t="s">
        <v>1934</v>
      </c>
      <c r="E119" t="s">
        <v>204</v>
      </c>
      <c r="F119" s="3">
        <v>662.55</v>
      </c>
      <c r="G119" t="s">
        <v>47</v>
      </c>
      <c r="H119" s="3">
        <v>0</v>
      </c>
      <c r="I119" t="s">
        <v>104</v>
      </c>
      <c r="J119">
        <v>2555</v>
      </c>
      <c r="K119" t="s">
        <v>49</v>
      </c>
      <c r="L119" t="s">
        <v>50</v>
      </c>
      <c r="M119" t="s">
        <v>51</v>
      </c>
      <c r="N119">
        <v>1730</v>
      </c>
      <c r="O119" t="s">
        <v>52</v>
      </c>
      <c r="P119" t="s">
        <v>203</v>
      </c>
      <c r="T119" t="s">
        <v>64</v>
      </c>
      <c r="Z119" s="3"/>
      <c r="AF119" t="s">
        <v>63</v>
      </c>
      <c r="AH119">
        <v>0</v>
      </c>
      <c r="AI119" s="2">
        <v>45077</v>
      </c>
      <c r="AJ119" t="s">
        <v>64</v>
      </c>
      <c r="AK119" t="s">
        <v>64</v>
      </c>
      <c r="AL119" t="s">
        <v>64</v>
      </c>
      <c r="AN119" s="3"/>
      <c r="AP119" t="s">
        <v>64</v>
      </c>
      <c r="AR119" t="s">
        <v>64</v>
      </c>
      <c r="AS119" t="s">
        <v>66</v>
      </c>
    </row>
    <row r="120" spans="1:45" ht="16" x14ac:dyDescent="0.2">
      <c r="A120">
        <v>2415</v>
      </c>
      <c r="B120">
        <v>2415</v>
      </c>
      <c r="C120" s="2">
        <v>45077</v>
      </c>
      <c r="D120" t="s">
        <v>1935</v>
      </c>
      <c r="E120" t="s">
        <v>204</v>
      </c>
      <c r="F120" s="3">
        <v>511.49</v>
      </c>
      <c r="G120" t="s">
        <v>47</v>
      </c>
      <c r="H120" s="3">
        <v>0</v>
      </c>
      <c r="I120" t="s">
        <v>104</v>
      </c>
      <c r="J120">
        <v>2555</v>
      </c>
      <c r="K120" t="s">
        <v>49</v>
      </c>
      <c r="L120" t="s">
        <v>50</v>
      </c>
      <c r="M120" t="s">
        <v>51</v>
      </c>
      <c r="N120">
        <v>1730</v>
      </c>
      <c r="O120" t="s">
        <v>52</v>
      </c>
      <c r="P120" t="s">
        <v>203</v>
      </c>
      <c r="T120" t="s">
        <v>64</v>
      </c>
      <c r="Z120" s="3"/>
      <c r="AF120" t="s">
        <v>63</v>
      </c>
      <c r="AH120">
        <v>0</v>
      </c>
      <c r="AI120" s="2">
        <v>45077</v>
      </c>
      <c r="AJ120" t="s">
        <v>64</v>
      </c>
      <c r="AK120" t="s">
        <v>64</v>
      </c>
      <c r="AL120" t="s">
        <v>64</v>
      </c>
      <c r="AN120" s="3"/>
      <c r="AP120" t="s">
        <v>64</v>
      </c>
      <c r="AR120" t="s">
        <v>64</v>
      </c>
      <c r="AS120" t="s">
        <v>66</v>
      </c>
    </row>
    <row r="121" spans="1:45" ht="16" x14ac:dyDescent="0.2">
      <c r="A121">
        <v>2459</v>
      </c>
      <c r="B121">
        <v>2459</v>
      </c>
      <c r="C121" s="2">
        <v>45077</v>
      </c>
      <c r="D121" t="s">
        <v>1748</v>
      </c>
      <c r="E121" t="s">
        <v>147</v>
      </c>
      <c r="F121" s="3">
        <v>4.78</v>
      </c>
      <c r="G121" t="s">
        <v>47</v>
      </c>
      <c r="H121" s="3">
        <v>0</v>
      </c>
      <c r="I121" t="s">
        <v>48</v>
      </c>
      <c r="J121">
        <v>2705</v>
      </c>
      <c r="K121" t="s">
        <v>49</v>
      </c>
      <c r="L121" t="s">
        <v>50</v>
      </c>
      <c r="M121" t="s">
        <v>51</v>
      </c>
      <c r="N121">
        <v>940</v>
      </c>
      <c r="O121" t="s">
        <v>52</v>
      </c>
      <c r="P121" t="s">
        <v>53</v>
      </c>
      <c r="T121" t="s">
        <v>792</v>
      </c>
      <c r="U121" t="s">
        <v>2503</v>
      </c>
      <c r="Z121" s="3"/>
      <c r="AF121" t="s">
        <v>63</v>
      </c>
      <c r="AH121">
        <v>0</v>
      </c>
      <c r="AI121" s="2">
        <v>45077</v>
      </c>
      <c r="AJ121" t="s">
        <v>64</v>
      </c>
      <c r="AK121" t="s">
        <v>64</v>
      </c>
      <c r="AL121" t="s">
        <v>2504</v>
      </c>
      <c r="AM121" t="s">
        <v>2503</v>
      </c>
      <c r="AN121" s="3"/>
      <c r="AP121" t="s">
        <v>64</v>
      </c>
      <c r="AR121">
        <v>951</v>
      </c>
      <c r="AS121" t="s">
        <v>66</v>
      </c>
    </row>
    <row r="122" spans="1:45" ht="16" x14ac:dyDescent="0.2">
      <c r="A122">
        <v>2490</v>
      </c>
      <c r="B122">
        <v>2490</v>
      </c>
      <c r="C122" s="2">
        <v>45079</v>
      </c>
      <c r="D122" t="s">
        <v>1748</v>
      </c>
      <c r="E122" t="s">
        <v>2507</v>
      </c>
      <c r="F122" s="3">
        <v>2.7</v>
      </c>
      <c r="G122" t="s">
        <v>47</v>
      </c>
      <c r="H122" s="3">
        <v>0</v>
      </c>
      <c r="I122" t="s">
        <v>48</v>
      </c>
      <c r="J122">
        <v>2702</v>
      </c>
      <c r="K122" t="s">
        <v>49</v>
      </c>
      <c r="L122" t="s">
        <v>50</v>
      </c>
      <c r="M122" t="s">
        <v>51</v>
      </c>
      <c r="N122">
        <v>940</v>
      </c>
      <c r="O122" t="s">
        <v>52</v>
      </c>
      <c r="P122" t="s">
        <v>53</v>
      </c>
      <c r="T122" t="s">
        <v>2508</v>
      </c>
      <c r="U122" t="s">
        <v>2509</v>
      </c>
      <c r="V122" t="s">
        <v>1781</v>
      </c>
      <c r="W122" t="s">
        <v>56</v>
      </c>
      <c r="X122" t="s">
        <v>2510</v>
      </c>
      <c r="Y122" t="s">
        <v>2511</v>
      </c>
      <c r="Z122" s="3">
        <v>19</v>
      </c>
      <c r="AA122" t="s">
        <v>2512</v>
      </c>
      <c r="AB122" t="s">
        <v>2513</v>
      </c>
      <c r="AC122" t="s">
        <v>61</v>
      </c>
      <c r="AD122" t="s">
        <v>61</v>
      </c>
      <c r="AE122" t="s">
        <v>2514</v>
      </c>
      <c r="AF122" t="s">
        <v>63</v>
      </c>
      <c r="AH122">
        <v>0</v>
      </c>
      <c r="AI122" s="2">
        <v>45079</v>
      </c>
      <c r="AJ122" t="s">
        <v>64</v>
      </c>
      <c r="AK122" t="s">
        <v>64</v>
      </c>
      <c r="AL122" t="s">
        <v>2515</v>
      </c>
      <c r="AM122" t="s">
        <v>2509</v>
      </c>
      <c r="AN122" s="3">
        <v>2.7</v>
      </c>
      <c r="AO122" t="s">
        <v>2513</v>
      </c>
      <c r="AP122" t="s">
        <v>64</v>
      </c>
      <c r="AQ122" t="s">
        <v>2514</v>
      </c>
      <c r="AR122">
        <v>953</v>
      </c>
      <c r="AS122" t="s">
        <v>66</v>
      </c>
    </row>
    <row r="123" spans="1:45" ht="16" x14ac:dyDescent="0.2">
      <c r="A123">
        <v>2462</v>
      </c>
      <c r="B123">
        <v>2462</v>
      </c>
      <c r="C123" s="2">
        <v>45083</v>
      </c>
      <c r="D123" t="s">
        <v>1748</v>
      </c>
      <c r="E123" t="s">
        <v>2371</v>
      </c>
      <c r="F123" s="3">
        <v>46.41</v>
      </c>
      <c r="G123" t="s">
        <v>47</v>
      </c>
      <c r="H123" s="3">
        <v>0</v>
      </c>
      <c r="I123" t="s">
        <v>48</v>
      </c>
      <c r="J123">
        <v>2663</v>
      </c>
      <c r="K123" t="s">
        <v>49</v>
      </c>
      <c r="L123" t="s">
        <v>50</v>
      </c>
      <c r="M123" t="s">
        <v>51</v>
      </c>
      <c r="N123">
        <v>940</v>
      </c>
      <c r="O123" t="s">
        <v>52</v>
      </c>
      <c r="P123" t="s">
        <v>53</v>
      </c>
      <c r="T123" t="s">
        <v>2516</v>
      </c>
      <c r="U123" t="s">
        <v>2517</v>
      </c>
      <c r="V123" t="s">
        <v>1787</v>
      </c>
      <c r="W123" t="s">
        <v>56</v>
      </c>
      <c r="X123" t="s">
        <v>2518</v>
      </c>
      <c r="Y123" t="s">
        <v>2375</v>
      </c>
      <c r="Z123" s="3">
        <v>19</v>
      </c>
      <c r="AA123" t="s">
        <v>2519</v>
      </c>
      <c r="AB123" t="s">
        <v>2520</v>
      </c>
      <c r="AC123" t="s">
        <v>61</v>
      </c>
      <c r="AD123" t="s">
        <v>61</v>
      </c>
      <c r="AE123" t="s">
        <v>2521</v>
      </c>
      <c r="AF123" t="s">
        <v>63</v>
      </c>
      <c r="AH123">
        <v>0</v>
      </c>
      <c r="AI123" s="2">
        <v>45083</v>
      </c>
      <c r="AJ123" t="s">
        <v>64</v>
      </c>
      <c r="AK123" t="s">
        <v>64</v>
      </c>
      <c r="AL123" t="s">
        <v>2522</v>
      </c>
      <c r="AM123" t="s">
        <v>2517</v>
      </c>
      <c r="AN123" s="3">
        <v>46.41</v>
      </c>
      <c r="AO123" t="s">
        <v>2520</v>
      </c>
      <c r="AP123" t="s">
        <v>64</v>
      </c>
      <c r="AQ123" t="s">
        <v>2521</v>
      </c>
      <c r="AR123">
        <v>954</v>
      </c>
      <c r="AS123" t="s">
        <v>66</v>
      </c>
    </row>
    <row r="124" spans="1:45" ht="16" x14ac:dyDescent="0.2">
      <c r="A124">
        <v>2470</v>
      </c>
      <c r="B124">
        <v>2470</v>
      </c>
      <c r="C124" s="2">
        <v>45086</v>
      </c>
      <c r="D124" t="s">
        <v>1782</v>
      </c>
      <c r="E124" t="s">
        <v>287</v>
      </c>
      <c r="F124" s="3">
        <v>95.2</v>
      </c>
      <c r="G124" t="s">
        <v>47</v>
      </c>
      <c r="H124" s="3">
        <v>0</v>
      </c>
      <c r="I124" t="s">
        <v>48</v>
      </c>
      <c r="J124">
        <v>2894</v>
      </c>
      <c r="K124" t="s">
        <v>49</v>
      </c>
      <c r="L124" t="s">
        <v>50</v>
      </c>
      <c r="M124" t="s">
        <v>51</v>
      </c>
      <c r="N124">
        <v>940</v>
      </c>
      <c r="O124" t="s">
        <v>52</v>
      </c>
      <c r="P124" t="s">
        <v>53</v>
      </c>
      <c r="T124" t="s">
        <v>288</v>
      </c>
      <c r="U124" t="s">
        <v>2523</v>
      </c>
      <c r="V124" t="s">
        <v>1804</v>
      </c>
      <c r="W124" t="s">
        <v>56</v>
      </c>
      <c r="X124" t="s">
        <v>2524</v>
      </c>
      <c r="Y124" t="s">
        <v>291</v>
      </c>
      <c r="Z124" s="3">
        <v>19</v>
      </c>
      <c r="AA124" t="s">
        <v>292</v>
      </c>
      <c r="AB124" t="s">
        <v>2525</v>
      </c>
      <c r="AC124" t="s">
        <v>61</v>
      </c>
      <c r="AD124" t="s">
        <v>61</v>
      </c>
      <c r="AE124" t="s">
        <v>2526</v>
      </c>
      <c r="AF124" t="s">
        <v>63</v>
      </c>
      <c r="AH124">
        <v>0</v>
      </c>
      <c r="AI124" s="2">
        <v>45086</v>
      </c>
      <c r="AJ124" t="s">
        <v>64</v>
      </c>
      <c r="AK124" t="s">
        <v>64</v>
      </c>
      <c r="AL124" t="s">
        <v>2527</v>
      </c>
      <c r="AM124" t="s">
        <v>2523</v>
      </c>
      <c r="AN124" s="3">
        <v>95.2</v>
      </c>
      <c r="AO124" t="s">
        <v>2525</v>
      </c>
      <c r="AP124" t="s">
        <v>64</v>
      </c>
      <c r="AQ124" t="s">
        <v>2526</v>
      </c>
      <c r="AR124">
        <v>955</v>
      </c>
      <c r="AS124" t="s">
        <v>66</v>
      </c>
    </row>
    <row r="125" spans="1:45" ht="16" x14ac:dyDescent="0.2">
      <c r="A125">
        <v>2467</v>
      </c>
      <c r="B125">
        <v>2467</v>
      </c>
      <c r="C125" s="2">
        <v>45087.420659722222</v>
      </c>
      <c r="D125" t="s">
        <v>1748</v>
      </c>
      <c r="E125" t="s">
        <v>2165</v>
      </c>
      <c r="F125" s="3">
        <v>52.9</v>
      </c>
      <c r="G125" t="s">
        <v>47</v>
      </c>
      <c r="H125" s="3">
        <v>0</v>
      </c>
      <c r="I125" t="s">
        <v>48</v>
      </c>
      <c r="J125">
        <v>2900</v>
      </c>
      <c r="K125" t="s">
        <v>49</v>
      </c>
      <c r="L125" t="s">
        <v>50</v>
      </c>
      <c r="M125" t="s">
        <v>51</v>
      </c>
      <c r="N125">
        <v>941</v>
      </c>
      <c r="O125" t="s">
        <v>52</v>
      </c>
      <c r="P125" t="s">
        <v>53</v>
      </c>
      <c r="T125" t="s">
        <v>2313</v>
      </c>
      <c r="U125" t="s">
        <v>2530</v>
      </c>
      <c r="V125" t="s">
        <v>1794</v>
      </c>
      <c r="W125" t="s">
        <v>56</v>
      </c>
      <c r="X125" t="s">
        <v>2531</v>
      </c>
      <c r="Y125" t="s">
        <v>323</v>
      </c>
      <c r="Z125" s="3">
        <v>19</v>
      </c>
      <c r="AA125" t="s">
        <v>2316</v>
      </c>
      <c r="AB125" t="s">
        <v>2532</v>
      </c>
      <c r="AC125" t="s">
        <v>61</v>
      </c>
      <c r="AD125" t="s">
        <v>61</v>
      </c>
      <c r="AE125" t="s">
        <v>2533</v>
      </c>
      <c r="AF125" t="s">
        <v>63</v>
      </c>
      <c r="AH125">
        <v>0</v>
      </c>
      <c r="AI125" s="2">
        <v>45087</v>
      </c>
      <c r="AJ125" t="s">
        <v>64</v>
      </c>
      <c r="AK125" t="s">
        <v>64</v>
      </c>
      <c r="AL125" t="s">
        <v>2534</v>
      </c>
      <c r="AM125" t="s">
        <v>2530</v>
      </c>
      <c r="AN125" s="3">
        <v>52.9</v>
      </c>
      <c r="AO125" t="s">
        <v>2532</v>
      </c>
      <c r="AP125" t="s">
        <v>64</v>
      </c>
      <c r="AQ125" t="s">
        <v>2533</v>
      </c>
      <c r="AR125">
        <v>957</v>
      </c>
      <c r="AS125" t="s">
        <v>66</v>
      </c>
    </row>
    <row r="126" spans="1:45" ht="16" x14ac:dyDescent="0.2">
      <c r="A126">
        <v>2503</v>
      </c>
      <c r="B126">
        <v>2503</v>
      </c>
      <c r="C126" s="2">
        <v>45097</v>
      </c>
      <c r="D126" t="s">
        <v>1761</v>
      </c>
      <c r="E126" t="s">
        <v>2547</v>
      </c>
      <c r="F126" s="3">
        <v>210.95</v>
      </c>
      <c r="G126" t="s">
        <v>47</v>
      </c>
      <c r="H126" s="3">
        <v>0</v>
      </c>
      <c r="I126" t="s">
        <v>48</v>
      </c>
      <c r="J126">
        <v>2720</v>
      </c>
      <c r="K126" t="s">
        <v>49</v>
      </c>
      <c r="L126" t="s">
        <v>50</v>
      </c>
      <c r="M126" t="s">
        <v>51</v>
      </c>
      <c r="N126">
        <v>942</v>
      </c>
      <c r="O126" t="s">
        <v>52</v>
      </c>
      <c r="P126" t="s">
        <v>53</v>
      </c>
      <c r="T126" t="s">
        <v>2548</v>
      </c>
      <c r="U126" t="s">
        <v>2549</v>
      </c>
      <c r="V126" t="s">
        <v>1898</v>
      </c>
      <c r="W126" t="s">
        <v>56</v>
      </c>
      <c r="X126" t="s">
        <v>2550</v>
      </c>
      <c r="Y126" t="s">
        <v>2551</v>
      </c>
      <c r="Z126" s="3">
        <v>0</v>
      </c>
      <c r="AA126" t="s">
        <v>2552</v>
      </c>
      <c r="AB126" t="s">
        <v>2553</v>
      </c>
      <c r="AC126" t="s">
        <v>61</v>
      </c>
      <c r="AD126" t="s">
        <v>61</v>
      </c>
      <c r="AE126" t="s">
        <v>2554</v>
      </c>
      <c r="AF126" t="s">
        <v>63</v>
      </c>
      <c r="AH126">
        <v>0</v>
      </c>
      <c r="AI126" s="2">
        <v>45097</v>
      </c>
      <c r="AJ126" t="s">
        <v>64</v>
      </c>
      <c r="AK126" t="s">
        <v>64</v>
      </c>
      <c r="AL126" t="s">
        <v>2555</v>
      </c>
      <c r="AM126" t="s">
        <v>2549</v>
      </c>
      <c r="AN126" s="3">
        <v>210.95</v>
      </c>
      <c r="AO126" t="s">
        <v>2553</v>
      </c>
      <c r="AP126" t="s">
        <v>64</v>
      </c>
      <c r="AQ126" t="s">
        <v>2554</v>
      </c>
      <c r="AR126">
        <v>979</v>
      </c>
      <c r="AS126" t="s">
        <v>66</v>
      </c>
    </row>
    <row r="127" spans="1:45" ht="16" x14ac:dyDescent="0.2">
      <c r="A127">
        <v>2498</v>
      </c>
      <c r="B127">
        <v>2498</v>
      </c>
      <c r="C127" s="2">
        <v>45097</v>
      </c>
      <c r="D127" t="s">
        <v>1761</v>
      </c>
      <c r="E127" t="s">
        <v>2032</v>
      </c>
      <c r="F127" s="3">
        <v>22.02</v>
      </c>
      <c r="G127" t="s">
        <v>47</v>
      </c>
      <c r="H127" s="3">
        <v>0</v>
      </c>
      <c r="I127" t="s">
        <v>48</v>
      </c>
      <c r="J127">
        <v>2720</v>
      </c>
      <c r="K127" t="s">
        <v>49</v>
      </c>
      <c r="L127" t="s">
        <v>50</v>
      </c>
      <c r="M127" t="s">
        <v>51</v>
      </c>
      <c r="N127">
        <v>942</v>
      </c>
      <c r="O127" t="s">
        <v>52</v>
      </c>
      <c r="P127" t="s">
        <v>53</v>
      </c>
      <c r="T127" t="s">
        <v>2556</v>
      </c>
      <c r="U127" t="s">
        <v>2557</v>
      </c>
      <c r="V127" t="s">
        <v>1982</v>
      </c>
      <c r="W127" t="s">
        <v>56</v>
      </c>
      <c r="X127" t="s">
        <v>2558</v>
      </c>
      <c r="Y127" t="s">
        <v>2036</v>
      </c>
      <c r="Z127" s="3">
        <v>19</v>
      </c>
      <c r="AA127" t="s">
        <v>2559</v>
      </c>
      <c r="AB127" t="s">
        <v>2560</v>
      </c>
      <c r="AC127" t="s">
        <v>61</v>
      </c>
      <c r="AD127" t="s">
        <v>61</v>
      </c>
      <c r="AE127" t="s">
        <v>2561</v>
      </c>
      <c r="AF127" t="s">
        <v>63</v>
      </c>
      <c r="AH127">
        <v>0</v>
      </c>
      <c r="AI127" s="2">
        <v>45097</v>
      </c>
      <c r="AJ127" t="s">
        <v>64</v>
      </c>
      <c r="AK127" t="s">
        <v>64</v>
      </c>
      <c r="AL127" t="s">
        <v>2562</v>
      </c>
      <c r="AM127" t="s">
        <v>2557</v>
      </c>
      <c r="AN127" s="3">
        <v>22.02</v>
      </c>
      <c r="AO127" t="s">
        <v>2560</v>
      </c>
      <c r="AP127" t="s">
        <v>64</v>
      </c>
      <c r="AQ127" t="s">
        <v>2561</v>
      </c>
      <c r="AR127">
        <v>980</v>
      </c>
      <c r="AS127" t="s">
        <v>66</v>
      </c>
    </row>
    <row r="128" spans="1:45" ht="16" x14ac:dyDescent="0.2">
      <c r="A128">
        <v>2476</v>
      </c>
      <c r="B128">
        <v>2476</v>
      </c>
      <c r="C128" s="2">
        <v>45100</v>
      </c>
      <c r="D128" t="s">
        <v>1814</v>
      </c>
      <c r="E128" t="s">
        <v>2057</v>
      </c>
      <c r="F128" s="3">
        <v>21.96</v>
      </c>
      <c r="G128" t="s">
        <v>47</v>
      </c>
      <c r="H128" s="3">
        <v>0</v>
      </c>
      <c r="I128" t="s">
        <v>48</v>
      </c>
      <c r="J128">
        <v>2710</v>
      </c>
      <c r="K128" t="s">
        <v>49</v>
      </c>
      <c r="L128" t="s">
        <v>50</v>
      </c>
      <c r="M128" t="s">
        <v>51</v>
      </c>
      <c r="N128">
        <v>940</v>
      </c>
      <c r="O128" t="s">
        <v>52</v>
      </c>
      <c r="P128" t="s">
        <v>53</v>
      </c>
      <c r="T128" t="s">
        <v>2569</v>
      </c>
      <c r="U128" t="s">
        <v>2570</v>
      </c>
      <c r="V128" t="s">
        <v>1756</v>
      </c>
      <c r="W128" t="s">
        <v>56</v>
      </c>
      <c r="X128" t="s">
        <v>2571</v>
      </c>
      <c r="Y128" t="s">
        <v>2061</v>
      </c>
      <c r="Z128" s="3">
        <v>19</v>
      </c>
      <c r="AA128" t="s">
        <v>2572</v>
      </c>
      <c r="AB128" t="s">
        <v>2573</v>
      </c>
      <c r="AC128" t="s">
        <v>61</v>
      </c>
      <c r="AD128" t="s">
        <v>61</v>
      </c>
      <c r="AE128" t="s">
        <v>2574</v>
      </c>
      <c r="AF128" t="s">
        <v>63</v>
      </c>
      <c r="AH128">
        <v>0</v>
      </c>
      <c r="AI128" s="2">
        <v>45100</v>
      </c>
      <c r="AJ128" t="s">
        <v>64</v>
      </c>
      <c r="AK128" t="s">
        <v>64</v>
      </c>
      <c r="AL128" t="s">
        <v>2575</v>
      </c>
      <c r="AM128" t="s">
        <v>2570</v>
      </c>
      <c r="AN128" s="3">
        <v>21.96</v>
      </c>
      <c r="AO128" t="s">
        <v>2573</v>
      </c>
      <c r="AP128" t="s">
        <v>64</v>
      </c>
      <c r="AQ128" t="s">
        <v>2574</v>
      </c>
      <c r="AR128">
        <v>962</v>
      </c>
      <c r="AS128" t="s">
        <v>66</v>
      </c>
    </row>
    <row r="129" spans="1:45" ht="16" x14ac:dyDescent="0.2">
      <c r="A129">
        <v>2502</v>
      </c>
      <c r="B129">
        <v>2502</v>
      </c>
      <c r="C129" s="2">
        <v>45100</v>
      </c>
      <c r="D129" t="s">
        <v>1761</v>
      </c>
      <c r="E129" t="s">
        <v>2576</v>
      </c>
      <c r="F129" s="3">
        <v>12.71</v>
      </c>
      <c r="G129" t="s">
        <v>47</v>
      </c>
      <c r="H129" s="3">
        <v>0</v>
      </c>
      <c r="I129" t="s">
        <v>48</v>
      </c>
      <c r="J129">
        <v>2720</v>
      </c>
      <c r="K129" t="s">
        <v>49</v>
      </c>
      <c r="L129" t="s">
        <v>50</v>
      </c>
      <c r="M129" t="s">
        <v>51</v>
      </c>
      <c r="N129">
        <v>942</v>
      </c>
      <c r="O129" t="s">
        <v>52</v>
      </c>
      <c r="P129" t="s">
        <v>53</v>
      </c>
      <c r="T129" t="s">
        <v>2577</v>
      </c>
      <c r="U129" t="s">
        <v>2578</v>
      </c>
      <c r="V129" t="s">
        <v>1907</v>
      </c>
      <c r="W129" t="s">
        <v>56</v>
      </c>
      <c r="X129" t="s">
        <v>2579</v>
      </c>
      <c r="Y129" t="s">
        <v>953</v>
      </c>
      <c r="Z129" s="3">
        <v>19</v>
      </c>
      <c r="AA129" t="s">
        <v>2580</v>
      </c>
      <c r="AB129" t="s">
        <v>2573</v>
      </c>
      <c r="AC129" t="s">
        <v>61</v>
      </c>
      <c r="AD129" t="s">
        <v>61</v>
      </c>
      <c r="AE129" t="s">
        <v>2581</v>
      </c>
      <c r="AF129" t="s">
        <v>63</v>
      </c>
      <c r="AH129">
        <v>0</v>
      </c>
      <c r="AI129" s="2">
        <v>45100</v>
      </c>
      <c r="AJ129" t="s">
        <v>64</v>
      </c>
      <c r="AK129" t="s">
        <v>64</v>
      </c>
      <c r="AL129" t="s">
        <v>2582</v>
      </c>
      <c r="AM129" t="s">
        <v>2578</v>
      </c>
      <c r="AN129" s="3">
        <v>12.71</v>
      </c>
      <c r="AO129" t="s">
        <v>2573</v>
      </c>
      <c r="AP129" t="s">
        <v>64</v>
      </c>
      <c r="AQ129" t="s">
        <v>2581</v>
      </c>
      <c r="AR129">
        <v>982</v>
      </c>
      <c r="AS129" t="s">
        <v>66</v>
      </c>
    </row>
    <row r="130" spans="1:45" ht="16" x14ac:dyDescent="0.2">
      <c r="A130">
        <v>2484</v>
      </c>
      <c r="B130">
        <v>2484</v>
      </c>
      <c r="C130" s="2">
        <v>45105</v>
      </c>
      <c r="D130" t="s">
        <v>1782</v>
      </c>
      <c r="E130" t="s">
        <v>2602</v>
      </c>
      <c r="F130" s="3">
        <v>107.1</v>
      </c>
      <c r="G130" t="s">
        <v>47</v>
      </c>
      <c r="H130" s="3">
        <v>0</v>
      </c>
      <c r="I130" t="s">
        <v>48</v>
      </c>
      <c r="J130">
        <v>2704</v>
      </c>
      <c r="K130" t="s">
        <v>49</v>
      </c>
      <c r="L130" t="s">
        <v>50</v>
      </c>
      <c r="M130" t="s">
        <v>51</v>
      </c>
      <c r="N130">
        <v>940</v>
      </c>
      <c r="O130" t="s">
        <v>52</v>
      </c>
      <c r="P130" t="s">
        <v>53</v>
      </c>
      <c r="T130" t="s">
        <v>573</v>
      </c>
      <c r="U130" t="s">
        <v>2603</v>
      </c>
      <c r="V130" t="s">
        <v>1838</v>
      </c>
      <c r="W130" t="s">
        <v>56</v>
      </c>
      <c r="X130" t="s">
        <v>2604</v>
      </c>
      <c r="Y130" t="s">
        <v>576</v>
      </c>
      <c r="Z130" s="3">
        <v>19</v>
      </c>
      <c r="AA130" t="s">
        <v>577</v>
      </c>
      <c r="AB130" t="s">
        <v>2605</v>
      </c>
      <c r="AC130" t="s">
        <v>61</v>
      </c>
      <c r="AD130" t="s">
        <v>61</v>
      </c>
      <c r="AE130" t="s">
        <v>2606</v>
      </c>
      <c r="AF130" t="s">
        <v>63</v>
      </c>
      <c r="AH130">
        <v>0</v>
      </c>
      <c r="AI130" s="2">
        <v>45105</v>
      </c>
      <c r="AJ130" t="s">
        <v>64</v>
      </c>
      <c r="AK130" t="s">
        <v>64</v>
      </c>
      <c r="AL130" t="s">
        <v>2607</v>
      </c>
      <c r="AM130" t="s">
        <v>2603</v>
      </c>
      <c r="AN130" s="3">
        <v>107.1</v>
      </c>
      <c r="AO130" t="s">
        <v>2605</v>
      </c>
      <c r="AP130" t="s">
        <v>64</v>
      </c>
      <c r="AQ130" t="s">
        <v>2606</v>
      </c>
      <c r="AR130">
        <v>968</v>
      </c>
      <c r="AS130" t="s">
        <v>66</v>
      </c>
    </row>
    <row r="131" spans="1:45" ht="16" x14ac:dyDescent="0.2">
      <c r="A131">
        <v>2488</v>
      </c>
      <c r="B131">
        <v>2488</v>
      </c>
      <c r="C131" s="2">
        <v>45107</v>
      </c>
      <c r="D131" t="s">
        <v>2612</v>
      </c>
      <c r="E131" t="s">
        <v>2613</v>
      </c>
      <c r="F131" s="3">
        <v>30000</v>
      </c>
      <c r="G131" t="s">
        <v>47</v>
      </c>
      <c r="H131" s="3">
        <v>0</v>
      </c>
      <c r="I131" t="s">
        <v>104</v>
      </c>
      <c r="J131">
        <v>940</v>
      </c>
      <c r="K131" t="s">
        <v>52</v>
      </c>
      <c r="L131" t="s">
        <v>53</v>
      </c>
      <c r="N131">
        <v>3200</v>
      </c>
      <c r="O131" t="s">
        <v>49</v>
      </c>
      <c r="P131" t="s">
        <v>105</v>
      </c>
      <c r="Q131" t="s">
        <v>106</v>
      </c>
      <c r="T131" t="s">
        <v>2614</v>
      </c>
      <c r="U131" t="s">
        <v>2615</v>
      </c>
      <c r="V131" t="s">
        <v>1841</v>
      </c>
      <c r="W131" t="s">
        <v>56</v>
      </c>
      <c r="X131" t="s">
        <v>2616</v>
      </c>
      <c r="Y131" t="s">
        <v>2617</v>
      </c>
      <c r="Z131" s="3">
        <v>0</v>
      </c>
      <c r="AA131" t="s">
        <v>2618</v>
      </c>
      <c r="AB131" t="s">
        <v>2619</v>
      </c>
      <c r="AC131" t="s">
        <v>61</v>
      </c>
      <c r="AD131" t="s">
        <v>61</v>
      </c>
      <c r="AE131" t="s">
        <v>2620</v>
      </c>
      <c r="AF131" t="s">
        <v>63</v>
      </c>
      <c r="AH131">
        <v>0</v>
      </c>
      <c r="AI131" s="2">
        <v>45107</v>
      </c>
      <c r="AJ131" t="s">
        <v>64</v>
      </c>
      <c r="AK131" t="s">
        <v>64</v>
      </c>
      <c r="AL131" t="s">
        <v>2621</v>
      </c>
      <c r="AM131" t="s">
        <v>2615</v>
      </c>
      <c r="AN131" s="3">
        <v>30000</v>
      </c>
      <c r="AO131" t="s">
        <v>2619</v>
      </c>
      <c r="AP131" t="s">
        <v>64</v>
      </c>
      <c r="AQ131" t="s">
        <v>2620</v>
      </c>
      <c r="AR131">
        <v>971</v>
      </c>
      <c r="AS131" t="s">
        <v>66</v>
      </c>
    </row>
    <row r="132" spans="1:45" ht="16" x14ac:dyDescent="0.2">
      <c r="A132">
        <v>2486</v>
      </c>
      <c r="B132">
        <v>2486</v>
      </c>
      <c r="C132" s="2">
        <v>45107</v>
      </c>
      <c r="D132" t="s">
        <v>1748</v>
      </c>
      <c r="E132" t="s">
        <v>147</v>
      </c>
      <c r="F132" s="3">
        <v>5.18</v>
      </c>
      <c r="G132" t="s">
        <v>47</v>
      </c>
      <c r="H132" s="3">
        <v>0</v>
      </c>
      <c r="I132" t="s">
        <v>48</v>
      </c>
      <c r="J132">
        <v>2705</v>
      </c>
      <c r="K132" t="s">
        <v>49</v>
      </c>
      <c r="L132" t="s">
        <v>50</v>
      </c>
      <c r="M132" t="s">
        <v>51</v>
      </c>
      <c r="N132">
        <v>940</v>
      </c>
      <c r="O132" t="s">
        <v>52</v>
      </c>
      <c r="P132" t="s">
        <v>53</v>
      </c>
      <c r="T132" t="s">
        <v>2622</v>
      </c>
      <c r="U132" t="s">
        <v>2623</v>
      </c>
      <c r="Z132" s="3"/>
      <c r="AF132" t="s">
        <v>63</v>
      </c>
      <c r="AH132">
        <v>0</v>
      </c>
      <c r="AI132" s="2">
        <v>45107</v>
      </c>
      <c r="AJ132" t="s">
        <v>64</v>
      </c>
      <c r="AK132" t="s">
        <v>64</v>
      </c>
      <c r="AL132" t="s">
        <v>2624</v>
      </c>
      <c r="AM132" t="s">
        <v>2623</v>
      </c>
      <c r="AN132" s="3"/>
      <c r="AP132" t="s">
        <v>64</v>
      </c>
      <c r="AR132">
        <v>972</v>
      </c>
      <c r="AS132" t="s">
        <v>66</v>
      </c>
    </row>
    <row r="133" spans="1:45" ht="16" x14ac:dyDescent="0.2">
      <c r="A133">
        <v>2489</v>
      </c>
      <c r="B133">
        <v>2489</v>
      </c>
      <c r="C133" s="2">
        <v>45107</v>
      </c>
      <c r="D133" t="s">
        <v>1748</v>
      </c>
      <c r="E133" t="s">
        <v>2507</v>
      </c>
      <c r="F133" s="3">
        <v>204.29</v>
      </c>
      <c r="G133" t="s">
        <v>47</v>
      </c>
      <c r="H133" s="3">
        <v>0</v>
      </c>
      <c r="I133" t="s">
        <v>48</v>
      </c>
      <c r="J133">
        <v>2702</v>
      </c>
      <c r="K133" t="s">
        <v>49</v>
      </c>
      <c r="L133" t="s">
        <v>50</v>
      </c>
      <c r="M133" t="s">
        <v>51</v>
      </c>
      <c r="N133">
        <v>940</v>
      </c>
      <c r="O133" t="s">
        <v>52</v>
      </c>
      <c r="P133" t="s">
        <v>53</v>
      </c>
      <c r="T133" t="s">
        <v>2625</v>
      </c>
      <c r="U133" t="s">
        <v>2626</v>
      </c>
      <c r="V133" t="s">
        <v>1843</v>
      </c>
      <c r="W133" t="s">
        <v>56</v>
      </c>
      <c r="X133" t="s">
        <v>2627</v>
      </c>
      <c r="Y133" t="s">
        <v>2511</v>
      </c>
      <c r="Z133" s="3">
        <v>19</v>
      </c>
      <c r="AA133" t="s">
        <v>2628</v>
      </c>
      <c r="AB133" t="s">
        <v>2629</v>
      </c>
      <c r="AC133" t="s">
        <v>61</v>
      </c>
      <c r="AD133" t="s">
        <v>61</v>
      </c>
      <c r="AE133" t="s">
        <v>2630</v>
      </c>
      <c r="AF133" t="s">
        <v>63</v>
      </c>
      <c r="AH133">
        <v>0</v>
      </c>
      <c r="AI133" s="2">
        <v>45107</v>
      </c>
      <c r="AJ133" t="s">
        <v>64</v>
      </c>
      <c r="AK133" t="s">
        <v>64</v>
      </c>
      <c r="AL133" t="s">
        <v>2631</v>
      </c>
      <c r="AM133" t="s">
        <v>2626</v>
      </c>
      <c r="AN133" s="3">
        <v>204.29</v>
      </c>
      <c r="AO133" t="s">
        <v>2629</v>
      </c>
      <c r="AP133" t="s">
        <v>64</v>
      </c>
      <c r="AQ133" t="s">
        <v>2630</v>
      </c>
      <c r="AR133">
        <v>973</v>
      </c>
      <c r="AS133" t="s">
        <v>66</v>
      </c>
    </row>
    <row r="134" spans="1:45" ht="16" x14ac:dyDescent="0.2">
      <c r="A134">
        <v>2570</v>
      </c>
      <c r="B134">
        <v>2570</v>
      </c>
      <c r="C134" s="2">
        <v>45107</v>
      </c>
      <c r="D134" t="s">
        <v>1934</v>
      </c>
      <c r="E134" t="s">
        <v>206</v>
      </c>
      <c r="F134" s="3">
        <v>3467.87</v>
      </c>
      <c r="G134" t="s">
        <v>47</v>
      </c>
      <c r="H134" s="3">
        <v>0</v>
      </c>
      <c r="I134" t="s">
        <v>104</v>
      </c>
      <c r="J134">
        <v>2551</v>
      </c>
      <c r="K134" t="s">
        <v>49</v>
      </c>
      <c r="L134" t="s">
        <v>50</v>
      </c>
      <c r="M134" t="s">
        <v>51</v>
      </c>
      <c r="N134">
        <v>1730</v>
      </c>
      <c r="O134" t="s">
        <v>52</v>
      </c>
      <c r="P134" t="s">
        <v>203</v>
      </c>
      <c r="T134" t="s">
        <v>64</v>
      </c>
      <c r="Z134" s="3"/>
      <c r="AF134" t="s">
        <v>63</v>
      </c>
      <c r="AH134">
        <v>0</v>
      </c>
      <c r="AI134" s="2">
        <v>45107</v>
      </c>
      <c r="AJ134" t="s">
        <v>64</v>
      </c>
      <c r="AK134" t="s">
        <v>64</v>
      </c>
      <c r="AL134" t="s">
        <v>64</v>
      </c>
      <c r="AN134" s="3"/>
      <c r="AP134" t="s">
        <v>64</v>
      </c>
      <c r="AR134" t="s">
        <v>64</v>
      </c>
      <c r="AS134" t="s">
        <v>66</v>
      </c>
    </row>
    <row r="135" spans="1:45" ht="16" x14ac:dyDescent="0.2">
      <c r="A135">
        <v>2571</v>
      </c>
      <c r="B135">
        <v>2571</v>
      </c>
      <c r="C135" s="2">
        <v>45107</v>
      </c>
      <c r="D135" t="s">
        <v>1935</v>
      </c>
      <c r="E135" t="s">
        <v>206</v>
      </c>
      <c r="F135" s="3">
        <v>2778.59</v>
      </c>
      <c r="G135" t="s">
        <v>47</v>
      </c>
      <c r="H135" s="3">
        <v>0</v>
      </c>
      <c r="I135" t="s">
        <v>104</v>
      </c>
      <c r="J135">
        <v>2551</v>
      </c>
      <c r="K135" t="s">
        <v>49</v>
      </c>
      <c r="L135" t="s">
        <v>50</v>
      </c>
      <c r="M135" t="s">
        <v>51</v>
      </c>
      <c r="N135">
        <v>1730</v>
      </c>
      <c r="O135" t="s">
        <v>52</v>
      </c>
      <c r="P135" t="s">
        <v>203</v>
      </c>
      <c r="T135" t="s">
        <v>64</v>
      </c>
      <c r="Z135" s="3"/>
      <c r="AF135" t="s">
        <v>63</v>
      </c>
      <c r="AH135">
        <v>0</v>
      </c>
      <c r="AI135" s="2">
        <v>45107</v>
      </c>
      <c r="AJ135" t="s">
        <v>64</v>
      </c>
      <c r="AK135" t="s">
        <v>64</v>
      </c>
      <c r="AL135" t="s">
        <v>64</v>
      </c>
      <c r="AN135" s="3"/>
      <c r="AP135" t="s">
        <v>64</v>
      </c>
      <c r="AR135" t="s">
        <v>64</v>
      </c>
      <c r="AS135" t="s">
        <v>66</v>
      </c>
    </row>
    <row r="136" spans="1:45" ht="16" x14ac:dyDescent="0.2">
      <c r="A136">
        <v>2575</v>
      </c>
      <c r="B136">
        <v>2575</v>
      </c>
      <c r="C136" s="2">
        <v>45107</v>
      </c>
      <c r="D136" t="s">
        <v>1936</v>
      </c>
      <c r="E136" t="s">
        <v>2634</v>
      </c>
      <c r="F136" s="3">
        <v>139.46</v>
      </c>
      <c r="G136" t="s">
        <v>47</v>
      </c>
      <c r="H136" s="3">
        <v>0</v>
      </c>
      <c r="I136" t="s">
        <v>104</v>
      </c>
      <c r="J136">
        <v>1730</v>
      </c>
      <c r="K136" t="s">
        <v>52</v>
      </c>
      <c r="L136" t="s">
        <v>203</v>
      </c>
      <c r="N136">
        <v>2551</v>
      </c>
      <c r="O136" t="s">
        <v>49</v>
      </c>
      <c r="P136" t="s">
        <v>50</v>
      </c>
      <c r="Q136" t="s">
        <v>51</v>
      </c>
      <c r="T136" t="s">
        <v>64</v>
      </c>
      <c r="Z136" s="3"/>
      <c r="AF136" t="s">
        <v>63</v>
      </c>
      <c r="AH136">
        <v>0</v>
      </c>
      <c r="AI136" s="2">
        <v>45107</v>
      </c>
      <c r="AJ136" t="s">
        <v>64</v>
      </c>
      <c r="AK136" t="s">
        <v>64</v>
      </c>
      <c r="AL136" t="s">
        <v>64</v>
      </c>
      <c r="AN136" s="3"/>
      <c r="AP136" t="s">
        <v>64</v>
      </c>
      <c r="AR136" t="s">
        <v>64</v>
      </c>
      <c r="AS136" t="s">
        <v>66</v>
      </c>
    </row>
    <row r="137" spans="1:45" ht="16" x14ac:dyDescent="0.2">
      <c r="A137">
        <v>2576</v>
      </c>
      <c r="B137">
        <v>2576</v>
      </c>
      <c r="C137" s="2">
        <v>45107</v>
      </c>
      <c r="D137" t="s">
        <v>1936</v>
      </c>
      <c r="E137" t="s">
        <v>2635</v>
      </c>
      <c r="F137" s="3">
        <v>806</v>
      </c>
      <c r="G137" t="s">
        <v>47</v>
      </c>
      <c r="H137" s="3">
        <v>0</v>
      </c>
      <c r="I137" t="s">
        <v>104</v>
      </c>
      <c r="J137">
        <v>2551</v>
      </c>
      <c r="K137" t="s">
        <v>49</v>
      </c>
      <c r="L137" t="s">
        <v>50</v>
      </c>
      <c r="M137" t="s">
        <v>51</v>
      </c>
      <c r="N137">
        <v>1730</v>
      </c>
      <c r="O137" t="s">
        <v>52</v>
      </c>
      <c r="P137" t="s">
        <v>203</v>
      </c>
      <c r="T137" t="s">
        <v>64</v>
      </c>
      <c r="Z137" s="3"/>
      <c r="AF137" t="s">
        <v>63</v>
      </c>
      <c r="AH137">
        <v>0</v>
      </c>
      <c r="AI137" s="2">
        <v>45107</v>
      </c>
      <c r="AJ137" t="s">
        <v>64</v>
      </c>
      <c r="AK137" t="s">
        <v>64</v>
      </c>
      <c r="AL137" t="s">
        <v>64</v>
      </c>
      <c r="AN137" s="3"/>
      <c r="AP137" t="s">
        <v>64</v>
      </c>
      <c r="AR137" t="s">
        <v>64</v>
      </c>
      <c r="AS137" t="s">
        <v>66</v>
      </c>
    </row>
    <row r="138" spans="1:45" ht="16" x14ac:dyDescent="0.2">
      <c r="A138">
        <v>2577</v>
      </c>
      <c r="B138">
        <v>2577</v>
      </c>
      <c r="C138" s="2">
        <v>45107</v>
      </c>
      <c r="D138" t="s">
        <v>1936</v>
      </c>
      <c r="E138" t="s">
        <v>206</v>
      </c>
      <c r="F138" s="3">
        <v>2988.56</v>
      </c>
      <c r="G138" t="s">
        <v>47</v>
      </c>
      <c r="H138" s="3">
        <v>0</v>
      </c>
      <c r="I138" t="s">
        <v>104</v>
      </c>
      <c r="J138">
        <v>2551</v>
      </c>
      <c r="K138" t="s">
        <v>49</v>
      </c>
      <c r="L138" t="s">
        <v>50</v>
      </c>
      <c r="M138" t="s">
        <v>51</v>
      </c>
      <c r="N138">
        <v>1730</v>
      </c>
      <c r="O138" t="s">
        <v>52</v>
      </c>
      <c r="P138" t="s">
        <v>203</v>
      </c>
      <c r="T138" t="s">
        <v>64</v>
      </c>
      <c r="Z138" s="3"/>
      <c r="AF138" t="s">
        <v>63</v>
      </c>
      <c r="AH138">
        <v>0</v>
      </c>
      <c r="AI138" s="2">
        <v>45107</v>
      </c>
      <c r="AJ138" t="s">
        <v>64</v>
      </c>
      <c r="AK138" t="s">
        <v>64</v>
      </c>
      <c r="AL138" t="s">
        <v>64</v>
      </c>
      <c r="AN138" s="3"/>
      <c r="AP138" t="s">
        <v>64</v>
      </c>
      <c r="AR138" t="s">
        <v>64</v>
      </c>
      <c r="AS138" t="s">
        <v>66</v>
      </c>
    </row>
    <row r="139" spans="1:45" ht="16" x14ac:dyDescent="0.2">
      <c r="A139">
        <v>2578</v>
      </c>
      <c r="B139">
        <v>2578</v>
      </c>
      <c r="C139" s="2">
        <v>45107</v>
      </c>
      <c r="D139" t="s">
        <v>1936</v>
      </c>
      <c r="E139" t="s">
        <v>204</v>
      </c>
      <c r="F139" s="3">
        <v>695.28</v>
      </c>
      <c r="G139" t="s">
        <v>47</v>
      </c>
      <c r="H139" s="3">
        <v>0</v>
      </c>
      <c r="I139" t="s">
        <v>104</v>
      </c>
      <c r="J139">
        <v>2555</v>
      </c>
      <c r="K139" t="s">
        <v>49</v>
      </c>
      <c r="L139" t="s">
        <v>50</v>
      </c>
      <c r="M139" t="s">
        <v>51</v>
      </c>
      <c r="N139">
        <v>1730</v>
      </c>
      <c r="O139" t="s">
        <v>52</v>
      </c>
      <c r="P139" t="s">
        <v>203</v>
      </c>
      <c r="T139" t="s">
        <v>64</v>
      </c>
      <c r="Z139" s="3"/>
      <c r="AF139" t="s">
        <v>63</v>
      </c>
      <c r="AH139">
        <v>0</v>
      </c>
      <c r="AI139" s="2">
        <v>45107</v>
      </c>
      <c r="AJ139" t="s">
        <v>64</v>
      </c>
      <c r="AK139" t="s">
        <v>64</v>
      </c>
      <c r="AL139" t="s">
        <v>64</v>
      </c>
      <c r="AN139" s="3"/>
      <c r="AP139" t="s">
        <v>64</v>
      </c>
      <c r="AR139" t="s">
        <v>64</v>
      </c>
      <c r="AS139" t="s">
        <v>66</v>
      </c>
    </row>
    <row r="140" spans="1:45" ht="16" x14ac:dyDescent="0.2">
      <c r="A140">
        <v>2579</v>
      </c>
      <c r="B140">
        <v>2579</v>
      </c>
      <c r="C140" s="2">
        <v>45107</v>
      </c>
      <c r="D140" t="s">
        <v>1934</v>
      </c>
      <c r="E140" t="s">
        <v>204</v>
      </c>
      <c r="F140" s="3">
        <v>662.55</v>
      </c>
      <c r="G140" t="s">
        <v>47</v>
      </c>
      <c r="H140" s="3">
        <v>0</v>
      </c>
      <c r="I140" t="s">
        <v>104</v>
      </c>
      <c r="J140">
        <v>2555</v>
      </c>
      <c r="K140" t="s">
        <v>49</v>
      </c>
      <c r="L140" t="s">
        <v>50</v>
      </c>
      <c r="M140" t="s">
        <v>51</v>
      </c>
      <c r="N140">
        <v>1730</v>
      </c>
      <c r="O140" t="s">
        <v>52</v>
      </c>
      <c r="P140" t="s">
        <v>203</v>
      </c>
      <c r="T140" t="s">
        <v>64</v>
      </c>
      <c r="Z140" s="3"/>
      <c r="AF140" t="s">
        <v>63</v>
      </c>
      <c r="AH140">
        <v>0</v>
      </c>
      <c r="AI140" s="2">
        <v>45107</v>
      </c>
      <c r="AJ140" t="s">
        <v>64</v>
      </c>
      <c r="AK140" t="s">
        <v>64</v>
      </c>
      <c r="AL140" t="s">
        <v>64</v>
      </c>
      <c r="AN140" s="3"/>
      <c r="AP140" t="s">
        <v>64</v>
      </c>
      <c r="AR140" t="s">
        <v>64</v>
      </c>
      <c r="AS140" t="s">
        <v>66</v>
      </c>
    </row>
    <row r="141" spans="1:45" ht="16" x14ac:dyDescent="0.2">
      <c r="A141">
        <v>2580</v>
      </c>
      <c r="B141">
        <v>2580</v>
      </c>
      <c r="C141" s="2">
        <v>45107</v>
      </c>
      <c r="D141" t="s">
        <v>1935</v>
      </c>
      <c r="E141" t="s">
        <v>204</v>
      </c>
      <c r="F141" s="3">
        <v>511.49</v>
      </c>
      <c r="G141" t="s">
        <v>47</v>
      </c>
      <c r="H141" s="3">
        <v>0</v>
      </c>
      <c r="I141" t="s">
        <v>104</v>
      </c>
      <c r="J141">
        <v>2555</v>
      </c>
      <c r="K141" t="s">
        <v>49</v>
      </c>
      <c r="L141" t="s">
        <v>50</v>
      </c>
      <c r="M141" t="s">
        <v>51</v>
      </c>
      <c r="N141">
        <v>1730</v>
      </c>
      <c r="O141" t="s">
        <v>52</v>
      </c>
      <c r="P141" t="s">
        <v>203</v>
      </c>
      <c r="T141" t="s">
        <v>64</v>
      </c>
      <c r="Z141" s="3"/>
      <c r="AF141" t="s">
        <v>63</v>
      </c>
      <c r="AH141">
        <v>0</v>
      </c>
      <c r="AI141" s="2">
        <v>45107</v>
      </c>
      <c r="AJ141" t="s">
        <v>64</v>
      </c>
      <c r="AK141" t="s">
        <v>64</v>
      </c>
      <c r="AL141" t="s">
        <v>64</v>
      </c>
      <c r="AN141" s="3"/>
      <c r="AP141" t="s">
        <v>64</v>
      </c>
      <c r="AR141" t="s">
        <v>64</v>
      </c>
      <c r="AS141" t="s">
        <v>66</v>
      </c>
    </row>
    <row r="142" spans="1:45" ht="16" x14ac:dyDescent="0.2">
      <c r="A142">
        <v>3749</v>
      </c>
      <c r="B142">
        <v>3749</v>
      </c>
      <c r="C142" s="2">
        <v>45107</v>
      </c>
      <c r="D142" t="s">
        <v>1935</v>
      </c>
      <c r="E142" t="s">
        <v>2155</v>
      </c>
      <c r="F142" s="3">
        <v>43.17</v>
      </c>
      <c r="G142" t="s">
        <v>47</v>
      </c>
      <c r="H142" s="3">
        <v>0</v>
      </c>
      <c r="I142" t="s">
        <v>104</v>
      </c>
      <c r="J142">
        <v>1730</v>
      </c>
      <c r="K142" t="s">
        <v>52</v>
      </c>
      <c r="L142" t="s">
        <v>203</v>
      </c>
      <c r="N142">
        <v>2400</v>
      </c>
      <c r="O142" t="s">
        <v>49</v>
      </c>
      <c r="P142" t="s">
        <v>105</v>
      </c>
      <c r="Q142" t="s">
        <v>51</v>
      </c>
      <c r="T142" t="s">
        <v>64</v>
      </c>
      <c r="Z142" s="3"/>
      <c r="AF142" t="s">
        <v>63</v>
      </c>
      <c r="AH142">
        <v>0</v>
      </c>
      <c r="AI142" s="2">
        <v>45107</v>
      </c>
      <c r="AJ142" t="s">
        <v>64</v>
      </c>
      <c r="AK142" t="s">
        <v>64</v>
      </c>
      <c r="AL142" t="s">
        <v>64</v>
      </c>
      <c r="AN142" s="3"/>
      <c r="AP142" t="s">
        <v>64</v>
      </c>
      <c r="AR142" t="s">
        <v>64</v>
      </c>
      <c r="AS142" t="s">
        <v>66</v>
      </c>
    </row>
    <row r="143" spans="1:45" ht="16" x14ac:dyDescent="0.2">
      <c r="A143">
        <v>2492</v>
      </c>
      <c r="B143">
        <v>2492</v>
      </c>
      <c r="C143" s="2">
        <v>45112</v>
      </c>
      <c r="D143" t="s">
        <v>1814</v>
      </c>
      <c r="E143" t="s">
        <v>68</v>
      </c>
      <c r="F143" s="3">
        <v>100.39</v>
      </c>
      <c r="G143" t="s">
        <v>47</v>
      </c>
      <c r="H143" s="3">
        <v>0</v>
      </c>
      <c r="I143" t="s">
        <v>48</v>
      </c>
      <c r="J143">
        <v>2710</v>
      </c>
      <c r="K143" t="s">
        <v>49</v>
      </c>
      <c r="L143" t="s">
        <v>50</v>
      </c>
      <c r="M143" t="s">
        <v>51</v>
      </c>
      <c r="N143">
        <v>940</v>
      </c>
      <c r="O143" t="s">
        <v>52</v>
      </c>
      <c r="P143" t="s">
        <v>53</v>
      </c>
      <c r="T143" t="s">
        <v>2636</v>
      </c>
      <c r="U143" t="s">
        <v>2637</v>
      </c>
      <c r="V143" t="s">
        <v>1867</v>
      </c>
      <c r="W143" t="s">
        <v>56</v>
      </c>
      <c r="X143" t="s">
        <v>2638</v>
      </c>
      <c r="Y143" t="s">
        <v>72</v>
      </c>
      <c r="Z143" s="3">
        <v>0</v>
      </c>
      <c r="AA143" t="s">
        <v>2639</v>
      </c>
      <c r="AB143" t="s">
        <v>2640</v>
      </c>
      <c r="AC143" t="s">
        <v>61</v>
      </c>
      <c r="AD143" t="s">
        <v>61</v>
      </c>
      <c r="AE143" t="s">
        <v>2641</v>
      </c>
      <c r="AF143" t="s">
        <v>63</v>
      </c>
      <c r="AH143">
        <v>0</v>
      </c>
      <c r="AI143" s="2">
        <v>45112</v>
      </c>
      <c r="AJ143" t="s">
        <v>64</v>
      </c>
      <c r="AK143" t="s">
        <v>64</v>
      </c>
      <c r="AL143" t="s">
        <v>2642</v>
      </c>
      <c r="AM143" t="s">
        <v>2637</v>
      </c>
      <c r="AN143" s="3">
        <v>100.39</v>
      </c>
      <c r="AO143" t="s">
        <v>2640</v>
      </c>
      <c r="AP143" t="s">
        <v>64</v>
      </c>
      <c r="AQ143" t="s">
        <v>2641</v>
      </c>
      <c r="AR143">
        <v>974</v>
      </c>
      <c r="AS143" t="s">
        <v>66</v>
      </c>
    </row>
    <row r="144" spans="1:45" ht="16" x14ac:dyDescent="0.2">
      <c r="A144">
        <v>2493</v>
      </c>
      <c r="B144">
        <v>2493</v>
      </c>
      <c r="C144" s="2">
        <v>45113</v>
      </c>
      <c r="D144" t="s">
        <v>1748</v>
      </c>
      <c r="E144" t="s">
        <v>2371</v>
      </c>
      <c r="F144" s="3">
        <v>46.41</v>
      </c>
      <c r="G144" t="s">
        <v>47</v>
      </c>
      <c r="H144" s="3">
        <v>0</v>
      </c>
      <c r="I144" t="s">
        <v>48</v>
      </c>
      <c r="J144">
        <v>2663</v>
      </c>
      <c r="K144" t="s">
        <v>49</v>
      </c>
      <c r="L144" t="s">
        <v>50</v>
      </c>
      <c r="M144" t="s">
        <v>51</v>
      </c>
      <c r="N144">
        <v>940</v>
      </c>
      <c r="O144" t="s">
        <v>52</v>
      </c>
      <c r="P144" t="s">
        <v>53</v>
      </c>
      <c r="T144" t="s">
        <v>2516</v>
      </c>
      <c r="U144" t="s">
        <v>2643</v>
      </c>
      <c r="V144" t="s">
        <v>1877</v>
      </c>
      <c r="W144" t="s">
        <v>56</v>
      </c>
      <c r="X144" t="s">
        <v>2644</v>
      </c>
      <c r="Y144" t="s">
        <v>2375</v>
      </c>
      <c r="Z144" s="3">
        <v>19</v>
      </c>
      <c r="AA144" t="s">
        <v>2519</v>
      </c>
      <c r="AB144" t="s">
        <v>2645</v>
      </c>
      <c r="AC144" t="s">
        <v>61</v>
      </c>
      <c r="AD144" t="s">
        <v>61</v>
      </c>
      <c r="AE144" t="s">
        <v>2646</v>
      </c>
      <c r="AF144" t="s">
        <v>63</v>
      </c>
      <c r="AH144">
        <v>0</v>
      </c>
      <c r="AI144" s="2">
        <v>45113</v>
      </c>
      <c r="AJ144" t="s">
        <v>64</v>
      </c>
      <c r="AK144" t="s">
        <v>64</v>
      </c>
      <c r="AL144" t="s">
        <v>2647</v>
      </c>
      <c r="AM144" t="s">
        <v>2643</v>
      </c>
      <c r="AN144" s="3">
        <v>46.41</v>
      </c>
      <c r="AO144" t="s">
        <v>2645</v>
      </c>
      <c r="AP144" t="s">
        <v>64</v>
      </c>
      <c r="AQ144" t="s">
        <v>2646</v>
      </c>
      <c r="AR144">
        <v>975</v>
      </c>
      <c r="AS144" t="s">
        <v>66</v>
      </c>
    </row>
    <row r="145" spans="1:45" ht="16" x14ac:dyDescent="0.2">
      <c r="A145">
        <v>2494</v>
      </c>
      <c r="B145">
        <v>2494</v>
      </c>
      <c r="C145" s="2">
        <v>45117.43440972222</v>
      </c>
      <c r="D145" t="s">
        <v>1748</v>
      </c>
      <c r="E145" t="s">
        <v>2165</v>
      </c>
      <c r="F145" s="3">
        <v>52.9</v>
      </c>
      <c r="G145" t="s">
        <v>47</v>
      </c>
      <c r="H145" s="3">
        <v>0</v>
      </c>
      <c r="I145" t="s">
        <v>48</v>
      </c>
      <c r="J145">
        <v>2900</v>
      </c>
      <c r="K145" t="s">
        <v>49</v>
      </c>
      <c r="L145" t="s">
        <v>50</v>
      </c>
      <c r="M145" t="s">
        <v>51</v>
      </c>
      <c r="N145">
        <v>941</v>
      </c>
      <c r="O145" t="s">
        <v>52</v>
      </c>
      <c r="P145" t="s">
        <v>53</v>
      </c>
      <c r="T145" t="s">
        <v>2313</v>
      </c>
      <c r="U145" t="s">
        <v>2648</v>
      </c>
      <c r="V145" t="s">
        <v>1914</v>
      </c>
      <c r="W145" t="s">
        <v>56</v>
      </c>
      <c r="X145" t="s">
        <v>2649</v>
      </c>
      <c r="Y145" t="s">
        <v>323</v>
      </c>
      <c r="Z145" s="3">
        <v>19</v>
      </c>
      <c r="AA145" t="s">
        <v>2316</v>
      </c>
      <c r="AB145" t="s">
        <v>2650</v>
      </c>
      <c r="AC145" t="s">
        <v>61</v>
      </c>
      <c r="AD145" t="s">
        <v>61</v>
      </c>
      <c r="AE145" t="s">
        <v>2651</v>
      </c>
      <c r="AF145" t="s">
        <v>63</v>
      </c>
      <c r="AH145">
        <v>0</v>
      </c>
      <c r="AI145" s="2">
        <v>45117</v>
      </c>
      <c r="AJ145" t="s">
        <v>64</v>
      </c>
      <c r="AK145" t="s">
        <v>64</v>
      </c>
      <c r="AL145" t="s">
        <v>2652</v>
      </c>
      <c r="AM145" t="s">
        <v>2648</v>
      </c>
      <c r="AN145" s="3">
        <v>52.9</v>
      </c>
      <c r="AO145" t="s">
        <v>2650</v>
      </c>
      <c r="AP145" t="s">
        <v>64</v>
      </c>
      <c r="AQ145" t="s">
        <v>2651</v>
      </c>
      <c r="AR145">
        <v>976</v>
      </c>
      <c r="AS145" t="s">
        <v>66</v>
      </c>
    </row>
    <row r="146" spans="1:45" ht="16" x14ac:dyDescent="0.2">
      <c r="A146">
        <v>2781</v>
      </c>
      <c r="B146">
        <v>2781</v>
      </c>
      <c r="C146" s="2">
        <v>45119</v>
      </c>
      <c r="D146" t="s">
        <v>1761</v>
      </c>
      <c r="E146" t="s">
        <v>2665</v>
      </c>
      <c r="F146" s="3">
        <v>276.66000000000003</v>
      </c>
      <c r="G146" t="s">
        <v>47</v>
      </c>
      <c r="H146" s="3">
        <v>0</v>
      </c>
      <c r="I146" t="s">
        <v>48</v>
      </c>
      <c r="J146">
        <v>2722</v>
      </c>
      <c r="K146" t="s">
        <v>49</v>
      </c>
      <c r="L146" t="s">
        <v>50</v>
      </c>
      <c r="M146" t="s">
        <v>51</v>
      </c>
      <c r="N146">
        <v>561</v>
      </c>
      <c r="O146" t="s">
        <v>52</v>
      </c>
      <c r="P146" t="s">
        <v>53</v>
      </c>
      <c r="T146" t="s">
        <v>2666</v>
      </c>
      <c r="V146" t="s">
        <v>1892</v>
      </c>
      <c r="W146" t="s">
        <v>56</v>
      </c>
      <c r="X146" t="s">
        <v>2667</v>
      </c>
      <c r="Y146" t="s">
        <v>2668</v>
      </c>
      <c r="Z146" s="3">
        <v>0</v>
      </c>
      <c r="AA146" t="s">
        <v>2669</v>
      </c>
      <c r="AB146" t="s">
        <v>2640</v>
      </c>
      <c r="AC146" t="s">
        <v>61</v>
      </c>
      <c r="AD146" t="s">
        <v>61</v>
      </c>
      <c r="AE146" t="s">
        <v>2670</v>
      </c>
      <c r="AF146" t="s">
        <v>63</v>
      </c>
      <c r="AH146">
        <v>0</v>
      </c>
      <c r="AI146" s="2">
        <v>45119</v>
      </c>
      <c r="AJ146" t="s">
        <v>64</v>
      </c>
      <c r="AK146" t="s">
        <v>64</v>
      </c>
      <c r="AL146" t="s">
        <v>2671</v>
      </c>
      <c r="AN146" s="3">
        <v>276.66000000000003</v>
      </c>
      <c r="AO146" t="s">
        <v>2640</v>
      </c>
      <c r="AP146" t="s">
        <v>64</v>
      </c>
      <c r="AQ146" t="s">
        <v>2670</v>
      </c>
      <c r="AR146">
        <v>978</v>
      </c>
      <c r="AS146" t="s">
        <v>66</v>
      </c>
    </row>
    <row r="147" spans="1:45" ht="16" x14ac:dyDescent="0.2">
      <c r="A147">
        <v>2623</v>
      </c>
      <c r="B147">
        <v>2623</v>
      </c>
      <c r="C147" s="2">
        <v>45126</v>
      </c>
      <c r="D147" t="s">
        <v>1761</v>
      </c>
      <c r="E147" t="s">
        <v>2674</v>
      </c>
      <c r="F147" s="3">
        <v>30.81</v>
      </c>
      <c r="G147" t="s">
        <v>47</v>
      </c>
      <c r="H147" s="3">
        <v>0</v>
      </c>
      <c r="I147" t="s">
        <v>48</v>
      </c>
      <c r="J147">
        <v>2720</v>
      </c>
      <c r="K147" t="s">
        <v>49</v>
      </c>
      <c r="L147" t="s">
        <v>50</v>
      </c>
      <c r="M147" t="s">
        <v>51</v>
      </c>
      <c r="N147">
        <v>942</v>
      </c>
      <c r="O147" t="s">
        <v>52</v>
      </c>
      <c r="P147" t="s">
        <v>53</v>
      </c>
      <c r="T147" t="s">
        <v>2675</v>
      </c>
      <c r="U147" t="s">
        <v>2676</v>
      </c>
      <c r="V147" t="s">
        <v>2044</v>
      </c>
      <c r="W147" t="s">
        <v>56</v>
      </c>
      <c r="X147" t="s">
        <v>2677</v>
      </c>
      <c r="Y147" t="s">
        <v>2036</v>
      </c>
      <c r="Z147" s="3">
        <v>19</v>
      </c>
      <c r="AA147" t="s">
        <v>2678</v>
      </c>
      <c r="AB147" t="s">
        <v>2679</v>
      </c>
      <c r="AC147" t="s">
        <v>61</v>
      </c>
      <c r="AD147" t="s">
        <v>61</v>
      </c>
      <c r="AE147" t="s">
        <v>2680</v>
      </c>
      <c r="AF147" t="s">
        <v>63</v>
      </c>
      <c r="AH147">
        <v>0</v>
      </c>
      <c r="AI147" s="2">
        <v>45126</v>
      </c>
      <c r="AJ147" t="s">
        <v>64</v>
      </c>
      <c r="AK147" t="s">
        <v>64</v>
      </c>
      <c r="AL147" t="s">
        <v>2681</v>
      </c>
      <c r="AM147" t="s">
        <v>2676</v>
      </c>
      <c r="AN147" s="3">
        <v>30.41</v>
      </c>
      <c r="AO147" t="s">
        <v>2679</v>
      </c>
      <c r="AP147" t="s">
        <v>64</v>
      </c>
      <c r="AQ147" t="s">
        <v>2680</v>
      </c>
      <c r="AR147">
        <v>1026</v>
      </c>
      <c r="AS147" t="s">
        <v>66</v>
      </c>
    </row>
    <row r="148" spans="1:45" ht="16" x14ac:dyDescent="0.2">
      <c r="A148">
        <v>2627</v>
      </c>
      <c r="B148">
        <v>2627</v>
      </c>
      <c r="C148" s="2">
        <v>45127</v>
      </c>
      <c r="D148" t="s">
        <v>1761</v>
      </c>
      <c r="E148" t="s">
        <v>2032</v>
      </c>
      <c r="F148" s="3">
        <v>21.46</v>
      </c>
      <c r="G148" t="s">
        <v>47</v>
      </c>
      <c r="H148" s="3">
        <v>0</v>
      </c>
      <c r="I148" t="s">
        <v>48</v>
      </c>
      <c r="J148">
        <v>2720</v>
      </c>
      <c r="K148" t="s">
        <v>49</v>
      </c>
      <c r="L148" t="s">
        <v>50</v>
      </c>
      <c r="M148" t="s">
        <v>51</v>
      </c>
      <c r="N148">
        <v>942</v>
      </c>
      <c r="O148" t="s">
        <v>52</v>
      </c>
      <c r="P148" t="s">
        <v>53</v>
      </c>
      <c r="T148" t="s">
        <v>2682</v>
      </c>
      <c r="U148" t="s">
        <v>2683</v>
      </c>
      <c r="V148" t="s">
        <v>1986</v>
      </c>
      <c r="W148" t="s">
        <v>56</v>
      </c>
      <c r="X148" t="s">
        <v>2684</v>
      </c>
      <c r="Y148" t="s">
        <v>2036</v>
      </c>
      <c r="Z148" s="3">
        <v>19</v>
      </c>
      <c r="AA148" t="s">
        <v>2685</v>
      </c>
      <c r="AB148" t="s">
        <v>2686</v>
      </c>
      <c r="AC148" t="s">
        <v>61</v>
      </c>
      <c r="AD148" t="s">
        <v>61</v>
      </c>
      <c r="AE148" t="s">
        <v>2687</v>
      </c>
      <c r="AF148" t="s">
        <v>63</v>
      </c>
      <c r="AH148">
        <v>0</v>
      </c>
      <c r="AI148" s="2">
        <v>45127</v>
      </c>
      <c r="AJ148" t="s">
        <v>64</v>
      </c>
      <c r="AK148" t="s">
        <v>64</v>
      </c>
      <c r="AL148" t="s">
        <v>2688</v>
      </c>
      <c r="AM148" t="s">
        <v>2683</v>
      </c>
      <c r="AN148" s="3">
        <v>21.46</v>
      </c>
      <c r="AO148" t="s">
        <v>2686</v>
      </c>
      <c r="AP148" t="s">
        <v>64</v>
      </c>
      <c r="AQ148" t="s">
        <v>2687</v>
      </c>
      <c r="AR148">
        <v>1027</v>
      </c>
      <c r="AS148" t="s">
        <v>66</v>
      </c>
    </row>
    <row r="149" spans="1:45" ht="16" x14ac:dyDescent="0.2">
      <c r="A149">
        <v>2507</v>
      </c>
      <c r="B149">
        <v>2507</v>
      </c>
      <c r="C149" s="2">
        <v>45128</v>
      </c>
      <c r="D149" t="s">
        <v>1748</v>
      </c>
      <c r="E149" t="s">
        <v>652</v>
      </c>
      <c r="F149" s="3">
        <v>50</v>
      </c>
      <c r="G149" t="s">
        <v>47</v>
      </c>
      <c r="H149" s="3">
        <v>0</v>
      </c>
      <c r="I149" t="s">
        <v>48</v>
      </c>
      <c r="J149">
        <v>2705</v>
      </c>
      <c r="K149" t="s">
        <v>49</v>
      </c>
      <c r="L149" t="s">
        <v>50</v>
      </c>
      <c r="M149" t="s">
        <v>51</v>
      </c>
      <c r="N149">
        <v>940</v>
      </c>
      <c r="O149" t="s">
        <v>52</v>
      </c>
      <c r="P149" t="s">
        <v>53</v>
      </c>
      <c r="T149" t="s">
        <v>653</v>
      </c>
      <c r="U149" t="s">
        <v>654</v>
      </c>
      <c r="Z149" s="3"/>
      <c r="AF149" t="s">
        <v>63</v>
      </c>
      <c r="AH149">
        <v>0</v>
      </c>
      <c r="AI149" s="2">
        <v>45128</v>
      </c>
      <c r="AJ149" t="s">
        <v>64</v>
      </c>
      <c r="AK149" t="s">
        <v>64</v>
      </c>
      <c r="AL149" t="s">
        <v>2689</v>
      </c>
      <c r="AM149" t="s">
        <v>654</v>
      </c>
      <c r="AN149" s="3"/>
      <c r="AP149" t="s">
        <v>64</v>
      </c>
      <c r="AR149">
        <v>986</v>
      </c>
      <c r="AS149" t="s">
        <v>66</v>
      </c>
    </row>
    <row r="150" spans="1:45" ht="16" x14ac:dyDescent="0.2">
      <c r="A150">
        <v>2515</v>
      </c>
      <c r="B150">
        <v>2515</v>
      </c>
      <c r="C150" s="2">
        <v>45132</v>
      </c>
      <c r="D150" t="s">
        <v>1814</v>
      </c>
      <c r="E150" t="s">
        <v>2057</v>
      </c>
      <c r="F150" s="3">
        <v>21.52</v>
      </c>
      <c r="G150" t="s">
        <v>47</v>
      </c>
      <c r="H150" s="3">
        <v>0</v>
      </c>
      <c r="I150" t="s">
        <v>48</v>
      </c>
      <c r="J150">
        <v>2710</v>
      </c>
      <c r="K150" t="s">
        <v>49</v>
      </c>
      <c r="L150" t="s">
        <v>50</v>
      </c>
      <c r="M150" t="s">
        <v>51</v>
      </c>
      <c r="N150">
        <v>940</v>
      </c>
      <c r="O150" t="s">
        <v>52</v>
      </c>
      <c r="P150" t="s">
        <v>53</v>
      </c>
      <c r="T150" t="s">
        <v>2696</v>
      </c>
      <c r="U150" t="s">
        <v>2697</v>
      </c>
      <c r="V150" t="s">
        <v>1920</v>
      </c>
      <c r="W150" t="s">
        <v>56</v>
      </c>
      <c r="X150" t="s">
        <v>2698</v>
      </c>
      <c r="Y150" t="s">
        <v>2061</v>
      </c>
      <c r="Z150" s="3">
        <v>19</v>
      </c>
      <c r="AA150" t="s">
        <v>2699</v>
      </c>
      <c r="AB150" t="s">
        <v>2700</v>
      </c>
      <c r="AC150" t="s">
        <v>61</v>
      </c>
      <c r="AD150" t="s">
        <v>61</v>
      </c>
      <c r="AE150" t="s">
        <v>2701</v>
      </c>
      <c r="AF150" t="s">
        <v>63</v>
      </c>
      <c r="AH150">
        <v>0</v>
      </c>
      <c r="AI150" s="2">
        <v>45132</v>
      </c>
      <c r="AJ150" t="s">
        <v>64</v>
      </c>
      <c r="AK150" t="s">
        <v>64</v>
      </c>
      <c r="AL150" t="s">
        <v>2702</v>
      </c>
      <c r="AM150" t="s">
        <v>2697</v>
      </c>
      <c r="AN150" s="3">
        <v>21.52</v>
      </c>
      <c r="AO150" t="s">
        <v>2700</v>
      </c>
      <c r="AP150" t="s">
        <v>64</v>
      </c>
      <c r="AQ150" t="s">
        <v>2701</v>
      </c>
      <c r="AR150">
        <v>991</v>
      </c>
      <c r="AS150" t="s">
        <v>66</v>
      </c>
    </row>
    <row r="151" spans="1:45" ht="16" x14ac:dyDescent="0.2">
      <c r="A151">
        <v>2625</v>
      </c>
      <c r="B151">
        <v>2625</v>
      </c>
      <c r="C151" s="2">
        <v>45132</v>
      </c>
      <c r="D151" t="s">
        <v>1761</v>
      </c>
      <c r="E151" t="s">
        <v>2703</v>
      </c>
      <c r="F151" s="3">
        <v>6.98</v>
      </c>
      <c r="G151" t="s">
        <v>47</v>
      </c>
      <c r="H151" s="3">
        <v>0</v>
      </c>
      <c r="I151" t="s">
        <v>48</v>
      </c>
      <c r="J151">
        <v>2720</v>
      </c>
      <c r="K151" t="s">
        <v>49</v>
      </c>
      <c r="L151" t="s">
        <v>50</v>
      </c>
      <c r="M151" t="s">
        <v>51</v>
      </c>
      <c r="N151">
        <v>942</v>
      </c>
      <c r="O151" t="s">
        <v>52</v>
      </c>
      <c r="P151" t="s">
        <v>53</v>
      </c>
      <c r="T151" t="s">
        <v>2704</v>
      </c>
      <c r="U151" t="s">
        <v>2705</v>
      </c>
      <c r="V151" t="s">
        <v>1930</v>
      </c>
      <c r="W151" t="s">
        <v>56</v>
      </c>
      <c r="X151" t="s">
        <v>2706</v>
      </c>
      <c r="Y151" t="s">
        <v>953</v>
      </c>
      <c r="Z151" s="3">
        <v>19</v>
      </c>
      <c r="AA151" t="s">
        <v>2707</v>
      </c>
      <c r="AB151" t="s">
        <v>2700</v>
      </c>
      <c r="AC151" t="s">
        <v>61</v>
      </c>
      <c r="AD151" t="s">
        <v>61</v>
      </c>
      <c r="AE151" t="s">
        <v>2708</v>
      </c>
      <c r="AF151" t="s">
        <v>63</v>
      </c>
      <c r="AH151">
        <v>0</v>
      </c>
      <c r="AI151" s="2">
        <v>45132</v>
      </c>
      <c r="AJ151" t="s">
        <v>64</v>
      </c>
      <c r="AK151" t="s">
        <v>64</v>
      </c>
      <c r="AL151" t="s">
        <v>2709</v>
      </c>
      <c r="AM151" t="s">
        <v>2705</v>
      </c>
      <c r="AN151" s="3">
        <v>6.98</v>
      </c>
      <c r="AO151" t="s">
        <v>2700</v>
      </c>
      <c r="AP151" t="s">
        <v>64</v>
      </c>
      <c r="AQ151" t="s">
        <v>2708</v>
      </c>
      <c r="AR151">
        <v>1029</v>
      </c>
      <c r="AS151" t="s">
        <v>66</v>
      </c>
    </row>
    <row r="152" spans="1:45" ht="16" x14ac:dyDescent="0.2">
      <c r="A152">
        <v>2519</v>
      </c>
      <c r="B152">
        <v>2519</v>
      </c>
      <c r="C152" s="2">
        <v>45138</v>
      </c>
      <c r="D152" t="s">
        <v>1782</v>
      </c>
      <c r="E152" t="s">
        <v>287</v>
      </c>
      <c r="F152" s="3">
        <v>95.2</v>
      </c>
      <c r="G152" t="s">
        <v>47</v>
      </c>
      <c r="H152" s="3">
        <v>0</v>
      </c>
      <c r="I152" t="s">
        <v>48</v>
      </c>
      <c r="J152">
        <v>2894</v>
      </c>
      <c r="K152" t="s">
        <v>49</v>
      </c>
      <c r="L152" t="s">
        <v>50</v>
      </c>
      <c r="M152" t="s">
        <v>51</v>
      </c>
      <c r="N152">
        <v>940</v>
      </c>
      <c r="O152" t="s">
        <v>52</v>
      </c>
      <c r="P152" t="s">
        <v>53</v>
      </c>
      <c r="T152" t="s">
        <v>288</v>
      </c>
      <c r="U152" t="s">
        <v>2714</v>
      </c>
      <c r="V152" t="s">
        <v>1917</v>
      </c>
      <c r="W152" t="s">
        <v>56</v>
      </c>
      <c r="X152" t="s">
        <v>2715</v>
      </c>
      <c r="Y152" t="s">
        <v>291</v>
      </c>
      <c r="Z152" s="3">
        <v>19</v>
      </c>
      <c r="AA152" t="s">
        <v>292</v>
      </c>
      <c r="AB152" t="s">
        <v>2716</v>
      </c>
      <c r="AC152" t="s">
        <v>61</v>
      </c>
      <c r="AD152" t="s">
        <v>61</v>
      </c>
      <c r="AE152" t="s">
        <v>2717</v>
      </c>
      <c r="AF152" t="s">
        <v>63</v>
      </c>
      <c r="AH152">
        <v>0</v>
      </c>
      <c r="AI152" s="2">
        <v>45138</v>
      </c>
      <c r="AJ152" t="s">
        <v>64</v>
      </c>
      <c r="AK152" t="s">
        <v>64</v>
      </c>
      <c r="AL152" t="s">
        <v>2718</v>
      </c>
      <c r="AM152" t="s">
        <v>2714</v>
      </c>
      <c r="AN152" s="3">
        <v>95.2</v>
      </c>
      <c r="AO152" t="s">
        <v>2716</v>
      </c>
      <c r="AP152" t="s">
        <v>64</v>
      </c>
      <c r="AQ152" t="s">
        <v>2717</v>
      </c>
      <c r="AR152">
        <v>995</v>
      </c>
      <c r="AS152" t="s">
        <v>66</v>
      </c>
    </row>
    <row r="153" spans="1:45" ht="16" x14ac:dyDescent="0.2">
      <c r="A153">
        <v>2518</v>
      </c>
      <c r="B153">
        <v>2518</v>
      </c>
      <c r="C153" s="2">
        <v>45138</v>
      </c>
      <c r="D153" t="s">
        <v>1748</v>
      </c>
      <c r="E153" t="s">
        <v>147</v>
      </c>
      <c r="F153" s="3">
        <v>4.2</v>
      </c>
      <c r="G153" t="s">
        <v>47</v>
      </c>
      <c r="H153" s="3">
        <v>0</v>
      </c>
      <c r="I153" t="s">
        <v>48</v>
      </c>
      <c r="J153">
        <v>2705</v>
      </c>
      <c r="K153" t="s">
        <v>49</v>
      </c>
      <c r="L153" t="s">
        <v>50</v>
      </c>
      <c r="M153" t="s">
        <v>51</v>
      </c>
      <c r="N153">
        <v>940</v>
      </c>
      <c r="O153" t="s">
        <v>52</v>
      </c>
      <c r="P153" t="s">
        <v>53</v>
      </c>
      <c r="T153" t="s">
        <v>2719</v>
      </c>
      <c r="U153" t="s">
        <v>2720</v>
      </c>
      <c r="Z153" s="3"/>
      <c r="AF153" t="s">
        <v>63</v>
      </c>
      <c r="AH153">
        <v>0</v>
      </c>
      <c r="AI153" s="2">
        <v>45138</v>
      </c>
      <c r="AJ153" t="s">
        <v>64</v>
      </c>
      <c r="AK153" t="s">
        <v>64</v>
      </c>
      <c r="AL153" t="s">
        <v>2721</v>
      </c>
      <c r="AM153" t="s">
        <v>2720</v>
      </c>
      <c r="AN153" s="3"/>
      <c r="AP153" t="s">
        <v>64</v>
      </c>
      <c r="AR153">
        <v>994</v>
      </c>
      <c r="AS153" t="s">
        <v>66</v>
      </c>
    </row>
    <row r="154" spans="1:45" ht="16" x14ac:dyDescent="0.2">
      <c r="A154">
        <v>2585</v>
      </c>
      <c r="B154">
        <v>2585</v>
      </c>
      <c r="C154" s="2">
        <v>45138</v>
      </c>
      <c r="D154" t="s">
        <v>1934</v>
      </c>
      <c r="E154" t="s">
        <v>206</v>
      </c>
      <c r="F154" s="3">
        <v>2957.87</v>
      </c>
      <c r="G154" t="s">
        <v>47</v>
      </c>
      <c r="H154" s="3">
        <v>0</v>
      </c>
      <c r="I154" t="s">
        <v>104</v>
      </c>
      <c r="J154">
        <v>2551</v>
      </c>
      <c r="K154" t="s">
        <v>49</v>
      </c>
      <c r="L154" t="s">
        <v>50</v>
      </c>
      <c r="M154" t="s">
        <v>51</v>
      </c>
      <c r="N154">
        <v>1730</v>
      </c>
      <c r="O154" t="s">
        <v>52</v>
      </c>
      <c r="P154" t="s">
        <v>203</v>
      </c>
      <c r="T154" t="s">
        <v>64</v>
      </c>
      <c r="Z154" s="3"/>
      <c r="AF154" t="s">
        <v>63</v>
      </c>
      <c r="AH154">
        <v>0</v>
      </c>
      <c r="AI154" s="2">
        <v>45138</v>
      </c>
      <c r="AJ154" t="s">
        <v>64</v>
      </c>
      <c r="AK154" t="s">
        <v>64</v>
      </c>
      <c r="AL154" t="s">
        <v>64</v>
      </c>
      <c r="AN154" s="3"/>
      <c r="AP154" t="s">
        <v>64</v>
      </c>
      <c r="AR154" t="s">
        <v>64</v>
      </c>
      <c r="AS154" t="s">
        <v>66</v>
      </c>
    </row>
    <row r="155" spans="1:45" ht="16" x14ac:dyDescent="0.2">
      <c r="A155">
        <v>2586</v>
      </c>
      <c r="B155">
        <v>2586</v>
      </c>
      <c r="C155" s="2">
        <v>45138</v>
      </c>
      <c r="D155" t="s">
        <v>1935</v>
      </c>
      <c r="E155" t="s">
        <v>206</v>
      </c>
      <c r="F155" s="3">
        <v>2268.59</v>
      </c>
      <c r="G155" t="s">
        <v>47</v>
      </c>
      <c r="H155" s="3">
        <v>0</v>
      </c>
      <c r="I155" t="s">
        <v>104</v>
      </c>
      <c r="J155">
        <v>2551</v>
      </c>
      <c r="K155" t="s">
        <v>49</v>
      </c>
      <c r="L155" t="s">
        <v>50</v>
      </c>
      <c r="M155" t="s">
        <v>51</v>
      </c>
      <c r="N155">
        <v>1730</v>
      </c>
      <c r="O155" t="s">
        <v>52</v>
      </c>
      <c r="P155" t="s">
        <v>203</v>
      </c>
      <c r="T155" t="s">
        <v>64</v>
      </c>
      <c r="Z155" s="3"/>
      <c r="AF155" t="s">
        <v>63</v>
      </c>
      <c r="AH155">
        <v>0</v>
      </c>
      <c r="AI155" s="2">
        <v>45138</v>
      </c>
      <c r="AJ155" t="s">
        <v>64</v>
      </c>
      <c r="AK155" t="s">
        <v>64</v>
      </c>
      <c r="AL155" t="s">
        <v>64</v>
      </c>
      <c r="AN155" s="3"/>
      <c r="AP155" t="s">
        <v>64</v>
      </c>
      <c r="AR155" t="s">
        <v>64</v>
      </c>
      <c r="AS155" t="s">
        <v>66</v>
      </c>
    </row>
    <row r="156" spans="1:45" ht="16" x14ac:dyDescent="0.2">
      <c r="A156">
        <v>2588</v>
      </c>
      <c r="B156">
        <v>2588</v>
      </c>
      <c r="C156" s="2">
        <v>45138</v>
      </c>
      <c r="D156" t="s">
        <v>1936</v>
      </c>
      <c r="E156" t="s">
        <v>2635</v>
      </c>
      <c r="F156" s="3">
        <v>143</v>
      </c>
      <c r="G156" t="s">
        <v>47</v>
      </c>
      <c r="H156" s="3">
        <v>0</v>
      </c>
      <c r="I156" t="s">
        <v>104</v>
      </c>
      <c r="J156">
        <v>2551</v>
      </c>
      <c r="K156" t="s">
        <v>49</v>
      </c>
      <c r="L156" t="s">
        <v>50</v>
      </c>
      <c r="M156" t="s">
        <v>51</v>
      </c>
      <c r="N156">
        <v>1730</v>
      </c>
      <c r="O156" t="s">
        <v>52</v>
      </c>
      <c r="P156" t="s">
        <v>203</v>
      </c>
      <c r="T156" t="s">
        <v>64</v>
      </c>
      <c r="Z156" s="3"/>
      <c r="AF156" t="s">
        <v>63</v>
      </c>
      <c r="AH156">
        <v>0</v>
      </c>
      <c r="AI156" s="2">
        <v>45138</v>
      </c>
      <c r="AJ156" t="s">
        <v>64</v>
      </c>
      <c r="AK156" t="s">
        <v>64</v>
      </c>
      <c r="AL156" t="s">
        <v>64</v>
      </c>
      <c r="AN156" s="3"/>
      <c r="AP156" t="s">
        <v>64</v>
      </c>
      <c r="AR156" t="s">
        <v>64</v>
      </c>
      <c r="AS156" t="s">
        <v>66</v>
      </c>
    </row>
    <row r="157" spans="1:45" ht="16" x14ac:dyDescent="0.2">
      <c r="A157">
        <v>2589</v>
      </c>
      <c r="B157">
        <v>2589</v>
      </c>
      <c r="C157" s="2">
        <v>45138</v>
      </c>
      <c r="D157" t="s">
        <v>1936</v>
      </c>
      <c r="E157" t="s">
        <v>206</v>
      </c>
      <c r="F157" s="3">
        <v>2988.56</v>
      </c>
      <c r="G157" t="s">
        <v>47</v>
      </c>
      <c r="H157" s="3">
        <v>0</v>
      </c>
      <c r="I157" t="s">
        <v>104</v>
      </c>
      <c r="J157">
        <v>2551</v>
      </c>
      <c r="K157" t="s">
        <v>49</v>
      </c>
      <c r="L157" t="s">
        <v>50</v>
      </c>
      <c r="M157" t="s">
        <v>51</v>
      </c>
      <c r="N157">
        <v>1730</v>
      </c>
      <c r="O157" t="s">
        <v>52</v>
      </c>
      <c r="P157" t="s">
        <v>203</v>
      </c>
      <c r="T157" t="s">
        <v>64</v>
      </c>
      <c r="Z157" s="3"/>
      <c r="AF157" t="s">
        <v>63</v>
      </c>
      <c r="AH157">
        <v>0</v>
      </c>
      <c r="AI157" s="2">
        <v>45138</v>
      </c>
      <c r="AJ157" t="s">
        <v>64</v>
      </c>
      <c r="AK157" t="s">
        <v>64</v>
      </c>
      <c r="AL157" t="s">
        <v>64</v>
      </c>
      <c r="AN157" s="3"/>
      <c r="AP157" t="s">
        <v>64</v>
      </c>
      <c r="AR157" t="s">
        <v>64</v>
      </c>
      <c r="AS157" t="s">
        <v>66</v>
      </c>
    </row>
    <row r="158" spans="1:45" ht="16" x14ac:dyDescent="0.2">
      <c r="A158">
        <v>2592</v>
      </c>
      <c r="B158">
        <v>2592</v>
      </c>
      <c r="C158" s="2">
        <v>45138</v>
      </c>
      <c r="D158" t="s">
        <v>1936</v>
      </c>
      <c r="E158" t="s">
        <v>204</v>
      </c>
      <c r="F158" s="3">
        <v>700.51</v>
      </c>
      <c r="G158" t="s">
        <v>47</v>
      </c>
      <c r="H158" s="3">
        <v>0</v>
      </c>
      <c r="I158" t="s">
        <v>104</v>
      </c>
      <c r="J158">
        <v>2555</v>
      </c>
      <c r="K158" t="s">
        <v>49</v>
      </c>
      <c r="L158" t="s">
        <v>50</v>
      </c>
      <c r="M158" t="s">
        <v>51</v>
      </c>
      <c r="N158">
        <v>1730</v>
      </c>
      <c r="O158" t="s">
        <v>52</v>
      </c>
      <c r="P158" t="s">
        <v>203</v>
      </c>
      <c r="T158" t="s">
        <v>64</v>
      </c>
      <c r="Z158" s="3"/>
      <c r="AF158" t="s">
        <v>63</v>
      </c>
      <c r="AH158">
        <v>0</v>
      </c>
      <c r="AI158" s="2">
        <v>45138</v>
      </c>
      <c r="AJ158" t="s">
        <v>64</v>
      </c>
      <c r="AK158" t="s">
        <v>64</v>
      </c>
      <c r="AL158" t="s">
        <v>64</v>
      </c>
      <c r="AN158" s="3"/>
      <c r="AP158" t="s">
        <v>64</v>
      </c>
      <c r="AR158" t="s">
        <v>64</v>
      </c>
      <c r="AS158" t="s">
        <v>66</v>
      </c>
    </row>
    <row r="159" spans="1:45" ht="16" x14ac:dyDescent="0.2">
      <c r="A159">
        <v>2593</v>
      </c>
      <c r="B159">
        <v>2593</v>
      </c>
      <c r="C159" s="2">
        <v>45138</v>
      </c>
      <c r="D159" t="s">
        <v>1934</v>
      </c>
      <c r="E159" t="s">
        <v>204</v>
      </c>
      <c r="F159" s="3">
        <v>667.53</v>
      </c>
      <c r="G159" t="s">
        <v>47</v>
      </c>
      <c r="H159" s="3">
        <v>0</v>
      </c>
      <c r="I159" t="s">
        <v>104</v>
      </c>
      <c r="J159">
        <v>2555</v>
      </c>
      <c r="K159" t="s">
        <v>49</v>
      </c>
      <c r="L159" t="s">
        <v>50</v>
      </c>
      <c r="M159" t="s">
        <v>51</v>
      </c>
      <c r="N159">
        <v>1730</v>
      </c>
      <c r="O159" t="s">
        <v>52</v>
      </c>
      <c r="P159" t="s">
        <v>203</v>
      </c>
      <c r="T159" t="s">
        <v>64</v>
      </c>
      <c r="Z159" s="3"/>
      <c r="AF159" t="s">
        <v>63</v>
      </c>
      <c r="AH159">
        <v>0</v>
      </c>
      <c r="AI159" s="2">
        <v>45138</v>
      </c>
      <c r="AJ159" t="s">
        <v>64</v>
      </c>
      <c r="AK159" t="s">
        <v>64</v>
      </c>
      <c r="AL159" t="s">
        <v>64</v>
      </c>
      <c r="AN159" s="3"/>
      <c r="AP159" t="s">
        <v>64</v>
      </c>
      <c r="AR159" t="s">
        <v>64</v>
      </c>
      <c r="AS159" t="s">
        <v>66</v>
      </c>
    </row>
    <row r="160" spans="1:45" ht="16" x14ac:dyDescent="0.2">
      <c r="A160">
        <v>2594</v>
      </c>
      <c r="B160">
        <v>2594</v>
      </c>
      <c r="C160" s="2">
        <v>45138</v>
      </c>
      <c r="D160" t="s">
        <v>1935</v>
      </c>
      <c r="E160" t="s">
        <v>204</v>
      </c>
      <c r="F160" s="3">
        <v>515.27</v>
      </c>
      <c r="G160" t="s">
        <v>47</v>
      </c>
      <c r="H160" s="3">
        <v>0</v>
      </c>
      <c r="I160" t="s">
        <v>104</v>
      </c>
      <c r="J160">
        <v>2555</v>
      </c>
      <c r="K160" t="s">
        <v>49</v>
      </c>
      <c r="L160" t="s">
        <v>50</v>
      </c>
      <c r="M160" t="s">
        <v>51</v>
      </c>
      <c r="N160">
        <v>1730</v>
      </c>
      <c r="O160" t="s">
        <v>52</v>
      </c>
      <c r="P160" t="s">
        <v>203</v>
      </c>
      <c r="T160" t="s">
        <v>64</v>
      </c>
      <c r="Z160" s="3"/>
      <c r="AF160" t="s">
        <v>63</v>
      </c>
      <c r="AH160">
        <v>0</v>
      </c>
      <c r="AI160" s="2">
        <v>45138</v>
      </c>
      <c r="AJ160" t="s">
        <v>64</v>
      </c>
      <c r="AK160" t="s">
        <v>64</v>
      </c>
      <c r="AL160" t="s">
        <v>64</v>
      </c>
      <c r="AN160" s="3"/>
      <c r="AP160" t="s">
        <v>64</v>
      </c>
      <c r="AR160" t="s">
        <v>64</v>
      </c>
      <c r="AS160" t="s">
        <v>66</v>
      </c>
    </row>
    <row r="161" spans="1:45" ht="16" x14ac:dyDescent="0.2">
      <c r="A161">
        <v>2520</v>
      </c>
      <c r="B161">
        <v>2520</v>
      </c>
      <c r="C161" s="2">
        <v>45139</v>
      </c>
      <c r="D161" t="s">
        <v>1748</v>
      </c>
      <c r="E161" t="s">
        <v>2507</v>
      </c>
      <c r="F161" s="3">
        <v>20.3</v>
      </c>
      <c r="G161" t="s">
        <v>47</v>
      </c>
      <c r="H161" s="3">
        <v>0</v>
      </c>
      <c r="I161" t="s">
        <v>48</v>
      </c>
      <c r="J161">
        <v>2702</v>
      </c>
      <c r="K161" t="s">
        <v>49</v>
      </c>
      <c r="L161" t="s">
        <v>50</v>
      </c>
      <c r="M161" t="s">
        <v>51</v>
      </c>
      <c r="N161">
        <v>940</v>
      </c>
      <c r="O161" t="s">
        <v>52</v>
      </c>
      <c r="P161" t="s">
        <v>53</v>
      </c>
      <c r="T161" t="s">
        <v>2723</v>
      </c>
      <c r="U161" t="s">
        <v>2724</v>
      </c>
      <c r="V161" t="s">
        <v>1956</v>
      </c>
      <c r="W161" t="s">
        <v>56</v>
      </c>
      <c r="X161" t="s">
        <v>2725</v>
      </c>
      <c r="Y161" t="s">
        <v>2726</v>
      </c>
      <c r="Z161" s="3">
        <v>19</v>
      </c>
      <c r="AA161" t="s">
        <v>2727</v>
      </c>
      <c r="AB161" t="s">
        <v>2728</v>
      </c>
      <c r="AC161" t="s">
        <v>61</v>
      </c>
      <c r="AD161" t="s">
        <v>61</v>
      </c>
      <c r="AE161" t="s">
        <v>2729</v>
      </c>
      <c r="AF161" t="s">
        <v>63</v>
      </c>
      <c r="AH161">
        <v>0</v>
      </c>
      <c r="AI161" s="2">
        <v>45139</v>
      </c>
      <c r="AJ161" t="s">
        <v>64</v>
      </c>
      <c r="AK161" t="s">
        <v>64</v>
      </c>
      <c r="AL161" t="s">
        <v>2730</v>
      </c>
      <c r="AM161" t="s">
        <v>2724</v>
      </c>
      <c r="AN161" s="3">
        <v>20.3</v>
      </c>
      <c r="AO161" t="s">
        <v>2728</v>
      </c>
      <c r="AP161" t="s">
        <v>64</v>
      </c>
      <c r="AQ161" t="s">
        <v>2729</v>
      </c>
      <c r="AR161">
        <v>996</v>
      </c>
      <c r="AS161" t="s">
        <v>66</v>
      </c>
    </row>
    <row r="162" spans="1:45" ht="16" x14ac:dyDescent="0.2">
      <c r="A162">
        <v>2521</v>
      </c>
      <c r="B162">
        <v>2521</v>
      </c>
      <c r="C162" s="2">
        <v>45142</v>
      </c>
      <c r="D162" t="s">
        <v>1748</v>
      </c>
      <c r="E162" t="s">
        <v>2371</v>
      </c>
      <c r="F162" s="3">
        <v>46.41</v>
      </c>
      <c r="G162" t="s">
        <v>47</v>
      </c>
      <c r="H162" s="3">
        <v>0</v>
      </c>
      <c r="I162" t="s">
        <v>48</v>
      </c>
      <c r="J162">
        <v>2663</v>
      </c>
      <c r="K162" t="s">
        <v>49</v>
      </c>
      <c r="L162" t="s">
        <v>50</v>
      </c>
      <c r="M162" t="s">
        <v>51</v>
      </c>
      <c r="N162">
        <v>940</v>
      </c>
      <c r="O162" t="s">
        <v>52</v>
      </c>
      <c r="P162" t="s">
        <v>53</v>
      </c>
      <c r="T162" t="s">
        <v>2516</v>
      </c>
      <c r="U162" t="s">
        <v>2731</v>
      </c>
      <c r="V162" t="s">
        <v>1954</v>
      </c>
      <c r="W162" t="s">
        <v>56</v>
      </c>
      <c r="X162" t="s">
        <v>2732</v>
      </c>
      <c r="Y162" t="s">
        <v>2375</v>
      </c>
      <c r="Z162" s="3">
        <v>19</v>
      </c>
      <c r="AA162" t="s">
        <v>2519</v>
      </c>
      <c r="AB162" t="s">
        <v>2733</v>
      </c>
      <c r="AC162" t="s">
        <v>61</v>
      </c>
      <c r="AD162" t="s">
        <v>61</v>
      </c>
      <c r="AE162" t="s">
        <v>2734</v>
      </c>
      <c r="AF162" t="s">
        <v>63</v>
      </c>
      <c r="AH162">
        <v>0</v>
      </c>
      <c r="AI162" s="2">
        <v>45142</v>
      </c>
      <c r="AJ162" t="s">
        <v>64</v>
      </c>
      <c r="AK162" t="s">
        <v>64</v>
      </c>
      <c r="AL162" t="s">
        <v>2735</v>
      </c>
      <c r="AM162" t="s">
        <v>2731</v>
      </c>
      <c r="AN162" s="3">
        <v>46.41</v>
      </c>
      <c r="AO162" t="s">
        <v>2733</v>
      </c>
      <c r="AP162" t="s">
        <v>64</v>
      </c>
      <c r="AQ162" t="s">
        <v>2734</v>
      </c>
      <c r="AR162">
        <v>997</v>
      </c>
      <c r="AS162" t="s">
        <v>66</v>
      </c>
    </row>
    <row r="163" spans="1:45" ht="16" x14ac:dyDescent="0.2">
      <c r="A163">
        <v>2531</v>
      </c>
      <c r="B163">
        <v>2531</v>
      </c>
      <c r="C163" s="2">
        <v>45147</v>
      </c>
      <c r="D163" t="s">
        <v>1782</v>
      </c>
      <c r="E163" t="s">
        <v>2740</v>
      </c>
      <c r="F163" s="3">
        <v>190.4</v>
      </c>
      <c r="G163" t="s">
        <v>47</v>
      </c>
      <c r="H163" s="3">
        <v>0</v>
      </c>
      <c r="I163" t="s">
        <v>48</v>
      </c>
      <c r="J163">
        <v>2894</v>
      </c>
      <c r="K163" t="s">
        <v>49</v>
      </c>
      <c r="L163" t="s">
        <v>50</v>
      </c>
      <c r="M163" t="s">
        <v>51</v>
      </c>
      <c r="N163">
        <v>940</v>
      </c>
      <c r="O163" t="s">
        <v>52</v>
      </c>
      <c r="P163" t="s">
        <v>53</v>
      </c>
      <c r="T163" t="s">
        <v>2741</v>
      </c>
      <c r="U163" t="s">
        <v>2742</v>
      </c>
      <c r="V163" t="s">
        <v>1963</v>
      </c>
      <c r="W163" t="s">
        <v>56</v>
      </c>
      <c r="X163" t="s">
        <v>2743</v>
      </c>
      <c r="Y163" t="s">
        <v>291</v>
      </c>
      <c r="Z163" s="3">
        <v>19</v>
      </c>
      <c r="AA163" t="s">
        <v>2744</v>
      </c>
      <c r="AB163" t="s">
        <v>2745</v>
      </c>
      <c r="AC163" t="s">
        <v>61</v>
      </c>
      <c r="AD163" t="s">
        <v>61</v>
      </c>
      <c r="AE163" t="s">
        <v>2746</v>
      </c>
      <c r="AF163" t="s">
        <v>63</v>
      </c>
      <c r="AH163">
        <v>0</v>
      </c>
      <c r="AI163" s="2">
        <v>45147</v>
      </c>
      <c r="AJ163" t="s">
        <v>64</v>
      </c>
      <c r="AK163" t="s">
        <v>64</v>
      </c>
      <c r="AL163" t="s">
        <v>2747</v>
      </c>
      <c r="AM163" t="s">
        <v>2742</v>
      </c>
      <c r="AN163" s="3">
        <v>190.4</v>
      </c>
      <c r="AO163" t="s">
        <v>2745</v>
      </c>
      <c r="AP163" t="s">
        <v>64</v>
      </c>
      <c r="AQ163" t="s">
        <v>2746</v>
      </c>
      <c r="AR163">
        <v>998</v>
      </c>
      <c r="AS163" t="s">
        <v>66</v>
      </c>
    </row>
    <row r="164" spans="1:45" ht="16" x14ac:dyDescent="0.2">
      <c r="A164">
        <v>2525</v>
      </c>
      <c r="B164">
        <v>2525</v>
      </c>
      <c r="C164" s="2">
        <v>45148.421030092592</v>
      </c>
      <c r="D164" t="s">
        <v>1748</v>
      </c>
      <c r="E164" t="s">
        <v>2165</v>
      </c>
      <c r="F164" s="3">
        <v>52.9</v>
      </c>
      <c r="G164" t="s">
        <v>47</v>
      </c>
      <c r="H164" s="3">
        <v>0</v>
      </c>
      <c r="I164" t="s">
        <v>48</v>
      </c>
      <c r="J164">
        <v>2900</v>
      </c>
      <c r="K164" t="s">
        <v>49</v>
      </c>
      <c r="L164" t="s">
        <v>50</v>
      </c>
      <c r="M164" t="s">
        <v>51</v>
      </c>
      <c r="N164">
        <v>941</v>
      </c>
      <c r="O164" t="s">
        <v>52</v>
      </c>
      <c r="P164" t="s">
        <v>53</v>
      </c>
      <c r="T164" t="s">
        <v>2313</v>
      </c>
      <c r="U164" t="s">
        <v>2748</v>
      </c>
      <c r="V164" t="s">
        <v>1933</v>
      </c>
      <c r="W164" t="s">
        <v>56</v>
      </c>
      <c r="X164" t="s">
        <v>2749</v>
      </c>
      <c r="Y164" t="s">
        <v>323</v>
      </c>
      <c r="Z164" s="3">
        <v>19</v>
      </c>
      <c r="AA164" t="s">
        <v>2316</v>
      </c>
      <c r="AB164" t="s">
        <v>2750</v>
      </c>
      <c r="AC164" t="s">
        <v>61</v>
      </c>
      <c r="AD164" t="s">
        <v>61</v>
      </c>
      <c r="AE164" t="s">
        <v>2751</v>
      </c>
      <c r="AF164" t="s">
        <v>63</v>
      </c>
      <c r="AH164">
        <v>0</v>
      </c>
      <c r="AI164" s="2">
        <v>45148</v>
      </c>
      <c r="AJ164" t="s">
        <v>64</v>
      </c>
      <c r="AK164" t="s">
        <v>64</v>
      </c>
      <c r="AL164" t="s">
        <v>2752</v>
      </c>
      <c r="AM164" t="s">
        <v>2748</v>
      </c>
      <c r="AN164" s="3">
        <v>52.9</v>
      </c>
      <c r="AO164" t="s">
        <v>2750</v>
      </c>
      <c r="AP164" t="s">
        <v>64</v>
      </c>
      <c r="AQ164" t="s">
        <v>2751</v>
      </c>
      <c r="AR164">
        <v>1001</v>
      </c>
      <c r="AS164" t="s">
        <v>66</v>
      </c>
    </row>
    <row r="165" spans="1:45" ht="16" x14ac:dyDescent="0.2">
      <c r="A165">
        <v>2530</v>
      </c>
      <c r="B165">
        <v>2530</v>
      </c>
      <c r="C165" s="2">
        <v>45155</v>
      </c>
      <c r="D165" t="s">
        <v>1748</v>
      </c>
      <c r="E165" t="s">
        <v>2762</v>
      </c>
      <c r="F165" s="3">
        <v>11.97</v>
      </c>
      <c r="G165" t="s">
        <v>47</v>
      </c>
      <c r="H165" s="3">
        <v>0</v>
      </c>
      <c r="I165" t="s">
        <v>48</v>
      </c>
      <c r="J165">
        <v>2701</v>
      </c>
      <c r="K165" t="s">
        <v>49</v>
      </c>
      <c r="L165" t="s">
        <v>50</v>
      </c>
      <c r="M165" t="s">
        <v>51</v>
      </c>
      <c r="N165">
        <v>940</v>
      </c>
      <c r="O165" t="s">
        <v>52</v>
      </c>
      <c r="P165" t="s">
        <v>53</v>
      </c>
      <c r="T165" t="s">
        <v>2763</v>
      </c>
      <c r="U165" t="s">
        <v>2764</v>
      </c>
      <c r="V165" t="s">
        <v>1958</v>
      </c>
      <c r="W165" t="s">
        <v>56</v>
      </c>
      <c r="X165" t="s">
        <v>2765</v>
      </c>
      <c r="Y165" t="s">
        <v>2766</v>
      </c>
      <c r="Z165" s="3">
        <v>19</v>
      </c>
      <c r="AA165" t="s">
        <v>2767</v>
      </c>
      <c r="AB165" t="s">
        <v>2768</v>
      </c>
      <c r="AC165" t="s">
        <v>61</v>
      </c>
      <c r="AD165" t="s">
        <v>61</v>
      </c>
      <c r="AE165" t="s">
        <v>2769</v>
      </c>
      <c r="AF165" t="s">
        <v>63</v>
      </c>
      <c r="AH165">
        <v>0</v>
      </c>
      <c r="AI165" s="2">
        <v>45155</v>
      </c>
      <c r="AJ165" t="s">
        <v>64</v>
      </c>
      <c r="AK165" t="s">
        <v>64</v>
      </c>
      <c r="AL165" t="s">
        <v>2770</v>
      </c>
      <c r="AM165" t="s">
        <v>2764</v>
      </c>
      <c r="AN165" s="3">
        <v>11.97</v>
      </c>
      <c r="AO165" t="s">
        <v>2768</v>
      </c>
      <c r="AP165" t="s">
        <v>64</v>
      </c>
      <c r="AQ165" t="s">
        <v>2769</v>
      </c>
      <c r="AR165">
        <v>1004</v>
      </c>
      <c r="AS165" t="s">
        <v>66</v>
      </c>
    </row>
    <row r="166" spans="1:45" ht="16" x14ac:dyDescent="0.2">
      <c r="A166">
        <v>2617</v>
      </c>
      <c r="B166">
        <v>2617</v>
      </c>
      <c r="C166" s="2">
        <v>45160</v>
      </c>
      <c r="D166" t="s">
        <v>1761</v>
      </c>
      <c r="E166" t="s">
        <v>2032</v>
      </c>
      <c r="F166" s="3">
        <v>22.13</v>
      </c>
      <c r="G166" t="s">
        <v>47</v>
      </c>
      <c r="H166" s="3">
        <v>0</v>
      </c>
      <c r="I166" t="s">
        <v>48</v>
      </c>
      <c r="J166">
        <v>2720</v>
      </c>
      <c r="K166" t="s">
        <v>49</v>
      </c>
      <c r="L166" t="s">
        <v>50</v>
      </c>
      <c r="M166" t="s">
        <v>51</v>
      </c>
      <c r="N166">
        <v>942</v>
      </c>
      <c r="O166" t="s">
        <v>52</v>
      </c>
      <c r="P166" t="s">
        <v>53</v>
      </c>
      <c r="T166" t="s">
        <v>2777</v>
      </c>
      <c r="U166" t="s">
        <v>2778</v>
      </c>
      <c r="Z166" s="3"/>
      <c r="AF166" t="s">
        <v>63</v>
      </c>
      <c r="AH166">
        <v>0</v>
      </c>
      <c r="AI166" s="2">
        <v>45160</v>
      </c>
      <c r="AJ166" t="s">
        <v>64</v>
      </c>
      <c r="AK166" t="s">
        <v>64</v>
      </c>
      <c r="AL166" t="s">
        <v>2779</v>
      </c>
      <c r="AM166" t="s">
        <v>2778</v>
      </c>
      <c r="AN166" s="3"/>
      <c r="AP166" t="s">
        <v>64</v>
      </c>
      <c r="AR166">
        <v>1031</v>
      </c>
      <c r="AS166" t="s">
        <v>66</v>
      </c>
    </row>
    <row r="167" spans="1:45" ht="16" x14ac:dyDescent="0.2">
      <c r="A167">
        <v>2551</v>
      </c>
      <c r="B167">
        <v>2551</v>
      </c>
      <c r="C167" s="2">
        <v>45161</v>
      </c>
      <c r="D167" t="s">
        <v>1814</v>
      </c>
      <c r="E167" t="s">
        <v>2057</v>
      </c>
      <c r="F167" s="3">
        <v>22.06</v>
      </c>
      <c r="G167" t="s">
        <v>47</v>
      </c>
      <c r="H167" s="3">
        <v>0</v>
      </c>
      <c r="I167" t="s">
        <v>48</v>
      </c>
      <c r="J167">
        <v>2710</v>
      </c>
      <c r="K167" t="s">
        <v>49</v>
      </c>
      <c r="L167" t="s">
        <v>50</v>
      </c>
      <c r="M167" t="s">
        <v>51</v>
      </c>
      <c r="N167">
        <v>940</v>
      </c>
      <c r="O167" t="s">
        <v>52</v>
      </c>
      <c r="P167" t="s">
        <v>53</v>
      </c>
      <c r="T167" t="s">
        <v>2780</v>
      </c>
      <c r="U167" t="s">
        <v>2781</v>
      </c>
      <c r="V167" t="s">
        <v>1996</v>
      </c>
      <c r="W167" t="s">
        <v>56</v>
      </c>
      <c r="X167" t="s">
        <v>2782</v>
      </c>
      <c r="Y167" t="s">
        <v>2061</v>
      </c>
      <c r="Z167" s="3">
        <v>19</v>
      </c>
      <c r="AA167" t="s">
        <v>2783</v>
      </c>
      <c r="AB167" t="s">
        <v>2784</v>
      </c>
      <c r="AC167" t="s">
        <v>61</v>
      </c>
      <c r="AD167" t="s">
        <v>61</v>
      </c>
      <c r="AE167" t="s">
        <v>2785</v>
      </c>
      <c r="AF167" t="s">
        <v>63</v>
      </c>
      <c r="AH167">
        <v>0</v>
      </c>
      <c r="AI167" s="2">
        <v>45161</v>
      </c>
      <c r="AJ167" t="s">
        <v>64</v>
      </c>
      <c r="AK167" t="s">
        <v>64</v>
      </c>
      <c r="AL167" t="s">
        <v>2786</v>
      </c>
      <c r="AM167" t="s">
        <v>2781</v>
      </c>
      <c r="AN167" s="3">
        <v>22.06</v>
      </c>
      <c r="AO167" t="s">
        <v>2784</v>
      </c>
      <c r="AP167" t="s">
        <v>64</v>
      </c>
      <c r="AQ167" t="s">
        <v>2785</v>
      </c>
      <c r="AR167">
        <v>1012</v>
      </c>
      <c r="AS167" t="s">
        <v>66</v>
      </c>
    </row>
    <row r="168" spans="1:45" ht="16" x14ac:dyDescent="0.2">
      <c r="A168">
        <v>2679</v>
      </c>
      <c r="B168">
        <v>2679</v>
      </c>
      <c r="C168" s="2">
        <v>45161</v>
      </c>
      <c r="D168" t="s">
        <v>1761</v>
      </c>
      <c r="E168" t="s">
        <v>2787</v>
      </c>
      <c r="F168" s="3">
        <v>5.16</v>
      </c>
      <c r="G168" t="s">
        <v>47</v>
      </c>
      <c r="H168" s="3">
        <v>0</v>
      </c>
      <c r="I168" t="s">
        <v>48</v>
      </c>
      <c r="J168">
        <v>2720</v>
      </c>
      <c r="K168" t="s">
        <v>49</v>
      </c>
      <c r="L168" t="s">
        <v>50</v>
      </c>
      <c r="M168" t="s">
        <v>51</v>
      </c>
      <c r="N168">
        <v>942</v>
      </c>
      <c r="O168" t="s">
        <v>52</v>
      </c>
      <c r="P168" t="s">
        <v>53</v>
      </c>
      <c r="T168" t="s">
        <v>2788</v>
      </c>
      <c r="U168" t="s">
        <v>2789</v>
      </c>
      <c r="V168" t="s">
        <v>2122</v>
      </c>
      <c r="W168" t="s">
        <v>56</v>
      </c>
      <c r="X168" t="s">
        <v>2790</v>
      </c>
      <c r="Y168" t="s">
        <v>953</v>
      </c>
      <c r="Z168" s="3">
        <v>19</v>
      </c>
      <c r="AA168" t="s">
        <v>2791</v>
      </c>
      <c r="AB168" t="s">
        <v>2784</v>
      </c>
      <c r="AC168" t="s">
        <v>61</v>
      </c>
      <c r="AD168" t="s">
        <v>61</v>
      </c>
      <c r="AE168" t="s">
        <v>2792</v>
      </c>
      <c r="AF168" t="s">
        <v>63</v>
      </c>
      <c r="AH168">
        <v>0</v>
      </c>
      <c r="AI168" s="2">
        <v>45161</v>
      </c>
      <c r="AJ168" t="s">
        <v>64</v>
      </c>
      <c r="AK168" t="s">
        <v>64</v>
      </c>
      <c r="AL168" t="s">
        <v>2793</v>
      </c>
      <c r="AM168" t="s">
        <v>2789</v>
      </c>
      <c r="AN168" s="3">
        <v>5.16</v>
      </c>
      <c r="AO168" t="s">
        <v>2784</v>
      </c>
      <c r="AP168" t="s">
        <v>64</v>
      </c>
      <c r="AQ168" t="s">
        <v>2792</v>
      </c>
      <c r="AR168">
        <v>1032</v>
      </c>
      <c r="AS168" t="s">
        <v>66</v>
      </c>
    </row>
    <row r="169" spans="1:45" ht="16" x14ac:dyDescent="0.2">
      <c r="A169">
        <v>2553</v>
      </c>
      <c r="B169">
        <v>2553</v>
      </c>
      <c r="C169" s="2">
        <v>45164.702268518522</v>
      </c>
      <c r="D169" t="s">
        <v>1814</v>
      </c>
      <c r="E169" t="s">
        <v>1098</v>
      </c>
      <c r="F169" s="3">
        <v>96.77</v>
      </c>
      <c r="G169" t="s">
        <v>47</v>
      </c>
      <c r="H169" s="3">
        <v>0</v>
      </c>
      <c r="I169" t="s">
        <v>48</v>
      </c>
      <c r="J169">
        <v>2710</v>
      </c>
      <c r="K169" t="s">
        <v>49</v>
      </c>
      <c r="L169" t="s">
        <v>50</v>
      </c>
      <c r="M169" t="s">
        <v>51</v>
      </c>
      <c r="N169">
        <v>941</v>
      </c>
      <c r="O169" t="s">
        <v>52</v>
      </c>
      <c r="P169" t="s">
        <v>53</v>
      </c>
      <c r="T169" t="s">
        <v>2794</v>
      </c>
      <c r="U169" t="s">
        <v>2795</v>
      </c>
      <c r="V169" t="s">
        <v>1975</v>
      </c>
      <c r="W169" t="s">
        <v>56</v>
      </c>
      <c r="X169" t="s">
        <v>2796</v>
      </c>
      <c r="Y169" t="s">
        <v>1103</v>
      </c>
      <c r="Z169" s="3">
        <v>0</v>
      </c>
      <c r="AA169" t="s">
        <v>2797</v>
      </c>
      <c r="AB169" t="s">
        <v>2798</v>
      </c>
      <c r="AC169" t="s">
        <v>61</v>
      </c>
      <c r="AD169" t="s">
        <v>61</v>
      </c>
      <c r="AE169" t="s">
        <v>2799</v>
      </c>
      <c r="AF169" t="s">
        <v>63</v>
      </c>
      <c r="AH169">
        <v>0</v>
      </c>
      <c r="AI169" s="2">
        <v>45164</v>
      </c>
      <c r="AJ169" t="s">
        <v>64</v>
      </c>
      <c r="AK169" t="s">
        <v>64</v>
      </c>
      <c r="AL169" t="s">
        <v>2800</v>
      </c>
      <c r="AM169" t="s">
        <v>2795</v>
      </c>
      <c r="AN169" s="3">
        <v>96.77</v>
      </c>
      <c r="AO169" t="s">
        <v>2798</v>
      </c>
      <c r="AP169" t="s">
        <v>64</v>
      </c>
      <c r="AQ169" t="s">
        <v>2799</v>
      </c>
      <c r="AR169">
        <v>1006</v>
      </c>
      <c r="AS169" t="s">
        <v>66</v>
      </c>
    </row>
    <row r="170" spans="1:45" ht="16" x14ac:dyDescent="0.2">
      <c r="A170">
        <v>2558</v>
      </c>
      <c r="B170">
        <v>2558</v>
      </c>
      <c r="C170" s="2">
        <v>45169</v>
      </c>
      <c r="D170" t="s">
        <v>1748</v>
      </c>
      <c r="E170" t="s">
        <v>147</v>
      </c>
      <c r="F170" s="3">
        <v>4.8600000000000003</v>
      </c>
      <c r="G170" t="s">
        <v>47</v>
      </c>
      <c r="H170" s="3">
        <v>0</v>
      </c>
      <c r="I170" t="s">
        <v>48</v>
      </c>
      <c r="J170">
        <v>2705</v>
      </c>
      <c r="K170" t="s">
        <v>49</v>
      </c>
      <c r="L170" t="s">
        <v>50</v>
      </c>
      <c r="M170" t="s">
        <v>51</v>
      </c>
      <c r="N170">
        <v>940</v>
      </c>
      <c r="O170" t="s">
        <v>52</v>
      </c>
      <c r="P170" t="s">
        <v>53</v>
      </c>
      <c r="T170" t="s">
        <v>2816</v>
      </c>
      <c r="U170" t="s">
        <v>2817</v>
      </c>
      <c r="Z170" s="3"/>
      <c r="AF170" t="s">
        <v>63</v>
      </c>
      <c r="AH170">
        <v>0</v>
      </c>
      <c r="AI170" s="2">
        <v>45169</v>
      </c>
      <c r="AJ170" t="s">
        <v>64</v>
      </c>
      <c r="AK170" t="s">
        <v>64</v>
      </c>
      <c r="AL170" t="s">
        <v>2818</v>
      </c>
      <c r="AM170" t="s">
        <v>2817</v>
      </c>
      <c r="AN170" s="3"/>
      <c r="AP170" t="s">
        <v>64</v>
      </c>
      <c r="AR170">
        <v>1016</v>
      </c>
      <c r="AS170" t="s">
        <v>66</v>
      </c>
    </row>
    <row r="171" spans="1:45" ht="16" x14ac:dyDescent="0.2">
      <c r="A171">
        <v>2559</v>
      </c>
      <c r="B171">
        <v>2559</v>
      </c>
      <c r="C171" s="2">
        <v>45169</v>
      </c>
      <c r="D171" t="s">
        <v>1748</v>
      </c>
      <c r="E171" t="s">
        <v>2507</v>
      </c>
      <c r="F171" s="3">
        <v>20.23</v>
      </c>
      <c r="G171" t="s">
        <v>47</v>
      </c>
      <c r="H171" s="3">
        <v>0</v>
      </c>
      <c r="I171" t="s">
        <v>48</v>
      </c>
      <c r="J171">
        <v>2702</v>
      </c>
      <c r="K171" t="s">
        <v>49</v>
      </c>
      <c r="L171" t="s">
        <v>50</v>
      </c>
      <c r="M171" t="s">
        <v>51</v>
      </c>
      <c r="N171">
        <v>940</v>
      </c>
      <c r="O171" t="s">
        <v>52</v>
      </c>
      <c r="P171" t="s">
        <v>53</v>
      </c>
      <c r="T171" t="s">
        <v>2826</v>
      </c>
      <c r="U171" t="s">
        <v>2827</v>
      </c>
      <c r="V171" t="s">
        <v>2040</v>
      </c>
      <c r="W171" t="s">
        <v>56</v>
      </c>
      <c r="X171" t="s">
        <v>2828</v>
      </c>
      <c r="Y171" t="s">
        <v>2726</v>
      </c>
      <c r="Z171" s="3">
        <v>19</v>
      </c>
      <c r="AA171" t="s">
        <v>2829</v>
      </c>
      <c r="AB171" t="s">
        <v>2830</v>
      </c>
      <c r="AC171" t="s">
        <v>61</v>
      </c>
      <c r="AD171" t="s">
        <v>61</v>
      </c>
      <c r="AE171" t="s">
        <v>2831</v>
      </c>
      <c r="AF171" t="s">
        <v>63</v>
      </c>
      <c r="AH171">
        <v>0</v>
      </c>
      <c r="AI171" s="2">
        <v>45169</v>
      </c>
      <c r="AJ171" t="s">
        <v>64</v>
      </c>
      <c r="AK171" t="s">
        <v>64</v>
      </c>
      <c r="AL171" t="s">
        <v>2832</v>
      </c>
      <c r="AM171" t="s">
        <v>2827</v>
      </c>
      <c r="AN171" s="3">
        <v>20.23</v>
      </c>
      <c r="AO171" t="s">
        <v>2830</v>
      </c>
      <c r="AP171" t="s">
        <v>64</v>
      </c>
      <c r="AQ171" t="s">
        <v>2831</v>
      </c>
      <c r="AR171">
        <v>1017</v>
      </c>
      <c r="AS171" t="s">
        <v>66</v>
      </c>
    </row>
    <row r="172" spans="1:45" ht="16" x14ac:dyDescent="0.2">
      <c r="A172">
        <v>2599</v>
      </c>
      <c r="B172">
        <v>2599</v>
      </c>
      <c r="C172" s="2">
        <v>45169</v>
      </c>
      <c r="D172" t="s">
        <v>1934</v>
      </c>
      <c r="E172" t="s">
        <v>206</v>
      </c>
      <c r="F172" s="3">
        <v>2957.87</v>
      </c>
      <c r="G172" t="s">
        <v>47</v>
      </c>
      <c r="H172" s="3">
        <v>0</v>
      </c>
      <c r="I172" t="s">
        <v>104</v>
      </c>
      <c r="J172">
        <v>2551</v>
      </c>
      <c r="K172" t="s">
        <v>49</v>
      </c>
      <c r="L172" t="s">
        <v>50</v>
      </c>
      <c r="M172" t="s">
        <v>51</v>
      </c>
      <c r="N172">
        <v>1730</v>
      </c>
      <c r="O172" t="s">
        <v>52</v>
      </c>
      <c r="P172" t="s">
        <v>203</v>
      </c>
      <c r="T172" t="s">
        <v>64</v>
      </c>
      <c r="Z172" s="3"/>
      <c r="AF172" t="s">
        <v>63</v>
      </c>
      <c r="AH172">
        <v>0</v>
      </c>
      <c r="AI172" s="2">
        <v>45169</v>
      </c>
      <c r="AJ172" t="s">
        <v>64</v>
      </c>
      <c r="AK172" t="s">
        <v>64</v>
      </c>
      <c r="AL172" t="s">
        <v>64</v>
      </c>
      <c r="AN172" s="3"/>
      <c r="AP172" t="s">
        <v>64</v>
      </c>
      <c r="AR172" t="s">
        <v>64</v>
      </c>
      <c r="AS172" t="s">
        <v>66</v>
      </c>
    </row>
    <row r="173" spans="1:45" ht="16" x14ac:dyDescent="0.2">
      <c r="A173">
        <v>2600</v>
      </c>
      <c r="B173">
        <v>2600</v>
      </c>
      <c r="C173" s="2">
        <v>45169</v>
      </c>
      <c r="D173" t="s">
        <v>1935</v>
      </c>
      <c r="E173" t="s">
        <v>206</v>
      </c>
      <c r="F173" s="3">
        <v>2268.59</v>
      </c>
      <c r="G173" t="s">
        <v>47</v>
      </c>
      <c r="H173" s="3">
        <v>0</v>
      </c>
      <c r="I173" t="s">
        <v>104</v>
      </c>
      <c r="J173">
        <v>2551</v>
      </c>
      <c r="K173" t="s">
        <v>49</v>
      </c>
      <c r="L173" t="s">
        <v>50</v>
      </c>
      <c r="M173" t="s">
        <v>51</v>
      </c>
      <c r="N173">
        <v>1730</v>
      </c>
      <c r="O173" t="s">
        <v>52</v>
      </c>
      <c r="P173" t="s">
        <v>203</v>
      </c>
      <c r="T173" t="s">
        <v>64</v>
      </c>
      <c r="Z173" s="3"/>
      <c r="AF173" t="s">
        <v>63</v>
      </c>
      <c r="AH173">
        <v>0</v>
      </c>
      <c r="AI173" s="2">
        <v>45169</v>
      </c>
      <c r="AJ173" t="s">
        <v>64</v>
      </c>
      <c r="AK173" t="s">
        <v>64</v>
      </c>
      <c r="AL173" t="s">
        <v>64</v>
      </c>
      <c r="AN173" s="3"/>
      <c r="AP173" t="s">
        <v>64</v>
      </c>
      <c r="AR173" t="s">
        <v>64</v>
      </c>
      <c r="AS173" t="s">
        <v>66</v>
      </c>
    </row>
    <row r="174" spans="1:45" ht="16" x14ac:dyDescent="0.2">
      <c r="A174">
        <v>2602</v>
      </c>
      <c r="B174">
        <v>2602</v>
      </c>
      <c r="C174" s="2">
        <v>45169</v>
      </c>
      <c r="D174" t="s">
        <v>1936</v>
      </c>
      <c r="E174" t="s">
        <v>2635</v>
      </c>
      <c r="F174" s="3">
        <v>143</v>
      </c>
      <c r="G174" t="s">
        <v>47</v>
      </c>
      <c r="H174" s="3">
        <v>0</v>
      </c>
      <c r="I174" t="s">
        <v>104</v>
      </c>
      <c r="J174">
        <v>2551</v>
      </c>
      <c r="K174" t="s">
        <v>49</v>
      </c>
      <c r="L174" t="s">
        <v>50</v>
      </c>
      <c r="M174" t="s">
        <v>51</v>
      </c>
      <c r="N174">
        <v>1730</v>
      </c>
      <c r="O174" t="s">
        <v>52</v>
      </c>
      <c r="P174" t="s">
        <v>203</v>
      </c>
      <c r="T174" t="s">
        <v>64</v>
      </c>
      <c r="Z174" s="3"/>
      <c r="AF174" t="s">
        <v>63</v>
      </c>
      <c r="AH174">
        <v>0</v>
      </c>
      <c r="AI174" s="2">
        <v>45169</v>
      </c>
      <c r="AJ174" t="s">
        <v>64</v>
      </c>
      <c r="AK174" t="s">
        <v>64</v>
      </c>
      <c r="AL174" t="s">
        <v>64</v>
      </c>
      <c r="AN174" s="3"/>
      <c r="AP174" t="s">
        <v>64</v>
      </c>
      <c r="AR174" t="s">
        <v>64</v>
      </c>
      <c r="AS174" t="s">
        <v>66</v>
      </c>
    </row>
    <row r="175" spans="1:45" ht="16" x14ac:dyDescent="0.2">
      <c r="A175">
        <v>2603</v>
      </c>
      <c r="B175">
        <v>2603</v>
      </c>
      <c r="C175" s="2">
        <v>45169</v>
      </c>
      <c r="D175" t="s">
        <v>1936</v>
      </c>
      <c r="E175" t="s">
        <v>206</v>
      </c>
      <c r="F175" s="3">
        <v>2988.56</v>
      </c>
      <c r="G175" t="s">
        <v>47</v>
      </c>
      <c r="H175" s="3">
        <v>0</v>
      </c>
      <c r="I175" t="s">
        <v>104</v>
      </c>
      <c r="J175">
        <v>2551</v>
      </c>
      <c r="K175" t="s">
        <v>49</v>
      </c>
      <c r="L175" t="s">
        <v>50</v>
      </c>
      <c r="M175" t="s">
        <v>51</v>
      </c>
      <c r="N175">
        <v>1730</v>
      </c>
      <c r="O175" t="s">
        <v>52</v>
      </c>
      <c r="P175" t="s">
        <v>203</v>
      </c>
      <c r="T175" t="s">
        <v>64</v>
      </c>
      <c r="Z175" s="3"/>
      <c r="AF175" t="s">
        <v>63</v>
      </c>
      <c r="AH175">
        <v>0</v>
      </c>
      <c r="AI175" s="2">
        <v>45169</v>
      </c>
      <c r="AJ175" t="s">
        <v>64</v>
      </c>
      <c r="AK175" t="s">
        <v>64</v>
      </c>
      <c r="AL175" t="s">
        <v>64</v>
      </c>
      <c r="AN175" s="3"/>
      <c r="AP175" t="s">
        <v>64</v>
      </c>
      <c r="AR175" t="s">
        <v>64</v>
      </c>
      <c r="AS175" t="s">
        <v>66</v>
      </c>
    </row>
    <row r="176" spans="1:45" ht="16" x14ac:dyDescent="0.2">
      <c r="A176">
        <v>2606</v>
      </c>
      <c r="B176">
        <v>2606</v>
      </c>
      <c r="C176" s="2">
        <v>45169</v>
      </c>
      <c r="D176" t="s">
        <v>1936</v>
      </c>
      <c r="E176" t="s">
        <v>204</v>
      </c>
      <c r="F176" s="3">
        <v>700.51</v>
      </c>
      <c r="G176" t="s">
        <v>47</v>
      </c>
      <c r="H176" s="3">
        <v>0</v>
      </c>
      <c r="I176" t="s">
        <v>104</v>
      </c>
      <c r="J176">
        <v>2555</v>
      </c>
      <c r="K176" t="s">
        <v>49</v>
      </c>
      <c r="L176" t="s">
        <v>50</v>
      </c>
      <c r="M176" t="s">
        <v>51</v>
      </c>
      <c r="N176">
        <v>1730</v>
      </c>
      <c r="O176" t="s">
        <v>52</v>
      </c>
      <c r="P176" t="s">
        <v>203</v>
      </c>
      <c r="T176" t="s">
        <v>64</v>
      </c>
      <c r="Z176" s="3"/>
      <c r="AF176" t="s">
        <v>63</v>
      </c>
      <c r="AH176">
        <v>0</v>
      </c>
      <c r="AI176" s="2">
        <v>45169</v>
      </c>
      <c r="AJ176" t="s">
        <v>64</v>
      </c>
      <c r="AK176" t="s">
        <v>64</v>
      </c>
      <c r="AL176" t="s">
        <v>64</v>
      </c>
      <c r="AN176" s="3"/>
      <c r="AP176" t="s">
        <v>64</v>
      </c>
      <c r="AR176" t="s">
        <v>64</v>
      </c>
      <c r="AS176" t="s">
        <v>66</v>
      </c>
    </row>
    <row r="177" spans="1:45" ht="16" x14ac:dyDescent="0.2">
      <c r="A177">
        <v>2607</v>
      </c>
      <c r="B177">
        <v>2607</v>
      </c>
      <c r="C177" s="2">
        <v>45169</v>
      </c>
      <c r="D177" t="s">
        <v>1934</v>
      </c>
      <c r="E177" t="s">
        <v>204</v>
      </c>
      <c r="F177" s="3">
        <v>667.53</v>
      </c>
      <c r="G177" t="s">
        <v>47</v>
      </c>
      <c r="H177" s="3">
        <v>0</v>
      </c>
      <c r="I177" t="s">
        <v>104</v>
      </c>
      <c r="J177">
        <v>2555</v>
      </c>
      <c r="K177" t="s">
        <v>49</v>
      </c>
      <c r="L177" t="s">
        <v>50</v>
      </c>
      <c r="M177" t="s">
        <v>51</v>
      </c>
      <c r="N177">
        <v>1730</v>
      </c>
      <c r="O177" t="s">
        <v>52</v>
      </c>
      <c r="P177" t="s">
        <v>203</v>
      </c>
      <c r="T177" t="s">
        <v>64</v>
      </c>
      <c r="Z177" s="3"/>
      <c r="AF177" t="s">
        <v>63</v>
      </c>
      <c r="AH177">
        <v>0</v>
      </c>
      <c r="AI177" s="2">
        <v>45169</v>
      </c>
      <c r="AJ177" t="s">
        <v>64</v>
      </c>
      <c r="AK177" t="s">
        <v>64</v>
      </c>
      <c r="AL177" t="s">
        <v>64</v>
      </c>
      <c r="AN177" s="3"/>
      <c r="AP177" t="s">
        <v>64</v>
      </c>
      <c r="AR177" t="s">
        <v>64</v>
      </c>
      <c r="AS177" t="s">
        <v>66</v>
      </c>
    </row>
    <row r="178" spans="1:45" ht="16" x14ac:dyDescent="0.2">
      <c r="A178">
        <v>2608</v>
      </c>
      <c r="B178">
        <v>2608</v>
      </c>
      <c r="C178" s="2">
        <v>45169</v>
      </c>
      <c r="D178" t="s">
        <v>1935</v>
      </c>
      <c r="E178" t="s">
        <v>204</v>
      </c>
      <c r="F178" s="3">
        <v>515.27</v>
      </c>
      <c r="G178" t="s">
        <v>47</v>
      </c>
      <c r="H178" s="3">
        <v>0</v>
      </c>
      <c r="I178" t="s">
        <v>104</v>
      </c>
      <c r="J178">
        <v>2555</v>
      </c>
      <c r="K178" t="s">
        <v>49</v>
      </c>
      <c r="L178" t="s">
        <v>50</v>
      </c>
      <c r="M178" t="s">
        <v>51</v>
      </c>
      <c r="N178">
        <v>1730</v>
      </c>
      <c r="O178" t="s">
        <v>52</v>
      </c>
      <c r="P178" t="s">
        <v>203</v>
      </c>
      <c r="T178" t="s">
        <v>64</v>
      </c>
      <c r="Z178" s="3"/>
      <c r="AF178" t="s">
        <v>63</v>
      </c>
      <c r="AH178">
        <v>0</v>
      </c>
      <c r="AI178" s="2">
        <v>45169</v>
      </c>
      <c r="AJ178" t="s">
        <v>64</v>
      </c>
      <c r="AK178" t="s">
        <v>64</v>
      </c>
      <c r="AL178" t="s">
        <v>64</v>
      </c>
      <c r="AN178" s="3"/>
      <c r="AP178" t="s">
        <v>64</v>
      </c>
      <c r="AR178" t="s">
        <v>64</v>
      </c>
      <c r="AS178" t="s">
        <v>66</v>
      </c>
    </row>
    <row r="179" spans="1:45" ht="16" x14ac:dyDescent="0.2">
      <c r="A179">
        <v>2609</v>
      </c>
      <c r="B179">
        <v>2609</v>
      </c>
      <c r="C179" s="2">
        <v>45175</v>
      </c>
      <c r="D179" t="s">
        <v>1748</v>
      </c>
      <c r="E179" t="s">
        <v>2371</v>
      </c>
      <c r="F179" s="3">
        <v>46.41</v>
      </c>
      <c r="G179" t="s">
        <v>47</v>
      </c>
      <c r="H179" s="3">
        <v>0</v>
      </c>
      <c r="I179" t="s">
        <v>48</v>
      </c>
      <c r="J179">
        <v>2663</v>
      </c>
      <c r="K179" t="s">
        <v>49</v>
      </c>
      <c r="L179" t="s">
        <v>50</v>
      </c>
      <c r="M179" t="s">
        <v>51</v>
      </c>
      <c r="N179">
        <v>940</v>
      </c>
      <c r="O179" t="s">
        <v>52</v>
      </c>
      <c r="P179" t="s">
        <v>53</v>
      </c>
      <c r="T179" t="s">
        <v>2516</v>
      </c>
      <c r="U179" t="s">
        <v>2845</v>
      </c>
      <c r="V179" t="s">
        <v>2024</v>
      </c>
      <c r="W179" t="s">
        <v>56</v>
      </c>
      <c r="X179" t="s">
        <v>2846</v>
      </c>
      <c r="Y179" t="s">
        <v>2375</v>
      </c>
      <c r="Z179" s="3">
        <v>19</v>
      </c>
      <c r="AA179" t="s">
        <v>2519</v>
      </c>
      <c r="AB179" t="s">
        <v>2847</v>
      </c>
      <c r="AC179" t="s">
        <v>61</v>
      </c>
      <c r="AD179" t="s">
        <v>61</v>
      </c>
      <c r="AE179" t="s">
        <v>2848</v>
      </c>
      <c r="AF179" t="s">
        <v>63</v>
      </c>
      <c r="AH179">
        <v>0</v>
      </c>
      <c r="AI179" s="2">
        <v>45175</v>
      </c>
      <c r="AJ179" t="s">
        <v>64</v>
      </c>
      <c r="AK179" t="s">
        <v>64</v>
      </c>
      <c r="AL179" t="s">
        <v>2849</v>
      </c>
      <c r="AM179" t="s">
        <v>2845</v>
      </c>
      <c r="AN179" s="3">
        <v>46.41</v>
      </c>
      <c r="AO179" t="s">
        <v>2847</v>
      </c>
      <c r="AP179" t="s">
        <v>64</v>
      </c>
      <c r="AQ179" t="s">
        <v>2848</v>
      </c>
      <c r="AR179">
        <v>1021</v>
      </c>
      <c r="AS179" t="s">
        <v>66</v>
      </c>
    </row>
    <row r="180" spans="1:45" ht="16" x14ac:dyDescent="0.2">
      <c r="A180">
        <v>2629</v>
      </c>
      <c r="B180">
        <v>2629</v>
      </c>
      <c r="C180" s="2">
        <v>45177</v>
      </c>
      <c r="D180" t="s">
        <v>1814</v>
      </c>
      <c r="E180" t="s">
        <v>2853</v>
      </c>
      <c r="F180" s="3">
        <v>80</v>
      </c>
      <c r="G180" t="s">
        <v>47</v>
      </c>
      <c r="H180" s="3">
        <v>0</v>
      </c>
      <c r="I180" t="s">
        <v>48</v>
      </c>
      <c r="J180">
        <v>3270</v>
      </c>
      <c r="K180" t="s">
        <v>49</v>
      </c>
      <c r="L180" t="s">
        <v>50</v>
      </c>
      <c r="M180" t="s">
        <v>106</v>
      </c>
      <c r="N180">
        <v>561</v>
      </c>
      <c r="O180" t="s">
        <v>52</v>
      </c>
      <c r="P180" t="s">
        <v>53</v>
      </c>
      <c r="T180" t="s">
        <v>2854</v>
      </c>
      <c r="V180" t="s">
        <v>2048</v>
      </c>
      <c r="W180" t="s">
        <v>56</v>
      </c>
      <c r="X180" t="s">
        <v>2855</v>
      </c>
      <c r="Y180" t="s">
        <v>2188</v>
      </c>
      <c r="Z180" s="3">
        <v>0</v>
      </c>
      <c r="AA180" t="s">
        <v>1159</v>
      </c>
      <c r="AB180" t="s">
        <v>2856</v>
      </c>
      <c r="AC180" t="s">
        <v>61</v>
      </c>
      <c r="AD180" t="s">
        <v>61</v>
      </c>
      <c r="AE180" t="s">
        <v>2857</v>
      </c>
      <c r="AF180" t="s">
        <v>63</v>
      </c>
      <c r="AH180">
        <v>0</v>
      </c>
      <c r="AI180" s="2">
        <v>45177</v>
      </c>
      <c r="AJ180" t="s">
        <v>64</v>
      </c>
      <c r="AK180" t="s">
        <v>64</v>
      </c>
      <c r="AL180" t="s">
        <v>2858</v>
      </c>
      <c r="AN180" s="3">
        <v>214</v>
      </c>
      <c r="AO180" t="s">
        <v>2856</v>
      </c>
      <c r="AP180" t="s">
        <v>64</v>
      </c>
      <c r="AQ180" t="s">
        <v>2857</v>
      </c>
      <c r="AR180">
        <v>1035</v>
      </c>
      <c r="AS180" t="s">
        <v>66</v>
      </c>
    </row>
    <row r="181" spans="1:45" ht="16" x14ac:dyDescent="0.2">
      <c r="A181">
        <v>2630</v>
      </c>
      <c r="B181">
        <v>2630</v>
      </c>
      <c r="C181" s="2">
        <v>45177</v>
      </c>
      <c r="D181" t="s">
        <v>1814</v>
      </c>
      <c r="E181" t="s">
        <v>2859</v>
      </c>
      <c r="F181" s="3">
        <v>14</v>
      </c>
      <c r="G181" t="s">
        <v>47</v>
      </c>
      <c r="H181" s="3">
        <v>0</v>
      </c>
      <c r="I181" t="s">
        <v>48</v>
      </c>
      <c r="J181">
        <v>2563</v>
      </c>
      <c r="K181" t="s">
        <v>49</v>
      </c>
      <c r="L181" t="s">
        <v>50</v>
      </c>
      <c r="M181" t="s">
        <v>51</v>
      </c>
      <c r="N181">
        <v>561</v>
      </c>
      <c r="O181" t="s">
        <v>52</v>
      </c>
      <c r="P181" t="s">
        <v>53</v>
      </c>
      <c r="T181" t="s">
        <v>2854</v>
      </c>
      <c r="V181" t="s">
        <v>2048</v>
      </c>
      <c r="W181" t="s">
        <v>56</v>
      </c>
      <c r="X181" t="s">
        <v>2855</v>
      </c>
      <c r="Y181" t="s">
        <v>2188</v>
      </c>
      <c r="Z181" s="3">
        <v>0</v>
      </c>
      <c r="AA181" t="s">
        <v>1159</v>
      </c>
      <c r="AB181" t="s">
        <v>2856</v>
      </c>
      <c r="AC181" t="s">
        <v>61</v>
      </c>
      <c r="AD181" t="s">
        <v>61</v>
      </c>
      <c r="AE181" t="s">
        <v>2857</v>
      </c>
      <c r="AF181" t="s">
        <v>63</v>
      </c>
      <c r="AH181">
        <v>0</v>
      </c>
      <c r="AI181" s="2">
        <v>45177</v>
      </c>
      <c r="AJ181" t="s">
        <v>64</v>
      </c>
      <c r="AK181" t="s">
        <v>64</v>
      </c>
      <c r="AL181" t="s">
        <v>2858</v>
      </c>
      <c r="AN181" s="3">
        <v>214</v>
      </c>
      <c r="AO181" t="s">
        <v>2856</v>
      </c>
      <c r="AP181" t="s">
        <v>64</v>
      </c>
      <c r="AQ181" t="s">
        <v>2857</v>
      </c>
      <c r="AR181">
        <v>1035</v>
      </c>
      <c r="AS181" t="s">
        <v>66</v>
      </c>
    </row>
    <row r="182" spans="1:45" ht="16" x14ac:dyDescent="0.2">
      <c r="A182">
        <v>2631</v>
      </c>
      <c r="B182">
        <v>2631</v>
      </c>
      <c r="C182" s="2">
        <v>45177</v>
      </c>
      <c r="D182" t="s">
        <v>1814</v>
      </c>
      <c r="E182" t="s">
        <v>2860</v>
      </c>
      <c r="F182" s="3">
        <v>120</v>
      </c>
      <c r="G182" t="s">
        <v>47</v>
      </c>
      <c r="H182" s="3">
        <v>0</v>
      </c>
      <c r="I182" t="s">
        <v>48</v>
      </c>
      <c r="J182">
        <v>3270</v>
      </c>
      <c r="K182" t="s">
        <v>49</v>
      </c>
      <c r="L182" t="s">
        <v>50</v>
      </c>
      <c r="M182" t="s">
        <v>106</v>
      </c>
      <c r="N182">
        <v>561</v>
      </c>
      <c r="O182" t="s">
        <v>52</v>
      </c>
      <c r="P182" t="s">
        <v>53</v>
      </c>
      <c r="T182" t="s">
        <v>2854</v>
      </c>
      <c r="V182" t="s">
        <v>2048</v>
      </c>
      <c r="W182" t="s">
        <v>56</v>
      </c>
      <c r="X182" t="s">
        <v>2855</v>
      </c>
      <c r="Y182" t="s">
        <v>2188</v>
      </c>
      <c r="Z182" s="3">
        <v>0</v>
      </c>
      <c r="AA182" t="s">
        <v>1159</v>
      </c>
      <c r="AB182" t="s">
        <v>2856</v>
      </c>
      <c r="AC182" t="s">
        <v>61</v>
      </c>
      <c r="AD182" t="s">
        <v>61</v>
      </c>
      <c r="AE182" t="s">
        <v>2857</v>
      </c>
      <c r="AF182" t="s">
        <v>63</v>
      </c>
      <c r="AH182">
        <v>0</v>
      </c>
      <c r="AI182" s="2">
        <v>45177</v>
      </c>
      <c r="AJ182" t="s">
        <v>64</v>
      </c>
      <c r="AK182" t="s">
        <v>64</v>
      </c>
      <c r="AL182" t="s">
        <v>2858</v>
      </c>
      <c r="AN182" s="3">
        <v>214</v>
      </c>
      <c r="AO182" t="s">
        <v>2856</v>
      </c>
      <c r="AP182" t="s">
        <v>64</v>
      </c>
      <c r="AQ182" t="s">
        <v>2857</v>
      </c>
      <c r="AR182">
        <v>1035</v>
      </c>
      <c r="AS182" t="s">
        <v>66</v>
      </c>
    </row>
    <row r="183" spans="1:45" ht="16" x14ac:dyDescent="0.2">
      <c r="A183">
        <v>2612</v>
      </c>
      <c r="B183">
        <v>2612</v>
      </c>
      <c r="C183" s="2">
        <v>45179.413472222222</v>
      </c>
      <c r="D183" t="s">
        <v>1748</v>
      </c>
      <c r="E183" t="s">
        <v>2165</v>
      </c>
      <c r="F183" s="3">
        <v>52.9</v>
      </c>
      <c r="G183" t="s">
        <v>47</v>
      </c>
      <c r="H183" s="3">
        <v>0</v>
      </c>
      <c r="I183" t="s">
        <v>48</v>
      </c>
      <c r="J183">
        <v>2900</v>
      </c>
      <c r="K183" t="s">
        <v>49</v>
      </c>
      <c r="L183" t="s">
        <v>50</v>
      </c>
      <c r="M183" t="s">
        <v>51</v>
      </c>
      <c r="N183">
        <v>941</v>
      </c>
      <c r="O183" t="s">
        <v>52</v>
      </c>
      <c r="P183" t="s">
        <v>53</v>
      </c>
      <c r="T183" t="s">
        <v>2313</v>
      </c>
      <c r="U183" t="s">
        <v>2861</v>
      </c>
      <c r="V183" t="s">
        <v>2862</v>
      </c>
      <c r="W183" t="s">
        <v>56</v>
      </c>
      <c r="X183" t="s">
        <v>2863</v>
      </c>
      <c r="Y183" t="s">
        <v>323</v>
      </c>
      <c r="Z183" s="3">
        <v>19</v>
      </c>
      <c r="AA183" t="s">
        <v>2316</v>
      </c>
      <c r="AB183" t="s">
        <v>2864</v>
      </c>
      <c r="AC183" t="s">
        <v>61</v>
      </c>
      <c r="AD183" t="s">
        <v>61</v>
      </c>
      <c r="AE183" t="s">
        <v>2865</v>
      </c>
      <c r="AF183" t="s">
        <v>63</v>
      </c>
      <c r="AH183">
        <v>0</v>
      </c>
      <c r="AI183" s="2">
        <v>45179</v>
      </c>
      <c r="AJ183" t="s">
        <v>64</v>
      </c>
      <c r="AK183" t="s">
        <v>64</v>
      </c>
      <c r="AL183" t="s">
        <v>2866</v>
      </c>
      <c r="AM183" t="s">
        <v>2861</v>
      </c>
      <c r="AN183" s="3">
        <v>52.9</v>
      </c>
      <c r="AO183" t="s">
        <v>2864</v>
      </c>
      <c r="AP183" t="s">
        <v>64</v>
      </c>
      <c r="AQ183" t="s">
        <v>2865</v>
      </c>
      <c r="AR183">
        <v>1024</v>
      </c>
      <c r="AS183" t="s">
        <v>66</v>
      </c>
    </row>
    <row r="184" spans="1:45" ht="16" x14ac:dyDescent="0.2">
      <c r="A184">
        <v>2635</v>
      </c>
      <c r="B184">
        <v>2635</v>
      </c>
      <c r="C184" s="2">
        <v>45182</v>
      </c>
      <c r="D184" t="s">
        <v>1814</v>
      </c>
      <c r="E184" t="s">
        <v>2876</v>
      </c>
      <c r="F184" s="3">
        <v>950</v>
      </c>
      <c r="G184" t="s">
        <v>47</v>
      </c>
      <c r="H184" s="3">
        <v>0</v>
      </c>
      <c r="I184" t="s">
        <v>48</v>
      </c>
      <c r="J184">
        <v>2722</v>
      </c>
      <c r="K184" t="s">
        <v>49</v>
      </c>
      <c r="L184" t="s">
        <v>50</v>
      </c>
      <c r="M184" t="s">
        <v>51</v>
      </c>
      <c r="N184">
        <v>940</v>
      </c>
      <c r="O184" t="s">
        <v>52</v>
      </c>
      <c r="P184" t="s">
        <v>53</v>
      </c>
      <c r="T184" t="s">
        <v>2877</v>
      </c>
      <c r="U184" t="s">
        <v>2878</v>
      </c>
      <c r="V184" t="s">
        <v>2006</v>
      </c>
      <c r="W184" t="s">
        <v>56</v>
      </c>
      <c r="X184" t="s">
        <v>675</v>
      </c>
      <c r="Y184" t="s">
        <v>2879</v>
      </c>
      <c r="Z184" s="3">
        <v>0</v>
      </c>
      <c r="AA184" t="s">
        <v>2501</v>
      </c>
      <c r="AB184" t="s">
        <v>2856</v>
      </c>
      <c r="AC184" t="s">
        <v>61</v>
      </c>
      <c r="AD184" t="s">
        <v>61</v>
      </c>
      <c r="AE184" t="s">
        <v>2880</v>
      </c>
      <c r="AF184" t="s">
        <v>63</v>
      </c>
      <c r="AH184">
        <v>0</v>
      </c>
      <c r="AI184" s="2">
        <v>45182</v>
      </c>
      <c r="AJ184" t="s">
        <v>64</v>
      </c>
      <c r="AK184" t="s">
        <v>64</v>
      </c>
      <c r="AL184" t="s">
        <v>2881</v>
      </c>
      <c r="AM184" t="s">
        <v>2878</v>
      </c>
      <c r="AN184" s="3">
        <v>950</v>
      </c>
      <c r="AO184" t="s">
        <v>2856</v>
      </c>
      <c r="AP184" t="s">
        <v>64</v>
      </c>
      <c r="AQ184" t="s">
        <v>2880</v>
      </c>
      <c r="AR184">
        <v>1037</v>
      </c>
      <c r="AS184" t="s">
        <v>66</v>
      </c>
    </row>
    <row r="185" spans="1:45" ht="16" x14ac:dyDescent="0.2">
      <c r="A185">
        <v>2636</v>
      </c>
      <c r="B185">
        <v>2636</v>
      </c>
      <c r="C185" s="2">
        <v>45183</v>
      </c>
      <c r="D185" t="s">
        <v>1761</v>
      </c>
      <c r="E185" t="s">
        <v>2882</v>
      </c>
      <c r="F185" s="3">
        <v>4.24</v>
      </c>
      <c r="G185" t="s">
        <v>47</v>
      </c>
      <c r="H185" s="3">
        <v>0</v>
      </c>
      <c r="I185" t="s">
        <v>48</v>
      </c>
      <c r="J185">
        <v>2720</v>
      </c>
      <c r="K185" t="s">
        <v>49</v>
      </c>
      <c r="L185" t="s">
        <v>50</v>
      </c>
      <c r="M185" t="s">
        <v>51</v>
      </c>
      <c r="N185">
        <v>942</v>
      </c>
      <c r="O185" t="s">
        <v>52</v>
      </c>
      <c r="P185" t="s">
        <v>53</v>
      </c>
      <c r="T185" t="s">
        <v>2883</v>
      </c>
      <c r="U185" t="s">
        <v>2884</v>
      </c>
      <c r="V185" t="s">
        <v>2031</v>
      </c>
      <c r="W185" t="s">
        <v>56</v>
      </c>
      <c r="X185" t="s">
        <v>2885</v>
      </c>
      <c r="Y185" t="s">
        <v>2036</v>
      </c>
      <c r="Z185" s="3">
        <v>19</v>
      </c>
      <c r="AA185" t="s">
        <v>2886</v>
      </c>
      <c r="AB185" t="s">
        <v>2887</v>
      </c>
      <c r="AC185" t="s">
        <v>61</v>
      </c>
      <c r="AD185" t="s">
        <v>61</v>
      </c>
      <c r="AE185" t="s">
        <v>2888</v>
      </c>
      <c r="AF185" t="s">
        <v>63</v>
      </c>
      <c r="AH185">
        <v>0</v>
      </c>
      <c r="AI185" s="2">
        <v>45183</v>
      </c>
      <c r="AJ185" t="s">
        <v>64</v>
      </c>
      <c r="AK185" t="s">
        <v>64</v>
      </c>
      <c r="AL185" t="s">
        <v>2889</v>
      </c>
      <c r="AM185" t="s">
        <v>2884</v>
      </c>
      <c r="AN185" s="3">
        <v>4.24</v>
      </c>
      <c r="AO185" t="s">
        <v>2887</v>
      </c>
      <c r="AP185" t="s">
        <v>64</v>
      </c>
      <c r="AQ185" t="s">
        <v>2888</v>
      </c>
      <c r="AR185">
        <v>1039</v>
      </c>
      <c r="AS185" t="s">
        <v>66</v>
      </c>
    </row>
    <row r="186" spans="1:45" ht="16" x14ac:dyDescent="0.2">
      <c r="A186">
        <v>2640</v>
      </c>
      <c r="B186">
        <v>2640</v>
      </c>
      <c r="C186" s="2">
        <v>45183</v>
      </c>
      <c r="D186" t="s">
        <v>1761</v>
      </c>
      <c r="E186" t="s">
        <v>2893</v>
      </c>
      <c r="F186" s="3">
        <v>492.81</v>
      </c>
      <c r="G186" t="s">
        <v>47</v>
      </c>
      <c r="H186" s="3">
        <v>0</v>
      </c>
      <c r="I186" t="s">
        <v>48</v>
      </c>
      <c r="J186">
        <v>2722</v>
      </c>
      <c r="K186" t="s">
        <v>49</v>
      </c>
      <c r="L186" t="s">
        <v>50</v>
      </c>
      <c r="M186" t="s">
        <v>51</v>
      </c>
      <c r="N186">
        <v>940</v>
      </c>
      <c r="O186" t="s">
        <v>52</v>
      </c>
      <c r="P186" t="s">
        <v>53</v>
      </c>
      <c r="T186" t="s">
        <v>2894</v>
      </c>
      <c r="U186" t="s">
        <v>2895</v>
      </c>
      <c r="V186" t="s">
        <v>2896</v>
      </c>
      <c r="W186" t="s">
        <v>243</v>
      </c>
      <c r="X186" t="s">
        <v>2897</v>
      </c>
      <c r="Y186" t="s">
        <v>2898</v>
      </c>
      <c r="Z186" s="3" t="s">
        <v>484</v>
      </c>
      <c r="AA186" t="s">
        <v>2899</v>
      </c>
      <c r="AB186" t="s">
        <v>2900</v>
      </c>
      <c r="AC186" t="s">
        <v>249</v>
      </c>
      <c r="AD186" t="s">
        <v>249</v>
      </c>
      <c r="AE186" t="s">
        <v>2901</v>
      </c>
      <c r="AF186" t="s">
        <v>63</v>
      </c>
      <c r="AH186">
        <v>0</v>
      </c>
      <c r="AI186" s="2">
        <v>45183</v>
      </c>
      <c r="AJ186" t="s">
        <v>64</v>
      </c>
      <c r="AK186" t="s">
        <v>64</v>
      </c>
      <c r="AL186" t="s">
        <v>2902</v>
      </c>
      <c r="AM186" t="s">
        <v>2895</v>
      </c>
      <c r="AN186" s="3" t="s">
        <v>2899</v>
      </c>
      <c r="AO186" t="s">
        <v>2900</v>
      </c>
      <c r="AP186" t="s">
        <v>64</v>
      </c>
      <c r="AQ186" t="s">
        <v>2901</v>
      </c>
      <c r="AR186">
        <v>1041</v>
      </c>
      <c r="AS186" t="s">
        <v>66</v>
      </c>
    </row>
    <row r="187" spans="1:45" ht="16" x14ac:dyDescent="0.2">
      <c r="A187">
        <v>2641</v>
      </c>
      <c r="B187">
        <v>2641</v>
      </c>
      <c r="C187" s="2">
        <v>45183</v>
      </c>
      <c r="D187" t="s">
        <v>1748</v>
      </c>
      <c r="E187" t="s">
        <v>2903</v>
      </c>
      <c r="F187" s="3">
        <v>42.5</v>
      </c>
      <c r="G187" t="s">
        <v>47</v>
      </c>
      <c r="H187" s="3">
        <v>0</v>
      </c>
      <c r="I187" t="s">
        <v>48</v>
      </c>
      <c r="J187">
        <v>2705</v>
      </c>
      <c r="K187" t="s">
        <v>49</v>
      </c>
      <c r="L187" t="s">
        <v>50</v>
      </c>
      <c r="M187" t="s">
        <v>51</v>
      </c>
      <c r="N187">
        <v>940</v>
      </c>
      <c r="O187" t="s">
        <v>52</v>
      </c>
      <c r="P187" t="s">
        <v>53</v>
      </c>
      <c r="T187" t="s">
        <v>2894</v>
      </c>
      <c r="U187" t="s">
        <v>2895</v>
      </c>
      <c r="V187" t="s">
        <v>2896</v>
      </c>
      <c r="W187" t="s">
        <v>243</v>
      </c>
      <c r="X187" t="s">
        <v>2897</v>
      </c>
      <c r="Y187" t="s">
        <v>2898</v>
      </c>
      <c r="Z187" s="3" t="s">
        <v>484</v>
      </c>
      <c r="AA187" t="s">
        <v>2899</v>
      </c>
      <c r="AB187" t="s">
        <v>2900</v>
      </c>
      <c r="AC187" t="s">
        <v>249</v>
      </c>
      <c r="AD187" t="s">
        <v>249</v>
      </c>
      <c r="AE187" t="s">
        <v>2901</v>
      </c>
      <c r="AF187" t="s">
        <v>63</v>
      </c>
      <c r="AH187">
        <v>0</v>
      </c>
      <c r="AI187" s="2">
        <v>45183</v>
      </c>
      <c r="AJ187" t="s">
        <v>64</v>
      </c>
      <c r="AK187" t="s">
        <v>64</v>
      </c>
      <c r="AL187" t="s">
        <v>2902</v>
      </c>
      <c r="AM187" t="s">
        <v>2895</v>
      </c>
      <c r="AN187" s="3" t="s">
        <v>2899</v>
      </c>
      <c r="AO187" t="s">
        <v>2900</v>
      </c>
      <c r="AP187" t="s">
        <v>64</v>
      </c>
      <c r="AQ187" t="s">
        <v>2901</v>
      </c>
      <c r="AR187">
        <v>1041</v>
      </c>
      <c r="AS187" t="s">
        <v>66</v>
      </c>
    </row>
    <row r="188" spans="1:45" ht="16" x14ac:dyDescent="0.2">
      <c r="A188">
        <v>2648</v>
      </c>
      <c r="B188">
        <v>2648</v>
      </c>
      <c r="C188" s="2">
        <v>45187</v>
      </c>
      <c r="D188" t="s">
        <v>1538</v>
      </c>
      <c r="E188" t="s">
        <v>2911</v>
      </c>
      <c r="F188" s="3">
        <v>55500</v>
      </c>
      <c r="G188" t="s">
        <v>47</v>
      </c>
      <c r="H188" s="3">
        <v>0</v>
      </c>
      <c r="I188" t="s">
        <v>104</v>
      </c>
      <c r="J188">
        <v>940</v>
      </c>
      <c r="K188" t="s">
        <v>52</v>
      </c>
      <c r="L188" t="s">
        <v>53</v>
      </c>
      <c r="N188">
        <v>3200</v>
      </c>
      <c r="O188" t="s">
        <v>49</v>
      </c>
      <c r="P188" t="s">
        <v>105</v>
      </c>
      <c r="Q188" t="s">
        <v>106</v>
      </c>
      <c r="T188" t="s">
        <v>2912</v>
      </c>
      <c r="U188" t="s">
        <v>2913</v>
      </c>
      <c r="Z188" s="3"/>
      <c r="AF188" t="s">
        <v>63</v>
      </c>
      <c r="AH188">
        <v>0</v>
      </c>
      <c r="AI188" s="2">
        <v>45187</v>
      </c>
      <c r="AJ188" t="s">
        <v>64</v>
      </c>
      <c r="AK188" t="s">
        <v>64</v>
      </c>
      <c r="AL188" t="s">
        <v>2914</v>
      </c>
      <c r="AM188" t="s">
        <v>2913</v>
      </c>
      <c r="AN188" s="3"/>
      <c r="AP188" t="s">
        <v>64</v>
      </c>
      <c r="AR188">
        <v>1043</v>
      </c>
      <c r="AS188" t="s">
        <v>66</v>
      </c>
    </row>
    <row r="189" spans="1:45" ht="16" x14ac:dyDescent="0.2">
      <c r="A189">
        <v>2782</v>
      </c>
      <c r="B189">
        <v>2782</v>
      </c>
      <c r="C189" s="2">
        <v>45187</v>
      </c>
      <c r="D189" t="s">
        <v>1814</v>
      </c>
      <c r="E189" t="s">
        <v>2915</v>
      </c>
      <c r="F189" s="3">
        <v>800</v>
      </c>
      <c r="G189" t="s">
        <v>47</v>
      </c>
      <c r="H189" s="3">
        <v>0</v>
      </c>
      <c r="I189" t="s">
        <v>48</v>
      </c>
      <c r="J189">
        <v>2721</v>
      </c>
      <c r="K189" t="s">
        <v>49</v>
      </c>
      <c r="L189" t="s">
        <v>50</v>
      </c>
      <c r="M189" t="s">
        <v>51</v>
      </c>
      <c r="N189">
        <v>940</v>
      </c>
      <c r="O189" t="s">
        <v>52</v>
      </c>
      <c r="P189" t="s">
        <v>53</v>
      </c>
      <c r="T189" t="s">
        <v>2916</v>
      </c>
      <c r="U189" t="s">
        <v>2917</v>
      </c>
      <c r="V189" t="s">
        <v>2008</v>
      </c>
      <c r="W189" t="s">
        <v>56</v>
      </c>
      <c r="X189" t="s">
        <v>1033</v>
      </c>
      <c r="Y189" t="s">
        <v>2879</v>
      </c>
      <c r="Z189" s="3">
        <v>0</v>
      </c>
      <c r="AA189" t="s">
        <v>1678</v>
      </c>
      <c r="AB189" t="s">
        <v>2856</v>
      </c>
      <c r="AC189" t="s">
        <v>61</v>
      </c>
      <c r="AD189" t="s">
        <v>61</v>
      </c>
      <c r="AE189" t="s">
        <v>2918</v>
      </c>
      <c r="AF189" t="s">
        <v>63</v>
      </c>
      <c r="AH189">
        <v>0</v>
      </c>
      <c r="AI189" s="2">
        <v>45187</v>
      </c>
      <c r="AJ189" t="s">
        <v>64</v>
      </c>
      <c r="AK189" t="s">
        <v>64</v>
      </c>
      <c r="AL189" t="s">
        <v>2919</v>
      </c>
      <c r="AM189" t="s">
        <v>2917</v>
      </c>
      <c r="AN189" s="3">
        <v>800</v>
      </c>
      <c r="AO189" t="s">
        <v>2856</v>
      </c>
      <c r="AP189" t="s">
        <v>64</v>
      </c>
      <c r="AQ189" t="s">
        <v>2918</v>
      </c>
      <c r="AR189">
        <v>1044</v>
      </c>
      <c r="AS189" t="s">
        <v>66</v>
      </c>
    </row>
    <row r="190" spans="1:45" ht="16" x14ac:dyDescent="0.2">
      <c r="A190">
        <v>2650</v>
      </c>
      <c r="B190">
        <v>2650</v>
      </c>
      <c r="C190" s="2">
        <v>45189</v>
      </c>
      <c r="D190" t="s">
        <v>1782</v>
      </c>
      <c r="E190" t="s">
        <v>287</v>
      </c>
      <c r="F190" s="3">
        <v>95.2</v>
      </c>
      <c r="G190" t="s">
        <v>47</v>
      </c>
      <c r="H190" s="3">
        <v>0</v>
      </c>
      <c r="I190" t="s">
        <v>48</v>
      </c>
      <c r="J190">
        <v>2894</v>
      </c>
      <c r="K190" t="s">
        <v>49</v>
      </c>
      <c r="L190" t="s">
        <v>50</v>
      </c>
      <c r="M190" t="s">
        <v>51</v>
      </c>
      <c r="N190">
        <v>940</v>
      </c>
      <c r="O190" t="s">
        <v>52</v>
      </c>
      <c r="P190" t="s">
        <v>53</v>
      </c>
      <c r="T190" t="s">
        <v>288</v>
      </c>
      <c r="U190" t="s">
        <v>2920</v>
      </c>
      <c r="V190" t="s">
        <v>2083</v>
      </c>
      <c r="W190" t="s">
        <v>56</v>
      </c>
      <c r="X190" t="s">
        <v>2921</v>
      </c>
      <c r="Y190" t="s">
        <v>291</v>
      </c>
      <c r="Z190" s="3">
        <v>19</v>
      </c>
      <c r="AA190" t="s">
        <v>292</v>
      </c>
      <c r="AB190" t="s">
        <v>2908</v>
      </c>
      <c r="AC190" t="s">
        <v>61</v>
      </c>
      <c r="AD190" t="s">
        <v>61</v>
      </c>
      <c r="AE190" t="s">
        <v>2922</v>
      </c>
      <c r="AF190" t="s">
        <v>63</v>
      </c>
      <c r="AH190">
        <v>0</v>
      </c>
      <c r="AI190" s="2">
        <v>45189</v>
      </c>
      <c r="AJ190" t="s">
        <v>64</v>
      </c>
      <c r="AK190" t="s">
        <v>64</v>
      </c>
      <c r="AL190" t="s">
        <v>2923</v>
      </c>
      <c r="AM190" t="s">
        <v>2920</v>
      </c>
      <c r="AN190" s="3">
        <v>95.2</v>
      </c>
      <c r="AO190" t="s">
        <v>2908</v>
      </c>
      <c r="AP190" t="s">
        <v>64</v>
      </c>
      <c r="AQ190" t="s">
        <v>2922</v>
      </c>
      <c r="AR190">
        <v>1045</v>
      </c>
      <c r="AS190" t="s">
        <v>66</v>
      </c>
    </row>
    <row r="191" spans="1:45" ht="16" x14ac:dyDescent="0.2">
      <c r="A191">
        <v>2671</v>
      </c>
      <c r="B191">
        <v>2671</v>
      </c>
      <c r="C191" s="2">
        <v>45189</v>
      </c>
      <c r="D191" t="s">
        <v>1761</v>
      </c>
      <c r="E191" t="s">
        <v>2032</v>
      </c>
      <c r="F191" s="3">
        <v>22.61</v>
      </c>
      <c r="G191" t="s">
        <v>47</v>
      </c>
      <c r="H191" s="3">
        <v>0</v>
      </c>
      <c r="I191" t="s">
        <v>48</v>
      </c>
      <c r="J191">
        <v>2720</v>
      </c>
      <c r="K191" t="s">
        <v>49</v>
      </c>
      <c r="L191" t="s">
        <v>50</v>
      </c>
      <c r="M191" t="s">
        <v>51</v>
      </c>
      <c r="N191">
        <v>942</v>
      </c>
      <c r="O191" t="s">
        <v>52</v>
      </c>
      <c r="P191" t="s">
        <v>53</v>
      </c>
      <c r="T191" t="s">
        <v>2924</v>
      </c>
      <c r="U191" t="s">
        <v>2925</v>
      </c>
      <c r="V191" t="s">
        <v>2095</v>
      </c>
      <c r="W191" t="s">
        <v>56</v>
      </c>
      <c r="X191" t="s">
        <v>2926</v>
      </c>
      <c r="Y191" t="s">
        <v>2036</v>
      </c>
      <c r="Z191" s="3">
        <v>19</v>
      </c>
      <c r="AA191" t="s">
        <v>2927</v>
      </c>
      <c r="AB191" t="s">
        <v>2928</v>
      </c>
      <c r="AC191" t="s">
        <v>61</v>
      </c>
      <c r="AD191" t="s">
        <v>61</v>
      </c>
      <c r="AE191" t="s">
        <v>2929</v>
      </c>
      <c r="AF191" t="s">
        <v>63</v>
      </c>
      <c r="AH191">
        <v>0</v>
      </c>
      <c r="AI191" s="2">
        <v>45189</v>
      </c>
      <c r="AJ191" t="s">
        <v>64</v>
      </c>
      <c r="AK191" t="s">
        <v>64</v>
      </c>
      <c r="AL191" t="s">
        <v>2930</v>
      </c>
      <c r="AM191" t="s">
        <v>2925</v>
      </c>
      <c r="AN191" s="3">
        <v>22.61</v>
      </c>
      <c r="AO191" t="s">
        <v>2928</v>
      </c>
      <c r="AP191" t="s">
        <v>64</v>
      </c>
      <c r="AQ191" t="s">
        <v>2929</v>
      </c>
      <c r="AR191">
        <v>1066</v>
      </c>
      <c r="AS191" t="s">
        <v>66</v>
      </c>
    </row>
    <row r="192" spans="1:45" ht="16" x14ac:dyDescent="0.2">
      <c r="A192">
        <v>2654</v>
      </c>
      <c r="B192">
        <v>2654</v>
      </c>
      <c r="C192" s="2">
        <v>45194</v>
      </c>
      <c r="D192" t="s">
        <v>1814</v>
      </c>
      <c r="E192" t="s">
        <v>2057</v>
      </c>
      <c r="F192" s="3">
        <v>22.46</v>
      </c>
      <c r="G192" t="s">
        <v>47</v>
      </c>
      <c r="H192" s="3">
        <v>0</v>
      </c>
      <c r="I192" t="s">
        <v>48</v>
      </c>
      <c r="J192">
        <v>2710</v>
      </c>
      <c r="K192" t="s">
        <v>49</v>
      </c>
      <c r="L192" t="s">
        <v>50</v>
      </c>
      <c r="M192" t="s">
        <v>51</v>
      </c>
      <c r="N192">
        <v>940</v>
      </c>
      <c r="O192" t="s">
        <v>52</v>
      </c>
      <c r="P192" t="s">
        <v>53</v>
      </c>
      <c r="T192" t="s">
        <v>2947</v>
      </c>
      <c r="U192" t="s">
        <v>2948</v>
      </c>
      <c r="V192" t="s">
        <v>2076</v>
      </c>
      <c r="W192" t="s">
        <v>56</v>
      </c>
      <c r="X192" t="s">
        <v>2949</v>
      </c>
      <c r="Y192" t="s">
        <v>2061</v>
      </c>
      <c r="Z192" s="3">
        <v>19</v>
      </c>
      <c r="AA192" t="s">
        <v>2950</v>
      </c>
      <c r="AB192" t="s">
        <v>2951</v>
      </c>
      <c r="AC192" t="s">
        <v>61</v>
      </c>
      <c r="AD192" t="s">
        <v>61</v>
      </c>
      <c r="AE192" t="s">
        <v>2952</v>
      </c>
      <c r="AF192" t="s">
        <v>63</v>
      </c>
      <c r="AH192">
        <v>0</v>
      </c>
      <c r="AI192" s="2">
        <v>45194</v>
      </c>
      <c r="AJ192" t="s">
        <v>64</v>
      </c>
      <c r="AK192" t="s">
        <v>64</v>
      </c>
      <c r="AL192" t="s">
        <v>2953</v>
      </c>
      <c r="AM192" t="s">
        <v>2948</v>
      </c>
      <c r="AN192" s="3">
        <v>22.46</v>
      </c>
      <c r="AO192" t="s">
        <v>2951</v>
      </c>
      <c r="AP192" t="s">
        <v>64</v>
      </c>
      <c r="AQ192" t="s">
        <v>2952</v>
      </c>
      <c r="AR192">
        <v>1048</v>
      </c>
      <c r="AS192" t="s">
        <v>66</v>
      </c>
    </row>
    <row r="193" spans="1:45" ht="16" x14ac:dyDescent="0.2">
      <c r="A193">
        <v>2680</v>
      </c>
      <c r="B193">
        <v>2680</v>
      </c>
      <c r="C193" s="2">
        <v>45194</v>
      </c>
      <c r="D193" t="s">
        <v>1761</v>
      </c>
      <c r="E193" t="s">
        <v>2954</v>
      </c>
      <c r="F193" s="3">
        <v>71.88</v>
      </c>
      <c r="G193" t="s">
        <v>47</v>
      </c>
      <c r="H193" s="3">
        <v>0</v>
      </c>
      <c r="I193" t="s">
        <v>48</v>
      </c>
      <c r="J193">
        <v>2720</v>
      </c>
      <c r="K193" t="s">
        <v>49</v>
      </c>
      <c r="L193" t="s">
        <v>50</v>
      </c>
      <c r="M193" t="s">
        <v>51</v>
      </c>
      <c r="N193">
        <v>942</v>
      </c>
      <c r="O193" t="s">
        <v>52</v>
      </c>
      <c r="P193" t="s">
        <v>53</v>
      </c>
      <c r="T193" t="s">
        <v>950</v>
      </c>
      <c r="U193" t="s">
        <v>2955</v>
      </c>
      <c r="V193" t="s">
        <v>2114</v>
      </c>
      <c r="W193" t="s">
        <v>56</v>
      </c>
      <c r="X193" t="s">
        <v>2956</v>
      </c>
      <c r="Y193" t="s">
        <v>953</v>
      </c>
      <c r="Z193" s="3">
        <v>19</v>
      </c>
      <c r="AA193" t="s">
        <v>954</v>
      </c>
      <c r="AB193" t="s">
        <v>2951</v>
      </c>
      <c r="AC193" t="s">
        <v>61</v>
      </c>
      <c r="AD193" t="s">
        <v>61</v>
      </c>
      <c r="AE193" t="s">
        <v>2957</v>
      </c>
      <c r="AF193" t="s">
        <v>63</v>
      </c>
      <c r="AH193">
        <v>0</v>
      </c>
      <c r="AI193" s="2">
        <v>45194</v>
      </c>
      <c r="AJ193" t="s">
        <v>64</v>
      </c>
      <c r="AK193" t="s">
        <v>64</v>
      </c>
      <c r="AL193" t="s">
        <v>2958</v>
      </c>
      <c r="AM193" t="s">
        <v>2955</v>
      </c>
      <c r="AN193" s="3">
        <v>71.88</v>
      </c>
      <c r="AO193" t="s">
        <v>2951</v>
      </c>
      <c r="AP193" t="s">
        <v>64</v>
      </c>
      <c r="AQ193" t="s">
        <v>2957</v>
      </c>
      <c r="AR193">
        <v>1069</v>
      </c>
      <c r="AS193" t="s">
        <v>66</v>
      </c>
    </row>
    <row r="194" spans="1:45" ht="16" x14ac:dyDescent="0.2">
      <c r="A194">
        <v>3685</v>
      </c>
      <c r="B194">
        <v>3685</v>
      </c>
      <c r="C194" s="2">
        <v>45194</v>
      </c>
      <c r="D194" t="s">
        <v>1761</v>
      </c>
      <c r="E194" t="s">
        <v>2963</v>
      </c>
      <c r="F194" s="3">
        <v>84.33</v>
      </c>
      <c r="G194" t="s">
        <v>47</v>
      </c>
      <c r="H194" s="3">
        <v>0</v>
      </c>
      <c r="I194" t="s">
        <v>104</v>
      </c>
      <c r="J194">
        <v>2720</v>
      </c>
      <c r="K194" t="s">
        <v>49</v>
      </c>
      <c r="L194" t="s">
        <v>50</v>
      </c>
      <c r="M194" t="s">
        <v>51</v>
      </c>
      <c r="N194">
        <v>630</v>
      </c>
      <c r="O194" t="s">
        <v>52</v>
      </c>
      <c r="P194" t="s">
        <v>53</v>
      </c>
      <c r="T194" t="s">
        <v>64</v>
      </c>
      <c r="V194" t="s">
        <v>2153</v>
      </c>
      <c r="W194" t="s">
        <v>56</v>
      </c>
      <c r="X194" t="s">
        <v>2964</v>
      </c>
      <c r="Y194" t="s">
        <v>953</v>
      </c>
      <c r="Z194" s="3">
        <v>19</v>
      </c>
      <c r="AA194" t="s">
        <v>2965</v>
      </c>
      <c r="AB194" t="s">
        <v>2951</v>
      </c>
      <c r="AC194" t="s">
        <v>61</v>
      </c>
      <c r="AD194" t="s">
        <v>61</v>
      </c>
      <c r="AE194" t="s">
        <v>2966</v>
      </c>
      <c r="AF194" t="s">
        <v>63</v>
      </c>
      <c r="AH194">
        <v>0</v>
      </c>
      <c r="AI194" s="2">
        <v>45194</v>
      </c>
      <c r="AJ194" t="s">
        <v>64</v>
      </c>
      <c r="AK194" t="s">
        <v>64</v>
      </c>
      <c r="AL194" t="s">
        <v>64</v>
      </c>
      <c r="AN194" s="3">
        <v>84.33</v>
      </c>
      <c r="AO194" t="s">
        <v>2951</v>
      </c>
      <c r="AP194" t="s">
        <v>64</v>
      </c>
      <c r="AQ194" t="s">
        <v>2966</v>
      </c>
      <c r="AR194" t="s">
        <v>64</v>
      </c>
      <c r="AS194" t="s">
        <v>66</v>
      </c>
    </row>
    <row r="195" spans="1:45" ht="16" x14ac:dyDescent="0.2">
      <c r="A195">
        <v>2692</v>
      </c>
      <c r="B195">
        <v>2692</v>
      </c>
      <c r="C195" s="2">
        <v>45196</v>
      </c>
      <c r="D195" t="s">
        <v>1814</v>
      </c>
      <c r="E195" t="s">
        <v>2973</v>
      </c>
      <c r="F195" s="3">
        <v>313</v>
      </c>
      <c r="G195" t="s">
        <v>47</v>
      </c>
      <c r="H195" s="3">
        <v>0</v>
      </c>
      <c r="I195" t="s">
        <v>48</v>
      </c>
      <c r="J195">
        <v>2563</v>
      </c>
      <c r="K195" t="s">
        <v>49</v>
      </c>
      <c r="L195" t="s">
        <v>50</v>
      </c>
      <c r="M195" t="s">
        <v>51</v>
      </c>
      <c r="N195">
        <v>942</v>
      </c>
      <c r="O195" t="s">
        <v>52</v>
      </c>
      <c r="P195" t="s">
        <v>53</v>
      </c>
      <c r="T195" t="s">
        <v>2974</v>
      </c>
      <c r="U195" t="s">
        <v>2975</v>
      </c>
      <c r="V195" t="s">
        <v>2143</v>
      </c>
      <c r="W195" t="s">
        <v>56</v>
      </c>
      <c r="X195" t="s">
        <v>2976</v>
      </c>
      <c r="Y195" t="s">
        <v>2180</v>
      </c>
      <c r="Z195" s="3">
        <v>7</v>
      </c>
      <c r="AA195" t="s">
        <v>2977</v>
      </c>
      <c r="AB195" t="s">
        <v>2978</v>
      </c>
      <c r="AC195" t="s">
        <v>61</v>
      </c>
      <c r="AD195" t="s">
        <v>61</v>
      </c>
      <c r="AE195" t="s">
        <v>2979</v>
      </c>
      <c r="AF195" t="s">
        <v>63</v>
      </c>
      <c r="AH195">
        <v>0</v>
      </c>
      <c r="AI195" s="2">
        <v>45196</v>
      </c>
      <c r="AJ195" t="s">
        <v>64</v>
      </c>
      <c r="AK195" t="s">
        <v>64</v>
      </c>
      <c r="AL195" t="s">
        <v>2980</v>
      </c>
      <c r="AM195" t="s">
        <v>2975</v>
      </c>
      <c r="AN195" s="3">
        <v>313</v>
      </c>
      <c r="AO195" t="s">
        <v>2978</v>
      </c>
      <c r="AP195" t="s">
        <v>64</v>
      </c>
      <c r="AQ195" t="s">
        <v>2979</v>
      </c>
      <c r="AR195">
        <v>1071</v>
      </c>
      <c r="AS195" t="s">
        <v>66</v>
      </c>
    </row>
    <row r="196" spans="1:45" ht="16" x14ac:dyDescent="0.2">
      <c r="A196">
        <v>2693</v>
      </c>
      <c r="B196">
        <v>2693</v>
      </c>
      <c r="C196" s="2">
        <v>45196</v>
      </c>
      <c r="D196" t="s">
        <v>1814</v>
      </c>
      <c r="E196" t="s">
        <v>2981</v>
      </c>
      <c r="F196" s="3">
        <v>130.75</v>
      </c>
      <c r="G196" t="s">
        <v>47</v>
      </c>
      <c r="H196" s="3">
        <v>0</v>
      </c>
      <c r="I196" t="s">
        <v>48</v>
      </c>
      <c r="J196">
        <v>2563</v>
      </c>
      <c r="K196" t="s">
        <v>49</v>
      </c>
      <c r="L196" t="s">
        <v>50</v>
      </c>
      <c r="M196" t="s">
        <v>51</v>
      </c>
      <c r="N196">
        <v>942</v>
      </c>
      <c r="O196" t="s">
        <v>52</v>
      </c>
      <c r="P196" t="s">
        <v>53</v>
      </c>
      <c r="T196" t="s">
        <v>2982</v>
      </c>
      <c r="U196" t="s">
        <v>2983</v>
      </c>
      <c r="V196" t="s">
        <v>2147</v>
      </c>
      <c r="W196" t="s">
        <v>56</v>
      </c>
      <c r="X196" t="s">
        <v>2984</v>
      </c>
      <c r="Y196" t="s">
        <v>2180</v>
      </c>
      <c r="Z196" s="3">
        <v>7</v>
      </c>
      <c r="AA196" t="s">
        <v>2985</v>
      </c>
      <c r="AB196" t="s">
        <v>2978</v>
      </c>
      <c r="AC196" t="s">
        <v>61</v>
      </c>
      <c r="AD196" t="s">
        <v>61</v>
      </c>
      <c r="AE196" t="s">
        <v>2986</v>
      </c>
      <c r="AF196" t="s">
        <v>63</v>
      </c>
      <c r="AH196">
        <v>0</v>
      </c>
      <c r="AI196" s="2">
        <v>45196</v>
      </c>
      <c r="AJ196" t="s">
        <v>64</v>
      </c>
      <c r="AK196" t="s">
        <v>64</v>
      </c>
      <c r="AL196" t="s">
        <v>2987</v>
      </c>
      <c r="AM196" t="s">
        <v>2983</v>
      </c>
      <c r="AN196" s="3">
        <v>130.75</v>
      </c>
      <c r="AO196" t="s">
        <v>2978</v>
      </c>
      <c r="AP196" t="s">
        <v>64</v>
      </c>
      <c r="AQ196" t="s">
        <v>2986</v>
      </c>
      <c r="AR196">
        <v>1072</v>
      </c>
      <c r="AS196" t="s">
        <v>66</v>
      </c>
    </row>
    <row r="197" spans="1:45" ht="16" x14ac:dyDescent="0.2">
      <c r="A197">
        <v>2658</v>
      </c>
      <c r="B197">
        <v>2658</v>
      </c>
      <c r="C197" s="2">
        <v>45198</v>
      </c>
      <c r="D197" t="s">
        <v>1748</v>
      </c>
      <c r="E197" t="s">
        <v>147</v>
      </c>
      <c r="F197" s="3">
        <v>5.08</v>
      </c>
      <c r="G197" t="s">
        <v>47</v>
      </c>
      <c r="H197" s="3">
        <v>0</v>
      </c>
      <c r="I197" t="s">
        <v>48</v>
      </c>
      <c r="J197">
        <v>2705</v>
      </c>
      <c r="K197" t="s">
        <v>49</v>
      </c>
      <c r="L197" t="s">
        <v>50</v>
      </c>
      <c r="M197" t="s">
        <v>51</v>
      </c>
      <c r="N197">
        <v>940</v>
      </c>
      <c r="O197" t="s">
        <v>52</v>
      </c>
      <c r="P197" t="s">
        <v>53</v>
      </c>
      <c r="T197" t="s">
        <v>586</v>
      </c>
      <c r="U197" t="s">
        <v>2988</v>
      </c>
      <c r="Z197" s="3"/>
      <c r="AF197" t="s">
        <v>63</v>
      </c>
      <c r="AH197">
        <v>0</v>
      </c>
      <c r="AI197" s="2">
        <v>45198</v>
      </c>
      <c r="AJ197" t="s">
        <v>64</v>
      </c>
      <c r="AK197" t="s">
        <v>64</v>
      </c>
      <c r="AL197" t="s">
        <v>2989</v>
      </c>
      <c r="AM197" t="s">
        <v>2988</v>
      </c>
      <c r="AN197" s="3"/>
      <c r="AP197" t="s">
        <v>64</v>
      </c>
      <c r="AR197">
        <v>1052</v>
      </c>
      <c r="AS197" t="s">
        <v>66</v>
      </c>
    </row>
    <row r="198" spans="1:45" ht="16" x14ac:dyDescent="0.2">
      <c r="A198">
        <v>2691</v>
      </c>
      <c r="B198">
        <v>2691</v>
      </c>
      <c r="C198" s="2">
        <v>45198</v>
      </c>
      <c r="D198" t="s">
        <v>1814</v>
      </c>
      <c r="E198" t="s">
        <v>2990</v>
      </c>
      <c r="F198" s="3">
        <v>45</v>
      </c>
      <c r="G198" t="s">
        <v>47</v>
      </c>
      <c r="H198" s="3">
        <v>0</v>
      </c>
      <c r="I198" t="s">
        <v>48</v>
      </c>
      <c r="J198">
        <v>3270</v>
      </c>
      <c r="K198" t="s">
        <v>49</v>
      </c>
      <c r="L198" t="s">
        <v>50</v>
      </c>
      <c r="M198" t="s">
        <v>106</v>
      </c>
      <c r="N198">
        <v>940</v>
      </c>
      <c r="O198" t="s">
        <v>52</v>
      </c>
      <c r="P198" t="s">
        <v>53</v>
      </c>
      <c r="T198" t="s">
        <v>2991</v>
      </c>
      <c r="U198" t="s">
        <v>2992</v>
      </c>
      <c r="V198" t="s">
        <v>2140</v>
      </c>
      <c r="W198" t="s">
        <v>56</v>
      </c>
      <c r="X198" t="s">
        <v>2993</v>
      </c>
      <c r="Y198" t="s">
        <v>2994</v>
      </c>
      <c r="Z198" s="3">
        <v>0</v>
      </c>
      <c r="AA198" t="s">
        <v>327</v>
      </c>
      <c r="AB198" t="s">
        <v>2995</v>
      </c>
      <c r="AC198" t="s">
        <v>61</v>
      </c>
      <c r="AD198" t="s">
        <v>61</v>
      </c>
      <c r="AE198" t="s">
        <v>2996</v>
      </c>
      <c r="AF198" t="s">
        <v>63</v>
      </c>
      <c r="AH198">
        <v>0</v>
      </c>
      <c r="AI198" s="2">
        <v>45198</v>
      </c>
      <c r="AJ198" t="s">
        <v>64</v>
      </c>
      <c r="AK198" t="s">
        <v>64</v>
      </c>
      <c r="AL198" t="s">
        <v>2997</v>
      </c>
      <c r="AM198" t="s">
        <v>2992</v>
      </c>
      <c r="AN198" s="3">
        <v>45</v>
      </c>
      <c r="AO198" t="s">
        <v>2995</v>
      </c>
      <c r="AP198" t="s">
        <v>64</v>
      </c>
      <c r="AQ198" t="s">
        <v>2996</v>
      </c>
      <c r="AR198">
        <v>1051</v>
      </c>
      <c r="AS198" t="s">
        <v>66</v>
      </c>
    </row>
    <row r="199" spans="1:45" ht="16" x14ac:dyDescent="0.2">
      <c r="A199">
        <v>2964</v>
      </c>
      <c r="B199">
        <v>2964</v>
      </c>
      <c r="C199" s="2">
        <v>45199</v>
      </c>
      <c r="D199" t="s">
        <v>1936</v>
      </c>
      <c r="E199" t="s">
        <v>2635</v>
      </c>
      <c r="F199" s="3">
        <v>143</v>
      </c>
      <c r="G199" t="s">
        <v>47</v>
      </c>
      <c r="H199" s="3">
        <v>0</v>
      </c>
      <c r="I199" t="s">
        <v>104</v>
      </c>
      <c r="J199">
        <v>2551</v>
      </c>
      <c r="K199" t="s">
        <v>49</v>
      </c>
      <c r="L199" t="s">
        <v>50</v>
      </c>
      <c r="M199" t="s">
        <v>51</v>
      </c>
      <c r="N199">
        <v>1730</v>
      </c>
      <c r="O199" t="s">
        <v>52</v>
      </c>
      <c r="P199" t="s">
        <v>203</v>
      </c>
      <c r="T199" t="s">
        <v>64</v>
      </c>
      <c r="Z199" s="3"/>
      <c r="AF199" t="s">
        <v>63</v>
      </c>
      <c r="AH199">
        <v>0</v>
      </c>
      <c r="AI199" s="2">
        <v>45199</v>
      </c>
      <c r="AJ199" t="s">
        <v>64</v>
      </c>
      <c r="AK199" t="s">
        <v>64</v>
      </c>
      <c r="AL199" t="s">
        <v>64</v>
      </c>
      <c r="AN199" s="3"/>
      <c r="AP199" t="s">
        <v>64</v>
      </c>
      <c r="AR199" t="s">
        <v>64</v>
      </c>
      <c r="AS199" t="s">
        <v>66</v>
      </c>
    </row>
    <row r="200" spans="1:45" ht="16" x14ac:dyDescent="0.2">
      <c r="A200">
        <v>2965</v>
      </c>
      <c r="B200">
        <v>2965</v>
      </c>
      <c r="C200" s="2">
        <v>45199</v>
      </c>
      <c r="D200" t="s">
        <v>1936</v>
      </c>
      <c r="E200" t="s">
        <v>206</v>
      </c>
      <c r="F200" s="3">
        <v>2988.56</v>
      </c>
      <c r="G200" t="s">
        <v>47</v>
      </c>
      <c r="H200" s="3">
        <v>0</v>
      </c>
      <c r="I200" t="s">
        <v>104</v>
      </c>
      <c r="J200">
        <v>2551</v>
      </c>
      <c r="K200" t="s">
        <v>49</v>
      </c>
      <c r="L200" t="s">
        <v>50</v>
      </c>
      <c r="M200" t="s">
        <v>51</v>
      </c>
      <c r="N200">
        <v>1730</v>
      </c>
      <c r="O200" t="s">
        <v>52</v>
      </c>
      <c r="P200" t="s">
        <v>203</v>
      </c>
      <c r="T200" t="s">
        <v>64</v>
      </c>
      <c r="Z200" s="3"/>
      <c r="AF200" t="s">
        <v>63</v>
      </c>
      <c r="AH200">
        <v>0</v>
      </c>
      <c r="AI200" s="2">
        <v>45199</v>
      </c>
      <c r="AJ200" t="s">
        <v>64</v>
      </c>
      <c r="AK200" t="s">
        <v>64</v>
      </c>
      <c r="AL200" t="s">
        <v>64</v>
      </c>
      <c r="AN200" s="3"/>
      <c r="AP200" t="s">
        <v>64</v>
      </c>
      <c r="AR200" t="s">
        <v>64</v>
      </c>
      <c r="AS200" t="s">
        <v>66</v>
      </c>
    </row>
    <row r="201" spans="1:45" ht="16" x14ac:dyDescent="0.2">
      <c r="A201">
        <v>2966</v>
      </c>
      <c r="B201">
        <v>2966</v>
      </c>
      <c r="C201" s="2">
        <v>45199</v>
      </c>
      <c r="D201" t="s">
        <v>1936</v>
      </c>
      <c r="E201" t="s">
        <v>204</v>
      </c>
      <c r="F201" s="3">
        <v>693.92</v>
      </c>
      <c r="G201" t="s">
        <v>47</v>
      </c>
      <c r="H201" s="3">
        <v>0</v>
      </c>
      <c r="I201" t="s">
        <v>104</v>
      </c>
      <c r="J201">
        <v>2555</v>
      </c>
      <c r="K201" t="s">
        <v>49</v>
      </c>
      <c r="L201" t="s">
        <v>50</v>
      </c>
      <c r="M201" t="s">
        <v>51</v>
      </c>
      <c r="N201">
        <v>1730</v>
      </c>
      <c r="O201" t="s">
        <v>52</v>
      </c>
      <c r="P201" t="s">
        <v>203</v>
      </c>
      <c r="T201" t="s">
        <v>64</v>
      </c>
      <c r="Z201" s="3"/>
      <c r="AF201" t="s">
        <v>63</v>
      </c>
      <c r="AH201">
        <v>0</v>
      </c>
      <c r="AI201" s="2">
        <v>45199</v>
      </c>
      <c r="AJ201" t="s">
        <v>64</v>
      </c>
      <c r="AK201" t="s">
        <v>64</v>
      </c>
      <c r="AL201" t="s">
        <v>64</v>
      </c>
      <c r="AN201" s="3"/>
      <c r="AP201" t="s">
        <v>64</v>
      </c>
      <c r="AR201" t="s">
        <v>64</v>
      </c>
      <c r="AS201" t="s">
        <v>66</v>
      </c>
    </row>
    <row r="202" spans="1:45" ht="16" x14ac:dyDescent="0.2">
      <c r="A202">
        <v>2967</v>
      </c>
      <c r="B202">
        <v>2967</v>
      </c>
      <c r="C202" s="2">
        <v>45199</v>
      </c>
      <c r="D202" t="s">
        <v>1934</v>
      </c>
      <c r="E202" t="s">
        <v>206</v>
      </c>
      <c r="F202" s="3">
        <v>2957.87</v>
      </c>
      <c r="G202" t="s">
        <v>47</v>
      </c>
      <c r="H202" s="3">
        <v>0</v>
      </c>
      <c r="I202" t="s">
        <v>104</v>
      </c>
      <c r="J202">
        <v>2551</v>
      </c>
      <c r="K202" t="s">
        <v>49</v>
      </c>
      <c r="L202" t="s">
        <v>50</v>
      </c>
      <c r="M202" t="s">
        <v>51</v>
      </c>
      <c r="N202">
        <v>1730</v>
      </c>
      <c r="O202" t="s">
        <v>52</v>
      </c>
      <c r="P202" t="s">
        <v>203</v>
      </c>
      <c r="T202" t="s">
        <v>64</v>
      </c>
      <c r="Z202" s="3"/>
      <c r="AF202" t="s">
        <v>63</v>
      </c>
      <c r="AH202">
        <v>0</v>
      </c>
      <c r="AI202" s="2">
        <v>45199</v>
      </c>
      <c r="AJ202" t="s">
        <v>64</v>
      </c>
      <c r="AK202" t="s">
        <v>64</v>
      </c>
      <c r="AL202" t="s">
        <v>64</v>
      </c>
      <c r="AN202" s="3"/>
      <c r="AP202" t="s">
        <v>64</v>
      </c>
      <c r="AR202" t="s">
        <v>64</v>
      </c>
      <c r="AS202" t="s">
        <v>66</v>
      </c>
    </row>
    <row r="203" spans="1:45" ht="16" x14ac:dyDescent="0.2">
      <c r="A203">
        <v>2968</v>
      </c>
      <c r="B203">
        <v>2968</v>
      </c>
      <c r="C203" s="2">
        <v>45199</v>
      </c>
      <c r="D203" t="s">
        <v>1934</v>
      </c>
      <c r="E203" t="s">
        <v>204</v>
      </c>
      <c r="F203" s="3">
        <v>667.54</v>
      </c>
      <c r="G203" t="s">
        <v>47</v>
      </c>
      <c r="H203" s="3">
        <v>0</v>
      </c>
      <c r="I203" t="s">
        <v>104</v>
      </c>
      <c r="J203">
        <v>2555</v>
      </c>
      <c r="K203" t="s">
        <v>49</v>
      </c>
      <c r="L203" t="s">
        <v>50</v>
      </c>
      <c r="M203" t="s">
        <v>51</v>
      </c>
      <c r="N203">
        <v>1730</v>
      </c>
      <c r="O203" t="s">
        <v>52</v>
      </c>
      <c r="P203" t="s">
        <v>203</v>
      </c>
      <c r="T203" t="s">
        <v>64</v>
      </c>
      <c r="Z203" s="3"/>
      <c r="AF203" t="s">
        <v>63</v>
      </c>
      <c r="AH203">
        <v>0</v>
      </c>
      <c r="AI203" s="2">
        <v>45199</v>
      </c>
      <c r="AJ203" t="s">
        <v>64</v>
      </c>
      <c r="AK203" t="s">
        <v>64</v>
      </c>
      <c r="AL203" t="s">
        <v>64</v>
      </c>
      <c r="AN203" s="3"/>
      <c r="AP203" t="s">
        <v>64</v>
      </c>
      <c r="AR203" t="s">
        <v>64</v>
      </c>
      <c r="AS203" t="s">
        <v>66</v>
      </c>
    </row>
    <row r="204" spans="1:45" ht="16" x14ac:dyDescent="0.2">
      <c r="A204">
        <v>2969</v>
      </c>
      <c r="B204">
        <v>2969</v>
      </c>
      <c r="C204" s="2">
        <v>45199</v>
      </c>
      <c r="D204" t="s">
        <v>1935</v>
      </c>
      <c r="E204" t="s">
        <v>206</v>
      </c>
      <c r="F204" s="3">
        <v>2268.59</v>
      </c>
      <c r="G204" t="s">
        <v>47</v>
      </c>
      <c r="H204" s="3">
        <v>0</v>
      </c>
      <c r="I204" t="s">
        <v>104</v>
      </c>
      <c r="J204">
        <v>2551</v>
      </c>
      <c r="K204" t="s">
        <v>49</v>
      </c>
      <c r="L204" t="s">
        <v>50</v>
      </c>
      <c r="M204" t="s">
        <v>51</v>
      </c>
      <c r="N204">
        <v>1730</v>
      </c>
      <c r="O204" t="s">
        <v>52</v>
      </c>
      <c r="P204" t="s">
        <v>203</v>
      </c>
      <c r="T204" t="s">
        <v>64</v>
      </c>
      <c r="Z204" s="3"/>
      <c r="AF204" t="s">
        <v>63</v>
      </c>
      <c r="AH204">
        <v>0</v>
      </c>
      <c r="AI204" s="2">
        <v>45199</v>
      </c>
      <c r="AJ204" t="s">
        <v>64</v>
      </c>
      <c r="AK204" t="s">
        <v>64</v>
      </c>
      <c r="AL204" t="s">
        <v>64</v>
      </c>
      <c r="AN204" s="3"/>
      <c r="AP204" t="s">
        <v>64</v>
      </c>
      <c r="AR204" t="s">
        <v>64</v>
      </c>
      <c r="AS204" t="s">
        <v>66</v>
      </c>
    </row>
    <row r="205" spans="1:45" ht="16" x14ac:dyDescent="0.2">
      <c r="A205">
        <v>2970</v>
      </c>
      <c r="B205">
        <v>2970</v>
      </c>
      <c r="C205" s="2">
        <v>45199</v>
      </c>
      <c r="D205" t="s">
        <v>1935</v>
      </c>
      <c r="E205" t="s">
        <v>204</v>
      </c>
      <c r="F205" s="3">
        <v>515.27</v>
      </c>
      <c r="G205" t="s">
        <v>47</v>
      </c>
      <c r="H205" s="3">
        <v>0</v>
      </c>
      <c r="I205" t="s">
        <v>104</v>
      </c>
      <c r="J205">
        <v>2555</v>
      </c>
      <c r="K205" t="s">
        <v>49</v>
      </c>
      <c r="L205" t="s">
        <v>50</v>
      </c>
      <c r="M205" t="s">
        <v>51</v>
      </c>
      <c r="N205">
        <v>1730</v>
      </c>
      <c r="O205" t="s">
        <v>52</v>
      </c>
      <c r="P205" t="s">
        <v>203</v>
      </c>
      <c r="T205" t="s">
        <v>64</v>
      </c>
      <c r="Z205" s="3"/>
      <c r="AF205" t="s">
        <v>63</v>
      </c>
      <c r="AH205">
        <v>0</v>
      </c>
      <c r="AI205" s="2">
        <v>45199</v>
      </c>
      <c r="AJ205" t="s">
        <v>64</v>
      </c>
      <c r="AK205" t="s">
        <v>64</v>
      </c>
      <c r="AL205" t="s">
        <v>64</v>
      </c>
      <c r="AN205" s="3"/>
      <c r="AP205" t="s">
        <v>64</v>
      </c>
      <c r="AR205" t="s">
        <v>64</v>
      </c>
      <c r="AS205" t="s">
        <v>66</v>
      </c>
    </row>
    <row r="206" spans="1:45" ht="16" x14ac:dyDescent="0.2">
      <c r="A206">
        <v>2659</v>
      </c>
      <c r="B206">
        <v>2659</v>
      </c>
      <c r="C206" s="2">
        <v>45201</v>
      </c>
      <c r="D206" t="s">
        <v>1748</v>
      </c>
      <c r="E206" t="s">
        <v>2507</v>
      </c>
      <c r="F206" s="3">
        <v>20.73</v>
      </c>
      <c r="G206" t="s">
        <v>47</v>
      </c>
      <c r="H206" s="3">
        <v>0</v>
      </c>
      <c r="I206" t="s">
        <v>48</v>
      </c>
      <c r="J206">
        <v>2702</v>
      </c>
      <c r="K206" t="s">
        <v>49</v>
      </c>
      <c r="L206" t="s">
        <v>50</v>
      </c>
      <c r="M206" t="s">
        <v>51</v>
      </c>
      <c r="N206">
        <v>940</v>
      </c>
      <c r="O206" t="s">
        <v>52</v>
      </c>
      <c r="P206" t="s">
        <v>53</v>
      </c>
      <c r="T206" t="s">
        <v>2998</v>
      </c>
      <c r="U206" t="s">
        <v>2999</v>
      </c>
      <c r="V206" t="s">
        <v>2064</v>
      </c>
      <c r="W206" t="s">
        <v>56</v>
      </c>
      <c r="X206" t="s">
        <v>3000</v>
      </c>
      <c r="Y206" t="s">
        <v>2726</v>
      </c>
      <c r="Z206" s="3">
        <v>19</v>
      </c>
      <c r="AA206" t="s">
        <v>3001</v>
      </c>
      <c r="AB206" t="s">
        <v>3002</v>
      </c>
      <c r="AC206" t="s">
        <v>61</v>
      </c>
      <c r="AD206" t="s">
        <v>61</v>
      </c>
      <c r="AE206" t="s">
        <v>3003</v>
      </c>
      <c r="AF206" t="s">
        <v>63</v>
      </c>
      <c r="AH206">
        <v>0</v>
      </c>
      <c r="AI206" s="2">
        <v>45201</v>
      </c>
      <c r="AJ206" t="s">
        <v>64</v>
      </c>
      <c r="AK206" t="s">
        <v>64</v>
      </c>
      <c r="AL206" t="s">
        <v>3004</v>
      </c>
      <c r="AM206" t="s">
        <v>2999</v>
      </c>
      <c r="AN206" s="3">
        <v>20.73</v>
      </c>
      <c r="AO206" t="s">
        <v>3002</v>
      </c>
      <c r="AP206" t="s">
        <v>64</v>
      </c>
      <c r="AQ206" t="s">
        <v>3003</v>
      </c>
      <c r="AR206">
        <v>1053</v>
      </c>
      <c r="AS206" t="s">
        <v>66</v>
      </c>
    </row>
    <row r="207" spans="1:45" ht="16" x14ac:dyDescent="0.2">
      <c r="A207">
        <v>2690</v>
      </c>
      <c r="B207">
        <v>2690</v>
      </c>
      <c r="C207" s="2">
        <v>45201</v>
      </c>
      <c r="D207" t="s">
        <v>1814</v>
      </c>
      <c r="E207" t="s">
        <v>3005</v>
      </c>
      <c r="F207" s="3">
        <v>9.5</v>
      </c>
      <c r="G207" t="s">
        <v>47</v>
      </c>
      <c r="H207" s="3">
        <v>0</v>
      </c>
      <c r="I207" t="s">
        <v>48</v>
      </c>
      <c r="J207">
        <v>2563</v>
      </c>
      <c r="K207" t="s">
        <v>49</v>
      </c>
      <c r="L207" t="s">
        <v>50</v>
      </c>
      <c r="M207" t="s">
        <v>51</v>
      </c>
      <c r="N207">
        <v>940</v>
      </c>
      <c r="O207" t="s">
        <v>52</v>
      </c>
      <c r="P207" t="s">
        <v>53</v>
      </c>
      <c r="T207" t="s">
        <v>3006</v>
      </c>
      <c r="U207" t="s">
        <v>3007</v>
      </c>
      <c r="V207" t="s">
        <v>2137</v>
      </c>
      <c r="W207" t="s">
        <v>56</v>
      </c>
      <c r="X207" t="s">
        <v>3008</v>
      </c>
      <c r="Y207" t="s">
        <v>3009</v>
      </c>
      <c r="Z207" s="3">
        <v>7</v>
      </c>
      <c r="AA207" t="s">
        <v>3010</v>
      </c>
      <c r="AB207" t="s">
        <v>2978</v>
      </c>
      <c r="AC207" t="s">
        <v>61</v>
      </c>
      <c r="AD207" t="s">
        <v>61</v>
      </c>
      <c r="AE207" t="s">
        <v>3011</v>
      </c>
      <c r="AF207" t="s">
        <v>63</v>
      </c>
      <c r="AH207">
        <v>0</v>
      </c>
      <c r="AI207" s="2">
        <v>45201</v>
      </c>
      <c r="AJ207" t="s">
        <v>64</v>
      </c>
      <c r="AK207" t="s">
        <v>64</v>
      </c>
      <c r="AL207" t="s">
        <v>3012</v>
      </c>
      <c r="AM207" t="s">
        <v>3007</v>
      </c>
      <c r="AN207" s="3">
        <v>9.5</v>
      </c>
      <c r="AO207" t="s">
        <v>2978</v>
      </c>
      <c r="AP207" t="s">
        <v>64</v>
      </c>
      <c r="AQ207" t="s">
        <v>3011</v>
      </c>
      <c r="AR207">
        <v>1054</v>
      </c>
      <c r="AS207" t="s">
        <v>66</v>
      </c>
    </row>
    <row r="208" spans="1:45" ht="16" x14ac:dyDescent="0.2">
      <c r="A208">
        <v>2661</v>
      </c>
      <c r="B208">
        <v>2661</v>
      </c>
      <c r="C208" s="2">
        <v>45204</v>
      </c>
      <c r="D208" t="s">
        <v>1748</v>
      </c>
      <c r="E208" t="s">
        <v>2371</v>
      </c>
      <c r="F208" s="3">
        <v>46.41</v>
      </c>
      <c r="G208" t="s">
        <v>47</v>
      </c>
      <c r="H208" s="3">
        <v>0</v>
      </c>
      <c r="I208" t="s">
        <v>48</v>
      </c>
      <c r="J208">
        <v>2663</v>
      </c>
      <c r="K208" t="s">
        <v>49</v>
      </c>
      <c r="L208" t="s">
        <v>50</v>
      </c>
      <c r="M208" t="s">
        <v>51</v>
      </c>
      <c r="N208">
        <v>940</v>
      </c>
      <c r="O208" t="s">
        <v>52</v>
      </c>
      <c r="P208" t="s">
        <v>53</v>
      </c>
      <c r="T208" t="s">
        <v>2516</v>
      </c>
      <c r="U208" t="s">
        <v>3013</v>
      </c>
      <c r="V208" t="s">
        <v>2074</v>
      </c>
      <c r="W208" t="s">
        <v>56</v>
      </c>
      <c r="X208" t="s">
        <v>3014</v>
      </c>
      <c r="Y208" t="s">
        <v>2375</v>
      </c>
      <c r="Z208" s="3">
        <v>19</v>
      </c>
      <c r="AA208" t="s">
        <v>2519</v>
      </c>
      <c r="AB208" t="s">
        <v>3015</v>
      </c>
      <c r="AC208" t="s">
        <v>61</v>
      </c>
      <c r="AD208" t="s">
        <v>61</v>
      </c>
      <c r="AE208" t="s">
        <v>3016</v>
      </c>
      <c r="AF208" t="s">
        <v>63</v>
      </c>
      <c r="AH208">
        <v>0</v>
      </c>
      <c r="AI208" s="2">
        <v>45204</v>
      </c>
      <c r="AJ208" t="s">
        <v>64</v>
      </c>
      <c r="AK208" t="s">
        <v>64</v>
      </c>
      <c r="AL208" t="s">
        <v>3017</v>
      </c>
      <c r="AM208" t="s">
        <v>3013</v>
      </c>
      <c r="AN208" s="3">
        <v>46.41</v>
      </c>
      <c r="AO208" t="s">
        <v>3015</v>
      </c>
      <c r="AP208" t="s">
        <v>64</v>
      </c>
      <c r="AQ208" t="s">
        <v>3016</v>
      </c>
      <c r="AR208">
        <v>1055</v>
      </c>
      <c r="AS208" t="s">
        <v>66</v>
      </c>
    </row>
    <row r="209" spans="1:45" ht="16" x14ac:dyDescent="0.2">
      <c r="A209">
        <v>2663</v>
      </c>
      <c r="B209">
        <v>2663</v>
      </c>
      <c r="C209" s="2">
        <v>45209.413634259261</v>
      </c>
      <c r="D209" t="s">
        <v>1748</v>
      </c>
      <c r="E209" t="s">
        <v>2165</v>
      </c>
      <c r="F209" s="3">
        <v>52.9</v>
      </c>
      <c r="G209" t="s">
        <v>47</v>
      </c>
      <c r="H209" s="3">
        <v>0</v>
      </c>
      <c r="I209" t="s">
        <v>48</v>
      </c>
      <c r="J209">
        <v>2900</v>
      </c>
      <c r="K209" t="s">
        <v>49</v>
      </c>
      <c r="L209" t="s">
        <v>50</v>
      </c>
      <c r="M209" t="s">
        <v>51</v>
      </c>
      <c r="N209">
        <v>941</v>
      </c>
      <c r="O209" t="s">
        <v>52</v>
      </c>
      <c r="P209" t="s">
        <v>53</v>
      </c>
      <c r="T209" t="s">
        <v>2313</v>
      </c>
      <c r="U209" t="s">
        <v>3027</v>
      </c>
      <c r="V209" t="s">
        <v>2132</v>
      </c>
      <c r="W209" t="s">
        <v>56</v>
      </c>
      <c r="X209" t="s">
        <v>3028</v>
      </c>
      <c r="Y209" t="s">
        <v>323</v>
      </c>
      <c r="Z209" s="3">
        <v>19</v>
      </c>
      <c r="AA209" t="s">
        <v>2316</v>
      </c>
      <c r="AB209" t="s">
        <v>3029</v>
      </c>
      <c r="AC209" t="s">
        <v>61</v>
      </c>
      <c r="AD209" t="s">
        <v>61</v>
      </c>
      <c r="AE209" t="s">
        <v>3030</v>
      </c>
      <c r="AF209" t="s">
        <v>63</v>
      </c>
      <c r="AH209">
        <v>0</v>
      </c>
      <c r="AI209" s="2">
        <v>45209</v>
      </c>
      <c r="AJ209" t="s">
        <v>64</v>
      </c>
      <c r="AK209" t="s">
        <v>64</v>
      </c>
      <c r="AL209" t="s">
        <v>3031</v>
      </c>
      <c r="AM209" t="s">
        <v>3027</v>
      </c>
      <c r="AN209" s="3">
        <v>52.9</v>
      </c>
      <c r="AO209" t="s">
        <v>3029</v>
      </c>
      <c r="AP209" t="s">
        <v>64</v>
      </c>
      <c r="AQ209" t="s">
        <v>3030</v>
      </c>
      <c r="AR209">
        <v>1057</v>
      </c>
      <c r="AS209" t="s">
        <v>66</v>
      </c>
    </row>
    <row r="210" spans="1:45" ht="16" x14ac:dyDescent="0.2">
      <c r="A210">
        <v>2673</v>
      </c>
      <c r="B210">
        <v>2673</v>
      </c>
      <c r="C210" s="2">
        <v>45211</v>
      </c>
      <c r="D210" t="s">
        <v>1761</v>
      </c>
      <c r="E210" t="s">
        <v>2882</v>
      </c>
      <c r="F210" s="3">
        <v>24.31</v>
      </c>
      <c r="G210" t="s">
        <v>47</v>
      </c>
      <c r="H210" s="3">
        <v>0</v>
      </c>
      <c r="I210" t="s">
        <v>48</v>
      </c>
      <c r="J210">
        <v>2720</v>
      </c>
      <c r="K210" t="s">
        <v>49</v>
      </c>
      <c r="L210" t="s">
        <v>50</v>
      </c>
      <c r="M210" t="s">
        <v>51</v>
      </c>
      <c r="N210">
        <v>942</v>
      </c>
      <c r="O210" t="s">
        <v>52</v>
      </c>
      <c r="P210" t="s">
        <v>53</v>
      </c>
      <c r="T210" t="s">
        <v>3034</v>
      </c>
      <c r="U210" t="s">
        <v>3035</v>
      </c>
      <c r="V210" t="s">
        <v>2124</v>
      </c>
      <c r="W210" t="s">
        <v>56</v>
      </c>
      <c r="X210" t="s">
        <v>3036</v>
      </c>
      <c r="Y210" t="s">
        <v>2036</v>
      </c>
      <c r="Z210" s="3">
        <v>19</v>
      </c>
      <c r="AA210" t="s">
        <v>2871</v>
      </c>
      <c r="AB210" t="s">
        <v>3029</v>
      </c>
      <c r="AC210" t="s">
        <v>61</v>
      </c>
      <c r="AD210" t="s">
        <v>61</v>
      </c>
      <c r="AE210" t="s">
        <v>3037</v>
      </c>
      <c r="AF210" t="s">
        <v>63</v>
      </c>
      <c r="AH210">
        <v>0</v>
      </c>
      <c r="AI210" s="2">
        <v>45211</v>
      </c>
      <c r="AJ210" t="s">
        <v>64</v>
      </c>
      <c r="AK210" t="s">
        <v>64</v>
      </c>
      <c r="AL210" t="s">
        <v>3038</v>
      </c>
      <c r="AM210" t="s">
        <v>3035</v>
      </c>
      <c r="AN210" s="3">
        <v>24.05</v>
      </c>
      <c r="AO210" t="s">
        <v>3029</v>
      </c>
      <c r="AP210" t="s">
        <v>64</v>
      </c>
      <c r="AQ210" t="s">
        <v>3037</v>
      </c>
      <c r="AR210">
        <v>1073</v>
      </c>
      <c r="AS210" t="s">
        <v>66</v>
      </c>
    </row>
    <row r="211" spans="1:45" ht="16" x14ac:dyDescent="0.2">
      <c r="A211">
        <v>2681</v>
      </c>
      <c r="B211">
        <v>2681</v>
      </c>
      <c r="C211" s="2">
        <v>45216</v>
      </c>
      <c r="D211" t="s">
        <v>1761</v>
      </c>
      <c r="E211" t="s">
        <v>940</v>
      </c>
      <c r="F211" s="3">
        <v>283.41000000000003</v>
      </c>
      <c r="G211" t="s">
        <v>47</v>
      </c>
      <c r="H211" s="3">
        <v>0</v>
      </c>
      <c r="I211" t="s">
        <v>48</v>
      </c>
      <c r="J211">
        <v>2720</v>
      </c>
      <c r="K211" t="s">
        <v>49</v>
      </c>
      <c r="L211" t="s">
        <v>50</v>
      </c>
      <c r="M211" t="s">
        <v>51</v>
      </c>
      <c r="N211">
        <v>940</v>
      </c>
      <c r="O211" t="s">
        <v>52</v>
      </c>
      <c r="P211" t="s">
        <v>53</v>
      </c>
      <c r="T211" t="s">
        <v>3065</v>
      </c>
      <c r="U211" t="s">
        <v>3066</v>
      </c>
      <c r="V211" t="s">
        <v>2105</v>
      </c>
      <c r="W211" t="s">
        <v>56</v>
      </c>
      <c r="X211" t="s">
        <v>3067</v>
      </c>
      <c r="Y211" t="s">
        <v>945</v>
      </c>
      <c r="Z211" s="3">
        <v>19</v>
      </c>
      <c r="AA211" t="s">
        <v>3068</v>
      </c>
      <c r="AB211" t="s">
        <v>3069</v>
      </c>
      <c r="AC211" t="s">
        <v>61</v>
      </c>
      <c r="AD211" t="s">
        <v>61</v>
      </c>
      <c r="AE211" t="s">
        <v>3070</v>
      </c>
      <c r="AF211" t="s">
        <v>63</v>
      </c>
      <c r="AH211">
        <v>0</v>
      </c>
      <c r="AI211" s="2">
        <v>45216</v>
      </c>
      <c r="AJ211" t="s">
        <v>64</v>
      </c>
      <c r="AK211" t="s">
        <v>64</v>
      </c>
      <c r="AL211" t="s">
        <v>3071</v>
      </c>
      <c r="AM211" t="s">
        <v>3066</v>
      </c>
      <c r="AN211" s="3">
        <v>283.41000000000003</v>
      </c>
      <c r="AO211" t="s">
        <v>3069</v>
      </c>
      <c r="AP211" t="s">
        <v>64</v>
      </c>
      <c r="AQ211" t="s">
        <v>3070</v>
      </c>
      <c r="AR211">
        <v>1074</v>
      </c>
      <c r="AS211" t="s">
        <v>66</v>
      </c>
    </row>
    <row r="212" spans="1:45" ht="16" x14ac:dyDescent="0.2">
      <c r="A212">
        <v>3676</v>
      </c>
      <c r="B212">
        <v>3676</v>
      </c>
      <c r="C212" s="2">
        <v>45216</v>
      </c>
      <c r="D212" t="s">
        <v>1748</v>
      </c>
      <c r="E212" t="s">
        <v>3080</v>
      </c>
      <c r="F212" s="3">
        <v>9.5</v>
      </c>
      <c r="G212" t="s">
        <v>47</v>
      </c>
      <c r="H212" s="3">
        <v>0</v>
      </c>
      <c r="I212" t="s">
        <v>48</v>
      </c>
      <c r="J212">
        <v>2705</v>
      </c>
      <c r="K212" t="s">
        <v>49</v>
      </c>
      <c r="L212" t="s">
        <v>50</v>
      </c>
      <c r="M212" t="s">
        <v>51</v>
      </c>
      <c r="N212">
        <v>940</v>
      </c>
      <c r="O212" t="s">
        <v>52</v>
      </c>
      <c r="P212" t="s">
        <v>53</v>
      </c>
      <c r="T212" t="s">
        <v>3073</v>
      </c>
      <c r="U212" t="s">
        <v>3074</v>
      </c>
      <c r="V212" t="s">
        <v>1829</v>
      </c>
      <c r="W212" t="s">
        <v>56</v>
      </c>
      <c r="X212" t="s">
        <v>3075</v>
      </c>
      <c r="Y212" t="s">
        <v>3076</v>
      </c>
      <c r="Z212" s="3">
        <v>0</v>
      </c>
      <c r="AA212" t="s">
        <v>2000</v>
      </c>
      <c r="AB212" t="s">
        <v>3077</v>
      </c>
      <c r="AC212" t="s">
        <v>61</v>
      </c>
      <c r="AD212" t="s">
        <v>61</v>
      </c>
      <c r="AE212" t="s">
        <v>3078</v>
      </c>
      <c r="AF212" t="s">
        <v>63</v>
      </c>
      <c r="AH212">
        <v>0</v>
      </c>
      <c r="AI212" s="2">
        <v>45216</v>
      </c>
      <c r="AJ212" t="s">
        <v>64</v>
      </c>
      <c r="AK212" t="s">
        <v>64</v>
      </c>
      <c r="AL212" t="s">
        <v>3079</v>
      </c>
      <c r="AM212" t="s">
        <v>3074</v>
      </c>
      <c r="AN212" s="3">
        <v>850</v>
      </c>
      <c r="AO212" t="s">
        <v>3077</v>
      </c>
      <c r="AP212" t="s">
        <v>64</v>
      </c>
      <c r="AQ212" t="s">
        <v>3078</v>
      </c>
      <c r="AR212">
        <v>1075</v>
      </c>
      <c r="AS212" t="s">
        <v>66</v>
      </c>
    </row>
    <row r="213" spans="1:45" ht="16" x14ac:dyDescent="0.2">
      <c r="A213">
        <v>2683</v>
      </c>
      <c r="B213">
        <v>2683</v>
      </c>
      <c r="C213" s="2">
        <v>45219</v>
      </c>
      <c r="D213" t="s">
        <v>1761</v>
      </c>
      <c r="E213" t="s">
        <v>2032</v>
      </c>
      <c r="F213" s="3">
        <v>22.83</v>
      </c>
      <c r="G213" t="s">
        <v>47</v>
      </c>
      <c r="H213" s="3">
        <v>0</v>
      </c>
      <c r="I213" t="s">
        <v>48</v>
      </c>
      <c r="J213">
        <v>2720</v>
      </c>
      <c r="K213" t="s">
        <v>49</v>
      </c>
      <c r="L213" t="s">
        <v>50</v>
      </c>
      <c r="M213" t="s">
        <v>51</v>
      </c>
      <c r="N213">
        <v>942</v>
      </c>
      <c r="O213" t="s">
        <v>52</v>
      </c>
      <c r="P213" t="s">
        <v>53</v>
      </c>
      <c r="T213" t="s">
        <v>3081</v>
      </c>
      <c r="U213" t="s">
        <v>3082</v>
      </c>
      <c r="V213" t="s">
        <v>2088</v>
      </c>
      <c r="W213" t="s">
        <v>56</v>
      </c>
      <c r="X213" t="s">
        <v>3083</v>
      </c>
      <c r="Y213" t="s">
        <v>2036</v>
      </c>
      <c r="Z213" s="3">
        <v>19</v>
      </c>
      <c r="AA213" t="s">
        <v>3084</v>
      </c>
      <c r="AB213" t="s">
        <v>3085</v>
      </c>
      <c r="AC213" t="s">
        <v>61</v>
      </c>
      <c r="AD213" t="s">
        <v>61</v>
      </c>
      <c r="AE213" t="s">
        <v>3086</v>
      </c>
      <c r="AF213" t="s">
        <v>63</v>
      </c>
      <c r="AH213">
        <v>0</v>
      </c>
      <c r="AI213" s="2">
        <v>45219</v>
      </c>
      <c r="AJ213" t="s">
        <v>64</v>
      </c>
      <c r="AK213" t="s">
        <v>64</v>
      </c>
      <c r="AL213" t="s">
        <v>3087</v>
      </c>
      <c r="AM213" t="s">
        <v>3082</v>
      </c>
      <c r="AN213" s="3">
        <v>22.83</v>
      </c>
      <c r="AO213" t="s">
        <v>3085</v>
      </c>
      <c r="AP213" t="s">
        <v>64</v>
      </c>
      <c r="AQ213" t="s">
        <v>3086</v>
      </c>
      <c r="AR213">
        <v>1076</v>
      </c>
      <c r="AS213" t="s">
        <v>66</v>
      </c>
    </row>
    <row r="214" spans="1:45" ht="16" x14ac:dyDescent="0.2">
      <c r="A214">
        <v>2702</v>
      </c>
      <c r="B214">
        <v>2702</v>
      </c>
      <c r="C214" s="2">
        <v>45223</v>
      </c>
      <c r="D214" t="s">
        <v>1814</v>
      </c>
      <c r="E214" t="s">
        <v>2057</v>
      </c>
      <c r="F214" s="3">
        <v>22.64</v>
      </c>
      <c r="G214" t="s">
        <v>47</v>
      </c>
      <c r="H214" s="3">
        <v>0</v>
      </c>
      <c r="I214" t="s">
        <v>48</v>
      </c>
      <c r="J214">
        <v>2710</v>
      </c>
      <c r="K214" t="s">
        <v>49</v>
      </c>
      <c r="L214" t="s">
        <v>50</v>
      </c>
      <c r="M214" t="s">
        <v>51</v>
      </c>
      <c r="N214">
        <v>940</v>
      </c>
      <c r="O214" t="s">
        <v>52</v>
      </c>
      <c r="P214" t="s">
        <v>53</v>
      </c>
      <c r="T214" t="s">
        <v>3098</v>
      </c>
      <c r="U214" t="s">
        <v>3099</v>
      </c>
      <c r="V214" t="s">
        <v>2158</v>
      </c>
      <c r="W214" t="s">
        <v>56</v>
      </c>
      <c r="X214" t="s">
        <v>3100</v>
      </c>
      <c r="Y214" t="s">
        <v>2061</v>
      </c>
      <c r="Z214" s="3">
        <v>19</v>
      </c>
      <c r="AA214" t="s">
        <v>3101</v>
      </c>
      <c r="AB214" t="s">
        <v>3102</v>
      </c>
      <c r="AC214" t="s">
        <v>61</v>
      </c>
      <c r="AD214" t="s">
        <v>61</v>
      </c>
      <c r="AE214" t="s">
        <v>3103</v>
      </c>
      <c r="AF214" t="s">
        <v>63</v>
      </c>
      <c r="AH214">
        <v>0</v>
      </c>
      <c r="AI214" s="2">
        <v>45223</v>
      </c>
      <c r="AJ214" t="s">
        <v>64</v>
      </c>
      <c r="AK214" t="s">
        <v>64</v>
      </c>
      <c r="AL214" t="s">
        <v>3104</v>
      </c>
      <c r="AM214" t="s">
        <v>3099</v>
      </c>
      <c r="AN214" s="3">
        <v>22.64</v>
      </c>
      <c r="AO214" t="s">
        <v>3102</v>
      </c>
      <c r="AP214" t="s">
        <v>64</v>
      </c>
      <c r="AQ214" t="s">
        <v>3103</v>
      </c>
      <c r="AR214">
        <v>1079</v>
      </c>
      <c r="AS214" t="s">
        <v>66</v>
      </c>
    </row>
    <row r="215" spans="1:45" ht="16" x14ac:dyDescent="0.2">
      <c r="A215">
        <v>2708</v>
      </c>
      <c r="B215">
        <v>2708</v>
      </c>
      <c r="C215" s="2">
        <v>45230</v>
      </c>
      <c r="D215" t="s">
        <v>1934</v>
      </c>
      <c r="E215" t="s">
        <v>206</v>
      </c>
      <c r="F215" s="3">
        <v>2957.87</v>
      </c>
      <c r="G215" t="s">
        <v>47</v>
      </c>
      <c r="H215" s="3">
        <v>0</v>
      </c>
      <c r="I215" t="s">
        <v>104</v>
      </c>
      <c r="J215">
        <v>2551</v>
      </c>
      <c r="K215" t="s">
        <v>49</v>
      </c>
      <c r="L215" t="s">
        <v>50</v>
      </c>
      <c r="M215" t="s">
        <v>51</v>
      </c>
      <c r="N215">
        <v>1730</v>
      </c>
      <c r="O215" t="s">
        <v>52</v>
      </c>
      <c r="P215" t="s">
        <v>203</v>
      </c>
      <c r="T215" t="s">
        <v>64</v>
      </c>
      <c r="Z215" s="3"/>
      <c r="AF215" t="s">
        <v>63</v>
      </c>
      <c r="AH215">
        <v>0</v>
      </c>
      <c r="AI215" s="2">
        <v>45230</v>
      </c>
      <c r="AJ215" t="s">
        <v>64</v>
      </c>
      <c r="AK215" t="s">
        <v>64</v>
      </c>
      <c r="AL215" t="s">
        <v>64</v>
      </c>
      <c r="AN215" s="3"/>
      <c r="AP215" t="s">
        <v>64</v>
      </c>
      <c r="AR215" t="s">
        <v>64</v>
      </c>
      <c r="AS215" t="s">
        <v>66</v>
      </c>
    </row>
    <row r="216" spans="1:45" ht="16" x14ac:dyDescent="0.2">
      <c r="A216">
        <v>2709</v>
      </c>
      <c r="B216">
        <v>2709</v>
      </c>
      <c r="C216" s="2">
        <v>45230</v>
      </c>
      <c r="D216" t="s">
        <v>1935</v>
      </c>
      <c r="E216" t="s">
        <v>206</v>
      </c>
      <c r="F216" s="3">
        <v>2268.59</v>
      </c>
      <c r="G216" t="s">
        <v>47</v>
      </c>
      <c r="H216" s="3">
        <v>0</v>
      </c>
      <c r="I216" t="s">
        <v>104</v>
      </c>
      <c r="J216">
        <v>2551</v>
      </c>
      <c r="K216" t="s">
        <v>49</v>
      </c>
      <c r="L216" t="s">
        <v>50</v>
      </c>
      <c r="M216" t="s">
        <v>51</v>
      </c>
      <c r="N216">
        <v>1730</v>
      </c>
      <c r="O216" t="s">
        <v>52</v>
      </c>
      <c r="P216" t="s">
        <v>203</v>
      </c>
      <c r="T216" t="s">
        <v>64</v>
      </c>
      <c r="Z216" s="3"/>
      <c r="AF216" t="s">
        <v>63</v>
      </c>
      <c r="AH216">
        <v>0</v>
      </c>
      <c r="AI216" s="2">
        <v>45230</v>
      </c>
      <c r="AJ216" t="s">
        <v>64</v>
      </c>
      <c r="AK216" t="s">
        <v>64</v>
      </c>
      <c r="AL216" t="s">
        <v>64</v>
      </c>
      <c r="AN216" s="3"/>
      <c r="AP216" t="s">
        <v>64</v>
      </c>
      <c r="AR216" t="s">
        <v>64</v>
      </c>
      <c r="AS216" t="s">
        <v>66</v>
      </c>
    </row>
    <row r="217" spans="1:45" ht="16" x14ac:dyDescent="0.2">
      <c r="A217">
        <v>2714</v>
      </c>
      <c r="B217">
        <v>2714</v>
      </c>
      <c r="C217" s="2">
        <v>45230</v>
      </c>
      <c r="D217" t="s">
        <v>1748</v>
      </c>
      <c r="E217" t="s">
        <v>147</v>
      </c>
      <c r="F217" s="3">
        <v>4.68</v>
      </c>
      <c r="G217" t="s">
        <v>47</v>
      </c>
      <c r="H217" s="3">
        <v>0</v>
      </c>
      <c r="I217" t="s">
        <v>48</v>
      </c>
      <c r="J217">
        <v>2705</v>
      </c>
      <c r="K217" t="s">
        <v>49</v>
      </c>
      <c r="L217" t="s">
        <v>50</v>
      </c>
      <c r="M217" t="s">
        <v>51</v>
      </c>
      <c r="N217">
        <v>940</v>
      </c>
      <c r="O217" t="s">
        <v>52</v>
      </c>
      <c r="P217" t="s">
        <v>53</v>
      </c>
      <c r="T217" t="s">
        <v>3110</v>
      </c>
      <c r="U217" t="s">
        <v>3111</v>
      </c>
      <c r="Z217" s="3"/>
      <c r="AF217" t="s">
        <v>63</v>
      </c>
      <c r="AH217">
        <v>0</v>
      </c>
      <c r="AI217" s="2">
        <v>45230</v>
      </c>
      <c r="AJ217" t="s">
        <v>64</v>
      </c>
      <c r="AK217" t="s">
        <v>64</v>
      </c>
      <c r="AL217" t="s">
        <v>3112</v>
      </c>
      <c r="AM217" t="s">
        <v>3111</v>
      </c>
      <c r="AN217" s="3"/>
      <c r="AP217" t="s">
        <v>64</v>
      </c>
      <c r="AR217">
        <v>1082</v>
      </c>
      <c r="AS217" t="s">
        <v>66</v>
      </c>
    </row>
    <row r="218" spans="1:45" ht="16" x14ac:dyDescent="0.2">
      <c r="A218">
        <v>2977</v>
      </c>
      <c r="B218">
        <v>2977</v>
      </c>
      <c r="C218" s="2">
        <v>45230</v>
      </c>
      <c r="D218" t="s">
        <v>1936</v>
      </c>
      <c r="E218" t="s">
        <v>2635</v>
      </c>
      <c r="F218" s="3">
        <v>143</v>
      </c>
      <c r="G218" t="s">
        <v>47</v>
      </c>
      <c r="H218" s="3">
        <v>0</v>
      </c>
      <c r="I218" t="s">
        <v>104</v>
      </c>
      <c r="J218">
        <v>2551</v>
      </c>
      <c r="K218" t="s">
        <v>49</v>
      </c>
      <c r="L218" t="s">
        <v>50</v>
      </c>
      <c r="M218" t="s">
        <v>51</v>
      </c>
      <c r="N218">
        <v>1730</v>
      </c>
      <c r="O218" t="s">
        <v>52</v>
      </c>
      <c r="P218" t="s">
        <v>203</v>
      </c>
      <c r="T218" t="s">
        <v>64</v>
      </c>
      <c r="Z218" s="3"/>
      <c r="AF218" t="s">
        <v>63</v>
      </c>
      <c r="AH218">
        <v>0</v>
      </c>
      <c r="AI218" s="2">
        <v>45230</v>
      </c>
      <c r="AJ218" t="s">
        <v>64</v>
      </c>
      <c r="AK218" t="s">
        <v>64</v>
      </c>
      <c r="AL218" t="s">
        <v>64</v>
      </c>
      <c r="AN218" s="3"/>
      <c r="AP218" t="s">
        <v>64</v>
      </c>
      <c r="AR218" t="s">
        <v>64</v>
      </c>
      <c r="AS218" t="s">
        <v>66</v>
      </c>
    </row>
    <row r="219" spans="1:45" ht="16" x14ac:dyDescent="0.2">
      <c r="A219">
        <v>2978</v>
      </c>
      <c r="B219">
        <v>2978</v>
      </c>
      <c r="C219" s="2">
        <v>45230</v>
      </c>
      <c r="D219" t="s">
        <v>1936</v>
      </c>
      <c r="E219" t="s">
        <v>206</v>
      </c>
      <c r="F219" s="3">
        <v>2988.56</v>
      </c>
      <c r="G219" t="s">
        <v>47</v>
      </c>
      <c r="H219" s="3">
        <v>0</v>
      </c>
      <c r="I219" t="s">
        <v>104</v>
      </c>
      <c r="J219">
        <v>2551</v>
      </c>
      <c r="K219" t="s">
        <v>49</v>
      </c>
      <c r="L219" t="s">
        <v>50</v>
      </c>
      <c r="M219" t="s">
        <v>51</v>
      </c>
      <c r="N219">
        <v>1730</v>
      </c>
      <c r="O219" t="s">
        <v>52</v>
      </c>
      <c r="P219" t="s">
        <v>203</v>
      </c>
      <c r="T219" t="s">
        <v>64</v>
      </c>
      <c r="Z219" s="3"/>
      <c r="AF219" t="s">
        <v>63</v>
      </c>
      <c r="AH219">
        <v>0</v>
      </c>
      <c r="AI219" s="2">
        <v>45230</v>
      </c>
      <c r="AJ219" t="s">
        <v>64</v>
      </c>
      <c r="AK219" t="s">
        <v>64</v>
      </c>
      <c r="AL219" t="s">
        <v>64</v>
      </c>
      <c r="AN219" s="3"/>
      <c r="AP219" t="s">
        <v>64</v>
      </c>
      <c r="AR219" t="s">
        <v>64</v>
      </c>
      <c r="AS219" t="s">
        <v>66</v>
      </c>
    </row>
    <row r="220" spans="1:45" ht="16" x14ac:dyDescent="0.2">
      <c r="A220">
        <v>2979</v>
      </c>
      <c r="B220">
        <v>2979</v>
      </c>
      <c r="C220" s="2">
        <v>45230</v>
      </c>
      <c r="D220" t="s">
        <v>1936</v>
      </c>
      <c r="E220" t="s">
        <v>204</v>
      </c>
      <c r="F220" s="3">
        <v>700.51</v>
      </c>
      <c r="G220" t="s">
        <v>47</v>
      </c>
      <c r="H220" s="3">
        <v>0</v>
      </c>
      <c r="I220" t="s">
        <v>104</v>
      </c>
      <c r="J220">
        <v>2555</v>
      </c>
      <c r="K220" t="s">
        <v>49</v>
      </c>
      <c r="L220" t="s">
        <v>50</v>
      </c>
      <c r="M220" t="s">
        <v>51</v>
      </c>
      <c r="N220">
        <v>1730</v>
      </c>
      <c r="O220" t="s">
        <v>52</v>
      </c>
      <c r="P220" t="s">
        <v>203</v>
      </c>
      <c r="T220" t="s">
        <v>64</v>
      </c>
      <c r="Z220" s="3"/>
      <c r="AF220" t="s">
        <v>63</v>
      </c>
      <c r="AH220">
        <v>0</v>
      </c>
      <c r="AI220" s="2">
        <v>45230</v>
      </c>
      <c r="AJ220" t="s">
        <v>64</v>
      </c>
      <c r="AK220" t="s">
        <v>64</v>
      </c>
      <c r="AL220" t="s">
        <v>64</v>
      </c>
      <c r="AN220" s="3"/>
      <c r="AP220" t="s">
        <v>64</v>
      </c>
      <c r="AR220" t="s">
        <v>64</v>
      </c>
      <c r="AS220" t="s">
        <v>66</v>
      </c>
    </row>
    <row r="221" spans="1:45" ht="16" x14ac:dyDescent="0.2">
      <c r="A221">
        <v>3744</v>
      </c>
      <c r="B221">
        <v>3744</v>
      </c>
      <c r="C221" s="2">
        <v>45230</v>
      </c>
      <c r="D221" t="s">
        <v>1934</v>
      </c>
      <c r="E221" t="s">
        <v>204</v>
      </c>
      <c r="F221" s="3">
        <v>667.53</v>
      </c>
      <c r="G221" t="s">
        <v>47</v>
      </c>
      <c r="H221" s="3">
        <v>0</v>
      </c>
      <c r="I221" t="s">
        <v>104</v>
      </c>
      <c r="J221">
        <v>2555</v>
      </c>
      <c r="K221" t="s">
        <v>49</v>
      </c>
      <c r="L221" t="s">
        <v>50</v>
      </c>
      <c r="M221" t="s">
        <v>51</v>
      </c>
      <c r="N221">
        <v>1730</v>
      </c>
      <c r="O221" t="s">
        <v>52</v>
      </c>
      <c r="P221" t="s">
        <v>203</v>
      </c>
      <c r="T221" t="s">
        <v>64</v>
      </c>
      <c r="Z221" s="3"/>
      <c r="AF221" t="s">
        <v>63</v>
      </c>
      <c r="AH221">
        <v>0</v>
      </c>
      <c r="AI221" s="2">
        <v>45230</v>
      </c>
      <c r="AJ221" t="s">
        <v>64</v>
      </c>
      <c r="AK221" t="s">
        <v>64</v>
      </c>
      <c r="AL221" t="s">
        <v>64</v>
      </c>
      <c r="AN221" s="3"/>
      <c r="AP221" t="s">
        <v>64</v>
      </c>
      <c r="AR221" t="s">
        <v>64</v>
      </c>
      <c r="AS221" t="s">
        <v>66</v>
      </c>
    </row>
    <row r="222" spans="1:45" ht="16" x14ac:dyDescent="0.2">
      <c r="A222">
        <v>3745</v>
      </c>
      <c r="B222">
        <v>3745</v>
      </c>
      <c r="C222" s="2">
        <v>45230</v>
      </c>
      <c r="D222" t="s">
        <v>1935</v>
      </c>
      <c r="E222" t="s">
        <v>204</v>
      </c>
      <c r="F222" s="3">
        <v>515.27</v>
      </c>
      <c r="G222" t="s">
        <v>47</v>
      </c>
      <c r="H222" s="3">
        <v>0</v>
      </c>
      <c r="I222" t="s">
        <v>104</v>
      </c>
      <c r="J222">
        <v>2555</v>
      </c>
      <c r="K222" t="s">
        <v>49</v>
      </c>
      <c r="L222" t="s">
        <v>50</v>
      </c>
      <c r="M222" t="s">
        <v>51</v>
      </c>
      <c r="N222">
        <v>1730</v>
      </c>
      <c r="O222" t="s">
        <v>52</v>
      </c>
      <c r="P222" t="s">
        <v>203</v>
      </c>
      <c r="T222" t="s">
        <v>64</v>
      </c>
      <c r="Z222" s="3"/>
      <c r="AF222" t="s">
        <v>63</v>
      </c>
      <c r="AH222">
        <v>0</v>
      </c>
      <c r="AI222" s="2">
        <v>45230</v>
      </c>
      <c r="AJ222" t="s">
        <v>64</v>
      </c>
      <c r="AK222" t="s">
        <v>64</v>
      </c>
      <c r="AL222" t="s">
        <v>64</v>
      </c>
      <c r="AN222" s="3"/>
      <c r="AP222" t="s">
        <v>64</v>
      </c>
      <c r="AR222" t="s">
        <v>64</v>
      </c>
      <c r="AS222" t="s">
        <v>66</v>
      </c>
    </row>
    <row r="223" spans="1:45" ht="16" x14ac:dyDescent="0.2">
      <c r="A223">
        <v>2715</v>
      </c>
      <c r="B223">
        <v>2715</v>
      </c>
      <c r="C223" s="2">
        <v>45232</v>
      </c>
      <c r="D223" t="s">
        <v>1748</v>
      </c>
      <c r="E223" t="s">
        <v>2507</v>
      </c>
      <c r="F223" s="3">
        <v>20.23</v>
      </c>
      <c r="G223" t="s">
        <v>47</v>
      </c>
      <c r="H223" s="3">
        <v>0</v>
      </c>
      <c r="I223" t="s">
        <v>48</v>
      </c>
      <c r="J223">
        <v>2702</v>
      </c>
      <c r="K223" t="s">
        <v>49</v>
      </c>
      <c r="L223" t="s">
        <v>50</v>
      </c>
      <c r="M223" t="s">
        <v>51</v>
      </c>
      <c r="N223">
        <v>940</v>
      </c>
      <c r="O223" t="s">
        <v>52</v>
      </c>
      <c r="P223" t="s">
        <v>53</v>
      </c>
      <c r="T223" t="s">
        <v>2826</v>
      </c>
      <c r="U223" t="s">
        <v>3113</v>
      </c>
      <c r="V223" t="s">
        <v>2164</v>
      </c>
      <c r="W223" t="s">
        <v>56</v>
      </c>
      <c r="X223" t="s">
        <v>3114</v>
      </c>
      <c r="Y223" t="s">
        <v>2726</v>
      </c>
      <c r="Z223" s="3">
        <v>19</v>
      </c>
      <c r="AA223" t="s">
        <v>2829</v>
      </c>
      <c r="AB223" t="s">
        <v>3115</v>
      </c>
      <c r="AC223" t="s">
        <v>61</v>
      </c>
      <c r="AD223" t="s">
        <v>61</v>
      </c>
      <c r="AE223" t="s">
        <v>3116</v>
      </c>
      <c r="AF223" t="s">
        <v>63</v>
      </c>
      <c r="AH223">
        <v>0</v>
      </c>
      <c r="AI223" s="2">
        <v>45232</v>
      </c>
      <c r="AJ223" t="s">
        <v>64</v>
      </c>
      <c r="AK223" t="s">
        <v>64</v>
      </c>
      <c r="AL223" t="s">
        <v>3117</v>
      </c>
      <c r="AM223" t="s">
        <v>3113</v>
      </c>
      <c r="AN223" s="3">
        <v>20.23</v>
      </c>
      <c r="AO223" t="s">
        <v>3115</v>
      </c>
      <c r="AP223" t="s">
        <v>64</v>
      </c>
      <c r="AQ223" t="s">
        <v>3116</v>
      </c>
      <c r="AR223">
        <v>1083</v>
      </c>
      <c r="AS223" t="s">
        <v>66</v>
      </c>
    </row>
    <row r="224" spans="1:45" ht="16" x14ac:dyDescent="0.2">
      <c r="A224">
        <v>2719</v>
      </c>
      <c r="B224">
        <v>2719</v>
      </c>
      <c r="C224" s="2">
        <v>45232</v>
      </c>
      <c r="D224" t="s">
        <v>1761</v>
      </c>
      <c r="E224" t="s">
        <v>3118</v>
      </c>
      <c r="F224" s="3">
        <v>30.69</v>
      </c>
      <c r="G224" t="s">
        <v>47</v>
      </c>
      <c r="H224" s="3">
        <v>0</v>
      </c>
      <c r="I224" t="s">
        <v>48</v>
      </c>
      <c r="J224">
        <v>2720</v>
      </c>
      <c r="K224" t="s">
        <v>49</v>
      </c>
      <c r="L224" t="s">
        <v>50</v>
      </c>
      <c r="M224" t="s">
        <v>51</v>
      </c>
      <c r="N224">
        <v>942</v>
      </c>
      <c r="O224" t="s">
        <v>52</v>
      </c>
      <c r="P224" t="s">
        <v>53</v>
      </c>
      <c r="T224" t="s">
        <v>3119</v>
      </c>
      <c r="U224" t="s">
        <v>3120</v>
      </c>
      <c r="V224" t="s">
        <v>2176</v>
      </c>
      <c r="W224" t="s">
        <v>56</v>
      </c>
      <c r="X224" t="s">
        <v>3121</v>
      </c>
      <c r="Y224" t="s">
        <v>953</v>
      </c>
      <c r="Z224" s="3">
        <v>19</v>
      </c>
      <c r="AA224" t="s">
        <v>3122</v>
      </c>
      <c r="AB224" t="s">
        <v>3102</v>
      </c>
      <c r="AC224" t="s">
        <v>61</v>
      </c>
      <c r="AD224" t="s">
        <v>61</v>
      </c>
      <c r="AE224" t="s">
        <v>3123</v>
      </c>
      <c r="AF224" t="s">
        <v>63</v>
      </c>
      <c r="AH224">
        <v>0</v>
      </c>
      <c r="AI224" s="2">
        <v>45232</v>
      </c>
      <c r="AJ224" t="s">
        <v>64</v>
      </c>
      <c r="AK224" t="s">
        <v>64</v>
      </c>
      <c r="AL224" t="s">
        <v>3124</v>
      </c>
      <c r="AM224" t="s">
        <v>3120</v>
      </c>
      <c r="AN224" s="3">
        <v>30.69</v>
      </c>
      <c r="AO224" t="s">
        <v>3102</v>
      </c>
      <c r="AP224" t="s">
        <v>64</v>
      </c>
      <c r="AQ224" t="s">
        <v>3123</v>
      </c>
      <c r="AR224">
        <v>1086</v>
      </c>
      <c r="AS224" t="s">
        <v>66</v>
      </c>
    </row>
    <row r="225" spans="1:45" ht="16" x14ac:dyDescent="0.2">
      <c r="A225">
        <v>2717</v>
      </c>
      <c r="B225">
        <v>2717</v>
      </c>
      <c r="C225" s="2">
        <v>45236</v>
      </c>
      <c r="D225" t="s">
        <v>1748</v>
      </c>
      <c r="E225" t="s">
        <v>2371</v>
      </c>
      <c r="F225" s="3">
        <v>46.41</v>
      </c>
      <c r="G225" t="s">
        <v>47</v>
      </c>
      <c r="H225" s="3">
        <v>0</v>
      </c>
      <c r="I225" t="s">
        <v>48</v>
      </c>
      <c r="J225">
        <v>2663</v>
      </c>
      <c r="K225" t="s">
        <v>49</v>
      </c>
      <c r="L225" t="s">
        <v>50</v>
      </c>
      <c r="M225" t="s">
        <v>51</v>
      </c>
      <c r="N225">
        <v>940</v>
      </c>
      <c r="O225" t="s">
        <v>52</v>
      </c>
      <c r="P225" t="s">
        <v>53</v>
      </c>
      <c r="T225" t="s">
        <v>2516</v>
      </c>
      <c r="U225" t="s">
        <v>3125</v>
      </c>
      <c r="V225" t="s">
        <v>2219</v>
      </c>
      <c r="W225" t="s">
        <v>56</v>
      </c>
      <c r="X225" t="s">
        <v>3126</v>
      </c>
      <c r="Y225" t="s">
        <v>2375</v>
      </c>
      <c r="Z225" s="3">
        <v>19</v>
      </c>
      <c r="AA225" t="s">
        <v>2519</v>
      </c>
      <c r="AB225" t="s">
        <v>3127</v>
      </c>
      <c r="AC225" t="s">
        <v>61</v>
      </c>
      <c r="AD225" t="s">
        <v>61</v>
      </c>
      <c r="AE225" t="s">
        <v>3128</v>
      </c>
      <c r="AF225" t="s">
        <v>63</v>
      </c>
      <c r="AH225">
        <v>0</v>
      </c>
      <c r="AI225" s="2">
        <v>45236</v>
      </c>
      <c r="AJ225" t="s">
        <v>64</v>
      </c>
      <c r="AK225" t="s">
        <v>64</v>
      </c>
      <c r="AL225" t="s">
        <v>3129</v>
      </c>
      <c r="AM225" t="s">
        <v>3125</v>
      </c>
      <c r="AN225" s="3">
        <v>46.41</v>
      </c>
      <c r="AO225" t="s">
        <v>3127</v>
      </c>
      <c r="AP225" t="s">
        <v>64</v>
      </c>
      <c r="AQ225" t="s">
        <v>3128</v>
      </c>
      <c r="AR225">
        <v>1084</v>
      </c>
      <c r="AS225" t="s">
        <v>66</v>
      </c>
    </row>
    <row r="226" spans="1:45" ht="16" x14ac:dyDescent="0.2">
      <c r="A226">
        <v>2913</v>
      </c>
      <c r="B226">
        <v>2913</v>
      </c>
      <c r="C226" s="2">
        <v>45237</v>
      </c>
      <c r="D226" t="s">
        <v>1761</v>
      </c>
      <c r="E226" t="s">
        <v>3134</v>
      </c>
      <c r="F226" s="3">
        <v>447.83</v>
      </c>
      <c r="G226" t="s">
        <v>47</v>
      </c>
      <c r="H226" s="3">
        <v>0</v>
      </c>
      <c r="I226" t="s">
        <v>48</v>
      </c>
      <c r="J226">
        <v>2722</v>
      </c>
      <c r="K226" t="s">
        <v>49</v>
      </c>
      <c r="L226" t="s">
        <v>50</v>
      </c>
      <c r="M226" t="s">
        <v>51</v>
      </c>
      <c r="N226">
        <v>940</v>
      </c>
      <c r="O226" t="s">
        <v>52</v>
      </c>
      <c r="P226" t="s">
        <v>53</v>
      </c>
      <c r="T226" t="s">
        <v>3135</v>
      </c>
      <c r="U226" t="s">
        <v>3136</v>
      </c>
      <c r="V226" t="s">
        <v>2172</v>
      </c>
      <c r="W226" t="s">
        <v>56</v>
      </c>
      <c r="X226" t="s">
        <v>3137</v>
      </c>
      <c r="Y226" t="s">
        <v>3138</v>
      </c>
      <c r="Z226" s="3">
        <v>0</v>
      </c>
      <c r="AA226" t="s">
        <v>3139</v>
      </c>
      <c r="AB226" t="s">
        <v>3140</v>
      </c>
      <c r="AC226" t="s">
        <v>61</v>
      </c>
      <c r="AD226" t="s">
        <v>61</v>
      </c>
      <c r="AE226" t="s">
        <v>3141</v>
      </c>
      <c r="AF226" t="s">
        <v>63</v>
      </c>
      <c r="AH226">
        <v>0</v>
      </c>
      <c r="AI226" s="2">
        <v>45237</v>
      </c>
      <c r="AJ226" t="s">
        <v>64</v>
      </c>
      <c r="AK226" t="s">
        <v>64</v>
      </c>
      <c r="AL226" t="s">
        <v>3142</v>
      </c>
      <c r="AM226" t="s">
        <v>3136</v>
      </c>
      <c r="AN226" s="3">
        <v>461.83</v>
      </c>
      <c r="AO226" t="s">
        <v>3140</v>
      </c>
      <c r="AP226" t="s">
        <v>64</v>
      </c>
      <c r="AQ226" t="s">
        <v>3141</v>
      </c>
      <c r="AR226">
        <v>1088</v>
      </c>
      <c r="AS226" t="s">
        <v>66</v>
      </c>
    </row>
    <row r="227" spans="1:45" ht="16" x14ac:dyDescent="0.2">
      <c r="A227">
        <v>2914</v>
      </c>
      <c r="B227">
        <v>2914</v>
      </c>
      <c r="C227" s="2">
        <v>45237</v>
      </c>
      <c r="D227" t="s">
        <v>1748</v>
      </c>
      <c r="E227" t="s">
        <v>1521</v>
      </c>
      <c r="F227" s="3">
        <v>14</v>
      </c>
      <c r="G227" t="s">
        <v>47</v>
      </c>
      <c r="H227" s="3">
        <v>0</v>
      </c>
      <c r="I227" t="s">
        <v>48</v>
      </c>
      <c r="J227">
        <v>2705</v>
      </c>
      <c r="K227" t="s">
        <v>49</v>
      </c>
      <c r="L227" t="s">
        <v>50</v>
      </c>
      <c r="M227" t="s">
        <v>51</v>
      </c>
      <c r="N227">
        <v>940</v>
      </c>
      <c r="O227" t="s">
        <v>52</v>
      </c>
      <c r="P227" t="s">
        <v>53</v>
      </c>
      <c r="T227" t="s">
        <v>3135</v>
      </c>
      <c r="U227" t="s">
        <v>3136</v>
      </c>
      <c r="V227" t="s">
        <v>2172</v>
      </c>
      <c r="W227" t="s">
        <v>56</v>
      </c>
      <c r="X227" t="s">
        <v>3137</v>
      </c>
      <c r="Y227" t="s">
        <v>3138</v>
      </c>
      <c r="Z227" s="3">
        <v>0</v>
      </c>
      <c r="AA227" t="s">
        <v>3139</v>
      </c>
      <c r="AB227" t="s">
        <v>3140</v>
      </c>
      <c r="AC227" t="s">
        <v>61</v>
      </c>
      <c r="AD227" t="s">
        <v>61</v>
      </c>
      <c r="AE227" t="s">
        <v>3141</v>
      </c>
      <c r="AF227" t="s">
        <v>63</v>
      </c>
      <c r="AH227">
        <v>0</v>
      </c>
      <c r="AI227" s="2">
        <v>45237</v>
      </c>
      <c r="AJ227" t="s">
        <v>64</v>
      </c>
      <c r="AK227" t="s">
        <v>64</v>
      </c>
      <c r="AL227" t="s">
        <v>3142</v>
      </c>
      <c r="AM227" t="s">
        <v>3136</v>
      </c>
      <c r="AN227" s="3">
        <v>461.83</v>
      </c>
      <c r="AO227" t="s">
        <v>3140</v>
      </c>
      <c r="AP227" t="s">
        <v>64</v>
      </c>
      <c r="AQ227" t="s">
        <v>3141</v>
      </c>
      <c r="AR227">
        <v>1088</v>
      </c>
      <c r="AS227" t="s">
        <v>66</v>
      </c>
    </row>
    <row r="228" spans="1:45" ht="16" x14ac:dyDescent="0.2">
      <c r="A228">
        <v>2722</v>
      </c>
      <c r="B228">
        <v>2722</v>
      </c>
      <c r="C228" s="2">
        <v>45243</v>
      </c>
      <c r="D228" t="s">
        <v>1748</v>
      </c>
      <c r="E228" t="s">
        <v>2165</v>
      </c>
      <c r="F228" s="3">
        <v>52.9</v>
      </c>
      <c r="G228" t="s">
        <v>47</v>
      </c>
      <c r="H228" s="3">
        <v>0</v>
      </c>
      <c r="I228" t="s">
        <v>48</v>
      </c>
      <c r="J228">
        <v>2900</v>
      </c>
      <c r="K228" t="s">
        <v>49</v>
      </c>
      <c r="L228" t="s">
        <v>50</v>
      </c>
      <c r="M228" t="s">
        <v>51</v>
      </c>
      <c r="N228">
        <v>940</v>
      </c>
      <c r="O228" t="s">
        <v>52</v>
      </c>
      <c r="P228" t="s">
        <v>53</v>
      </c>
      <c r="T228" t="s">
        <v>2313</v>
      </c>
      <c r="U228" t="s">
        <v>3143</v>
      </c>
      <c r="V228" t="s">
        <v>2223</v>
      </c>
      <c r="W228" t="s">
        <v>56</v>
      </c>
      <c r="X228" t="s">
        <v>3144</v>
      </c>
      <c r="Y228" t="s">
        <v>323</v>
      </c>
      <c r="Z228" s="3">
        <v>19</v>
      </c>
      <c r="AA228" t="s">
        <v>2316</v>
      </c>
      <c r="AB228" t="s">
        <v>3145</v>
      </c>
      <c r="AC228" t="s">
        <v>61</v>
      </c>
      <c r="AD228" t="s">
        <v>61</v>
      </c>
      <c r="AE228" t="s">
        <v>3146</v>
      </c>
      <c r="AF228" t="s">
        <v>63</v>
      </c>
      <c r="AH228">
        <v>0</v>
      </c>
      <c r="AI228" s="2">
        <v>45243</v>
      </c>
      <c r="AJ228" t="s">
        <v>64</v>
      </c>
      <c r="AK228" t="s">
        <v>64</v>
      </c>
      <c r="AL228" t="s">
        <v>3147</v>
      </c>
      <c r="AM228" t="s">
        <v>3143</v>
      </c>
      <c r="AN228" s="3">
        <v>52.9</v>
      </c>
      <c r="AO228" t="s">
        <v>3145</v>
      </c>
      <c r="AP228" t="s">
        <v>64</v>
      </c>
      <c r="AQ228" t="s">
        <v>3146</v>
      </c>
      <c r="AR228">
        <v>1089</v>
      </c>
      <c r="AS228" t="s">
        <v>66</v>
      </c>
    </row>
    <row r="229" spans="1:45" ht="16" x14ac:dyDescent="0.2">
      <c r="A229">
        <v>2770</v>
      </c>
      <c r="B229">
        <v>2770</v>
      </c>
      <c r="C229" s="2">
        <v>45250</v>
      </c>
      <c r="D229" t="s">
        <v>1748</v>
      </c>
      <c r="E229" t="s">
        <v>3151</v>
      </c>
      <c r="F229" s="3">
        <v>21.42</v>
      </c>
      <c r="G229" t="s">
        <v>47</v>
      </c>
      <c r="H229" s="3">
        <v>0</v>
      </c>
      <c r="I229" t="s">
        <v>48</v>
      </c>
      <c r="J229">
        <v>2704</v>
      </c>
      <c r="K229" t="s">
        <v>49</v>
      </c>
      <c r="L229" t="s">
        <v>50</v>
      </c>
      <c r="M229" t="s">
        <v>51</v>
      </c>
      <c r="N229">
        <v>940</v>
      </c>
      <c r="O229" t="s">
        <v>52</v>
      </c>
      <c r="P229" t="s">
        <v>53</v>
      </c>
      <c r="T229" t="s">
        <v>2066</v>
      </c>
      <c r="U229" t="s">
        <v>3152</v>
      </c>
      <c r="V229" t="s">
        <v>2228</v>
      </c>
      <c r="W229" t="s">
        <v>56</v>
      </c>
      <c r="X229" t="s">
        <v>3153</v>
      </c>
      <c r="Y229" t="s">
        <v>2070</v>
      </c>
      <c r="Z229" s="3">
        <v>19</v>
      </c>
      <c r="AA229" t="s">
        <v>2071</v>
      </c>
      <c r="AB229" t="s">
        <v>3154</v>
      </c>
      <c r="AC229" t="s">
        <v>61</v>
      </c>
      <c r="AD229" t="s">
        <v>61</v>
      </c>
      <c r="AE229" t="s">
        <v>3155</v>
      </c>
      <c r="AF229" t="s">
        <v>63</v>
      </c>
      <c r="AH229">
        <v>0</v>
      </c>
      <c r="AI229" s="2">
        <v>45250</v>
      </c>
      <c r="AJ229" t="s">
        <v>64</v>
      </c>
      <c r="AK229" t="s">
        <v>64</v>
      </c>
      <c r="AL229" t="s">
        <v>3156</v>
      </c>
      <c r="AM229" t="s">
        <v>3152</v>
      </c>
      <c r="AN229" s="3">
        <v>21.42</v>
      </c>
      <c r="AO229" t="s">
        <v>3154</v>
      </c>
      <c r="AP229" t="s">
        <v>64</v>
      </c>
      <c r="AQ229" t="s">
        <v>3155</v>
      </c>
      <c r="AR229">
        <v>1092</v>
      </c>
      <c r="AS229" t="s">
        <v>66</v>
      </c>
    </row>
    <row r="230" spans="1:45" ht="16" x14ac:dyDescent="0.2">
      <c r="A230">
        <v>3707</v>
      </c>
      <c r="B230">
        <v>3707</v>
      </c>
      <c r="C230" s="2">
        <v>45250</v>
      </c>
      <c r="D230" t="s">
        <v>1748</v>
      </c>
      <c r="E230" t="s">
        <v>3161</v>
      </c>
      <c r="F230" s="3">
        <v>35</v>
      </c>
      <c r="G230" t="s">
        <v>47</v>
      </c>
      <c r="H230" s="3">
        <v>0</v>
      </c>
      <c r="I230" t="s">
        <v>104</v>
      </c>
      <c r="J230">
        <v>2705</v>
      </c>
      <c r="K230" t="s">
        <v>49</v>
      </c>
      <c r="L230" t="s">
        <v>50</v>
      </c>
      <c r="M230" t="s">
        <v>51</v>
      </c>
      <c r="N230">
        <v>700</v>
      </c>
      <c r="O230" t="s">
        <v>52</v>
      </c>
      <c r="P230" t="s">
        <v>53</v>
      </c>
      <c r="T230" t="s">
        <v>64</v>
      </c>
      <c r="Z230" s="3"/>
      <c r="AF230" t="s">
        <v>63</v>
      </c>
      <c r="AH230">
        <v>0</v>
      </c>
      <c r="AI230" s="2">
        <v>45250</v>
      </c>
      <c r="AJ230" t="s">
        <v>64</v>
      </c>
      <c r="AK230" t="s">
        <v>64</v>
      </c>
      <c r="AL230" t="s">
        <v>64</v>
      </c>
      <c r="AN230" s="3"/>
      <c r="AP230" t="s">
        <v>64</v>
      </c>
      <c r="AR230" t="s">
        <v>64</v>
      </c>
      <c r="AS230" t="s">
        <v>66</v>
      </c>
    </row>
    <row r="231" spans="1:45" ht="16" x14ac:dyDescent="0.2">
      <c r="A231">
        <v>2759</v>
      </c>
      <c r="B231">
        <v>2759</v>
      </c>
      <c r="C231" s="2">
        <v>45251</v>
      </c>
      <c r="D231" t="s">
        <v>1748</v>
      </c>
      <c r="E231" t="s">
        <v>3168</v>
      </c>
      <c r="F231" s="3">
        <v>1.6</v>
      </c>
      <c r="G231" t="s">
        <v>47</v>
      </c>
      <c r="H231" s="3">
        <v>0</v>
      </c>
      <c r="I231" t="s">
        <v>48</v>
      </c>
      <c r="J231">
        <v>2702</v>
      </c>
      <c r="K231" t="s">
        <v>49</v>
      </c>
      <c r="L231" t="s">
        <v>50</v>
      </c>
      <c r="M231" t="s">
        <v>51</v>
      </c>
      <c r="N231">
        <v>940</v>
      </c>
      <c r="O231" t="s">
        <v>52</v>
      </c>
      <c r="P231" t="s">
        <v>53</v>
      </c>
      <c r="T231" t="s">
        <v>1502</v>
      </c>
      <c r="U231" t="s">
        <v>3169</v>
      </c>
      <c r="Z231" s="3"/>
      <c r="AF231" t="s">
        <v>63</v>
      </c>
      <c r="AH231">
        <v>0</v>
      </c>
      <c r="AI231" s="2">
        <v>45251</v>
      </c>
      <c r="AJ231" t="s">
        <v>64</v>
      </c>
      <c r="AK231" t="s">
        <v>64</v>
      </c>
      <c r="AL231" t="s">
        <v>3170</v>
      </c>
      <c r="AM231" t="s">
        <v>3169</v>
      </c>
      <c r="AN231" s="3"/>
      <c r="AP231" t="s">
        <v>64</v>
      </c>
      <c r="AR231">
        <v>1093</v>
      </c>
      <c r="AS231" t="s">
        <v>66</v>
      </c>
    </row>
    <row r="232" spans="1:45" ht="16" x14ac:dyDescent="0.2">
      <c r="A232">
        <v>2760</v>
      </c>
      <c r="B232">
        <v>2760</v>
      </c>
      <c r="C232" s="2">
        <v>45251</v>
      </c>
      <c r="D232" t="s">
        <v>1748</v>
      </c>
      <c r="E232" t="s">
        <v>3168</v>
      </c>
      <c r="F232" s="3">
        <v>2</v>
      </c>
      <c r="G232" t="s">
        <v>47</v>
      </c>
      <c r="H232" s="3">
        <v>0</v>
      </c>
      <c r="I232" t="s">
        <v>48</v>
      </c>
      <c r="J232">
        <v>2702</v>
      </c>
      <c r="K232" t="s">
        <v>49</v>
      </c>
      <c r="L232" t="s">
        <v>50</v>
      </c>
      <c r="M232" t="s">
        <v>51</v>
      </c>
      <c r="N232">
        <v>940</v>
      </c>
      <c r="O232" t="s">
        <v>52</v>
      </c>
      <c r="P232" t="s">
        <v>53</v>
      </c>
      <c r="T232" t="s">
        <v>3171</v>
      </c>
      <c r="U232" t="s">
        <v>3172</v>
      </c>
      <c r="Z232" s="3"/>
      <c r="AF232" t="s">
        <v>63</v>
      </c>
      <c r="AH232">
        <v>0</v>
      </c>
      <c r="AI232" s="2">
        <v>45251</v>
      </c>
      <c r="AJ232" t="s">
        <v>64</v>
      </c>
      <c r="AK232" t="s">
        <v>64</v>
      </c>
      <c r="AL232" t="s">
        <v>3173</v>
      </c>
      <c r="AM232" t="s">
        <v>3172</v>
      </c>
      <c r="AN232" s="3"/>
      <c r="AP232" t="s">
        <v>64</v>
      </c>
      <c r="AR232">
        <v>1094</v>
      </c>
      <c r="AS232" t="s">
        <v>66</v>
      </c>
    </row>
    <row r="233" spans="1:45" ht="16" x14ac:dyDescent="0.2">
      <c r="A233">
        <v>2769</v>
      </c>
      <c r="B233">
        <v>2769</v>
      </c>
      <c r="C233" s="2">
        <v>45251</v>
      </c>
      <c r="D233" t="s">
        <v>1761</v>
      </c>
      <c r="E233" t="s">
        <v>3174</v>
      </c>
      <c r="F233" s="3">
        <v>31.68</v>
      </c>
      <c r="G233" t="s">
        <v>47</v>
      </c>
      <c r="H233" s="3">
        <v>0</v>
      </c>
      <c r="I233" t="s">
        <v>48</v>
      </c>
      <c r="J233">
        <v>2720</v>
      </c>
      <c r="K233" t="s">
        <v>49</v>
      </c>
      <c r="L233" t="s">
        <v>50</v>
      </c>
      <c r="M233" t="s">
        <v>51</v>
      </c>
      <c r="N233">
        <v>940</v>
      </c>
      <c r="O233" t="s">
        <v>52</v>
      </c>
      <c r="P233" t="s">
        <v>53</v>
      </c>
      <c r="T233" t="s">
        <v>3175</v>
      </c>
      <c r="U233" t="s">
        <v>3176</v>
      </c>
      <c r="V233" t="s">
        <v>2241</v>
      </c>
      <c r="W233" t="s">
        <v>56</v>
      </c>
      <c r="X233" t="s">
        <v>3177</v>
      </c>
      <c r="Y233" t="s">
        <v>454</v>
      </c>
      <c r="Z233" s="3">
        <v>0</v>
      </c>
      <c r="AA233" t="s">
        <v>3178</v>
      </c>
      <c r="AB233" t="s">
        <v>3179</v>
      </c>
      <c r="AC233" t="s">
        <v>61</v>
      </c>
      <c r="AD233" t="s">
        <v>61</v>
      </c>
      <c r="AE233" t="s">
        <v>3180</v>
      </c>
      <c r="AF233" t="s">
        <v>63</v>
      </c>
      <c r="AH233">
        <v>0</v>
      </c>
      <c r="AI233" s="2">
        <v>45251</v>
      </c>
      <c r="AJ233" t="s">
        <v>64</v>
      </c>
      <c r="AK233" t="s">
        <v>64</v>
      </c>
      <c r="AL233" t="s">
        <v>3181</v>
      </c>
      <c r="AM233" t="s">
        <v>3176</v>
      </c>
      <c r="AN233" s="3">
        <v>31.68</v>
      </c>
      <c r="AO233" t="s">
        <v>3179</v>
      </c>
      <c r="AP233" t="s">
        <v>64</v>
      </c>
      <c r="AQ233" t="s">
        <v>3180</v>
      </c>
      <c r="AR233">
        <v>1096</v>
      </c>
      <c r="AS233" t="s">
        <v>66</v>
      </c>
    </row>
    <row r="234" spans="1:45" ht="16" x14ac:dyDescent="0.2">
      <c r="A234">
        <v>2739</v>
      </c>
      <c r="B234">
        <v>2739</v>
      </c>
      <c r="C234" s="2">
        <v>45251</v>
      </c>
      <c r="D234" t="s">
        <v>1761</v>
      </c>
      <c r="E234" t="s">
        <v>2032</v>
      </c>
      <c r="F234" s="3">
        <v>22.21</v>
      </c>
      <c r="G234" t="s">
        <v>47</v>
      </c>
      <c r="H234" s="3">
        <v>0</v>
      </c>
      <c r="I234" t="s">
        <v>48</v>
      </c>
      <c r="J234">
        <v>2720</v>
      </c>
      <c r="K234" t="s">
        <v>49</v>
      </c>
      <c r="L234" t="s">
        <v>50</v>
      </c>
      <c r="M234" t="s">
        <v>51</v>
      </c>
      <c r="N234">
        <v>942</v>
      </c>
      <c r="O234" t="s">
        <v>52</v>
      </c>
      <c r="P234" t="s">
        <v>53</v>
      </c>
      <c r="T234" t="s">
        <v>3182</v>
      </c>
      <c r="U234" t="s">
        <v>3183</v>
      </c>
      <c r="V234" t="s">
        <v>2234</v>
      </c>
      <c r="W234" t="s">
        <v>56</v>
      </c>
      <c r="X234" t="s">
        <v>3184</v>
      </c>
      <c r="Y234" t="s">
        <v>2036</v>
      </c>
      <c r="Z234" s="3">
        <v>19</v>
      </c>
      <c r="AA234" t="s">
        <v>3185</v>
      </c>
      <c r="AB234" t="s">
        <v>3186</v>
      </c>
      <c r="AC234" t="s">
        <v>61</v>
      </c>
      <c r="AD234" t="s">
        <v>61</v>
      </c>
      <c r="AE234" t="s">
        <v>3187</v>
      </c>
      <c r="AF234" t="s">
        <v>63</v>
      </c>
      <c r="AH234">
        <v>0</v>
      </c>
      <c r="AI234" s="2">
        <v>45251</v>
      </c>
      <c r="AJ234" t="s">
        <v>64</v>
      </c>
      <c r="AK234" t="s">
        <v>64</v>
      </c>
      <c r="AL234" t="s">
        <v>3188</v>
      </c>
      <c r="AM234" t="s">
        <v>3183</v>
      </c>
      <c r="AN234" s="3">
        <v>22.21</v>
      </c>
      <c r="AO234" t="s">
        <v>3186</v>
      </c>
      <c r="AP234" t="s">
        <v>64</v>
      </c>
      <c r="AQ234" t="s">
        <v>3187</v>
      </c>
      <c r="AR234">
        <v>1106</v>
      </c>
      <c r="AS234" t="s">
        <v>66</v>
      </c>
    </row>
    <row r="235" spans="1:45" ht="16" x14ac:dyDescent="0.2">
      <c r="A235">
        <v>2773</v>
      </c>
      <c r="B235">
        <v>2773</v>
      </c>
      <c r="C235" s="2">
        <v>45252</v>
      </c>
      <c r="D235" t="s">
        <v>1761</v>
      </c>
      <c r="E235" t="s">
        <v>3189</v>
      </c>
      <c r="F235" s="3">
        <v>4.99</v>
      </c>
      <c r="G235" t="s">
        <v>47</v>
      </c>
      <c r="H235" s="3">
        <v>0</v>
      </c>
      <c r="I235" t="s">
        <v>48</v>
      </c>
      <c r="J235">
        <v>2720</v>
      </c>
      <c r="K235" t="s">
        <v>49</v>
      </c>
      <c r="L235" t="s">
        <v>50</v>
      </c>
      <c r="M235" t="s">
        <v>51</v>
      </c>
      <c r="N235">
        <v>942</v>
      </c>
      <c r="O235" t="s">
        <v>52</v>
      </c>
      <c r="P235" t="s">
        <v>53</v>
      </c>
      <c r="T235" t="s">
        <v>1043</v>
      </c>
      <c r="U235" t="s">
        <v>3190</v>
      </c>
      <c r="V235" t="s">
        <v>2247</v>
      </c>
      <c r="W235" t="s">
        <v>56</v>
      </c>
      <c r="X235" t="s">
        <v>3191</v>
      </c>
      <c r="Y235" t="s">
        <v>953</v>
      </c>
      <c r="Z235" s="3">
        <v>19</v>
      </c>
      <c r="AA235" t="s">
        <v>1046</v>
      </c>
      <c r="AB235" t="s">
        <v>3192</v>
      </c>
      <c r="AC235" t="s">
        <v>61</v>
      </c>
      <c r="AD235" t="s">
        <v>61</v>
      </c>
      <c r="AE235" t="s">
        <v>3193</v>
      </c>
      <c r="AF235" t="s">
        <v>63</v>
      </c>
      <c r="AH235">
        <v>0</v>
      </c>
      <c r="AI235" s="2">
        <v>45252</v>
      </c>
      <c r="AJ235" t="s">
        <v>64</v>
      </c>
      <c r="AK235" t="s">
        <v>64</v>
      </c>
      <c r="AL235" t="s">
        <v>3194</v>
      </c>
      <c r="AM235" t="s">
        <v>3190</v>
      </c>
      <c r="AN235" s="3">
        <v>4.99</v>
      </c>
      <c r="AO235" t="s">
        <v>3192</v>
      </c>
      <c r="AP235" t="s">
        <v>64</v>
      </c>
      <c r="AQ235" t="s">
        <v>3193</v>
      </c>
      <c r="AR235">
        <v>1108</v>
      </c>
      <c r="AS235" t="s">
        <v>66</v>
      </c>
    </row>
    <row r="236" spans="1:45" ht="16" x14ac:dyDescent="0.2">
      <c r="A236">
        <v>2730</v>
      </c>
      <c r="B236">
        <v>2730</v>
      </c>
      <c r="C236" s="2">
        <v>45253</v>
      </c>
      <c r="D236" t="s">
        <v>1814</v>
      </c>
      <c r="E236" t="s">
        <v>2057</v>
      </c>
      <c r="F236" s="3">
        <v>22.1</v>
      </c>
      <c r="G236" t="s">
        <v>47</v>
      </c>
      <c r="H236" s="3">
        <v>0</v>
      </c>
      <c r="I236" t="s">
        <v>48</v>
      </c>
      <c r="J236">
        <v>2710</v>
      </c>
      <c r="K236" t="s">
        <v>49</v>
      </c>
      <c r="L236" t="s">
        <v>50</v>
      </c>
      <c r="M236" t="s">
        <v>51</v>
      </c>
      <c r="N236">
        <v>940</v>
      </c>
      <c r="O236" t="s">
        <v>52</v>
      </c>
      <c r="P236" t="s">
        <v>53</v>
      </c>
      <c r="T236" t="s">
        <v>3195</v>
      </c>
      <c r="U236" t="s">
        <v>3196</v>
      </c>
      <c r="V236" t="s">
        <v>2285</v>
      </c>
      <c r="W236" t="s">
        <v>56</v>
      </c>
      <c r="X236" t="s">
        <v>3197</v>
      </c>
      <c r="Y236" t="s">
        <v>2061</v>
      </c>
      <c r="Z236" s="3">
        <v>19</v>
      </c>
      <c r="AA236" t="s">
        <v>3198</v>
      </c>
      <c r="AB236" t="s">
        <v>3192</v>
      </c>
      <c r="AC236" t="s">
        <v>61</v>
      </c>
      <c r="AD236" t="s">
        <v>61</v>
      </c>
      <c r="AE236" t="s">
        <v>3199</v>
      </c>
      <c r="AF236" t="s">
        <v>63</v>
      </c>
      <c r="AH236">
        <v>0</v>
      </c>
      <c r="AI236" s="2">
        <v>45253</v>
      </c>
      <c r="AJ236" t="s">
        <v>64</v>
      </c>
      <c r="AK236" t="s">
        <v>64</v>
      </c>
      <c r="AL236" t="s">
        <v>3200</v>
      </c>
      <c r="AM236" t="s">
        <v>3196</v>
      </c>
      <c r="AN236" s="3">
        <v>22.1</v>
      </c>
      <c r="AO236" t="s">
        <v>3192</v>
      </c>
      <c r="AP236" t="s">
        <v>64</v>
      </c>
      <c r="AQ236" t="s">
        <v>3199</v>
      </c>
      <c r="AR236">
        <v>1097</v>
      </c>
      <c r="AS236" t="s">
        <v>66</v>
      </c>
    </row>
    <row r="237" spans="1:45" ht="16" x14ac:dyDescent="0.2">
      <c r="A237">
        <v>2902</v>
      </c>
      <c r="B237">
        <v>2902</v>
      </c>
      <c r="C237" s="2">
        <v>45254.466099537043</v>
      </c>
      <c r="D237" t="s">
        <v>1761</v>
      </c>
      <c r="E237" t="s">
        <v>3210</v>
      </c>
      <c r="F237" s="3">
        <v>371.84</v>
      </c>
      <c r="G237" t="s">
        <v>47</v>
      </c>
      <c r="H237" s="3">
        <v>0</v>
      </c>
      <c r="I237" t="s">
        <v>48</v>
      </c>
      <c r="J237">
        <v>2722</v>
      </c>
      <c r="K237" t="s">
        <v>49</v>
      </c>
      <c r="L237" t="s">
        <v>50</v>
      </c>
      <c r="M237" t="s">
        <v>51</v>
      </c>
      <c r="N237">
        <v>941</v>
      </c>
      <c r="O237" t="s">
        <v>52</v>
      </c>
      <c r="P237" t="s">
        <v>53</v>
      </c>
      <c r="T237" t="s">
        <v>3211</v>
      </c>
      <c r="U237" t="s">
        <v>3212</v>
      </c>
      <c r="V237" t="s">
        <v>2460</v>
      </c>
      <c r="W237" t="s">
        <v>56</v>
      </c>
      <c r="X237" t="s">
        <v>3213</v>
      </c>
      <c r="Y237" t="s">
        <v>2668</v>
      </c>
      <c r="Z237" s="3">
        <v>0</v>
      </c>
      <c r="AA237" t="s">
        <v>3214</v>
      </c>
      <c r="AB237" t="s">
        <v>3215</v>
      </c>
      <c r="AC237" t="s">
        <v>61</v>
      </c>
      <c r="AD237" t="s">
        <v>61</v>
      </c>
      <c r="AE237" t="s">
        <v>3216</v>
      </c>
      <c r="AF237" t="s">
        <v>63</v>
      </c>
      <c r="AH237">
        <v>0</v>
      </c>
      <c r="AI237" s="2">
        <v>45254</v>
      </c>
      <c r="AJ237" t="s">
        <v>64</v>
      </c>
      <c r="AK237" t="s">
        <v>64</v>
      </c>
      <c r="AL237" t="s">
        <v>3217</v>
      </c>
      <c r="AM237" t="s">
        <v>3212</v>
      </c>
      <c r="AN237" s="3">
        <v>352.8</v>
      </c>
      <c r="AO237" t="s">
        <v>3215</v>
      </c>
      <c r="AP237" t="s">
        <v>64</v>
      </c>
      <c r="AQ237" t="s">
        <v>3216</v>
      </c>
      <c r="AR237">
        <v>1099</v>
      </c>
      <c r="AS237" t="s">
        <v>66</v>
      </c>
    </row>
    <row r="238" spans="1:45" ht="16" x14ac:dyDescent="0.2">
      <c r="A238">
        <v>2741</v>
      </c>
      <c r="B238">
        <v>2741</v>
      </c>
      <c r="C238" s="2">
        <v>45255</v>
      </c>
      <c r="D238" t="s">
        <v>1748</v>
      </c>
      <c r="E238" t="s">
        <v>3218</v>
      </c>
      <c r="F238" s="3">
        <v>217.74</v>
      </c>
      <c r="G238" t="s">
        <v>47</v>
      </c>
      <c r="H238" s="3">
        <v>0</v>
      </c>
      <c r="I238" t="s">
        <v>48</v>
      </c>
      <c r="J238">
        <v>2701</v>
      </c>
      <c r="K238" t="s">
        <v>49</v>
      </c>
      <c r="L238" t="s">
        <v>50</v>
      </c>
      <c r="M238" t="s">
        <v>51</v>
      </c>
      <c r="N238">
        <v>562</v>
      </c>
      <c r="O238" t="s">
        <v>52</v>
      </c>
      <c r="P238" t="s">
        <v>53</v>
      </c>
      <c r="T238" t="s">
        <v>3219</v>
      </c>
      <c r="V238" t="s">
        <v>2254</v>
      </c>
      <c r="W238" t="s">
        <v>56</v>
      </c>
      <c r="X238" t="s">
        <v>3220</v>
      </c>
      <c r="Y238" t="s">
        <v>3221</v>
      </c>
      <c r="Z238" s="3">
        <v>19</v>
      </c>
      <c r="AA238" t="s">
        <v>3222</v>
      </c>
      <c r="AB238" t="s">
        <v>3215</v>
      </c>
      <c r="AC238" t="s">
        <v>61</v>
      </c>
      <c r="AD238" t="s">
        <v>61</v>
      </c>
      <c r="AE238" t="s">
        <v>3223</v>
      </c>
      <c r="AF238" t="s">
        <v>63</v>
      </c>
      <c r="AH238">
        <v>0</v>
      </c>
      <c r="AI238" s="2">
        <v>45255</v>
      </c>
      <c r="AJ238" t="s">
        <v>64</v>
      </c>
      <c r="AK238" t="s">
        <v>64</v>
      </c>
      <c r="AL238" t="s">
        <v>3224</v>
      </c>
      <c r="AN238" s="3">
        <v>217.74</v>
      </c>
      <c r="AO238" t="s">
        <v>3215</v>
      </c>
      <c r="AP238" t="s">
        <v>64</v>
      </c>
      <c r="AQ238" t="s">
        <v>3223</v>
      </c>
      <c r="AR238">
        <v>1105</v>
      </c>
      <c r="AS238" t="s">
        <v>66</v>
      </c>
    </row>
    <row r="239" spans="1:45" ht="16" x14ac:dyDescent="0.2">
      <c r="A239">
        <v>2747</v>
      </c>
      <c r="B239">
        <v>2747</v>
      </c>
      <c r="C239" s="2">
        <v>45257</v>
      </c>
      <c r="D239" t="s">
        <v>1814</v>
      </c>
      <c r="E239" t="s">
        <v>3229</v>
      </c>
      <c r="F239" s="3">
        <v>232.05</v>
      </c>
      <c r="G239" t="s">
        <v>47</v>
      </c>
      <c r="H239" s="3">
        <v>0</v>
      </c>
      <c r="I239" t="s">
        <v>48</v>
      </c>
      <c r="J239">
        <v>2710</v>
      </c>
      <c r="K239" t="s">
        <v>49</v>
      </c>
      <c r="L239" t="s">
        <v>50</v>
      </c>
      <c r="M239" t="s">
        <v>51</v>
      </c>
      <c r="N239">
        <v>940</v>
      </c>
      <c r="O239" t="s">
        <v>52</v>
      </c>
      <c r="P239" t="s">
        <v>53</v>
      </c>
      <c r="T239" t="s">
        <v>1308</v>
      </c>
      <c r="U239" t="s">
        <v>3230</v>
      </c>
      <c r="V239" t="s">
        <v>2269</v>
      </c>
      <c r="W239" t="s">
        <v>56</v>
      </c>
      <c r="X239" t="s">
        <v>3231</v>
      </c>
      <c r="Y239" t="s">
        <v>1311</v>
      </c>
      <c r="Z239" s="3">
        <v>19</v>
      </c>
      <c r="AA239" t="s">
        <v>1312</v>
      </c>
      <c r="AB239" t="s">
        <v>3232</v>
      </c>
      <c r="AC239" t="s">
        <v>61</v>
      </c>
      <c r="AD239" t="s">
        <v>61</v>
      </c>
      <c r="AE239" t="s">
        <v>3233</v>
      </c>
      <c r="AF239" t="s">
        <v>63</v>
      </c>
      <c r="AH239">
        <v>0</v>
      </c>
      <c r="AI239" s="2">
        <v>45257</v>
      </c>
      <c r="AJ239" t="s">
        <v>64</v>
      </c>
      <c r="AK239" t="s">
        <v>64</v>
      </c>
      <c r="AL239" t="s">
        <v>3234</v>
      </c>
      <c r="AM239" t="s">
        <v>3230</v>
      </c>
      <c r="AN239" s="3">
        <v>232.05</v>
      </c>
      <c r="AO239" t="s">
        <v>3232</v>
      </c>
      <c r="AP239" t="s">
        <v>64</v>
      </c>
      <c r="AQ239" t="s">
        <v>3233</v>
      </c>
      <c r="AR239">
        <v>1103</v>
      </c>
      <c r="AS239" t="s">
        <v>66</v>
      </c>
    </row>
    <row r="240" spans="1:45" ht="16" x14ac:dyDescent="0.2">
      <c r="A240">
        <v>2748</v>
      </c>
      <c r="B240">
        <v>2748</v>
      </c>
      <c r="C240" s="2">
        <v>45257</v>
      </c>
      <c r="D240" t="s">
        <v>1761</v>
      </c>
      <c r="E240" t="s">
        <v>3235</v>
      </c>
      <c r="F240" s="3">
        <v>232.05</v>
      </c>
      <c r="G240" t="s">
        <v>47</v>
      </c>
      <c r="H240" s="3">
        <v>0</v>
      </c>
      <c r="I240" t="s">
        <v>48</v>
      </c>
      <c r="J240">
        <v>2710</v>
      </c>
      <c r="K240" t="s">
        <v>49</v>
      </c>
      <c r="L240" t="s">
        <v>50</v>
      </c>
      <c r="M240" t="s">
        <v>51</v>
      </c>
      <c r="N240">
        <v>940</v>
      </c>
      <c r="O240" t="s">
        <v>52</v>
      </c>
      <c r="P240" t="s">
        <v>53</v>
      </c>
      <c r="T240" t="s">
        <v>1308</v>
      </c>
      <c r="U240" t="s">
        <v>3236</v>
      </c>
      <c r="V240" t="s">
        <v>2202</v>
      </c>
      <c r="W240" t="s">
        <v>56</v>
      </c>
      <c r="X240" t="s">
        <v>3237</v>
      </c>
      <c r="Y240" t="s">
        <v>1311</v>
      </c>
      <c r="Z240" s="3">
        <v>19</v>
      </c>
      <c r="AA240" t="s">
        <v>1312</v>
      </c>
      <c r="AB240" t="s">
        <v>3232</v>
      </c>
      <c r="AC240" t="s">
        <v>61</v>
      </c>
      <c r="AD240" t="s">
        <v>61</v>
      </c>
      <c r="AE240" t="s">
        <v>3238</v>
      </c>
      <c r="AF240" t="s">
        <v>63</v>
      </c>
      <c r="AH240">
        <v>0</v>
      </c>
      <c r="AI240" s="2">
        <v>45257</v>
      </c>
      <c r="AJ240" t="s">
        <v>64</v>
      </c>
      <c r="AK240" t="s">
        <v>64</v>
      </c>
      <c r="AL240" t="s">
        <v>3239</v>
      </c>
      <c r="AM240" t="s">
        <v>3236</v>
      </c>
      <c r="AN240" s="3">
        <v>232.05</v>
      </c>
      <c r="AO240" t="s">
        <v>3232</v>
      </c>
      <c r="AP240" t="s">
        <v>64</v>
      </c>
      <c r="AQ240" t="s">
        <v>3238</v>
      </c>
      <c r="AR240">
        <v>1104</v>
      </c>
      <c r="AS240" t="s">
        <v>66</v>
      </c>
    </row>
    <row r="241" spans="1:45" ht="16" x14ac:dyDescent="0.2">
      <c r="A241">
        <v>2767</v>
      </c>
      <c r="B241">
        <v>2767</v>
      </c>
      <c r="C241" s="2">
        <v>45258</v>
      </c>
      <c r="D241" t="s">
        <v>1814</v>
      </c>
      <c r="E241" t="s">
        <v>3245</v>
      </c>
      <c r="F241" s="3">
        <v>35</v>
      </c>
      <c r="G241" t="s">
        <v>47</v>
      </c>
      <c r="H241" s="3">
        <v>0</v>
      </c>
      <c r="I241" t="s">
        <v>48</v>
      </c>
      <c r="J241">
        <v>2704</v>
      </c>
      <c r="K241" t="s">
        <v>49</v>
      </c>
      <c r="L241" t="s">
        <v>50</v>
      </c>
      <c r="M241" t="s">
        <v>51</v>
      </c>
      <c r="N241">
        <v>562</v>
      </c>
      <c r="O241" t="s">
        <v>52</v>
      </c>
      <c r="P241" t="s">
        <v>53</v>
      </c>
      <c r="T241" t="s">
        <v>3246</v>
      </c>
      <c r="V241" t="s">
        <v>2211</v>
      </c>
      <c r="W241" t="s">
        <v>56</v>
      </c>
      <c r="X241" t="s">
        <v>3247</v>
      </c>
      <c r="Y241" t="s">
        <v>3248</v>
      </c>
      <c r="Z241" s="3">
        <v>19</v>
      </c>
      <c r="AA241" t="s">
        <v>255</v>
      </c>
      <c r="AB241" t="s">
        <v>3249</v>
      </c>
      <c r="AC241" t="s">
        <v>61</v>
      </c>
      <c r="AD241" t="s">
        <v>61</v>
      </c>
      <c r="AE241" t="s">
        <v>3250</v>
      </c>
      <c r="AF241" t="s">
        <v>63</v>
      </c>
      <c r="AH241">
        <v>0</v>
      </c>
      <c r="AI241" s="2">
        <v>45258</v>
      </c>
      <c r="AJ241" t="s">
        <v>64</v>
      </c>
      <c r="AK241" t="s">
        <v>64</v>
      </c>
      <c r="AL241" t="s">
        <v>3251</v>
      </c>
      <c r="AN241" s="3">
        <v>35</v>
      </c>
      <c r="AO241" t="s">
        <v>3249</v>
      </c>
      <c r="AP241" t="s">
        <v>64</v>
      </c>
      <c r="AQ241" t="s">
        <v>3250</v>
      </c>
      <c r="AR241">
        <v>1116</v>
      </c>
      <c r="AS241" t="s">
        <v>66</v>
      </c>
    </row>
    <row r="242" spans="1:45" ht="16" x14ac:dyDescent="0.2">
      <c r="A242">
        <v>2768</v>
      </c>
      <c r="B242">
        <v>2768</v>
      </c>
      <c r="C242" s="2">
        <v>45258</v>
      </c>
      <c r="D242" t="s">
        <v>1814</v>
      </c>
      <c r="E242" t="s">
        <v>3235</v>
      </c>
      <c r="F242" s="3">
        <v>232.05</v>
      </c>
      <c r="G242" t="s">
        <v>47</v>
      </c>
      <c r="H242" s="3">
        <v>0</v>
      </c>
      <c r="I242" t="s">
        <v>48</v>
      </c>
      <c r="J242">
        <v>2710</v>
      </c>
      <c r="K242" t="s">
        <v>49</v>
      </c>
      <c r="L242" t="s">
        <v>50</v>
      </c>
      <c r="M242" t="s">
        <v>51</v>
      </c>
      <c r="N242">
        <v>940</v>
      </c>
      <c r="O242" t="s">
        <v>52</v>
      </c>
      <c r="P242" t="s">
        <v>53</v>
      </c>
      <c r="T242" t="s">
        <v>1308</v>
      </c>
      <c r="U242" t="s">
        <v>3256</v>
      </c>
      <c r="V242" t="s">
        <v>2280</v>
      </c>
      <c r="W242" t="s">
        <v>56</v>
      </c>
      <c r="X242" t="s">
        <v>3257</v>
      </c>
      <c r="Y242" t="s">
        <v>1311</v>
      </c>
      <c r="Z242" s="3">
        <v>19</v>
      </c>
      <c r="AA242" t="s">
        <v>1312</v>
      </c>
      <c r="AB242" t="s">
        <v>3258</v>
      </c>
      <c r="AC242" t="s">
        <v>61</v>
      </c>
      <c r="AD242" t="s">
        <v>61</v>
      </c>
      <c r="AE242" t="s">
        <v>3259</v>
      </c>
      <c r="AF242" t="s">
        <v>63</v>
      </c>
      <c r="AH242">
        <v>0</v>
      </c>
      <c r="AI242" s="2">
        <v>45258</v>
      </c>
      <c r="AJ242" t="s">
        <v>64</v>
      </c>
      <c r="AK242" t="s">
        <v>64</v>
      </c>
      <c r="AL242" t="s">
        <v>3260</v>
      </c>
      <c r="AM242" t="s">
        <v>3256</v>
      </c>
      <c r="AN242" s="3">
        <v>232.05</v>
      </c>
      <c r="AO242" t="s">
        <v>3258</v>
      </c>
      <c r="AP242" t="s">
        <v>64</v>
      </c>
      <c r="AQ242" t="s">
        <v>3259</v>
      </c>
      <c r="AR242">
        <v>1112</v>
      </c>
      <c r="AS242" t="s">
        <v>66</v>
      </c>
    </row>
    <row r="243" spans="1:45" ht="16" x14ac:dyDescent="0.2">
      <c r="A243">
        <v>2761</v>
      </c>
      <c r="B243">
        <v>2761</v>
      </c>
      <c r="C243" s="2">
        <v>45258</v>
      </c>
      <c r="D243" t="s">
        <v>1814</v>
      </c>
      <c r="E243" t="s">
        <v>3261</v>
      </c>
      <c r="F243" s="3">
        <v>850</v>
      </c>
      <c r="G243" t="s">
        <v>47</v>
      </c>
      <c r="H243" s="3">
        <v>0</v>
      </c>
      <c r="I243" t="s">
        <v>48</v>
      </c>
      <c r="J243">
        <v>2721</v>
      </c>
      <c r="K243" t="s">
        <v>49</v>
      </c>
      <c r="L243" t="s">
        <v>50</v>
      </c>
      <c r="M243" t="s">
        <v>51</v>
      </c>
      <c r="N243">
        <v>940</v>
      </c>
      <c r="O243" t="s">
        <v>52</v>
      </c>
      <c r="P243" t="s">
        <v>53</v>
      </c>
      <c r="T243" t="s">
        <v>3073</v>
      </c>
      <c r="U243" t="s">
        <v>3262</v>
      </c>
      <c r="V243" t="s">
        <v>2277</v>
      </c>
      <c r="W243" t="s">
        <v>56</v>
      </c>
      <c r="X243" t="s">
        <v>3263</v>
      </c>
      <c r="Y243" t="s">
        <v>3264</v>
      </c>
      <c r="Z243" s="3">
        <v>0</v>
      </c>
      <c r="AA243" t="s">
        <v>2000</v>
      </c>
      <c r="AB243" t="s">
        <v>3077</v>
      </c>
      <c r="AC243" t="s">
        <v>61</v>
      </c>
      <c r="AD243" t="s">
        <v>61</v>
      </c>
      <c r="AE243" t="s">
        <v>3265</v>
      </c>
      <c r="AF243" t="s">
        <v>63</v>
      </c>
      <c r="AH243">
        <v>0</v>
      </c>
      <c r="AI243" s="2">
        <v>45258</v>
      </c>
      <c r="AJ243" t="s">
        <v>64</v>
      </c>
      <c r="AK243" t="s">
        <v>64</v>
      </c>
      <c r="AL243" t="s">
        <v>3266</v>
      </c>
      <c r="AM243" t="s">
        <v>3262</v>
      </c>
      <c r="AN243" s="3">
        <v>850</v>
      </c>
      <c r="AO243" t="s">
        <v>3077</v>
      </c>
      <c r="AP243" t="s">
        <v>64</v>
      </c>
      <c r="AQ243" t="s">
        <v>3265</v>
      </c>
      <c r="AR243">
        <v>1110</v>
      </c>
      <c r="AS243" t="s">
        <v>66</v>
      </c>
    </row>
    <row r="244" spans="1:45" ht="16" x14ac:dyDescent="0.2">
      <c r="A244">
        <v>2762</v>
      </c>
      <c r="B244">
        <v>2762</v>
      </c>
      <c r="C244" s="2">
        <v>45258</v>
      </c>
      <c r="D244" t="s">
        <v>1748</v>
      </c>
      <c r="E244" t="s">
        <v>931</v>
      </c>
      <c r="F244" s="3">
        <v>9.5</v>
      </c>
      <c r="G244" t="s">
        <v>47</v>
      </c>
      <c r="H244" s="3">
        <v>0</v>
      </c>
      <c r="I244" t="s">
        <v>48</v>
      </c>
      <c r="J244">
        <v>2705</v>
      </c>
      <c r="K244" t="s">
        <v>49</v>
      </c>
      <c r="L244" t="s">
        <v>50</v>
      </c>
      <c r="M244" t="s">
        <v>51</v>
      </c>
      <c r="N244">
        <v>940</v>
      </c>
      <c r="O244" t="s">
        <v>52</v>
      </c>
      <c r="P244" t="s">
        <v>53</v>
      </c>
      <c r="T244" t="s">
        <v>3073</v>
      </c>
      <c r="U244" t="s">
        <v>3262</v>
      </c>
      <c r="V244" t="s">
        <v>2277</v>
      </c>
      <c r="W244" t="s">
        <v>56</v>
      </c>
      <c r="X244" t="s">
        <v>3263</v>
      </c>
      <c r="Y244" t="s">
        <v>3264</v>
      </c>
      <c r="Z244" s="3">
        <v>0</v>
      </c>
      <c r="AA244" t="s">
        <v>2000</v>
      </c>
      <c r="AB244" t="s">
        <v>3077</v>
      </c>
      <c r="AC244" t="s">
        <v>61</v>
      </c>
      <c r="AD244" t="s">
        <v>61</v>
      </c>
      <c r="AE244" t="s">
        <v>3265</v>
      </c>
      <c r="AF244" t="s">
        <v>63</v>
      </c>
      <c r="AH244">
        <v>0</v>
      </c>
      <c r="AI244" s="2">
        <v>45258</v>
      </c>
      <c r="AJ244" t="s">
        <v>64</v>
      </c>
      <c r="AK244" t="s">
        <v>64</v>
      </c>
      <c r="AL244" t="s">
        <v>3266</v>
      </c>
      <c r="AM244" t="s">
        <v>3262</v>
      </c>
      <c r="AN244" s="3">
        <v>850</v>
      </c>
      <c r="AO244" t="s">
        <v>3077</v>
      </c>
      <c r="AP244" t="s">
        <v>64</v>
      </c>
      <c r="AQ244" t="s">
        <v>3265</v>
      </c>
      <c r="AR244">
        <v>1110</v>
      </c>
      <c r="AS244" t="s">
        <v>66</v>
      </c>
    </row>
    <row r="245" spans="1:45" ht="16" x14ac:dyDescent="0.2">
      <c r="A245">
        <v>2777</v>
      </c>
      <c r="B245">
        <v>2777</v>
      </c>
      <c r="C245" s="2">
        <v>45260</v>
      </c>
      <c r="D245" t="s">
        <v>1814</v>
      </c>
      <c r="E245" t="s">
        <v>3267</v>
      </c>
      <c r="F245" s="3">
        <v>18.600000000000001</v>
      </c>
      <c r="G245" t="s">
        <v>47</v>
      </c>
      <c r="H245" s="3">
        <v>0</v>
      </c>
      <c r="I245" t="s">
        <v>48</v>
      </c>
      <c r="J245">
        <v>2563</v>
      </c>
      <c r="K245" t="s">
        <v>49</v>
      </c>
      <c r="L245" t="s">
        <v>50</v>
      </c>
      <c r="M245" t="s">
        <v>51</v>
      </c>
      <c r="N245">
        <v>562</v>
      </c>
      <c r="O245" t="s">
        <v>52</v>
      </c>
      <c r="P245" t="s">
        <v>53</v>
      </c>
      <c r="T245" t="s">
        <v>3268</v>
      </c>
      <c r="V245" t="s">
        <v>2288</v>
      </c>
      <c r="W245" t="s">
        <v>56</v>
      </c>
      <c r="X245" t="s">
        <v>3269</v>
      </c>
      <c r="Y245" t="s">
        <v>2180</v>
      </c>
      <c r="Z245" s="3">
        <v>7</v>
      </c>
      <c r="AA245" t="s">
        <v>3270</v>
      </c>
      <c r="AB245" t="s">
        <v>3271</v>
      </c>
      <c r="AC245" t="s">
        <v>61</v>
      </c>
      <c r="AD245" t="s">
        <v>61</v>
      </c>
      <c r="AE245" t="s">
        <v>3272</v>
      </c>
      <c r="AF245" t="s">
        <v>63</v>
      </c>
      <c r="AH245">
        <v>0</v>
      </c>
      <c r="AI245" s="2">
        <v>45260</v>
      </c>
      <c r="AJ245" t="s">
        <v>64</v>
      </c>
      <c r="AK245" t="s">
        <v>64</v>
      </c>
      <c r="AL245" t="s">
        <v>3273</v>
      </c>
      <c r="AN245" s="3">
        <v>18.600000000000001</v>
      </c>
      <c r="AO245" t="s">
        <v>3271</v>
      </c>
      <c r="AP245" t="s">
        <v>64</v>
      </c>
      <c r="AQ245" t="s">
        <v>3272</v>
      </c>
      <c r="AR245">
        <v>1118</v>
      </c>
      <c r="AS245" t="s">
        <v>66</v>
      </c>
    </row>
    <row r="246" spans="1:45" ht="16" x14ac:dyDescent="0.2">
      <c r="A246">
        <v>2778</v>
      </c>
      <c r="B246">
        <v>2778</v>
      </c>
      <c r="C246" s="2">
        <v>45260</v>
      </c>
      <c r="D246" t="s">
        <v>3274</v>
      </c>
      <c r="E246" t="s">
        <v>3275</v>
      </c>
      <c r="F246" s="3">
        <v>1963.5</v>
      </c>
      <c r="G246" t="s">
        <v>47</v>
      </c>
      <c r="H246" s="3">
        <v>0</v>
      </c>
      <c r="I246" t="s">
        <v>48</v>
      </c>
      <c r="J246">
        <v>2894</v>
      </c>
      <c r="K246" t="s">
        <v>49</v>
      </c>
      <c r="L246" t="s">
        <v>50</v>
      </c>
      <c r="M246" t="s">
        <v>51</v>
      </c>
      <c r="N246">
        <v>940</v>
      </c>
      <c r="O246" t="s">
        <v>52</v>
      </c>
      <c r="P246" t="s">
        <v>53</v>
      </c>
      <c r="T246" t="s">
        <v>3276</v>
      </c>
      <c r="U246" t="s">
        <v>3277</v>
      </c>
      <c r="V246" t="s">
        <v>2230</v>
      </c>
      <c r="W246" t="s">
        <v>56</v>
      </c>
      <c r="X246" t="s">
        <v>3278</v>
      </c>
      <c r="Y246" t="s">
        <v>2436</v>
      </c>
      <c r="Z246" s="3">
        <v>19</v>
      </c>
      <c r="AA246" t="s">
        <v>3279</v>
      </c>
      <c r="AB246" t="s">
        <v>3258</v>
      </c>
      <c r="AC246" t="s">
        <v>61</v>
      </c>
      <c r="AD246" t="s">
        <v>61</v>
      </c>
      <c r="AE246" t="s">
        <v>3280</v>
      </c>
      <c r="AF246" t="s">
        <v>63</v>
      </c>
      <c r="AH246">
        <v>0</v>
      </c>
      <c r="AI246" s="2">
        <v>45260</v>
      </c>
      <c r="AJ246" t="s">
        <v>64</v>
      </c>
      <c r="AK246" t="s">
        <v>64</v>
      </c>
      <c r="AL246" t="s">
        <v>3281</v>
      </c>
      <c r="AM246" t="s">
        <v>3277</v>
      </c>
      <c r="AN246" s="3">
        <v>1963.5</v>
      </c>
      <c r="AO246" t="s">
        <v>3258</v>
      </c>
      <c r="AP246" t="s">
        <v>64</v>
      </c>
      <c r="AQ246" t="s">
        <v>3280</v>
      </c>
      <c r="AR246">
        <v>1117</v>
      </c>
      <c r="AS246" t="s">
        <v>66</v>
      </c>
    </row>
    <row r="247" spans="1:45" ht="16" x14ac:dyDescent="0.2">
      <c r="A247">
        <v>3025</v>
      </c>
      <c r="B247">
        <v>3025</v>
      </c>
      <c r="C247" s="2">
        <v>45260</v>
      </c>
      <c r="D247" t="s">
        <v>1934</v>
      </c>
      <c r="E247" t="s">
        <v>206</v>
      </c>
      <c r="F247" s="3">
        <v>5324.17</v>
      </c>
      <c r="G247" t="s">
        <v>47</v>
      </c>
      <c r="H247" s="3">
        <v>0</v>
      </c>
      <c r="I247" t="s">
        <v>104</v>
      </c>
      <c r="J247">
        <v>2551</v>
      </c>
      <c r="K247" t="s">
        <v>49</v>
      </c>
      <c r="L247" t="s">
        <v>50</v>
      </c>
      <c r="M247" t="s">
        <v>51</v>
      </c>
      <c r="N247">
        <v>1730</v>
      </c>
      <c r="O247" t="s">
        <v>52</v>
      </c>
      <c r="P247" t="s">
        <v>203</v>
      </c>
      <c r="T247" t="s">
        <v>64</v>
      </c>
      <c r="Z247" s="3"/>
      <c r="AF247" t="s">
        <v>63</v>
      </c>
      <c r="AH247">
        <v>0</v>
      </c>
      <c r="AI247" s="2">
        <v>45260</v>
      </c>
      <c r="AJ247" t="s">
        <v>64</v>
      </c>
      <c r="AK247" t="s">
        <v>64</v>
      </c>
      <c r="AL247" t="s">
        <v>64</v>
      </c>
      <c r="AN247" s="3"/>
      <c r="AP247" t="s">
        <v>64</v>
      </c>
      <c r="AR247" t="s">
        <v>64</v>
      </c>
      <c r="AS247" t="s">
        <v>66</v>
      </c>
    </row>
    <row r="248" spans="1:45" ht="16" x14ac:dyDescent="0.2">
      <c r="A248">
        <v>3026</v>
      </c>
      <c r="B248">
        <v>3026</v>
      </c>
      <c r="C248" s="2">
        <v>45260</v>
      </c>
      <c r="D248" t="s">
        <v>1934</v>
      </c>
      <c r="E248" t="s">
        <v>204</v>
      </c>
      <c r="F248" s="3">
        <v>643.41</v>
      </c>
      <c r="G248" t="s">
        <v>47</v>
      </c>
      <c r="H248" s="3">
        <v>0</v>
      </c>
      <c r="I248" t="s">
        <v>104</v>
      </c>
      <c r="J248">
        <v>2555</v>
      </c>
      <c r="K248" t="s">
        <v>49</v>
      </c>
      <c r="L248" t="s">
        <v>50</v>
      </c>
      <c r="M248" t="s">
        <v>51</v>
      </c>
      <c r="N248">
        <v>1730</v>
      </c>
      <c r="O248" t="s">
        <v>52</v>
      </c>
      <c r="P248" t="s">
        <v>203</v>
      </c>
      <c r="T248" t="s">
        <v>64</v>
      </c>
      <c r="Z248" s="3"/>
      <c r="AF248" t="s">
        <v>63</v>
      </c>
      <c r="AH248">
        <v>0</v>
      </c>
      <c r="AI248" s="2">
        <v>45260</v>
      </c>
      <c r="AJ248" t="s">
        <v>64</v>
      </c>
      <c r="AK248" t="s">
        <v>64</v>
      </c>
      <c r="AL248" t="s">
        <v>64</v>
      </c>
      <c r="AN248" s="3"/>
      <c r="AP248" t="s">
        <v>64</v>
      </c>
      <c r="AR248" t="s">
        <v>64</v>
      </c>
      <c r="AS248" t="s">
        <v>66</v>
      </c>
    </row>
    <row r="249" spans="1:45" ht="16" x14ac:dyDescent="0.2">
      <c r="A249">
        <v>3027</v>
      </c>
      <c r="B249">
        <v>3027</v>
      </c>
      <c r="C249" s="2">
        <v>45260</v>
      </c>
      <c r="D249" t="s">
        <v>1935</v>
      </c>
      <c r="E249" t="s">
        <v>206</v>
      </c>
      <c r="F249" s="3">
        <v>4083.46</v>
      </c>
      <c r="G249" t="s">
        <v>47</v>
      </c>
      <c r="H249" s="3">
        <v>0</v>
      </c>
      <c r="I249" t="s">
        <v>104</v>
      </c>
      <c r="J249">
        <v>2551</v>
      </c>
      <c r="K249" t="s">
        <v>49</v>
      </c>
      <c r="L249" t="s">
        <v>50</v>
      </c>
      <c r="M249" t="s">
        <v>51</v>
      </c>
      <c r="N249">
        <v>1730</v>
      </c>
      <c r="O249" t="s">
        <v>52</v>
      </c>
      <c r="P249" t="s">
        <v>203</v>
      </c>
      <c r="T249" t="s">
        <v>64</v>
      </c>
      <c r="Z249" s="3"/>
      <c r="AF249" t="s">
        <v>63</v>
      </c>
      <c r="AH249">
        <v>0</v>
      </c>
      <c r="AI249" s="2">
        <v>45260</v>
      </c>
      <c r="AJ249" t="s">
        <v>64</v>
      </c>
      <c r="AK249" t="s">
        <v>64</v>
      </c>
      <c r="AL249" t="s">
        <v>64</v>
      </c>
      <c r="AN249" s="3"/>
      <c r="AP249" t="s">
        <v>64</v>
      </c>
      <c r="AR249" t="s">
        <v>64</v>
      </c>
      <c r="AS249" t="s">
        <v>66</v>
      </c>
    </row>
    <row r="250" spans="1:45" ht="16" x14ac:dyDescent="0.2">
      <c r="A250">
        <v>3028</v>
      </c>
      <c r="B250">
        <v>3028</v>
      </c>
      <c r="C250" s="2">
        <v>45260</v>
      </c>
      <c r="D250" t="s">
        <v>1935</v>
      </c>
      <c r="E250" t="s">
        <v>204</v>
      </c>
      <c r="F250" s="3">
        <v>927.46</v>
      </c>
      <c r="G250" t="s">
        <v>47</v>
      </c>
      <c r="H250" s="3">
        <v>0</v>
      </c>
      <c r="I250" t="s">
        <v>104</v>
      </c>
      <c r="J250">
        <v>2555</v>
      </c>
      <c r="K250" t="s">
        <v>49</v>
      </c>
      <c r="L250" t="s">
        <v>50</v>
      </c>
      <c r="M250" t="s">
        <v>51</v>
      </c>
      <c r="N250">
        <v>1730</v>
      </c>
      <c r="O250" t="s">
        <v>52</v>
      </c>
      <c r="P250" t="s">
        <v>203</v>
      </c>
      <c r="T250" t="s">
        <v>64</v>
      </c>
      <c r="Z250" s="3"/>
      <c r="AF250" t="s">
        <v>63</v>
      </c>
      <c r="AH250">
        <v>0</v>
      </c>
      <c r="AI250" s="2">
        <v>45260</v>
      </c>
      <c r="AJ250" t="s">
        <v>64</v>
      </c>
      <c r="AK250" t="s">
        <v>64</v>
      </c>
      <c r="AL250" t="s">
        <v>64</v>
      </c>
      <c r="AN250" s="3"/>
      <c r="AP250" t="s">
        <v>64</v>
      </c>
      <c r="AR250" t="s">
        <v>64</v>
      </c>
      <c r="AS250" t="s">
        <v>66</v>
      </c>
    </row>
    <row r="251" spans="1:45" ht="16" x14ac:dyDescent="0.2">
      <c r="A251">
        <v>3049</v>
      </c>
      <c r="B251">
        <v>3049</v>
      </c>
      <c r="C251" s="2">
        <v>45260</v>
      </c>
      <c r="D251" t="s">
        <v>1936</v>
      </c>
      <c r="E251" t="s">
        <v>206</v>
      </c>
      <c r="F251" s="3">
        <v>2390.85</v>
      </c>
      <c r="G251" t="s">
        <v>47</v>
      </c>
      <c r="H251" s="3">
        <v>0</v>
      </c>
      <c r="I251" t="s">
        <v>104</v>
      </c>
      <c r="J251">
        <v>2551</v>
      </c>
      <c r="K251" t="s">
        <v>49</v>
      </c>
      <c r="L251" t="s">
        <v>50</v>
      </c>
      <c r="M251" t="s">
        <v>51</v>
      </c>
      <c r="N251">
        <v>1730</v>
      </c>
      <c r="O251" t="s">
        <v>52</v>
      </c>
      <c r="P251" t="s">
        <v>203</v>
      </c>
      <c r="T251" t="s">
        <v>64</v>
      </c>
      <c r="Z251" s="3"/>
      <c r="AF251" t="s">
        <v>63</v>
      </c>
      <c r="AH251">
        <v>0</v>
      </c>
      <c r="AI251" s="2">
        <v>45260</v>
      </c>
      <c r="AJ251" t="s">
        <v>64</v>
      </c>
      <c r="AK251" t="s">
        <v>64</v>
      </c>
      <c r="AL251" t="s">
        <v>64</v>
      </c>
      <c r="AN251" s="3"/>
      <c r="AP251" t="s">
        <v>64</v>
      </c>
      <c r="AR251" t="s">
        <v>64</v>
      </c>
      <c r="AS251" t="s">
        <v>66</v>
      </c>
    </row>
    <row r="252" spans="1:45" ht="16" x14ac:dyDescent="0.2">
      <c r="A252">
        <v>3051</v>
      </c>
      <c r="B252">
        <v>3051</v>
      </c>
      <c r="C252" s="2">
        <v>45260</v>
      </c>
      <c r="D252" t="s">
        <v>1936</v>
      </c>
      <c r="E252" t="s">
        <v>206</v>
      </c>
      <c r="F252" s="3">
        <v>257.39999999999998</v>
      </c>
      <c r="G252" t="s">
        <v>47</v>
      </c>
      <c r="H252" s="3">
        <v>0</v>
      </c>
      <c r="I252" t="s">
        <v>104</v>
      </c>
      <c r="J252">
        <v>2551</v>
      </c>
      <c r="K252" t="s">
        <v>49</v>
      </c>
      <c r="L252" t="s">
        <v>50</v>
      </c>
      <c r="M252" t="s">
        <v>51</v>
      </c>
      <c r="N252">
        <v>1730</v>
      </c>
      <c r="O252" t="s">
        <v>52</v>
      </c>
      <c r="P252" t="s">
        <v>203</v>
      </c>
      <c r="T252" t="s">
        <v>64</v>
      </c>
      <c r="Z252" s="3"/>
      <c r="AF252" t="s">
        <v>63</v>
      </c>
      <c r="AH252">
        <v>0</v>
      </c>
      <c r="AI252" s="2">
        <v>45260</v>
      </c>
      <c r="AJ252" t="s">
        <v>64</v>
      </c>
      <c r="AK252" t="s">
        <v>64</v>
      </c>
      <c r="AL252" t="s">
        <v>64</v>
      </c>
      <c r="AN252" s="3"/>
      <c r="AP252" t="s">
        <v>64</v>
      </c>
      <c r="AR252" t="s">
        <v>64</v>
      </c>
      <c r="AS252" t="s">
        <v>66</v>
      </c>
    </row>
    <row r="253" spans="1:45" ht="16" x14ac:dyDescent="0.2">
      <c r="A253">
        <v>3052</v>
      </c>
      <c r="B253">
        <v>3052</v>
      </c>
      <c r="C253" s="2">
        <v>45260</v>
      </c>
      <c r="D253" t="s">
        <v>1936</v>
      </c>
      <c r="E253" t="s">
        <v>206</v>
      </c>
      <c r="F253" s="3">
        <v>2988.56</v>
      </c>
      <c r="G253" t="s">
        <v>47</v>
      </c>
      <c r="H253" s="3">
        <v>0</v>
      </c>
      <c r="I253" t="s">
        <v>104</v>
      </c>
      <c r="J253">
        <v>2551</v>
      </c>
      <c r="K253" t="s">
        <v>49</v>
      </c>
      <c r="L253" t="s">
        <v>50</v>
      </c>
      <c r="M253" t="s">
        <v>51</v>
      </c>
      <c r="N253">
        <v>1730</v>
      </c>
      <c r="O253" t="s">
        <v>52</v>
      </c>
      <c r="P253" t="s">
        <v>203</v>
      </c>
      <c r="T253" t="s">
        <v>64</v>
      </c>
      <c r="Z253" s="3"/>
      <c r="AF253" t="s">
        <v>63</v>
      </c>
      <c r="AH253">
        <v>0</v>
      </c>
      <c r="AI253" s="2">
        <v>45260</v>
      </c>
      <c r="AJ253" t="s">
        <v>64</v>
      </c>
      <c r="AK253" t="s">
        <v>64</v>
      </c>
      <c r="AL253" t="s">
        <v>64</v>
      </c>
      <c r="AN253" s="3"/>
      <c r="AP253" t="s">
        <v>64</v>
      </c>
      <c r="AR253" t="s">
        <v>64</v>
      </c>
      <c r="AS253" t="s">
        <v>66</v>
      </c>
    </row>
    <row r="254" spans="1:45" ht="16" x14ac:dyDescent="0.2">
      <c r="A254">
        <v>3053</v>
      </c>
      <c r="B254">
        <v>3053</v>
      </c>
      <c r="C254" s="2">
        <v>45260</v>
      </c>
      <c r="D254" t="s">
        <v>1936</v>
      </c>
      <c r="E254" t="s">
        <v>204</v>
      </c>
      <c r="F254" s="3">
        <v>1057.0899999999999</v>
      </c>
      <c r="G254" t="s">
        <v>47</v>
      </c>
      <c r="H254" s="3">
        <v>0</v>
      </c>
      <c r="I254" t="s">
        <v>104</v>
      </c>
      <c r="J254">
        <v>2555</v>
      </c>
      <c r="K254" t="s">
        <v>49</v>
      </c>
      <c r="L254" t="s">
        <v>50</v>
      </c>
      <c r="M254" t="s">
        <v>51</v>
      </c>
      <c r="N254">
        <v>1730</v>
      </c>
      <c r="O254" t="s">
        <v>52</v>
      </c>
      <c r="P254" t="s">
        <v>203</v>
      </c>
      <c r="T254" t="s">
        <v>64</v>
      </c>
      <c r="Z254" s="3"/>
      <c r="AF254" t="s">
        <v>63</v>
      </c>
      <c r="AH254">
        <v>0</v>
      </c>
      <c r="AI254" s="2">
        <v>45260</v>
      </c>
      <c r="AJ254" t="s">
        <v>64</v>
      </c>
      <c r="AK254" t="s">
        <v>64</v>
      </c>
      <c r="AL254" t="s">
        <v>64</v>
      </c>
      <c r="AN254" s="3"/>
      <c r="AP254" t="s">
        <v>64</v>
      </c>
      <c r="AR254" t="s">
        <v>64</v>
      </c>
      <c r="AS254" t="s">
        <v>66</v>
      </c>
    </row>
    <row r="255" spans="1:45" ht="16" x14ac:dyDescent="0.2">
      <c r="A255">
        <v>2779</v>
      </c>
      <c r="B255">
        <v>2779</v>
      </c>
      <c r="C255" s="2">
        <v>45261</v>
      </c>
      <c r="D255" t="s">
        <v>1748</v>
      </c>
      <c r="E255" t="s">
        <v>2507</v>
      </c>
      <c r="F255" s="3">
        <v>140.11000000000001</v>
      </c>
      <c r="G255" t="s">
        <v>47</v>
      </c>
      <c r="H255" s="3">
        <v>0</v>
      </c>
      <c r="I255" t="s">
        <v>48</v>
      </c>
      <c r="J255">
        <v>2702</v>
      </c>
      <c r="K255" t="s">
        <v>49</v>
      </c>
      <c r="L255" t="s">
        <v>50</v>
      </c>
      <c r="M255" t="s">
        <v>51</v>
      </c>
      <c r="N255">
        <v>940</v>
      </c>
      <c r="O255" t="s">
        <v>52</v>
      </c>
      <c r="P255" t="s">
        <v>53</v>
      </c>
      <c r="T255" t="s">
        <v>3283</v>
      </c>
      <c r="U255" t="s">
        <v>3284</v>
      </c>
      <c r="V255" t="s">
        <v>2283</v>
      </c>
      <c r="W255" t="s">
        <v>56</v>
      </c>
      <c r="X255" t="s">
        <v>3285</v>
      </c>
      <c r="Y255" t="s">
        <v>2726</v>
      </c>
      <c r="Z255" s="3">
        <v>19</v>
      </c>
      <c r="AA255" t="s">
        <v>3286</v>
      </c>
      <c r="AB255" t="s">
        <v>3232</v>
      </c>
      <c r="AC255" t="s">
        <v>61</v>
      </c>
      <c r="AD255" t="s">
        <v>61</v>
      </c>
      <c r="AE255" t="s">
        <v>3287</v>
      </c>
      <c r="AF255" t="s">
        <v>63</v>
      </c>
      <c r="AH255">
        <v>0</v>
      </c>
      <c r="AI255" s="2">
        <v>45261</v>
      </c>
      <c r="AJ255" t="s">
        <v>64</v>
      </c>
      <c r="AK255" t="s">
        <v>64</v>
      </c>
      <c r="AL255" t="s">
        <v>3288</v>
      </c>
      <c r="AM255" t="s">
        <v>3284</v>
      </c>
      <c r="AN255" s="3">
        <v>140.11000000000001</v>
      </c>
      <c r="AO255" t="s">
        <v>3232</v>
      </c>
      <c r="AP255" t="s">
        <v>64</v>
      </c>
      <c r="AQ255" t="s">
        <v>3287</v>
      </c>
      <c r="AR255">
        <v>1119</v>
      </c>
      <c r="AS255" t="s">
        <v>66</v>
      </c>
    </row>
    <row r="256" spans="1:45" ht="16" x14ac:dyDescent="0.2">
      <c r="A256">
        <v>2789</v>
      </c>
      <c r="B256">
        <v>2789</v>
      </c>
      <c r="C256" s="2">
        <v>45264</v>
      </c>
      <c r="D256" t="s">
        <v>1761</v>
      </c>
      <c r="E256" t="s">
        <v>3289</v>
      </c>
      <c r="F256" s="3">
        <v>48.98</v>
      </c>
      <c r="G256" t="s">
        <v>47</v>
      </c>
      <c r="H256" s="3">
        <v>0</v>
      </c>
      <c r="I256" t="s">
        <v>48</v>
      </c>
      <c r="J256">
        <v>2720</v>
      </c>
      <c r="K256" t="s">
        <v>49</v>
      </c>
      <c r="L256" t="s">
        <v>50</v>
      </c>
      <c r="M256" t="s">
        <v>51</v>
      </c>
      <c r="N256">
        <v>940</v>
      </c>
      <c r="O256" t="s">
        <v>52</v>
      </c>
      <c r="P256" t="s">
        <v>53</v>
      </c>
      <c r="T256" t="s">
        <v>3290</v>
      </c>
      <c r="U256" t="s">
        <v>3291</v>
      </c>
      <c r="V256" t="s">
        <v>2261</v>
      </c>
      <c r="W256" t="s">
        <v>56</v>
      </c>
      <c r="X256" t="s">
        <v>3292</v>
      </c>
      <c r="Y256" t="s">
        <v>81</v>
      </c>
      <c r="Z256" s="3">
        <v>7</v>
      </c>
      <c r="AA256" t="s">
        <v>3293</v>
      </c>
      <c r="AB256" t="s">
        <v>3294</v>
      </c>
      <c r="AC256" t="s">
        <v>61</v>
      </c>
      <c r="AD256" t="s">
        <v>61</v>
      </c>
      <c r="AE256" t="s">
        <v>3295</v>
      </c>
      <c r="AF256" t="s">
        <v>63</v>
      </c>
      <c r="AH256">
        <v>0</v>
      </c>
      <c r="AI256" s="2">
        <v>45264</v>
      </c>
      <c r="AJ256" t="s">
        <v>64</v>
      </c>
      <c r="AK256" t="s">
        <v>64</v>
      </c>
      <c r="AL256" t="s">
        <v>3296</v>
      </c>
      <c r="AM256" t="s">
        <v>3291</v>
      </c>
      <c r="AN256" s="3">
        <v>48.98</v>
      </c>
      <c r="AO256" t="s">
        <v>3294</v>
      </c>
      <c r="AP256" t="s">
        <v>64</v>
      </c>
      <c r="AQ256" t="s">
        <v>3295</v>
      </c>
      <c r="AR256">
        <v>1120</v>
      </c>
      <c r="AS256" t="s">
        <v>66</v>
      </c>
    </row>
    <row r="257" spans="1:45" ht="16" x14ac:dyDescent="0.2">
      <c r="A257">
        <v>2787</v>
      </c>
      <c r="B257">
        <v>2787</v>
      </c>
      <c r="C257" s="2">
        <v>45266</v>
      </c>
      <c r="D257" t="s">
        <v>1748</v>
      </c>
      <c r="E257" t="s">
        <v>2371</v>
      </c>
      <c r="F257" s="3">
        <v>46.41</v>
      </c>
      <c r="G257" t="s">
        <v>47</v>
      </c>
      <c r="H257" s="3">
        <v>0</v>
      </c>
      <c r="I257" t="s">
        <v>48</v>
      </c>
      <c r="J257">
        <v>2663</v>
      </c>
      <c r="K257" t="s">
        <v>49</v>
      </c>
      <c r="L257" t="s">
        <v>50</v>
      </c>
      <c r="M257" t="s">
        <v>51</v>
      </c>
      <c r="N257">
        <v>940</v>
      </c>
      <c r="O257" t="s">
        <v>52</v>
      </c>
      <c r="P257" t="s">
        <v>53</v>
      </c>
      <c r="T257" t="s">
        <v>2516</v>
      </c>
      <c r="U257" t="s">
        <v>3297</v>
      </c>
      <c r="V257" t="s">
        <v>2184</v>
      </c>
      <c r="W257" t="s">
        <v>56</v>
      </c>
      <c r="X257" t="s">
        <v>3298</v>
      </c>
      <c r="Y257" t="s">
        <v>2375</v>
      </c>
      <c r="Z257" s="3">
        <v>19</v>
      </c>
      <c r="AA257" t="s">
        <v>2519</v>
      </c>
      <c r="AB257" t="s">
        <v>3294</v>
      </c>
      <c r="AC257" t="s">
        <v>61</v>
      </c>
      <c r="AD257" t="s">
        <v>61</v>
      </c>
      <c r="AE257" t="s">
        <v>3299</v>
      </c>
      <c r="AF257" t="s">
        <v>63</v>
      </c>
      <c r="AH257">
        <v>0</v>
      </c>
      <c r="AI257" s="2">
        <v>45266</v>
      </c>
      <c r="AJ257" t="s">
        <v>64</v>
      </c>
      <c r="AK257" t="s">
        <v>64</v>
      </c>
      <c r="AL257" t="s">
        <v>3300</v>
      </c>
      <c r="AM257" t="s">
        <v>3297</v>
      </c>
      <c r="AN257" s="3">
        <v>46.41</v>
      </c>
      <c r="AO257" t="s">
        <v>3294</v>
      </c>
      <c r="AP257" t="s">
        <v>64</v>
      </c>
      <c r="AQ257" t="s">
        <v>3299</v>
      </c>
      <c r="AR257">
        <v>1121</v>
      </c>
      <c r="AS257" t="s">
        <v>66</v>
      </c>
    </row>
    <row r="258" spans="1:45" ht="16" x14ac:dyDescent="0.2">
      <c r="A258">
        <v>3261</v>
      </c>
      <c r="B258">
        <v>3261</v>
      </c>
      <c r="C258" s="2">
        <v>45266</v>
      </c>
      <c r="D258" t="s">
        <v>1782</v>
      </c>
      <c r="E258" t="s">
        <v>2740</v>
      </c>
      <c r="F258" s="3">
        <v>190.4</v>
      </c>
      <c r="G258" t="s">
        <v>47</v>
      </c>
      <c r="H258" s="3">
        <v>0</v>
      </c>
      <c r="I258" t="s">
        <v>48</v>
      </c>
      <c r="J258">
        <v>2894</v>
      </c>
      <c r="K258" t="s">
        <v>49</v>
      </c>
      <c r="L258" t="s">
        <v>50</v>
      </c>
      <c r="M258" t="s">
        <v>51</v>
      </c>
      <c r="N258">
        <v>940</v>
      </c>
      <c r="O258" t="s">
        <v>52</v>
      </c>
      <c r="P258" t="s">
        <v>53</v>
      </c>
      <c r="T258" t="s">
        <v>2741</v>
      </c>
      <c r="U258" t="s">
        <v>3301</v>
      </c>
      <c r="V258" t="s">
        <v>2192</v>
      </c>
      <c r="W258" t="s">
        <v>56</v>
      </c>
      <c r="X258" t="s">
        <v>3302</v>
      </c>
      <c r="Y258" t="s">
        <v>291</v>
      </c>
      <c r="Z258" s="3">
        <v>19</v>
      </c>
      <c r="AA258" t="s">
        <v>2744</v>
      </c>
      <c r="AB258" t="s">
        <v>3303</v>
      </c>
      <c r="AC258" t="s">
        <v>61</v>
      </c>
      <c r="AD258" t="s">
        <v>61</v>
      </c>
      <c r="AE258" t="s">
        <v>3304</v>
      </c>
      <c r="AF258" t="s">
        <v>63</v>
      </c>
      <c r="AH258">
        <v>0</v>
      </c>
      <c r="AI258" s="2">
        <v>45266</v>
      </c>
      <c r="AJ258" t="s">
        <v>64</v>
      </c>
      <c r="AK258" t="s">
        <v>64</v>
      </c>
      <c r="AL258" t="s">
        <v>3305</v>
      </c>
      <c r="AM258" t="s">
        <v>3301</v>
      </c>
      <c r="AN258" s="3">
        <v>190.4</v>
      </c>
      <c r="AO258" t="s">
        <v>3303</v>
      </c>
      <c r="AP258" t="s">
        <v>64</v>
      </c>
      <c r="AQ258" t="s">
        <v>3304</v>
      </c>
      <c r="AR258">
        <v>1122</v>
      </c>
      <c r="AS258" t="s">
        <v>66</v>
      </c>
    </row>
    <row r="259" spans="1:45" ht="16" x14ac:dyDescent="0.2">
      <c r="A259">
        <v>2893</v>
      </c>
      <c r="B259">
        <v>2893</v>
      </c>
      <c r="C259" s="2">
        <v>45267</v>
      </c>
      <c r="D259" t="s">
        <v>1761</v>
      </c>
      <c r="E259" t="s">
        <v>3306</v>
      </c>
      <c r="F259" s="3">
        <v>9.0500000000000007</v>
      </c>
      <c r="G259" t="s">
        <v>47</v>
      </c>
      <c r="H259" s="3">
        <v>0</v>
      </c>
      <c r="I259" t="s">
        <v>48</v>
      </c>
      <c r="J259">
        <v>2704</v>
      </c>
      <c r="K259" t="s">
        <v>49</v>
      </c>
      <c r="L259" t="s">
        <v>50</v>
      </c>
      <c r="M259" t="s">
        <v>51</v>
      </c>
      <c r="N259">
        <v>942</v>
      </c>
      <c r="O259" t="s">
        <v>52</v>
      </c>
      <c r="P259" t="s">
        <v>53</v>
      </c>
      <c r="T259" t="s">
        <v>3307</v>
      </c>
      <c r="U259" t="s">
        <v>3308</v>
      </c>
      <c r="V259" t="s">
        <v>2290</v>
      </c>
      <c r="W259" t="s">
        <v>56</v>
      </c>
      <c r="X259" t="s">
        <v>3309</v>
      </c>
      <c r="Y259" t="s">
        <v>3310</v>
      </c>
      <c r="Z259" s="3">
        <v>0</v>
      </c>
      <c r="AA259" t="s">
        <v>3311</v>
      </c>
      <c r="AB259" t="s">
        <v>3312</v>
      </c>
      <c r="AC259" t="s">
        <v>61</v>
      </c>
      <c r="AD259" t="s">
        <v>61</v>
      </c>
      <c r="AE259" t="s">
        <v>3313</v>
      </c>
      <c r="AF259" t="s">
        <v>63</v>
      </c>
      <c r="AH259">
        <v>0</v>
      </c>
      <c r="AI259" s="2">
        <v>45267</v>
      </c>
      <c r="AJ259" t="s">
        <v>64</v>
      </c>
      <c r="AK259" t="s">
        <v>64</v>
      </c>
      <c r="AL259" t="s">
        <v>3314</v>
      </c>
      <c r="AM259" t="s">
        <v>3308</v>
      </c>
      <c r="AN259" s="3">
        <v>9.1199999999999992</v>
      </c>
      <c r="AO259" t="s">
        <v>3312</v>
      </c>
      <c r="AP259" t="s">
        <v>64</v>
      </c>
      <c r="AQ259" t="s">
        <v>3313</v>
      </c>
      <c r="AR259">
        <v>1142</v>
      </c>
      <c r="AS259" t="s">
        <v>66</v>
      </c>
    </row>
    <row r="260" spans="1:45" ht="16" x14ac:dyDescent="0.2">
      <c r="A260">
        <v>2829</v>
      </c>
      <c r="B260">
        <v>2829</v>
      </c>
      <c r="C260" s="2">
        <v>45271</v>
      </c>
      <c r="D260" t="s">
        <v>1748</v>
      </c>
      <c r="E260" t="s">
        <v>147</v>
      </c>
      <c r="F260" s="3">
        <v>5.38</v>
      </c>
      <c r="G260" t="s">
        <v>47</v>
      </c>
      <c r="H260" s="3">
        <v>0</v>
      </c>
      <c r="I260" t="s">
        <v>48</v>
      </c>
      <c r="J260">
        <v>2705</v>
      </c>
      <c r="K260" t="s">
        <v>49</v>
      </c>
      <c r="L260" t="s">
        <v>50</v>
      </c>
      <c r="M260" t="s">
        <v>51</v>
      </c>
      <c r="N260">
        <v>940</v>
      </c>
      <c r="O260" t="s">
        <v>52</v>
      </c>
      <c r="P260" t="s">
        <v>53</v>
      </c>
      <c r="T260" t="s">
        <v>3315</v>
      </c>
      <c r="U260" t="s">
        <v>3316</v>
      </c>
      <c r="Z260" s="3"/>
      <c r="AF260" t="s">
        <v>63</v>
      </c>
      <c r="AH260">
        <v>0</v>
      </c>
      <c r="AI260" s="2">
        <v>45271</v>
      </c>
      <c r="AJ260" t="s">
        <v>64</v>
      </c>
      <c r="AK260" t="s">
        <v>64</v>
      </c>
      <c r="AL260" t="s">
        <v>3317</v>
      </c>
      <c r="AM260" t="s">
        <v>3316</v>
      </c>
      <c r="AN260" s="3"/>
      <c r="AP260" t="s">
        <v>64</v>
      </c>
      <c r="AR260">
        <v>1123</v>
      </c>
      <c r="AS260" t="s">
        <v>66</v>
      </c>
    </row>
    <row r="261" spans="1:45" ht="16" x14ac:dyDescent="0.2">
      <c r="A261">
        <v>2792</v>
      </c>
      <c r="B261">
        <v>2792</v>
      </c>
      <c r="C261" s="2">
        <v>45272</v>
      </c>
      <c r="D261" t="s">
        <v>1748</v>
      </c>
      <c r="E261" t="s">
        <v>2165</v>
      </c>
      <c r="F261" s="3">
        <v>52.9</v>
      </c>
      <c r="G261" t="s">
        <v>47</v>
      </c>
      <c r="H261" s="3">
        <v>0</v>
      </c>
      <c r="I261" t="s">
        <v>48</v>
      </c>
      <c r="J261">
        <v>2900</v>
      </c>
      <c r="K261" t="s">
        <v>49</v>
      </c>
      <c r="L261" t="s">
        <v>50</v>
      </c>
      <c r="M261" t="s">
        <v>51</v>
      </c>
      <c r="N261">
        <v>940</v>
      </c>
      <c r="O261" t="s">
        <v>52</v>
      </c>
      <c r="P261" t="s">
        <v>53</v>
      </c>
      <c r="T261" t="s">
        <v>2313</v>
      </c>
      <c r="U261" t="s">
        <v>3318</v>
      </c>
      <c r="V261" t="s">
        <v>2309</v>
      </c>
      <c r="W261" t="s">
        <v>56</v>
      </c>
      <c r="X261" t="s">
        <v>3319</v>
      </c>
      <c r="Y261" t="s">
        <v>323</v>
      </c>
      <c r="Z261" s="3">
        <v>19</v>
      </c>
      <c r="AA261" t="s">
        <v>2316</v>
      </c>
      <c r="AB261" t="s">
        <v>3320</v>
      </c>
      <c r="AC261" t="s">
        <v>61</v>
      </c>
      <c r="AD261" t="s">
        <v>61</v>
      </c>
      <c r="AE261" t="s">
        <v>3321</v>
      </c>
      <c r="AF261" t="s">
        <v>63</v>
      </c>
      <c r="AH261">
        <v>0</v>
      </c>
      <c r="AI261" s="2">
        <v>45272</v>
      </c>
      <c r="AJ261" t="s">
        <v>64</v>
      </c>
      <c r="AK261" t="s">
        <v>64</v>
      </c>
      <c r="AL261" t="s">
        <v>3322</v>
      </c>
      <c r="AM261" t="s">
        <v>3318</v>
      </c>
      <c r="AN261" s="3">
        <v>52.9</v>
      </c>
      <c r="AO261" t="s">
        <v>3320</v>
      </c>
      <c r="AP261" t="s">
        <v>64</v>
      </c>
      <c r="AQ261" t="s">
        <v>3321</v>
      </c>
      <c r="AR261">
        <v>1126</v>
      </c>
      <c r="AS261" t="s">
        <v>66</v>
      </c>
    </row>
    <row r="262" spans="1:45" ht="16" x14ac:dyDescent="0.2">
      <c r="A262">
        <v>2831</v>
      </c>
      <c r="B262">
        <v>2831</v>
      </c>
      <c r="C262" s="2">
        <v>45272</v>
      </c>
      <c r="D262" t="s">
        <v>1748</v>
      </c>
      <c r="E262" t="s">
        <v>3323</v>
      </c>
      <c r="F262" s="3">
        <v>5.38</v>
      </c>
      <c r="G262" t="s">
        <v>47</v>
      </c>
      <c r="H262" s="3">
        <v>0</v>
      </c>
      <c r="I262" t="s">
        <v>104</v>
      </c>
      <c r="J262">
        <v>940</v>
      </c>
      <c r="K262" t="s">
        <v>52</v>
      </c>
      <c r="L262" t="s">
        <v>53</v>
      </c>
      <c r="N262">
        <v>2705</v>
      </c>
      <c r="O262" t="s">
        <v>49</v>
      </c>
      <c r="P262" t="s">
        <v>50</v>
      </c>
      <c r="Q262" t="s">
        <v>51</v>
      </c>
      <c r="T262" t="s">
        <v>3324</v>
      </c>
      <c r="U262" t="s">
        <v>3325</v>
      </c>
      <c r="Z262" s="3"/>
      <c r="AF262" t="s">
        <v>63</v>
      </c>
      <c r="AH262">
        <v>0</v>
      </c>
      <c r="AI262" s="2">
        <v>45272</v>
      </c>
      <c r="AJ262" t="s">
        <v>64</v>
      </c>
      <c r="AK262" t="s">
        <v>64</v>
      </c>
      <c r="AL262" t="s">
        <v>3326</v>
      </c>
      <c r="AM262" t="s">
        <v>3325</v>
      </c>
      <c r="AN262" s="3"/>
      <c r="AP262" t="s">
        <v>64</v>
      </c>
      <c r="AR262">
        <v>1127</v>
      </c>
      <c r="AS262" t="s">
        <v>66</v>
      </c>
    </row>
    <row r="263" spans="1:45" ht="16" x14ac:dyDescent="0.2">
      <c r="A263">
        <v>2898</v>
      </c>
      <c r="B263">
        <v>2898</v>
      </c>
      <c r="C263" s="2">
        <v>45272.467719907407</v>
      </c>
      <c r="D263" t="s">
        <v>1814</v>
      </c>
      <c r="E263" t="s">
        <v>3330</v>
      </c>
      <c r="F263" s="3">
        <v>309.38</v>
      </c>
      <c r="G263" t="s">
        <v>47</v>
      </c>
      <c r="H263" s="3">
        <v>0</v>
      </c>
      <c r="I263" t="s">
        <v>48</v>
      </c>
      <c r="J263">
        <v>2704</v>
      </c>
      <c r="K263" t="s">
        <v>49</v>
      </c>
      <c r="L263" t="s">
        <v>50</v>
      </c>
      <c r="M263" t="s">
        <v>51</v>
      </c>
      <c r="N263">
        <v>941</v>
      </c>
      <c r="O263" t="s">
        <v>52</v>
      </c>
      <c r="P263" t="s">
        <v>53</v>
      </c>
      <c r="T263" t="s">
        <v>3331</v>
      </c>
      <c r="U263" t="s">
        <v>3332</v>
      </c>
      <c r="Z263" s="3"/>
      <c r="AF263" t="s">
        <v>63</v>
      </c>
      <c r="AG263" t="s">
        <v>3333</v>
      </c>
      <c r="AH263">
        <v>0</v>
      </c>
      <c r="AI263" s="2">
        <v>45272</v>
      </c>
      <c r="AJ263" t="s">
        <v>64</v>
      </c>
      <c r="AK263" t="s">
        <v>64</v>
      </c>
      <c r="AL263" t="s">
        <v>3334</v>
      </c>
      <c r="AM263" t="s">
        <v>3332</v>
      </c>
      <c r="AN263" s="3"/>
      <c r="AP263" t="s">
        <v>64</v>
      </c>
      <c r="AR263">
        <v>1125</v>
      </c>
      <c r="AS263" t="s">
        <v>66</v>
      </c>
    </row>
    <row r="264" spans="1:45" ht="16" x14ac:dyDescent="0.2">
      <c r="A264">
        <v>2899</v>
      </c>
      <c r="B264">
        <v>2899</v>
      </c>
      <c r="C264" s="2">
        <v>45272.467719907407</v>
      </c>
      <c r="D264" t="s">
        <v>1748</v>
      </c>
      <c r="E264" t="s">
        <v>3335</v>
      </c>
      <c r="F264" s="3">
        <v>3.99</v>
      </c>
      <c r="G264" t="s">
        <v>47</v>
      </c>
      <c r="H264" s="3">
        <v>0</v>
      </c>
      <c r="I264" t="s">
        <v>48</v>
      </c>
      <c r="J264">
        <v>2705</v>
      </c>
      <c r="K264" t="s">
        <v>49</v>
      </c>
      <c r="L264" t="s">
        <v>50</v>
      </c>
      <c r="M264" t="s">
        <v>51</v>
      </c>
      <c r="N264">
        <v>941</v>
      </c>
      <c r="O264" t="s">
        <v>52</v>
      </c>
      <c r="P264" t="s">
        <v>53</v>
      </c>
      <c r="T264" t="s">
        <v>3331</v>
      </c>
      <c r="U264" t="s">
        <v>3332</v>
      </c>
      <c r="Z264" s="3"/>
      <c r="AF264" t="s">
        <v>63</v>
      </c>
      <c r="AG264" t="s">
        <v>3333</v>
      </c>
      <c r="AH264">
        <v>0</v>
      </c>
      <c r="AI264" s="2">
        <v>45272</v>
      </c>
      <c r="AJ264" t="s">
        <v>64</v>
      </c>
      <c r="AK264" t="s">
        <v>64</v>
      </c>
      <c r="AL264" t="s">
        <v>3334</v>
      </c>
      <c r="AM264" t="s">
        <v>3332</v>
      </c>
      <c r="AN264" s="3"/>
      <c r="AP264" t="s">
        <v>64</v>
      </c>
      <c r="AR264">
        <v>1125</v>
      </c>
      <c r="AS264" t="s">
        <v>66</v>
      </c>
    </row>
    <row r="265" spans="1:45" ht="16" x14ac:dyDescent="0.2">
      <c r="A265">
        <v>2892</v>
      </c>
      <c r="B265">
        <v>2892</v>
      </c>
      <c r="C265" s="2">
        <v>45273</v>
      </c>
      <c r="D265" t="s">
        <v>1782</v>
      </c>
      <c r="E265" t="s">
        <v>3336</v>
      </c>
      <c r="F265" s="3">
        <v>25.98</v>
      </c>
      <c r="G265" t="s">
        <v>47</v>
      </c>
      <c r="H265" s="3">
        <v>0</v>
      </c>
      <c r="I265" t="s">
        <v>48</v>
      </c>
      <c r="J265">
        <v>2803</v>
      </c>
      <c r="K265" t="s">
        <v>49</v>
      </c>
      <c r="L265" t="s">
        <v>50</v>
      </c>
      <c r="M265" t="s">
        <v>51</v>
      </c>
      <c r="N265">
        <v>942</v>
      </c>
      <c r="O265" t="s">
        <v>52</v>
      </c>
      <c r="P265" t="s">
        <v>53</v>
      </c>
      <c r="T265" t="s">
        <v>3337</v>
      </c>
      <c r="U265" t="s">
        <v>3338</v>
      </c>
      <c r="V265" t="s">
        <v>2299</v>
      </c>
      <c r="W265" t="s">
        <v>56</v>
      </c>
      <c r="X265" t="s">
        <v>3339</v>
      </c>
      <c r="Y265" t="s">
        <v>1255</v>
      </c>
      <c r="Z265" s="3">
        <v>19</v>
      </c>
      <c r="AA265" t="s">
        <v>3340</v>
      </c>
      <c r="AB265" t="s">
        <v>3341</v>
      </c>
      <c r="AC265" t="s">
        <v>61</v>
      </c>
      <c r="AD265" t="s">
        <v>61</v>
      </c>
      <c r="AE265" t="s">
        <v>3342</v>
      </c>
      <c r="AF265" t="s">
        <v>63</v>
      </c>
      <c r="AH265">
        <v>0</v>
      </c>
      <c r="AI265" s="2">
        <v>45273</v>
      </c>
      <c r="AJ265" t="s">
        <v>64</v>
      </c>
      <c r="AK265" t="s">
        <v>64</v>
      </c>
      <c r="AL265" t="s">
        <v>3343</v>
      </c>
      <c r="AM265" t="s">
        <v>3338</v>
      </c>
      <c r="AN265" s="3">
        <v>25.98</v>
      </c>
      <c r="AO265" t="s">
        <v>3341</v>
      </c>
      <c r="AP265" t="s">
        <v>64</v>
      </c>
      <c r="AQ265" t="s">
        <v>3342</v>
      </c>
      <c r="AR265">
        <v>1143</v>
      </c>
      <c r="AS265" t="s">
        <v>66</v>
      </c>
    </row>
    <row r="266" spans="1:45" ht="16" x14ac:dyDescent="0.2">
      <c r="A266">
        <v>2830</v>
      </c>
      <c r="B266">
        <v>2830</v>
      </c>
      <c r="C266" s="2">
        <v>45279</v>
      </c>
      <c r="D266" t="s">
        <v>1748</v>
      </c>
      <c r="E266" t="s">
        <v>147</v>
      </c>
      <c r="F266" s="3">
        <v>5.68</v>
      </c>
      <c r="G266" t="s">
        <v>47</v>
      </c>
      <c r="H266" s="3">
        <v>0</v>
      </c>
      <c r="I266" t="s">
        <v>48</v>
      </c>
      <c r="J266">
        <v>2705</v>
      </c>
      <c r="K266" t="s">
        <v>49</v>
      </c>
      <c r="L266" t="s">
        <v>50</v>
      </c>
      <c r="M266" t="s">
        <v>51</v>
      </c>
      <c r="N266">
        <v>940</v>
      </c>
      <c r="O266" t="s">
        <v>52</v>
      </c>
      <c r="P266" t="s">
        <v>53</v>
      </c>
      <c r="T266" t="s">
        <v>3355</v>
      </c>
      <c r="U266" t="s">
        <v>3316</v>
      </c>
      <c r="Z266" s="3"/>
      <c r="AF266" t="s">
        <v>63</v>
      </c>
      <c r="AH266">
        <v>0</v>
      </c>
      <c r="AI266" s="2">
        <v>45279</v>
      </c>
      <c r="AJ266" t="s">
        <v>64</v>
      </c>
      <c r="AK266" t="s">
        <v>64</v>
      </c>
      <c r="AL266" t="s">
        <v>3356</v>
      </c>
      <c r="AM266" t="s">
        <v>3316</v>
      </c>
      <c r="AN266" s="3"/>
      <c r="AP266" t="s">
        <v>64</v>
      </c>
      <c r="AR266">
        <v>1131</v>
      </c>
      <c r="AS266" t="s">
        <v>66</v>
      </c>
    </row>
    <row r="267" spans="1:45" ht="16" x14ac:dyDescent="0.2">
      <c r="A267">
        <v>2816</v>
      </c>
      <c r="B267">
        <v>2816</v>
      </c>
      <c r="C267" s="2">
        <v>45280</v>
      </c>
      <c r="D267" t="s">
        <v>1761</v>
      </c>
      <c r="E267" t="s">
        <v>2032</v>
      </c>
      <c r="F267" s="3">
        <v>22.05</v>
      </c>
      <c r="G267" t="s">
        <v>47</v>
      </c>
      <c r="H267" s="3">
        <v>0</v>
      </c>
      <c r="I267" t="s">
        <v>48</v>
      </c>
      <c r="J267">
        <v>2720</v>
      </c>
      <c r="K267" t="s">
        <v>49</v>
      </c>
      <c r="L267" t="s">
        <v>50</v>
      </c>
      <c r="M267" t="s">
        <v>51</v>
      </c>
      <c r="N267">
        <v>942</v>
      </c>
      <c r="O267" t="s">
        <v>52</v>
      </c>
      <c r="P267" t="s">
        <v>53</v>
      </c>
      <c r="T267" t="s">
        <v>3357</v>
      </c>
      <c r="U267" t="s">
        <v>3358</v>
      </c>
      <c r="V267" t="s">
        <v>2347</v>
      </c>
      <c r="W267" t="s">
        <v>56</v>
      </c>
      <c r="X267" t="s">
        <v>3359</v>
      </c>
      <c r="Y267" t="s">
        <v>2036</v>
      </c>
      <c r="Z267" s="3">
        <v>19</v>
      </c>
      <c r="AA267" t="s">
        <v>3360</v>
      </c>
      <c r="AB267" t="s">
        <v>3361</v>
      </c>
      <c r="AC267" t="s">
        <v>61</v>
      </c>
      <c r="AD267" t="s">
        <v>61</v>
      </c>
      <c r="AE267" t="s">
        <v>3362</v>
      </c>
      <c r="AF267" t="s">
        <v>63</v>
      </c>
      <c r="AH267">
        <v>0</v>
      </c>
      <c r="AI267" s="2">
        <v>45280</v>
      </c>
      <c r="AJ267" t="s">
        <v>64</v>
      </c>
      <c r="AK267" t="s">
        <v>64</v>
      </c>
      <c r="AL267" t="s">
        <v>3363</v>
      </c>
      <c r="AM267" t="s">
        <v>3358</v>
      </c>
      <c r="AN267" s="3">
        <v>22.05</v>
      </c>
      <c r="AO267" t="s">
        <v>3361</v>
      </c>
      <c r="AP267" t="s">
        <v>64</v>
      </c>
      <c r="AQ267" t="s">
        <v>3362</v>
      </c>
      <c r="AR267">
        <v>1144</v>
      </c>
      <c r="AS267" t="s">
        <v>66</v>
      </c>
    </row>
    <row r="268" spans="1:45" ht="16" x14ac:dyDescent="0.2">
      <c r="A268">
        <v>3044</v>
      </c>
      <c r="B268">
        <v>3044</v>
      </c>
      <c r="C268" s="2">
        <v>45280</v>
      </c>
      <c r="D268" t="s">
        <v>1814</v>
      </c>
      <c r="E268" t="s">
        <v>3364</v>
      </c>
      <c r="F268" s="3">
        <v>691.7</v>
      </c>
      <c r="G268" t="s">
        <v>47</v>
      </c>
      <c r="H268" s="3">
        <v>0</v>
      </c>
      <c r="I268" t="s">
        <v>48</v>
      </c>
      <c r="J268">
        <v>2722</v>
      </c>
      <c r="K268" t="s">
        <v>49</v>
      </c>
      <c r="L268" t="s">
        <v>50</v>
      </c>
      <c r="M268" t="s">
        <v>51</v>
      </c>
      <c r="N268">
        <v>940</v>
      </c>
      <c r="O268" t="s">
        <v>52</v>
      </c>
      <c r="P268" t="s">
        <v>53</v>
      </c>
      <c r="T268" t="s">
        <v>3365</v>
      </c>
      <c r="U268" t="s">
        <v>3366</v>
      </c>
      <c r="V268" t="s">
        <v>2322</v>
      </c>
      <c r="W268" t="s">
        <v>56</v>
      </c>
      <c r="X268" t="s">
        <v>3367</v>
      </c>
      <c r="Y268" t="s">
        <v>3368</v>
      </c>
      <c r="Z268" s="3">
        <v>0</v>
      </c>
      <c r="AA268" t="s">
        <v>3369</v>
      </c>
      <c r="AB268" t="s">
        <v>3370</v>
      </c>
      <c r="AC268" t="s">
        <v>61</v>
      </c>
      <c r="AD268" t="s">
        <v>61</v>
      </c>
      <c r="AE268" t="s">
        <v>3371</v>
      </c>
      <c r="AF268" t="s">
        <v>63</v>
      </c>
      <c r="AH268">
        <v>0</v>
      </c>
      <c r="AI268" s="2">
        <v>45280</v>
      </c>
      <c r="AJ268" t="s">
        <v>64</v>
      </c>
      <c r="AK268" t="s">
        <v>64</v>
      </c>
      <c r="AL268" t="s">
        <v>3372</v>
      </c>
      <c r="AM268" t="s">
        <v>3366</v>
      </c>
      <c r="AN268" s="3">
        <v>691.7</v>
      </c>
      <c r="AO268" t="s">
        <v>3370</v>
      </c>
      <c r="AP268" t="s">
        <v>64</v>
      </c>
      <c r="AQ268" t="s">
        <v>3371</v>
      </c>
      <c r="AR268">
        <v>1132</v>
      </c>
      <c r="AS268" t="s">
        <v>66</v>
      </c>
    </row>
    <row r="269" spans="1:45" ht="16" x14ac:dyDescent="0.2">
      <c r="A269">
        <v>3045</v>
      </c>
      <c r="B269">
        <v>3045</v>
      </c>
      <c r="C269" s="2">
        <v>45280</v>
      </c>
      <c r="D269" t="s">
        <v>1748</v>
      </c>
      <c r="E269" t="s">
        <v>931</v>
      </c>
      <c r="F269" s="3">
        <v>9.5</v>
      </c>
      <c r="G269" t="s">
        <v>47</v>
      </c>
      <c r="H269" s="3">
        <v>0</v>
      </c>
      <c r="I269" t="s">
        <v>48</v>
      </c>
      <c r="J269">
        <v>2705</v>
      </c>
      <c r="K269" t="s">
        <v>49</v>
      </c>
      <c r="L269" t="s">
        <v>50</v>
      </c>
      <c r="M269" t="s">
        <v>51</v>
      </c>
      <c r="N269">
        <v>940</v>
      </c>
      <c r="O269" t="s">
        <v>52</v>
      </c>
      <c r="P269" t="s">
        <v>53</v>
      </c>
      <c r="T269" t="s">
        <v>3365</v>
      </c>
      <c r="U269" t="s">
        <v>3366</v>
      </c>
      <c r="V269" t="s">
        <v>2322</v>
      </c>
      <c r="W269" t="s">
        <v>56</v>
      </c>
      <c r="X269" t="s">
        <v>3367</v>
      </c>
      <c r="Y269" t="s">
        <v>3368</v>
      </c>
      <c r="Z269" s="3">
        <v>0</v>
      </c>
      <c r="AA269" t="s">
        <v>3369</v>
      </c>
      <c r="AB269" t="s">
        <v>3370</v>
      </c>
      <c r="AC269" t="s">
        <v>61</v>
      </c>
      <c r="AD269" t="s">
        <v>61</v>
      </c>
      <c r="AE269" t="s">
        <v>3371</v>
      </c>
      <c r="AF269" t="s">
        <v>63</v>
      </c>
      <c r="AH269">
        <v>0</v>
      </c>
      <c r="AI269" s="2">
        <v>45280</v>
      </c>
      <c r="AJ269" t="s">
        <v>64</v>
      </c>
      <c r="AK269" t="s">
        <v>64</v>
      </c>
      <c r="AL269" t="s">
        <v>3372</v>
      </c>
      <c r="AM269" t="s">
        <v>3366</v>
      </c>
      <c r="AN269" s="3">
        <v>691.7</v>
      </c>
      <c r="AO269" t="s">
        <v>3370</v>
      </c>
      <c r="AP269" t="s">
        <v>64</v>
      </c>
      <c r="AQ269" t="s">
        <v>3371</v>
      </c>
      <c r="AR269">
        <v>1132</v>
      </c>
      <c r="AS269" t="s">
        <v>66</v>
      </c>
    </row>
    <row r="270" spans="1:45" ht="16" x14ac:dyDescent="0.2">
      <c r="A270">
        <v>2839</v>
      </c>
      <c r="B270">
        <v>2839</v>
      </c>
      <c r="C270" s="2">
        <v>45282</v>
      </c>
      <c r="D270" t="s">
        <v>1761</v>
      </c>
      <c r="E270" t="s">
        <v>3379</v>
      </c>
      <c r="F270" s="3">
        <v>5.22</v>
      </c>
      <c r="G270" t="s">
        <v>47</v>
      </c>
      <c r="H270" s="3">
        <v>0</v>
      </c>
      <c r="I270" t="s">
        <v>48</v>
      </c>
      <c r="J270">
        <v>2720</v>
      </c>
      <c r="K270" t="s">
        <v>49</v>
      </c>
      <c r="L270" t="s">
        <v>50</v>
      </c>
      <c r="M270" t="s">
        <v>51</v>
      </c>
      <c r="N270">
        <v>942</v>
      </c>
      <c r="O270" t="s">
        <v>52</v>
      </c>
      <c r="P270" t="s">
        <v>53</v>
      </c>
      <c r="T270" t="s">
        <v>3380</v>
      </c>
      <c r="U270" t="s">
        <v>3381</v>
      </c>
      <c r="V270" t="s">
        <v>2363</v>
      </c>
      <c r="W270" t="s">
        <v>56</v>
      </c>
      <c r="X270" t="s">
        <v>3382</v>
      </c>
      <c r="Y270" t="s">
        <v>953</v>
      </c>
      <c r="Z270" s="3">
        <v>19</v>
      </c>
      <c r="AA270" t="s">
        <v>3383</v>
      </c>
      <c r="AB270" t="s">
        <v>3384</v>
      </c>
      <c r="AC270" t="s">
        <v>61</v>
      </c>
      <c r="AD270" t="s">
        <v>61</v>
      </c>
      <c r="AE270" t="s">
        <v>3385</v>
      </c>
      <c r="AF270" t="s">
        <v>63</v>
      </c>
      <c r="AH270">
        <v>0</v>
      </c>
      <c r="AI270" s="2">
        <v>45282</v>
      </c>
      <c r="AJ270" t="s">
        <v>64</v>
      </c>
      <c r="AK270" t="s">
        <v>64</v>
      </c>
      <c r="AL270" t="s">
        <v>3386</v>
      </c>
      <c r="AM270" t="s">
        <v>3381</v>
      </c>
      <c r="AN270" s="3">
        <v>5.22</v>
      </c>
      <c r="AO270" t="s">
        <v>3384</v>
      </c>
      <c r="AP270" t="s">
        <v>64</v>
      </c>
      <c r="AQ270" t="s">
        <v>3385</v>
      </c>
      <c r="AR270">
        <v>1146</v>
      </c>
      <c r="AS270" t="s">
        <v>66</v>
      </c>
    </row>
    <row r="271" spans="1:45" ht="16" x14ac:dyDescent="0.2">
      <c r="A271">
        <v>2803</v>
      </c>
      <c r="B271">
        <v>2803</v>
      </c>
      <c r="C271" s="2">
        <v>45287</v>
      </c>
      <c r="D271" t="s">
        <v>1814</v>
      </c>
      <c r="E271" t="s">
        <v>2057</v>
      </c>
      <c r="F271" s="3">
        <v>21.92</v>
      </c>
      <c r="G271" t="s">
        <v>47</v>
      </c>
      <c r="H271" s="3">
        <v>0</v>
      </c>
      <c r="I271" t="s">
        <v>48</v>
      </c>
      <c r="J271">
        <v>2710</v>
      </c>
      <c r="K271" t="s">
        <v>49</v>
      </c>
      <c r="L271" t="s">
        <v>50</v>
      </c>
      <c r="M271" t="s">
        <v>51</v>
      </c>
      <c r="N271">
        <v>940</v>
      </c>
      <c r="O271" t="s">
        <v>52</v>
      </c>
      <c r="P271" t="s">
        <v>53</v>
      </c>
      <c r="T271" t="s">
        <v>3390</v>
      </c>
      <c r="U271" t="s">
        <v>3391</v>
      </c>
      <c r="V271" t="s">
        <v>2340</v>
      </c>
      <c r="W271" t="s">
        <v>56</v>
      </c>
      <c r="X271" t="s">
        <v>3392</v>
      </c>
      <c r="Y271" t="s">
        <v>2061</v>
      </c>
      <c r="Z271" s="3">
        <v>19</v>
      </c>
      <c r="AA271" t="s">
        <v>3393</v>
      </c>
      <c r="AB271" t="s">
        <v>3384</v>
      </c>
      <c r="AC271" t="s">
        <v>61</v>
      </c>
      <c r="AD271" t="s">
        <v>61</v>
      </c>
      <c r="AE271" t="s">
        <v>3394</v>
      </c>
      <c r="AF271" t="s">
        <v>63</v>
      </c>
      <c r="AH271">
        <v>0</v>
      </c>
      <c r="AI271" s="2">
        <v>45287</v>
      </c>
      <c r="AJ271" t="s">
        <v>64</v>
      </c>
      <c r="AK271" t="s">
        <v>64</v>
      </c>
      <c r="AL271" t="s">
        <v>3395</v>
      </c>
      <c r="AM271" t="s">
        <v>3391</v>
      </c>
      <c r="AN271" s="3">
        <v>21.92</v>
      </c>
      <c r="AO271" t="s">
        <v>3384</v>
      </c>
      <c r="AP271" t="s">
        <v>64</v>
      </c>
      <c r="AQ271" t="s">
        <v>3394</v>
      </c>
      <c r="AR271">
        <v>1134</v>
      </c>
      <c r="AS271" t="s">
        <v>66</v>
      </c>
    </row>
    <row r="272" spans="1:45" ht="16" x14ac:dyDescent="0.2">
      <c r="A272">
        <v>2832</v>
      </c>
      <c r="B272">
        <v>2832</v>
      </c>
      <c r="C272" s="2">
        <v>45289.041666666657</v>
      </c>
      <c r="D272" t="s">
        <v>1748</v>
      </c>
      <c r="E272" t="s">
        <v>3410</v>
      </c>
      <c r="F272" s="3">
        <v>5.53</v>
      </c>
      <c r="G272" t="s">
        <v>47</v>
      </c>
      <c r="H272" s="3">
        <v>0</v>
      </c>
      <c r="I272" t="s">
        <v>48</v>
      </c>
      <c r="J272">
        <v>2705</v>
      </c>
      <c r="K272" t="s">
        <v>49</v>
      </c>
      <c r="L272" t="s">
        <v>50</v>
      </c>
      <c r="M272" t="s">
        <v>51</v>
      </c>
      <c r="N272">
        <v>940</v>
      </c>
      <c r="O272" t="s">
        <v>52</v>
      </c>
      <c r="P272" t="s">
        <v>53</v>
      </c>
      <c r="T272" t="s">
        <v>3411</v>
      </c>
      <c r="U272" t="s">
        <v>3412</v>
      </c>
      <c r="Z272" s="3"/>
      <c r="AF272" t="s">
        <v>63</v>
      </c>
      <c r="AH272">
        <v>0</v>
      </c>
      <c r="AI272" s="2">
        <v>45289</v>
      </c>
      <c r="AJ272" t="s">
        <v>64</v>
      </c>
      <c r="AK272" t="s">
        <v>64</v>
      </c>
      <c r="AL272" t="s">
        <v>3413</v>
      </c>
      <c r="AM272" t="s">
        <v>3412</v>
      </c>
      <c r="AN272" s="3"/>
      <c r="AP272" t="s">
        <v>64</v>
      </c>
      <c r="AR272">
        <v>1155</v>
      </c>
      <c r="AS272" t="s">
        <v>66</v>
      </c>
    </row>
    <row r="273" spans="1:45" ht="16" x14ac:dyDescent="0.2">
      <c r="A273">
        <v>2986</v>
      </c>
      <c r="B273">
        <v>2986</v>
      </c>
      <c r="C273" s="2">
        <v>45291</v>
      </c>
      <c r="D273" t="s">
        <v>1936</v>
      </c>
      <c r="E273" t="s">
        <v>2635</v>
      </c>
      <c r="F273" s="3">
        <v>143</v>
      </c>
      <c r="G273" t="s">
        <v>47</v>
      </c>
      <c r="H273" s="3">
        <v>0</v>
      </c>
      <c r="I273" t="s">
        <v>104</v>
      </c>
      <c r="J273">
        <v>2551</v>
      </c>
      <c r="K273" t="s">
        <v>49</v>
      </c>
      <c r="L273" t="s">
        <v>50</v>
      </c>
      <c r="M273" t="s">
        <v>51</v>
      </c>
      <c r="N273">
        <v>1730</v>
      </c>
      <c r="O273" t="s">
        <v>52</v>
      </c>
      <c r="P273" t="s">
        <v>203</v>
      </c>
      <c r="T273" t="s">
        <v>64</v>
      </c>
      <c r="Z273" s="3"/>
      <c r="AF273" t="s">
        <v>63</v>
      </c>
      <c r="AH273">
        <v>0</v>
      </c>
      <c r="AI273" s="2">
        <v>45291</v>
      </c>
      <c r="AJ273" t="s">
        <v>64</v>
      </c>
      <c r="AK273" t="s">
        <v>64</v>
      </c>
      <c r="AL273" t="s">
        <v>64</v>
      </c>
      <c r="AN273" s="3"/>
      <c r="AP273" t="s">
        <v>64</v>
      </c>
      <c r="AR273" t="s">
        <v>64</v>
      </c>
      <c r="AS273" t="s">
        <v>66</v>
      </c>
    </row>
    <row r="274" spans="1:45" ht="16" x14ac:dyDescent="0.2">
      <c r="A274">
        <v>2987</v>
      </c>
      <c r="B274">
        <v>2987</v>
      </c>
      <c r="C274" s="2">
        <v>45291</v>
      </c>
      <c r="D274" t="s">
        <v>1936</v>
      </c>
      <c r="E274" t="s">
        <v>206</v>
      </c>
      <c r="F274" s="3">
        <v>2988.56</v>
      </c>
      <c r="G274" t="s">
        <v>47</v>
      </c>
      <c r="H274" s="3">
        <v>0</v>
      </c>
      <c r="I274" t="s">
        <v>104</v>
      </c>
      <c r="J274">
        <v>2551</v>
      </c>
      <c r="K274" t="s">
        <v>49</v>
      </c>
      <c r="L274" t="s">
        <v>50</v>
      </c>
      <c r="M274" t="s">
        <v>51</v>
      </c>
      <c r="N274">
        <v>1730</v>
      </c>
      <c r="O274" t="s">
        <v>52</v>
      </c>
      <c r="P274" t="s">
        <v>203</v>
      </c>
      <c r="T274" t="s">
        <v>64</v>
      </c>
      <c r="Z274" s="3"/>
      <c r="AF274" t="s">
        <v>63</v>
      </c>
      <c r="AH274">
        <v>0</v>
      </c>
      <c r="AI274" s="2">
        <v>45291</v>
      </c>
      <c r="AJ274" t="s">
        <v>64</v>
      </c>
      <c r="AK274" t="s">
        <v>64</v>
      </c>
      <c r="AL274" t="s">
        <v>64</v>
      </c>
      <c r="AN274" s="3"/>
      <c r="AP274" t="s">
        <v>64</v>
      </c>
      <c r="AR274" t="s">
        <v>64</v>
      </c>
      <c r="AS274" t="s">
        <v>66</v>
      </c>
    </row>
    <row r="275" spans="1:45" ht="16" x14ac:dyDescent="0.2">
      <c r="A275">
        <v>2988</v>
      </c>
      <c r="B275">
        <v>2988</v>
      </c>
      <c r="C275" s="2">
        <v>45291</v>
      </c>
      <c r="D275" t="s">
        <v>1936</v>
      </c>
      <c r="E275" t="s">
        <v>204</v>
      </c>
      <c r="F275" s="3">
        <v>700.51</v>
      </c>
      <c r="G275" t="s">
        <v>47</v>
      </c>
      <c r="H275" s="3">
        <v>0</v>
      </c>
      <c r="I275" t="s">
        <v>104</v>
      </c>
      <c r="J275">
        <v>2555</v>
      </c>
      <c r="K275" t="s">
        <v>49</v>
      </c>
      <c r="L275" t="s">
        <v>50</v>
      </c>
      <c r="M275" t="s">
        <v>51</v>
      </c>
      <c r="N275">
        <v>1730</v>
      </c>
      <c r="O275" t="s">
        <v>52</v>
      </c>
      <c r="P275" t="s">
        <v>203</v>
      </c>
      <c r="T275" t="s">
        <v>64</v>
      </c>
      <c r="Z275" s="3"/>
      <c r="AF275" t="s">
        <v>63</v>
      </c>
      <c r="AH275">
        <v>0</v>
      </c>
      <c r="AI275" s="2">
        <v>45291</v>
      </c>
      <c r="AJ275" t="s">
        <v>64</v>
      </c>
      <c r="AK275" t="s">
        <v>64</v>
      </c>
      <c r="AL275" t="s">
        <v>64</v>
      </c>
      <c r="AN275" s="3"/>
      <c r="AP275" t="s">
        <v>64</v>
      </c>
      <c r="AR275" t="s">
        <v>64</v>
      </c>
      <c r="AS275" t="s">
        <v>66</v>
      </c>
    </row>
    <row r="276" spans="1:45" ht="16" x14ac:dyDescent="0.2">
      <c r="A276">
        <v>2989</v>
      </c>
      <c r="B276">
        <v>2989</v>
      </c>
      <c r="C276" s="2">
        <v>45291</v>
      </c>
      <c r="D276" t="s">
        <v>1934</v>
      </c>
      <c r="E276" t="s">
        <v>206</v>
      </c>
      <c r="F276" s="3">
        <v>2957.87</v>
      </c>
      <c r="G276" t="s">
        <v>47</v>
      </c>
      <c r="H276" s="3">
        <v>0</v>
      </c>
      <c r="I276" t="s">
        <v>104</v>
      </c>
      <c r="J276">
        <v>2551</v>
      </c>
      <c r="K276" t="s">
        <v>49</v>
      </c>
      <c r="L276" t="s">
        <v>50</v>
      </c>
      <c r="M276" t="s">
        <v>51</v>
      </c>
      <c r="N276">
        <v>1730</v>
      </c>
      <c r="O276" t="s">
        <v>52</v>
      </c>
      <c r="P276" t="s">
        <v>203</v>
      </c>
      <c r="T276" t="s">
        <v>64</v>
      </c>
      <c r="Z276" s="3"/>
      <c r="AF276" t="s">
        <v>63</v>
      </c>
      <c r="AH276">
        <v>0</v>
      </c>
      <c r="AI276" s="2">
        <v>45291</v>
      </c>
      <c r="AJ276" t="s">
        <v>64</v>
      </c>
      <c r="AK276" t="s">
        <v>64</v>
      </c>
      <c r="AL276" t="s">
        <v>64</v>
      </c>
      <c r="AN276" s="3"/>
      <c r="AP276" t="s">
        <v>64</v>
      </c>
      <c r="AR276" t="s">
        <v>64</v>
      </c>
      <c r="AS276" t="s">
        <v>66</v>
      </c>
    </row>
    <row r="277" spans="1:45" ht="16" x14ac:dyDescent="0.2">
      <c r="A277">
        <v>2990</v>
      </c>
      <c r="B277">
        <v>2990</v>
      </c>
      <c r="C277" s="2">
        <v>45291</v>
      </c>
      <c r="D277" t="s">
        <v>1934</v>
      </c>
      <c r="E277" t="s">
        <v>204</v>
      </c>
      <c r="F277" s="3">
        <v>667.53</v>
      </c>
      <c r="G277" t="s">
        <v>47</v>
      </c>
      <c r="H277" s="3">
        <v>0</v>
      </c>
      <c r="I277" t="s">
        <v>104</v>
      </c>
      <c r="J277">
        <v>2555</v>
      </c>
      <c r="K277" t="s">
        <v>49</v>
      </c>
      <c r="L277" t="s">
        <v>50</v>
      </c>
      <c r="M277" t="s">
        <v>51</v>
      </c>
      <c r="N277">
        <v>1730</v>
      </c>
      <c r="O277" t="s">
        <v>52</v>
      </c>
      <c r="P277" t="s">
        <v>203</v>
      </c>
      <c r="T277" t="s">
        <v>64</v>
      </c>
      <c r="Z277" s="3"/>
      <c r="AF277" t="s">
        <v>63</v>
      </c>
      <c r="AH277">
        <v>0</v>
      </c>
      <c r="AI277" s="2">
        <v>45291</v>
      </c>
      <c r="AJ277" t="s">
        <v>64</v>
      </c>
      <c r="AK277" t="s">
        <v>64</v>
      </c>
      <c r="AL277" t="s">
        <v>64</v>
      </c>
      <c r="AN277" s="3"/>
      <c r="AP277" t="s">
        <v>64</v>
      </c>
      <c r="AR277" t="s">
        <v>64</v>
      </c>
      <c r="AS277" t="s">
        <v>66</v>
      </c>
    </row>
    <row r="278" spans="1:45" ht="16" x14ac:dyDescent="0.2">
      <c r="A278">
        <v>2991</v>
      </c>
      <c r="B278">
        <v>2991</v>
      </c>
      <c r="C278" s="2">
        <v>45291</v>
      </c>
      <c r="D278" t="s">
        <v>1935</v>
      </c>
      <c r="E278" t="s">
        <v>206</v>
      </c>
      <c r="F278" s="3">
        <v>2268.59</v>
      </c>
      <c r="G278" t="s">
        <v>47</v>
      </c>
      <c r="H278" s="3">
        <v>0</v>
      </c>
      <c r="I278" t="s">
        <v>104</v>
      </c>
      <c r="J278">
        <v>2551</v>
      </c>
      <c r="K278" t="s">
        <v>49</v>
      </c>
      <c r="L278" t="s">
        <v>50</v>
      </c>
      <c r="M278" t="s">
        <v>51</v>
      </c>
      <c r="N278">
        <v>1730</v>
      </c>
      <c r="O278" t="s">
        <v>52</v>
      </c>
      <c r="P278" t="s">
        <v>203</v>
      </c>
      <c r="T278" t="s">
        <v>64</v>
      </c>
      <c r="Z278" s="3"/>
      <c r="AF278" t="s">
        <v>63</v>
      </c>
      <c r="AH278">
        <v>0</v>
      </c>
      <c r="AI278" s="2">
        <v>45291</v>
      </c>
      <c r="AJ278" t="s">
        <v>64</v>
      </c>
      <c r="AK278" t="s">
        <v>64</v>
      </c>
      <c r="AL278" t="s">
        <v>64</v>
      </c>
      <c r="AN278" s="3"/>
      <c r="AP278" t="s">
        <v>64</v>
      </c>
      <c r="AR278" t="s">
        <v>64</v>
      </c>
      <c r="AS278" t="s">
        <v>66</v>
      </c>
    </row>
    <row r="279" spans="1:45" ht="16" x14ac:dyDescent="0.2">
      <c r="A279">
        <v>2992</v>
      </c>
      <c r="B279">
        <v>2992</v>
      </c>
      <c r="C279" s="2">
        <v>45291</v>
      </c>
      <c r="D279" t="s">
        <v>1935</v>
      </c>
      <c r="E279" t="s">
        <v>204</v>
      </c>
      <c r="F279" s="3">
        <v>515.27</v>
      </c>
      <c r="G279" t="s">
        <v>47</v>
      </c>
      <c r="H279" s="3">
        <v>0</v>
      </c>
      <c r="I279" t="s">
        <v>104</v>
      </c>
      <c r="J279">
        <v>2555</v>
      </c>
      <c r="K279" t="s">
        <v>49</v>
      </c>
      <c r="L279" t="s">
        <v>50</v>
      </c>
      <c r="M279" t="s">
        <v>51</v>
      </c>
      <c r="N279">
        <v>1730</v>
      </c>
      <c r="O279" t="s">
        <v>52</v>
      </c>
      <c r="P279" t="s">
        <v>203</v>
      </c>
      <c r="T279" t="s">
        <v>64</v>
      </c>
      <c r="Z279" s="3"/>
      <c r="AF279" t="s">
        <v>63</v>
      </c>
      <c r="AH279">
        <v>0</v>
      </c>
      <c r="AI279" s="2">
        <v>45291</v>
      </c>
      <c r="AJ279" t="s">
        <v>64</v>
      </c>
      <c r="AK279" t="s">
        <v>64</v>
      </c>
      <c r="AL279" t="s">
        <v>64</v>
      </c>
      <c r="AN279" s="3"/>
      <c r="AP279" t="s">
        <v>64</v>
      </c>
      <c r="AR279" t="s">
        <v>64</v>
      </c>
      <c r="AS279" t="s">
        <v>66</v>
      </c>
    </row>
    <row r="280" spans="1:45" ht="16" x14ac:dyDescent="0.2">
      <c r="A280">
        <v>2823</v>
      </c>
      <c r="B280">
        <v>2823</v>
      </c>
      <c r="C280" s="2">
        <v>45294.041666666657</v>
      </c>
      <c r="D280" t="s">
        <v>1748</v>
      </c>
      <c r="E280" t="s">
        <v>2507</v>
      </c>
      <c r="F280" s="3">
        <v>55.22</v>
      </c>
      <c r="G280" t="s">
        <v>47</v>
      </c>
      <c r="H280" s="3">
        <v>0</v>
      </c>
      <c r="I280" t="s">
        <v>48</v>
      </c>
      <c r="J280">
        <v>2702</v>
      </c>
      <c r="K280" t="s">
        <v>49</v>
      </c>
      <c r="L280" t="s">
        <v>50</v>
      </c>
      <c r="M280" t="s">
        <v>51</v>
      </c>
      <c r="N280">
        <v>940</v>
      </c>
      <c r="O280" t="s">
        <v>52</v>
      </c>
      <c r="P280" t="s">
        <v>53</v>
      </c>
      <c r="T280" t="s">
        <v>3421</v>
      </c>
      <c r="U280" t="s">
        <v>3422</v>
      </c>
      <c r="V280" t="s">
        <v>2331</v>
      </c>
      <c r="W280" t="s">
        <v>56</v>
      </c>
      <c r="X280" t="s">
        <v>3423</v>
      </c>
      <c r="Y280" t="s">
        <v>2726</v>
      </c>
      <c r="Z280" s="3">
        <v>19</v>
      </c>
      <c r="AA280" t="s">
        <v>3424</v>
      </c>
      <c r="AB280" t="s">
        <v>3425</v>
      </c>
      <c r="AC280" t="s">
        <v>61</v>
      </c>
      <c r="AD280" t="s">
        <v>61</v>
      </c>
      <c r="AE280" t="s">
        <v>3426</v>
      </c>
      <c r="AF280" t="s">
        <v>63</v>
      </c>
      <c r="AH280">
        <v>0</v>
      </c>
      <c r="AI280" s="2">
        <v>45294</v>
      </c>
      <c r="AJ280" t="s">
        <v>64</v>
      </c>
      <c r="AK280" t="s">
        <v>64</v>
      </c>
      <c r="AL280" t="s">
        <v>3427</v>
      </c>
      <c r="AM280" t="s">
        <v>3422</v>
      </c>
      <c r="AN280" s="3">
        <v>55.22</v>
      </c>
      <c r="AO280" t="s">
        <v>3425</v>
      </c>
      <c r="AP280" t="s">
        <v>64</v>
      </c>
      <c r="AQ280" t="s">
        <v>3426</v>
      </c>
      <c r="AR280">
        <v>1152</v>
      </c>
      <c r="AS280" t="s">
        <v>66</v>
      </c>
    </row>
    <row r="281" spans="1:45" ht="16" x14ac:dyDescent="0.2">
      <c r="A281">
        <v>2822</v>
      </c>
      <c r="B281">
        <v>2822</v>
      </c>
      <c r="C281" s="2">
        <v>45296.041666666657</v>
      </c>
      <c r="D281" t="s">
        <v>1748</v>
      </c>
      <c r="E281" t="s">
        <v>2371</v>
      </c>
      <c r="F281" s="3">
        <v>46.41</v>
      </c>
      <c r="G281" t="s">
        <v>47</v>
      </c>
      <c r="H281" s="3">
        <v>0</v>
      </c>
      <c r="I281" t="s">
        <v>48</v>
      </c>
      <c r="J281">
        <v>2663</v>
      </c>
      <c r="K281" t="s">
        <v>49</v>
      </c>
      <c r="L281" t="s">
        <v>50</v>
      </c>
      <c r="M281" t="s">
        <v>51</v>
      </c>
      <c r="N281">
        <v>940</v>
      </c>
      <c r="O281" t="s">
        <v>52</v>
      </c>
      <c r="P281" t="s">
        <v>53</v>
      </c>
      <c r="T281" t="s">
        <v>2516</v>
      </c>
      <c r="U281" t="s">
        <v>3428</v>
      </c>
      <c r="V281" t="s">
        <v>2324</v>
      </c>
      <c r="W281" t="s">
        <v>56</v>
      </c>
      <c r="X281" t="s">
        <v>3429</v>
      </c>
      <c r="Y281" t="s">
        <v>2375</v>
      </c>
      <c r="Z281" s="3">
        <v>19</v>
      </c>
      <c r="AA281" t="s">
        <v>2519</v>
      </c>
      <c r="AB281" t="s">
        <v>3430</v>
      </c>
      <c r="AC281" t="s">
        <v>61</v>
      </c>
      <c r="AD281" t="s">
        <v>61</v>
      </c>
      <c r="AE281" t="s">
        <v>3431</v>
      </c>
      <c r="AF281" t="s">
        <v>63</v>
      </c>
      <c r="AH281">
        <v>0</v>
      </c>
      <c r="AI281" s="2">
        <v>45296</v>
      </c>
      <c r="AJ281" t="s">
        <v>64</v>
      </c>
      <c r="AK281" t="s">
        <v>64</v>
      </c>
      <c r="AL281" t="s">
        <v>3432</v>
      </c>
      <c r="AM281" t="s">
        <v>3428</v>
      </c>
      <c r="AN281" s="3">
        <v>46.41</v>
      </c>
      <c r="AO281" t="s">
        <v>3430</v>
      </c>
      <c r="AP281" t="s">
        <v>64</v>
      </c>
      <c r="AQ281" t="s">
        <v>3431</v>
      </c>
      <c r="AR281">
        <v>1151</v>
      </c>
      <c r="AS281" t="s">
        <v>66</v>
      </c>
    </row>
    <row r="282" spans="1:45" ht="16" x14ac:dyDescent="0.2">
      <c r="A282">
        <v>2827</v>
      </c>
      <c r="B282">
        <v>2827</v>
      </c>
      <c r="C282" s="2">
        <v>45299.041666666657</v>
      </c>
      <c r="D282" t="s">
        <v>1782</v>
      </c>
      <c r="E282" t="s">
        <v>3433</v>
      </c>
      <c r="F282" s="3">
        <v>337</v>
      </c>
      <c r="G282" t="s">
        <v>47</v>
      </c>
      <c r="H282" s="3">
        <v>0</v>
      </c>
      <c r="I282" t="s">
        <v>48</v>
      </c>
      <c r="J282">
        <v>2894</v>
      </c>
      <c r="K282" t="s">
        <v>49</v>
      </c>
      <c r="L282" t="s">
        <v>50</v>
      </c>
      <c r="M282" t="s">
        <v>51</v>
      </c>
      <c r="N282">
        <v>940</v>
      </c>
      <c r="O282" t="s">
        <v>52</v>
      </c>
      <c r="P282" t="s">
        <v>53</v>
      </c>
      <c r="T282" t="s">
        <v>3434</v>
      </c>
      <c r="U282" t="s">
        <v>3435</v>
      </c>
      <c r="V282" t="s">
        <v>2319</v>
      </c>
      <c r="W282" t="s">
        <v>56</v>
      </c>
      <c r="X282" t="s">
        <v>3436</v>
      </c>
      <c r="Y282" t="s">
        <v>3437</v>
      </c>
      <c r="Z282" s="3">
        <v>19</v>
      </c>
      <c r="AA282" t="s">
        <v>3438</v>
      </c>
      <c r="AB282" t="s">
        <v>3439</v>
      </c>
      <c r="AC282" t="s">
        <v>61</v>
      </c>
      <c r="AD282" t="s">
        <v>61</v>
      </c>
      <c r="AE282" t="s">
        <v>3440</v>
      </c>
      <c r="AF282" t="s">
        <v>63</v>
      </c>
      <c r="AH282">
        <v>0</v>
      </c>
      <c r="AI282" s="2">
        <v>45299</v>
      </c>
      <c r="AJ282" t="s">
        <v>64</v>
      </c>
      <c r="AK282" t="s">
        <v>64</v>
      </c>
      <c r="AL282" t="s">
        <v>3441</v>
      </c>
      <c r="AM282" t="s">
        <v>3435</v>
      </c>
      <c r="AN282" s="3">
        <v>357</v>
      </c>
      <c r="AO282" t="s">
        <v>3439</v>
      </c>
      <c r="AP282" t="s">
        <v>64</v>
      </c>
      <c r="AQ282" t="s">
        <v>3440</v>
      </c>
      <c r="AR282">
        <v>1150</v>
      </c>
      <c r="AS282" t="s">
        <v>66</v>
      </c>
    </row>
    <row r="283" spans="1:45" ht="16" x14ac:dyDescent="0.2">
      <c r="A283">
        <v>2820</v>
      </c>
      <c r="B283">
        <v>2820</v>
      </c>
      <c r="C283" s="2">
        <v>45302.041666666657</v>
      </c>
      <c r="D283" t="s">
        <v>1748</v>
      </c>
      <c r="E283" t="s">
        <v>2165</v>
      </c>
      <c r="F283" s="3">
        <v>52.9</v>
      </c>
      <c r="G283" t="s">
        <v>47</v>
      </c>
      <c r="H283" s="3">
        <v>0</v>
      </c>
      <c r="I283" t="s">
        <v>48</v>
      </c>
      <c r="J283">
        <v>2900</v>
      </c>
      <c r="K283" t="s">
        <v>49</v>
      </c>
      <c r="L283" t="s">
        <v>50</v>
      </c>
      <c r="M283" t="s">
        <v>51</v>
      </c>
      <c r="N283">
        <v>940</v>
      </c>
      <c r="O283" t="s">
        <v>52</v>
      </c>
      <c r="P283" t="s">
        <v>53</v>
      </c>
      <c r="T283" t="s">
        <v>2313</v>
      </c>
      <c r="U283" t="s">
        <v>3443</v>
      </c>
      <c r="V283" t="s">
        <v>2326</v>
      </c>
      <c r="W283" t="s">
        <v>56</v>
      </c>
      <c r="X283" t="s">
        <v>3444</v>
      </c>
      <c r="Y283" t="s">
        <v>323</v>
      </c>
      <c r="Z283" s="3">
        <v>19</v>
      </c>
      <c r="AA283" t="s">
        <v>2316</v>
      </c>
      <c r="AB283" t="s">
        <v>3445</v>
      </c>
      <c r="AC283" t="s">
        <v>61</v>
      </c>
      <c r="AD283" t="s">
        <v>61</v>
      </c>
      <c r="AE283" t="s">
        <v>3446</v>
      </c>
      <c r="AF283" t="s">
        <v>63</v>
      </c>
      <c r="AH283">
        <v>0</v>
      </c>
      <c r="AI283" s="2">
        <v>45302</v>
      </c>
      <c r="AJ283" t="s">
        <v>64</v>
      </c>
      <c r="AK283" t="s">
        <v>64</v>
      </c>
      <c r="AL283" t="s">
        <v>3447</v>
      </c>
      <c r="AM283" t="s">
        <v>3443</v>
      </c>
      <c r="AN283" s="3">
        <v>52.9</v>
      </c>
      <c r="AO283" t="s">
        <v>3445</v>
      </c>
      <c r="AP283" t="s">
        <v>64</v>
      </c>
      <c r="AQ283" t="s">
        <v>3446</v>
      </c>
      <c r="AR283">
        <v>1149</v>
      </c>
      <c r="AS283" t="s">
        <v>66</v>
      </c>
    </row>
    <row r="284" spans="1:45" ht="16" x14ac:dyDescent="0.2">
      <c r="A284">
        <v>2953</v>
      </c>
      <c r="B284">
        <v>2953</v>
      </c>
      <c r="C284" s="2">
        <v>45302.5622337963</v>
      </c>
      <c r="D284" t="s">
        <v>1761</v>
      </c>
      <c r="E284" t="s">
        <v>3451</v>
      </c>
      <c r="F284" s="3">
        <v>434.17</v>
      </c>
      <c r="G284" t="s">
        <v>47</v>
      </c>
      <c r="H284" s="3">
        <v>0</v>
      </c>
      <c r="I284" t="s">
        <v>48</v>
      </c>
      <c r="J284">
        <v>2722</v>
      </c>
      <c r="K284" t="s">
        <v>49</v>
      </c>
      <c r="L284" t="s">
        <v>50</v>
      </c>
      <c r="M284" t="s">
        <v>51</v>
      </c>
      <c r="N284">
        <v>941</v>
      </c>
      <c r="O284" t="s">
        <v>52</v>
      </c>
      <c r="P284" t="s">
        <v>53</v>
      </c>
      <c r="T284" t="s">
        <v>3452</v>
      </c>
      <c r="U284" t="s">
        <v>3453</v>
      </c>
      <c r="V284" t="s">
        <v>2355</v>
      </c>
      <c r="W284" t="s">
        <v>56</v>
      </c>
      <c r="X284" t="s">
        <v>3454</v>
      </c>
      <c r="Y284" t="s">
        <v>3455</v>
      </c>
      <c r="Z284" s="3">
        <v>0</v>
      </c>
      <c r="AA284" t="s">
        <v>3456</v>
      </c>
      <c r="AB284" t="s">
        <v>3457</v>
      </c>
      <c r="AC284" t="s">
        <v>61</v>
      </c>
      <c r="AD284" t="s">
        <v>61</v>
      </c>
      <c r="AE284" t="s">
        <v>3458</v>
      </c>
      <c r="AF284" t="s">
        <v>63</v>
      </c>
      <c r="AH284">
        <v>0</v>
      </c>
      <c r="AI284" s="2">
        <v>45302</v>
      </c>
      <c r="AJ284" t="s">
        <v>64</v>
      </c>
      <c r="AK284" t="s">
        <v>64</v>
      </c>
      <c r="AL284" t="s">
        <v>3459</v>
      </c>
      <c r="AM284" t="s">
        <v>3453</v>
      </c>
      <c r="AN284" s="3">
        <v>434.17</v>
      </c>
      <c r="AO284" t="s">
        <v>3457</v>
      </c>
      <c r="AP284" t="s">
        <v>64</v>
      </c>
      <c r="AQ284" t="s">
        <v>3458</v>
      </c>
      <c r="AR284">
        <v>1141</v>
      </c>
      <c r="AS284" t="s">
        <v>66</v>
      </c>
    </row>
    <row r="285" spans="1:45" ht="16" x14ac:dyDescent="0.2">
      <c r="A285">
        <v>2954</v>
      </c>
      <c r="B285">
        <v>2954</v>
      </c>
      <c r="C285" s="2">
        <v>45302.5622337963</v>
      </c>
      <c r="D285" t="s">
        <v>1748</v>
      </c>
      <c r="E285" t="s">
        <v>3335</v>
      </c>
      <c r="F285" s="3">
        <v>3.99</v>
      </c>
      <c r="G285" t="s">
        <v>47</v>
      </c>
      <c r="H285" s="3">
        <v>0</v>
      </c>
      <c r="I285" t="s">
        <v>48</v>
      </c>
      <c r="J285">
        <v>2705</v>
      </c>
      <c r="K285" t="s">
        <v>49</v>
      </c>
      <c r="L285" t="s">
        <v>50</v>
      </c>
      <c r="M285" t="s">
        <v>51</v>
      </c>
      <c r="N285">
        <v>941</v>
      </c>
      <c r="O285" t="s">
        <v>52</v>
      </c>
      <c r="P285" t="s">
        <v>53</v>
      </c>
      <c r="T285" t="s">
        <v>3452</v>
      </c>
      <c r="U285" t="s">
        <v>3453</v>
      </c>
      <c r="V285" t="s">
        <v>2355</v>
      </c>
      <c r="W285" t="s">
        <v>56</v>
      </c>
      <c r="X285" t="s">
        <v>3454</v>
      </c>
      <c r="Y285" t="s">
        <v>3455</v>
      </c>
      <c r="Z285" s="3">
        <v>0</v>
      </c>
      <c r="AA285" t="s">
        <v>3456</v>
      </c>
      <c r="AB285" t="s">
        <v>3457</v>
      </c>
      <c r="AC285" t="s">
        <v>61</v>
      </c>
      <c r="AD285" t="s">
        <v>61</v>
      </c>
      <c r="AE285" t="s">
        <v>3458</v>
      </c>
      <c r="AF285" t="s">
        <v>63</v>
      </c>
      <c r="AH285">
        <v>0</v>
      </c>
      <c r="AI285" s="2">
        <v>45302</v>
      </c>
      <c r="AJ285" t="s">
        <v>64</v>
      </c>
      <c r="AK285" t="s">
        <v>64</v>
      </c>
      <c r="AL285" t="s">
        <v>3459</v>
      </c>
      <c r="AM285" t="s">
        <v>3453</v>
      </c>
      <c r="AN285" s="3">
        <v>434.17</v>
      </c>
      <c r="AO285" t="s">
        <v>3457</v>
      </c>
      <c r="AP285" t="s">
        <v>64</v>
      </c>
      <c r="AQ285" t="s">
        <v>3458</v>
      </c>
      <c r="AR285">
        <v>1141</v>
      </c>
      <c r="AS285" t="s">
        <v>66</v>
      </c>
    </row>
    <row r="286" spans="1:45" ht="16" x14ac:dyDescent="0.2">
      <c r="A286">
        <v>2818</v>
      </c>
      <c r="B286">
        <v>2818</v>
      </c>
      <c r="C286" s="2">
        <v>45306.041666666657</v>
      </c>
      <c r="D286" t="s">
        <v>1748</v>
      </c>
      <c r="E286" t="s">
        <v>188</v>
      </c>
      <c r="F286" s="3">
        <v>60</v>
      </c>
      <c r="G286" t="s">
        <v>47</v>
      </c>
      <c r="H286" s="3">
        <v>0</v>
      </c>
      <c r="I286" t="s">
        <v>48</v>
      </c>
      <c r="J286">
        <v>2753</v>
      </c>
      <c r="K286" t="s">
        <v>49</v>
      </c>
      <c r="L286" t="s">
        <v>50</v>
      </c>
      <c r="M286" t="s">
        <v>51</v>
      </c>
      <c r="N286">
        <v>940</v>
      </c>
      <c r="O286" t="s">
        <v>52</v>
      </c>
      <c r="P286" t="s">
        <v>53</v>
      </c>
      <c r="T286" t="s">
        <v>189</v>
      </c>
      <c r="U286" t="s">
        <v>3460</v>
      </c>
      <c r="Z286" s="3"/>
      <c r="AF286" t="s">
        <v>63</v>
      </c>
      <c r="AH286">
        <v>0</v>
      </c>
      <c r="AI286" s="2">
        <v>45306</v>
      </c>
      <c r="AJ286" t="s">
        <v>64</v>
      </c>
      <c r="AK286" t="s">
        <v>64</v>
      </c>
      <c r="AL286" t="s">
        <v>3461</v>
      </c>
      <c r="AM286" t="s">
        <v>3460</v>
      </c>
      <c r="AN286" s="3"/>
      <c r="AP286" t="s">
        <v>64</v>
      </c>
      <c r="AR286">
        <v>1147</v>
      </c>
      <c r="AS286" t="s">
        <v>66</v>
      </c>
    </row>
    <row r="287" spans="1:45" ht="16" x14ac:dyDescent="0.2">
      <c r="A287">
        <v>2841</v>
      </c>
      <c r="B287">
        <v>2841</v>
      </c>
      <c r="C287" s="2">
        <v>45308.57984953704</v>
      </c>
      <c r="D287" t="s">
        <v>1761</v>
      </c>
      <c r="E287" t="s">
        <v>1762</v>
      </c>
      <c r="F287" s="3">
        <v>117.81</v>
      </c>
      <c r="G287" t="s">
        <v>47</v>
      </c>
      <c r="H287" s="3">
        <v>0</v>
      </c>
      <c r="I287" t="s">
        <v>48</v>
      </c>
      <c r="J287">
        <v>2710</v>
      </c>
      <c r="K287" t="s">
        <v>49</v>
      </c>
      <c r="L287" t="s">
        <v>50</v>
      </c>
      <c r="M287" t="s">
        <v>51</v>
      </c>
      <c r="N287">
        <v>941</v>
      </c>
      <c r="O287" t="s">
        <v>52</v>
      </c>
      <c r="P287" t="s">
        <v>53</v>
      </c>
      <c r="T287" t="s">
        <v>3473</v>
      </c>
      <c r="U287" t="s">
        <v>3474</v>
      </c>
      <c r="V287" t="s">
        <v>2413</v>
      </c>
      <c r="W287" t="s">
        <v>56</v>
      </c>
      <c r="X287" t="s">
        <v>3475</v>
      </c>
      <c r="Y287" t="s">
        <v>1767</v>
      </c>
      <c r="Z287" s="3">
        <v>19</v>
      </c>
      <c r="AA287" t="s">
        <v>3470</v>
      </c>
      <c r="AB287" t="s">
        <v>3476</v>
      </c>
      <c r="AC287" t="s">
        <v>61</v>
      </c>
      <c r="AD287" t="s">
        <v>61</v>
      </c>
      <c r="AE287" t="s">
        <v>3477</v>
      </c>
      <c r="AF287" t="s">
        <v>63</v>
      </c>
      <c r="AH287">
        <v>0</v>
      </c>
      <c r="AI287" s="2">
        <v>45308</v>
      </c>
      <c r="AJ287" t="s">
        <v>64</v>
      </c>
      <c r="AK287" t="s">
        <v>64</v>
      </c>
      <c r="AL287" t="s">
        <v>3478</v>
      </c>
      <c r="AM287" t="s">
        <v>3474</v>
      </c>
      <c r="AN287" s="3">
        <v>117.81</v>
      </c>
      <c r="AO287" t="s">
        <v>3476</v>
      </c>
      <c r="AP287" t="s">
        <v>64</v>
      </c>
      <c r="AQ287" t="s">
        <v>3477</v>
      </c>
      <c r="AR287">
        <v>1158</v>
      </c>
      <c r="AS287" t="s">
        <v>66</v>
      </c>
    </row>
    <row r="288" spans="1:45" ht="16" x14ac:dyDescent="0.2">
      <c r="A288">
        <v>2876</v>
      </c>
      <c r="B288">
        <v>2876</v>
      </c>
      <c r="C288" s="2">
        <v>45313</v>
      </c>
      <c r="D288" t="s">
        <v>1761</v>
      </c>
      <c r="E288" t="s">
        <v>2032</v>
      </c>
      <c r="F288" s="3">
        <v>22.17</v>
      </c>
      <c r="G288" t="s">
        <v>47</v>
      </c>
      <c r="H288" s="3">
        <v>0</v>
      </c>
      <c r="I288" t="s">
        <v>48</v>
      </c>
      <c r="J288">
        <v>2720</v>
      </c>
      <c r="K288" t="s">
        <v>49</v>
      </c>
      <c r="L288" t="s">
        <v>50</v>
      </c>
      <c r="M288" t="s">
        <v>51</v>
      </c>
      <c r="N288">
        <v>942</v>
      </c>
      <c r="O288" t="s">
        <v>52</v>
      </c>
      <c r="P288" t="s">
        <v>53</v>
      </c>
      <c r="T288" t="s">
        <v>3485</v>
      </c>
      <c r="U288" t="s">
        <v>3486</v>
      </c>
      <c r="V288" t="s">
        <v>2422</v>
      </c>
      <c r="W288" t="s">
        <v>56</v>
      </c>
      <c r="X288" t="s">
        <v>3487</v>
      </c>
      <c r="Y288" t="s">
        <v>2036</v>
      </c>
      <c r="Z288" s="3">
        <v>19</v>
      </c>
      <c r="AA288" t="s">
        <v>3488</v>
      </c>
      <c r="AB288" t="s">
        <v>3489</v>
      </c>
      <c r="AC288" t="s">
        <v>61</v>
      </c>
      <c r="AD288" t="s">
        <v>61</v>
      </c>
      <c r="AE288" t="s">
        <v>3490</v>
      </c>
      <c r="AF288" t="s">
        <v>63</v>
      </c>
      <c r="AH288">
        <v>0</v>
      </c>
      <c r="AI288" s="2">
        <v>45313</v>
      </c>
      <c r="AJ288" t="s">
        <v>64</v>
      </c>
      <c r="AK288" t="s">
        <v>64</v>
      </c>
      <c r="AL288" t="s">
        <v>3491</v>
      </c>
      <c r="AM288" t="s">
        <v>3486</v>
      </c>
      <c r="AN288" s="3">
        <v>22.17</v>
      </c>
      <c r="AO288" t="s">
        <v>3489</v>
      </c>
      <c r="AP288" t="s">
        <v>64</v>
      </c>
      <c r="AQ288" t="s">
        <v>3490</v>
      </c>
      <c r="AR288">
        <v>1182</v>
      </c>
      <c r="AS288" t="s">
        <v>66</v>
      </c>
    </row>
    <row r="289" spans="1:45" ht="16" x14ac:dyDescent="0.2">
      <c r="A289">
        <v>2849</v>
      </c>
      <c r="B289">
        <v>2849</v>
      </c>
      <c r="C289" s="2">
        <v>45313.041666666657</v>
      </c>
      <c r="D289" t="s">
        <v>1538</v>
      </c>
      <c r="E289" t="s">
        <v>3492</v>
      </c>
      <c r="F289" s="3">
        <v>55800</v>
      </c>
      <c r="G289" t="s">
        <v>47</v>
      </c>
      <c r="H289" s="3">
        <v>0</v>
      </c>
      <c r="I289" t="s">
        <v>104</v>
      </c>
      <c r="J289">
        <v>940</v>
      </c>
      <c r="K289" t="s">
        <v>52</v>
      </c>
      <c r="L289" t="s">
        <v>53</v>
      </c>
      <c r="N289">
        <v>3200</v>
      </c>
      <c r="O289" t="s">
        <v>49</v>
      </c>
      <c r="P289" t="s">
        <v>105</v>
      </c>
      <c r="Q289" t="s">
        <v>106</v>
      </c>
      <c r="T289" t="s">
        <v>3493</v>
      </c>
      <c r="U289" t="s">
        <v>3494</v>
      </c>
      <c r="V289" t="s">
        <v>2365</v>
      </c>
      <c r="W289" t="s">
        <v>56</v>
      </c>
      <c r="X289" t="s">
        <v>3495</v>
      </c>
      <c r="Y289" t="s">
        <v>446</v>
      </c>
      <c r="Z289" s="3">
        <v>0</v>
      </c>
      <c r="AA289" t="s">
        <v>3496</v>
      </c>
      <c r="AB289" t="s">
        <v>3497</v>
      </c>
      <c r="AC289" t="s">
        <v>61</v>
      </c>
      <c r="AD289" t="s">
        <v>61</v>
      </c>
      <c r="AE289" t="s">
        <v>3498</v>
      </c>
      <c r="AF289" t="s">
        <v>63</v>
      </c>
      <c r="AH289">
        <v>0</v>
      </c>
      <c r="AI289" s="2">
        <v>45313</v>
      </c>
      <c r="AJ289" t="s">
        <v>64</v>
      </c>
      <c r="AK289" t="s">
        <v>64</v>
      </c>
      <c r="AL289" t="s">
        <v>3499</v>
      </c>
      <c r="AM289" t="s">
        <v>3494</v>
      </c>
      <c r="AN289" s="3">
        <v>55800</v>
      </c>
      <c r="AO289" t="s">
        <v>3497</v>
      </c>
      <c r="AP289" t="s">
        <v>64</v>
      </c>
      <c r="AQ289" t="s">
        <v>3498</v>
      </c>
      <c r="AR289">
        <v>1162</v>
      </c>
      <c r="AS289" t="s">
        <v>66</v>
      </c>
    </row>
    <row r="290" spans="1:45" ht="16" x14ac:dyDescent="0.2">
      <c r="A290">
        <v>2887</v>
      </c>
      <c r="B290">
        <v>2887</v>
      </c>
      <c r="C290" s="2">
        <v>45314</v>
      </c>
      <c r="D290" t="s">
        <v>1761</v>
      </c>
      <c r="E290" t="s">
        <v>3503</v>
      </c>
      <c r="F290" s="3">
        <v>4.99</v>
      </c>
      <c r="G290" t="s">
        <v>47</v>
      </c>
      <c r="H290" s="3">
        <v>0</v>
      </c>
      <c r="I290" t="s">
        <v>48</v>
      </c>
      <c r="J290">
        <v>2720</v>
      </c>
      <c r="K290" t="s">
        <v>49</v>
      </c>
      <c r="L290" t="s">
        <v>50</v>
      </c>
      <c r="M290" t="s">
        <v>51</v>
      </c>
      <c r="N290">
        <v>942</v>
      </c>
      <c r="O290" t="s">
        <v>52</v>
      </c>
      <c r="P290" t="s">
        <v>53</v>
      </c>
      <c r="T290" t="s">
        <v>1043</v>
      </c>
      <c r="U290" t="s">
        <v>3504</v>
      </c>
      <c r="V290" t="s">
        <v>2474</v>
      </c>
      <c r="W290" t="s">
        <v>56</v>
      </c>
      <c r="X290" t="s">
        <v>3505</v>
      </c>
      <c r="Y290" t="s">
        <v>953</v>
      </c>
      <c r="Z290" s="3">
        <v>19</v>
      </c>
      <c r="AA290" t="s">
        <v>1046</v>
      </c>
      <c r="AB290" t="s">
        <v>3506</v>
      </c>
      <c r="AC290" t="s">
        <v>61</v>
      </c>
      <c r="AD290" t="s">
        <v>61</v>
      </c>
      <c r="AE290" t="s">
        <v>3507</v>
      </c>
      <c r="AF290" t="s">
        <v>63</v>
      </c>
      <c r="AH290">
        <v>0</v>
      </c>
      <c r="AI290" s="2">
        <v>45314</v>
      </c>
      <c r="AJ290" t="s">
        <v>64</v>
      </c>
      <c r="AK290" t="s">
        <v>64</v>
      </c>
      <c r="AL290" t="s">
        <v>3508</v>
      </c>
      <c r="AM290" t="s">
        <v>3504</v>
      </c>
      <c r="AN290" s="3">
        <v>4.99</v>
      </c>
      <c r="AO290" t="s">
        <v>3506</v>
      </c>
      <c r="AP290" t="s">
        <v>64</v>
      </c>
      <c r="AQ290" t="s">
        <v>3507</v>
      </c>
      <c r="AR290">
        <v>1184</v>
      </c>
      <c r="AS290" t="s">
        <v>66</v>
      </c>
    </row>
    <row r="291" spans="1:45" ht="16" x14ac:dyDescent="0.2">
      <c r="A291">
        <v>2847</v>
      </c>
      <c r="B291">
        <v>2847</v>
      </c>
      <c r="C291" s="2">
        <v>45314.041666666657</v>
      </c>
      <c r="D291" t="s">
        <v>1814</v>
      </c>
      <c r="E291" t="s">
        <v>3509</v>
      </c>
      <c r="F291" s="3">
        <v>691.7</v>
      </c>
      <c r="G291" t="s">
        <v>47</v>
      </c>
      <c r="H291" s="3">
        <v>0</v>
      </c>
      <c r="I291" t="s">
        <v>48</v>
      </c>
      <c r="J291">
        <v>2722</v>
      </c>
      <c r="K291" t="s">
        <v>49</v>
      </c>
      <c r="L291" t="s">
        <v>50</v>
      </c>
      <c r="M291" t="s">
        <v>51</v>
      </c>
      <c r="N291">
        <v>940</v>
      </c>
      <c r="O291" t="s">
        <v>52</v>
      </c>
      <c r="P291" t="s">
        <v>53</v>
      </c>
      <c r="T291" t="s">
        <v>3365</v>
      </c>
      <c r="U291" t="s">
        <v>3510</v>
      </c>
      <c r="V291" t="s">
        <v>2349</v>
      </c>
      <c r="W291" t="s">
        <v>56</v>
      </c>
      <c r="X291" t="s">
        <v>3511</v>
      </c>
      <c r="Y291" t="s">
        <v>3368</v>
      </c>
      <c r="Z291" s="3">
        <v>0</v>
      </c>
      <c r="AA291" t="s">
        <v>3369</v>
      </c>
      <c r="AB291" t="s">
        <v>3445</v>
      </c>
      <c r="AC291" t="s">
        <v>61</v>
      </c>
      <c r="AD291" t="s">
        <v>61</v>
      </c>
      <c r="AE291" t="s">
        <v>3512</v>
      </c>
      <c r="AF291" t="s">
        <v>63</v>
      </c>
      <c r="AH291">
        <v>0</v>
      </c>
      <c r="AI291" s="2">
        <v>45314</v>
      </c>
      <c r="AJ291" t="s">
        <v>64</v>
      </c>
      <c r="AK291" t="s">
        <v>64</v>
      </c>
      <c r="AL291" t="s">
        <v>3513</v>
      </c>
      <c r="AM291" t="s">
        <v>3510</v>
      </c>
      <c r="AN291" s="3">
        <v>691.7</v>
      </c>
      <c r="AO291" t="s">
        <v>3445</v>
      </c>
      <c r="AP291" t="s">
        <v>64</v>
      </c>
      <c r="AQ291" t="s">
        <v>3512</v>
      </c>
      <c r="AR291">
        <v>1164</v>
      </c>
      <c r="AS291" t="s">
        <v>66</v>
      </c>
    </row>
    <row r="292" spans="1:45" ht="16" x14ac:dyDescent="0.2">
      <c r="A292">
        <v>2848</v>
      </c>
      <c r="B292">
        <v>2848</v>
      </c>
      <c r="C292" s="2">
        <v>45314.041666666657</v>
      </c>
      <c r="D292" t="s">
        <v>1748</v>
      </c>
      <c r="E292" t="s">
        <v>3514</v>
      </c>
      <c r="F292" s="3">
        <v>9.5</v>
      </c>
      <c r="G292" t="s">
        <v>47</v>
      </c>
      <c r="H292" s="3">
        <v>0</v>
      </c>
      <c r="I292" t="s">
        <v>48</v>
      </c>
      <c r="J292">
        <v>2705</v>
      </c>
      <c r="K292" t="s">
        <v>49</v>
      </c>
      <c r="L292" t="s">
        <v>50</v>
      </c>
      <c r="M292" t="s">
        <v>51</v>
      </c>
      <c r="N292">
        <v>940</v>
      </c>
      <c r="O292" t="s">
        <v>52</v>
      </c>
      <c r="P292" t="s">
        <v>53</v>
      </c>
      <c r="T292" t="s">
        <v>3365</v>
      </c>
      <c r="U292" t="s">
        <v>3510</v>
      </c>
      <c r="V292" t="s">
        <v>2349</v>
      </c>
      <c r="W292" t="s">
        <v>56</v>
      </c>
      <c r="X292" t="s">
        <v>3511</v>
      </c>
      <c r="Y292" t="s">
        <v>3368</v>
      </c>
      <c r="Z292" s="3">
        <v>0</v>
      </c>
      <c r="AA292" t="s">
        <v>3369</v>
      </c>
      <c r="AB292" t="s">
        <v>3445</v>
      </c>
      <c r="AC292" t="s">
        <v>61</v>
      </c>
      <c r="AD292" t="s">
        <v>61</v>
      </c>
      <c r="AE292" t="s">
        <v>3512</v>
      </c>
      <c r="AF292" t="s">
        <v>63</v>
      </c>
      <c r="AH292">
        <v>0</v>
      </c>
      <c r="AI292" s="2">
        <v>45314</v>
      </c>
      <c r="AJ292" t="s">
        <v>64</v>
      </c>
      <c r="AK292" t="s">
        <v>64</v>
      </c>
      <c r="AL292" t="s">
        <v>3513</v>
      </c>
      <c r="AM292" t="s">
        <v>3510</v>
      </c>
      <c r="AN292" s="3">
        <v>691.7</v>
      </c>
      <c r="AO292" t="s">
        <v>3445</v>
      </c>
      <c r="AP292" t="s">
        <v>64</v>
      </c>
      <c r="AQ292" t="s">
        <v>3512</v>
      </c>
      <c r="AR292">
        <v>1164</v>
      </c>
      <c r="AS292" t="s">
        <v>66</v>
      </c>
    </row>
    <row r="293" spans="1:45" ht="16" x14ac:dyDescent="0.2">
      <c r="A293">
        <v>2846</v>
      </c>
      <c r="B293">
        <v>2846</v>
      </c>
      <c r="C293" s="2">
        <v>45314.041666666657</v>
      </c>
      <c r="D293" t="s">
        <v>1814</v>
      </c>
      <c r="E293" t="s">
        <v>2057</v>
      </c>
      <c r="F293" s="3">
        <v>22.02</v>
      </c>
      <c r="G293" t="s">
        <v>47</v>
      </c>
      <c r="H293" s="3">
        <v>0</v>
      </c>
      <c r="I293" t="s">
        <v>48</v>
      </c>
      <c r="J293">
        <v>2710</v>
      </c>
      <c r="K293" t="s">
        <v>49</v>
      </c>
      <c r="L293" t="s">
        <v>50</v>
      </c>
      <c r="M293" t="s">
        <v>51</v>
      </c>
      <c r="N293">
        <v>940</v>
      </c>
      <c r="O293" t="s">
        <v>52</v>
      </c>
      <c r="P293" t="s">
        <v>53</v>
      </c>
      <c r="T293" t="s">
        <v>2556</v>
      </c>
      <c r="U293" t="s">
        <v>3515</v>
      </c>
      <c r="V293" t="s">
        <v>2370</v>
      </c>
      <c r="W293" t="s">
        <v>56</v>
      </c>
      <c r="X293" t="s">
        <v>3516</v>
      </c>
      <c r="Y293" t="s">
        <v>2061</v>
      </c>
      <c r="Z293" s="3">
        <v>19</v>
      </c>
      <c r="AA293" t="s">
        <v>2559</v>
      </c>
      <c r="AB293" t="s">
        <v>3506</v>
      </c>
      <c r="AC293" t="s">
        <v>61</v>
      </c>
      <c r="AD293" t="s">
        <v>61</v>
      </c>
      <c r="AE293" t="s">
        <v>3517</v>
      </c>
      <c r="AF293" t="s">
        <v>63</v>
      </c>
      <c r="AH293">
        <v>0</v>
      </c>
      <c r="AI293" s="2">
        <v>45314</v>
      </c>
      <c r="AJ293" t="s">
        <v>64</v>
      </c>
      <c r="AK293" t="s">
        <v>64</v>
      </c>
      <c r="AL293" t="s">
        <v>3518</v>
      </c>
      <c r="AM293" t="s">
        <v>3515</v>
      </c>
      <c r="AN293" s="3">
        <v>22.02</v>
      </c>
      <c r="AO293" t="s">
        <v>3506</v>
      </c>
      <c r="AP293" t="s">
        <v>64</v>
      </c>
      <c r="AQ293" t="s">
        <v>3517</v>
      </c>
      <c r="AR293">
        <v>1163</v>
      </c>
      <c r="AS293" t="s">
        <v>66</v>
      </c>
    </row>
    <row r="294" spans="1:45" ht="16" x14ac:dyDescent="0.2">
      <c r="A294">
        <v>2860</v>
      </c>
      <c r="B294">
        <v>2860</v>
      </c>
      <c r="C294" s="2">
        <v>45315.560532407413</v>
      </c>
      <c r="D294" t="s">
        <v>1748</v>
      </c>
      <c r="E294" t="s">
        <v>383</v>
      </c>
      <c r="F294" s="3">
        <v>3.7</v>
      </c>
      <c r="G294" t="s">
        <v>47</v>
      </c>
      <c r="H294" s="3">
        <v>0</v>
      </c>
      <c r="I294" t="s">
        <v>48</v>
      </c>
      <c r="J294">
        <v>2702</v>
      </c>
      <c r="K294" t="s">
        <v>49</v>
      </c>
      <c r="L294" t="s">
        <v>50</v>
      </c>
      <c r="M294" t="s">
        <v>51</v>
      </c>
      <c r="N294">
        <v>941</v>
      </c>
      <c r="O294" t="s">
        <v>52</v>
      </c>
      <c r="P294" t="s">
        <v>53</v>
      </c>
      <c r="T294" t="s">
        <v>1878</v>
      </c>
      <c r="U294" t="s">
        <v>3525</v>
      </c>
      <c r="Z294" s="3"/>
      <c r="AF294" t="s">
        <v>63</v>
      </c>
      <c r="AH294">
        <v>0</v>
      </c>
      <c r="AI294" s="2">
        <v>45315</v>
      </c>
      <c r="AJ294" t="s">
        <v>64</v>
      </c>
      <c r="AK294" t="s">
        <v>64</v>
      </c>
      <c r="AL294" t="s">
        <v>3526</v>
      </c>
      <c r="AM294" t="s">
        <v>3525</v>
      </c>
      <c r="AN294" s="3"/>
      <c r="AP294" t="s">
        <v>64</v>
      </c>
      <c r="AR294">
        <v>1167</v>
      </c>
      <c r="AS294" t="s">
        <v>66</v>
      </c>
    </row>
    <row r="295" spans="1:45" ht="16" x14ac:dyDescent="0.2">
      <c r="A295">
        <v>4144</v>
      </c>
      <c r="B295">
        <v>4144</v>
      </c>
      <c r="C295" s="2">
        <v>45316.041666666657</v>
      </c>
      <c r="D295" t="s">
        <v>1761</v>
      </c>
      <c r="E295" t="s">
        <v>3534</v>
      </c>
      <c r="F295" s="3">
        <v>508.08</v>
      </c>
      <c r="G295" t="s">
        <v>47</v>
      </c>
      <c r="H295" s="3">
        <v>0</v>
      </c>
      <c r="I295" t="s">
        <v>48</v>
      </c>
      <c r="J295">
        <v>2722</v>
      </c>
      <c r="K295" t="s">
        <v>49</v>
      </c>
      <c r="L295" t="s">
        <v>50</v>
      </c>
      <c r="M295" t="s">
        <v>51</v>
      </c>
      <c r="N295">
        <v>940</v>
      </c>
      <c r="O295" t="s">
        <v>52</v>
      </c>
      <c r="P295" t="s">
        <v>53</v>
      </c>
      <c r="T295" t="s">
        <v>3535</v>
      </c>
      <c r="U295" t="s">
        <v>3536</v>
      </c>
      <c r="V295" t="s">
        <v>2386</v>
      </c>
      <c r="W295" t="s">
        <v>56</v>
      </c>
      <c r="X295" t="s">
        <v>3537</v>
      </c>
      <c r="Y295" t="s">
        <v>2668</v>
      </c>
      <c r="Z295" s="3">
        <v>19</v>
      </c>
      <c r="AA295" t="s">
        <v>3538</v>
      </c>
      <c r="AB295" t="s">
        <v>3361</v>
      </c>
      <c r="AC295" t="s">
        <v>61</v>
      </c>
      <c r="AD295" t="s">
        <v>61</v>
      </c>
      <c r="AE295" t="s">
        <v>3539</v>
      </c>
      <c r="AF295" t="s">
        <v>63</v>
      </c>
      <c r="AH295">
        <v>0</v>
      </c>
      <c r="AI295" s="2">
        <v>45316</v>
      </c>
      <c r="AJ295" t="s">
        <v>64</v>
      </c>
      <c r="AK295" t="s">
        <v>64</v>
      </c>
      <c r="AL295" t="s">
        <v>3540</v>
      </c>
      <c r="AM295" t="s">
        <v>3536</v>
      </c>
      <c r="AN295" s="3">
        <v>51.15</v>
      </c>
      <c r="AO295" t="s">
        <v>3361</v>
      </c>
      <c r="AP295" t="s">
        <v>64</v>
      </c>
      <c r="AQ295" t="s">
        <v>3539</v>
      </c>
      <c r="AR295">
        <v>1168</v>
      </c>
      <c r="AS295" t="s">
        <v>66</v>
      </c>
    </row>
    <row r="296" spans="1:45" ht="16" x14ac:dyDescent="0.2">
      <c r="A296">
        <v>4145</v>
      </c>
      <c r="B296">
        <v>4145</v>
      </c>
      <c r="C296" s="2">
        <v>45316.041666666657</v>
      </c>
      <c r="D296" t="s">
        <v>1748</v>
      </c>
      <c r="E296" t="s">
        <v>3541</v>
      </c>
      <c r="F296" s="3">
        <v>42.5</v>
      </c>
      <c r="G296" t="s">
        <v>47</v>
      </c>
      <c r="H296" s="3">
        <v>0</v>
      </c>
      <c r="I296" t="s">
        <v>48</v>
      </c>
      <c r="J296">
        <v>2705</v>
      </c>
      <c r="K296" t="s">
        <v>49</v>
      </c>
      <c r="L296" t="s">
        <v>50</v>
      </c>
      <c r="M296" t="s">
        <v>51</v>
      </c>
      <c r="N296">
        <v>940</v>
      </c>
      <c r="O296" t="s">
        <v>52</v>
      </c>
      <c r="P296" t="s">
        <v>53</v>
      </c>
      <c r="T296" t="s">
        <v>3535</v>
      </c>
      <c r="U296" t="s">
        <v>3536</v>
      </c>
      <c r="V296" t="s">
        <v>2386</v>
      </c>
      <c r="W296" t="s">
        <v>56</v>
      </c>
      <c r="X296" t="s">
        <v>3537</v>
      </c>
      <c r="Y296" t="s">
        <v>2668</v>
      </c>
      <c r="Z296" s="3">
        <v>19</v>
      </c>
      <c r="AA296" t="s">
        <v>3538</v>
      </c>
      <c r="AB296" t="s">
        <v>3361</v>
      </c>
      <c r="AC296" t="s">
        <v>61</v>
      </c>
      <c r="AD296" t="s">
        <v>61</v>
      </c>
      <c r="AE296" t="s">
        <v>3539</v>
      </c>
      <c r="AF296" t="s">
        <v>63</v>
      </c>
      <c r="AH296">
        <v>0</v>
      </c>
      <c r="AI296" s="2">
        <v>45316</v>
      </c>
      <c r="AJ296" t="s">
        <v>64</v>
      </c>
      <c r="AK296" t="s">
        <v>64</v>
      </c>
      <c r="AL296" t="s">
        <v>3540</v>
      </c>
      <c r="AM296" t="s">
        <v>3536</v>
      </c>
      <c r="AN296" s="3">
        <v>51.15</v>
      </c>
      <c r="AO296" t="s">
        <v>3361</v>
      </c>
      <c r="AP296" t="s">
        <v>64</v>
      </c>
      <c r="AQ296" t="s">
        <v>3539</v>
      </c>
      <c r="AR296">
        <v>1168</v>
      </c>
      <c r="AS296" t="s">
        <v>66</v>
      </c>
    </row>
    <row r="297" spans="1:45" ht="16" x14ac:dyDescent="0.2">
      <c r="A297">
        <v>2889</v>
      </c>
      <c r="B297">
        <v>2889</v>
      </c>
      <c r="C297" s="2">
        <v>45320.041666666657</v>
      </c>
      <c r="D297" t="s">
        <v>1782</v>
      </c>
      <c r="E297" t="s">
        <v>3551</v>
      </c>
      <c r="F297" s="3">
        <v>36</v>
      </c>
      <c r="G297" t="s">
        <v>47</v>
      </c>
      <c r="H297" s="3">
        <v>0</v>
      </c>
      <c r="I297" t="s">
        <v>48</v>
      </c>
      <c r="J297">
        <v>2900</v>
      </c>
      <c r="K297" t="s">
        <v>49</v>
      </c>
      <c r="L297" t="s">
        <v>50</v>
      </c>
      <c r="M297" t="s">
        <v>51</v>
      </c>
      <c r="N297">
        <v>940</v>
      </c>
      <c r="O297" t="s">
        <v>52</v>
      </c>
      <c r="P297" t="s">
        <v>53</v>
      </c>
      <c r="T297" t="s">
        <v>3548</v>
      </c>
      <c r="U297" t="s">
        <v>3549</v>
      </c>
      <c r="Z297" s="3"/>
      <c r="AF297" t="s">
        <v>63</v>
      </c>
      <c r="AH297">
        <v>0</v>
      </c>
      <c r="AI297" s="2">
        <v>45320</v>
      </c>
      <c r="AJ297" t="s">
        <v>64</v>
      </c>
      <c r="AK297" t="s">
        <v>64</v>
      </c>
      <c r="AL297" t="s">
        <v>3550</v>
      </c>
      <c r="AM297" t="s">
        <v>3549</v>
      </c>
      <c r="AN297" s="3"/>
      <c r="AP297" t="s">
        <v>64</v>
      </c>
      <c r="AR297">
        <v>1173</v>
      </c>
      <c r="AS297" t="s">
        <v>66</v>
      </c>
    </row>
    <row r="298" spans="1:45" ht="16" x14ac:dyDescent="0.2">
      <c r="A298">
        <v>3314</v>
      </c>
      <c r="B298">
        <v>3314</v>
      </c>
      <c r="C298" s="2">
        <v>45322</v>
      </c>
      <c r="D298" t="s">
        <v>1934</v>
      </c>
      <c r="E298" t="s">
        <v>206</v>
      </c>
      <c r="F298" s="3">
        <v>2957.87</v>
      </c>
      <c r="G298" t="s">
        <v>47</v>
      </c>
      <c r="H298" s="3">
        <v>0</v>
      </c>
      <c r="I298" t="s">
        <v>104</v>
      </c>
      <c r="J298">
        <v>2551</v>
      </c>
      <c r="K298" t="s">
        <v>49</v>
      </c>
      <c r="L298" t="s">
        <v>50</v>
      </c>
      <c r="M298" t="s">
        <v>51</v>
      </c>
      <c r="N298">
        <v>1730</v>
      </c>
      <c r="O298" t="s">
        <v>52</v>
      </c>
      <c r="P298" t="s">
        <v>203</v>
      </c>
      <c r="T298" t="s">
        <v>64</v>
      </c>
      <c r="Z298" s="3"/>
      <c r="AF298" t="s">
        <v>63</v>
      </c>
      <c r="AH298">
        <v>0</v>
      </c>
      <c r="AI298" s="2">
        <v>45322</v>
      </c>
      <c r="AJ298" t="s">
        <v>64</v>
      </c>
      <c r="AK298" t="s">
        <v>64</v>
      </c>
      <c r="AL298" t="s">
        <v>64</v>
      </c>
      <c r="AN298" s="3"/>
      <c r="AP298" t="s">
        <v>64</v>
      </c>
      <c r="AR298" t="s">
        <v>64</v>
      </c>
      <c r="AS298" t="s">
        <v>66</v>
      </c>
    </row>
    <row r="299" spans="1:45" ht="16" x14ac:dyDescent="0.2">
      <c r="A299">
        <v>3315</v>
      </c>
      <c r="B299">
        <v>3315</v>
      </c>
      <c r="C299" s="2">
        <v>45322</v>
      </c>
      <c r="D299" t="s">
        <v>1935</v>
      </c>
      <c r="E299" t="s">
        <v>206</v>
      </c>
      <c r="F299" s="3">
        <v>2268.59</v>
      </c>
      <c r="G299" t="s">
        <v>47</v>
      </c>
      <c r="H299" s="3">
        <v>0</v>
      </c>
      <c r="I299" t="s">
        <v>104</v>
      </c>
      <c r="J299">
        <v>2551</v>
      </c>
      <c r="K299" t="s">
        <v>49</v>
      </c>
      <c r="L299" t="s">
        <v>50</v>
      </c>
      <c r="M299" t="s">
        <v>51</v>
      </c>
      <c r="N299">
        <v>1730</v>
      </c>
      <c r="O299" t="s">
        <v>52</v>
      </c>
      <c r="P299" t="s">
        <v>203</v>
      </c>
      <c r="T299" t="s">
        <v>64</v>
      </c>
      <c r="Z299" s="3"/>
      <c r="AF299" t="s">
        <v>63</v>
      </c>
      <c r="AH299">
        <v>0</v>
      </c>
      <c r="AI299" s="2">
        <v>45322</v>
      </c>
      <c r="AJ299" t="s">
        <v>64</v>
      </c>
      <c r="AK299" t="s">
        <v>64</v>
      </c>
      <c r="AL299" t="s">
        <v>64</v>
      </c>
      <c r="AN299" s="3"/>
      <c r="AP299" t="s">
        <v>64</v>
      </c>
      <c r="AR299" t="s">
        <v>64</v>
      </c>
      <c r="AS299" t="s">
        <v>66</v>
      </c>
    </row>
    <row r="300" spans="1:45" ht="16" x14ac:dyDescent="0.2">
      <c r="A300">
        <v>3612</v>
      </c>
      <c r="B300">
        <v>3612</v>
      </c>
      <c r="C300" s="2">
        <v>45322</v>
      </c>
      <c r="D300" t="s">
        <v>1936</v>
      </c>
      <c r="E300" t="s">
        <v>2635</v>
      </c>
      <c r="F300" s="3">
        <v>143</v>
      </c>
      <c r="G300" t="s">
        <v>47</v>
      </c>
      <c r="H300" s="3">
        <v>0</v>
      </c>
      <c r="I300" t="s">
        <v>104</v>
      </c>
      <c r="J300">
        <v>2551</v>
      </c>
      <c r="K300" t="s">
        <v>49</v>
      </c>
      <c r="L300" t="s">
        <v>50</v>
      </c>
      <c r="M300" t="s">
        <v>51</v>
      </c>
      <c r="N300">
        <v>1730</v>
      </c>
      <c r="O300" t="s">
        <v>52</v>
      </c>
      <c r="P300" t="s">
        <v>203</v>
      </c>
      <c r="T300" t="s">
        <v>64</v>
      </c>
      <c r="Z300" s="3"/>
      <c r="AF300" t="s">
        <v>63</v>
      </c>
      <c r="AH300">
        <v>0</v>
      </c>
      <c r="AI300" s="2">
        <v>45322</v>
      </c>
      <c r="AJ300" t="s">
        <v>64</v>
      </c>
      <c r="AK300" t="s">
        <v>64</v>
      </c>
      <c r="AL300" t="s">
        <v>64</v>
      </c>
      <c r="AN300" s="3"/>
      <c r="AP300" t="s">
        <v>64</v>
      </c>
      <c r="AR300" t="s">
        <v>64</v>
      </c>
      <c r="AS300" t="s">
        <v>66</v>
      </c>
    </row>
    <row r="301" spans="1:45" ht="16" x14ac:dyDescent="0.2">
      <c r="A301">
        <v>3618</v>
      </c>
      <c r="B301">
        <v>3618</v>
      </c>
      <c r="C301" s="2">
        <v>45322</v>
      </c>
      <c r="D301" t="s">
        <v>1936</v>
      </c>
      <c r="E301" t="s">
        <v>206</v>
      </c>
      <c r="F301" s="3">
        <v>2988.56</v>
      </c>
      <c r="G301" t="s">
        <v>47</v>
      </c>
      <c r="H301" s="3">
        <v>0</v>
      </c>
      <c r="I301" t="s">
        <v>104</v>
      </c>
      <c r="J301">
        <v>2551</v>
      </c>
      <c r="K301" t="s">
        <v>49</v>
      </c>
      <c r="L301" t="s">
        <v>50</v>
      </c>
      <c r="M301" t="s">
        <v>51</v>
      </c>
      <c r="N301">
        <v>1730</v>
      </c>
      <c r="O301" t="s">
        <v>52</v>
      </c>
      <c r="P301" t="s">
        <v>203</v>
      </c>
      <c r="T301" t="s">
        <v>64</v>
      </c>
      <c r="Z301" s="3"/>
      <c r="AF301" t="s">
        <v>63</v>
      </c>
      <c r="AH301">
        <v>0</v>
      </c>
      <c r="AI301" s="2">
        <v>45322</v>
      </c>
      <c r="AJ301" t="s">
        <v>64</v>
      </c>
      <c r="AK301" t="s">
        <v>64</v>
      </c>
      <c r="AL301" t="s">
        <v>64</v>
      </c>
      <c r="AN301" s="3"/>
      <c r="AP301" t="s">
        <v>64</v>
      </c>
      <c r="AR301" t="s">
        <v>64</v>
      </c>
      <c r="AS301" t="s">
        <v>66</v>
      </c>
    </row>
    <row r="302" spans="1:45" ht="16" x14ac:dyDescent="0.2">
      <c r="A302">
        <v>3619</v>
      </c>
      <c r="B302">
        <v>3619</v>
      </c>
      <c r="C302" s="2">
        <v>45322</v>
      </c>
      <c r="D302" t="s">
        <v>1936</v>
      </c>
      <c r="E302" t="s">
        <v>204</v>
      </c>
      <c r="F302" s="3">
        <v>684.38</v>
      </c>
      <c r="G302" t="s">
        <v>47</v>
      </c>
      <c r="H302" s="3">
        <v>0</v>
      </c>
      <c r="I302" t="s">
        <v>104</v>
      </c>
      <c r="J302">
        <v>2555</v>
      </c>
      <c r="K302" t="s">
        <v>49</v>
      </c>
      <c r="L302" t="s">
        <v>50</v>
      </c>
      <c r="M302" t="s">
        <v>51</v>
      </c>
      <c r="N302">
        <v>1730</v>
      </c>
      <c r="O302" t="s">
        <v>52</v>
      </c>
      <c r="P302" t="s">
        <v>203</v>
      </c>
      <c r="T302" t="s">
        <v>64</v>
      </c>
      <c r="Z302" s="3"/>
      <c r="AF302" t="s">
        <v>63</v>
      </c>
      <c r="AH302">
        <v>0</v>
      </c>
      <c r="AI302" s="2">
        <v>45322</v>
      </c>
      <c r="AJ302" t="s">
        <v>64</v>
      </c>
      <c r="AK302" t="s">
        <v>64</v>
      </c>
      <c r="AL302" t="s">
        <v>64</v>
      </c>
      <c r="AN302" s="3"/>
      <c r="AP302" t="s">
        <v>64</v>
      </c>
      <c r="AR302" t="s">
        <v>64</v>
      </c>
      <c r="AS302" t="s">
        <v>66</v>
      </c>
    </row>
    <row r="303" spans="1:45" ht="16" x14ac:dyDescent="0.2">
      <c r="A303">
        <v>3620</v>
      </c>
      <c r="B303">
        <v>3620</v>
      </c>
      <c r="C303" s="2">
        <v>45322</v>
      </c>
      <c r="D303" t="s">
        <v>1935</v>
      </c>
      <c r="E303" t="s">
        <v>204</v>
      </c>
      <c r="F303" s="3">
        <v>502.11</v>
      </c>
      <c r="G303" t="s">
        <v>47</v>
      </c>
      <c r="H303" s="3">
        <v>0</v>
      </c>
      <c r="I303" t="s">
        <v>104</v>
      </c>
      <c r="J303">
        <v>2555</v>
      </c>
      <c r="K303" t="s">
        <v>49</v>
      </c>
      <c r="L303" t="s">
        <v>50</v>
      </c>
      <c r="M303" t="s">
        <v>51</v>
      </c>
      <c r="N303">
        <v>1730</v>
      </c>
      <c r="O303" t="s">
        <v>52</v>
      </c>
      <c r="P303" t="s">
        <v>203</v>
      </c>
      <c r="T303" t="s">
        <v>64</v>
      </c>
      <c r="Z303" s="3"/>
      <c r="AF303" t="s">
        <v>63</v>
      </c>
      <c r="AH303">
        <v>0</v>
      </c>
      <c r="AI303" s="2">
        <v>45322</v>
      </c>
      <c r="AJ303" t="s">
        <v>64</v>
      </c>
      <c r="AK303" t="s">
        <v>64</v>
      </c>
      <c r="AL303" t="s">
        <v>64</v>
      </c>
      <c r="AN303" s="3"/>
      <c r="AP303" t="s">
        <v>64</v>
      </c>
      <c r="AR303" t="s">
        <v>64</v>
      </c>
      <c r="AS303" t="s">
        <v>66</v>
      </c>
    </row>
    <row r="304" spans="1:45" ht="16" x14ac:dyDescent="0.2">
      <c r="A304">
        <v>3621</v>
      </c>
      <c r="B304">
        <v>3621</v>
      </c>
      <c r="C304" s="2">
        <v>45322</v>
      </c>
      <c r="D304" t="s">
        <v>1934</v>
      </c>
      <c r="E304" t="s">
        <v>204</v>
      </c>
      <c r="F304" s="3">
        <v>652.15</v>
      </c>
      <c r="G304" t="s">
        <v>47</v>
      </c>
      <c r="H304" s="3">
        <v>0</v>
      </c>
      <c r="I304" t="s">
        <v>104</v>
      </c>
      <c r="J304">
        <v>2555</v>
      </c>
      <c r="K304" t="s">
        <v>49</v>
      </c>
      <c r="L304" t="s">
        <v>50</v>
      </c>
      <c r="M304" t="s">
        <v>51</v>
      </c>
      <c r="N304">
        <v>1730</v>
      </c>
      <c r="O304" t="s">
        <v>52</v>
      </c>
      <c r="P304" t="s">
        <v>203</v>
      </c>
      <c r="T304" t="s">
        <v>64</v>
      </c>
      <c r="Z304" s="3"/>
      <c r="AF304" t="s">
        <v>63</v>
      </c>
      <c r="AH304">
        <v>0</v>
      </c>
      <c r="AI304" s="2">
        <v>45322</v>
      </c>
      <c r="AJ304" t="s">
        <v>64</v>
      </c>
      <c r="AK304" t="s">
        <v>64</v>
      </c>
      <c r="AL304" t="s">
        <v>64</v>
      </c>
      <c r="AN304" s="3"/>
      <c r="AP304" t="s">
        <v>64</v>
      </c>
      <c r="AR304" t="s">
        <v>64</v>
      </c>
      <c r="AS304" t="s">
        <v>66</v>
      </c>
    </row>
    <row r="305" spans="1:45" ht="16" x14ac:dyDescent="0.2">
      <c r="A305">
        <v>2894</v>
      </c>
      <c r="B305">
        <v>2894</v>
      </c>
      <c r="C305" s="2">
        <v>45322.041666666657</v>
      </c>
      <c r="D305" t="s">
        <v>1748</v>
      </c>
      <c r="E305" t="s">
        <v>3565</v>
      </c>
      <c r="F305" s="3">
        <v>5.68</v>
      </c>
      <c r="G305" t="s">
        <v>47</v>
      </c>
      <c r="H305" s="3">
        <v>0</v>
      </c>
      <c r="I305" t="s">
        <v>48</v>
      </c>
      <c r="J305">
        <v>2705</v>
      </c>
      <c r="K305" t="s">
        <v>49</v>
      </c>
      <c r="L305" t="s">
        <v>50</v>
      </c>
      <c r="M305" t="s">
        <v>51</v>
      </c>
      <c r="N305">
        <v>940</v>
      </c>
      <c r="O305" t="s">
        <v>52</v>
      </c>
      <c r="P305" t="s">
        <v>53</v>
      </c>
      <c r="T305" t="s">
        <v>3355</v>
      </c>
      <c r="U305" t="s">
        <v>3566</v>
      </c>
      <c r="Z305" s="3"/>
      <c r="AF305" t="s">
        <v>63</v>
      </c>
      <c r="AH305">
        <v>0</v>
      </c>
      <c r="AI305" s="2">
        <v>45322</v>
      </c>
      <c r="AJ305" t="s">
        <v>64</v>
      </c>
      <c r="AK305" t="s">
        <v>64</v>
      </c>
      <c r="AL305" t="s">
        <v>3567</v>
      </c>
      <c r="AM305" t="s">
        <v>3566</v>
      </c>
      <c r="AN305" s="3"/>
      <c r="AP305" t="s">
        <v>64</v>
      </c>
      <c r="AR305">
        <v>1177</v>
      </c>
      <c r="AS305" t="s">
        <v>66</v>
      </c>
    </row>
    <row r="306" spans="1:45" ht="16" x14ac:dyDescent="0.2">
      <c r="A306">
        <v>2866</v>
      </c>
      <c r="B306">
        <v>2866</v>
      </c>
      <c r="C306" s="2">
        <v>45323.041666666657</v>
      </c>
      <c r="D306" t="s">
        <v>1748</v>
      </c>
      <c r="E306" t="s">
        <v>2507</v>
      </c>
      <c r="F306" s="3">
        <v>200.15</v>
      </c>
      <c r="G306" t="s">
        <v>47</v>
      </c>
      <c r="H306" s="3">
        <v>0</v>
      </c>
      <c r="I306" t="s">
        <v>48</v>
      </c>
      <c r="J306">
        <v>2702</v>
      </c>
      <c r="K306" t="s">
        <v>49</v>
      </c>
      <c r="L306" t="s">
        <v>50</v>
      </c>
      <c r="M306" t="s">
        <v>51</v>
      </c>
      <c r="N306">
        <v>940</v>
      </c>
      <c r="O306" t="s">
        <v>52</v>
      </c>
      <c r="P306" t="s">
        <v>53</v>
      </c>
      <c r="T306" t="s">
        <v>3568</v>
      </c>
      <c r="U306" t="s">
        <v>3569</v>
      </c>
      <c r="V306" t="s">
        <v>2381</v>
      </c>
      <c r="W306" t="s">
        <v>56</v>
      </c>
      <c r="X306" t="s">
        <v>3570</v>
      </c>
      <c r="Y306" t="s">
        <v>2726</v>
      </c>
      <c r="Z306" s="3">
        <v>19</v>
      </c>
      <c r="AA306" t="s">
        <v>3571</v>
      </c>
      <c r="AB306" t="s">
        <v>3497</v>
      </c>
      <c r="AC306" t="s">
        <v>61</v>
      </c>
      <c r="AD306" t="s">
        <v>61</v>
      </c>
      <c r="AE306" t="s">
        <v>3572</v>
      </c>
      <c r="AF306" t="s">
        <v>63</v>
      </c>
      <c r="AH306">
        <v>0</v>
      </c>
      <c r="AI306" s="2">
        <v>45323</v>
      </c>
      <c r="AJ306" t="s">
        <v>64</v>
      </c>
      <c r="AK306" t="s">
        <v>64</v>
      </c>
      <c r="AL306" t="s">
        <v>3573</v>
      </c>
      <c r="AM306" t="s">
        <v>3569</v>
      </c>
      <c r="AN306" s="3">
        <v>200.15</v>
      </c>
      <c r="AO306" t="s">
        <v>3497</v>
      </c>
      <c r="AP306" t="s">
        <v>64</v>
      </c>
      <c r="AQ306" t="s">
        <v>3572</v>
      </c>
      <c r="AR306">
        <v>1176</v>
      </c>
      <c r="AS306" t="s">
        <v>66</v>
      </c>
    </row>
    <row r="307" spans="1:45" ht="16" x14ac:dyDescent="0.2">
      <c r="A307">
        <v>2872</v>
      </c>
      <c r="B307">
        <v>2872</v>
      </c>
      <c r="C307" s="2">
        <v>45328.041666666657</v>
      </c>
      <c r="D307" t="s">
        <v>1748</v>
      </c>
      <c r="E307" t="s">
        <v>2371</v>
      </c>
      <c r="F307" s="3">
        <v>46.41</v>
      </c>
      <c r="G307" t="s">
        <v>47</v>
      </c>
      <c r="H307" s="3">
        <v>0</v>
      </c>
      <c r="I307" t="s">
        <v>48</v>
      </c>
      <c r="J307">
        <v>2663</v>
      </c>
      <c r="K307" t="s">
        <v>49</v>
      </c>
      <c r="L307" t="s">
        <v>50</v>
      </c>
      <c r="M307" t="s">
        <v>51</v>
      </c>
      <c r="N307">
        <v>940</v>
      </c>
      <c r="O307" t="s">
        <v>52</v>
      </c>
      <c r="P307" t="s">
        <v>53</v>
      </c>
      <c r="T307" t="s">
        <v>2516</v>
      </c>
      <c r="U307" t="s">
        <v>3574</v>
      </c>
      <c r="V307" t="s">
        <v>2379</v>
      </c>
      <c r="W307" t="s">
        <v>56</v>
      </c>
      <c r="X307" t="s">
        <v>3575</v>
      </c>
      <c r="Y307" t="s">
        <v>2375</v>
      </c>
      <c r="Z307" s="3">
        <v>19</v>
      </c>
      <c r="AA307" t="s">
        <v>2519</v>
      </c>
      <c r="AB307" t="s">
        <v>3576</v>
      </c>
      <c r="AC307" t="s">
        <v>61</v>
      </c>
      <c r="AD307" t="s">
        <v>61</v>
      </c>
      <c r="AE307" t="s">
        <v>3577</v>
      </c>
      <c r="AF307" t="s">
        <v>63</v>
      </c>
      <c r="AH307">
        <v>0</v>
      </c>
      <c r="AI307" s="2">
        <v>45328</v>
      </c>
      <c r="AJ307" t="s">
        <v>64</v>
      </c>
      <c r="AK307" t="s">
        <v>64</v>
      </c>
      <c r="AL307" t="s">
        <v>3578</v>
      </c>
      <c r="AM307" t="s">
        <v>3574</v>
      </c>
      <c r="AN307" s="3">
        <v>46.41</v>
      </c>
      <c r="AO307" t="s">
        <v>3576</v>
      </c>
      <c r="AP307" t="s">
        <v>64</v>
      </c>
      <c r="AQ307" t="s">
        <v>3577</v>
      </c>
      <c r="AR307">
        <v>1178</v>
      </c>
      <c r="AS307" t="s">
        <v>66</v>
      </c>
    </row>
    <row r="308" spans="1:45" ht="16" x14ac:dyDescent="0.2">
      <c r="A308">
        <v>2873</v>
      </c>
      <c r="B308">
        <v>2873</v>
      </c>
      <c r="C308" s="2">
        <v>45329.041666666657</v>
      </c>
      <c r="D308" t="s">
        <v>2303</v>
      </c>
      <c r="E308" t="s">
        <v>137</v>
      </c>
      <c r="F308" s="3">
        <v>20000</v>
      </c>
      <c r="G308" t="s">
        <v>47</v>
      </c>
      <c r="H308" s="3">
        <v>0</v>
      </c>
      <c r="I308" t="s">
        <v>104</v>
      </c>
      <c r="J308">
        <v>940</v>
      </c>
      <c r="K308" t="s">
        <v>52</v>
      </c>
      <c r="L308" t="s">
        <v>53</v>
      </c>
      <c r="N308">
        <v>3200</v>
      </c>
      <c r="O308" t="s">
        <v>49</v>
      </c>
      <c r="P308" t="s">
        <v>105</v>
      </c>
      <c r="Q308" t="s">
        <v>106</v>
      </c>
      <c r="T308" t="s">
        <v>298</v>
      </c>
      <c r="U308" t="s">
        <v>3579</v>
      </c>
      <c r="V308" t="s">
        <v>2388</v>
      </c>
      <c r="W308" t="s">
        <v>56</v>
      </c>
      <c r="X308" t="s">
        <v>3580</v>
      </c>
      <c r="Y308" t="s">
        <v>142</v>
      </c>
      <c r="Z308" s="3">
        <v>0</v>
      </c>
      <c r="AA308" t="s">
        <v>302</v>
      </c>
      <c r="AB308" t="s">
        <v>3581</v>
      </c>
      <c r="AC308" t="s">
        <v>61</v>
      </c>
      <c r="AD308" t="s">
        <v>61</v>
      </c>
      <c r="AE308" t="s">
        <v>3582</v>
      </c>
      <c r="AF308" t="s">
        <v>63</v>
      </c>
      <c r="AH308">
        <v>0</v>
      </c>
      <c r="AI308" s="2">
        <v>45329</v>
      </c>
      <c r="AJ308" t="s">
        <v>64</v>
      </c>
      <c r="AK308" t="s">
        <v>64</v>
      </c>
      <c r="AL308" t="s">
        <v>3583</v>
      </c>
      <c r="AM308" t="s">
        <v>3579</v>
      </c>
      <c r="AN308" s="3">
        <v>20000</v>
      </c>
      <c r="AO308" t="s">
        <v>3581</v>
      </c>
      <c r="AP308" t="s">
        <v>64</v>
      </c>
      <c r="AQ308" t="s">
        <v>3582</v>
      </c>
      <c r="AR308">
        <v>1179</v>
      </c>
      <c r="AS308" t="s">
        <v>66</v>
      </c>
    </row>
    <row r="309" spans="1:45" ht="16" x14ac:dyDescent="0.2">
      <c r="A309">
        <v>2881</v>
      </c>
      <c r="B309">
        <v>2881</v>
      </c>
      <c r="C309" s="2">
        <v>45335.041666666657</v>
      </c>
      <c r="D309" t="s">
        <v>1748</v>
      </c>
      <c r="E309" t="s">
        <v>2165</v>
      </c>
      <c r="F309" s="3">
        <v>52.9</v>
      </c>
      <c r="G309" t="s">
        <v>47</v>
      </c>
      <c r="H309" s="3">
        <v>0</v>
      </c>
      <c r="I309" t="s">
        <v>48</v>
      </c>
      <c r="J309">
        <v>2900</v>
      </c>
      <c r="K309" t="s">
        <v>49</v>
      </c>
      <c r="L309" t="s">
        <v>50</v>
      </c>
      <c r="M309" t="s">
        <v>51</v>
      </c>
      <c r="N309">
        <v>940</v>
      </c>
      <c r="O309" t="s">
        <v>52</v>
      </c>
      <c r="P309" t="s">
        <v>53</v>
      </c>
      <c r="T309" t="s">
        <v>2313</v>
      </c>
      <c r="U309" t="s">
        <v>3594</v>
      </c>
      <c r="V309" t="s">
        <v>2400</v>
      </c>
      <c r="W309" t="s">
        <v>56</v>
      </c>
      <c r="X309" t="s">
        <v>3595</v>
      </c>
      <c r="Y309" t="s">
        <v>323</v>
      </c>
      <c r="Z309" s="3">
        <v>19</v>
      </c>
      <c r="AA309" t="s">
        <v>2316</v>
      </c>
      <c r="AB309" t="s">
        <v>3445</v>
      </c>
      <c r="AC309" t="s">
        <v>61</v>
      </c>
      <c r="AD309" t="s">
        <v>61</v>
      </c>
      <c r="AE309" t="s">
        <v>3596</v>
      </c>
      <c r="AF309" t="s">
        <v>63</v>
      </c>
      <c r="AH309">
        <v>0</v>
      </c>
      <c r="AI309" s="2">
        <v>45335</v>
      </c>
      <c r="AJ309" t="s">
        <v>64</v>
      </c>
      <c r="AK309" t="s">
        <v>64</v>
      </c>
      <c r="AL309" t="s">
        <v>3597</v>
      </c>
      <c r="AM309" t="s">
        <v>3594</v>
      </c>
      <c r="AN309" s="3">
        <v>52.9</v>
      </c>
      <c r="AO309" t="s">
        <v>3445</v>
      </c>
      <c r="AP309" t="s">
        <v>64</v>
      </c>
      <c r="AQ309" t="s">
        <v>3596</v>
      </c>
      <c r="AR309">
        <v>1185</v>
      </c>
      <c r="AS309" t="s">
        <v>66</v>
      </c>
    </row>
    <row r="310" spans="1:45" ht="16" x14ac:dyDescent="0.2">
      <c r="A310">
        <v>2930</v>
      </c>
      <c r="B310">
        <v>2930</v>
      </c>
      <c r="C310" s="2">
        <v>45342</v>
      </c>
      <c r="D310" t="s">
        <v>1761</v>
      </c>
      <c r="E310" t="s">
        <v>2032</v>
      </c>
      <c r="F310" s="3">
        <v>22.4</v>
      </c>
      <c r="G310" t="s">
        <v>47</v>
      </c>
      <c r="H310" s="3">
        <v>0</v>
      </c>
      <c r="I310" t="s">
        <v>48</v>
      </c>
      <c r="J310">
        <v>2720</v>
      </c>
      <c r="K310" t="s">
        <v>49</v>
      </c>
      <c r="L310" t="s">
        <v>50</v>
      </c>
      <c r="M310" t="s">
        <v>51</v>
      </c>
      <c r="N310">
        <v>942</v>
      </c>
      <c r="O310" t="s">
        <v>52</v>
      </c>
      <c r="P310" t="s">
        <v>53</v>
      </c>
      <c r="T310" t="s">
        <v>3598</v>
      </c>
      <c r="U310" t="s">
        <v>3599</v>
      </c>
      <c r="V310" t="s">
        <v>2450</v>
      </c>
      <c r="W310" t="s">
        <v>56</v>
      </c>
      <c r="X310" t="s">
        <v>3600</v>
      </c>
      <c r="Y310" t="s">
        <v>2036</v>
      </c>
      <c r="Z310" s="3">
        <v>19</v>
      </c>
      <c r="AA310" t="s">
        <v>3601</v>
      </c>
      <c r="AB310" t="s">
        <v>3602</v>
      </c>
      <c r="AC310" t="s">
        <v>61</v>
      </c>
      <c r="AD310" t="s">
        <v>61</v>
      </c>
      <c r="AE310" t="s">
        <v>3603</v>
      </c>
      <c r="AF310" t="s">
        <v>63</v>
      </c>
      <c r="AH310">
        <v>0</v>
      </c>
      <c r="AI310" s="2">
        <v>45342</v>
      </c>
      <c r="AJ310" t="s">
        <v>64</v>
      </c>
      <c r="AK310" t="s">
        <v>64</v>
      </c>
      <c r="AL310" t="s">
        <v>3604</v>
      </c>
      <c r="AM310" t="s">
        <v>3599</v>
      </c>
      <c r="AN310" s="3">
        <v>22.4</v>
      </c>
      <c r="AO310" t="s">
        <v>3602</v>
      </c>
      <c r="AP310" t="s">
        <v>64</v>
      </c>
      <c r="AQ310" t="s">
        <v>3603</v>
      </c>
      <c r="AR310">
        <v>1198</v>
      </c>
      <c r="AS310" t="s">
        <v>66</v>
      </c>
    </row>
    <row r="311" spans="1:45" ht="16" x14ac:dyDescent="0.2">
      <c r="A311">
        <v>2936</v>
      </c>
      <c r="B311">
        <v>2936</v>
      </c>
      <c r="C311" s="2">
        <v>45344</v>
      </c>
      <c r="D311" t="s">
        <v>1761</v>
      </c>
      <c r="E311" t="s">
        <v>3611</v>
      </c>
      <c r="F311" s="3">
        <v>4.99</v>
      </c>
      <c r="G311" t="s">
        <v>47</v>
      </c>
      <c r="H311" s="3">
        <v>0</v>
      </c>
      <c r="I311" t="s">
        <v>48</v>
      </c>
      <c r="J311">
        <v>2720</v>
      </c>
      <c r="K311" t="s">
        <v>49</v>
      </c>
      <c r="L311" t="s">
        <v>50</v>
      </c>
      <c r="M311" t="s">
        <v>51</v>
      </c>
      <c r="N311">
        <v>942</v>
      </c>
      <c r="O311" t="s">
        <v>52</v>
      </c>
      <c r="P311" t="s">
        <v>53</v>
      </c>
      <c r="T311" t="s">
        <v>1043</v>
      </c>
      <c r="U311" t="s">
        <v>3612</v>
      </c>
      <c r="V311" t="s">
        <v>2444</v>
      </c>
      <c r="W311" t="s">
        <v>56</v>
      </c>
      <c r="X311" t="s">
        <v>3613</v>
      </c>
      <c r="Y311" t="s">
        <v>953</v>
      </c>
      <c r="Z311" s="3">
        <v>19</v>
      </c>
      <c r="AA311" t="s">
        <v>1046</v>
      </c>
      <c r="AB311" t="s">
        <v>3614</v>
      </c>
      <c r="AC311" t="s">
        <v>61</v>
      </c>
      <c r="AD311" t="s">
        <v>61</v>
      </c>
      <c r="AE311" t="s">
        <v>3615</v>
      </c>
      <c r="AF311" t="s">
        <v>63</v>
      </c>
      <c r="AH311">
        <v>0</v>
      </c>
      <c r="AI311" s="2">
        <v>45344</v>
      </c>
      <c r="AJ311" t="s">
        <v>64</v>
      </c>
      <c r="AK311" t="s">
        <v>64</v>
      </c>
      <c r="AL311" t="s">
        <v>747</v>
      </c>
      <c r="AM311" t="s">
        <v>3612</v>
      </c>
      <c r="AN311" s="3">
        <v>4.99</v>
      </c>
      <c r="AO311" t="s">
        <v>3614</v>
      </c>
      <c r="AP311" t="s">
        <v>64</v>
      </c>
      <c r="AQ311" t="s">
        <v>3615</v>
      </c>
      <c r="AR311">
        <v>1200</v>
      </c>
      <c r="AS311" t="s">
        <v>66</v>
      </c>
    </row>
    <row r="312" spans="1:45" ht="16" x14ac:dyDescent="0.2">
      <c r="A312">
        <v>2909</v>
      </c>
      <c r="B312">
        <v>2909</v>
      </c>
      <c r="C312" s="2">
        <v>45345.041666666657</v>
      </c>
      <c r="D312" t="s">
        <v>1814</v>
      </c>
      <c r="E312" t="s">
        <v>2057</v>
      </c>
      <c r="F312" s="3">
        <v>22.23</v>
      </c>
      <c r="G312" t="s">
        <v>47</v>
      </c>
      <c r="H312" s="3">
        <v>0</v>
      </c>
      <c r="I312" t="s">
        <v>48</v>
      </c>
      <c r="J312">
        <v>2710</v>
      </c>
      <c r="K312" t="s">
        <v>49</v>
      </c>
      <c r="L312" t="s">
        <v>50</v>
      </c>
      <c r="M312" t="s">
        <v>51</v>
      </c>
      <c r="N312">
        <v>940</v>
      </c>
      <c r="O312" t="s">
        <v>52</v>
      </c>
      <c r="P312" t="s">
        <v>53</v>
      </c>
      <c r="T312" t="s">
        <v>2469</v>
      </c>
      <c r="U312" t="s">
        <v>3619</v>
      </c>
      <c r="V312" t="s">
        <v>2440</v>
      </c>
      <c r="W312" t="s">
        <v>56</v>
      </c>
      <c r="X312" t="s">
        <v>3620</v>
      </c>
      <c r="Y312" t="s">
        <v>2061</v>
      </c>
      <c r="Z312" s="3">
        <v>19</v>
      </c>
      <c r="AA312" t="s">
        <v>2472</v>
      </c>
      <c r="AB312" t="s">
        <v>3614</v>
      </c>
      <c r="AC312" t="s">
        <v>61</v>
      </c>
      <c r="AD312" t="s">
        <v>61</v>
      </c>
      <c r="AE312" t="s">
        <v>3621</v>
      </c>
      <c r="AF312" t="s">
        <v>63</v>
      </c>
      <c r="AH312">
        <v>0</v>
      </c>
      <c r="AI312" s="2">
        <v>45345</v>
      </c>
      <c r="AJ312" t="s">
        <v>64</v>
      </c>
      <c r="AK312" t="s">
        <v>64</v>
      </c>
      <c r="AL312" t="s">
        <v>3622</v>
      </c>
      <c r="AM312" t="s">
        <v>3619</v>
      </c>
      <c r="AN312" s="3">
        <v>22.23</v>
      </c>
      <c r="AO312" t="s">
        <v>3614</v>
      </c>
      <c r="AP312" t="s">
        <v>64</v>
      </c>
      <c r="AQ312" t="s">
        <v>3621</v>
      </c>
      <c r="AR312">
        <v>1188</v>
      </c>
      <c r="AS312" t="s">
        <v>66</v>
      </c>
    </row>
    <row r="313" spans="1:45" ht="16" x14ac:dyDescent="0.2">
      <c r="A313">
        <v>2916</v>
      </c>
      <c r="B313">
        <v>2916</v>
      </c>
      <c r="C313" s="2">
        <v>45348.041666666657</v>
      </c>
      <c r="D313" t="s">
        <v>1782</v>
      </c>
      <c r="E313" t="s">
        <v>3623</v>
      </c>
      <c r="F313" s="3">
        <v>469.39</v>
      </c>
      <c r="G313" t="s">
        <v>47</v>
      </c>
      <c r="H313" s="3">
        <v>0</v>
      </c>
      <c r="I313" t="s">
        <v>48</v>
      </c>
      <c r="J313">
        <v>2704</v>
      </c>
      <c r="K313" t="s">
        <v>49</v>
      </c>
      <c r="L313" t="s">
        <v>50</v>
      </c>
      <c r="M313" t="s">
        <v>51</v>
      </c>
      <c r="N313">
        <v>940</v>
      </c>
      <c r="O313" t="s">
        <v>52</v>
      </c>
      <c r="P313" t="s">
        <v>53</v>
      </c>
      <c r="T313" t="s">
        <v>3624</v>
      </c>
      <c r="U313" t="s">
        <v>3625</v>
      </c>
      <c r="V313" t="s">
        <v>2452</v>
      </c>
      <c r="W313" t="s">
        <v>56</v>
      </c>
      <c r="X313" t="s">
        <v>3626</v>
      </c>
      <c r="Y313" t="s">
        <v>231</v>
      </c>
      <c r="Z313" s="3">
        <v>19</v>
      </c>
      <c r="AA313" t="s">
        <v>3627</v>
      </c>
      <c r="AB313" t="s">
        <v>3628</v>
      </c>
      <c r="AC313" t="s">
        <v>61</v>
      </c>
      <c r="AD313" t="s">
        <v>61</v>
      </c>
      <c r="AE313" t="s">
        <v>3629</v>
      </c>
      <c r="AF313" t="s">
        <v>63</v>
      </c>
      <c r="AH313">
        <v>0</v>
      </c>
      <c r="AI313" s="2">
        <v>45348</v>
      </c>
      <c r="AJ313" t="s">
        <v>64</v>
      </c>
      <c r="AK313" t="s">
        <v>64</v>
      </c>
      <c r="AL313" t="s">
        <v>3630</v>
      </c>
      <c r="AM313" t="s">
        <v>3625</v>
      </c>
      <c r="AN313" s="3">
        <v>469.39</v>
      </c>
      <c r="AO313" t="s">
        <v>3628</v>
      </c>
      <c r="AP313" t="s">
        <v>64</v>
      </c>
      <c r="AQ313" t="s">
        <v>3629</v>
      </c>
      <c r="AR313">
        <v>1189</v>
      </c>
      <c r="AS313" t="s">
        <v>66</v>
      </c>
    </row>
    <row r="314" spans="1:45" ht="16" x14ac:dyDescent="0.2">
      <c r="A314">
        <v>2917</v>
      </c>
      <c r="B314">
        <v>2917</v>
      </c>
      <c r="C314" s="2">
        <v>45348.041666666657</v>
      </c>
      <c r="D314" t="s">
        <v>1814</v>
      </c>
      <c r="E314" t="s">
        <v>3509</v>
      </c>
      <c r="F314" s="3">
        <v>730.07</v>
      </c>
      <c r="G314" t="s">
        <v>47</v>
      </c>
      <c r="H314" s="3">
        <v>0</v>
      </c>
      <c r="I314" t="s">
        <v>48</v>
      </c>
      <c r="J314">
        <v>2722</v>
      </c>
      <c r="K314" t="s">
        <v>49</v>
      </c>
      <c r="L314" t="s">
        <v>50</v>
      </c>
      <c r="M314" t="s">
        <v>51</v>
      </c>
      <c r="N314">
        <v>940</v>
      </c>
      <c r="O314" t="s">
        <v>52</v>
      </c>
      <c r="P314" t="s">
        <v>53</v>
      </c>
      <c r="T314" t="s">
        <v>3631</v>
      </c>
      <c r="U314" t="s">
        <v>3632</v>
      </c>
      <c r="V314" t="s">
        <v>2468</v>
      </c>
      <c r="W314" t="s">
        <v>56</v>
      </c>
      <c r="X314" t="s">
        <v>3633</v>
      </c>
      <c r="Y314" t="s">
        <v>3368</v>
      </c>
      <c r="Z314" s="3">
        <v>0</v>
      </c>
      <c r="AA314" t="s">
        <v>3634</v>
      </c>
      <c r="AB314" t="s">
        <v>3635</v>
      </c>
      <c r="AC314" t="s">
        <v>61</v>
      </c>
      <c r="AD314" t="s">
        <v>61</v>
      </c>
      <c r="AE314" t="s">
        <v>3636</v>
      </c>
      <c r="AF314" t="s">
        <v>63</v>
      </c>
      <c r="AH314">
        <v>0</v>
      </c>
      <c r="AI314" s="2">
        <v>45348</v>
      </c>
      <c r="AJ314" t="s">
        <v>64</v>
      </c>
      <c r="AK314" t="s">
        <v>64</v>
      </c>
      <c r="AL314" t="s">
        <v>3637</v>
      </c>
      <c r="AM314" t="s">
        <v>3632</v>
      </c>
      <c r="AN314" s="3">
        <v>730.07</v>
      </c>
      <c r="AO314" t="s">
        <v>3635</v>
      </c>
      <c r="AP314" t="s">
        <v>64</v>
      </c>
      <c r="AQ314" t="s">
        <v>3636</v>
      </c>
      <c r="AR314">
        <v>1190</v>
      </c>
      <c r="AS314" t="s">
        <v>66</v>
      </c>
    </row>
    <row r="315" spans="1:45" ht="16" x14ac:dyDescent="0.2">
      <c r="A315">
        <v>2918</v>
      </c>
      <c r="B315">
        <v>2918</v>
      </c>
      <c r="C315" s="2">
        <v>45348.041666666657</v>
      </c>
      <c r="D315" t="s">
        <v>1748</v>
      </c>
      <c r="E315" t="s">
        <v>3514</v>
      </c>
      <c r="F315" s="3">
        <v>9.5</v>
      </c>
      <c r="G315" t="s">
        <v>47</v>
      </c>
      <c r="H315" s="3">
        <v>0</v>
      </c>
      <c r="I315" t="s">
        <v>48</v>
      </c>
      <c r="J315">
        <v>2705</v>
      </c>
      <c r="K315" t="s">
        <v>49</v>
      </c>
      <c r="L315" t="s">
        <v>50</v>
      </c>
      <c r="M315" t="s">
        <v>51</v>
      </c>
      <c r="N315">
        <v>940</v>
      </c>
      <c r="O315" t="s">
        <v>52</v>
      </c>
      <c r="P315" t="s">
        <v>53</v>
      </c>
      <c r="T315" t="s">
        <v>3631</v>
      </c>
      <c r="U315" t="s">
        <v>3632</v>
      </c>
      <c r="V315" t="s">
        <v>2468</v>
      </c>
      <c r="W315" t="s">
        <v>56</v>
      </c>
      <c r="X315" t="s">
        <v>3633</v>
      </c>
      <c r="Y315" t="s">
        <v>3368</v>
      </c>
      <c r="Z315" s="3">
        <v>0</v>
      </c>
      <c r="AA315" t="s">
        <v>3634</v>
      </c>
      <c r="AB315" t="s">
        <v>3635</v>
      </c>
      <c r="AC315" t="s">
        <v>61</v>
      </c>
      <c r="AD315" t="s">
        <v>61</v>
      </c>
      <c r="AE315" t="s">
        <v>3636</v>
      </c>
      <c r="AF315" t="s">
        <v>63</v>
      </c>
      <c r="AH315">
        <v>0</v>
      </c>
      <c r="AI315" s="2">
        <v>45348</v>
      </c>
      <c r="AJ315" t="s">
        <v>64</v>
      </c>
      <c r="AK315" t="s">
        <v>64</v>
      </c>
      <c r="AL315" t="s">
        <v>3637</v>
      </c>
      <c r="AM315" t="s">
        <v>3632</v>
      </c>
      <c r="AN315" s="3">
        <v>730.07</v>
      </c>
      <c r="AO315" t="s">
        <v>3635</v>
      </c>
      <c r="AP315" t="s">
        <v>64</v>
      </c>
      <c r="AQ315" t="s">
        <v>3636</v>
      </c>
      <c r="AR315">
        <v>1190</v>
      </c>
      <c r="AS315" t="s">
        <v>66</v>
      </c>
    </row>
    <row r="316" spans="1:45" ht="16" x14ac:dyDescent="0.2">
      <c r="A316">
        <v>3448</v>
      </c>
      <c r="B316">
        <v>3448</v>
      </c>
      <c r="C316" s="2">
        <v>45351</v>
      </c>
      <c r="D316" t="s">
        <v>1934</v>
      </c>
      <c r="E316" t="s">
        <v>206</v>
      </c>
      <c r="F316" s="3">
        <v>2957.87</v>
      </c>
      <c r="G316" t="s">
        <v>47</v>
      </c>
      <c r="H316" s="3">
        <v>0</v>
      </c>
      <c r="I316" t="s">
        <v>104</v>
      </c>
      <c r="J316">
        <v>2551</v>
      </c>
      <c r="K316" t="s">
        <v>49</v>
      </c>
      <c r="L316" t="s">
        <v>50</v>
      </c>
      <c r="M316" t="s">
        <v>51</v>
      </c>
      <c r="N316">
        <v>1730</v>
      </c>
      <c r="O316" t="s">
        <v>52</v>
      </c>
      <c r="P316" t="s">
        <v>203</v>
      </c>
      <c r="T316" t="s">
        <v>64</v>
      </c>
      <c r="Z316" s="3"/>
      <c r="AF316" t="s">
        <v>63</v>
      </c>
      <c r="AH316">
        <v>0</v>
      </c>
      <c r="AI316" s="2">
        <v>45351</v>
      </c>
      <c r="AJ316" t="s">
        <v>64</v>
      </c>
      <c r="AK316" t="s">
        <v>64</v>
      </c>
      <c r="AL316" t="s">
        <v>64</v>
      </c>
      <c r="AN316" s="3"/>
      <c r="AP316" t="s">
        <v>64</v>
      </c>
      <c r="AR316" t="s">
        <v>64</v>
      </c>
      <c r="AS316" t="s">
        <v>66</v>
      </c>
    </row>
    <row r="317" spans="1:45" ht="16" x14ac:dyDescent="0.2">
      <c r="A317">
        <v>3449</v>
      </c>
      <c r="B317">
        <v>3449</v>
      </c>
      <c r="C317" s="2">
        <v>45351</v>
      </c>
      <c r="D317" t="s">
        <v>1935</v>
      </c>
      <c r="E317" t="s">
        <v>206</v>
      </c>
      <c r="F317" s="3">
        <v>2268.59</v>
      </c>
      <c r="G317" t="s">
        <v>47</v>
      </c>
      <c r="H317" s="3">
        <v>0</v>
      </c>
      <c r="I317" t="s">
        <v>104</v>
      </c>
      <c r="J317">
        <v>2551</v>
      </c>
      <c r="K317" t="s">
        <v>49</v>
      </c>
      <c r="L317" t="s">
        <v>50</v>
      </c>
      <c r="M317" t="s">
        <v>51</v>
      </c>
      <c r="N317">
        <v>1730</v>
      </c>
      <c r="O317" t="s">
        <v>52</v>
      </c>
      <c r="P317" t="s">
        <v>203</v>
      </c>
      <c r="T317" t="s">
        <v>64</v>
      </c>
      <c r="Z317" s="3"/>
      <c r="AF317" t="s">
        <v>63</v>
      </c>
      <c r="AH317">
        <v>0</v>
      </c>
      <c r="AI317" s="2">
        <v>45351</v>
      </c>
      <c r="AJ317" t="s">
        <v>64</v>
      </c>
      <c r="AK317" t="s">
        <v>64</v>
      </c>
      <c r="AL317" t="s">
        <v>64</v>
      </c>
      <c r="AN317" s="3"/>
      <c r="AP317" t="s">
        <v>64</v>
      </c>
      <c r="AR317" t="s">
        <v>64</v>
      </c>
      <c r="AS317" t="s">
        <v>66</v>
      </c>
    </row>
    <row r="318" spans="1:45" ht="16" x14ac:dyDescent="0.2">
      <c r="A318">
        <v>3622</v>
      </c>
      <c r="B318">
        <v>3622</v>
      </c>
      <c r="C318" s="2">
        <v>45351</v>
      </c>
      <c r="D318" t="s">
        <v>1936</v>
      </c>
      <c r="E318" t="s">
        <v>3643</v>
      </c>
      <c r="F318" s="3">
        <v>684.38</v>
      </c>
      <c r="G318" t="s">
        <v>47</v>
      </c>
      <c r="H318" s="3">
        <v>0</v>
      </c>
      <c r="I318" t="s">
        <v>104</v>
      </c>
      <c r="J318">
        <v>2555</v>
      </c>
      <c r="K318" t="s">
        <v>49</v>
      </c>
      <c r="L318" t="s">
        <v>50</v>
      </c>
      <c r="M318" t="s">
        <v>51</v>
      </c>
      <c r="N318">
        <v>1730</v>
      </c>
      <c r="O318" t="s">
        <v>52</v>
      </c>
      <c r="P318" t="s">
        <v>203</v>
      </c>
      <c r="T318" t="s">
        <v>64</v>
      </c>
      <c r="Z318" s="3"/>
      <c r="AF318" t="s">
        <v>63</v>
      </c>
      <c r="AH318">
        <v>0</v>
      </c>
      <c r="AI318" s="2">
        <v>45351</v>
      </c>
      <c r="AJ318" t="s">
        <v>64</v>
      </c>
      <c r="AK318" t="s">
        <v>64</v>
      </c>
      <c r="AL318" t="s">
        <v>64</v>
      </c>
      <c r="AN318" s="3"/>
      <c r="AP318" t="s">
        <v>64</v>
      </c>
      <c r="AR318" t="s">
        <v>64</v>
      </c>
      <c r="AS318" t="s">
        <v>66</v>
      </c>
    </row>
    <row r="319" spans="1:45" ht="16" x14ac:dyDescent="0.2">
      <c r="A319">
        <v>3623</v>
      </c>
      <c r="B319">
        <v>3623</v>
      </c>
      <c r="C319" s="2">
        <v>45351</v>
      </c>
      <c r="D319" t="s">
        <v>1934</v>
      </c>
      <c r="E319" t="s">
        <v>204</v>
      </c>
      <c r="F319" s="3">
        <v>652.15</v>
      </c>
      <c r="G319" t="s">
        <v>47</v>
      </c>
      <c r="H319" s="3">
        <v>0</v>
      </c>
      <c r="I319" t="s">
        <v>104</v>
      </c>
      <c r="J319">
        <v>2555</v>
      </c>
      <c r="K319" t="s">
        <v>49</v>
      </c>
      <c r="L319" t="s">
        <v>50</v>
      </c>
      <c r="M319" t="s">
        <v>51</v>
      </c>
      <c r="N319">
        <v>1730</v>
      </c>
      <c r="O319" t="s">
        <v>52</v>
      </c>
      <c r="P319" t="s">
        <v>203</v>
      </c>
      <c r="T319" t="s">
        <v>64</v>
      </c>
      <c r="Z319" s="3"/>
      <c r="AF319" t="s">
        <v>63</v>
      </c>
      <c r="AH319">
        <v>0</v>
      </c>
      <c r="AI319" s="2">
        <v>45351</v>
      </c>
      <c r="AJ319" t="s">
        <v>64</v>
      </c>
      <c r="AK319" t="s">
        <v>64</v>
      </c>
      <c r="AL319" t="s">
        <v>64</v>
      </c>
      <c r="AN319" s="3"/>
      <c r="AP319" t="s">
        <v>64</v>
      </c>
      <c r="AR319" t="s">
        <v>64</v>
      </c>
      <c r="AS319" t="s">
        <v>66</v>
      </c>
    </row>
    <row r="320" spans="1:45" ht="16" x14ac:dyDescent="0.2">
      <c r="A320">
        <v>3624</v>
      </c>
      <c r="B320">
        <v>3624</v>
      </c>
      <c r="C320" s="2">
        <v>45351</v>
      </c>
      <c r="D320" t="s">
        <v>1935</v>
      </c>
      <c r="E320" t="s">
        <v>3643</v>
      </c>
      <c r="F320" s="3">
        <v>502.11</v>
      </c>
      <c r="G320" t="s">
        <v>47</v>
      </c>
      <c r="H320" s="3">
        <v>0</v>
      </c>
      <c r="I320" t="s">
        <v>104</v>
      </c>
      <c r="J320">
        <v>2555</v>
      </c>
      <c r="K320" t="s">
        <v>49</v>
      </c>
      <c r="L320" t="s">
        <v>50</v>
      </c>
      <c r="M320" t="s">
        <v>51</v>
      </c>
      <c r="N320">
        <v>1730</v>
      </c>
      <c r="O320" t="s">
        <v>52</v>
      </c>
      <c r="P320" t="s">
        <v>203</v>
      </c>
      <c r="T320" t="s">
        <v>64</v>
      </c>
      <c r="Z320" s="3"/>
      <c r="AF320" t="s">
        <v>63</v>
      </c>
      <c r="AH320">
        <v>0</v>
      </c>
      <c r="AI320" s="2">
        <v>45351</v>
      </c>
      <c r="AJ320" t="s">
        <v>64</v>
      </c>
      <c r="AK320" t="s">
        <v>64</v>
      </c>
      <c r="AL320" t="s">
        <v>64</v>
      </c>
      <c r="AN320" s="3"/>
      <c r="AP320" t="s">
        <v>64</v>
      </c>
      <c r="AR320" t="s">
        <v>64</v>
      </c>
      <c r="AS320" t="s">
        <v>66</v>
      </c>
    </row>
    <row r="321" spans="1:45" ht="16" x14ac:dyDescent="0.2">
      <c r="A321">
        <v>3625</v>
      </c>
      <c r="B321">
        <v>3625</v>
      </c>
      <c r="C321" s="2">
        <v>45351</v>
      </c>
      <c r="D321" t="s">
        <v>1936</v>
      </c>
      <c r="E321" t="s">
        <v>206</v>
      </c>
      <c r="F321" s="3">
        <v>2988.56</v>
      </c>
      <c r="G321" t="s">
        <v>47</v>
      </c>
      <c r="H321" s="3">
        <v>0</v>
      </c>
      <c r="I321" t="s">
        <v>104</v>
      </c>
      <c r="J321">
        <v>2551</v>
      </c>
      <c r="K321" t="s">
        <v>49</v>
      </c>
      <c r="L321" t="s">
        <v>50</v>
      </c>
      <c r="M321" t="s">
        <v>51</v>
      </c>
      <c r="N321">
        <v>1730</v>
      </c>
      <c r="O321" t="s">
        <v>52</v>
      </c>
      <c r="P321" t="s">
        <v>203</v>
      </c>
      <c r="T321" t="s">
        <v>64</v>
      </c>
      <c r="Z321" s="3"/>
      <c r="AF321" t="s">
        <v>63</v>
      </c>
      <c r="AH321">
        <v>0</v>
      </c>
      <c r="AI321" s="2">
        <v>45351</v>
      </c>
      <c r="AJ321" t="s">
        <v>64</v>
      </c>
      <c r="AK321" t="s">
        <v>64</v>
      </c>
      <c r="AL321" t="s">
        <v>64</v>
      </c>
      <c r="AN321" s="3"/>
      <c r="AP321" t="s">
        <v>64</v>
      </c>
      <c r="AR321" t="s">
        <v>64</v>
      </c>
      <c r="AS321" t="s">
        <v>66</v>
      </c>
    </row>
    <row r="322" spans="1:45" ht="16" x14ac:dyDescent="0.2">
      <c r="A322">
        <v>3626</v>
      </c>
      <c r="B322">
        <v>3626</v>
      </c>
      <c r="C322" s="2">
        <v>45351</v>
      </c>
      <c r="D322" t="s">
        <v>1936</v>
      </c>
      <c r="E322" t="s">
        <v>3644</v>
      </c>
      <c r="F322" s="3">
        <v>143</v>
      </c>
      <c r="G322" t="s">
        <v>47</v>
      </c>
      <c r="H322" s="3">
        <v>0</v>
      </c>
      <c r="I322" t="s">
        <v>104</v>
      </c>
      <c r="J322">
        <v>2551</v>
      </c>
      <c r="K322" t="s">
        <v>49</v>
      </c>
      <c r="L322" t="s">
        <v>50</v>
      </c>
      <c r="M322" t="s">
        <v>51</v>
      </c>
      <c r="N322">
        <v>1730</v>
      </c>
      <c r="O322" t="s">
        <v>52</v>
      </c>
      <c r="P322" t="s">
        <v>203</v>
      </c>
      <c r="T322" t="s">
        <v>64</v>
      </c>
      <c r="Z322" s="3"/>
      <c r="AF322" t="s">
        <v>63</v>
      </c>
      <c r="AH322">
        <v>0</v>
      </c>
      <c r="AI322" s="2">
        <v>45351</v>
      </c>
      <c r="AJ322" t="s">
        <v>64</v>
      </c>
      <c r="AK322" t="s">
        <v>64</v>
      </c>
      <c r="AL322" t="s">
        <v>64</v>
      </c>
      <c r="AN322" s="3"/>
      <c r="AP322" t="s">
        <v>64</v>
      </c>
      <c r="AR322" t="s">
        <v>64</v>
      </c>
      <c r="AS322" t="s">
        <v>66</v>
      </c>
    </row>
    <row r="323" spans="1:45" ht="16" x14ac:dyDescent="0.2">
      <c r="A323">
        <v>2921</v>
      </c>
      <c r="B323">
        <v>2921</v>
      </c>
      <c r="C323" s="2">
        <v>45351.041666666657</v>
      </c>
      <c r="D323" t="s">
        <v>1748</v>
      </c>
      <c r="E323" t="s">
        <v>3645</v>
      </c>
      <c r="F323" s="3">
        <v>4.5999999999999996</v>
      </c>
      <c r="G323" t="s">
        <v>47</v>
      </c>
      <c r="H323" s="3">
        <v>0</v>
      </c>
      <c r="I323" t="s">
        <v>48</v>
      </c>
      <c r="J323">
        <v>2705</v>
      </c>
      <c r="K323" t="s">
        <v>49</v>
      </c>
      <c r="L323" t="s">
        <v>50</v>
      </c>
      <c r="M323" t="s">
        <v>51</v>
      </c>
      <c r="N323">
        <v>940</v>
      </c>
      <c r="O323" t="s">
        <v>52</v>
      </c>
      <c r="P323" t="s">
        <v>53</v>
      </c>
      <c r="T323" t="s">
        <v>3646</v>
      </c>
      <c r="U323" t="s">
        <v>3647</v>
      </c>
      <c r="Z323" s="3"/>
      <c r="AF323" t="s">
        <v>63</v>
      </c>
      <c r="AH323">
        <v>0</v>
      </c>
      <c r="AI323" s="2">
        <v>45351</v>
      </c>
      <c r="AJ323" t="s">
        <v>64</v>
      </c>
      <c r="AK323" t="s">
        <v>64</v>
      </c>
      <c r="AL323" t="s">
        <v>3648</v>
      </c>
      <c r="AM323" t="s">
        <v>3647</v>
      </c>
      <c r="AN323" s="3"/>
      <c r="AP323" t="s">
        <v>64</v>
      </c>
      <c r="AR323">
        <v>1194</v>
      </c>
      <c r="AS323" t="s">
        <v>66</v>
      </c>
    </row>
    <row r="324" spans="1:45" ht="16" x14ac:dyDescent="0.2">
      <c r="A324">
        <v>2919</v>
      </c>
      <c r="B324">
        <v>2919</v>
      </c>
      <c r="C324" s="2">
        <v>45352.041666666657</v>
      </c>
      <c r="D324" t="s">
        <v>1748</v>
      </c>
      <c r="E324" t="s">
        <v>2507</v>
      </c>
      <c r="F324" s="3">
        <v>65.209999999999994</v>
      </c>
      <c r="G324" t="s">
        <v>47</v>
      </c>
      <c r="H324" s="3">
        <v>0</v>
      </c>
      <c r="I324" t="s">
        <v>48</v>
      </c>
      <c r="J324">
        <v>2702</v>
      </c>
      <c r="K324" t="s">
        <v>49</v>
      </c>
      <c r="L324" t="s">
        <v>50</v>
      </c>
      <c r="M324" t="s">
        <v>51</v>
      </c>
      <c r="N324">
        <v>940</v>
      </c>
      <c r="O324" t="s">
        <v>52</v>
      </c>
      <c r="P324" t="s">
        <v>53</v>
      </c>
      <c r="T324" t="s">
        <v>3649</v>
      </c>
      <c r="U324" t="s">
        <v>3650</v>
      </c>
      <c r="V324" t="s">
        <v>2430</v>
      </c>
      <c r="W324" t="s">
        <v>56</v>
      </c>
      <c r="X324" t="s">
        <v>3651</v>
      </c>
      <c r="Y324" t="s">
        <v>2726</v>
      </c>
      <c r="Z324" s="3">
        <v>19</v>
      </c>
      <c r="AA324" t="s">
        <v>3652</v>
      </c>
      <c r="AB324" t="s">
        <v>3653</v>
      </c>
      <c r="AC324" t="s">
        <v>61</v>
      </c>
      <c r="AD324" t="s">
        <v>61</v>
      </c>
      <c r="AE324" t="s">
        <v>3654</v>
      </c>
      <c r="AF324" t="s">
        <v>63</v>
      </c>
      <c r="AH324">
        <v>0</v>
      </c>
      <c r="AI324" s="2">
        <v>45352</v>
      </c>
      <c r="AJ324" t="s">
        <v>64</v>
      </c>
      <c r="AK324" t="s">
        <v>64</v>
      </c>
      <c r="AL324" t="s">
        <v>3655</v>
      </c>
      <c r="AM324" t="s">
        <v>3650</v>
      </c>
      <c r="AN324" s="3">
        <v>65.209999999999994</v>
      </c>
      <c r="AO324" t="s">
        <v>3653</v>
      </c>
      <c r="AP324" t="s">
        <v>64</v>
      </c>
      <c r="AQ324" t="s">
        <v>3654</v>
      </c>
      <c r="AR324">
        <v>1193</v>
      </c>
      <c r="AS324" t="s">
        <v>66</v>
      </c>
    </row>
    <row r="325" spans="1:45" ht="16" x14ac:dyDescent="0.2">
      <c r="A325">
        <v>2925</v>
      </c>
      <c r="B325">
        <v>2925</v>
      </c>
      <c r="C325" s="2">
        <v>45357.041666666657</v>
      </c>
      <c r="D325" t="s">
        <v>1748</v>
      </c>
      <c r="E325" t="s">
        <v>3659</v>
      </c>
      <c r="F325" s="3">
        <v>46.41</v>
      </c>
      <c r="G325" t="s">
        <v>47</v>
      </c>
      <c r="H325" s="3">
        <v>0</v>
      </c>
      <c r="I325" t="s">
        <v>48</v>
      </c>
      <c r="J325">
        <v>2663</v>
      </c>
      <c r="K325" t="s">
        <v>49</v>
      </c>
      <c r="L325" t="s">
        <v>50</v>
      </c>
      <c r="M325" t="s">
        <v>51</v>
      </c>
      <c r="N325">
        <v>940</v>
      </c>
      <c r="O325" t="s">
        <v>52</v>
      </c>
      <c r="P325" t="s">
        <v>53</v>
      </c>
      <c r="T325" t="s">
        <v>2516</v>
      </c>
      <c r="U325" t="s">
        <v>3660</v>
      </c>
      <c r="V325" t="s">
        <v>2482</v>
      </c>
      <c r="W325" t="s">
        <v>56</v>
      </c>
      <c r="X325" t="s">
        <v>3661</v>
      </c>
      <c r="Y325" t="s">
        <v>2375</v>
      </c>
      <c r="Z325" s="3">
        <v>19</v>
      </c>
      <c r="AA325" t="s">
        <v>2519</v>
      </c>
      <c r="AB325" t="s">
        <v>3662</v>
      </c>
      <c r="AC325" t="s">
        <v>61</v>
      </c>
      <c r="AD325" t="s">
        <v>61</v>
      </c>
      <c r="AE325" t="s">
        <v>3663</v>
      </c>
      <c r="AF325" t="s">
        <v>63</v>
      </c>
      <c r="AH325">
        <v>0</v>
      </c>
      <c r="AI325" s="2">
        <v>45357</v>
      </c>
      <c r="AJ325" t="s">
        <v>64</v>
      </c>
      <c r="AK325" t="s">
        <v>64</v>
      </c>
      <c r="AL325" t="s">
        <v>3664</v>
      </c>
      <c r="AM325" t="s">
        <v>3660</v>
      </c>
      <c r="AN325" s="3">
        <v>46.41</v>
      </c>
      <c r="AO325" t="s">
        <v>3662</v>
      </c>
      <c r="AP325" t="s">
        <v>64</v>
      </c>
      <c r="AQ325" t="s">
        <v>3663</v>
      </c>
      <c r="AR325">
        <v>1196</v>
      </c>
      <c r="AS325" t="s">
        <v>66</v>
      </c>
    </row>
    <row r="326" spans="1:45" ht="16" x14ac:dyDescent="0.2">
      <c r="A326">
        <v>2951</v>
      </c>
      <c r="B326">
        <v>2951</v>
      </c>
      <c r="C326" s="2">
        <v>45363.041666666657</v>
      </c>
      <c r="D326" t="s">
        <v>1761</v>
      </c>
      <c r="E326" t="s">
        <v>3667</v>
      </c>
      <c r="F326" s="3">
        <v>726</v>
      </c>
      <c r="G326" t="s">
        <v>47</v>
      </c>
      <c r="H326" s="3">
        <v>0</v>
      </c>
      <c r="I326" t="s">
        <v>48</v>
      </c>
      <c r="J326">
        <v>2722</v>
      </c>
      <c r="K326" t="s">
        <v>49</v>
      </c>
      <c r="L326" t="s">
        <v>50</v>
      </c>
      <c r="M326" t="s">
        <v>51</v>
      </c>
      <c r="N326">
        <v>940</v>
      </c>
      <c r="O326" t="s">
        <v>52</v>
      </c>
      <c r="P326" t="s">
        <v>53</v>
      </c>
      <c r="T326" t="s">
        <v>3668</v>
      </c>
      <c r="U326" t="s">
        <v>3669</v>
      </c>
      <c r="V326" t="s">
        <v>2359</v>
      </c>
      <c r="W326" t="s">
        <v>56</v>
      </c>
      <c r="X326" t="s">
        <v>3670</v>
      </c>
      <c r="Y326" t="s">
        <v>3455</v>
      </c>
      <c r="Z326" s="3">
        <v>0</v>
      </c>
      <c r="AA326" t="s">
        <v>3671</v>
      </c>
      <c r="AB326" t="s">
        <v>3653</v>
      </c>
      <c r="AC326" t="s">
        <v>61</v>
      </c>
      <c r="AD326" t="s">
        <v>61</v>
      </c>
      <c r="AE326" t="s">
        <v>3672</v>
      </c>
      <c r="AF326" t="s">
        <v>63</v>
      </c>
      <c r="AH326">
        <v>0</v>
      </c>
      <c r="AI326" s="2">
        <v>45363</v>
      </c>
      <c r="AJ326" t="s">
        <v>64</v>
      </c>
      <c r="AK326" t="s">
        <v>64</v>
      </c>
      <c r="AL326" t="s">
        <v>3673</v>
      </c>
      <c r="AM326" t="s">
        <v>3669</v>
      </c>
      <c r="AN326" s="3">
        <v>729.39</v>
      </c>
      <c r="AO326" t="s">
        <v>3653</v>
      </c>
      <c r="AP326" t="s">
        <v>64</v>
      </c>
      <c r="AQ326" t="s">
        <v>3672</v>
      </c>
      <c r="AR326">
        <v>1201</v>
      </c>
      <c r="AS326" t="s">
        <v>66</v>
      </c>
    </row>
    <row r="327" spans="1:45" ht="16" x14ac:dyDescent="0.2">
      <c r="A327">
        <v>2952</v>
      </c>
      <c r="B327">
        <v>2952</v>
      </c>
      <c r="C327" s="2">
        <v>45363.041666666657</v>
      </c>
      <c r="D327" t="s">
        <v>1748</v>
      </c>
      <c r="E327" t="s">
        <v>3335</v>
      </c>
      <c r="F327" s="3">
        <v>22.5</v>
      </c>
      <c r="G327" t="s">
        <v>47</v>
      </c>
      <c r="H327" s="3">
        <v>0</v>
      </c>
      <c r="I327" t="s">
        <v>48</v>
      </c>
      <c r="J327">
        <v>2705</v>
      </c>
      <c r="K327" t="s">
        <v>49</v>
      </c>
      <c r="L327" t="s">
        <v>50</v>
      </c>
      <c r="M327" t="s">
        <v>51</v>
      </c>
      <c r="N327">
        <v>940</v>
      </c>
      <c r="O327" t="s">
        <v>52</v>
      </c>
      <c r="P327" t="s">
        <v>53</v>
      </c>
      <c r="T327" t="s">
        <v>3668</v>
      </c>
      <c r="U327" t="s">
        <v>3669</v>
      </c>
      <c r="V327" t="s">
        <v>2359</v>
      </c>
      <c r="W327" t="s">
        <v>56</v>
      </c>
      <c r="X327" t="s">
        <v>3670</v>
      </c>
      <c r="Y327" t="s">
        <v>3455</v>
      </c>
      <c r="Z327" s="3">
        <v>0</v>
      </c>
      <c r="AA327" t="s">
        <v>3671</v>
      </c>
      <c r="AB327" t="s">
        <v>3653</v>
      </c>
      <c r="AC327" t="s">
        <v>61</v>
      </c>
      <c r="AD327" t="s">
        <v>61</v>
      </c>
      <c r="AE327" t="s">
        <v>3672</v>
      </c>
      <c r="AF327" t="s">
        <v>63</v>
      </c>
      <c r="AH327">
        <v>0</v>
      </c>
      <c r="AI327" s="2">
        <v>45363</v>
      </c>
      <c r="AJ327" t="s">
        <v>64</v>
      </c>
      <c r="AK327" t="s">
        <v>64</v>
      </c>
      <c r="AL327" t="s">
        <v>3673</v>
      </c>
      <c r="AM327" t="s">
        <v>3669</v>
      </c>
      <c r="AN327" s="3">
        <v>729.39</v>
      </c>
      <c r="AO327" t="s">
        <v>3653</v>
      </c>
      <c r="AP327" t="s">
        <v>64</v>
      </c>
      <c r="AQ327" t="s">
        <v>3672</v>
      </c>
      <c r="AR327">
        <v>1201</v>
      </c>
      <c r="AS327" t="s">
        <v>66</v>
      </c>
    </row>
    <row r="328" spans="1:45" ht="16" x14ac:dyDescent="0.2">
      <c r="A328">
        <v>2950</v>
      </c>
      <c r="B328">
        <v>2950</v>
      </c>
      <c r="C328" s="2">
        <v>45363.041666666657</v>
      </c>
      <c r="D328" t="s">
        <v>1748</v>
      </c>
      <c r="E328" t="s">
        <v>2165</v>
      </c>
      <c r="F328" s="3">
        <v>52.9</v>
      </c>
      <c r="G328" t="s">
        <v>47</v>
      </c>
      <c r="H328" s="3">
        <v>0</v>
      </c>
      <c r="I328" t="s">
        <v>48</v>
      </c>
      <c r="J328">
        <v>2900</v>
      </c>
      <c r="K328" t="s">
        <v>49</v>
      </c>
      <c r="L328" t="s">
        <v>50</v>
      </c>
      <c r="M328" t="s">
        <v>51</v>
      </c>
      <c r="N328">
        <v>940</v>
      </c>
      <c r="O328" t="s">
        <v>52</v>
      </c>
      <c r="P328" t="s">
        <v>53</v>
      </c>
      <c r="T328" t="s">
        <v>2313</v>
      </c>
      <c r="U328" t="s">
        <v>3674</v>
      </c>
      <c r="V328" t="s">
        <v>2486</v>
      </c>
      <c r="W328" t="s">
        <v>56</v>
      </c>
      <c r="X328" t="s">
        <v>3675</v>
      </c>
      <c r="Y328" t="s">
        <v>323</v>
      </c>
      <c r="Z328" s="3">
        <v>19</v>
      </c>
      <c r="AA328" t="s">
        <v>2316</v>
      </c>
      <c r="AB328" t="s">
        <v>3676</v>
      </c>
      <c r="AC328" t="s">
        <v>61</v>
      </c>
      <c r="AD328" t="s">
        <v>61</v>
      </c>
      <c r="AE328" t="s">
        <v>3677</v>
      </c>
      <c r="AF328" t="s">
        <v>63</v>
      </c>
      <c r="AH328">
        <v>0</v>
      </c>
      <c r="AI328" s="2">
        <v>45363</v>
      </c>
      <c r="AJ328" t="s">
        <v>64</v>
      </c>
      <c r="AK328" t="s">
        <v>64</v>
      </c>
      <c r="AL328" t="s">
        <v>3678</v>
      </c>
      <c r="AM328" t="s">
        <v>3674</v>
      </c>
      <c r="AN328" s="3">
        <v>52.9</v>
      </c>
      <c r="AO328" t="s">
        <v>3676</v>
      </c>
      <c r="AP328" t="s">
        <v>64</v>
      </c>
      <c r="AQ328" t="s">
        <v>3677</v>
      </c>
      <c r="AR328">
        <v>1202</v>
      </c>
      <c r="AS328" t="s">
        <v>66</v>
      </c>
    </row>
    <row r="329" spans="1:45" ht="16" x14ac:dyDescent="0.2">
      <c r="A329">
        <v>2957</v>
      </c>
      <c r="B329">
        <v>2957</v>
      </c>
      <c r="C329" s="2">
        <v>45366.543564814812</v>
      </c>
      <c r="D329" t="s">
        <v>1748</v>
      </c>
      <c r="E329" t="s">
        <v>179</v>
      </c>
      <c r="F329" s="3">
        <v>356.76</v>
      </c>
      <c r="G329" t="s">
        <v>47</v>
      </c>
      <c r="H329" s="3">
        <v>0</v>
      </c>
      <c r="I329" t="s">
        <v>48</v>
      </c>
      <c r="J329">
        <v>2702</v>
      </c>
      <c r="K329" t="s">
        <v>49</v>
      </c>
      <c r="L329" t="s">
        <v>50</v>
      </c>
      <c r="M329" t="s">
        <v>51</v>
      </c>
      <c r="N329">
        <v>941</v>
      </c>
      <c r="O329" t="s">
        <v>52</v>
      </c>
      <c r="P329" t="s">
        <v>53</v>
      </c>
      <c r="T329" t="s">
        <v>3684</v>
      </c>
      <c r="U329" t="s">
        <v>3685</v>
      </c>
      <c r="V329" t="s">
        <v>2497</v>
      </c>
      <c r="W329" t="s">
        <v>56</v>
      </c>
      <c r="X329" t="s">
        <v>3686</v>
      </c>
      <c r="Y329" t="s">
        <v>3687</v>
      </c>
      <c r="Z329" s="3">
        <v>19</v>
      </c>
      <c r="AA329" t="s">
        <v>3681</v>
      </c>
      <c r="AB329" t="s">
        <v>3688</v>
      </c>
      <c r="AC329" t="s">
        <v>61</v>
      </c>
      <c r="AD329" t="s">
        <v>61</v>
      </c>
      <c r="AE329" t="s">
        <v>3689</v>
      </c>
      <c r="AF329" t="s">
        <v>63</v>
      </c>
      <c r="AH329">
        <v>0</v>
      </c>
      <c r="AI329" s="2">
        <v>45366</v>
      </c>
      <c r="AJ329" t="s">
        <v>64</v>
      </c>
      <c r="AK329" t="s">
        <v>64</v>
      </c>
      <c r="AL329" t="s">
        <v>3690</v>
      </c>
      <c r="AM329" t="s">
        <v>3685</v>
      </c>
      <c r="AN329" s="3">
        <v>356.76</v>
      </c>
      <c r="AO329" t="s">
        <v>3688</v>
      </c>
      <c r="AP329" t="s">
        <v>64</v>
      </c>
      <c r="AQ329" t="s">
        <v>3689</v>
      </c>
      <c r="AR329">
        <v>1205</v>
      </c>
      <c r="AS329" t="s">
        <v>66</v>
      </c>
    </row>
    <row r="330" spans="1:45" ht="16" x14ac:dyDescent="0.2">
      <c r="A330">
        <v>3002</v>
      </c>
      <c r="B330">
        <v>3002</v>
      </c>
      <c r="C330" s="2">
        <v>45369.041666666657</v>
      </c>
      <c r="D330" t="s">
        <v>1782</v>
      </c>
      <c r="E330" t="s">
        <v>3691</v>
      </c>
      <c r="F330" s="3">
        <v>285.60000000000002</v>
      </c>
      <c r="G330" t="s">
        <v>47</v>
      </c>
      <c r="H330" s="3">
        <v>0</v>
      </c>
      <c r="I330" t="s">
        <v>48</v>
      </c>
      <c r="J330">
        <v>2894</v>
      </c>
      <c r="K330" t="s">
        <v>49</v>
      </c>
      <c r="L330" t="s">
        <v>50</v>
      </c>
      <c r="M330" t="s">
        <v>51</v>
      </c>
      <c r="N330">
        <v>940</v>
      </c>
      <c r="O330" t="s">
        <v>52</v>
      </c>
      <c r="P330" t="s">
        <v>53</v>
      </c>
      <c r="T330" t="s">
        <v>3692</v>
      </c>
      <c r="U330" t="s">
        <v>3693</v>
      </c>
      <c r="V330" t="s">
        <v>2491</v>
      </c>
      <c r="W330" t="s">
        <v>56</v>
      </c>
      <c r="X330" t="s">
        <v>3694</v>
      </c>
      <c r="Y330" t="s">
        <v>291</v>
      </c>
      <c r="Z330" s="3">
        <v>19</v>
      </c>
      <c r="AA330" t="s">
        <v>3695</v>
      </c>
      <c r="AB330" t="s">
        <v>3696</v>
      </c>
      <c r="AC330" t="s">
        <v>61</v>
      </c>
      <c r="AD330" t="s">
        <v>61</v>
      </c>
      <c r="AE330" t="s">
        <v>3697</v>
      </c>
      <c r="AF330" t="s">
        <v>63</v>
      </c>
      <c r="AH330">
        <v>0</v>
      </c>
      <c r="AI330" s="2">
        <v>45369</v>
      </c>
      <c r="AJ330" t="s">
        <v>64</v>
      </c>
      <c r="AK330" t="s">
        <v>64</v>
      </c>
      <c r="AL330" t="s">
        <v>3698</v>
      </c>
      <c r="AM330" t="s">
        <v>3693</v>
      </c>
      <c r="AN330" s="3">
        <v>285.60000000000002</v>
      </c>
      <c r="AO330" t="s">
        <v>3696</v>
      </c>
      <c r="AP330" t="s">
        <v>64</v>
      </c>
      <c r="AQ330" t="s">
        <v>3697</v>
      </c>
      <c r="AR330">
        <v>1206</v>
      </c>
      <c r="AS330" t="s">
        <v>66</v>
      </c>
    </row>
    <row r="331" spans="1:45" ht="16" x14ac:dyDescent="0.2">
      <c r="A331">
        <v>3092</v>
      </c>
      <c r="B331">
        <v>3092</v>
      </c>
      <c r="C331" s="2">
        <v>45371</v>
      </c>
      <c r="D331" t="s">
        <v>1761</v>
      </c>
      <c r="E331" t="s">
        <v>2032</v>
      </c>
      <c r="F331" s="3">
        <v>22.11</v>
      </c>
      <c r="G331" t="s">
        <v>47</v>
      </c>
      <c r="H331" s="3">
        <v>0</v>
      </c>
      <c r="I331" t="s">
        <v>48</v>
      </c>
      <c r="J331">
        <v>2720</v>
      </c>
      <c r="K331" t="s">
        <v>49</v>
      </c>
      <c r="L331" t="s">
        <v>50</v>
      </c>
      <c r="M331" t="s">
        <v>51</v>
      </c>
      <c r="N331">
        <v>942</v>
      </c>
      <c r="O331" t="s">
        <v>52</v>
      </c>
      <c r="P331" t="s">
        <v>53</v>
      </c>
      <c r="T331" t="s">
        <v>3701</v>
      </c>
      <c r="U331" t="s">
        <v>3702</v>
      </c>
      <c r="V331" t="s">
        <v>2589</v>
      </c>
      <c r="W331" t="s">
        <v>56</v>
      </c>
      <c r="X331" t="s">
        <v>3703</v>
      </c>
      <c r="Y331" t="s">
        <v>2036</v>
      </c>
      <c r="Z331" s="3">
        <v>19</v>
      </c>
      <c r="AA331" t="s">
        <v>3704</v>
      </c>
      <c r="AB331" t="s">
        <v>3705</v>
      </c>
      <c r="AC331" t="s">
        <v>61</v>
      </c>
      <c r="AD331" t="s">
        <v>61</v>
      </c>
      <c r="AE331" t="s">
        <v>3706</v>
      </c>
      <c r="AF331" t="s">
        <v>63</v>
      </c>
      <c r="AH331">
        <v>0</v>
      </c>
      <c r="AI331" s="2">
        <v>45371</v>
      </c>
      <c r="AJ331" t="s">
        <v>64</v>
      </c>
      <c r="AK331" t="s">
        <v>64</v>
      </c>
      <c r="AL331" t="s">
        <v>3707</v>
      </c>
      <c r="AM331" t="s">
        <v>3702</v>
      </c>
      <c r="AN331" s="3">
        <v>21.86</v>
      </c>
      <c r="AO331" t="s">
        <v>3705</v>
      </c>
      <c r="AP331" t="s">
        <v>64</v>
      </c>
      <c r="AQ331" t="s">
        <v>3706</v>
      </c>
      <c r="AR331">
        <v>1241</v>
      </c>
      <c r="AS331" t="s">
        <v>66</v>
      </c>
    </row>
    <row r="332" spans="1:45" ht="16" x14ac:dyDescent="0.2">
      <c r="A332">
        <v>3106</v>
      </c>
      <c r="B332">
        <v>3106</v>
      </c>
      <c r="C332" s="2">
        <v>45373</v>
      </c>
      <c r="D332" t="s">
        <v>1761</v>
      </c>
      <c r="E332" t="s">
        <v>3714</v>
      </c>
      <c r="F332" s="3">
        <v>9.98</v>
      </c>
      <c r="G332" t="s">
        <v>47</v>
      </c>
      <c r="H332" s="3">
        <v>0</v>
      </c>
      <c r="I332" t="s">
        <v>48</v>
      </c>
      <c r="J332">
        <v>2720</v>
      </c>
      <c r="K332" t="s">
        <v>49</v>
      </c>
      <c r="L332" t="s">
        <v>50</v>
      </c>
      <c r="M332" t="s">
        <v>51</v>
      </c>
      <c r="N332">
        <v>942</v>
      </c>
      <c r="O332" t="s">
        <v>52</v>
      </c>
      <c r="P332" t="s">
        <v>53</v>
      </c>
      <c r="T332" t="s">
        <v>3715</v>
      </c>
      <c r="U332" t="s">
        <v>3716</v>
      </c>
      <c r="V332" t="s">
        <v>2586</v>
      </c>
      <c r="W332" t="s">
        <v>56</v>
      </c>
      <c r="X332" t="s">
        <v>3717</v>
      </c>
      <c r="Y332" t="s">
        <v>953</v>
      </c>
      <c r="Z332" s="3">
        <v>19</v>
      </c>
      <c r="AA332" t="s">
        <v>3718</v>
      </c>
      <c r="AB332" t="s">
        <v>3719</v>
      </c>
      <c r="AC332" t="s">
        <v>61</v>
      </c>
      <c r="AD332" t="s">
        <v>61</v>
      </c>
      <c r="AE332" t="s">
        <v>3720</v>
      </c>
      <c r="AF332" t="s">
        <v>63</v>
      </c>
      <c r="AH332">
        <v>0</v>
      </c>
      <c r="AI332" s="2">
        <v>45373</v>
      </c>
      <c r="AJ332" t="s">
        <v>64</v>
      </c>
      <c r="AK332" t="s">
        <v>64</v>
      </c>
      <c r="AL332" t="s">
        <v>3721</v>
      </c>
      <c r="AM332" t="s">
        <v>3716</v>
      </c>
      <c r="AN332" s="3">
        <v>9.98</v>
      </c>
      <c r="AO332" t="s">
        <v>3719</v>
      </c>
      <c r="AP332" t="s">
        <v>64</v>
      </c>
      <c r="AQ332" t="s">
        <v>3720</v>
      </c>
      <c r="AR332">
        <v>1243</v>
      </c>
      <c r="AS332" t="s">
        <v>66</v>
      </c>
    </row>
    <row r="333" spans="1:45" ht="16" x14ac:dyDescent="0.2">
      <c r="A333">
        <v>3035</v>
      </c>
      <c r="B333">
        <v>3035</v>
      </c>
      <c r="C333" s="2">
        <v>45376.041666666657</v>
      </c>
      <c r="D333" t="s">
        <v>1814</v>
      </c>
      <c r="E333" t="s">
        <v>2248</v>
      </c>
      <c r="F333" s="3">
        <v>22.08</v>
      </c>
      <c r="G333" t="s">
        <v>47</v>
      </c>
      <c r="H333" s="3">
        <v>0</v>
      </c>
      <c r="I333" t="s">
        <v>48</v>
      </c>
      <c r="J333">
        <v>2710</v>
      </c>
      <c r="K333" t="s">
        <v>49</v>
      </c>
      <c r="L333" t="s">
        <v>50</v>
      </c>
      <c r="M333" t="s">
        <v>51</v>
      </c>
      <c r="N333">
        <v>940</v>
      </c>
      <c r="O333" t="s">
        <v>52</v>
      </c>
      <c r="P333" t="s">
        <v>53</v>
      </c>
      <c r="T333" t="s">
        <v>3722</v>
      </c>
      <c r="U333" t="s">
        <v>3723</v>
      </c>
      <c r="V333" t="s">
        <v>2489</v>
      </c>
      <c r="W333" t="s">
        <v>56</v>
      </c>
      <c r="X333" t="s">
        <v>3724</v>
      </c>
      <c r="Y333" t="s">
        <v>2061</v>
      </c>
      <c r="Z333" s="3">
        <v>19</v>
      </c>
      <c r="AA333" t="s">
        <v>3725</v>
      </c>
      <c r="AB333" t="s">
        <v>3719</v>
      </c>
      <c r="AC333" t="s">
        <v>61</v>
      </c>
      <c r="AD333" t="s">
        <v>61</v>
      </c>
      <c r="AE333" t="s">
        <v>3726</v>
      </c>
      <c r="AF333" t="s">
        <v>63</v>
      </c>
      <c r="AH333">
        <v>0</v>
      </c>
      <c r="AI333" s="2">
        <v>45376</v>
      </c>
      <c r="AJ333" t="s">
        <v>64</v>
      </c>
      <c r="AK333" t="s">
        <v>64</v>
      </c>
      <c r="AL333" t="s">
        <v>3727</v>
      </c>
      <c r="AM333" t="s">
        <v>3723</v>
      </c>
      <c r="AN333" s="3">
        <v>22.08</v>
      </c>
      <c r="AO333" t="s">
        <v>3719</v>
      </c>
      <c r="AP333" t="s">
        <v>64</v>
      </c>
      <c r="AQ333" t="s">
        <v>3726</v>
      </c>
      <c r="AR333">
        <v>1209</v>
      </c>
      <c r="AS333" t="s">
        <v>66</v>
      </c>
    </row>
    <row r="334" spans="1:45" ht="16" x14ac:dyDescent="0.2">
      <c r="A334">
        <v>3054</v>
      </c>
      <c r="B334">
        <v>3054</v>
      </c>
      <c r="C334" s="2">
        <v>45379.041666666657</v>
      </c>
      <c r="D334" t="s">
        <v>1748</v>
      </c>
      <c r="E334" t="s">
        <v>2507</v>
      </c>
      <c r="F334" s="3">
        <v>20.23</v>
      </c>
      <c r="G334" t="s">
        <v>47</v>
      </c>
      <c r="H334" s="3">
        <v>0</v>
      </c>
      <c r="I334" t="s">
        <v>48</v>
      </c>
      <c r="J334">
        <v>2702</v>
      </c>
      <c r="K334" t="s">
        <v>49</v>
      </c>
      <c r="L334" t="s">
        <v>50</v>
      </c>
      <c r="M334" t="s">
        <v>51</v>
      </c>
      <c r="N334">
        <v>940</v>
      </c>
      <c r="O334" t="s">
        <v>52</v>
      </c>
      <c r="P334" t="s">
        <v>53</v>
      </c>
      <c r="T334" t="s">
        <v>2826</v>
      </c>
      <c r="U334" t="s">
        <v>3733</v>
      </c>
      <c r="V334" t="s">
        <v>2495</v>
      </c>
      <c r="W334" t="s">
        <v>56</v>
      </c>
      <c r="X334" t="s">
        <v>3734</v>
      </c>
      <c r="Y334" t="s">
        <v>2726</v>
      </c>
      <c r="Z334" s="3">
        <v>19</v>
      </c>
      <c r="AA334" t="s">
        <v>2829</v>
      </c>
      <c r="AB334" t="s">
        <v>3719</v>
      </c>
      <c r="AC334" t="s">
        <v>61</v>
      </c>
      <c r="AD334" t="s">
        <v>61</v>
      </c>
      <c r="AE334" t="s">
        <v>3735</v>
      </c>
      <c r="AF334" t="s">
        <v>63</v>
      </c>
      <c r="AH334">
        <v>0</v>
      </c>
      <c r="AI334" s="2">
        <v>45379</v>
      </c>
      <c r="AJ334" t="s">
        <v>64</v>
      </c>
      <c r="AK334" t="s">
        <v>64</v>
      </c>
      <c r="AL334" t="s">
        <v>3736</v>
      </c>
      <c r="AM334" t="s">
        <v>3733</v>
      </c>
      <c r="AN334" s="3">
        <v>20.23</v>
      </c>
      <c r="AO334" t="s">
        <v>3719</v>
      </c>
      <c r="AP334" t="s">
        <v>64</v>
      </c>
      <c r="AQ334" t="s">
        <v>3735</v>
      </c>
      <c r="AR334">
        <v>1212</v>
      </c>
      <c r="AS334" t="s">
        <v>66</v>
      </c>
    </row>
    <row r="335" spans="1:45" ht="16" x14ac:dyDescent="0.2">
      <c r="A335">
        <v>3058</v>
      </c>
      <c r="B335">
        <v>3058</v>
      </c>
      <c r="C335" s="2">
        <v>45379.041666666657</v>
      </c>
      <c r="D335" t="s">
        <v>1748</v>
      </c>
      <c r="E335" t="s">
        <v>3737</v>
      </c>
      <c r="F335" s="3">
        <v>4.2300000000000004</v>
      </c>
      <c r="G335" t="s">
        <v>47</v>
      </c>
      <c r="H335" s="3">
        <v>0</v>
      </c>
      <c r="I335" t="s">
        <v>48</v>
      </c>
      <c r="J335">
        <v>2705</v>
      </c>
      <c r="K335" t="s">
        <v>49</v>
      </c>
      <c r="L335" t="s">
        <v>50</v>
      </c>
      <c r="M335" t="s">
        <v>51</v>
      </c>
      <c r="N335">
        <v>940</v>
      </c>
      <c r="O335" t="s">
        <v>52</v>
      </c>
      <c r="P335" t="s">
        <v>53</v>
      </c>
      <c r="T335" t="s">
        <v>3738</v>
      </c>
      <c r="U335" t="s">
        <v>3739</v>
      </c>
      <c r="Z335" s="3"/>
      <c r="AF335" t="s">
        <v>63</v>
      </c>
      <c r="AH335">
        <v>0</v>
      </c>
      <c r="AI335" s="2">
        <v>45379</v>
      </c>
      <c r="AJ335" t="s">
        <v>64</v>
      </c>
      <c r="AK335" t="s">
        <v>64</v>
      </c>
      <c r="AL335" t="s">
        <v>797</v>
      </c>
      <c r="AM335" t="s">
        <v>3739</v>
      </c>
      <c r="AN335" s="3"/>
      <c r="AP335" t="s">
        <v>64</v>
      </c>
      <c r="AR335">
        <v>1213</v>
      </c>
      <c r="AS335" t="s">
        <v>66</v>
      </c>
    </row>
    <row r="336" spans="1:45" ht="16" x14ac:dyDescent="0.2">
      <c r="A336">
        <v>3465</v>
      </c>
      <c r="B336">
        <v>3465</v>
      </c>
      <c r="C336" s="2">
        <v>45382</v>
      </c>
      <c r="D336" t="s">
        <v>1934</v>
      </c>
      <c r="E336" t="s">
        <v>206</v>
      </c>
      <c r="F336" s="3">
        <v>3110.01</v>
      </c>
      <c r="G336" t="s">
        <v>47</v>
      </c>
      <c r="H336" s="3">
        <v>0</v>
      </c>
      <c r="I336" t="s">
        <v>104</v>
      </c>
      <c r="J336">
        <v>2551</v>
      </c>
      <c r="K336" t="s">
        <v>49</v>
      </c>
      <c r="L336" t="s">
        <v>50</v>
      </c>
      <c r="M336" t="s">
        <v>51</v>
      </c>
      <c r="N336">
        <v>1730</v>
      </c>
      <c r="O336" t="s">
        <v>52</v>
      </c>
      <c r="P336" t="s">
        <v>203</v>
      </c>
      <c r="T336" t="s">
        <v>64</v>
      </c>
      <c r="Z336" s="3"/>
      <c r="AF336" t="s">
        <v>63</v>
      </c>
      <c r="AH336">
        <v>0</v>
      </c>
      <c r="AI336" s="2">
        <v>45382</v>
      </c>
      <c r="AJ336" t="s">
        <v>64</v>
      </c>
      <c r="AK336" t="s">
        <v>64</v>
      </c>
      <c r="AL336" t="s">
        <v>64</v>
      </c>
      <c r="AN336" s="3"/>
      <c r="AP336" t="s">
        <v>64</v>
      </c>
      <c r="AR336" t="s">
        <v>64</v>
      </c>
      <c r="AS336" t="s">
        <v>66</v>
      </c>
    </row>
    <row r="337" spans="1:45" ht="16" x14ac:dyDescent="0.2">
      <c r="A337">
        <v>3466</v>
      </c>
      <c r="B337">
        <v>3466</v>
      </c>
      <c r="C337" s="2">
        <v>45382</v>
      </c>
      <c r="D337" t="s">
        <v>1935</v>
      </c>
      <c r="E337" t="s">
        <v>206</v>
      </c>
      <c r="F337" s="3">
        <v>2382.81</v>
      </c>
      <c r="G337" t="s">
        <v>47</v>
      </c>
      <c r="H337" s="3">
        <v>0</v>
      </c>
      <c r="I337" t="s">
        <v>104</v>
      </c>
      <c r="J337">
        <v>2551</v>
      </c>
      <c r="K337" t="s">
        <v>49</v>
      </c>
      <c r="L337" t="s">
        <v>50</v>
      </c>
      <c r="M337" t="s">
        <v>51</v>
      </c>
      <c r="N337">
        <v>1730</v>
      </c>
      <c r="O337" t="s">
        <v>52</v>
      </c>
      <c r="P337" t="s">
        <v>203</v>
      </c>
      <c r="T337" t="s">
        <v>64</v>
      </c>
      <c r="Z337" s="3"/>
      <c r="AF337" t="s">
        <v>63</v>
      </c>
      <c r="AH337">
        <v>0</v>
      </c>
      <c r="AI337" s="2">
        <v>45382</v>
      </c>
      <c r="AJ337" t="s">
        <v>64</v>
      </c>
      <c r="AK337" t="s">
        <v>64</v>
      </c>
      <c r="AL337" t="s">
        <v>64</v>
      </c>
      <c r="AN337" s="3"/>
      <c r="AP337" t="s">
        <v>64</v>
      </c>
      <c r="AR337" t="s">
        <v>64</v>
      </c>
      <c r="AS337" t="s">
        <v>66</v>
      </c>
    </row>
    <row r="338" spans="1:45" ht="16" x14ac:dyDescent="0.2">
      <c r="A338">
        <v>3627</v>
      </c>
      <c r="B338">
        <v>3627</v>
      </c>
      <c r="C338" s="2">
        <v>45382</v>
      </c>
      <c r="D338" t="s">
        <v>1935</v>
      </c>
      <c r="E338" t="s">
        <v>3643</v>
      </c>
      <c r="F338" s="3">
        <v>554.26</v>
      </c>
      <c r="G338" t="s">
        <v>47</v>
      </c>
      <c r="H338" s="3">
        <v>0</v>
      </c>
      <c r="I338" t="s">
        <v>104</v>
      </c>
      <c r="J338">
        <v>2555</v>
      </c>
      <c r="K338" t="s">
        <v>49</v>
      </c>
      <c r="L338" t="s">
        <v>50</v>
      </c>
      <c r="M338" t="s">
        <v>51</v>
      </c>
      <c r="N338">
        <v>1730</v>
      </c>
      <c r="O338" t="s">
        <v>52</v>
      </c>
      <c r="P338" t="s">
        <v>203</v>
      </c>
      <c r="T338" t="s">
        <v>64</v>
      </c>
      <c r="Z338" s="3"/>
      <c r="AF338" t="s">
        <v>63</v>
      </c>
      <c r="AH338">
        <v>0</v>
      </c>
      <c r="AI338" s="2">
        <v>45382</v>
      </c>
      <c r="AJ338" t="s">
        <v>64</v>
      </c>
      <c r="AK338" t="s">
        <v>64</v>
      </c>
      <c r="AL338" t="s">
        <v>64</v>
      </c>
      <c r="AN338" s="3"/>
      <c r="AP338" t="s">
        <v>64</v>
      </c>
      <c r="AR338" t="s">
        <v>64</v>
      </c>
      <c r="AS338" t="s">
        <v>66</v>
      </c>
    </row>
    <row r="339" spans="1:45" ht="16" x14ac:dyDescent="0.2">
      <c r="A339">
        <v>3628</v>
      </c>
      <c r="B339">
        <v>3628</v>
      </c>
      <c r="C339" s="2">
        <v>45382</v>
      </c>
      <c r="D339" t="s">
        <v>1934</v>
      </c>
      <c r="E339" t="s">
        <v>3643</v>
      </c>
      <c r="F339" s="3">
        <v>712.19</v>
      </c>
      <c r="G339" t="s">
        <v>47</v>
      </c>
      <c r="H339" s="3">
        <v>0</v>
      </c>
      <c r="I339" t="s">
        <v>104</v>
      </c>
      <c r="J339">
        <v>2555</v>
      </c>
      <c r="K339" t="s">
        <v>49</v>
      </c>
      <c r="L339" t="s">
        <v>50</v>
      </c>
      <c r="M339" t="s">
        <v>51</v>
      </c>
      <c r="N339">
        <v>1730</v>
      </c>
      <c r="O339" t="s">
        <v>52</v>
      </c>
      <c r="P339" t="s">
        <v>203</v>
      </c>
      <c r="T339" t="s">
        <v>64</v>
      </c>
      <c r="Z339" s="3"/>
      <c r="AF339" t="s">
        <v>63</v>
      </c>
      <c r="AH339">
        <v>0</v>
      </c>
      <c r="AI339" s="2">
        <v>45382</v>
      </c>
      <c r="AJ339" t="s">
        <v>64</v>
      </c>
      <c r="AK339" t="s">
        <v>64</v>
      </c>
      <c r="AL339" t="s">
        <v>64</v>
      </c>
      <c r="AN339" s="3"/>
      <c r="AP339" t="s">
        <v>64</v>
      </c>
      <c r="AR339" t="s">
        <v>64</v>
      </c>
      <c r="AS339" t="s">
        <v>66</v>
      </c>
    </row>
    <row r="340" spans="1:45" ht="16" x14ac:dyDescent="0.2">
      <c r="A340">
        <v>3629</v>
      </c>
      <c r="B340">
        <v>3629</v>
      </c>
      <c r="C340" s="2">
        <v>45382</v>
      </c>
      <c r="D340" t="s">
        <v>1936</v>
      </c>
      <c r="E340" t="s">
        <v>3643</v>
      </c>
      <c r="F340" s="3">
        <v>753.43</v>
      </c>
      <c r="G340" t="s">
        <v>47</v>
      </c>
      <c r="H340" s="3">
        <v>0</v>
      </c>
      <c r="I340" t="s">
        <v>104</v>
      </c>
      <c r="J340">
        <v>2555</v>
      </c>
      <c r="K340" t="s">
        <v>49</v>
      </c>
      <c r="L340" t="s">
        <v>50</v>
      </c>
      <c r="M340" t="s">
        <v>51</v>
      </c>
      <c r="N340">
        <v>1730</v>
      </c>
      <c r="O340" t="s">
        <v>52</v>
      </c>
      <c r="P340" t="s">
        <v>203</v>
      </c>
      <c r="T340" t="s">
        <v>64</v>
      </c>
      <c r="Z340" s="3"/>
      <c r="AF340" t="s">
        <v>63</v>
      </c>
      <c r="AH340">
        <v>0</v>
      </c>
      <c r="AI340" s="2">
        <v>45382</v>
      </c>
      <c r="AJ340" t="s">
        <v>64</v>
      </c>
      <c r="AK340" t="s">
        <v>64</v>
      </c>
      <c r="AL340" t="s">
        <v>64</v>
      </c>
      <c r="AN340" s="3"/>
      <c r="AP340" t="s">
        <v>64</v>
      </c>
      <c r="AR340" t="s">
        <v>64</v>
      </c>
      <c r="AS340" t="s">
        <v>66</v>
      </c>
    </row>
    <row r="341" spans="1:45" ht="16" x14ac:dyDescent="0.2">
      <c r="A341">
        <v>3630</v>
      </c>
      <c r="B341">
        <v>3630</v>
      </c>
      <c r="C341" s="2">
        <v>45382</v>
      </c>
      <c r="D341" t="s">
        <v>1936</v>
      </c>
      <c r="E341" t="s">
        <v>206</v>
      </c>
      <c r="F341" s="3">
        <v>3290.09</v>
      </c>
      <c r="G341" t="s">
        <v>47</v>
      </c>
      <c r="H341" s="3">
        <v>0</v>
      </c>
      <c r="I341" t="s">
        <v>104</v>
      </c>
      <c r="J341">
        <v>2551</v>
      </c>
      <c r="K341" t="s">
        <v>49</v>
      </c>
      <c r="L341" t="s">
        <v>50</v>
      </c>
      <c r="M341" t="s">
        <v>51</v>
      </c>
      <c r="N341">
        <v>1730</v>
      </c>
      <c r="O341" t="s">
        <v>52</v>
      </c>
      <c r="P341" t="s">
        <v>203</v>
      </c>
      <c r="T341" t="s">
        <v>64</v>
      </c>
      <c r="Z341" s="3"/>
      <c r="AF341" t="s">
        <v>63</v>
      </c>
      <c r="AH341">
        <v>0</v>
      </c>
      <c r="AI341" s="2">
        <v>45382</v>
      </c>
      <c r="AJ341" t="s">
        <v>64</v>
      </c>
      <c r="AK341" t="s">
        <v>64</v>
      </c>
      <c r="AL341" t="s">
        <v>64</v>
      </c>
      <c r="AN341" s="3"/>
      <c r="AP341" t="s">
        <v>64</v>
      </c>
      <c r="AR341" t="s">
        <v>64</v>
      </c>
      <c r="AS341" t="s">
        <v>66</v>
      </c>
    </row>
    <row r="342" spans="1:45" ht="16" x14ac:dyDescent="0.2">
      <c r="A342">
        <v>3061</v>
      </c>
      <c r="B342">
        <v>3061</v>
      </c>
      <c r="C342" s="2">
        <v>45385.083333333343</v>
      </c>
      <c r="D342" t="s">
        <v>1814</v>
      </c>
      <c r="E342" t="s">
        <v>3744</v>
      </c>
      <c r="F342" s="3">
        <v>405</v>
      </c>
      <c r="G342" t="s">
        <v>47</v>
      </c>
      <c r="H342" s="3">
        <v>0</v>
      </c>
      <c r="I342" t="s">
        <v>48</v>
      </c>
      <c r="J342">
        <v>2722</v>
      </c>
      <c r="K342" t="s">
        <v>49</v>
      </c>
      <c r="L342" t="s">
        <v>50</v>
      </c>
      <c r="M342" t="s">
        <v>51</v>
      </c>
      <c r="N342">
        <v>940</v>
      </c>
      <c r="O342" t="s">
        <v>52</v>
      </c>
      <c r="P342" t="s">
        <v>53</v>
      </c>
      <c r="T342" t="s">
        <v>3745</v>
      </c>
      <c r="U342" t="s">
        <v>3746</v>
      </c>
      <c r="V342" t="s">
        <v>2501</v>
      </c>
      <c r="W342" t="s">
        <v>56</v>
      </c>
      <c r="X342" t="s">
        <v>3747</v>
      </c>
      <c r="Y342" t="s">
        <v>3368</v>
      </c>
      <c r="Z342" s="3">
        <v>0</v>
      </c>
      <c r="AA342" t="s">
        <v>3748</v>
      </c>
      <c r="AB342" t="s">
        <v>3749</v>
      </c>
      <c r="AC342" t="s">
        <v>61</v>
      </c>
      <c r="AD342" t="s">
        <v>61</v>
      </c>
      <c r="AE342" t="s">
        <v>3750</v>
      </c>
      <c r="AF342" t="s">
        <v>63</v>
      </c>
      <c r="AH342">
        <v>0</v>
      </c>
      <c r="AI342" s="2">
        <v>45385</v>
      </c>
      <c r="AJ342" t="s">
        <v>64</v>
      </c>
      <c r="AK342" t="s">
        <v>64</v>
      </c>
      <c r="AL342" t="s">
        <v>3751</v>
      </c>
      <c r="AM342" t="s">
        <v>3746</v>
      </c>
      <c r="AN342" s="3">
        <v>405</v>
      </c>
      <c r="AO342" t="s">
        <v>3749</v>
      </c>
      <c r="AP342" t="s">
        <v>64</v>
      </c>
      <c r="AQ342" t="s">
        <v>3750</v>
      </c>
      <c r="AR342">
        <v>1215</v>
      </c>
      <c r="AS342" t="s">
        <v>66</v>
      </c>
    </row>
    <row r="343" spans="1:45" ht="16" x14ac:dyDescent="0.2">
      <c r="A343">
        <v>3062</v>
      </c>
      <c r="B343">
        <v>3062</v>
      </c>
      <c r="C343" s="2">
        <v>45385.083333333343</v>
      </c>
      <c r="D343" t="s">
        <v>1748</v>
      </c>
      <c r="E343" t="s">
        <v>3514</v>
      </c>
      <c r="F343" s="3">
        <v>9.5</v>
      </c>
      <c r="G343" t="s">
        <v>47</v>
      </c>
      <c r="H343" s="3">
        <v>0</v>
      </c>
      <c r="I343" t="s">
        <v>48</v>
      </c>
      <c r="J343">
        <v>2705</v>
      </c>
      <c r="K343" t="s">
        <v>49</v>
      </c>
      <c r="L343" t="s">
        <v>50</v>
      </c>
      <c r="M343" t="s">
        <v>51</v>
      </c>
      <c r="N343">
        <v>940</v>
      </c>
      <c r="O343" t="s">
        <v>52</v>
      </c>
      <c r="P343" t="s">
        <v>53</v>
      </c>
      <c r="T343" t="s">
        <v>3745</v>
      </c>
      <c r="U343" t="s">
        <v>3746</v>
      </c>
      <c r="V343" t="s">
        <v>2501</v>
      </c>
      <c r="W343" t="s">
        <v>56</v>
      </c>
      <c r="X343" t="s">
        <v>3747</v>
      </c>
      <c r="Y343" t="s">
        <v>3368</v>
      </c>
      <c r="Z343" s="3">
        <v>0</v>
      </c>
      <c r="AA343" t="s">
        <v>3748</v>
      </c>
      <c r="AB343" t="s">
        <v>3749</v>
      </c>
      <c r="AC343" t="s">
        <v>61</v>
      </c>
      <c r="AD343" t="s">
        <v>61</v>
      </c>
      <c r="AE343" t="s">
        <v>3750</v>
      </c>
      <c r="AF343" t="s">
        <v>63</v>
      </c>
      <c r="AH343">
        <v>0</v>
      </c>
      <c r="AI343" s="2">
        <v>45385</v>
      </c>
      <c r="AJ343" t="s">
        <v>64</v>
      </c>
      <c r="AK343" t="s">
        <v>64</v>
      </c>
      <c r="AL343" t="s">
        <v>3751</v>
      </c>
      <c r="AM343" t="s">
        <v>3746</v>
      </c>
      <c r="AN343" s="3">
        <v>405</v>
      </c>
      <c r="AO343" t="s">
        <v>3749</v>
      </c>
      <c r="AP343" t="s">
        <v>64</v>
      </c>
      <c r="AQ343" t="s">
        <v>3750</v>
      </c>
      <c r="AR343">
        <v>1215</v>
      </c>
      <c r="AS343" t="s">
        <v>66</v>
      </c>
    </row>
    <row r="344" spans="1:45" ht="16" x14ac:dyDescent="0.2">
      <c r="A344">
        <v>3067</v>
      </c>
      <c r="B344">
        <v>3067</v>
      </c>
      <c r="C344" s="2">
        <v>45386.083333333343</v>
      </c>
      <c r="D344" t="s">
        <v>1814</v>
      </c>
      <c r="E344" t="s">
        <v>2915</v>
      </c>
      <c r="F344" s="3">
        <v>900</v>
      </c>
      <c r="G344" t="s">
        <v>47</v>
      </c>
      <c r="H344" s="3">
        <v>0</v>
      </c>
      <c r="I344" t="s">
        <v>48</v>
      </c>
      <c r="J344">
        <v>2721</v>
      </c>
      <c r="K344" t="s">
        <v>49</v>
      </c>
      <c r="L344" t="s">
        <v>50</v>
      </c>
      <c r="M344" t="s">
        <v>51</v>
      </c>
      <c r="N344">
        <v>940</v>
      </c>
      <c r="O344" t="s">
        <v>52</v>
      </c>
      <c r="P344" t="s">
        <v>53</v>
      </c>
      <c r="T344" t="s">
        <v>3019</v>
      </c>
      <c r="U344" t="s">
        <v>3752</v>
      </c>
      <c r="V344" t="s">
        <v>2504</v>
      </c>
      <c r="W344" t="s">
        <v>56</v>
      </c>
      <c r="X344" t="s">
        <v>692</v>
      </c>
      <c r="Y344" t="s">
        <v>3021</v>
      </c>
      <c r="Z344" s="3">
        <v>0</v>
      </c>
      <c r="AA344" t="s">
        <v>2234</v>
      </c>
      <c r="AB344" t="s">
        <v>3753</v>
      </c>
      <c r="AC344" t="s">
        <v>61</v>
      </c>
      <c r="AD344" t="s">
        <v>61</v>
      </c>
      <c r="AE344" t="s">
        <v>3754</v>
      </c>
      <c r="AF344" t="s">
        <v>63</v>
      </c>
      <c r="AH344">
        <v>0</v>
      </c>
      <c r="AI344" s="2">
        <v>45386</v>
      </c>
      <c r="AJ344" t="s">
        <v>64</v>
      </c>
      <c r="AK344" t="s">
        <v>64</v>
      </c>
      <c r="AL344" t="s">
        <v>3755</v>
      </c>
      <c r="AM344" t="s">
        <v>3752</v>
      </c>
      <c r="AN344" s="3">
        <v>900</v>
      </c>
      <c r="AO344" t="s">
        <v>3753</v>
      </c>
      <c r="AP344" t="s">
        <v>64</v>
      </c>
      <c r="AQ344" t="s">
        <v>3754</v>
      </c>
      <c r="AR344">
        <v>1216</v>
      </c>
      <c r="AS344" t="s">
        <v>66</v>
      </c>
    </row>
    <row r="345" spans="1:45" ht="16" x14ac:dyDescent="0.2">
      <c r="A345">
        <v>3064</v>
      </c>
      <c r="B345">
        <v>3064</v>
      </c>
      <c r="C345" s="2">
        <v>45387.083333333343</v>
      </c>
      <c r="D345" t="s">
        <v>1748</v>
      </c>
      <c r="E345" t="s">
        <v>3659</v>
      </c>
      <c r="F345" s="3">
        <v>46.41</v>
      </c>
      <c r="G345" t="s">
        <v>47</v>
      </c>
      <c r="H345" s="3">
        <v>0</v>
      </c>
      <c r="I345" t="s">
        <v>48</v>
      </c>
      <c r="J345">
        <v>2663</v>
      </c>
      <c r="K345" t="s">
        <v>49</v>
      </c>
      <c r="L345" t="s">
        <v>50</v>
      </c>
      <c r="M345" t="s">
        <v>51</v>
      </c>
      <c r="N345">
        <v>940</v>
      </c>
      <c r="O345" t="s">
        <v>52</v>
      </c>
      <c r="P345" t="s">
        <v>53</v>
      </c>
      <c r="T345" t="s">
        <v>2516</v>
      </c>
      <c r="U345" t="s">
        <v>3759</v>
      </c>
      <c r="V345" t="s">
        <v>2527</v>
      </c>
      <c r="W345" t="s">
        <v>56</v>
      </c>
      <c r="X345" t="s">
        <v>3760</v>
      </c>
      <c r="Y345" t="s">
        <v>2375</v>
      </c>
      <c r="Z345" s="3">
        <v>19</v>
      </c>
      <c r="AA345" t="s">
        <v>2519</v>
      </c>
      <c r="AB345" t="s">
        <v>3761</v>
      </c>
      <c r="AC345" t="s">
        <v>61</v>
      </c>
      <c r="AD345" t="s">
        <v>61</v>
      </c>
      <c r="AE345" t="s">
        <v>3762</v>
      </c>
      <c r="AF345" t="s">
        <v>63</v>
      </c>
      <c r="AH345">
        <v>0</v>
      </c>
      <c r="AI345" s="2">
        <v>45387</v>
      </c>
      <c r="AJ345" t="s">
        <v>64</v>
      </c>
      <c r="AK345" t="s">
        <v>64</v>
      </c>
      <c r="AL345" t="s">
        <v>3763</v>
      </c>
      <c r="AM345" t="s">
        <v>3759</v>
      </c>
      <c r="AN345" s="3">
        <v>46.41</v>
      </c>
      <c r="AO345" t="s">
        <v>3761</v>
      </c>
      <c r="AP345" t="s">
        <v>64</v>
      </c>
      <c r="AQ345" t="s">
        <v>3762</v>
      </c>
      <c r="AR345">
        <v>1219</v>
      </c>
      <c r="AS345" t="s">
        <v>66</v>
      </c>
    </row>
    <row r="346" spans="1:45" ht="16" x14ac:dyDescent="0.2">
      <c r="A346">
        <v>3103</v>
      </c>
      <c r="B346">
        <v>3103</v>
      </c>
      <c r="C346" s="2">
        <v>45392</v>
      </c>
      <c r="D346" t="s">
        <v>1814</v>
      </c>
      <c r="E346" t="s">
        <v>3767</v>
      </c>
      <c r="F346" s="3">
        <v>38.08</v>
      </c>
      <c r="G346" t="s">
        <v>47</v>
      </c>
      <c r="H346" s="3">
        <v>0</v>
      </c>
      <c r="I346" t="s">
        <v>48</v>
      </c>
      <c r="J346">
        <v>2710</v>
      </c>
      <c r="K346" t="s">
        <v>49</v>
      </c>
      <c r="L346" t="s">
        <v>50</v>
      </c>
      <c r="M346" t="s">
        <v>51</v>
      </c>
      <c r="N346">
        <v>942</v>
      </c>
      <c r="O346" t="s">
        <v>52</v>
      </c>
      <c r="P346" t="s">
        <v>53</v>
      </c>
      <c r="T346" t="s">
        <v>3768</v>
      </c>
      <c r="U346" t="s">
        <v>3769</v>
      </c>
      <c r="V346" t="s">
        <v>2599</v>
      </c>
      <c r="W346" t="s">
        <v>56</v>
      </c>
      <c r="X346" t="s">
        <v>3770</v>
      </c>
      <c r="Y346" t="s">
        <v>3771</v>
      </c>
      <c r="Z346" s="3">
        <v>19</v>
      </c>
      <c r="AA346" t="s">
        <v>3772</v>
      </c>
      <c r="AB346" t="s">
        <v>3773</v>
      </c>
      <c r="AC346" t="s">
        <v>61</v>
      </c>
      <c r="AD346" t="s">
        <v>61</v>
      </c>
      <c r="AE346" t="s">
        <v>3774</v>
      </c>
      <c r="AF346" t="s">
        <v>63</v>
      </c>
      <c r="AH346">
        <v>0</v>
      </c>
      <c r="AI346" s="2">
        <v>45392</v>
      </c>
      <c r="AJ346" t="s">
        <v>64</v>
      </c>
      <c r="AK346" t="s">
        <v>64</v>
      </c>
      <c r="AL346" t="s">
        <v>3775</v>
      </c>
      <c r="AM346" t="s">
        <v>3769</v>
      </c>
      <c r="AN346" s="3">
        <v>38.08</v>
      </c>
      <c r="AO346" t="s">
        <v>3773</v>
      </c>
      <c r="AP346" t="s">
        <v>64</v>
      </c>
      <c r="AQ346" t="s">
        <v>3774</v>
      </c>
      <c r="AR346">
        <v>1244</v>
      </c>
      <c r="AS346" t="s">
        <v>66</v>
      </c>
    </row>
    <row r="347" spans="1:45" ht="16" x14ac:dyDescent="0.2">
      <c r="A347">
        <v>3104</v>
      </c>
      <c r="B347">
        <v>3104</v>
      </c>
      <c r="C347" s="2">
        <v>45392</v>
      </c>
      <c r="D347" t="s">
        <v>1748</v>
      </c>
      <c r="E347" t="s">
        <v>3776</v>
      </c>
      <c r="F347" s="3">
        <v>0.38</v>
      </c>
      <c r="G347" t="s">
        <v>47</v>
      </c>
      <c r="H347" s="3">
        <v>0</v>
      </c>
      <c r="I347" t="s">
        <v>48</v>
      </c>
      <c r="J347">
        <v>2705</v>
      </c>
      <c r="K347" t="s">
        <v>49</v>
      </c>
      <c r="L347" t="s">
        <v>50</v>
      </c>
      <c r="M347" t="s">
        <v>51</v>
      </c>
      <c r="N347">
        <v>942</v>
      </c>
      <c r="O347" t="s">
        <v>52</v>
      </c>
      <c r="P347" t="s">
        <v>53</v>
      </c>
      <c r="T347" t="s">
        <v>3768</v>
      </c>
      <c r="U347" t="s">
        <v>3769</v>
      </c>
      <c r="V347" t="s">
        <v>2599</v>
      </c>
      <c r="W347" t="s">
        <v>56</v>
      </c>
      <c r="X347" t="s">
        <v>3770</v>
      </c>
      <c r="Y347" t="s">
        <v>3771</v>
      </c>
      <c r="Z347" s="3">
        <v>19</v>
      </c>
      <c r="AA347" t="s">
        <v>3772</v>
      </c>
      <c r="AB347" t="s">
        <v>3773</v>
      </c>
      <c r="AC347" t="s">
        <v>61</v>
      </c>
      <c r="AD347" t="s">
        <v>61</v>
      </c>
      <c r="AE347" t="s">
        <v>3774</v>
      </c>
      <c r="AF347" t="s">
        <v>63</v>
      </c>
      <c r="AH347">
        <v>0</v>
      </c>
      <c r="AI347" s="2">
        <v>45392</v>
      </c>
      <c r="AJ347" t="s">
        <v>64</v>
      </c>
      <c r="AK347" t="s">
        <v>64</v>
      </c>
      <c r="AL347" t="s">
        <v>3775</v>
      </c>
      <c r="AM347" t="s">
        <v>3769</v>
      </c>
      <c r="AN347" s="3">
        <v>38.08</v>
      </c>
      <c r="AO347" t="s">
        <v>3773</v>
      </c>
      <c r="AP347" t="s">
        <v>64</v>
      </c>
      <c r="AQ347" t="s">
        <v>3774</v>
      </c>
      <c r="AR347">
        <v>1244</v>
      </c>
      <c r="AS347" t="s">
        <v>66</v>
      </c>
    </row>
    <row r="348" spans="1:45" ht="16" x14ac:dyDescent="0.2">
      <c r="A348">
        <v>3068</v>
      </c>
      <c r="B348">
        <v>3068</v>
      </c>
      <c r="C348" s="2">
        <v>45393.083333333343</v>
      </c>
      <c r="D348" t="s">
        <v>1761</v>
      </c>
      <c r="E348" t="s">
        <v>3777</v>
      </c>
      <c r="F348" s="3">
        <v>539.65</v>
      </c>
      <c r="G348" t="s">
        <v>47</v>
      </c>
      <c r="H348" s="3">
        <v>0</v>
      </c>
      <c r="I348" t="s">
        <v>48</v>
      </c>
      <c r="J348">
        <v>2722</v>
      </c>
      <c r="K348" t="s">
        <v>49</v>
      </c>
      <c r="L348" t="s">
        <v>50</v>
      </c>
      <c r="M348" t="s">
        <v>51</v>
      </c>
      <c r="N348">
        <v>940</v>
      </c>
      <c r="O348" t="s">
        <v>52</v>
      </c>
      <c r="P348" t="s">
        <v>53</v>
      </c>
      <c r="T348" t="s">
        <v>3778</v>
      </c>
      <c r="U348" t="s">
        <v>3779</v>
      </c>
      <c r="V348" t="s">
        <v>2529</v>
      </c>
      <c r="W348" t="s">
        <v>56</v>
      </c>
      <c r="X348" t="s">
        <v>3780</v>
      </c>
      <c r="Y348" t="s">
        <v>3455</v>
      </c>
      <c r="Z348" s="3">
        <v>0</v>
      </c>
      <c r="AA348" t="s">
        <v>3781</v>
      </c>
      <c r="AB348" t="s">
        <v>3782</v>
      </c>
      <c r="AC348" t="s">
        <v>61</v>
      </c>
      <c r="AD348" t="s">
        <v>61</v>
      </c>
      <c r="AE348" t="s">
        <v>3783</v>
      </c>
      <c r="AF348" t="s">
        <v>63</v>
      </c>
      <c r="AH348">
        <v>0</v>
      </c>
      <c r="AI348" s="2">
        <v>45393</v>
      </c>
      <c r="AJ348" t="s">
        <v>64</v>
      </c>
      <c r="AK348" t="s">
        <v>64</v>
      </c>
      <c r="AL348" t="s">
        <v>3784</v>
      </c>
      <c r="AM348" t="s">
        <v>3779</v>
      </c>
      <c r="AN348" s="3">
        <v>523.87</v>
      </c>
      <c r="AO348" t="s">
        <v>3782</v>
      </c>
      <c r="AP348" t="s">
        <v>64</v>
      </c>
      <c r="AQ348" t="s">
        <v>3783</v>
      </c>
      <c r="AR348">
        <v>1220</v>
      </c>
      <c r="AS348" t="s">
        <v>66</v>
      </c>
    </row>
    <row r="349" spans="1:45" ht="16" x14ac:dyDescent="0.2">
      <c r="A349">
        <v>3069</v>
      </c>
      <c r="B349">
        <v>3069</v>
      </c>
      <c r="C349" s="2">
        <v>45393.083333333343</v>
      </c>
      <c r="D349" t="s">
        <v>1748</v>
      </c>
      <c r="E349" t="s">
        <v>3335</v>
      </c>
      <c r="F349" s="3">
        <v>14</v>
      </c>
      <c r="G349" t="s">
        <v>47</v>
      </c>
      <c r="H349" s="3">
        <v>0</v>
      </c>
      <c r="I349" t="s">
        <v>48</v>
      </c>
      <c r="J349">
        <v>2705</v>
      </c>
      <c r="K349" t="s">
        <v>49</v>
      </c>
      <c r="L349" t="s">
        <v>50</v>
      </c>
      <c r="M349" t="s">
        <v>51</v>
      </c>
      <c r="N349">
        <v>940</v>
      </c>
      <c r="O349" t="s">
        <v>52</v>
      </c>
      <c r="P349" t="s">
        <v>53</v>
      </c>
      <c r="T349" t="s">
        <v>3778</v>
      </c>
      <c r="U349" t="s">
        <v>3779</v>
      </c>
      <c r="V349" t="s">
        <v>2529</v>
      </c>
      <c r="W349" t="s">
        <v>56</v>
      </c>
      <c r="X349" t="s">
        <v>3780</v>
      </c>
      <c r="Y349" t="s">
        <v>3455</v>
      </c>
      <c r="Z349" s="3">
        <v>0</v>
      </c>
      <c r="AA349" t="s">
        <v>3781</v>
      </c>
      <c r="AB349" t="s">
        <v>3782</v>
      </c>
      <c r="AC349" t="s">
        <v>61</v>
      </c>
      <c r="AD349" t="s">
        <v>61</v>
      </c>
      <c r="AE349" t="s">
        <v>3783</v>
      </c>
      <c r="AF349" t="s">
        <v>63</v>
      </c>
      <c r="AH349">
        <v>0</v>
      </c>
      <c r="AI349" s="2">
        <v>45393</v>
      </c>
      <c r="AJ349" t="s">
        <v>64</v>
      </c>
      <c r="AK349" t="s">
        <v>64</v>
      </c>
      <c r="AL349" t="s">
        <v>3784</v>
      </c>
      <c r="AM349" t="s">
        <v>3779</v>
      </c>
      <c r="AN349" s="3">
        <v>523.87</v>
      </c>
      <c r="AO349" t="s">
        <v>3782</v>
      </c>
      <c r="AP349" t="s">
        <v>64</v>
      </c>
      <c r="AQ349" t="s">
        <v>3783</v>
      </c>
      <c r="AR349">
        <v>1220</v>
      </c>
      <c r="AS349" t="s">
        <v>66</v>
      </c>
    </row>
    <row r="350" spans="1:45" ht="16" x14ac:dyDescent="0.2">
      <c r="A350">
        <v>3070</v>
      </c>
      <c r="B350">
        <v>3070</v>
      </c>
      <c r="C350" s="2">
        <v>45393.083333333343</v>
      </c>
      <c r="D350" t="s">
        <v>2612</v>
      </c>
      <c r="E350" t="s">
        <v>3785</v>
      </c>
      <c r="F350" s="3">
        <v>15000</v>
      </c>
      <c r="G350" t="s">
        <v>47</v>
      </c>
      <c r="H350" s="3">
        <v>0</v>
      </c>
      <c r="I350" t="s">
        <v>104</v>
      </c>
      <c r="J350">
        <v>940</v>
      </c>
      <c r="K350" t="s">
        <v>52</v>
      </c>
      <c r="L350" t="s">
        <v>53</v>
      </c>
      <c r="N350">
        <v>3200</v>
      </c>
      <c r="O350" t="s">
        <v>49</v>
      </c>
      <c r="P350" t="s">
        <v>105</v>
      </c>
      <c r="Q350" t="s">
        <v>106</v>
      </c>
      <c r="T350" t="s">
        <v>3786</v>
      </c>
      <c r="U350" t="s">
        <v>3787</v>
      </c>
      <c r="V350" t="s">
        <v>2534</v>
      </c>
      <c r="W350" t="s">
        <v>56</v>
      </c>
      <c r="X350" t="s">
        <v>3788</v>
      </c>
      <c r="Y350" t="s">
        <v>301</v>
      </c>
      <c r="Z350" s="3">
        <v>0</v>
      </c>
      <c r="AA350" t="s">
        <v>3789</v>
      </c>
      <c r="AB350" t="s">
        <v>3790</v>
      </c>
      <c r="AC350" t="s">
        <v>61</v>
      </c>
      <c r="AD350" t="s">
        <v>61</v>
      </c>
      <c r="AE350" t="s">
        <v>3791</v>
      </c>
      <c r="AF350" t="s">
        <v>63</v>
      </c>
      <c r="AH350">
        <v>0</v>
      </c>
      <c r="AI350" s="2">
        <v>45393</v>
      </c>
      <c r="AJ350" t="s">
        <v>64</v>
      </c>
      <c r="AK350" t="s">
        <v>64</v>
      </c>
      <c r="AL350" t="s">
        <v>967</v>
      </c>
      <c r="AM350" t="s">
        <v>3787</v>
      </c>
      <c r="AN350" s="3">
        <v>15000</v>
      </c>
      <c r="AO350" t="s">
        <v>3790</v>
      </c>
      <c r="AP350" t="s">
        <v>64</v>
      </c>
      <c r="AQ350" t="s">
        <v>3791</v>
      </c>
      <c r="AR350">
        <v>1222</v>
      </c>
      <c r="AS350" t="s">
        <v>66</v>
      </c>
    </row>
    <row r="351" spans="1:45" ht="16" x14ac:dyDescent="0.2">
      <c r="A351">
        <v>3065</v>
      </c>
      <c r="B351">
        <v>3065</v>
      </c>
      <c r="C351" s="2">
        <v>45393.083333333343</v>
      </c>
      <c r="D351" t="s">
        <v>1748</v>
      </c>
      <c r="E351" t="s">
        <v>3168</v>
      </c>
      <c r="F351" s="3">
        <v>1.6</v>
      </c>
      <c r="G351" t="s">
        <v>47</v>
      </c>
      <c r="H351" s="3">
        <v>0</v>
      </c>
      <c r="I351" t="s">
        <v>48</v>
      </c>
      <c r="J351">
        <v>2702</v>
      </c>
      <c r="K351" t="s">
        <v>49</v>
      </c>
      <c r="L351" t="s">
        <v>50</v>
      </c>
      <c r="M351" t="s">
        <v>51</v>
      </c>
      <c r="N351">
        <v>940</v>
      </c>
      <c r="O351" t="s">
        <v>52</v>
      </c>
      <c r="P351" t="s">
        <v>53</v>
      </c>
      <c r="T351" t="s">
        <v>1502</v>
      </c>
      <c r="U351" t="s">
        <v>3792</v>
      </c>
      <c r="Z351" s="3"/>
      <c r="AF351" t="s">
        <v>63</v>
      </c>
      <c r="AH351">
        <v>0</v>
      </c>
      <c r="AI351" s="2">
        <v>45393</v>
      </c>
      <c r="AJ351" t="s">
        <v>64</v>
      </c>
      <c r="AK351" t="s">
        <v>64</v>
      </c>
      <c r="AL351" t="s">
        <v>970</v>
      </c>
      <c r="AM351" t="s">
        <v>3792</v>
      </c>
      <c r="AN351" s="3"/>
      <c r="AP351" t="s">
        <v>64</v>
      </c>
      <c r="AR351">
        <v>1221</v>
      </c>
      <c r="AS351" t="s">
        <v>66</v>
      </c>
    </row>
    <row r="352" spans="1:45" ht="16" x14ac:dyDescent="0.2">
      <c r="A352">
        <v>3075</v>
      </c>
      <c r="B352">
        <v>3075</v>
      </c>
      <c r="C352" s="2">
        <v>45397.083333333343</v>
      </c>
      <c r="D352" t="s">
        <v>1748</v>
      </c>
      <c r="E352" t="s">
        <v>2165</v>
      </c>
      <c r="F352" s="3">
        <v>52.9</v>
      </c>
      <c r="G352" t="s">
        <v>47</v>
      </c>
      <c r="H352" s="3">
        <v>0</v>
      </c>
      <c r="I352" t="s">
        <v>48</v>
      </c>
      <c r="J352">
        <v>2900</v>
      </c>
      <c r="K352" t="s">
        <v>49</v>
      </c>
      <c r="L352" t="s">
        <v>50</v>
      </c>
      <c r="M352" t="s">
        <v>51</v>
      </c>
      <c r="N352">
        <v>940</v>
      </c>
      <c r="O352" t="s">
        <v>52</v>
      </c>
      <c r="P352" t="s">
        <v>53</v>
      </c>
      <c r="T352" t="s">
        <v>2313</v>
      </c>
      <c r="U352" t="s">
        <v>3796</v>
      </c>
      <c r="V352" t="s">
        <v>2702</v>
      </c>
      <c r="W352" t="s">
        <v>56</v>
      </c>
      <c r="X352" t="s">
        <v>3797</v>
      </c>
      <c r="Y352" t="s">
        <v>323</v>
      </c>
      <c r="Z352" s="3">
        <v>19</v>
      </c>
      <c r="AA352" t="s">
        <v>2316</v>
      </c>
      <c r="AB352" t="s">
        <v>3798</v>
      </c>
      <c r="AC352" t="s">
        <v>61</v>
      </c>
      <c r="AD352" t="s">
        <v>61</v>
      </c>
      <c r="AE352" t="s">
        <v>3799</v>
      </c>
      <c r="AF352" t="s">
        <v>63</v>
      </c>
      <c r="AH352">
        <v>0</v>
      </c>
      <c r="AI352" s="2">
        <v>45397</v>
      </c>
      <c r="AJ352" t="s">
        <v>64</v>
      </c>
      <c r="AK352" t="s">
        <v>64</v>
      </c>
      <c r="AL352" t="s">
        <v>3800</v>
      </c>
      <c r="AM352" t="s">
        <v>3796</v>
      </c>
      <c r="AN352" s="3">
        <v>52.9</v>
      </c>
      <c r="AO352" t="s">
        <v>3798</v>
      </c>
      <c r="AP352" t="s">
        <v>64</v>
      </c>
      <c r="AQ352" t="s">
        <v>3799</v>
      </c>
      <c r="AR352">
        <v>1227</v>
      </c>
      <c r="AS352" t="s">
        <v>66</v>
      </c>
    </row>
    <row r="353" spans="1:45" ht="16" x14ac:dyDescent="0.2">
      <c r="A353">
        <v>3083</v>
      </c>
      <c r="B353">
        <v>3083</v>
      </c>
      <c r="C353" s="2">
        <v>45400.083333333343</v>
      </c>
      <c r="D353" t="s">
        <v>1814</v>
      </c>
      <c r="E353" t="s">
        <v>2915</v>
      </c>
      <c r="F353" s="3">
        <v>900</v>
      </c>
      <c r="G353" t="s">
        <v>47</v>
      </c>
      <c r="H353" s="3">
        <v>0</v>
      </c>
      <c r="I353" t="s">
        <v>48</v>
      </c>
      <c r="J353">
        <v>2721</v>
      </c>
      <c r="K353" t="s">
        <v>49</v>
      </c>
      <c r="L353" t="s">
        <v>50</v>
      </c>
      <c r="M353" t="s">
        <v>51</v>
      </c>
      <c r="N353">
        <v>940</v>
      </c>
      <c r="O353" t="s">
        <v>52</v>
      </c>
      <c r="P353" t="s">
        <v>53</v>
      </c>
      <c r="T353" t="s">
        <v>3019</v>
      </c>
      <c r="U353" t="s">
        <v>3801</v>
      </c>
      <c r="V353" t="s">
        <v>2506</v>
      </c>
      <c r="W353" t="s">
        <v>56</v>
      </c>
      <c r="X353" t="s">
        <v>708</v>
      </c>
      <c r="Y353" t="s">
        <v>3021</v>
      </c>
      <c r="Z353" s="3">
        <v>0</v>
      </c>
      <c r="AA353" t="s">
        <v>2234</v>
      </c>
      <c r="AB353" t="s">
        <v>3802</v>
      </c>
      <c r="AC353" t="s">
        <v>61</v>
      </c>
      <c r="AD353" t="s">
        <v>61</v>
      </c>
      <c r="AE353" t="s">
        <v>3803</v>
      </c>
      <c r="AF353" t="s">
        <v>63</v>
      </c>
      <c r="AH353">
        <v>0</v>
      </c>
      <c r="AI353" s="2">
        <v>45400</v>
      </c>
      <c r="AJ353" t="s">
        <v>64</v>
      </c>
      <c r="AK353" t="s">
        <v>64</v>
      </c>
      <c r="AL353" t="s">
        <v>3804</v>
      </c>
      <c r="AM353" t="s">
        <v>3801</v>
      </c>
      <c r="AN353" s="3">
        <v>900</v>
      </c>
      <c r="AO353" t="s">
        <v>3802</v>
      </c>
      <c r="AP353" t="s">
        <v>64</v>
      </c>
      <c r="AQ353" t="s">
        <v>3803</v>
      </c>
      <c r="AR353">
        <v>1225</v>
      </c>
      <c r="AS353" t="s">
        <v>66</v>
      </c>
    </row>
    <row r="354" spans="1:45" ht="16" x14ac:dyDescent="0.2">
      <c r="A354">
        <v>3074</v>
      </c>
      <c r="B354">
        <v>3074</v>
      </c>
      <c r="C354" s="2">
        <v>45400.083333333343</v>
      </c>
      <c r="D354" t="s">
        <v>1748</v>
      </c>
      <c r="E354" t="s">
        <v>3168</v>
      </c>
      <c r="F354" s="3">
        <v>1.6</v>
      </c>
      <c r="G354" t="s">
        <v>47</v>
      </c>
      <c r="H354" s="3">
        <v>0</v>
      </c>
      <c r="I354" t="s">
        <v>48</v>
      </c>
      <c r="J354">
        <v>2702</v>
      </c>
      <c r="K354" t="s">
        <v>49</v>
      </c>
      <c r="L354" t="s">
        <v>50</v>
      </c>
      <c r="M354" t="s">
        <v>51</v>
      </c>
      <c r="N354">
        <v>940</v>
      </c>
      <c r="O354" t="s">
        <v>52</v>
      </c>
      <c r="P354" t="s">
        <v>53</v>
      </c>
      <c r="T354" t="s">
        <v>1502</v>
      </c>
      <c r="U354" t="s">
        <v>3805</v>
      </c>
      <c r="Z354" s="3"/>
      <c r="AF354" t="s">
        <v>63</v>
      </c>
      <c r="AH354">
        <v>0</v>
      </c>
      <c r="AI354" s="2">
        <v>45400</v>
      </c>
      <c r="AJ354" t="s">
        <v>64</v>
      </c>
      <c r="AK354" t="s">
        <v>64</v>
      </c>
      <c r="AL354" t="s">
        <v>3806</v>
      </c>
      <c r="AM354" t="s">
        <v>3805</v>
      </c>
      <c r="AN354" s="3"/>
      <c r="AP354" t="s">
        <v>64</v>
      </c>
      <c r="AR354">
        <v>1226</v>
      </c>
      <c r="AS354" t="s">
        <v>66</v>
      </c>
    </row>
    <row r="355" spans="1:45" ht="16" x14ac:dyDescent="0.2">
      <c r="A355">
        <v>3094</v>
      </c>
      <c r="B355">
        <v>3094</v>
      </c>
      <c r="C355" s="2">
        <v>45404</v>
      </c>
      <c r="D355" t="s">
        <v>1761</v>
      </c>
      <c r="E355" t="s">
        <v>2032</v>
      </c>
      <c r="F355" s="3">
        <v>22.84</v>
      </c>
      <c r="G355" t="s">
        <v>47</v>
      </c>
      <c r="H355" s="3">
        <v>0</v>
      </c>
      <c r="I355" t="s">
        <v>48</v>
      </c>
      <c r="J355">
        <v>2720</v>
      </c>
      <c r="K355" t="s">
        <v>49</v>
      </c>
      <c r="L355" t="s">
        <v>50</v>
      </c>
      <c r="M355" t="s">
        <v>51</v>
      </c>
      <c r="N355">
        <v>942</v>
      </c>
      <c r="O355" t="s">
        <v>52</v>
      </c>
      <c r="P355" t="s">
        <v>53</v>
      </c>
      <c r="T355" t="s">
        <v>3807</v>
      </c>
      <c r="U355" t="s">
        <v>3808</v>
      </c>
      <c r="V355" t="s">
        <v>2591</v>
      </c>
      <c r="W355" t="s">
        <v>56</v>
      </c>
      <c r="X355" t="s">
        <v>3809</v>
      </c>
      <c r="Y355" t="s">
        <v>2036</v>
      </c>
      <c r="Z355" s="3">
        <v>19</v>
      </c>
      <c r="AA355" t="s">
        <v>3810</v>
      </c>
      <c r="AB355" t="s">
        <v>3811</v>
      </c>
      <c r="AC355" t="s">
        <v>61</v>
      </c>
      <c r="AD355" t="s">
        <v>61</v>
      </c>
      <c r="AE355" t="s">
        <v>3812</v>
      </c>
      <c r="AF355" t="s">
        <v>63</v>
      </c>
      <c r="AH355">
        <v>0</v>
      </c>
      <c r="AI355" s="2">
        <v>45404</v>
      </c>
      <c r="AJ355" t="s">
        <v>64</v>
      </c>
      <c r="AK355" t="s">
        <v>64</v>
      </c>
      <c r="AL355" t="s">
        <v>3813</v>
      </c>
      <c r="AM355" t="s">
        <v>3808</v>
      </c>
      <c r="AN355" s="3">
        <v>22.84</v>
      </c>
      <c r="AO355" t="s">
        <v>3811</v>
      </c>
      <c r="AP355" t="s">
        <v>64</v>
      </c>
      <c r="AQ355" t="s">
        <v>3812</v>
      </c>
      <c r="AR355">
        <v>1245</v>
      </c>
      <c r="AS355" t="s">
        <v>66</v>
      </c>
    </row>
    <row r="356" spans="1:45" ht="16" x14ac:dyDescent="0.2">
      <c r="A356">
        <v>3107</v>
      </c>
      <c r="B356">
        <v>3107</v>
      </c>
      <c r="C356" s="2">
        <v>45405</v>
      </c>
      <c r="D356" t="s">
        <v>1761</v>
      </c>
      <c r="E356" t="s">
        <v>3820</v>
      </c>
      <c r="F356" s="3">
        <v>6.5</v>
      </c>
      <c r="G356" t="s">
        <v>47</v>
      </c>
      <c r="H356" s="3">
        <v>0</v>
      </c>
      <c r="I356" t="s">
        <v>48</v>
      </c>
      <c r="J356">
        <v>2720</v>
      </c>
      <c r="K356" t="s">
        <v>49</v>
      </c>
      <c r="L356" t="s">
        <v>50</v>
      </c>
      <c r="M356" t="s">
        <v>51</v>
      </c>
      <c r="N356">
        <v>942</v>
      </c>
      <c r="O356" t="s">
        <v>52</v>
      </c>
      <c r="P356" t="s">
        <v>53</v>
      </c>
      <c r="T356" t="s">
        <v>3821</v>
      </c>
      <c r="U356" t="s">
        <v>3822</v>
      </c>
      <c r="Z356" s="3"/>
      <c r="AF356" t="s">
        <v>63</v>
      </c>
      <c r="AH356">
        <v>0</v>
      </c>
      <c r="AI356" s="2">
        <v>45405</v>
      </c>
      <c r="AJ356" t="s">
        <v>64</v>
      </c>
      <c r="AK356" t="s">
        <v>64</v>
      </c>
      <c r="AL356" t="s">
        <v>3823</v>
      </c>
      <c r="AM356" t="s">
        <v>3822</v>
      </c>
      <c r="AN356" s="3"/>
      <c r="AP356" t="s">
        <v>64</v>
      </c>
      <c r="AR356">
        <v>1247</v>
      </c>
      <c r="AS356" t="s">
        <v>66</v>
      </c>
    </row>
    <row r="357" spans="1:45" ht="16" x14ac:dyDescent="0.2">
      <c r="A357">
        <v>3071</v>
      </c>
      <c r="B357">
        <v>3071</v>
      </c>
      <c r="C357" s="2">
        <v>45405.083333333343</v>
      </c>
      <c r="D357" t="s">
        <v>1814</v>
      </c>
      <c r="E357" t="s">
        <v>2057</v>
      </c>
      <c r="F357" s="3">
        <v>22.55</v>
      </c>
      <c r="G357" t="s">
        <v>47</v>
      </c>
      <c r="H357" s="3">
        <v>0</v>
      </c>
      <c r="I357" t="s">
        <v>48</v>
      </c>
      <c r="J357">
        <v>2710</v>
      </c>
      <c r="K357" t="s">
        <v>49</v>
      </c>
      <c r="L357" t="s">
        <v>50</v>
      </c>
      <c r="M357" t="s">
        <v>51</v>
      </c>
      <c r="N357">
        <v>940</v>
      </c>
      <c r="O357" t="s">
        <v>52</v>
      </c>
      <c r="P357" t="s">
        <v>53</v>
      </c>
      <c r="T357" t="s">
        <v>3824</v>
      </c>
      <c r="U357" t="s">
        <v>3825</v>
      </c>
      <c r="V357" t="s">
        <v>2536</v>
      </c>
      <c r="W357" t="s">
        <v>56</v>
      </c>
      <c r="X357" t="s">
        <v>3826</v>
      </c>
      <c r="Y357" t="s">
        <v>2061</v>
      </c>
      <c r="Z357" s="3">
        <v>19</v>
      </c>
      <c r="AA357" t="s">
        <v>3827</v>
      </c>
      <c r="AB357" t="s">
        <v>3828</v>
      </c>
      <c r="AC357" t="s">
        <v>61</v>
      </c>
      <c r="AD357" t="s">
        <v>61</v>
      </c>
      <c r="AE357" t="s">
        <v>3829</v>
      </c>
      <c r="AF357" t="s">
        <v>63</v>
      </c>
      <c r="AH357">
        <v>0</v>
      </c>
      <c r="AI357" s="2">
        <v>45405</v>
      </c>
      <c r="AJ357" t="s">
        <v>64</v>
      </c>
      <c r="AK357" t="s">
        <v>64</v>
      </c>
      <c r="AL357" t="s">
        <v>969</v>
      </c>
      <c r="AM357" t="s">
        <v>3825</v>
      </c>
      <c r="AN357" s="3">
        <v>22.55</v>
      </c>
      <c r="AO357" t="s">
        <v>3828</v>
      </c>
      <c r="AP357" t="s">
        <v>64</v>
      </c>
      <c r="AQ357" t="s">
        <v>3829</v>
      </c>
      <c r="AR357">
        <v>1223</v>
      </c>
      <c r="AS357" t="s">
        <v>66</v>
      </c>
    </row>
    <row r="358" spans="1:45" ht="16" x14ac:dyDescent="0.2">
      <c r="A358">
        <v>3077</v>
      </c>
      <c r="B358">
        <v>3077</v>
      </c>
      <c r="C358" s="2">
        <v>45406.083333333343</v>
      </c>
      <c r="D358" t="s">
        <v>1748</v>
      </c>
      <c r="E358" t="s">
        <v>3168</v>
      </c>
      <c r="F358" s="3">
        <v>1.6</v>
      </c>
      <c r="G358" t="s">
        <v>47</v>
      </c>
      <c r="H358" s="3">
        <v>0</v>
      </c>
      <c r="I358" t="s">
        <v>48</v>
      </c>
      <c r="J358">
        <v>2702</v>
      </c>
      <c r="K358" t="s">
        <v>49</v>
      </c>
      <c r="L358" t="s">
        <v>50</v>
      </c>
      <c r="M358" t="s">
        <v>51</v>
      </c>
      <c r="N358">
        <v>940</v>
      </c>
      <c r="O358" t="s">
        <v>52</v>
      </c>
      <c r="P358" t="s">
        <v>53</v>
      </c>
      <c r="T358" t="s">
        <v>1502</v>
      </c>
      <c r="U358" t="s">
        <v>3830</v>
      </c>
      <c r="Z358" s="3"/>
      <c r="AF358" t="s">
        <v>63</v>
      </c>
      <c r="AH358">
        <v>0</v>
      </c>
      <c r="AI358" s="2">
        <v>45406</v>
      </c>
      <c r="AJ358" t="s">
        <v>64</v>
      </c>
      <c r="AK358" t="s">
        <v>64</v>
      </c>
      <c r="AL358" t="s">
        <v>3831</v>
      </c>
      <c r="AM358" t="s">
        <v>3830</v>
      </c>
      <c r="AN358" s="3"/>
      <c r="AP358" t="s">
        <v>64</v>
      </c>
      <c r="AR358">
        <v>1229</v>
      </c>
      <c r="AS358" t="s">
        <v>66</v>
      </c>
    </row>
    <row r="359" spans="1:45" ht="16" x14ac:dyDescent="0.2">
      <c r="A359">
        <v>3084</v>
      </c>
      <c r="B359">
        <v>3084</v>
      </c>
      <c r="C359" s="2">
        <v>45411.083333333343</v>
      </c>
      <c r="D359" t="s">
        <v>1814</v>
      </c>
      <c r="E359" t="s">
        <v>2915</v>
      </c>
      <c r="F359" s="3">
        <v>900</v>
      </c>
      <c r="G359" t="s">
        <v>47</v>
      </c>
      <c r="H359" s="3">
        <v>0</v>
      </c>
      <c r="I359" t="s">
        <v>48</v>
      </c>
      <c r="J359">
        <v>2721</v>
      </c>
      <c r="K359" t="s">
        <v>49</v>
      </c>
      <c r="L359" t="s">
        <v>50</v>
      </c>
      <c r="M359" t="s">
        <v>51</v>
      </c>
      <c r="N359">
        <v>940</v>
      </c>
      <c r="O359" t="s">
        <v>52</v>
      </c>
      <c r="P359" t="s">
        <v>53</v>
      </c>
      <c r="T359" t="s">
        <v>3019</v>
      </c>
      <c r="U359" t="s">
        <v>3842</v>
      </c>
      <c r="V359" t="s">
        <v>2515</v>
      </c>
      <c r="W359" t="s">
        <v>56</v>
      </c>
      <c r="X359" t="s">
        <v>717</v>
      </c>
      <c r="Y359" t="s">
        <v>3021</v>
      </c>
      <c r="Z359" s="3">
        <v>0</v>
      </c>
      <c r="AA359" t="s">
        <v>2234</v>
      </c>
      <c r="AB359" t="s">
        <v>3802</v>
      </c>
      <c r="AC359" t="s">
        <v>61</v>
      </c>
      <c r="AD359" t="s">
        <v>61</v>
      </c>
      <c r="AE359" t="s">
        <v>3843</v>
      </c>
      <c r="AF359" t="s">
        <v>63</v>
      </c>
      <c r="AH359">
        <v>0</v>
      </c>
      <c r="AI359" s="2">
        <v>45411</v>
      </c>
      <c r="AJ359" t="s">
        <v>64</v>
      </c>
      <c r="AK359" t="s">
        <v>64</v>
      </c>
      <c r="AL359" t="s">
        <v>3844</v>
      </c>
      <c r="AM359" t="s">
        <v>3842</v>
      </c>
      <c r="AN359" s="3">
        <v>900</v>
      </c>
      <c r="AO359" t="s">
        <v>3802</v>
      </c>
      <c r="AP359" t="s">
        <v>64</v>
      </c>
      <c r="AQ359" t="s">
        <v>3843</v>
      </c>
      <c r="AR359">
        <v>1233</v>
      </c>
      <c r="AS359" t="s">
        <v>66</v>
      </c>
    </row>
    <row r="360" spans="1:45" ht="16" x14ac:dyDescent="0.2">
      <c r="A360">
        <v>3305</v>
      </c>
      <c r="B360">
        <v>3305</v>
      </c>
      <c r="C360" s="2">
        <v>45412</v>
      </c>
      <c r="D360" t="s">
        <v>1934</v>
      </c>
      <c r="E360" t="s">
        <v>206</v>
      </c>
      <c r="F360" s="3">
        <v>3110.01</v>
      </c>
      <c r="G360" t="s">
        <v>47</v>
      </c>
      <c r="H360" s="3">
        <v>0</v>
      </c>
      <c r="I360" t="s">
        <v>104</v>
      </c>
      <c r="J360">
        <v>2551</v>
      </c>
      <c r="K360" t="s">
        <v>49</v>
      </c>
      <c r="L360" t="s">
        <v>50</v>
      </c>
      <c r="M360" t="s">
        <v>51</v>
      </c>
      <c r="N360">
        <v>1730</v>
      </c>
      <c r="O360" t="s">
        <v>52</v>
      </c>
      <c r="P360" t="s">
        <v>203</v>
      </c>
      <c r="T360" t="s">
        <v>64</v>
      </c>
      <c r="Z360" s="3"/>
      <c r="AF360" t="s">
        <v>63</v>
      </c>
      <c r="AH360">
        <v>0</v>
      </c>
      <c r="AI360" s="2">
        <v>45412</v>
      </c>
      <c r="AJ360" t="s">
        <v>64</v>
      </c>
      <c r="AK360" t="s">
        <v>64</v>
      </c>
      <c r="AL360" t="s">
        <v>64</v>
      </c>
      <c r="AN360" s="3"/>
      <c r="AP360" t="s">
        <v>64</v>
      </c>
      <c r="AR360" t="s">
        <v>64</v>
      </c>
      <c r="AS360" t="s">
        <v>66</v>
      </c>
    </row>
    <row r="361" spans="1:45" ht="16" x14ac:dyDescent="0.2">
      <c r="A361">
        <v>3306</v>
      </c>
      <c r="B361">
        <v>3306</v>
      </c>
      <c r="C361" s="2">
        <v>45412</v>
      </c>
      <c r="D361" t="s">
        <v>1935</v>
      </c>
      <c r="E361" t="s">
        <v>206</v>
      </c>
      <c r="F361" s="3">
        <v>2382.81</v>
      </c>
      <c r="G361" t="s">
        <v>47</v>
      </c>
      <c r="H361" s="3">
        <v>0</v>
      </c>
      <c r="I361" t="s">
        <v>104</v>
      </c>
      <c r="J361">
        <v>2551</v>
      </c>
      <c r="K361" t="s">
        <v>49</v>
      </c>
      <c r="L361" t="s">
        <v>50</v>
      </c>
      <c r="M361" t="s">
        <v>51</v>
      </c>
      <c r="N361">
        <v>1730</v>
      </c>
      <c r="O361" t="s">
        <v>52</v>
      </c>
      <c r="P361" t="s">
        <v>203</v>
      </c>
      <c r="T361" t="s">
        <v>64</v>
      </c>
      <c r="Z361" s="3"/>
      <c r="AF361" t="s">
        <v>63</v>
      </c>
      <c r="AH361">
        <v>0</v>
      </c>
      <c r="AI361" s="2">
        <v>45412</v>
      </c>
      <c r="AJ361" t="s">
        <v>64</v>
      </c>
      <c r="AK361" t="s">
        <v>64</v>
      </c>
      <c r="AL361" t="s">
        <v>64</v>
      </c>
      <c r="AN361" s="3"/>
      <c r="AP361" t="s">
        <v>64</v>
      </c>
      <c r="AR361" t="s">
        <v>64</v>
      </c>
      <c r="AS361" t="s">
        <v>66</v>
      </c>
    </row>
    <row r="362" spans="1:45" ht="16" x14ac:dyDescent="0.2">
      <c r="A362">
        <v>3631</v>
      </c>
      <c r="B362">
        <v>3631</v>
      </c>
      <c r="C362" s="2">
        <v>45412</v>
      </c>
      <c r="D362" t="s">
        <v>1936</v>
      </c>
      <c r="E362" t="s">
        <v>206</v>
      </c>
      <c r="F362" s="3">
        <v>3290.09</v>
      </c>
      <c r="G362" t="s">
        <v>47</v>
      </c>
      <c r="H362" s="3">
        <v>0</v>
      </c>
      <c r="I362" t="s">
        <v>104</v>
      </c>
      <c r="J362">
        <v>2551</v>
      </c>
      <c r="K362" t="s">
        <v>49</v>
      </c>
      <c r="L362" t="s">
        <v>50</v>
      </c>
      <c r="M362" t="s">
        <v>51</v>
      </c>
      <c r="N362">
        <v>1730</v>
      </c>
      <c r="O362" t="s">
        <v>52</v>
      </c>
      <c r="P362" t="s">
        <v>203</v>
      </c>
      <c r="T362" t="s">
        <v>64</v>
      </c>
      <c r="Z362" s="3"/>
      <c r="AF362" t="s">
        <v>63</v>
      </c>
      <c r="AH362">
        <v>0</v>
      </c>
      <c r="AI362" s="2">
        <v>45412</v>
      </c>
      <c r="AJ362" t="s">
        <v>64</v>
      </c>
      <c r="AK362" t="s">
        <v>64</v>
      </c>
      <c r="AL362" t="s">
        <v>64</v>
      </c>
      <c r="AN362" s="3"/>
      <c r="AP362" t="s">
        <v>64</v>
      </c>
      <c r="AR362" t="s">
        <v>64</v>
      </c>
      <c r="AS362" t="s">
        <v>66</v>
      </c>
    </row>
    <row r="363" spans="1:45" ht="16" x14ac:dyDescent="0.2">
      <c r="A363">
        <v>3634</v>
      </c>
      <c r="B363">
        <v>3634</v>
      </c>
      <c r="C363" s="2">
        <v>45412</v>
      </c>
      <c r="D363" t="s">
        <v>1936</v>
      </c>
      <c r="E363" t="s">
        <v>204</v>
      </c>
      <c r="F363" s="3">
        <v>753.43</v>
      </c>
      <c r="G363" t="s">
        <v>47</v>
      </c>
      <c r="H363" s="3">
        <v>0</v>
      </c>
      <c r="I363" t="s">
        <v>104</v>
      </c>
      <c r="J363">
        <v>2555</v>
      </c>
      <c r="K363" t="s">
        <v>49</v>
      </c>
      <c r="L363" t="s">
        <v>50</v>
      </c>
      <c r="M363" t="s">
        <v>51</v>
      </c>
      <c r="N363">
        <v>1730</v>
      </c>
      <c r="O363" t="s">
        <v>52</v>
      </c>
      <c r="P363" t="s">
        <v>203</v>
      </c>
      <c r="T363" t="s">
        <v>64</v>
      </c>
      <c r="Z363" s="3"/>
      <c r="AF363" t="s">
        <v>63</v>
      </c>
      <c r="AH363">
        <v>0</v>
      </c>
      <c r="AI363" s="2">
        <v>45412</v>
      </c>
      <c r="AJ363" t="s">
        <v>64</v>
      </c>
      <c r="AK363" t="s">
        <v>64</v>
      </c>
      <c r="AL363" t="s">
        <v>64</v>
      </c>
      <c r="AN363" s="3"/>
      <c r="AP363" t="s">
        <v>64</v>
      </c>
      <c r="AR363" t="s">
        <v>64</v>
      </c>
      <c r="AS363" t="s">
        <v>66</v>
      </c>
    </row>
    <row r="364" spans="1:45" ht="16" x14ac:dyDescent="0.2">
      <c r="A364">
        <v>3637</v>
      </c>
      <c r="B364">
        <v>3637</v>
      </c>
      <c r="C364" s="2">
        <v>45412</v>
      </c>
      <c r="D364" t="s">
        <v>1935</v>
      </c>
      <c r="E364" t="s">
        <v>204</v>
      </c>
      <c r="F364" s="3">
        <v>554.26</v>
      </c>
      <c r="G364" t="s">
        <v>47</v>
      </c>
      <c r="H364" s="3">
        <v>0</v>
      </c>
      <c r="I364" t="s">
        <v>104</v>
      </c>
      <c r="J364">
        <v>2555</v>
      </c>
      <c r="K364" t="s">
        <v>49</v>
      </c>
      <c r="L364" t="s">
        <v>50</v>
      </c>
      <c r="M364" t="s">
        <v>51</v>
      </c>
      <c r="N364">
        <v>1730</v>
      </c>
      <c r="O364" t="s">
        <v>52</v>
      </c>
      <c r="P364" t="s">
        <v>203</v>
      </c>
      <c r="T364" t="s">
        <v>64</v>
      </c>
      <c r="Z364" s="3"/>
      <c r="AF364" t="s">
        <v>63</v>
      </c>
      <c r="AH364">
        <v>0</v>
      </c>
      <c r="AI364" s="2">
        <v>45412</v>
      </c>
      <c r="AJ364" t="s">
        <v>64</v>
      </c>
      <c r="AK364" t="s">
        <v>64</v>
      </c>
      <c r="AL364" t="s">
        <v>64</v>
      </c>
      <c r="AN364" s="3"/>
      <c r="AP364" t="s">
        <v>64</v>
      </c>
      <c r="AR364" t="s">
        <v>64</v>
      </c>
      <c r="AS364" t="s">
        <v>66</v>
      </c>
    </row>
    <row r="365" spans="1:45" ht="16" x14ac:dyDescent="0.2">
      <c r="A365">
        <v>3640</v>
      </c>
      <c r="B365">
        <v>3640</v>
      </c>
      <c r="C365" s="2">
        <v>45412</v>
      </c>
      <c r="D365" t="s">
        <v>1934</v>
      </c>
      <c r="E365" t="s">
        <v>204</v>
      </c>
      <c r="F365" s="3">
        <v>712.19</v>
      </c>
      <c r="G365" t="s">
        <v>47</v>
      </c>
      <c r="H365" s="3">
        <v>0</v>
      </c>
      <c r="I365" t="s">
        <v>104</v>
      </c>
      <c r="J365">
        <v>2555</v>
      </c>
      <c r="K365" t="s">
        <v>49</v>
      </c>
      <c r="L365" t="s">
        <v>50</v>
      </c>
      <c r="M365" t="s">
        <v>51</v>
      </c>
      <c r="N365">
        <v>1730</v>
      </c>
      <c r="O365" t="s">
        <v>52</v>
      </c>
      <c r="P365" t="s">
        <v>203</v>
      </c>
      <c r="T365" t="s">
        <v>64</v>
      </c>
      <c r="Z365" s="3"/>
      <c r="AF365" t="s">
        <v>63</v>
      </c>
      <c r="AH365">
        <v>0</v>
      </c>
      <c r="AI365" s="2">
        <v>45412</v>
      </c>
      <c r="AJ365" t="s">
        <v>64</v>
      </c>
      <c r="AK365" t="s">
        <v>64</v>
      </c>
      <c r="AL365" t="s">
        <v>64</v>
      </c>
      <c r="AN365" s="3"/>
      <c r="AP365" t="s">
        <v>64</v>
      </c>
      <c r="AR365" t="s">
        <v>64</v>
      </c>
      <c r="AS365" t="s">
        <v>66</v>
      </c>
    </row>
    <row r="366" spans="1:45" ht="16" x14ac:dyDescent="0.2">
      <c r="A366">
        <v>3100</v>
      </c>
      <c r="B366">
        <v>3100</v>
      </c>
      <c r="C366" s="2">
        <v>45412.083333333343</v>
      </c>
      <c r="D366" t="s">
        <v>1748</v>
      </c>
      <c r="E366" t="s">
        <v>3845</v>
      </c>
      <c r="F366" s="3">
        <v>5.46</v>
      </c>
      <c r="G366" t="s">
        <v>47</v>
      </c>
      <c r="H366" s="3">
        <v>0</v>
      </c>
      <c r="I366" t="s">
        <v>48</v>
      </c>
      <c r="J366">
        <v>2705</v>
      </c>
      <c r="K366" t="s">
        <v>49</v>
      </c>
      <c r="L366" t="s">
        <v>50</v>
      </c>
      <c r="M366" t="s">
        <v>51</v>
      </c>
      <c r="N366">
        <v>940</v>
      </c>
      <c r="O366" t="s">
        <v>52</v>
      </c>
      <c r="P366" t="s">
        <v>53</v>
      </c>
      <c r="T366" t="s">
        <v>3846</v>
      </c>
      <c r="U366" t="s">
        <v>3847</v>
      </c>
      <c r="Z366" s="3"/>
      <c r="AF366" t="s">
        <v>63</v>
      </c>
      <c r="AH366">
        <v>0</v>
      </c>
      <c r="AI366" s="2">
        <v>45412</v>
      </c>
      <c r="AJ366" t="s">
        <v>64</v>
      </c>
      <c r="AK366" t="s">
        <v>64</v>
      </c>
      <c r="AL366" t="s">
        <v>3848</v>
      </c>
      <c r="AM366" t="s">
        <v>3847</v>
      </c>
      <c r="AN366" s="3"/>
      <c r="AP366" t="s">
        <v>64</v>
      </c>
      <c r="AR366">
        <v>1235</v>
      </c>
      <c r="AS366" t="s">
        <v>66</v>
      </c>
    </row>
    <row r="367" spans="1:45" ht="16" x14ac:dyDescent="0.2">
      <c r="A367">
        <v>3087</v>
      </c>
      <c r="B367">
        <v>3087</v>
      </c>
      <c r="C367" s="2">
        <v>45415.083333333343</v>
      </c>
      <c r="D367" t="s">
        <v>1748</v>
      </c>
      <c r="E367" t="s">
        <v>2507</v>
      </c>
      <c r="F367" s="3">
        <v>20.23</v>
      </c>
      <c r="G367" t="s">
        <v>47</v>
      </c>
      <c r="H367" s="3">
        <v>0</v>
      </c>
      <c r="I367" t="s">
        <v>48</v>
      </c>
      <c r="J367">
        <v>2702</v>
      </c>
      <c r="K367" t="s">
        <v>49</v>
      </c>
      <c r="L367" t="s">
        <v>50</v>
      </c>
      <c r="M367" t="s">
        <v>51</v>
      </c>
      <c r="N367">
        <v>940</v>
      </c>
      <c r="O367" t="s">
        <v>52</v>
      </c>
      <c r="P367" t="s">
        <v>53</v>
      </c>
      <c r="T367" t="s">
        <v>2826</v>
      </c>
      <c r="U367" t="s">
        <v>3851</v>
      </c>
      <c r="V367" t="s">
        <v>2564</v>
      </c>
      <c r="W367" t="s">
        <v>56</v>
      </c>
      <c r="X367" t="s">
        <v>3852</v>
      </c>
      <c r="Y367" t="s">
        <v>2726</v>
      </c>
      <c r="Z367" s="3">
        <v>19</v>
      </c>
      <c r="AA367" t="s">
        <v>2829</v>
      </c>
      <c r="AB367" t="s">
        <v>3853</v>
      </c>
      <c r="AC367" t="s">
        <v>61</v>
      </c>
      <c r="AD367" t="s">
        <v>61</v>
      </c>
      <c r="AE367" t="s">
        <v>3854</v>
      </c>
      <c r="AF367" t="s">
        <v>63</v>
      </c>
      <c r="AH367">
        <v>0</v>
      </c>
      <c r="AI367" s="2">
        <v>45415</v>
      </c>
      <c r="AJ367" t="s">
        <v>64</v>
      </c>
      <c r="AK367" t="s">
        <v>64</v>
      </c>
      <c r="AL367" t="s">
        <v>3855</v>
      </c>
      <c r="AM367" t="s">
        <v>3851</v>
      </c>
      <c r="AN367" s="3">
        <v>20.23</v>
      </c>
      <c r="AO367" t="s">
        <v>3853</v>
      </c>
      <c r="AP367" t="s">
        <v>64</v>
      </c>
      <c r="AQ367" t="s">
        <v>3854</v>
      </c>
      <c r="AR367">
        <v>1236</v>
      </c>
      <c r="AS367" t="s">
        <v>66</v>
      </c>
    </row>
    <row r="368" spans="1:45" ht="16" x14ac:dyDescent="0.2">
      <c r="A368">
        <v>3088</v>
      </c>
      <c r="B368">
        <v>3088</v>
      </c>
      <c r="C368" s="2">
        <v>45418.083333333343</v>
      </c>
      <c r="D368" t="s">
        <v>1814</v>
      </c>
      <c r="E368" t="s">
        <v>2915</v>
      </c>
      <c r="F368" s="3">
        <v>900</v>
      </c>
      <c r="G368" t="s">
        <v>47</v>
      </c>
      <c r="H368" s="3">
        <v>0</v>
      </c>
      <c r="I368" t="s">
        <v>48</v>
      </c>
      <c r="J368">
        <v>2721</v>
      </c>
      <c r="K368" t="s">
        <v>49</v>
      </c>
      <c r="L368" t="s">
        <v>50</v>
      </c>
      <c r="M368" t="s">
        <v>51</v>
      </c>
      <c r="N368">
        <v>940</v>
      </c>
      <c r="O368" t="s">
        <v>52</v>
      </c>
      <c r="P368" t="s">
        <v>53</v>
      </c>
      <c r="T368" t="s">
        <v>3019</v>
      </c>
      <c r="U368" t="s">
        <v>3856</v>
      </c>
      <c r="V368" t="s">
        <v>2522</v>
      </c>
      <c r="W368" t="s">
        <v>56</v>
      </c>
      <c r="X368" t="s">
        <v>722</v>
      </c>
      <c r="Y368" t="s">
        <v>3021</v>
      </c>
      <c r="Z368" s="3">
        <v>0</v>
      </c>
      <c r="AA368" t="s">
        <v>2234</v>
      </c>
      <c r="AB368" t="s">
        <v>3802</v>
      </c>
      <c r="AC368" t="s">
        <v>61</v>
      </c>
      <c r="AD368" t="s">
        <v>61</v>
      </c>
      <c r="AE368" t="s">
        <v>3857</v>
      </c>
      <c r="AF368" t="s">
        <v>63</v>
      </c>
      <c r="AH368">
        <v>0</v>
      </c>
      <c r="AI368" s="2">
        <v>45418</v>
      </c>
      <c r="AJ368" t="s">
        <v>64</v>
      </c>
      <c r="AK368" t="s">
        <v>64</v>
      </c>
      <c r="AL368" t="s">
        <v>3858</v>
      </c>
      <c r="AM368" t="s">
        <v>3856</v>
      </c>
      <c r="AN368" s="3">
        <v>900</v>
      </c>
      <c r="AO368" t="s">
        <v>3802</v>
      </c>
      <c r="AP368" t="s">
        <v>64</v>
      </c>
      <c r="AQ368" t="s">
        <v>3857</v>
      </c>
      <c r="AR368">
        <v>1237</v>
      </c>
      <c r="AS368" t="s">
        <v>66</v>
      </c>
    </row>
    <row r="369" spans="1:45" ht="16" x14ac:dyDescent="0.2">
      <c r="A369">
        <v>3089</v>
      </c>
      <c r="B369">
        <v>3089</v>
      </c>
      <c r="C369" s="2">
        <v>45419.083333333343</v>
      </c>
      <c r="D369" t="s">
        <v>1748</v>
      </c>
      <c r="E369" t="s">
        <v>3659</v>
      </c>
      <c r="F369" s="3">
        <v>46.41</v>
      </c>
      <c r="G369" t="s">
        <v>47</v>
      </c>
      <c r="H369" s="3">
        <v>0</v>
      </c>
      <c r="I369" t="s">
        <v>48</v>
      </c>
      <c r="J369">
        <v>2663</v>
      </c>
      <c r="K369" t="s">
        <v>49</v>
      </c>
      <c r="L369" t="s">
        <v>50</v>
      </c>
      <c r="M369" t="s">
        <v>51</v>
      </c>
      <c r="N369">
        <v>940</v>
      </c>
      <c r="O369" t="s">
        <v>52</v>
      </c>
      <c r="P369" t="s">
        <v>53</v>
      </c>
      <c r="T369" t="s">
        <v>2516</v>
      </c>
      <c r="U369" t="s">
        <v>3859</v>
      </c>
      <c r="V369" t="s">
        <v>2546</v>
      </c>
      <c r="W369" t="s">
        <v>56</v>
      </c>
      <c r="X369" t="s">
        <v>3860</v>
      </c>
      <c r="Y369" t="s">
        <v>2375</v>
      </c>
      <c r="Z369" s="3">
        <v>19</v>
      </c>
      <c r="AA369" t="s">
        <v>2519</v>
      </c>
      <c r="AB369" t="s">
        <v>3861</v>
      </c>
      <c r="AC369" t="s">
        <v>61</v>
      </c>
      <c r="AD369" t="s">
        <v>61</v>
      </c>
      <c r="AE369" t="s">
        <v>3862</v>
      </c>
      <c r="AF369" t="s">
        <v>63</v>
      </c>
      <c r="AH369">
        <v>0</v>
      </c>
      <c r="AI369" s="2">
        <v>45419</v>
      </c>
      <c r="AJ369" t="s">
        <v>64</v>
      </c>
      <c r="AK369" t="s">
        <v>64</v>
      </c>
      <c r="AL369" t="s">
        <v>3863</v>
      </c>
      <c r="AM369" t="s">
        <v>3859</v>
      </c>
      <c r="AN369" s="3">
        <v>46.41</v>
      </c>
      <c r="AO369" t="s">
        <v>3861</v>
      </c>
      <c r="AP369" t="s">
        <v>64</v>
      </c>
      <c r="AQ369" t="s">
        <v>3862</v>
      </c>
      <c r="AR369">
        <v>1238</v>
      </c>
      <c r="AS369" t="s">
        <v>66</v>
      </c>
    </row>
    <row r="370" spans="1:45" ht="16" x14ac:dyDescent="0.2">
      <c r="A370">
        <v>3229</v>
      </c>
      <c r="B370">
        <v>3229</v>
      </c>
      <c r="C370" s="2">
        <v>45425.083333333343</v>
      </c>
      <c r="D370" t="s">
        <v>1748</v>
      </c>
      <c r="E370" t="s">
        <v>2165</v>
      </c>
      <c r="F370" s="3">
        <v>52.9</v>
      </c>
      <c r="G370" t="s">
        <v>47</v>
      </c>
      <c r="H370" s="3">
        <v>0</v>
      </c>
      <c r="I370" t="s">
        <v>48</v>
      </c>
      <c r="J370">
        <v>2900</v>
      </c>
      <c r="K370" t="s">
        <v>49</v>
      </c>
      <c r="L370" t="s">
        <v>50</v>
      </c>
      <c r="M370" t="s">
        <v>51</v>
      </c>
      <c r="N370">
        <v>940</v>
      </c>
      <c r="O370" t="s">
        <v>52</v>
      </c>
      <c r="P370" t="s">
        <v>53</v>
      </c>
      <c r="T370" t="s">
        <v>2313</v>
      </c>
      <c r="U370" t="s">
        <v>3864</v>
      </c>
      <c r="V370" t="s">
        <v>2711</v>
      </c>
      <c r="W370" t="s">
        <v>56</v>
      </c>
      <c r="X370" t="s">
        <v>3865</v>
      </c>
      <c r="Y370" t="s">
        <v>323</v>
      </c>
      <c r="Z370" s="3">
        <v>19</v>
      </c>
      <c r="AA370" t="s">
        <v>2316</v>
      </c>
      <c r="AB370" t="s">
        <v>3798</v>
      </c>
      <c r="AC370" t="s">
        <v>61</v>
      </c>
      <c r="AD370" t="s">
        <v>61</v>
      </c>
      <c r="AE370" t="s">
        <v>3866</v>
      </c>
      <c r="AF370" t="s">
        <v>63</v>
      </c>
      <c r="AH370">
        <v>0</v>
      </c>
      <c r="AI370" s="2">
        <v>45425</v>
      </c>
      <c r="AJ370" t="s">
        <v>64</v>
      </c>
      <c r="AK370" t="s">
        <v>64</v>
      </c>
      <c r="AL370" t="s">
        <v>3867</v>
      </c>
      <c r="AM370" t="s">
        <v>3864</v>
      </c>
      <c r="AN370" s="3">
        <v>52.9</v>
      </c>
      <c r="AO370" t="s">
        <v>3798</v>
      </c>
      <c r="AP370" t="s">
        <v>64</v>
      </c>
      <c r="AQ370" t="s">
        <v>3866</v>
      </c>
      <c r="AR370">
        <v>1239</v>
      </c>
      <c r="AS370" t="s">
        <v>66</v>
      </c>
    </row>
    <row r="371" spans="1:45" ht="16" x14ac:dyDescent="0.2">
      <c r="A371">
        <v>3097</v>
      </c>
      <c r="B371">
        <v>3097</v>
      </c>
      <c r="C371" s="2">
        <v>45426.083333333343</v>
      </c>
      <c r="D371" t="s">
        <v>1814</v>
      </c>
      <c r="E371" t="s">
        <v>3868</v>
      </c>
      <c r="F371" s="3">
        <v>159.11000000000001</v>
      </c>
      <c r="G371" t="s">
        <v>47</v>
      </c>
      <c r="H371" s="3">
        <v>0</v>
      </c>
      <c r="I371" t="s">
        <v>48</v>
      </c>
      <c r="J371">
        <v>2722</v>
      </c>
      <c r="K371" t="s">
        <v>49</v>
      </c>
      <c r="L371" t="s">
        <v>50</v>
      </c>
      <c r="M371" t="s">
        <v>51</v>
      </c>
      <c r="N371">
        <v>940</v>
      </c>
      <c r="O371" t="s">
        <v>52</v>
      </c>
      <c r="P371" t="s">
        <v>53</v>
      </c>
      <c r="T371" t="s">
        <v>3869</v>
      </c>
      <c r="U371" t="s">
        <v>3870</v>
      </c>
      <c r="V371" t="s">
        <v>2575</v>
      </c>
      <c r="W371" t="s">
        <v>56</v>
      </c>
      <c r="X371" t="s">
        <v>3871</v>
      </c>
      <c r="Y371" t="s">
        <v>3368</v>
      </c>
      <c r="Z371" s="3">
        <v>0</v>
      </c>
      <c r="AA371" t="s">
        <v>3872</v>
      </c>
      <c r="AB371" t="s">
        <v>3873</v>
      </c>
      <c r="AC371" t="s">
        <v>61</v>
      </c>
      <c r="AD371" t="s">
        <v>61</v>
      </c>
      <c r="AE371" t="s">
        <v>3874</v>
      </c>
      <c r="AF371" t="s">
        <v>63</v>
      </c>
      <c r="AH371">
        <v>0</v>
      </c>
      <c r="AI371" s="2">
        <v>45426</v>
      </c>
      <c r="AJ371" t="s">
        <v>64</v>
      </c>
      <c r="AK371" t="s">
        <v>64</v>
      </c>
      <c r="AL371" t="s">
        <v>3875</v>
      </c>
      <c r="AM371" t="s">
        <v>3870</v>
      </c>
      <c r="AN371" s="3">
        <v>159.11000000000001</v>
      </c>
      <c r="AO371" t="s">
        <v>3873</v>
      </c>
      <c r="AP371" t="s">
        <v>64</v>
      </c>
      <c r="AQ371" t="s">
        <v>3874</v>
      </c>
      <c r="AR371">
        <v>1240</v>
      </c>
      <c r="AS371" t="s">
        <v>66</v>
      </c>
    </row>
    <row r="372" spans="1:45" ht="16" x14ac:dyDescent="0.2">
      <c r="A372">
        <v>3098</v>
      </c>
      <c r="B372">
        <v>3098</v>
      </c>
      <c r="C372" s="2">
        <v>45426.083333333343</v>
      </c>
      <c r="D372" t="s">
        <v>1748</v>
      </c>
      <c r="E372" t="s">
        <v>3514</v>
      </c>
      <c r="F372" s="3">
        <v>9.5</v>
      </c>
      <c r="G372" t="s">
        <v>47</v>
      </c>
      <c r="H372" s="3">
        <v>0</v>
      </c>
      <c r="I372" t="s">
        <v>48</v>
      </c>
      <c r="J372">
        <v>2705</v>
      </c>
      <c r="K372" t="s">
        <v>49</v>
      </c>
      <c r="L372" t="s">
        <v>50</v>
      </c>
      <c r="M372" t="s">
        <v>51</v>
      </c>
      <c r="N372">
        <v>940</v>
      </c>
      <c r="O372" t="s">
        <v>52</v>
      </c>
      <c r="P372" t="s">
        <v>53</v>
      </c>
      <c r="T372" t="s">
        <v>3869</v>
      </c>
      <c r="U372" t="s">
        <v>3870</v>
      </c>
      <c r="V372" t="s">
        <v>2575</v>
      </c>
      <c r="W372" t="s">
        <v>56</v>
      </c>
      <c r="X372" t="s">
        <v>3871</v>
      </c>
      <c r="Y372" t="s">
        <v>3368</v>
      </c>
      <c r="Z372" s="3">
        <v>0</v>
      </c>
      <c r="AA372" t="s">
        <v>3872</v>
      </c>
      <c r="AB372" t="s">
        <v>3873</v>
      </c>
      <c r="AC372" t="s">
        <v>61</v>
      </c>
      <c r="AD372" t="s">
        <v>61</v>
      </c>
      <c r="AE372" t="s">
        <v>3874</v>
      </c>
      <c r="AF372" t="s">
        <v>63</v>
      </c>
      <c r="AH372">
        <v>0</v>
      </c>
      <c r="AI372" s="2">
        <v>45426</v>
      </c>
      <c r="AJ372" t="s">
        <v>64</v>
      </c>
      <c r="AK372" t="s">
        <v>64</v>
      </c>
      <c r="AL372" t="s">
        <v>3875</v>
      </c>
      <c r="AM372" t="s">
        <v>3870</v>
      </c>
      <c r="AN372" s="3">
        <v>159.11000000000001</v>
      </c>
      <c r="AO372" t="s">
        <v>3873</v>
      </c>
      <c r="AP372" t="s">
        <v>64</v>
      </c>
      <c r="AQ372" t="s">
        <v>3874</v>
      </c>
      <c r="AR372">
        <v>1240</v>
      </c>
      <c r="AS372" t="s">
        <v>66</v>
      </c>
    </row>
    <row r="373" spans="1:45" ht="16" x14ac:dyDescent="0.2">
      <c r="A373">
        <v>3109</v>
      </c>
      <c r="B373">
        <v>3109</v>
      </c>
      <c r="C373" s="2">
        <v>45429.083333333343</v>
      </c>
      <c r="D373" t="s">
        <v>3274</v>
      </c>
      <c r="E373" t="s">
        <v>3878</v>
      </c>
      <c r="F373" s="3">
        <v>1963.5</v>
      </c>
      <c r="G373" t="s">
        <v>47</v>
      </c>
      <c r="H373" s="3">
        <v>0</v>
      </c>
      <c r="I373" t="s">
        <v>48</v>
      </c>
      <c r="J373">
        <v>2894</v>
      </c>
      <c r="K373" t="s">
        <v>49</v>
      </c>
      <c r="L373" t="s">
        <v>50</v>
      </c>
      <c r="M373" t="s">
        <v>51</v>
      </c>
      <c r="N373">
        <v>940</v>
      </c>
      <c r="O373" t="s">
        <v>52</v>
      </c>
      <c r="P373" t="s">
        <v>53</v>
      </c>
      <c r="T373" t="s">
        <v>3276</v>
      </c>
      <c r="U373" t="s">
        <v>3879</v>
      </c>
      <c r="V373" t="s">
        <v>2607</v>
      </c>
      <c r="W373" t="s">
        <v>56</v>
      </c>
      <c r="X373" t="s">
        <v>3880</v>
      </c>
      <c r="Y373" t="s">
        <v>2436</v>
      </c>
      <c r="Z373" s="3">
        <v>19</v>
      </c>
      <c r="AA373" t="s">
        <v>3279</v>
      </c>
      <c r="AB373" t="s">
        <v>3881</v>
      </c>
      <c r="AC373" t="s">
        <v>61</v>
      </c>
      <c r="AD373" t="s">
        <v>61</v>
      </c>
      <c r="AE373" t="s">
        <v>3882</v>
      </c>
      <c r="AF373" t="s">
        <v>63</v>
      </c>
      <c r="AH373">
        <v>0</v>
      </c>
      <c r="AI373" s="2">
        <v>45429</v>
      </c>
      <c r="AJ373" t="s">
        <v>64</v>
      </c>
      <c r="AK373" t="s">
        <v>64</v>
      </c>
      <c r="AL373" t="s">
        <v>3883</v>
      </c>
      <c r="AM373" t="s">
        <v>3879</v>
      </c>
      <c r="AN373" s="3">
        <v>1963.5</v>
      </c>
      <c r="AO373" t="s">
        <v>3881</v>
      </c>
      <c r="AP373" t="s">
        <v>64</v>
      </c>
      <c r="AQ373" t="s">
        <v>3882</v>
      </c>
      <c r="AR373">
        <v>1251</v>
      </c>
      <c r="AS373" t="s">
        <v>66</v>
      </c>
    </row>
    <row r="374" spans="1:45" ht="16" x14ac:dyDescent="0.2">
      <c r="A374">
        <v>3687</v>
      </c>
      <c r="B374">
        <v>3687</v>
      </c>
      <c r="C374" s="2">
        <v>45429.083333333343</v>
      </c>
      <c r="D374" t="s">
        <v>1936</v>
      </c>
      <c r="E374" t="s">
        <v>3893</v>
      </c>
      <c r="F374" s="3">
        <v>17.05</v>
      </c>
      <c r="G374" t="s">
        <v>47</v>
      </c>
      <c r="H374" s="3">
        <v>0</v>
      </c>
      <c r="I374" t="s">
        <v>48</v>
      </c>
      <c r="J374">
        <v>2558</v>
      </c>
      <c r="K374" t="s">
        <v>49</v>
      </c>
      <c r="L374" t="s">
        <v>50</v>
      </c>
      <c r="M374" t="s">
        <v>51</v>
      </c>
      <c r="N374">
        <v>940</v>
      </c>
      <c r="O374" t="s">
        <v>52</v>
      </c>
      <c r="P374" t="s">
        <v>53</v>
      </c>
      <c r="T374" t="s">
        <v>3885</v>
      </c>
      <c r="U374" t="s">
        <v>3886</v>
      </c>
      <c r="V374" t="s">
        <v>3887</v>
      </c>
      <c r="W374" t="s">
        <v>56</v>
      </c>
      <c r="X374" t="s">
        <v>3888</v>
      </c>
      <c r="Y374" t="s">
        <v>2396</v>
      </c>
      <c r="Z374" s="3">
        <v>0</v>
      </c>
      <c r="AA374" t="s">
        <v>3889</v>
      </c>
      <c r="AB374" t="s">
        <v>3890</v>
      </c>
      <c r="AC374" t="s">
        <v>61</v>
      </c>
      <c r="AD374" t="s">
        <v>61</v>
      </c>
      <c r="AE374" t="s">
        <v>3891</v>
      </c>
      <c r="AF374" t="s">
        <v>63</v>
      </c>
      <c r="AH374">
        <v>0</v>
      </c>
      <c r="AI374" s="2">
        <v>45429</v>
      </c>
      <c r="AJ374" t="s">
        <v>64</v>
      </c>
      <c r="AK374" t="s">
        <v>64</v>
      </c>
      <c r="AL374" t="s">
        <v>3892</v>
      </c>
      <c r="AM374" t="s">
        <v>3886</v>
      </c>
      <c r="AN374" s="3">
        <v>457.53</v>
      </c>
      <c r="AO374" t="s">
        <v>3890</v>
      </c>
      <c r="AP374" t="s">
        <v>64</v>
      </c>
      <c r="AQ374" t="s">
        <v>3891</v>
      </c>
      <c r="AR374">
        <v>1250</v>
      </c>
      <c r="AS374" t="s">
        <v>66</v>
      </c>
    </row>
    <row r="375" spans="1:45" ht="16" x14ac:dyDescent="0.2">
      <c r="A375">
        <v>3688</v>
      </c>
      <c r="B375">
        <v>3688</v>
      </c>
      <c r="C375" s="2">
        <v>45429.083333333343</v>
      </c>
      <c r="D375" t="s">
        <v>1934</v>
      </c>
      <c r="E375" t="s">
        <v>3893</v>
      </c>
      <c r="F375" s="3">
        <v>11.77</v>
      </c>
      <c r="G375" t="s">
        <v>47</v>
      </c>
      <c r="H375" s="3">
        <v>0</v>
      </c>
      <c r="I375" t="s">
        <v>48</v>
      </c>
      <c r="J375">
        <v>2558</v>
      </c>
      <c r="K375" t="s">
        <v>49</v>
      </c>
      <c r="L375" t="s">
        <v>50</v>
      </c>
      <c r="M375" t="s">
        <v>51</v>
      </c>
      <c r="N375">
        <v>940</v>
      </c>
      <c r="O375" t="s">
        <v>52</v>
      </c>
      <c r="P375" t="s">
        <v>53</v>
      </c>
      <c r="T375" t="s">
        <v>3885</v>
      </c>
      <c r="U375" t="s">
        <v>3886</v>
      </c>
      <c r="V375" t="s">
        <v>3887</v>
      </c>
      <c r="W375" t="s">
        <v>56</v>
      </c>
      <c r="X375" t="s">
        <v>3888</v>
      </c>
      <c r="Y375" t="s">
        <v>2396</v>
      </c>
      <c r="Z375" s="3">
        <v>0</v>
      </c>
      <c r="AA375" t="s">
        <v>3889</v>
      </c>
      <c r="AB375" t="s">
        <v>3890</v>
      </c>
      <c r="AC375" t="s">
        <v>61</v>
      </c>
      <c r="AD375" t="s">
        <v>61</v>
      </c>
      <c r="AE375" t="s">
        <v>3891</v>
      </c>
      <c r="AF375" t="s">
        <v>63</v>
      </c>
      <c r="AH375">
        <v>0</v>
      </c>
      <c r="AI375" s="2">
        <v>45429</v>
      </c>
      <c r="AJ375" t="s">
        <v>64</v>
      </c>
      <c r="AK375" t="s">
        <v>64</v>
      </c>
      <c r="AL375" t="s">
        <v>3892</v>
      </c>
      <c r="AM375" t="s">
        <v>3886</v>
      </c>
      <c r="AN375" s="3">
        <v>457.53</v>
      </c>
      <c r="AO375" t="s">
        <v>3890</v>
      </c>
      <c r="AP375" t="s">
        <v>64</v>
      </c>
      <c r="AQ375" t="s">
        <v>3891</v>
      </c>
      <c r="AR375">
        <v>1250</v>
      </c>
      <c r="AS375" t="s">
        <v>66</v>
      </c>
    </row>
    <row r="376" spans="1:45" ht="16" x14ac:dyDescent="0.2">
      <c r="A376">
        <v>3689</v>
      </c>
      <c r="B376">
        <v>3689</v>
      </c>
      <c r="C376" s="2">
        <v>45429.083333333343</v>
      </c>
      <c r="D376" t="s">
        <v>1935</v>
      </c>
      <c r="E376" t="s">
        <v>3893</v>
      </c>
      <c r="F376" s="3">
        <v>28.4</v>
      </c>
      <c r="G376" t="s">
        <v>47</v>
      </c>
      <c r="H376" s="3">
        <v>0</v>
      </c>
      <c r="I376" t="s">
        <v>48</v>
      </c>
      <c r="J376">
        <v>2558</v>
      </c>
      <c r="K376" t="s">
        <v>49</v>
      </c>
      <c r="L376" t="s">
        <v>50</v>
      </c>
      <c r="M376" t="s">
        <v>51</v>
      </c>
      <c r="N376">
        <v>940</v>
      </c>
      <c r="O376" t="s">
        <v>52</v>
      </c>
      <c r="P376" t="s">
        <v>53</v>
      </c>
      <c r="T376" t="s">
        <v>3885</v>
      </c>
      <c r="U376" t="s">
        <v>3886</v>
      </c>
      <c r="V376" t="s">
        <v>3887</v>
      </c>
      <c r="W376" t="s">
        <v>56</v>
      </c>
      <c r="X376" t="s">
        <v>3888</v>
      </c>
      <c r="Y376" t="s">
        <v>2396</v>
      </c>
      <c r="Z376" s="3">
        <v>0</v>
      </c>
      <c r="AA376" t="s">
        <v>3889</v>
      </c>
      <c r="AB376" t="s">
        <v>3890</v>
      </c>
      <c r="AC376" t="s">
        <v>61</v>
      </c>
      <c r="AD376" t="s">
        <v>61</v>
      </c>
      <c r="AE376" t="s">
        <v>3891</v>
      </c>
      <c r="AF376" t="s">
        <v>63</v>
      </c>
      <c r="AH376">
        <v>0</v>
      </c>
      <c r="AI376" s="2">
        <v>45429</v>
      </c>
      <c r="AJ376" t="s">
        <v>64</v>
      </c>
      <c r="AK376" t="s">
        <v>64</v>
      </c>
      <c r="AL376" t="s">
        <v>3892</v>
      </c>
      <c r="AM376" t="s">
        <v>3886</v>
      </c>
      <c r="AN376" s="3">
        <v>457.53</v>
      </c>
      <c r="AO376" t="s">
        <v>3890</v>
      </c>
      <c r="AP376" t="s">
        <v>64</v>
      </c>
      <c r="AQ376" t="s">
        <v>3891</v>
      </c>
      <c r="AR376">
        <v>1250</v>
      </c>
      <c r="AS376" t="s">
        <v>66</v>
      </c>
    </row>
    <row r="377" spans="1:45" ht="16" x14ac:dyDescent="0.2">
      <c r="A377">
        <v>3693</v>
      </c>
      <c r="B377">
        <v>3693</v>
      </c>
      <c r="C377" s="2">
        <v>45429.083333333343</v>
      </c>
      <c r="D377" t="s">
        <v>1748</v>
      </c>
      <c r="E377" t="s">
        <v>3893</v>
      </c>
      <c r="F377" s="3">
        <v>4.8600000000000003</v>
      </c>
      <c r="G377" t="s">
        <v>47</v>
      </c>
      <c r="H377" s="3">
        <v>0</v>
      </c>
      <c r="I377" t="s">
        <v>48</v>
      </c>
      <c r="J377">
        <v>2558</v>
      </c>
      <c r="K377" t="s">
        <v>49</v>
      </c>
      <c r="L377" t="s">
        <v>50</v>
      </c>
      <c r="M377" t="s">
        <v>51</v>
      </c>
      <c r="N377">
        <v>940</v>
      </c>
      <c r="O377" t="s">
        <v>52</v>
      </c>
      <c r="P377" t="s">
        <v>53</v>
      </c>
      <c r="T377" t="s">
        <v>3885</v>
      </c>
      <c r="U377" t="s">
        <v>3886</v>
      </c>
      <c r="V377" t="s">
        <v>3887</v>
      </c>
      <c r="W377" t="s">
        <v>56</v>
      </c>
      <c r="X377" t="s">
        <v>3888</v>
      </c>
      <c r="Y377" t="s">
        <v>2396</v>
      </c>
      <c r="Z377" s="3">
        <v>0</v>
      </c>
      <c r="AA377" t="s">
        <v>3889</v>
      </c>
      <c r="AB377" t="s">
        <v>3890</v>
      </c>
      <c r="AC377" t="s">
        <v>61</v>
      </c>
      <c r="AD377" t="s">
        <v>61</v>
      </c>
      <c r="AE377" t="s">
        <v>3891</v>
      </c>
      <c r="AF377" t="s">
        <v>63</v>
      </c>
      <c r="AH377">
        <v>0</v>
      </c>
      <c r="AI377" s="2">
        <v>45429</v>
      </c>
      <c r="AJ377" t="s">
        <v>64</v>
      </c>
      <c r="AK377" t="s">
        <v>64</v>
      </c>
      <c r="AL377" t="s">
        <v>3892</v>
      </c>
      <c r="AM377" t="s">
        <v>3886</v>
      </c>
      <c r="AN377" s="3">
        <v>457.53</v>
      </c>
      <c r="AO377" t="s">
        <v>3890</v>
      </c>
      <c r="AP377" t="s">
        <v>64</v>
      </c>
      <c r="AQ377" t="s">
        <v>3891</v>
      </c>
      <c r="AR377">
        <v>1250</v>
      </c>
      <c r="AS377" t="s">
        <v>66</v>
      </c>
    </row>
    <row r="378" spans="1:45" ht="16" x14ac:dyDescent="0.2">
      <c r="A378">
        <v>3695</v>
      </c>
      <c r="B378">
        <v>3695</v>
      </c>
      <c r="C378" s="2">
        <v>45429.083333333343</v>
      </c>
      <c r="D378" t="s">
        <v>1936</v>
      </c>
      <c r="E378" t="s">
        <v>3884</v>
      </c>
      <c r="F378" s="3">
        <v>121.09</v>
      </c>
      <c r="G378" t="s">
        <v>47</v>
      </c>
      <c r="H378" s="3">
        <v>0</v>
      </c>
      <c r="I378" t="s">
        <v>48</v>
      </c>
      <c r="J378">
        <v>2558</v>
      </c>
      <c r="K378" t="s">
        <v>49</v>
      </c>
      <c r="L378" t="s">
        <v>50</v>
      </c>
      <c r="M378" t="s">
        <v>51</v>
      </c>
      <c r="N378">
        <v>940</v>
      </c>
      <c r="O378" t="s">
        <v>52</v>
      </c>
      <c r="P378" t="s">
        <v>53</v>
      </c>
      <c r="T378" t="s">
        <v>3885</v>
      </c>
      <c r="U378" t="s">
        <v>3886</v>
      </c>
      <c r="V378" t="s">
        <v>3887</v>
      </c>
      <c r="W378" t="s">
        <v>56</v>
      </c>
      <c r="X378" t="s">
        <v>3888</v>
      </c>
      <c r="Y378" t="s">
        <v>2396</v>
      </c>
      <c r="Z378" s="3">
        <v>0</v>
      </c>
      <c r="AA378" t="s">
        <v>3889</v>
      </c>
      <c r="AB378" t="s">
        <v>3890</v>
      </c>
      <c r="AC378" t="s">
        <v>61</v>
      </c>
      <c r="AD378" t="s">
        <v>61</v>
      </c>
      <c r="AE378" t="s">
        <v>3891</v>
      </c>
      <c r="AF378" t="s">
        <v>63</v>
      </c>
      <c r="AH378">
        <v>0</v>
      </c>
      <c r="AI378" s="2">
        <v>45429</v>
      </c>
      <c r="AJ378" t="s">
        <v>64</v>
      </c>
      <c r="AK378" t="s">
        <v>64</v>
      </c>
      <c r="AL378" t="s">
        <v>3892</v>
      </c>
      <c r="AM378" t="s">
        <v>3886</v>
      </c>
      <c r="AN378" s="3">
        <v>457.53</v>
      </c>
      <c r="AO378" t="s">
        <v>3890</v>
      </c>
      <c r="AP378" t="s">
        <v>64</v>
      </c>
      <c r="AQ378" t="s">
        <v>3891</v>
      </c>
      <c r="AR378">
        <v>1250</v>
      </c>
      <c r="AS378" t="s">
        <v>66</v>
      </c>
    </row>
    <row r="379" spans="1:45" ht="16" x14ac:dyDescent="0.2">
      <c r="A379">
        <v>3696</v>
      </c>
      <c r="B379">
        <v>3696</v>
      </c>
      <c r="C379" s="2">
        <v>45429.083333333343</v>
      </c>
      <c r="D379" t="s">
        <v>1934</v>
      </c>
      <c r="E379" t="s">
        <v>3884</v>
      </c>
      <c r="F379" s="3">
        <v>116.5</v>
      </c>
      <c r="G379" t="s">
        <v>47</v>
      </c>
      <c r="H379" s="3">
        <v>0</v>
      </c>
      <c r="I379" t="s">
        <v>48</v>
      </c>
      <c r="J379">
        <v>2558</v>
      </c>
      <c r="K379" t="s">
        <v>49</v>
      </c>
      <c r="L379" t="s">
        <v>50</v>
      </c>
      <c r="M379" t="s">
        <v>51</v>
      </c>
      <c r="N379">
        <v>940</v>
      </c>
      <c r="O379" t="s">
        <v>52</v>
      </c>
      <c r="P379" t="s">
        <v>53</v>
      </c>
      <c r="T379" t="s">
        <v>3885</v>
      </c>
      <c r="U379" t="s">
        <v>3886</v>
      </c>
      <c r="V379" t="s">
        <v>3887</v>
      </c>
      <c r="W379" t="s">
        <v>56</v>
      </c>
      <c r="X379" t="s">
        <v>3888</v>
      </c>
      <c r="Y379" t="s">
        <v>2396</v>
      </c>
      <c r="Z379" s="3">
        <v>0</v>
      </c>
      <c r="AA379" t="s">
        <v>3889</v>
      </c>
      <c r="AB379" t="s">
        <v>3890</v>
      </c>
      <c r="AC379" t="s">
        <v>61</v>
      </c>
      <c r="AD379" t="s">
        <v>61</v>
      </c>
      <c r="AE379" t="s">
        <v>3891</v>
      </c>
      <c r="AF379" t="s">
        <v>63</v>
      </c>
      <c r="AH379">
        <v>0</v>
      </c>
      <c r="AI379" s="2">
        <v>45429</v>
      </c>
      <c r="AJ379" t="s">
        <v>64</v>
      </c>
      <c r="AK379" t="s">
        <v>64</v>
      </c>
      <c r="AL379" t="s">
        <v>3892</v>
      </c>
      <c r="AM379" t="s">
        <v>3886</v>
      </c>
      <c r="AN379" s="3">
        <v>457.53</v>
      </c>
      <c r="AO379" t="s">
        <v>3890</v>
      </c>
      <c r="AP379" t="s">
        <v>64</v>
      </c>
      <c r="AQ379" t="s">
        <v>3891</v>
      </c>
      <c r="AR379">
        <v>1250</v>
      </c>
      <c r="AS379" t="s">
        <v>66</v>
      </c>
    </row>
    <row r="380" spans="1:45" ht="16" x14ac:dyDescent="0.2">
      <c r="A380">
        <v>3697</v>
      </c>
      <c r="B380">
        <v>3697</v>
      </c>
      <c r="C380" s="2">
        <v>45429.083333333343</v>
      </c>
      <c r="D380" t="s">
        <v>1935</v>
      </c>
      <c r="E380" t="s">
        <v>3884</v>
      </c>
      <c r="F380" s="3">
        <v>89.33</v>
      </c>
      <c r="G380" t="s">
        <v>47</v>
      </c>
      <c r="H380" s="3">
        <v>0</v>
      </c>
      <c r="I380" t="s">
        <v>48</v>
      </c>
      <c r="J380">
        <v>2558</v>
      </c>
      <c r="K380" t="s">
        <v>49</v>
      </c>
      <c r="L380" t="s">
        <v>50</v>
      </c>
      <c r="M380" t="s">
        <v>51</v>
      </c>
      <c r="N380">
        <v>940</v>
      </c>
      <c r="O380" t="s">
        <v>52</v>
      </c>
      <c r="P380" t="s">
        <v>53</v>
      </c>
      <c r="T380" t="s">
        <v>3885</v>
      </c>
      <c r="U380" t="s">
        <v>3886</v>
      </c>
      <c r="V380" t="s">
        <v>3887</v>
      </c>
      <c r="W380" t="s">
        <v>56</v>
      </c>
      <c r="X380" t="s">
        <v>3888</v>
      </c>
      <c r="Y380" t="s">
        <v>2396</v>
      </c>
      <c r="Z380" s="3">
        <v>0</v>
      </c>
      <c r="AA380" t="s">
        <v>3889</v>
      </c>
      <c r="AB380" t="s">
        <v>3890</v>
      </c>
      <c r="AC380" t="s">
        <v>61</v>
      </c>
      <c r="AD380" t="s">
        <v>61</v>
      </c>
      <c r="AE380" t="s">
        <v>3891</v>
      </c>
      <c r="AF380" t="s">
        <v>63</v>
      </c>
      <c r="AH380">
        <v>0</v>
      </c>
      <c r="AI380" s="2">
        <v>45429</v>
      </c>
      <c r="AJ380" t="s">
        <v>64</v>
      </c>
      <c r="AK380" t="s">
        <v>64</v>
      </c>
      <c r="AL380" t="s">
        <v>3892</v>
      </c>
      <c r="AM380" t="s">
        <v>3886</v>
      </c>
      <c r="AN380" s="3">
        <v>457.53</v>
      </c>
      <c r="AO380" t="s">
        <v>3890</v>
      </c>
      <c r="AP380" t="s">
        <v>64</v>
      </c>
      <c r="AQ380" t="s">
        <v>3891</v>
      </c>
      <c r="AR380">
        <v>1250</v>
      </c>
      <c r="AS380" t="s">
        <v>66</v>
      </c>
    </row>
    <row r="381" spans="1:45" ht="16" x14ac:dyDescent="0.2">
      <c r="A381">
        <v>3142</v>
      </c>
      <c r="B381">
        <v>3142</v>
      </c>
      <c r="C381" s="2">
        <v>45434</v>
      </c>
      <c r="D381" t="s">
        <v>1761</v>
      </c>
      <c r="E381" t="s">
        <v>3898</v>
      </c>
      <c r="F381" s="3">
        <v>4.99</v>
      </c>
      <c r="G381" t="s">
        <v>47</v>
      </c>
      <c r="H381" s="3">
        <v>0</v>
      </c>
      <c r="I381" t="s">
        <v>48</v>
      </c>
      <c r="J381">
        <v>2720</v>
      </c>
      <c r="K381" t="s">
        <v>49</v>
      </c>
      <c r="L381" t="s">
        <v>50</v>
      </c>
      <c r="M381" t="s">
        <v>51</v>
      </c>
      <c r="N381">
        <v>942</v>
      </c>
      <c r="O381" t="s">
        <v>52</v>
      </c>
      <c r="P381" t="s">
        <v>53</v>
      </c>
      <c r="T381" t="s">
        <v>1043</v>
      </c>
      <c r="U381" t="s">
        <v>3899</v>
      </c>
      <c r="V381" t="s">
        <v>2568</v>
      </c>
      <c r="W381" t="s">
        <v>56</v>
      </c>
      <c r="X381" t="s">
        <v>3900</v>
      </c>
      <c r="Y381" t="s">
        <v>953</v>
      </c>
      <c r="Z381" s="3">
        <v>19</v>
      </c>
      <c r="AA381" t="s">
        <v>1046</v>
      </c>
      <c r="AB381" t="s">
        <v>3901</v>
      </c>
      <c r="AC381" t="s">
        <v>61</v>
      </c>
      <c r="AD381" t="s">
        <v>61</v>
      </c>
      <c r="AE381" t="s">
        <v>3902</v>
      </c>
      <c r="AF381" t="s">
        <v>63</v>
      </c>
      <c r="AH381">
        <v>0</v>
      </c>
      <c r="AI381" s="2">
        <v>45434</v>
      </c>
      <c r="AJ381" t="s">
        <v>64</v>
      </c>
      <c r="AK381" t="s">
        <v>64</v>
      </c>
      <c r="AL381" t="s">
        <v>3903</v>
      </c>
      <c r="AM381" t="s">
        <v>3899</v>
      </c>
      <c r="AN381" s="3">
        <v>4.99</v>
      </c>
      <c r="AO381" t="s">
        <v>3901</v>
      </c>
      <c r="AP381" t="s">
        <v>64</v>
      </c>
      <c r="AQ381" t="s">
        <v>3902</v>
      </c>
      <c r="AR381">
        <v>1273</v>
      </c>
      <c r="AS381" t="s">
        <v>66</v>
      </c>
    </row>
    <row r="382" spans="1:45" ht="16" x14ac:dyDescent="0.2">
      <c r="A382">
        <v>3157</v>
      </c>
      <c r="B382">
        <v>3157</v>
      </c>
      <c r="C382" s="2">
        <v>45434</v>
      </c>
      <c r="D382" t="s">
        <v>1761</v>
      </c>
      <c r="E382" t="s">
        <v>3904</v>
      </c>
      <c r="F382" s="3">
        <v>21.97</v>
      </c>
      <c r="G382" t="s">
        <v>47</v>
      </c>
      <c r="H382" s="3">
        <v>0</v>
      </c>
      <c r="I382" t="s">
        <v>48</v>
      </c>
      <c r="J382">
        <v>2720</v>
      </c>
      <c r="K382" t="s">
        <v>49</v>
      </c>
      <c r="L382" t="s">
        <v>50</v>
      </c>
      <c r="M382" t="s">
        <v>51</v>
      </c>
      <c r="N382">
        <v>942</v>
      </c>
      <c r="O382" t="s">
        <v>52</v>
      </c>
      <c r="P382" t="s">
        <v>53</v>
      </c>
      <c r="T382" t="s">
        <v>3905</v>
      </c>
      <c r="U382" t="s">
        <v>3906</v>
      </c>
      <c r="V382" t="s">
        <v>2691</v>
      </c>
      <c r="W382" t="s">
        <v>56</v>
      </c>
      <c r="X382" t="s">
        <v>3703</v>
      </c>
      <c r="Y382" t="s">
        <v>2036</v>
      </c>
      <c r="Z382" s="3">
        <v>19</v>
      </c>
      <c r="AA382" t="s">
        <v>3907</v>
      </c>
      <c r="AB382" t="s">
        <v>3908</v>
      </c>
      <c r="AC382" t="s">
        <v>61</v>
      </c>
      <c r="AD382" t="s">
        <v>61</v>
      </c>
      <c r="AE382" t="s">
        <v>3909</v>
      </c>
      <c r="AF382" t="s">
        <v>63</v>
      </c>
      <c r="AH382">
        <v>0</v>
      </c>
      <c r="AI382" s="2">
        <v>45434</v>
      </c>
      <c r="AJ382" t="s">
        <v>64</v>
      </c>
      <c r="AK382" t="s">
        <v>64</v>
      </c>
      <c r="AL382" t="s">
        <v>3910</v>
      </c>
      <c r="AM382" t="s">
        <v>3906</v>
      </c>
      <c r="AN382" s="3">
        <v>21.97</v>
      </c>
      <c r="AO382" t="s">
        <v>3908</v>
      </c>
      <c r="AP382" t="s">
        <v>64</v>
      </c>
      <c r="AQ382" t="s">
        <v>3909</v>
      </c>
      <c r="AR382">
        <v>1272</v>
      </c>
      <c r="AS382" t="s">
        <v>66</v>
      </c>
    </row>
    <row r="383" spans="1:45" ht="16" x14ac:dyDescent="0.2">
      <c r="A383">
        <v>3158</v>
      </c>
      <c r="B383">
        <v>3158</v>
      </c>
      <c r="C383" s="2">
        <v>45434</v>
      </c>
      <c r="D383" t="s">
        <v>1748</v>
      </c>
      <c r="E383" t="s">
        <v>3911</v>
      </c>
      <c r="F383" s="3">
        <v>0.38</v>
      </c>
      <c r="G383" t="s">
        <v>47</v>
      </c>
      <c r="H383" s="3">
        <v>0</v>
      </c>
      <c r="I383" t="s">
        <v>48</v>
      </c>
      <c r="J383">
        <v>2705</v>
      </c>
      <c r="K383" t="s">
        <v>49</v>
      </c>
      <c r="L383" t="s">
        <v>50</v>
      </c>
      <c r="M383" t="s">
        <v>51</v>
      </c>
      <c r="N383">
        <v>942</v>
      </c>
      <c r="O383" t="s">
        <v>52</v>
      </c>
      <c r="P383" t="s">
        <v>53</v>
      </c>
      <c r="T383" t="s">
        <v>3905</v>
      </c>
      <c r="U383" t="s">
        <v>3906</v>
      </c>
      <c r="V383" t="s">
        <v>2691</v>
      </c>
      <c r="W383" t="s">
        <v>56</v>
      </c>
      <c r="X383" t="s">
        <v>3703</v>
      </c>
      <c r="Y383" t="s">
        <v>2036</v>
      </c>
      <c r="Z383" s="3">
        <v>19</v>
      </c>
      <c r="AA383" t="s">
        <v>3907</v>
      </c>
      <c r="AB383" t="s">
        <v>3908</v>
      </c>
      <c r="AC383" t="s">
        <v>61</v>
      </c>
      <c r="AD383" t="s">
        <v>61</v>
      </c>
      <c r="AE383" t="s">
        <v>3909</v>
      </c>
      <c r="AF383" t="s">
        <v>63</v>
      </c>
      <c r="AH383">
        <v>0</v>
      </c>
      <c r="AI383" s="2">
        <v>45434</v>
      </c>
      <c r="AJ383" t="s">
        <v>64</v>
      </c>
      <c r="AK383" t="s">
        <v>64</v>
      </c>
      <c r="AL383" t="s">
        <v>3910</v>
      </c>
      <c r="AM383" t="s">
        <v>3906</v>
      </c>
      <c r="AN383" s="3">
        <v>21.97</v>
      </c>
      <c r="AO383" t="s">
        <v>3908</v>
      </c>
      <c r="AP383" t="s">
        <v>64</v>
      </c>
      <c r="AQ383" t="s">
        <v>3909</v>
      </c>
      <c r="AR383">
        <v>1272</v>
      </c>
      <c r="AS383" t="s">
        <v>66</v>
      </c>
    </row>
    <row r="384" spans="1:45" ht="16" x14ac:dyDescent="0.2">
      <c r="A384">
        <v>3111</v>
      </c>
      <c r="B384">
        <v>3111</v>
      </c>
      <c r="C384" s="2">
        <v>45435.083333333343</v>
      </c>
      <c r="D384" t="s">
        <v>1814</v>
      </c>
      <c r="E384" t="s">
        <v>2057</v>
      </c>
      <c r="F384" s="3">
        <v>22.04</v>
      </c>
      <c r="G384" t="s">
        <v>47</v>
      </c>
      <c r="H384" s="3">
        <v>0</v>
      </c>
      <c r="I384" t="s">
        <v>48</v>
      </c>
      <c r="J384">
        <v>2710</v>
      </c>
      <c r="K384" t="s">
        <v>49</v>
      </c>
      <c r="L384" t="s">
        <v>50</v>
      </c>
      <c r="M384" t="s">
        <v>51</v>
      </c>
      <c r="N384">
        <v>940</v>
      </c>
      <c r="O384" t="s">
        <v>52</v>
      </c>
      <c r="P384" t="s">
        <v>53</v>
      </c>
      <c r="T384" t="s">
        <v>2332</v>
      </c>
      <c r="U384" t="s">
        <v>3912</v>
      </c>
      <c r="V384" t="s">
        <v>2611</v>
      </c>
      <c r="W384" t="s">
        <v>56</v>
      </c>
      <c r="X384" t="s">
        <v>3913</v>
      </c>
      <c r="Y384" t="s">
        <v>2061</v>
      </c>
      <c r="Z384" s="3">
        <v>19</v>
      </c>
      <c r="AA384" t="s">
        <v>2335</v>
      </c>
      <c r="AB384" t="s">
        <v>3901</v>
      </c>
      <c r="AC384" t="s">
        <v>61</v>
      </c>
      <c r="AD384" t="s">
        <v>61</v>
      </c>
      <c r="AE384" t="s">
        <v>3914</v>
      </c>
      <c r="AF384" t="s">
        <v>63</v>
      </c>
      <c r="AH384">
        <v>0</v>
      </c>
      <c r="AI384" s="2">
        <v>45435</v>
      </c>
      <c r="AJ384" t="s">
        <v>64</v>
      </c>
      <c r="AK384" t="s">
        <v>64</v>
      </c>
      <c r="AL384" t="s">
        <v>3915</v>
      </c>
      <c r="AM384" t="s">
        <v>3912</v>
      </c>
      <c r="AN384" s="3">
        <v>22.04</v>
      </c>
      <c r="AO384" t="s">
        <v>3901</v>
      </c>
      <c r="AP384" t="s">
        <v>64</v>
      </c>
      <c r="AQ384" t="s">
        <v>3914</v>
      </c>
      <c r="AR384">
        <v>1253</v>
      </c>
      <c r="AS384" t="s">
        <v>66</v>
      </c>
    </row>
    <row r="385" spans="1:45" ht="16" x14ac:dyDescent="0.2">
      <c r="A385">
        <v>3135</v>
      </c>
      <c r="B385">
        <v>3135</v>
      </c>
      <c r="C385" s="2">
        <v>45439.083333333343</v>
      </c>
      <c r="D385" t="s">
        <v>1761</v>
      </c>
      <c r="E385" t="s">
        <v>3922</v>
      </c>
      <c r="F385" s="3">
        <v>290.67</v>
      </c>
      <c r="G385" t="s">
        <v>47</v>
      </c>
      <c r="H385" s="3">
        <v>0</v>
      </c>
      <c r="I385" t="s">
        <v>48</v>
      </c>
      <c r="J385">
        <v>2722</v>
      </c>
      <c r="K385" t="s">
        <v>49</v>
      </c>
      <c r="L385" t="s">
        <v>50</v>
      </c>
      <c r="M385" t="s">
        <v>51</v>
      </c>
      <c r="N385">
        <v>940</v>
      </c>
      <c r="O385" t="s">
        <v>52</v>
      </c>
      <c r="P385" t="s">
        <v>53</v>
      </c>
      <c r="T385" t="s">
        <v>3923</v>
      </c>
      <c r="U385" t="s">
        <v>3924</v>
      </c>
      <c r="V385" t="s">
        <v>2642</v>
      </c>
      <c r="W385" t="s">
        <v>56</v>
      </c>
      <c r="X385" t="s">
        <v>3213</v>
      </c>
      <c r="Y385" t="s">
        <v>2216</v>
      </c>
      <c r="Z385" s="3">
        <v>0</v>
      </c>
      <c r="AA385" t="s">
        <v>3925</v>
      </c>
      <c r="AB385" t="s">
        <v>3926</v>
      </c>
      <c r="AC385" t="s">
        <v>61</v>
      </c>
      <c r="AD385" t="s">
        <v>61</v>
      </c>
      <c r="AE385" t="s">
        <v>3927</v>
      </c>
      <c r="AF385" t="s">
        <v>63</v>
      </c>
      <c r="AH385">
        <v>0</v>
      </c>
      <c r="AI385" s="2">
        <v>45439</v>
      </c>
      <c r="AJ385" t="s">
        <v>64</v>
      </c>
      <c r="AK385" t="s">
        <v>64</v>
      </c>
      <c r="AL385" t="s">
        <v>3928</v>
      </c>
      <c r="AM385" t="s">
        <v>3924</v>
      </c>
      <c r="AN385" s="3">
        <v>290.67</v>
      </c>
      <c r="AO385" t="s">
        <v>3926</v>
      </c>
      <c r="AP385" t="s">
        <v>64</v>
      </c>
      <c r="AQ385" t="s">
        <v>3927</v>
      </c>
      <c r="AR385">
        <v>1255</v>
      </c>
      <c r="AS385" t="s">
        <v>66</v>
      </c>
    </row>
    <row r="386" spans="1:45" ht="16" x14ac:dyDescent="0.2">
      <c r="A386">
        <v>3136</v>
      </c>
      <c r="B386">
        <v>3136</v>
      </c>
      <c r="C386" s="2">
        <v>45439.083333333343</v>
      </c>
      <c r="D386" t="s">
        <v>1748</v>
      </c>
      <c r="E386" t="s">
        <v>3929</v>
      </c>
      <c r="F386" s="3">
        <v>42.5</v>
      </c>
      <c r="G386" t="s">
        <v>47</v>
      </c>
      <c r="H386" s="3">
        <v>0</v>
      </c>
      <c r="I386" t="s">
        <v>48</v>
      </c>
      <c r="J386">
        <v>2705</v>
      </c>
      <c r="K386" t="s">
        <v>49</v>
      </c>
      <c r="L386" t="s">
        <v>50</v>
      </c>
      <c r="M386" t="s">
        <v>51</v>
      </c>
      <c r="N386">
        <v>940</v>
      </c>
      <c r="O386" t="s">
        <v>52</v>
      </c>
      <c r="P386" t="s">
        <v>53</v>
      </c>
      <c r="T386" t="s">
        <v>3923</v>
      </c>
      <c r="U386" t="s">
        <v>3924</v>
      </c>
      <c r="V386" t="s">
        <v>2642</v>
      </c>
      <c r="W386" t="s">
        <v>56</v>
      </c>
      <c r="X386" t="s">
        <v>3213</v>
      </c>
      <c r="Y386" t="s">
        <v>2216</v>
      </c>
      <c r="Z386" s="3">
        <v>0</v>
      </c>
      <c r="AA386" t="s">
        <v>3925</v>
      </c>
      <c r="AB386" t="s">
        <v>3926</v>
      </c>
      <c r="AC386" t="s">
        <v>61</v>
      </c>
      <c r="AD386" t="s">
        <v>61</v>
      </c>
      <c r="AE386" t="s">
        <v>3927</v>
      </c>
      <c r="AF386" t="s">
        <v>63</v>
      </c>
      <c r="AH386">
        <v>0</v>
      </c>
      <c r="AI386" s="2">
        <v>45439</v>
      </c>
      <c r="AJ386" t="s">
        <v>64</v>
      </c>
      <c r="AK386" t="s">
        <v>64</v>
      </c>
      <c r="AL386" t="s">
        <v>3928</v>
      </c>
      <c r="AM386" t="s">
        <v>3924</v>
      </c>
      <c r="AN386" s="3">
        <v>290.67</v>
      </c>
      <c r="AO386" t="s">
        <v>3926</v>
      </c>
      <c r="AP386" t="s">
        <v>64</v>
      </c>
      <c r="AQ386" t="s">
        <v>3927</v>
      </c>
      <c r="AR386">
        <v>1255</v>
      </c>
      <c r="AS386" t="s">
        <v>66</v>
      </c>
    </row>
    <row r="387" spans="1:45" ht="16" x14ac:dyDescent="0.2">
      <c r="A387">
        <v>3126</v>
      </c>
      <c r="B387">
        <v>3126</v>
      </c>
      <c r="C387" s="2">
        <v>45440.083333333343</v>
      </c>
      <c r="D387" t="s">
        <v>1761</v>
      </c>
      <c r="E387" t="s">
        <v>3930</v>
      </c>
      <c r="F387" s="3">
        <v>791.22</v>
      </c>
      <c r="G387" t="s">
        <v>47</v>
      </c>
      <c r="H387" s="3">
        <v>0</v>
      </c>
      <c r="I387" t="s">
        <v>48</v>
      </c>
      <c r="J387">
        <v>2722</v>
      </c>
      <c r="K387" t="s">
        <v>49</v>
      </c>
      <c r="L387" t="s">
        <v>50</v>
      </c>
      <c r="M387" t="s">
        <v>51</v>
      </c>
      <c r="N387">
        <v>940</v>
      </c>
      <c r="O387" t="s">
        <v>52</v>
      </c>
      <c r="P387" t="s">
        <v>53</v>
      </c>
      <c r="T387" t="s">
        <v>3931</v>
      </c>
      <c r="U387" t="s">
        <v>3932</v>
      </c>
      <c r="V387" t="s">
        <v>2624</v>
      </c>
      <c r="W387" t="s">
        <v>56</v>
      </c>
      <c r="X387" t="s">
        <v>3933</v>
      </c>
      <c r="Y387" t="s">
        <v>3455</v>
      </c>
      <c r="Z387" s="3">
        <v>0</v>
      </c>
      <c r="AA387" t="s">
        <v>3934</v>
      </c>
      <c r="AB387" t="s">
        <v>3935</v>
      </c>
      <c r="AC387" t="s">
        <v>61</v>
      </c>
      <c r="AD387" t="s">
        <v>61</v>
      </c>
      <c r="AE387" t="s">
        <v>3936</v>
      </c>
      <c r="AF387" t="s">
        <v>63</v>
      </c>
      <c r="AH387">
        <v>0</v>
      </c>
      <c r="AI387" s="2">
        <v>45440</v>
      </c>
      <c r="AJ387" t="s">
        <v>64</v>
      </c>
      <c r="AK387" t="s">
        <v>64</v>
      </c>
      <c r="AL387" t="s">
        <v>3937</v>
      </c>
      <c r="AM387" t="s">
        <v>3932</v>
      </c>
      <c r="AN387" s="3">
        <v>791.22</v>
      </c>
      <c r="AO387" t="s">
        <v>3935</v>
      </c>
      <c r="AP387" t="s">
        <v>64</v>
      </c>
      <c r="AQ387" t="s">
        <v>3936</v>
      </c>
      <c r="AR387">
        <v>1256</v>
      </c>
      <c r="AS387" t="s">
        <v>66</v>
      </c>
    </row>
    <row r="388" spans="1:45" ht="16" x14ac:dyDescent="0.2">
      <c r="A388">
        <v>3127</v>
      </c>
      <c r="B388">
        <v>3127</v>
      </c>
      <c r="C388" s="2">
        <v>45440.083333333343</v>
      </c>
      <c r="D388" t="s">
        <v>1748</v>
      </c>
      <c r="E388" t="s">
        <v>3335</v>
      </c>
      <c r="F388" s="3">
        <v>22.5</v>
      </c>
      <c r="G388" t="s">
        <v>47</v>
      </c>
      <c r="H388" s="3">
        <v>0</v>
      </c>
      <c r="I388" t="s">
        <v>48</v>
      </c>
      <c r="J388">
        <v>2705</v>
      </c>
      <c r="K388" t="s">
        <v>49</v>
      </c>
      <c r="L388" t="s">
        <v>50</v>
      </c>
      <c r="M388" t="s">
        <v>51</v>
      </c>
      <c r="N388">
        <v>940</v>
      </c>
      <c r="O388" t="s">
        <v>52</v>
      </c>
      <c r="P388" t="s">
        <v>53</v>
      </c>
      <c r="T388" t="s">
        <v>3931</v>
      </c>
      <c r="U388" t="s">
        <v>3932</v>
      </c>
      <c r="V388" t="s">
        <v>2624</v>
      </c>
      <c r="W388" t="s">
        <v>56</v>
      </c>
      <c r="X388" t="s">
        <v>3933</v>
      </c>
      <c r="Y388" t="s">
        <v>3455</v>
      </c>
      <c r="Z388" s="3">
        <v>0</v>
      </c>
      <c r="AA388" t="s">
        <v>3934</v>
      </c>
      <c r="AB388" t="s">
        <v>3935</v>
      </c>
      <c r="AC388" t="s">
        <v>61</v>
      </c>
      <c r="AD388" t="s">
        <v>61</v>
      </c>
      <c r="AE388" t="s">
        <v>3936</v>
      </c>
      <c r="AF388" t="s">
        <v>63</v>
      </c>
      <c r="AH388">
        <v>0</v>
      </c>
      <c r="AI388" s="2">
        <v>45440</v>
      </c>
      <c r="AJ388" t="s">
        <v>64</v>
      </c>
      <c r="AK388" t="s">
        <v>64</v>
      </c>
      <c r="AL388" t="s">
        <v>3937</v>
      </c>
      <c r="AM388" t="s">
        <v>3932</v>
      </c>
      <c r="AN388" s="3">
        <v>791.22</v>
      </c>
      <c r="AO388" t="s">
        <v>3935</v>
      </c>
      <c r="AP388" t="s">
        <v>64</v>
      </c>
      <c r="AQ388" t="s">
        <v>3936</v>
      </c>
      <c r="AR388">
        <v>1256</v>
      </c>
      <c r="AS388" t="s">
        <v>66</v>
      </c>
    </row>
    <row r="389" spans="1:45" ht="16" x14ac:dyDescent="0.2">
      <c r="A389">
        <v>3296</v>
      </c>
      <c r="B389">
        <v>3296</v>
      </c>
      <c r="C389" s="2">
        <v>45443</v>
      </c>
      <c r="D389" t="s">
        <v>1934</v>
      </c>
      <c r="E389" t="s">
        <v>206</v>
      </c>
      <c r="F389" s="3">
        <v>3110.01</v>
      </c>
      <c r="G389" t="s">
        <v>47</v>
      </c>
      <c r="H389" s="3">
        <v>0</v>
      </c>
      <c r="I389" t="s">
        <v>104</v>
      </c>
      <c r="J389">
        <v>2551</v>
      </c>
      <c r="K389" t="s">
        <v>49</v>
      </c>
      <c r="L389" t="s">
        <v>50</v>
      </c>
      <c r="M389" t="s">
        <v>51</v>
      </c>
      <c r="N389">
        <v>1730</v>
      </c>
      <c r="O389" t="s">
        <v>52</v>
      </c>
      <c r="P389" t="s">
        <v>203</v>
      </c>
      <c r="T389" t="s">
        <v>64</v>
      </c>
      <c r="Z389" s="3"/>
      <c r="AF389" t="s">
        <v>63</v>
      </c>
      <c r="AH389">
        <v>0</v>
      </c>
      <c r="AI389" s="2">
        <v>45443</v>
      </c>
      <c r="AJ389" t="s">
        <v>64</v>
      </c>
      <c r="AK389" t="s">
        <v>64</v>
      </c>
      <c r="AL389" t="s">
        <v>64</v>
      </c>
      <c r="AN389" s="3"/>
      <c r="AP389" t="s">
        <v>64</v>
      </c>
      <c r="AR389" t="s">
        <v>64</v>
      </c>
      <c r="AS389" t="s">
        <v>66</v>
      </c>
    </row>
    <row r="390" spans="1:45" ht="16" x14ac:dyDescent="0.2">
      <c r="A390">
        <v>3297</v>
      </c>
      <c r="B390">
        <v>3297</v>
      </c>
      <c r="C390" s="2">
        <v>45443</v>
      </c>
      <c r="D390" t="s">
        <v>1935</v>
      </c>
      <c r="E390" t="s">
        <v>206</v>
      </c>
      <c r="F390" s="3">
        <v>2382.81</v>
      </c>
      <c r="G390" t="s">
        <v>47</v>
      </c>
      <c r="H390" s="3">
        <v>0</v>
      </c>
      <c r="I390" t="s">
        <v>104</v>
      </c>
      <c r="J390">
        <v>2551</v>
      </c>
      <c r="K390" t="s">
        <v>49</v>
      </c>
      <c r="L390" t="s">
        <v>50</v>
      </c>
      <c r="M390" t="s">
        <v>51</v>
      </c>
      <c r="N390">
        <v>1730</v>
      </c>
      <c r="O390" t="s">
        <v>52</v>
      </c>
      <c r="P390" t="s">
        <v>203</v>
      </c>
      <c r="T390" t="s">
        <v>64</v>
      </c>
      <c r="Z390" s="3"/>
      <c r="AF390" t="s">
        <v>63</v>
      </c>
      <c r="AH390">
        <v>0</v>
      </c>
      <c r="AI390" s="2">
        <v>45443</v>
      </c>
      <c r="AJ390" t="s">
        <v>64</v>
      </c>
      <c r="AK390" t="s">
        <v>64</v>
      </c>
      <c r="AL390" t="s">
        <v>64</v>
      </c>
      <c r="AN390" s="3"/>
      <c r="AP390" t="s">
        <v>64</v>
      </c>
      <c r="AR390" t="s">
        <v>64</v>
      </c>
      <c r="AS390" t="s">
        <v>66</v>
      </c>
    </row>
    <row r="391" spans="1:45" ht="16" x14ac:dyDescent="0.2">
      <c r="A391">
        <v>3632</v>
      </c>
      <c r="B391">
        <v>3632</v>
      </c>
      <c r="C391" s="2">
        <v>45443</v>
      </c>
      <c r="D391" t="s">
        <v>1936</v>
      </c>
      <c r="E391" t="s">
        <v>206</v>
      </c>
      <c r="F391" s="3">
        <v>3290.09</v>
      </c>
      <c r="G391" t="s">
        <v>47</v>
      </c>
      <c r="H391" s="3">
        <v>0</v>
      </c>
      <c r="I391" t="s">
        <v>104</v>
      </c>
      <c r="J391">
        <v>2551</v>
      </c>
      <c r="K391" t="s">
        <v>49</v>
      </c>
      <c r="L391" t="s">
        <v>50</v>
      </c>
      <c r="M391" t="s">
        <v>51</v>
      </c>
      <c r="N391">
        <v>1730</v>
      </c>
      <c r="O391" t="s">
        <v>52</v>
      </c>
      <c r="P391" t="s">
        <v>203</v>
      </c>
      <c r="T391" t="s">
        <v>64</v>
      </c>
      <c r="Z391" s="3"/>
      <c r="AF391" t="s">
        <v>63</v>
      </c>
      <c r="AH391">
        <v>0</v>
      </c>
      <c r="AI391" s="2">
        <v>45443</v>
      </c>
      <c r="AJ391" t="s">
        <v>64</v>
      </c>
      <c r="AK391" t="s">
        <v>64</v>
      </c>
      <c r="AL391" t="s">
        <v>64</v>
      </c>
      <c r="AN391" s="3"/>
      <c r="AP391" t="s">
        <v>64</v>
      </c>
      <c r="AR391" t="s">
        <v>64</v>
      </c>
      <c r="AS391" t="s">
        <v>66</v>
      </c>
    </row>
    <row r="392" spans="1:45" ht="16" x14ac:dyDescent="0.2">
      <c r="A392">
        <v>3635</v>
      </c>
      <c r="B392">
        <v>3635</v>
      </c>
      <c r="C392" s="2">
        <v>45443</v>
      </c>
      <c r="D392" t="s">
        <v>1936</v>
      </c>
      <c r="E392" t="s">
        <v>204</v>
      </c>
      <c r="F392" s="3">
        <v>753.43</v>
      </c>
      <c r="G392" t="s">
        <v>47</v>
      </c>
      <c r="H392" s="3">
        <v>0</v>
      </c>
      <c r="I392" t="s">
        <v>104</v>
      </c>
      <c r="J392">
        <v>2555</v>
      </c>
      <c r="K392" t="s">
        <v>49</v>
      </c>
      <c r="L392" t="s">
        <v>50</v>
      </c>
      <c r="M392" t="s">
        <v>51</v>
      </c>
      <c r="N392">
        <v>1730</v>
      </c>
      <c r="O392" t="s">
        <v>52</v>
      </c>
      <c r="P392" t="s">
        <v>203</v>
      </c>
      <c r="T392" t="s">
        <v>64</v>
      </c>
      <c r="Z392" s="3"/>
      <c r="AF392" t="s">
        <v>63</v>
      </c>
      <c r="AH392">
        <v>0</v>
      </c>
      <c r="AI392" s="2">
        <v>45443</v>
      </c>
      <c r="AJ392" t="s">
        <v>64</v>
      </c>
      <c r="AK392" t="s">
        <v>64</v>
      </c>
      <c r="AL392" t="s">
        <v>64</v>
      </c>
      <c r="AN392" s="3"/>
      <c r="AP392" t="s">
        <v>64</v>
      </c>
      <c r="AR392" t="s">
        <v>64</v>
      </c>
      <c r="AS392" t="s">
        <v>66</v>
      </c>
    </row>
    <row r="393" spans="1:45" ht="16" x14ac:dyDescent="0.2">
      <c r="A393">
        <v>3638</v>
      </c>
      <c r="B393">
        <v>3638</v>
      </c>
      <c r="C393" s="2">
        <v>45443</v>
      </c>
      <c r="D393" t="s">
        <v>1935</v>
      </c>
      <c r="E393" t="s">
        <v>204</v>
      </c>
      <c r="F393" s="3">
        <v>554.26</v>
      </c>
      <c r="G393" t="s">
        <v>47</v>
      </c>
      <c r="H393" s="3">
        <v>0</v>
      </c>
      <c r="I393" t="s">
        <v>104</v>
      </c>
      <c r="J393">
        <v>2555</v>
      </c>
      <c r="K393" t="s">
        <v>49</v>
      </c>
      <c r="L393" t="s">
        <v>50</v>
      </c>
      <c r="M393" t="s">
        <v>51</v>
      </c>
      <c r="N393">
        <v>1730</v>
      </c>
      <c r="O393" t="s">
        <v>52</v>
      </c>
      <c r="P393" t="s">
        <v>203</v>
      </c>
      <c r="T393" t="s">
        <v>64</v>
      </c>
      <c r="Z393" s="3"/>
      <c r="AF393" t="s">
        <v>63</v>
      </c>
      <c r="AH393">
        <v>0</v>
      </c>
      <c r="AI393" s="2">
        <v>45443</v>
      </c>
      <c r="AJ393" t="s">
        <v>64</v>
      </c>
      <c r="AK393" t="s">
        <v>64</v>
      </c>
      <c r="AL393" t="s">
        <v>64</v>
      </c>
      <c r="AN393" s="3"/>
      <c r="AP393" t="s">
        <v>64</v>
      </c>
      <c r="AR393" t="s">
        <v>64</v>
      </c>
      <c r="AS393" t="s">
        <v>66</v>
      </c>
    </row>
    <row r="394" spans="1:45" ht="16" x14ac:dyDescent="0.2">
      <c r="A394">
        <v>3641</v>
      </c>
      <c r="B394">
        <v>3641</v>
      </c>
      <c r="C394" s="2">
        <v>45443</v>
      </c>
      <c r="D394" t="s">
        <v>1934</v>
      </c>
      <c r="E394" t="s">
        <v>204</v>
      </c>
      <c r="F394" s="3">
        <v>712.19</v>
      </c>
      <c r="G394" t="s">
        <v>47</v>
      </c>
      <c r="H394" s="3">
        <v>0</v>
      </c>
      <c r="I394" t="s">
        <v>104</v>
      </c>
      <c r="J394">
        <v>2555</v>
      </c>
      <c r="K394" t="s">
        <v>49</v>
      </c>
      <c r="L394" t="s">
        <v>50</v>
      </c>
      <c r="M394" t="s">
        <v>51</v>
      </c>
      <c r="N394">
        <v>1730</v>
      </c>
      <c r="O394" t="s">
        <v>52</v>
      </c>
      <c r="P394" t="s">
        <v>203</v>
      </c>
      <c r="T394" t="s">
        <v>64</v>
      </c>
      <c r="Z394" s="3"/>
      <c r="AF394" t="s">
        <v>63</v>
      </c>
      <c r="AH394">
        <v>0</v>
      </c>
      <c r="AI394" s="2">
        <v>45443</v>
      </c>
      <c r="AJ394" t="s">
        <v>64</v>
      </c>
      <c r="AK394" t="s">
        <v>64</v>
      </c>
      <c r="AL394" t="s">
        <v>64</v>
      </c>
      <c r="AN394" s="3"/>
      <c r="AP394" t="s">
        <v>64</v>
      </c>
      <c r="AR394" t="s">
        <v>64</v>
      </c>
      <c r="AS394" t="s">
        <v>66</v>
      </c>
    </row>
    <row r="395" spans="1:45" ht="16" x14ac:dyDescent="0.2">
      <c r="A395">
        <v>3125</v>
      </c>
      <c r="B395">
        <v>3125</v>
      </c>
      <c r="C395" s="2">
        <v>45443.083333333343</v>
      </c>
      <c r="D395" t="s">
        <v>1748</v>
      </c>
      <c r="E395" t="s">
        <v>3946</v>
      </c>
      <c r="F395" s="3">
        <v>5.08</v>
      </c>
      <c r="G395" t="s">
        <v>47</v>
      </c>
      <c r="H395" s="3">
        <v>0</v>
      </c>
      <c r="I395" t="s">
        <v>48</v>
      </c>
      <c r="J395">
        <v>2705</v>
      </c>
      <c r="K395" t="s">
        <v>49</v>
      </c>
      <c r="L395" t="s">
        <v>50</v>
      </c>
      <c r="M395" t="s">
        <v>51</v>
      </c>
      <c r="N395">
        <v>940</v>
      </c>
      <c r="O395" t="s">
        <v>52</v>
      </c>
      <c r="P395" t="s">
        <v>53</v>
      </c>
      <c r="T395" t="s">
        <v>586</v>
      </c>
      <c r="U395" t="s">
        <v>3947</v>
      </c>
      <c r="Z395" s="3"/>
      <c r="AF395" t="s">
        <v>63</v>
      </c>
      <c r="AH395">
        <v>0</v>
      </c>
      <c r="AI395" s="2">
        <v>45443</v>
      </c>
      <c r="AJ395" t="s">
        <v>64</v>
      </c>
      <c r="AK395" t="s">
        <v>64</v>
      </c>
      <c r="AL395" t="s">
        <v>3948</v>
      </c>
      <c r="AM395" t="s">
        <v>3947</v>
      </c>
      <c r="AN395" s="3"/>
      <c r="AP395" t="s">
        <v>64</v>
      </c>
      <c r="AR395">
        <v>1260</v>
      </c>
      <c r="AS395" t="s">
        <v>66</v>
      </c>
    </row>
    <row r="396" spans="1:45" ht="16" x14ac:dyDescent="0.2">
      <c r="A396">
        <v>3116</v>
      </c>
      <c r="B396">
        <v>3116</v>
      </c>
      <c r="C396" s="2">
        <v>45446.083333333343</v>
      </c>
      <c r="D396" t="s">
        <v>1748</v>
      </c>
      <c r="E396" t="s">
        <v>2507</v>
      </c>
      <c r="F396" s="3">
        <v>20.23</v>
      </c>
      <c r="G396" t="s">
        <v>47</v>
      </c>
      <c r="H396" s="3">
        <v>0</v>
      </c>
      <c r="I396" t="s">
        <v>48</v>
      </c>
      <c r="J396">
        <v>2702</v>
      </c>
      <c r="K396" t="s">
        <v>49</v>
      </c>
      <c r="L396" t="s">
        <v>50</v>
      </c>
      <c r="M396" t="s">
        <v>51</v>
      </c>
      <c r="N396">
        <v>940</v>
      </c>
      <c r="O396" t="s">
        <v>52</v>
      </c>
      <c r="P396" t="s">
        <v>53</v>
      </c>
      <c r="T396" t="s">
        <v>2826</v>
      </c>
      <c r="U396" t="s">
        <v>3949</v>
      </c>
      <c r="V396" t="s">
        <v>2609</v>
      </c>
      <c r="W396" t="s">
        <v>56</v>
      </c>
      <c r="X396" t="s">
        <v>3950</v>
      </c>
      <c r="Y396" t="s">
        <v>2726</v>
      </c>
      <c r="Z396" s="3">
        <v>19</v>
      </c>
      <c r="AA396" t="s">
        <v>2829</v>
      </c>
      <c r="AB396" t="s">
        <v>3951</v>
      </c>
      <c r="AC396" t="s">
        <v>61</v>
      </c>
      <c r="AD396" t="s">
        <v>61</v>
      </c>
      <c r="AE396" t="s">
        <v>3952</v>
      </c>
      <c r="AF396" t="s">
        <v>63</v>
      </c>
      <c r="AH396">
        <v>0</v>
      </c>
      <c r="AI396" s="2">
        <v>45446</v>
      </c>
      <c r="AJ396" t="s">
        <v>64</v>
      </c>
      <c r="AK396" t="s">
        <v>64</v>
      </c>
      <c r="AL396" t="s">
        <v>3953</v>
      </c>
      <c r="AM396" t="s">
        <v>3949</v>
      </c>
      <c r="AN396" s="3">
        <v>20.23</v>
      </c>
      <c r="AO396" t="s">
        <v>3951</v>
      </c>
      <c r="AP396" t="s">
        <v>64</v>
      </c>
      <c r="AQ396" t="s">
        <v>3952</v>
      </c>
      <c r="AR396">
        <v>1261</v>
      </c>
      <c r="AS396" t="s">
        <v>66</v>
      </c>
    </row>
    <row r="397" spans="1:45" ht="16" x14ac:dyDescent="0.2">
      <c r="A397">
        <v>3226</v>
      </c>
      <c r="B397">
        <v>3226</v>
      </c>
      <c r="C397" s="2">
        <v>45446.083333333343</v>
      </c>
      <c r="D397" t="s">
        <v>1538</v>
      </c>
      <c r="E397" t="s">
        <v>3954</v>
      </c>
      <c r="F397" s="3">
        <v>30960</v>
      </c>
      <c r="G397" t="s">
        <v>47</v>
      </c>
      <c r="H397" s="3">
        <v>0</v>
      </c>
      <c r="I397" t="s">
        <v>104</v>
      </c>
      <c r="J397">
        <v>940</v>
      </c>
      <c r="K397" t="s">
        <v>52</v>
      </c>
      <c r="L397" t="s">
        <v>53</v>
      </c>
      <c r="N397">
        <v>3200</v>
      </c>
      <c r="O397" t="s">
        <v>49</v>
      </c>
      <c r="P397" t="s">
        <v>105</v>
      </c>
      <c r="Q397" t="s">
        <v>106</v>
      </c>
      <c r="T397" t="s">
        <v>3955</v>
      </c>
      <c r="U397" t="s">
        <v>3956</v>
      </c>
      <c r="V397" t="s">
        <v>2664</v>
      </c>
      <c r="W397" t="s">
        <v>752</v>
      </c>
      <c r="X397" t="s">
        <v>3957</v>
      </c>
      <c r="Y397" t="s">
        <v>3958</v>
      </c>
      <c r="Z397" s="3">
        <v>0</v>
      </c>
      <c r="AA397" t="s">
        <v>3959</v>
      </c>
      <c r="AB397" t="s">
        <v>3960</v>
      </c>
      <c r="AC397" t="s">
        <v>61</v>
      </c>
      <c r="AD397" t="s">
        <v>61</v>
      </c>
      <c r="AE397" t="s">
        <v>3961</v>
      </c>
      <c r="AF397" t="s">
        <v>63</v>
      </c>
      <c r="AG397" t="s">
        <v>3962</v>
      </c>
      <c r="AH397">
        <v>0</v>
      </c>
      <c r="AI397" s="2">
        <v>45446</v>
      </c>
      <c r="AJ397" t="s">
        <v>64</v>
      </c>
      <c r="AK397" t="s">
        <v>64</v>
      </c>
      <c r="AL397" t="s">
        <v>3963</v>
      </c>
      <c r="AM397" t="s">
        <v>3956</v>
      </c>
      <c r="AN397" s="3">
        <v>30960</v>
      </c>
      <c r="AO397" t="s">
        <v>3960</v>
      </c>
      <c r="AP397" t="s">
        <v>64</v>
      </c>
      <c r="AQ397" t="s">
        <v>3961</v>
      </c>
      <c r="AR397">
        <v>1262</v>
      </c>
      <c r="AS397" t="s">
        <v>66</v>
      </c>
    </row>
    <row r="398" spans="1:45" ht="16" x14ac:dyDescent="0.2">
      <c r="A398">
        <v>3120</v>
      </c>
      <c r="B398">
        <v>3120</v>
      </c>
      <c r="C398" s="2">
        <v>45449.083333333343</v>
      </c>
      <c r="D398" t="s">
        <v>1748</v>
      </c>
      <c r="E398" t="s">
        <v>3659</v>
      </c>
      <c r="F398" s="3">
        <v>46.41</v>
      </c>
      <c r="G398" t="s">
        <v>47</v>
      </c>
      <c r="H398" s="3">
        <v>0</v>
      </c>
      <c r="I398" t="s">
        <v>48</v>
      </c>
      <c r="J398">
        <v>2663</v>
      </c>
      <c r="K398" t="s">
        <v>49</v>
      </c>
      <c r="L398" t="s">
        <v>50</v>
      </c>
      <c r="M398" t="s">
        <v>51</v>
      </c>
      <c r="N398">
        <v>940</v>
      </c>
      <c r="O398" t="s">
        <v>52</v>
      </c>
      <c r="P398" t="s">
        <v>53</v>
      </c>
      <c r="T398" t="s">
        <v>2516</v>
      </c>
      <c r="U398" t="s">
        <v>3968</v>
      </c>
      <c r="V398" t="s">
        <v>2621</v>
      </c>
      <c r="W398" t="s">
        <v>56</v>
      </c>
      <c r="X398" t="s">
        <v>3969</v>
      </c>
      <c r="Y398" t="s">
        <v>2375</v>
      </c>
      <c r="Z398" s="3">
        <v>19</v>
      </c>
      <c r="AA398" t="s">
        <v>2519</v>
      </c>
      <c r="AB398" t="s">
        <v>3970</v>
      </c>
      <c r="AC398" t="s">
        <v>61</v>
      </c>
      <c r="AD398" t="s">
        <v>61</v>
      </c>
      <c r="AE398" t="s">
        <v>3971</v>
      </c>
      <c r="AF398" t="s">
        <v>63</v>
      </c>
      <c r="AH398">
        <v>0</v>
      </c>
      <c r="AI398" s="2">
        <v>45449</v>
      </c>
      <c r="AJ398" t="s">
        <v>64</v>
      </c>
      <c r="AK398" t="s">
        <v>64</v>
      </c>
      <c r="AL398" t="s">
        <v>3972</v>
      </c>
      <c r="AM398" t="s">
        <v>3968</v>
      </c>
      <c r="AN398" s="3">
        <v>46.41</v>
      </c>
      <c r="AO398" t="s">
        <v>3970</v>
      </c>
      <c r="AP398" t="s">
        <v>64</v>
      </c>
      <c r="AQ398" t="s">
        <v>3971</v>
      </c>
      <c r="AR398">
        <v>1264</v>
      </c>
      <c r="AS398" t="s">
        <v>66</v>
      </c>
    </row>
    <row r="399" spans="1:45" ht="16" x14ac:dyDescent="0.2">
      <c r="A399">
        <v>3128</v>
      </c>
      <c r="B399">
        <v>3128</v>
      </c>
      <c r="C399" s="2">
        <v>45454.083333333343</v>
      </c>
      <c r="D399" t="s">
        <v>1748</v>
      </c>
      <c r="E399" t="s">
        <v>2165</v>
      </c>
      <c r="F399" s="3">
        <v>52.9</v>
      </c>
      <c r="G399" t="s">
        <v>47</v>
      </c>
      <c r="H399" s="3">
        <v>0</v>
      </c>
      <c r="I399" t="s">
        <v>48</v>
      </c>
      <c r="J399">
        <v>2900</v>
      </c>
      <c r="K399" t="s">
        <v>49</v>
      </c>
      <c r="L399" t="s">
        <v>50</v>
      </c>
      <c r="M399" t="s">
        <v>51</v>
      </c>
      <c r="N399">
        <v>940</v>
      </c>
      <c r="O399" t="s">
        <v>52</v>
      </c>
      <c r="P399" t="s">
        <v>53</v>
      </c>
      <c r="T399" t="s">
        <v>2313</v>
      </c>
      <c r="U399" t="s">
        <v>3973</v>
      </c>
      <c r="V399" t="s">
        <v>3974</v>
      </c>
      <c r="W399" t="s">
        <v>56</v>
      </c>
      <c r="X399" t="s">
        <v>3975</v>
      </c>
      <c r="Y399" t="s">
        <v>3976</v>
      </c>
      <c r="Z399" s="3">
        <v>19</v>
      </c>
      <c r="AA399" t="s">
        <v>2316</v>
      </c>
      <c r="AB399" t="s">
        <v>3977</v>
      </c>
      <c r="AC399" t="s">
        <v>61</v>
      </c>
      <c r="AD399" t="s">
        <v>61</v>
      </c>
      <c r="AE399" t="s">
        <v>3978</v>
      </c>
      <c r="AF399" t="s">
        <v>63</v>
      </c>
      <c r="AH399">
        <v>0</v>
      </c>
      <c r="AI399" s="2">
        <v>45454</v>
      </c>
      <c r="AJ399" t="s">
        <v>64</v>
      </c>
      <c r="AK399" t="s">
        <v>64</v>
      </c>
      <c r="AL399" t="s">
        <v>3979</v>
      </c>
      <c r="AM399" t="s">
        <v>3973</v>
      </c>
      <c r="AN399" s="3">
        <v>52.9</v>
      </c>
      <c r="AO399" t="s">
        <v>3977</v>
      </c>
      <c r="AP399" t="s">
        <v>64</v>
      </c>
      <c r="AQ399" t="s">
        <v>3978</v>
      </c>
      <c r="AR399">
        <v>1265</v>
      </c>
      <c r="AS399" t="s">
        <v>66</v>
      </c>
    </row>
    <row r="400" spans="1:45" ht="16" x14ac:dyDescent="0.2">
      <c r="A400">
        <v>3137</v>
      </c>
      <c r="B400">
        <v>3137</v>
      </c>
      <c r="C400" s="2">
        <v>45460.083333333343</v>
      </c>
      <c r="D400" t="s">
        <v>1814</v>
      </c>
      <c r="E400" t="s">
        <v>3868</v>
      </c>
      <c r="F400" s="3">
        <v>306</v>
      </c>
      <c r="G400" t="s">
        <v>47</v>
      </c>
      <c r="H400" s="3">
        <v>0</v>
      </c>
      <c r="I400" t="s">
        <v>48</v>
      </c>
      <c r="J400">
        <v>2722</v>
      </c>
      <c r="K400" t="s">
        <v>49</v>
      </c>
      <c r="L400" t="s">
        <v>50</v>
      </c>
      <c r="M400" t="s">
        <v>51</v>
      </c>
      <c r="N400">
        <v>940</v>
      </c>
      <c r="O400" t="s">
        <v>52</v>
      </c>
      <c r="P400" t="s">
        <v>53</v>
      </c>
      <c r="T400" t="s">
        <v>3982</v>
      </c>
      <c r="U400" t="s">
        <v>3983</v>
      </c>
      <c r="V400" t="s">
        <v>2631</v>
      </c>
      <c r="W400" t="s">
        <v>56</v>
      </c>
      <c r="X400" t="s">
        <v>3984</v>
      </c>
      <c r="Y400" t="s">
        <v>3368</v>
      </c>
      <c r="Z400" s="3">
        <v>0</v>
      </c>
      <c r="AA400" t="s">
        <v>3985</v>
      </c>
      <c r="AB400" t="s">
        <v>3986</v>
      </c>
      <c r="AC400" t="s">
        <v>61</v>
      </c>
      <c r="AD400" t="s">
        <v>61</v>
      </c>
      <c r="AE400" t="s">
        <v>3987</v>
      </c>
      <c r="AF400" t="s">
        <v>63</v>
      </c>
      <c r="AH400">
        <v>0</v>
      </c>
      <c r="AI400" s="2">
        <v>45460</v>
      </c>
      <c r="AJ400" t="s">
        <v>64</v>
      </c>
      <c r="AK400" t="s">
        <v>64</v>
      </c>
      <c r="AL400" t="s">
        <v>3988</v>
      </c>
      <c r="AM400" t="s">
        <v>3983</v>
      </c>
      <c r="AN400" s="3">
        <v>306</v>
      </c>
      <c r="AO400" t="s">
        <v>3986</v>
      </c>
      <c r="AP400" t="s">
        <v>64</v>
      </c>
      <c r="AQ400" t="s">
        <v>3987</v>
      </c>
      <c r="AR400">
        <v>1267</v>
      </c>
      <c r="AS400" t="s">
        <v>66</v>
      </c>
    </row>
    <row r="401" spans="1:45" ht="16" x14ac:dyDescent="0.2">
      <c r="A401">
        <v>3138</v>
      </c>
      <c r="B401">
        <v>3138</v>
      </c>
      <c r="C401" s="2">
        <v>45460.083333333343</v>
      </c>
      <c r="D401" t="s">
        <v>1748</v>
      </c>
      <c r="E401" t="s">
        <v>3514</v>
      </c>
      <c r="F401" s="3">
        <v>9.5</v>
      </c>
      <c r="G401" t="s">
        <v>47</v>
      </c>
      <c r="H401" s="3">
        <v>0</v>
      </c>
      <c r="I401" t="s">
        <v>48</v>
      </c>
      <c r="J401">
        <v>2705</v>
      </c>
      <c r="K401" t="s">
        <v>49</v>
      </c>
      <c r="L401" t="s">
        <v>50</v>
      </c>
      <c r="M401" t="s">
        <v>51</v>
      </c>
      <c r="N401">
        <v>940</v>
      </c>
      <c r="O401" t="s">
        <v>52</v>
      </c>
      <c r="P401" t="s">
        <v>53</v>
      </c>
      <c r="T401" t="s">
        <v>3982</v>
      </c>
      <c r="U401" t="s">
        <v>3983</v>
      </c>
      <c r="V401" t="s">
        <v>2631</v>
      </c>
      <c r="W401" t="s">
        <v>56</v>
      </c>
      <c r="X401" t="s">
        <v>3984</v>
      </c>
      <c r="Y401" t="s">
        <v>3368</v>
      </c>
      <c r="Z401" s="3">
        <v>0</v>
      </c>
      <c r="AA401" t="s">
        <v>3985</v>
      </c>
      <c r="AB401" t="s">
        <v>3986</v>
      </c>
      <c r="AC401" t="s">
        <v>61</v>
      </c>
      <c r="AD401" t="s">
        <v>61</v>
      </c>
      <c r="AE401" t="s">
        <v>3987</v>
      </c>
      <c r="AF401" t="s">
        <v>63</v>
      </c>
      <c r="AH401">
        <v>0</v>
      </c>
      <c r="AI401" s="2">
        <v>45460</v>
      </c>
      <c r="AJ401" t="s">
        <v>64</v>
      </c>
      <c r="AK401" t="s">
        <v>64</v>
      </c>
      <c r="AL401" t="s">
        <v>3988</v>
      </c>
      <c r="AM401" t="s">
        <v>3983</v>
      </c>
      <c r="AN401" s="3">
        <v>306</v>
      </c>
      <c r="AO401" t="s">
        <v>3986</v>
      </c>
      <c r="AP401" t="s">
        <v>64</v>
      </c>
      <c r="AQ401" t="s">
        <v>3987</v>
      </c>
      <c r="AR401">
        <v>1267</v>
      </c>
      <c r="AS401" t="s">
        <v>66</v>
      </c>
    </row>
    <row r="402" spans="1:45" ht="16" x14ac:dyDescent="0.2">
      <c r="A402">
        <v>3152</v>
      </c>
      <c r="B402">
        <v>3152</v>
      </c>
      <c r="C402" s="2">
        <v>45461</v>
      </c>
      <c r="D402" t="s">
        <v>1761</v>
      </c>
      <c r="E402" t="s">
        <v>2547</v>
      </c>
      <c r="F402" s="3">
        <v>213.76</v>
      </c>
      <c r="G402" t="s">
        <v>47</v>
      </c>
      <c r="H402" s="3">
        <v>0</v>
      </c>
      <c r="I402" t="s">
        <v>48</v>
      </c>
      <c r="J402">
        <v>2720</v>
      </c>
      <c r="K402" t="s">
        <v>49</v>
      </c>
      <c r="L402" t="s">
        <v>50</v>
      </c>
      <c r="M402" t="s">
        <v>51</v>
      </c>
      <c r="N402">
        <v>942</v>
      </c>
      <c r="O402" t="s">
        <v>52</v>
      </c>
      <c r="P402" t="s">
        <v>53</v>
      </c>
      <c r="T402" t="s">
        <v>3989</v>
      </c>
      <c r="U402" t="s">
        <v>3990</v>
      </c>
      <c r="V402" t="s">
        <v>2662</v>
      </c>
      <c r="W402" t="s">
        <v>56</v>
      </c>
      <c r="X402" t="s">
        <v>3991</v>
      </c>
      <c r="Y402" t="s">
        <v>2551</v>
      </c>
      <c r="Z402" s="3">
        <v>0</v>
      </c>
      <c r="AA402" t="s">
        <v>3992</v>
      </c>
      <c r="AB402" t="s">
        <v>3993</v>
      </c>
      <c r="AC402" t="s">
        <v>61</v>
      </c>
      <c r="AD402" t="s">
        <v>61</v>
      </c>
      <c r="AE402" t="s">
        <v>3994</v>
      </c>
      <c r="AF402" t="s">
        <v>63</v>
      </c>
      <c r="AH402">
        <v>0</v>
      </c>
      <c r="AI402" s="2">
        <v>45461</v>
      </c>
      <c r="AJ402" t="s">
        <v>64</v>
      </c>
      <c r="AK402" t="s">
        <v>64</v>
      </c>
      <c r="AL402" t="s">
        <v>3995</v>
      </c>
      <c r="AM402" t="s">
        <v>3990</v>
      </c>
      <c r="AN402" s="3">
        <v>213.76</v>
      </c>
      <c r="AO402" t="s">
        <v>3993</v>
      </c>
      <c r="AP402" t="s">
        <v>64</v>
      </c>
      <c r="AQ402" t="s">
        <v>3994</v>
      </c>
      <c r="AR402">
        <v>1275</v>
      </c>
      <c r="AS402" t="s">
        <v>66</v>
      </c>
    </row>
    <row r="403" spans="1:45" ht="16" x14ac:dyDescent="0.2">
      <c r="A403">
        <v>3153</v>
      </c>
      <c r="B403">
        <v>3153</v>
      </c>
      <c r="C403" s="2">
        <v>45461</v>
      </c>
      <c r="D403" t="s">
        <v>1748</v>
      </c>
      <c r="E403" t="s">
        <v>3996</v>
      </c>
      <c r="F403" s="3">
        <v>3.74</v>
      </c>
      <c r="G403" t="s">
        <v>47</v>
      </c>
      <c r="H403" s="3">
        <v>0</v>
      </c>
      <c r="I403" t="s">
        <v>48</v>
      </c>
      <c r="J403">
        <v>2705</v>
      </c>
      <c r="K403" t="s">
        <v>49</v>
      </c>
      <c r="L403" t="s">
        <v>50</v>
      </c>
      <c r="M403" t="s">
        <v>51</v>
      </c>
      <c r="N403">
        <v>942</v>
      </c>
      <c r="O403" t="s">
        <v>52</v>
      </c>
      <c r="P403" t="s">
        <v>53</v>
      </c>
      <c r="T403" t="s">
        <v>3989</v>
      </c>
      <c r="U403" t="s">
        <v>3990</v>
      </c>
      <c r="V403" t="s">
        <v>2662</v>
      </c>
      <c r="W403" t="s">
        <v>56</v>
      </c>
      <c r="X403" t="s">
        <v>3991</v>
      </c>
      <c r="Y403" t="s">
        <v>2551</v>
      </c>
      <c r="Z403" s="3">
        <v>0</v>
      </c>
      <c r="AA403" t="s">
        <v>3992</v>
      </c>
      <c r="AB403" t="s">
        <v>3993</v>
      </c>
      <c r="AC403" t="s">
        <v>61</v>
      </c>
      <c r="AD403" t="s">
        <v>61</v>
      </c>
      <c r="AE403" t="s">
        <v>3994</v>
      </c>
      <c r="AF403" t="s">
        <v>63</v>
      </c>
      <c r="AH403">
        <v>0</v>
      </c>
      <c r="AI403" s="2">
        <v>45461</v>
      </c>
      <c r="AJ403" t="s">
        <v>64</v>
      </c>
      <c r="AK403" t="s">
        <v>64</v>
      </c>
      <c r="AL403" t="s">
        <v>3995</v>
      </c>
      <c r="AM403" t="s">
        <v>3990</v>
      </c>
      <c r="AN403" s="3">
        <v>213.76</v>
      </c>
      <c r="AO403" t="s">
        <v>3993</v>
      </c>
      <c r="AP403" t="s">
        <v>64</v>
      </c>
      <c r="AQ403" t="s">
        <v>3994</v>
      </c>
      <c r="AR403">
        <v>1275</v>
      </c>
      <c r="AS403" t="s">
        <v>66</v>
      </c>
    </row>
    <row r="404" spans="1:45" ht="16" x14ac:dyDescent="0.2">
      <c r="A404">
        <v>3154</v>
      </c>
      <c r="B404">
        <v>3154</v>
      </c>
      <c r="C404" s="2">
        <v>45462</v>
      </c>
      <c r="D404" t="s">
        <v>1761</v>
      </c>
      <c r="E404" t="s">
        <v>3997</v>
      </c>
      <c r="F404" s="3">
        <v>17.010000000000002</v>
      </c>
      <c r="G404" t="s">
        <v>47</v>
      </c>
      <c r="H404" s="3">
        <v>0</v>
      </c>
      <c r="I404" t="s">
        <v>48</v>
      </c>
      <c r="J404">
        <v>2720</v>
      </c>
      <c r="K404" t="s">
        <v>49</v>
      </c>
      <c r="L404" t="s">
        <v>50</v>
      </c>
      <c r="M404" t="s">
        <v>51</v>
      </c>
      <c r="N404">
        <v>942</v>
      </c>
      <c r="O404" t="s">
        <v>52</v>
      </c>
      <c r="P404" t="s">
        <v>53</v>
      </c>
      <c r="T404" t="s">
        <v>3998</v>
      </c>
      <c r="U404" t="s">
        <v>3999</v>
      </c>
      <c r="V404" t="s">
        <v>2673</v>
      </c>
      <c r="W404" t="s">
        <v>56</v>
      </c>
      <c r="X404" t="s">
        <v>4000</v>
      </c>
      <c r="Y404" t="s">
        <v>4001</v>
      </c>
      <c r="Z404" s="3">
        <v>19</v>
      </c>
      <c r="AA404" t="s">
        <v>4002</v>
      </c>
      <c r="AB404" t="s">
        <v>4003</v>
      </c>
      <c r="AC404" t="s">
        <v>61</v>
      </c>
      <c r="AD404" t="s">
        <v>61</v>
      </c>
      <c r="AE404" t="s">
        <v>4004</v>
      </c>
      <c r="AF404" t="s">
        <v>63</v>
      </c>
      <c r="AH404">
        <v>0</v>
      </c>
      <c r="AI404" s="2">
        <v>45462</v>
      </c>
      <c r="AJ404" t="s">
        <v>64</v>
      </c>
      <c r="AK404" t="s">
        <v>64</v>
      </c>
      <c r="AL404" t="s">
        <v>4005</v>
      </c>
      <c r="AM404" t="s">
        <v>3999</v>
      </c>
      <c r="AN404" s="3">
        <v>17.010000000000002</v>
      </c>
      <c r="AO404" t="s">
        <v>4003</v>
      </c>
      <c r="AP404" t="s">
        <v>64</v>
      </c>
      <c r="AQ404" t="s">
        <v>4004</v>
      </c>
      <c r="AR404">
        <v>1276</v>
      </c>
      <c r="AS404" t="s">
        <v>66</v>
      </c>
    </row>
    <row r="405" spans="1:45" ht="16" x14ac:dyDescent="0.2">
      <c r="A405">
        <v>3155</v>
      </c>
      <c r="B405">
        <v>3155</v>
      </c>
      <c r="C405" s="2">
        <v>45463</v>
      </c>
      <c r="D405" t="s">
        <v>1761</v>
      </c>
      <c r="E405" t="s">
        <v>3904</v>
      </c>
      <c r="F405" s="3">
        <v>22.27</v>
      </c>
      <c r="G405" t="s">
        <v>47</v>
      </c>
      <c r="H405" s="3">
        <v>0</v>
      </c>
      <c r="I405" t="s">
        <v>48</v>
      </c>
      <c r="J405">
        <v>2720</v>
      </c>
      <c r="K405" t="s">
        <v>49</v>
      </c>
      <c r="L405" t="s">
        <v>50</v>
      </c>
      <c r="M405" t="s">
        <v>51</v>
      </c>
      <c r="N405">
        <v>942</v>
      </c>
      <c r="O405" t="s">
        <v>52</v>
      </c>
      <c r="P405" t="s">
        <v>53</v>
      </c>
      <c r="T405" t="s">
        <v>4006</v>
      </c>
      <c r="U405" t="s">
        <v>4007</v>
      </c>
      <c r="V405" t="s">
        <v>2689</v>
      </c>
      <c r="W405" t="s">
        <v>56</v>
      </c>
      <c r="X405" t="s">
        <v>4008</v>
      </c>
      <c r="Y405" t="s">
        <v>2036</v>
      </c>
      <c r="Z405" s="3">
        <v>19</v>
      </c>
      <c r="AA405" t="s">
        <v>4009</v>
      </c>
      <c r="AB405" t="s">
        <v>4010</v>
      </c>
      <c r="AC405" t="s">
        <v>61</v>
      </c>
      <c r="AD405" t="s">
        <v>61</v>
      </c>
      <c r="AE405" t="s">
        <v>4011</v>
      </c>
      <c r="AF405" t="s">
        <v>63</v>
      </c>
      <c r="AH405">
        <v>0</v>
      </c>
      <c r="AI405" s="2">
        <v>45463</v>
      </c>
      <c r="AJ405" t="s">
        <v>64</v>
      </c>
      <c r="AK405" t="s">
        <v>64</v>
      </c>
      <c r="AL405" t="s">
        <v>4012</v>
      </c>
      <c r="AM405" t="s">
        <v>4007</v>
      </c>
      <c r="AN405" s="3">
        <v>22.27</v>
      </c>
      <c r="AO405" t="s">
        <v>4010</v>
      </c>
      <c r="AP405" t="s">
        <v>64</v>
      </c>
      <c r="AQ405" t="s">
        <v>4011</v>
      </c>
      <c r="AR405">
        <v>1277</v>
      </c>
      <c r="AS405" t="s">
        <v>66</v>
      </c>
    </row>
    <row r="406" spans="1:45" ht="16" x14ac:dyDescent="0.2">
      <c r="A406">
        <v>3156</v>
      </c>
      <c r="B406">
        <v>3156</v>
      </c>
      <c r="C406" s="2">
        <v>45463</v>
      </c>
      <c r="D406" t="s">
        <v>1748</v>
      </c>
      <c r="E406" t="s">
        <v>3911</v>
      </c>
      <c r="F406" s="3">
        <v>0.39</v>
      </c>
      <c r="G406" t="s">
        <v>47</v>
      </c>
      <c r="H406" s="3">
        <v>0</v>
      </c>
      <c r="I406" t="s">
        <v>48</v>
      </c>
      <c r="J406">
        <v>2705</v>
      </c>
      <c r="K406" t="s">
        <v>49</v>
      </c>
      <c r="L406" t="s">
        <v>50</v>
      </c>
      <c r="M406" t="s">
        <v>51</v>
      </c>
      <c r="N406">
        <v>942</v>
      </c>
      <c r="O406" t="s">
        <v>52</v>
      </c>
      <c r="P406" t="s">
        <v>53</v>
      </c>
      <c r="T406" t="s">
        <v>4006</v>
      </c>
      <c r="U406" t="s">
        <v>4007</v>
      </c>
      <c r="V406" t="s">
        <v>2689</v>
      </c>
      <c r="W406" t="s">
        <v>56</v>
      </c>
      <c r="X406" t="s">
        <v>4008</v>
      </c>
      <c r="Y406" t="s">
        <v>2036</v>
      </c>
      <c r="Z406" s="3">
        <v>19</v>
      </c>
      <c r="AA406" t="s">
        <v>4009</v>
      </c>
      <c r="AB406" t="s">
        <v>4010</v>
      </c>
      <c r="AC406" t="s">
        <v>61</v>
      </c>
      <c r="AD406" t="s">
        <v>61</v>
      </c>
      <c r="AE406" t="s">
        <v>4011</v>
      </c>
      <c r="AF406" t="s">
        <v>63</v>
      </c>
      <c r="AH406">
        <v>0</v>
      </c>
      <c r="AI406" s="2">
        <v>45463</v>
      </c>
      <c r="AJ406" t="s">
        <v>64</v>
      </c>
      <c r="AK406" t="s">
        <v>64</v>
      </c>
      <c r="AL406" t="s">
        <v>4012</v>
      </c>
      <c r="AM406" t="s">
        <v>4007</v>
      </c>
      <c r="AN406" s="3">
        <v>22.27</v>
      </c>
      <c r="AO406" t="s">
        <v>4010</v>
      </c>
      <c r="AP406" t="s">
        <v>64</v>
      </c>
      <c r="AQ406" t="s">
        <v>4011</v>
      </c>
      <c r="AR406">
        <v>1277</v>
      </c>
      <c r="AS406" t="s">
        <v>66</v>
      </c>
    </row>
    <row r="407" spans="1:45" ht="16" x14ac:dyDescent="0.2">
      <c r="A407">
        <v>3139</v>
      </c>
      <c r="B407">
        <v>3139</v>
      </c>
      <c r="C407" s="2">
        <v>45464.083333333343</v>
      </c>
      <c r="D407" t="s">
        <v>1761</v>
      </c>
      <c r="E407" t="s">
        <v>4017</v>
      </c>
      <c r="F407" s="3">
        <v>657.31</v>
      </c>
      <c r="G407" t="s">
        <v>47</v>
      </c>
      <c r="H407" s="3">
        <v>0</v>
      </c>
      <c r="I407" t="s">
        <v>48</v>
      </c>
      <c r="J407">
        <v>2722</v>
      </c>
      <c r="K407" t="s">
        <v>49</v>
      </c>
      <c r="L407" t="s">
        <v>50</v>
      </c>
      <c r="M407" t="s">
        <v>51</v>
      </c>
      <c r="N407">
        <v>940</v>
      </c>
      <c r="O407" t="s">
        <v>52</v>
      </c>
      <c r="P407" t="s">
        <v>53</v>
      </c>
      <c r="T407" t="s">
        <v>4018</v>
      </c>
      <c r="U407" t="s">
        <v>4019</v>
      </c>
      <c r="V407" t="s">
        <v>2671</v>
      </c>
      <c r="W407" t="s">
        <v>56</v>
      </c>
      <c r="X407" t="s">
        <v>4020</v>
      </c>
      <c r="Y407" t="s">
        <v>2216</v>
      </c>
      <c r="Z407" s="3">
        <v>0</v>
      </c>
      <c r="AA407" t="s">
        <v>4021</v>
      </c>
      <c r="AB407" t="s">
        <v>4022</v>
      </c>
      <c r="AC407" t="s">
        <v>61</v>
      </c>
      <c r="AD407" t="s">
        <v>61</v>
      </c>
      <c r="AE407" t="s">
        <v>4023</v>
      </c>
      <c r="AF407" t="s">
        <v>63</v>
      </c>
      <c r="AH407">
        <v>0</v>
      </c>
      <c r="AI407" s="2">
        <v>45464</v>
      </c>
      <c r="AJ407" t="s">
        <v>64</v>
      </c>
      <c r="AK407" t="s">
        <v>64</v>
      </c>
      <c r="AL407" t="s">
        <v>4024</v>
      </c>
      <c r="AM407" t="s">
        <v>4019</v>
      </c>
      <c r="AN407" s="3">
        <v>657.31</v>
      </c>
      <c r="AO407" t="s">
        <v>4022</v>
      </c>
      <c r="AP407" t="s">
        <v>64</v>
      </c>
      <c r="AQ407" t="s">
        <v>4023</v>
      </c>
      <c r="AR407">
        <v>1268</v>
      </c>
      <c r="AS407" t="s">
        <v>66</v>
      </c>
    </row>
    <row r="408" spans="1:45" ht="16" x14ac:dyDescent="0.2">
      <c r="A408">
        <v>3140</v>
      </c>
      <c r="B408">
        <v>3140</v>
      </c>
      <c r="C408" s="2">
        <v>45464.083333333343</v>
      </c>
      <c r="D408" t="s">
        <v>1748</v>
      </c>
      <c r="E408" t="s">
        <v>4025</v>
      </c>
      <c r="F408" s="3">
        <v>14</v>
      </c>
      <c r="G408" t="s">
        <v>47</v>
      </c>
      <c r="H408" s="3">
        <v>0</v>
      </c>
      <c r="I408" t="s">
        <v>48</v>
      </c>
      <c r="J408">
        <v>2705</v>
      </c>
      <c r="K408" t="s">
        <v>49</v>
      </c>
      <c r="L408" t="s">
        <v>50</v>
      </c>
      <c r="M408" t="s">
        <v>51</v>
      </c>
      <c r="N408">
        <v>940</v>
      </c>
      <c r="O408" t="s">
        <v>52</v>
      </c>
      <c r="P408" t="s">
        <v>53</v>
      </c>
      <c r="T408" t="s">
        <v>4018</v>
      </c>
      <c r="U408" t="s">
        <v>4019</v>
      </c>
      <c r="V408" t="s">
        <v>2671</v>
      </c>
      <c r="W408" t="s">
        <v>56</v>
      </c>
      <c r="X408" t="s">
        <v>4020</v>
      </c>
      <c r="Y408" t="s">
        <v>2216</v>
      </c>
      <c r="Z408" s="3">
        <v>0</v>
      </c>
      <c r="AA408" t="s">
        <v>4021</v>
      </c>
      <c r="AB408" t="s">
        <v>4022</v>
      </c>
      <c r="AC408" t="s">
        <v>61</v>
      </c>
      <c r="AD408" t="s">
        <v>61</v>
      </c>
      <c r="AE408" t="s">
        <v>4023</v>
      </c>
      <c r="AF408" t="s">
        <v>63</v>
      </c>
      <c r="AH408">
        <v>0</v>
      </c>
      <c r="AI408" s="2">
        <v>45464</v>
      </c>
      <c r="AJ408" t="s">
        <v>64</v>
      </c>
      <c r="AK408" t="s">
        <v>64</v>
      </c>
      <c r="AL408" t="s">
        <v>4024</v>
      </c>
      <c r="AM408" t="s">
        <v>4019</v>
      </c>
      <c r="AN408" s="3">
        <v>657.31</v>
      </c>
      <c r="AO408" t="s">
        <v>4022</v>
      </c>
      <c r="AP408" t="s">
        <v>64</v>
      </c>
      <c r="AQ408" t="s">
        <v>4023</v>
      </c>
      <c r="AR408">
        <v>1268</v>
      </c>
      <c r="AS408" t="s">
        <v>66</v>
      </c>
    </row>
    <row r="409" spans="1:45" ht="16" x14ac:dyDescent="0.2">
      <c r="A409">
        <v>3143</v>
      </c>
      <c r="B409">
        <v>3143</v>
      </c>
      <c r="C409" s="2">
        <v>45467</v>
      </c>
      <c r="D409" t="s">
        <v>1761</v>
      </c>
      <c r="E409" t="s">
        <v>3898</v>
      </c>
      <c r="F409" s="3">
        <v>4.99</v>
      </c>
      <c r="G409" t="s">
        <v>47</v>
      </c>
      <c r="H409" s="3">
        <v>0</v>
      </c>
      <c r="I409" t="s">
        <v>48</v>
      </c>
      <c r="J409">
        <v>2720</v>
      </c>
      <c r="K409" t="s">
        <v>49</v>
      </c>
      <c r="L409" t="s">
        <v>50</v>
      </c>
      <c r="M409" t="s">
        <v>51</v>
      </c>
      <c r="N409">
        <v>942</v>
      </c>
      <c r="O409" t="s">
        <v>52</v>
      </c>
      <c r="P409" t="s">
        <v>53</v>
      </c>
      <c r="T409" t="s">
        <v>1043</v>
      </c>
      <c r="U409" t="s">
        <v>4028</v>
      </c>
      <c r="V409" t="s">
        <v>2562</v>
      </c>
      <c r="W409" t="s">
        <v>56</v>
      </c>
      <c r="X409" t="s">
        <v>4029</v>
      </c>
      <c r="Y409" t="s">
        <v>953</v>
      </c>
      <c r="Z409" s="3">
        <v>19</v>
      </c>
      <c r="AA409" t="s">
        <v>1046</v>
      </c>
      <c r="AB409" t="s">
        <v>4030</v>
      </c>
      <c r="AC409" t="s">
        <v>61</v>
      </c>
      <c r="AD409" t="s">
        <v>61</v>
      </c>
      <c r="AE409" t="s">
        <v>4031</v>
      </c>
      <c r="AF409" t="s">
        <v>63</v>
      </c>
      <c r="AH409">
        <v>0</v>
      </c>
      <c r="AI409" s="2">
        <v>45467</v>
      </c>
      <c r="AJ409" t="s">
        <v>64</v>
      </c>
      <c r="AK409" t="s">
        <v>64</v>
      </c>
      <c r="AL409" t="s">
        <v>4032</v>
      </c>
      <c r="AM409" t="s">
        <v>4028</v>
      </c>
      <c r="AN409" s="3">
        <v>4.99</v>
      </c>
      <c r="AO409" t="s">
        <v>4030</v>
      </c>
      <c r="AP409" t="s">
        <v>64</v>
      </c>
      <c r="AQ409" t="s">
        <v>4031</v>
      </c>
      <c r="AR409">
        <v>1279</v>
      </c>
      <c r="AS409" t="s">
        <v>66</v>
      </c>
    </row>
    <row r="410" spans="1:45" ht="16" x14ac:dyDescent="0.2">
      <c r="A410">
        <v>3131</v>
      </c>
      <c r="B410">
        <v>3131</v>
      </c>
      <c r="C410" s="2">
        <v>45468.083333333343</v>
      </c>
      <c r="D410" t="s">
        <v>1814</v>
      </c>
      <c r="E410" t="s">
        <v>2248</v>
      </c>
      <c r="F410" s="3">
        <v>22.35</v>
      </c>
      <c r="G410" t="s">
        <v>47</v>
      </c>
      <c r="H410" s="3">
        <v>0</v>
      </c>
      <c r="I410" t="s">
        <v>48</v>
      </c>
      <c r="J410">
        <v>2710</v>
      </c>
      <c r="K410" t="s">
        <v>49</v>
      </c>
      <c r="L410" t="s">
        <v>50</v>
      </c>
      <c r="M410" t="s">
        <v>51</v>
      </c>
      <c r="N410">
        <v>940</v>
      </c>
      <c r="O410" t="s">
        <v>52</v>
      </c>
      <c r="P410" t="s">
        <v>53</v>
      </c>
      <c r="T410" t="s">
        <v>3905</v>
      </c>
      <c r="U410" t="s">
        <v>4036</v>
      </c>
      <c r="V410" t="s">
        <v>2555</v>
      </c>
      <c r="W410" t="s">
        <v>56</v>
      </c>
      <c r="X410" t="s">
        <v>4037</v>
      </c>
      <c r="Y410" t="s">
        <v>2061</v>
      </c>
      <c r="Z410" s="3">
        <v>19</v>
      </c>
      <c r="AA410" t="s">
        <v>4038</v>
      </c>
      <c r="AB410" t="s">
        <v>4030</v>
      </c>
      <c r="AC410" t="s">
        <v>61</v>
      </c>
      <c r="AD410" t="s">
        <v>61</v>
      </c>
      <c r="AE410" t="s">
        <v>4039</v>
      </c>
      <c r="AF410" t="s">
        <v>63</v>
      </c>
      <c r="AH410">
        <v>0</v>
      </c>
      <c r="AI410" s="2">
        <v>45468</v>
      </c>
      <c r="AJ410" t="s">
        <v>64</v>
      </c>
      <c r="AK410" t="s">
        <v>64</v>
      </c>
      <c r="AL410" t="s">
        <v>4040</v>
      </c>
      <c r="AM410" t="s">
        <v>4036</v>
      </c>
      <c r="AN410" s="3">
        <v>22.35</v>
      </c>
      <c r="AO410" t="s">
        <v>4030</v>
      </c>
      <c r="AP410" t="s">
        <v>64</v>
      </c>
      <c r="AQ410" t="s">
        <v>4039</v>
      </c>
      <c r="AR410">
        <v>1270</v>
      </c>
      <c r="AS410" t="s">
        <v>66</v>
      </c>
    </row>
    <row r="411" spans="1:45" ht="16" x14ac:dyDescent="0.2">
      <c r="A411">
        <v>3150</v>
      </c>
      <c r="B411">
        <v>3150</v>
      </c>
      <c r="C411" s="2">
        <v>45468.083333333343</v>
      </c>
      <c r="D411" t="s">
        <v>1761</v>
      </c>
      <c r="E411" t="s">
        <v>4041</v>
      </c>
      <c r="F411" s="3">
        <v>1246.21</v>
      </c>
      <c r="G411" t="s">
        <v>47</v>
      </c>
      <c r="H411" s="3">
        <v>0</v>
      </c>
      <c r="I411" t="s">
        <v>48</v>
      </c>
      <c r="J411">
        <v>2722</v>
      </c>
      <c r="K411" t="s">
        <v>49</v>
      </c>
      <c r="L411" t="s">
        <v>50</v>
      </c>
      <c r="M411" t="s">
        <v>51</v>
      </c>
      <c r="N411">
        <v>940</v>
      </c>
      <c r="O411" t="s">
        <v>52</v>
      </c>
      <c r="P411" t="s">
        <v>53</v>
      </c>
      <c r="T411" t="s">
        <v>4042</v>
      </c>
      <c r="U411" t="s">
        <v>4043</v>
      </c>
      <c r="V411" t="s">
        <v>2647</v>
      </c>
      <c r="W411" t="s">
        <v>56</v>
      </c>
      <c r="X411" t="s">
        <v>4044</v>
      </c>
      <c r="Y411" t="s">
        <v>3455</v>
      </c>
      <c r="Z411" s="3">
        <v>0</v>
      </c>
      <c r="AA411" t="s">
        <v>4045</v>
      </c>
      <c r="AB411" t="s">
        <v>4046</v>
      </c>
      <c r="AC411" t="s">
        <v>61</v>
      </c>
      <c r="AD411" t="s">
        <v>61</v>
      </c>
      <c r="AE411" t="s">
        <v>4047</v>
      </c>
      <c r="AF411" t="s">
        <v>63</v>
      </c>
      <c r="AH411">
        <v>0</v>
      </c>
      <c r="AI411" s="2">
        <v>45468</v>
      </c>
      <c r="AJ411" t="s">
        <v>64</v>
      </c>
      <c r="AK411" t="s">
        <v>64</v>
      </c>
      <c r="AL411" t="s">
        <v>4048</v>
      </c>
      <c r="AM411" t="s">
        <v>4043</v>
      </c>
      <c r="AN411" s="3">
        <v>1246.21</v>
      </c>
      <c r="AO411" t="s">
        <v>4046</v>
      </c>
      <c r="AP411" t="s">
        <v>64</v>
      </c>
      <c r="AQ411" t="s">
        <v>4047</v>
      </c>
      <c r="AR411">
        <v>1280</v>
      </c>
      <c r="AS411" t="s">
        <v>66</v>
      </c>
    </row>
    <row r="412" spans="1:45" ht="16" x14ac:dyDescent="0.2">
      <c r="A412">
        <v>3151</v>
      </c>
      <c r="B412">
        <v>3151</v>
      </c>
      <c r="C412" s="2">
        <v>45468.083333333343</v>
      </c>
      <c r="D412" t="s">
        <v>1748</v>
      </c>
      <c r="E412" t="s">
        <v>4049</v>
      </c>
      <c r="F412" s="3">
        <v>14</v>
      </c>
      <c r="G412" t="s">
        <v>47</v>
      </c>
      <c r="H412" s="3">
        <v>0</v>
      </c>
      <c r="I412" t="s">
        <v>48</v>
      </c>
      <c r="J412">
        <v>2705</v>
      </c>
      <c r="K412" t="s">
        <v>49</v>
      </c>
      <c r="L412" t="s">
        <v>50</v>
      </c>
      <c r="M412" t="s">
        <v>51</v>
      </c>
      <c r="N412">
        <v>940</v>
      </c>
      <c r="O412" t="s">
        <v>52</v>
      </c>
      <c r="P412" t="s">
        <v>53</v>
      </c>
      <c r="T412" t="s">
        <v>4042</v>
      </c>
      <c r="U412" t="s">
        <v>4043</v>
      </c>
      <c r="V412" t="s">
        <v>2647</v>
      </c>
      <c r="W412" t="s">
        <v>56</v>
      </c>
      <c r="X412" t="s">
        <v>4044</v>
      </c>
      <c r="Y412" t="s">
        <v>3455</v>
      </c>
      <c r="Z412" s="3">
        <v>0</v>
      </c>
      <c r="AA412" t="s">
        <v>4045</v>
      </c>
      <c r="AB412" t="s">
        <v>4046</v>
      </c>
      <c r="AC412" t="s">
        <v>61</v>
      </c>
      <c r="AD412" t="s">
        <v>61</v>
      </c>
      <c r="AE412" t="s">
        <v>4047</v>
      </c>
      <c r="AF412" t="s">
        <v>63</v>
      </c>
      <c r="AH412">
        <v>0</v>
      </c>
      <c r="AI412" s="2">
        <v>45468</v>
      </c>
      <c r="AJ412" t="s">
        <v>64</v>
      </c>
      <c r="AK412" t="s">
        <v>64</v>
      </c>
      <c r="AL412" t="s">
        <v>4048</v>
      </c>
      <c r="AM412" t="s">
        <v>4043</v>
      </c>
      <c r="AN412" s="3">
        <v>1246.21</v>
      </c>
      <c r="AO412" t="s">
        <v>4046</v>
      </c>
      <c r="AP412" t="s">
        <v>64</v>
      </c>
      <c r="AQ412" t="s">
        <v>4047</v>
      </c>
      <c r="AR412">
        <v>1280</v>
      </c>
      <c r="AS412" t="s">
        <v>66</v>
      </c>
    </row>
    <row r="413" spans="1:45" ht="16" x14ac:dyDescent="0.2">
      <c r="A413">
        <v>3144</v>
      </c>
      <c r="B413">
        <v>3144</v>
      </c>
      <c r="C413" s="2">
        <v>45469.083333333343</v>
      </c>
      <c r="D413" t="s">
        <v>1782</v>
      </c>
      <c r="E413" t="s">
        <v>2602</v>
      </c>
      <c r="F413" s="3">
        <v>107.1</v>
      </c>
      <c r="G413" t="s">
        <v>47</v>
      </c>
      <c r="H413" s="3">
        <v>0</v>
      </c>
      <c r="I413" t="s">
        <v>48</v>
      </c>
      <c r="J413">
        <v>2704</v>
      </c>
      <c r="K413" t="s">
        <v>49</v>
      </c>
      <c r="L413" t="s">
        <v>50</v>
      </c>
      <c r="M413" t="s">
        <v>51</v>
      </c>
      <c r="N413">
        <v>940</v>
      </c>
      <c r="O413" t="s">
        <v>52</v>
      </c>
      <c r="P413" t="s">
        <v>53</v>
      </c>
      <c r="T413" t="s">
        <v>573</v>
      </c>
      <c r="U413" t="s">
        <v>4050</v>
      </c>
      <c r="V413" t="s">
        <v>2582</v>
      </c>
      <c r="W413" t="s">
        <v>56</v>
      </c>
      <c r="X413" t="s">
        <v>4051</v>
      </c>
      <c r="Y413" t="s">
        <v>576</v>
      </c>
      <c r="Z413" s="3">
        <v>19</v>
      </c>
      <c r="AA413" t="s">
        <v>577</v>
      </c>
      <c r="AB413" t="s">
        <v>4052</v>
      </c>
      <c r="AC413" t="s">
        <v>61</v>
      </c>
      <c r="AD413" t="s">
        <v>61</v>
      </c>
      <c r="AE413" t="s">
        <v>4053</v>
      </c>
      <c r="AF413" t="s">
        <v>63</v>
      </c>
      <c r="AH413">
        <v>0</v>
      </c>
      <c r="AI413" s="2">
        <v>45469</v>
      </c>
      <c r="AJ413" t="s">
        <v>64</v>
      </c>
      <c r="AK413" t="s">
        <v>64</v>
      </c>
      <c r="AL413" t="s">
        <v>4054</v>
      </c>
      <c r="AM413" t="s">
        <v>4050</v>
      </c>
      <c r="AN413" s="3">
        <v>107.1</v>
      </c>
      <c r="AO413" t="s">
        <v>4052</v>
      </c>
      <c r="AP413" t="s">
        <v>64</v>
      </c>
      <c r="AQ413" t="s">
        <v>4053</v>
      </c>
      <c r="AR413">
        <v>1281</v>
      </c>
      <c r="AS413" t="s">
        <v>66</v>
      </c>
    </row>
    <row r="414" spans="1:45" ht="16" x14ac:dyDescent="0.2">
      <c r="A414">
        <v>3147</v>
      </c>
      <c r="B414">
        <v>3147</v>
      </c>
      <c r="C414" s="2">
        <v>45471.083333333343</v>
      </c>
      <c r="D414" t="s">
        <v>1748</v>
      </c>
      <c r="E414" t="s">
        <v>3946</v>
      </c>
      <c r="F414" s="3">
        <v>4.88</v>
      </c>
      <c r="G414" t="s">
        <v>47</v>
      </c>
      <c r="H414" s="3">
        <v>0</v>
      </c>
      <c r="I414" t="s">
        <v>48</v>
      </c>
      <c r="J414">
        <v>2705</v>
      </c>
      <c r="K414" t="s">
        <v>49</v>
      </c>
      <c r="L414" t="s">
        <v>50</v>
      </c>
      <c r="M414" t="s">
        <v>51</v>
      </c>
      <c r="N414">
        <v>940</v>
      </c>
      <c r="O414" t="s">
        <v>52</v>
      </c>
      <c r="P414" t="s">
        <v>53</v>
      </c>
      <c r="T414" t="s">
        <v>4059</v>
      </c>
      <c r="U414" t="s">
        <v>4060</v>
      </c>
      <c r="Z414" s="3"/>
      <c r="AF414" t="s">
        <v>63</v>
      </c>
      <c r="AH414">
        <v>0</v>
      </c>
      <c r="AI414" s="2">
        <v>45471</v>
      </c>
      <c r="AJ414" t="s">
        <v>64</v>
      </c>
      <c r="AK414" t="s">
        <v>64</v>
      </c>
      <c r="AL414" t="s">
        <v>4061</v>
      </c>
      <c r="AM414" t="s">
        <v>4060</v>
      </c>
      <c r="AN414" s="3"/>
      <c r="AP414" t="s">
        <v>64</v>
      </c>
      <c r="AR414">
        <v>1284</v>
      </c>
      <c r="AS414" t="s">
        <v>66</v>
      </c>
    </row>
    <row r="415" spans="1:45" ht="16" x14ac:dyDescent="0.2">
      <c r="A415">
        <v>3287</v>
      </c>
      <c r="B415">
        <v>3287</v>
      </c>
      <c r="C415" s="2">
        <v>45473</v>
      </c>
      <c r="D415" t="s">
        <v>1934</v>
      </c>
      <c r="E415" t="s">
        <v>206</v>
      </c>
      <c r="F415" s="3">
        <v>3110.01</v>
      </c>
      <c r="G415" t="s">
        <v>47</v>
      </c>
      <c r="H415" s="3">
        <v>0</v>
      </c>
      <c r="I415" t="s">
        <v>104</v>
      </c>
      <c r="J415">
        <v>2551</v>
      </c>
      <c r="K415" t="s">
        <v>49</v>
      </c>
      <c r="L415" t="s">
        <v>50</v>
      </c>
      <c r="M415" t="s">
        <v>51</v>
      </c>
      <c r="N415">
        <v>1730</v>
      </c>
      <c r="O415" t="s">
        <v>52</v>
      </c>
      <c r="P415" t="s">
        <v>203</v>
      </c>
      <c r="T415" t="s">
        <v>64</v>
      </c>
      <c r="Z415" s="3"/>
      <c r="AF415" t="s">
        <v>63</v>
      </c>
      <c r="AH415">
        <v>0</v>
      </c>
      <c r="AI415" s="2">
        <v>45473</v>
      </c>
      <c r="AJ415" t="s">
        <v>64</v>
      </c>
      <c r="AK415" t="s">
        <v>64</v>
      </c>
      <c r="AL415" t="s">
        <v>64</v>
      </c>
      <c r="AN415" s="3"/>
      <c r="AP415" t="s">
        <v>64</v>
      </c>
      <c r="AR415" t="s">
        <v>64</v>
      </c>
      <c r="AS415" t="s">
        <v>66</v>
      </c>
    </row>
    <row r="416" spans="1:45" ht="16" x14ac:dyDescent="0.2">
      <c r="A416">
        <v>3288</v>
      </c>
      <c r="B416">
        <v>3288</v>
      </c>
      <c r="C416" s="2">
        <v>45473</v>
      </c>
      <c r="D416" t="s">
        <v>1935</v>
      </c>
      <c r="E416" t="s">
        <v>206</v>
      </c>
      <c r="F416" s="3">
        <v>2382.81</v>
      </c>
      <c r="G416" t="s">
        <v>47</v>
      </c>
      <c r="H416" s="3">
        <v>0</v>
      </c>
      <c r="I416" t="s">
        <v>104</v>
      </c>
      <c r="J416">
        <v>2551</v>
      </c>
      <c r="K416" t="s">
        <v>49</v>
      </c>
      <c r="L416" t="s">
        <v>50</v>
      </c>
      <c r="M416" t="s">
        <v>51</v>
      </c>
      <c r="N416">
        <v>1730</v>
      </c>
      <c r="O416" t="s">
        <v>52</v>
      </c>
      <c r="P416" t="s">
        <v>203</v>
      </c>
      <c r="T416" t="s">
        <v>64</v>
      </c>
      <c r="Z416" s="3"/>
      <c r="AF416" t="s">
        <v>63</v>
      </c>
      <c r="AH416">
        <v>0</v>
      </c>
      <c r="AI416" s="2">
        <v>45473</v>
      </c>
      <c r="AJ416" t="s">
        <v>64</v>
      </c>
      <c r="AK416" t="s">
        <v>64</v>
      </c>
      <c r="AL416" t="s">
        <v>64</v>
      </c>
      <c r="AN416" s="3"/>
      <c r="AP416" t="s">
        <v>64</v>
      </c>
      <c r="AR416" t="s">
        <v>64</v>
      </c>
      <c r="AS416" t="s">
        <v>66</v>
      </c>
    </row>
    <row r="417" spans="1:45" ht="16" x14ac:dyDescent="0.2">
      <c r="A417">
        <v>3633</v>
      </c>
      <c r="B417">
        <v>3633</v>
      </c>
      <c r="C417" s="2">
        <v>45473</v>
      </c>
      <c r="D417" t="s">
        <v>1936</v>
      </c>
      <c r="E417" t="s">
        <v>206</v>
      </c>
      <c r="F417" s="3">
        <v>3290.09</v>
      </c>
      <c r="G417" t="s">
        <v>47</v>
      </c>
      <c r="H417" s="3">
        <v>0</v>
      </c>
      <c r="I417" t="s">
        <v>104</v>
      </c>
      <c r="J417">
        <v>2551</v>
      </c>
      <c r="K417" t="s">
        <v>49</v>
      </c>
      <c r="L417" t="s">
        <v>50</v>
      </c>
      <c r="M417" t="s">
        <v>51</v>
      </c>
      <c r="N417">
        <v>1730</v>
      </c>
      <c r="O417" t="s">
        <v>52</v>
      </c>
      <c r="P417" t="s">
        <v>203</v>
      </c>
      <c r="T417" t="s">
        <v>64</v>
      </c>
      <c r="Z417" s="3"/>
      <c r="AF417" t="s">
        <v>63</v>
      </c>
      <c r="AH417">
        <v>0</v>
      </c>
      <c r="AI417" s="2">
        <v>45473</v>
      </c>
      <c r="AJ417" t="s">
        <v>64</v>
      </c>
      <c r="AK417" t="s">
        <v>64</v>
      </c>
      <c r="AL417" t="s">
        <v>64</v>
      </c>
      <c r="AN417" s="3"/>
      <c r="AP417" t="s">
        <v>64</v>
      </c>
      <c r="AR417" t="s">
        <v>64</v>
      </c>
      <c r="AS417" t="s">
        <v>66</v>
      </c>
    </row>
    <row r="418" spans="1:45" ht="16" x14ac:dyDescent="0.2">
      <c r="A418">
        <v>3636</v>
      </c>
      <c r="B418">
        <v>3636</v>
      </c>
      <c r="C418" s="2">
        <v>45473</v>
      </c>
      <c r="D418" t="s">
        <v>1936</v>
      </c>
      <c r="E418" t="s">
        <v>204</v>
      </c>
      <c r="F418" s="3">
        <v>753.43</v>
      </c>
      <c r="G418" t="s">
        <v>47</v>
      </c>
      <c r="H418" s="3">
        <v>0</v>
      </c>
      <c r="I418" t="s">
        <v>104</v>
      </c>
      <c r="J418">
        <v>2555</v>
      </c>
      <c r="K418" t="s">
        <v>49</v>
      </c>
      <c r="L418" t="s">
        <v>50</v>
      </c>
      <c r="M418" t="s">
        <v>51</v>
      </c>
      <c r="N418">
        <v>1730</v>
      </c>
      <c r="O418" t="s">
        <v>52</v>
      </c>
      <c r="P418" t="s">
        <v>203</v>
      </c>
      <c r="T418" t="s">
        <v>64</v>
      </c>
      <c r="Z418" s="3"/>
      <c r="AF418" t="s">
        <v>63</v>
      </c>
      <c r="AH418">
        <v>0</v>
      </c>
      <c r="AI418" s="2">
        <v>45473</v>
      </c>
      <c r="AJ418" t="s">
        <v>64</v>
      </c>
      <c r="AK418" t="s">
        <v>64</v>
      </c>
      <c r="AL418" t="s">
        <v>64</v>
      </c>
      <c r="AN418" s="3"/>
      <c r="AP418" t="s">
        <v>64</v>
      </c>
      <c r="AR418" t="s">
        <v>64</v>
      </c>
      <c r="AS418" t="s">
        <v>66</v>
      </c>
    </row>
    <row r="419" spans="1:45" ht="16" x14ac:dyDescent="0.2">
      <c r="A419">
        <v>3639</v>
      </c>
      <c r="B419">
        <v>3639</v>
      </c>
      <c r="C419" s="2">
        <v>45473</v>
      </c>
      <c r="D419" t="s">
        <v>1935</v>
      </c>
      <c r="E419" t="s">
        <v>204</v>
      </c>
      <c r="F419" s="3">
        <v>554.26</v>
      </c>
      <c r="G419" t="s">
        <v>47</v>
      </c>
      <c r="H419" s="3">
        <v>0</v>
      </c>
      <c r="I419" t="s">
        <v>104</v>
      </c>
      <c r="J419">
        <v>2555</v>
      </c>
      <c r="K419" t="s">
        <v>49</v>
      </c>
      <c r="L419" t="s">
        <v>50</v>
      </c>
      <c r="M419" t="s">
        <v>51</v>
      </c>
      <c r="N419">
        <v>1730</v>
      </c>
      <c r="O419" t="s">
        <v>52</v>
      </c>
      <c r="P419" t="s">
        <v>203</v>
      </c>
      <c r="T419" t="s">
        <v>64</v>
      </c>
      <c r="Z419" s="3"/>
      <c r="AF419" t="s">
        <v>63</v>
      </c>
      <c r="AH419">
        <v>0</v>
      </c>
      <c r="AI419" s="2">
        <v>45473</v>
      </c>
      <c r="AJ419" t="s">
        <v>64</v>
      </c>
      <c r="AK419" t="s">
        <v>64</v>
      </c>
      <c r="AL419" t="s">
        <v>64</v>
      </c>
      <c r="AN419" s="3"/>
      <c r="AP419" t="s">
        <v>64</v>
      </c>
      <c r="AR419" t="s">
        <v>64</v>
      </c>
      <c r="AS419" t="s">
        <v>66</v>
      </c>
    </row>
    <row r="420" spans="1:45" ht="16" x14ac:dyDescent="0.2">
      <c r="A420">
        <v>3642</v>
      </c>
      <c r="B420">
        <v>3642</v>
      </c>
      <c r="C420" s="2">
        <v>45473</v>
      </c>
      <c r="D420" t="s">
        <v>1934</v>
      </c>
      <c r="E420" t="s">
        <v>204</v>
      </c>
      <c r="F420" s="3">
        <v>712.19</v>
      </c>
      <c r="G420" t="s">
        <v>47</v>
      </c>
      <c r="H420" s="3">
        <v>0</v>
      </c>
      <c r="I420" t="s">
        <v>104</v>
      </c>
      <c r="J420">
        <v>2555</v>
      </c>
      <c r="K420" t="s">
        <v>49</v>
      </c>
      <c r="L420" t="s">
        <v>50</v>
      </c>
      <c r="M420" t="s">
        <v>51</v>
      </c>
      <c r="N420">
        <v>1730</v>
      </c>
      <c r="O420" t="s">
        <v>52</v>
      </c>
      <c r="P420" t="s">
        <v>203</v>
      </c>
      <c r="T420" t="s">
        <v>64</v>
      </c>
      <c r="Z420" s="3"/>
      <c r="AF420" t="s">
        <v>63</v>
      </c>
      <c r="AH420">
        <v>0</v>
      </c>
      <c r="AI420" s="2">
        <v>45473</v>
      </c>
      <c r="AJ420" t="s">
        <v>64</v>
      </c>
      <c r="AK420" t="s">
        <v>64</v>
      </c>
      <c r="AL420" t="s">
        <v>64</v>
      </c>
      <c r="AN420" s="3"/>
      <c r="AP420" t="s">
        <v>64</v>
      </c>
      <c r="AR420" t="s">
        <v>64</v>
      </c>
      <c r="AS420" t="s">
        <v>66</v>
      </c>
    </row>
    <row r="421" spans="1:45" ht="16" x14ac:dyDescent="0.2">
      <c r="A421">
        <v>3148</v>
      </c>
      <c r="B421">
        <v>3148</v>
      </c>
      <c r="C421" s="2">
        <v>45475.083333333343</v>
      </c>
      <c r="D421" t="s">
        <v>1748</v>
      </c>
      <c r="E421" t="s">
        <v>2507</v>
      </c>
      <c r="F421" s="3">
        <v>20.23</v>
      </c>
      <c r="G421" t="s">
        <v>47</v>
      </c>
      <c r="H421" s="3">
        <v>0</v>
      </c>
      <c r="I421" t="s">
        <v>48</v>
      </c>
      <c r="J421">
        <v>2702</v>
      </c>
      <c r="K421" t="s">
        <v>49</v>
      </c>
      <c r="L421" t="s">
        <v>50</v>
      </c>
      <c r="M421" t="s">
        <v>51</v>
      </c>
      <c r="N421">
        <v>940</v>
      </c>
      <c r="O421" t="s">
        <v>52</v>
      </c>
      <c r="P421" t="s">
        <v>53</v>
      </c>
      <c r="T421" t="s">
        <v>2826</v>
      </c>
      <c r="U421" t="s">
        <v>4062</v>
      </c>
      <c r="V421" t="s">
        <v>2713</v>
      </c>
      <c r="W421" t="s">
        <v>56</v>
      </c>
      <c r="X421" t="s">
        <v>4063</v>
      </c>
      <c r="Y421" t="s">
        <v>2726</v>
      </c>
      <c r="Z421" s="3">
        <v>19</v>
      </c>
      <c r="AA421" t="s">
        <v>2829</v>
      </c>
      <c r="AB421" t="s">
        <v>4064</v>
      </c>
      <c r="AC421" t="s">
        <v>61</v>
      </c>
      <c r="AD421" t="s">
        <v>61</v>
      </c>
      <c r="AE421" t="s">
        <v>4065</v>
      </c>
      <c r="AF421" t="s">
        <v>63</v>
      </c>
      <c r="AH421">
        <v>0</v>
      </c>
      <c r="AI421" s="2">
        <v>45475</v>
      </c>
      <c r="AJ421" t="s">
        <v>64</v>
      </c>
      <c r="AK421" t="s">
        <v>64</v>
      </c>
      <c r="AL421" t="s">
        <v>4066</v>
      </c>
      <c r="AM421" t="s">
        <v>4062</v>
      </c>
      <c r="AN421" s="3">
        <v>20.23</v>
      </c>
      <c r="AO421" t="s">
        <v>4064</v>
      </c>
      <c r="AP421" t="s">
        <v>64</v>
      </c>
      <c r="AQ421" t="s">
        <v>4065</v>
      </c>
      <c r="AR421">
        <v>1285</v>
      </c>
      <c r="AS421" t="s">
        <v>66</v>
      </c>
    </row>
    <row r="422" spans="1:45" ht="16" x14ac:dyDescent="0.2">
      <c r="A422">
        <v>3149</v>
      </c>
      <c r="B422">
        <v>3149</v>
      </c>
      <c r="C422" s="2">
        <v>45477.083333333343</v>
      </c>
      <c r="D422" t="s">
        <v>1748</v>
      </c>
      <c r="E422" t="s">
        <v>3659</v>
      </c>
      <c r="F422" s="3">
        <v>46.41</v>
      </c>
      <c r="G422" t="s">
        <v>47</v>
      </c>
      <c r="H422" s="3">
        <v>0</v>
      </c>
      <c r="I422" t="s">
        <v>48</v>
      </c>
      <c r="J422">
        <v>2663</v>
      </c>
      <c r="K422" t="s">
        <v>49</v>
      </c>
      <c r="L422" t="s">
        <v>50</v>
      </c>
      <c r="M422" t="s">
        <v>51</v>
      </c>
      <c r="N422">
        <v>940</v>
      </c>
      <c r="O422" t="s">
        <v>52</v>
      </c>
      <c r="P422" t="s">
        <v>53</v>
      </c>
      <c r="T422" t="s">
        <v>2516</v>
      </c>
      <c r="U422" t="s">
        <v>4067</v>
      </c>
      <c r="V422" t="s">
        <v>2658</v>
      </c>
      <c r="W422" t="s">
        <v>56</v>
      </c>
      <c r="X422" t="s">
        <v>4068</v>
      </c>
      <c r="Y422" t="s">
        <v>2375</v>
      </c>
      <c r="Z422" s="3">
        <v>19</v>
      </c>
      <c r="AA422" t="s">
        <v>2519</v>
      </c>
      <c r="AB422" t="s">
        <v>4069</v>
      </c>
      <c r="AC422" t="s">
        <v>61</v>
      </c>
      <c r="AD422" t="s">
        <v>61</v>
      </c>
      <c r="AE422" t="s">
        <v>4070</v>
      </c>
      <c r="AF422" t="s">
        <v>63</v>
      </c>
      <c r="AH422">
        <v>0</v>
      </c>
      <c r="AI422" s="2">
        <v>45477</v>
      </c>
      <c r="AJ422" t="s">
        <v>64</v>
      </c>
      <c r="AK422" t="s">
        <v>64</v>
      </c>
      <c r="AL422" t="s">
        <v>4071</v>
      </c>
      <c r="AM422" t="s">
        <v>4067</v>
      </c>
      <c r="AN422" s="3">
        <v>46.41</v>
      </c>
      <c r="AO422" t="s">
        <v>4069</v>
      </c>
      <c r="AP422" t="s">
        <v>64</v>
      </c>
      <c r="AQ422" t="s">
        <v>4070</v>
      </c>
      <c r="AR422">
        <v>1286</v>
      </c>
      <c r="AS422" t="s">
        <v>66</v>
      </c>
    </row>
    <row r="423" spans="1:45" ht="16" x14ac:dyDescent="0.2">
      <c r="A423">
        <v>3227</v>
      </c>
      <c r="B423">
        <v>3227</v>
      </c>
      <c r="C423" s="2">
        <v>45483.083333333343</v>
      </c>
      <c r="D423" t="s">
        <v>1761</v>
      </c>
      <c r="E423" t="s">
        <v>2291</v>
      </c>
      <c r="F423" s="3">
        <v>15</v>
      </c>
      <c r="G423" t="s">
        <v>47</v>
      </c>
      <c r="H423" s="3">
        <v>0</v>
      </c>
      <c r="I423" t="s">
        <v>48</v>
      </c>
      <c r="J423">
        <v>2702</v>
      </c>
      <c r="K423" t="s">
        <v>49</v>
      </c>
      <c r="L423" t="s">
        <v>50</v>
      </c>
      <c r="M423" t="s">
        <v>51</v>
      </c>
      <c r="N423">
        <v>940</v>
      </c>
      <c r="O423" t="s">
        <v>52</v>
      </c>
      <c r="P423" t="s">
        <v>53</v>
      </c>
      <c r="T423" t="s">
        <v>4072</v>
      </c>
      <c r="U423" t="s">
        <v>4073</v>
      </c>
      <c r="V423" t="s">
        <v>2655</v>
      </c>
      <c r="W423" t="s">
        <v>56</v>
      </c>
      <c r="X423" t="s">
        <v>4074</v>
      </c>
      <c r="Y423" t="s">
        <v>2295</v>
      </c>
      <c r="Z423" s="3">
        <v>0</v>
      </c>
      <c r="AA423" t="s">
        <v>55</v>
      </c>
      <c r="AB423" t="s">
        <v>4075</v>
      </c>
      <c r="AC423" t="s">
        <v>61</v>
      </c>
      <c r="AD423" t="s">
        <v>61</v>
      </c>
      <c r="AE423" t="s">
        <v>4076</v>
      </c>
      <c r="AF423" t="s">
        <v>63</v>
      </c>
      <c r="AH423">
        <v>0</v>
      </c>
      <c r="AI423" s="2">
        <v>45483</v>
      </c>
      <c r="AJ423" t="s">
        <v>64</v>
      </c>
      <c r="AK423" t="s">
        <v>64</v>
      </c>
      <c r="AL423" t="s">
        <v>4077</v>
      </c>
      <c r="AM423" t="s">
        <v>4073</v>
      </c>
      <c r="AN423" s="3">
        <v>15</v>
      </c>
      <c r="AO423" t="s">
        <v>4075</v>
      </c>
      <c r="AP423" t="s">
        <v>64</v>
      </c>
      <c r="AQ423" t="s">
        <v>4076</v>
      </c>
      <c r="AR423">
        <v>1287</v>
      </c>
      <c r="AS423" t="s">
        <v>66</v>
      </c>
    </row>
    <row r="424" spans="1:45" ht="16" x14ac:dyDescent="0.2">
      <c r="A424">
        <v>3230</v>
      </c>
      <c r="B424">
        <v>3230</v>
      </c>
      <c r="C424" s="2">
        <v>45484.083333333343</v>
      </c>
      <c r="D424" t="s">
        <v>1748</v>
      </c>
      <c r="E424" t="s">
        <v>2165</v>
      </c>
      <c r="F424" s="3">
        <v>52.9</v>
      </c>
      <c r="G424" t="s">
        <v>47</v>
      </c>
      <c r="H424" s="3">
        <v>0</v>
      </c>
      <c r="I424" t="s">
        <v>48</v>
      </c>
      <c r="J424">
        <v>2900</v>
      </c>
      <c r="K424" t="s">
        <v>49</v>
      </c>
      <c r="L424" t="s">
        <v>50</v>
      </c>
      <c r="M424" t="s">
        <v>51</v>
      </c>
      <c r="N424">
        <v>940</v>
      </c>
      <c r="O424" t="s">
        <v>52</v>
      </c>
      <c r="P424" t="s">
        <v>53</v>
      </c>
      <c r="T424" t="s">
        <v>2313</v>
      </c>
      <c r="U424" t="s">
        <v>4078</v>
      </c>
      <c r="V424" t="s">
        <v>2747</v>
      </c>
      <c r="W424" t="s">
        <v>56</v>
      </c>
      <c r="X424" t="s">
        <v>4079</v>
      </c>
      <c r="Y424" t="s">
        <v>3976</v>
      </c>
      <c r="Z424" s="3">
        <v>19</v>
      </c>
      <c r="AA424" t="s">
        <v>2316</v>
      </c>
      <c r="AB424" t="s">
        <v>4080</v>
      </c>
      <c r="AC424" t="s">
        <v>61</v>
      </c>
      <c r="AD424" t="s">
        <v>61</v>
      </c>
      <c r="AE424" t="s">
        <v>4081</v>
      </c>
      <c r="AF424" t="s">
        <v>63</v>
      </c>
      <c r="AH424">
        <v>0</v>
      </c>
      <c r="AI424" s="2">
        <v>45484</v>
      </c>
      <c r="AJ424" t="s">
        <v>64</v>
      </c>
      <c r="AK424" t="s">
        <v>64</v>
      </c>
      <c r="AL424" t="s">
        <v>4082</v>
      </c>
      <c r="AM424" t="s">
        <v>4078</v>
      </c>
      <c r="AN424" s="3">
        <v>52.9</v>
      </c>
      <c r="AO424" t="s">
        <v>4080</v>
      </c>
      <c r="AP424" t="s">
        <v>64</v>
      </c>
      <c r="AQ424" t="s">
        <v>4081</v>
      </c>
      <c r="AR424">
        <v>1288</v>
      </c>
      <c r="AS424" t="s">
        <v>66</v>
      </c>
    </row>
    <row r="425" spans="1:45" ht="16" x14ac:dyDescent="0.2">
      <c r="A425">
        <v>3518</v>
      </c>
      <c r="B425">
        <v>3518</v>
      </c>
      <c r="C425" s="2">
        <v>45490</v>
      </c>
      <c r="D425" t="s">
        <v>1761</v>
      </c>
      <c r="E425" t="s">
        <v>4085</v>
      </c>
      <c r="F425" s="3">
        <v>17.010000000000002</v>
      </c>
      <c r="G425" t="s">
        <v>47</v>
      </c>
      <c r="H425" s="3">
        <v>0</v>
      </c>
      <c r="I425" t="s">
        <v>104</v>
      </c>
      <c r="J425">
        <v>942</v>
      </c>
      <c r="K425" t="s">
        <v>52</v>
      </c>
      <c r="L425" t="s">
        <v>53</v>
      </c>
      <c r="N425">
        <v>2720</v>
      </c>
      <c r="O425" t="s">
        <v>49</v>
      </c>
      <c r="P425" t="s">
        <v>50</v>
      </c>
      <c r="Q425" t="s">
        <v>51</v>
      </c>
      <c r="T425" t="s">
        <v>4002</v>
      </c>
      <c r="U425" t="s">
        <v>4086</v>
      </c>
      <c r="Z425" s="3"/>
      <c r="AF425" t="s">
        <v>63</v>
      </c>
      <c r="AH425">
        <v>0</v>
      </c>
      <c r="AI425" s="2">
        <v>45490</v>
      </c>
      <c r="AJ425" t="s">
        <v>64</v>
      </c>
      <c r="AK425" t="s">
        <v>64</v>
      </c>
      <c r="AL425" t="s">
        <v>4087</v>
      </c>
      <c r="AM425" t="s">
        <v>4086</v>
      </c>
      <c r="AN425" s="3"/>
      <c r="AP425" t="s">
        <v>64</v>
      </c>
      <c r="AR425">
        <v>1304</v>
      </c>
      <c r="AS425" t="s">
        <v>66</v>
      </c>
    </row>
    <row r="426" spans="1:45" ht="16" x14ac:dyDescent="0.2">
      <c r="A426">
        <v>3256</v>
      </c>
      <c r="B426">
        <v>3256</v>
      </c>
      <c r="C426" s="2">
        <v>45492.083333333343</v>
      </c>
      <c r="D426" t="s">
        <v>1748</v>
      </c>
      <c r="E426" t="s">
        <v>652</v>
      </c>
      <c r="F426" s="3">
        <v>50</v>
      </c>
      <c r="G426" t="s">
        <v>47</v>
      </c>
      <c r="H426" s="3">
        <v>0</v>
      </c>
      <c r="I426" t="s">
        <v>48</v>
      </c>
      <c r="J426">
        <v>2705</v>
      </c>
      <c r="K426" t="s">
        <v>49</v>
      </c>
      <c r="L426" t="s">
        <v>50</v>
      </c>
      <c r="M426" t="s">
        <v>51</v>
      </c>
      <c r="N426">
        <v>940</v>
      </c>
      <c r="O426" t="s">
        <v>52</v>
      </c>
      <c r="P426" t="s">
        <v>53</v>
      </c>
      <c r="T426" t="s">
        <v>653</v>
      </c>
      <c r="U426" t="s">
        <v>4092</v>
      </c>
      <c r="Z426" s="3"/>
      <c r="AF426" t="s">
        <v>63</v>
      </c>
      <c r="AH426">
        <v>0</v>
      </c>
      <c r="AI426" s="2">
        <v>45492</v>
      </c>
      <c r="AJ426" t="s">
        <v>64</v>
      </c>
      <c r="AK426" t="s">
        <v>64</v>
      </c>
      <c r="AL426" t="s">
        <v>4093</v>
      </c>
      <c r="AM426" t="s">
        <v>4092</v>
      </c>
      <c r="AN426" s="3"/>
      <c r="AP426" t="s">
        <v>64</v>
      </c>
      <c r="AR426">
        <v>1291</v>
      </c>
      <c r="AS426" t="s">
        <v>66</v>
      </c>
    </row>
    <row r="427" spans="1:45" ht="16" x14ac:dyDescent="0.2">
      <c r="A427">
        <v>3333</v>
      </c>
      <c r="B427">
        <v>3333</v>
      </c>
      <c r="C427" s="2">
        <v>45495</v>
      </c>
      <c r="D427" t="s">
        <v>1761</v>
      </c>
      <c r="E427" t="s">
        <v>3904</v>
      </c>
      <c r="F427" s="3">
        <v>21.88</v>
      </c>
      <c r="G427" t="s">
        <v>47</v>
      </c>
      <c r="H427" s="3">
        <v>0</v>
      </c>
      <c r="I427" t="s">
        <v>48</v>
      </c>
      <c r="J427">
        <v>2720</v>
      </c>
      <c r="K427" t="s">
        <v>49</v>
      </c>
      <c r="L427" t="s">
        <v>50</v>
      </c>
      <c r="M427" t="s">
        <v>51</v>
      </c>
      <c r="N427">
        <v>942</v>
      </c>
      <c r="O427" t="s">
        <v>52</v>
      </c>
      <c r="P427" t="s">
        <v>53</v>
      </c>
      <c r="T427" t="s">
        <v>4096</v>
      </c>
      <c r="U427" t="s">
        <v>4097</v>
      </c>
      <c r="V427" t="s">
        <v>2786</v>
      </c>
      <c r="W427" t="s">
        <v>56</v>
      </c>
      <c r="X427" t="s">
        <v>4098</v>
      </c>
      <c r="Y427" t="s">
        <v>2036</v>
      </c>
      <c r="Z427" s="3">
        <v>19</v>
      </c>
      <c r="AA427" t="s">
        <v>2344</v>
      </c>
      <c r="AB427" t="s">
        <v>4099</v>
      </c>
      <c r="AC427" t="s">
        <v>61</v>
      </c>
      <c r="AD427" t="s">
        <v>61</v>
      </c>
      <c r="AE427" t="s">
        <v>4100</v>
      </c>
      <c r="AF427" t="s">
        <v>63</v>
      </c>
      <c r="AH427">
        <v>0</v>
      </c>
      <c r="AI427" s="2">
        <v>45495</v>
      </c>
      <c r="AJ427" t="s">
        <v>64</v>
      </c>
      <c r="AK427" t="s">
        <v>64</v>
      </c>
      <c r="AL427" t="s">
        <v>4101</v>
      </c>
      <c r="AM427" t="s">
        <v>4097</v>
      </c>
      <c r="AN427" s="3">
        <v>21.88</v>
      </c>
      <c r="AO427" t="s">
        <v>4099</v>
      </c>
      <c r="AP427" t="s">
        <v>64</v>
      </c>
      <c r="AQ427" t="s">
        <v>4100</v>
      </c>
      <c r="AR427">
        <v>1306</v>
      </c>
      <c r="AS427" t="s">
        <v>66</v>
      </c>
    </row>
    <row r="428" spans="1:45" ht="16" x14ac:dyDescent="0.2">
      <c r="A428">
        <v>3334</v>
      </c>
      <c r="B428">
        <v>3334</v>
      </c>
      <c r="C428" s="2">
        <v>45495</v>
      </c>
      <c r="D428" t="s">
        <v>1748</v>
      </c>
      <c r="E428" t="s">
        <v>3911</v>
      </c>
      <c r="F428" s="3">
        <v>0.38</v>
      </c>
      <c r="G428" t="s">
        <v>47</v>
      </c>
      <c r="H428" s="3">
        <v>0</v>
      </c>
      <c r="I428" t="s">
        <v>48</v>
      </c>
      <c r="J428">
        <v>2705</v>
      </c>
      <c r="K428" t="s">
        <v>49</v>
      </c>
      <c r="L428" t="s">
        <v>50</v>
      </c>
      <c r="M428" t="s">
        <v>51</v>
      </c>
      <c r="N428">
        <v>942</v>
      </c>
      <c r="O428" t="s">
        <v>52</v>
      </c>
      <c r="P428" t="s">
        <v>53</v>
      </c>
      <c r="T428" t="s">
        <v>4096</v>
      </c>
      <c r="U428" t="s">
        <v>4097</v>
      </c>
      <c r="V428" t="s">
        <v>2786</v>
      </c>
      <c r="W428" t="s">
        <v>56</v>
      </c>
      <c r="X428" t="s">
        <v>4098</v>
      </c>
      <c r="Y428" t="s">
        <v>2036</v>
      </c>
      <c r="Z428" s="3">
        <v>19</v>
      </c>
      <c r="AA428" t="s">
        <v>2344</v>
      </c>
      <c r="AB428" t="s">
        <v>4099</v>
      </c>
      <c r="AC428" t="s">
        <v>61</v>
      </c>
      <c r="AD428" t="s">
        <v>61</v>
      </c>
      <c r="AE428" t="s">
        <v>4100</v>
      </c>
      <c r="AF428" t="s">
        <v>63</v>
      </c>
      <c r="AH428">
        <v>0</v>
      </c>
      <c r="AI428" s="2">
        <v>45495</v>
      </c>
      <c r="AJ428" t="s">
        <v>64</v>
      </c>
      <c r="AK428" t="s">
        <v>64</v>
      </c>
      <c r="AL428" t="s">
        <v>4101</v>
      </c>
      <c r="AM428" t="s">
        <v>4097</v>
      </c>
      <c r="AN428" s="3">
        <v>21.88</v>
      </c>
      <c r="AO428" t="s">
        <v>4099</v>
      </c>
      <c r="AP428" t="s">
        <v>64</v>
      </c>
      <c r="AQ428" t="s">
        <v>4100</v>
      </c>
      <c r="AR428">
        <v>1306</v>
      </c>
      <c r="AS428" t="s">
        <v>66</v>
      </c>
    </row>
    <row r="429" spans="1:45" ht="16" x14ac:dyDescent="0.2">
      <c r="A429">
        <v>3530</v>
      </c>
      <c r="B429">
        <v>3530</v>
      </c>
      <c r="C429" s="2">
        <v>45495.083333333343</v>
      </c>
      <c r="D429" t="s">
        <v>1761</v>
      </c>
      <c r="E429" t="s">
        <v>4102</v>
      </c>
      <c r="F429" s="3">
        <v>9.27</v>
      </c>
      <c r="G429" t="s">
        <v>47</v>
      </c>
      <c r="H429" s="3">
        <v>0</v>
      </c>
      <c r="I429" t="s">
        <v>48</v>
      </c>
      <c r="J429">
        <v>2555</v>
      </c>
      <c r="K429" t="s">
        <v>49</v>
      </c>
      <c r="L429" t="s">
        <v>50</v>
      </c>
      <c r="M429" t="s">
        <v>51</v>
      </c>
      <c r="N429">
        <v>940</v>
      </c>
      <c r="O429" t="s">
        <v>52</v>
      </c>
      <c r="P429" t="s">
        <v>53</v>
      </c>
      <c r="T429" t="s">
        <v>4103</v>
      </c>
      <c r="U429" t="s">
        <v>4104</v>
      </c>
      <c r="V429" t="s">
        <v>3041</v>
      </c>
      <c r="W429" t="s">
        <v>56</v>
      </c>
      <c r="X429" t="s">
        <v>4105</v>
      </c>
      <c r="Y429" t="s">
        <v>4106</v>
      </c>
      <c r="Z429" s="3">
        <v>0</v>
      </c>
      <c r="AA429" t="s">
        <v>4107</v>
      </c>
      <c r="AB429" t="s">
        <v>4108</v>
      </c>
      <c r="AC429" t="s">
        <v>61</v>
      </c>
      <c r="AD429" t="s">
        <v>61</v>
      </c>
      <c r="AE429" t="s">
        <v>4109</v>
      </c>
      <c r="AF429" t="s">
        <v>63</v>
      </c>
      <c r="AH429">
        <v>0</v>
      </c>
      <c r="AI429" s="2">
        <v>45495</v>
      </c>
      <c r="AJ429" t="s">
        <v>64</v>
      </c>
      <c r="AK429" t="s">
        <v>64</v>
      </c>
      <c r="AL429" t="s">
        <v>4110</v>
      </c>
      <c r="AM429" t="s">
        <v>4104</v>
      </c>
      <c r="AN429" s="3">
        <v>181.75</v>
      </c>
      <c r="AO429" t="s">
        <v>4108</v>
      </c>
      <c r="AP429" t="s">
        <v>64</v>
      </c>
      <c r="AQ429" t="s">
        <v>4109</v>
      </c>
      <c r="AR429">
        <v>1292</v>
      </c>
      <c r="AS429" t="s">
        <v>66</v>
      </c>
    </row>
    <row r="430" spans="1:45" ht="16" x14ac:dyDescent="0.2">
      <c r="A430">
        <v>3531</v>
      </c>
      <c r="B430">
        <v>3531</v>
      </c>
      <c r="C430" s="2">
        <v>45495.083333333343</v>
      </c>
      <c r="D430" t="s">
        <v>1814</v>
      </c>
      <c r="E430" t="s">
        <v>4102</v>
      </c>
      <c r="F430" s="3">
        <v>82.49</v>
      </c>
      <c r="G430" t="s">
        <v>47</v>
      </c>
      <c r="H430" s="3">
        <v>0</v>
      </c>
      <c r="I430" t="s">
        <v>48</v>
      </c>
      <c r="J430">
        <v>2555</v>
      </c>
      <c r="K430" t="s">
        <v>49</v>
      </c>
      <c r="L430" t="s">
        <v>50</v>
      </c>
      <c r="M430" t="s">
        <v>51</v>
      </c>
      <c r="N430">
        <v>940</v>
      </c>
      <c r="O430" t="s">
        <v>52</v>
      </c>
      <c r="P430" t="s">
        <v>53</v>
      </c>
      <c r="T430" t="s">
        <v>4103</v>
      </c>
      <c r="U430" t="s">
        <v>4104</v>
      </c>
      <c r="V430" t="s">
        <v>3041</v>
      </c>
      <c r="W430" t="s">
        <v>56</v>
      </c>
      <c r="X430" t="s">
        <v>4105</v>
      </c>
      <c r="Y430" t="s">
        <v>4106</v>
      </c>
      <c r="Z430" s="3">
        <v>0</v>
      </c>
      <c r="AA430" t="s">
        <v>4107</v>
      </c>
      <c r="AB430" t="s">
        <v>4108</v>
      </c>
      <c r="AC430" t="s">
        <v>61</v>
      </c>
      <c r="AD430" t="s">
        <v>61</v>
      </c>
      <c r="AE430" t="s">
        <v>4109</v>
      </c>
      <c r="AF430" t="s">
        <v>63</v>
      </c>
      <c r="AH430">
        <v>0</v>
      </c>
      <c r="AI430" s="2">
        <v>45495</v>
      </c>
      <c r="AJ430" t="s">
        <v>64</v>
      </c>
      <c r="AK430" t="s">
        <v>64</v>
      </c>
      <c r="AL430" t="s">
        <v>4110</v>
      </c>
      <c r="AM430" t="s">
        <v>4104</v>
      </c>
      <c r="AN430" s="3">
        <v>181.75</v>
      </c>
      <c r="AO430" t="s">
        <v>4108</v>
      </c>
      <c r="AP430" t="s">
        <v>64</v>
      </c>
      <c r="AQ430" t="s">
        <v>4109</v>
      </c>
      <c r="AR430">
        <v>1292</v>
      </c>
      <c r="AS430" t="s">
        <v>66</v>
      </c>
    </row>
    <row r="431" spans="1:45" ht="16" x14ac:dyDescent="0.2">
      <c r="A431">
        <v>3257</v>
      </c>
      <c r="B431">
        <v>3257</v>
      </c>
      <c r="C431" s="2">
        <v>45496</v>
      </c>
      <c r="D431" t="s">
        <v>1761</v>
      </c>
      <c r="E431" t="s">
        <v>4111</v>
      </c>
      <c r="F431" s="3">
        <v>4.99</v>
      </c>
      <c r="G431" t="s">
        <v>47</v>
      </c>
      <c r="H431" s="3">
        <v>0</v>
      </c>
      <c r="I431" t="s">
        <v>48</v>
      </c>
      <c r="J431">
        <v>2720</v>
      </c>
      <c r="K431" t="s">
        <v>49</v>
      </c>
      <c r="L431" t="s">
        <v>50</v>
      </c>
      <c r="M431" t="s">
        <v>51</v>
      </c>
      <c r="N431">
        <v>942</v>
      </c>
      <c r="O431" t="s">
        <v>52</v>
      </c>
      <c r="P431" t="s">
        <v>53</v>
      </c>
      <c r="T431" t="s">
        <v>1043</v>
      </c>
      <c r="U431" t="s">
        <v>4112</v>
      </c>
      <c r="V431" t="s">
        <v>2755</v>
      </c>
      <c r="W431" t="s">
        <v>56</v>
      </c>
      <c r="X431" t="s">
        <v>4113</v>
      </c>
      <c r="Y431" t="s">
        <v>953</v>
      </c>
      <c r="Z431" s="3">
        <v>19</v>
      </c>
      <c r="AA431" t="s">
        <v>1046</v>
      </c>
      <c r="AB431" t="s">
        <v>4114</v>
      </c>
      <c r="AC431" t="s">
        <v>61</v>
      </c>
      <c r="AD431" t="s">
        <v>61</v>
      </c>
      <c r="AE431" t="s">
        <v>4115</v>
      </c>
      <c r="AF431" t="s">
        <v>63</v>
      </c>
      <c r="AH431">
        <v>0</v>
      </c>
      <c r="AI431" s="2">
        <v>45496</v>
      </c>
      <c r="AJ431" t="s">
        <v>64</v>
      </c>
      <c r="AK431" t="s">
        <v>64</v>
      </c>
      <c r="AL431" t="s">
        <v>4116</v>
      </c>
      <c r="AM431" t="s">
        <v>4112</v>
      </c>
      <c r="AN431" s="3">
        <v>4.99</v>
      </c>
      <c r="AO431" t="s">
        <v>4114</v>
      </c>
      <c r="AP431" t="s">
        <v>64</v>
      </c>
      <c r="AQ431" t="s">
        <v>4115</v>
      </c>
      <c r="AR431">
        <v>1307</v>
      </c>
      <c r="AS431" t="s">
        <v>66</v>
      </c>
    </row>
    <row r="432" spans="1:45" ht="16" x14ac:dyDescent="0.2">
      <c r="A432">
        <v>3235</v>
      </c>
      <c r="B432">
        <v>3235</v>
      </c>
      <c r="C432" s="2">
        <v>45496.083333333343</v>
      </c>
      <c r="D432" t="s">
        <v>1814</v>
      </c>
      <c r="E432" t="s">
        <v>2057</v>
      </c>
      <c r="F432" s="3">
        <v>22</v>
      </c>
      <c r="G432" t="s">
        <v>47</v>
      </c>
      <c r="H432" s="3">
        <v>0</v>
      </c>
      <c r="I432" t="s">
        <v>48</v>
      </c>
      <c r="J432">
        <v>2710</v>
      </c>
      <c r="K432" t="s">
        <v>49</v>
      </c>
      <c r="L432" t="s">
        <v>50</v>
      </c>
      <c r="M432" t="s">
        <v>51</v>
      </c>
      <c r="N432">
        <v>940</v>
      </c>
      <c r="O432" t="s">
        <v>52</v>
      </c>
      <c r="P432" t="s">
        <v>53</v>
      </c>
      <c r="T432" t="s">
        <v>4117</v>
      </c>
      <c r="U432" t="s">
        <v>4118</v>
      </c>
      <c r="V432" t="s">
        <v>2752</v>
      </c>
      <c r="W432" t="s">
        <v>56</v>
      </c>
      <c r="X432" t="s">
        <v>4119</v>
      </c>
      <c r="Y432" t="s">
        <v>2061</v>
      </c>
      <c r="Z432" s="3">
        <v>19</v>
      </c>
      <c r="AA432" t="s">
        <v>182</v>
      </c>
      <c r="AB432" t="s">
        <v>4114</v>
      </c>
      <c r="AC432" t="s">
        <v>61</v>
      </c>
      <c r="AD432" t="s">
        <v>61</v>
      </c>
      <c r="AE432" t="s">
        <v>4120</v>
      </c>
      <c r="AF432" t="s">
        <v>63</v>
      </c>
      <c r="AH432">
        <v>0</v>
      </c>
      <c r="AI432" s="2">
        <v>45496</v>
      </c>
      <c r="AJ432" t="s">
        <v>64</v>
      </c>
      <c r="AK432" t="s">
        <v>64</v>
      </c>
      <c r="AL432" t="s">
        <v>4121</v>
      </c>
      <c r="AM432" t="s">
        <v>4118</v>
      </c>
      <c r="AN432" s="3">
        <v>22</v>
      </c>
      <c r="AO432" t="s">
        <v>4114</v>
      </c>
      <c r="AP432" t="s">
        <v>64</v>
      </c>
      <c r="AQ432" t="s">
        <v>4120</v>
      </c>
      <c r="AR432">
        <v>1293</v>
      </c>
      <c r="AS432" t="s">
        <v>66</v>
      </c>
    </row>
    <row r="433" spans="1:45" ht="16" x14ac:dyDescent="0.2">
      <c r="A433">
        <v>3246</v>
      </c>
      <c r="B433">
        <v>3246</v>
      </c>
      <c r="C433" s="2">
        <v>45497.083333333343</v>
      </c>
      <c r="D433" t="s">
        <v>1748</v>
      </c>
      <c r="E433" t="s">
        <v>3514</v>
      </c>
      <c r="F433" s="3">
        <v>9.5</v>
      </c>
      <c r="G433" t="s">
        <v>47</v>
      </c>
      <c r="H433" s="3">
        <v>0</v>
      </c>
      <c r="I433" t="s">
        <v>48</v>
      </c>
      <c r="J433">
        <v>2705</v>
      </c>
      <c r="K433" t="s">
        <v>49</v>
      </c>
      <c r="L433" t="s">
        <v>50</v>
      </c>
      <c r="M433" t="s">
        <v>51</v>
      </c>
      <c r="N433">
        <v>940</v>
      </c>
      <c r="O433" t="s">
        <v>52</v>
      </c>
      <c r="P433" t="s">
        <v>53</v>
      </c>
      <c r="T433" t="s">
        <v>4122</v>
      </c>
      <c r="U433" t="s">
        <v>4123</v>
      </c>
      <c r="V433" t="s">
        <v>2721</v>
      </c>
      <c r="W433" t="s">
        <v>56</v>
      </c>
      <c r="X433" t="s">
        <v>4124</v>
      </c>
      <c r="Y433" t="s">
        <v>3368</v>
      </c>
      <c r="Z433" s="3">
        <v>0</v>
      </c>
      <c r="AA433" t="s">
        <v>4125</v>
      </c>
      <c r="AB433" t="s">
        <v>4114</v>
      </c>
      <c r="AC433" t="s">
        <v>61</v>
      </c>
      <c r="AD433" t="s">
        <v>61</v>
      </c>
      <c r="AE433" t="s">
        <v>4126</v>
      </c>
      <c r="AF433" t="s">
        <v>63</v>
      </c>
      <c r="AH433">
        <v>0</v>
      </c>
      <c r="AI433" s="2">
        <v>45497</v>
      </c>
      <c r="AJ433" t="s">
        <v>64</v>
      </c>
      <c r="AK433" t="s">
        <v>64</v>
      </c>
      <c r="AL433" t="s">
        <v>4127</v>
      </c>
      <c r="AM433" t="s">
        <v>4123</v>
      </c>
      <c r="AN433" s="3">
        <v>427.5</v>
      </c>
      <c r="AO433" t="s">
        <v>4114</v>
      </c>
      <c r="AP433" t="s">
        <v>64</v>
      </c>
      <c r="AQ433" t="s">
        <v>4126</v>
      </c>
      <c r="AR433">
        <v>1294</v>
      </c>
      <c r="AS433" t="s">
        <v>66</v>
      </c>
    </row>
    <row r="434" spans="1:45" ht="16" x14ac:dyDescent="0.2">
      <c r="A434">
        <v>3247</v>
      </c>
      <c r="B434">
        <v>3247</v>
      </c>
      <c r="C434" s="2">
        <v>45497.083333333343</v>
      </c>
      <c r="D434" t="s">
        <v>1814</v>
      </c>
      <c r="E434" t="s">
        <v>3868</v>
      </c>
      <c r="F434" s="3">
        <v>427.5</v>
      </c>
      <c r="G434" t="s">
        <v>47</v>
      </c>
      <c r="H434" s="3">
        <v>0</v>
      </c>
      <c r="I434" t="s">
        <v>48</v>
      </c>
      <c r="J434">
        <v>2722</v>
      </c>
      <c r="K434" t="s">
        <v>49</v>
      </c>
      <c r="L434" t="s">
        <v>50</v>
      </c>
      <c r="M434" t="s">
        <v>51</v>
      </c>
      <c r="N434">
        <v>940</v>
      </c>
      <c r="O434" t="s">
        <v>52</v>
      </c>
      <c r="P434" t="s">
        <v>53</v>
      </c>
      <c r="T434" t="s">
        <v>4122</v>
      </c>
      <c r="U434" t="s">
        <v>4123</v>
      </c>
      <c r="V434" t="s">
        <v>2721</v>
      </c>
      <c r="W434" t="s">
        <v>56</v>
      </c>
      <c r="X434" t="s">
        <v>4124</v>
      </c>
      <c r="Y434" t="s">
        <v>3368</v>
      </c>
      <c r="Z434" s="3">
        <v>0</v>
      </c>
      <c r="AA434" t="s">
        <v>4125</v>
      </c>
      <c r="AB434" t="s">
        <v>4114</v>
      </c>
      <c r="AC434" t="s">
        <v>61</v>
      </c>
      <c r="AD434" t="s">
        <v>61</v>
      </c>
      <c r="AE434" t="s">
        <v>4126</v>
      </c>
      <c r="AF434" t="s">
        <v>63</v>
      </c>
      <c r="AH434">
        <v>0</v>
      </c>
      <c r="AI434" s="2">
        <v>45497</v>
      </c>
      <c r="AJ434" t="s">
        <v>64</v>
      </c>
      <c r="AK434" t="s">
        <v>64</v>
      </c>
      <c r="AL434" t="s">
        <v>4127</v>
      </c>
      <c r="AM434" t="s">
        <v>4123</v>
      </c>
      <c r="AN434" s="3">
        <v>427.5</v>
      </c>
      <c r="AO434" t="s">
        <v>4114</v>
      </c>
      <c r="AP434" t="s">
        <v>64</v>
      </c>
      <c r="AQ434" t="s">
        <v>4126</v>
      </c>
      <c r="AR434">
        <v>1294</v>
      </c>
      <c r="AS434" t="s">
        <v>66</v>
      </c>
    </row>
    <row r="435" spans="1:45" ht="16" x14ac:dyDescent="0.2">
      <c r="A435">
        <v>3265</v>
      </c>
      <c r="B435">
        <v>3265</v>
      </c>
      <c r="C435" s="2">
        <v>45498.083333333343</v>
      </c>
      <c r="D435" t="s">
        <v>1814</v>
      </c>
      <c r="E435" t="s">
        <v>4128</v>
      </c>
      <c r="F435" s="3">
        <v>38.619999999999997</v>
      </c>
      <c r="G435" t="s">
        <v>47</v>
      </c>
      <c r="H435" s="3">
        <v>0</v>
      </c>
      <c r="I435" t="s">
        <v>48</v>
      </c>
      <c r="J435">
        <v>2710</v>
      </c>
      <c r="K435" t="s">
        <v>49</v>
      </c>
      <c r="L435" t="s">
        <v>50</v>
      </c>
      <c r="M435" t="s">
        <v>51</v>
      </c>
      <c r="N435">
        <v>940</v>
      </c>
      <c r="O435" t="s">
        <v>52</v>
      </c>
      <c r="P435" t="s">
        <v>53</v>
      </c>
      <c r="T435" t="s">
        <v>4129</v>
      </c>
      <c r="U435" t="s">
        <v>4130</v>
      </c>
      <c r="V435" t="s">
        <v>2805</v>
      </c>
      <c r="W435" t="s">
        <v>56</v>
      </c>
      <c r="X435" t="s">
        <v>4131</v>
      </c>
      <c r="Y435" t="s">
        <v>72</v>
      </c>
      <c r="Z435" s="3">
        <v>19</v>
      </c>
      <c r="AA435" t="s">
        <v>4132</v>
      </c>
      <c r="AB435" t="s">
        <v>4133</v>
      </c>
      <c r="AC435" t="s">
        <v>61</v>
      </c>
      <c r="AD435" t="s">
        <v>61</v>
      </c>
      <c r="AE435" t="s">
        <v>4134</v>
      </c>
      <c r="AF435" t="s">
        <v>63</v>
      </c>
      <c r="AH435">
        <v>0</v>
      </c>
      <c r="AI435" s="2">
        <v>45498</v>
      </c>
      <c r="AJ435" t="s">
        <v>64</v>
      </c>
      <c r="AK435" t="s">
        <v>64</v>
      </c>
      <c r="AL435" t="s">
        <v>4135</v>
      </c>
      <c r="AM435" t="s">
        <v>4130</v>
      </c>
      <c r="AN435" s="3">
        <v>38.619999999999997</v>
      </c>
      <c r="AO435" t="s">
        <v>4133</v>
      </c>
      <c r="AP435" t="s">
        <v>64</v>
      </c>
      <c r="AQ435" t="s">
        <v>4134</v>
      </c>
      <c r="AR435">
        <v>1295</v>
      </c>
      <c r="AS435" t="s">
        <v>66</v>
      </c>
    </row>
    <row r="436" spans="1:45" ht="16" x14ac:dyDescent="0.2">
      <c r="A436">
        <v>3278</v>
      </c>
      <c r="B436">
        <v>3278</v>
      </c>
      <c r="C436" s="2">
        <v>45504</v>
      </c>
      <c r="D436" t="s">
        <v>1934</v>
      </c>
      <c r="E436" t="s">
        <v>206</v>
      </c>
      <c r="F436" s="3">
        <v>3110.01</v>
      </c>
      <c r="G436" t="s">
        <v>47</v>
      </c>
      <c r="H436" s="3">
        <v>0</v>
      </c>
      <c r="I436" t="s">
        <v>104</v>
      </c>
      <c r="J436">
        <v>2551</v>
      </c>
      <c r="K436" t="s">
        <v>49</v>
      </c>
      <c r="L436" t="s">
        <v>50</v>
      </c>
      <c r="M436" t="s">
        <v>51</v>
      </c>
      <c r="N436">
        <v>1730</v>
      </c>
      <c r="O436" t="s">
        <v>52</v>
      </c>
      <c r="P436" t="s">
        <v>203</v>
      </c>
      <c r="T436" t="s">
        <v>64</v>
      </c>
      <c r="Z436" s="3"/>
      <c r="AF436" t="s">
        <v>63</v>
      </c>
      <c r="AH436">
        <v>0</v>
      </c>
      <c r="AI436" s="2">
        <v>45504</v>
      </c>
      <c r="AJ436" t="s">
        <v>64</v>
      </c>
      <c r="AK436" t="s">
        <v>64</v>
      </c>
      <c r="AL436" t="s">
        <v>64</v>
      </c>
      <c r="AN436" s="3"/>
      <c r="AP436" t="s">
        <v>64</v>
      </c>
      <c r="AR436" t="s">
        <v>64</v>
      </c>
      <c r="AS436" t="s">
        <v>66</v>
      </c>
    </row>
    <row r="437" spans="1:45" ht="16" x14ac:dyDescent="0.2">
      <c r="A437">
        <v>3279</v>
      </c>
      <c r="B437">
        <v>3279</v>
      </c>
      <c r="C437" s="2">
        <v>45504</v>
      </c>
      <c r="D437" t="s">
        <v>1935</v>
      </c>
      <c r="E437" t="s">
        <v>206</v>
      </c>
      <c r="F437" s="3">
        <v>2382.81</v>
      </c>
      <c r="G437" t="s">
        <v>47</v>
      </c>
      <c r="H437" s="3">
        <v>0</v>
      </c>
      <c r="I437" t="s">
        <v>104</v>
      </c>
      <c r="J437">
        <v>2551</v>
      </c>
      <c r="K437" t="s">
        <v>49</v>
      </c>
      <c r="L437" t="s">
        <v>50</v>
      </c>
      <c r="M437" t="s">
        <v>51</v>
      </c>
      <c r="N437">
        <v>1730</v>
      </c>
      <c r="O437" t="s">
        <v>52</v>
      </c>
      <c r="P437" t="s">
        <v>203</v>
      </c>
      <c r="T437" t="s">
        <v>64</v>
      </c>
      <c r="Z437" s="3"/>
      <c r="AF437" t="s">
        <v>63</v>
      </c>
      <c r="AH437">
        <v>0</v>
      </c>
      <c r="AI437" s="2">
        <v>45504</v>
      </c>
      <c r="AJ437" t="s">
        <v>64</v>
      </c>
      <c r="AK437" t="s">
        <v>64</v>
      </c>
      <c r="AL437" t="s">
        <v>64</v>
      </c>
      <c r="AN437" s="3"/>
      <c r="AP437" t="s">
        <v>64</v>
      </c>
      <c r="AR437" t="s">
        <v>64</v>
      </c>
      <c r="AS437" t="s">
        <v>66</v>
      </c>
    </row>
    <row r="438" spans="1:45" ht="16" x14ac:dyDescent="0.2">
      <c r="A438">
        <v>3643</v>
      </c>
      <c r="B438">
        <v>3643</v>
      </c>
      <c r="C438" s="2">
        <v>45504</v>
      </c>
      <c r="D438" t="s">
        <v>1934</v>
      </c>
      <c r="E438" t="s">
        <v>204</v>
      </c>
      <c r="F438" s="3">
        <v>712.19</v>
      </c>
      <c r="G438" t="s">
        <v>47</v>
      </c>
      <c r="H438" s="3">
        <v>0</v>
      </c>
      <c r="I438" t="s">
        <v>104</v>
      </c>
      <c r="J438">
        <v>2555</v>
      </c>
      <c r="K438" t="s">
        <v>49</v>
      </c>
      <c r="L438" t="s">
        <v>50</v>
      </c>
      <c r="M438" t="s">
        <v>51</v>
      </c>
      <c r="N438">
        <v>1730</v>
      </c>
      <c r="O438" t="s">
        <v>52</v>
      </c>
      <c r="P438" t="s">
        <v>203</v>
      </c>
      <c r="T438" t="s">
        <v>64</v>
      </c>
      <c r="Z438" s="3"/>
      <c r="AF438" t="s">
        <v>63</v>
      </c>
      <c r="AH438">
        <v>0</v>
      </c>
      <c r="AI438" s="2">
        <v>45504</v>
      </c>
      <c r="AJ438" t="s">
        <v>64</v>
      </c>
      <c r="AK438" t="s">
        <v>64</v>
      </c>
      <c r="AL438" t="s">
        <v>64</v>
      </c>
      <c r="AN438" s="3"/>
      <c r="AP438" t="s">
        <v>64</v>
      </c>
      <c r="AR438" t="s">
        <v>64</v>
      </c>
      <c r="AS438" t="s">
        <v>66</v>
      </c>
    </row>
    <row r="439" spans="1:45" ht="16" x14ac:dyDescent="0.2">
      <c r="A439">
        <v>3646</v>
      </c>
      <c r="B439">
        <v>3646</v>
      </c>
      <c r="C439" s="2">
        <v>45504</v>
      </c>
      <c r="D439" t="s">
        <v>1936</v>
      </c>
      <c r="E439" t="s">
        <v>206</v>
      </c>
      <c r="F439" s="3">
        <v>3290.09</v>
      </c>
      <c r="G439" t="s">
        <v>47</v>
      </c>
      <c r="H439" s="3">
        <v>0</v>
      </c>
      <c r="I439" t="s">
        <v>104</v>
      </c>
      <c r="J439">
        <v>2551</v>
      </c>
      <c r="K439" t="s">
        <v>49</v>
      </c>
      <c r="L439" t="s">
        <v>50</v>
      </c>
      <c r="M439" t="s">
        <v>51</v>
      </c>
      <c r="N439">
        <v>1730</v>
      </c>
      <c r="O439" t="s">
        <v>52</v>
      </c>
      <c r="P439" t="s">
        <v>203</v>
      </c>
      <c r="T439" t="s">
        <v>64</v>
      </c>
      <c r="Z439" s="3"/>
      <c r="AF439" t="s">
        <v>63</v>
      </c>
      <c r="AH439">
        <v>0</v>
      </c>
      <c r="AI439" s="2">
        <v>45504</v>
      </c>
      <c r="AJ439" t="s">
        <v>64</v>
      </c>
      <c r="AK439" t="s">
        <v>64</v>
      </c>
      <c r="AL439" t="s">
        <v>64</v>
      </c>
      <c r="AN439" s="3"/>
      <c r="AP439" t="s">
        <v>64</v>
      </c>
      <c r="AR439" t="s">
        <v>64</v>
      </c>
      <c r="AS439" t="s">
        <v>66</v>
      </c>
    </row>
    <row r="440" spans="1:45" ht="16" x14ac:dyDescent="0.2">
      <c r="A440">
        <v>3649</v>
      </c>
      <c r="B440">
        <v>3649</v>
      </c>
      <c r="C440" s="2">
        <v>45504</v>
      </c>
      <c r="D440" t="s">
        <v>1936</v>
      </c>
      <c r="E440" t="s">
        <v>204</v>
      </c>
      <c r="F440" s="3">
        <v>753.43</v>
      </c>
      <c r="G440" t="s">
        <v>47</v>
      </c>
      <c r="H440" s="3">
        <v>0</v>
      </c>
      <c r="I440" t="s">
        <v>104</v>
      </c>
      <c r="J440">
        <v>2555</v>
      </c>
      <c r="K440" t="s">
        <v>49</v>
      </c>
      <c r="L440" t="s">
        <v>50</v>
      </c>
      <c r="M440" t="s">
        <v>51</v>
      </c>
      <c r="N440">
        <v>1730</v>
      </c>
      <c r="O440" t="s">
        <v>52</v>
      </c>
      <c r="P440" t="s">
        <v>203</v>
      </c>
      <c r="T440" t="s">
        <v>64</v>
      </c>
      <c r="Z440" s="3"/>
      <c r="AF440" t="s">
        <v>63</v>
      </c>
      <c r="AH440">
        <v>0</v>
      </c>
      <c r="AI440" s="2">
        <v>45504</v>
      </c>
      <c r="AJ440" t="s">
        <v>64</v>
      </c>
      <c r="AK440" t="s">
        <v>64</v>
      </c>
      <c r="AL440" t="s">
        <v>64</v>
      </c>
      <c r="AN440" s="3"/>
      <c r="AP440" t="s">
        <v>64</v>
      </c>
      <c r="AR440" t="s">
        <v>64</v>
      </c>
      <c r="AS440" t="s">
        <v>66</v>
      </c>
    </row>
    <row r="441" spans="1:45" ht="16" x14ac:dyDescent="0.2">
      <c r="A441">
        <v>4205</v>
      </c>
      <c r="B441">
        <v>4205</v>
      </c>
      <c r="C441" s="2">
        <v>45504</v>
      </c>
      <c r="D441" t="s">
        <v>1935</v>
      </c>
      <c r="E441" t="s">
        <v>204</v>
      </c>
      <c r="F441" s="3">
        <v>554.26</v>
      </c>
      <c r="G441" t="s">
        <v>47</v>
      </c>
      <c r="H441" s="3">
        <v>0</v>
      </c>
      <c r="I441" t="s">
        <v>104</v>
      </c>
      <c r="J441">
        <v>2555</v>
      </c>
      <c r="K441" t="s">
        <v>49</v>
      </c>
      <c r="L441" t="s">
        <v>50</v>
      </c>
      <c r="M441" t="s">
        <v>51</v>
      </c>
      <c r="N441">
        <v>1730</v>
      </c>
      <c r="O441" t="s">
        <v>52</v>
      </c>
      <c r="P441" t="s">
        <v>203</v>
      </c>
      <c r="T441" t="s">
        <v>64</v>
      </c>
      <c r="Z441" s="3"/>
      <c r="AF441" t="s">
        <v>63</v>
      </c>
      <c r="AH441">
        <v>0</v>
      </c>
      <c r="AI441" s="2">
        <v>45504</v>
      </c>
      <c r="AJ441" t="s">
        <v>64</v>
      </c>
      <c r="AK441" t="s">
        <v>64</v>
      </c>
      <c r="AL441" t="s">
        <v>64</v>
      </c>
      <c r="AN441" s="3"/>
      <c r="AP441" t="s">
        <v>64</v>
      </c>
      <c r="AR441" t="s">
        <v>64</v>
      </c>
      <c r="AS441" t="s">
        <v>66</v>
      </c>
    </row>
    <row r="442" spans="1:45" ht="16" x14ac:dyDescent="0.2">
      <c r="A442">
        <v>3259</v>
      </c>
      <c r="B442">
        <v>3259</v>
      </c>
      <c r="C442" s="2">
        <v>45504.083333333343</v>
      </c>
      <c r="D442" t="s">
        <v>1748</v>
      </c>
      <c r="E442" t="s">
        <v>4143</v>
      </c>
      <c r="F442" s="3">
        <v>4.78</v>
      </c>
      <c r="G442" t="s">
        <v>47</v>
      </c>
      <c r="H442" s="3">
        <v>0</v>
      </c>
      <c r="I442" t="s">
        <v>48</v>
      </c>
      <c r="J442">
        <v>2705</v>
      </c>
      <c r="K442" t="s">
        <v>49</v>
      </c>
      <c r="L442" t="s">
        <v>50</v>
      </c>
      <c r="M442" t="s">
        <v>51</v>
      </c>
      <c r="N442">
        <v>940</v>
      </c>
      <c r="O442" t="s">
        <v>52</v>
      </c>
      <c r="P442" t="s">
        <v>53</v>
      </c>
      <c r="T442" t="s">
        <v>792</v>
      </c>
      <c r="U442" t="s">
        <v>4144</v>
      </c>
      <c r="Z442" s="3"/>
      <c r="AF442" t="s">
        <v>63</v>
      </c>
      <c r="AH442">
        <v>0</v>
      </c>
      <c r="AI442" s="2">
        <v>45504</v>
      </c>
      <c r="AJ442" t="s">
        <v>64</v>
      </c>
      <c r="AK442" t="s">
        <v>64</v>
      </c>
      <c r="AL442" t="s">
        <v>4145</v>
      </c>
      <c r="AM442" t="s">
        <v>4144</v>
      </c>
      <c r="AN442" s="3"/>
      <c r="AP442" t="s">
        <v>64</v>
      </c>
      <c r="AR442">
        <v>1301</v>
      </c>
      <c r="AS442" t="s">
        <v>66</v>
      </c>
    </row>
    <row r="443" spans="1:45" ht="16" x14ac:dyDescent="0.2">
      <c r="A443">
        <v>3260</v>
      </c>
      <c r="B443">
        <v>3260</v>
      </c>
      <c r="C443" s="2">
        <v>45505.083333333343</v>
      </c>
      <c r="D443" t="s">
        <v>1748</v>
      </c>
      <c r="E443" t="s">
        <v>2507</v>
      </c>
      <c r="F443" s="3">
        <v>20.23</v>
      </c>
      <c r="G443" t="s">
        <v>47</v>
      </c>
      <c r="H443" s="3">
        <v>0</v>
      </c>
      <c r="I443" t="s">
        <v>48</v>
      </c>
      <c r="J443">
        <v>2702</v>
      </c>
      <c r="K443" t="s">
        <v>49</v>
      </c>
      <c r="L443" t="s">
        <v>50</v>
      </c>
      <c r="M443" t="s">
        <v>51</v>
      </c>
      <c r="N443">
        <v>940</v>
      </c>
      <c r="O443" t="s">
        <v>52</v>
      </c>
      <c r="P443" t="s">
        <v>53</v>
      </c>
      <c r="T443" t="s">
        <v>2826</v>
      </c>
      <c r="U443" t="s">
        <v>4154</v>
      </c>
      <c r="V443" t="s">
        <v>2761</v>
      </c>
      <c r="W443" t="s">
        <v>56</v>
      </c>
      <c r="X443" t="s">
        <v>4155</v>
      </c>
      <c r="Y443" t="s">
        <v>2726</v>
      </c>
      <c r="Z443" s="3">
        <v>19</v>
      </c>
      <c r="AA443" t="s">
        <v>2829</v>
      </c>
      <c r="AB443" t="s">
        <v>4156</v>
      </c>
      <c r="AC443" t="s">
        <v>61</v>
      </c>
      <c r="AD443" t="s">
        <v>61</v>
      </c>
      <c r="AE443" t="s">
        <v>4157</v>
      </c>
      <c r="AF443" t="s">
        <v>63</v>
      </c>
      <c r="AH443">
        <v>0</v>
      </c>
      <c r="AI443" s="2">
        <v>45505</v>
      </c>
      <c r="AJ443" t="s">
        <v>64</v>
      </c>
      <c r="AK443" t="s">
        <v>64</v>
      </c>
      <c r="AL443" t="s">
        <v>4158</v>
      </c>
      <c r="AM443" t="s">
        <v>4154</v>
      </c>
      <c r="AN443" s="3">
        <v>20.23</v>
      </c>
      <c r="AO443" t="s">
        <v>4156</v>
      </c>
      <c r="AP443" t="s">
        <v>64</v>
      </c>
      <c r="AQ443" t="s">
        <v>4157</v>
      </c>
      <c r="AR443">
        <v>1300</v>
      </c>
      <c r="AS443" t="s">
        <v>66</v>
      </c>
    </row>
    <row r="444" spans="1:45" ht="16" x14ac:dyDescent="0.2">
      <c r="A444">
        <v>3242</v>
      </c>
      <c r="B444">
        <v>3242</v>
      </c>
      <c r="C444" s="2">
        <v>45510.083333333343</v>
      </c>
      <c r="D444" t="s">
        <v>1748</v>
      </c>
      <c r="E444" t="s">
        <v>3659</v>
      </c>
      <c r="F444" s="3">
        <v>46.41</v>
      </c>
      <c r="G444" t="s">
        <v>47</v>
      </c>
      <c r="H444" s="3">
        <v>0</v>
      </c>
      <c r="I444" t="s">
        <v>48</v>
      </c>
      <c r="J444">
        <v>2663</v>
      </c>
      <c r="K444" t="s">
        <v>49</v>
      </c>
      <c r="L444" t="s">
        <v>50</v>
      </c>
      <c r="M444" t="s">
        <v>51</v>
      </c>
      <c r="N444">
        <v>940</v>
      </c>
      <c r="O444" t="s">
        <v>52</v>
      </c>
      <c r="P444" t="s">
        <v>53</v>
      </c>
      <c r="T444" t="s">
        <v>2516</v>
      </c>
      <c r="U444" t="s">
        <v>4162</v>
      </c>
      <c r="V444" t="s">
        <v>2770</v>
      </c>
      <c r="W444" t="s">
        <v>56</v>
      </c>
      <c r="X444" t="s">
        <v>4163</v>
      </c>
      <c r="Y444" t="s">
        <v>2375</v>
      </c>
      <c r="Z444" s="3">
        <v>19</v>
      </c>
      <c r="AA444" t="s">
        <v>2519</v>
      </c>
      <c r="AB444" t="s">
        <v>4164</v>
      </c>
      <c r="AC444" t="s">
        <v>61</v>
      </c>
      <c r="AD444" t="s">
        <v>61</v>
      </c>
      <c r="AE444" t="s">
        <v>4165</v>
      </c>
      <c r="AF444" t="s">
        <v>63</v>
      </c>
      <c r="AH444">
        <v>0</v>
      </c>
      <c r="AI444" s="2">
        <v>45510</v>
      </c>
      <c r="AJ444" t="s">
        <v>64</v>
      </c>
      <c r="AK444" t="s">
        <v>64</v>
      </c>
      <c r="AL444" t="s">
        <v>4166</v>
      </c>
      <c r="AM444" t="s">
        <v>4162</v>
      </c>
      <c r="AN444" s="3">
        <v>46.41</v>
      </c>
      <c r="AO444" t="s">
        <v>4164</v>
      </c>
      <c r="AP444" t="s">
        <v>64</v>
      </c>
      <c r="AQ444" t="s">
        <v>4165</v>
      </c>
      <c r="AR444">
        <v>1302</v>
      </c>
      <c r="AS444" t="s">
        <v>66</v>
      </c>
    </row>
    <row r="445" spans="1:45" ht="16" x14ac:dyDescent="0.2">
      <c r="A445">
        <v>3255</v>
      </c>
      <c r="B445">
        <v>3255</v>
      </c>
      <c r="C445" s="2">
        <v>45517.083333333343</v>
      </c>
      <c r="D445" t="s">
        <v>1748</v>
      </c>
      <c r="E445" t="s">
        <v>2165</v>
      </c>
      <c r="F445" s="3">
        <v>52.9</v>
      </c>
      <c r="G445" t="s">
        <v>47</v>
      </c>
      <c r="H445" s="3">
        <v>0</v>
      </c>
      <c r="I445" t="s">
        <v>48</v>
      </c>
      <c r="J445">
        <v>2900</v>
      </c>
      <c r="K445" t="s">
        <v>49</v>
      </c>
      <c r="L445" t="s">
        <v>50</v>
      </c>
      <c r="M445" t="s">
        <v>51</v>
      </c>
      <c r="N445">
        <v>940</v>
      </c>
      <c r="O445" t="s">
        <v>52</v>
      </c>
      <c r="P445" t="s">
        <v>53</v>
      </c>
      <c r="T445" t="s">
        <v>2313</v>
      </c>
      <c r="U445" t="s">
        <v>4175</v>
      </c>
      <c r="V445" t="s">
        <v>2735</v>
      </c>
      <c r="W445" t="s">
        <v>56</v>
      </c>
      <c r="X445" t="s">
        <v>4176</v>
      </c>
      <c r="Y445" t="s">
        <v>3976</v>
      </c>
      <c r="Z445" s="3">
        <v>19</v>
      </c>
      <c r="AA445" t="s">
        <v>2316</v>
      </c>
      <c r="AB445" t="s">
        <v>4177</v>
      </c>
      <c r="AC445" t="s">
        <v>61</v>
      </c>
      <c r="AD445" t="s">
        <v>61</v>
      </c>
      <c r="AE445" t="s">
        <v>4178</v>
      </c>
      <c r="AF445" t="s">
        <v>63</v>
      </c>
      <c r="AH445">
        <v>0</v>
      </c>
      <c r="AI445" s="2">
        <v>45517</v>
      </c>
      <c r="AJ445" t="s">
        <v>64</v>
      </c>
      <c r="AK445" t="s">
        <v>64</v>
      </c>
      <c r="AL445" t="s">
        <v>4179</v>
      </c>
      <c r="AM445" t="s">
        <v>4175</v>
      </c>
      <c r="AN445" s="3">
        <v>52.9</v>
      </c>
      <c r="AO445" t="s">
        <v>4177</v>
      </c>
      <c r="AP445" t="s">
        <v>64</v>
      </c>
      <c r="AQ445" t="s">
        <v>4178</v>
      </c>
      <c r="AR445">
        <v>1310</v>
      </c>
      <c r="AS445" t="s">
        <v>66</v>
      </c>
    </row>
    <row r="446" spans="1:45" ht="16" x14ac:dyDescent="0.2">
      <c r="A446">
        <v>3262</v>
      </c>
      <c r="B446">
        <v>3262</v>
      </c>
      <c r="C446" s="2">
        <v>45518.083333333343</v>
      </c>
      <c r="D446" t="s">
        <v>1782</v>
      </c>
      <c r="E446" t="s">
        <v>3691</v>
      </c>
      <c r="F446" s="3">
        <v>285.60000000000002</v>
      </c>
      <c r="G446" t="s">
        <v>47</v>
      </c>
      <c r="H446" s="3">
        <v>0</v>
      </c>
      <c r="I446" t="s">
        <v>48</v>
      </c>
      <c r="J446">
        <v>2894</v>
      </c>
      <c r="K446" t="s">
        <v>49</v>
      </c>
      <c r="L446" t="s">
        <v>50</v>
      </c>
      <c r="M446" t="s">
        <v>51</v>
      </c>
      <c r="N446">
        <v>940</v>
      </c>
      <c r="O446" t="s">
        <v>52</v>
      </c>
      <c r="P446" t="s">
        <v>53</v>
      </c>
      <c r="T446" t="s">
        <v>3692</v>
      </c>
      <c r="U446" t="s">
        <v>4180</v>
      </c>
      <c r="V446" t="s">
        <v>2808</v>
      </c>
      <c r="W446" t="s">
        <v>56</v>
      </c>
      <c r="X446" t="s">
        <v>4181</v>
      </c>
      <c r="Y446" t="s">
        <v>291</v>
      </c>
      <c r="Z446" s="3">
        <v>19</v>
      </c>
      <c r="AA446" t="s">
        <v>3695</v>
      </c>
      <c r="AB446" t="s">
        <v>4182</v>
      </c>
      <c r="AC446" t="s">
        <v>61</v>
      </c>
      <c r="AD446" t="s">
        <v>61</v>
      </c>
      <c r="AE446" t="s">
        <v>4183</v>
      </c>
      <c r="AF446" t="s">
        <v>63</v>
      </c>
      <c r="AH446">
        <v>0</v>
      </c>
      <c r="AI446" s="2">
        <v>45518</v>
      </c>
      <c r="AJ446" t="s">
        <v>64</v>
      </c>
      <c r="AK446" t="s">
        <v>64</v>
      </c>
      <c r="AL446" t="s">
        <v>4184</v>
      </c>
      <c r="AM446" t="s">
        <v>4180</v>
      </c>
      <c r="AN446" s="3">
        <v>285.60000000000002</v>
      </c>
      <c r="AO446" t="s">
        <v>4182</v>
      </c>
      <c r="AP446" t="s">
        <v>64</v>
      </c>
      <c r="AQ446" t="s">
        <v>4183</v>
      </c>
      <c r="AR446">
        <v>1311</v>
      </c>
      <c r="AS446" t="s">
        <v>66</v>
      </c>
    </row>
    <row r="447" spans="1:45" ht="16" x14ac:dyDescent="0.2">
      <c r="A447">
        <v>3335</v>
      </c>
      <c r="B447">
        <v>3335</v>
      </c>
      <c r="C447" s="2">
        <v>45524</v>
      </c>
      <c r="D447" t="s">
        <v>1761</v>
      </c>
      <c r="E447" t="s">
        <v>3904</v>
      </c>
      <c r="F447" s="3">
        <v>21.7</v>
      </c>
      <c r="G447" t="s">
        <v>47</v>
      </c>
      <c r="H447" s="3">
        <v>0</v>
      </c>
      <c r="I447" t="s">
        <v>48</v>
      </c>
      <c r="J447">
        <v>2720</v>
      </c>
      <c r="K447" t="s">
        <v>49</v>
      </c>
      <c r="L447" t="s">
        <v>50</v>
      </c>
      <c r="M447" t="s">
        <v>51</v>
      </c>
      <c r="N447">
        <v>942</v>
      </c>
      <c r="O447" t="s">
        <v>52</v>
      </c>
      <c r="P447" t="s">
        <v>53</v>
      </c>
      <c r="T447" t="s">
        <v>3722</v>
      </c>
      <c r="U447" t="s">
        <v>4187</v>
      </c>
      <c r="V447" t="s">
        <v>2815</v>
      </c>
      <c r="W447" t="s">
        <v>56</v>
      </c>
      <c r="X447" t="s">
        <v>4188</v>
      </c>
      <c r="Y447" t="s">
        <v>2036</v>
      </c>
      <c r="Z447" s="3">
        <v>19</v>
      </c>
      <c r="AA447" t="s">
        <v>4189</v>
      </c>
      <c r="AB447" t="s">
        <v>4190</v>
      </c>
      <c r="AC447" t="s">
        <v>61</v>
      </c>
      <c r="AD447" t="s">
        <v>61</v>
      </c>
      <c r="AE447" t="s">
        <v>4191</v>
      </c>
      <c r="AF447" t="s">
        <v>63</v>
      </c>
      <c r="AH447">
        <v>0</v>
      </c>
      <c r="AI447" s="2">
        <v>45524</v>
      </c>
      <c r="AJ447" t="s">
        <v>64</v>
      </c>
      <c r="AK447" t="s">
        <v>64</v>
      </c>
      <c r="AL447" t="s">
        <v>4192</v>
      </c>
      <c r="AM447" t="s">
        <v>4187</v>
      </c>
      <c r="AN447" s="3">
        <v>21.7</v>
      </c>
      <c r="AO447" t="s">
        <v>4190</v>
      </c>
      <c r="AP447" t="s">
        <v>64</v>
      </c>
      <c r="AQ447" t="s">
        <v>4191</v>
      </c>
      <c r="AR447">
        <v>1320</v>
      </c>
      <c r="AS447" t="s">
        <v>66</v>
      </c>
    </row>
    <row r="448" spans="1:45" ht="16" x14ac:dyDescent="0.2">
      <c r="A448">
        <v>3336</v>
      </c>
      <c r="B448">
        <v>3336</v>
      </c>
      <c r="C448" s="2">
        <v>45524</v>
      </c>
      <c r="D448" t="s">
        <v>1748</v>
      </c>
      <c r="E448" t="s">
        <v>3911</v>
      </c>
      <c r="F448" s="3">
        <v>0.38</v>
      </c>
      <c r="G448" t="s">
        <v>47</v>
      </c>
      <c r="H448" s="3">
        <v>0</v>
      </c>
      <c r="I448" t="s">
        <v>48</v>
      </c>
      <c r="J448">
        <v>2705</v>
      </c>
      <c r="K448" t="s">
        <v>49</v>
      </c>
      <c r="L448" t="s">
        <v>50</v>
      </c>
      <c r="M448" t="s">
        <v>51</v>
      </c>
      <c r="N448">
        <v>942</v>
      </c>
      <c r="O448" t="s">
        <v>52</v>
      </c>
      <c r="P448" t="s">
        <v>53</v>
      </c>
      <c r="T448" t="s">
        <v>3722</v>
      </c>
      <c r="U448" t="s">
        <v>4187</v>
      </c>
      <c r="V448" t="s">
        <v>2815</v>
      </c>
      <c r="W448" t="s">
        <v>56</v>
      </c>
      <c r="X448" t="s">
        <v>4188</v>
      </c>
      <c r="Y448" t="s">
        <v>2036</v>
      </c>
      <c r="Z448" s="3">
        <v>19</v>
      </c>
      <c r="AA448" t="s">
        <v>4189</v>
      </c>
      <c r="AB448" t="s">
        <v>4190</v>
      </c>
      <c r="AC448" t="s">
        <v>61</v>
      </c>
      <c r="AD448" t="s">
        <v>61</v>
      </c>
      <c r="AE448" t="s">
        <v>4191</v>
      </c>
      <c r="AF448" t="s">
        <v>63</v>
      </c>
      <c r="AH448">
        <v>0</v>
      </c>
      <c r="AI448" s="2">
        <v>45524</v>
      </c>
      <c r="AJ448" t="s">
        <v>64</v>
      </c>
      <c r="AK448" t="s">
        <v>64</v>
      </c>
      <c r="AL448" t="s">
        <v>4192</v>
      </c>
      <c r="AM448" t="s">
        <v>4187</v>
      </c>
      <c r="AN448" s="3">
        <v>21.7</v>
      </c>
      <c r="AO448" t="s">
        <v>4190</v>
      </c>
      <c r="AP448" t="s">
        <v>64</v>
      </c>
      <c r="AQ448" t="s">
        <v>4191</v>
      </c>
      <c r="AR448">
        <v>1320</v>
      </c>
      <c r="AS448" t="s">
        <v>66</v>
      </c>
    </row>
    <row r="449" spans="1:45" ht="16" x14ac:dyDescent="0.2">
      <c r="A449">
        <v>3324</v>
      </c>
      <c r="B449">
        <v>3324</v>
      </c>
      <c r="C449" s="2">
        <v>45526</v>
      </c>
      <c r="D449" t="s">
        <v>1761</v>
      </c>
      <c r="E449" t="s">
        <v>4111</v>
      </c>
      <c r="F449" s="3">
        <v>4.99</v>
      </c>
      <c r="G449" t="s">
        <v>47</v>
      </c>
      <c r="H449" s="3">
        <v>0</v>
      </c>
      <c r="I449" t="s">
        <v>48</v>
      </c>
      <c r="J449">
        <v>2720</v>
      </c>
      <c r="K449" t="s">
        <v>49</v>
      </c>
      <c r="L449" t="s">
        <v>50</v>
      </c>
      <c r="M449" t="s">
        <v>51</v>
      </c>
      <c r="N449">
        <v>942</v>
      </c>
      <c r="O449" t="s">
        <v>52</v>
      </c>
      <c r="P449" t="s">
        <v>53</v>
      </c>
      <c r="T449" t="s">
        <v>1043</v>
      </c>
      <c r="U449" t="s">
        <v>4193</v>
      </c>
      <c r="V449" t="s">
        <v>3017</v>
      </c>
      <c r="W449" t="s">
        <v>56</v>
      </c>
      <c r="X449" t="s">
        <v>4194</v>
      </c>
      <c r="Y449" t="s">
        <v>953</v>
      </c>
      <c r="Z449" s="3">
        <v>19</v>
      </c>
      <c r="AA449" t="s">
        <v>1046</v>
      </c>
      <c r="AB449" t="s">
        <v>4195</v>
      </c>
      <c r="AC449" t="s">
        <v>61</v>
      </c>
      <c r="AD449" t="s">
        <v>61</v>
      </c>
      <c r="AE449" t="s">
        <v>4196</v>
      </c>
      <c r="AF449" t="s">
        <v>63</v>
      </c>
      <c r="AH449">
        <v>0</v>
      </c>
      <c r="AI449" s="2">
        <v>45526</v>
      </c>
      <c r="AJ449" t="s">
        <v>64</v>
      </c>
      <c r="AK449" t="s">
        <v>64</v>
      </c>
      <c r="AL449" t="s">
        <v>4197</v>
      </c>
      <c r="AM449" t="s">
        <v>4193</v>
      </c>
      <c r="AN449" s="3">
        <v>4.99</v>
      </c>
      <c r="AO449" t="s">
        <v>4195</v>
      </c>
      <c r="AP449" t="s">
        <v>64</v>
      </c>
      <c r="AQ449" t="s">
        <v>4196</v>
      </c>
      <c r="AR449">
        <v>1321</v>
      </c>
      <c r="AS449" t="s">
        <v>66</v>
      </c>
    </row>
    <row r="450" spans="1:45" ht="16" x14ac:dyDescent="0.2">
      <c r="A450">
        <v>3253</v>
      </c>
      <c r="B450">
        <v>3253</v>
      </c>
      <c r="C450" s="2">
        <v>45527.083333333343</v>
      </c>
      <c r="D450" t="s">
        <v>1814</v>
      </c>
      <c r="E450" t="s">
        <v>2248</v>
      </c>
      <c r="F450" s="3">
        <v>21.61</v>
      </c>
      <c r="G450" t="s">
        <v>47</v>
      </c>
      <c r="H450" s="3">
        <v>0</v>
      </c>
      <c r="I450" t="s">
        <v>48</v>
      </c>
      <c r="J450">
        <v>2710</v>
      </c>
      <c r="K450" t="s">
        <v>49</v>
      </c>
      <c r="L450" t="s">
        <v>50</v>
      </c>
      <c r="M450" t="s">
        <v>51</v>
      </c>
      <c r="N450">
        <v>940</v>
      </c>
      <c r="O450" t="s">
        <v>52</v>
      </c>
      <c r="P450" t="s">
        <v>53</v>
      </c>
      <c r="T450" t="s">
        <v>4198</v>
      </c>
      <c r="U450" t="s">
        <v>4199</v>
      </c>
      <c r="V450" t="s">
        <v>2800</v>
      </c>
      <c r="W450" t="s">
        <v>56</v>
      </c>
      <c r="X450" t="s">
        <v>4200</v>
      </c>
      <c r="Y450" t="s">
        <v>2061</v>
      </c>
      <c r="Z450" s="3">
        <v>19</v>
      </c>
      <c r="AA450" t="s">
        <v>4201</v>
      </c>
      <c r="AB450" t="s">
        <v>4202</v>
      </c>
      <c r="AC450" t="s">
        <v>61</v>
      </c>
      <c r="AD450" t="s">
        <v>61</v>
      </c>
      <c r="AE450" t="s">
        <v>4203</v>
      </c>
      <c r="AF450" t="s">
        <v>63</v>
      </c>
      <c r="AH450">
        <v>0</v>
      </c>
      <c r="AI450" s="2">
        <v>45527</v>
      </c>
      <c r="AJ450" t="s">
        <v>64</v>
      </c>
      <c r="AK450" t="s">
        <v>64</v>
      </c>
      <c r="AL450" t="s">
        <v>4204</v>
      </c>
      <c r="AM450" t="s">
        <v>4199</v>
      </c>
      <c r="AN450" s="3">
        <v>21.61</v>
      </c>
      <c r="AO450" t="s">
        <v>4202</v>
      </c>
      <c r="AP450" t="s">
        <v>64</v>
      </c>
      <c r="AQ450" t="s">
        <v>4203</v>
      </c>
      <c r="AR450">
        <v>1313</v>
      </c>
      <c r="AS450" t="s">
        <v>66</v>
      </c>
    </row>
    <row r="451" spans="1:45" ht="16" x14ac:dyDescent="0.2">
      <c r="A451">
        <v>3254</v>
      </c>
      <c r="B451">
        <v>3254</v>
      </c>
      <c r="C451" s="2">
        <v>45527.083333333343</v>
      </c>
      <c r="D451" t="s">
        <v>1814</v>
      </c>
      <c r="E451" t="s">
        <v>68</v>
      </c>
      <c r="F451" s="3">
        <v>5.39</v>
      </c>
      <c r="G451" t="s">
        <v>47</v>
      </c>
      <c r="H451" s="3">
        <v>0</v>
      </c>
      <c r="I451" t="s">
        <v>48</v>
      </c>
      <c r="J451">
        <v>2710</v>
      </c>
      <c r="K451" t="s">
        <v>49</v>
      </c>
      <c r="L451" t="s">
        <v>50</v>
      </c>
      <c r="M451" t="s">
        <v>51</v>
      </c>
      <c r="N451">
        <v>940</v>
      </c>
      <c r="O451" t="s">
        <v>52</v>
      </c>
      <c r="P451" t="s">
        <v>53</v>
      </c>
      <c r="T451" t="s">
        <v>4205</v>
      </c>
      <c r="U451" t="s">
        <v>4206</v>
      </c>
      <c r="V451" t="s">
        <v>2802</v>
      </c>
      <c r="W451" t="s">
        <v>56</v>
      </c>
      <c r="X451" t="s">
        <v>4207</v>
      </c>
      <c r="Y451" t="s">
        <v>72</v>
      </c>
      <c r="Z451" s="3">
        <v>19</v>
      </c>
      <c r="AA451" t="s">
        <v>4208</v>
      </c>
      <c r="AB451" t="s">
        <v>4209</v>
      </c>
      <c r="AC451" t="s">
        <v>61</v>
      </c>
      <c r="AD451" t="s">
        <v>61</v>
      </c>
      <c r="AE451" t="s">
        <v>4210</v>
      </c>
      <c r="AF451" t="s">
        <v>63</v>
      </c>
      <c r="AH451">
        <v>0</v>
      </c>
      <c r="AI451" s="2">
        <v>45527</v>
      </c>
      <c r="AJ451" t="s">
        <v>64</v>
      </c>
      <c r="AK451" t="s">
        <v>64</v>
      </c>
      <c r="AL451" t="s">
        <v>4211</v>
      </c>
      <c r="AM451" t="s">
        <v>4206</v>
      </c>
      <c r="AN451" s="3">
        <v>5.39</v>
      </c>
      <c r="AO451" t="s">
        <v>4209</v>
      </c>
      <c r="AP451" t="s">
        <v>64</v>
      </c>
      <c r="AQ451" t="s">
        <v>4210</v>
      </c>
      <c r="AR451">
        <v>1314</v>
      </c>
      <c r="AS451" t="s">
        <v>66</v>
      </c>
    </row>
    <row r="452" spans="1:45" ht="16" x14ac:dyDescent="0.2">
      <c r="A452">
        <v>3535</v>
      </c>
      <c r="B452">
        <v>3535</v>
      </c>
      <c r="C452" s="2">
        <v>45530.718344907407</v>
      </c>
      <c r="D452" t="s">
        <v>1814</v>
      </c>
      <c r="E452" t="s">
        <v>4221</v>
      </c>
      <c r="F452" s="3">
        <v>93.81</v>
      </c>
      <c r="G452" t="s">
        <v>47</v>
      </c>
      <c r="H452" s="3">
        <v>0</v>
      </c>
      <c r="I452" t="s">
        <v>48</v>
      </c>
      <c r="J452">
        <v>2710</v>
      </c>
      <c r="K452" t="s">
        <v>49</v>
      </c>
      <c r="L452" t="s">
        <v>50</v>
      </c>
      <c r="M452" t="s">
        <v>51</v>
      </c>
      <c r="N452">
        <v>941</v>
      </c>
      <c r="O452" t="s">
        <v>52</v>
      </c>
      <c r="P452" t="s">
        <v>53</v>
      </c>
      <c r="T452" t="s">
        <v>2803</v>
      </c>
      <c r="U452" t="s">
        <v>4222</v>
      </c>
      <c r="V452" t="s">
        <v>2812</v>
      </c>
      <c r="W452" t="s">
        <v>56</v>
      </c>
      <c r="X452" t="s">
        <v>4223</v>
      </c>
      <c r="Y452" t="s">
        <v>1103</v>
      </c>
      <c r="Z452" s="3">
        <v>0</v>
      </c>
      <c r="AA452" t="s">
        <v>4212</v>
      </c>
      <c r="AB452" t="s">
        <v>4224</v>
      </c>
      <c r="AC452" t="s">
        <v>61</v>
      </c>
      <c r="AD452" t="s">
        <v>61</v>
      </c>
      <c r="AE452" t="s">
        <v>4225</v>
      </c>
      <c r="AF452" t="s">
        <v>63</v>
      </c>
      <c r="AH452">
        <v>0</v>
      </c>
      <c r="AI452" s="2">
        <v>45530</v>
      </c>
      <c r="AJ452" t="s">
        <v>64</v>
      </c>
      <c r="AK452" t="s">
        <v>64</v>
      </c>
      <c r="AL452" t="s">
        <v>4226</v>
      </c>
      <c r="AM452" t="s">
        <v>4222</v>
      </c>
      <c r="AN452" s="3">
        <v>93.81</v>
      </c>
      <c r="AO452" t="s">
        <v>4224</v>
      </c>
      <c r="AP452" t="s">
        <v>64</v>
      </c>
      <c r="AQ452" t="s">
        <v>4225</v>
      </c>
      <c r="AR452">
        <v>1318</v>
      </c>
      <c r="AS452" t="s">
        <v>66</v>
      </c>
    </row>
    <row r="453" spans="1:45" ht="16" x14ac:dyDescent="0.2">
      <c r="A453">
        <v>3514</v>
      </c>
      <c r="B453">
        <v>3514</v>
      </c>
      <c r="C453" s="2">
        <v>45531.083333333343</v>
      </c>
      <c r="D453" t="s">
        <v>1748</v>
      </c>
      <c r="E453" t="s">
        <v>4230</v>
      </c>
      <c r="F453" s="3">
        <v>14</v>
      </c>
      <c r="G453" t="s">
        <v>47</v>
      </c>
      <c r="H453" s="3">
        <v>0</v>
      </c>
      <c r="I453" t="s">
        <v>48</v>
      </c>
      <c r="J453">
        <v>2705</v>
      </c>
      <c r="K453" t="s">
        <v>49</v>
      </c>
      <c r="L453" t="s">
        <v>50</v>
      </c>
      <c r="M453" t="s">
        <v>51</v>
      </c>
      <c r="N453">
        <v>940</v>
      </c>
      <c r="O453" t="s">
        <v>52</v>
      </c>
      <c r="P453" t="s">
        <v>53</v>
      </c>
      <c r="T453" t="s">
        <v>4231</v>
      </c>
      <c r="U453" t="s">
        <v>4232</v>
      </c>
      <c r="V453" t="s">
        <v>2810</v>
      </c>
      <c r="W453" t="s">
        <v>56</v>
      </c>
      <c r="X453" t="s">
        <v>3670</v>
      </c>
      <c r="Y453" t="s">
        <v>4233</v>
      </c>
      <c r="Z453" s="3">
        <v>0</v>
      </c>
      <c r="AA453" t="s">
        <v>4234</v>
      </c>
      <c r="AB453" t="s">
        <v>4177</v>
      </c>
      <c r="AC453" t="s">
        <v>61</v>
      </c>
      <c r="AD453" t="s">
        <v>61</v>
      </c>
      <c r="AE453" t="s">
        <v>4235</v>
      </c>
      <c r="AF453" t="s">
        <v>63</v>
      </c>
      <c r="AH453">
        <v>0</v>
      </c>
      <c r="AI453" s="2">
        <v>45531</v>
      </c>
      <c r="AJ453" t="s">
        <v>64</v>
      </c>
      <c r="AK453" t="s">
        <v>64</v>
      </c>
      <c r="AL453" t="s">
        <v>4236</v>
      </c>
      <c r="AM453" t="s">
        <v>4232</v>
      </c>
      <c r="AN453" s="3">
        <v>232.89</v>
      </c>
      <c r="AO453" t="s">
        <v>4177</v>
      </c>
      <c r="AP453" t="s">
        <v>64</v>
      </c>
      <c r="AQ453" t="s">
        <v>4235</v>
      </c>
      <c r="AR453">
        <v>1322</v>
      </c>
      <c r="AS453" t="s">
        <v>66</v>
      </c>
    </row>
    <row r="454" spans="1:45" ht="16" x14ac:dyDescent="0.2">
      <c r="A454">
        <v>3515</v>
      </c>
      <c r="B454">
        <v>3515</v>
      </c>
      <c r="C454" s="2">
        <v>45531.083333333343</v>
      </c>
      <c r="D454" t="s">
        <v>1761</v>
      </c>
      <c r="E454" t="s">
        <v>4237</v>
      </c>
      <c r="F454" s="3">
        <v>232.89</v>
      </c>
      <c r="G454" t="s">
        <v>47</v>
      </c>
      <c r="H454" s="3">
        <v>0</v>
      </c>
      <c r="I454" t="s">
        <v>48</v>
      </c>
      <c r="J454">
        <v>2722</v>
      </c>
      <c r="K454" t="s">
        <v>49</v>
      </c>
      <c r="L454" t="s">
        <v>50</v>
      </c>
      <c r="M454" t="s">
        <v>51</v>
      </c>
      <c r="N454">
        <v>940</v>
      </c>
      <c r="O454" t="s">
        <v>52</v>
      </c>
      <c r="P454" t="s">
        <v>53</v>
      </c>
      <c r="T454" t="s">
        <v>4231</v>
      </c>
      <c r="U454" t="s">
        <v>4232</v>
      </c>
      <c r="V454" t="s">
        <v>2810</v>
      </c>
      <c r="W454" t="s">
        <v>56</v>
      </c>
      <c r="X454" t="s">
        <v>3670</v>
      </c>
      <c r="Y454" t="s">
        <v>4233</v>
      </c>
      <c r="Z454" s="3">
        <v>0</v>
      </c>
      <c r="AA454" t="s">
        <v>4234</v>
      </c>
      <c r="AB454" t="s">
        <v>4177</v>
      </c>
      <c r="AC454" t="s">
        <v>61</v>
      </c>
      <c r="AD454" t="s">
        <v>61</v>
      </c>
      <c r="AE454" t="s">
        <v>4235</v>
      </c>
      <c r="AF454" t="s">
        <v>63</v>
      </c>
      <c r="AH454">
        <v>0</v>
      </c>
      <c r="AI454" s="2">
        <v>45531</v>
      </c>
      <c r="AJ454" t="s">
        <v>64</v>
      </c>
      <c r="AK454" t="s">
        <v>64</v>
      </c>
      <c r="AL454" t="s">
        <v>4236</v>
      </c>
      <c r="AM454" t="s">
        <v>4232</v>
      </c>
      <c r="AN454" s="3">
        <v>232.89</v>
      </c>
      <c r="AO454" t="s">
        <v>4177</v>
      </c>
      <c r="AP454" t="s">
        <v>64</v>
      </c>
      <c r="AQ454" t="s">
        <v>4235</v>
      </c>
      <c r="AR454">
        <v>1322</v>
      </c>
      <c r="AS454" t="s">
        <v>66</v>
      </c>
    </row>
    <row r="455" spans="1:45" ht="16" x14ac:dyDescent="0.2">
      <c r="A455">
        <v>3341</v>
      </c>
      <c r="B455">
        <v>3341</v>
      </c>
      <c r="C455" s="2">
        <v>45534.083333333343</v>
      </c>
      <c r="D455" t="s">
        <v>1748</v>
      </c>
      <c r="E455" t="s">
        <v>2507</v>
      </c>
      <c r="F455" s="3">
        <v>22.17</v>
      </c>
      <c r="G455" t="s">
        <v>47</v>
      </c>
      <c r="H455" s="3">
        <v>0</v>
      </c>
      <c r="I455" t="s">
        <v>48</v>
      </c>
      <c r="J455">
        <v>2702</v>
      </c>
      <c r="K455" t="s">
        <v>49</v>
      </c>
      <c r="L455" t="s">
        <v>50</v>
      </c>
      <c r="M455" t="s">
        <v>51</v>
      </c>
      <c r="N455">
        <v>940</v>
      </c>
      <c r="O455" t="s">
        <v>52</v>
      </c>
      <c r="P455" t="s">
        <v>53</v>
      </c>
      <c r="T455" t="s">
        <v>3485</v>
      </c>
      <c r="U455" t="s">
        <v>4244</v>
      </c>
      <c r="V455" t="s">
        <v>2842</v>
      </c>
      <c r="W455" t="s">
        <v>56</v>
      </c>
      <c r="X455" t="s">
        <v>4245</v>
      </c>
      <c r="Y455" t="s">
        <v>2726</v>
      </c>
      <c r="Z455" s="3">
        <v>19</v>
      </c>
      <c r="AA455" t="s">
        <v>3488</v>
      </c>
      <c r="AB455" t="s">
        <v>4246</v>
      </c>
      <c r="AC455" t="s">
        <v>61</v>
      </c>
      <c r="AD455" t="s">
        <v>61</v>
      </c>
      <c r="AE455" t="s">
        <v>4247</v>
      </c>
      <c r="AF455" t="s">
        <v>63</v>
      </c>
      <c r="AH455">
        <v>0</v>
      </c>
      <c r="AI455" s="2">
        <v>45534</v>
      </c>
      <c r="AJ455" t="s">
        <v>64</v>
      </c>
      <c r="AK455" t="s">
        <v>64</v>
      </c>
      <c r="AL455" t="s">
        <v>4248</v>
      </c>
      <c r="AM455" t="s">
        <v>4244</v>
      </c>
      <c r="AN455" s="3">
        <v>22.17</v>
      </c>
      <c r="AO455" t="s">
        <v>4246</v>
      </c>
      <c r="AP455" t="s">
        <v>64</v>
      </c>
      <c r="AQ455" t="s">
        <v>4247</v>
      </c>
      <c r="AR455">
        <v>1326</v>
      </c>
      <c r="AS455" t="s">
        <v>66</v>
      </c>
    </row>
    <row r="456" spans="1:45" ht="16" x14ac:dyDescent="0.2">
      <c r="A456">
        <v>3411</v>
      </c>
      <c r="B456">
        <v>3411</v>
      </c>
      <c r="C456" s="2">
        <v>45534.083333333343</v>
      </c>
      <c r="D456" t="s">
        <v>1748</v>
      </c>
      <c r="E456" t="s">
        <v>4249</v>
      </c>
      <c r="F456" s="3">
        <v>6.32</v>
      </c>
      <c r="G456" t="s">
        <v>47</v>
      </c>
      <c r="H456" s="3">
        <v>0</v>
      </c>
      <c r="I456" t="s">
        <v>48</v>
      </c>
      <c r="J456">
        <v>2705</v>
      </c>
      <c r="K456" t="s">
        <v>49</v>
      </c>
      <c r="L456" t="s">
        <v>50</v>
      </c>
      <c r="M456" t="s">
        <v>51</v>
      </c>
      <c r="N456">
        <v>940</v>
      </c>
      <c r="O456" t="s">
        <v>52</v>
      </c>
      <c r="P456" t="s">
        <v>53</v>
      </c>
      <c r="T456" t="s">
        <v>4250</v>
      </c>
      <c r="U456" t="s">
        <v>4251</v>
      </c>
      <c r="Z456" s="3"/>
      <c r="AF456" t="s">
        <v>63</v>
      </c>
      <c r="AH456">
        <v>0</v>
      </c>
      <c r="AI456" s="2">
        <v>45534</v>
      </c>
      <c r="AJ456" t="s">
        <v>64</v>
      </c>
      <c r="AK456" t="s">
        <v>64</v>
      </c>
      <c r="AL456" t="s">
        <v>4252</v>
      </c>
      <c r="AM456" t="s">
        <v>4251</v>
      </c>
      <c r="AN456" s="3"/>
      <c r="AP456" t="s">
        <v>64</v>
      </c>
      <c r="AR456">
        <v>1327</v>
      </c>
      <c r="AS456" t="s">
        <v>66</v>
      </c>
    </row>
    <row r="457" spans="1:45" ht="16" x14ac:dyDescent="0.2">
      <c r="A457">
        <v>3269</v>
      </c>
      <c r="B457">
        <v>3269</v>
      </c>
      <c r="C457" s="2">
        <v>45535</v>
      </c>
      <c r="D457" t="s">
        <v>1934</v>
      </c>
      <c r="E457" t="s">
        <v>206</v>
      </c>
      <c r="F457" s="3">
        <v>3110.01</v>
      </c>
      <c r="G457" t="s">
        <v>47</v>
      </c>
      <c r="H457" s="3">
        <v>0</v>
      </c>
      <c r="I457" t="s">
        <v>104</v>
      </c>
      <c r="J457">
        <v>2551</v>
      </c>
      <c r="K457" t="s">
        <v>49</v>
      </c>
      <c r="L457" t="s">
        <v>50</v>
      </c>
      <c r="M457" t="s">
        <v>51</v>
      </c>
      <c r="N457">
        <v>1730</v>
      </c>
      <c r="O457" t="s">
        <v>52</v>
      </c>
      <c r="P457" t="s">
        <v>203</v>
      </c>
      <c r="T457" t="s">
        <v>64</v>
      </c>
      <c r="Z457" s="3"/>
      <c r="AF457" t="s">
        <v>63</v>
      </c>
      <c r="AH457">
        <v>0</v>
      </c>
      <c r="AI457" s="2">
        <v>45535</v>
      </c>
      <c r="AJ457" t="s">
        <v>64</v>
      </c>
      <c r="AK457" t="s">
        <v>64</v>
      </c>
      <c r="AL457" t="s">
        <v>64</v>
      </c>
      <c r="AN457" s="3"/>
      <c r="AP457" t="s">
        <v>64</v>
      </c>
      <c r="AR457" t="s">
        <v>64</v>
      </c>
      <c r="AS457" t="s">
        <v>66</v>
      </c>
    </row>
    <row r="458" spans="1:45" ht="16" x14ac:dyDescent="0.2">
      <c r="A458">
        <v>3270</v>
      </c>
      <c r="B458">
        <v>3270</v>
      </c>
      <c r="C458" s="2">
        <v>45535</v>
      </c>
      <c r="D458" t="s">
        <v>1935</v>
      </c>
      <c r="E458" t="s">
        <v>206</v>
      </c>
      <c r="F458" s="3">
        <v>2382.81</v>
      </c>
      <c r="G458" t="s">
        <v>47</v>
      </c>
      <c r="H458" s="3">
        <v>0</v>
      </c>
      <c r="I458" t="s">
        <v>104</v>
      </c>
      <c r="J458">
        <v>2551</v>
      </c>
      <c r="K458" t="s">
        <v>49</v>
      </c>
      <c r="L458" t="s">
        <v>50</v>
      </c>
      <c r="M458" t="s">
        <v>51</v>
      </c>
      <c r="N458">
        <v>1730</v>
      </c>
      <c r="O458" t="s">
        <v>52</v>
      </c>
      <c r="P458" t="s">
        <v>203</v>
      </c>
      <c r="T458" t="s">
        <v>64</v>
      </c>
      <c r="Z458" s="3"/>
      <c r="AF458" t="s">
        <v>63</v>
      </c>
      <c r="AH458">
        <v>0</v>
      </c>
      <c r="AI458" s="2">
        <v>45535</v>
      </c>
      <c r="AJ458" t="s">
        <v>64</v>
      </c>
      <c r="AK458" t="s">
        <v>64</v>
      </c>
      <c r="AL458" t="s">
        <v>64</v>
      </c>
      <c r="AN458" s="3"/>
      <c r="AP458" t="s">
        <v>64</v>
      </c>
      <c r="AR458" t="s">
        <v>64</v>
      </c>
      <c r="AS458" t="s">
        <v>66</v>
      </c>
    </row>
    <row r="459" spans="1:45" ht="16" x14ac:dyDescent="0.2">
      <c r="A459">
        <v>3644</v>
      </c>
      <c r="B459">
        <v>3644</v>
      </c>
      <c r="C459" s="2">
        <v>45535</v>
      </c>
      <c r="D459" t="s">
        <v>1934</v>
      </c>
      <c r="E459" t="s">
        <v>204</v>
      </c>
      <c r="F459" s="3">
        <v>712.19</v>
      </c>
      <c r="G459" t="s">
        <v>47</v>
      </c>
      <c r="H459" s="3">
        <v>0</v>
      </c>
      <c r="I459" t="s">
        <v>104</v>
      </c>
      <c r="J459">
        <v>2555</v>
      </c>
      <c r="K459" t="s">
        <v>49</v>
      </c>
      <c r="L459" t="s">
        <v>50</v>
      </c>
      <c r="M459" t="s">
        <v>51</v>
      </c>
      <c r="N459">
        <v>1730</v>
      </c>
      <c r="O459" t="s">
        <v>52</v>
      </c>
      <c r="P459" t="s">
        <v>203</v>
      </c>
      <c r="T459" t="s">
        <v>64</v>
      </c>
      <c r="Z459" s="3"/>
      <c r="AF459" t="s">
        <v>63</v>
      </c>
      <c r="AH459">
        <v>0</v>
      </c>
      <c r="AI459" s="2">
        <v>45535</v>
      </c>
      <c r="AJ459" t="s">
        <v>64</v>
      </c>
      <c r="AK459" t="s">
        <v>64</v>
      </c>
      <c r="AL459" t="s">
        <v>64</v>
      </c>
      <c r="AN459" s="3"/>
      <c r="AP459" t="s">
        <v>64</v>
      </c>
      <c r="AR459" t="s">
        <v>64</v>
      </c>
      <c r="AS459" t="s">
        <v>66</v>
      </c>
    </row>
    <row r="460" spans="1:45" ht="16" x14ac:dyDescent="0.2">
      <c r="A460">
        <v>3647</v>
      </c>
      <c r="B460">
        <v>3647</v>
      </c>
      <c r="C460" s="2">
        <v>45535</v>
      </c>
      <c r="D460" t="s">
        <v>1936</v>
      </c>
      <c r="E460" t="s">
        <v>206</v>
      </c>
      <c r="F460" s="3">
        <v>3290.09</v>
      </c>
      <c r="G460" t="s">
        <v>47</v>
      </c>
      <c r="H460" s="3">
        <v>0</v>
      </c>
      <c r="I460" t="s">
        <v>104</v>
      </c>
      <c r="J460">
        <v>2551</v>
      </c>
      <c r="K460" t="s">
        <v>49</v>
      </c>
      <c r="L460" t="s">
        <v>50</v>
      </c>
      <c r="M460" t="s">
        <v>51</v>
      </c>
      <c r="N460">
        <v>1730</v>
      </c>
      <c r="O460" t="s">
        <v>52</v>
      </c>
      <c r="P460" t="s">
        <v>203</v>
      </c>
      <c r="T460" t="s">
        <v>64</v>
      </c>
      <c r="Z460" s="3"/>
      <c r="AF460" t="s">
        <v>63</v>
      </c>
      <c r="AH460">
        <v>0</v>
      </c>
      <c r="AI460" s="2">
        <v>45535</v>
      </c>
      <c r="AJ460" t="s">
        <v>64</v>
      </c>
      <c r="AK460" t="s">
        <v>64</v>
      </c>
      <c r="AL460" t="s">
        <v>64</v>
      </c>
      <c r="AN460" s="3"/>
      <c r="AP460" t="s">
        <v>64</v>
      </c>
      <c r="AR460" t="s">
        <v>64</v>
      </c>
      <c r="AS460" t="s">
        <v>66</v>
      </c>
    </row>
    <row r="461" spans="1:45" ht="16" x14ac:dyDescent="0.2">
      <c r="A461">
        <v>3650</v>
      </c>
      <c r="B461">
        <v>3650</v>
      </c>
      <c r="C461" s="2">
        <v>45535</v>
      </c>
      <c r="D461" t="s">
        <v>1936</v>
      </c>
      <c r="E461" t="s">
        <v>204</v>
      </c>
      <c r="F461" s="3">
        <v>753.43</v>
      </c>
      <c r="G461" t="s">
        <v>47</v>
      </c>
      <c r="H461" s="3">
        <v>0</v>
      </c>
      <c r="I461" t="s">
        <v>104</v>
      </c>
      <c r="J461">
        <v>2555</v>
      </c>
      <c r="K461" t="s">
        <v>49</v>
      </c>
      <c r="L461" t="s">
        <v>50</v>
      </c>
      <c r="M461" t="s">
        <v>51</v>
      </c>
      <c r="N461">
        <v>1730</v>
      </c>
      <c r="O461" t="s">
        <v>52</v>
      </c>
      <c r="P461" t="s">
        <v>203</v>
      </c>
      <c r="T461" t="s">
        <v>64</v>
      </c>
      <c r="Z461" s="3"/>
      <c r="AF461" t="s">
        <v>63</v>
      </c>
      <c r="AH461">
        <v>0</v>
      </c>
      <c r="AI461" s="2">
        <v>45535</v>
      </c>
      <c r="AJ461" t="s">
        <v>64</v>
      </c>
      <c r="AK461" t="s">
        <v>64</v>
      </c>
      <c r="AL461" t="s">
        <v>64</v>
      </c>
      <c r="AN461" s="3"/>
      <c r="AP461" t="s">
        <v>64</v>
      </c>
      <c r="AR461" t="s">
        <v>64</v>
      </c>
      <c r="AS461" t="s">
        <v>66</v>
      </c>
    </row>
    <row r="462" spans="1:45" ht="16" x14ac:dyDescent="0.2">
      <c r="A462">
        <v>4204</v>
      </c>
      <c r="B462">
        <v>4204</v>
      </c>
      <c r="C462" s="2">
        <v>45535</v>
      </c>
      <c r="D462" t="s">
        <v>1935</v>
      </c>
      <c r="E462" t="s">
        <v>204</v>
      </c>
      <c r="F462" s="3">
        <v>554.26</v>
      </c>
      <c r="G462" t="s">
        <v>47</v>
      </c>
      <c r="H462" s="3">
        <v>0</v>
      </c>
      <c r="I462" t="s">
        <v>104</v>
      </c>
      <c r="J462">
        <v>2555</v>
      </c>
      <c r="K462" t="s">
        <v>49</v>
      </c>
      <c r="L462" t="s">
        <v>50</v>
      </c>
      <c r="M462" t="s">
        <v>51</v>
      </c>
      <c r="N462">
        <v>1730</v>
      </c>
      <c r="O462" t="s">
        <v>52</v>
      </c>
      <c r="P462" t="s">
        <v>203</v>
      </c>
      <c r="T462" t="s">
        <v>64</v>
      </c>
      <c r="Z462" s="3"/>
      <c r="AF462" t="s">
        <v>63</v>
      </c>
      <c r="AH462">
        <v>0</v>
      </c>
      <c r="AI462" s="2">
        <v>45535</v>
      </c>
      <c r="AJ462" t="s">
        <v>64</v>
      </c>
      <c r="AK462" t="s">
        <v>64</v>
      </c>
      <c r="AL462" t="s">
        <v>64</v>
      </c>
      <c r="AN462" s="3"/>
      <c r="AP462" t="s">
        <v>64</v>
      </c>
      <c r="AR462" t="s">
        <v>64</v>
      </c>
      <c r="AS462" t="s">
        <v>66</v>
      </c>
    </row>
    <row r="463" spans="1:45" ht="16" x14ac:dyDescent="0.2">
      <c r="A463">
        <v>3344</v>
      </c>
      <c r="B463">
        <v>3344</v>
      </c>
      <c r="C463" s="2">
        <v>45540.083333333343</v>
      </c>
      <c r="D463" t="s">
        <v>1748</v>
      </c>
      <c r="E463" t="s">
        <v>3659</v>
      </c>
      <c r="F463" s="3">
        <v>46.41</v>
      </c>
      <c r="G463" t="s">
        <v>47</v>
      </c>
      <c r="H463" s="3">
        <v>0</v>
      </c>
      <c r="I463" t="s">
        <v>48</v>
      </c>
      <c r="J463">
        <v>2663</v>
      </c>
      <c r="K463" t="s">
        <v>49</v>
      </c>
      <c r="L463" t="s">
        <v>50</v>
      </c>
      <c r="M463" t="s">
        <v>51</v>
      </c>
      <c r="N463">
        <v>940</v>
      </c>
      <c r="O463" t="s">
        <v>52</v>
      </c>
      <c r="P463" t="s">
        <v>53</v>
      </c>
      <c r="T463" t="s">
        <v>2516</v>
      </c>
      <c r="U463" t="s">
        <v>4253</v>
      </c>
      <c r="V463" t="s">
        <v>2818</v>
      </c>
      <c r="W463" t="s">
        <v>56</v>
      </c>
      <c r="X463" t="s">
        <v>4254</v>
      </c>
      <c r="Y463" t="s">
        <v>2375</v>
      </c>
      <c r="Z463" s="3">
        <v>19</v>
      </c>
      <c r="AA463" t="s">
        <v>2519</v>
      </c>
      <c r="AB463" t="s">
        <v>4255</v>
      </c>
      <c r="AC463" t="s">
        <v>61</v>
      </c>
      <c r="AD463" t="s">
        <v>61</v>
      </c>
      <c r="AE463" t="s">
        <v>4256</v>
      </c>
      <c r="AF463" t="s">
        <v>63</v>
      </c>
      <c r="AH463">
        <v>0</v>
      </c>
      <c r="AI463" s="2">
        <v>45540</v>
      </c>
      <c r="AJ463" t="s">
        <v>64</v>
      </c>
      <c r="AK463" t="s">
        <v>64</v>
      </c>
      <c r="AL463" t="s">
        <v>4257</v>
      </c>
      <c r="AM463" t="s">
        <v>4253</v>
      </c>
      <c r="AN463" s="3">
        <v>46.41</v>
      </c>
      <c r="AO463" t="s">
        <v>4255</v>
      </c>
      <c r="AP463" t="s">
        <v>64</v>
      </c>
      <c r="AQ463" t="s">
        <v>4256</v>
      </c>
      <c r="AR463">
        <v>1328</v>
      </c>
      <c r="AS463" t="s">
        <v>66</v>
      </c>
    </row>
    <row r="464" spans="1:45" ht="16" x14ac:dyDescent="0.2">
      <c r="A464">
        <v>3522</v>
      </c>
      <c r="B464">
        <v>3522</v>
      </c>
      <c r="C464" s="2">
        <v>45545</v>
      </c>
      <c r="D464" t="s">
        <v>1814</v>
      </c>
      <c r="E464" t="s">
        <v>4271</v>
      </c>
      <c r="F464" s="3">
        <v>92</v>
      </c>
      <c r="G464" t="s">
        <v>47</v>
      </c>
      <c r="H464" s="3">
        <v>0</v>
      </c>
      <c r="I464" t="s">
        <v>48</v>
      </c>
      <c r="J464">
        <v>2563</v>
      </c>
      <c r="K464" t="s">
        <v>49</v>
      </c>
      <c r="L464" t="s">
        <v>50</v>
      </c>
      <c r="M464" t="s">
        <v>51</v>
      </c>
      <c r="N464">
        <v>942</v>
      </c>
      <c r="O464" t="s">
        <v>52</v>
      </c>
      <c r="P464" t="s">
        <v>53</v>
      </c>
      <c r="T464" t="s">
        <v>4272</v>
      </c>
      <c r="U464" t="s">
        <v>4273</v>
      </c>
      <c r="V464" t="s">
        <v>3004</v>
      </c>
      <c r="W464" t="s">
        <v>56</v>
      </c>
      <c r="X464" t="s">
        <v>4274</v>
      </c>
      <c r="Y464" t="s">
        <v>4275</v>
      </c>
      <c r="Z464" s="3">
        <v>7</v>
      </c>
      <c r="AA464" t="s">
        <v>581</v>
      </c>
      <c r="AB464" t="s">
        <v>4276</v>
      </c>
      <c r="AC464" t="s">
        <v>61</v>
      </c>
      <c r="AD464" t="s">
        <v>61</v>
      </c>
      <c r="AE464" t="s">
        <v>4277</v>
      </c>
      <c r="AF464" t="s">
        <v>63</v>
      </c>
      <c r="AH464">
        <v>0</v>
      </c>
      <c r="AI464" s="2">
        <v>45545</v>
      </c>
      <c r="AJ464" t="s">
        <v>64</v>
      </c>
      <c r="AK464" t="s">
        <v>64</v>
      </c>
      <c r="AL464" t="s">
        <v>4278</v>
      </c>
      <c r="AM464" t="s">
        <v>4273</v>
      </c>
      <c r="AN464" s="3">
        <v>92</v>
      </c>
      <c r="AO464" t="s">
        <v>4276</v>
      </c>
      <c r="AP464" t="s">
        <v>64</v>
      </c>
      <c r="AQ464" t="s">
        <v>4277</v>
      </c>
      <c r="AR464">
        <v>1332</v>
      </c>
      <c r="AS464" t="s">
        <v>66</v>
      </c>
    </row>
    <row r="465" spans="1:45" ht="16" x14ac:dyDescent="0.2">
      <c r="A465">
        <v>3523</v>
      </c>
      <c r="B465">
        <v>3523</v>
      </c>
      <c r="C465" s="2">
        <v>45545</v>
      </c>
      <c r="D465" t="s">
        <v>1814</v>
      </c>
      <c r="E465" t="s">
        <v>4279</v>
      </c>
      <c r="F465" s="3">
        <v>44.99</v>
      </c>
      <c r="G465" t="s">
        <v>47</v>
      </c>
      <c r="H465" s="3">
        <v>0</v>
      </c>
      <c r="I465" t="s">
        <v>48</v>
      </c>
      <c r="J465">
        <v>2563</v>
      </c>
      <c r="K465" t="s">
        <v>49</v>
      </c>
      <c r="L465" t="s">
        <v>50</v>
      </c>
      <c r="M465" t="s">
        <v>51</v>
      </c>
      <c r="N465">
        <v>942</v>
      </c>
      <c r="O465" t="s">
        <v>52</v>
      </c>
      <c r="P465" t="s">
        <v>53</v>
      </c>
      <c r="T465" t="s">
        <v>4280</v>
      </c>
      <c r="U465" t="s">
        <v>4281</v>
      </c>
      <c r="V465" t="s">
        <v>3012</v>
      </c>
      <c r="W465" t="s">
        <v>56</v>
      </c>
      <c r="X465" t="s">
        <v>4282</v>
      </c>
      <c r="Y465" t="s">
        <v>4275</v>
      </c>
      <c r="Z465" s="3">
        <v>7</v>
      </c>
      <c r="AA465" t="s">
        <v>4283</v>
      </c>
      <c r="AB465" t="s">
        <v>4276</v>
      </c>
      <c r="AC465" t="s">
        <v>61</v>
      </c>
      <c r="AD465" t="s">
        <v>61</v>
      </c>
      <c r="AE465" t="s">
        <v>4284</v>
      </c>
      <c r="AF465" t="s">
        <v>63</v>
      </c>
      <c r="AH465">
        <v>0</v>
      </c>
      <c r="AI465" s="2">
        <v>45545</v>
      </c>
      <c r="AJ465" t="s">
        <v>64</v>
      </c>
      <c r="AK465" t="s">
        <v>64</v>
      </c>
      <c r="AL465" t="s">
        <v>4285</v>
      </c>
      <c r="AM465" t="s">
        <v>4281</v>
      </c>
      <c r="AN465" s="3">
        <v>44.99</v>
      </c>
      <c r="AO465" t="s">
        <v>4276</v>
      </c>
      <c r="AP465" t="s">
        <v>64</v>
      </c>
      <c r="AQ465" t="s">
        <v>4284</v>
      </c>
      <c r="AR465">
        <v>1331</v>
      </c>
      <c r="AS465" t="s">
        <v>66</v>
      </c>
    </row>
    <row r="466" spans="1:45" ht="16" x14ac:dyDescent="0.2">
      <c r="A466">
        <v>3393</v>
      </c>
      <c r="B466">
        <v>3393</v>
      </c>
      <c r="C466" s="2">
        <v>45546</v>
      </c>
      <c r="D466" t="s">
        <v>1814</v>
      </c>
      <c r="E466" t="s">
        <v>4295</v>
      </c>
      <c r="F466" s="3">
        <v>22.4</v>
      </c>
      <c r="G466" t="s">
        <v>47</v>
      </c>
      <c r="H466" s="3">
        <v>0</v>
      </c>
      <c r="I466" t="s">
        <v>48</v>
      </c>
      <c r="J466">
        <v>2560</v>
      </c>
      <c r="K466" t="s">
        <v>49</v>
      </c>
      <c r="L466" t="s">
        <v>50</v>
      </c>
      <c r="M466" t="s">
        <v>51</v>
      </c>
      <c r="N466">
        <v>561</v>
      </c>
      <c r="O466" t="s">
        <v>52</v>
      </c>
      <c r="P466" t="s">
        <v>53</v>
      </c>
      <c r="T466" t="s">
        <v>4296</v>
      </c>
      <c r="U466" t="s">
        <v>4297</v>
      </c>
      <c r="V466" t="s">
        <v>2695</v>
      </c>
      <c r="W466" t="s">
        <v>56</v>
      </c>
      <c r="X466" t="s">
        <v>4298</v>
      </c>
      <c r="Y466" t="s">
        <v>4299</v>
      </c>
      <c r="Z466" s="3">
        <v>0</v>
      </c>
      <c r="AA466" t="s">
        <v>4300</v>
      </c>
      <c r="AB466" t="s">
        <v>4301</v>
      </c>
      <c r="AC466" t="s">
        <v>61</v>
      </c>
      <c r="AD466" t="s">
        <v>61</v>
      </c>
      <c r="AE466" t="s">
        <v>4302</v>
      </c>
      <c r="AF466" t="s">
        <v>63</v>
      </c>
      <c r="AH466">
        <v>0</v>
      </c>
      <c r="AI466" s="2">
        <v>45546</v>
      </c>
      <c r="AJ466" t="s">
        <v>64</v>
      </c>
      <c r="AK466" t="s">
        <v>64</v>
      </c>
      <c r="AL466" t="s">
        <v>4303</v>
      </c>
      <c r="AM466" t="s">
        <v>4297</v>
      </c>
      <c r="AN466" s="3">
        <v>242.4</v>
      </c>
      <c r="AO466" t="s">
        <v>4301</v>
      </c>
      <c r="AP466" t="s">
        <v>64</v>
      </c>
      <c r="AQ466" t="s">
        <v>4302</v>
      </c>
      <c r="AR466">
        <v>1357</v>
      </c>
      <c r="AS466" t="s">
        <v>66</v>
      </c>
    </row>
    <row r="467" spans="1:45" ht="16" x14ac:dyDescent="0.2">
      <c r="A467">
        <v>3394</v>
      </c>
      <c r="B467">
        <v>3394</v>
      </c>
      <c r="C467" s="2">
        <v>45546</v>
      </c>
      <c r="D467" t="s">
        <v>1814</v>
      </c>
      <c r="E467" t="s">
        <v>4304</v>
      </c>
      <c r="F467" s="3">
        <v>76.5</v>
      </c>
      <c r="G467" t="s">
        <v>47</v>
      </c>
      <c r="H467" s="3">
        <v>7</v>
      </c>
      <c r="I467" t="s">
        <v>48</v>
      </c>
      <c r="J467">
        <v>2562</v>
      </c>
      <c r="K467" t="s">
        <v>49</v>
      </c>
      <c r="L467" t="s">
        <v>50</v>
      </c>
      <c r="M467" t="s">
        <v>51</v>
      </c>
      <c r="N467">
        <v>561</v>
      </c>
      <c r="O467" t="s">
        <v>52</v>
      </c>
      <c r="P467" t="s">
        <v>53</v>
      </c>
      <c r="T467" t="s">
        <v>4296</v>
      </c>
      <c r="U467" t="s">
        <v>4297</v>
      </c>
      <c r="V467" t="s">
        <v>2695</v>
      </c>
      <c r="W467" t="s">
        <v>56</v>
      </c>
      <c r="X467" t="s">
        <v>4298</v>
      </c>
      <c r="Y467" t="s">
        <v>4299</v>
      </c>
      <c r="Z467" s="3">
        <v>0</v>
      </c>
      <c r="AA467" t="s">
        <v>4300</v>
      </c>
      <c r="AB467" t="s">
        <v>4301</v>
      </c>
      <c r="AC467" t="s">
        <v>61</v>
      </c>
      <c r="AD467" t="s">
        <v>61</v>
      </c>
      <c r="AE467" t="s">
        <v>4302</v>
      </c>
      <c r="AF467" t="s">
        <v>63</v>
      </c>
      <c r="AH467">
        <v>58</v>
      </c>
      <c r="AI467" s="2">
        <v>45546</v>
      </c>
      <c r="AJ467" t="s">
        <v>64</v>
      </c>
      <c r="AK467" t="s">
        <v>64</v>
      </c>
      <c r="AL467" t="s">
        <v>4303</v>
      </c>
      <c r="AM467" t="s">
        <v>4297</v>
      </c>
      <c r="AN467" s="3">
        <v>242.4</v>
      </c>
      <c r="AO467" t="s">
        <v>4301</v>
      </c>
      <c r="AP467" t="s">
        <v>64</v>
      </c>
      <c r="AQ467" t="s">
        <v>4302</v>
      </c>
      <c r="AR467">
        <v>1357</v>
      </c>
      <c r="AS467" t="s">
        <v>66</v>
      </c>
    </row>
    <row r="468" spans="1:45" ht="16" x14ac:dyDescent="0.2">
      <c r="A468">
        <v>3395</v>
      </c>
      <c r="B468">
        <v>3395</v>
      </c>
      <c r="C468" s="2">
        <v>45546</v>
      </c>
      <c r="D468" t="s">
        <v>1814</v>
      </c>
      <c r="E468" t="s">
        <v>4305</v>
      </c>
      <c r="F468" s="3">
        <v>116.3</v>
      </c>
      <c r="G468" t="s">
        <v>47</v>
      </c>
      <c r="H468" s="3">
        <v>19</v>
      </c>
      <c r="I468" t="s">
        <v>48</v>
      </c>
      <c r="J468">
        <v>3270</v>
      </c>
      <c r="K468" t="s">
        <v>49</v>
      </c>
      <c r="L468" t="s">
        <v>50</v>
      </c>
      <c r="M468" t="s">
        <v>106</v>
      </c>
      <c r="N468">
        <v>561</v>
      </c>
      <c r="O468" t="s">
        <v>52</v>
      </c>
      <c r="P468" t="s">
        <v>53</v>
      </c>
      <c r="T468" t="s">
        <v>4296</v>
      </c>
      <c r="U468" t="s">
        <v>4297</v>
      </c>
      <c r="V468" t="s">
        <v>2695</v>
      </c>
      <c r="W468" t="s">
        <v>56</v>
      </c>
      <c r="X468" t="s">
        <v>4298</v>
      </c>
      <c r="Y468" t="s">
        <v>4299</v>
      </c>
      <c r="Z468" s="3">
        <v>0</v>
      </c>
      <c r="AA468" t="s">
        <v>4300</v>
      </c>
      <c r="AB468" t="s">
        <v>4301</v>
      </c>
      <c r="AC468" t="s">
        <v>61</v>
      </c>
      <c r="AD468" t="s">
        <v>61</v>
      </c>
      <c r="AE468" t="s">
        <v>4302</v>
      </c>
      <c r="AF468" t="s">
        <v>63</v>
      </c>
      <c r="AH468">
        <v>59</v>
      </c>
      <c r="AI468" s="2">
        <v>45546</v>
      </c>
      <c r="AJ468" t="s">
        <v>64</v>
      </c>
      <c r="AK468" t="s">
        <v>64</v>
      </c>
      <c r="AL468" t="s">
        <v>4303</v>
      </c>
      <c r="AM468" t="s">
        <v>4297</v>
      </c>
      <c r="AN468" s="3">
        <v>242.4</v>
      </c>
      <c r="AO468" t="s">
        <v>4301</v>
      </c>
      <c r="AP468" t="s">
        <v>64</v>
      </c>
      <c r="AQ468" t="s">
        <v>4302</v>
      </c>
      <c r="AR468">
        <v>1357</v>
      </c>
      <c r="AS468" t="s">
        <v>66</v>
      </c>
    </row>
    <row r="469" spans="1:45" ht="16" x14ac:dyDescent="0.2">
      <c r="A469">
        <v>3396</v>
      </c>
      <c r="B469">
        <v>3396</v>
      </c>
      <c r="C469" s="2">
        <v>45546</v>
      </c>
      <c r="D469" t="s">
        <v>1814</v>
      </c>
      <c r="E469" t="s">
        <v>4305</v>
      </c>
      <c r="F469" s="3">
        <v>5</v>
      </c>
      <c r="G469" t="s">
        <v>47</v>
      </c>
      <c r="H469" s="3">
        <v>0</v>
      </c>
      <c r="I469" t="s">
        <v>48</v>
      </c>
      <c r="J469">
        <v>3270</v>
      </c>
      <c r="K469" t="s">
        <v>49</v>
      </c>
      <c r="L469" t="s">
        <v>50</v>
      </c>
      <c r="M469" t="s">
        <v>106</v>
      </c>
      <c r="N469">
        <v>561</v>
      </c>
      <c r="O469" t="s">
        <v>52</v>
      </c>
      <c r="P469" t="s">
        <v>53</v>
      </c>
      <c r="T469" t="s">
        <v>4296</v>
      </c>
      <c r="U469" t="s">
        <v>4297</v>
      </c>
      <c r="V469" t="s">
        <v>2695</v>
      </c>
      <c r="W469" t="s">
        <v>56</v>
      </c>
      <c r="X469" t="s">
        <v>4298</v>
      </c>
      <c r="Y469" t="s">
        <v>4299</v>
      </c>
      <c r="Z469" s="3">
        <v>0</v>
      </c>
      <c r="AA469" t="s">
        <v>4300</v>
      </c>
      <c r="AB469" t="s">
        <v>4301</v>
      </c>
      <c r="AC469" t="s">
        <v>61</v>
      </c>
      <c r="AD469" t="s">
        <v>61</v>
      </c>
      <c r="AE469" t="s">
        <v>4302</v>
      </c>
      <c r="AF469" t="s">
        <v>63</v>
      </c>
      <c r="AH469">
        <v>0</v>
      </c>
      <c r="AI469" s="2">
        <v>45546</v>
      </c>
      <c r="AJ469" t="s">
        <v>64</v>
      </c>
      <c r="AK469" t="s">
        <v>64</v>
      </c>
      <c r="AL469" t="s">
        <v>4303</v>
      </c>
      <c r="AM469" t="s">
        <v>4297</v>
      </c>
      <c r="AN469" s="3">
        <v>242.4</v>
      </c>
      <c r="AO469" t="s">
        <v>4301</v>
      </c>
      <c r="AP469" t="s">
        <v>64</v>
      </c>
      <c r="AQ469" t="s">
        <v>4302</v>
      </c>
      <c r="AR469">
        <v>1357</v>
      </c>
      <c r="AS469" t="s">
        <v>66</v>
      </c>
    </row>
    <row r="470" spans="1:45" ht="16" x14ac:dyDescent="0.2">
      <c r="A470">
        <v>3397</v>
      </c>
      <c r="B470">
        <v>3397</v>
      </c>
      <c r="C470" s="2">
        <v>45546</v>
      </c>
      <c r="D470" t="s">
        <v>1814</v>
      </c>
      <c r="E470" t="s">
        <v>4306</v>
      </c>
      <c r="F470" s="3">
        <v>22</v>
      </c>
      <c r="G470" t="s">
        <v>47</v>
      </c>
      <c r="H470" s="3">
        <v>7</v>
      </c>
      <c r="I470" t="s">
        <v>48</v>
      </c>
      <c r="J470">
        <v>3270</v>
      </c>
      <c r="K470" t="s">
        <v>49</v>
      </c>
      <c r="L470" t="s">
        <v>50</v>
      </c>
      <c r="M470" t="s">
        <v>106</v>
      </c>
      <c r="N470">
        <v>561</v>
      </c>
      <c r="O470" t="s">
        <v>52</v>
      </c>
      <c r="P470" t="s">
        <v>53</v>
      </c>
      <c r="T470" t="s">
        <v>4296</v>
      </c>
      <c r="U470" t="s">
        <v>4297</v>
      </c>
      <c r="V470" t="s">
        <v>2695</v>
      </c>
      <c r="W470" t="s">
        <v>56</v>
      </c>
      <c r="X470" t="s">
        <v>4298</v>
      </c>
      <c r="Y470" t="s">
        <v>4299</v>
      </c>
      <c r="Z470" s="3">
        <v>0</v>
      </c>
      <c r="AA470" t="s">
        <v>4300</v>
      </c>
      <c r="AB470" t="s">
        <v>4301</v>
      </c>
      <c r="AC470" t="s">
        <v>61</v>
      </c>
      <c r="AD470" t="s">
        <v>61</v>
      </c>
      <c r="AE470" t="s">
        <v>4302</v>
      </c>
      <c r="AF470" t="s">
        <v>63</v>
      </c>
      <c r="AH470">
        <v>58</v>
      </c>
      <c r="AI470" s="2">
        <v>45546</v>
      </c>
      <c r="AJ470" t="s">
        <v>64</v>
      </c>
      <c r="AK470" t="s">
        <v>64</v>
      </c>
      <c r="AL470" t="s">
        <v>4303</v>
      </c>
      <c r="AM470" t="s">
        <v>4297</v>
      </c>
      <c r="AN470" s="3">
        <v>242.4</v>
      </c>
      <c r="AO470" t="s">
        <v>4301</v>
      </c>
      <c r="AP470" t="s">
        <v>64</v>
      </c>
      <c r="AQ470" t="s">
        <v>4302</v>
      </c>
      <c r="AR470">
        <v>1357</v>
      </c>
      <c r="AS470" t="s">
        <v>66</v>
      </c>
    </row>
    <row r="471" spans="1:45" ht="16" x14ac:dyDescent="0.2">
      <c r="A471">
        <v>3398</v>
      </c>
      <c r="B471">
        <v>3398</v>
      </c>
      <c r="C471" s="2">
        <v>45546</v>
      </c>
      <c r="D471" t="s">
        <v>1814</v>
      </c>
      <c r="E471" t="s">
        <v>4306</v>
      </c>
      <c r="F471" s="3">
        <v>0.2</v>
      </c>
      <c r="G471" t="s">
        <v>47</v>
      </c>
      <c r="H471" s="3">
        <v>19</v>
      </c>
      <c r="I471" t="s">
        <v>48</v>
      </c>
      <c r="J471">
        <v>3270</v>
      </c>
      <c r="K471" t="s">
        <v>49</v>
      </c>
      <c r="L471" t="s">
        <v>50</v>
      </c>
      <c r="M471" t="s">
        <v>106</v>
      </c>
      <c r="N471">
        <v>561</v>
      </c>
      <c r="O471" t="s">
        <v>52</v>
      </c>
      <c r="P471" t="s">
        <v>53</v>
      </c>
      <c r="T471" t="s">
        <v>4296</v>
      </c>
      <c r="U471" t="s">
        <v>4297</v>
      </c>
      <c r="V471" t="s">
        <v>2695</v>
      </c>
      <c r="W471" t="s">
        <v>56</v>
      </c>
      <c r="X471" t="s">
        <v>4298</v>
      </c>
      <c r="Y471" t="s">
        <v>4299</v>
      </c>
      <c r="Z471" s="3">
        <v>0</v>
      </c>
      <c r="AA471" t="s">
        <v>4300</v>
      </c>
      <c r="AB471" t="s">
        <v>4301</v>
      </c>
      <c r="AC471" t="s">
        <v>61</v>
      </c>
      <c r="AD471" t="s">
        <v>61</v>
      </c>
      <c r="AE471" t="s">
        <v>4302</v>
      </c>
      <c r="AF471" t="s">
        <v>63</v>
      </c>
      <c r="AH471">
        <v>59</v>
      </c>
      <c r="AI471" s="2">
        <v>45546</v>
      </c>
      <c r="AJ471" t="s">
        <v>64</v>
      </c>
      <c r="AK471" t="s">
        <v>64</v>
      </c>
      <c r="AL471" t="s">
        <v>4303</v>
      </c>
      <c r="AM471" t="s">
        <v>4297</v>
      </c>
      <c r="AN471" s="3">
        <v>242.4</v>
      </c>
      <c r="AO471" t="s">
        <v>4301</v>
      </c>
      <c r="AP471" t="s">
        <v>64</v>
      </c>
      <c r="AQ471" t="s">
        <v>4302</v>
      </c>
      <c r="AR471">
        <v>1357</v>
      </c>
      <c r="AS471" t="s">
        <v>66</v>
      </c>
    </row>
    <row r="472" spans="1:45" ht="16" x14ac:dyDescent="0.2">
      <c r="A472">
        <v>3400</v>
      </c>
      <c r="B472">
        <v>3400</v>
      </c>
      <c r="C472" s="2">
        <v>45546</v>
      </c>
      <c r="D472" t="s">
        <v>1814</v>
      </c>
      <c r="E472" t="s">
        <v>4307</v>
      </c>
      <c r="F472" s="3">
        <v>17</v>
      </c>
      <c r="G472" t="s">
        <v>47</v>
      </c>
      <c r="H472" s="3">
        <v>7</v>
      </c>
      <c r="I472" t="s">
        <v>48</v>
      </c>
      <c r="J472">
        <v>2563</v>
      </c>
      <c r="K472" t="s">
        <v>49</v>
      </c>
      <c r="L472" t="s">
        <v>50</v>
      </c>
      <c r="M472" t="s">
        <v>51</v>
      </c>
      <c r="N472">
        <v>561</v>
      </c>
      <c r="O472" t="s">
        <v>52</v>
      </c>
      <c r="P472" t="s">
        <v>53</v>
      </c>
      <c r="T472" t="s">
        <v>1825</v>
      </c>
      <c r="U472" t="s">
        <v>4297</v>
      </c>
      <c r="V472" t="s">
        <v>2709</v>
      </c>
      <c r="W472" t="s">
        <v>56</v>
      </c>
      <c r="X472" t="s">
        <v>4308</v>
      </c>
      <c r="Y472" t="s">
        <v>4299</v>
      </c>
      <c r="Z472" s="3">
        <v>0</v>
      </c>
      <c r="AA472" t="s">
        <v>165</v>
      </c>
      <c r="AB472" t="s">
        <v>4301</v>
      </c>
      <c r="AC472" t="s">
        <v>61</v>
      </c>
      <c r="AD472" t="s">
        <v>61</v>
      </c>
      <c r="AE472" t="s">
        <v>4309</v>
      </c>
      <c r="AF472" t="s">
        <v>63</v>
      </c>
      <c r="AH472">
        <v>58</v>
      </c>
      <c r="AI472" s="2">
        <v>45546</v>
      </c>
      <c r="AJ472" t="s">
        <v>64</v>
      </c>
      <c r="AK472" t="s">
        <v>64</v>
      </c>
      <c r="AL472" t="s">
        <v>4310</v>
      </c>
      <c r="AM472" t="s">
        <v>4297</v>
      </c>
      <c r="AN472" s="3">
        <v>17</v>
      </c>
      <c r="AO472" t="s">
        <v>4301</v>
      </c>
      <c r="AP472" t="s">
        <v>64</v>
      </c>
      <c r="AQ472" t="s">
        <v>4309</v>
      </c>
      <c r="AR472">
        <v>1358</v>
      </c>
      <c r="AS472" t="s">
        <v>66</v>
      </c>
    </row>
    <row r="473" spans="1:45" ht="16" x14ac:dyDescent="0.2">
      <c r="A473">
        <v>3349</v>
      </c>
      <c r="B473">
        <v>3349</v>
      </c>
      <c r="C473" s="2">
        <v>45546.083333333343</v>
      </c>
      <c r="D473" t="s">
        <v>1748</v>
      </c>
      <c r="E473" t="s">
        <v>2165</v>
      </c>
      <c r="F473" s="3">
        <v>52.9</v>
      </c>
      <c r="G473" t="s">
        <v>47</v>
      </c>
      <c r="H473" s="3">
        <v>0</v>
      </c>
      <c r="I473" t="s">
        <v>48</v>
      </c>
      <c r="J473">
        <v>2900</v>
      </c>
      <c r="K473" t="s">
        <v>49</v>
      </c>
      <c r="L473" t="s">
        <v>50</v>
      </c>
      <c r="M473" t="s">
        <v>51</v>
      </c>
      <c r="N473">
        <v>940</v>
      </c>
      <c r="O473" t="s">
        <v>52</v>
      </c>
      <c r="P473" t="s">
        <v>53</v>
      </c>
      <c r="T473" t="s">
        <v>2313</v>
      </c>
      <c r="U473" t="s">
        <v>4311</v>
      </c>
      <c r="V473" t="s">
        <v>2822</v>
      </c>
      <c r="W473" t="s">
        <v>56</v>
      </c>
      <c r="X473" t="s">
        <v>4312</v>
      </c>
      <c r="Y473" t="s">
        <v>3976</v>
      </c>
      <c r="Z473" s="3">
        <v>19</v>
      </c>
      <c r="AA473" t="s">
        <v>2316</v>
      </c>
      <c r="AB473" t="s">
        <v>4313</v>
      </c>
      <c r="AC473" t="s">
        <v>61</v>
      </c>
      <c r="AD473" t="s">
        <v>61</v>
      </c>
      <c r="AE473" t="s">
        <v>4314</v>
      </c>
      <c r="AF473" t="s">
        <v>63</v>
      </c>
      <c r="AH473">
        <v>0</v>
      </c>
      <c r="AI473" s="2">
        <v>45546</v>
      </c>
      <c r="AJ473" t="s">
        <v>64</v>
      </c>
      <c r="AK473" t="s">
        <v>64</v>
      </c>
      <c r="AL473" t="s">
        <v>4315</v>
      </c>
      <c r="AM473" t="s">
        <v>4311</v>
      </c>
      <c r="AN473" s="3">
        <v>52.9</v>
      </c>
      <c r="AO473" t="s">
        <v>4313</v>
      </c>
      <c r="AP473" t="s">
        <v>64</v>
      </c>
      <c r="AQ473" t="s">
        <v>4314</v>
      </c>
      <c r="AR473">
        <v>1335</v>
      </c>
      <c r="AS473" t="s">
        <v>66</v>
      </c>
    </row>
    <row r="474" spans="1:45" ht="16" x14ac:dyDescent="0.2">
      <c r="A474">
        <v>3352</v>
      </c>
      <c r="B474">
        <v>3352</v>
      </c>
      <c r="C474" s="2">
        <v>45548.083333333343</v>
      </c>
      <c r="D474" t="s">
        <v>1814</v>
      </c>
      <c r="E474" t="s">
        <v>4316</v>
      </c>
      <c r="F474" s="3">
        <v>237.72</v>
      </c>
      <c r="G474" t="s">
        <v>47</v>
      </c>
      <c r="H474" s="3">
        <v>0</v>
      </c>
      <c r="I474" t="s">
        <v>48</v>
      </c>
      <c r="J474">
        <v>2722</v>
      </c>
      <c r="K474" t="s">
        <v>49</v>
      </c>
      <c r="L474" t="s">
        <v>50</v>
      </c>
      <c r="M474" t="s">
        <v>51</v>
      </c>
      <c r="N474">
        <v>940</v>
      </c>
      <c r="O474" t="s">
        <v>52</v>
      </c>
      <c r="P474" t="s">
        <v>53</v>
      </c>
      <c r="T474" t="s">
        <v>4317</v>
      </c>
      <c r="U474" t="s">
        <v>4318</v>
      </c>
      <c r="V474" t="s">
        <v>2832</v>
      </c>
      <c r="W474" t="s">
        <v>56</v>
      </c>
      <c r="X474" t="s">
        <v>4319</v>
      </c>
      <c r="Y474" t="s">
        <v>2668</v>
      </c>
      <c r="Z474" s="3">
        <v>0</v>
      </c>
      <c r="AA474" t="s">
        <v>4320</v>
      </c>
      <c r="AB474" t="s">
        <v>4313</v>
      </c>
      <c r="AC474" t="s">
        <v>61</v>
      </c>
      <c r="AD474" t="s">
        <v>61</v>
      </c>
      <c r="AE474" t="s">
        <v>4321</v>
      </c>
      <c r="AF474" t="s">
        <v>63</v>
      </c>
      <c r="AH474">
        <v>0</v>
      </c>
      <c r="AI474" s="2">
        <v>45548</v>
      </c>
      <c r="AJ474" t="s">
        <v>64</v>
      </c>
      <c r="AK474" t="s">
        <v>64</v>
      </c>
      <c r="AL474" t="s">
        <v>4322</v>
      </c>
      <c r="AM474" t="s">
        <v>4318</v>
      </c>
      <c r="AN474" s="3">
        <v>237.72</v>
      </c>
      <c r="AO474" t="s">
        <v>4313</v>
      </c>
      <c r="AP474" t="s">
        <v>64</v>
      </c>
      <c r="AQ474" t="s">
        <v>4321</v>
      </c>
      <c r="AR474">
        <v>1336</v>
      </c>
      <c r="AS474" t="s">
        <v>66</v>
      </c>
    </row>
    <row r="475" spans="1:45" ht="16" x14ac:dyDescent="0.2">
      <c r="A475">
        <v>3353</v>
      </c>
      <c r="B475">
        <v>3353</v>
      </c>
      <c r="C475" s="2">
        <v>45548.083333333343</v>
      </c>
      <c r="D475" t="s">
        <v>1748</v>
      </c>
      <c r="E475" t="s">
        <v>4323</v>
      </c>
      <c r="F475" s="3">
        <v>34</v>
      </c>
      <c r="G475" t="s">
        <v>47</v>
      </c>
      <c r="H475" s="3">
        <v>0</v>
      </c>
      <c r="I475" t="s">
        <v>48</v>
      </c>
      <c r="J475">
        <v>2705</v>
      </c>
      <c r="K475" t="s">
        <v>49</v>
      </c>
      <c r="L475" t="s">
        <v>50</v>
      </c>
      <c r="M475" t="s">
        <v>51</v>
      </c>
      <c r="N475">
        <v>940</v>
      </c>
      <c r="O475" t="s">
        <v>52</v>
      </c>
      <c r="P475" t="s">
        <v>53</v>
      </c>
      <c r="T475" t="s">
        <v>4317</v>
      </c>
      <c r="U475" t="s">
        <v>4318</v>
      </c>
      <c r="V475" t="s">
        <v>2832</v>
      </c>
      <c r="W475" t="s">
        <v>56</v>
      </c>
      <c r="X475" t="s">
        <v>4319</v>
      </c>
      <c r="Y475" t="s">
        <v>2668</v>
      </c>
      <c r="Z475" s="3">
        <v>0</v>
      </c>
      <c r="AA475" t="s">
        <v>4320</v>
      </c>
      <c r="AB475" t="s">
        <v>4313</v>
      </c>
      <c r="AC475" t="s">
        <v>61</v>
      </c>
      <c r="AD475" t="s">
        <v>61</v>
      </c>
      <c r="AE475" t="s">
        <v>4321</v>
      </c>
      <c r="AF475" t="s">
        <v>63</v>
      </c>
      <c r="AH475">
        <v>0</v>
      </c>
      <c r="AI475" s="2">
        <v>45548</v>
      </c>
      <c r="AJ475" t="s">
        <v>64</v>
      </c>
      <c r="AK475" t="s">
        <v>64</v>
      </c>
      <c r="AL475" t="s">
        <v>4322</v>
      </c>
      <c r="AM475" t="s">
        <v>4318</v>
      </c>
      <c r="AN475" s="3">
        <v>237.72</v>
      </c>
      <c r="AO475" t="s">
        <v>4313</v>
      </c>
      <c r="AP475" t="s">
        <v>64</v>
      </c>
      <c r="AQ475" t="s">
        <v>4321</v>
      </c>
      <c r="AR475">
        <v>1336</v>
      </c>
      <c r="AS475" t="s">
        <v>66</v>
      </c>
    </row>
    <row r="476" spans="1:45" ht="16" x14ac:dyDescent="0.2">
      <c r="A476">
        <v>3524</v>
      </c>
      <c r="B476">
        <v>3524</v>
      </c>
      <c r="C476" s="2">
        <v>45555</v>
      </c>
      <c r="D476" t="s">
        <v>1761</v>
      </c>
      <c r="E476" t="s">
        <v>4330</v>
      </c>
      <c r="F476" s="3">
        <v>21.79</v>
      </c>
      <c r="G476" t="s">
        <v>47</v>
      </c>
      <c r="H476" s="3">
        <v>0</v>
      </c>
      <c r="I476" t="s">
        <v>48</v>
      </c>
      <c r="J476">
        <v>2720</v>
      </c>
      <c r="K476" t="s">
        <v>49</v>
      </c>
      <c r="L476" t="s">
        <v>50</v>
      </c>
      <c r="M476" t="s">
        <v>51</v>
      </c>
      <c r="N476">
        <v>942</v>
      </c>
      <c r="O476" t="s">
        <v>52</v>
      </c>
      <c r="P476" t="s">
        <v>53</v>
      </c>
      <c r="T476" t="s">
        <v>4331</v>
      </c>
      <c r="U476" t="s">
        <v>4332</v>
      </c>
      <c r="V476" t="s">
        <v>3031</v>
      </c>
      <c r="W476" t="s">
        <v>56</v>
      </c>
      <c r="X476" t="s">
        <v>4333</v>
      </c>
      <c r="Y476" t="s">
        <v>2036</v>
      </c>
      <c r="Z476" s="3">
        <v>19</v>
      </c>
      <c r="AA476" t="s">
        <v>4334</v>
      </c>
      <c r="AB476" t="s">
        <v>4335</v>
      </c>
      <c r="AC476" t="s">
        <v>61</v>
      </c>
      <c r="AD476" t="s">
        <v>61</v>
      </c>
      <c r="AE476" t="s">
        <v>4336</v>
      </c>
      <c r="AF476" t="s">
        <v>63</v>
      </c>
      <c r="AH476">
        <v>0</v>
      </c>
      <c r="AI476" s="2">
        <v>45555</v>
      </c>
      <c r="AJ476" t="s">
        <v>64</v>
      </c>
      <c r="AK476" t="s">
        <v>64</v>
      </c>
      <c r="AL476" t="s">
        <v>4337</v>
      </c>
      <c r="AM476" t="s">
        <v>4332</v>
      </c>
      <c r="AN476" s="3">
        <v>21.79</v>
      </c>
      <c r="AO476" t="s">
        <v>4335</v>
      </c>
      <c r="AP476" t="s">
        <v>64</v>
      </c>
      <c r="AQ476" t="s">
        <v>4336</v>
      </c>
      <c r="AR476">
        <v>1351</v>
      </c>
      <c r="AS476" t="s">
        <v>66</v>
      </c>
    </row>
    <row r="477" spans="1:45" ht="16" x14ac:dyDescent="0.2">
      <c r="A477">
        <v>3903</v>
      </c>
      <c r="B477">
        <v>3903</v>
      </c>
      <c r="C477" s="2">
        <v>45559</v>
      </c>
      <c r="D477" t="s">
        <v>1761</v>
      </c>
      <c r="E477" t="s">
        <v>4340</v>
      </c>
      <c r="F477" s="3">
        <v>4.99</v>
      </c>
      <c r="G477" t="s">
        <v>47</v>
      </c>
      <c r="H477" s="3">
        <v>0</v>
      </c>
      <c r="I477" t="s">
        <v>48</v>
      </c>
      <c r="J477">
        <v>2720</v>
      </c>
      <c r="K477" t="s">
        <v>49</v>
      </c>
      <c r="L477" t="s">
        <v>50</v>
      </c>
      <c r="M477" t="s">
        <v>51</v>
      </c>
      <c r="N477">
        <v>942</v>
      </c>
      <c r="O477" t="s">
        <v>52</v>
      </c>
      <c r="P477" t="s">
        <v>53</v>
      </c>
      <c r="T477" t="s">
        <v>1043</v>
      </c>
      <c r="U477" t="s">
        <v>4341</v>
      </c>
      <c r="V477" t="s">
        <v>2858</v>
      </c>
      <c r="W477" t="s">
        <v>56</v>
      </c>
      <c r="X477" t="s">
        <v>4342</v>
      </c>
      <c r="Y477" t="s">
        <v>953</v>
      </c>
      <c r="Z477" s="3">
        <v>19</v>
      </c>
      <c r="AA477" t="s">
        <v>1046</v>
      </c>
      <c r="AB477" t="s">
        <v>4195</v>
      </c>
      <c r="AC477" t="s">
        <v>61</v>
      </c>
      <c r="AD477" t="s">
        <v>61</v>
      </c>
      <c r="AE477" t="s">
        <v>4343</v>
      </c>
      <c r="AF477" t="s">
        <v>63</v>
      </c>
      <c r="AH477">
        <v>0</v>
      </c>
      <c r="AI477" s="2">
        <v>45559</v>
      </c>
      <c r="AJ477" t="s">
        <v>64</v>
      </c>
      <c r="AK477" t="s">
        <v>64</v>
      </c>
      <c r="AL477" t="s">
        <v>4344</v>
      </c>
      <c r="AM477" t="s">
        <v>4341</v>
      </c>
      <c r="AN477" s="3">
        <v>4.99</v>
      </c>
      <c r="AO477" t="s">
        <v>4195</v>
      </c>
      <c r="AP477" t="s">
        <v>64</v>
      </c>
      <c r="AQ477" t="s">
        <v>4343</v>
      </c>
      <c r="AR477">
        <v>1353</v>
      </c>
      <c r="AS477" t="s">
        <v>66</v>
      </c>
    </row>
    <row r="478" spans="1:45" ht="16" x14ac:dyDescent="0.2">
      <c r="A478">
        <v>3410</v>
      </c>
      <c r="B478">
        <v>3410</v>
      </c>
      <c r="C478" s="2">
        <v>45559.083333333343</v>
      </c>
      <c r="D478" t="s">
        <v>1761</v>
      </c>
      <c r="E478" t="s">
        <v>4345</v>
      </c>
      <c r="F478" s="3">
        <v>71.88</v>
      </c>
      <c r="G478" t="s">
        <v>47</v>
      </c>
      <c r="H478" s="3">
        <v>0</v>
      </c>
      <c r="I478" t="s">
        <v>48</v>
      </c>
      <c r="J478">
        <v>2720</v>
      </c>
      <c r="K478" t="s">
        <v>49</v>
      </c>
      <c r="L478" t="s">
        <v>50</v>
      </c>
      <c r="M478" t="s">
        <v>51</v>
      </c>
      <c r="N478">
        <v>940</v>
      </c>
      <c r="O478" t="s">
        <v>52</v>
      </c>
      <c r="P478" t="s">
        <v>53</v>
      </c>
      <c r="T478" t="s">
        <v>950</v>
      </c>
      <c r="U478" t="s">
        <v>4346</v>
      </c>
      <c r="V478" t="s">
        <v>2835</v>
      </c>
      <c r="W478" t="s">
        <v>56</v>
      </c>
      <c r="X478" t="s">
        <v>4347</v>
      </c>
      <c r="Y478" t="s">
        <v>953</v>
      </c>
      <c r="Z478" s="3">
        <v>19</v>
      </c>
      <c r="AA478" t="s">
        <v>954</v>
      </c>
      <c r="AB478" t="s">
        <v>4195</v>
      </c>
      <c r="AC478" t="s">
        <v>61</v>
      </c>
      <c r="AD478" t="s">
        <v>61</v>
      </c>
      <c r="AE478" t="s">
        <v>4348</v>
      </c>
      <c r="AF478" t="s">
        <v>63</v>
      </c>
      <c r="AH478">
        <v>0</v>
      </c>
      <c r="AI478" s="2">
        <v>45559</v>
      </c>
      <c r="AJ478" t="s">
        <v>64</v>
      </c>
      <c r="AK478" t="s">
        <v>64</v>
      </c>
      <c r="AL478" t="s">
        <v>4349</v>
      </c>
      <c r="AM478" t="s">
        <v>4346</v>
      </c>
      <c r="AN478" s="3">
        <v>71.88</v>
      </c>
      <c r="AO478" t="s">
        <v>4195</v>
      </c>
      <c r="AP478" t="s">
        <v>64</v>
      </c>
      <c r="AQ478" t="s">
        <v>4348</v>
      </c>
      <c r="AR478">
        <v>1340</v>
      </c>
      <c r="AS478" t="s">
        <v>66</v>
      </c>
    </row>
    <row r="479" spans="1:45" ht="16" x14ac:dyDescent="0.2">
      <c r="A479">
        <v>3360</v>
      </c>
      <c r="B479">
        <v>3360</v>
      </c>
      <c r="C479" s="2">
        <v>45559.083333333343</v>
      </c>
      <c r="D479" t="s">
        <v>1814</v>
      </c>
      <c r="E479" t="s">
        <v>2248</v>
      </c>
      <c r="F479" s="3">
        <v>21.56</v>
      </c>
      <c r="G479" t="s">
        <v>47</v>
      </c>
      <c r="H479" s="3">
        <v>0</v>
      </c>
      <c r="I479" t="s">
        <v>48</v>
      </c>
      <c r="J479">
        <v>2710</v>
      </c>
      <c r="K479" t="s">
        <v>49</v>
      </c>
      <c r="L479" t="s">
        <v>50</v>
      </c>
      <c r="M479" t="s">
        <v>51</v>
      </c>
      <c r="N479">
        <v>940</v>
      </c>
      <c r="O479" t="s">
        <v>52</v>
      </c>
      <c r="P479" t="s">
        <v>53</v>
      </c>
      <c r="T479" t="s">
        <v>4350</v>
      </c>
      <c r="U479" t="s">
        <v>4351</v>
      </c>
      <c r="V479" t="s">
        <v>2872</v>
      </c>
      <c r="W479" t="s">
        <v>56</v>
      </c>
      <c r="X479" t="s">
        <v>4352</v>
      </c>
      <c r="Y479" t="s">
        <v>2061</v>
      </c>
      <c r="Z479" s="3">
        <v>19</v>
      </c>
      <c r="AA479" t="s">
        <v>4353</v>
      </c>
      <c r="AB479" t="s">
        <v>4195</v>
      </c>
      <c r="AC479" t="s">
        <v>61</v>
      </c>
      <c r="AD479" t="s">
        <v>61</v>
      </c>
      <c r="AE479" t="s">
        <v>4354</v>
      </c>
      <c r="AF479" t="s">
        <v>63</v>
      </c>
      <c r="AH479">
        <v>0</v>
      </c>
      <c r="AI479" s="2">
        <v>45559</v>
      </c>
      <c r="AJ479" t="s">
        <v>64</v>
      </c>
      <c r="AK479" t="s">
        <v>64</v>
      </c>
      <c r="AL479" t="s">
        <v>4355</v>
      </c>
      <c r="AM479" t="s">
        <v>4351</v>
      </c>
      <c r="AN479" s="3">
        <v>21.56</v>
      </c>
      <c r="AO479" t="s">
        <v>4195</v>
      </c>
      <c r="AP479" t="s">
        <v>64</v>
      </c>
      <c r="AQ479" t="s">
        <v>4354</v>
      </c>
      <c r="AR479">
        <v>1339</v>
      </c>
      <c r="AS479" t="s">
        <v>66</v>
      </c>
    </row>
    <row r="480" spans="1:45" ht="16" x14ac:dyDescent="0.2">
      <c r="A480">
        <v>3362</v>
      </c>
      <c r="B480">
        <v>3362</v>
      </c>
      <c r="C480" s="2">
        <v>45560.083333333343</v>
      </c>
      <c r="D480" t="s">
        <v>1814</v>
      </c>
      <c r="E480" t="s">
        <v>68</v>
      </c>
      <c r="F480" s="3">
        <v>5.39</v>
      </c>
      <c r="G480" t="s">
        <v>47</v>
      </c>
      <c r="H480" s="3">
        <v>0</v>
      </c>
      <c r="I480" t="s">
        <v>48</v>
      </c>
      <c r="J480">
        <v>2710</v>
      </c>
      <c r="K480" t="s">
        <v>49</v>
      </c>
      <c r="L480" t="s">
        <v>50</v>
      </c>
      <c r="M480" t="s">
        <v>51</v>
      </c>
      <c r="N480">
        <v>940</v>
      </c>
      <c r="O480" t="s">
        <v>52</v>
      </c>
      <c r="P480" t="s">
        <v>53</v>
      </c>
      <c r="T480" t="s">
        <v>4205</v>
      </c>
      <c r="U480" t="s">
        <v>4356</v>
      </c>
      <c r="V480" t="s">
        <v>2793</v>
      </c>
      <c r="W480" t="s">
        <v>56</v>
      </c>
      <c r="X480" t="s">
        <v>4357</v>
      </c>
      <c r="Y480" t="s">
        <v>72</v>
      </c>
      <c r="Z480" s="3">
        <v>19</v>
      </c>
      <c r="AA480" t="s">
        <v>4208</v>
      </c>
      <c r="AB480" t="s">
        <v>4358</v>
      </c>
      <c r="AC480" t="s">
        <v>61</v>
      </c>
      <c r="AD480" t="s">
        <v>61</v>
      </c>
      <c r="AE480" t="s">
        <v>4359</v>
      </c>
      <c r="AF480" t="s">
        <v>63</v>
      </c>
      <c r="AH480">
        <v>0</v>
      </c>
      <c r="AI480" s="2">
        <v>45560</v>
      </c>
      <c r="AJ480" t="s">
        <v>64</v>
      </c>
      <c r="AK480" t="s">
        <v>64</v>
      </c>
      <c r="AL480" t="s">
        <v>4360</v>
      </c>
      <c r="AM480" t="s">
        <v>4356</v>
      </c>
      <c r="AN480" s="3">
        <v>5.39</v>
      </c>
      <c r="AO480" t="s">
        <v>4358</v>
      </c>
      <c r="AP480" t="s">
        <v>64</v>
      </c>
      <c r="AQ480" t="s">
        <v>4359</v>
      </c>
      <c r="AR480">
        <v>1341</v>
      </c>
      <c r="AS480" t="s">
        <v>66</v>
      </c>
    </row>
    <row r="481" spans="1:45" ht="16" x14ac:dyDescent="0.2">
      <c r="A481">
        <v>3386</v>
      </c>
      <c r="B481">
        <v>3386</v>
      </c>
      <c r="C481" s="2">
        <v>45561</v>
      </c>
      <c r="D481" t="s">
        <v>1814</v>
      </c>
      <c r="E481" t="s">
        <v>4361</v>
      </c>
      <c r="F481" s="3">
        <v>313</v>
      </c>
      <c r="G481" t="s">
        <v>47</v>
      </c>
      <c r="H481" s="3">
        <v>0</v>
      </c>
      <c r="I481" t="s">
        <v>48</v>
      </c>
      <c r="J481">
        <v>2563</v>
      </c>
      <c r="K481" t="s">
        <v>49</v>
      </c>
      <c r="L481" t="s">
        <v>50</v>
      </c>
      <c r="M481" t="s">
        <v>51</v>
      </c>
      <c r="N481">
        <v>942</v>
      </c>
      <c r="O481" t="s">
        <v>52</v>
      </c>
      <c r="P481" t="s">
        <v>53</v>
      </c>
      <c r="T481" t="s">
        <v>2974</v>
      </c>
      <c r="U481" t="s">
        <v>4362</v>
      </c>
      <c r="V481" t="s">
        <v>2844</v>
      </c>
      <c r="W481" t="s">
        <v>56</v>
      </c>
      <c r="X481" t="s">
        <v>4363</v>
      </c>
      <c r="Y481" t="s">
        <v>4275</v>
      </c>
      <c r="Z481" s="3">
        <v>7</v>
      </c>
      <c r="AA481" t="s">
        <v>2977</v>
      </c>
      <c r="AB481" t="s">
        <v>4364</v>
      </c>
      <c r="AC481" t="s">
        <v>61</v>
      </c>
      <c r="AD481" t="s">
        <v>61</v>
      </c>
      <c r="AE481" t="s">
        <v>4365</v>
      </c>
      <c r="AF481" t="s">
        <v>63</v>
      </c>
      <c r="AH481">
        <v>0</v>
      </c>
      <c r="AI481" s="2">
        <v>45561</v>
      </c>
      <c r="AJ481" t="s">
        <v>64</v>
      </c>
      <c r="AK481" t="s">
        <v>64</v>
      </c>
      <c r="AL481" t="s">
        <v>4366</v>
      </c>
      <c r="AM481" t="s">
        <v>4362</v>
      </c>
      <c r="AN481" s="3">
        <v>313</v>
      </c>
      <c r="AO481" t="s">
        <v>4364</v>
      </c>
      <c r="AP481" t="s">
        <v>64</v>
      </c>
      <c r="AQ481" t="s">
        <v>4365</v>
      </c>
      <c r="AR481">
        <v>1354</v>
      </c>
      <c r="AS481" t="s">
        <v>66</v>
      </c>
    </row>
    <row r="482" spans="1:45" ht="16" x14ac:dyDescent="0.2">
      <c r="A482">
        <v>3388</v>
      </c>
      <c r="B482">
        <v>3388</v>
      </c>
      <c r="C482" s="2">
        <v>45562</v>
      </c>
      <c r="D482" t="s">
        <v>1814</v>
      </c>
      <c r="E482" t="s">
        <v>4371</v>
      </c>
      <c r="F482" s="3">
        <v>351.55</v>
      </c>
      <c r="G482" t="s">
        <v>47</v>
      </c>
      <c r="H482" s="3">
        <v>0</v>
      </c>
      <c r="I482" t="s">
        <v>48</v>
      </c>
      <c r="J482">
        <v>2563</v>
      </c>
      <c r="K482" t="s">
        <v>49</v>
      </c>
      <c r="L482" t="s">
        <v>50</v>
      </c>
      <c r="M482" t="s">
        <v>51</v>
      </c>
      <c r="N482">
        <v>942</v>
      </c>
      <c r="O482" t="s">
        <v>52</v>
      </c>
      <c r="P482" t="s">
        <v>53</v>
      </c>
      <c r="T482" t="s">
        <v>4372</v>
      </c>
      <c r="U482" t="s">
        <v>4373</v>
      </c>
      <c r="V482" t="s">
        <v>2852</v>
      </c>
      <c r="W482" t="s">
        <v>56</v>
      </c>
      <c r="X482" t="s">
        <v>4374</v>
      </c>
      <c r="Y482" t="s">
        <v>4275</v>
      </c>
      <c r="Z482" s="3">
        <v>0</v>
      </c>
      <c r="AA482" t="s">
        <v>4375</v>
      </c>
      <c r="AB482" t="s">
        <v>4376</v>
      </c>
      <c r="AC482" t="s">
        <v>61</v>
      </c>
      <c r="AD482" t="s">
        <v>61</v>
      </c>
      <c r="AE482" t="s">
        <v>4377</v>
      </c>
      <c r="AF482" t="s">
        <v>63</v>
      </c>
      <c r="AH482">
        <v>0</v>
      </c>
      <c r="AI482" s="2">
        <v>45562</v>
      </c>
      <c r="AJ482" t="s">
        <v>64</v>
      </c>
      <c r="AK482" t="s">
        <v>64</v>
      </c>
      <c r="AL482" t="s">
        <v>4378</v>
      </c>
      <c r="AM482" t="s">
        <v>4373</v>
      </c>
      <c r="AN482" s="3">
        <v>351.55</v>
      </c>
      <c r="AO482" t="s">
        <v>4376</v>
      </c>
      <c r="AP482" t="s">
        <v>64</v>
      </c>
      <c r="AQ482" t="s">
        <v>4377</v>
      </c>
      <c r="AR482">
        <v>1355</v>
      </c>
      <c r="AS482" t="s">
        <v>66</v>
      </c>
    </row>
    <row r="483" spans="1:45" ht="16" x14ac:dyDescent="0.2">
      <c r="A483">
        <v>3389</v>
      </c>
      <c r="B483">
        <v>3389</v>
      </c>
      <c r="C483" s="2">
        <v>45562.083333333343</v>
      </c>
      <c r="D483" t="s">
        <v>1761</v>
      </c>
      <c r="E483" t="s">
        <v>1010</v>
      </c>
      <c r="F483" s="3">
        <v>274.33999999999997</v>
      </c>
      <c r="G483" t="s">
        <v>47</v>
      </c>
      <c r="H483" s="3">
        <v>0</v>
      </c>
      <c r="I483" t="s">
        <v>48</v>
      </c>
      <c r="J483">
        <v>2720</v>
      </c>
      <c r="K483" t="s">
        <v>49</v>
      </c>
      <c r="L483" t="s">
        <v>50</v>
      </c>
      <c r="M483" t="s">
        <v>51</v>
      </c>
      <c r="N483">
        <v>940</v>
      </c>
      <c r="O483" t="s">
        <v>52</v>
      </c>
      <c r="P483" t="s">
        <v>53</v>
      </c>
      <c r="T483" t="s">
        <v>4383</v>
      </c>
      <c r="U483" t="s">
        <v>4384</v>
      </c>
      <c r="V483" t="s">
        <v>2868</v>
      </c>
      <c r="W483" t="s">
        <v>56</v>
      </c>
      <c r="X483" t="s">
        <v>4385</v>
      </c>
      <c r="Y483" t="s">
        <v>945</v>
      </c>
      <c r="Z483" s="3">
        <v>19</v>
      </c>
      <c r="AA483" t="s">
        <v>4386</v>
      </c>
      <c r="AB483" t="s">
        <v>4387</v>
      </c>
      <c r="AC483" t="s">
        <v>61</v>
      </c>
      <c r="AD483" t="s">
        <v>61</v>
      </c>
      <c r="AE483" t="s">
        <v>4388</v>
      </c>
      <c r="AF483" t="s">
        <v>63</v>
      </c>
      <c r="AH483">
        <v>0</v>
      </c>
      <c r="AI483" s="2">
        <v>45562</v>
      </c>
      <c r="AJ483" t="s">
        <v>64</v>
      </c>
      <c r="AK483" t="s">
        <v>64</v>
      </c>
      <c r="AL483" t="s">
        <v>4389</v>
      </c>
      <c r="AM483" t="s">
        <v>4384</v>
      </c>
      <c r="AN483" s="3">
        <v>274.33999999999997</v>
      </c>
      <c r="AO483" t="s">
        <v>4387</v>
      </c>
      <c r="AP483" t="s">
        <v>64</v>
      </c>
      <c r="AQ483" t="s">
        <v>4388</v>
      </c>
      <c r="AR483">
        <v>1346</v>
      </c>
      <c r="AS483" t="s">
        <v>66</v>
      </c>
    </row>
    <row r="484" spans="1:45" ht="16" x14ac:dyDescent="0.2">
      <c r="A484">
        <v>3370</v>
      </c>
      <c r="B484">
        <v>3370</v>
      </c>
      <c r="C484" s="2">
        <v>45565</v>
      </c>
      <c r="D484" t="s">
        <v>1934</v>
      </c>
      <c r="E484" t="s">
        <v>206</v>
      </c>
      <c r="F484" s="3">
        <v>3110.01</v>
      </c>
      <c r="G484" t="s">
        <v>47</v>
      </c>
      <c r="H484" s="3">
        <v>0</v>
      </c>
      <c r="I484" t="s">
        <v>104</v>
      </c>
      <c r="J484">
        <v>2551</v>
      </c>
      <c r="K484" t="s">
        <v>49</v>
      </c>
      <c r="L484" t="s">
        <v>50</v>
      </c>
      <c r="M484" t="s">
        <v>51</v>
      </c>
      <c r="N484">
        <v>1730</v>
      </c>
      <c r="O484" t="s">
        <v>52</v>
      </c>
      <c r="P484" t="s">
        <v>203</v>
      </c>
      <c r="T484" t="s">
        <v>64</v>
      </c>
      <c r="Z484" s="3"/>
      <c r="AF484" t="s">
        <v>63</v>
      </c>
      <c r="AH484">
        <v>0</v>
      </c>
      <c r="AI484" s="2">
        <v>45565</v>
      </c>
      <c r="AJ484" t="s">
        <v>64</v>
      </c>
      <c r="AK484" t="s">
        <v>64</v>
      </c>
      <c r="AL484" t="s">
        <v>64</v>
      </c>
      <c r="AN484" s="3"/>
      <c r="AP484" t="s">
        <v>64</v>
      </c>
      <c r="AR484" t="s">
        <v>64</v>
      </c>
      <c r="AS484" t="s">
        <v>66</v>
      </c>
    </row>
    <row r="485" spans="1:45" ht="16" x14ac:dyDescent="0.2">
      <c r="A485">
        <v>3371</v>
      </c>
      <c r="B485">
        <v>3371</v>
      </c>
      <c r="C485" s="2">
        <v>45565</v>
      </c>
      <c r="D485" t="s">
        <v>1935</v>
      </c>
      <c r="E485" t="s">
        <v>206</v>
      </c>
      <c r="F485" s="3">
        <v>2382.81</v>
      </c>
      <c r="G485" t="s">
        <v>47</v>
      </c>
      <c r="H485" s="3">
        <v>0</v>
      </c>
      <c r="I485" t="s">
        <v>104</v>
      </c>
      <c r="J485">
        <v>2551</v>
      </c>
      <c r="K485" t="s">
        <v>49</v>
      </c>
      <c r="L485" t="s">
        <v>50</v>
      </c>
      <c r="M485" t="s">
        <v>51</v>
      </c>
      <c r="N485">
        <v>1730</v>
      </c>
      <c r="O485" t="s">
        <v>52</v>
      </c>
      <c r="P485" t="s">
        <v>203</v>
      </c>
      <c r="T485" t="s">
        <v>64</v>
      </c>
      <c r="Z485" s="3"/>
      <c r="AF485" t="s">
        <v>63</v>
      </c>
      <c r="AH485">
        <v>0</v>
      </c>
      <c r="AI485" s="2">
        <v>45565</v>
      </c>
      <c r="AJ485" t="s">
        <v>64</v>
      </c>
      <c r="AK485" t="s">
        <v>64</v>
      </c>
      <c r="AL485" t="s">
        <v>64</v>
      </c>
      <c r="AN485" s="3"/>
      <c r="AP485" t="s">
        <v>64</v>
      </c>
      <c r="AR485" t="s">
        <v>64</v>
      </c>
      <c r="AS485" t="s">
        <v>66</v>
      </c>
    </row>
    <row r="486" spans="1:45" ht="16" x14ac:dyDescent="0.2">
      <c r="A486">
        <v>3402</v>
      </c>
      <c r="B486">
        <v>3402</v>
      </c>
      <c r="C486" s="2">
        <v>45565</v>
      </c>
      <c r="D486" t="s">
        <v>1814</v>
      </c>
      <c r="E486" t="s">
        <v>4393</v>
      </c>
      <c r="F486" s="3">
        <v>101.2</v>
      </c>
      <c r="G486" t="s">
        <v>47</v>
      </c>
      <c r="H486" s="3">
        <v>0</v>
      </c>
      <c r="I486" t="s">
        <v>48</v>
      </c>
      <c r="J486">
        <v>2560</v>
      </c>
      <c r="K486" t="s">
        <v>49</v>
      </c>
      <c r="L486" t="s">
        <v>50</v>
      </c>
      <c r="M486" t="s">
        <v>51</v>
      </c>
      <c r="N486">
        <v>561</v>
      </c>
      <c r="O486" t="s">
        <v>52</v>
      </c>
      <c r="P486" t="s">
        <v>53</v>
      </c>
      <c r="T486" t="s">
        <v>4394</v>
      </c>
      <c r="U486" t="s">
        <v>4395</v>
      </c>
      <c r="V486" t="s">
        <v>2776</v>
      </c>
      <c r="W486" t="s">
        <v>56</v>
      </c>
      <c r="X486" t="s">
        <v>4396</v>
      </c>
      <c r="Y486" t="s">
        <v>4397</v>
      </c>
      <c r="Z486" s="3">
        <v>0</v>
      </c>
      <c r="AA486" t="s">
        <v>4398</v>
      </c>
      <c r="AB486" t="s">
        <v>4399</v>
      </c>
      <c r="AC486" t="s">
        <v>61</v>
      </c>
      <c r="AD486" t="s">
        <v>61</v>
      </c>
      <c r="AE486" t="s">
        <v>4400</v>
      </c>
      <c r="AF486" t="s">
        <v>63</v>
      </c>
      <c r="AH486">
        <v>0</v>
      </c>
      <c r="AI486" s="2">
        <v>45565</v>
      </c>
      <c r="AJ486" t="s">
        <v>64</v>
      </c>
      <c r="AK486" t="s">
        <v>64</v>
      </c>
      <c r="AL486" t="s">
        <v>4401</v>
      </c>
      <c r="AM486" t="s">
        <v>4395</v>
      </c>
      <c r="AN486" s="3">
        <v>257.18</v>
      </c>
      <c r="AO486" t="s">
        <v>4399</v>
      </c>
      <c r="AP486" t="s">
        <v>64</v>
      </c>
      <c r="AQ486" t="s">
        <v>4400</v>
      </c>
      <c r="AR486">
        <v>1359</v>
      </c>
      <c r="AS486" t="s">
        <v>66</v>
      </c>
    </row>
    <row r="487" spans="1:45" ht="16" x14ac:dyDescent="0.2">
      <c r="A487">
        <v>3403</v>
      </c>
      <c r="B487">
        <v>3403</v>
      </c>
      <c r="C487" s="2">
        <v>45565</v>
      </c>
      <c r="D487" t="s">
        <v>1814</v>
      </c>
      <c r="E487" t="s">
        <v>4402</v>
      </c>
      <c r="F487" s="3">
        <v>135.63999999999999</v>
      </c>
      <c r="G487" t="s">
        <v>47</v>
      </c>
      <c r="H487" s="3">
        <v>0</v>
      </c>
      <c r="I487" t="s">
        <v>48</v>
      </c>
      <c r="J487">
        <v>3270</v>
      </c>
      <c r="K487" t="s">
        <v>49</v>
      </c>
      <c r="L487" t="s">
        <v>50</v>
      </c>
      <c r="M487" t="s">
        <v>106</v>
      </c>
      <c r="N487">
        <v>561</v>
      </c>
      <c r="O487" t="s">
        <v>52</v>
      </c>
      <c r="P487" t="s">
        <v>53</v>
      </c>
      <c r="T487" t="s">
        <v>4394</v>
      </c>
      <c r="U487" t="s">
        <v>4395</v>
      </c>
      <c r="V487" t="s">
        <v>2776</v>
      </c>
      <c r="W487" t="s">
        <v>56</v>
      </c>
      <c r="X487" t="s">
        <v>4396</v>
      </c>
      <c r="Y487" t="s">
        <v>4397</v>
      </c>
      <c r="Z487" s="3">
        <v>0</v>
      </c>
      <c r="AA487" t="s">
        <v>4398</v>
      </c>
      <c r="AB487" t="s">
        <v>4399</v>
      </c>
      <c r="AC487" t="s">
        <v>61</v>
      </c>
      <c r="AD487" t="s">
        <v>61</v>
      </c>
      <c r="AE487" t="s">
        <v>4400</v>
      </c>
      <c r="AF487" t="s">
        <v>63</v>
      </c>
      <c r="AH487">
        <v>0</v>
      </c>
      <c r="AI487" s="2">
        <v>45565</v>
      </c>
      <c r="AJ487" t="s">
        <v>64</v>
      </c>
      <c r="AK487" t="s">
        <v>64</v>
      </c>
      <c r="AL487" t="s">
        <v>4401</v>
      </c>
      <c r="AM487" t="s">
        <v>4395</v>
      </c>
      <c r="AN487" s="3">
        <v>257.18</v>
      </c>
      <c r="AO487" t="s">
        <v>4399</v>
      </c>
      <c r="AP487" t="s">
        <v>64</v>
      </c>
      <c r="AQ487" t="s">
        <v>4400</v>
      </c>
      <c r="AR487">
        <v>1359</v>
      </c>
      <c r="AS487" t="s">
        <v>66</v>
      </c>
    </row>
    <row r="488" spans="1:45" ht="16" x14ac:dyDescent="0.2">
      <c r="A488">
        <v>3404</v>
      </c>
      <c r="B488">
        <v>3404</v>
      </c>
      <c r="C488" s="2">
        <v>45565</v>
      </c>
      <c r="D488" t="s">
        <v>1814</v>
      </c>
      <c r="E488" t="s">
        <v>4403</v>
      </c>
      <c r="F488" s="3">
        <v>5.34</v>
      </c>
      <c r="G488" t="s">
        <v>47</v>
      </c>
      <c r="H488" s="3">
        <v>0</v>
      </c>
      <c r="I488" t="s">
        <v>48</v>
      </c>
      <c r="J488">
        <v>2561</v>
      </c>
      <c r="K488" t="s">
        <v>49</v>
      </c>
      <c r="L488" t="s">
        <v>50</v>
      </c>
      <c r="M488" t="s">
        <v>51</v>
      </c>
      <c r="N488">
        <v>561</v>
      </c>
      <c r="O488" t="s">
        <v>52</v>
      </c>
      <c r="P488" t="s">
        <v>53</v>
      </c>
      <c r="T488" t="s">
        <v>4394</v>
      </c>
      <c r="U488" t="s">
        <v>4395</v>
      </c>
      <c r="V488" t="s">
        <v>2776</v>
      </c>
      <c r="W488" t="s">
        <v>56</v>
      </c>
      <c r="X488" t="s">
        <v>4396</v>
      </c>
      <c r="Y488" t="s">
        <v>4397</v>
      </c>
      <c r="Z488" s="3">
        <v>0</v>
      </c>
      <c r="AA488" t="s">
        <v>4398</v>
      </c>
      <c r="AB488" t="s">
        <v>4399</v>
      </c>
      <c r="AC488" t="s">
        <v>61</v>
      </c>
      <c r="AD488" t="s">
        <v>61</v>
      </c>
      <c r="AE488" t="s">
        <v>4400</v>
      </c>
      <c r="AF488" t="s">
        <v>63</v>
      </c>
      <c r="AH488">
        <v>0</v>
      </c>
      <c r="AI488" s="2">
        <v>45565</v>
      </c>
      <c r="AJ488" t="s">
        <v>64</v>
      </c>
      <c r="AK488" t="s">
        <v>64</v>
      </c>
      <c r="AL488" t="s">
        <v>4401</v>
      </c>
      <c r="AM488" t="s">
        <v>4395</v>
      </c>
      <c r="AN488" s="3">
        <v>257.18</v>
      </c>
      <c r="AO488" t="s">
        <v>4399</v>
      </c>
      <c r="AP488" t="s">
        <v>64</v>
      </c>
      <c r="AQ488" t="s">
        <v>4400</v>
      </c>
      <c r="AR488">
        <v>1359</v>
      </c>
      <c r="AS488" t="s">
        <v>66</v>
      </c>
    </row>
    <row r="489" spans="1:45" ht="16" x14ac:dyDescent="0.2">
      <c r="A489">
        <v>3405</v>
      </c>
      <c r="B489">
        <v>3405</v>
      </c>
      <c r="C489" s="2">
        <v>45565</v>
      </c>
      <c r="D489" t="s">
        <v>1814</v>
      </c>
      <c r="E489" t="s">
        <v>4404</v>
      </c>
      <c r="F489" s="3">
        <v>15</v>
      </c>
      <c r="G489" t="s">
        <v>47</v>
      </c>
      <c r="H489" s="3">
        <v>7</v>
      </c>
      <c r="I489" t="s">
        <v>48</v>
      </c>
      <c r="J489">
        <v>2563</v>
      </c>
      <c r="K489" t="s">
        <v>49</v>
      </c>
      <c r="L489" t="s">
        <v>50</v>
      </c>
      <c r="M489" t="s">
        <v>51</v>
      </c>
      <c r="N489">
        <v>561</v>
      </c>
      <c r="O489" t="s">
        <v>52</v>
      </c>
      <c r="P489" t="s">
        <v>53</v>
      </c>
      <c r="T489" t="s">
        <v>4394</v>
      </c>
      <c r="U489" t="s">
        <v>4395</v>
      </c>
      <c r="V489" t="s">
        <v>2776</v>
      </c>
      <c r="W489" t="s">
        <v>56</v>
      </c>
      <c r="X489" t="s">
        <v>4396</v>
      </c>
      <c r="Y489" t="s">
        <v>4397</v>
      </c>
      <c r="Z489" s="3">
        <v>0</v>
      </c>
      <c r="AA489" t="s">
        <v>4398</v>
      </c>
      <c r="AB489" t="s">
        <v>4399</v>
      </c>
      <c r="AC489" t="s">
        <v>61</v>
      </c>
      <c r="AD489" t="s">
        <v>61</v>
      </c>
      <c r="AE489" t="s">
        <v>4400</v>
      </c>
      <c r="AF489" t="s">
        <v>63</v>
      </c>
      <c r="AH489">
        <v>58</v>
      </c>
      <c r="AI489" s="2">
        <v>45565</v>
      </c>
      <c r="AJ489" t="s">
        <v>64</v>
      </c>
      <c r="AK489" t="s">
        <v>64</v>
      </c>
      <c r="AL489" t="s">
        <v>4401</v>
      </c>
      <c r="AM489" t="s">
        <v>4395</v>
      </c>
      <c r="AN489" s="3">
        <v>257.18</v>
      </c>
      <c r="AO489" t="s">
        <v>4399</v>
      </c>
      <c r="AP489" t="s">
        <v>64</v>
      </c>
      <c r="AQ489" t="s">
        <v>4400</v>
      </c>
      <c r="AR489">
        <v>1359</v>
      </c>
      <c r="AS489" t="s">
        <v>66</v>
      </c>
    </row>
    <row r="490" spans="1:45" ht="16" x14ac:dyDescent="0.2">
      <c r="A490">
        <v>3407</v>
      </c>
      <c r="B490">
        <v>3407</v>
      </c>
      <c r="C490" s="2">
        <v>45565</v>
      </c>
      <c r="D490" t="s">
        <v>1814</v>
      </c>
      <c r="E490" t="s">
        <v>4405</v>
      </c>
      <c r="F490" s="3">
        <v>295.99</v>
      </c>
      <c r="G490" t="s">
        <v>47</v>
      </c>
      <c r="H490" s="3">
        <v>0</v>
      </c>
      <c r="I490" t="s">
        <v>48</v>
      </c>
      <c r="J490">
        <v>2562</v>
      </c>
      <c r="K490" t="s">
        <v>49</v>
      </c>
      <c r="L490" t="s">
        <v>50</v>
      </c>
      <c r="M490" t="s">
        <v>51</v>
      </c>
      <c r="N490">
        <v>561</v>
      </c>
      <c r="O490" t="s">
        <v>52</v>
      </c>
      <c r="P490" t="s">
        <v>53</v>
      </c>
      <c r="T490" t="s">
        <v>4406</v>
      </c>
      <c r="U490" t="s">
        <v>4395</v>
      </c>
      <c r="V490" t="s">
        <v>2779</v>
      </c>
      <c r="W490" t="s">
        <v>56</v>
      </c>
      <c r="X490" t="s">
        <v>4407</v>
      </c>
      <c r="Y490" t="s">
        <v>4397</v>
      </c>
      <c r="Z490" s="3">
        <v>0</v>
      </c>
      <c r="AA490" t="s">
        <v>4408</v>
      </c>
      <c r="AB490" t="s">
        <v>4399</v>
      </c>
      <c r="AC490" t="s">
        <v>61</v>
      </c>
      <c r="AD490" t="s">
        <v>61</v>
      </c>
      <c r="AE490" t="s">
        <v>4409</v>
      </c>
      <c r="AF490" t="s">
        <v>63</v>
      </c>
      <c r="AH490">
        <v>0</v>
      </c>
      <c r="AI490" s="2">
        <v>45565</v>
      </c>
      <c r="AJ490" t="s">
        <v>64</v>
      </c>
      <c r="AK490" t="s">
        <v>64</v>
      </c>
      <c r="AL490" t="s">
        <v>4410</v>
      </c>
      <c r="AM490" t="s">
        <v>4395</v>
      </c>
      <c r="AN490" s="3">
        <v>295.99</v>
      </c>
      <c r="AO490" t="s">
        <v>4399</v>
      </c>
      <c r="AP490" t="s">
        <v>64</v>
      </c>
      <c r="AQ490" t="s">
        <v>4409</v>
      </c>
      <c r="AR490">
        <v>1360</v>
      </c>
      <c r="AS490" t="s">
        <v>66</v>
      </c>
    </row>
    <row r="491" spans="1:45" ht="16" x14ac:dyDescent="0.2">
      <c r="A491">
        <v>3645</v>
      </c>
      <c r="B491">
        <v>3645</v>
      </c>
      <c r="C491" s="2">
        <v>45565</v>
      </c>
      <c r="D491" t="s">
        <v>1934</v>
      </c>
      <c r="E491" t="s">
        <v>204</v>
      </c>
      <c r="F491" s="3">
        <v>712.19</v>
      </c>
      <c r="G491" t="s">
        <v>47</v>
      </c>
      <c r="H491" s="3">
        <v>0</v>
      </c>
      <c r="I491" t="s">
        <v>104</v>
      </c>
      <c r="J491">
        <v>2555</v>
      </c>
      <c r="K491" t="s">
        <v>49</v>
      </c>
      <c r="L491" t="s">
        <v>50</v>
      </c>
      <c r="M491" t="s">
        <v>51</v>
      </c>
      <c r="N491">
        <v>1730</v>
      </c>
      <c r="O491" t="s">
        <v>52</v>
      </c>
      <c r="P491" t="s">
        <v>203</v>
      </c>
      <c r="T491" t="s">
        <v>64</v>
      </c>
      <c r="Z491" s="3"/>
      <c r="AF491" t="s">
        <v>63</v>
      </c>
      <c r="AH491">
        <v>0</v>
      </c>
      <c r="AI491" s="2">
        <v>45565</v>
      </c>
      <c r="AJ491" t="s">
        <v>64</v>
      </c>
      <c r="AK491" t="s">
        <v>64</v>
      </c>
      <c r="AL491" t="s">
        <v>64</v>
      </c>
      <c r="AN491" s="3"/>
      <c r="AP491" t="s">
        <v>64</v>
      </c>
      <c r="AR491" t="s">
        <v>64</v>
      </c>
      <c r="AS491" t="s">
        <v>66</v>
      </c>
    </row>
    <row r="492" spans="1:45" ht="16" x14ac:dyDescent="0.2">
      <c r="A492">
        <v>3648</v>
      </c>
      <c r="B492">
        <v>3648</v>
      </c>
      <c r="C492" s="2">
        <v>45565</v>
      </c>
      <c r="D492" t="s">
        <v>1936</v>
      </c>
      <c r="E492" t="s">
        <v>206</v>
      </c>
      <c r="F492" s="3">
        <v>3290.09</v>
      </c>
      <c r="G492" t="s">
        <v>47</v>
      </c>
      <c r="H492" s="3">
        <v>0</v>
      </c>
      <c r="I492" t="s">
        <v>104</v>
      </c>
      <c r="J492">
        <v>2551</v>
      </c>
      <c r="K492" t="s">
        <v>49</v>
      </c>
      <c r="L492" t="s">
        <v>50</v>
      </c>
      <c r="M492" t="s">
        <v>51</v>
      </c>
      <c r="N492">
        <v>1730</v>
      </c>
      <c r="O492" t="s">
        <v>52</v>
      </c>
      <c r="P492" t="s">
        <v>203</v>
      </c>
      <c r="T492" t="s">
        <v>64</v>
      </c>
      <c r="Z492" s="3"/>
      <c r="AF492" t="s">
        <v>63</v>
      </c>
      <c r="AH492">
        <v>0</v>
      </c>
      <c r="AI492" s="2">
        <v>45565</v>
      </c>
      <c r="AJ492" t="s">
        <v>64</v>
      </c>
      <c r="AK492" t="s">
        <v>64</v>
      </c>
      <c r="AL492" t="s">
        <v>64</v>
      </c>
      <c r="AN492" s="3"/>
      <c r="AP492" t="s">
        <v>64</v>
      </c>
      <c r="AR492" t="s">
        <v>64</v>
      </c>
      <c r="AS492" t="s">
        <v>66</v>
      </c>
    </row>
    <row r="493" spans="1:45" ht="16" x14ac:dyDescent="0.2">
      <c r="A493">
        <v>3651</v>
      </c>
      <c r="B493">
        <v>3651</v>
      </c>
      <c r="C493" s="2">
        <v>45565</v>
      </c>
      <c r="D493" t="s">
        <v>1936</v>
      </c>
      <c r="E493" t="s">
        <v>204</v>
      </c>
      <c r="F493" s="3">
        <v>753.43</v>
      </c>
      <c r="G493" t="s">
        <v>47</v>
      </c>
      <c r="H493" s="3">
        <v>0</v>
      </c>
      <c r="I493" t="s">
        <v>104</v>
      </c>
      <c r="J493">
        <v>2555</v>
      </c>
      <c r="K493" t="s">
        <v>49</v>
      </c>
      <c r="L493" t="s">
        <v>50</v>
      </c>
      <c r="M493" t="s">
        <v>51</v>
      </c>
      <c r="N493">
        <v>1730</v>
      </c>
      <c r="O493" t="s">
        <v>52</v>
      </c>
      <c r="P493" t="s">
        <v>203</v>
      </c>
      <c r="T493" t="s">
        <v>64</v>
      </c>
      <c r="Z493" s="3"/>
      <c r="AF493" t="s">
        <v>63</v>
      </c>
      <c r="AH493">
        <v>0</v>
      </c>
      <c r="AI493" s="2">
        <v>45565</v>
      </c>
      <c r="AJ493" t="s">
        <v>64</v>
      </c>
      <c r="AK493" t="s">
        <v>64</v>
      </c>
      <c r="AL493" t="s">
        <v>64</v>
      </c>
      <c r="AN493" s="3"/>
      <c r="AP493" t="s">
        <v>64</v>
      </c>
      <c r="AR493" t="s">
        <v>64</v>
      </c>
      <c r="AS493" t="s">
        <v>66</v>
      </c>
    </row>
    <row r="494" spans="1:45" ht="16" x14ac:dyDescent="0.2">
      <c r="A494">
        <v>4203</v>
      </c>
      <c r="B494">
        <v>4203</v>
      </c>
      <c r="C494" s="2">
        <v>45565</v>
      </c>
      <c r="D494" t="s">
        <v>1935</v>
      </c>
      <c r="E494" t="s">
        <v>204</v>
      </c>
      <c r="F494" s="3">
        <v>568.54</v>
      </c>
      <c r="G494" t="s">
        <v>47</v>
      </c>
      <c r="H494" s="3">
        <v>0</v>
      </c>
      <c r="I494" t="s">
        <v>104</v>
      </c>
      <c r="J494">
        <v>2555</v>
      </c>
      <c r="K494" t="s">
        <v>49</v>
      </c>
      <c r="L494" t="s">
        <v>50</v>
      </c>
      <c r="M494" t="s">
        <v>51</v>
      </c>
      <c r="N494">
        <v>1730</v>
      </c>
      <c r="O494" t="s">
        <v>52</v>
      </c>
      <c r="P494" t="s">
        <v>203</v>
      </c>
      <c r="T494" t="s">
        <v>64</v>
      </c>
      <c r="Z494" s="3"/>
      <c r="AF494" t="s">
        <v>63</v>
      </c>
      <c r="AH494">
        <v>0</v>
      </c>
      <c r="AI494" s="2">
        <v>45565</v>
      </c>
      <c r="AJ494" t="s">
        <v>64</v>
      </c>
      <c r="AK494" t="s">
        <v>64</v>
      </c>
      <c r="AL494" t="s">
        <v>64</v>
      </c>
      <c r="AN494" s="3"/>
      <c r="AP494" t="s">
        <v>64</v>
      </c>
      <c r="AR494" t="s">
        <v>64</v>
      </c>
      <c r="AS494" t="s">
        <v>66</v>
      </c>
    </row>
    <row r="495" spans="1:45" ht="16" x14ac:dyDescent="0.2">
      <c r="A495">
        <v>3412</v>
      </c>
      <c r="B495">
        <v>3412</v>
      </c>
      <c r="C495" s="2">
        <v>45565.083333333343</v>
      </c>
      <c r="D495" t="s">
        <v>1748</v>
      </c>
      <c r="E495" t="s">
        <v>4411</v>
      </c>
      <c r="F495" s="3">
        <v>6.32</v>
      </c>
      <c r="G495" t="s">
        <v>47</v>
      </c>
      <c r="H495" s="3">
        <v>0</v>
      </c>
      <c r="I495" t="s">
        <v>48</v>
      </c>
      <c r="J495">
        <v>2704</v>
      </c>
      <c r="K495" t="s">
        <v>49</v>
      </c>
      <c r="L495" t="s">
        <v>50</v>
      </c>
      <c r="M495" t="s">
        <v>51</v>
      </c>
      <c r="N495">
        <v>940</v>
      </c>
      <c r="O495" t="s">
        <v>52</v>
      </c>
      <c r="P495" t="s">
        <v>53</v>
      </c>
      <c r="T495" t="s">
        <v>4250</v>
      </c>
      <c r="U495" t="s">
        <v>4412</v>
      </c>
      <c r="Z495" s="3"/>
      <c r="AF495" t="s">
        <v>63</v>
      </c>
      <c r="AH495">
        <v>0</v>
      </c>
      <c r="AI495" s="2">
        <v>45565</v>
      </c>
      <c r="AJ495" t="s">
        <v>64</v>
      </c>
      <c r="AK495" t="s">
        <v>64</v>
      </c>
      <c r="AL495" t="s">
        <v>4413</v>
      </c>
      <c r="AM495" t="s">
        <v>4412</v>
      </c>
      <c r="AN495" s="3"/>
      <c r="AP495" t="s">
        <v>64</v>
      </c>
      <c r="AR495">
        <v>1347</v>
      </c>
      <c r="AS495" t="s">
        <v>66</v>
      </c>
    </row>
    <row r="496" spans="1:45" ht="16" x14ac:dyDescent="0.2">
      <c r="A496">
        <v>3793</v>
      </c>
      <c r="B496">
        <v>3793</v>
      </c>
      <c r="C496" s="2">
        <v>45566</v>
      </c>
      <c r="D496" t="s">
        <v>1761</v>
      </c>
      <c r="E496" t="s">
        <v>4414</v>
      </c>
      <c r="F496" s="3">
        <v>174</v>
      </c>
      <c r="G496" t="s">
        <v>47</v>
      </c>
      <c r="H496" s="3">
        <v>0</v>
      </c>
      <c r="I496" t="s">
        <v>48</v>
      </c>
      <c r="J496">
        <v>2560</v>
      </c>
      <c r="K496" t="s">
        <v>49</v>
      </c>
      <c r="L496" t="s">
        <v>50</v>
      </c>
      <c r="M496" t="s">
        <v>51</v>
      </c>
      <c r="N496">
        <v>562</v>
      </c>
      <c r="O496" t="s">
        <v>52</v>
      </c>
      <c r="P496" t="s">
        <v>53</v>
      </c>
      <c r="T496" t="s">
        <v>4415</v>
      </c>
      <c r="U496" t="s">
        <v>4416</v>
      </c>
      <c r="V496" t="s">
        <v>3064</v>
      </c>
      <c r="W496" t="s">
        <v>56</v>
      </c>
      <c r="X496" t="s">
        <v>4417</v>
      </c>
      <c r="Y496" t="s">
        <v>4418</v>
      </c>
      <c r="Z496" s="3">
        <v>0</v>
      </c>
      <c r="AA496" t="s">
        <v>4419</v>
      </c>
      <c r="AB496" t="s">
        <v>4420</v>
      </c>
      <c r="AC496" t="s">
        <v>61</v>
      </c>
      <c r="AD496" t="s">
        <v>61</v>
      </c>
      <c r="AE496" t="s">
        <v>4421</v>
      </c>
      <c r="AF496" t="s">
        <v>63</v>
      </c>
      <c r="AH496">
        <v>0</v>
      </c>
      <c r="AI496" s="2">
        <v>45566</v>
      </c>
      <c r="AJ496" t="s">
        <v>64</v>
      </c>
      <c r="AK496" t="s">
        <v>64</v>
      </c>
      <c r="AL496" t="s">
        <v>4422</v>
      </c>
      <c r="AM496" t="s">
        <v>4416</v>
      </c>
      <c r="AN496" s="3">
        <v>2900.03</v>
      </c>
      <c r="AO496" t="s">
        <v>4420</v>
      </c>
      <c r="AP496" t="s">
        <v>64</v>
      </c>
      <c r="AQ496" t="s">
        <v>4421</v>
      </c>
      <c r="AR496">
        <v>1410</v>
      </c>
      <c r="AS496" t="s">
        <v>66</v>
      </c>
    </row>
    <row r="497" spans="1:45" ht="16" x14ac:dyDescent="0.2">
      <c r="A497">
        <v>3794</v>
      </c>
      <c r="B497">
        <v>3794</v>
      </c>
      <c r="C497" s="2">
        <v>45566</v>
      </c>
      <c r="D497" t="s">
        <v>1761</v>
      </c>
      <c r="E497" t="s">
        <v>4423</v>
      </c>
      <c r="F497" s="3">
        <v>141.32</v>
      </c>
      <c r="G497" t="s">
        <v>47</v>
      </c>
      <c r="H497" s="3">
        <v>0</v>
      </c>
      <c r="I497" t="s">
        <v>48</v>
      </c>
      <c r="J497">
        <v>2562</v>
      </c>
      <c r="K497" t="s">
        <v>49</v>
      </c>
      <c r="L497" t="s">
        <v>50</v>
      </c>
      <c r="M497" t="s">
        <v>51</v>
      </c>
      <c r="N497">
        <v>562</v>
      </c>
      <c r="O497" t="s">
        <v>52</v>
      </c>
      <c r="P497" t="s">
        <v>53</v>
      </c>
      <c r="T497" t="s">
        <v>4415</v>
      </c>
      <c r="U497" t="s">
        <v>4416</v>
      </c>
      <c r="V497" t="s">
        <v>3064</v>
      </c>
      <c r="W497" t="s">
        <v>56</v>
      </c>
      <c r="X497" t="s">
        <v>4417</v>
      </c>
      <c r="Y497" t="s">
        <v>4418</v>
      </c>
      <c r="Z497" s="3">
        <v>0</v>
      </c>
      <c r="AA497" t="s">
        <v>4419</v>
      </c>
      <c r="AB497" t="s">
        <v>4420</v>
      </c>
      <c r="AC497" t="s">
        <v>61</v>
      </c>
      <c r="AD497" t="s">
        <v>61</v>
      </c>
      <c r="AE497" t="s">
        <v>4421</v>
      </c>
      <c r="AF497" t="s">
        <v>63</v>
      </c>
      <c r="AH497">
        <v>0</v>
      </c>
      <c r="AI497" s="2">
        <v>45566</v>
      </c>
      <c r="AJ497" t="s">
        <v>64</v>
      </c>
      <c r="AK497" t="s">
        <v>64</v>
      </c>
      <c r="AL497" t="s">
        <v>4422</v>
      </c>
      <c r="AM497" t="s">
        <v>4416</v>
      </c>
      <c r="AN497" s="3">
        <v>2900.03</v>
      </c>
      <c r="AO497" t="s">
        <v>4420</v>
      </c>
      <c r="AP497" t="s">
        <v>64</v>
      </c>
      <c r="AQ497" t="s">
        <v>4421</v>
      </c>
      <c r="AR497">
        <v>1410</v>
      </c>
      <c r="AS497" t="s">
        <v>66</v>
      </c>
    </row>
    <row r="498" spans="1:45" ht="16" x14ac:dyDescent="0.2">
      <c r="A498">
        <v>3795</v>
      </c>
      <c r="B498">
        <v>3795</v>
      </c>
      <c r="C498" s="2">
        <v>45566</v>
      </c>
      <c r="D498" t="s">
        <v>1761</v>
      </c>
      <c r="E498" t="s">
        <v>4424</v>
      </c>
      <c r="F498" s="3">
        <v>59.91</v>
      </c>
      <c r="G498" t="s">
        <v>47</v>
      </c>
      <c r="H498" s="3">
        <v>0</v>
      </c>
      <c r="I498" t="s">
        <v>48</v>
      </c>
      <c r="J498">
        <v>3270</v>
      </c>
      <c r="K498" t="s">
        <v>49</v>
      </c>
      <c r="L498" t="s">
        <v>50</v>
      </c>
      <c r="M498" t="s">
        <v>106</v>
      </c>
      <c r="N498">
        <v>562</v>
      </c>
      <c r="O498" t="s">
        <v>52</v>
      </c>
      <c r="P498" t="s">
        <v>53</v>
      </c>
      <c r="T498" t="s">
        <v>4415</v>
      </c>
      <c r="U498" t="s">
        <v>4416</v>
      </c>
      <c r="V498" t="s">
        <v>3064</v>
      </c>
      <c r="W498" t="s">
        <v>56</v>
      </c>
      <c r="X498" t="s">
        <v>4417</v>
      </c>
      <c r="Y498" t="s">
        <v>4418</v>
      </c>
      <c r="Z498" s="3">
        <v>0</v>
      </c>
      <c r="AA498" t="s">
        <v>4419</v>
      </c>
      <c r="AB498" t="s">
        <v>4420</v>
      </c>
      <c r="AC498" t="s">
        <v>61</v>
      </c>
      <c r="AD498" t="s">
        <v>61</v>
      </c>
      <c r="AE498" t="s">
        <v>4421</v>
      </c>
      <c r="AF498" t="s">
        <v>63</v>
      </c>
      <c r="AH498">
        <v>0</v>
      </c>
      <c r="AI498" s="2">
        <v>45566</v>
      </c>
      <c r="AJ498" t="s">
        <v>64</v>
      </c>
      <c r="AK498" t="s">
        <v>64</v>
      </c>
      <c r="AL498" t="s">
        <v>4422</v>
      </c>
      <c r="AM498" t="s">
        <v>4416</v>
      </c>
      <c r="AN498" s="3">
        <v>2900.03</v>
      </c>
      <c r="AO498" t="s">
        <v>4420</v>
      </c>
      <c r="AP498" t="s">
        <v>64</v>
      </c>
      <c r="AQ498" t="s">
        <v>4421</v>
      </c>
      <c r="AR498">
        <v>1410</v>
      </c>
      <c r="AS498" t="s">
        <v>66</v>
      </c>
    </row>
    <row r="499" spans="1:45" ht="16" x14ac:dyDescent="0.2">
      <c r="A499">
        <v>3796</v>
      </c>
      <c r="B499">
        <v>3796</v>
      </c>
      <c r="C499" s="2">
        <v>45566</v>
      </c>
      <c r="D499" t="s">
        <v>1761</v>
      </c>
      <c r="E499" t="s">
        <v>4425</v>
      </c>
      <c r="F499" s="3">
        <v>13.32</v>
      </c>
      <c r="G499" t="s">
        <v>47</v>
      </c>
      <c r="H499" s="3">
        <v>0</v>
      </c>
      <c r="I499" t="s">
        <v>48</v>
      </c>
      <c r="J499">
        <v>3270</v>
      </c>
      <c r="K499" t="s">
        <v>49</v>
      </c>
      <c r="L499" t="s">
        <v>50</v>
      </c>
      <c r="M499" t="s">
        <v>106</v>
      </c>
      <c r="N499">
        <v>562</v>
      </c>
      <c r="O499" t="s">
        <v>52</v>
      </c>
      <c r="P499" t="s">
        <v>53</v>
      </c>
      <c r="T499" t="s">
        <v>4415</v>
      </c>
      <c r="U499" t="s">
        <v>4416</v>
      </c>
      <c r="V499" t="s">
        <v>3064</v>
      </c>
      <c r="W499" t="s">
        <v>56</v>
      </c>
      <c r="X499" t="s">
        <v>4417</v>
      </c>
      <c r="Y499" t="s">
        <v>4418</v>
      </c>
      <c r="Z499" s="3">
        <v>0</v>
      </c>
      <c r="AA499" t="s">
        <v>4419</v>
      </c>
      <c r="AB499" t="s">
        <v>4420</v>
      </c>
      <c r="AC499" t="s">
        <v>61</v>
      </c>
      <c r="AD499" t="s">
        <v>61</v>
      </c>
      <c r="AE499" t="s">
        <v>4421</v>
      </c>
      <c r="AF499" t="s">
        <v>63</v>
      </c>
      <c r="AH499">
        <v>0</v>
      </c>
      <c r="AI499" s="2">
        <v>45566</v>
      </c>
      <c r="AJ499" t="s">
        <v>64</v>
      </c>
      <c r="AK499" t="s">
        <v>64</v>
      </c>
      <c r="AL499" t="s">
        <v>4422</v>
      </c>
      <c r="AM499" t="s">
        <v>4416</v>
      </c>
      <c r="AN499" s="3">
        <v>2900.03</v>
      </c>
      <c r="AO499" t="s">
        <v>4420</v>
      </c>
      <c r="AP499" t="s">
        <v>64</v>
      </c>
      <c r="AQ499" t="s">
        <v>4421</v>
      </c>
      <c r="AR499">
        <v>1410</v>
      </c>
      <c r="AS499" t="s">
        <v>66</v>
      </c>
    </row>
    <row r="500" spans="1:45" ht="16" x14ac:dyDescent="0.2">
      <c r="A500">
        <v>3797</v>
      </c>
      <c r="B500">
        <v>3797</v>
      </c>
      <c r="C500" s="2">
        <v>45566</v>
      </c>
      <c r="D500" t="s">
        <v>1761</v>
      </c>
      <c r="E500" t="s">
        <v>4425</v>
      </c>
      <c r="F500" s="3">
        <v>11.49</v>
      </c>
      <c r="G500" t="s">
        <v>47</v>
      </c>
      <c r="H500" s="3">
        <v>0</v>
      </c>
      <c r="I500" t="s">
        <v>48</v>
      </c>
      <c r="J500">
        <v>3270</v>
      </c>
      <c r="K500" t="s">
        <v>49</v>
      </c>
      <c r="L500" t="s">
        <v>50</v>
      </c>
      <c r="M500" t="s">
        <v>106</v>
      </c>
      <c r="N500">
        <v>562</v>
      </c>
      <c r="O500" t="s">
        <v>52</v>
      </c>
      <c r="P500" t="s">
        <v>53</v>
      </c>
      <c r="T500" t="s">
        <v>4415</v>
      </c>
      <c r="U500" t="s">
        <v>4416</v>
      </c>
      <c r="V500" t="s">
        <v>3064</v>
      </c>
      <c r="W500" t="s">
        <v>56</v>
      </c>
      <c r="X500" t="s">
        <v>4417</v>
      </c>
      <c r="Y500" t="s">
        <v>4418</v>
      </c>
      <c r="Z500" s="3">
        <v>0</v>
      </c>
      <c r="AA500" t="s">
        <v>4419</v>
      </c>
      <c r="AB500" t="s">
        <v>4420</v>
      </c>
      <c r="AC500" t="s">
        <v>61</v>
      </c>
      <c r="AD500" t="s">
        <v>61</v>
      </c>
      <c r="AE500" t="s">
        <v>4421</v>
      </c>
      <c r="AF500" t="s">
        <v>63</v>
      </c>
      <c r="AH500">
        <v>0</v>
      </c>
      <c r="AI500" s="2">
        <v>45566</v>
      </c>
      <c r="AJ500" t="s">
        <v>64</v>
      </c>
      <c r="AK500" t="s">
        <v>64</v>
      </c>
      <c r="AL500" t="s">
        <v>4422</v>
      </c>
      <c r="AM500" t="s">
        <v>4416</v>
      </c>
      <c r="AN500" s="3">
        <v>2900.03</v>
      </c>
      <c r="AO500" t="s">
        <v>4420</v>
      </c>
      <c r="AP500" t="s">
        <v>64</v>
      </c>
      <c r="AQ500" t="s">
        <v>4421</v>
      </c>
      <c r="AR500">
        <v>1410</v>
      </c>
      <c r="AS500" t="s">
        <v>66</v>
      </c>
    </row>
    <row r="501" spans="1:45" ht="16" x14ac:dyDescent="0.2">
      <c r="A501">
        <v>3798</v>
      </c>
      <c r="B501">
        <v>3798</v>
      </c>
      <c r="C501" s="2">
        <v>45566</v>
      </c>
      <c r="D501" t="s">
        <v>1761</v>
      </c>
      <c r="E501" t="s">
        <v>4426</v>
      </c>
      <c r="F501" s="3">
        <v>3.91</v>
      </c>
      <c r="G501" t="s">
        <v>47</v>
      </c>
      <c r="H501" s="3">
        <v>0</v>
      </c>
      <c r="I501" t="s">
        <v>48</v>
      </c>
      <c r="J501">
        <v>3270</v>
      </c>
      <c r="K501" t="s">
        <v>49</v>
      </c>
      <c r="L501" t="s">
        <v>50</v>
      </c>
      <c r="M501" t="s">
        <v>106</v>
      </c>
      <c r="N501">
        <v>562</v>
      </c>
      <c r="O501" t="s">
        <v>52</v>
      </c>
      <c r="P501" t="s">
        <v>53</v>
      </c>
      <c r="T501" t="s">
        <v>4415</v>
      </c>
      <c r="U501" t="s">
        <v>4416</v>
      </c>
      <c r="V501" t="s">
        <v>3064</v>
      </c>
      <c r="W501" t="s">
        <v>56</v>
      </c>
      <c r="X501" t="s">
        <v>4417</v>
      </c>
      <c r="Y501" t="s">
        <v>4418</v>
      </c>
      <c r="Z501" s="3">
        <v>0</v>
      </c>
      <c r="AA501" t="s">
        <v>4419</v>
      </c>
      <c r="AB501" t="s">
        <v>4420</v>
      </c>
      <c r="AC501" t="s">
        <v>61</v>
      </c>
      <c r="AD501" t="s">
        <v>61</v>
      </c>
      <c r="AE501" t="s">
        <v>4421</v>
      </c>
      <c r="AF501" t="s">
        <v>63</v>
      </c>
      <c r="AH501">
        <v>0</v>
      </c>
      <c r="AI501" s="2">
        <v>45566</v>
      </c>
      <c r="AJ501" t="s">
        <v>64</v>
      </c>
      <c r="AK501" t="s">
        <v>64</v>
      </c>
      <c r="AL501" t="s">
        <v>4422</v>
      </c>
      <c r="AM501" t="s">
        <v>4416</v>
      </c>
      <c r="AN501" s="3">
        <v>2900.03</v>
      </c>
      <c r="AO501" t="s">
        <v>4420</v>
      </c>
      <c r="AP501" t="s">
        <v>64</v>
      </c>
      <c r="AQ501" t="s">
        <v>4421</v>
      </c>
      <c r="AR501">
        <v>1410</v>
      </c>
      <c r="AS501" t="s">
        <v>66</v>
      </c>
    </row>
    <row r="502" spans="1:45" ht="16" x14ac:dyDescent="0.2">
      <c r="A502">
        <v>3799</v>
      </c>
      <c r="B502">
        <v>3799</v>
      </c>
      <c r="C502" s="2">
        <v>45566</v>
      </c>
      <c r="D502" t="s">
        <v>1761</v>
      </c>
      <c r="E502" t="s">
        <v>4425</v>
      </c>
      <c r="F502" s="3">
        <v>10.24</v>
      </c>
      <c r="G502" t="s">
        <v>47</v>
      </c>
      <c r="H502" s="3">
        <v>0</v>
      </c>
      <c r="I502" t="s">
        <v>48</v>
      </c>
      <c r="J502">
        <v>3270</v>
      </c>
      <c r="K502" t="s">
        <v>49</v>
      </c>
      <c r="L502" t="s">
        <v>50</v>
      </c>
      <c r="M502" t="s">
        <v>106</v>
      </c>
      <c r="N502">
        <v>562</v>
      </c>
      <c r="O502" t="s">
        <v>52</v>
      </c>
      <c r="P502" t="s">
        <v>53</v>
      </c>
      <c r="T502" t="s">
        <v>4415</v>
      </c>
      <c r="U502" t="s">
        <v>4416</v>
      </c>
      <c r="V502" t="s">
        <v>3064</v>
      </c>
      <c r="W502" t="s">
        <v>56</v>
      </c>
      <c r="X502" t="s">
        <v>4417</v>
      </c>
      <c r="Y502" t="s">
        <v>4418</v>
      </c>
      <c r="Z502" s="3">
        <v>0</v>
      </c>
      <c r="AA502" t="s">
        <v>4419</v>
      </c>
      <c r="AB502" t="s">
        <v>4420</v>
      </c>
      <c r="AC502" t="s">
        <v>61</v>
      </c>
      <c r="AD502" t="s">
        <v>61</v>
      </c>
      <c r="AE502" t="s">
        <v>4421</v>
      </c>
      <c r="AF502" t="s">
        <v>63</v>
      </c>
      <c r="AH502">
        <v>0</v>
      </c>
      <c r="AI502" s="2">
        <v>45566</v>
      </c>
      <c r="AJ502" t="s">
        <v>64</v>
      </c>
      <c r="AK502" t="s">
        <v>64</v>
      </c>
      <c r="AL502" t="s">
        <v>4422</v>
      </c>
      <c r="AM502" t="s">
        <v>4416</v>
      </c>
      <c r="AN502" s="3">
        <v>2900.03</v>
      </c>
      <c r="AO502" t="s">
        <v>4420</v>
      </c>
      <c r="AP502" t="s">
        <v>64</v>
      </c>
      <c r="AQ502" t="s">
        <v>4421</v>
      </c>
      <c r="AR502">
        <v>1410</v>
      </c>
      <c r="AS502" t="s">
        <v>66</v>
      </c>
    </row>
    <row r="503" spans="1:45" ht="16" x14ac:dyDescent="0.2">
      <c r="A503">
        <v>3800</v>
      </c>
      <c r="B503">
        <v>3800</v>
      </c>
      <c r="C503" s="2">
        <v>45566</v>
      </c>
      <c r="D503" t="s">
        <v>1761</v>
      </c>
      <c r="E503" t="s">
        <v>4427</v>
      </c>
      <c r="F503" s="3">
        <v>17.23</v>
      </c>
      <c r="G503" t="s">
        <v>47</v>
      </c>
      <c r="H503" s="3">
        <v>0</v>
      </c>
      <c r="I503" t="s">
        <v>48</v>
      </c>
      <c r="J503">
        <v>3270</v>
      </c>
      <c r="K503" t="s">
        <v>49</v>
      </c>
      <c r="L503" t="s">
        <v>50</v>
      </c>
      <c r="M503" t="s">
        <v>106</v>
      </c>
      <c r="N503">
        <v>562</v>
      </c>
      <c r="O503" t="s">
        <v>52</v>
      </c>
      <c r="P503" t="s">
        <v>53</v>
      </c>
      <c r="T503" t="s">
        <v>4415</v>
      </c>
      <c r="U503" t="s">
        <v>4416</v>
      </c>
      <c r="V503" t="s">
        <v>3064</v>
      </c>
      <c r="W503" t="s">
        <v>56</v>
      </c>
      <c r="X503" t="s">
        <v>4417</v>
      </c>
      <c r="Y503" t="s">
        <v>4418</v>
      </c>
      <c r="Z503" s="3">
        <v>0</v>
      </c>
      <c r="AA503" t="s">
        <v>4419</v>
      </c>
      <c r="AB503" t="s">
        <v>4420</v>
      </c>
      <c r="AC503" t="s">
        <v>61</v>
      </c>
      <c r="AD503" t="s">
        <v>61</v>
      </c>
      <c r="AE503" t="s">
        <v>4421</v>
      </c>
      <c r="AF503" t="s">
        <v>63</v>
      </c>
      <c r="AH503">
        <v>0</v>
      </c>
      <c r="AI503" s="2">
        <v>45566</v>
      </c>
      <c r="AJ503" t="s">
        <v>64</v>
      </c>
      <c r="AK503" t="s">
        <v>64</v>
      </c>
      <c r="AL503" t="s">
        <v>4422</v>
      </c>
      <c r="AM503" t="s">
        <v>4416</v>
      </c>
      <c r="AN503" s="3">
        <v>2900.03</v>
      </c>
      <c r="AO503" t="s">
        <v>4420</v>
      </c>
      <c r="AP503" t="s">
        <v>64</v>
      </c>
      <c r="AQ503" t="s">
        <v>4421</v>
      </c>
      <c r="AR503">
        <v>1410</v>
      </c>
      <c r="AS503" t="s">
        <v>66</v>
      </c>
    </row>
    <row r="504" spans="1:45" ht="16" x14ac:dyDescent="0.2">
      <c r="A504">
        <v>3801</v>
      </c>
      <c r="B504">
        <v>3801</v>
      </c>
      <c r="C504" s="2">
        <v>45566</v>
      </c>
      <c r="D504" t="s">
        <v>1761</v>
      </c>
      <c r="E504" t="s">
        <v>4428</v>
      </c>
      <c r="F504" s="3">
        <v>35.46</v>
      </c>
      <c r="G504" t="s">
        <v>47</v>
      </c>
      <c r="H504" s="3">
        <v>0</v>
      </c>
      <c r="I504" t="s">
        <v>48</v>
      </c>
      <c r="J504">
        <v>3270</v>
      </c>
      <c r="K504" t="s">
        <v>49</v>
      </c>
      <c r="L504" t="s">
        <v>50</v>
      </c>
      <c r="M504" t="s">
        <v>106</v>
      </c>
      <c r="N504">
        <v>562</v>
      </c>
      <c r="O504" t="s">
        <v>52</v>
      </c>
      <c r="P504" t="s">
        <v>53</v>
      </c>
      <c r="T504" t="s">
        <v>4415</v>
      </c>
      <c r="U504" t="s">
        <v>4416</v>
      </c>
      <c r="V504" t="s">
        <v>3064</v>
      </c>
      <c r="W504" t="s">
        <v>56</v>
      </c>
      <c r="X504" t="s">
        <v>4417</v>
      </c>
      <c r="Y504" t="s">
        <v>4418</v>
      </c>
      <c r="Z504" s="3">
        <v>0</v>
      </c>
      <c r="AA504" t="s">
        <v>4419</v>
      </c>
      <c r="AB504" t="s">
        <v>4420</v>
      </c>
      <c r="AC504" t="s">
        <v>61</v>
      </c>
      <c r="AD504" t="s">
        <v>61</v>
      </c>
      <c r="AE504" t="s">
        <v>4421</v>
      </c>
      <c r="AF504" t="s">
        <v>63</v>
      </c>
      <c r="AH504">
        <v>0</v>
      </c>
      <c r="AI504" s="2">
        <v>45566</v>
      </c>
      <c r="AJ504" t="s">
        <v>64</v>
      </c>
      <c r="AK504" t="s">
        <v>64</v>
      </c>
      <c r="AL504" t="s">
        <v>4422</v>
      </c>
      <c r="AM504" t="s">
        <v>4416</v>
      </c>
      <c r="AN504" s="3">
        <v>2900.03</v>
      </c>
      <c r="AO504" t="s">
        <v>4420</v>
      </c>
      <c r="AP504" t="s">
        <v>64</v>
      </c>
      <c r="AQ504" t="s">
        <v>4421</v>
      </c>
      <c r="AR504">
        <v>1410</v>
      </c>
      <c r="AS504" t="s">
        <v>66</v>
      </c>
    </row>
    <row r="505" spans="1:45" ht="16" x14ac:dyDescent="0.2">
      <c r="A505">
        <v>3802</v>
      </c>
      <c r="B505">
        <v>3802</v>
      </c>
      <c r="C505" s="2">
        <v>45566</v>
      </c>
      <c r="D505" t="s">
        <v>1761</v>
      </c>
      <c r="E505" t="s">
        <v>4425</v>
      </c>
      <c r="F505" s="3">
        <v>33.56</v>
      </c>
      <c r="G505" t="s">
        <v>47</v>
      </c>
      <c r="H505" s="3">
        <v>0</v>
      </c>
      <c r="I505" t="s">
        <v>48</v>
      </c>
      <c r="J505">
        <v>3270</v>
      </c>
      <c r="K505" t="s">
        <v>49</v>
      </c>
      <c r="L505" t="s">
        <v>50</v>
      </c>
      <c r="M505" t="s">
        <v>106</v>
      </c>
      <c r="N505">
        <v>562</v>
      </c>
      <c r="O505" t="s">
        <v>52</v>
      </c>
      <c r="P505" t="s">
        <v>53</v>
      </c>
      <c r="T505" t="s">
        <v>4415</v>
      </c>
      <c r="U505" t="s">
        <v>4416</v>
      </c>
      <c r="V505" t="s">
        <v>3064</v>
      </c>
      <c r="W505" t="s">
        <v>56</v>
      </c>
      <c r="X505" t="s">
        <v>4417</v>
      </c>
      <c r="Y505" t="s">
        <v>4418</v>
      </c>
      <c r="Z505" s="3">
        <v>0</v>
      </c>
      <c r="AA505" t="s">
        <v>4419</v>
      </c>
      <c r="AB505" t="s">
        <v>4420</v>
      </c>
      <c r="AC505" t="s">
        <v>61</v>
      </c>
      <c r="AD505" t="s">
        <v>61</v>
      </c>
      <c r="AE505" t="s">
        <v>4421</v>
      </c>
      <c r="AF505" t="s">
        <v>63</v>
      </c>
      <c r="AH505">
        <v>0</v>
      </c>
      <c r="AI505" s="2">
        <v>45566</v>
      </c>
      <c r="AJ505" t="s">
        <v>64</v>
      </c>
      <c r="AK505" t="s">
        <v>64</v>
      </c>
      <c r="AL505" t="s">
        <v>4422</v>
      </c>
      <c r="AM505" t="s">
        <v>4416</v>
      </c>
      <c r="AN505" s="3">
        <v>2900.03</v>
      </c>
      <c r="AO505" t="s">
        <v>4420</v>
      </c>
      <c r="AP505" t="s">
        <v>64</v>
      </c>
      <c r="AQ505" t="s">
        <v>4421</v>
      </c>
      <c r="AR505">
        <v>1410</v>
      </c>
      <c r="AS505" t="s">
        <v>66</v>
      </c>
    </row>
    <row r="506" spans="1:45" ht="16" x14ac:dyDescent="0.2">
      <c r="A506">
        <v>3803</v>
      </c>
      <c r="B506">
        <v>3803</v>
      </c>
      <c r="C506" s="2">
        <v>45566</v>
      </c>
      <c r="D506" t="s">
        <v>1761</v>
      </c>
      <c r="E506" t="s">
        <v>4429</v>
      </c>
      <c r="F506" s="3">
        <v>28.76</v>
      </c>
      <c r="G506" t="s">
        <v>47</v>
      </c>
      <c r="H506" s="3">
        <v>0</v>
      </c>
      <c r="I506" t="s">
        <v>48</v>
      </c>
      <c r="J506">
        <v>3270</v>
      </c>
      <c r="K506" t="s">
        <v>49</v>
      </c>
      <c r="L506" t="s">
        <v>50</v>
      </c>
      <c r="M506" t="s">
        <v>106</v>
      </c>
      <c r="N506">
        <v>562</v>
      </c>
      <c r="O506" t="s">
        <v>52</v>
      </c>
      <c r="P506" t="s">
        <v>53</v>
      </c>
      <c r="T506" t="s">
        <v>4415</v>
      </c>
      <c r="U506" t="s">
        <v>4416</v>
      </c>
      <c r="V506" t="s">
        <v>3064</v>
      </c>
      <c r="W506" t="s">
        <v>56</v>
      </c>
      <c r="X506" t="s">
        <v>4417</v>
      </c>
      <c r="Y506" t="s">
        <v>4418</v>
      </c>
      <c r="Z506" s="3">
        <v>0</v>
      </c>
      <c r="AA506" t="s">
        <v>4419</v>
      </c>
      <c r="AB506" t="s">
        <v>4420</v>
      </c>
      <c r="AC506" t="s">
        <v>61</v>
      </c>
      <c r="AD506" t="s">
        <v>61</v>
      </c>
      <c r="AE506" t="s">
        <v>4421</v>
      </c>
      <c r="AF506" t="s">
        <v>63</v>
      </c>
      <c r="AH506">
        <v>0</v>
      </c>
      <c r="AI506" s="2">
        <v>45566</v>
      </c>
      <c r="AJ506" t="s">
        <v>64</v>
      </c>
      <c r="AK506" t="s">
        <v>64</v>
      </c>
      <c r="AL506" t="s">
        <v>4422</v>
      </c>
      <c r="AM506" t="s">
        <v>4416</v>
      </c>
      <c r="AN506" s="3">
        <v>2900.03</v>
      </c>
      <c r="AO506" t="s">
        <v>4420</v>
      </c>
      <c r="AP506" t="s">
        <v>64</v>
      </c>
      <c r="AQ506" t="s">
        <v>4421</v>
      </c>
      <c r="AR506">
        <v>1410</v>
      </c>
      <c r="AS506" t="s">
        <v>66</v>
      </c>
    </row>
    <row r="507" spans="1:45" ht="16" x14ac:dyDescent="0.2">
      <c r="A507">
        <v>3804</v>
      </c>
      <c r="B507">
        <v>3804</v>
      </c>
      <c r="C507" s="2">
        <v>45566</v>
      </c>
      <c r="D507" t="s">
        <v>1761</v>
      </c>
      <c r="E507" t="s">
        <v>4430</v>
      </c>
      <c r="F507" s="3">
        <v>1018.69</v>
      </c>
      <c r="G507" t="s">
        <v>47</v>
      </c>
      <c r="H507" s="3">
        <v>19</v>
      </c>
      <c r="I507" t="s">
        <v>48</v>
      </c>
      <c r="J507">
        <v>2563</v>
      </c>
      <c r="K507" t="s">
        <v>49</v>
      </c>
      <c r="L507" t="s">
        <v>50</v>
      </c>
      <c r="M507" t="s">
        <v>51</v>
      </c>
      <c r="N507">
        <v>562</v>
      </c>
      <c r="O507" t="s">
        <v>52</v>
      </c>
      <c r="P507" t="s">
        <v>53</v>
      </c>
      <c r="T507" t="s">
        <v>4415</v>
      </c>
      <c r="U507" t="s">
        <v>4416</v>
      </c>
      <c r="V507" t="s">
        <v>3064</v>
      </c>
      <c r="W507" t="s">
        <v>56</v>
      </c>
      <c r="X507" t="s">
        <v>4417</v>
      </c>
      <c r="Y507" t="s">
        <v>4418</v>
      </c>
      <c r="Z507" s="3">
        <v>0</v>
      </c>
      <c r="AA507" t="s">
        <v>4419</v>
      </c>
      <c r="AB507" t="s">
        <v>4420</v>
      </c>
      <c r="AC507" t="s">
        <v>61</v>
      </c>
      <c r="AD507" t="s">
        <v>61</v>
      </c>
      <c r="AE507" t="s">
        <v>4421</v>
      </c>
      <c r="AF507" t="s">
        <v>63</v>
      </c>
      <c r="AH507">
        <v>59</v>
      </c>
      <c r="AI507" s="2">
        <v>45566</v>
      </c>
      <c r="AJ507" t="s">
        <v>64</v>
      </c>
      <c r="AK507" t="s">
        <v>64</v>
      </c>
      <c r="AL507" t="s">
        <v>4422</v>
      </c>
      <c r="AM507" t="s">
        <v>4416</v>
      </c>
      <c r="AN507" s="3">
        <v>2900.03</v>
      </c>
      <c r="AO507" t="s">
        <v>4420</v>
      </c>
      <c r="AP507" t="s">
        <v>64</v>
      </c>
      <c r="AQ507" t="s">
        <v>4421</v>
      </c>
      <c r="AR507">
        <v>1410</v>
      </c>
      <c r="AS507" t="s">
        <v>66</v>
      </c>
    </row>
    <row r="508" spans="1:45" ht="16" x14ac:dyDescent="0.2">
      <c r="A508">
        <v>3805</v>
      </c>
      <c r="B508">
        <v>3805</v>
      </c>
      <c r="C508" s="2">
        <v>45566</v>
      </c>
      <c r="D508" t="s">
        <v>1761</v>
      </c>
      <c r="E508" t="s">
        <v>4431</v>
      </c>
      <c r="F508" s="3">
        <v>14.85</v>
      </c>
      <c r="G508" t="s">
        <v>47</v>
      </c>
      <c r="H508" s="3">
        <v>0</v>
      </c>
      <c r="I508" t="s">
        <v>48</v>
      </c>
      <c r="J508">
        <v>2563</v>
      </c>
      <c r="K508" t="s">
        <v>49</v>
      </c>
      <c r="L508" t="s">
        <v>50</v>
      </c>
      <c r="M508" t="s">
        <v>51</v>
      </c>
      <c r="N508">
        <v>562</v>
      </c>
      <c r="O508" t="s">
        <v>52</v>
      </c>
      <c r="P508" t="s">
        <v>53</v>
      </c>
      <c r="T508" t="s">
        <v>4415</v>
      </c>
      <c r="U508" t="s">
        <v>4416</v>
      </c>
      <c r="V508" t="s">
        <v>3064</v>
      </c>
      <c r="W508" t="s">
        <v>56</v>
      </c>
      <c r="X508" t="s">
        <v>4417</v>
      </c>
      <c r="Y508" t="s">
        <v>4418</v>
      </c>
      <c r="Z508" s="3">
        <v>0</v>
      </c>
      <c r="AA508" t="s">
        <v>4419</v>
      </c>
      <c r="AB508" t="s">
        <v>4420</v>
      </c>
      <c r="AC508" t="s">
        <v>61</v>
      </c>
      <c r="AD508" t="s">
        <v>61</v>
      </c>
      <c r="AE508" t="s">
        <v>4421</v>
      </c>
      <c r="AF508" t="s">
        <v>63</v>
      </c>
      <c r="AH508">
        <v>0</v>
      </c>
      <c r="AI508" s="2">
        <v>45566</v>
      </c>
      <c r="AJ508" t="s">
        <v>64</v>
      </c>
      <c r="AK508" t="s">
        <v>64</v>
      </c>
      <c r="AL508" t="s">
        <v>4422</v>
      </c>
      <c r="AM508" t="s">
        <v>4416</v>
      </c>
      <c r="AN508" s="3">
        <v>2900.03</v>
      </c>
      <c r="AO508" t="s">
        <v>4420</v>
      </c>
      <c r="AP508" t="s">
        <v>64</v>
      </c>
      <c r="AQ508" t="s">
        <v>4421</v>
      </c>
      <c r="AR508">
        <v>1410</v>
      </c>
      <c r="AS508" t="s">
        <v>66</v>
      </c>
    </row>
    <row r="509" spans="1:45" ht="16" x14ac:dyDescent="0.2">
      <c r="A509">
        <v>3806</v>
      </c>
      <c r="B509">
        <v>3806</v>
      </c>
      <c r="C509" s="2">
        <v>45566</v>
      </c>
      <c r="D509" t="s">
        <v>1761</v>
      </c>
      <c r="E509" t="s">
        <v>4432</v>
      </c>
      <c r="F509" s="3">
        <v>0.71</v>
      </c>
      <c r="G509" t="s">
        <v>47</v>
      </c>
      <c r="H509" s="3">
        <v>0</v>
      </c>
      <c r="I509" t="s">
        <v>48</v>
      </c>
      <c r="J509">
        <v>2701</v>
      </c>
      <c r="K509" t="s">
        <v>49</v>
      </c>
      <c r="L509" t="s">
        <v>50</v>
      </c>
      <c r="M509" t="s">
        <v>51</v>
      </c>
      <c r="N509">
        <v>562</v>
      </c>
      <c r="O509" t="s">
        <v>52</v>
      </c>
      <c r="P509" t="s">
        <v>53</v>
      </c>
      <c r="T509" t="s">
        <v>4415</v>
      </c>
      <c r="U509" t="s">
        <v>4416</v>
      </c>
      <c r="V509" t="s">
        <v>3064</v>
      </c>
      <c r="W509" t="s">
        <v>56</v>
      </c>
      <c r="X509" t="s">
        <v>4417</v>
      </c>
      <c r="Y509" t="s">
        <v>4418</v>
      </c>
      <c r="Z509" s="3">
        <v>0</v>
      </c>
      <c r="AA509" t="s">
        <v>4419</v>
      </c>
      <c r="AB509" t="s">
        <v>4420</v>
      </c>
      <c r="AC509" t="s">
        <v>61</v>
      </c>
      <c r="AD509" t="s">
        <v>61</v>
      </c>
      <c r="AE509" t="s">
        <v>4421</v>
      </c>
      <c r="AF509" t="s">
        <v>63</v>
      </c>
      <c r="AH509">
        <v>0</v>
      </c>
      <c r="AI509" s="2">
        <v>45566</v>
      </c>
      <c r="AJ509" t="s">
        <v>64</v>
      </c>
      <c r="AK509" t="s">
        <v>64</v>
      </c>
      <c r="AL509" t="s">
        <v>4422</v>
      </c>
      <c r="AM509" t="s">
        <v>4416</v>
      </c>
      <c r="AN509" s="3">
        <v>2900.03</v>
      </c>
      <c r="AO509" t="s">
        <v>4420</v>
      </c>
      <c r="AP509" t="s">
        <v>64</v>
      </c>
      <c r="AQ509" t="s">
        <v>4421</v>
      </c>
      <c r="AR509">
        <v>1410</v>
      </c>
      <c r="AS509" t="s">
        <v>66</v>
      </c>
    </row>
    <row r="510" spans="1:45" ht="16" x14ac:dyDescent="0.2">
      <c r="A510">
        <v>3807</v>
      </c>
      <c r="B510">
        <v>3807</v>
      </c>
      <c r="C510" s="2">
        <v>45566</v>
      </c>
      <c r="D510" t="s">
        <v>1761</v>
      </c>
      <c r="E510" t="s">
        <v>4433</v>
      </c>
      <c r="F510" s="3">
        <v>20.68</v>
      </c>
      <c r="G510" t="s">
        <v>47</v>
      </c>
      <c r="H510" s="3">
        <v>0</v>
      </c>
      <c r="I510" t="s">
        <v>48</v>
      </c>
      <c r="J510">
        <v>2563</v>
      </c>
      <c r="K510" t="s">
        <v>49</v>
      </c>
      <c r="L510" t="s">
        <v>50</v>
      </c>
      <c r="M510" t="s">
        <v>51</v>
      </c>
      <c r="N510">
        <v>562</v>
      </c>
      <c r="O510" t="s">
        <v>52</v>
      </c>
      <c r="P510" t="s">
        <v>53</v>
      </c>
      <c r="T510" t="s">
        <v>4415</v>
      </c>
      <c r="U510" t="s">
        <v>4416</v>
      </c>
      <c r="V510" t="s">
        <v>3064</v>
      </c>
      <c r="W510" t="s">
        <v>56</v>
      </c>
      <c r="X510" t="s">
        <v>4417</v>
      </c>
      <c r="Y510" t="s">
        <v>4418</v>
      </c>
      <c r="Z510" s="3">
        <v>0</v>
      </c>
      <c r="AA510" t="s">
        <v>4419</v>
      </c>
      <c r="AB510" t="s">
        <v>4420</v>
      </c>
      <c r="AC510" t="s">
        <v>61</v>
      </c>
      <c r="AD510" t="s">
        <v>61</v>
      </c>
      <c r="AE510" t="s">
        <v>4421</v>
      </c>
      <c r="AF510" t="s">
        <v>63</v>
      </c>
      <c r="AH510">
        <v>0</v>
      </c>
      <c r="AI510" s="2">
        <v>45566</v>
      </c>
      <c r="AJ510" t="s">
        <v>64</v>
      </c>
      <c r="AK510" t="s">
        <v>64</v>
      </c>
      <c r="AL510" t="s">
        <v>4422</v>
      </c>
      <c r="AM510" t="s">
        <v>4416</v>
      </c>
      <c r="AN510" s="3">
        <v>2900.03</v>
      </c>
      <c r="AO510" t="s">
        <v>4420</v>
      </c>
      <c r="AP510" t="s">
        <v>64</v>
      </c>
      <c r="AQ510" t="s">
        <v>4421</v>
      </c>
      <c r="AR510">
        <v>1410</v>
      </c>
      <c r="AS510" t="s">
        <v>66</v>
      </c>
    </row>
    <row r="511" spans="1:45" ht="16" x14ac:dyDescent="0.2">
      <c r="A511">
        <v>3808</v>
      </c>
      <c r="B511">
        <v>3808</v>
      </c>
      <c r="C511" s="2">
        <v>45566</v>
      </c>
      <c r="D511" t="s">
        <v>1761</v>
      </c>
      <c r="E511" t="s">
        <v>4434</v>
      </c>
      <c r="F511" s="3">
        <v>0.01</v>
      </c>
      <c r="G511" t="s">
        <v>47</v>
      </c>
      <c r="H511" s="3">
        <v>0</v>
      </c>
      <c r="I511" t="s">
        <v>48</v>
      </c>
      <c r="J511">
        <v>3250</v>
      </c>
      <c r="K511" t="s">
        <v>49</v>
      </c>
      <c r="L511" t="s">
        <v>50</v>
      </c>
      <c r="M511" t="s">
        <v>106</v>
      </c>
      <c r="N511">
        <v>562</v>
      </c>
      <c r="O511" t="s">
        <v>52</v>
      </c>
      <c r="P511" t="s">
        <v>53</v>
      </c>
      <c r="T511" t="s">
        <v>4415</v>
      </c>
      <c r="U511" t="s">
        <v>4416</v>
      </c>
      <c r="V511" t="s">
        <v>3064</v>
      </c>
      <c r="W511" t="s">
        <v>56</v>
      </c>
      <c r="X511" t="s">
        <v>4417</v>
      </c>
      <c r="Y511" t="s">
        <v>4418</v>
      </c>
      <c r="Z511" s="3">
        <v>0</v>
      </c>
      <c r="AA511" t="s">
        <v>4419</v>
      </c>
      <c r="AB511" t="s">
        <v>4420</v>
      </c>
      <c r="AC511" t="s">
        <v>61</v>
      </c>
      <c r="AD511" t="s">
        <v>61</v>
      </c>
      <c r="AE511" t="s">
        <v>4421</v>
      </c>
      <c r="AF511" t="s">
        <v>63</v>
      </c>
      <c r="AH511">
        <v>0</v>
      </c>
      <c r="AI511" s="2">
        <v>45566</v>
      </c>
      <c r="AJ511" t="s">
        <v>64</v>
      </c>
      <c r="AK511" t="s">
        <v>64</v>
      </c>
      <c r="AL511" t="s">
        <v>4422</v>
      </c>
      <c r="AM511" t="s">
        <v>4416</v>
      </c>
      <c r="AN511" s="3">
        <v>2900.03</v>
      </c>
      <c r="AO511" t="s">
        <v>4420</v>
      </c>
      <c r="AP511" t="s">
        <v>64</v>
      </c>
      <c r="AQ511" t="s">
        <v>4421</v>
      </c>
      <c r="AR511">
        <v>1410</v>
      </c>
      <c r="AS511" t="s">
        <v>66</v>
      </c>
    </row>
    <row r="512" spans="1:45" ht="16" x14ac:dyDescent="0.2">
      <c r="A512">
        <v>3809</v>
      </c>
      <c r="B512">
        <v>3809</v>
      </c>
      <c r="C512" s="2">
        <v>45566</v>
      </c>
      <c r="D512" t="s">
        <v>1761</v>
      </c>
      <c r="E512" t="s">
        <v>4435</v>
      </c>
      <c r="F512" s="3">
        <v>22.3</v>
      </c>
      <c r="G512" t="s">
        <v>47</v>
      </c>
      <c r="H512" s="3">
        <v>19</v>
      </c>
      <c r="I512" t="s">
        <v>48</v>
      </c>
      <c r="J512">
        <v>2561</v>
      </c>
      <c r="K512" t="s">
        <v>49</v>
      </c>
      <c r="L512" t="s">
        <v>50</v>
      </c>
      <c r="M512" t="s">
        <v>51</v>
      </c>
      <c r="N512">
        <v>562</v>
      </c>
      <c r="O512" t="s">
        <v>52</v>
      </c>
      <c r="P512" t="s">
        <v>53</v>
      </c>
      <c r="T512" t="s">
        <v>4415</v>
      </c>
      <c r="U512" t="s">
        <v>4416</v>
      </c>
      <c r="V512" t="s">
        <v>3064</v>
      </c>
      <c r="W512" t="s">
        <v>56</v>
      </c>
      <c r="X512" t="s">
        <v>4417</v>
      </c>
      <c r="Y512" t="s">
        <v>4418</v>
      </c>
      <c r="Z512" s="3">
        <v>0</v>
      </c>
      <c r="AA512" t="s">
        <v>4419</v>
      </c>
      <c r="AB512" t="s">
        <v>4420</v>
      </c>
      <c r="AC512" t="s">
        <v>61</v>
      </c>
      <c r="AD512" t="s">
        <v>61</v>
      </c>
      <c r="AE512" t="s">
        <v>4421</v>
      </c>
      <c r="AF512" t="s">
        <v>63</v>
      </c>
      <c r="AH512">
        <v>59</v>
      </c>
      <c r="AI512" s="2">
        <v>45566</v>
      </c>
      <c r="AJ512" t="s">
        <v>64</v>
      </c>
      <c r="AK512" t="s">
        <v>64</v>
      </c>
      <c r="AL512" t="s">
        <v>4422</v>
      </c>
      <c r="AM512" t="s">
        <v>4416</v>
      </c>
      <c r="AN512" s="3">
        <v>2900.03</v>
      </c>
      <c r="AO512" t="s">
        <v>4420</v>
      </c>
      <c r="AP512" t="s">
        <v>64</v>
      </c>
      <c r="AQ512" t="s">
        <v>4421</v>
      </c>
      <c r="AR512">
        <v>1410</v>
      </c>
      <c r="AS512" t="s">
        <v>66</v>
      </c>
    </row>
    <row r="513" spans="1:45" ht="16" x14ac:dyDescent="0.2">
      <c r="A513">
        <v>3810</v>
      </c>
      <c r="B513">
        <v>3810</v>
      </c>
      <c r="C513" s="2">
        <v>45566</v>
      </c>
      <c r="D513" t="s">
        <v>1761</v>
      </c>
      <c r="E513" t="s">
        <v>4436</v>
      </c>
      <c r="F513" s="3">
        <v>17.7</v>
      </c>
      <c r="G513" t="s">
        <v>47</v>
      </c>
      <c r="H513" s="3">
        <v>0</v>
      </c>
      <c r="I513" t="s">
        <v>48</v>
      </c>
      <c r="J513">
        <v>2561</v>
      </c>
      <c r="K513" t="s">
        <v>49</v>
      </c>
      <c r="L513" t="s">
        <v>50</v>
      </c>
      <c r="M513" t="s">
        <v>51</v>
      </c>
      <c r="N513">
        <v>562</v>
      </c>
      <c r="O513" t="s">
        <v>52</v>
      </c>
      <c r="P513" t="s">
        <v>53</v>
      </c>
      <c r="T513" t="s">
        <v>4415</v>
      </c>
      <c r="U513" t="s">
        <v>4416</v>
      </c>
      <c r="V513" t="s">
        <v>3064</v>
      </c>
      <c r="W513" t="s">
        <v>56</v>
      </c>
      <c r="X513" t="s">
        <v>4417</v>
      </c>
      <c r="Y513" t="s">
        <v>4418</v>
      </c>
      <c r="Z513" s="3">
        <v>0</v>
      </c>
      <c r="AA513" t="s">
        <v>4419</v>
      </c>
      <c r="AB513" t="s">
        <v>4420</v>
      </c>
      <c r="AC513" t="s">
        <v>61</v>
      </c>
      <c r="AD513" t="s">
        <v>61</v>
      </c>
      <c r="AE513" t="s">
        <v>4421</v>
      </c>
      <c r="AF513" t="s">
        <v>63</v>
      </c>
      <c r="AH513">
        <v>0</v>
      </c>
      <c r="AI513" s="2">
        <v>45566</v>
      </c>
      <c r="AJ513" t="s">
        <v>64</v>
      </c>
      <c r="AK513" t="s">
        <v>64</v>
      </c>
      <c r="AL513" t="s">
        <v>4422</v>
      </c>
      <c r="AM513" t="s">
        <v>4416</v>
      </c>
      <c r="AN513" s="3">
        <v>2900.03</v>
      </c>
      <c r="AO513" t="s">
        <v>4420</v>
      </c>
      <c r="AP513" t="s">
        <v>64</v>
      </c>
      <c r="AQ513" t="s">
        <v>4421</v>
      </c>
      <c r="AR513">
        <v>1410</v>
      </c>
      <c r="AS513" t="s">
        <v>66</v>
      </c>
    </row>
    <row r="514" spans="1:45" ht="16" x14ac:dyDescent="0.2">
      <c r="A514">
        <v>3811</v>
      </c>
      <c r="B514">
        <v>3811</v>
      </c>
      <c r="C514" s="2">
        <v>45566</v>
      </c>
      <c r="D514" t="s">
        <v>1761</v>
      </c>
      <c r="E514" t="s">
        <v>4437</v>
      </c>
      <c r="F514" s="3">
        <v>247.31</v>
      </c>
      <c r="G514" t="s">
        <v>47</v>
      </c>
      <c r="H514" s="3">
        <v>0</v>
      </c>
      <c r="I514" t="s">
        <v>48</v>
      </c>
      <c r="J514">
        <v>2561</v>
      </c>
      <c r="K514" t="s">
        <v>49</v>
      </c>
      <c r="L514" t="s">
        <v>50</v>
      </c>
      <c r="M514" t="s">
        <v>51</v>
      </c>
      <c r="N514">
        <v>562</v>
      </c>
      <c r="O514" t="s">
        <v>52</v>
      </c>
      <c r="P514" t="s">
        <v>53</v>
      </c>
      <c r="T514" t="s">
        <v>4415</v>
      </c>
      <c r="U514" t="s">
        <v>4416</v>
      </c>
      <c r="V514" t="s">
        <v>3064</v>
      </c>
      <c r="W514" t="s">
        <v>56</v>
      </c>
      <c r="X514" t="s">
        <v>4417</v>
      </c>
      <c r="Y514" t="s">
        <v>4418</v>
      </c>
      <c r="Z514" s="3">
        <v>0</v>
      </c>
      <c r="AA514" t="s">
        <v>4419</v>
      </c>
      <c r="AB514" t="s">
        <v>4420</v>
      </c>
      <c r="AC514" t="s">
        <v>61</v>
      </c>
      <c r="AD514" t="s">
        <v>61</v>
      </c>
      <c r="AE514" t="s">
        <v>4421</v>
      </c>
      <c r="AF514" t="s">
        <v>63</v>
      </c>
      <c r="AH514">
        <v>0</v>
      </c>
      <c r="AI514" s="2">
        <v>45566</v>
      </c>
      <c r="AJ514" t="s">
        <v>64</v>
      </c>
      <c r="AK514" t="s">
        <v>64</v>
      </c>
      <c r="AL514" t="s">
        <v>4422</v>
      </c>
      <c r="AM514" t="s">
        <v>4416</v>
      </c>
      <c r="AN514" s="3">
        <v>2900.03</v>
      </c>
      <c r="AO514" t="s">
        <v>4420</v>
      </c>
      <c r="AP514" t="s">
        <v>64</v>
      </c>
      <c r="AQ514" t="s">
        <v>4421</v>
      </c>
      <c r="AR514">
        <v>1410</v>
      </c>
      <c r="AS514" t="s">
        <v>66</v>
      </c>
    </row>
    <row r="515" spans="1:45" ht="16" x14ac:dyDescent="0.2">
      <c r="A515">
        <v>3812</v>
      </c>
      <c r="B515">
        <v>3812</v>
      </c>
      <c r="C515" s="2">
        <v>45566</v>
      </c>
      <c r="D515" t="s">
        <v>1761</v>
      </c>
      <c r="E515" t="s">
        <v>4438</v>
      </c>
      <c r="F515" s="3">
        <v>17.670000000000002</v>
      </c>
      <c r="G515" t="s">
        <v>47</v>
      </c>
      <c r="H515" s="3">
        <v>0</v>
      </c>
      <c r="I515" t="s">
        <v>48</v>
      </c>
      <c r="J515">
        <v>2563</v>
      </c>
      <c r="K515" t="s">
        <v>49</v>
      </c>
      <c r="L515" t="s">
        <v>50</v>
      </c>
      <c r="M515" t="s">
        <v>51</v>
      </c>
      <c r="N515">
        <v>562</v>
      </c>
      <c r="O515" t="s">
        <v>52</v>
      </c>
      <c r="P515" t="s">
        <v>53</v>
      </c>
      <c r="T515" t="s">
        <v>4415</v>
      </c>
      <c r="U515" t="s">
        <v>4416</v>
      </c>
      <c r="V515" t="s">
        <v>3064</v>
      </c>
      <c r="W515" t="s">
        <v>56</v>
      </c>
      <c r="X515" t="s">
        <v>4417</v>
      </c>
      <c r="Y515" t="s">
        <v>4418</v>
      </c>
      <c r="Z515" s="3">
        <v>0</v>
      </c>
      <c r="AA515" t="s">
        <v>4419</v>
      </c>
      <c r="AB515" t="s">
        <v>4420</v>
      </c>
      <c r="AC515" t="s">
        <v>61</v>
      </c>
      <c r="AD515" t="s">
        <v>61</v>
      </c>
      <c r="AE515" t="s">
        <v>4421</v>
      </c>
      <c r="AF515" t="s">
        <v>63</v>
      </c>
      <c r="AH515">
        <v>0</v>
      </c>
      <c r="AI515" s="2">
        <v>45566</v>
      </c>
      <c r="AJ515" t="s">
        <v>64</v>
      </c>
      <c r="AK515" t="s">
        <v>64</v>
      </c>
      <c r="AL515" t="s">
        <v>4422</v>
      </c>
      <c r="AM515" t="s">
        <v>4416</v>
      </c>
      <c r="AN515" s="3">
        <v>2900.03</v>
      </c>
      <c r="AO515" t="s">
        <v>4420</v>
      </c>
      <c r="AP515" t="s">
        <v>64</v>
      </c>
      <c r="AQ515" t="s">
        <v>4421</v>
      </c>
      <c r="AR515">
        <v>1410</v>
      </c>
      <c r="AS515" t="s">
        <v>66</v>
      </c>
    </row>
    <row r="516" spans="1:45" ht="16" x14ac:dyDescent="0.2">
      <c r="A516">
        <v>3813</v>
      </c>
      <c r="B516">
        <v>3813</v>
      </c>
      <c r="C516" s="2">
        <v>45566</v>
      </c>
      <c r="D516" t="s">
        <v>1761</v>
      </c>
      <c r="E516" t="s">
        <v>4439</v>
      </c>
      <c r="F516" s="3">
        <v>13.6</v>
      </c>
      <c r="G516" t="s">
        <v>47</v>
      </c>
      <c r="H516" s="3">
        <v>7</v>
      </c>
      <c r="I516" t="s">
        <v>48</v>
      </c>
      <c r="J516">
        <v>2563</v>
      </c>
      <c r="K516" t="s">
        <v>49</v>
      </c>
      <c r="L516" t="s">
        <v>50</v>
      </c>
      <c r="M516" t="s">
        <v>51</v>
      </c>
      <c r="N516">
        <v>562</v>
      </c>
      <c r="O516" t="s">
        <v>52</v>
      </c>
      <c r="P516" t="s">
        <v>53</v>
      </c>
      <c r="T516" t="s">
        <v>4415</v>
      </c>
      <c r="U516" t="s">
        <v>4416</v>
      </c>
      <c r="V516" t="s">
        <v>3064</v>
      </c>
      <c r="W516" t="s">
        <v>56</v>
      </c>
      <c r="X516" t="s">
        <v>4417</v>
      </c>
      <c r="Y516" t="s">
        <v>4418</v>
      </c>
      <c r="Z516" s="3">
        <v>0</v>
      </c>
      <c r="AA516" t="s">
        <v>4419</v>
      </c>
      <c r="AB516" t="s">
        <v>4420</v>
      </c>
      <c r="AC516" t="s">
        <v>61</v>
      </c>
      <c r="AD516" t="s">
        <v>61</v>
      </c>
      <c r="AE516" t="s">
        <v>4421</v>
      </c>
      <c r="AF516" t="s">
        <v>63</v>
      </c>
      <c r="AH516">
        <v>58</v>
      </c>
      <c r="AI516" s="2">
        <v>45566</v>
      </c>
      <c r="AJ516" t="s">
        <v>64</v>
      </c>
      <c r="AK516" t="s">
        <v>64</v>
      </c>
      <c r="AL516" t="s">
        <v>4422</v>
      </c>
      <c r="AM516" t="s">
        <v>4416</v>
      </c>
      <c r="AN516" s="3">
        <v>2900.03</v>
      </c>
      <c r="AO516" t="s">
        <v>4420</v>
      </c>
      <c r="AP516" t="s">
        <v>64</v>
      </c>
      <c r="AQ516" t="s">
        <v>4421</v>
      </c>
      <c r="AR516">
        <v>1410</v>
      </c>
      <c r="AS516" t="s">
        <v>66</v>
      </c>
    </row>
    <row r="517" spans="1:45" ht="16" x14ac:dyDescent="0.2">
      <c r="A517">
        <v>3814</v>
      </c>
      <c r="B517">
        <v>3814</v>
      </c>
      <c r="C517" s="2">
        <v>45566</v>
      </c>
      <c r="D517" t="s">
        <v>1761</v>
      </c>
      <c r="E517" t="s">
        <v>4440</v>
      </c>
      <c r="F517" s="3">
        <v>12</v>
      </c>
      <c r="G517" t="s">
        <v>47</v>
      </c>
      <c r="H517" s="3">
        <v>7</v>
      </c>
      <c r="I517" t="s">
        <v>48</v>
      </c>
      <c r="J517">
        <v>2563</v>
      </c>
      <c r="K517" t="s">
        <v>49</v>
      </c>
      <c r="L517" t="s">
        <v>50</v>
      </c>
      <c r="M517" t="s">
        <v>51</v>
      </c>
      <c r="N517">
        <v>562</v>
      </c>
      <c r="O517" t="s">
        <v>52</v>
      </c>
      <c r="P517" t="s">
        <v>53</v>
      </c>
      <c r="T517" t="s">
        <v>4415</v>
      </c>
      <c r="U517" t="s">
        <v>4416</v>
      </c>
      <c r="V517" t="s">
        <v>3064</v>
      </c>
      <c r="W517" t="s">
        <v>56</v>
      </c>
      <c r="X517" t="s">
        <v>4417</v>
      </c>
      <c r="Y517" t="s">
        <v>4418</v>
      </c>
      <c r="Z517" s="3">
        <v>0</v>
      </c>
      <c r="AA517" t="s">
        <v>4419</v>
      </c>
      <c r="AB517" t="s">
        <v>4420</v>
      </c>
      <c r="AC517" t="s">
        <v>61</v>
      </c>
      <c r="AD517" t="s">
        <v>61</v>
      </c>
      <c r="AE517" t="s">
        <v>4421</v>
      </c>
      <c r="AF517" t="s">
        <v>63</v>
      </c>
      <c r="AH517">
        <v>58</v>
      </c>
      <c r="AI517" s="2">
        <v>45566</v>
      </c>
      <c r="AJ517" t="s">
        <v>64</v>
      </c>
      <c r="AK517" t="s">
        <v>64</v>
      </c>
      <c r="AL517" t="s">
        <v>4422</v>
      </c>
      <c r="AM517" t="s">
        <v>4416</v>
      </c>
      <c r="AN517" s="3">
        <v>2900.03</v>
      </c>
      <c r="AO517" t="s">
        <v>4420</v>
      </c>
      <c r="AP517" t="s">
        <v>64</v>
      </c>
      <c r="AQ517" t="s">
        <v>4421</v>
      </c>
      <c r="AR517">
        <v>1410</v>
      </c>
      <c r="AS517" t="s">
        <v>66</v>
      </c>
    </row>
    <row r="518" spans="1:45" ht="16" x14ac:dyDescent="0.2">
      <c r="A518">
        <v>3815</v>
      </c>
      <c r="B518">
        <v>3815</v>
      </c>
      <c r="C518" s="2">
        <v>45566</v>
      </c>
      <c r="D518" t="s">
        <v>1761</v>
      </c>
      <c r="E518" t="s">
        <v>4441</v>
      </c>
      <c r="F518" s="3">
        <v>29.57</v>
      </c>
      <c r="G518" t="s">
        <v>47</v>
      </c>
      <c r="H518" s="3">
        <v>0</v>
      </c>
      <c r="I518" t="s">
        <v>48</v>
      </c>
      <c r="J518">
        <v>2561</v>
      </c>
      <c r="K518" t="s">
        <v>49</v>
      </c>
      <c r="L518" t="s">
        <v>50</v>
      </c>
      <c r="M518" t="s">
        <v>51</v>
      </c>
      <c r="N518">
        <v>562</v>
      </c>
      <c r="O518" t="s">
        <v>52</v>
      </c>
      <c r="P518" t="s">
        <v>53</v>
      </c>
      <c r="T518" t="s">
        <v>4415</v>
      </c>
      <c r="U518" t="s">
        <v>4416</v>
      </c>
      <c r="V518" t="s">
        <v>3064</v>
      </c>
      <c r="W518" t="s">
        <v>56</v>
      </c>
      <c r="X518" t="s">
        <v>4417</v>
      </c>
      <c r="Y518" t="s">
        <v>4418</v>
      </c>
      <c r="Z518" s="3">
        <v>0</v>
      </c>
      <c r="AA518" t="s">
        <v>4419</v>
      </c>
      <c r="AB518" t="s">
        <v>4420</v>
      </c>
      <c r="AC518" t="s">
        <v>61</v>
      </c>
      <c r="AD518" t="s">
        <v>61</v>
      </c>
      <c r="AE518" t="s">
        <v>4421</v>
      </c>
      <c r="AF518" t="s">
        <v>63</v>
      </c>
      <c r="AH518">
        <v>0</v>
      </c>
      <c r="AI518" s="2">
        <v>45566</v>
      </c>
      <c r="AJ518" t="s">
        <v>64</v>
      </c>
      <c r="AK518" t="s">
        <v>64</v>
      </c>
      <c r="AL518" t="s">
        <v>4422</v>
      </c>
      <c r="AM518" t="s">
        <v>4416</v>
      </c>
      <c r="AN518" s="3">
        <v>2900.03</v>
      </c>
      <c r="AO518" t="s">
        <v>4420</v>
      </c>
      <c r="AP518" t="s">
        <v>64</v>
      </c>
      <c r="AQ518" t="s">
        <v>4421</v>
      </c>
      <c r="AR518">
        <v>1410</v>
      </c>
      <c r="AS518" t="s">
        <v>66</v>
      </c>
    </row>
    <row r="519" spans="1:45" ht="16" x14ac:dyDescent="0.2">
      <c r="A519">
        <v>3816</v>
      </c>
      <c r="B519">
        <v>3816</v>
      </c>
      <c r="C519" s="2">
        <v>45566</v>
      </c>
      <c r="D519" t="s">
        <v>1761</v>
      </c>
      <c r="E519" t="s">
        <v>4442</v>
      </c>
      <c r="F519" s="3">
        <v>878.51</v>
      </c>
      <c r="G519" t="s">
        <v>47</v>
      </c>
      <c r="H519" s="3">
        <v>0</v>
      </c>
      <c r="I519" t="s">
        <v>48</v>
      </c>
      <c r="J519">
        <v>2563</v>
      </c>
      <c r="K519" t="s">
        <v>49</v>
      </c>
      <c r="L519" t="s">
        <v>50</v>
      </c>
      <c r="M519" t="s">
        <v>51</v>
      </c>
      <c r="N519">
        <v>562</v>
      </c>
      <c r="O519" t="s">
        <v>52</v>
      </c>
      <c r="P519" t="s">
        <v>53</v>
      </c>
      <c r="T519" t="s">
        <v>4415</v>
      </c>
      <c r="U519" t="s">
        <v>4416</v>
      </c>
      <c r="V519" t="s">
        <v>3064</v>
      </c>
      <c r="W519" t="s">
        <v>56</v>
      </c>
      <c r="X519" t="s">
        <v>4417</v>
      </c>
      <c r="Y519" t="s">
        <v>4418</v>
      </c>
      <c r="Z519" s="3">
        <v>0</v>
      </c>
      <c r="AA519" t="s">
        <v>4419</v>
      </c>
      <c r="AB519" t="s">
        <v>4420</v>
      </c>
      <c r="AC519" t="s">
        <v>61</v>
      </c>
      <c r="AD519" t="s">
        <v>61</v>
      </c>
      <c r="AE519" t="s">
        <v>4421</v>
      </c>
      <c r="AF519" t="s">
        <v>63</v>
      </c>
      <c r="AH519">
        <v>0</v>
      </c>
      <c r="AI519" s="2">
        <v>45566</v>
      </c>
      <c r="AJ519" t="s">
        <v>64</v>
      </c>
      <c r="AK519" t="s">
        <v>64</v>
      </c>
      <c r="AL519" t="s">
        <v>4422</v>
      </c>
      <c r="AM519" t="s">
        <v>4416</v>
      </c>
      <c r="AN519" s="3">
        <v>2900.03</v>
      </c>
      <c r="AO519" t="s">
        <v>4420</v>
      </c>
      <c r="AP519" t="s">
        <v>64</v>
      </c>
      <c r="AQ519" t="s">
        <v>4421</v>
      </c>
      <c r="AR519">
        <v>1410</v>
      </c>
      <c r="AS519" t="s">
        <v>66</v>
      </c>
    </row>
    <row r="520" spans="1:45" ht="16" x14ac:dyDescent="0.2">
      <c r="A520">
        <v>3817</v>
      </c>
      <c r="B520">
        <v>3817</v>
      </c>
      <c r="C520" s="2">
        <v>45566</v>
      </c>
      <c r="D520" t="s">
        <v>1761</v>
      </c>
      <c r="E520" t="s">
        <v>4443</v>
      </c>
      <c r="F520" s="3">
        <v>41.59</v>
      </c>
      <c r="G520" t="s">
        <v>47</v>
      </c>
      <c r="H520" s="3">
        <v>0</v>
      </c>
      <c r="I520" t="s">
        <v>48</v>
      </c>
      <c r="J520">
        <v>2802</v>
      </c>
      <c r="K520" t="s">
        <v>49</v>
      </c>
      <c r="L520" t="s">
        <v>50</v>
      </c>
      <c r="M520" t="s">
        <v>51</v>
      </c>
      <c r="N520">
        <v>562</v>
      </c>
      <c r="O520" t="s">
        <v>52</v>
      </c>
      <c r="P520" t="s">
        <v>53</v>
      </c>
      <c r="T520" t="s">
        <v>4415</v>
      </c>
      <c r="U520" t="s">
        <v>4416</v>
      </c>
      <c r="V520" t="s">
        <v>3064</v>
      </c>
      <c r="W520" t="s">
        <v>56</v>
      </c>
      <c r="X520" t="s">
        <v>4417</v>
      </c>
      <c r="Y520" t="s">
        <v>4418</v>
      </c>
      <c r="Z520" s="3">
        <v>0</v>
      </c>
      <c r="AA520" t="s">
        <v>4419</v>
      </c>
      <c r="AB520" t="s">
        <v>4420</v>
      </c>
      <c r="AC520" t="s">
        <v>61</v>
      </c>
      <c r="AD520" t="s">
        <v>61</v>
      </c>
      <c r="AE520" t="s">
        <v>4421</v>
      </c>
      <c r="AF520" t="s">
        <v>63</v>
      </c>
      <c r="AH520">
        <v>0</v>
      </c>
      <c r="AI520" s="2">
        <v>45566</v>
      </c>
      <c r="AJ520" t="s">
        <v>64</v>
      </c>
      <c r="AK520" t="s">
        <v>64</v>
      </c>
      <c r="AL520" t="s">
        <v>4422</v>
      </c>
      <c r="AM520" t="s">
        <v>4416</v>
      </c>
      <c r="AN520" s="3">
        <v>2900.03</v>
      </c>
      <c r="AO520" t="s">
        <v>4420</v>
      </c>
      <c r="AP520" t="s">
        <v>64</v>
      </c>
      <c r="AQ520" t="s">
        <v>4421</v>
      </c>
      <c r="AR520">
        <v>1410</v>
      </c>
      <c r="AS520" t="s">
        <v>66</v>
      </c>
    </row>
    <row r="521" spans="1:45" ht="16" x14ac:dyDescent="0.2">
      <c r="A521">
        <v>3818</v>
      </c>
      <c r="B521">
        <v>3818</v>
      </c>
      <c r="C521" s="2">
        <v>45566</v>
      </c>
      <c r="D521" t="s">
        <v>1761</v>
      </c>
      <c r="E521" t="s">
        <v>4444</v>
      </c>
      <c r="F521" s="3">
        <v>17.82</v>
      </c>
      <c r="G521" t="s">
        <v>47</v>
      </c>
      <c r="H521" s="3">
        <v>0</v>
      </c>
      <c r="I521" t="s">
        <v>48</v>
      </c>
      <c r="J521">
        <v>2802</v>
      </c>
      <c r="K521" t="s">
        <v>49</v>
      </c>
      <c r="L521" t="s">
        <v>50</v>
      </c>
      <c r="M521" t="s">
        <v>51</v>
      </c>
      <c r="N521">
        <v>562</v>
      </c>
      <c r="O521" t="s">
        <v>52</v>
      </c>
      <c r="P521" t="s">
        <v>53</v>
      </c>
      <c r="T521" t="s">
        <v>4415</v>
      </c>
      <c r="U521" t="s">
        <v>4416</v>
      </c>
      <c r="V521" t="s">
        <v>3064</v>
      </c>
      <c r="W521" t="s">
        <v>56</v>
      </c>
      <c r="X521" t="s">
        <v>4417</v>
      </c>
      <c r="Y521" t="s">
        <v>4418</v>
      </c>
      <c r="Z521" s="3">
        <v>0</v>
      </c>
      <c r="AA521" t="s">
        <v>4419</v>
      </c>
      <c r="AB521" t="s">
        <v>4420</v>
      </c>
      <c r="AC521" t="s">
        <v>61</v>
      </c>
      <c r="AD521" t="s">
        <v>61</v>
      </c>
      <c r="AE521" t="s">
        <v>4421</v>
      </c>
      <c r="AF521" t="s">
        <v>63</v>
      </c>
      <c r="AH521">
        <v>0</v>
      </c>
      <c r="AI521" s="2">
        <v>45566</v>
      </c>
      <c r="AJ521" t="s">
        <v>64</v>
      </c>
      <c r="AK521" t="s">
        <v>64</v>
      </c>
      <c r="AL521" t="s">
        <v>4422</v>
      </c>
      <c r="AM521" t="s">
        <v>4416</v>
      </c>
      <c r="AN521" s="3">
        <v>2900.03</v>
      </c>
      <c r="AO521" t="s">
        <v>4420</v>
      </c>
      <c r="AP521" t="s">
        <v>64</v>
      </c>
      <c r="AQ521" t="s">
        <v>4421</v>
      </c>
      <c r="AR521">
        <v>1410</v>
      </c>
      <c r="AS521" t="s">
        <v>66</v>
      </c>
    </row>
    <row r="522" spans="1:45" ht="16" x14ac:dyDescent="0.2">
      <c r="A522">
        <v>3819</v>
      </c>
      <c r="B522">
        <v>3819</v>
      </c>
      <c r="C522" s="2">
        <v>45566</v>
      </c>
      <c r="D522" t="s">
        <v>1761</v>
      </c>
      <c r="E522" t="s">
        <v>4445</v>
      </c>
      <c r="F522" s="3">
        <v>17.82</v>
      </c>
      <c r="G522" t="s">
        <v>47</v>
      </c>
      <c r="H522" s="3">
        <v>0</v>
      </c>
      <c r="I522" t="s">
        <v>48</v>
      </c>
      <c r="J522">
        <v>2563</v>
      </c>
      <c r="K522" t="s">
        <v>49</v>
      </c>
      <c r="L522" t="s">
        <v>50</v>
      </c>
      <c r="M522" t="s">
        <v>51</v>
      </c>
      <c r="N522">
        <v>562</v>
      </c>
      <c r="O522" t="s">
        <v>52</v>
      </c>
      <c r="P522" t="s">
        <v>53</v>
      </c>
      <c r="T522" t="s">
        <v>4415</v>
      </c>
      <c r="U522" t="s">
        <v>4416</v>
      </c>
      <c r="V522" t="s">
        <v>3064</v>
      </c>
      <c r="W522" t="s">
        <v>56</v>
      </c>
      <c r="X522" t="s">
        <v>4417</v>
      </c>
      <c r="Y522" t="s">
        <v>4418</v>
      </c>
      <c r="Z522" s="3">
        <v>0</v>
      </c>
      <c r="AA522" t="s">
        <v>4419</v>
      </c>
      <c r="AB522" t="s">
        <v>4420</v>
      </c>
      <c r="AC522" t="s">
        <v>61</v>
      </c>
      <c r="AD522" t="s">
        <v>61</v>
      </c>
      <c r="AE522" t="s">
        <v>4421</v>
      </c>
      <c r="AF522" t="s">
        <v>63</v>
      </c>
      <c r="AH522">
        <v>0</v>
      </c>
      <c r="AI522" s="2">
        <v>45566</v>
      </c>
      <c r="AJ522" t="s">
        <v>64</v>
      </c>
      <c r="AK522" t="s">
        <v>64</v>
      </c>
      <c r="AL522" t="s">
        <v>4422</v>
      </c>
      <c r="AM522" t="s">
        <v>4416</v>
      </c>
      <c r="AN522" s="3">
        <v>2900.03</v>
      </c>
      <c r="AO522" t="s">
        <v>4420</v>
      </c>
      <c r="AP522" t="s">
        <v>64</v>
      </c>
      <c r="AQ522" t="s">
        <v>4421</v>
      </c>
      <c r="AR522">
        <v>1410</v>
      </c>
      <c r="AS522" t="s">
        <v>66</v>
      </c>
    </row>
    <row r="523" spans="1:45" ht="16" x14ac:dyDescent="0.2">
      <c r="A523">
        <v>3383</v>
      </c>
      <c r="B523">
        <v>3383</v>
      </c>
      <c r="C523" s="2">
        <v>45567</v>
      </c>
      <c r="D523" t="s">
        <v>1814</v>
      </c>
      <c r="E523" t="s">
        <v>4446</v>
      </c>
      <c r="F523" s="3">
        <v>295.81</v>
      </c>
      <c r="G523" t="s">
        <v>47</v>
      </c>
      <c r="H523" s="3">
        <v>0</v>
      </c>
      <c r="I523" t="s">
        <v>48</v>
      </c>
      <c r="J523">
        <v>2562</v>
      </c>
      <c r="K523" t="s">
        <v>49</v>
      </c>
      <c r="L523" t="s">
        <v>50</v>
      </c>
      <c r="M523" t="s">
        <v>51</v>
      </c>
      <c r="N523">
        <v>942</v>
      </c>
      <c r="O523" t="s">
        <v>52</v>
      </c>
      <c r="P523" t="s">
        <v>53</v>
      </c>
      <c r="T523" t="s">
        <v>4447</v>
      </c>
      <c r="U523" t="s">
        <v>4448</v>
      </c>
      <c r="V523" t="s">
        <v>2688</v>
      </c>
      <c r="W523" t="s">
        <v>56</v>
      </c>
      <c r="X523" t="s">
        <v>4449</v>
      </c>
      <c r="Y523" t="s">
        <v>4450</v>
      </c>
      <c r="Z523" s="3">
        <v>0</v>
      </c>
      <c r="AA523" t="s">
        <v>4451</v>
      </c>
      <c r="AB523" t="s">
        <v>4399</v>
      </c>
      <c r="AC523" t="s">
        <v>61</v>
      </c>
      <c r="AD523" t="s">
        <v>61</v>
      </c>
      <c r="AE523" t="s">
        <v>4452</v>
      </c>
      <c r="AF523" t="s">
        <v>63</v>
      </c>
      <c r="AH523">
        <v>0</v>
      </c>
      <c r="AI523" s="2">
        <v>45567</v>
      </c>
      <c r="AJ523" t="s">
        <v>64</v>
      </c>
      <c r="AK523" t="s">
        <v>64</v>
      </c>
      <c r="AL523" t="s">
        <v>4453</v>
      </c>
      <c r="AM523" t="s">
        <v>4448</v>
      </c>
      <c r="AN523" s="3">
        <v>295.81</v>
      </c>
      <c r="AO523" t="s">
        <v>4399</v>
      </c>
      <c r="AP523" t="s">
        <v>64</v>
      </c>
      <c r="AQ523" t="s">
        <v>4452</v>
      </c>
      <c r="AR523">
        <v>1356</v>
      </c>
      <c r="AS523" t="s">
        <v>66</v>
      </c>
    </row>
    <row r="524" spans="1:45" ht="16" x14ac:dyDescent="0.2">
      <c r="A524">
        <v>3384</v>
      </c>
      <c r="B524">
        <v>3384</v>
      </c>
      <c r="C524" s="2">
        <v>45567</v>
      </c>
      <c r="D524" t="s">
        <v>1748</v>
      </c>
      <c r="E524" t="s">
        <v>4454</v>
      </c>
      <c r="F524" s="3">
        <v>5.18</v>
      </c>
      <c r="G524" t="s">
        <v>47</v>
      </c>
      <c r="H524" s="3">
        <v>0</v>
      </c>
      <c r="I524" t="s">
        <v>48</v>
      </c>
      <c r="J524">
        <v>2705</v>
      </c>
      <c r="K524" t="s">
        <v>49</v>
      </c>
      <c r="L524" t="s">
        <v>50</v>
      </c>
      <c r="M524" t="s">
        <v>51</v>
      </c>
      <c r="N524">
        <v>942</v>
      </c>
      <c r="O524" t="s">
        <v>52</v>
      </c>
      <c r="P524" t="s">
        <v>53</v>
      </c>
      <c r="T524" t="s">
        <v>4447</v>
      </c>
      <c r="U524" t="s">
        <v>4448</v>
      </c>
      <c r="V524" t="s">
        <v>2688</v>
      </c>
      <c r="W524" t="s">
        <v>56</v>
      </c>
      <c r="X524" t="s">
        <v>4449</v>
      </c>
      <c r="Y524" t="s">
        <v>4450</v>
      </c>
      <c r="Z524" s="3">
        <v>0</v>
      </c>
      <c r="AA524" t="s">
        <v>4451</v>
      </c>
      <c r="AB524" t="s">
        <v>4399</v>
      </c>
      <c r="AC524" t="s">
        <v>61</v>
      </c>
      <c r="AD524" t="s">
        <v>61</v>
      </c>
      <c r="AE524" t="s">
        <v>4452</v>
      </c>
      <c r="AF524" t="s">
        <v>63</v>
      </c>
      <c r="AH524">
        <v>0</v>
      </c>
      <c r="AI524" s="2">
        <v>45567</v>
      </c>
      <c r="AJ524" t="s">
        <v>64</v>
      </c>
      <c r="AK524" t="s">
        <v>64</v>
      </c>
      <c r="AL524" t="s">
        <v>4453</v>
      </c>
      <c r="AM524" t="s">
        <v>4448</v>
      </c>
      <c r="AN524" s="3">
        <v>295.81</v>
      </c>
      <c r="AO524" t="s">
        <v>4399</v>
      </c>
      <c r="AP524" t="s">
        <v>64</v>
      </c>
      <c r="AQ524" t="s">
        <v>4452</v>
      </c>
      <c r="AR524">
        <v>1356</v>
      </c>
      <c r="AS524" t="s">
        <v>66</v>
      </c>
    </row>
    <row r="525" spans="1:45" ht="16" x14ac:dyDescent="0.2">
      <c r="A525">
        <v>3378</v>
      </c>
      <c r="B525">
        <v>3378</v>
      </c>
      <c r="C525" s="2">
        <v>45567.083333333343</v>
      </c>
      <c r="D525" t="s">
        <v>1748</v>
      </c>
      <c r="E525" t="s">
        <v>3659</v>
      </c>
      <c r="F525" s="3">
        <v>46.41</v>
      </c>
      <c r="G525" t="s">
        <v>47</v>
      </c>
      <c r="H525" s="3">
        <v>0</v>
      </c>
      <c r="I525" t="s">
        <v>48</v>
      </c>
      <c r="J525">
        <v>2663</v>
      </c>
      <c r="K525" t="s">
        <v>49</v>
      </c>
      <c r="L525" t="s">
        <v>50</v>
      </c>
      <c r="M525" t="s">
        <v>51</v>
      </c>
      <c r="N525">
        <v>940</v>
      </c>
      <c r="O525" t="s">
        <v>52</v>
      </c>
      <c r="P525" t="s">
        <v>53</v>
      </c>
      <c r="T525" t="s">
        <v>2516</v>
      </c>
      <c r="U525" t="s">
        <v>4455</v>
      </c>
      <c r="V525" t="s">
        <v>2866</v>
      </c>
      <c r="W525" t="s">
        <v>56</v>
      </c>
      <c r="X525" t="s">
        <v>4456</v>
      </c>
      <c r="Y525" t="s">
        <v>2375</v>
      </c>
      <c r="Z525" s="3">
        <v>19</v>
      </c>
      <c r="AA525" t="s">
        <v>2519</v>
      </c>
      <c r="AB525" t="s">
        <v>4420</v>
      </c>
      <c r="AC525" t="s">
        <v>61</v>
      </c>
      <c r="AD525" t="s">
        <v>61</v>
      </c>
      <c r="AE525" t="s">
        <v>4457</v>
      </c>
      <c r="AF525" t="s">
        <v>63</v>
      </c>
      <c r="AH525">
        <v>0</v>
      </c>
      <c r="AI525" s="2">
        <v>45567</v>
      </c>
      <c r="AJ525" t="s">
        <v>64</v>
      </c>
      <c r="AK525" t="s">
        <v>64</v>
      </c>
      <c r="AL525" t="s">
        <v>4458</v>
      </c>
      <c r="AM525" t="s">
        <v>4455</v>
      </c>
      <c r="AN525" s="3">
        <v>46.41</v>
      </c>
      <c r="AO525" t="s">
        <v>4420</v>
      </c>
      <c r="AP525" t="s">
        <v>64</v>
      </c>
      <c r="AQ525" t="s">
        <v>4457</v>
      </c>
      <c r="AR525">
        <v>1349</v>
      </c>
      <c r="AS525" t="s">
        <v>66</v>
      </c>
    </row>
    <row r="526" spans="1:45" ht="16" x14ac:dyDescent="0.2">
      <c r="A526">
        <v>3377</v>
      </c>
      <c r="B526">
        <v>3377</v>
      </c>
      <c r="C526" s="2">
        <v>45567.083333333343</v>
      </c>
      <c r="D526" t="s">
        <v>1748</v>
      </c>
      <c r="E526" t="s">
        <v>2507</v>
      </c>
      <c r="F526" s="3">
        <v>20.23</v>
      </c>
      <c r="G526" t="s">
        <v>47</v>
      </c>
      <c r="H526" s="3">
        <v>0</v>
      </c>
      <c r="I526" t="s">
        <v>48</v>
      </c>
      <c r="J526">
        <v>2702</v>
      </c>
      <c r="K526" t="s">
        <v>49</v>
      </c>
      <c r="L526" t="s">
        <v>50</v>
      </c>
      <c r="M526" t="s">
        <v>51</v>
      </c>
      <c r="N526">
        <v>940</v>
      </c>
      <c r="O526" t="s">
        <v>52</v>
      </c>
      <c r="P526" t="s">
        <v>53</v>
      </c>
      <c r="T526" t="s">
        <v>2826</v>
      </c>
      <c r="U526" t="s">
        <v>4459</v>
      </c>
      <c r="V526" t="s">
        <v>2681</v>
      </c>
      <c r="W526" t="s">
        <v>56</v>
      </c>
      <c r="X526" t="s">
        <v>4460</v>
      </c>
      <c r="Y526" t="s">
        <v>2726</v>
      </c>
      <c r="Z526" s="3">
        <v>19</v>
      </c>
      <c r="AA526" t="s">
        <v>2829</v>
      </c>
      <c r="AB526" t="s">
        <v>4364</v>
      </c>
      <c r="AC526" t="s">
        <v>61</v>
      </c>
      <c r="AD526" t="s">
        <v>61</v>
      </c>
      <c r="AE526" t="s">
        <v>4461</v>
      </c>
      <c r="AF526" t="s">
        <v>63</v>
      </c>
      <c r="AH526">
        <v>0</v>
      </c>
      <c r="AI526" s="2">
        <v>45567</v>
      </c>
      <c r="AJ526" t="s">
        <v>64</v>
      </c>
      <c r="AK526" t="s">
        <v>64</v>
      </c>
      <c r="AL526" t="s">
        <v>4462</v>
      </c>
      <c r="AM526" t="s">
        <v>4459</v>
      </c>
      <c r="AN526" s="3">
        <v>20.23</v>
      </c>
      <c r="AO526" t="s">
        <v>4364</v>
      </c>
      <c r="AP526" t="s">
        <v>64</v>
      </c>
      <c r="AQ526" t="s">
        <v>4461</v>
      </c>
      <c r="AR526">
        <v>1348</v>
      </c>
      <c r="AS526" t="s">
        <v>66</v>
      </c>
    </row>
    <row r="527" spans="1:45" ht="16" x14ac:dyDescent="0.2">
      <c r="A527">
        <v>3427</v>
      </c>
      <c r="B527">
        <v>3427</v>
      </c>
      <c r="C527" s="2">
        <v>45574.083333333343</v>
      </c>
      <c r="D527" t="s">
        <v>1782</v>
      </c>
      <c r="E527" t="s">
        <v>2740</v>
      </c>
      <c r="F527" s="3">
        <v>190.4</v>
      </c>
      <c r="G527" t="s">
        <v>47</v>
      </c>
      <c r="H527" s="3">
        <v>0</v>
      </c>
      <c r="I527" t="s">
        <v>48</v>
      </c>
      <c r="J527">
        <v>2894</v>
      </c>
      <c r="K527" t="s">
        <v>49</v>
      </c>
      <c r="L527" t="s">
        <v>50</v>
      </c>
      <c r="M527" t="s">
        <v>51</v>
      </c>
      <c r="N527">
        <v>940</v>
      </c>
      <c r="O527" t="s">
        <v>52</v>
      </c>
      <c r="P527" t="s">
        <v>53</v>
      </c>
      <c r="T527" t="s">
        <v>2741</v>
      </c>
      <c r="U527" t="s">
        <v>4473</v>
      </c>
      <c r="V527" t="s">
        <v>2870</v>
      </c>
      <c r="W527" t="s">
        <v>56</v>
      </c>
      <c r="X527" t="s">
        <v>4474</v>
      </c>
      <c r="Y527" t="s">
        <v>291</v>
      </c>
      <c r="Z527" s="3">
        <v>19</v>
      </c>
      <c r="AA527" t="s">
        <v>2744</v>
      </c>
      <c r="AB527" t="s">
        <v>4399</v>
      </c>
      <c r="AC527" t="s">
        <v>61</v>
      </c>
      <c r="AD527" t="s">
        <v>61</v>
      </c>
      <c r="AE527" t="s">
        <v>4475</v>
      </c>
      <c r="AF527" t="s">
        <v>63</v>
      </c>
      <c r="AH527">
        <v>0</v>
      </c>
      <c r="AI527" s="2">
        <v>45574</v>
      </c>
      <c r="AJ527" t="s">
        <v>64</v>
      </c>
      <c r="AK527" t="s">
        <v>64</v>
      </c>
      <c r="AL527" t="s">
        <v>4476</v>
      </c>
      <c r="AM527" t="s">
        <v>4473</v>
      </c>
      <c r="AN527" s="3">
        <v>190.4</v>
      </c>
      <c r="AO527" t="s">
        <v>4399</v>
      </c>
      <c r="AP527" t="s">
        <v>64</v>
      </c>
      <c r="AQ527" t="s">
        <v>4475</v>
      </c>
      <c r="AR527">
        <v>1361</v>
      </c>
      <c r="AS527" t="s">
        <v>66</v>
      </c>
    </row>
    <row r="528" spans="1:45" ht="16" x14ac:dyDescent="0.2">
      <c r="A528">
        <v>3414</v>
      </c>
      <c r="B528">
        <v>3414</v>
      </c>
      <c r="C528" s="2">
        <v>45576.083333333343</v>
      </c>
      <c r="D528" t="s">
        <v>1748</v>
      </c>
      <c r="E528" t="s">
        <v>2165</v>
      </c>
      <c r="F528" s="3">
        <v>52.9</v>
      </c>
      <c r="G528" t="s">
        <v>47</v>
      </c>
      <c r="H528" s="3">
        <v>0</v>
      </c>
      <c r="I528" t="s">
        <v>48</v>
      </c>
      <c r="J528">
        <v>2900</v>
      </c>
      <c r="K528" t="s">
        <v>49</v>
      </c>
      <c r="L528" t="s">
        <v>50</v>
      </c>
      <c r="M528" t="s">
        <v>51</v>
      </c>
      <c r="N528">
        <v>940</v>
      </c>
      <c r="O528" t="s">
        <v>52</v>
      </c>
      <c r="P528" t="s">
        <v>53</v>
      </c>
      <c r="T528" t="s">
        <v>2313</v>
      </c>
      <c r="U528" t="s">
        <v>4477</v>
      </c>
      <c r="V528" t="s">
        <v>2902</v>
      </c>
      <c r="W528" t="s">
        <v>56</v>
      </c>
      <c r="X528" t="s">
        <v>4478</v>
      </c>
      <c r="Y528" t="s">
        <v>3976</v>
      </c>
      <c r="Z528" s="3">
        <v>19</v>
      </c>
      <c r="AA528" t="s">
        <v>2316</v>
      </c>
      <c r="AB528" t="s">
        <v>4479</v>
      </c>
      <c r="AC528" t="s">
        <v>61</v>
      </c>
      <c r="AD528" t="s">
        <v>61</v>
      </c>
      <c r="AE528" t="s">
        <v>4480</v>
      </c>
      <c r="AF528" t="s">
        <v>63</v>
      </c>
      <c r="AH528">
        <v>0</v>
      </c>
      <c r="AI528" s="2">
        <v>45576</v>
      </c>
      <c r="AJ528" t="s">
        <v>64</v>
      </c>
      <c r="AK528" t="s">
        <v>64</v>
      </c>
      <c r="AL528" t="s">
        <v>4481</v>
      </c>
      <c r="AM528" t="s">
        <v>4477</v>
      </c>
      <c r="AN528" s="3">
        <v>52.9</v>
      </c>
      <c r="AO528" t="s">
        <v>4479</v>
      </c>
      <c r="AP528" t="s">
        <v>64</v>
      </c>
      <c r="AQ528" t="s">
        <v>4480</v>
      </c>
      <c r="AR528">
        <v>1362</v>
      </c>
      <c r="AS528" t="s">
        <v>66</v>
      </c>
    </row>
    <row r="529" spans="1:45" ht="16" x14ac:dyDescent="0.2">
      <c r="A529">
        <v>3426</v>
      </c>
      <c r="B529">
        <v>3426</v>
      </c>
      <c r="C529" s="2">
        <v>45579.083333333343</v>
      </c>
      <c r="D529" t="s">
        <v>1538</v>
      </c>
      <c r="E529" t="s">
        <v>4482</v>
      </c>
      <c r="F529" s="3">
        <v>35000</v>
      </c>
      <c r="G529" t="s">
        <v>47</v>
      </c>
      <c r="H529" s="3">
        <v>0</v>
      </c>
      <c r="I529" t="s">
        <v>104</v>
      </c>
      <c r="J529">
        <v>940</v>
      </c>
      <c r="K529" t="s">
        <v>52</v>
      </c>
      <c r="L529" t="s">
        <v>53</v>
      </c>
      <c r="N529">
        <v>3200</v>
      </c>
      <c r="O529" t="s">
        <v>49</v>
      </c>
      <c r="P529" t="s">
        <v>105</v>
      </c>
      <c r="Q529" t="s">
        <v>106</v>
      </c>
      <c r="T529" t="s">
        <v>4483</v>
      </c>
      <c r="U529" t="s">
        <v>4484</v>
      </c>
      <c r="V529" t="s">
        <v>2910</v>
      </c>
      <c r="W529" t="s">
        <v>752</v>
      </c>
      <c r="X529" t="s">
        <v>4485</v>
      </c>
      <c r="Y529" t="s">
        <v>4486</v>
      </c>
      <c r="Z529" s="3">
        <v>0</v>
      </c>
      <c r="AA529" t="s">
        <v>4487</v>
      </c>
      <c r="AB529" t="s">
        <v>4488</v>
      </c>
      <c r="AC529" t="s">
        <v>61</v>
      </c>
      <c r="AD529" t="s">
        <v>61</v>
      </c>
      <c r="AE529" t="s">
        <v>4489</v>
      </c>
      <c r="AF529" t="s">
        <v>63</v>
      </c>
      <c r="AH529">
        <v>0</v>
      </c>
      <c r="AI529" s="2">
        <v>45579</v>
      </c>
      <c r="AJ529" t="s">
        <v>64</v>
      </c>
      <c r="AK529" t="s">
        <v>64</v>
      </c>
      <c r="AL529" t="s">
        <v>4490</v>
      </c>
      <c r="AM529" t="s">
        <v>4484</v>
      </c>
      <c r="AN529" s="3">
        <v>35000</v>
      </c>
      <c r="AO529" t="s">
        <v>4488</v>
      </c>
      <c r="AP529" t="s">
        <v>64</v>
      </c>
      <c r="AQ529" t="s">
        <v>4489</v>
      </c>
      <c r="AR529">
        <v>1363</v>
      </c>
      <c r="AS529" t="s">
        <v>66</v>
      </c>
    </row>
    <row r="530" spans="1:45" ht="16" x14ac:dyDescent="0.2">
      <c r="A530">
        <v>3526</v>
      </c>
      <c r="B530">
        <v>3526</v>
      </c>
      <c r="C530" s="2">
        <v>45587</v>
      </c>
      <c r="D530" t="s">
        <v>1761</v>
      </c>
      <c r="E530" t="s">
        <v>4330</v>
      </c>
      <c r="F530" s="3">
        <v>22.41</v>
      </c>
      <c r="G530" t="s">
        <v>47</v>
      </c>
      <c r="H530" s="3">
        <v>0</v>
      </c>
      <c r="I530" t="s">
        <v>48</v>
      </c>
      <c r="J530">
        <v>2720</v>
      </c>
      <c r="K530" t="s">
        <v>49</v>
      </c>
      <c r="L530" t="s">
        <v>50</v>
      </c>
      <c r="M530" t="s">
        <v>51</v>
      </c>
      <c r="N530">
        <v>942</v>
      </c>
      <c r="O530" t="s">
        <v>52</v>
      </c>
      <c r="P530" t="s">
        <v>53</v>
      </c>
      <c r="T530" t="s">
        <v>4498</v>
      </c>
      <c r="U530" t="s">
        <v>4499</v>
      </c>
      <c r="V530" t="s">
        <v>3045</v>
      </c>
      <c r="W530" t="s">
        <v>56</v>
      </c>
      <c r="X530" t="s">
        <v>4500</v>
      </c>
      <c r="Y530" t="s">
        <v>2036</v>
      </c>
      <c r="Z530" s="3">
        <v>19</v>
      </c>
      <c r="AA530" t="s">
        <v>4501</v>
      </c>
      <c r="AB530" t="s">
        <v>4502</v>
      </c>
      <c r="AC530" t="s">
        <v>61</v>
      </c>
      <c r="AD530" t="s">
        <v>61</v>
      </c>
      <c r="AE530" t="s">
        <v>4503</v>
      </c>
      <c r="AF530" t="s">
        <v>63</v>
      </c>
      <c r="AH530">
        <v>0</v>
      </c>
      <c r="AI530" s="2">
        <v>45587</v>
      </c>
      <c r="AJ530" t="s">
        <v>64</v>
      </c>
      <c r="AK530" t="s">
        <v>64</v>
      </c>
      <c r="AL530" t="s">
        <v>4504</v>
      </c>
      <c r="AM530" t="s">
        <v>4499</v>
      </c>
      <c r="AN530" s="3">
        <v>22.41</v>
      </c>
      <c r="AO530" t="s">
        <v>4502</v>
      </c>
      <c r="AP530" t="s">
        <v>64</v>
      </c>
      <c r="AQ530" t="s">
        <v>4503</v>
      </c>
      <c r="AR530">
        <v>1387</v>
      </c>
      <c r="AS530" t="s">
        <v>66</v>
      </c>
    </row>
    <row r="531" spans="1:45" ht="16" x14ac:dyDescent="0.2">
      <c r="A531">
        <v>3904</v>
      </c>
      <c r="B531">
        <v>3904</v>
      </c>
      <c r="C531" s="2">
        <v>45587</v>
      </c>
      <c r="D531" t="s">
        <v>1761</v>
      </c>
      <c r="E531" t="s">
        <v>4340</v>
      </c>
      <c r="F531" s="3">
        <v>4.99</v>
      </c>
      <c r="G531" t="s">
        <v>47</v>
      </c>
      <c r="H531" s="3">
        <v>0</v>
      </c>
      <c r="I531" t="s">
        <v>48</v>
      </c>
      <c r="J531">
        <v>2720</v>
      </c>
      <c r="K531" t="s">
        <v>49</v>
      </c>
      <c r="L531" t="s">
        <v>50</v>
      </c>
      <c r="M531" t="s">
        <v>51</v>
      </c>
      <c r="N531">
        <v>942</v>
      </c>
      <c r="O531" t="s">
        <v>52</v>
      </c>
      <c r="P531" t="s">
        <v>53</v>
      </c>
      <c r="T531" t="s">
        <v>1043</v>
      </c>
      <c r="U531" t="s">
        <v>4505</v>
      </c>
      <c r="V531" t="s">
        <v>3026</v>
      </c>
      <c r="W531" t="s">
        <v>56</v>
      </c>
      <c r="X531" t="s">
        <v>4506</v>
      </c>
      <c r="Y531" t="s">
        <v>953</v>
      </c>
      <c r="Z531" s="3">
        <v>19</v>
      </c>
      <c r="AA531" t="s">
        <v>1046</v>
      </c>
      <c r="AB531" t="s">
        <v>4507</v>
      </c>
      <c r="AC531" t="s">
        <v>61</v>
      </c>
      <c r="AD531" t="s">
        <v>61</v>
      </c>
      <c r="AE531" t="s">
        <v>4508</v>
      </c>
      <c r="AF531" t="s">
        <v>63</v>
      </c>
      <c r="AH531">
        <v>0</v>
      </c>
      <c r="AI531" s="2">
        <v>45587</v>
      </c>
      <c r="AJ531" t="s">
        <v>64</v>
      </c>
      <c r="AK531" t="s">
        <v>64</v>
      </c>
      <c r="AL531" t="s">
        <v>4509</v>
      </c>
      <c r="AM531" t="s">
        <v>4505</v>
      </c>
      <c r="AN531" s="3">
        <v>4.99</v>
      </c>
      <c r="AO531" t="s">
        <v>4507</v>
      </c>
      <c r="AP531" t="s">
        <v>64</v>
      </c>
      <c r="AQ531" t="s">
        <v>4508</v>
      </c>
      <c r="AR531">
        <v>1388</v>
      </c>
      <c r="AS531" t="s">
        <v>66</v>
      </c>
    </row>
    <row r="532" spans="1:45" ht="16" x14ac:dyDescent="0.2">
      <c r="A532">
        <v>3437</v>
      </c>
      <c r="B532">
        <v>3437</v>
      </c>
      <c r="C532" s="2">
        <v>45587.083333333343</v>
      </c>
      <c r="D532" t="s">
        <v>1814</v>
      </c>
      <c r="E532" t="s">
        <v>4510</v>
      </c>
      <c r="F532" s="3">
        <v>22.04</v>
      </c>
      <c r="G532" t="s">
        <v>47</v>
      </c>
      <c r="H532" s="3">
        <v>0</v>
      </c>
      <c r="I532" t="s">
        <v>48</v>
      </c>
      <c r="J532">
        <v>2710</v>
      </c>
      <c r="K532" t="s">
        <v>49</v>
      </c>
      <c r="L532" t="s">
        <v>50</v>
      </c>
      <c r="M532" t="s">
        <v>51</v>
      </c>
      <c r="N532">
        <v>940</v>
      </c>
      <c r="O532" t="s">
        <v>52</v>
      </c>
      <c r="P532" t="s">
        <v>53</v>
      </c>
      <c r="T532" t="s">
        <v>2332</v>
      </c>
      <c r="U532" t="s">
        <v>4511</v>
      </c>
      <c r="V532" t="s">
        <v>2892</v>
      </c>
      <c r="W532" t="s">
        <v>56</v>
      </c>
      <c r="X532" t="s">
        <v>4512</v>
      </c>
      <c r="Y532" t="s">
        <v>2061</v>
      </c>
      <c r="Z532" s="3">
        <v>19</v>
      </c>
      <c r="AA532" t="s">
        <v>2335</v>
      </c>
      <c r="AB532" t="s">
        <v>4513</v>
      </c>
      <c r="AC532" t="s">
        <v>61</v>
      </c>
      <c r="AD532" t="s">
        <v>61</v>
      </c>
      <c r="AE532" t="s">
        <v>4514</v>
      </c>
      <c r="AF532" t="s">
        <v>63</v>
      </c>
      <c r="AH532">
        <v>0</v>
      </c>
      <c r="AI532" s="2">
        <v>45587</v>
      </c>
      <c r="AJ532" t="s">
        <v>64</v>
      </c>
      <c r="AK532" t="s">
        <v>64</v>
      </c>
      <c r="AL532" t="s">
        <v>4515</v>
      </c>
      <c r="AM532" t="s">
        <v>4511</v>
      </c>
      <c r="AN532" s="3">
        <v>22.04</v>
      </c>
      <c r="AO532" t="s">
        <v>4513</v>
      </c>
      <c r="AP532" t="s">
        <v>64</v>
      </c>
      <c r="AQ532" t="s">
        <v>4514</v>
      </c>
      <c r="AR532">
        <v>1374</v>
      </c>
      <c r="AS532" t="s">
        <v>66</v>
      </c>
    </row>
    <row r="533" spans="1:45" ht="16" x14ac:dyDescent="0.2">
      <c r="A533">
        <v>3434</v>
      </c>
      <c r="B533">
        <v>3434</v>
      </c>
      <c r="C533" s="2">
        <v>45589.083333333343</v>
      </c>
      <c r="D533" t="s">
        <v>1814</v>
      </c>
      <c r="E533" t="s">
        <v>68</v>
      </c>
      <c r="F533" s="3">
        <v>5.39</v>
      </c>
      <c r="G533" t="s">
        <v>47</v>
      </c>
      <c r="H533" s="3">
        <v>0</v>
      </c>
      <c r="I533" t="s">
        <v>48</v>
      </c>
      <c r="J533">
        <v>2710</v>
      </c>
      <c r="K533" t="s">
        <v>49</v>
      </c>
      <c r="L533" t="s">
        <v>50</v>
      </c>
      <c r="M533" t="s">
        <v>51</v>
      </c>
      <c r="N533">
        <v>940</v>
      </c>
      <c r="O533" t="s">
        <v>52</v>
      </c>
      <c r="P533" t="s">
        <v>53</v>
      </c>
      <c r="T533" t="s">
        <v>4205</v>
      </c>
      <c r="U533" t="s">
        <v>4518</v>
      </c>
      <c r="V533" t="s">
        <v>2914</v>
      </c>
      <c r="W533" t="s">
        <v>56</v>
      </c>
      <c r="X533" t="s">
        <v>4519</v>
      </c>
      <c r="Y533" t="s">
        <v>72</v>
      </c>
      <c r="Z533" s="3">
        <v>19</v>
      </c>
      <c r="AA533" t="s">
        <v>4208</v>
      </c>
      <c r="AB533" t="s">
        <v>4520</v>
      </c>
      <c r="AC533" t="s">
        <v>61</v>
      </c>
      <c r="AD533" t="s">
        <v>61</v>
      </c>
      <c r="AE533" t="s">
        <v>4521</v>
      </c>
      <c r="AF533" t="s">
        <v>63</v>
      </c>
      <c r="AH533">
        <v>0</v>
      </c>
      <c r="AI533" s="2">
        <v>45589</v>
      </c>
      <c r="AJ533" t="s">
        <v>64</v>
      </c>
      <c r="AK533" t="s">
        <v>64</v>
      </c>
      <c r="AL533" t="s">
        <v>4522</v>
      </c>
      <c r="AM533" t="s">
        <v>4518</v>
      </c>
      <c r="AN533" s="3">
        <v>5.39</v>
      </c>
      <c r="AO533" t="s">
        <v>4520</v>
      </c>
      <c r="AP533" t="s">
        <v>64</v>
      </c>
      <c r="AQ533" t="s">
        <v>4521</v>
      </c>
      <c r="AR533">
        <v>1373</v>
      </c>
      <c r="AS533" t="s">
        <v>66</v>
      </c>
    </row>
    <row r="534" spans="1:45" ht="16" x14ac:dyDescent="0.2">
      <c r="A534">
        <v>3440</v>
      </c>
      <c r="B534">
        <v>3440</v>
      </c>
      <c r="C534" s="2">
        <v>45595.041666666657</v>
      </c>
      <c r="D534" t="s">
        <v>1761</v>
      </c>
      <c r="E534" t="s">
        <v>4174</v>
      </c>
      <c r="F534" s="3">
        <v>954.05</v>
      </c>
      <c r="G534" t="s">
        <v>47</v>
      </c>
      <c r="H534" s="3">
        <v>0</v>
      </c>
      <c r="I534" t="s">
        <v>48</v>
      </c>
      <c r="J534">
        <v>2722</v>
      </c>
      <c r="K534" t="s">
        <v>49</v>
      </c>
      <c r="L534" t="s">
        <v>50</v>
      </c>
      <c r="M534" t="s">
        <v>51</v>
      </c>
      <c r="N534">
        <v>940</v>
      </c>
      <c r="O534" t="s">
        <v>52</v>
      </c>
      <c r="P534" t="s">
        <v>53</v>
      </c>
      <c r="T534" t="s">
        <v>4532</v>
      </c>
      <c r="U534" t="s">
        <v>4533</v>
      </c>
      <c r="V534" t="s">
        <v>2932</v>
      </c>
      <c r="W534" t="s">
        <v>56</v>
      </c>
      <c r="X534" t="s">
        <v>4534</v>
      </c>
      <c r="Y534" t="s">
        <v>3455</v>
      </c>
      <c r="Z534" s="3">
        <v>0</v>
      </c>
      <c r="AA534" t="s">
        <v>4535</v>
      </c>
      <c r="AB534" t="s">
        <v>4536</v>
      </c>
      <c r="AC534" t="s">
        <v>61</v>
      </c>
      <c r="AD534" t="s">
        <v>61</v>
      </c>
      <c r="AE534" t="s">
        <v>4537</v>
      </c>
      <c r="AF534" t="s">
        <v>63</v>
      </c>
      <c r="AH534">
        <v>0</v>
      </c>
      <c r="AI534" s="2">
        <v>45595</v>
      </c>
      <c r="AJ534" t="s">
        <v>64</v>
      </c>
      <c r="AK534" t="s">
        <v>64</v>
      </c>
      <c r="AL534" t="s">
        <v>4538</v>
      </c>
      <c r="AM534" t="s">
        <v>4533</v>
      </c>
      <c r="AN534" s="3">
        <v>966.47</v>
      </c>
      <c r="AO534" t="s">
        <v>4536</v>
      </c>
      <c r="AP534" t="s">
        <v>64</v>
      </c>
      <c r="AQ534" t="s">
        <v>4537</v>
      </c>
      <c r="AR534">
        <v>1369</v>
      </c>
      <c r="AS534" t="s">
        <v>66</v>
      </c>
    </row>
    <row r="535" spans="1:45" ht="16" x14ac:dyDescent="0.2">
      <c r="A535">
        <v>3441</v>
      </c>
      <c r="B535">
        <v>3441</v>
      </c>
      <c r="C535" s="2">
        <v>45595.041666666657</v>
      </c>
      <c r="D535" t="s">
        <v>1748</v>
      </c>
      <c r="E535" t="s">
        <v>4539</v>
      </c>
      <c r="F535" s="3">
        <v>14</v>
      </c>
      <c r="G535" t="s">
        <v>47</v>
      </c>
      <c r="H535" s="3">
        <v>0</v>
      </c>
      <c r="I535" t="s">
        <v>48</v>
      </c>
      <c r="J535">
        <v>2705</v>
      </c>
      <c r="K535" t="s">
        <v>49</v>
      </c>
      <c r="L535" t="s">
        <v>50</v>
      </c>
      <c r="M535" t="s">
        <v>51</v>
      </c>
      <c r="N535">
        <v>940</v>
      </c>
      <c r="O535" t="s">
        <v>52</v>
      </c>
      <c r="P535" t="s">
        <v>53</v>
      </c>
      <c r="T535" t="s">
        <v>4532</v>
      </c>
      <c r="U535" t="s">
        <v>4533</v>
      </c>
      <c r="V535" t="s">
        <v>2932</v>
      </c>
      <c r="W535" t="s">
        <v>56</v>
      </c>
      <c r="X535" t="s">
        <v>4534</v>
      </c>
      <c r="Y535" t="s">
        <v>3455</v>
      </c>
      <c r="Z535" s="3">
        <v>0</v>
      </c>
      <c r="AA535" t="s">
        <v>4535</v>
      </c>
      <c r="AB535" t="s">
        <v>4536</v>
      </c>
      <c r="AC535" t="s">
        <v>61</v>
      </c>
      <c r="AD535" t="s">
        <v>61</v>
      </c>
      <c r="AE535" t="s">
        <v>4537</v>
      </c>
      <c r="AF535" t="s">
        <v>63</v>
      </c>
      <c r="AH535">
        <v>0</v>
      </c>
      <c r="AI535" s="2">
        <v>45595</v>
      </c>
      <c r="AJ535" t="s">
        <v>64</v>
      </c>
      <c r="AK535" t="s">
        <v>64</v>
      </c>
      <c r="AL535" t="s">
        <v>4538</v>
      </c>
      <c r="AM535" t="s">
        <v>4533</v>
      </c>
      <c r="AN535" s="3">
        <v>966.47</v>
      </c>
      <c r="AO535" t="s">
        <v>4536</v>
      </c>
      <c r="AP535" t="s">
        <v>64</v>
      </c>
      <c r="AQ535" t="s">
        <v>4537</v>
      </c>
      <c r="AR535">
        <v>1369</v>
      </c>
      <c r="AS535" t="s">
        <v>66</v>
      </c>
    </row>
    <row r="536" spans="1:45" ht="16" x14ac:dyDescent="0.2">
      <c r="A536">
        <v>3420</v>
      </c>
      <c r="B536">
        <v>3420</v>
      </c>
      <c r="C536" s="2">
        <v>45596</v>
      </c>
      <c r="D536" t="s">
        <v>1934</v>
      </c>
      <c r="E536" t="s">
        <v>206</v>
      </c>
      <c r="F536" s="3">
        <v>3220.01</v>
      </c>
      <c r="G536" t="s">
        <v>47</v>
      </c>
      <c r="H536" s="3">
        <v>0</v>
      </c>
      <c r="I536" t="s">
        <v>104</v>
      </c>
      <c r="J536">
        <v>2551</v>
      </c>
      <c r="K536" t="s">
        <v>49</v>
      </c>
      <c r="L536" t="s">
        <v>50</v>
      </c>
      <c r="M536" t="s">
        <v>51</v>
      </c>
      <c r="N536">
        <v>1730</v>
      </c>
      <c r="O536" t="s">
        <v>52</v>
      </c>
      <c r="P536" t="s">
        <v>203</v>
      </c>
      <c r="T536" t="s">
        <v>64</v>
      </c>
      <c r="Z536" s="3"/>
      <c r="AF536" t="s">
        <v>63</v>
      </c>
      <c r="AH536">
        <v>0</v>
      </c>
      <c r="AI536" s="2">
        <v>45596</v>
      </c>
      <c r="AJ536" t="s">
        <v>64</v>
      </c>
      <c r="AK536" t="s">
        <v>64</v>
      </c>
      <c r="AL536" t="s">
        <v>64</v>
      </c>
      <c r="AN536" s="3"/>
      <c r="AP536" t="s">
        <v>64</v>
      </c>
      <c r="AR536" t="s">
        <v>64</v>
      </c>
      <c r="AS536" t="s">
        <v>66</v>
      </c>
    </row>
    <row r="537" spans="1:45" ht="16" x14ac:dyDescent="0.2">
      <c r="A537">
        <v>3421</v>
      </c>
      <c r="B537">
        <v>3421</v>
      </c>
      <c r="C537" s="2">
        <v>45596</v>
      </c>
      <c r="D537" t="s">
        <v>1935</v>
      </c>
      <c r="E537" t="s">
        <v>206</v>
      </c>
      <c r="F537" s="3">
        <v>2492.81</v>
      </c>
      <c r="G537" t="s">
        <v>47</v>
      </c>
      <c r="H537" s="3">
        <v>0</v>
      </c>
      <c r="I537" t="s">
        <v>104</v>
      </c>
      <c r="J537">
        <v>2551</v>
      </c>
      <c r="K537" t="s">
        <v>49</v>
      </c>
      <c r="L537" t="s">
        <v>50</v>
      </c>
      <c r="M537" t="s">
        <v>51</v>
      </c>
      <c r="N537">
        <v>1730</v>
      </c>
      <c r="O537" t="s">
        <v>52</v>
      </c>
      <c r="P537" t="s">
        <v>203</v>
      </c>
      <c r="T537" t="s">
        <v>64</v>
      </c>
      <c r="Z537" s="3"/>
      <c r="AF537" t="s">
        <v>63</v>
      </c>
      <c r="AH537">
        <v>0</v>
      </c>
      <c r="AI537" s="2">
        <v>45596</v>
      </c>
      <c r="AJ537" t="s">
        <v>64</v>
      </c>
      <c r="AK537" t="s">
        <v>64</v>
      </c>
      <c r="AL537" t="s">
        <v>64</v>
      </c>
      <c r="AN537" s="3"/>
      <c r="AP537" t="s">
        <v>64</v>
      </c>
      <c r="AR537" t="s">
        <v>64</v>
      </c>
      <c r="AS537" t="s">
        <v>66</v>
      </c>
    </row>
    <row r="538" spans="1:45" ht="16" x14ac:dyDescent="0.2">
      <c r="A538">
        <v>3655</v>
      </c>
      <c r="B538">
        <v>3655</v>
      </c>
      <c r="C538" s="2">
        <v>45596</v>
      </c>
      <c r="D538" t="s">
        <v>1936</v>
      </c>
      <c r="E538" t="s">
        <v>206</v>
      </c>
      <c r="F538" s="3">
        <v>3290.09</v>
      </c>
      <c r="G538" t="s">
        <v>47</v>
      </c>
      <c r="H538" s="3">
        <v>0</v>
      </c>
      <c r="I538" t="s">
        <v>104</v>
      </c>
      <c r="J538">
        <v>2551</v>
      </c>
      <c r="K538" t="s">
        <v>49</v>
      </c>
      <c r="L538" t="s">
        <v>50</v>
      </c>
      <c r="M538" t="s">
        <v>51</v>
      </c>
      <c r="N538">
        <v>1730</v>
      </c>
      <c r="O538" t="s">
        <v>52</v>
      </c>
      <c r="P538" t="s">
        <v>203</v>
      </c>
      <c r="T538" t="s">
        <v>64</v>
      </c>
      <c r="Z538" s="3"/>
      <c r="AF538" t="s">
        <v>63</v>
      </c>
      <c r="AH538">
        <v>0</v>
      </c>
      <c r="AI538" s="2">
        <v>45596</v>
      </c>
      <c r="AJ538" t="s">
        <v>64</v>
      </c>
      <c r="AK538" t="s">
        <v>64</v>
      </c>
      <c r="AL538" t="s">
        <v>64</v>
      </c>
      <c r="AN538" s="3"/>
      <c r="AP538" t="s">
        <v>64</v>
      </c>
      <c r="AR538" t="s">
        <v>64</v>
      </c>
      <c r="AS538" t="s">
        <v>66</v>
      </c>
    </row>
    <row r="539" spans="1:45" ht="16" x14ac:dyDescent="0.2">
      <c r="A539">
        <v>3656</v>
      </c>
      <c r="B539">
        <v>3656</v>
      </c>
      <c r="C539" s="2">
        <v>45596</v>
      </c>
      <c r="D539" t="s">
        <v>1936</v>
      </c>
      <c r="E539" t="s">
        <v>204</v>
      </c>
      <c r="F539" s="3">
        <v>753.43</v>
      </c>
      <c r="G539" t="s">
        <v>47</v>
      </c>
      <c r="H539" s="3">
        <v>0</v>
      </c>
      <c r="I539" t="s">
        <v>104</v>
      </c>
      <c r="J539">
        <v>2555</v>
      </c>
      <c r="K539" t="s">
        <v>49</v>
      </c>
      <c r="L539" t="s">
        <v>50</v>
      </c>
      <c r="M539" t="s">
        <v>51</v>
      </c>
      <c r="N539">
        <v>1730</v>
      </c>
      <c r="O539" t="s">
        <v>52</v>
      </c>
      <c r="P539" t="s">
        <v>203</v>
      </c>
      <c r="T539" t="s">
        <v>64</v>
      </c>
      <c r="Z539" s="3"/>
      <c r="AF539" t="s">
        <v>63</v>
      </c>
      <c r="AH539">
        <v>0</v>
      </c>
      <c r="AI539" s="2">
        <v>45596</v>
      </c>
      <c r="AJ539" t="s">
        <v>64</v>
      </c>
      <c r="AK539" t="s">
        <v>64</v>
      </c>
      <c r="AL539" t="s">
        <v>64</v>
      </c>
      <c r="AN539" s="3"/>
      <c r="AP539" t="s">
        <v>64</v>
      </c>
      <c r="AR539" t="s">
        <v>64</v>
      </c>
      <c r="AS539" t="s">
        <v>66</v>
      </c>
    </row>
    <row r="540" spans="1:45" ht="16" x14ac:dyDescent="0.2">
      <c r="A540">
        <v>3657</v>
      </c>
      <c r="B540">
        <v>3657</v>
      </c>
      <c r="C540" s="2">
        <v>45596</v>
      </c>
      <c r="D540" t="s">
        <v>1935</v>
      </c>
      <c r="E540" t="s">
        <v>204</v>
      </c>
      <c r="F540" s="3">
        <v>561.4</v>
      </c>
      <c r="G540" t="s">
        <v>47</v>
      </c>
      <c r="H540" s="3">
        <v>0</v>
      </c>
      <c r="I540" t="s">
        <v>104</v>
      </c>
      <c r="J540">
        <v>2555</v>
      </c>
      <c r="K540" t="s">
        <v>49</v>
      </c>
      <c r="L540" t="s">
        <v>50</v>
      </c>
      <c r="M540" t="s">
        <v>51</v>
      </c>
      <c r="N540">
        <v>1730</v>
      </c>
      <c r="O540" t="s">
        <v>52</v>
      </c>
      <c r="P540" t="s">
        <v>203</v>
      </c>
      <c r="T540" t="s">
        <v>64</v>
      </c>
      <c r="Z540" s="3"/>
      <c r="AF540" t="s">
        <v>63</v>
      </c>
      <c r="AH540">
        <v>0</v>
      </c>
      <c r="AI540" s="2">
        <v>45596</v>
      </c>
      <c r="AJ540" t="s">
        <v>64</v>
      </c>
      <c r="AK540" t="s">
        <v>64</v>
      </c>
      <c r="AL540" t="s">
        <v>64</v>
      </c>
      <c r="AN540" s="3"/>
      <c r="AP540" t="s">
        <v>64</v>
      </c>
      <c r="AR540" t="s">
        <v>64</v>
      </c>
      <c r="AS540" t="s">
        <v>66</v>
      </c>
    </row>
    <row r="541" spans="1:45" ht="16" x14ac:dyDescent="0.2">
      <c r="A541">
        <v>3658</v>
      </c>
      <c r="B541">
        <v>3658</v>
      </c>
      <c r="C541" s="2">
        <v>45596</v>
      </c>
      <c r="D541" t="s">
        <v>1934</v>
      </c>
      <c r="E541" t="s">
        <v>204</v>
      </c>
      <c r="F541" s="3">
        <v>712.19</v>
      </c>
      <c r="G541" t="s">
        <v>47</v>
      </c>
      <c r="H541" s="3">
        <v>0</v>
      </c>
      <c r="I541" t="s">
        <v>104</v>
      </c>
      <c r="J541">
        <v>2555</v>
      </c>
      <c r="K541" t="s">
        <v>49</v>
      </c>
      <c r="L541" t="s">
        <v>50</v>
      </c>
      <c r="M541" t="s">
        <v>51</v>
      </c>
      <c r="N541">
        <v>1730</v>
      </c>
      <c r="O541" t="s">
        <v>52</v>
      </c>
      <c r="P541" t="s">
        <v>203</v>
      </c>
      <c r="T541" t="s">
        <v>64</v>
      </c>
      <c r="Z541" s="3"/>
      <c r="AF541" t="s">
        <v>63</v>
      </c>
      <c r="AH541">
        <v>0</v>
      </c>
      <c r="AI541" s="2">
        <v>45596</v>
      </c>
      <c r="AJ541" t="s">
        <v>64</v>
      </c>
      <c r="AK541" t="s">
        <v>64</v>
      </c>
      <c r="AL541" t="s">
        <v>64</v>
      </c>
      <c r="AN541" s="3"/>
      <c r="AP541" t="s">
        <v>64</v>
      </c>
      <c r="AR541" t="s">
        <v>64</v>
      </c>
      <c r="AS541" t="s">
        <v>66</v>
      </c>
    </row>
    <row r="542" spans="1:45" ht="16" x14ac:dyDescent="0.2">
      <c r="A542">
        <v>3429</v>
      </c>
      <c r="B542">
        <v>3429</v>
      </c>
      <c r="C542" s="2">
        <v>45596.041666666657</v>
      </c>
      <c r="D542" t="s">
        <v>1748</v>
      </c>
      <c r="E542" t="s">
        <v>2507</v>
      </c>
      <c r="F542" s="3">
        <v>135.13999999999999</v>
      </c>
      <c r="G542" t="s">
        <v>47</v>
      </c>
      <c r="H542" s="3">
        <v>0</v>
      </c>
      <c r="I542" t="s">
        <v>48</v>
      </c>
      <c r="J542">
        <v>2702</v>
      </c>
      <c r="K542" t="s">
        <v>49</v>
      </c>
      <c r="L542" t="s">
        <v>50</v>
      </c>
      <c r="M542" t="s">
        <v>51</v>
      </c>
      <c r="N542">
        <v>940</v>
      </c>
      <c r="O542" t="s">
        <v>52</v>
      </c>
      <c r="P542" t="s">
        <v>53</v>
      </c>
      <c r="T542" t="s">
        <v>4544</v>
      </c>
      <c r="U542" t="s">
        <v>4545</v>
      </c>
      <c r="V542" t="s">
        <v>2919</v>
      </c>
      <c r="W542" t="s">
        <v>56</v>
      </c>
      <c r="X542" t="s">
        <v>4546</v>
      </c>
      <c r="Y542" t="s">
        <v>2726</v>
      </c>
      <c r="Z542" s="3">
        <v>19</v>
      </c>
      <c r="AA542" t="s">
        <v>4547</v>
      </c>
      <c r="AB542" t="s">
        <v>4548</v>
      </c>
      <c r="AC542" t="s">
        <v>61</v>
      </c>
      <c r="AD542" t="s">
        <v>61</v>
      </c>
      <c r="AE542" t="s">
        <v>4549</v>
      </c>
      <c r="AF542" t="s">
        <v>63</v>
      </c>
      <c r="AH542">
        <v>0</v>
      </c>
      <c r="AI542" s="2">
        <v>45596</v>
      </c>
      <c r="AJ542" t="s">
        <v>64</v>
      </c>
      <c r="AK542" t="s">
        <v>64</v>
      </c>
      <c r="AL542" t="s">
        <v>4550</v>
      </c>
      <c r="AM542" t="s">
        <v>4545</v>
      </c>
      <c r="AN542" s="3">
        <v>135.13999999999999</v>
      </c>
      <c r="AO542" t="s">
        <v>4548</v>
      </c>
      <c r="AP542" t="s">
        <v>64</v>
      </c>
      <c r="AQ542" t="s">
        <v>4549</v>
      </c>
      <c r="AR542">
        <v>1366</v>
      </c>
      <c r="AS542" t="s">
        <v>66</v>
      </c>
    </row>
    <row r="543" spans="1:45" ht="16" x14ac:dyDescent="0.2">
      <c r="A543">
        <v>3439</v>
      </c>
      <c r="B543">
        <v>3439</v>
      </c>
      <c r="C543" s="2">
        <v>45596.041666666657</v>
      </c>
      <c r="D543" t="s">
        <v>1748</v>
      </c>
      <c r="E543" t="s">
        <v>4551</v>
      </c>
      <c r="F543" s="3">
        <v>6.44</v>
      </c>
      <c r="G543" t="s">
        <v>47</v>
      </c>
      <c r="H543" s="3">
        <v>0</v>
      </c>
      <c r="I543" t="s">
        <v>48</v>
      </c>
      <c r="J543">
        <v>2704</v>
      </c>
      <c r="K543" t="s">
        <v>49</v>
      </c>
      <c r="L543" t="s">
        <v>50</v>
      </c>
      <c r="M543" t="s">
        <v>51</v>
      </c>
      <c r="N543">
        <v>940</v>
      </c>
      <c r="O543" t="s">
        <v>52</v>
      </c>
      <c r="P543" t="s">
        <v>53</v>
      </c>
      <c r="T543" t="s">
        <v>4552</v>
      </c>
      <c r="U543" t="s">
        <v>4553</v>
      </c>
      <c r="Z543" s="3"/>
      <c r="AF543" t="s">
        <v>63</v>
      </c>
      <c r="AH543">
        <v>0</v>
      </c>
      <c r="AI543" s="2">
        <v>45596</v>
      </c>
      <c r="AJ543" t="s">
        <v>64</v>
      </c>
      <c r="AK543" t="s">
        <v>64</v>
      </c>
      <c r="AL543" t="s">
        <v>4554</v>
      </c>
      <c r="AM543" t="s">
        <v>4553</v>
      </c>
      <c r="AN543" s="3"/>
      <c r="AP543" t="s">
        <v>64</v>
      </c>
      <c r="AR543">
        <v>1368</v>
      </c>
      <c r="AS543" t="s">
        <v>66</v>
      </c>
    </row>
    <row r="544" spans="1:45" ht="16" x14ac:dyDescent="0.2">
      <c r="A544">
        <v>3428</v>
      </c>
      <c r="B544">
        <v>3428</v>
      </c>
      <c r="C544" s="2">
        <v>45600.041666666657</v>
      </c>
      <c r="D544" t="s">
        <v>1748</v>
      </c>
      <c r="E544" t="s">
        <v>3659</v>
      </c>
      <c r="F544" s="3">
        <v>46.41</v>
      </c>
      <c r="G544" t="s">
        <v>47</v>
      </c>
      <c r="H544" s="3">
        <v>0</v>
      </c>
      <c r="I544" t="s">
        <v>48</v>
      </c>
      <c r="J544">
        <v>2663</v>
      </c>
      <c r="K544" t="s">
        <v>49</v>
      </c>
      <c r="L544" t="s">
        <v>50</v>
      </c>
      <c r="M544" t="s">
        <v>51</v>
      </c>
      <c r="N544">
        <v>940</v>
      </c>
      <c r="O544" t="s">
        <v>52</v>
      </c>
      <c r="P544" t="s">
        <v>53</v>
      </c>
      <c r="T544" t="s">
        <v>2516</v>
      </c>
      <c r="U544" t="s">
        <v>4555</v>
      </c>
      <c r="V544" t="s">
        <v>2923</v>
      </c>
      <c r="W544" t="s">
        <v>56</v>
      </c>
      <c r="X544" t="s">
        <v>4556</v>
      </c>
      <c r="Y544" t="s">
        <v>2375</v>
      </c>
      <c r="Z544" s="3">
        <v>19</v>
      </c>
      <c r="AA544" t="s">
        <v>2519</v>
      </c>
      <c r="AB544" t="s">
        <v>4557</v>
      </c>
      <c r="AC544" t="s">
        <v>61</v>
      </c>
      <c r="AD544" t="s">
        <v>61</v>
      </c>
      <c r="AE544" t="s">
        <v>4558</v>
      </c>
      <c r="AF544" t="s">
        <v>63</v>
      </c>
      <c r="AH544">
        <v>0</v>
      </c>
      <c r="AI544" s="2">
        <v>45600</v>
      </c>
      <c r="AJ544" t="s">
        <v>64</v>
      </c>
      <c r="AK544" t="s">
        <v>64</v>
      </c>
      <c r="AL544" t="s">
        <v>4559</v>
      </c>
      <c r="AM544" t="s">
        <v>4555</v>
      </c>
      <c r="AN544" s="3">
        <v>46.41</v>
      </c>
      <c r="AO544" t="s">
        <v>4557</v>
      </c>
      <c r="AP544" t="s">
        <v>64</v>
      </c>
      <c r="AQ544" t="s">
        <v>4558</v>
      </c>
      <c r="AR544">
        <v>1365</v>
      </c>
      <c r="AS544" t="s">
        <v>66</v>
      </c>
    </row>
    <row r="545" spans="1:45" ht="16" x14ac:dyDescent="0.2">
      <c r="A545">
        <v>3492</v>
      </c>
      <c r="B545">
        <v>3492</v>
      </c>
      <c r="C545" s="2">
        <v>45610.041666666657</v>
      </c>
      <c r="D545" t="s">
        <v>1748</v>
      </c>
      <c r="E545" t="s">
        <v>2165</v>
      </c>
      <c r="F545" s="3">
        <v>52.9</v>
      </c>
      <c r="G545" t="s">
        <v>47</v>
      </c>
      <c r="H545" s="3">
        <v>0</v>
      </c>
      <c r="I545" t="s">
        <v>48</v>
      </c>
      <c r="J545">
        <v>2900</v>
      </c>
      <c r="K545" t="s">
        <v>49</v>
      </c>
      <c r="L545" t="s">
        <v>50</v>
      </c>
      <c r="M545" t="s">
        <v>51</v>
      </c>
      <c r="N545">
        <v>940</v>
      </c>
      <c r="O545" t="s">
        <v>52</v>
      </c>
      <c r="P545" t="s">
        <v>53</v>
      </c>
      <c r="T545" t="s">
        <v>2313</v>
      </c>
      <c r="U545" t="s">
        <v>4571</v>
      </c>
      <c r="V545" t="s">
        <v>2946</v>
      </c>
      <c r="W545" t="s">
        <v>56</v>
      </c>
      <c r="X545" t="s">
        <v>4572</v>
      </c>
      <c r="Y545" t="s">
        <v>3976</v>
      </c>
      <c r="Z545" s="3">
        <v>19</v>
      </c>
      <c r="AA545" t="s">
        <v>2316</v>
      </c>
      <c r="AB545" t="s">
        <v>4573</v>
      </c>
      <c r="AC545" t="s">
        <v>61</v>
      </c>
      <c r="AD545" t="s">
        <v>61</v>
      </c>
      <c r="AE545" t="s">
        <v>4574</v>
      </c>
      <c r="AF545" t="s">
        <v>63</v>
      </c>
      <c r="AH545">
        <v>0</v>
      </c>
      <c r="AI545" s="2">
        <v>45610</v>
      </c>
      <c r="AJ545" t="s">
        <v>64</v>
      </c>
      <c r="AK545" t="s">
        <v>64</v>
      </c>
      <c r="AL545" t="s">
        <v>4575</v>
      </c>
      <c r="AM545" t="s">
        <v>4571</v>
      </c>
      <c r="AN545" s="3">
        <v>52.9</v>
      </c>
      <c r="AO545" t="s">
        <v>4573</v>
      </c>
      <c r="AP545" t="s">
        <v>64</v>
      </c>
      <c r="AQ545" t="s">
        <v>4574</v>
      </c>
      <c r="AR545">
        <v>1378</v>
      </c>
      <c r="AS545" t="s">
        <v>66</v>
      </c>
    </row>
    <row r="546" spans="1:45" ht="16" x14ac:dyDescent="0.2">
      <c r="A546">
        <v>3525</v>
      </c>
      <c r="B546">
        <v>3525</v>
      </c>
      <c r="C546" s="2">
        <v>45616</v>
      </c>
      <c r="D546" t="s">
        <v>1761</v>
      </c>
      <c r="E546" t="s">
        <v>4330</v>
      </c>
      <c r="F546" s="3">
        <v>23.04</v>
      </c>
      <c r="G546" t="s">
        <v>47</v>
      </c>
      <c r="H546" s="3">
        <v>0</v>
      </c>
      <c r="I546" t="s">
        <v>48</v>
      </c>
      <c r="J546">
        <v>2720</v>
      </c>
      <c r="K546" t="s">
        <v>49</v>
      </c>
      <c r="L546" t="s">
        <v>50</v>
      </c>
      <c r="M546" t="s">
        <v>51</v>
      </c>
      <c r="N546">
        <v>942</v>
      </c>
      <c r="O546" t="s">
        <v>52</v>
      </c>
      <c r="P546" t="s">
        <v>53</v>
      </c>
      <c r="T546" t="s">
        <v>4579</v>
      </c>
      <c r="U546" t="s">
        <v>4580</v>
      </c>
      <c r="V546" t="s">
        <v>3058</v>
      </c>
      <c r="W546" t="s">
        <v>56</v>
      </c>
      <c r="X546" t="s">
        <v>4581</v>
      </c>
      <c r="Y546" t="s">
        <v>2036</v>
      </c>
      <c r="Z546" s="3">
        <v>19</v>
      </c>
      <c r="AA546" t="s">
        <v>4582</v>
      </c>
      <c r="AB546" t="s">
        <v>4583</v>
      </c>
      <c r="AC546" t="s">
        <v>61</v>
      </c>
      <c r="AD546" t="s">
        <v>61</v>
      </c>
      <c r="AE546" t="s">
        <v>4584</v>
      </c>
      <c r="AF546" t="s">
        <v>63</v>
      </c>
      <c r="AH546">
        <v>0</v>
      </c>
      <c r="AI546" s="2">
        <v>45616</v>
      </c>
      <c r="AJ546" t="s">
        <v>64</v>
      </c>
      <c r="AK546" t="s">
        <v>64</v>
      </c>
      <c r="AL546" t="s">
        <v>4585</v>
      </c>
      <c r="AM546" t="s">
        <v>4580</v>
      </c>
      <c r="AN546" s="3">
        <v>23.04</v>
      </c>
      <c r="AO546" t="s">
        <v>4583</v>
      </c>
      <c r="AP546" t="s">
        <v>64</v>
      </c>
      <c r="AQ546" t="s">
        <v>4584</v>
      </c>
      <c r="AR546">
        <v>1390</v>
      </c>
      <c r="AS546" t="s">
        <v>66</v>
      </c>
    </row>
    <row r="547" spans="1:45" ht="16" x14ac:dyDescent="0.2">
      <c r="A547">
        <v>3905</v>
      </c>
      <c r="B547">
        <v>3905</v>
      </c>
      <c r="C547" s="2">
        <v>45618</v>
      </c>
      <c r="D547" t="s">
        <v>1761</v>
      </c>
      <c r="E547" t="s">
        <v>4340</v>
      </c>
      <c r="F547" s="3">
        <v>4.99</v>
      </c>
      <c r="G547" t="s">
        <v>47</v>
      </c>
      <c r="H547" s="3">
        <v>0</v>
      </c>
      <c r="I547" t="s">
        <v>48</v>
      </c>
      <c r="J547">
        <v>2720</v>
      </c>
      <c r="K547" t="s">
        <v>49</v>
      </c>
      <c r="L547" t="s">
        <v>50</v>
      </c>
      <c r="M547" t="s">
        <v>51</v>
      </c>
      <c r="N547">
        <v>942</v>
      </c>
      <c r="O547" t="s">
        <v>52</v>
      </c>
      <c r="P547" t="s">
        <v>53</v>
      </c>
      <c r="T547" t="s">
        <v>1043</v>
      </c>
      <c r="U547" t="s">
        <v>4592</v>
      </c>
      <c r="V547" t="s">
        <v>2972</v>
      </c>
      <c r="W547" t="s">
        <v>56</v>
      </c>
      <c r="X547" t="s">
        <v>4593</v>
      </c>
      <c r="Y547" t="s">
        <v>953</v>
      </c>
      <c r="Z547" s="3">
        <v>19</v>
      </c>
      <c r="AA547" t="s">
        <v>1046</v>
      </c>
      <c r="AB547" t="s">
        <v>4594</v>
      </c>
      <c r="AC547" t="s">
        <v>61</v>
      </c>
      <c r="AD547" t="s">
        <v>61</v>
      </c>
      <c r="AE547" t="s">
        <v>4595</v>
      </c>
      <c r="AF547" t="s">
        <v>63</v>
      </c>
      <c r="AH547">
        <v>0</v>
      </c>
      <c r="AI547" s="2">
        <v>45618</v>
      </c>
      <c r="AJ547" t="s">
        <v>64</v>
      </c>
      <c r="AK547" t="s">
        <v>64</v>
      </c>
      <c r="AL547" t="s">
        <v>4596</v>
      </c>
      <c r="AM547" t="s">
        <v>4592</v>
      </c>
      <c r="AN547" s="3">
        <v>4.99</v>
      </c>
      <c r="AO547" t="s">
        <v>4594</v>
      </c>
      <c r="AP547" t="s">
        <v>64</v>
      </c>
      <c r="AQ547" t="s">
        <v>4595</v>
      </c>
      <c r="AR547">
        <v>1392</v>
      </c>
      <c r="AS547" t="s">
        <v>66</v>
      </c>
    </row>
    <row r="548" spans="1:45" ht="16" x14ac:dyDescent="0.2">
      <c r="A548">
        <v>3495</v>
      </c>
      <c r="B548">
        <v>3495</v>
      </c>
      <c r="C548" s="2">
        <v>45618.041666666657</v>
      </c>
      <c r="D548" t="s">
        <v>1814</v>
      </c>
      <c r="E548" t="s">
        <v>4510</v>
      </c>
      <c r="F548" s="3">
        <v>22.77</v>
      </c>
      <c r="G548" t="s">
        <v>47</v>
      </c>
      <c r="H548" s="3">
        <v>0</v>
      </c>
      <c r="I548" t="s">
        <v>48</v>
      </c>
      <c r="J548">
        <v>2710</v>
      </c>
      <c r="K548" t="s">
        <v>49</v>
      </c>
      <c r="L548" t="s">
        <v>50</v>
      </c>
      <c r="M548" t="s">
        <v>51</v>
      </c>
      <c r="N548">
        <v>940</v>
      </c>
      <c r="O548" t="s">
        <v>52</v>
      </c>
      <c r="P548" t="s">
        <v>53</v>
      </c>
      <c r="T548" t="s">
        <v>4597</v>
      </c>
      <c r="U548" t="s">
        <v>4598</v>
      </c>
      <c r="V548" t="s">
        <v>2969</v>
      </c>
      <c r="W548" t="s">
        <v>56</v>
      </c>
      <c r="X548" t="s">
        <v>4599</v>
      </c>
      <c r="Y548" t="s">
        <v>2061</v>
      </c>
      <c r="Z548" s="3">
        <v>19</v>
      </c>
      <c r="AA548" t="s">
        <v>4600</v>
      </c>
      <c r="AB548" t="s">
        <v>4594</v>
      </c>
      <c r="AC548" t="s">
        <v>61</v>
      </c>
      <c r="AD548" t="s">
        <v>61</v>
      </c>
      <c r="AE548" t="s">
        <v>4601</v>
      </c>
      <c r="AF548" t="s">
        <v>63</v>
      </c>
      <c r="AH548">
        <v>0</v>
      </c>
      <c r="AI548" s="2">
        <v>45618</v>
      </c>
      <c r="AJ548" t="s">
        <v>64</v>
      </c>
      <c r="AK548" t="s">
        <v>64</v>
      </c>
      <c r="AL548" t="s">
        <v>4602</v>
      </c>
      <c r="AM548" t="s">
        <v>4598</v>
      </c>
      <c r="AN548" s="3">
        <v>22.77</v>
      </c>
      <c r="AO548" t="s">
        <v>4594</v>
      </c>
      <c r="AP548" t="s">
        <v>64</v>
      </c>
      <c r="AQ548" t="s">
        <v>4601</v>
      </c>
      <c r="AR548">
        <v>1381</v>
      </c>
      <c r="AS548" t="s">
        <v>66</v>
      </c>
    </row>
    <row r="549" spans="1:45" ht="16" x14ac:dyDescent="0.2">
      <c r="A549">
        <v>3496</v>
      </c>
      <c r="B549">
        <v>3496</v>
      </c>
      <c r="C549" s="2">
        <v>45621.041666666657</v>
      </c>
      <c r="D549" t="s">
        <v>1814</v>
      </c>
      <c r="E549" t="s">
        <v>68</v>
      </c>
      <c r="F549" s="3">
        <v>5.39</v>
      </c>
      <c r="G549" t="s">
        <v>47</v>
      </c>
      <c r="H549" s="3">
        <v>0</v>
      </c>
      <c r="I549" t="s">
        <v>48</v>
      </c>
      <c r="J549">
        <v>2710</v>
      </c>
      <c r="K549" t="s">
        <v>49</v>
      </c>
      <c r="L549" t="s">
        <v>50</v>
      </c>
      <c r="M549" t="s">
        <v>51</v>
      </c>
      <c r="N549">
        <v>940</v>
      </c>
      <c r="O549" t="s">
        <v>52</v>
      </c>
      <c r="P549" t="s">
        <v>53</v>
      </c>
      <c r="T549" t="s">
        <v>4205</v>
      </c>
      <c r="U549" t="s">
        <v>4603</v>
      </c>
      <c r="V549" t="s">
        <v>2997</v>
      </c>
      <c r="W549" t="s">
        <v>56</v>
      </c>
      <c r="X549" t="s">
        <v>4604</v>
      </c>
      <c r="Y549" t="s">
        <v>72</v>
      </c>
      <c r="Z549" s="3">
        <v>19</v>
      </c>
      <c r="AA549" t="s">
        <v>4208</v>
      </c>
      <c r="AB549" t="s">
        <v>4605</v>
      </c>
      <c r="AC549" t="s">
        <v>61</v>
      </c>
      <c r="AD549" t="s">
        <v>61</v>
      </c>
      <c r="AE549" t="s">
        <v>4606</v>
      </c>
      <c r="AF549" t="s">
        <v>63</v>
      </c>
      <c r="AH549">
        <v>0</v>
      </c>
      <c r="AI549" s="2">
        <v>45621</v>
      </c>
      <c r="AJ549" t="s">
        <v>64</v>
      </c>
      <c r="AK549" t="s">
        <v>64</v>
      </c>
      <c r="AL549" t="s">
        <v>4607</v>
      </c>
      <c r="AM549" t="s">
        <v>4603</v>
      </c>
      <c r="AN549" s="3">
        <v>5.39</v>
      </c>
      <c r="AO549" t="s">
        <v>4605</v>
      </c>
      <c r="AP549" t="s">
        <v>64</v>
      </c>
      <c r="AQ549" t="s">
        <v>4606</v>
      </c>
      <c r="AR549">
        <v>1382</v>
      </c>
      <c r="AS549" t="s">
        <v>66</v>
      </c>
    </row>
    <row r="550" spans="1:45" ht="16" x14ac:dyDescent="0.2">
      <c r="A550">
        <v>3666</v>
      </c>
      <c r="B550">
        <v>3666</v>
      </c>
      <c r="C550" s="2">
        <v>45624.041666666657</v>
      </c>
      <c r="D550" t="s">
        <v>1814</v>
      </c>
      <c r="E550" t="s">
        <v>4648</v>
      </c>
      <c r="F550" s="3">
        <v>230.9</v>
      </c>
      <c r="G550" t="s">
        <v>47</v>
      </c>
      <c r="H550" s="3">
        <v>0</v>
      </c>
      <c r="I550" t="s">
        <v>48</v>
      </c>
      <c r="J550">
        <v>2710</v>
      </c>
      <c r="K550" t="s">
        <v>49</v>
      </c>
      <c r="L550" t="s">
        <v>50</v>
      </c>
      <c r="M550" t="s">
        <v>51</v>
      </c>
      <c r="N550">
        <v>940</v>
      </c>
      <c r="O550" t="s">
        <v>52</v>
      </c>
      <c r="P550" t="s">
        <v>53</v>
      </c>
      <c r="T550" t="s">
        <v>4649</v>
      </c>
      <c r="U550" t="s">
        <v>4650</v>
      </c>
      <c r="V550" t="s">
        <v>3033</v>
      </c>
      <c r="W550" t="s">
        <v>56</v>
      </c>
      <c r="X550" t="s">
        <v>4651</v>
      </c>
      <c r="Y550" t="s">
        <v>1311</v>
      </c>
      <c r="Z550" s="3">
        <v>19</v>
      </c>
      <c r="AA550" t="s">
        <v>4652</v>
      </c>
      <c r="AB550" t="s">
        <v>4653</v>
      </c>
      <c r="AC550" t="s">
        <v>61</v>
      </c>
      <c r="AD550" t="s">
        <v>61</v>
      </c>
      <c r="AE550" t="s">
        <v>4654</v>
      </c>
      <c r="AF550" t="s">
        <v>63</v>
      </c>
      <c r="AH550">
        <v>0</v>
      </c>
      <c r="AI550" s="2">
        <v>45624</v>
      </c>
      <c r="AJ550" t="s">
        <v>64</v>
      </c>
      <c r="AK550" t="s">
        <v>64</v>
      </c>
      <c r="AL550" t="s">
        <v>4655</v>
      </c>
      <c r="AM550" t="s">
        <v>4650</v>
      </c>
      <c r="AN550" s="3">
        <v>230.9</v>
      </c>
      <c r="AO550" t="s">
        <v>4653</v>
      </c>
      <c r="AP550" t="s">
        <v>64</v>
      </c>
      <c r="AQ550" t="s">
        <v>4654</v>
      </c>
      <c r="AR550">
        <v>1405</v>
      </c>
      <c r="AS550" t="s">
        <v>66</v>
      </c>
    </row>
    <row r="551" spans="1:45" ht="16" x14ac:dyDescent="0.2">
      <c r="A551">
        <v>3665</v>
      </c>
      <c r="B551">
        <v>3665</v>
      </c>
      <c r="C551" s="2">
        <v>45624.041666666657</v>
      </c>
      <c r="D551" t="s">
        <v>1761</v>
      </c>
      <c r="E551" t="s">
        <v>4656</v>
      </c>
      <c r="F551" s="3">
        <v>230.9</v>
      </c>
      <c r="G551" t="s">
        <v>47</v>
      </c>
      <c r="H551" s="3">
        <v>0</v>
      </c>
      <c r="I551" t="s">
        <v>48</v>
      </c>
      <c r="J551">
        <v>2710</v>
      </c>
      <c r="K551" t="s">
        <v>49</v>
      </c>
      <c r="L551" t="s">
        <v>50</v>
      </c>
      <c r="M551" t="s">
        <v>51</v>
      </c>
      <c r="N551">
        <v>940</v>
      </c>
      <c r="O551" t="s">
        <v>52</v>
      </c>
      <c r="P551" t="s">
        <v>53</v>
      </c>
      <c r="T551" t="s">
        <v>4649</v>
      </c>
      <c r="U551" t="s">
        <v>4657</v>
      </c>
      <c r="V551" t="s">
        <v>3049</v>
      </c>
      <c r="W551" t="s">
        <v>56</v>
      </c>
      <c r="X551" t="s">
        <v>4658</v>
      </c>
      <c r="Y551" t="s">
        <v>1311</v>
      </c>
      <c r="Z551" s="3">
        <v>19</v>
      </c>
      <c r="AA551" t="s">
        <v>4652</v>
      </c>
      <c r="AB551" t="s">
        <v>4653</v>
      </c>
      <c r="AC551" t="s">
        <v>61</v>
      </c>
      <c r="AD551" t="s">
        <v>61</v>
      </c>
      <c r="AE551" t="s">
        <v>4659</v>
      </c>
      <c r="AF551" t="s">
        <v>63</v>
      </c>
      <c r="AH551">
        <v>0</v>
      </c>
      <c r="AI551" s="2">
        <v>45624</v>
      </c>
      <c r="AJ551" t="s">
        <v>64</v>
      </c>
      <c r="AK551" t="s">
        <v>64</v>
      </c>
      <c r="AL551" t="s">
        <v>4660</v>
      </c>
      <c r="AM551" t="s">
        <v>4657</v>
      </c>
      <c r="AN551" s="3">
        <v>230.9</v>
      </c>
      <c r="AO551" t="s">
        <v>4653</v>
      </c>
      <c r="AP551" t="s">
        <v>64</v>
      </c>
      <c r="AQ551" t="s">
        <v>4659</v>
      </c>
      <c r="AR551">
        <v>1404</v>
      </c>
      <c r="AS551" t="s">
        <v>66</v>
      </c>
    </row>
    <row r="552" spans="1:45" ht="16" x14ac:dyDescent="0.2">
      <c r="A552">
        <v>3667</v>
      </c>
      <c r="B552">
        <v>3667</v>
      </c>
      <c r="C552" s="2">
        <v>45624.041666666657</v>
      </c>
      <c r="D552" t="s">
        <v>1814</v>
      </c>
      <c r="E552" t="s">
        <v>4661</v>
      </c>
      <c r="F552" s="3">
        <v>230.9</v>
      </c>
      <c r="G552" t="s">
        <v>47</v>
      </c>
      <c r="H552" s="3">
        <v>0</v>
      </c>
      <c r="I552" t="s">
        <v>48</v>
      </c>
      <c r="J552">
        <v>2710</v>
      </c>
      <c r="K552" t="s">
        <v>49</v>
      </c>
      <c r="L552" t="s">
        <v>50</v>
      </c>
      <c r="M552" t="s">
        <v>51</v>
      </c>
      <c r="N552">
        <v>940</v>
      </c>
      <c r="O552" t="s">
        <v>52</v>
      </c>
      <c r="P552" t="s">
        <v>53</v>
      </c>
      <c r="T552" t="s">
        <v>4649</v>
      </c>
      <c r="U552" t="s">
        <v>4662</v>
      </c>
      <c r="V552" t="s">
        <v>3024</v>
      </c>
      <c r="W552" t="s">
        <v>56</v>
      </c>
      <c r="X552" t="s">
        <v>4663</v>
      </c>
      <c r="Y552" t="s">
        <v>1311</v>
      </c>
      <c r="Z552" s="3">
        <v>19</v>
      </c>
      <c r="AA552" t="s">
        <v>4652</v>
      </c>
      <c r="AB552" t="s">
        <v>4653</v>
      </c>
      <c r="AC552" t="s">
        <v>61</v>
      </c>
      <c r="AD552" t="s">
        <v>61</v>
      </c>
      <c r="AE552" t="s">
        <v>4664</v>
      </c>
      <c r="AF552" t="s">
        <v>63</v>
      </c>
      <c r="AH552">
        <v>0</v>
      </c>
      <c r="AI552" s="2">
        <v>45624</v>
      </c>
      <c r="AJ552" t="s">
        <v>64</v>
      </c>
      <c r="AK552" t="s">
        <v>64</v>
      </c>
      <c r="AL552" t="s">
        <v>4665</v>
      </c>
      <c r="AM552" t="s">
        <v>4662</v>
      </c>
      <c r="AN552" s="3">
        <v>230.9</v>
      </c>
      <c r="AO552" t="s">
        <v>4653</v>
      </c>
      <c r="AP552" t="s">
        <v>64</v>
      </c>
      <c r="AQ552" t="s">
        <v>4664</v>
      </c>
      <c r="AR552">
        <v>1403</v>
      </c>
      <c r="AS552" t="s">
        <v>66</v>
      </c>
    </row>
    <row r="553" spans="1:45" ht="16" x14ac:dyDescent="0.2">
      <c r="A553">
        <v>3708</v>
      </c>
      <c r="B553">
        <v>3708</v>
      </c>
      <c r="C553" s="2">
        <v>45625.041666666657</v>
      </c>
      <c r="D553" t="s">
        <v>1748</v>
      </c>
      <c r="E553" t="s">
        <v>4669</v>
      </c>
      <c r="F553" s="3">
        <v>7.16</v>
      </c>
      <c r="G553" t="s">
        <v>47</v>
      </c>
      <c r="H553" s="3">
        <v>0</v>
      </c>
      <c r="I553" t="s">
        <v>48</v>
      </c>
      <c r="J553">
        <v>2705</v>
      </c>
      <c r="K553" t="s">
        <v>49</v>
      </c>
      <c r="L553" t="s">
        <v>50</v>
      </c>
      <c r="M553" t="s">
        <v>51</v>
      </c>
      <c r="N553">
        <v>940</v>
      </c>
      <c r="O553" t="s">
        <v>52</v>
      </c>
      <c r="P553" t="s">
        <v>53</v>
      </c>
      <c r="T553" t="s">
        <v>4670</v>
      </c>
      <c r="U553" t="s">
        <v>4671</v>
      </c>
      <c r="Z553" s="3"/>
      <c r="AF553" t="s">
        <v>63</v>
      </c>
      <c r="AH553">
        <v>0</v>
      </c>
      <c r="AI553" s="2">
        <v>45625</v>
      </c>
      <c r="AJ553" t="s">
        <v>64</v>
      </c>
      <c r="AK553" t="s">
        <v>64</v>
      </c>
      <c r="AL553" t="s">
        <v>4672</v>
      </c>
      <c r="AM553" t="s">
        <v>4671</v>
      </c>
      <c r="AN553" s="3"/>
      <c r="AP553" t="s">
        <v>64</v>
      </c>
      <c r="AR553">
        <v>1407</v>
      </c>
      <c r="AS553" t="s">
        <v>66</v>
      </c>
    </row>
    <row r="554" spans="1:45" ht="16" x14ac:dyDescent="0.2">
      <c r="A554">
        <v>3598</v>
      </c>
      <c r="B554">
        <v>3598</v>
      </c>
      <c r="C554" s="2">
        <v>45626</v>
      </c>
      <c r="D554" t="s">
        <v>1935</v>
      </c>
      <c r="E554" t="s">
        <v>204</v>
      </c>
      <c r="F554" s="3">
        <v>959.05</v>
      </c>
      <c r="G554" t="s">
        <v>47</v>
      </c>
      <c r="H554" s="3">
        <v>0</v>
      </c>
      <c r="I554" t="s">
        <v>104</v>
      </c>
      <c r="J554">
        <v>2555</v>
      </c>
      <c r="K554" t="s">
        <v>49</v>
      </c>
      <c r="L554" t="s">
        <v>50</v>
      </c>
      <c r="M554" t="s">
        <v>51</v>
      </c>
      <c r="N554">
        <v>1730</v>
      </c>
      <c r="O554" t="s">
        <v>52</v>
      </c>
      <c r="P554" t="s">
        <v>203</v>
      </c>
      <c r="T554" t="s">
        <v>64</v>
      </c>
      <c r="Z554" s="3"/>
      <c r="AF554" t="s">
        <v>63</v>
      </c>
      <c r="AH554">
        <v>0</v>
      </c>
      <c r="AI554" s="2">
        <v>45626</v>
      </c>
      <c r="AJ554" t="s">
        <v>64</v>
      </c>
      <c r="AK554" t="s">
        <v>64</v>
      </c>
      <c r="AL554" t="s">
        <v>64</v>
      </c>
      <c r="AN554" s="3"/>
      <c r="AP554" t="s">
        <v>64</v>
      </c>
      <c r="AR554" t="s">
        <v>64</v>
      </c>
      <c r="AS554" t="s">
        <v>66</v>
      </c>
    </row>
    <row r="555" spans="1:45" ht="16" x14ac:dyDescent="0.2">
      <c r="A555">
        <v>3599</v>
      </c>
      <c r="B555">
        <v>3599</v>
      </c>
      <c r="C555" s="2">
        <v>45626</v>
      </c>
      <c r="D555" t="s">
        <v>1934</v>
      </c>
      <c r="E555" t="s">
        <v>204</v>
      </c>
      <c r="F555" s="3">
        <v>1216.25</v>
      </c>
      <c r="G555" t="s">
        <v>47</v>
      </c>
      <c r="H555" s="3">
        <v>0</v>
      </c>
      <c r="I555" t="s">
        <v>104</v>
      </c>
      <c r="J555">
        <v>2555</v>
      </c>
      <c r="K555" t="s">
        <v>49</v>
      </c>
      <c r="L555" t="s">
        <v>50</v>
      </c>
      <c r="M555" t="s">
        <v>51</v>
      </c>
      <c r="N555">
        <v>1730</v>
      </c>
      <c r="O555" t="s">
        <v>52</v>
      </c>
      <c r="P555" t="s">
        <v>203</v>
      </c>
      <c r="T555" t="s">
        <v>64</v>
      </c>
      <c r="Z555" s="3"/>
      <c r="AF555" t="s">
        <v>63</v>
      </c>
      <c r="AH555">
        <v>0</v>
      </c>
      <c r="AI555" s="2">
        <v>45626</v>
      </c>
      <c r="AJ555" t="s">
        <v>64</v>
      </c>
      <c r="AK555" t="s">
        <v>64</v>
      </c>
      <c r="AL555" t="s">
        <v>64</v>
      </c>
      <c r="AN555" s="3"/>
      <c r="AP555" t="s">
        <v>64</v>
      </c>
      <c r="AR555" t="s">
        <v>64</v>
      </c>
      <c r="AS555" t="s">
        <v>66</v>
      </c>
    </row>
    <row r="556" spans="1:45" ht="16" x14ac:dyDescent="0.2">
      <c r="A556">
        <v>3600</v>
      </c>
      <c r="B556">
        <v>3600</v>
      </c>
      <c r="C556" s="2">
        <v>45626</v>
      </c>
      <c r="D556" t="s">
        <v>1936</v>
      </c>
      <c r="E556" t="s">
        <v>204</v>
      </c>
      <c r="F556" s="3">
        <v>1286.69</v>
      </c>
      <c r="G556" t="s">
        <v>47</v>
      </c>
      <c r="H556" s="3">
        <v>0</v>
      </c>
      <c r="I556" t="s">
        <v>104</v>
      </c>
      <c r="J556">
        <v>2555</v>
      </c>
      <c r="K556" t="s">
        <v>49</v>
      </c>
      <c r="L556" t="s">
        <v>50</v>
      </c>
      <c r="M556" t="s">
        <v>51</v>
      </c>
      <c r="N556">
        <v>1730</v>
      </c>
      <c r="O556" t="s">
        <v>52</v>
      </c>
      <c r="P556" t="s">
        <v>203</v>
      </c>
      <c r="T556" t="s">
        <v>64</v>
      </c>
      <c r="Z556" s="3"/>
      <c r="AF556" t="s">
        <v>63</v>
      </c>
      <c r="AH556">
        <v>0</v>
      </c>
      <c r="AI556" s="2">
        <v>45626</v>
      </c>
      <c r="AJ556" t="s">
        <v>64</v>
      </c>
      <c r="AK556" t="s">
        <v>64</v>
      </c>
      <c r="AL556" t="s">
        <v>64</v>
      </c>
      <c r="AN556" s="3"/>
      <c r="AP556" t="s">
        <v>64</v>
      </c>
      <c r="AR556" t="s">
        <v>64</v>
      </c>
      <c r="AS556" t="s">
        <v>66</v>
      </c>
    </row>
    <row r="557" spans="1:45" ht="16" x14ac:dyDescent="0.2">
      <c r="A557">
        <v>3601</v>
      </c>
      <c r="B557">
        <v>3601</v>
      </c>
      <c r="C557" s="2">
        <v>45626</v>
      </c>
      <c r="D557" t="s">
        <v>1935</v>
      </c>
      <c r="E557" t="s">
        <v>206</v>
      </c>
      <c r="F557" s="3">
        <v>4179.0600000000004</v>
      </c>
      <c r="G557" t="s">
        <v>47</v>
      </c>
      <c r="H557" s="3">
        <v>0</v>
      </c>
      <c r="I557" t="s">
        <v>104</v>
      </c>
      <c r="J557">
        <v>2551</v>
      </c>
      <c r="K557" t="s">
        <v>49</v>
      </c>
      <c r="L557" t="s">
        <v>50</v>
      </c>
      <c r="M557" t="s">
        <v>51</v>
      </c>
      <c r="N557">
        <v>1730</v>
      </c>
      <c r="O557" t="s">
        <v>52</v>
      </c>
      <c r="P557" t="s">
        <v>203</v>
      </c>
      <c r="T557" t="s">
        <v>64</v>
      </c>
      <c r="Z557" s="3"/>
      <c r="AF557" t="s">
        <v>63</v>
      </c>
      <c r="AH557">
        <v>0</v>
      </c>
      <c r="AI557" s="2">
        <v>45626</v>
      </c>
      <c r="AJ557" t="s">
        <v>64</v>
      </c>
      <c r="AK557" t="s">
        <v>64</v>
      </c>
      <c r="AL557" t="s">
        <v>64</v>
      </c>
      <c r="AN557" s="3"/>
      <c r="AP557" t="s">
        <v>64</v>
      </c>
      <c r="AR557" t="s">
        <v>64</v>
      </c>
      <c r="AS557" t="s">
        <v>66</v>
      </c>
    </row>
    <row r="558" spans="1:45" ht="16" x14ac:dyDescent="0.2">
      <c r="A558">
        <v>3603</v>
      </c>
      <c r="B558">
        <v>3603</v>
      </c>
      <c r="C558" s="2">
        <v>45626</v>
      </c>
      <c r="D558" t="s">
        <v>1936</v>
      </c>
      <c r="E558" t="s">
        <v>206</v>
      </c>
      <c r="F558" s="3">
        <v>3290.09</v>
      </c>
      <c r="G558" t="s">
        <v>47</v>
      </c>
      <c r="H558" s="3">
        <v>0</v>
      </c>
      <c r="I558" t="s">
        <v>104</v>
      </c>
      <c r="J558">
        <v>2551</v>
      </c>
      <c r="K558" t="s">
        <v>49</v>
      </c>
      <c r="L558" t="s">
        <v>50</v>
      </c>
      <c r="M558" t="s">
        <v>51</v>
      </c>
      <c r="N558">
        <v>1730</v>
      </c>
      <c r="O558" t="s">
        <v>52</v>
      </c>
      <c r="P558" t="s">
        <v>203</v>
      </c>
      <c r="T558" t="s">
        <v>64</v>
      </c>
      <c r="Z558" s="3"/>
      <c r="AF558" t="s">
        <v>63</v>
      </c>
      <c r="AH558">
        <v>0</v>
      </c>
      <c r="AI558" s="2">
        <v>45626</v>
      </c>
      <c r="AJ558" t="s">
        <v>64</v>
      </c>
      <c r="AK558" t="s">
        <v>64</v>
      </c>
      <c r="AL558" t="s">
        <v>64</v>
      </c>
      <c r="AN558" s="3"/>
      <c r="AP558" t="s">
        <v>64</v>
      </c>
      <c r="AR558" t="s">
        <v>64</v>
      </c>
      <c r="AS558" t="s">
        <v>66</v>
      </c>
    </row>
    <row r="559" spans="1:45" ht="16" x14ac:dyDescent="0.2">
      <c r="A559">
        <v>3604</v>
      </c>
      <c r="B559">
        <v>3604</v>
      </c>
      <c r="C559" s="2">
        <v>45626</v>
      </c>
      <c r="D559" t="s">
        <v>1936</v>
      </c>
      <c r="E559" t="s">
        <v>206</v>
      </c>
      <c r="F559" s="3">
        <v>2632.07</v>
      </c>
      <c r="G559" t="s">
        <v>47</v>
      </c>
      <c r="H559" s="3">
        <v>0</v>
      </c>
      <c r="I559" t="s">
        <v>104</v>
      </c>
      <c r="J559">
        <v>2551</v>
      </c>
      <c r="K559" t="s">
        <v>49</v>
      </c>
      <c r="L559" t="s">
        <v>50</v>
      </c>
      <c r="M559" t="s">
        <v>51</v>
      </c>
      <c r="N559">
        <v>1730</v>
      </c>
      <c r="O559" t="s">
        <v>52</v>
      </c>
      <c r="P559" t="s">
        <v>203</v>
      </c>
      <c r="T559" t="s">
        <v>64</v>
      </c>
      <c r="Z559" s="3"/>
      <c r="AF559" t="s">
        <v>63</v>
      </c>
      <c r="AH559">
        <v>0</v>
      </c>
      <c r="AI559" s="2">
        <v>45626</v>
      </c>
      <c r="AJ559" t="s">
        <v>64</v>
      </c>
      <c r="AK559" t="s">
        <v>64</v>
      </c>
      <c r="AL559" t="s">
        <v>64</v>
      </c>
      <c r="AN559" s="3"/>
      <c r="AP559" t="s">
        <v>64</v>
      </c>
      <c r="AR559" t="s">
        <v>64</v>
      </c>
      <c r="AS559" t="s">
        <v>66</v>
      </c>
    </row>
    <row r="560" spans="1:45" ht="16" x14ac:dyDescent="0.2">
      <c r="A560">
        <v>3758</v>
      </c>
      <c r="B560">
        <v>3758</v>
      </c>
      <c r="C560" s="2">
        <v>45626</v>
      </c>
      <c r="D560" t="s">
        <v>1934</v>
      </c>
      <c r="E560" t="s">
        <v>206</v>
      </c>
      <c r="F560" s="3">
        <v>5488.02</v>
      </c>
      <c r="G560" t="s">
        <v>47</v>
      </c>
      <c r="H560" s="3">
        <v>0</v>
      </c>
      <c r="I560" t="s">
        <v>104</v>
      </c>
      <c r="J560">
        <v>2551</v>
      </c>
      <c r="K560" t="s">
        <v>49</v>
      </c>
      <c r="L560" t="s">
        <v>50</v>
      </c>
      <c r="M560" t="s">
        <v>51</v>
      </c>
      <c r="N560">
        <v>1730</v>
      </c>
      <c r="O560" t="s">
        <v>52</v>
      </c>
      <c r="P560" t="s">
        <v>203</v>
      </c>
      <c r="T560" t="s">
        <v>64</v>
      </c>
      <c r="Z560" s="3"/>
      <c r="AF560" t="s">
        <v>63</v>
      </c>
      <c r="AH560">
        <v>0</v>
      </c>
      <c r="AI560" s="2">
        <v>45626</v>
      </c>
      <c r="AJ560" t="s">
        <v>64</v>
      </c>
      <c r="AK560" t="s">
        <v>64</v>
      </c>
      <c r="AL560" t="s">
        <v>64</v>
      </c>
      <c r="AN560" s="3"/>
      <c r="AP560" t="s">
        <v>64</v>
      </c>
      <c r="AR560" t="s">
        <v>64</v>
      </c>
      <c r="AS560" t="s">
        <v>66</v>
      </c>
    </row>
    <row r="561" spans="1:45" ht="16" x14ac:dyDescent="0.2">
      <c r="A561">
        <v>3709</v>
      </c>
      <c r="B561">
        <v>3709</v>
      </c>
      <c r="C561" s="2">
        <v>45628.041666666657</v>
      </c>
      <c r="D561" t="s">
        <v>1748</v>
      </c>
      <c r="E561" t="s">
        <v>2507</v>
      </c>
      <c r="F561" s="3">
        <v>68.150000000000006</v>
      </c>
      <c r="G561" t="s">
        <v>47</v>
      </c>
      <c r="H561" s="3">
        <v>0</v>
      </c>
      <c r="I561" t="s">
        <v>48</v>
      </c>
      <c r="J561">
        <v>2702</v>
      </c>
      <c r="K561" t="s">
        <v>49</v>
      </c>
      <c r="L561" t="s">
        <v>50</v>
      </c>
      <c r="M561" t="s">
        <v>51</v>
      </c>
      <c r="N561">
        <v>940</v>
      </c>
      <c r="O561" t="s">
        <v>52</v>
      </c>
      <c r="P561" t="s">
        <v>53</v>
      </c>
      <c r="T561" t="s">
        <v>4676</v>
      </c>
      <c r="U561" t="s">
        <v>4677</v>
      </c>
      <c r="V561" t="s">
        <v>3062</v>
      </c>
      <c r="W561" t="s">
        <v>56</v>
      </c>
      <c r="X561" t="s">
        <v>4678</v>
      </c>
      <c r="Y561" t="s">
        <v>2726</v>
      </c>
      <c r="Z561" s="3">
        <v>19</v>
      </c>
      <c r="AA561" t="s">
        <v>4679</v>
      </c>
      <c r="AB561" t="s">
        <v>4680</v>
      </c>
      <c r="AC561" t="s">
        <v>61</v>
      </c>
      <c r="AD561" t="s">
        <v>61</v>
      </c>
      <c r="AE561" t="s">
        <v>4681</v>
      </c>
      <c r="AF561" t="s">
        <v>63</v>
      </c>
      <c r="AH561">
        <v>0</v>
      </c>
      <c r="AI561" s="2">
        <v>45628</v>
      </c>
      <c r="AJ561" t="s">
        <v>64</v>
      </c>
      <c r="AK561" t="s">
        <v>64</v>
      </c>
      <c r="AL561" t="s">
        <v>4682</v>
      </c>
      <c r="AM561" t="s">
        <v>4677</v>
      </c>
      <c r="AN561" s="3">
        <v>148.07</v>
      </c>
      <c r="AO561" t="s">
        <v>4680</v>
      </c>
      <c r="AP561" t="s">
        <v>64</v>
      </c>
      <c r="AQ561" t="s">
        <v>4681</v>
      </c>
      <c r="AR561">
        <v>1408</v>
      </c>
      <c r="AS561" t="s">
        <v>66</v>
      </c>
    </row>
    <row r="562" spans="1:45" ht="16" x14ac:dyDescent="0.2">
      <c r="A562">
        <v>3710</v>
      </c>
      <c r="B562">
        <v>3710</v>
      </c>
      <c r="C562" s="2">
        <v>45628.041666666657</v>
      </c>
      <c r="D562" t="s">
        <v>1761</v>
      </c>
      <c r="E562" t="s">
        <v>4683</v>
      </c>
      <c r="F562" s="3">
        <v>79.92</v>
      </c>
      <c r="G562" t="s">
        <v>47</v>
      </c>
      <c r="H562" s="3">
        <v>0</v>
      </c>
      <c r="I562" t="s">
        <v>48</v>
      </c>
      <c r="J562">
        <v>2561</v>
      </c>
      <c r="K562" t="s">
        <v>49</v>
      </c>
      <c r="L562" t="s">
        <v>50</v>
      </c>
      <c r="M562" t="s">
        <v>51</v>
      </c>
      <c r="N562">
        <v>940</v>
      </c>
      <c r="O562" t="s">
        <v>52</v>
      </c>
      <c r="P562" t="s">
        <v>53</v>
      </c>
      <c r="T562" t="s">
        <v>4676</v>
      </c>
      <c r="U562" t="s">
        <v>4677</v>
      </c>
      <c r="V562" t="s">
        <v>3062</v>
      </c>
      <c r="W562" t="s">
        <v>56</v>
      </c>
      <c r="X562" t="s">
        <v>4678</v>
      </c>
      <c r="Y562" t="s">
        <v>2726</v>
      </c>
      <c r="Z562" s="3">
        <v>19</v>
      </c>
      <c r="AA562" t="s">
        <v>4679</v>
      </c>
      <c r="AB562" t="s">
        <v>4680</v>
      </c>
      <c r="AC562" t="s">
        <v>61</v>
      </c>
      <c r="AD562" t="s">
        <v>61</v>
      </c>
      <c r="AE562" t="s">
        <v>4681</v>
      </c>
      <c r="AF562" t="s">
        <v>63</v>
      </c>
      <c r="AH562">
        <v>0</v>
      </c>
      <c r="AI562" s="2">
        <v>45628</v>
      </c>
      <c r="AJ562" t="s">
        <v>64</v>
      </c>
      <c r="AK562" t="s">
        <v>64</v>
      </c>
      <c r="AL562" t="s">
        <v>4682</v>
      </c>
      <c r="AM562" t="s">
        <v>4677</v>
      </c>
      <c r="AN562" s="3">
        <v>148.07</v>
      </c>
      <c r="AO562" t="s">
        <v>4680</v>
      </c>
      <c r="AP562" t="s">
        <v>64</v>
      </c>
      <c r="AQ562" t="s">
        <v>4681</v>
      </c>
      <c r="AR562">
        <v>1408</v>
      </c>
      <c r="AS562" t="s">
        <v>66</v>
      </c>
    </row>
    <row r="563" spans="1:45" ht="16" x14ac:dyDescent="0.2">
      <c r="A563">
        <v>3740</v>
      </c>
      <c r="B563">
        <v>3740</v>
      </c>
      <c r="C563" s="2">
        <v>45629.041666666657</v>
      </c>
      <c r="D563" t="s">
        <v>1748</v>
      </c>
      <c r="E563" t="s">
        <v>3659</v>
      </c>
      <c r="F563" s="3">
        <v>46.41</v>
      </c>
      <c r="G563" t="s">
        <v>47</v>
      </c>
      <c r="H563" s="3">
        <v>0</v>
      </c>
      <c r="I563" t="s">
        <v>48</v>
      </c>
      <c r="J563">
        <v>2663</v>
      </c>
      <c r="K563" t="s">
        <v>49</v>
      </c>
      <c r="L563" t="s">
        <v>50</v>
      </c>
      <c r="M563" t="s">
        <v>51</v>
      </c>
      <c r="N563">
        <v>940</v>
      </c>
      <c r="O563" t="s">
        <v>52</v>
      </c>
      <c r="P563" t="s">
        <v>53</v>
      </c>
      <c r="T563" t="s">
        <v>2516</v>
      </c>
      <c r="U563" t="s">
        <v>4684</v>
      </c>
      <c r="V563" t="s">
        <v>2930</v>
      </c>
      <c r="W563" t="s">
        <v>56</v>
      </c>
      <c r="X563" t="s">
        <v>4685</v>
      </c>
      <c r="Y563" t="s">
        <v>2375</v>
      </c>
      <c r="Z563" s="3">
        <v>19</v>
      </c>
      <c r="AA563" t="s">
        <v>2519</v>
      </c>
      <c r="AB563" t="s">
        <v>4686</v>
      </c>
      <c r="AC563" t="s">
        <v>61</v>
      </c>
      <c r="AD563" t="s">
        <v>61</v>
      </c>
      <c r="AE563" t="s">
        <v>4687</v>
      </c>
      <c r="AF563" t="s">
        <v>63</v>
      </c>
      <c r="AH563">
        <v>0</v>
      </c>
      <c r="AI563" s="2">
        <v>45629</v>
      </c>
      <c r="AJ563" t="s">
        <v>64</v>
      </c>
      <c r="AK563" t="s">
        <v>64</v>
      </c>
      <c r="AL563" t="s">
        <v>4688</v>
      </c>
      <c r="AM563" t="s">
        <v>4684</v>
      </c>
      <c r="AN563" s="3">
        <v>46.41</v>
      </c>
      <c r="AO563" t="s">
        <v>4686</v>
      </c>
      <c r="AP563" t="s">
        <v>64</v>
      </c>
      <c r="AQ563" t="s">
        <v>4687</v>
      </c>
      <c r="AR563">
        <v>1411</v>
      </c>
      <c r="AS563" t="s">
        <v>66</v>
      </c>
    </row>
    <row r="564" spans="1:45" ht="16" x14ac:dyDescent="0.2">
      <c r="A564">
        <v>3767</v>
      </c>
      <c r="B564">
        <v>3767</v>
      </c>
      <c r="C564" s="2">
        <v>45637.041666666657</v>
      </c>
      <c r="D564" t="s">
        <v>1748</v>
      </c>
      <c r="E564" t="s">
        <v>2165</v>
      </c>
      <c r="F564" s="3">
        <v>52.9</v>
      </c>
      <c r="G564" t="s">
        <v>47</v>
      </c>
      <c r="H564" s="3">
        <v>0</v>
      </c>
      <c r="I564" t="s">
        <v>48</v>
      </c>
      <c r="J564">
        <v>2900</v>
      </c>
      <c r="K564" t="s">
        <v>49</v>
      </c>
      <c r="L564" t="s">
        <v>50</v>
      </c>
      <c r="M564" t="s">
        <v>51</v>
      </c>
      <c r="N564">
        <v>940</v>
      </c>
      <c r="O564" t="s">
        <v>52</v>
      </c>
      <c r="P564" t="s">
        <v>53</v>
      </c>
      <c r="T564" t="s">
        <v>2313</v>
      </c>
      <c r="U564" t="s">
        <v>4729</v>
      </c>
      <c r="V564" t="s">
        <v>2958</v>
      </c>
      <c r="W564" t="s">
        <v>56</v>
      </c>
      <c r="X564" t="s">
        <v>4730</v>
      </c>
      <c r="Y564" t="s">
        <v>3976</v>
      </c>
      <c r="Z564" s="3">
        <v>19</v>
      </c>
      <c r="AA564" t="s">
        <v>2316</v>
      </c>
      <c r="AB564" t="s">
        <v>4731</v>
      </c>
      <c r="AC564" t="s">
        <v>61</v>
      </c>
      <c r="AD564" t="s">
        <v>61</v>
      </c>
      <c r="AE564" t="s">
        <v>4732</v>
      </c>
      <c r="AF564" t="s">
        <v>63</v>
      </c>
      <c r="AH564">
        <v>0</v>
      </c>
      <c r="AI564" s="2">
        <v>45637</v>
      </c>
      <c r="AJ564" t="s">
        <v>64</v>
      </c>
      <c r="AK564" t="s">
        <v>64</v>
      </c>
      <c r="AL564" t="s">
        <v>4733</v>
      </c>
      <c r="AM564" t="s">
        <v>4729</v>
      </c>
      <c r="AN564" s="3">
        <v>52.9</v>
      </c>
      <c r="AO564" t="s">
        <v>4731</v>
      </c>
      <c r="AP564" t="s">
        <v>64</v>
      </c>
      <c r="AQ564" t="s">
        <v>4732</v>
      </c>
      <c r="AR564">
        <v>1413</v>
      </c>
      <c r="AS564" t="s">
        <v>66</v>
      </c>
    </row>
    <row r="565" spans="1:45" ht="16" x14ac:dyDescent="0.2">
      <c r="A565">
        <v>3789</v>
      </c>
      <c r="B565">
        <v>3789</v>
      </c>
      <c r="C565" s="2">
        <v>45643.650196759263</v>
      </c>
      <c r="D565" t="s">
        <v>1748</v>
      </c>
      <c r="E565" t="s">
        <v>4737</v>
      </c>
      <c r="F565" s="3">
        <v>3.2</v>
      </c>
      <c r="G565" t="s">
        <v>47</v>
      </c>
      <c r="H565" s="3">
        <v>0</v>
      </c>
      <c r="I565" t="s">
        <v>48</v>
      </c>
      <c r="J565">
        <v>2702</v>
      </c>
      <c r="K565" t="s">
        <v>49</v>
      </c>
      <c r="L565" t="s">
        <v>50</v>
      </c>
      <c r="M565" t="s">
        <v>51</v>
      </c>
      <c r="N565">
        <v>941</v>
      </c>
      <c r="O565" t="s">
        <v>52</v>
      </c>
      <c r="P565" t="s">
        <v>53</v>
      </c>
      <c r="T565" t="s">
        <v>4738</v>
      </c>
      <c r="U565" t="s">
        <v>4739</v>
      </c>
      <c r="V565" t="s">
        <v>2962</v>
      </c>
      <c r="W565" t="s">
        <v>56</v>
      </c>
      <c r="X565" t="s">
        <v>4740</v>
      </c>
      <c r="Y565" t="s">
        <v>58</v>
      </c>
      <c r="Z565" s="3">
        <v>0</v>
      </c>
      <c r="AA565" t="s">
        <v>4741</v>
      </c>
      <c r="AB565" t="s">
        <v>4742</v>
      </c>
      <c r="AC565" t="s">
        <v>61</v>
      </c>
      <c r="AD565" t="s">
        <v>61</v>
      </c>
      <c r="AE565" t="s">
        <v>4743</v>
      </c>
      <c r="AF565" t="s">
        <v>63</v>
      </c>
      <c r="AH565">
        <v>0</v>
      </c>
      <c r="AI565" s="2">
        <v>45643</v>
      </c>
      <c r="AJ565" t="s">
        <v>64</v>
      </c>
      <c r="AK565" t="s">
        <v>64</v>
      </c>
      <c r="AL565" t="s">
        <v>4744</v>
      </c>
      <c r="AM565" t="s">
        <v>4739</v>
      </c>
      <c r="AN565" s="3">
        <v>3.2</v>
      </c>
      <c r="AO565" t="s">
        <v>4742</v>
      </c>
      <c r="AP565" t="s">
        <v>64</v>
      </c>
      <c r="AQ565" t="s">
        <v>4743</v>
      </c>
      <c r="AR565">
        <v>1429</v>
      </c>
      <c r="AS565" t="s">
        <v>66</v>
      </c>
    </row>
    <row r="566" spans="1:45" ht="16" x14ac:dyDescent="0.2">
      <c r="A566">
        <v>3792</v>
      </c>
      <c r="B566">
        <v>3792</v>
      </c>
      <c r="C566" s="2">
        <v>45645.041666666657</v>
      </c>
      <c r="D566" t="s">
        <v>2612</v>
      </c>
      <c r="E566" t="s">
        <v>4758</v>
      </c>
      <c r="F566" s="3">
        <v>20000</v>
      </c>
      <c r="G566" t="s">
        <v>47</v>
      </c>
      <c r="H566" s="3">
        <v>0</v>
      </c>
      <c r="I566" t="s">
        <v>104</v>
      </c>
      <c r="J566">
        <v>940</v>
      </c>
      <c r="K566" t="s">
        <v>52</v>
      </c>
      <c r="L566" t="s">
        <v>53</v>
      </c>
      <c r="N566">
        <v>3200</v>
      </c>
      <c r="O566" t="s">
        <v>49</v>
      </c>
      <c r="P566" t="s">
        <v>105</v>
      </c>
      <c r="Q566" t="s">
        <v>106</v>
      </c>
      <c r="T566" t="s">
        <v>298</v>
      </c>
      <c r="U566" t="s">
        <v>3787</v>
      </c>
      <c r="V566" t="s">
        <v>3091</v>
      </c>
      <c r="W566" t="s">
        <v>752</v>
      </c>
      <c r="X566" t="s">
        <v>4759</v>
      </c>
      <c r="Y566" t="s">
        <v>4760</v>
      </c>
      <c r="Z566" s="3">
        <v>0</v>
      </c>
      <c r="AA566" t="s">
        <v>302</v>
      </c>
      <c r="AB566" t="s">
        <v>4761</v>
      </c>
      <c r="AC566" t="s">
        <v>61</v>
      </c>
      <c r="AD566" t="s">
        <v>61</v>
      </c>
      <c r="AE566" t="s">
        <v>4762</v>
      </c>
      <c r="AF566" t="s">
        <v>63</v>
      </c>
      <c r="AH566">
        <v>0</v>
      </c>
      <c r="AI566" s="2">
        <v>45645</v>
      </c>
      <c r="AJ566" t="s">
        <v>64</v>
      </c>
      <c r="AK566" t="s">
        <v>64</v>
      </c>
      <c r="AL566" t="s">
        <v>4763</v>
      </c>
      <c r="AM566" t="s">
        <v>3787</v>
      </c>
      <c r="AN566" s="3">
        <v>20000</v>
      </c>
      <c r="AO566" t="s">
        <v>4761</v>
      </c>
      <c r="AP566" t="s">
        <v>64</v>
      </c>
      <c r="AQ566" t="s">
        <v>4762</v>
      </c>
      <c r="AR566">
        <v>1430</v>
      </c>
      <c r="AS566" t="s">
        <v>66</v>
      </c>
    </row>
    <row r="567" spans="1:45" ht="16" x14ac:dyDescent="0.2">
      <c r="A567">
        <v>3821</v>
      </c>
      <c r="B567">
        <v>3821</v>
      </c>
      <c r="C567" s="2">
        <v>45645.473368055558</v>
      </c>
      <c r="D567" t="s">
        <v>1748</v>
      </c>
      <c r="E567" t="s">
        <v>383</v>
      </c>
      <c r="F567" s="3">
        <v>1.6</v>
      </c>
      <c r="G567" t="s">
        <v>47</v>
      </c>
      <c r="H567" s="3">
        <v>0</v>
      </c>
      <c r="I567" t="s">
        <v>48</v>
      </c>
      <c r="J567">
        <v>2702</v>
      </c>
      <c r="K567" t="s">
        <v>49</v>
      </c>
      <c r="L567" t="s">
        <v>50</v>
      </c>
      <c r="M567" t="s">
        <v>51</v>
      </c>
      <c r="N567">
        <v>941</v>
      </c>
      <c r="O567" t="s">
        <v>52</v>
      </c>
      <c r="P567" t="s">
        <v>53</v>
      </c>
      <c r="T567" t="s">
        <v>1502</v>
      </c>
      <c r="U567" t="s">
        <v>4764</v>
      </c>
      <c r="V567" t="s">
        <v>2980</v>
      </c>
      <c r="W567" t="s">
        <v>56</v>
      </c>
      <c r="X567" t="s">
        <v>4765</v>
      </c>
      <c r="Y567" t="s">
        <v>58</v>
      </c>
      <c r="Z567" s="3">
        <v>0</v>
      </c>
      <c r="AA567" t="s">
        <v>1507</v>
      </c>
      <c r="AB567" t="s">
        <v>4766</v>
      </c>
      <c r="AC567" t="s">
        <v>61</v>
      </c>
      <c r="AD567" t="s">
        <v>61</v>
      </c>
      <c r="AE567" t="s">
        <v>4767</v>
      </c>
      <c r="AF567" t="s">
        <v>63</v>
      </c>
      <c r="AH567">
        <v>0</v>
      </c>
      <c r="AI567" s="2">
        <v>45645</v>
      </c>
      <c r="AJ567" t="s">
        <v>64</v>
      </c>
      <c r="AK567" t="s">
        <v>64</v>
      </c>
      <c r="AL567" t="s">
        <v>4768</v>
      </c>
      <c r="AM567" t="s">
        <v>4764</v>
      </c>
      <c r="AN567" s="3">
        <v>1.6</v>
      </c>
      <c r="AO567" t="s">
        <v>4766</v>
      </c>
      <c r="AP567" t="s">
        <v>64</v>
      </c>
      <c r="AQ567" t="s">
        <v>4767</v>
      </c>
      <c r="AR567">
        <v>1436</v>
      </c>
      <c r="AS567" t="s">
        <v>66</v>
      </c>
    </row>
    <row r="568" spans="1:45" ht="16" x14ac:dyDescent="0.2">
      <c r="A568">
        <v>3823</v>
      </c>
      <c r="B568">
        <v>3823</v>
      </c>
      <c r="C568" s="2">
        <v>45646</v>
      </c>
      <c r="D568" t="s">
        <v>1761</v>
      </c>
      <c r="E568" t="s">
        <v>4330</v>
      </c>
      <c r="F568" s="3">
        <v>23.12</v>
      </c>
      <c r="G568" t="s">
        <v>47</v>
      </c>
      <c r="H568" s="3">
        <v>0</v>
      </c>
      <c r="I568" t="s">
        <v>48</v>
      </c>
      <c r="J568">
        <v>2720</v>
      </c>
      <c r="K568" t="s">
        <v>49</v>
      </c>
      <c r="L568" t="s">
        <v>50</v>
      </c>
      <c r="M568" t="s">
        <v>51</v>
      </c>
      <c r="N568">
        <v>942</v>
      </c>
      <c r="O568" t="s">
        <v>52</v>
      </c>
      <c r="P568" t="s">
        <v>53</v>
      </c>
      <c r="T568" t="s">
        <v>4776</v>
      </c>
      <c r="U568" t="s">
        <v>4777</v>
      </c>
      <c r="V568" t="s">
        <v>3160</v>
      </c>
      <c r="W568" t="s">
        <v>56</v>
      </c>
      <c r="X568" t="s">
        <v>3703</v>
      </c>
      <c r="Y568" t="s">
        <v>2036</v>
      </c>
      <c r="Z568" s="3">
        <v>19</v>
      </c>
      <c r="AA568" t="s">
        <v>4778</v>
      </c>
      <c r="AB568" t="s">
        <v>4779</v>
      </c>
      <c r="AC568" t="s">
        <v>61</v>
      </c>
      <c r="AD568" t="s">
        <v>61</v>
      </c>
      <c r="AE568" t="s">
        <v>4780</v>
      </c>
      <c r="AF568" t="s">
        <v>63</v>
      </c>
      <c r="AH568">
        <v>0</v>
      </c>
      <c r="AI568" s="2">
        <v>45646</v>
      </c>
      <c r="AJ568" t="s">
        <v>64</v>
      </c>
      <c r="AK568" t="s">
        <v>64</v>
      </c>
      <c r="AL568" t="s">
        <v>4781</v>
      </c>
      <c r="AM568" t="s">
        <v>4777</v>
      </c>
      <c r="AN568" s="3">
        <v>23.12</v>
      </c>
      <c r="AO568" t="s">
        <v>4779</v>
      </c>
      <c r="AP568" t="s">
        <v>64</v>
      </c>
      <c r="AQ568" t="s">
        <v>4780</v>
      </c>
      <c r="AR568">
        <v>1438</v>
      </c>
      <c r="AS568" t="s">
        <v>66</v>
      </c>
    </row>
    <row r="569" spans="1:45" ht="16" x14ac:dyDescent="0.2">
      <c r="A569">
        <v>3906</v>
      </c>
      <c r="B569">
        <v>3906</v>
      </c>
      <c r="C569" s="2">
        <v>45653</v>
      </c>
      <c r="D569" t="s">
        <v>1761</v>
      </c>
      <c r="E569" t="s">
        <v>4340</v>
      </c>
      <c r="F569" s="3">
        <v>4.99</v>
      </c>
      <c r="G569" t="s">
        <v>47</v>
      </c>
      <c r="H569" s="3">
        <v>0</v>
      </c>
      <c r="I569" t="s">
        <v>48</v>
      </c>
      <c r="J569">
        <v>2720</v>
      </c>
      <c r="K569" t="s">
        <v>49</v>
      </c>
      <c r="L569" t="s">
        <v>50</v>
      </c>
      <c r="M569" t="s">
        <v>51</v>
      </c>
      <c r="N569">
        <v>942</v>
      </c>
      <c r="O569" t="s">
        <v>52</v>
      </c>
      <c r="P569" t="s">
        <v>53</v>
      </c>
      <c r="T569" t="s">
        <v>1043</v>
      </c>
      <c r="U569" t="s">
        <v>4809</v>
      </c>
      <c r="V569" t="s">
        <v>3173</v>
      </c>
      <c r="W569" t="s">
        <v>56</v>
      </c>
      <c r="X569" t="s">
        <v>4810</v>
      </c>
      <c r="Y569" t="s">
        <v>953</v>
      </c>
      <c r="Z569" s="3">
        <v>19</v>
      </c>
      <c r="AA569" t="s">
        <v>1046</v>
      </c>
      <c r="AB569" t="s">
        <v>4811</v>
      </c>
      <c r="AC569" t="s">
        <v>61</v>
      </c>
      <c r="AD569" t="s">
        <v>61</v>
      </c>
      <c r="AE569" t="s">
        <v>4812</v>
      </c>
      <c r="AF569" t="s">
        <v>63</v>
      </c>
      <c r="AH569">
        <v>0</v>
      </c>
      <c r="AI569" s="2">
        <v>45653</v>
      </c>
      <c r="AJ569" t="s">
        <v>64</v>
      </c>
      <c r="AK569" t="s">
        <v>64</v>
      </c>
      <c r="AL569" t="s">
        <v>4813</v>
      </c>
      <c r="AM569" t="s">
        <v>4809</v>
      </c>
      <c r="AN569" s="3">
        <v>4.99</v>
      </c>
      <c r="AO569" t="s">
        <v>4811</v>
      </c>
      <c r="AP569" t="s">
        <v>64</v>
      </c>
      <c r="AQ569" t="s">
        <v>4812</v>
      </c>
      <c r="AR569">
        <v>1471</v>
      </c>
      <c r="AS569" t="s">
        <v>66</v>
      </c>
    </row>
    <row r="570" spans="1:45" ht="16" x14ac:dyDescent="0.2">
      <c r="A570">
        <v>3829</v>
      </c>
      <c r="B570">
        <v>3829</v>
      </c>
      <c r="C570" s="2">
        <v>45653.041666666657</v>
      </c>
      <c r="D570" t="s">
        <v>1814</v>
      </c>
      <c r="E570" t="s">
        <v>4510</v>
      </c>
      <c r="F570" s="3">
        <v>23.13</v>
      </c>
      <c r="G570" t="s">
        <v>47</v>
      </c>
      <c r="H570" s="3">
        <v>0</v>
      </c>
      <c r="I570" t="s">
        <v>48</v>
      </c>
      <c r="J570">
        <v>2710</v>
      </c>
      <c r="K570" t="s">
        <v>49</v>
      </c>
      <c r="L570" t="s">
        <v>50</v>
      </c>
      <c r="M570" t="s">
        <v>51</v>
      </c>
      <c r="N570">
        <v>940</v>
      </c>
      <c r="O570" t="s">
        <v>52</v>
      </c>
      <c r="P570" t="s">
        <v>53</v>
      </c>
      <c r="T570" t="s">
        <v>4814</v>
      </c>
      <c r="U570" t="s">
        <v>4815</v>
      </c>
      <c r="V570" t="s">
        <v>3093</v>
      </c>
      <c r="W570" t="s">
        <v>56</v>
      </c>
      <c r="X570" t="s">
        <v>4816</v>
      </c>
      <c r="Y570" t="s">
        <v>2061</v>
      </c>
      <c r="Z570" s="3">
        <v>19</v>
      </c>
      <c r="AA570" t="s">
        <v>4817</v>
      </c>
      <c r="AB570" t="s">
        <v>4811</v>
      </c>
      <c r="AC570" t="s">
        <v>61</v>
      </c>
      <c r="AD570" t="s">
        <v>61</v>
      </c>
      <c r="AE570" t="s">
        <v>4818</v>
      </c>
      <c r="AF570" t="s">
        <v>63</v>
      </c>
      <c r="AH570">
        <v>0</v>
      </c>
      <c r="AI570" s="2">
        <v>45653</v>
      </c>
      <c r="AJ570" t="s">
        <v>64</v>
      </c>
      <c r="AK570" t="s">
        <v>64</v>
      </c>
      <c r="AL570" t="s">
        <v>4819</v>
      </c>
      <c r="AM570" t="s">
        <v>4815</v>
      </c>
      <c r="AN570" s="3">
        <v>23.13</v>
      </c>
      <c r="AO570" t="s">
        <v>4811</v>
      </c>
      <c r="AP570" t="s">
        <v>64</v>
      </c>
      <c r="AQ570" t="s">
        <v>4818</v>
      </c>
      <c r="AR570">
        <v>1445</v>
      </c>
      <c r="AS570" t="s">
        <v>66</v>
      </c>
    </row>
    <row r="571" spans="1:45" ht="16" x14ac:dyDescent="0.2">
      <c r="A571">
        <v>3830</v>
      </c>
      <c r="B571">
        <v>3830</v>
      </c>
      <c r="C571" s="2">
        <v>45653.041666666657</v>
      </c>
      <c r="D571" t="s">
        <v>1814</v>
      </c>
      <c r="E571" t="s">
        <v>68</v>
      </c>
      <c r="F571" s="3">
        <v>5.39</v>
      </c>
      <c r="G571" t="s">
        <v>47</v>
      </c>
      <c r="H571" s="3">
        <v>0</v>
      </c>
      <c r="I571" t="s">
        <v>48</v>
      </c>
      <c r="J571">
        <v>2710</v>
      </c>
      <c r="K571" t="s">
        <v>49</v>
      </c>
      <c r="L571" t="s">
        <v>50</v>
      </c>
      <c r="M571" t="s">
        <v>51</v>
      </c>
      <c r="N571">
        <v>940</v>
      </c>
      <c r="O571" t="s">
        <v>52</v>
      </c>
      <c r="P571" t="s">
        <v>53</v>
      </c>
      <c r="T571" t="s">
        <v>4205</v>
      </c>
      <c r="U571" t="s">
        <v>4820</v>
      </c>
      <c r="V571" t="s">
        <v>3079</v>
      </c>
      <c r="W571" t="s">
        <v>56</v>
      </c>
      <c r="X571" t="s">
        <v>4821</v>
      </c>
      <c r="Y571" t="s">
        <v>72</v>
      </c>
      <c r="Z571" s="3">
        <v>19</v>
      </c>
      <c r="AA571" t="s">
        <v>4208</v>
      </c>
      <c r="AB571" t="s">
        <v>4822</v>
      </c>
      <c r="AC571" t="s">
        <v>61</v>
      </c>
      <c r="AD571" t="s">
        <v>61</v>
      </c>
      <c r="AE571" t="s">
        <v>4823</v>
      </c>
      <c r="AF571" t="s">
        <v>63</v>
      </c>
      <c r="AH571">
        <v>0</v>
      </c>
      <c r="AI571" s="2">
        <v>45653</v>
      </c>
      <c r="AJ571" t="s">
        <v>64</v>
      </c>
      <c r="AK571" t="s">
        <v>64</v>
      </c>
      <c r="AL571" t="s">
        <v>4824</v>
      </c>
      <c r="AM571" t="s">
        <v>4820</v>
      </c>
      <c r="AN571" s="3">
        <v>5.39</v>
      </c>
      <c r="AO571" t="s">
        <v>4822</v>
      </c>
      <c r="AP571" t="s">
        <v>64</v>
      </c>
      <c r="AQ571" t="s">
        <v>4823</v>
      </c>
      <c r="AR571">
        <v>1446</v>
      </c>
      <c r="AS571" t="s">
        <v>66</v>
      </c>
    </row>
    <row r="572" spans="1:45" ht="16" x14ac:dyDescent="0.2">
      <c r="A572">
        <v>3835</v>
      </c>
      <c r="B572">
        <v>3835</v>
      </c>
      <c r="C572" s="2">
        <v>45656.041666666657</v>
      </c>
      <c r="D572" t="s">
        <v>1748</v>
      </c>
      <c r="E572" t="s">
        <v>4825</v>
      </c>
      <c r="F572" s="3">
        <v>8.24</v>
      </c>
      <c r="G572" t="s">
        <v>47</v>
      </c>
      <c r="H572" s="3">
        <v>0</v>
      </c>
      <c r="I572" t="s">
        <v>48</v>
      </c>
      <c r="J572">
        <v>2704</v>
      </c>
      <c r="K572" t="s">
        <v>49</v>
      </c>
      <c r="L572" t="s">
        <v>50</v>
      </c>
      <c r="M572" t="s">
        <v>51</v>
      </c>
      <c r="N572">
        <v>940</v>
      </c>
      <c r="O572" t="s">
        <v>52</v>
      </c>
      <c r="P572" t="s">
        <v>53</v>
      </c>
      <c r="T572" t="s">
        <v>4826</v>
      </c>
      <c r="U572" t="s">
        <v>4827</v>
      </c>
      <c r="Z572" s="3"/>
      <c r="AF572" t="s">
        <v>63</v>
      </c>
      <c r="AH572">
        <v>0</v>
      </c>
      <c r="AI572" s="2">
        <v>45656</v>
      </c>
      <c r="AJ572" t="s">
        <v>64</v>
      </c>
      <c r="AK572" t="s">
        <v>64</v>
      </c>
      <c r="AL572" t="s">
        <v>4828</v>
      </c>
      <c r="AM572" t="s">
        <v>4827</v>
      </c>
      <c r="AN572" s="3"/>
      <c r="AP572" t="s">
        <v>64</v>
      </c>
      <c r="AR572">
        <v>1447</v>
      </c>
      <c r="AS572" t="s">
        <v>66</v>
      </c>
    </row>
    <row r="573" spans="1:45" ht="16" x14ac:dyDescent="0.2">
      <c r="A573">
        <v>3878</v>
      </c>
      <c r="B573">
        <v>3878</v>
      </c>
      <c r="C573" s="2">
        <v>45657</v>
      </c>
      <c r="D573" t="s">
        <v>1936</v>
      </c>
      <c r="E573" t="s">
        <v>206</v>
      </c>
      <c r="F573" s="3">
        <v>3290.09</v>
      </c>
      <c r="G573" t="s">
        <v>47</v>
      </c>
      <c r="H573" s="3">
        <v>0</v>
      </c>
      <c r="I573" t="s">
        <v>104</v>
      </c>
      <c r="J573">
        <v>2551</v>
      </c>
      <c r="K573" t="s">
        <v>49</v>
      </c>
      <c r="L573" t="s">
        <v>50</v>
      </c>
      <c r="M573" t="s">
        <v>51</v>
      </c>
      <c r="N573">
        <v>1730</v>
      </c>
      <c r="O573" t="s">
        <v>52</v>
      </c>
      <c r="P573" t="s">
        <v>203</v>
      </c>
      <c r="T573" t="s">
        <v>64</v>
      </c>
      <c r="Z573" s="3"/>
      <c r="AF573" t="s">
        <v>63</v>
      </c>
      <c r="AH573">
        <v>0</v>
      </c>
      <c r="AI573" s="2">
        <v>45657</v>
      </c>
      <c r="AJ573" t="s">
        <v>64</v>
      </c>
      <c r="AK573" t="s">
        <v>64</v>
      </c>
      <c r="AL573" t="s">
        <v>64</v>
      </c>
      <c r="AN573" s="3"/>
      <c r="AP573" t="s">
        <v>64</v>
      </c>
      <c r="AR573" t="s">
        <v>64</v>
      </c>
      <c r="AS573" t="s">
        <v>66</v>
      </c>
    </row>
    <row r="574" spans="1:45" ht="16" x14ac:dyDescent="0.2">
      <c r="A574">
        <v>3879</v>
      </c>
      <c r="B574">
        <v>3879</v>
      </c>
      <c r="C574" s="2">
        <v>45657</v>
      </c>
      <c r="D574" t="s">
        <v>1936</v>
      </c>
      <c r="E574" t="s">
        <v>204</v>
      </c>
      <c r="F574" s="3">
        <v>753.42</v>
      </c>
      <c r="G574" t="s">
        <v>47</v>
      </c>
      <c r="H574" s="3">
        <v>0</v>
      </c>
      <c r="I574" t="s">
        <v>104</v>
      </c>
      <c r="J574">
        <v>2555</v>
      </c>
      <c r="K574" t="s">
        <v>49</v>
      </c>
      <c r="L574" t="s">
        <v>50</v>
      </c>
      <c r="M574" t="s">
        <v>51</v>
      </c>
      <c r="N574">
        <v>1730</v>
      </c>
      <c r="O574" t="s">
        <v>52</v>
      </c>
      <c r="P574" t="s">
        <v>203</v>
      </c>
      <c r="T574" t="s">
        <v>64</v>
      </c>
      <c r="Z574" s="3"/>
      <c r="AF574" t="s">
        <v>63</v>
      </c>
      <c r="AH574">
        <v>0</v>
      </c>
      <c r="AI574" s="2">
        <v>45657</v>
      </c>
      <c r="AJ574" t="s">
        <v>64</v>
      </c>
      <c r="AK574" t="s">
        <v>64</v>
      </c>
      <c r="AL574" t="s">
        <v>64</v>
      </c>
      <c r="AN574" s="3"/>
      <c r="AP574" t="s">
        <v>64</v>
      </c>
      <c r="AR574" t="s">
        <v>64</v>
      </c>
      <c r="AS574" t="s">
        <v>66</v>
      </c>
    </row>
    <row r="575" spans="1:45" ht="16" x14ac:dyDescent="0.2">
      <c r="A575">
        <v>3880</v>
      </c>
      <c r="B575">
        <v>3880</v>
      </c>
      <c r="C575" s="2">
        <v>45657</v>
      </c>
      <c r="D575" t="s">
        <v>1934</v>
      </c>
      <c r="E575" t="s">
        <v>206</v>
      </c>
      <c r="F575" s="3">
        <v>3110.01</v>
      </c>
      <c r="G575" t="s">
        <v>47</v>
      </c>
      <c r="H575" s="3">
        <v>0</v>
      </c>
      <c r="I575" t="s">
        <v>104</v>
      </c>
      <c r="J575">
        <v>2551</v>
      </c>
      <c r="K575" t="s">
        <v>49</v>
      </c>
      <c r="L575" t="s">
        <v>50</v>
      </c>
      <c r="M575" t="s">
        <v>51</v>
      </c>
      <c r="N575">
        <v>1730</v>
      </c>
      <c r="O575" t="s">
        <v>52</v>
      </c>
      <c r="P575" t="s">
        <v>203</v>
      </c>
      <c r="T575" t="s">
        <v>64</v>
      </c>
      <c r="Z575" s="3"/>
      <c r="AF575" t="s">
        <v>63</v>
      </c>
      <c r="AH575">
        <v>0</v>
      </c>
      <c r="AI575" s="2">
        <v>45657</v>
      </c>
      <c r="AJ575" t="s">
        <v>64</v>
      </c>
      <c r="AK575" t="s">
        <v>64</v>
      </c>
      <c r="AL575" t="s">
        <v>64</v>
      </c>
      <c r="AN575" s="3"/>
      <c r="AP575" t="s">
        <v>64</v>
      </c>
      <c r="AR575" t="s">
        <v>64</v>
      </c>
      <c r="AS575" t="s">
        <v>66</v>
      </c>
    </row>
    <row r="576" spans="1:45" ht="16" x14ac:dyDescent="0.2">
      <c r="A576">
        <v>3881</v>
      </c>
      <c r="B576">
        <v>3881</v>
      </c>
      <c r="C576" s="2">
        <v>45657</v>
      </c>
      <c r="D576" t="s">
        <v>1934</v>
      </c>
      <c r="E576" t="s">
        <v>204</v>
      </c>
      <c r="F576" s="3">
        <v>668.49</v>
      </c>
      <c r="G576" t="s">
        <v>47</v>
      </c>
      <c r="H576" s="3">
        <v>0</v>
      </c>
      <c r="I576" t="s">
        <v>104</v>
      </c>
      <c r="J576">
        <v>2555</v>
      </c>
      <c r="K576" t="s">
        <v>49</v>
      </c>
      <c r="L576" t="s">
        <v>50</v>
      </c>
      <c r="M576" t="s">
        <v>51</v>
      </c>
      <c r="N576">
        <v>1730</v>
      </c>
      <c r="O576" t="s">
        <v>52</v>
      </c>
      <c r="P576" t="s">
        <v>203</v>
      </c>
      <c r="T576" t="s">
        <v>64</v>
      </c>
      <c r="Z576" s="3"/>
      <c r="AF576" t="s">
        <v>63</v>
      </c>
      <c r="AH576">
        <v>0</v>
      </c>
      <c r="AI576" s="2">
        <v>45657</v>
      </c>
      <c r="AJ576" t="s">
        <v>64</v>
      </c>
      <c r="AK576" t="s">
        <v>64</v>
      </c>
      <c r="AL576" t="s">
        <v>64</v>
      </c>
      <c r="AN576" s="3"/>
      <c r="AP576" t="s">
        <v>64</v>
      </c>
      <c r="AR576" t="s">
        <v>64</v>
      </c>
      <c r="AS576" t="s">
        <v>66</v>
      </c>
    </row>
    <row r="577" spans="1:45" ht="16" x14ac:dyDescent="0.2">
      <c r="A577">
        <v>3882</v>
      </c>
      <c r="B577">
        <v>3882</v>
      </c>
      <c r="C577" s="2">
        <v>45657</v>
      </c>
      <c r="D577" t="s">
        <v>1935</v>
      </c>
      <c r="E577" t="s">
        <v>206</v>
      </c>
      <c r="F577" s="3">
        <v>2382.81</v>
      </c>
      <c r="G577" t="s">
        <v>47</v>
      </c>
      <c r="H577" s="3">
        <v>0</v>
      </c>
      <c r="I577" t="s">
        <v>104</v>
      </c>
      <c r="J577">
        <v>2551</v>
      </c>
      <c r="K577" t="s">
        <v>49</v>
      </c>
      <c r="L577" t="s">
        <v>50</v>
      </c>
      <c r="M577" t="s">
        <v>51</v>
      </c>
      <c r="N577">
        <v>1730</v>
      </c>
      <c r="O577" t="s">
        <v>52</v>
      </c>
      <c r="P577" t="s">
        <v>203</v>
      </c>
      <c r="T577" t="s">
        <v>64</v>
      </c>
      <c r="Z577" s="3"/>
      <c r="AF577" t="s">
        <v>63</v>
      </c>
      <c r="AH577">
        <v>0</v>
      </c>
      <c r="AI577" s="2">
        <v>45657</v>
      </c>
      <c r="AJ577" t="s">
        <v>64</v>
      </c>
      <c r="AK577" t="s">
        <v>64</v>
      </c>
      <c r="AL577" t="s">
        <v>64</v>
      </c>
      <c r="AN577" s="3"/>
      <c r="AP577" t="s">
        <v>64</v>
      </c>
      <c r="AR577" t="s">
        <v>64</v>
      </c>
      <c r="AS577" t="s">
        <v>66</v>
      </c>
    </row>
    <row r="578" spans="1:45" ht="16" x14ac:dyDescent="0.2">
      <c r="A578">
        <v>3883</v>
      </c>
      <c r="B578">
        <v>3883</v>
      </c>
      <c r="C578" s="2">
        <v>45657</v>
      </c>
      <c r="D578" t="s">
        <v>1935</v>
      </c>
      <c r="E578" t="s">
        <v>204</v>
      </c>
      <c r="F578" s="3">
        <v>561.4</v>
      </c>
      <c r="G578" t="s">
        <v>47</v>
      </c>
      <c r="H578" s="3">
        <v>0</v>
      </c>
      <c r="I578" t="s">
        <v>104</v>
      </c>
      <c r="J578">
        <v>2555</v>
      </c>
      <c r="K578" t="s">
        <v>49</v>
      </c>
      <c r="L578" t="s">
        <v>50</v>
      </c>
      <c r="M578" t="s">
        <v>51</v>
      </c>
      <c r="N578">
        <v>1730</v>
      </c>
      <c r="O578" t="s">
        <v>52</v>
      </c>
      <c r="P578" t="s">
        <v>203</v>
      </c>
      <c r="T578" t="s">
        <v>64</v>
      </c>
      <c r="Z578" s="3"/>
      <c r="AF578" t="s">
        <v>63</v>
      </c>
      <c r="AH578">
        <v>0</v>
      </c>
      <c r="AI578" s="2">
        <v>45657</v>
      </c>
      <c r="AJ578" t="s">
        <v>64</v>
      </c>
      <c r="AK578" t="s">
        <v>64</v>
      </c>
      <c r="AL578" t="s">
        <v>64</v>
      </c>
      <c r="AN578" s="3"/>
      <c r="AP578" t="s">
        <v>64</v>
      </c>
      <c r="AR578" t="s">
        <v>64</v>
      </c>
      <c r="AS578" t="s">
        <v>66</v>
      </c>
    </row>
    <row r="579" spans="1:45" ht="16" x14ac:dyDescent="0.2">
      <c r="A579">
        <v>3890</v>
      </c>
      <c r="B579">
        <v>3890</v>
      </c>
      <c r="C579" s="2">
        <v>45657</v>
      </c>
      <c r="D579" t="s">
        <v>1936</v>
      </c>
      <c r="E579" t="s">
        <v>2634</v>
      </c>
      <c r="F579" s="3">
        <v>76.77</v>
      </c>
      <c r="G579" t="s">
        <v>47</v>
      </c>
      <c r="H579" s="3">
        <v>0</v>
      </c>
      <c r="I579" t="s">
        <v>104</v>
      </c>
      <c r="J579">
        <v>1730</v>
      </c>
      <c r="K579" t="s">
        <v>52</v>
      </c>
      <c r="L579" t="s">
        <v>203</v>
      </c>
      <c r="N579">
        <v>2551</v>
      </c>
      <c r="O579" t="s">
        <v>49</v>
      </c>
      <c r="P579" t="s">
        <v>50</v>
      </c>
      <c r="Q579" t="s">
        <v>51</v>
      </c>
      <c r="T579" t="s">
        <v>64</v>
      </c>
      <c r="Z579" s="3"/>
      <c r="AF579" t="s">
        <v>63</v>
      </c>
      <c r="AH579">
        <v>0</v>
      </c>
      <c r="AI579" s="2">
        <v>45657</v>
      </c>
      <c r="AJ579" t="s">
        <v>64</v>
      </c>
      <c r="AK579" t="s">
        <v>64</v>
      </c>
      <c r="AL579" t="s">
        <v>64</v>
      </c>
      <c r="AN579" s="3"/>
      <c r="AP579" t="s">
        <v>64</v>
      </c>
      <c r="AR579" t="s">
        <v>64</v>
      </c>
      <c r="AS579" t="s">
        <v>66</v>
      </c>
    </row>
    <row r="580" spans="1:45" ht="16" x14ac:dyDescent="0.2">
      <c r="A580">
        <v>4194</v>
      </c>
      <c r="B580">
        <v>4194</v>
      </c>
      <c r="C580" s="2">
        <v>45657</v>
      </c>
      <c r="D580" t="s">
        <v>1934</v>
      </c>
      <c r="E580" t="s">
        <v>2634</v>
      </c>
      <c r="F580" s="3">
        <v>2115.86</v>
      </c>
      <c r="G580" t="s">
        <v>47</v>
      </c>
      <c r="H580" s="3">
        <v>0</v>
      </c>
      <c r="I580" t="s">
        <v>104</v>
      </c>
      <c r="J580">
        <v>1730</v>
      </c>
      <c r="K580" t="s">
        <v>52</v>
      </c>
      <c r="L580" t="s">
        <v>203</v>
      </c>
      <c r="N580">
        <v>2551</v>
      </c>
      <c r="O580" t="s">
        <v>49</v>
      </c>
      <c r="P580" t="s">
        <v>50</v>
      </c>
      <c r="Q580" t="s">
        <v>51</v>
      </c>
      <c r="T580" t="s">
        <v>64</v>
      </c>
      <c r="Z580" s="3"/>
      <c r="AF580" t="s">
        <v>63</v>
      </c>
      <c r="AH580">
        <v>0</v>
      </c>
      <c r="AI580" s="2">
        <v>45657</v>
      </c>
      <c r="AJ580" t="s">
        <v>64</v>
      </c>
      <c r="AK580" t="s">
        <v>64</v>
      </c>
      <c r="AL580" t="s">
        <v>64</v>
      </c>
      <c r="AN580" s="3"/>
      <c r="AP580" t="s">
        <v>64</v>
      </c>
      <c r="AR580" t="s">
        <v>64</v>
      </c>
      <c r="AS580" t="s">
        <v>66</v>
      </c>
    </row>
    <row r="581" spans="1:45" ht="16" x14ac:dyDescent="0.2">
      <c r="A581">
        <v>4195</v>
      </c>
      <c r="B581">
        <v>4195</v>
      </c>
      <c r="C581" s="2">
        <v>45657</v>
      </c>
      <c r="D581" t="s">
        <v>1935</v>
      </c>
      <c r="E581" t="s">
        <v>2634</v>
      </c>
      <c r="F581" s="3">
        <v>406.5</v>
      </c>
      <c r="G581" t="s">
        <v>47</v>
      </c>
      <c r="H581" s="3">
        <v>0</v>
      </c>
      <c r="I581" t="s">
        <v>104</v>
      </c>
      <c r="J581">
        <v>1730</v>
      </c>
      <c r="K581" t="s">
        <v>52</v>
      </c>
      <c r="L581" t="s">
        <v>203</v>
      </c>
      <c r="N581">
        <v>2551</v>
      </c>
      <c r="O581" t="s">
        <v>49</v>
      </c>
      <c r="P581" t="s">
        <v>50</v>
      </c>
      <c r="Q581" t="s">
        <v>51</v>
      </c>
      <c r="T581" t="s">
        <v>64</v>
      </c>
      <c r="Z581" s="3"/>
      <c r="AF581" t="s">
        <v>63</v>
      </c>
      <c r="AH581">
        <v>0</v>
      </c>
      <c r="AI581" s="2">
        <v>45657</v>
      </c>
      <c r="AJ581" t="s">
        <v>64</v>
      </c>
      <c r="AK581" t="s">
        <v>64</v>
      </c>
      <c r="AL581" t="s">
        <v>64</v>
      </c>
      <c r="AN581" s="3"/>
      <c r="AP581" t="s">
        <v>64</v>
      </c>
      <c r="AR581" t="s">
        <v>64</v>
      </c>
      <c r="AS581" t="s">
        <v>66</v>
      </c>
    </row>
    <row r="582" spans="1:45" ht="16" x14ac:dyDescent="0.2">
      <c r="A582">
        <v>3836</v>
      </c>
      <c r="B582">
        <v>3836</v>
      </c>
      <c r="C582" s="2">
        <v>45660.041666666657</v>
      </c>
      <c r="D582" t="s">
        <v>1748</v>
      </c>
      <c r="E582" t="s">
        <v>3659</v>
      </c>
      <c r="F582" s="3">
        <v>46.41</v>
      </c>
      <c r="G582" t="s">
        <v>47</v>
      </c>
      <c r="H582" s="3">
        <v>0</v>
      </c>
      <c r="I582" t="s">
        <v>48</v>
      </c>
      <c r="J582">
        <v>2663</v>
      </c>
      <c r="K582" t="s">
        <v>49</v>
      </c>
      <c r="L582" t="s">
        <v>50</v>
      </c>
      <c r="M582" t="s">
        <v>51</v>
      </c>
      <c r="N582">
        <v>940</v>
      </c>
      <c r="O582" t="s">
        <v>52</v>
      </c>
      <c r="P582" t="s">
        <v>53</v>
      </c>
      <c r="T582" t="s">
        <v>2516</v>
      </c>
      <c r="U582" t="s">
        <v>4833</v>
      </c>
      <c r="V582" t="s">
        <v>3104</v>
      </c>
      <c r="W582" t="s">
        <v>56</v>
      </c>
      <c r="X582" t="s">
        <v>4834</v>
      </c>
      <c r="Y582" t="s">
        <v>2375</v>
      </c>
      <c r="Z582" s="3">
        <v>19</v>
      </c>
      <c r="AA582" t="s">
        <v>2519</v>
      </c>
      <c r="AB582" t="s">
        <v>4835</v>
      </c>
      <c r="AC582" t="s">
        <v>61</v>
      </c>
      <c r="AD582" t="s">
        <v>61</v>
      </c>
      <c r="AE582" t="s">
        <v>4836</v>
      </c>
      <c r="AF582" t="s">
        <v>63</v>
      </c>
      <c r="AH582">
        <v>0</v>
      </c>
      <c r="AI582" s="2">
        <v>45660</v>
      </c>
      <c r="AJ582" t="s">
        <v>64</v>
      </c>
      <c r="AK582" t="s">
        <v>64</v>
      </c>
      <c r="AL582" t="s">
        <v>4837</v>
      </c>
      <c r="AM582" t="s">
        <v>4833</v>
      </c>
      <c r="AN582" s="3">
        <v>46.41</v>
      </c>
      <c r="AO582" t="s">
        <v>4835</v>
      </c>
      <c r="AP582" t="s">
        <v>64</v>
      </c>
      <c r="AQ582" t="s">
        <v>4836</v>
      </c>
      <c r="AR582">
        <v>1448</v>
      </c>
      <c r="AS582" t="s">
        <v>66</v>
      </c>
    </row>
    <row r="583" spans="1:45" ht="16" x14ac:dyDescent="0.2">
      <c r="A583">
        <v>3837</v>
      </c>
      <c r="B583">
        <v>3837</v>
      </c>
      <c r="C583" s="2">
        <v>45664.041666666657</v>
      </c>
      <c r="D583" t="s">
        <v>1748</v>
      </c>
      <c r="E583" t="s">
        <v>2507</v>
      </c>
      <c r="F583" s="3">
        <v>20.23</v>
      </c>
      <c r="G583" t="s">
        <v>47</v>
      </c>
      <c r="H583" s="3">
        <v>0</v>
      </c>
      <c r="I583" t="s">
        <v>48</v>
      </c>
      <c r="J583">
        <v>2702</v>
      </c>
      <c r="K583" t="s">
        <v>49</v>
      </c>
      <c r="L583" t="s">
        <v>50</v>
      </c>
      <c r="M583" t="s">
        <v>51</v>
      </c>
      <c r="N583">
        <v>940</v>
      </c>
      <c r="O583" t="s">
        <v>52</v>
      </c>
      <c r="P583" t="s">
        <v>53</v>
      </c>
      <c r="T583" t="s">
        <v>2826</v>
      </c>
      <c r="U583" t="s">
        <v>4838</v>
      </c>
      <c r="V583" t="s">
        <v>3107</v>
      </c>
      <c r="W583" t="s">
        <v>56</v>
      </c>
      <c r="X583" t="s">
        <v>4839</v>
      </c>
      <c r="Y583" t="s">
        <v>2726</v>
      </c>
      <c r="Z583" s="3">
        <v>19</v>
      </c>
      <c r="AA583" t="s">
        <v>2829</v>
      </c>
      <c r="AB583" t="s">
        <v>4840</v>
      </c>
      <c r="AC583" t="s">
        <v>61</v>
      </c>
      <c r="AD583" t="s">
        <v>61</v>
      </c>
      <c r="AE583" t="s">
        <v>4841</v>
      </c>
      <c r="AF583" t="s">
        <v>63</v>
      </c>
      <c r="AH583">
        <v>0</v>
      </c>
      <c r="AI583" s="2">
        <v>45664</v>
      </c>
      <c r="AJ583" t="s">
        <v>64</v>
      </c>
      <c r="AK583" t="s">
        <v>64</v>
      </c>
      <c r="AL583" t="s">
        <v>4842</v>
      </c>
      <c r="AM583" t="s">
        <v>4838</v>
      </c>
      <c r="AN583" s="3">
        <v>20.23</v>
      </c>
      <c r="AO583" t="s">
        <v>4840</v>
      </c>
      <c r="AP583" t="s">
        <v>64</v>
      </c>
      <c r="AQ583" t="s">
        <v>4841</v>
      </c>
      <c r="AR583">
        <v>1450</v>
      </c>
      <c r="AS583" t="s">
        <v>66</v>
      </c>
    </row>
    <row r="584" spans="1:45" ht="16" x14ac:dyDescent="0.2">
      <c r="A584">
        <v>3843</v>
      </c>
      <c r="B584">
        <v>3843</v>
      </c>
      <c r="C584" s="2">
        <v>45664.041666666657</v>
      </c>
      <c r="D584" t="s">
        <v>1814</v>
      </c>
      <c r="E584" t="s">
        <v>4843</v>
      </c>
      <c r="F584" s="3">
        <v>652.62</v>
      </c>
      <c r="G584" t="s">
        <v>47</v>
      </c>
      <c r="H584" s="3">
        <v>0</v>
      </c>
      <c r="I584" t="s">
        <v>48</v>
      </c>
      <c r="J584">
        <v>2510</v>
      </c>
      <c r="K584" t="s">
        <v>49</v>
      </c>
      <c r="L584" t="s">
        <v>50</v>
      </c>
      <c r="M584" t="s">
        <v>51</v>
      </c>
      <c r="N584">
        <v>940</v>
      </c>
      <c r="O584" t="s">
        <v>52</v>
      </c>
      <c r="P584" t="s">
        <v>53</v>
      </c>
      <c r="T584" t="s">
        <v>4844</v>
      </c>
      <c r="U584" t="s">
        <v>4845</v>
      </c>
      <c r="V584" t="s">
        <v>3109</v>
      </c>
      <c r="W584" t="s">
        <v>56</v>
      </c>
      <c r="X584" t="s">
        <v>4846</v>
      </c>
      <c r="Y584" t="s">
        <v>3455</v>
      </c>
      <c r="Z584" s="3">
        <v>0</v>
      </c>
      <c r="AA584" t="s">
        <v>4847</v>
      </c>
      <c r="AB584" t="s">
        <v>4848</v>
      </c>
      <c r="AC584" t="s">
        <v>61</v>
      </c>
      <c r="AD584" t="s">
        <v>61</v>
      </c>
      <c r="AE584" t="s">
        <v>4849</v>
      </c>
      <c r="AF584" t="s">
        <v>63</v>
      </c>
      <c r="AH584">
        <v>0</v>
      </c>
      <c r="AI584" s="2">
        <v>45664</v>
      </c>
      <c r="AJ584" t="s">
        <v>64</v>
      </c>
      <c r="AK584" t="s">
        <v>64</v>
      </c>
      <c r="AL584" t="s">
        <v>4850</v>
      </c>
      <c r="AM584" t="s">
        <v>4845</v>
      </c>
      <c r="AN584" s="3">
        <v>652.62</v>
      </c>
      <c r="AO584" t="s">
        <v>4848</v>
      </c>
      <c r="AP584" t="s">
        <v>64</v>
      </c>
      <c r="AQ584" t="s">
        <v>4849</v>
      </c>
      <c r="AR584">
        <v>1449</v>
      </c>
      <c r="AS584" t="s">
        <v>66</v>
      </c>
    </row>
    <row r="585" spans="1:45" ht="16" x14ac:dyDescent="0.2">
      <c r="A585">
        <v>3844</v>
      </c>
      <c r="B585">
        <v>3844</v>
      </c>
      <c r="C585" s="2">
        <v>45664.041666666657</v>
      </c>
      <c r="D585" t="s">
        <v>1748</v>
      </c>
      <c r="E585" t="s">
        <v>4049</v>
      </c>
      <c r="F585" s="3">
        <v>10</v>
      </c>
      <c r="G585" t="s">
        <v>47</v>
      </c>
      <c r="H585" s="3">
        <v>0</v>
      </c>
      <c r="I585" t="s">
        <v>48</v>
      </c>
      <c r="J585">
        <v>2705</v>
      </c>
      <c r="K585" t="s">
        <v>49</v>
      </c>
      <c r="L585" t="s">
        <v>50</v>
      </c>
      <c r="M585" t="s">
        <v>51</v>
      </c>
      <c r="N585">
        <v>940</v>
      </c>
      <c r="O585" t="s">
        <v>52</v>
      </c>
      <c r="P585" t="s">
        <v>53</v>
      </c>
      <c r="T585" t="s">
        <v>4844</v>
      </c>
      <c r="U585" t="s">
        <v>4845</v>
      </c>
      <c r="V585" t="s">
        <v>3109</v>
      </c>
      <c r="W585" t="s">
        <v>56</v>
      </c>
      <c r="X585" t="s">
        <v>4846</v>
      </c>
      <c r="Y585" t="s">
        <v>3455</v>
      </c>
      <c r="Z585" s="3">
        <v>0</v>
      </c>
      <c r="AA585" t="s">
        <v>4847</v>
      </c>
      <c r="AB585" t="s">
        <v>4848</v>
      </c>
      <c r="AC585" t="s">
        <v>61</v>
      </c>
      <c r="AD585" t="s">
        <v>61</v>
      </c>
      <c r="AE585" t="s">
        <v>4849</v>
      </c>
      <c r="AF585" t="s">
        <v>63</v>
      </c>
      <c r="AH585">
        <v>0</v>
      </c>
      <c r="AI585" s="2">
        <v>45664</v>
      </c>
      <c r="AJ585" t="s">
        <v>64</v>
      </c>
      <c r="AK585" t="s">
        <v>64</v>
      </c>
      <c r="AL585" t="s">
        <v>4850</v>
      </c>
      <c r="AM585" t="s">
        <v>4845</v>
      </c>
      <c r="AN585" s="3">
        <v>652.62</v>
      </c>
      <c r="AO585" t="s">
        <v>4848</v>
      </c>
      <c r="AP585" t="s">
        <v>64</v>
      </c>
      <c r="AQ585" t="s">
        <v>4849</v>
      </c>
      <c r="AR585">
        <v>1449</v>
      </c>
      <c r="AS585" t="s">
        <v>66</v>
      </c>
    </row>
    <row r="586" spans="1:45" ht="16" x14ac:dyDescent="0.2">
      <c r="A586">
        <v>3838</v>
      </c>
      <c r="B586">
        <v>3838</v>
      </c>
      <c r="C586" s="2">
        <v>45670.041666666657</v>
      </c>
      <c r="D586" t="s">
        <v>1748</v>
      </c>
      <c r="E586" t="s">
        <v>2165</v>
      </c>
      <c r="F586" s="3">
        <v>52.9</v>
      </c>
      <c r="G586" t="s">
        <v>47</v>
      </c>
      <c r="H586" s="3">
        <v>0</v>
      </c>
      <c r="I586" t="s">
        <v>48</v>
      </c>
      <c r="J586">
        <v>2900</v>
      </c>
      <c r="K586" t="s">
        <v>49</v>
      </c>
      <c r="L586" t="s">
        <v>50</v>
      </c>
      <c r="M586" t="s">
        <v>51</v>
      </c>
      <c r="N586">
        <v>940</v>
      </c>
      <c r="O586" t="s">
        <v>52</v>
      </c>
      <c r="P586" t="s">
        <v>53</v>
      </c>
      <c r="T586" t="s">
        <v>2313</v>
      </c>
      <c r="U586" t="s">
        <v>4851</v>
      </c>
      <c r="V586" t="s">
        <v>3117</v>
      </c>
      <c r="W586" t="s">
        <v>56</v>
      </c>
      <c r="X586" t="s">
        <v>4852</v>
      </c>
      <c r="Y586" t="s">
        <v>3976</v>
      </c>
      <c r="Z586" s="3">
        <v>19</v>
      </c>
      <c r="AA586" t="s">
        <v>2316</v>
      </c>
      <c r="AB586" t="s">
        <v>4853</v>
      </c>
      <c r="AC586" t="s">
        <v>61</v>
      </c>
      <c r="AD586" t="s">
        <v>61</v>
      </c>
      <c r="AE586" t="s">
        <v>4854</v>
      </c>
      <c r="AF586" t="s">
        <v>63</v>
      </c>
      <c r="AH586">
        <v>0</v>
      </c>
      <c r="AI586" s="2">
        <v>45670</v>
      </c>
      <c r="AJ586" t="s">
        <v>64</v>
      </c>
      <c r="AK586" t="s">
        <v>64</v>
      </c>
      <c r="AL586" t="s">
        <v>4855</v>
      </c>
      <c r="AM586" t="s">
        <v>4851</v>
      </c>
      <c r="AN586" s="3">
        <v>52.9</v>
      </c>
      <c r="AO586" t="s">
        <v>4853</v>
      </c>
      <c r="AP586" t="s">
        <v>64</v>
      </c>
      <c r="AQ586" t="s">
        <v>4854</v>
      </c>
      <c r="AR586">
        <v>1451</v>
      </c>
      <c r="AS586" t="s">
        <v>66</v>
      </c>
    </row>
    <row r="587" spans="1:45" ht="16" x14ac:dyDescent="0.2">
      <c r="A587">
        <v>3839</v>
      </c>
      <c r="B587">
        <v>3839</v>
      </c>
      <c r="C587" s="2">
        <v>45672.041666666657</v>
      </c>
      <c r="D587" t="s">
        <v>1748</v>
      </c>
      <c r="E587" t="s">
        <v>188</v>
      </c>
      <c r="F587" s="3">
        <v>60</v>
      </c>
      <c r="G587" t="s">
        <v>47</v>
      </c>
      <c r="H587" s="3">
        <v>0</v>
      </c>
      <c r="I587" t="s">
        <v>48</v>
      </c>
      <c r="J587">
        <v>2753</v>
      </c>
      <c r="K587" t="s">
        <v>49</v>
      </c>
      <c r="L587" t="s">
        <v>50</v>
      </c>
      <c r="M587" t="s">
        <v>51</v>
      </c>
      <c r="N587">
        <v>940</v>
      </c>
      <c r="O587" t="s">
        <v>52</v>
      </c>
      <c r="P587" t="s">
        <v>53</v>
      </c>
      <c r="T587" t="s">
        <v>189</v>
      </c>
      <c r="U587" t="s">
        <v>4859</v>
      </c>
      <c r="Z587" s="3"/>
      <c r="AF587" t="s">
        <v>63</v>
      </c>
      <c r="AH587">
        <v>0</v>
      </c>
      <c r="AI587" s="2">
        <v>45672</v>
      </c>
      <c r="AJ587" t="s">
        <v>64</v>
      </c>
      <c r="AK587" t="s">
        <v>64</v>
      </c>
      <c r="AL587" t="s">
        <v>4860</v>
      </c>
      <c r="AM587" t="s">
        <v>4859</v>
      </c>
      <c r="AN587" s="3"/>
      <c r="AP587" t="s">
        <v>64</v>
      </c>
      <c r="AR587">
        <v>1452</v>
      </c>
      <c r="AS587" t="s">
        <v>66</v>
      </c>
    </row>
    <row r="588" spans="1:45" ht="16" x14ac:dyDescent="0.2">
      <c r="A588">
        <v>3912</v>
      </c>
      <c r="B588">
        <v>3912</v>
      </c>
      <c r="C588" s="2">
        <v>45673.625254629631</v>
      </c>
      <c r="D588" t="s">
        <v>1814</v>
      </c>
      <c r="E588" t="s">
        <v>4864</v>
      </c>
      <c r="F588" s="3">
        <v>322.91000000000003</v>
      </c>
      <c r="G588" t="s">
        <v>47</v>
      </c>
      <c r="H588" s="3">
        <v>0</v>
      </c>
      <c r="I588" t="s">
        <v>48</v>
      </c>
      <c r="J588">
        <v>2710</v>
      </c>
      <c r="K588" t="s">
        <v>49</v>
      </c>
      <c r="L588" t="s">
        <v>50</v>
      </c>
      <c r="M588" t="s">
        <v>51</v>
      </c>
      <c r="N588">
        <v>941</v>
      </c>
      <c r="O588" t="s">
        <v>52</v>
      </c>
      <c r="P588" t="s">
        <v>53</v>
      </c>
      <c r="T588" t="s">
        <v>4865</v>
      </c>
      <c r="U588" t="s">
        <v>4866</v>
      </c>
      <c r="V588" t="s">
        <v>3217</v>
      </c>
      <c r="W588" t="s">
        <v>56</v>
      </c>
      <c r="X588" t="s">
        <v>4867</v>
      </c>
      <c r="Y588" t="s">
        <v>1138</v>
      </c>
      <c r="Z588" s="3">
        <v>0</v>
      </c>
      <c r="AA588" t="s">
        <v>4861</v>
      </c>
      <c r="AB588" t="s">
        <v>4853</v>
      </c>
      <c r="AC588" t="s">
        <v>61</v>
      </c>
      <c r="AD588" t="s">
        <v>61</v>
      </c>
      <c r="AE588" t="s">
        <v>4868</v>
      </c>
      <c r="AF588" t="s">
        <v>63</v>
      </c>
      <c r="AH588">
        <v>0</v>
      </c>
      <c r="AI588" s="2">
        <v>45673</v>
      </c>
      <c r="AJ588" t="s">
        <v>64</v>
      </c>
      <c r="AK588" t="s">
        <v>64</v>
      </c>
      <c r="AL588" t="s">
        <v>4869</v>
      </c>
      <c r="AM588" t="s">
        <v>4866</v>
      </c>
      <c r="AN588" s="3">
        <v>322.91000000000003</v>
      </c>
      <c r="AO588" t="s">
        <v>4853</v>
      </c>
      <c r="AP588" t="s">
        <v>64</v>
      </c>
      <c r="AQ588" t="s">
        <v>4868</v>
      </c>
      <c r="AR588">
        <v>1455</v>
      </c>
      <c r="AS588" t="s">
        <v>66</v>
      </c>
    </row>
    <row r="589" spans="1:45" ht="16" x14ac:dyDescent="0.2">
      <c r="A589">
        <v>3901</v>
      </c>
      <c r="B589">
        <v>3901</v>
      </c>
      <c r="C589" s="2">
        <v>45678</v>
      </c>
      <c r="D589" t="s">
        <v>1761</v>
      </c>
      <c r="E589" t="s">
        <v>4872</v>
      </c>
      <c r="F589" s="3">
        <v>23.6</v>
      </c>
      <c r="G589" t="s">
        <v>47</v>
      </c>
      <c r="H589" s="3">
        <v>0</v>
      </c>
      <c r="I589" t="s">
        <v>48</v>
      </c>
      <c r="J589">
        <v>2720</v>
      </c>
      <c r="K589" t="s">
        <v>49</v>
      </c>
      <c r="L589" t="s">
        <v>50</v>
      </c>
      <c r="M589" t="s">
        <v>51</v>
      </c>
      <c r="N589">
        <v>942</v>
      </c>
      <c r="O589" t="s">
        <v>52</v>
      </c>
      <c r="P589" t="s">
        <v>53</v>
      </c>
      <c r="T589" t="s">
        <v>4873</v>
      </c>
      <c r="U589" t="s">
        <v>4874</v>
      </c>
      <c r="V589" t="s">
        <v>3156</v>
      </c>
      <c r="W589" t="s">
        <v>56</v>
      </c>
      <c r="X589" t="s">
        <v>3703</v>
      </c>
      <c r="Y589" t="s">
        <v>2036</v>
      </c>
      <c r="Z589" s="3">
        <v>19</v>
      </c>
      <c r="AA589" t="s">
        <v>4875</v>
      </c>
      <c r="AB589" t="s">
        <v>4876</v>
      </c>
      <c r="AC589" t="s">
        <v>61</v>
      </c>
      <c r="AD589" t="s">
        <v>61</v>
      </c>
      <c r="AE589" t="s">
        <v>4877</v>
      </c>
      <c r="AF589" t="s">
        <v>63</v>
      </c>
      <c r="AH589">
        <v>0</v>
      </c>
      <c r="AI589" s="2">
        <v>45678</v>
      </c>
      <c r="AJ589" t="s">
        <v>64</v>
      </c>
      <c r="AK589" t="s">
        <v>64</v>
      </c>
      <c r="AL589" t="s">
        <v>4878</v>
      </c>
      <c r="AM589" t="s">
        <v>4874</v>
      </c>
      <c r="AN589" s="3">
        <v>23.6</v>
      </c>
      <c r="AO589" t="s">
        <v>4876</v>
      </c>
      <c r="AP589" t="s">
        <v>64</v>
      </c>
      <c r="AQ589" t="s">
        <v>4877</v>
      </c>
      <c r="AR589">
        <v>1472</v>
      </c>
      <c r="AS589" t="s">
        <v>66</v>
      </c>
    </row>
    <row r="590" spans="1:45" ht="16" x14ac:dyDescent="0.2">
      <c r="A590">
        <v>3849</v>
      </c>
      <c r="B590">
        <v>3849</v>
      </c>
      <c r="C590" s="2">
        <v>45679.041666666657</v>
      </c>
      <c r="D590" t="s">
        <v>1814</v>
      </c>
      <c r="E590" t="s">
        <v>4510</v>
      </c>
      <c r="F590" s="3">
        <v>23.3</v>
      </c>
      <c r="G590" t="s">
        <v>47</v>
      </c>
      <c r="H590" s="3">
        <v>0</v>
      </c>
      <c r="I590" t="s">
        <v>48</v>
      </c>
      <c r="J590">
        <v>2710</v>
      </c>
      <c r="K590" t="s">
        <v>49</v>
      </c>
      <c r="L590" t="s">
        <v>50</v>
      </c>
      <c r="M590" t="s">
        <v>51</v>
      </c>
      <c r="N590">
        <v>940</v>
      </c>
      <c r="O590" t="s">
        <v>52</v>
      </c>
      <c r="P590" t="s">
        <v>53</v>
      </c>
      <c r="T590" t="s">
        <v>4885</v>
      </c>
      <c r="U590" t="s">
        <v>4886</v>
      </c>
      <c r="V590" t="s">
        <v>3124</v>
      </c>
      <c r="W590" t="s">
        <v>56</v>
      </c>
      <c r="X590" t="s">
        <v>4887</v>
      </c>
      <c r="Y590" t="s">
        <v>2061</v>
      </c>
      <c r="Z590" s="3">
        <v>19</v>
      </c>
      <c r="AA590" t="s">
        <v>4888</v>
      </c>
      <c r="AB590" t="s">
        <v>4889</v>
      </c>
      <c r="AC590" t="s">
        <v>61</v>
      </c>
      <c r="AD590" t="s">
        <v>61</v>
      </c>
      <c r="AE590" t="s">
        <v>4890</v>
      </c>
      <c r="AF590" t="s">
        <v>63</v>
      </c>
      <c r="AH590">
        <v>0</v>
      </c>
      <c r="AI590" s="2">
        <v>45679</v>
      </c>
      <c r="AJ590" t="s">
        <v>64</v>
      </c>
      <c r="AK590" t="s">
        <v>64</v>
      </c>
      <c r="AL590" t="s">
        <v>4891</v>
      </c>
      <c r="AM590" t="s">
        <v>4886</v>
      </c>
      <c r="AN590" s="3">
        <v>23.3</v>
      </c>
      <c r="AO590" t="s">
        <v>4889</v>
      </c>
      <c r="AP590" t="s">
        <v>64</v>
      </c>
      <c r="AQ590" t="s">
        <v>4890</v>
      </c>
      <c r="AR590">
        <v>1458</v>
      </c>
      <c r="AS590" t="s">
        <v>66</v>
      </c>
    </row>
    <row r="591" spans="1:45" ht="16" x14ac:dyDescent="0.2">
      <c r="A591">
        <v>3907</v>
      </c>
      <c r="B591">
        <v>3907</v>
      </c>
      <c r="C591" s="2">
        <v>45680</v>
      </c>
      <c r="D591" t="s">
        <v>1761</v>
      </c>
      <c r="E591" t="s">
        <v>4340</v>
      </c>
      <c r="F591" s="3">
        <v>5.07</v>
      </c>
      <c r="G591" t="s">
        <v>47</v>
      </c>
      <c r="H591" s="3">
        <v>0</v>
      </c>
      <c r="I591" t="s">
        <v>48</v>
      </c>
      <c r="J591">
        <v>2720</v>
      </c>
      <c r="K591" t="s">
        <v>49</v>
      </c>
      <c r="L591" t="s">
        <v>50</v>
      </c>
      <c r="M591" t="s">
        <v>51</v>
      </c>
      <c r="N591">
        <v>942</v>
      </c>
      <c r="O591" t="s">
        <v>52</v>
      </c>
      <c r="P591" t="s">
        <v>53</v>
      </c>
      <c r="T591" t="s">
        <v>4892</v>
      </c>
      <c r="U591" t="s">
        <v>4893</v>
      </c>
      <c r="V591" t="s">
        <v>3167</v>
      </c>
      <c r="W591" t="s">
        <v>56</v>
      </c>
      <c r="X591" t="s">
        <v>4894</v>
      </c>
      <c r="Y591" t="s">
        <v>953</v>
      </c>
      <c r="Z591" s="3">
        <v>19</v>
      </c>
      <c r="AA591" t="s">
        <v>4895</v>
      </c>
      <c r="AB591" t="s">
        <v>4889</v>
      </c>
      <c r="AC591" t="s">
        <v>61</v>
      </c>
      <c r="AD591" t="s">
        <v>61</v>
      </c>
      <c r="AE591" t="s">
        <v>4896</v>
      </c>
      <c r="AF591" t="s">
        <v>63</v>
      </c>
      <c r="AH591">
        <v>0</v>
      </c>
      <c r="AI591" s="2">
        <v>45680</v>
      </c>
      <c r="AJ591" t="s">
        <v>64</v>
      </c>
      <c r="AK591" t="s">
        <v>64</v>
      </c>
      <c r="AL591" t="s">
        <v>4897</v>
      </c>
      <c r="AM591" t="s">
        <v>4893</v>
      </c>
      <c r="AN591" s="3">
        <v>5.07</v>
      </c>
      <c r="AO591" t="s">
        <v>4889</v>
      </c>
      <c r="AP591" t="s">
        <v>64</v>
      </c>
      <c r="AQ591" t="s">
        <v>4896</v>
      </c>
      <c r="AR591">
        <v>1474</v>
      </c>
      <c r="AS591" t="s">
        <v>66</v>
      </c>
    </row>
    <row r="592" spans="1:45" ht="16" x14ac:dyDescent="0.2">
      <c r="A592">
        <v>3850</v>
      </c>
      <c r="B592">
        <v>3850</v>
      </c>
      <c r="C592" s="2">
        <v>45680.041666666657</v>
      </c>
      <c r="D592" t="s">
        <v>1814</v>
      </c>
      <c r="E592" t="s">
        <v>68</v>
      </c>
      <c r="F592" s="3">
        <v>5.39</v>
      </c>
      <c r="G592" t="s">
        <v>47</v>
      </c>
      <c r="H592" s="3">
        <v>0</v>
      </c>
      <c r="I592" t="s">
        <v>48</v>
      </c>
      <c r="J592">
        <v>2710</v>
      </c>
      <c r="K592" t="s">
        <v>49</v>
      </c>
      <c r="L592" t="s">
        <v>50</v>
      </c>
      <c r="M592" t="s">
        <v>51</v>
      </c>
      <c r="N592">
        <v>940</v>
      </c>
      <c r="O592" t="s">
        <v>52</v>
      </c>
      <c r="P592" t="s">
        <v>53</v>
      </c>
      <c r="T592" t="s">
        <v>4205</v>
      </c>
      <c r="U592" t="s">
        <v>4898</v>
      </c>
      <c r="V592" t="s">
        <v>3097</v>
      </c>
      <c r="W592" t="s">
        <v>56</v>
      </c>
      <c r="X592" t="s">
        <v>4899</v>
      </c>
      <c r="Y592" t="s">
        <v>72</v>
      </c>
      <c r="Z592" s="3">
        <v>19</v>
      </c>
      <c r="AA592" t="s">
        <v>4208</v>
      </c>
      <c r="AB592" t="s">
        <v>4900</v>
      </c>
      <c r="AC592" t="s">
        <v>61</v>
      </c>
      <c r="AD592" t="s">
        <v>61</v>
      </c>
      <c r="AE592" t="s">
        <v>4901</v>
      </c>
      <c r="AF592" t="s">
        <v>63</v>
      </c>
      <c r="AH592">
        <v>0</v>
      </c>
      <c r="AI592" s="2">
        <v>45680</v>
      </c>
      <c r="AJ592" t="s">
        <v>64</v>
      </c>
      <c r="AK592" t="s">
        <v>64</v>
      </c>
      <c r="AL592" t="s">
        <v>4902</v>
      </c>
      <c r="AM592" t="s">
        <v>4898</v>
      </c>
      <c r="AN592" s="3">
        <v>5.39</v>
      </c>
      <c r="AO592" t="s">
        <v>4900</v>
      </c>
      <c r="AP592" t="s">
        <v>64</v>
      </c>
      <c r="AQ592" t="s">
        <v>4901</v>
      </c>
      <c r="AR592">
        <v>1459</v>
      </c>
      <c r="AS592" t="s">
        <v>66</v>
      </c>
    </row>
    <row r="593" spans="1:45" ht="16" x14ac:dyDescent="0.2">
      <c r="A593">
        <v>3902</v>
      </c>
      <c r="B593">
        <v>3902</v>
      </c>
      <c r="C593" s="2">
        <v>45684</v>
      </c>
      <c r="D593" t="s">
        <v>1761</v>
      </c>
      <c r="E593" t="s">
        <v>4903</v>
      </c>
      <c r="F593" s="3">
        <v>23.3</v>
      </c>
      <c r="G593" t="s">
        <v>47</v>
      </c>
      <c r="H593" s="3">
        <v>0</v>
      </c>
      <c r="I593" t="s">
        <v>48</v>
      </c>
      <c r="J593">
        <v>2720</v>
      </c>
      <c r="K593" t="s">
        <v>49</v>
      </c>
      <c r="L593" t="s">
        <v>50</v>
      </c>
      <c r="M593" t="s">
        <v>51</v>
      </c>
      <c r="N593">
        <v>942</v>
      </c>
      <c r="O593" t="s">
        <v>52</v>
      </c>
      <c r="P593" t="s">
        <v>53</v>
      </c>
      <c r="T593" t="s">
        <v>4885</v>
      </c>
      <c r="U593" t="s">
        <v>4904</v>
      </c>
      <c r="V593" t="s">
        <v>3170</v>
      </c>
      <c r="W593" t="s">
        <v>56</v>
      </c>
      <c r="X593" t="s">
        <v>4905</v>
      </c>
      <c r="Y593" t="s">
        <v>2036</v>
      </c>
      <c r="Z593" s="3">
        <v>19</v>
      </c>
      <c r="AA593" t="s">
        <v>4888</v>
      </c>
      <c r="AB593" t="s">
        <v>4906</v>
      </c>
      <c r="AC593" t="s">
        <v>61</v>
      </c>
      <c r="AD593" t="s">
        <v>61</v>
      </c>
      <c r="AE593" t="s">
        <v>4907</v>
      </c>
      <c r="AF593" t="s">
        <v>63</v>
      </c>
      <c r="AH593">
        <v>0</v>
      </c>
      <c r="AI593" s="2">
        <v>45684</v>
      </c>
      <c r="AJ593" t="s">
        <v>64</v>
      </c>
      <c r="AK593" t="s">
        <v>64</v>
      </c>
      <c r="AL593" t="s">
        <v>4908</v>
      </c>
      <c r="AM593" t="s">
        <v>4904</v>
      </c>
      <c r="AN593" s="3">
        <v>23.3</v>
      </c>
      <c r="AO593" t="s">
        <v>4906</v>
      </c>
      <c r="AP593" t="s">
        <v>64</v>
      </c>
      <c r="AQ593" t="s">
        <v>4907</v>
      </c>
      <c r="AR593">
        <v>1475</v>
      </c>
      <c r="AS593" t="s">
        <v>66</v>
      </c>
    </row>
    <row r="594" spans="1:45" ht="16" x14ac:dyDescent="0.2">
      <c r="A594">
        <v>3855</v>
      </c>
      <c r="B594">
        <v>3855</v>
      </c>
      <c r="C594" s="2">
        <v>45684.041666666657</v>
      </c>
      <c r="D594" t="s">
        <v>1814</v>
      </c>
      <c r="E594" t="s">
        <v>4909</v>
      </c>
      <c r="F594" s="3">
        <v>733</v>
      </c>
      <c r="G594" t="s">
        <v>47</v>
      </c>
      <c r="H594" s="3">
        <v>0</v>
      </c>
      <c r="I594" t="s">
        <v>48</v>
      </c>
      <c r="J594">
        <v>2722</v>
      </c>
      <c r="K594" t="s">
        <v>49</v>
      </c>
      <c r="L594" t="s">
        <v>50</v>
      </c>
      <c r="M594" t="s">
        <v>51</v>
      </c>
      <c r="N594">
        <v>940</v>
      </c>
      <c r="O594" t="s">
        <v>52</v>
      </c>
      <c r="P594" t="s">
        <v>53</v>
      </c>
      <c r="T594" t="s">
        <v>4910</v>
      </c>
      <c r="U594" t="s">
        <v>4911</v>
      </c>
      <c r="V594" t="s">
        <v>3112</v>
      </c>
      <c r="W594" t="s">
        <v>56</v>
      </c>
      <c r="X594" t="s">
        <v>4912</v>
      </c>
      <c r="Y594" t="s">
        <v>4913</v>
      </c>
      <c r="Z594" s="3">
        <v>0</v>
      </c>
      <c r="AA594" t="s">
        <v>1752</v>
      </c>
      <c r="AB594" t="s">
        <v>4914</v>
      </c>
      <c r="AC594" t="s">
        <v>61</v>
      </c>
      <c r="AD594" t="s">
        <v>61</v>
      </c>
      <c r="AE594" t="s">
        <v>4915</v>
      </c>
      <c r="AF594" t="s">
        <v>63</v>
      </c>
      <c r="AH594">
        <v>0</v>
      </c>
      <c r="AI594" s="2">
        <v>45684</v>
      </c>
      <c r="AJ594" t="s">
        <v>64</v>
      </c>
      <c r="AK594" t="s">
        <v>64</v>
      </c>
      <c r="AL594" t="s">
        <v>4916</v>
      </c>
      <c r="AM594" t="s">
        <v>4911</v>
      </c>
      <c r="AN594" s="3">
        <v>733</v>
      </c>
      <c r="AO594" t="s">
        <v>4914</v>
      </c>
      <c r="AP594" t="s">
        <v>64</v>
      </c>
      <c r="AQ594" t="s">
        <v>4915</v>
      </c>
      <c r="AR594">
        <v>1460</v>
      </c>
      <c r="AS594" t="s">
        <v>66</v>
      </c>
    </row>
    <row r="595" spans="1:45" ht="16" x14ac:dyDescent="0.2">
      <c r="A595">
        <v>3856</v>
      </c>
      <c r="B595">
        <v>3856</v>
      </c>
      <c r="C595" s="2">
        <v>45684.041666666657</v>
      </c>
      <c r="D595" t="s">
        <v>1761</v>
      </c>
      <c r="E595" t="s">
        <v>4174</v>
      </c>
      <c r="F595" s="3">
        <v>535.01</v>
      </c>
      <c r="G595" t="s">
        <v>47</v>
      </c>
      <c r="H595" s="3">
        <v>0</v>
      </c>
      <c r="I595" t="s">
        <v>48</v>
      </c>
      <c r="J595">
        <v>2722</v>
      </c>
      <c r="K595" t="s">
        <v>49</v>
      </c>
      <c r="L595" t="s">
        <v>50</v>
      </c>
      <c r="M595" t="s">
        <v>51</v>
      </c>
      <c r="N595">
        <v>940</v>
      </c>
      <c r="O595" t="s">
        <v>52</v>
      </c>
      <c r="P595" t="s">
        <v>53</v>
      </c>
      <c r="T595" t="s">
        <v>4917</v>
      </c>
      <c r="U595" t="s">
        <v>4918</v>
      </c>
      <c r="V595" t="s">
        <v>3129</v>
      </c>
      <c r="W595" t="s">
        <v>56</v>
      </c>
      <c r="X595" t="s">
        <v>4919</v>
      </c>
      <c r="Y595" t="s">
        <v>3455</v>
      </c>
      <c r="Z595" s="3">
        <v>0</v>
      </c>
      <c r="AA595" t="s">
        <v>4920</v>
      </c>
      <c r="AB595" t="s">
        <v>4921</v>
      </c>
      <c r="AC595" t="s">
        <v>61</v>
      </c>
      <c r="AD595" t="s">
        <v>61</v>
      </c>
      <c r="AE595" t="s">
        <v>4922</v>
      </c>
      <c r="AF595" t="s">
        <v>63</v>
      </c>
      <c r="AH595">
        <v>0</v>
      </c>
      <c r="AI595" s="2">
        <v>45684</v>
      </c>
      <c r="AJ595" t="s">
        <v>64</v>
      </c>
      <c r="AK595" t="s">
        <v>64</v>
      </c>
      <c r="AL595" t="s">
        <v>4923</v>
      </c>
      <c r="AM595" t="s">
        <v>4918</v>
      </c>
      <c r="AN595" s="3">
        <v>535.01</v>
      </c>
      <c r="AO595" t="s">
        <v>4921</v>
      </c>
      <c r="AP595" t="s">
        <v>64</v>
      </c>
      <c r="AQ595" t="s">
        <v>4922</v>
      </c>
      <c r="AR595">
        <v>1461</v>
      </c>
      <c r="AS595" t="s">
        <v>66</v>
      </c>
    </row>
    <row r="596" spans="1:45" ht="16" x14ac:dyDescent="0.2">
      <c r="A596">
        <v>3857</v>
      </c>
      <c r="B596">
        <v>3857</v>
      </c>
      <c r="C596" s="2">
        <v>45684.041666666657</v>
      </c>
      <c r="D596" t="s">
        <v>1748</v>
      </c>
      <c r="E596" t="s">
        <v>4049</v>
      </c>
      <c r="F596" s="3">
        <v>10</v>
      </c>
      <c r="G596" t="s">
        <v>47</v>
      </c>
      <c r="H596" s="3">
        <v>0</v>
      </c>
      <c r="I596" t="s">
        <v>48</v>
      </c>
      <c r="J596">
        <v>2705</v>
      </c>
      <c r="K596" t="s">
        <v>49</v>
      </c>
      <c r="L596" t="s">
        <v>50</v>
      </c>
      <c r="M596" t="s">
        <v>51</v>
      </c>
      <c r="N596">
        <v>940</v>
      </c>
      <c r="O596" t="s">
        <v>52</v>
      </c>
      <c r="P596" t="s">
        <v>53</v>
      </c>
      <c r="T596" t="s">
        <v>4917</v>
      </c>
      <c r="U596" t="s">
        <v>4918</v>
      </c>
      <c r="V596" t="s">
        <v>3129</v>
      </c>
      <c r="W596" t="s">
        <v>56</v>
      </c>
      <c r="X596" t="s">
        <v>4919</v>
      </c>
      <c r="Y596" t="s">
        <v>3455</v>
      </c>
      <c r="Z596" s="3">
        <v>0</v>
      </c>
      <c r="AA596" t="s">
        <v>4920</v>
      </c>
      <c r="AB596" t="s">
        <v>4921</v>
      </c>
      <c r="AC596" t="s">
        <v>61</v>
      </c>
      <c r="AD596" t="s">
        <v>61</v>
      </c>
      <c r="AE596" t="s">
        <v>4922</v>
      </c>
      <c r="AF596" t="s">
        <v>63</v>
      </c>
      <c r="AH596">
        <v>0</v>
      </c>
      <c r="AI596" s="2">
        <v>45684</v>
      </c>
      <c r="AJ596" t="s">
        <v>64</v>
      </c>
      <c r="AK596" t="s">
        <v>64</v>
      </c>
      <c r="AL596" t="s">
        <v>4923</v>
      </c>
      <c r="AM596" t="s">
        <v>4918</v>
      </c>
      <c r="AN596" s="3">
        <v>535.01</v>
      </c>
      <c r="AO596" t="s">
        <v>4921</v>
      </c>
      <c r="AP596" t="s">
        <v>64</v>
      </c>
      <c r="AQ596" t="s">
        <v>4922</v>
      </c>
      <c r="AR596">
        <v>1461</v>
      </c>
      <c r="AS596" t="s">
        <v>66</v>
      </c>
    </row>
    <row r="597" spans="1:45" ht="16" x14ac:dyDescent="0.2">
      <c r="A597">
        <v>3910</v>
      </c>
      <c r="B597">
        <v>3910</v>
      </c>
      <c r="C597" s="2">
        <v>45686.041666666657</v>
      </c>
      <c r="D597" t="s">
        <v>1748</v>
      </c>
      <c r="E597" t="s">
        <v>4926</v>
      </c>
      <c r="F597" s="3">
        <v>115.43</v>
      </c>
      <c r="G597" t="s">
        <v>47</v>
      </c>
      <c r="H597" s="3">
        <v>0</v>
      </c>
      <c r="I597" t="s">
        <v>48</v>
      </c>
      <c r="J597">
        <v>2704</v>
      </c>
      <c r="K597" t="s">
        <v>49</v>
      </c>
      <c r="L597" t="s">
        <v>50</v>
      </c>
      <c r="M597" t="s">
        <v>51</v>
      </c>
      <c r="N597">
        <v>940</v>
      </c>
      <c r="O597" t="s">
        <v>52</v>
      </c>
      <c r="P597" t="s">
        <v>53</v>
      </c>
      <c r="T597" t="s">
        <v>4927</v>
      </c>
      <c r="U597" t="s">
        <v>4928</v>
      </c>
      <c r="V597" t="s">
        <v>3209</v>
      </c>
      <c r="W597" t="s">
        <v>56</v>
      </c>
      <c r="X597" t="s">
        <v>4929</v>
      </c>
      <c r="Y597" t="s">
        <v>2070</v>
      </c>
      <c r="Z597" s="3">
        <v>19</v>
      </c>
      <c r="AA597" t="s">
        <v>4930</v>
      </c>
      <c r="AB597" t="s">
        <v>4931</v>
      </c>
      <c r="AC597" t="s">
        <v>61</v>
      </c>
      <c r="AD597" t="s">
        <v>61</v>
      </c>
      <c r="AE597" t="s">
        <v>4932</v>
      </c>
      <c r="AF597" t="s">
        <v>63</v>
      </c>
      <c r="AH597">
        <v>0</v>
      </c>
      <c r="AI597" s="2">
        <v>45686</v>
      </c>
      <c r="AJ597" t="s">
        <v>64</v>
      </c>
      <c r="AK597" t="s">
        <v>64</v>
      </c>
      <c r="AL597" t="s">
        <v>4933</v>
      </c>
      <c r="AM597" t="s">
        <v>4928</v>
      </c>
      <c r="AN597" s="3">
        <v>115.43</v>
      </c>
      <c r="AO597" t="s">
        <v>4931</v>
      </c>
      <c r="AP597" t="s">
        <v>64</v>
      </c>
      <c r="AQ597" t="s">
        <v>4932</v>
      </c>
      <c r="AR597">
        <v>1462</v>
      </c>
      <c r="AS597" t="s">
        <v>66</v>
      </c>
    </row>
    <row r="598" spans="1:45" ht="16" x14ac:dyDescent="0.2">
      <c r="A598">
        <v>4159</v>
      </c>
      <c r="B598">
        <v>4159</v>
      </c>
      <c r="C598" s="2">
        <v>45688</v>
      </c>
      <c r="D598" t="s">
        <v>1936</v>
      </c>
      <c r="E598" t="s">
        <v>206</v>
      </c>
      <c r="F598" s="3">
        <v>3290.09</v>
      </c>
      <c r="G598" t="s">
        <v>47</v>
      </c>
      <c r="H598" s="3">
        <v>0</v>
      </c>
      <c r="I598" t="s">
        <v>104</v>
      </c>
      <c r="J598">
        <v>2551</v>
      </c>
      <c r="K598" t="s">
        <v>49</v>
      </c>
      <c r="L598" t="s">
        <v>50</v>
      </c>
      <c r="M598" t="s">
        <v>51</v>
      </c>
      <c r="N598">
        <v>1730</v>
      </c>
      <c r="O598" t="s">
        <v>52</v>
      </c>
      <c r="P598" t="s">
        <v>203</v>
      </c>
      <c r="T598" t="s">
        <v>64</v>
      </c>
      <c r="Z598" s="3"/>
      <c r="AF598" t="s">
        <v>63</v>
      </c>
      <c r="AH598">
        <v>0</v>
      </c>
      <c r="AI598" s="2">
        <v>45688</v>
      </c>
      <c r="AJ598" t="s">
        <v>64</v>
      </c>
      <c r="AK598" t="s">
        <v>64</v>
      </c>
      <c r="AL598" t="s">
        <v>64</v>
      </c>
      <c r="AN598" s="3"/>
      <c r="AP598" t="s">
        <v>64</v>
      </c>
      <c r="AR598" t="s">
        <v>64</v>
      </c>
      <c r="AS598" t="s">
        <v>66</v>
      </c>
    </row>
    <row r="599" spans="1:45" ht="16" x14ac:dyDescent="0.2">
      <c r="A599">
        <v>4160</v>
      </c>
      <c r="B599">
        <v>4160</v>
      </c>
      <c r="C599" s="2">
        <v>45688</v>
      </c>
      <c r="D599" t="s">
        <v>1934</v>
      </c>
      <c r="E599" t="s">
        <v>206</v>
      </c>
      <c r="F599" s="3">
        <v>3110.01</v>
      </c>
      <c r="G599" t="s">
        <v>47</v>
      </c>
      <c r="H599" s="3">
        <v>0</v>
      </c>
      <c r="I599" t="s">
        <v>104</v>
      </c>
      <c r="J599">
        <v>2551</v>
      </c>
      <c r="K599" t="s">
        <v>49</v>
      </c>
      <c r="L599" t="s">
        <v>50</v>
      </c>
      <c r="M599" t="s">
        <v>51</v>
      </c>
      <c r="N599">
        <v>1730</v>
      </c>
      <c r="O599" t="s">
        <v>52</v>
      </c>
      <c r="P599" t="s">
        <v>203</v>
      </c>
      <c r="T599" t="s">
        <v>64</v>
      </c>
      <c r="Z599" s="3"/>
      <c r="AF599" t="s">
        <v>63</v>
      </c>
      <c r="AH599">
        <v>0</v>
      </c>
      <c r="AI599" s="2">
        <v>45688</v>
      </c>
      <c r="AJ599" t="s">
        <v>64</v>
      </c>
      <c r="AK599" t="s">
        <v>64</v>
      </c>
      <c r="AL599" t="s">
        <v>64</v>
      </c>
      <c r="AN599" s="3"/>
      <c r="AP599" t="s">
        <v>64</v>
      </c>
      <c r="AR599" t="s">
        <v>64</v>
      </c>
      <c r="AS599" t="s">
        <v>66</v>
      </c>
    </row>
    <row r="600" spans="1:45" ht="16" x14ac:dyDescent="0.2">
      <c r="A600">
        <v>4161</v>
      </c>
      <c r="B600">
        <v>4161</v>
      </c>
      <c r="C600" s="2">
        <v>45688</v>
      </c>
      <c r="D600" t="s">
        <v>1935</v>
      </c>
      <c r="E600" t="s">
        <v>206</v>
      </c>
      <c r="F600" s="3">
        <v>2382.81</v>
      </c>
      <c r="G600" t="s">
        <v>47</v>
      </c>
      <c r="H600" s="3">
        <v>0</v>
      </c>
      <c r="I600" t="s">
        <v>104</v>
      </c>
      <c r="J600">
        <v>2551</v>
      </c>
      <c r="K600" t="s">
        <v>49</v>
      </c>
      <c r="L600" t="s">
        <v>50</v>
      </c>
      <c r="M600" t="s">
        <v>51</v>
      </c>
      <c r="N600">
        <v>1730</v>
      </c>
      <c r="O600" t="s">
        <v>52</v>
      </c>
      <c r="P600" t="s">
        <v>203</v>
      </c>
      <c r="T600" t="s">
        <v>64</v>
      </c>
      <c r="Z600" s="3"/>
      <c r="AF600" t="s">
        <v>63</v>
      </c>
      <c r="AH600">
        <v>0</v>
      </c>
      <c r="AI600" s="2">
        <v>45688</v>
      </c>
      <c r="AJ600" t="s">
        <v>64</v>
      </c>
      <c r="AK600" t="s">
        <v>64</v>
      </c>
      <c r="AL600" t="s">
        <v>64</v>
      </c>
      <c r="AN600" s="3"/>
      <c r="AP600" t="s">
        <v>64</v>
      </c>
      <c r="AR600" t="s">
        <v>64</v>
      </c>
      <c r="AS600" t="s">
        <v>66</v>
      </c>
    </row>
    <row r="601" spans="1:45" ht="16" x14ac:dyDescent="0.2">
      <c r="A601">
        <v>4162</v>
      </c>
      <c r="B601">
        <v>4162</v>
      </c>
      <c r="C601" s="2">
        <v>45688</v>
      </c>
      <c r="D601" t="s">
        <v>1936</v>
      </c>
      <c r="E601" t="s">
        <v>4939</v>
      </c>
      <c r="F601" s="3">
        <v>786.83</v>
      </c>
      <c r="G601" t="s">
        <v>47</v>
      </c>
      <c r="H601" s="3">
        <v>0</v>
      </c>
      <c r="I601" t="s">
        <v>104</v>
      </c>
      <c r="J601">
        <v>2555</v>
      </c>
      <c r="K601" t="s">
        <v>49</v>
      </c>
      <c r="L601" t="s">
        <v>50</v>
      </c>
      <c r="M601" t="s">
        <v>51</v>
      </c>
      <c r="N601">
        <v>1730</v>
      </c>
      <c r="O601" t="s">
        <v>52</v>
      </c>
      <c r="P601" t="s">
        <v>203</v>
      </c>
      <c r="T601" t="s">
        <v>64</v>
      </c>
      <c r="Z601" s="3"/>
      <c r="AF601" t="s">
        <v>63</v>
      </c>
      <c r="AH601">
        <v>0</v>
      </c>
      <c r="AI601" s="2">
        <v>45688</v>
      </c>
      <c r="AJ601" t="s">
        <v>64</v>
      </c>
      <c r="AK601" t="s">
        <v>64</v>
      </c>
      <c r="AL601" t="s">
        <v>64</v>
      </c>
      <c r="AN601" s="3"/>
      <c r="AP601" t="s">
        <v>64</v>
      </c>
      <c r="AR601" t="s">
        <v>64</v>
      </c>
      <c r="AS601" t="s">
        <v>66</v>
      </c>
    </row>
    <row r="602" spans="1:45" ht="16" x14ac:dyDescent="0.2">
      <c r="A602">
        <v>4163</v>
      </c>
      <c r="B602">
        <v>4163</v>
      </c>
      <c r="C602" s="2">
        <v>45688</v>
      </c>
      <c r="D602" t="s">
        <v>1934</v>
      </c>
      <c r="E602" t="s">
        <v>4939</v>
      </c>
      <c r="F602" s="3">
        <v>743.76</v>
      </c>
      <c r="G602" t="s">
        <v>47</v>
      </c>
      <c r="H602" s="3">
        <v>0</v>
      </c>
      <c r="I602" t="s">
        <v>104</v>
      </c>
      <c r="J602">
        <v>2555</v>
      </c>
      <c r="K602" t="s">
        <v>49</v>
      </c>
      <c r="L602" t="s">
        <v>50</v>
      </c>
      <c r="M602" t="s">
        <v>51</v>
      </c>
      <c r="N602">
        <v>1730</v>
      </c>
      <c r="O602" t="s">
        <v>52</v>
      </c>
      <c r="P602" t="s">
        <v>203</v>
      </c>
      <c r="T602" t="s">
        <v>64</v>
      </c>
      <c r="Z602" s="3"/>
      <c r="AF602" t="s">
        <v>63</v>
      </c>
      <c r="AH602">
        <v>0</v>
      </c>
      <c r="AI602" s="2">
        <v>45688</v>
      </c>
      <c r="AJ602" t="s">
        <v>64</v>
      </c>
      <c r="AK602" t="s">
        <v>64</v>
      </c>
      <c r="AL602" t="s">
        <v>64</v>
      </c>
      <c r="AN602" s="3"/>
      <c r="AP602" t="s">
        <v>64</v>
      </c>
      <c r="AR602" t="s">
        <v>64</v>
      </c>
      <c r="AS602" t="s">
        <v>66</v>
      </c>
    </row>
    <row r="603" spans="1:45" ht="16" x14ac:dyDescent="0.2">
      <c r="A603">
        <v>4164</v>
      </c>
      <c r="B603">
        <v>4164</v>
      </c>
      <c r="C603" s="2">
        <v>45688</v>
      </c>
      <c r="D603" t="s">
        <v>1935</v>
      </c>
      <c r="E603" t="s">
        <v>4939</v>
      </c>
      <c r="F603" s="3">
        <v>569.97</v>
      </c>
      <c r="G603" t="s">
        <v>47</v>
      </c>
      <c r="H603" s="3">
        <v>0</v>
      </c>
      <c r="I603" t="s">
        <v>104</v>
      </c>
      <c r="J603">
        <v>2555</v>
      </c>
      <c r="K603" t="s">
        <v>49</v>
      </c>
      <c r="L603" t="s">
        <v>50</v>
      </c>
      <c r="M603" t="s">
        <v>51</v>
      </c>
      <c r="N603">
        <v>1730</v>
      </c>
      <c r="O603" t="s">
        <v>52</v>
      </c>
      <c r="P603" t="s">
        <v>203</v>
      </c>
      <c r="T603" t="s">
        <v>64</v>
      </c>
      <c r="Z603" s="3"/>
      <c r="AF603" t="s">
        <v>63</v>
      </c>
      <c r="AH603">
        <v>0</v>
      </c>
      <c r="AI603" s="2">
        <v>45688</v>
      </c>
      <c r="AJ603" t="s">
        <v>64</v>
      </c>
      <c r="AK603" t="s">
        <v>64</v>
      </c>
      <c r="AL603" t="s">
        <v>64</v>
      </c>
      <c r="AN603" s="3"/>
      <c r="AP603" t="s">
        <v>64</v>
      </c>
      <c r="AR603" t="s">
        <v>64</v>
      </c>
      <c r="AS603" t="s">
        <v>66</v>
      </c>
    </row>
    <row r="604" spans="1:45" ht="16" x14ac:dyDescent="0.2">
      <c r="A604">
        <v>3897</v>
      </c>
      <c r="B604">
        <v>3897</v>
      </c>
      <c r="C604" s="2">
        <v>45688.041666666657</v>
      </c>
      <c r="D604" t="s">
        <v>1748</v>
      </c>
      <c r="E604" t="s">
        <v>4944</v>
      </c>
      <c r="F604" s="3">
        <v>6.68</v>
      </c>
      <c r="G604" t="s">
        <v>47</v>
      </c>
      <c r="H604" s="3">
        <v>0</v>
      </c>
      <c r="I604" t="s">
        <v>48</v>
      </c>
      <c r="J604">
        <v>2704</v>
      </c>
      <c r="K604" t="s">
        <v>49</v>
      </c>
      <c r="L604" t="s">
        <v>50</v>
      </c>
      <c r="M604" t="s">
        <v>51</v>
      </c>
      <c r="N604">
        <v>940</v>
      </c>
      <c r="O604" t="s">
        <v>52</v>
      </c>
      <c r="P604" t="s">
        <v>53</v>
      </c>
      <c r="T604" t="s">
        <v>4945</v>
      </c>
      <c r="U604" t="s">
        <v>4946</v>
      </c>
      <c r="Z604" s="3"/>
      <c r="AF604" t="s">
        <v>63</v>
      </c>
      <c r="AH604">
        <v>0</v>
      </c>
      <c r="AI604" s="2">
        <v>45688</v>
      </c>
      <c r="AJ604" t="s">
        <v>64</v>
      </c>
      <c r="AK604" t="s">
        <v>64</v>
      </c>
      <c r="AL604" t="s">
        <v>4947</v>
      </c>
      <c r="AM604" t="s">
        <v>4946</v>
      </c>
      <c r="AN604" s="3"/>
      <c r="AP604" t="s">
        <v>64</v>
      </c>
      <c r="AR604">
        <v>1469</v>
      </c>
      <c r="AS604" t="s">
        <v>66</v>
      </c>
    </row>
    <row r="605" spans="1:45" ht="16" x14ac:dyDescent="0.2">
      <c r="A605">
        <v>3862</v>
      </c>
      <c r="B605">
        <v>3862</v>
      </c>
      <c r="C605" s="2">
        <v>45688.041666666657</v>
      </c>
      <c r="D605" t="s">
        <v>1748</v>
      </c>
      <c r="E605" t="s">
        <v>2507</v>
      </c>
      <c r="F605" s="3">
        <v>20.23</v>
      </c>
      <c r="G605" t="s">
        <v>47</v>
      </c>
      <c r="H605" s="3">
        <v>0</v>
      </c>
      <c r="I605" t="s">
        <v>48</v>
      </c>
      <c r="J605">
        <v>2702</v>
      </c>
      <c r="K605" t="s">
        <v>49</v>
      </c>
      <c r="L605" t="s">
        <v>50</v>
      </c>
      <c r="M605" t="s">
        <v>51</v>
      </c>
      <c r="N605">
        <v>940</v>
      </c>
      <c r="O605" t="s">
        <v>52</v>
      </c>
      <c r="P605" t="s">
        <v>53</v>
      </c>
      <c r="T605" t="s">
        <v>2826</v>
      </c>
      <c r="U605" t="s">
        <v>4948</v>
      </c>
      <c r="V605" t="s">
        <v>3142</v>
      </c>
      <c r="W605" t="s">
        <v>56</v>
      </c>
      <c r="X605" t="s">
        <v>4949</v>
      </c>
      <c r="Y605" t="s">
        <v>2726</v>
      </c>
      <c r="Z605" s="3">
        <v>19</v>
      </c>
      <c r="AA605" t="s">
        <v>2829</v>
      </c>
      <c r="AB605" t="s">
        <v>4906</v>
      </c>
      <c r="AC605" t="s">
        <v>61</v>
      </c>
      <c r="AD605" t="s">
        <v>61</v>
      </c>
      <c r="AE605" t="s">
        <v>4950</v>
      </c>
      <c r="AF605" t="s">
        <v>63</v>
      </c>
      <c r="AH605">
        <v>0</v>
      </c>
      <c r="AI605" s="2">
        <v>45688</v>
      </c>
      <c r="AJ605" t="s">
        <v>64</v>
      </c>
      <c r="AK605" t="s">
        <v>64</v>
      </c>
      <c r="AL605" t="s">
        <v>4951</v>
      </c>
      <c r="AM605" t="s">
        <v>4948</v>
      </c>
      <c r="AN605" s="3">
        <v>20.23</v>
      </c>
      <c r="AO605" t="s">
        <v>4906</v>
      </c>
      <c r="AP605" t="s">
        <v>64</v>
      </c>
      <c r="AQ605" t="s">
        <v>4950</v>
      </c>
      <c r="AR605">
        <v>1467</v>
      </c>
      <c r="AS605" t="s">
        <v>66</v>
      </c>
    </row>
    <row r="606" spans="1:45" ht="16" x14ac:dyDescent="0.2">
      <c r="A606">
        <v>3861</v>
      </c>
      <c r="B606">
        <v>3861</v>
      </c>
      <c r="C606" s="2">
        <v>45688.041666666657</v>
      </c>
      <c r="D606" t="s">
        <v>2303</v>
      </c>
      <c r="E606" t="s">
        <v>137</v>
      </c>
      <c r="F606" s="3">
        <v>20000</v>
      </c>
      <c r="G606" t="s">
        <v>47</v>
      </c>
      <c r="H606" s="3">
        <v>0</v>
      </c>
      <c r="I606" t="s">
        <v>104</v>
      </c>
      <c r="J606">
        <v>940</v>
      </c>
      <c r="K606" t="s">
        <v>52</v>
      </c>
      <c r="L606" t="s">
        <v>53</v>
      </c>
      <c r="N606">
        <v>3200</v>
      </c>
      <c r="O606" t="s">
        <v>49</v>
      </c>
      <c r="P606" t="s">
        <v>105</v>
      </c>
      <c r="Q606" t="s">
        <v>106</v>
      </c>
      <c r="T606" t="s">
        <v>298</v>
      </c>
      <c r="U606" t="s">
        <v>4952</v>
      </c>
      <c r="V606" t="s">
        <v>3181</v>
      </c>
      <c r="W606" t="s">
        <v>56</v>
      </c>
      <c r="X606" t="s">
        <v>4953</v>
      </c>
      <c r="Y606" t="s">
        <v>142</v>
      </c>
      <c r="Z606" s="3">
        <v>0</v>
      </c>
      <c r="AA606" t="s">
        <v>302</v>
      </c>
      <c r="AB606" t="s">
        <v>4954</v>
      </c>
      <c r="AC606" t="s">
        <v>61</v>
      </c>
      <c r="AD606" t="s">
        <v>61</v>
      </c>
      <c r="AE606" t="s">
        <v>4955</v>
      </c>
      <c r="AF606" t="s">
        <v>63</v>
      </c>
      <c r="AH606">
        <v>0</v>
      </c>
      <c r="AI606" s="2">
        <v>45688</v>
      </c>
      <c r="AJ606" t="s">
        <v>64</v>
      </c>
      <c r="AK606" t="s">
        <v>64</v>
      </c>
      <c r="AL606" t="s">
        <v>4956</v>
      </c>
      <c r="AM606" t="s">
        <v>4952</v>
      </c>
      <c r="AN606" s="3">
        <v>20000</v>
      </c>
      <c r="AO606" t="s">
        <v>4954</v>
      </c>
      <c r="AP606" t="s">
        <v>64</v>
      </c>
      <c r="AQ606" t="s">
        <v>4955</v>
      </c>
      <c r="AR606">
        <v>1466</v>
      </c>
      <c r="AS606" t="s">
        <v>66</v>
      </c>
    </row>
    <row r="607" spans="1:45" ht="16" x14ac:dyDescent="0.2">
      <c r="A607">
        <v>3864</v>
      </c>
      <c r="B607">
        <v>3864</v>
      </c>
      <c r="C607" s="2">
        <v>45692.041666666657</v>
      </c>
      <c r="D607" t="s">
        <v>1748</v>
      </c>
      <c r="E607" t="s">
        <v>3659</v>
      </c>
      <c r="F607" s="3">
        <v>46.41</v>
      </c>
      <c r="G607" t="s">
        <v>47</v>
      </c>
      <c r="H607" s="3">
        <v>0</v>
      </c>
      <c r="I607" t="s">
        <v>48</v>
      </c>
      <c r="J607">
        <v>2663</v>
      </c>
      <c r="K607" t="s">
        <v>49</v>
      </c>
      <c r="L607" t="s">
        <v>50</v>
      </c>
      <c r="M607" t="s">
        <v>51</v>
      </c>
      <c r="N607">
        <v>940</v>
      </c>
      <c r="O607" t="s">
        <v>52</v>
      </c>
      <c r="P607" t="s">
        <v>53</v>
      </c>
      <c r="T607" t="s">
        <v>2516</v>
      </c>
      <c r="U607" t="s">
        <v>4957</v>
      </c>
      <c r="V607" t="s">
        <v>3147</v>
      </c>
      <c r="W607" t="s">
        <v>56</v>
      </c>
      <c r="X607" t="s">
        <v>4958</v>
      </c>
      <c r="Y607" t="s">
        <v>2375</v>
      </c>
      <c r="Z607" s="3">
        <v>19</v>
      </c>
      <c r="AA607" t="s">
        <v>2519</v>
      </c>
      <c r="AB607" t="s">
        <v>4959</v>
      </c>
      <c r="AC607" t="s">
        <v>61</v>
      </c>
      <c r="AD607" t="s">
        <v>61</v>
      </c>
      <c r="AE607" t="s">
        <v>4960</v>
      </c>
      <c r="AF607" t="s">
        <v>63</v>
      </c>
      <c r="AH607">
        <v>0</v>
      </c>
      <c r="AI607" s="2">
        <v>45692</v>
      </c>
      <c r="AJ607" t="s">
        <v>64</v>
      </c>
      <c r="AK607" t="s">
        <v>64</v>
      </c>
      <c r="AL607" t="s">
        <v>4961</v>
      </c>
      <c r="AM607" t="s">
        <v>4957</v>
      </c>
      <c r="AN607" s="3">
        <v>46.41</v>
      </c>
      <c r="AO607" t="s">
        <v>4959</v>
      </c>
      <c r="AP607" t="s">
        <v>64</v>
      </c>
      <c r="AQ607" t="s">
        <v>4960</v>
      </c>
      <c r="AR607">
        <v>1470</v>
      </c>
      <c r="AS607" t="s">
        <v>66</v>
      </c>
    </row>
    <row r="608" spans="1:45" ht="16" x14ac:dyDescent="0.2">
      <c r="A608">
        <v>3900</v>
      </c>
      <c r="B608">
        <v>3900</v>
      </c>
      <c r="C608" s="2">
        <v>45694.041666666657</v>
      </c>
      <c r="D608" t="s">
        <v>1748</v>
      </c>
      <c r="E608" t="s">
        <v>4965</v>
      </c>
      <c r="F608" s="3">
        <v>4</v>
      </c>
      <c r="G608" t="s">
        <v>47</v>
      </c>
      <c r="H608" s="3">
        <v>0</v>
      </c>
      <c r="I608" t="s">
        <v>48</v>
      </c>
      <c r="J608">
        <v>2705</v>
      </c>
      <c r="K608" t="s">
        <v>49</v>
      </c>
      <c r="L608" t="s">
        <v>50</v>
      </c>
      <c r="M608" t="s">
        <v>51</v>
      </c>
      <c r="N608">
        <v>940</v>
      </c>
      <c r="O608" t="s">
        <v>52</v>
      </c>
      <c r="P608" t="s">
        <v>53</v>
      </c>
      <c r="T608" t="s">
        <v>4962</v>
      </c>
      <c r="U608" t="s">
        <v>4963</v>
      </c>
      <c r="Z608" s="3"/>
      <c r="AF608" t="s">
        <v>63</v>
      </c>
      <c r="AH608">
        <v>0</v>
      </c>
      <c r="AI608" s="2">
        <v>45694</v>
      </c>
      <c r="AJ608" t="s">
        <v>64</v>
      </c>
      <c r="AK608" t="s">
        <v>64</v>
      </c>
      <c r="AL608" t="s">
        <v>4964</v>
      </c>
      <c r="AM608" t="s">
        <v>4963</v>
      </c>
      <c r="AN608" s="3"/>
      <c r="AP608" t="s">
        <v>64</v>
      </c>
      <c r="AR608">
        <v>1476</v>
      </c>
      <c r="AS608" t="s">
        <v>66</v>
      </c>
    </row>
    <row r="609" spans="1:45" ht="16" x14ac:dyDescent="0.2">
      <c r="A609">
        <v>3898</v>
      </c>
      <c r="B609">
        <v>3898</v>
      </c>
      <c r="C609" s="2">
        <v>45698.041666666657</v>
      </c>
      <c r="D609" t="s">
        <v>1814</v>
      </c>
      <c r="E609" t="s">
        <v>4909</v>
      </c>
      <c r="F609" s="3">
        <v>559.94000000000005</v>
      </c>
      <c r="G609" t="s">
        <v>47</v>
      </c>
      <c r="H609" s="3">
        <v>0</v>
      </c>
      <c r="I609" t="s">
        <v>48</v>
      </c>
      <c r="J609">
        <v>2722</v>
      </c>
      <c r="K609" t="s">
        <v>49</v>
      </c>
      <c r="L609" t="s">
        <v>50</v>
      </c>
      <c r="M609" t="s">
        <v>51</v>
      </c>
      <c r="N609">
        <v>940</v>
      </c>
      <c r="O609" t="s">
        <v>52</v>
      </c>
      <c r="P609" t="s">
        <v>53</v>
      </c>
      <c r="T609" t="s">
        <v>4973</v>
      </c>
      <c r="U609" t="s">
        <v>4974</v>
      </c>
      <c r="V609" t="s">
        <v>3150</v>
      </c>
      <c r="W609" t="s">
        <v>56</v>
      </c>
      <c r="X609" t="s">
        <v>4975</v>
      </c>
      <c r="Y609" t="s">
        <v>4913</v>
      </c>
      <c r="Z609" s="3">
        <v>0</v>
      </c>
      <c r="AA609" t="s">
        <v>4976</v>
      </c>
      <c r="AB609" t="s">
        <v>4977</v>
      </c>
      <c r="AC609" t="s">
        <v>61</v>
      </c>
      <c r="AD609" t="s">
        <v>61</v>
      </c>
      <c r="AE609" t="s">
        <v>4978</v>
      </c>
      <c r="AF609" t="s">
        <v>63</v>
      </c>
      <c r="AH609">
        <v>0</v>
      </c>
      <c r="AI609" s="2">
        <v>45698</v>
      </c>
      <c r="AJ609" t="s">
        <v>64</v>
      </c>
      <c r="AK609" t="s">
        <v>64</v>
      </c>
      <c r="AL609" t="s">
        <v>4979</v>
      </c>
      <c r="AM609" t="s">
        <v>4974</v>
      </c>
      <c r="AN609" s="3">
        <v>559.94000000000005</v>
      </c>
      <c r="AO609" t="s">
        <v>4977</v>
      </c>
      <c r="AP609" t="s">
        <v>64</v>
      </c>
      <c r="AQ609" t="s">
        <v>4978</v>
      </c>
      <c r="AR609">
        <v>1477</v>
      </c>
      <c r="AS609" t="s">
        <v>66</v>
      </c>
    </row>
    <row r="610" spans="1:45" ht="16" x14ac:dyDescent="0.2">
      <c r="A610">
        <v>3913</v>
      </c>
      <c r="B610">
        <v>3913</v>
      </c>
      <c r="C610" s="2">
        <v>45699.041666666657</v>
      </c>
      <c r="D610" t="s">
        <v>1748</v>
      </c>
      <c r="E610" t="s">
        <v>2165</v>
      </c>
      <c r="F610" s="3">
        <v>52.9</v>
      </c>
      <c r="G610" t="s">
        <v>47</v>
      </c>
      <c r="H610" s="3">
        <v>0</v>
      </c>
      <c r="I610" t="s">
        <v>48</v>
      </c>
      <c r="J610">
        <v>2900</v>
      </c>
      <c r="K610" t="s">
        <v>49</v>
      </c>
      <c r="L610" t="s">
        <v>50</v>
      </c>
      <c r="M610" t="s">
        <v>51</v>
      </c>
      <c r="N610">
        <v>940</v>
      </c>
      <c r="O610" t="s">
        <v>52</v>
      </c>
      <c r="P610" t="s">
        <v>53</v>
      </c>
      <c r="T610" t="s">
        <v>2313</v>
      </c>
      <c r="U610" t="s">
        <v>4980</v>
      </c>
      <c r="V610" t="s">
        <v>3203</v>
      </c>
      <c r="W610" t="s">
        <v>56</v>
      </c>
      <c r="X610" t="s">
        <v>4981</v>
      </c>
      <c r="Y610" t="s">
        <v>3976</v>
      </c>
      <c r="Z610" s="3">
        <v>19</v>
      </c>
      <c r="AA610" t="s">
        <v>2316</v>
      </c>
      <c r="AB610" t="s">
        <v>4982</v>
      </c>
      <c r="AC610" t="s">
        <v>61</v>
      </c>
      <c r="AD610" t="s">
        <v>61</v>
      </c>
      <c r="AE610" t="s">
        <v>4983</v>
      </c>
      <c r="AF610" t="s">
        <v>63</v>
      </c>
      <c r="AH610">
        <v>0</v>
      </c>
      <c r="AI610" s="2">
        <v>45699</v>
      </c>
      <c r="AJ610" t="s">
        <v>64</v>
      </c>
      <c r="AK610" t="s">
        <v>64</v>
      </c>
      <c r="AL610" t="s">
        <v>4984</v>
      </c>
      <c r="AM610" t="s">
        <v>4980</v>
      </c>
      <c r="AN610" s="3">
        <v>52.9</v>
      </c>
      <c r="AO610" t="s">
        <v>4982</v>
      </c>
      <c r="AP610" t="s">
        <v>64</v>
      </c>
      <c r="AQ610" t="s">
        <v>4983</v>
      </c>
      <c r="AR610">
        <v>1478</v>
      </c>
      <c r="AS610" t="s">
        <v>66</v>
      </c>
    </row>
    <row r="611" spans="1:45" ht="16" x14ac:dyDescent="0.2">
      <c r="A611">
        <v>3937</v>
      </c>
      <c r="B611">
        <v>3937</v>
      </c>
      <c r="C611" s="2">
        <v>45701</v>
      </c>
      <c r="D611" t="s">
        <v>1761</v>
      </c>
      <c r="E611" t="s">
        <v>4985</v>
      </c>
      <c r="F611" s="3">
        <v>75.19</v>
      </c>
      <c r="G611" t="s">
        <v>47</v>
      </c>
      <c r="H611" s="3">
        <v>0</v>
      </c>
      <c r="I611" t="s">
        <v>48</v>
      </c>
      <c r="J611">
        <v>2900</v>
      </c>
      <c r="K611" t="s">
        <v>49</v>
      </c>
      <c r="L611" t="s">
        <v>50</v>
      </c>
      <c r="M611" t="s">
        <v>51</v>
      </c>
      <c r="N611">
        <v>562</v>
      </c>
      <c r="O611" t="s">
        <v>52</v>
      </c>
      <c r="P611" t="s">
        <v>53</v>
      </c>
      <c r="T611" t="s">
        <v>4986</v>
      </c>
      <c r="V611" t="s">
        <v>3241</v>
      </c>
      <c r="W611" t="s">
        <v>56</v>
      </c>
      <c r="X611" t="s">
        <v>4987</v>
      </c>
      <c r="Y611" t="s">
        <v>4275</v>
      </c>
      <c r="Z611" s="3">
        <v>0</v>
      </c>
      <c r="AA611" t="s">
        <v>4988</v>
      </c>
      <c r="AB611" t="s">
        <v>4989</v>
      </c>
      <c r="AC611" t="s">
        <v>61</v>
      </c>
      <c r="AD611" t="s">
        <v>61</v>
      </c>
      <c r="AE611" t="s">
        <v>4990</v>
      </c>
      <c r="AF611" t="s">
        <v>63</v>
      </c>
      <c r="AH611">
        <v>0</v>
      </c>
      <c r="AI611" s="2">
        <v>45701</v>
      </c>
      <c r="AJ611" t="s">
        <v>64</v>
      </c>
      <c r="AK611" t="s">
        <v>64</v>
      </c>
      <c r="AL611" t="s">
        <v>4991</v>
      </c>
      <c r="AN611" s="3">
        <v>75.19</v>
      </c>
      <c r="AO611" t="s">
        <v>4989</v>
      </c>
      <c r="AP611" t="s">
        <v>64</v>
      </c>
      <c r="AQ611" t="s">
        <v>4990</v>
      </c>
      <c r="AR611">
        <v>1494</v>
      </c>
      <c r="AS611" t="s">
        <v>66</v>
      </c>
    </row>
    <row r="612" spans="1:45" ht="16" x14ac:dyDescent="0.2">
      <c r="A612">
        <v>3927</v>
      </c>
      <c r="B612">
        <v>3927</v>
      </c>
      <c r="C612" s="2">
        <v>45706.041666666657</v>
      </c>
      <c r="D612" t="s">
        <v>1814</v>
      </c>
      <c r="E612" t="s">
        <v>4999</v>
      </c>
      <c r="F612" s="3">
        <v>655.6</v>
      </c>
      <c r="G612" t="s">
        <v>47</v>
      </c>
      <c r="H612" s="3">
        <v>0</v>
      </c>
      <c r="I612" t="s">
        <v>48</v>
      </c>
      <c r="J612">
        <v>2720</v>
      </c>
      <c r="K612" t="s">
        <v>49</v>
      </c>
      <c r="L612" t="s">
        <v>50</v>
      </c>
      <c r="M612" t="s">
        <v>51</v>
      </c>
      <c r="N612">
        <v>940</v>
      </c>
      <c r="O612" t="s">
        <v>52</v>
      </c>
      <c r="P612" t="s">
        <v>53</v>
      </c>
      <c r="T612" t="s">
        <v>5000</v>
      </c>
      <c r="U612" t="s">
        <v>5001</v>
      </c>
      <c r="V612" t="s">
        <v>3200</v>
      </c>
      <c r="W612" t="s">
        <v>56</v>
      </c>
      <c r="X612" t="s">
        <v>5002</v>
      </c>
      <c r="Y612" t="s">
        <v>5003</v>
      </c>
      <c r="Z612" s="3">
        <v>0</v>
      </c>
      <c r="AA612" t="s">
        <v>2277</v>
      </c>
      <c r="AB612" t="s">
        <v>5004</v>
      </c>
      <c r="AC612" t="s">
        <v>61</v>
      </c>
      <c r="AD612" t="s">
        <v>61</v>
      </c>
      <c r="AE612" t="s">
        <v>5005</v>
      </c>
      <c r="AF612" t="s">
        <v>63</v>
      </c>
      <c r="AH612">
        <v>0</v>
      </c>
      <c r="AI612" s="2">
        <v>45706</v>
      </c>
      <c r="AJ612" t="s">
        <v>64</v>
      </c>
      <c r="AK612" t="s">
        <v>64</v>
      </c>
      <c r="AL612" t="s">
        <v>5006</v>
      </c>
      <c r="AM612" t="s">
        <v>5001</v>
      </c>
      <c r="AN612" s="3">
        <v>894</v>
      </c>
      <c r="AO612" t="s">
        <v>5004</v>
      </c>
      <c r="AP612" t="s">
        <v>64</v>
      </c>
      <c r="AQ612" t="s">
        <v>5005</v>
      </c>
      <c r="AR612">
        <v>1481</v>
      </c>
      <c r="AS612" t="s">
        <v>66</v>
      </c>
    </row>
    <row r="613" spans="1:45" ht="16" x14ac:dyDescent="0.2">
      <c r="A613">
        <v>3928</v>
      </c>
      <c r="B613">
        <v>3928</v>
      </c>
      <c r="C613" s="2">
        <v>45706.041666666657</v>
      </c>
      <c r="D613" t="s">
        <v>1814</v>
      </c>
      <c r="E613" t="s">
        <v>5007</v>
      </c>
      <c r="F613" s="3">
        <v>238.4</v>
      </c>
      <c r="G613" t="s">
        <v>47</v>
      </c>
      <c r="H613" s="3">
        <v>0</v>
      </c>
      <c r="I613" t="s">
        <v>48</v>
      </c>
      <c r="J613">
        <v>2721</v>
      </c>
      <c r="K613" t="s">
        <v>49</v>
      </c>
      <c r="L613" t="s">
        <v>50</v>
      </c>
      <c r="M613" t="s">
        <v>51</v>
      </c>
      <c r="N613">
        <v>940</v>
      </c>
      <c r="O613" t="s">
        <v>52</v>
      </c>
      <c r="P613" t="s">
        <v>53</v>
      </c>
      <c r="T613" t="s">
        <v>5000</v>
      </c>
      <c r="U613" t="s">
        <v>5001</v>
      </c>
      <c r="V613" t="s">
        <v>3200</v>
      </c>
      <c r="W613" t="s">
        <v>56</v>
      </c>
      <c r="X613" t="s">
        <v>5002</v>
      </c>
      <c r="Y613" t="s">
        <v>5003</v>
      </c>
      <c r="Z613" s="3">
        <v>0</v>
      </c>
      <c r="AA613" t="s">
        <v>2277</v>
      </c>
      <c r="AB613" t="s">
        <v>5004</v>
      </c>
      <c r="AC613" t="s">
        <v>61</v>
      </c>
      <c r="AD613" t="s">
        <v>61</v>
      </c>
      <c r="AE613" t="s">
        <v>5005</v>
      </c>
      <c r="AF613" t="s">
        <v>63</v>
      </c>
      <c r="AH613">
        <v>0</v>
      </c>
      <c r="AI613" s="2">
        <v>45706</v>
      </c>
      <c r="AJ613" t="s">
        <v>64</v>
      </c>
      <c r="AK613" t="s">
        <v>64</v>
      </c>
      <c r="AL613" t="s">
        <v>5006</v>
      </c>
      <c r="AM613" t="s">
        <v>5001</v>
      </c>
      <c r="AN613" s="3">
        <v>894</v>
      </c>
      <c r="AO613" t="s">
        <v>5004</v>
      </c>
      <c r="AP613" t="s">
        <v>64</v>
      </c>
      <c r="AQ613" t="s">
        <v>5005</v>
      </c>
      <c r="AR613">
        <v>1481</v>
      </c>
      <c r="AS613" t="s">
        <v>66</v>
      </c>
    </row>
    <row r="614" spans="1:45" ht="16" x14ac:dyDescent="0.2">
      <c r="A614">
        <v>3929</v>
      </c>
      <c r="B614">
        <v>3929</v>
      </c>
      <c r="C614" s="2">
        <v>45706.041666666657</v>
      </c>
      <c r="D614" t="s">
        <v>1748</v>
      </c>
      <c r="E614" t="s">
        <v>4792</v>
      </c>
      <c r="F614" s="3">
        <v>10</v>
      </c>
      <c r="G614" t="s">
        <v>47</v>
      </c>
      <c r="H614" s="3">
        <v>0</v>
      </c>
      <c r="I614" t="s">
        <v>48</v>
      </c>
      <c r="J614">
        <v>2705</v>
      </c>
      <c r="K614" t="s">
        <v>49</v>
      </c>
      <c r="L614" t="s">
        <v>50</v>
      </c>
      <c r="M614" t="s">
        <v>51</v>
      </c>
      <c r="N614">
        <v>940</v>
      </c>
      <c r="O614" t="s">
        <v>52</v>
      </c>
      <c r="P614" t="s">
        <v>53</v>
      </c>
      <c r="T614" t="s">
        <v>5000</v>
      </c>
      <c r="U614" t="s">
        <v>5001</v>
      </c>
      <c r="V614" t="s">
        <v>3200</v>
      </c>
      <c r="W614" t="s">
        <v>56</v>
      </c>
      <c r="X614" t="s">
        <v>5002</v>
      </c>
      <c r="Y614" t="s">
        <v>5003</v>
      </c>
      <c r="Z614" s="3">
        <v>0</v>
      </c>
      <c r="AA614" t="s">
        <v>2277</v>
      </c>
      <c r="AB614" t="s">
        <v>5004</v>
      </c>
      <c r="AC614" t="s">
        <v>61</v>
      </c>
      <c r="AD614" t="s">
        <v>61</v>
      </c>
      <c r="AE614" t="s">
        <v>5005</v>
      </c>
      <c r="AF614" t="s">
        <v>63</v>
      </c>
      <c r="AH614">
        <v>0</v>
      </c>
      <c r="AI614" s="2">
        <v>45706</v>
      </c>
      <c r="AJ614" t="s">
        <v>64</v>
      </c>
      <c r="AK614" t="s">
        <v>64</v>
      </c>
      <c r="AL614" t="s">
        <v>5006</v>
      </c>
      <c r="AM614" t="s">
        <v>5001</v>
      </c>
      <c r="AN614" s="3">
        <v>894</v>
      </c>
      <c r="AO614" t="s">
        <v>5004</v>
      </c>
      <c r="AP614" t="s">
        <v>64</v>
      </c>
      <c r="AQ614" t="s">
        <v>5005</v>
      </c>
      <c r="AR614">
        <v>1481</v>
      </c>
      <c r="AS614" t="s">
        <v>66</v>
      </c>
    </row>
    <row r="615" spans="1:45" ht="16" x14ac:dyDescent="0.2">
      <c r="A615">
        <v>4020</v>
      </c>
      <c r="B615">
        <v>4020</v>
      </c>
      <c r="C615" s="2">
        <v>45707</v>
      </c>
      <c r="D615" t="s">
        <v>1814</v>
      </c>
      <c r="E615" t="s">
        <v>5016</v>
      </c>
      <c r="F615" s="3">
        <v>44</v>
      </c>
      <c r="G615" t="s">
        <v>47</v>
      </c>
      <c r="H615" s="3">
        <v>0</v>
      </c>
      <c r="I615" t="s">
        <v>48</v>
      </c>
      <c r="J615">
        <v>2560</v>
      </c>
      <c r="K615" t="s">
        <v>49</v>
      </c>
      <c r="L615" t="s">
        <v>50</v>
      </c>
      <c r="M615" t="s">
        <v>51</v>
      </c>
      <c r="N615">
        <v>563</v>
      </c>
      <c r="O615" t="s">
        <v>52</v>
      </c>
      <c r="P615" t="s">
        <v>53</v>
      </c>
      <c r="T615" t="s">
        <v>5017</v>
      </c>
      <c r="U615" t="s">
        <v>5018</v>
      </c>
      <c r="V615" t="s">
        <v>3343</v>
      </c>
      <c r="W615" t="s">
        <v>56</v>
      </c>
      <c r="X615" t="s">
        <v>5019</v>
      </c>
      <c r="Y615" t="s">
        <v>5020</v>
      </c>
      <c r="Z615" s="3">
        <v>0</v>
      </c>
      <c r="AA615" t="s">
        <v>5021</v>
      </c>
      <c r="AB615" t="s">
        <v>5022</v>
      </c>
      <c r="AC615" t="s">
        <v>61</v>
      </c>
      <c r="AD615" t="s">
        <v>61</v>
      </c>
      <c r="AE615" t="s">
        <v>5023</v>
      </c>
      <c r="AF615" t="s">
        <v>63</v>
      </c>
      <c r="AH615">
        <v>0</v>
      </c>
      <c r="AI615" s="2">
        <v>45707</v>
      </c>
      <c r="AJ615" t="s">
        <v>64</v>
      </c>
      <c r="AK615" t="s">
        <v>64</v>
      </c>
      <c r="AL615" t="s">
        <v>5024</v>
      </c>
      <c r="AM615" t="s">
        <v>5018</v>
      </c>
      <c r="AN615" s="3">
        <v>145.5</v>
      </c>
      <c r="AO615" t="s">
        <v>5022</v>
      </c>
      <c r="AP615" t="s">
        <v>64</v>
      </c>
      <c r="AQ615" t="s">
        <v>5023</v>
      </c>
      <c r="AR615">
        <v>1530</v>
      </c>
      <c r="AS615" t="s">
        <v>66</v>
      </c>
    </row>
    <row r="616" spans="1:45" ht="16" x14ac:dyDescent="0.2">
      <c r="A616">
        <v>4021</v>
      </c>
      <c r="B616">
        <v>4021</v>
      </c>
      <c r="C616" s="2">
        <v>45707</v>
      </c>
      <c r="D616" t="s">
        <v>1814</v>
      </c>
      <c r="E616" t="s">
        <v>5025</v>
      </c>
      <c r="F616" s="3">
        <v>28.5</v>
      </c>
      <c r="G616" t="s">
        <v>47</v>
      </c>
      <c r="H616" s="3">
        <v>19</v>
      </c>
      <c r="I616" t="s">
        <v>48</v>
      </c>
      <c r="J616">
        <v>2561</v>
      </c>
      <c r="K616" t="s">
        <v>49</v>
      </c>
      <c r="L616" t="s">
        <v>50</v>
      </c>
      <c r="M616" t="s">
        <v>51</v>
      </c>
      <c r="N616">
        <v>563</v>
      </c>
      <c r="O616" t="s">
        <v>52</v>
      </c>
      <c r="P616" t="s">
        <v>53</v>
      </c>
      <c r="T616" t="s">
        <v>5017</v>
      </c>
      <c r="U616" t="s">
        <v>5018</v>
      </c>
      <c r="V616" t="s">
        <v>3343</v>
      </c>
      <c r="W616" t="s">
        <v>56</v>
      </c>
      <c r="X616" t="s">
        <v>5019</v>
      </c>
      <c r="Y616" t="s">
        <v>5020</v>
      </c>
      <c r="Z616" s="3">
        <v>0</v>
      </c>
      <c r="AA616" t="s">
        <v>5021</v>
      </c>
      <c r="AB616" t="s">
        <v>5022</v>
      </c>
      <c r="AC616" t="s">
        <v>61</v>
      </c>
      <c r="AD616" t="s">
        <v>61</v>
      </c>
      <c r="AE616" t="s">
        <v>5023</v>
      </c>
      <c r="AF616" t="s">
        <v>63</v>
      </c>
      <c r="AH616">
        <v>59</v>
      </c>
      <c r="AI616" s="2">
        <v>45707</v>
      </c>
      <c r="AJ616" t="s">
        <v>64</v>
      </c>
      <c r="AK616" t="s">
        <v>64</v>
      </c>
      <c r="AL616" t="s">
        <v>5024</v>
      </c>
      <c r="AM616" t="s">
        <v>5018</v>
      </c>
      <c r="AN616" s="3">
        <v>145.5</v>
      </c>
      <c r="AO616" t="s">
        <v>5022</v>
      </c>
      <c r="AP616" t="s">
        <v>64</v>
      </c>
      <c r="AQ616" t="s">
        <v>5023</v>
      </c>
      <c r="AR616">
        <v>1530</v>
      </c>
      <c r="AS616" t="s">
        <v>66</v>
      </c>
    </row>
    <row r="617" spans="1:45" ht="16" x14ac:dyDescent="0.2">
      <c r="A617">
        <v>4022</v>
      </c>
      <c r="B617">
        <v>4022</v>
      </c>
      <c r="C617" s="2">
        <v>45707</v>
      </c>
      <c r="D617" t="s">
        <v>1748</v>
      </c>
      <c r="E617" t="s">
        <v>5026</v>
      </c>
      <c r="F617" s="3">
        <v>59.5</v>
      </c>
      <c r="G617" t="s">
        <v>47</v>
      </c>
      <c r="H617" s="3">
        <v>19</v>
      </c>
      <c r="I617" t="s">
        <v>48</v>
      </c>
      <c r="J617">
        <v>2702</v>
      </c>
      <c r="K617" t="s">
        <v>49</v>
      </c>
      <c r="L617" t="s">
        <v>50</v>
      </c>
      <c r="M617" t="s">
        <v>51</v>
      </c>
      <c r="N617">
        <v>563</v>
      </c>
      <c r="O617" t="s">
        <v>52</v>
      </c>
      <c r="P617" t="s">
        <v>53</v>
      </c>
      <c r="T617" t="s">
        <v>5017</v>
      </c>
      <c r="U617" t="s">
        <v>5018</v>
      </c>
      <c r="V617" t="s">
        <v>3343</v>
      </c>
      <c r="W617" t="s">
        <v>56</v>
      </c>
      <c r="X617" t="s">
        <v>5019</v>
      </c>
      <c r="Y617" t="s">
        <v>5020</v>
      </c>
      <c r="Z617" s="3">
        <v>0</v>
      </c>
      <c r="AA617" t="s">
        <v>5021</v>
      </c>
      <c r="AB617" t="s">
        <v>5022</v>
      </c>
      <c r="AC617" t="s">
        <v>61</v>
      </c>
      <c r="AD617" t="s">
        <v>61</v>
      </c>
      <c r="AE617" t="s">
        <v>5023</v>
      </c>
      <c r="AF617" t="s">
        <v>63</v>
      </c>
      <c r="AH617">
        <v>59</v>
      </c>
      <c r="AI617" s="2">
        <v>45707</v>
      </c>
      <c r="AJ617" t="s">
        <v>64</v>
      </c>
      <c r="AK617" t="s">
        <v>64</v>
      </c>
      <c r="AL617" t="s">
        <v>5024</v>
      </c>
      <c r="AM617" t="s">
        <v>5018</v>
      </c>
      <c r="AN617" s="3">
        <v>145.5</v>
      </c>
      <c r="AO617" t="s">
        <v>5022</v>
      </c>
      <c r="AP617" t="s">
        <v>64</v>
      </c>
      <c r="AQ617" t="s">
        <v>5023</v>
      </c>
      <c r="AR617">
        <v>1530</v>
      </c>
      <c r="AS617" t="s">
        <v>66</v>
      </c>
    </row>
    <row r="618" spans="1:45" ht="16" x14ac:dyDescent="0.2">
      <c r="A618">
        <v>4023</v>
      </c>
      <c r="B618">
        <v>4023</v>
      </c>
      <c r="C618" s="2">
        <v>45707</v>
      </c>
      <c r="D618" t="s">
        <v>1814</v>
      </c>
      <c r="E618" t="s">
        <v>5027</v>
      </c>
      <c r="F618" s="3">
        <v>5.7</v>
      </c>
      <c r="G618" t="s">
        <v>47</v>
      </c>
      <c r="H618" s="3">
        <v>0</v>
      </c>
      <c r="I618" t="s">
        <v>48</v>
      </c>
      <c r="J618">
        <v>2564</v>
      </c>
      <c r="K618" t="s">
        <v>49</v>
      </c>
      <c r="L618" t="s">
        <v>50</v>
      </c>
      <c r="M618" t="s">
        <v>51</v>
      </c>
      <c r="N618">
        <v>563</v>
      </c>
      <c r="O618" t="s">
        <v>52</v>
      </c>
      <c r="P618" t="s">
        <v>53</v>
      </c>
      <c r="T618" t="s">
        <v>5017</v>
      </c>
      <c r="U618" t="s">
        <v>5018</v>
      </c>
      <c r="V618" t="s">
        <v>3343</v>
      </c>
      <c r="W618" t="s">
        <v>56</v>
      </c>
      <c r="X618" t="s">
        <v>5019</v>
      </c>
      <c r="Y618" t="s">
        <v>5020</v>
      </c>
      <c r="Z618" s="3">
        <v>0</v>
      </c>
      <c r="AA618" t="s">
        <v>5021</v>
      </c>
      <c r="AB618" t="s">
        <v>5022</v>
      </c>
      <c r="AC618" t="s">
        <v>61</v>
      </c>
      <c r="AD618" t="s">
        <v>61</v>
      </c>
      <c r="AE618" t="s">
        <v>5023</v>
      </c>
      <c r="AF618" t="s">
        <v>63</v>
      </c>
      <c r="AH618">
        <v>0</v>
      </c>
      <c r="AI618" s="2">
        <v>45707</v>
      </c>
      <c r="AJ618" t="s">
        <v>64</v>
      </c>
      <c r="AK618" t="s">
        <v>64</v>
      </c>
      <c r="AL618" t="s">
        <v>5024</v>
      </c>
      <c r="AM618" t="s">
        <v>5018</v>
      </c>
      <c r="AN618" s="3">
        <v>145.5</v>
      </c>
      <c r="AO618" t="s">
        <v>5022</v>
      </c>
      <c r="AP618" t="s">
        <v>64</v>
      </c>
      <c r="AQ618" t="s">
        <v>5023</v>
      </c>
      <c r="AR618">
        <v>1530</v>
      </c>
      <c r="AS618" t="s">
        <v>66</v>
      </c>
    </row>
    <row r="619" spans="1:45" ht="16" x14ac:dyDescent="0.2">
      <c r="A619">
        <v>4024</v>
      </c>
      <c r="B619">
        <v>4024</v>
      </c>
      <c r="C619" s="2">
        <v>45707</v>
      </c>
      <c r="D619" t="s">
        <v>1814</v>
      </c>
      <c r="E619" t="s">
        <v>5028</v>
      </c>
      <c r="F619" s="3">
        <v>7.8</v>
      </c>
      <c r="G619" t="s">
        <v>47</v>
      </c>
      <c r="H619" s="3">
        <v>0</v>
      </c>
      <c r="I619" t="s">
        <v>48</v>
      </c>
      <c r="J619">
        <v>2564</v>
      </c>
      <c r="K619" t="s">
        <v>49</v>
      </c>
      <c r="L619" t="s">
        <v>50</v>
      </c>
      <c r="M619" t="s">
        <v>51</v>
      </c>
      <c r="N619">
        <v>563</v>
      </c>
      <c r="O619" t="s">
        <v>52</v>
      </c>
      <c r="P619" t="s">
        <v>53</v>
      </c>
      <c r="T619" t="s">
        <v>5017</v>
      </c>
      <c r="U619" t="s">
        <v>5018</v>
      </c>
      <c r="V619" t="s">
        <v>3343</v>
      </c>
      <c r="W619" t="s">
        <v>56</v>
      </c>
      <c r="X619" t="s">
        <v>5019</v>
      </c>
      <c r="Y619" t="s">
        <v>5020</v>
      </c>
      <c r="Z619" s="3">
        <v>0</v>
      </c>
      <c r="AA619" t="s">
        <v>5021</v>
      </c>
      <c r="AB619" t="s">
        <v>5022</v>
      </c>
      <c r="AC619" t="s">
        <v>61</v>
      </c>
      <c r="AD619" t="s">
        <v>61</v>
      </c>
      <c r="AE619" t="s">
        <v>5023</v>
      </c>
      <c r="AF619" t="s">
        <v>63</v>
      </c>
      <c r="AH619">
        <v>0</v>
      </c>
      <c r="AI619" s="2">
        <v>45707</v>
      </c>
      <c r="AJ619" t="s">
        <v>64</v>
      </c>
      <c r="AK619" t="s">
        <v>64</v>
      </c>
      <c r="AL619" t="s">
        <v>5024</v>
      </c>
      <c r="AM619" t="s">
        <v>5018</v>
      </c>
      <c r="AN619" s="3">
        <v>145.5</v>
      </c>
      <c r="AO619" t="s">
        <v>5022</v>
      </c>
      <c r="AP619" t="s">
        <v>64</v>
      </c>
      <c r="AQ619" t="s">
        <v>5023</v>
      </c>
      <c r="AR619">
        <v>1530</v>
      </c>
      <c r="AS619" t="s">
        <v>66</v>
      </c>
    </row>
    <row r="620" spans="1:45" ht="16" x14ac:dyDescent="0.2">
      <c r="A620">
        <v>4099</v>
      </c>
      <c r="B620">
        <v>4099</v>
      </c>
      <c r="C620" s="2">
        <v>45707</v>
      </c>
      <c r="D620" t="s">
        <v>1814</v>
      </c>
      <c r="E620" t="s">
        <v>5029</v>
      </c>
      <c r="F620" s="3">
        <v>22</v>
      </c>
      <c r="G620" t="s">
        <v>47</v>
      </c>
      <c r="H620" s="3">
        <v>0</v>
      </c>
      <c r="I620" t="s">
        <v>48</v>
      </c>
      <c r="J620">
        <v>2560</v>
      </c>
      <c r="K620" t="s">
        <v>49</v>
      </c>
      <c r="L620" t="s">
        <v>50</v>
      </c>
      <c r="M620" t="s">
        <v>51</v>
      </c>
      <c r="N620">
        <v>561</v>
      </c>
      <c r="O620" t="s">
        <v>52</v>
      </c>
      <c r="P620" t="s">
        <v>53</v>
      </c>
      <c r="T620" t="s">
        <v>5030</v>
      </c>
      <c r="U620" t="s">
        <v>5031</v>
      </c>
      <c r="V620" t="s">
        <v>3378</v>
      </c>
      <c r="W620" t="s">
        <v>56</v>
      </c>
      <c r="X620" t="s">
        <v>5032</v>
      </c>
      <c r="Y620" t="s">
        <v>5033</v>
      </c>
      <c r="Z620" s="3">
        <v>0</v>
      </c>
      <c r="AA620" t="s">
        <v>5034</v>
      </c>
      <c r="AB620" t="s">
        <v>5022</v>
      </c>
      <c r="AC620" t="s">
        <v>61</v>
      </c>
      <c r="AD620" t="s">
        <v>61</v>
      </c>
      <c r="AE620" t="s">
        <v>5035</v>
      </c>
      <c r="AF620" t="s">
        <v>63</v>
      </c>
      <c r="AH620">
        <v>0</v>
      </c>
      <c r="AI620" s="2">
        <v>45707</v>
      </c>
      <c r="AJ620" t="s">
        <v>64</v>
      </c>
      <c r="AK620" t="s">
        <v>64</v>
      </c>
      <c r="AL620" t="s">
        <v>5036</v>
      </c>
      <c r="AM620" t="s">
        <v>5031</v>
      </c>
      <c r="AN620" s="3">
        <v>45.79</v>
      </c>
      <c r="AO620" t="s">
        <v>5022</v>
      </c>
      <c r="AP620" t="s">
        <v>64</v>
      </c>
      <c r="AQ620" t="s">
        <v>5035</v>
      </c>
      <c r="AR620">
        <v>1532</v>
      </c>
      <c r="AS620" t="s">
        <v>66</v>
      </c>
    </row>
    <row r="621" spans="1:45" ht="16" x14ac:dyDescent="0.2">
      <c r="A621">
        <v>4100</v>
      </c>
      <c r="B621">
        <v>4100</v>
      </c>
      <c r="C621" s="2">
        <v>45707</v>
      </c>
      <c r="D621" t="s">
        <v>1748</v>
      </c>
      <c r="E621" t="s">
        <v>5037</v>
      </c>
      <c r="F621" s="3">
        <v>23.79</v>
      </c>
      <c r="G621" t="s">
        <v>47</v>
      </c>
      <c r="H621" s="3">
        <v>19</v>
      </c>
      <c r="I621" t="s">
        <v>48</v>
      </c>
      <c r="J621">
        <v>2702</v>
      </c>
      <c r="K621" t="s">
        <v>49</v>
      </c>
      <c r="L621" t="s">
        <v>50</v>
      </c>
      <c r="M621" t="s">
        <v>51</v>
      </c>
      <c r="N621">
        <v>561</v>
      </c>
      <c r="O621" t="s">
        <v>52</v>
      </c>
      <c r="P621" t="s">
        <v>53</v>
      </c>
      <c r="T621" t="s">
        <v>5030</v>
      </c>
      <c r="U621" t="s">
        <v>5031</v>
      </c>
      <c r="V621" t="s">
        <v>3378</v>
      </c>
      <c r="W621" t="s">
        <v>56</v>
      </c>
      <c r="X621" t="s">
        <v>5032</v>
      </c>
      <c r="Y621" t="s">
        <v>5033</v>
      </c>
      <c r="Z621" s="3">
        <v>0</v>
      </c>
      <c r="AA621" t="s">
        <v>5034</v>
      </c>
      <c r="AB621" t="s">
        <v>5022</v>
      </c>
      <c r="AC621" t="s">
        <v>61</v>
      </c>
      <c r="AD621" t="s">
        <v>61</v>
      </c>
      <c r="AE621" t="s">
        <v>5035</v>
      </c>
      <c r="AF621" t="s">
        <v>63</v>
      </c>
      <c r="AH621">
        <v>59</v>
      </c>
      <c r="AI621" s="2">
        <v>45707</v>
      </c>
      <c r="AJ621" t="s">
        <v>64</v>
      </c>
      <c r="AK621" t="s">
        <v>64</v>
      </c>
      <c r="AL621" t="s">
        <v>5036</v>
      </c>
      <c r="AM621" t="s">
        <v>5031</v>
      </c>
      <c r="AN621" s="3">
        <v>45.79</v>
      </c>
      <c r="AO621" t="s">
        <v>5022</v>
      </c>
      <c r="AP621" t="s">
        <v>64</v>
      </c>
      <c r="AQ621" t="s">
        <v>5035</v>
      </c>
      <c r="AR621">
        <v>1532</v>
      </c>
      <c r="AS621" t="s">
        <v>66</v>
      </c>
    </row>
    <row r="622" spans="1:45" ht="16" x14ac:dyDescent="0.2">
      <c r="A622">
        <v>3952</v>
      </c>
      <c r="B622">
        <v>3952</v>
      </c>
      <c r="C622" s="2">
        <v>45711</v>
      </c>
      <c r="D622" t="s">
        <v>1761</v>
      </c>
      <c r="E622" t="s">
        <v>5044</v>
      </c>
      <c r="F622" s="3">
        <v>218.21</v>
      </c>
      <c r="G622" t="s">
        <v>47</v>
      </c>
      <c r="H622" s="3">
        <v>0</v>
      </c>
      <c r="I622" t="s">
        <v>48</v>
      </c>
      <c r="J622">
        <v>2810</v>
      </c>
      <c r="K622" t="s">
        <v>49</v>
      </c>
      <c r="L622" t="s">
        <v>50</v>
      </c>
      <c r="M622" t="s">
        <v>51</v>
      </c>
      <c r="N622">
        <v>562</v>
      </c>
      <c r="O622" t="s">
        <v>52</v>
      </c>
      <c r="P622" t="s">
        <v>53</v>
      </c>
      <c r="T622" t="s">
        <v>5045</v>
      </c>
      <c r="V622" t="s">
        <v>3244</v>
      </c>
      <c r="W622" t="s">
        <v>56</v>
      </c>
      <c r="X622" t="s">
        <v>5046</v>
      </c>
      <c r="Y622" t="s">
        <v>5047</v>
      </c>
      <c r="Z622" s="3">
        <v>0</v>
      </c>
      <c r="AA622" t="s">
        <v>5048</v>
      </c>
      <c r="AB622" t="s">
        <v>5049</v>
      </c>
      <c r="AC622" t="s">
        <v>61</v>
      </c>
      <c r="AD622" t="s">
        <v>61</v>
      </c>
      <c r="AE622" t="s">
        <v>5050</v>
      </c>
      <c r="AF622" t="s">
        <v>63</v>
      </c>
      <c r="AH622">
        <v>0</v>
      </c>
      <c r="AI622" s="2">
        <v>45711</v>
      </c>
      <c r="AJ622" t="s">
        <v>64</v>
      </c>
      <c r="AK622" t="s">
        <v>64</v>
      </c>
      <c r="AL622" t="s">
        <v>5051</v>
      </c>
      <c r="AN622" s="3">
        <v>218.21</v>
      </c>
      <c r="AO622" t="s">
        <v>5049</v>
      </c>
      <c r="AP622" t="s">
        <v>64</v>
      </c>
      <c r="AQ622" t="s">
        <v>5050</v>
      </c>
      <c r="AR622">
        <v>1498</v>
      </c>
      <c r="AS622" t="s">
        <v>66</v>
      </c>
    </row>
    <row r="623" spans="1:45" ht="16" x14ac:dyDescent="0.2">
      <c r="A623">
        <v>3926</v>
      </c>
      <c r="B623">
        <v>3926</v>
      </c>
      <c r="C623" s="2">
        <v>45712</v>
      </c>
      <c r="D623" t="s">
        <v>1761</v>
      </c>
      <c r="E623" t="s">
        <v>4340</v>
      </c>
      <c r="F623" s="3">
        <v>4.99</v>
      </c>
      <c r="G623" t="s">
        <v>47</v>
      </c>
      <c r="H623" s="3">
        <v>0</v>
      </c>
      <c r="I623" t="s">
        <v>48</v>
      </c>
      <c r="J623">
        <v>2720</v>
      </c>
      <c r="K623" t="s">
        <v>49</v>
      </c>
      <c r="L623" t="s">
        <v>50</v>
      </c>
      <c r="M623" t="s">
        <v>51</v>
      </c>
      <c r="N623">
        <v>942</v>
      </c>
      <c r="O623" t="s">
        <v>52</v>
      </c>
      <c r="P623" t="s">
        <v>53</v>
      </c>
      <c r="T623" t="s">
        <v>1043</v>
      </c>
      <c r="U623" t="s">
        <v>5052</v>
      </c>
      <c r="V623" t="s">
        <v>3234</v>
      </c>
      <c r="W623" t="s">
        <v>56</v>
      </c>
      <c r="X623" t="s">
        <v>5053</v>
      </c>
      <c r="Y623" t="s">
        <v>953</v>
      </c>
      <c r="Z623" s="3">
        <v>19</v>
      </c>
      <c r="AA623" t="s">
        <v>1046</v>
      </c>
      <c r="AB623" t="s">
        <v>5054</v>
      </c>
      <c r="AC623" t="s">
        <v>61</v>
      </c>
      <c r="AD623" t="s">
        <v>61</v>
      </c>
      <c r="AE623" t="s">
        <v>5055</v>
      </c>
      <c r="AF623" t="s">
        <v>63</v>
      </c>
      <c r="AH623">
        <v>0</v>
      </c>
      <c r="AI623" s="2">
        <v>45712</v>
      </c>
      <c r="AJ623" t="s">
        <v>64</v>
      </c>
      <c r="AK623" t="s">
        <v>64</v>
      </c>
      <c r="AL623" t="s">
        <v>5056</v>
      </c>
      <c r="AM623" t="s">
        <v>5052</v>
      </c>
      <c r="AN623" s="3">
        <v>4.99</v>
      </c>
      <c r="AO623" t="s">
        <v>5054</v>
      </c>
      <c r="AP623" t="s">
        <v>64</v>
      </c>
      <c r="AQ623" t="s">
        <v>5055</v>
      </c>
      <c r="AR623">
        <v>1492</v>
      </c>
      <c r="AS623" t="s">
        <v>66</v>
      </c>
    </row>
    <row r="624" spans="1:45" ht="16" x14ac:dyDescent="0.2">
      <c r="A624">
        <v>3940</v>
      </c>
      <c r="B624">
        <v>3940</v>
      </c>
      <c r="C624" s="2">
        <v>45712</v>
      </c>
      <c r="D624" t="s">
        <v>1814</v>
      </c>
      <c r="E624" t="s">
        <v>5057</v>
      </c>
      <c r="F624" s="3">
        <v>73.7</v>
      </c>
      <c r="G624" t="s">
        <v>47</v>
      </c>
      <c r="H624" s="3">
        <v>0</v>
      </c>
      <c r="I624" t="s">
        <v>48</v>
      </c>
      <c r="J624">
        <v>2563</v>
      </c>
      <c r="K624" t="s">
        <v>49</v>
      </c>
      <c r="L624" t="s">
        <v>50</v>
      </c>
      <c r="M624" t="s">
        <v>51</v>
      </c>
      <c r="N624">
        <v>563</v>
      </c>
      <c r="O624" t="s">
        <v>52</v>
      </c>
      <c r="P624" t="s">
        <v>53</v>
      </c>
      <c r="T624" t="s">
        <v>5058</v>
      </c>
      <c r="V624" t="s">
        <v>3266</v>
      </c>
      <c r="W624" t="s">
        <v>56</v>
      </c>
      <c r="X624" t="s">
        <v>5059</v>
      </c>
      <c r="Y624" t="s">
        <v>4275</v>
      </c>
      <c r="Z624" s="3">
        <v>7</v>
      </c>
      <c r="AA624" t="s">
        <v>5060</v>
      </c>
      <c r="AB624" t="s">
        <v>5061</v>
      </c>
      <c r="AC624" t="s">
        <v>61</v>
      </c>
      <c r="AD624" t="s">
        <v>61</v>
      </c>
      <c r="AE624" t="s">
        <v>5062</v>
      </c>
      <c r="AF624" t="s">
        <v>63</v>
      </c>
      <c r="AH624">
        <v>0</v>
      </c>
      <c r="AI624" s="2">
        <v>45712</v>
      </c>
      <c r="AJ624" t="s">
        <v>64</v>
      </c>
      <c r="AK624" t="s">
        <v>64</v>
      </c>
      <c r="AL624" t="s">
        <v>5063</v>
      </c>
      <c r="AN624" s="3">
        <v>73.7</v>
      </c>
      <c r="AO624" t="s">
        <v>5061</v>
      </c>
      <c r="AP624" t="s">
        <v>64</v>
      </c>
      <c r="AQ624" t="s">
        <v>5062</v>
      </c>
      <c r="AR624">
        <v>1496</v>
      </c>
      <c r="AS624" t="s">
        <v>66</v>
      </c>
    </row>
    <row r="625" spans="1:45" ht="16" x14ac:dyDescent="0.2">
      <c r="A625">
        <v>3917</v>
      </c>
      <c r="B625">
        <v>3917</v>
      </c>
      <c r="C625" s="2">
        <v>45712.041666666657</v>
      </c>
      <c r="D625" t="s">
        <v>1814</v>
      </c>
      <c r="E625" t="s">
        <v>4510</v>
      </c>
      <c r="F625" s="3">
        <v>22.97</v>
      </c>
      <c r="G625" t="s">
        <v>47</v>
      </c>
      <c r="H625" s="3">
        <v>0</v>
      </c>
      <c r="I625" t="s">
        <v>48</v>
      </c>
      <c r="J625">
        <v>2710</v>
      </c>
      <c r="K625" t="s">
        <v>49</v>
      </c>
      <c r="L625" t="s">
        <v>50</v>
      </c>
      <c r="M625" t="s">
        <v>51</v>
      </c>
      <c r="N625">
        <v>940</v>
      </c>
      <c r="O625" t="s">
        <v>52</v>
      </c>
      <c r="P625" t="s">
        <v>53</v>
      </c>
      <c r="T625" t="s">
        <v>5064</v>
      </c>
      <c r="U625" t="s">
        <v>5065</v>
      </c>
      <c r="V625" t="s">
        <v>3239</v>
      </c>
      <c r="W625" t="s">
        <v>56</v>
      </c>
      <c r="X625" t="s">
        <v>5066</v>
      </c>
      <c r="Y625" t="s">
        <v>2061</v>
      </c>
      <c r="Z625" s="3">
        <v>19</v>
      </c>
      <c r="AA625" t="s">
        <v>5067</v>
      </c>
      <c r="AB625" t="s">
        <v>5054</v>
      </c>
      <c r="AC625" t="s">
        <v>61</v>
      </c>
      <c r="AD625" t="s">
        <v>61</v>
      </c>
      <c r="AE625" t="s">
        <v>5068</v>
      </c>
      <c r="AF625" t="s">
        <v>63</v>
      </c>
      <c r="AH625">
        <v>0</v>
      </c>
      <c r="AI625" s="2">
        <v>45712</v>
      </c>
      <c r="AJ625" t="s">
        <v>64</v>
      </c>
      <c r="AK625" t="s">
        <v>64</v>
      </c>
      <c r="AL625" t="s">
        <v>5069</v>
      </c>
      <c r="AM625" t="s">
        <v>5065</v>
      </c>
      <c r="AN625" s="3">
        <v>22.97</v>
      </c>
      <c r="AO625" t="s">
        <v>5054</v>
      </c>
      <c r="AP625" t="s">
        <v>64</v>
      </c>
      <c r="AQ625" t="s">
        <v>5068</v>
      </c>
      <c r="AR625">
        <v>1483</v>
      </c>
      <c r="AS625" t="s">
        <v>66</v>
      </c>
    </row>
    <row r="626" spans="1:45" ht="16" x14ac:dyDescent="0.2">
      <c r="A626">
        <v>3933</v>
      </c>
      <c r="B626">
        <v>3933</v>
      </c>
      <c r="C626" s="2">
        <v>45712.041666666657</v>
      </c>
      <c r="D626" t="s">
        <v>1782</v>
      </c>
      <c r="E626" t="s">
        <v>5070</v>
      </c>
      <c r="F626" s="3">
        <v>469.39</v>
      </c>
      <c r="G626" t="s">
        <v>47</v>
      </c>
      <c r="H626" s="3">
        <v>0</v>
      </c>
      <c r="I626" t="s">
        <v>48</v>
      </c>
      <c r="J626">
        <v>2704</v>
      </c>
      <c r="K626" t="s">
        <v>49</v>
      </c>
      <c r="L626" t="s">
        <v>50</v>
      </c>
      <c r="M626" t="s">
        <v>51</v>
      </c>
      <c r="N626">
        <v>940</v>
      </c>
      <c r="O626" t="s">
        <v>52</v>
      </c>
      <c r="P626" t="s">
        <v>53</v>
      </c>
      <c r="T626" t="s">
        <v>3624</v>
      </c>
      <c r="U626" t="s">
        <v>5071</v>
      </c>
      <c r="V626" t="s">
        <v>3224</v>
      </c>
      <c r="W626" t="s">
        <v>56</v>
      </c>
      <c r="X626" t="s">
        <v>5072</v>
      </c>
      <c r="Y626" t="s">
        <v>231</v>
      </c>
      <c r="Z626" s="3">
        <v>19</v>
      </c>
      <c r="AA626" t="s">
        <v>3627</v>
      </c>
      <c r="AB626" t="s">
        <v>5073</v>
      </c>
      <c r="AC626" t="s">
        <v>61</v>
      </c>
      <c r="AD626" t="s">
        <v>61</v>
      </c>
      <c r="AE626" t="s">
        <v>5074</v>
      </c>
      <c r="AF626" t="s">
        <v>63</v>
      </c>
      <c r="AH626">
        <v>0</v>
      </c>
      <c r="AI626" s="2">
        <v>45712</v>
      </c>
      <c r="AJ626" t="s">
        <v>64</v>
      </c>
      <c r="AK626" t="s">
        <v>64</v>
      </c>
      <c r="AL626" t="s">
        <v>5075</v>
      </c>
      <c r="AM626" t="s">
        <v>5071</v>
      </c>
      <c r="AN626" s="3">
        <v>469.39</v>
      </c>
      <c r="AO626" t="s">
        <v>5073</v>
      </c>
      <c r="AP626" t="s">
        <v>64</v>
      </c>
      <c r="AQ626" t="s">
        <v>5074</v>
      </c>
      <c r="AR626">
        <v>1484</v>
      </c>
      <c r="AS626" t="s">
        <v>66</v>
      </c>
    </row>
    <row r="627" spans="1:45" ht="16" x14ac:dyDescent="0.2">
      <c r="A627">
        <v>3919</v>
      </c>
      <c r="B627">
        <v>3919</v>
      </c>
      <c r="C627" s="2">
        <v>45712.041666666657</v>
      </c>
      <c r="D627" t="s">
        <v>1814</v>
      </c>
      <c r="E627" t="s">
        <v>68</v>
      </c>
      <c r="F627" s="3">
        <v>5.39</v>
      </c>
      <c r="G627" t="s">
        <v>47</v>
      </c>
      <c r="H627" s="3">
        <v>0</v>
      </c>
      <c r="I627" t="s">
        <v>48</v>
      </c>
      <c r="J627">
        <v>2710</v>
      </c>
      <c r="K627" t="s">
        <v>49</v>
      </c>
      <c r="L627" t="s">
        <v>50</v>
      </c>
      <c r="M627" t="s">
        <v>51</v>
      </c>
      <c r="N627">
        <v>940</v>
      </c>
      <c r="O627" t="s">
        <v>52</v>
      </c>
      <c r="P627" t="s">
        <v>53</v>
      </c>
      <c r="T627" t="s">
        <v>4205</v>
      </c>
      <c r="U627" t="s">
        <v>5076</v>
      </c>
      <c r="V627" t="s">
        <v>3188</v>
      </c>
      <c r="W627" t="s">
        <v>56</v>
      </c>
      <c r="X627" t="s">
        <v>5077</v>
      </c>
      <c r="Y627" t="s">
        <v>72</v>
      </c>
      <c r="Z627" s="3">
        <v>19</v>
      </c>
      <c r="AA627" t="s">
        <v>4208</v>
      </c>
      <c r="AB627" t="s">
        <v>5073</v>
      </c>
      <c r="AC627" t="s">
        <v>61</v>
      </c>
      <c r="AD627" t="s">
        <v>61</v>
      </c>
      <c r="AE627" t="s">
        <v>5078</v>
      </c>
      <c r="AF627" t="s">
        <v>63</v>
      </c>
      <c r="AH627">
        <v>0</v>
      </c>
      <c r="AI627" s="2">
        <v>45712</v>
      </c>
      <c r="AJ627" t="s">
        <v>64</v>
      </c>
      <c r="AK627" t="s">
        <v>64</v>
      </c>
      <c r="AL627" t="s">
        <v>5079</v>
      </c>
      <c r="AM627" t="s">
        <v>5076</v>
      </c>
      <c r="AN627" s="3">
        <v>5.39</v>
      </c>
      <c r="AO627" t="s">
        <v>5073</v>
      </c>
      <c r="AP627" t="s">
        <v>64</v>
      </c>
      <c r="AQ627" t="s">
        <v>5078</v>
      </c>
      <c r="AR627">
        <v>1485</v>
      </c>
      <c r="AS627" t="s">
        <v>66</v>
      </c>
    </row>
    <row r="628" spans="1:45" ht="16" x14ac:dyDescent="0.2">
      <c r="A628">
        <v>4076</v>
      </c>
      <c r="B628">
        <v>4076</v>
      </c>
      <c r="C628" s="2">
        <v>45712.041666666657</v>
      </c>
      <c r="D628" t="s">
        <v>1538</v>
      </c>
      <c r="E628" t="s">
        <v>5080</v>
      </c>
      <c r="F628" s="3">
        <v>40070</v>
      </c>
      <c r="G628" t="s">
        <v>47</v>
      </c>
      <c r="H628" s="3">
        <v>0</v>
      </c>
      <c r="I628" t="s">
        <v>104</v>
      </c>
      <c r="J628">
        <v>940</v>
      </c>
      <c r="K628" t="s">
        <v>52</v>
      </c>
      <c r="L628" t="s">
        <v>53</v>
      </c>
      <c r="N628">
        <v>3200</v>
      </c>
      <c r="O628" t="s">
        <v>49</v>
      </c>
      <c r="P628" t="s">
        <v>105</v>
      </c>
      <c r="Q628" t="s">
        <v>106</v>
      </c>
      <c r="T628" t="s">
        <v>5081</v>
      </c>
      <c r="U628" t="s">
        <v>5082</v>
      </c>
      <c r="V628" t="s">
        <v>3420</v>
      </c>
      <c r="W628" t="s">
        <v>56</v>
      </c>
      <c r="X628" t="s">
        <v>5083</v>
      </c>
      <c r="Y628" t="s">
        <v>5084</v>
      </c>
      <c r="Z628" s="3">
        <v>16</v>
      </c>
      <c r="AA628" t="s">
        <v>5085</v>
      </c>
      <c r="AB628" t="s">
        <v>5086</v>
      </c>
      <c r="AC628" t="s">
        <v>61</v>
      </c>
      <c r="AD628" t="s">
        <v>61</v>
      </c>
      <c r="AE628" t="s">
        <v>5087</v>
      </c>
      <c r="AF628" t="s">
        <v>63</v>
      </c>
      <c r="AH628">
        <v>0</v>
      </c>
      <c r="AI628" s="2">
        <v>45712</v>
      </c>
      <c r="AJ628" t="s">
        <v>64</v>
      </c>
      <c r="AK628" t="s">
        <v>64</v>
      </c>
      <c r="AL628" t="s">
        <v>5088</v>
      </c>
      <c r="AM628" t="s">
        <v>5082</v>
      </c>
      <c r="AN628" s="3">
        <v>47086</v>
      </c>
      <c r="AO628" t="s">
        <v>5086</v>
      </c>
      <c r="AP628" t="s">
        <v>64</v>
      </c>
      <c r="AQ628" t="s">
        <v>5087</v>
      </c>
      <c r="AR628">
        <v>1488</v>
      </c>
      <c r="AS628" t="s">
        <v>66</v>
      </c>
    </row>
    <row r="629" spans="1:45" ht="16" x14ac:dyDescent="0.2">
      <c r="A629">
        <v>4004</v>
      </c>
      <c r="B629">
        <v>4004</v>
      </c>
      <c r="C629" s="2">
        <v>45712.416307870371</v>
      </c>
      <c r="D629" t="s">
        <v>1761</v>
      </c>
      <c r="E629" t="s">
        <v>5091</v>
      </c>
      <c r="F629" s="3">
        <v>73.19</v>
      </c>
      <c r="G629" t="s">
        <v>47</v>
      </c>
      <c r="H629" s="3">
        <v>0</v>
      </c>
      <c r="I629" t="s">
        <v>48</v>
      </c>
      <c r="J629">
        <v>2563</v>
      </c>
      <c r="K629" t="s">
        <v>49</v>
      </c>
      <c r="L629" t="s">
        <v>50</v>
      </c>
      <c r="M629" t="s">
        <v>51</v>
      </c>
      <c r="N629">
        <v>941</v>
      </c>
      <c r="O629" t="s">
        <v>52</v>
      </c>
      <c r="P629" t="s">
        <v>53</v>
      </c>
      <c r="T629" t="s">
        <v>4967</v>
      </c>
      <c r="U629" t="s">
        <v>5092</v>
      </c>
      <c r="V629" t="s">
        <v>3165</v>
      </c>
      <c r="W629" t="s">
        <v>56</v>
      </c>
      <c r="X629" t="s">
        <v>5093</v>
      </c>
      <c r="Y629" t="s">
        <v>4275</v>
      </c>
      <c r="Z629" s="3">
        <v>7</v>
      </c>
      <c r="AA629" t="s">
        <v>4969</v>
      </c>
      <c r="AB629" t="s">
        <v>5061</v>
      </c>
      <c r="AC629" t="s">
        <v>61</v>
      </c>
      <c r="AD629" t="s">
        <v>61</v>
      </c>
      <c r="AE629" t="s">
        <v>5094</v>
      </c>
      <c r="AF629" t="s">
        <v>63</v>
      </c>
      <c r="AH629">
        <v>0</v>
      </c>
      <c r="AI629" s="2">
        <v>45712</v>
      </c>
      <c r="AJ629" t="s">
        <v>64</v>
      </c>
      <c r="AK629" t="s">
        <v>64</v>
      </c>
      <c r="AL629" t="s">
        <v>5095</v>
      </c>
      <c r="AM629" t="s">
        <v>5092</v>
      </c>
      <c r="AN629" s="3">
        <v>146.38</v>
      </c>
      <c r="AO629" t="s">
        <v>5061</v>
      </c>
      <c r="AP629" t="s">
        <v>64</v>
      </c>
      <c r="AQ629" t="s">
        <v>5094</v>
      </c>
      <c r="AR629">
        <v>1487</v>
      </c>
      <c r="AS629" t="s">
        <v>66</v>
      </c>
    </row>
    <row r="630" spans="1:45" ht="16" x14ac:dyDescent="0.2">
      <c r="A630">
        <v>4005</v>
      </c>
      <c r="B630">
        <v>4005</v>
      </c>
      <c r="C630" s="2">
        <v>45712.416307870371</v>
      </c>
      <c r="D630" t="s">
        <v>1761</v>
      </c>
      <c r="E630" t="s">
        <v>5096</v>
      </c>
      <c r="F630" s="3">
        <v>73.19</v>
      </c>
      <c r="G630" t="s">
        <v>47</v>
      </c>
      <c r="H630" s="3">
        <v>0</v>
      </c>
      <c r="I630" t="s">
        <v>48</v>
      </c>
      <c r="J630">
        <v>2900</v>
      </c>
      <c r="K630" t="s">
        <v>49</v>
      </c>
      <c r="L630" t="s">
        <v>50</v>
      </c>
      <c r="M630" t="s">
        <v>51</v>
      </c>
      <c r="N630">
        <v>941</v>
      </c>
      <c r="O630" t="s">
        <v>52</v>
      </c>
      <c r="P630" t="s">
        <v>53</v>
      </c>
      <c r="T630" t="s">
        <v>4967</v>
      </c>
      <c r="U630" t="s">
        <v>5092</v>
      </c>
      <c r="V630" t="s">
        <v>3165</v>
      </c>
      <c r="W630" t="s">
        <v>56</v>
      </c>
      <c r="X630" t="s">
        <v>5093</v>
      </c>
      <c r="Y630" t="s">
        <v>4275</v>
      </c>
      <c r="Z630" s="3">
        <v>7</v>
      </c>
      <c r="AA630" t="s">
        <v>4969</v>
      </c>
      <c r="AB630" t="s">
        <v>5061</v>
      </c>
      <c r="AC630" t="s">
        <v>61</v>
      </c>
      <c r="AD630" t="s">
        <v>61</v>
      </c>
      <c r="AE630" t="s">
        <v>5094</v>
      </c>
      <c r="AF630" t="s">
        <v>63</v>
      </c>
      <c r="AH630">
        <v>0</v>
      </c>
      <c r="AI630" s="2">
        <v>45712</v>
      </c>
      <c r="AJ630" t="s">
        <v>64</v>
      </c>
      <c r="AK630" t="s">
        <v>64</v>
      </c>
      <c r="AL630" t="s">
        <v>5095</v>
      </c>
      <c r="AM630" t="s">
        <v>5092</v>
      </c>
      <c r="AN630" s="3">
        <v>146.38</v>
      </c>
      <c r="AO630" t="s">
        <v>5061</v>
      </c>
      <c r="AP630" t="s">
        <v>64</v>
      </c>
      <c r="AQ630" t="s">
        <v>5094</v>
      </c>
      <c r="AR630">
        <v>1487</v>
      </c>
      <c r="AS630" t="s">
        <v>66</v>
      </c>
    </row>
    <row r="631" spans="1:45" ht="16" x14ac:dyDescent="0.2">
      <c r="A631">
        <v>3953</v>
      </c>
      <c r="B631">
        <v>3953</v>
      </c>
      <c r="C631" s="2">
        <v>45713</v>
      </c>
      <c r="D631" t="s">
        <v>1761</v>
      </c>
      <c r="E631" t="s">
        <v>5100</v>
      </c>
      <c r="F631" s="3">
        <v>12.82</v>
      </c>
      <c r="G631" t="s">
        <v>47</v>
      </c>
      <c r="H631" s="3">
        <v>0</v>
      </c>
      <c r="I631" t="s">
        <v>48</v>
      </c>
      <c r="J631">
        <v>2561</v>
      </c>
      <c r="K631" t="s">
        <v>49</v>
      </c>
      <c r="L631" t="s">
        <v>50</v>
      </c>
      <c r="M631" t="s">
        <v>51</v>
      </c>
      <c r="N631">
        <v>562</v>
      </c>
      <c r="O631" t="s">
        <v>52</v>
      </c>
      <c r="P631" t="s">
        <v>53</v>
      </c>
      <c r="T631" t="s">
        <v>5101</v>
      </c>
      <c r="V631" t="s">
        <v>3253</v>
      </c>
      <c r="W631" t="s">
        <v>56</v>
      </c>
      <c r="X631" t="s">
        <v>5102</v>
      </c>
      <c r="Y631" t="s">
        <v>5103</v>
      </c>
      <c r="Z631" s="3">
        <v>0</v>
      </c>
      <c r="AA631" t="s">
        <v>5104</v>
      </c>
      <c r="AB631" t="s">
        <v>5105</v>
      </c>
      <c r="AC631" t="s">
        <v>61</v>
      </c>
      <c r="AD631" t="s">
        <v>61</v>
      </c>
      <c r="AE631" t="s">
        <v>5106</v>
      </c>
      <c r="AF631" t="s">
        <v>63</v>
      </c>
      <c r="AH631">
        <v>0</v>
      </c>
      <c r="AI631" s="2">
        <v>45713</v>
      </c>
      <c r="AJ631" t="s">
        <v>64</v>
      </c>
      <c r="AK631" t="s">
        <v>64</v>
      </c>
      <c r="AL631" t="s">
        <v>5107</v>
      </c>
      <c r="AN631" s="3">
        <v>99.52</v>
      </c>
      <c r="AO631" t="s">
        <v>5105</v>
      </c>
      <c r="AP631" t="s">
        <v>64</v>
      </c>
      <c r="AQ631" t="s">
        <v>5106</v>
      </c>
      <c r="AR631">
        <v>1497</v>
      </c>
      <c r="AS631" t="s">
        <v>66</v>
      </c>
    </row>
    <row r="632" spans="1:45" ht="16" x14ac:dyDescent="0.2">
      <c r="A632">
        <v>3954</v>
      </c>
      <c r="B632">
        <v>3954</v>
      </c>
      <c r="C632" s="2">
        <v>45713</v>
      </c>
      <c r="D632" t="s">
        <v>1761</v>
      </c>
      <c r="E632" t="s">
        <v>5108</v>
      </c>
      <c r="F632" s="3">
        <v>86.7</v>
      </c>
      <c r="G632" t="s">
        <v>47</v>
      </c>
      <c r="H632" s="3">
        <v>19</v>
      </c>
      <c r="I632" t="s">
        <v>48</v>
      </c>
      <c r="J632">
        <v>2810</v>
      </c>
      <c r="K632" t="s">
        <v>49</v>
      </c>
      <c r="L632" t="s">
        <v>50</v>
      </c>
      <c r="M632" t="s">
        <v>51</v>
      </c>
      <c r="N632">
        <v>562</v>
      </c>
      <c r="O632" t="s">
        <v>52</v>
      </c>
      <c r="P632" t="s">
        <v>53</v>
      </c>
      <c r="T632" t="s">
        <v>5101</v>
      </c>
      <c r="V632" t="s">
        <v>3253</v>
      </c>
      <c r="W632" t="s">
        <v>56</v>
      </c>
      <c r="X632" t="s">
        <v>5102</v>
      </c>
      <c r="Y632" t="s">
        <v>5103</v>
      </c>
      <c r="Z632" s="3">
        <v>0</v>
      </c>
      <c r="AA632" t="s">
        <v>5104</v>
      </c>
      <c r="AB632" t="s">
        <v>5105</v>
      </c>
      <c r="AC632" t="s">
        <v>61</v>
      </c>
      <c r="AD632" t="s">
        <v>61</v>
      </c>
      <c r="AE632" t="s">
        <v>5106</v>
      </c>
      <c r="AF632" t="s">
        <v>63</v>
      </c>
      <c r="AH632">
        <v>59</v>
      </c>
      <c r="AI632" s="2">
        <v>45713</v>
      </c>
      <c r="AJ632" t="s">
        <v>64</v>
      </c>
      <c r="AK632" t="s">
        <v>64</v>
      </c>
      <c r="AL632" t="s">
        <v>5107</v>
      </c>
      <c r="AN632" s="3">
        <v>99.52</v>
      </c>
      <c r="AO632" t="s">
        <v>5105</v>
      </c>
      <c r="AP632" t="s">
        <v>64</v>
      </c>
      <c r="AQ632" t="s">
        <v>5106</v>
      </c>
      <c r="AR632">
        <v>1497</v>
      </c>
      <c r="AS632" t="s">
        <v>66</v>
      </c>
    </row>
    <row r="633" spans="1:45" ht="16" x14ac:dyDescent="0.2">
      <c r="A633">
        <v>3963</v>
      </c>
      <c r="B633">
        <v>3963</v>
      </c>
      <c r="C633" s="2">
        <v>45713</v>
      </c>
      <c r="D633" t="s">
        <v>1814</v>
      </c>
      <c r="E633" t="s">
        <v>5109</v>
      </c>
      <c r="F633" s="3">
        <v>19.600000000000001</v>
      </c>
      <c r="G633" t="s">
        <v>47</v>
      </c>
      <c r="H633" s="3">
        <v>0</v>
      </c>
      <c r="I633" t="s">
        <v>48</v>
      </c>
      <c r="J633">
        <v>2560</v>
      </c>
      <c r="K633" t="s">
        <v>49</v>
      </c>
      <c r="L633" t="s">
        <v>50</v>
      </c>
      <c r="M633" t="s">
        <v>51</v>
      </c>
      <c r="N633">
        <v>561</v>
      </c>
      <c r="O633" t="s">
        <v>52</v>
      </c>
      <c r="P633" t="s">
        <v>53</v>
      </c>
      <c r="T633" t="s">
        <v>5110</v>
      </c>
      <c r="U633" t="s">
        <v>5111</v>
      </c>
      <c r="V633" t="s">
        <v>3334</v>
      </c>
      <c r="W633" t="s">
        <v>56</v>
      </c>
      <c r="X633" t="s">
        <v>5112</v>
      </c>
      <c r="Y633" t="s">
        <v>5113</v>
      </c>
      <c r="Z633" s="3">
        <v>0</v>
      </c>
      <c r="AA633" t="s">
        <v>5114</v>
      </c>
      <c r="AB633" t="s">
        <v>5105</v>
      </c>
      <c r="AC633" t="s">
        <v>61</v>
      </c>
      <c r="AD633" t="s">
        <v>61</v>
      </c>
      <c r="AE633" t="s">
        <v>5115</v>
      </c>
      <c r="AF633" t="s">
        <v>63</v>
      </c>
      <c r="AH633">
        <v>0</v>
      </c>
      <c r="AI633" s="2">
        <v>45713</v>
      </c>
      <c r="AJ633" t="s">
        <v>64</v>
      </c>
      <c r="AK633" t="s">
        <v>64</v>
      </c>
      <c r="AL633" t="s">
        <v>5116</v>
      </c>
      <c r="AM633" t="s">
        <v>5111</v>
      </c>
      <c r="AN633" s="3">
        <v>19.600000000000001</v>
      </c>
      <c r="AO633" t="s">
        <v>5105</v>
      </c>
      <c r="AP633" t="s">
        <v>64</v>
      </c>
      <c r="AQ633" t="s">
        <v>5115</v>
      </c>
      <c r="AR633">
        <v>1511</v>
      </c>
      <c r="AS633" t="s">
        <v>66</v>
      </c>
    </row>
    <row r="634" spans="1:45" ht="16" x14ac:dyDescent="0.2">
      <c r="A634">
        <v>3994</v>
      </c>
      <c r="B634">
        <v>3994</v>
      </c>
      <c r="C634" s="2">
        <v>45713</v>
      </c>
      <c r="D634" t="s">
        <v>1761</v>
      </c>
      <c r="E634" t="s">
        <v>4330</v>
      </c>
      <c r="F634" s="3">
        <v>22.78</v>
      </c>
      <c r="G634" t="s">
        <v>47</v>
      </c>
      <c r="H634" s="3">
        <v>0</v>
      </c>
      <c r="I634" t="s">
        <v>48</v>
      </c>
      <c r="J634">
        <v>2720</v>
      </c>
      <c r="K634" t="s">
        <v>49</v>
      </c>
      <c r="L634" t="s">
        <v>50</v>
      </c>
      <c r="M634" t="s">
        <v>51</v>
      </c>
      <c r="N634">
        <v>942</v>
      </c>
      <c r="O634" t="s">
        <v>52</v>
      </c>
      <c r="P634" t="s">
        <v>53</v>
      </c>
      <c r="T634" t="s">
        <v>5117</v>
      </c>
      <c r="U634" t="s">
        <v>5118</v>
      </c>
      <c r="V634" t="s">
        <v>3450</v>
      </c>
      <c r="W634" t="s">
        <v>56</v>
      </c>
      <c r="X634" t="s">
        <v>5119</v>
      </c>
      <c r="Y634" t="s">
        <v>2036</v>
      </c>
      <c r="Z634" s="3">
        <v>19</v>
      </c>
      <c r="AA634" t="s">
        <v>5120</v>
      </c>
      <c r="AB634" t="s">
        <v>5049</v>
      </c>
      <c r="AC634" t="s">
        <v>61</v>
      </c>
      <c r="AD634" t="s">
        <v>61</v>
      </c>
      <c r="AE634" t="s">
        <v>5121</v>
      </c>
      <c r="AF634" t="s">
        <v>63</v>
      </c>
      <c r="AH634">
        <v>0</v>
      </c>
      <c r="AI634" s="2">
        <v>45713</v>
      </c>
      <c r="AJ634" t="s">
        <v>64</v>
      </c>
      <c r="AK634" t="s">
        <v>64</v>
      </c>
      <c r="AL634" t="s">
        <v>5122</v>
      </c>
      <c r="AM634" t="s">
        <v>5118</v>
      </c>
      <c r="AN634" s="3">
        <v>22.78</v>
      </c>
      <c r="AO634" t="s">
        <v>5049</v>
      </c>
      <c r="AP634" t="s">
        <v>64</v>
      </c>
      <c r="AQ634" t="s">
        <v>5121</v>
      </c>
      <c r="AR634">
        <v>1513</v>
      </c>
      <c r="AS634" t="s">
        <v>66</v>
      </c>
    </row>
    <row r="635" spans="1:45" ht="16" x14ac:dyDescent="0.2">
      <c r="A635">
        <v>3995</v>
      </c>
      <c r="B635">
        <v>3995</v>
      </c>
      <c r="C635" s="2">
        <v>45713</v>
      </c>
      <c r="D635" t="s">
        <v>1748</v>
      </c>
      <c r="E635" t="s">
        <v>5123</v>
      </c>
      <c r="F635" s="3">
        <v>0.4</v>
      </c>
      <c r="G635" t="s">
        <v>47</v>
      </c>
      <c r="H635" s="3">
        <v>0</v>
      </c>
      <c r="I635" t="s">
        <v>48</v>
      </c>
      <c r="J635">
        <v>2705</v>
      </c>
      <c r="K635" t="s">
        <v>49</v>
      </c>
      <c r="L635" t="s">
        <v>50</v>
      </c>
      <c r="M635" t="s">
        <v>51</v>
      </c>
      <c r="N635">
        <v>942</v>
      </c>
      <c r="O635" t="s">
        <v>52</v>
      </c>
      <c r="P635" t="s">
        <v>53</v>
      </c>
      <c r="T635" t="s">
        <v>5117</v>
      </c>
      <c r="U635" t="s">
        <v>5118</v>
      </c>
      <c r="V635" t="s">
        <v>3450</v>
      </c>
      <c r="W635" t="s">
        <v>56</v>
      </c>
      <c r="X635" t="s">
        <v>5119</v>
      </c>
      <c r="Y635" t="s">
        <v>2036</v>
      </c>
      <c r="Z635" s="3">
        <v>19</v>
      </c>
      <c r="AA635" t="s">
        <v>5120</v>
      </c>
      <c r="AB635" t="s">
        <v>5049</v>
      </c>
      <c r="AC635" t="s">
        <v>61</v>
      </c>
      <c r="AD635" t="s">
        <v>61</v>
      </c>
      <c r="AE635" t="s">
        <v>5121</v>
      </c>
      <c r="AF635" t="s">
        <v>63</v>
      </c>
      <c r="AH635">
        <v>0</v>
      </c>
      <c r="AI635" s="2">
        <v>45713</v>
      </c>
      <c r="AJ635" t="s">
        <v>64</v>
      </c>
      <c r="AK635" t="s">
        <v>64</v>
      </c>
      <c r="AL635" t="s">
        <v>5122</v>
      </c>
      <c r="AM635" t="s">
        <v>5118</v>
      </c>
      <c r="AN635" s="3">
        <v>22.78</v>
      </c>
      <c r="AO635" t="s">
        <v>5049</v>
      </c>
      <c r="AP635" t="s">
        <v>64</v>
      </c>
      <c r="AQ635" t="s">
        <v>5121</v>
      </c>
      <c r="AR635">
        <v>1513</v>
      </c>
      <c r="AS635" t="s">
        <v>66</v>
      </c>
    </row>
    <row r="636" spans="1:45" ht="16" x14ac:dyDescent="0.2">
      <c r="A636">
        <v>4017</v>
      </c>
      <c r="B636">
        <v>4017</v>
      </c>
      <c r="C636" s="2">
        <v>45713</v>
      </c>
      <c r="D636" t="s">
        <v>1814</v>
      </c>
      <c r="E636" t="s">
        <v>5124</v>
      </c>
      <c r="F636" s="3">
        <v>11.2</v>
      </c>
      <c r="G636" t="s">
        <v>47</v>
      </c>
      <c r="H636" s="3">
        <v>0</v>
      </c>
      <c r="I636" t="s">
        <v>48</v>
      </c>
      <c r="J636">
        <v>2560</v>
      </c>
      <c r="K636" t="s">
        <v>49</v>
      </c>
      <c r="L636" t="s">
        <v>50</v>
      </c>
      <c r="M636" t="s">
        <v>51</v>
      </c>
      <c r="N636">
        <v>563</v>
      </c>
      <c r="O636" t="s">
        <v>52</v>
      </c>
      <c r="P636" t="s">
        <v>53</v>
      </c>
      <c r="T636" t="s">
        <v>5110</v>
      </c>
      <c r="U636" t="s">
        <v>5125</v>
      </c>
      <c r="V636" t="s">
        <v>3363</v>
      </c>
      <c r="W636" t="s">
        <v>56</v>
      </c>
      <c r="X636" t="s">
        <v>5126</v>
      </c>
      <c r="Y636" t="s">
        <v>5127</v>
      </c>
      <c r="Z636" s="3">
        <v>0</v>
      </c>
      <c r="AA636" t="s">
        <v>5114</v>
      </c>
      <c r="AB636" t="s">
        <v>5105</v>
      </c>
      <c r="AC636" t="s">
        <v>61</v>
      </c>
      <c r="AD636" t="s">
        <v>61</v>
      </c>
      <c r="AE636" t="s">
        <v>5128</v>
      </c>
      <c r="AF636" t="s">
        <v>63</v>
      </c>
      <c r="AH636">
        <v>0</v>
      </c>
      <c r="AI636" s="2">
        <v>45713</v>
      </c>
      <c r="AJ636" t="s">
        <v>64</v>
      </c>
      <c r="AK636" t="s">
        <v>64</v>
      </c>
      <c r="AL636" t="s">
        <v>5129</v>
      </c>
      <c r="AM636" t="s">
        <v>5125</v>
      </c>
      <c r="AN636" s="3">
        <v>19.600000000000001</v>
      </c>
      <c r="AO636" t="s">
        <v>5105</v>
      </c>
      <c r="AP636" t="s">
        <v>64</v>
      </c>
      <c r="AQ636" t="s">
        <v>5128</v>
      </c>
      <c r="AR636">
        <v>1531</v>
      </c>
      <c r="AS636" t="s">
        <v>66</v>
      </c>
    </row>
    <row r="637" spans="1:45" ht="16" x14ac:dyDescent="0.2">
      <c r="A637">
        <v>4018</v>
      </c>
      <c r="B637">
        <v>4018</v>
      </c>
      <c r="C637" s="2">
        <v>45713</v>
      </c>
      <c r="D637" t="s">
        <v>1814</v>
      </c>
      <c r="E637" t="s">
        <v>5130</v>
      </c>
      <c r="F637" s="3">
        <v>4.8</v>
      </c>
      <c r="G637" t="s">
        <v>47</v>
      </c>
      <c r="H637" s="3">
        <v>0</v>
      </c>
      <c r="I637" t="s">
        <v>48</v>
      </c>
      <c r="J637">
        <v>2564</v>
      </c>
      <c r="K637" t="s">
        <v>49</v>
      </c>
      <c r="L637" t="s">
        <v>50</v>
      </c>
      <c r="M637" t="s">
        <v>51</v>
      </c>
      <c r="N637">
        <v>563</v>
      </c>
      <c r="O637" t="s">
        <v>52</v>
      </c>
      <c r="P637" t="s">
        <v>53</v>
      </c>
      <c r="T637" t="s">
        <v>5110</v>
      </c>
      <c r="U637" t="s">
        <v>5125</v>
      </c>
      <c r="V637" t="s">
        <v>3363</v>
      </c>
      <c r="W637" t="s">
        <v>56</v>
      </c>
      <c r="X637" t="s">
        <v>5126</v>
      </c>
      <c r="Y637" t="s">
        <v>5127</v>
      </c>
      <c r="Z637" s="3">
        <v>0</v>
      </c>
      <c r="AA637" t="s">
        <v>5114</v>
      </c>
      <c r="AB637" t="s">
        <v>5105</v>
      </c>
      <c r="AC637" t="s">
        <v>61</v>
      </c>
      <c r="AD637" t="s">
        <v>61</v>
      </c>
      <c r="AE637" t="s">
        <v>5128</v>
      </c>
      <c r="AF637" t="s">
        <v>63</v>
      </c>
      <c r="AH637">
        <v>0</v>
      </c>
      <c r="AI637" s="2">
        <v>45713</v>
      </c>
      <c r="AJ637" t="s">
        <v>64</v>
      </c>
      <c r="AK637" t="s">
        <v>64</v>
      </c>
      <c r="AL637" t="s">
        <v>5129</v>
      </c>
      <c r="AM637" t="s">
        <v>5125</v>
      </c>
      <c r="AN637" s="3">
        <v>19.600000000000001</v>
      </c>
      <c r="AO637" t="s">
        <v>5105</v>
      </c>
      <c r="AP637" t="s">
        <v>64</v>
      </c>
      <c r="AQ637" t="s">
        <v>5128</v>
      </c>
      <c r="AR637">
        <v>1531</v>
      </c>
      <c r="AS637" t="s">
        <v>66</v>
      </c>
    </row>
    <row r="638" spans="1:45" ht="16" x14ac:dyDescent="0.2">
      <c r="A638">
        <v>4019</v>
      </c>
      <c r="B638">
        <v>4019</v>
      </c>
      <c r="C638" s="2">
        <v>45713</v>
      </c>
      <c r="D638" t="s">
        <v>1814</v>
      </c>
      <c r="E638" t="s">
        <v>5131</v>
      </c>
      <c r="F638" s="3">
        <v>3.6</v>
      </c>
      <c r="G638" t="s">
        <v>47</v>
      </c>
      <c r="H638" s="3">
        <v>0</v>
      </c>
      <c r="I638" t="s">
        <v>48</v>
      </c>
      <c r="J638">
        <v>2564</v>
      </c>
      <c r="K638" t="s">
        <v>49</v>
      </c>
      <c r="L638" t="s">
        <v>50</v>
      </c>
      <c r="M638" t="s">
        <v>51</v>
      </c>
      <c r="N638">
        <v>563</v>
      </c>
      <c r="O638" t="s">
        <v>52</v>
      </c>
      <c r="P638" t="s">
        <v>53</v>
      </c>
      <c r="T638" t="s">
        <v>5110</v>
      </c>
      <c r="U638" t="s">
        <v>5125</v>
      </c>
      <c r="V638" t="s">
        <v>3363</v>
      </c>
      <c r="W638" t="s">
        <v>56</v>
      </c>
      <c r="X638" t="s">
        <v>5126</v>
      </c>
      <c r="Y638" t="s">
        <v>5127</v>
      </c>
      <c r="Z638" s="3">
        <v>0</v>
      </c>
      <c r="AA638" t="s">
        <v>5114</v>
      </c>
      <c r="AB638" t="s">
        <v>5105</v>
      </c>
      <c r="AC638" t="s">
        <v>61</v>
      </c>
      <c r="AD638" t="s">
        <v>61</v>
      </c>
      <c r="AE638" t="s">
        <v>5128</v>
      </c>
      <c r="AF638" t="s">
        <v>63</v>
      </c>
      <c r="AH638">
        <v>0</v>
      </c>
      <c r="AI638" s="2">
        <v>45713</v>
      </c>
      <c r="AJ638" t="s">
        <v>64</v>
      </c>
      <c r="AK638" t="s">
        <v>64</v>
      </c>
      <c r="AL638" t="s">
        <v>5129</v>
      </c>
      <c r="AM638" t="s">
        <v>5125</v>
      </c>
      <c r="AN638" s="3">
        <v>19.600000000000001</v>
      </c>
      <c r="AO638" t="s">
        <v>5105</v>
      </c>
      <c r="AP638" t="s">
        <v>64</v>
      </c>
      <c r="AQ638" t="s">
        <v>5128</v>
      </c>
      <c r="AR638">
        <v>1531</v>
      </c>
      <c r="AS638" t="s">
        <v>66</v>
      </c>
    </row>
    <row r="639" spans="1:45" ht="16" x14ac:dyDescent="0.2">
      <c r="A639">
        <v>4039</v>
      </c>
      <c r="B639">
        <v>4039</v>
      </c>
      <c r="C639" s="2">
        <v>45713</v>
      </c>
      <c r="D639" t="s">
        <v>1761</v>
      </c>
      <c r="E639" t="s">
        <v>5132</v>
      </c>
      <c r="F639" s="3">
        <v>3.3</v>
      </c>
      <c r="G639" t="s">
        <v>47</v>
      </c>
      <c r="H639" s="3">
        <v>0</v>
      </c>
      <c r="I639" t="s">
        <v>48</v>
      </c>
      <c r="J639">
        <v>3270</v>
      </c>
      <c r="K639" t="s">
        <v>49</v>
      </c>
      <c r="L639" t="s">
        <v>50</v>
      </c>
      <c r="M639" t="s">
        <v>106</v>
      </c>
      <c r="N639">
        <v>562</v>
      </c>
      <c r="O639" t="s">
        <v>52</v>
      </c>
      <c r="P639" t="s">
        <v>53</v>
      </c>
      <c r="T639" t="s">
        <v>5133</v>
      </c>
      <c r="U639" t="s">
        <v>5134</v>
      </c>
      <c r="V639" t="s">
        <v>3386</v>
      </c>
      <c r="W639" t="s">
        <v>56</v>
      </c>
      <c r="X639" t="s">
        <v>5135</v>
      </c>
      <c r="Y639" t="s">
        <v>5136</v>
      </c>
      <c r="Z639" s="3">
        <v>0</v>
      </c>
      <c r="AA639" t="s">
        <v>5137</v>
      </c>
      <c r="AB639" t="s">
        <v>5105</v>
      </c>
      <c r="AC639" t="s">
        <v>61</v>
      </c>
      <c r="AD639" t="s">
        <v>61</v>
      </c>
      <c r="AE639" t="s">
        <v>5138</v>
      </c>
      <c r="AF639" t="s">
        <v>63</v>
      </c>
      <c r="AH639">
        <v>0</v>
      </c>
      <c r="AI639" s="2">
        <v>45713</v>
      </c>
      <c r="AJ639" t="s">
        <v>64</v>
      </c>
      <c r="AK639" t="s">
        <v>64</v>
      </c>
      <c r="AL639" t="s">
        <v>5139</v>
      </c>
      <c r="AM639" t="s">
        <v>5134</v>
      </c>
      <c r="AN639" s="3">
        <v>173.6</v>
      </c>
      <c r="AO639" t="s">
        <v>5105</v>
      </c>
      <c r="AP639" t="s">
        <v>64</v>
      </c>
      <c r="AQ639" t="s">
        <v>5138</v>
      </c>
      <c r="AR639">
        <v>1533</v>
      </c>
      <c r="AS639" t="s">
        <v>66</v>
      </c>
    </row>
    <row r="640" spans="1:45" ht="16" x14ac:dyDescent="0.2">
      <c r="A640">
        <v>4040</v>
      </c>
      <c r="B640">
        <v>4040</v>
      </c>
      <c r="C640" s="2">
        <v>45713</v>
      </c>
      <c r="D640" t="s">
        <v>1761</v>
      </c>
      <c r="E640" t="s">
        <v>5132</v>
      </c>
      <c r="F640" s="3">
        <v>36.700000000000003</v>
      </c>
      <c r="G640" t="s">
        <v>47</v>
      </c>
      <c r="H640" s="3">
        <v>19</v>
      </c>
      <c r="I640" t="s">
        <v>48</v>
      </c>
      <c r="J640">
        <v>3270</v>
      </c>
      <c r="K640" t="s">
        <v>49</v>
      </c>
      <c r="L640" t="s">
        <v>50</v>
      </c>
      <c r="M640" t="s">
        <v>106</v>
      </c>
      <c r="N640">
        <v>562</v>
      </c>
      <c r="O640" t="s">
        <v>52</v>
      </c>
      <c r="P640" t="s">
        <v>53</v>
      </c>
      <c r="T640" t="s">
        <v>5133</v>
      </c>
      <c r="U640" t="s">
        <v>5134</v>
      </c>
      <c r="V640" t="s">
        <v>3386</v>
      </c>
      <c r="W640" t="s">
        <v>56</v>
      </c>
      <c r="X640" t="s">
        <v>5135</v>
      </c>
      <c r="Y640" t="s">
        <v>5136</v>
      </c>
      <c r="Z640" s="3">
        <v>0</v>
      </c>
      <c r="AA640" t="s">
        <v>5137</v>
      </c>
      <c r="AB640" t="s">
        <v>5105</v>
      </c>
      <c r="AC640" t="s">
        <v>61</v>
      </c>
      <c r="AD640" t="s">
        <v>61</v>
      </c>
      <c r="AE640" t="s">
        <v>5138</v>
      </c>
      <c r="AF640" t="s">
        <v>63</v>
      </c>
      <c r="AH640">
        <v>59</v>
      </c>
      <c r="AI640" s="2">
        <v>45713</v>
      </c>
      <c r="AJ640" t="s">
        <v>64</v>
      </c>
      <c r="AK640" t="s">
        <v>64</v>
      </c>
      <c r="AL640" t="s">
        <v>5139</v>
      </c>
      <c r="AM640" t="s">
        <v>5134</v>
      </c>
      <c r="AN640" s="3">
        <v>173.6</v>
      </c>
      <c r="AO640" t="s">
        <v>5105</v>
      </c>
      <c r="AP640" t="s">
        <v>64</v>
      </c>
      <c r="AQ640" t="s">
        <v>5138</v>
      </c>
      <c r="AR640">
        <v>1533</v>
      </c>
      <c r="AS640" t="s">
        <v>66</v>
      </c>
    </row>
    <row r="641" spans="1:45" ht="16" x14ac:dyDescent="0.2">
      <c r="A641">
        <v>4041</v>
      </c>
      <c r="B641">
        <v>4041</v>
      </c>
      <c r="C641" s="2">
        <v>45713</v>
      </c>
      <c r="D641" t="s">
        <v>1761</v>
      </c>
      <c r="E641" t="s">
        <v>5140</v>
      </c>
      <c r="F641" s="3">
        <v>17.600000000000001</v>
      </c>
      <c r="G641" t="s">
        <v>47</v>
      </c>
      <c r="H641" s="3">
        <v>19</v>
      </c>
      <c r="I641" t="s">
        <v>48</v>
      </c>
      <c r="J641">
        <v>3270</v>
      </c>
      <c r="K641" t="s">
        <v>49</v>
      </c>
      <c r="L641" t="s">
        <v>50</v>
      </c>
      <c r="M641" t="s">
        <v>106</v>
      </c>
      <c r="N641">
        <v>562</v>
      </c>
      <c r="O641" t="s">
        <v>52</v>
      </c>
      <c r="P641" t="s">
        <v>53</v>
      </c>
      <c r="T641" t="s">
        <v>5133</v>
      </c>
      <c r="U641" t="s">
        <v>5134</v>
      </c>
      <c r="V641" t="s">
        <v>3386</v>
      </c>
      <c r="W641" t="s">
        <v>56</v>
      </c>
      <c r="X641" t="s">
        <v>5135</v>
      </c>
      <c r="Y641" t="s">
        <v>5136</v>
      </c>
      <c r="Z641" s="3">
        <v>0</v>
      </c>
      <c r="AA641" t="s">
        <v>5137</v>
      </c>
      <c r="AB641" t="s">
        <v>5105</v>
      </c>
      <c r="AC641" t="s">
        <v>61</v>
      </c>
      <c r="AD641" t="s">
        <v>61</v>
      </c>
      <c r="AE641" t="s">
        <v>5138</v>
      </c>
      <c r="AF641" t="s">
        <v>63</v>
      </c>
      <c r="AH641">
        <v>59</v>
      </c>
      <c r="AI641" s="2">
        <v>45713</v>
      </c>
      <c r="AJ641" t="s">
        <v>64</v>
      </c>
      <c r="AK641" t="s">
        <v>64</v>
      </c>
      <c r="AL641" t="s">
        <v>5139</v>
      </c>
      <c r="AM641" t="s">
        <v>5134</v>
      </c>
      <c r="AN641" s="3">
        <v>173.6</v>
      </c>
      <c r="AO641" t="s">
        <v>5105</v>
      </c>
      <c r="AP641" t="s">
        <v>64</v>
      </c>
      <c r="AQ641" t="s">
        <v>5138</v>
      </c>
      <c r="AR641">
        <v>1533</v>
      </c>
      <c r="AS641" t="s">
        <v>66</v>
      </c>
    </row>
    <row r="642" spans="1:45" ht="16" x14ac:dyDescent="0.2">
      <c r="A642">
        <v>4042</v>
      </c>
      <c r="B642">
        <v>4042</v>
      </c>
      <c r="C642" s="2">
        <v>45713</v>
      </c>
      <c r="D642" t="s">
        <v>1761</v>
      </c>
      <c r="E642" t="s">
        <v>5141</v>
      </c>
      <c r="F642" s="3">
        <v>34.6</v>
      </c>
      <c r="G642" t="s">
        <v>47</v>
      </c>
      <c r="H642" s="3">
        <v>19</v>
      </c>
      <c r="I642" t="s">
        <v>48</v>
      </c>
      <c r="J642">
        <v>3270</v>
      </c>
      <c r="K642" t="s">
        <v>49</v>
      </c>
      <c r="L642" t="s">
        <v>50</v>
      </c>
      <c r="M642" t="s">
        <v>106</v>
      </c>
      <c r="N642">
        <v>562</v>
      </c>
      <c r="O642" t="s">
        <v>52</v>
      </c>
      <c r="P642" t="s">
        <v>53</v>
      </c>
      <c r="T642" t="s">
        <v>5133</v>
      </c>
      <c r="U642" t="s">
        <v>5134</v>
      </c>
      <c r="V642" t="s">
        <v>3386</v>
      </c>
      <c r="W642" t="s">
        <v>56</v>
      </c>
      <c r="X642" t="s">
        <v>5135</v>
      </c>
      <c r="Y642" t="s">
        <v>5136</v>
      </c>
      <c r="Z642" s="3">
        <v>0</v>
      </c>
      <c r="AA642" t="s">
        <v>5137</v>
      </c>
      <c r="AB642" t="s">
        <v>5105</v>
      </c>
      <c r="AC642" t="s">
        <v>61</v>
      </c>
      <c r="AD642" t="s">
        <v>61</v>
      </c>
      <c r="AE642" t="s">
        <v>5138</v>
      </c>
      <c r="AF642" t="s">
        <v>63</v>
      </c>
      <c r="AH642">
        <v>59</v>
      </c>
      <c r="AI642" s="2">
        <v>45713</v>
      </c>
      <c r="AJ642" t="s">
        <v>64</v>
      </c>
      <c r="AK642" t="s">
        <v>64</v>
      </c>
      <c r="AL642" t="s">
        <v>5139</v>
      </c>
      <c r="AM642" t="s">
        <v>5134</v>
      </c>
      <c r="AN642" s="3">
        <v>173.6</v>
      </c>
      <c r="AO642" t="s">
        <v>5105</v>
      </c>
      <c r="AP642" t="s">
        <v>64</v>
      </c>
      <c r="AQ642" t="s">
        <v>5138</v>
      </c>
      <c r="AR642">
        <v>1533</v>
      </c>
      <c r="AS642" t="s">
        <v>66</v>
      </c>
    </row>
    <row r="643" spans="1:45" ht="16" x14ac:dyDescent="0.2">
      <c r="A643">
        <v>4043</v>
      </c>
      <c r="B643">
        <v>4043</v>
      </c>
      <c r="C643" s="2">
        <v>45713</v>
      </c>
      <c r="D643" t="s">
        <v>1761</v>
      </c>
      <c r="E643" t="s">
        <v>5141</v>
      </c>
      <c r="F643" s="3">
        <v>3.4</v>
      </c>
      <c r="G643" t="s">
        <v>47</v>
      </c>
      <c r="H643" s="3">
        <v>0</v>
      </c>
      <c r="I643" t="s">
        <v>48</v>
      </c>
      <c r="J643">
        <v>3270</v>
      </c>
      <c r="K643" t="s">
        <v>49</v>
      </c>
      <c r="L643" t="s">
        <v>50</v>
      </c>
      <c r="M643" t="s">
        <v>106</v>
      </c>
      <c r="N643">
        <v>562</v>
      </c>
      <c r="O643" t="s">
        <v>52</v>
      </c>
      <c r="P643" t="s">
        <v>53</v>
      </c>
      <c r="T643" t="s">
        <v>5133</v>
      </c>
      <c r="U643" t="s">
        <v>5134</v>
      </c>
      <c r="V643" t="s">
        <v>3386</v>
      </c>
      <c r="W643" t="s">
        <v>56</v>
      </c>
      <c r="X643" t="s">
        <v>5135</v>
      </c>
      <c r="Y643" t="s">
        <v>5136</v>
      </c>
      <c r="Z643" s="3">
        <v>0</v>
      </c>
      <c r="AA643" t="s">
        <v>5137</v>
      </c>
      <c r="AB643" t="s">
        <v>5105</v>
      </c>
      <c r="AC643" t="s">
        <v>61</v>
      </c>
      <c r="AD643" t="s">
        <v>61</v>
      </c>
      <c r="AE643" t="s">
        <v>5138</v>
      </c>
      <c r="AF643" t="s">
        <v>63</v>
      </c>
      <c r="AH643">
        <v>0</v>
      </c>
      <c r="AI643" s="2">
        <v>45713</v>
      </c>
      <c r="AJ643" t="s">
        <v>64</v>
      </c>
      <c r="AK643" t="s">
        <v>64</v>
      </c>
      <c r="AL643" t="s">
        <v>5139</v>
      </c>
      <c r="AM643" t="s">
        <v>5134</v>
      </c>
      <c r="AN643" s="3">
        <v>173.6</v>
      </c>
      <c r="AO643" t="s">
        <v>5105</v>
      </c>
      <c r="AP643" t="s">
        <v>64</v>
      </c>
      <c r="AQ643" t="s">
        <v>5138</v>
      </c>
      <c r="AR643">
        <v>1533</v>
      </c>
      <c r="AS643" t="s">
        <v>66</v>
      </c>
    </row>
    <row r="644" spans="1:45" ht="16" x14ac:dyDescent="0.2">
      <c r="A644">
        <v>4044</v>
      </c>
      <c r="B644">
        <v>4044</v>
      </c>
      <c r="C644" s="2">
        <v>45713</v>
      </c>
      <c r="D644" t="s">
        <v>1761</v>
      </c>
      <c r="E644" t="s">
        <v>5142</v>
      </c>
      <c r="F644" s="3">
        <v>24</v>
      </c>
      <c r="G644" t="s">
        <v>47</v>
      </c>
      <c r="H644" s="3">
        <v>7</v>
      </c>
      <c r="I644" t="s">
        <v>48</v>
      </c>
      <c r="J644">
        <v>2563</v>
      </c>
      <c r="K644" t="s">
        <v>49</v>
      </c>
      <c r="L644" t="s">
        <v>50</v>
      </c>
      <c r="M644" t="s">
        <v>51</v>
      </c>
      <c r="N644">
        <v>562</v>
      </c>
      <c r="O644" t="s">
        <v>52</v>
      </c>
      <c r="P644" t="s">
        <v>53</v>
      </c>
      <c r="T644" t="s">
        <v>5133</v>
      </c>
      <c r="U644" t="s">
        <v>5134</v>
      </c>
      <c r="V644" t="s">
        <v>3386</v>
      </c>
      <c r="W644" t="s">
        <v>56</v>
      </c>
      <c r="X644" t="s">
        <v>5135</v>
      </c>
      <c r="Y644" t="s">
        <v>5136</v>
      </c>
      <c r="Z644" s="3">
        <v>0</v>
      </c>
      <c r="AA644" t="s">
        <v>5137</v>
      </c>
      <c r="AB644" t="s">
        <v>5105</v>
      </c>
      <c r="AC644" t="s">
        <v>61</v>
      </c>
      <c r="AD644" t="s">
        <v>61</v>
      </c>
      <c r="AE644" t="s">
        <v>5138</v>
      </c>
      <c r="AF644" t="s">
        <v>63</v>
      </c>
      <c r="AH644">
        <v>58</v>
      </c>
      <c r="AI644" s="2">
        <v>45713</v>
      </c>
      <c r="AJ644" t="s">
        <v>64</v>
      </c>
      <c r="AK644" t="s">
        <v>64</v>
      </c>
      <c r="AL644" t="s">
        <v>5139</v>
      </c>
      <c r="AM644" t="s">
        <v>5134</v>
      </c>
      <c r="AN644" s="3">
        <v>173.6</v>
      </c>
      <c r="AO644" t="s">
        <v>5105</v>
      </c>
      <c r="AP644" t="s">
        <v>64</v>
      </c>
      <c r="AQ644" t="s">
        <v>5138</v>
      </c>
      <c r="AR644">
        <v>1533</v>
      </c>
      <c r="AS644" t="s">
        <v>66</v>
      </c>
    </row>
    <row r="645" spans="1:45" ht="16" x14ac:dyDescent="0.2">
      <c r="A645">
        <v>4045</v>
      </c>
      <c r="B645">
        <v>4045</v>
      </c>
      <c r="C645" s="2">
        <v>45713</v>
      </c>
      <c r="D645" t="s">
        <v>1761</v>
      </c>
      <c r="E645" t="s">
        <v>5143</v>
      </c>
      <c r="F645" s="3">
        <v>30</v>
      </c>
      <c r="G645" t="s">
        <v>47</v>
      </c>
      <c r="H645" s="3">
        <v>19</v>
      </c>
      <c r="I645" t="s">
        <v>48</v>
      </c>
      <c r="J645">
        <v>3250</v>
      </c>
      <c r="K645" t="s">
        <v>49</v>
      </c>
      <c r="L645" t="s">
        <v>50</v>
      </c>
      <c r="M645" t="s">
        <v>106</v>
      </c>
      <c r="N645">
        <v>562</v>
      </c>
      <c r="O645" t="s">
        <v>52</v>
      </c>
      <c r="P645" t="s">
        <v>53</v>
      </c>
      <c r="T645" t="s">
        <v>5133</v>
      </c>
      <c r="U645" t="s">
        <v>5134</v>
      </c>
      <c r="V645" t="s">
        <v>3386</v>
      </c>
      <c r="W645" t="s">
        <v>56</v>
      </c>
      <c r="X645" t="s">
        <v>5135</v>
      </c>
      <c r="Y645" t="s">
        <v>5136</v>
      </c>
      <c r="Z645" s="3">
        <v>0</v>
      </c>
      <c r="AA645" t="s">
        <v>5137</v>
      </c>
      <c r="AB645" t="s">
        <v>5105</v>
      </c>
      <c r="AC645" t="s">
        <v>61</v>
      </c>
      <c r="AD645" t="s">
        <v>61</v>
      </c>
      <c r="AE645" t="s">
        <v>5138</v>
      </c>
      <c r="AF645" t="s">
        <v>63</v>
      </c>
      <c r="AH645">
        <v>59</v>
      </c>
      <c r="AI645" s="2">
        <v>45713</v>
      </c>
      <c r="AJ645" t="s">
        <v>64</v>
      </c>
      <c r="AK645" t="s">
        <v>64</v>
      </c>
      <c r="AL645" t="s">
        <v>5139</v>
      </c>
      <c r="AM645" t="s">
        <v>5134</v>
      </c>
      <c r="AN645" s="3">
        <v>173.6</v>
      </c>
      <c r="AO645" t="s">
        <v>5105</v>
      </c>
      <c r="AP645" t="s">
        <v>64</v>
      </c>
      <c r="AQ645" t="s">
        <v>5138</v>
      </c>
      <c r="AR645">
        <v>1533</v>
      </c>
      <c r="AS645" t="s">
        <v>66</v>
      </c>
    </row>
    <row r="646" spans="1:45" ht="16" x14ac:dyDescent="0.2">
      <c r="A646">
        <v>4046</v>
      </c>
      <c r="B646">
        <v>4046</v>
      </c>
      <c r="C646" s="2">
        <v>45713</v>
      </c>
      <c r="D646" t="s">
        <v>1761</v>
      </c>
      <c r="E646" t="s">
        <v>5144</v>
      </c>
      <c r="F646" s="3">
        <v>9.6999999999999993</v>
      </c>
      <c r="G646" t="s">
        <v>47</v>
      </c>
      <c r="H646" s="3">
        <v>7</v>
      </c>
      <c r="I646" t="s">
        <v>48</v>
      </c>
      <c r="J646">
        <v>2563</v>
      </c>
      <c r="K646" t="s">
        <v>49</v>
      </c>
      <c r="L646" t="s">
        <v>50</v>
      </c>
      <c r="M646" t="s">
        <v>51</v>
      </c>
      <c r="N646">
        <v>562</v>
      </c>
      <c r="O646" t="s">
        <v>52</v>
      </c>
      <c r="P646" t="s">
        <v>53</v>
      </c>
      <c r="T646" t="s">
        <v>5133</v>
      </c>
      <c r="U646" t="s">
        <v>5134</v>
      </c>
      <c r="V646" t="s">
        <v>3386</v>
      </c>
      <c r="W646" t="s">
        <v>56</v>
      </c>
      <c r="X646" t="s">
        <v>5135</v>
      </c>
      <c r="Y646" t="s">
        <v>5136</v>
      </c>
      <c r="Z646" s="3">
        <v>0</v>
      </c>
      <c r="AA646" t="s">
        <v>5137</v>
      </c>
      <c r="AB646" t="s">
        <v>5105</v>
      </c>
      <c r="AC646" t="s">
        <v>61</v>
      </c>
      <c r="AD646" t="s">
        <v>61</v>
      </c>
      <c r="AE646" t="s">
        <v>5138</v>
      </c>
      <c r="AF646" t="s">
        <v>63</v>
      </c>
      <c r="AH646">
        <v>58</v>
      </c>
      <c r="AI646" s="2">
        <v>45713</v>
      </c>
      <c r="AJ646" t="s">
        <v>64</v>
      </c>
      <c r="AK646" t="s">
        <v>64</v>
      </c>
      <c r="AL646" t="s">
        <v>5139</v>
      </c>
      <c r="AM646" t="s">
        <v>5134</v>
      </c>
      <c r="AN646" s="3">
        <v>173.6</v>
      </c>
      <c r="AO646" t="s">
        <v>5105</v>
      </c>
      <c r="AP646" t="s">
        <v>64</v>
      </c>
      <c r="AQ646" t="s">
        <v>5138</v>
      </c>
      <c r="AR646">
        <v>1533</v>
      </c>
      <c r="AS646" t="s">
        <v>66</v>
      </c>
    </row>
    <row r="647" spans="1:45" ht="16" x14ac:dyDescent="0.2">
      <c r="A647">
        <v>4047</v>
      </c>
      <c r="B647">
        <v>4047</v>
      </c>
      <c r="C647" s="2">
        <v>45713</v>
      </c>
      <c r="D647" t="s">
        <v>1761</v>
      </c>
      <c r="E647" t="s">
        <v>5145</v>
      </c>
      <c r="F647" s="3">
        <v>14.3</v>
      </c>
      <c r="G647" t="s">
        <v>47</v>
      </c>
      <c r="H647" s="3">
        <v>7</v>
      </c>
      <c r="I647" t="s">
        <v>48</v>
      </c>
      <c r="J647">
        <v>2563</v>
      </c>
      <c r="K647" t="s">
        <v>49</v>
      </c>
      <c r="L647" t="s">
        <v>50</v>
      </c>
      <c r="M647" t="s">
        <v>51</v>
      </c>
      <c r="N647">
        <v>562</v>
      </c>
      <c r="O647" t="s">
        <v>52</v>
      </c>
      <c r="P647" t="s">
        <v>53</v>
      </c>
      <c r="T647" t="s">
        <v>5133</v>
      </c>
      <c r="U647" t="s">
        <v>5134</v>
      </c>
      <c r="V647" t="s">
        <v>3386</v>
      </c>
      <c r="W647" t="s">
        <v>56</v>
      </c>
      <c r="X647" t="s">
        <v>5135</v>
      </c>
      <c r="Y647" t="s">
        <v>5136</v>
      </c>
      <c r="Z647" s="3">
        <v>0</v>
      </c>
      <c r="AA647" t="s">
        <v>5137</v>
      </c>
      <c r="AB647" t="s">
        <v>5105</v>
      </c>
      <c r="AC647" t="s">
        <v>61</v>
      </c>
      <c r="AD647" t="s">
        <v>61</v>
      </c>
      <c r="AE647" t="s">
        <v>5138</v>
      </c>
      <c r="AF647" t="s">
        <v>63</v>
      </c>
      <c r="AH647">
        <v>58</v>
      </c>
      <c r="AI647" s="2">
        <v>45713</v>
      </c>
      <c r="AJ647" t="s">
        <v>64</v>
      </c>
      <c r="AK647" t="s">
        <v>64</v>
      </c>
      <c r="AL647" t="s">
        <v>5139</v>
      </c>
      <c r="AM647" t="s">
        <v>5134</v>
      </c>
      <c r="AN647" s="3">
        <v>173.6</v>
      </c>
      <c r="AO647" t="s">
        <v>5105</v>
      </c>
      <c r="AP647" t="s">
        <v>64</v>
      </c>
      <c r="AQ647" t="s">
        <v>5138</v>
      </c>
      <c r="AR647">
        <v>1533</v>
      </c>
      <c r="AS647" t="s">
        <v>66</v>
      </c>
    </row>
    <row r="648" spans="1:45" ht="16" x14ac:dyDescent="0.2">
      <c r="A648">
        <v>3957</v>
      </c>
      <c r="B648">
        <v>3957</v>
      </c>
      <c r="C648" s="2">
        <v>45714</v>
      </c>
      <c r="D648" t="s">
        <v>1761</v>
      </c>
      <c r="E648" t="s">
        <v>5154</v>
      </c>
      <c r="F648" s="3">
        <v>170</v>
      </c>
      <c r="G648" t="s">
        <v>47</v>
      </c>
      <c r="H648" s="3">
        <v>19</v>
      </c>
      <c r="I648" t="s">
        <v>48</v>
      </c>
      <c r="J648">
        <v>2810</v>
      </c>
      <c r="K648" t="s">
        <v>49</v>
      </c>
      <c r="L648" t="s">
        <v>50</v>
      </c>
      <c r="M648" t="s">
        <v>51</v>
      </c>
      <c r="N648">
        <v>561</v>
      </c>
      <c r="O648" t="s">
        <v>52</v>
      </c>
      <c r="P648" t="s">
        <v>53</v>
      </c>
      <c r="T648" t="s">
        <v>5155</v>
      </c>
      <c r="V648" t="s">
        <v>3317</v>
      </c>
      <c r="W648" t="s">
        <v>56</v>
      </c>
      <c r="X648" t="s">
        <v>5156</v>
      </c>
      <c r="Y648" t="s">
        <v>5157</v>
      </c>
      <c r="Z648" s="3">
        <v>0</v>
      </c>
      <c r="AA648" t="s">
        <v>906</v>
      </c>
      <c r="AB648" t="s">
        <v>5158</v>
      </c>
      <c r="AC648" t="s">
        <v>61</v>
      </c>
      <c r="AD648" t="s">
        <v>61</v>
      </c>
      <c r="AE648" t="s">
        <v>5159</v>
      </c>
      <c r="AF648" t="s">
        <v>63</v>
      </c>
      <c r="AH648">
        <v>59</v>
      </c>
      <c r="AI648" s="2">
        <v>45714</v>
      </c>
      <c r="AJ648" t="s">
        <v>64</v>
      </c>
      <c r="AK648" t="s">
        <v>64</v>
      </c>
      <c r="AL648" t="s">
        <v>5160</v>
      </c>
      <c r="AN648" s="3">
        <v>170</v>
      </c>
      <c r="AO648" t="s">
        <v>5158</v>
      </c>
      <c r="AP648" t="s">
        <v>64</v>
      </c>
      <c r="AQ648" t="s">
        <v>5159</v>
      </c>
      <c r="AR648">
        <v>1508</v>
      </c>
      <c r="AS648" t="s">
        <v>66</v>
      </c>
    </row>
    <row r="649" spans="1:45" ht="16" x14ac:dyDescent="0.2">
      <c r="A649">
        <v>3972</v>
      </c>
      <c r="B649">
        <v>3972</v>
      </c>
      <c r="C649" s="2">
        <v>45714</v>
      </c>
      <c r="D649" t="s">
        <v>1761</v>
      </c>
      <c r="E649" t="s">
        <v>5161</v>
      </c>
      <c r="F649" s="3">
        <v>104.1</v>
      </c>
      <c r="G649" t="s">
        <v>47</v>
      </c>
      <c r="H649" s="3">
        <v>0</v>
      </c>
      <c r="I649" t="s">
        <v>48</v>
      </c>
      <c r="J649">
        <v>2563</v>
      </c>
      <c r="K649" t="s">
        <v>49</v>
      </c>
      <c r="L649" t="s">
        <v>50</v>
      </c>
      <c r="M649" t="s">
        <v>51</v>
      </c>
      <c r="N649">
        <v>942</v>
      </c>
      <c r="O649" t="s">
        <v>52</v>
      </c>
      <c r="P649" t="s">
        <v>53</v>
      </c>
      <c r="T649" t="s">
        <v>5162</v>
      </c>
      <c r="U649" t="s">
        <v>5163</v>
      </c>
      <c r="V649" t="s">
        <v>3326</v>
      </c>
      <c r="W649" t="s">
        <v>56</v>
      </c>
      <c r="X649" t="s">
        <v>5164</v>
      </c>
      <c r="Y649" t="s">
        <v>4275</v>
      </c>
      <c r="Z649" s="3">
        <v>7</v>
      </c>
      <c r="AA649" t="s">
        <v>2200</v>
      </c>
      <c r="AB649" t="s">
        <v>5061</v>
      </c>
      <c r="AC649" t="s">
        <v>61</v>
      </c>
      <c r="AD649" t="s">
        <v>61</v>
      </c>
      <c r="AE649" t="s">
        <v>5165</v>
      </c>
      <c r="AF649" t="s">
        <v>63</v>
      </c>
      <c r="AH649">
        <v>0</v>
      </c>
      <c r="AI649" s="2">
        <v>45714</v>
      </c>
      <c r="AJ649" t="s">
        <v>64</v>
      </c>
      <c r="AK649" t="s">
        <v>64</v>
      </c>
      <c r="AL649" t="s">
        <v>5166</v>
      </c>
      <c r="AM649" t="s">
        <v>5163</v>
      </c>
      <c r="AN649" s="3">
        <v>104.1</v>
      </c>
      <c r="AO649" t="s">
        <v>5061</v>
      </c>
      <c r="AP649" t="s">
        <v>64</v>
      </c>
      <c r="AQ649" t="s">
        <v>5165</v>
      </c>
      <c r="AR649">
        <v>1514</v>
      </c>
      <c r="AS649" t="s">
        <v>66</v>
      </c>
    </row>
    <row r="650" spans="1:45" ht="16" x14ac:dyDescent="0.2">
      <c r="A650">
        <v>4083</v>
      </c>
      <c r="B650">
        <v>4083</v>
      </c>
      <c r="C650" s="2">
        <v>45714.041666666657</v>
      </c>
      <c r="D650" t="s">
        <v>1814</v>
      </c>
      <c r="E650" t="s">
        <v>5176</v>
      </c>
      <c r="F650" s="3">
        <v>223.66</v>
      </c>
      <c r="G650" t="s">
        <v>47</v>
      </c>
      <c r="H650" s="3">
        <v>0</v>
      </c>
      <c r="I650" t="s">
        <v>48</v>
      </c>
      <c r="J650">
        <v>2900</v>
      </c>
      <c r="K650" t="s">
        <v>49</v>
      </c>
      <c r="L650" t="s">
        <v>50</v>
      </c>
      <c r="M650" t="s">
        <v>51</v>
      </c>
      <c r="N650">
        <v>940</v>
      </c>
      <c r="O650" t="s">
        <v>52</v>
      </c>
      <c r="P650" t="s">
        <v>53</v>
      </c>
      <c r="T650" t="s">
        <v>5177</v>
      </c>
      <c r="U650" t="s">
        <v>5178</v>
      </c>
      <c r="V650" t="s">
        <v>3255</v>
      </c>
      <c r="W650" t="s">
        <v>56</v>
      </c>
      <c r="X650" t="s">
        <v>5179</v>
      </c>
      <c r="Y650" t="s">
        <v>2216</v>
      </c>
      <c r="Z650" s="3">
        <v>0</v>
      </c>
      <c r="AA650" t="s">
        <v>5180</v>
      </c>
      <c r="AB650" t="s">
        <v>4931</v>
      </c>
      <c r="AC650" t="s">
        <v>61</v>
      </c>
      <c r="AD650" t="s">
        <v>61</v>
      </c>
      <c r="AE650" t="s">
        <v>5181</v>
      </c>
      <c r="AF650" t="s">
        <v>63</v>
      </c>
      <c r="AH650">
        <v>0</v>
      </c>
      <c r="AI650" s="2">
        <v>45714</v>
      </c>
      <c r="AJ650" t="s">
        <v>64</v>
      </c>
      <c r="AK650" t="s">
        <v>64</v>
      </c>
      <c r="AL650" t="s">
        <v>5182</v>
      </c>
      <c r="AM650" t="s">
        <v>5178</v>
      </c>
      <c r="AN650" s="3">
        <v>223.66</v>
      </c>
      <c r="AO650" t="s">
        <v>4931</v>
      </c>
      <c r="AP650" t="s">
        <v>64</v>
      </c>
      <c r="AQ650" t="s">
        <v>5181</v>
      </c>
      <c r="AR650">
        <v>1503</v>
      </c>
      <c r="AS650" t="s">
        <v>66</v>
      </c>
    </row>
    <row r="651" spans="1:45" ht="16" x14ac:dyDescent="0.2">
      <c r="A651">
        <v>4084</v>
      </c>
      <c r="B651">
        <v>4084</v>
      </c>
      <c r="C651" s="2">
        <v>45714.041666666657</v>
      </c>
      <c r="D651" t="s">
        <v>1748</v>
      </c>
      <c r="E651" t="s">
        <v>5183</v>
      </c>
      <c r="F651" s="3">
        <v>10</v>
      </c>
      <c r="G651" t="s">
        <v>47</v>
      </c>
      <c r="H651" s="3">
        <v>0</v>
      </c>
      <c r="I651" t="s">
        <v>48</v>
      </c>
      <c r="J651">
        <v>2705</v>
      </c>
      <c r="K651" t="s">
        <v>49</v>
      </c>
      <c r="L651" t="s">
        <v>50</v>
      </c>
      <c r="M651" t="s">
        <v>51</v>
      </c>
      <c r="N651">
        <v>940</v>
      </c>
      <c r="O651" t="s">
        <v>52</v>
      </c>
      <c r="P651" t="s">
        <v>53</v>
      </c>
      <c r="T651" t="s">
        <v>5177</v>
      </c>
      <c r="U651" t="s">
        <v>5178</v>
      </c>
      <c r="V651" t="s">
        <v>3255</v>
      </c>
      <c r="W651" t="s">
        <v>56</v>
      </c>
      <c r="X651" t="s">
        <v>5179</v>
      </c>
      <c r="Y651" t="s">
        <v>2216</v>
      </c>
      <c r="Z651" s="3">
        <v>0</v>
      </c>
      <c r="AA651" t="s">
        <v>5180</v>
      </c>
      <c r="AB651" t="s">
        <v>4931</v>
      </c>
      <c r="AC651" t="s">
        <v>61</v>
      </c>
      <c r="AD651" t="s">
        <v>61</v>
      </c>
      <c r="AE651" t="s">
        <v>5181</v>
      </c>
      <c r="AF651" t="s">
        <v>63</v>
      </c>
      <c r="AH651">
        <v>0</v>
      </c>
      <c r="AI651" s="2">
        <v>45714</v>
      </c>
      <c r="AJ651" t="s">
        <v>64</v>
      </c>
      <c r="AK651" t="s">
        <v>64</v>
      </c>
      <c r="AL651" t="s">
        <v>5182</v>
      </c>
      <c r="AM651" t="s">
        <v>5178</v>
      </c>
      <c r="AN651" s="3">
        <v>223.66</v>
      </c>
      <c r="AO651" t="s">
        <v>4931</v>
      </c>
      <c r="AP651" t="s">
        <v>64</v>
      </c>
      <c r="AQ651" t="s">
        <v>5181</v>
      </c>
      <c r="AR651">
        <v>1503</v>
      </c>
      <c r="AS651" t="s">
        <v>66</v>
      </c>
    </row>
    <row r="652" spans="1:45" ht="16" x14ac:dyDescent="0.2">
      <c r="A652">
        <v>3971</v>
      </c>
      <c r="B652">
        <v>3971</v>
      </c>
      <c r="C652" s="2">
        <v>45715</v>
      </c>
      <c r="D652" t="s">
        <v>1814</v>
      </c>
      <c r="E652" t="s">
        <v>5184</v>
      </c>
      <c r="F652" s="3">
        <v>5.2</v>
      </c>
      <c r="G652" t="s">
        <v>47</v>
      </c>
      <c r="H652" s="3">
        <v>0</v>
      </c>
      <c r="I652" t="s">
        <v>48</v>
      </c>
      <c r="J652">
        <v>2563</v>
      </c>
      <c r="K652" t="s">
        <v>49</v>
      </c>
      <c r="L652" t="s">
        <v>50</v>
      </c>
      <c r="M652" t="s">
        <v>51</v>
      </c>
      <c r="N652">
        <v>942</v>
      </c>
      <c r="O652" t="s">
        <v>52</v>
      </c>
      <c r="P652" t="s">
        <v>53</v>
      </c>
      <c r="T652" t="s">
        <v>5185</v>
      </c>
      <c r="U652" t="s">
        <v>5186</v>
      </c>
      <c r="V652" t="s">
        <v>3322</v>
      </c>
      <c r="W652" t="s">
        <v>56</v>
      </c>
      <c r="X652" t="s">
        <v>5187</v>
      </c>
      <c r="Y652" t="s">
        <v>4275</v>
      </c>
      <c r="Z652" s="3">
        <v>7</v>
      </c>
      <c r="AA652" t="s">
        <v>5188</v>
      </c>
      <c r="AB652" t="s">
        <v>5105</v>
      </c>
      <c r="AC652" t="s">
        <v>61</v>
      </c>
      <c r="AD652" t="s">
        <v>61</v>
      </c>
      <c r="AE652" t="s">
        <v>5189</v>
      </c>
      <c r="AF652" t="s">
        <v>63</v>
      </c>
      <c r="AH652">
        <v>0</v>
      </c>
      <c r="AI652" s="2">
        <v>45715</v>
      </c>
      <c r="AJ652" t="s">
        <v>64</v>
      </c>
      <c r="AK652" t="s">
        <v>64</v>
      </c>
      <c r="AL652" t="s">
        <v>5190</v>
      </c>
      <c r="AM652" t="s">
        <v>5186</v>
      </c>
      <c r="AN652" s="3">
        <v>5.2</v>
      </c>
      <c r="AO652" t="s">
        <v>5105</v>
      </c>
      <c r="AP652" t="s">
        <v>64</v>
      </c>
      <c r="AQ652" t="s">
        <v>5189</v>
      </c>
      <c r="AR652">
        <v>1515</v>
      </c>
      <c r="AS652" t="s">
        <v>66</v>
      </c>
    </row>
    <row r="653" spans="1:45" ht="16" x14ac:dyDescent="0.2">
      <c r="A653">
        <v>3955</v>
      </c>
      <c r="B653">
        <v>3955</v>
      </c>
      <c r="C653" s="2">
        <v>45715.041666666657</v>
      </c>
      <c r="D653" t="s">
        <v>1761</v>
      </c>
      <c r="E653" t="s">
        <v>5191</v>
      </c>
      <c r="F653" s="3">
        <v>87.24</v>
      </c>
      <c r="G653" t="s">
        <v>47</v>
      </c>
      <c r="H653" s="3">
        <v>0</v>
      </c>
      <c r="I653" t="s">
        <v>48</v>
      </c>
      <c r="J653">
        <v>2900</v>
      </c>
      <c r="K653" t="s">
        <v>49</v>
      </c>
      <c r="L653" t="s">
        <v>50</v>
      </c>
      <c r="M653" t="s">
        <v>51</v>
      </c>
      <c r="N653">
        <v>940</v>
      </c>
      <c r="O653" t="s">
        <v>52</v>
      </c>
      <c r="P653" t="s">
        <v>53</v>
      </c>
      <c r="T653" t="s">
        <v>5192</v>
      </c>
      <c r="U653" t="s">
        <v>5193</v>
      </c>
      <c r="V653" t="s">
        <v>3305</v>
      </c>
      <c r="W653" t="s">
        <v>56</v>
      </c>
      <c r="X653" t="s">
        <v>5194</v>
      </c>
      <c r="Y653" t="s">
        <v>5195</v>
      </c>
      <c r="Z653" s="3">
        <v>0</v>
      </c>
      <c r="AA653" t="s">
        <v>5196</v>
      </c>
      <c r="AB653" t="s">
        <v>5105</v>
      </c>
      <c r="AC653" t="s">
        <v>61</v>
      </c>
      <c r="AD653" t="s">
        <v>61</v>
      </c>
      <c r="AE653" t="s">
        <v>5197</v>
      </c>
      <c r="AF653" t="s">
        <v>63</v>
      </c>
      <c r="AH653">
        <v>0</v>
      </c>
      <c r="AI653" s="2">
        <v>45715</v>
      </c>
      <c r="AJ653" t="s">
        <v>64</v>
      </c>
      <c r="AK653" t="s">
        <v>64</v>
      </c>
      <c r="AL653" t="s">
        <v>5198</v>
      </c>
      <c r="AM653" t="s">
        <v>5193</v>
      </c>
      <c r="AN653" s="3">
        <v>87.24</v>
      </c>
      <c r="AO653" t="s">
        <v>5105</v>
      </c>
      <c r="AP653" t="s">
        <v>64</v>
      </c>
      <c r="AQ653" t="s">
        <v>5197</v>
      </c>
      <c r="AR653">
        <v>1506</v>
      </c>
      <c r="AS653" t="s">
        <v>66</v>
      </c>
    </row>
    <row r="654" spans="1:45" ht="16" x14ac:dyDescent="0.2">
      <c r="A654">
        <v>4169</v>
      </c>
      <c r="B654">
        <v>4169</v>
      </c>
      <c r="C654" s="2">
        <v>45716</v>
      </c>
      <c r="D654" t="s">
        <v>1934</v>
      </c>
      <c r="E654" t="s">
        <v>1700</v>
      </c>
      <c r="F654" s="3">
        <v>311</v>
      </c>
      <c r="G654" t="s">
        <v>47</v>
      </c>
      <c r="H654" s="3">
        <v>0</v>
      </c>
      <c r="I654" t="s">
        <v>104</v>
      </c>
      <c r="J654">
        <v>1730</v>
      </c>
      <c r="K654" t="s">
        <v>52</v>
      </c>
      <c r="L654" t="s">
        <v>203</v>
      </c>
      <c r="N654">
        <v>2000</v>
      </c>
      <c r="O654" t="s">
        <v>49</v>
      </c>
      <c r="P654" t="s">
        <v>105</v>
      </c>
      <c r="Q654" t="s">
        <v>51</v>
      </c>
      <c r="T654" t="s">
        <v>64</v>
      </c>
      <c r="Z654" s="3"/>
      <c r="AF654" t="s">
        <v>63</v>
      </c>
      <c r="AH654">
        <v>0</v>
      </c>
      <c r="AI654" s="2">
        <v>45716</v>
      </c>
      <c r="AJ654" t="s">
        <v>64</v>
      </c>
      <c r="AK654" t="s">
        <v>64</v>
      </c>
      <c r="AL654" t="s">
        <v>64</v>
      </c>
      <c r="AN654" s="3"/>
      <c r="AP654" t="s">
        <v>64</v>
      </c>
      <c r="AR654" t="s">
        <v>64</v>
      </c>
      <c r="AS654" t="s">
        <v>66</v>
      </c>
    </row>
    <row r="655" spans="1:45" ht="16" x14ac:dyDescent="0.2">
      <c r="A655">
        <v>4170</v>
      </c>
      <c r="B655">
        <v>4170</v>
      </c>
      <c r="C655" s="2">
        <v>45716</v>
      </c>
      <c r="D655" t="s">
        <v>1936</v>
      </c>
      <c r="E655" t="s">
        <v>206</v>
      </c>
      <c r="F655" s="3">
        <v>3290.09</v>
      </c>
      <c r="G655" t="s">
        <v>47</v>
      </c>
      <c r="H655" s="3">
        <v>0</v>
      </c>
      <c r="I655" t="s">
        <v>104</v>
      </c>
      <c r="J655">
        <v>2551</v>
      </c>
      <c r="K655" t="s">
        <v>49</v>
      </c>
      <c r="L655" t="s">
        <v>50</v>
      </c>
      <c r="M655" t="s">
        <v>51</v>
      </c>
      <c r="N655">
        <v>1730</v>
      </c>
      <c r="O655" t="s">
        <v>52</v>
      </c>
      <c r="P655" t="s">
        <v>203</v>
      </c>
      <c r="T655" t="s">
        <v>64</v>
      </c>
      <c r="Z655" s="3"/>
      <c r="AF655" t="s">
        <v>63</v>
      </c>
      <c r="AH655">
        <v>0</v>
      </c>
      <c r="AI655" s="2">
        <v>45716</v>
      </c>
      <c r="AJ655" t="s">
        <v>64</v>
      </c>
      <c r="AK655" t="s">
        <v>64</v>
      </c>
      <c r="AL655" t="s">
        <v>64</v>
      </c>
      <c r="AN655" s="3"/>
      <c r="AP655" t="s">
        <v>64</v>
      </c>
      <c r="AR655" t="s">
        <v>64</v>
      </c>
      <c r="AS655" t="s">
        <v>66</v>
      </c>
    </row>
    <row r="656" spans="1:45" ht="16" x14ac:dyDescent="0.2">
      <c r="A656">
        <v>4171</v>
      </c>
      <c r="B656">
        <v>4171</v>
      </c>
      <c r="C656" s="2">
        <v>45716</v>
      </c>
      <c r="D656" t="s">
        <v>1934</v>
      </c>
      <c r="E656" t="s">
        <v>206</v>
      </c>
      <c r="F656" s="3">
        <v>3110.01</v>
      </c>
      <c r="G656" t="s">
        <v>47</v>
      </c>
      <c r="H656" s="3">
        <v>0</v>
      </c>
      <c r="I656" t="s">
        <v>104</v>
      </c>
      <c r="J656">
        <v>2551</v>
      </c>
      <c r="K656" t="s">
        <v>49</v>
      </c>
      <c r="L656" t="s">
        <v>50</v>
      </c>
      <c r="M656" t="s">
        <v>51</v>
      </c>
      <c r="N656">
        <v>1730</v>
      </c>
      <c r="O656" t="s">
        <v>52</v>
      </c>
      <c r="P656" t="s">
        <v>203</v>
      </c>
      <c r="T656" t="s">
        <v>64</v>
      </c>
      <c r="Z656" s="3"/>
      <c r="AF656" t="s">
        <v>63</v>
      </c>
      <c r="AH656">
        <v>0</v>
      </c>
      <c r="AI656" s="2">
        <v>45716</v>
      </c>
      <c r="AJ656" t="s">
        <v>64</v>
      </c>
      <c r="AK656" t="s">
        <v>64</v>
      </c>
      <c r="AL656" t="s">
        <v>64</v>
      </c>
      <c r="AN656" s="3"/>
      <c r="AP656" t="s">
        <v>64</v>
      </c>
      <c r="AR656" t="s">
        <v>64</v>
      </c>
      <c r="AS656" t="s">
        <v>66</v>
      </c>
    </row>
    <row r="657" spans="1:45" ht="16" x14ac:dyDescent="0.2">
      <c r="A657">
        <v>4172</v>
      </c>
      <c r="B657">
        <v>4172</v>
      </c>
      <c r="C657" s="2">
        <v>45716</v>
      </c>
      <c r="D657" t="s">
        <v>1935</v>
      </c>
      <c r="E657" t="s">
        <v>206</v>
      </c>
      <c r="F657" s="3">
        <v>2382.81</v>
      </c>
      <c r="G657" t="s">
        <v>47</v>
      </c>
      <c r="H657" s="3">
        <v>0</v>
      </c>
      <c r="I657" t="s">
        <v>104</v>
      </c>
      <c r="J657">
        <v>2551</v>
      </c>
      <c r="K657" t="s">
        <v>49</v>
      </c>
      <c r="L657" t="s">
        <v>50</v>
      </c>
      <c r="M657" t="s">
        <v>51</v>
      </c>
      <c r="N657">
        <v>1730</v>
      </c>
      <c r="O657" t="s">
        <v>52</v>
      </c>
      <c r="P657" t="s">
        <v>203</v>
      </c>
      <c r="T657" t="s">
        <v>64</v>
      </c>
      <c r="Z657" s="3"/>
      <c r="AF657" t="s">
        <v>63</v>
      </c>
      <c r="AH657">
        <v>0</v>
      </c>
      <c r="AI657" s="2">
        <v>45716</v>
      </c>
      <c r="AJ657" t="s">
        <v>64</v>
      </c>
      <c r="AK657" t="s">
        <v>64</v>
      </c>
      <c r="AL657" t="s">
        <v>64</v>
      </c>
      <c r="AN657" s="3"/>
      <c r="AP657" t="s">
        <v>64</v>
      </c>
      <c r="AR657" t="s">
        <v>64</v>
      </c>
      <c r="AS657" t="s">
        <v>66</v>
      </c>
    </row>
    <row r="658" spans="1:45" ht="16" x14ac:dyDescent="0.2">
      <c r="A658">
        <v>4173</v>
      </c>
      <c r="B658">
        <v>4173</v>
      </c>
      <c r="C658" s="2">
        <v>45716</v>
      </c>
      <c r="D658" t="s">
        <v>1936</v>
      </c>
      <c r="E658" t="s">
        <v>4939</v>
      </c>
      <c r="F658" s="3">
        <v>786.83</v>
      </c>
      <c r="G658" t="s">
        <v>47</v>
      </c>
      <c r="H658" s="3">
        <v>0</v>
      </c>
      <c r="I658" t="s">
        <v>104</v>
      </c>
      <c r="J658">
        <v>2555</v>
      </c>
      <c r="K658" t="s">
        <v>49</v>
      </c>
      <c r="L658" t="s">
        <v>50</v>
      </c>
      <c r="M658" t="s">
        <v>51</v>
      </c>
      <c r="N658">
        <v>1730</v>
      </c>
      <c r="O658" t="s">
        <v>52</v>
      </c>
      <c r="P658" t="s">
        <v>203</v>
      </c>
      <c r="T658" t="s">
        <v>64</v>
      </c>
      <c r="Z658" s="3"/>
      <c r="AF658" t="s">
        <v>63</v>
      </c>
      <c r="AH658">
        <v>0</v>
      </c>
      <c r="AI658" s="2">
        <v>45716</v>
      </c>
      <c r="AJ658" t="s">
        <v>64</v>
      </c>
      <c r="AK658" t="s">
        <v>64</v>
      </c>
      <c r="AL658" t="s">
        <v>64</v>
      </c>
      <c r="AN658" s="3"/>
      <c r="AP658" t="s">
        <v>64</v>
      </c>
      <c r="AR658" t="s">
        <v>64</v>
      </c>
      <c r="AS658" t="s">
        <v>66</v>
      </c>
    </row>
    <row r="659" spans="1:45" ht="16" x14ac:dyDescent="0.2">
      <c r="A659">
        <v>4174</v>
      </c>
      <c r="B659">
        <v>4174</v>
      </c>
      <c r="C659" s="2">
        <v>45716</v>
      </c>
      <c r="D659" t="s">
        <v>1934</v>
      </c>
      <c r="E659" t="s">
        <v>4939</v>
      </c>
      <c r="F659" s="3">
        <v>743.76</v>
      </c>
      <c r="G659" t="s">
        <v>47</v>
      </c>
      <c r="H659" s="3">
        <v>0</v>
      </c>
      <c r="I659" t="s">
        <v>104</v>
      </c>
      <c r="J659">
        <v>2555</v>
      </c>
      <c r="K659" t="s">
        <v>49</v>
      </c>
      <c r="L659" t="s">
        <v>50</v>
      </c>
      <c r="M659" t="s">
        <v>51</v>
      </c>
      <c r="N659">
        <v>1730</v>
      </c>
      <c r="O659" t="s">
        <v>52</v>
      </c>
      <c r="P659" t="s">
        <v>203</v>
      </c>
      <c r="T659" t="s">
        <v>64</v>
      </c>
      <c r="Z659" s="3"/>
      <c r="AF659" t="s">
        <v>63</v>
      </c>
      <c r="AH659">
        <v>0</v>
      </c>
      <c r="AI659" s="2">
        <v>45716</v>
      </c>
      <c r="AJ659" t="s">
        <v>64</v>
      </c>
      <c r="AK659" t="s">
        <v>64</v>
      </c>
      <c r="AL659" t="s">
        <v>64</v>
      </c>
      <c r="AN659" s="3"/>
      <c r="AP659" t="s">
        <v>64</v>
      </c>
      <c r="AR659" t="s">
        <v>64</v>
      </c>
      <c r="AS659" t="s">
        <v>66</v>
      </c>
    </row>
    <row r="660" spans="1:45" ht="16" x14ac:dyDescent="0.2">
      <c r="A660">
        <v>4175</v>
      </c>
      <c r="B660">
        <v>4175</v>
      </c>
      <c r="C660" s="2">
        <v>45716</v>
      </c>
      <c r="D660" t="s">
        <v>1935</v>
      </c>
      <c r="E660" t="s">
        <v>4939</v>
      </c>
      <c r="F660" s="3">
        <v>569.97</v>
      </c>
      <c r="G660" t="s">
        <v>47</v>
      </c>
      <c r="H660" s="3">
        <v>0</v>
      </c>
      <c r="I660" t="s">
        <v>104</v>
      </c>
      <c r="J660">
        <v>2555</v>
      </c>
      <c r="K660" t="s">
        <v>49</v>
      </c>
      <c r="L660" t="s">
        <v>50</v>
      </c>
      <c r="M660" t="s">
        <v>51</v>
      </c>
      <c r="N660">
        <v>1730</v>
      </c>
      <c r="O660" t="s">
        <v>52</v>
      </c>
      <c r="P660" t="s">
        <v>203</v>
      </c>
      <c r="T660" t="s">
        <v>64</v>
      </c>
      <c r="Z660" s="3"/>
      <c r="AF660" t="s">
        <v>63</v>
      </c>
      <c r="AH660">
        <v>0</v>
      </c>
      <c r="AI660" s="2">
        <v>45716</v>
      </c>
      <c r="AJ660" t="s">
        <v>64</v>
      </c>
      <c r="AK660" t="s">
        <v>64</v>
      </c>
      <c r="AL660" t="s">
        <v>64</v>
      </c>
      <c r="AN660" s="3"/>
      <c r="AP660" t="s">
        <v>64</v>
      </c>
      <c r="AR660" t="s">
        <v>64</v>
      </c>
      <c r="AS660" t="s">
        <v>66</v>
      </c>
    </row>
    <row r="661" spans="1:45" ht="16" x14ac:dyDescent="0.2">
      <c r="A661">
        <v>3956</v>
      </c>
      <c r="B661">
        <v>3956</v>
      </c>
      <c r="C661" s="2">
        <v>45716.041666666657</v>
      </c>
      <c r="D661" t="s">
        <v>1748</v>
      </c>
      <c r="E661" t="s">
        <v>5200</v>
      </c>
      <c r="F661" s="3">
        <v>6.92</v>
      </c>
      <c r="G661" t="s">
        <v>47</v>
      </c>
      <c r="H661" s="3">
        <v>0</v>
      </c>
      <c r="I661" t="s">
        <v>48</v>
      </c>
      <c r="J661">
        <v>2705</v>
      </c>
      <c r="K661" t="s">
        <v>49</v>
      </c>
      <c r="L661" t="s">
        <v>50</v>
      </c>
      <c r="M661" t="s">
        <v>51</v>
      </c>
      <c r="N661">
        <v>940</v>
      </c>
      <c r="O661" t="s">
        <v>52</v>
      </c>
      <c r="P661" t="s">
        <v>53</v>
      </c>
      <c r="T661" t="s">
        <v>5201</v>
      </c>
      <c r="U661" t="s">
        <v>5202</v>
      </c>
      <c r="Z661" s="3"/>
      <c r="AF661" t="s">
        <v>63</v>
      </c>
      <c r="AH661">
        <v>0</v>
      </c>
      <c r="AI661" s="2">
        <v>45716</v>
      </c>
      <c r="AJ661" t="s">
        <v>64</v>
      </c>
      <c r="AK661" t="s">
        <v>64</v>
      </c>
      <c r="AL661" t="s">
        <v>5203</v>
      </c>
      <c r="AM661" t="s">
        <v>5202</v>
      </c>
      <c r="AN661" s="3"/>
      <c r="AP661" t="s">
        <v>64</v>
      </c>
      <c r="AR661">
        <v>1507</v>
      </c>
      <c r="AS661" t="s">
        <v>66</v>
      </c>
    </row>
    <row r="662" spans="1:45" ht="16" x14ac:dyDescent="0.2">
      <c r="A662">
        <v>3967</v>
      </c>
      <c r="B662">
        <v>3967</v>
      </c>
      <c r="C662" s="2">
        <v>45719</v>
      </c>
      <c r="D662" t="s">
        <v>1761</v>
      </c>
      <c r="E662" t="s">
        <v>5204</v>
      </c>
      <c r="F662" s="3">
        <v>409.2</v>
      </c>
      <c r="G662" t="s">
        <v>47</v>
      </c>
      <c r="H662" s="3">
        <v>0</v>
      </c>
      <c r="I662" t="s">
        <v>48</v>
      </c>
      <c r="J662">
        <v>2561</v>
      </c>
      <c r="K662" t="s">
        <v>49</v>
      </c>
      <c r="L662" t="s">
        <v>50</v>
      </c>
      <c r="M662" t="s">
        <v>51</v>
      </c>
      <c r="N662">
        <v>942</v>
      </c>
      <c r="O662" t="s">
        <v>52</v>
      </c>
      <c r="P662" t="s">
        <v>53</v>
      </c>
      <c r="T662" t="s">
        <v>2916</v>
      </c>
      <c r="U662" t="s">
        <v>5205</v>
      </c>
      <c r="V662" t="s">
        <v>3296</v>
      </c>
      <c r="W662" t="s">
        <v>56</v>
      </c>
      <c r="X662" t="s">
        <v>5206</v>
      </c>
      <c r="Y662" t="s">
        <v>5207</v>
      </c>
      <c r="Z662" s="3">
        <v>0</v>
      </c>
      <c r="AA662" t="s">
        <v>1678</v>
      </c>
      <c r="AB662" t="s">
        <v>5208</v>
      </c>
      <c r="AC662" t="s">
        <v>61</v>
      </c>
      <c r="AD662" t="s">
        <v>61</v>
      </c>
      <c r="AE662" t="s">
        <v>5209</v>
      </c>
      <c r="AF662" t="s">
        <v>63</v>
      </c>
      <c r="AH662">
        <v>0</v>
      </c>
      <c r="AI662" s="2">
        <v>45719</v>
      </c>
      <c r="AJ662" t="s">
        <v>64</v>
      </c>
      <c r="AK662" t="s">
        <v>64</v>
      </c>
      <c r="AL662" t="s">
        <v>5210</v>
      </c>
      <c r="AM662" t="s">
        <v>5205</v>
      </c>
      <c r="AN662" s="3">
        <v>800</v>
      </c>
      <c r="AO662" t="s">
        <v>5208</v>
      </c>
      <c r="AP662" t="s">
        <v>64</v>
      </c>
      <c r="AQ662" t="s">
        <v>5209</v>
      </c>
      <c r="AR662">
        <v>1517</v>
      </c>
      <c r="AS662" t="s">
        <v>66</v>
      </c>
    </row>
    <row r="663" spans="1:45" ht="16" x14ac:dyDescent="0.2">
      <c r="A663">
        <v>3968</v>
      </c>
      <c r="B663">
        <v>3968</v>
      </c>
      <c r="C663" s="2">
        <v>45719</v>
      </c>
      <c r="D663" t="s">
        <v>1748</v>
      </c>
      <c r="E663" t="s">
        <v>5211</v>
      </c>
      <c r="F663" s="3">
        <v>254.4</v>
      </c>
      <c r="G663" t="s">
        <v>47</v>
      </c>
      <c r="H663" s="3">
        <v>0</v>
      </c>
      <c r="I663" t="s">
        <v>48</v>
      </c>
      <c r="J663">
        <v>2660</v>
      </c>
      <c r="K663" t="s">
        <v>49</v>
      </c>
      <c r="L663" t="s">
        <v>50</v>
      </c>
      <c r="M663" t="s">
        <v>51</v>
      </c>
      <c r="N663">
        <v>942</v>
      </c>
      <c r="O663" t="s">
        <v>52</v>
      </c>
      <c r="P663" t="s">
        <v>53</v>
      </c>
      <c r="T663" t="s">
        <v>2916</v>
      </c>
      <c r="U663" t="s">
        <v>5205</v>
      </c>
      <c r="V663" t="s">
        <v>3296</v>
      </c>
      <c r="W663" t="s">
        <v>56</v>
      </c>
      <c r="X663" t="s">
        <v>5206</v>
      </c>
      <c r="Y663" t="s">
        <v>5207</v>
      </c>
      <c r="Z663" s="3">
        <v>0</v>
      </c>
      <c r="AA663" t="s">
        <v>1678</v>
      </c>
      <c r="AB663" t="s">
        <v>5208</v>
      </c>
      <c r="AC663" t="s">
        <v>61</v>
      </c>
      <c r="AD663" t="s">
        <v>61</v>
      </c>
      <c r="AE663" t="s">
        <v>5209</v>
      </c>
      <c r="AF663" t="s">
        <v>63</v>
      </c>
      <c r="AH663">
        <v>0</v>
      </c>
      <c r="AI663" s="2">
        <v>45719</v>
      </c>
      <c r="AJ663" t="s">
        <v>64</v>
      </c>
      <c r="AK663" t="s">
        <v>64</v>
      </c>
      <c r="AL663" t="s">
        <v>5210</v>
      </c>
      <c r="AM663" t="s">
        <v>5205</v>
      </c>
      <c r="AN663" s="3">
        <v>800</v>
      </c>
      <c r="AO663" t="s">
        <v>5208</v>
      </c>
      <c r="AP663" t="s">
        <v>64</v>
      </c>
      <c r="AQ663" t="s">
        <v>5209</v>
      </c>
      <c r="AR663">
        <v>1517</v>
      </c>
      <c r="AS663" t="s">
        <v>66</v>
      </c>
    </row>
    <row r="664" spans="1:45" ht="16" x14ac:dyDescent="0.2">
      <c r="A664">
        <v>3969</v>
      </c>
      <c r="B664">
        <v>3969</v>
      </c>
      <c r="C664" s="2">
        <v>45719</v>
      </c>
      <c r="D664" t="s">
        <v>1761</v>
      </c>
      <c r="E664" t="s">
        <v>5212</v>
      </c>
      <c r="F664" s="3">
        <v>136.4</v>
      </c>
      <c r="G664" t="s">
        <v>47</v>
      </c>
      <c r="H664" s="3">
        <v>0</v>
      </c>
      <c r="I664" t="s">
        <v>48</v>
      </c>
      <c r="J664">
        <v>2900</v>
      </c>
      <c r="K664" t="s">
        <v>49</v>
      </c>
      <c r="L664" t="s">
        <v>50</v>
      </c>
      <c r="M664" t="s">
        <v>51</v>
      </c>
      <c r="N664">
        <v>942</v>
      </c>
      <c r="O664" t="s">
        <v>52</v>
      </c>
      <c r="P664" t="s">
        <v>53</v>
      </c>
      <c r="T664" t="s">
        <v>2916</v>
      </c>
      <c r="U664" t="s">
        <v>5205</v>
      </c>
      <c r="V664" t="s">
        <v>3296</v>
      </c>
      <c r="W664" t="s">
        <v>56</v>
      </c>
      <c r="X664" t="s">
        <v>5206</v>
      </c>
      <c r="Y664" t="s">
        <v>5207</v>
      </c>
      <c r="Z664" s="3">
        <v>0</v>
      </c>
      <c r="AA664" t="s">
        <v>1678</v>
      </c>
      <c r="AB664" t="s">
        <v>5208</v>
      </c>
      <c r="AC664" t="s">
        <v>61</v>
      </c>
      <c r="AD664" t="s">
        <v>61</v>
      </c>
      <c r="AE664" t="s">
        <v>5209</v>
      </c>
      <c r="AF664" t="s">
        <v>63</v>
      </c>
      <c r="AH664">
        <v>0</v>
      </c>
      <c r="AI664" s="2">
        <v>45719</v>
      </c>
      <c r="AJ664" t="s">
        <v>64</v>
      </c>
      <c r="AK664" t="s">
        <v>64</v>
      </c>
      <c r="AL664" t="s">
        <v>5210</v>
      </c>
      <c r="AM664" t="s">
        <v>5205</v>
      </c>
      <c r="AN664" s="3">
        <v>800</v>
      </c>
      <c r="AO664" t="s">
        <v>5208</v>
      </c>
      <c r="AP664" t="s">
        <v>64</v>
      </c>
      <c r="AQ664" t="s">
        <v>5209</v>
      </c>
      <c r="AR664">
        <v>1517</v>
      </c>
      <c r="AS664" t="s">
        <v>66</v>
      </c>
    </row>
    <row r="665" spans="1:45" ht="16" x14ac:dyDescent="0.2">
      <c r="A665">
        <v>3976</v>
      </c>
      <c r="B665">
        <v>3976</v>
      </c>
      <c r="C665" s="2">
        <v>45719</v>
      </c>
      <c r="D665" t="s">
        <v>1761</v>
      </c>
      <c r="E665" t="s">
        <v>5213</v>
      </c>
      <c r="F665" s="3">
        <v>10.99</v>
      </c>
      <c r="G665" t="s">
        <v>47</v>
      </c>
      <c r="H665" s="3">
        <v>0</v>
      </c>
      <c r="I665" t="s">
        <v>48</v>
      </c>
      <c r="J665">
        <v>2563</v>
      </c>
      <c r="K665" t="s">
        <v>49</v>
      </c>
      <c r="L665" t="s">
        <v>50</v>
      </c>
      <c r="M665" t="s">
        <v>51</v>
      </c>
      <c r="N665">
        <v>942</v>
      </c>
      <c r="O665" t="s">
        <v>52</v>
      </c>
      <c r="P665" t="s">
        <v>53</v>
      </c>
      <c r="T665" t="s">
        <v>5214</v>
      </c>
      <c r="U665" t="s">
        <v>5215</v>
      </c>
      <c r="V665" t="s">
        <v>3329</v>
      </c>
      <c r="W665" t="s">
        <v>56</v>
      </c>
      <c r="X665" t="s">
        <v>5216</v>
      </c>
      <c r="Y665" t="s">
        <v>5217</v>
      </c>
      <c r="Z665" s="3">
        <v>0</v>
      </c>
      <c r="AA665" t="s">
        <v>5218</v>
      </c>
      <c r="AB665" t="s">
        <v>5208</v>
      </c>
      <c r="AC665" t="s">
        <v>61</v>
      </c>
      <c r="AD665" t="s">
        <v>61</v>
      </c>
      <c r="AE665" t="s">
        <v>5219</v>
      </c>
      <c r="AF665" t="s">
        <v>63</v>
      </c>
      <c r="AH665">
        <v>0</v>
      </c>
      <c r="AI665" s="2">
        <v>45719</v>
      </c>
      <c r="AJ665" t="s">
        <v>64</v>
      </c>
      <c r="AK665" t="s">
        <v>64</v>
      </c>
      <c r="AL665" t="s">
        <v>5220</v>
      </c>
      <c r="AM665" t="s">
        <v>5215</v>
      </c>
      <c r="AN665" s="3">
        <v>10.99</v>
      </c>
      <c r="AO665" t="s">
        <v>5208</v>
      </c>
      <c r="AP665" t="s">
        <v>64</v>
      </c>
      <c r="AQ665" t="s">
        <v>5219</v>
      </c>
      <c r="AR665">
        <v>1516</v>
      </c>
      <c r="AS665" t="s">
        <v>66</v>
      </c>
    </row>
    <row r="666" spans="1:45" ht="16" x14ac:dyDescent="0.2">
      <c r="A666">
        <v>3977</v>
      </c>
      <c r="B666">
        <v>3977</v>
      </c>
      <c r="C666" s="2">
        <v>45719</v>
      </c>
      <c r="D666" t="s">
        <v>1814</v>
      </c>
      <c r="E666" t="s">
        <v>5221</v>
      </c>
      <c r="F666" s="3">
        <v>104.19</v>
      </c>
      <c r="G666" t="s">
        <v>47</v>
      </c>
      <c r="H666" s="3">
        <v>0</v>
      </c>
      <c r="I666" t="s">
        <v>48</v>
      </c>
      <c r="J666">
        <v>2563</v>
      </c>
      <c r="K666" t="s">
        <v>49</v>
      </c>
      <c r="L666" t="s">
        <v>50</v>
      </c>
      <c r="M666" t="s">
        <v>51</v>
      </c>
      <c r="N666">
        <v>942</v>
      </c>
      <c r="O666" t="s">
        <v>52</v>
      </c>
      <c r="P666" t="s">
        <v>53</v>
      </c>
      <c r="T666" t="s">
        <v>5222</v>
      </c>
      <c r="U666" t="s">
        <v>5223</v>
      </c>
      <c r="V666" t="s">
        <v>3354</v>
      </c>
      <c r="W666" t="s">
        <v>56</v>
      </c>
      <c r="X666" t="s">
        <v>5224</v>
      </c>
      <c r="Y666" t="s">
        <v>4275</v>
      </c>
      <c r="Z666" s="3">
        <v>7</v>
      </c>
      <c r="AA666" t="s">
        <v>5225</v>
      </c>
      <c r="AB666" t="s">
        <v>5208</v>
      </c>
      <c r="AC666" t="s">
        <v>61</v>
      </c>
      <c r="AD666" t="s">
        <v>61</v>
      </c>
      <c r="AE666" t="s">
        <v>5226</v>
      </c>
      <c r="AF666" t="s">
        <v>63</v>
      </c>
      <c r="AH666">
        <v>0</v>
      </c>
      <c r="AI666" s="2">
        <v>45719</v>
      </c>
      <c r="AJ666" t="s">
        <v>64</v>
      </c>
      <c r="AK666" t="s">
        <v>64</v>
      </c>
      <c r="AL666" t="s">
        <v>5227</v>
      </c>
      <c r="AM666" t="s">
        <v>5223</v>
      </c>
      <c r="AN666" s="3">
        <v>104.19</v>
      </c>
      <c r="AO666" t="s">
        <v>5208</v>
      </c>
      <c r="AP666" t="s">
        <v>64</v>
      </c>
      <c r="AQ666" t="s">
        <v>5226</v>
      </c>
      <c r="AR666">
        <v>1519</v>
      </c>
      <c r="AS666" t="s">
        <v>66</v>
      </c>
    </row>
    <row r="667" spans="1:45" ht="16" x14ac:dyDescent="0.2">
      <c r="A667">
        <v>3978</v>
      </c>
      <c r="B667">
        <v>3978</v>
      </c>
      <c r="C667" s="2">
        <v>45719</v>
      </c>
      <c r="D667" t="s">
        <v>1761</v>
      </c>
      <c r="E667" t="s">
        <v>5228</v>
      </c>
      <c r="F667" s="3">
        <v>202.3</v>
      </c>
      <c r="G667" t="s">
        <v>47</v>
      </c>
      <c r="H667" s="3">
        <v>0</v>
      </c>
      <c r="I667" t="s">
        <v>48</v>
      </c>
      <c r="J667">
        <v>2720</v>
      </c>
      <c r="K667" t="s">
        <v>49</v>
      </c>
      <c r="L667" t="s">
        <v>50</v>
      </c>
      <c r="M667" t="s">
        <v>51</v>
      </c>
      <c r="N667">
        <v>942</v>
      </c>
      <c r="O667" t="s">
        <v>52</v>
      </c>
      <c r="P667" t="s">
        <v>53</v>
      </c>
      <c r="T667" t="s">
        <v>5229</v>
      </c>
      <c r="U667" t="s">
        <v>5230</v>
      </c>
      <c r="V667" t="s">
        <v>3273</v>
      </c>
      <c r="W667" t="s">
        <v>56</v>
      </c>
      <c r="X667" t="s">
        <v>5231</v>
      </c>
      <c r="Y667" t="s">
        <v>5232</v>
      </c>
      <c r="Z667" s="3">
        <v>19</v>
      </c>
      <c r="AA667" t="s">
        <v>5233</v>
      </c>
      <c r="AB667" t="s">
        <v>5208</v>
      </c>
      <c r="AC667" t="s">
        <v>61</v>
      </c>
      <c r="AD667" t="s">
        <v>61</v>
      </c>
      <c r="AE667" t="s">
        <v>5234</v>
      </c>
      <c r="AF667" t="s">
        <v>63</v>
      </c>
      <c r="AH667">
        <v>0</v>
      </c>
      <c r="AI667" s="2">
        <v>45719</v>
      </c>
      <c r="AJ667" t="s">
        <v>64</v>
      </c>
      <c r="AK667" t="s">
        <v>64</v>
      </c>
      <c r="AL667" t="s">
        <v>5235</v>
      </c>
      <c r="AM667" t="s">
        <v>5230</v>
      </c>
      <c r="AN667" s="3">
        <v>202.3</v>
      </c>
      <c r="AO667" t="s">
        <v>5208</v>
      </c>
      <c r="AP667" t="s">
        <v>64</v>
      </c>
      <c r="AQ667" t="s">
        <v>5234</v>
      </c>
      <c r="AR667">
        <v>1520</v>
      </c>
      <c r="AS667" t="s">
        <v>66</v>
      </c>
    </row>
    <row r="668" spans="1:45" ht="16" x14ac:dyDescent="0.2">
      <c r="A668">
        <v>3979</v>
      </c>
      <c r="B668">
        <v>3979</v>
      </c>
      <c r="C668" s="2">
        <v>45719</v>
      </c>
      <c r="D668" t="s">
        <v>1748</v>
      </c>
      <c r="E668" t="s">
        <v>5236</v>
      </c>
      <c r="F668" s="3">
        <v>3.54</v>
      </c>
      <c r="G668" t="s">
        <v>47</v>
      </c>
      <c r="H668" s="3">
        <v>0</v>
      </c>
      <c r="I668" t="s">
        <v>48</v>
      </c>
      <c r="J668">
        <v>2705</v>
      </c>
      <c r="K668" t="s">
        <v>49</v>
      </c>
      <c r="L668" t="s">
        <v>50</v>
      </c>
      <c r="M668" t="s">
        <v>51</v>
      </c>
      <c r="N668">
        <v>942</v>
      </c>
      <c r="O668" t="s">
        <v>52</v>
      </c>
      <c r="P668" t="s">
        <v>53</v>
      </c>
      <c r="T668" t="s">
        <v>5229</v>
      </c>
      <c r="U668" t="s">
        <v>5230</v>
      </c>
      <c r="V668" t="s">
        <v>3273</v>
      </c>
      <c r="W668" t="s">
        <v>56</v>
      </c>
      <c r="X668" t="s">
        <v>5231</v>
      </c>
      <c r="Y668" t="s">
        <v>5232</v>
      </c>
      <c r="Z668" s="3">
        <v>19</v>
      </c>
      <c r="AA668" t="s">
        <v>5233</v>
      </c>
      <c r="AB668" t="s">
        <v>5208</v>
      </c>
      <c r="AC668" t="s">
        <v>61</v>
      </c>
      <c r="AD668" t="s">
        <v>61</v>
      </c>
      <c r="AE668" t="s">
        <v>5234</v>
      </c>
      <c r="AF668" t="s">
        <v>63</v>
      </c>
      <c r="AH668">
        <v>0</v>
      </c>
      <c r="AI668" s="2">
        <v>45719</v>
      </c>
      <c r="AJ668" t="s">
        <v>64</v>
      </c>
      <c r="AK668" t="s">
        <v>64</v>
      </c>
      <c r="AL668" t="s">
        <v>5235</v>
      </c>
      <c r="AM668" t="s">
        <v>5230</v>
      </c>
      <c r="AN668" s="3">
        <v>202.3</v>
      </c>
      <c r="AO668" t="s">
        <v>5208</v>
      </c>
      <c r="AP668" t="s">
        <v>64</v>
      </c>
      <c r="AQ668" t="s">
        <v>5234</v>
      </c>
      <c r="AR668">
        <v>1520</v>
      </c>
      <c r="AS668" t="s">
        <v>66</v>
      </c>
    </row>
    <row r="669" spans="1:45" ht="16" x14ac:dyDescent="0.2">
      <c r="A669">
        <v>3982</v>
      </c>
      <c r="B669">
        <v>3982</v>
      </c>
      <c r="C669" s="2">
        <v>45719</v>
      </c>
      <c r="D669" t="s">
        <v>1782</v>
      </c>
      <c r="E669" t="s">
        <v>5237</v>
      </c>
      <c r="F669" s="3">
        <v>17.04</v>
      </c>
      <c r="G669" t="s">
        <v>47</v>
      </c>
      <c r="H669" s="3">
        <v>0</v>
      </c>
      <c r="I669" t="s">
        <v>48</v>
      </c>
      <c r="J669">
        <v>2720</v>
      </c>
      <c r="K669" t="s">
        <v>49</v>
      </c>
      <c r="L669" t="s">
        <v>50</v>
      </c>
      <c r="M669" t="s">
        <v>51</v>
      </c>
      <c r="N669">
        <v>942</v>
      </c>
      <c r="O669" t="s">
        <v>52</v>
      </c>
      <c r="P669" t="s">
        <v>53</v>
      </c>
      <c r="T669" t="s">
        <v>5238</v>
      </c>
      <c r="U669" t="s">
        <v>5239</v>
      </c>
      <c r="V669" t="s">
        <v>3374</v>
      </c>
      <c r="W669" t="s">
        <v>56</v>
      </c>
      <c r="X669" t="s">
        <v>5240</v>
      </c>
      <c r="Y669" t="s">
        <v>5241</v>
      </c>
      <c r="Z669" s="3">
        <v>19</v>
      </c>
      <c r="AA669" t="s">
        <v>5242</v>
      </c>
      <c r="AB669" t="s">
        <v>5243</v>
      </c>
      <c r="AC669" t="s">
        <v>61</v>
      </c>
      <c r="AD669" t="s">
        <v>61</v>
      </c>
      <c r="AE669" t="s">
        <v>5244</v>
      </c>
      <c r="AF669" t="s">
        <v>63</v>
      </c>
      <c r="AH669">
        <v>0</v>
      </c>
      <c r="AI669" s="2">
        <v>45719</v>
      </c>
      <c r="AJ669" t="s">
        <v>64</v>
      </c>
      <c r="AK669" t="s">
        <v>64</v>
      </c>
      <c r="AL669" t="s">
        <v>5245</v>
      </c>
      <c r="AM669" t="s">
        <v>5239</v>
      </c>
      <c r="AN669" s="3">
        <v>17.04</v>
      </c>
      <c r="AO669" t="s">
        <v>5243</v>
      </c>
      <c r="AP669" t="s">
        <v>64</v>
      </c>
      <c r="AQ669" t="s">
        <v>5244</v>
      </c>
      <c r="AR669">
        <v>1521</v>
      </c>
      <c r="AS669" t="s">
        <v>66</v>
      </c>
    </row>
    <row r="670" spans="1:45" ht="16" x14ac:dyDescent="0.2">
      <c r="A670">
        <v>3983</v>
      </c>
      <c r="B670">
        <v>3983</v>
      </c>
      <c r="C670" s="2">
        <v>45719</v>
      </c>
      <c r="D670" t="s">
        <v>1748</v>
      </c>
      <c r="E670" t="s">
        <v>5246</v>
      </c>
      <c r="F670" s="3">
        <v>0.3</v>
      </c>
      <c r="G670" t="s">
        <v>47</v>
      </c>
      <c r="H670" s="3">
        <v>0</v>
      </c>
      <c r="I670" t="s">
        <v>48</v>
      </c>
      <c r="J670">
        <v>2705</v>
      </c>
      <c r="K670" t="s">
        <v>49</v>
      </c>
      <c r="L670" t="s">
        <v>50</v>
      </c>
      <c r="M670" t="s">
        <v>51</v>
      </c>
      <c r="N670">
        <v>942</v>
      </c>
      <c r="O670" t="s">
        <v>52</v>
      </c>
      <c r="P670" t="s">
        <v>53</v>
      </c>
      <c r="T670" t="s">
        <v>5238</v>
      </c>
      <c r="U670" t="s">
        <v>5239</v>
      </c>
      <c r="V670" t="s">
        <v>3374</v>
      </c>
      <c r="W670" t="s">
        <v>56</v>
      </c>
      <c r="X670" t="s">
        <v>5240</v>
      </c>
      <c r="Y670" t="s">
        <v>5241</v>
      </c>
      <c r="Z670" s="3">
        <v>19</v>
      </c>
      <c r="AA670" t="s">
        <v>5242</v>
      </c>
      <c r="AB670" t="s">
        <v>5243</v>
      </c>
      <c r="AC670" t="s">
        <v>61</v>
      </c>
      <c r="AD670" t="s">
        <v>61</v>
      </c>
      <c r="AE670" t="s">
        <v>5244</v>
      </c>
      <c r="AF670" t="s">
        <v>63</v>
      </c>
      <c r="AH670">
        <v>0</v>
      </c>
      <c r="AI670" s="2">
        <v>45719</v>
      </c>
      <c r="AJ670" t="s">
        <v>64</v>
      </c>
      <c r="AK670" t="s">
        <v>64</v>
      </c>
      <c r="AL670" t="s">
        <v>5245</v>
      </c>
      <c r="AM670" t="s">
        <v>5239</v>
      </c>
      <c r="AN670" s="3">
        <v>17.04</v>
      </c>
      <c r="AO670" t="s">
        <v>5243</v>
      </c>
      <c r="AP670" t="s">
        <v>64</v>
      </c>
      <c r="AQ670" t="s">
        <v>5244</v>
      </c>
      <c r="AR670">
        <v>1521</v>
      </c>
      <c r="AS670" t="s">
        <v>66</v>
      </c>
    </row>
    <row r="671" spans="1:45" ht="16" x14ac:dyDescent="0.2">
      <c r="A671">
        <v>4002</v>
      </c>
      <c r="B671">
        <v>4002</v>
      </c>
      <c r="C671" s="2">
        <v>45719</v>
      </c>
      <c r="D671" t="s">
        <v>1761</v>
      </c>
      <c r="E671" t="s">
        <v>5247</v>
      </c>
      <c r="F671" s="3">
        <v>103.99</v>
      </c>
      <c r="G671" t="s">
        <v>47</v>
      </c>
      <c r="H671" s="3">
        <v>0</v>
      </c>
      <c r="I671" t="s">
        <v>48</v>
      </c>
      <c r="J671">
        <v>2563</v>
      </c>
      <c r="K671" t="s">
        <v>49</v>
      </c>
      <c r="L671" t="s">
        <v>50</v>
      </c>
      <c r="M671" t="s">
        <v>51</v>
      </c>
      <c r="N671">
        <v>942</v>
      </c>
      <c r="O671" t="s">
        <v>52</v>
      </c>
      <c r="P671" t="s">
        <v>53</v>
      </c>
      <c r="T671" t="s">
        <v>5248</v>
      </c>
      <c r="U671" t="s">
        <v>5249</v>
      </c>
      <c r="V671" t="s">
        <v>3459</v>
      </c>
      <c r="W671" t="s">
        <v>56</v>
      </c>
      <c r="X671" t="s">
        <v>5250</v>
      </c>
      <c r="Y671" t="s">
        <v>4275</v>
      </c>
      <c r="Z671" s="3">
        <v>7</v>
      </c>
      <c r="AA671" t="s">
        <v>5251</v>
      </c>
      <c r="AB671" t="s">
        <v>5208</v>
      </c>
      <c r="AC671" t="s">
        <v>61</v>
      </c>
      <c r="AD671" t="s">
        <v>61</v>
      </c>
      <c r="AE671" t="s">
        <v>5252</v>
      </c>
      <c r="AF671" t="s">
        <v>63</v>
      </c>
      <c r="AH671">
        <v>0</v>
      </c>
      <c r="AI671" s="2">
        <v>45719</v>
      </c>
      <c r="AJ671" t="s">
        <v>64</v>
      </c>
      <c r="AK671" t="s">
        <v>64</v>
      </c>
      <c r="AL671" t="s">
        <v>5253</v>
      </c>
      <c r="AM671" t="s">
        <v>5249</v>
      </c>
      <c r="AN671" s="3">
        <v>207.98</v>
      </c>
      <c r="AO671" t="s">
        <v>5208</v>
      </c>
      <c r="AP671" t="s">
        <v>64</v>
      </c>
      <c r="AQ671" t="s">
        <v>5252</v>
      </c>
      <c r="AR671">
        <v>1518</v>
      </c>
      <c r="AS671" t="s">
        <v>66</v>
      </c>
    </row>
    <row r="672" spans="1:45" ht="16" x14ac:dyDescent="0.2">
      <c r="A672">
        <v>4003</v>
      </c>
      <c r="B672">
        <v>4003</v>
      </c>
      <c r="C672" s="2">
        <v>45719</v>
      </c>
      <c r="D672" t="s">
        <v>1761</v>
      </c>
      <c r="E672" t="s">
        <v>5254</v>
      </c>
      <c r="F672" s="3">
        <v>103.99</v>
      </c>
      <c r="G672" t="s">
        <v>47</v>
      </c>
      <c r="H672" s="3">
        <v>0</v>
      </c>
      <c r="I672" t="s">
        <v>48</v>
      </c>
      <c r="J672">
        <v>2900</v>
      </c>
      <c r="K672" t="s">
        <v>49</v>
      </c>
      <c r="L672" t="s">
        <v>50</v>
      </c>
      <c r="M672" t="s">
        <v>51</v>
      </c>
      <c r="N672">
        <v>942</v>
      </c>
      <c r="O672" t="s">
        <v>52</v>
      </c>
      <c r="P672" t="s">
        <v>53</v>
      </c>
      <c r="T672" t="s">
        <v>5248</v>
      </c>
      <c r="U672" t="s">
        <v>5249</v>
      </c>
      <c r="V672" t="s">
        <v>3459</v>
      </c>
      <c r="W672" t="s">
        <v>56</v>
      </c>
      <c r="X672" t="s">
        <v>5250</v>
      </c>
      <c r="Y672" t="s">
        <v>4275</v>
      </c>
      <c r="Z672" s="3">
        <v>7</v>
      </c>
      <c r="AA672" t="s">
        <v>5251</v>
      </c>
      <c r="AB672" t="s">
        <v>5208</v>
      </c>
      <c r="AC672" t="s">
        <v>61</v>
      </c>
      <c r="AD672" t="s">
        <v>61</v>
      </c>
      <c r="AE672" t="s">
        <v>5252</v>
      </c>
      <c r="AF672" t="s">
        <v>63</v>
      </c>
      <c r="AH672">
        <v>0</v>
      </c>
      <c r="AI672" s="2">
        <v>45719</v>
      </c>
      <c r="AJ672" t="s">
        <v>64</v>
      </c>
      <c r="AK672" t="s">
        <v>64</v>
      </c>
      <c r="AL672" t="s">
        <v>5253</v>
      </c>
      <c r="AM672" t="s">
        <v>5249</v>
      </c>
      <c r="AN672" s="3">
        <v>207.98</v>
      </c>
      <c r="AO672" t="s">
        <v>5208</v>
      </c>
      <c r="AP672" t="s">
        <v>64</v>
      </c>
      <c r="AQ672" t="s">
        <v>5252</v>
      </c>
      <c r="AR672">
        <v>1518</v>
      </c>
      <c r="AS672" t="s">
        <v>66</v>
      </c>
    </row>
    <row r="673" spans="1:45" ht="16" x14ac:dyDescent="0.2">
      <c r="A673">
        <v>4085</v>
      </c>
      <c r="B673">
        <v>4085</v>
      </c>
      <c r="C673" s="2">
        <v>45719.041666666657</v>
      </c>
      <c r="D673" t="s">
        <v>1761</v>
      </c>
      <c r="E673" t="s">
        <v>4174</v>
      </c>
      <c r="F673" s="3">
        <v>928.69</v>
      </c>
      <c r="G673" t="s">
        <v>47</v>
      </c>
      <c r="H673" s="3">
        <v>0</v>
      </c>
      <c r="I673" t="s">
        <v>48</v>
      </c>
      <c r="J673">
        <v>2722</v>
      </c>
      <c r="K673" t="s">
        <v>49</v>
      </c>
      <c r="L673" t="s">
        <v>50</v>
      </c>
      <c r="M673" t="s">
        <v>51</v>
      </c>
      <c r="N673">
        <v>940</v>
      </c>
      <c r="O673" t="s">
        <v>52</v>
      </c>
      <c r="P673" t="s">
        <v>53</v>
      </c>
      <c r="T673" t="s">
        <v>5255</v>
      </c>
      <c r="U673" t="s">
        <v>5256</v>
      </c>
      <c r="V673" t="s">
        <v>3300</v>
      </c>
      <c r="W673" t="s">
        <v>56</v>
      </c>
      <c r="X673" t="s">
        <v>5257</v>
      </c>
      <c r="Y673" t="s">
        <v>3455</v>
      </c>
      <c r="Z673" s="3">
        <v>0</v>
      </c>
      <c r="AA673" t="s">
        <v>5258</v>
      </c>
      <c r="AB673" t="s">
        <v>5105</v>
      </c>
      <c r="AC673" t="s">
        <v>61</v>
      </c>
      <c r="AD673" t="s">
        <v>61</v>
      </c>
      <c r="AE673" t="s">
        <v>5259</v>
      </c>
      <c r="AF673" t="s">
        <v>63</v>
      </c>
      <c r="AH673">
        <v>0</v>
      </c>
      <c r="AI673" s="2">
        <v>45719</v>
      </c>
      <c r="AJ673" t="s">
        <v>64</v>
      </c>
      <c r="AK673" t="s">
        <v>64</v>
      </c>
      <c r="AL673" t="s">
        <v>5260</v>
      </c>
      <c r="AM673" t="s">
        <v>5256</v>
      </c>
      <c r="AN673" s="3">
        <v>928.69</v>
      </c>
      <c r="AO673" t="s">
        <v>5105</v>
      </c>
      <c r="AP673" t="s">
        <v>64</v>
      </c>
      <c r="AQ673" t="s">
        <v>5259</v>
      </c>
      <c r="AR673">
        <v>1510</v>
      </c>
      <c r="AS673" t="s">
        <v>66</v>
      </c>
    </row>
    <row r="674" spans="1:45" ht="16" x14ac:dyDescent="0.2">
      <c r="A674">
        <v>4086</v>
      </c>
      <c r="B674">
        <v>4086</v>
      </c>
      <c r="C674" s="2">
        <v>45719.041666666657</v>
      </c>
      <c r="D674" t="s">
        <v>1748</v>
      </c>
      <c r="E674" t="s">
        <v>4049</v>
      </c>
      <c r="F674" s="3">
        <v>10</v>
      </c>
      <c r="G674" t="s">
        <v>47</v>
      </c>
      <c r="H674" s="3">
        <v>0</v>
      </c>
      <c r="I674" t="s">
        <v>48</v>
      </c>
      <c r="J674">
        <v>2705</v>
      </c>
      <c r="K674" t="s">
        <v>49</v>
      </c>
      <c r="L674" t="s">
        <v>50</v>
      </c>
      <c r="M674" t="s">
        <v>51</v>
      </c>
      <c r="N674">
        <v>940</v>
      </c>
      <c r="O674" t="s">
        <v>52</v>
      </c>
      <c r="P674" t="s">
        <v>53</v>
      </c>
      <c r="T674" t="s">
        <v>5255</v>
      </c>
      <c r="U674" t="s">
        <v>5256</v>
      </c>
      <c r="V674" t="s">
        <v>3300</v>
      </c>
      <c r="W674" t="s">
        <v>56</v>
      </c>
      <c r="X674" t="s">
        <v>5257</v>
      </c>
      <c r="Y674" t="s">
        <v>3455</v>
      </c>
      <c r="Z674" s="3">
        <v>0</v>
      </c>
      <c r="AA674" t="s">
        <v>5258</v>
      </c>
      <c r="AB674" t="s">
        <v>5105</v>
      </c>
      <c r="AC674" t="s">
        <v>61</v>
      </c>
      <c r="AD674" t="s">
        <v>61</v>
      </c>
      <c r="AE674" t="s">
        <v>5259</v>
      </c>
      <c r="AF674" t="s">
        <v>63</v>
      </c>
      <c r="AH674">
        <v>0</v>
      </c>
      <c r="AI674" s="2">
        <v>45719</v>
      </c>
      <c r="AJ674" t="s">
        <v>64</v>
      </c>
      <c r="AK674" t="s">
        <v>64</v>
      </c>
      <c r="AL674" t="s">
        <v>5260</v>
      </c>
      <c r="AM674" t="s">
        <v>5256</v>
      </c>
      <c r="AN674" s="3">
        <v>928.69</v>
      </c>
      <c r="AO674" t="s">
        <v>5105</v>
      </c>
      <c r="AP674" t="s">
        <v>64</v>
      </c>
      <c r="AQ674" t="s">
        <v>5259</v>
      </c>
      <c r="AR674">
        <v>1510</v>
      </c>
      <c r="AS674" t="s">
        <v>66</v>
      </c>
    </row>
    <row r="675" spans="1:45" ht="16" x14ac:dyDescent="0.2">
      <c r="A675">
        <v>3980</v>
      </c>
      <c r="B675">
        <v>3980</v>
      </c>
      <c r="C675" s="2">
        <v>45720</v>
      </c>
      <c r="D675" t="s">
        <v>1782</v>
      </c>
      <c r="E675" t="s">
        <v>5237</v>
      </c>
      <c r="F675" s="3">
        <v>28.66</v>
      </c>
      <c r="G675" t="s">
        <v>47</v>
      </c>
      <c r="H675" s="3">
        <v>0</v>
      </c>
      <c r="I675" t="s">
        <v>48</v>
      </c>
      <c r="J675">
        <v>2720</v>
      </c>
      <c r="K675" t="s">
        <v>49</v>
      </c>
      <c r="L675" t="s">
        <v>50</v>
      </c>
      <c r="M675" t="s">
        <v>51</v>
      </c>
      <c r="N675">
        <v>942</v>
      </c>
      <c r="O675" t="s">
        <v>52</v>
      </c>
      <c r="P675" t="s">
        <v>53</v>
      </c>
      <c r="T675" t="s">
        <v>5261</v>
      </c>
      <c r="U675" t="s">
        <v>5262</v>
      </c>
      <c r="V675" t="s">
        <v>3395</v>
      </c>
      <c r="W675" t="s">
        <v>56</v>
      </c>
      <c r="X675" t="s">
        <v>5263</v>
      </c>
      <c r="Y675" t="s">
        <v>5241</v>
      </c>
      <c r="Z675" s="3">
        <v>19</v>
      </c>
      <c r="AA675" t="s">
        <v>5264</v>
      </c>
      <c r="AB675" t="s">
        <v>5265</v>
      </c>
      <c r="AC675" t="s">
        <v>61</v>
      </c>
      <c r="AD675" t="s">
        <v>61</v>
      </c>
      <c r="AE675" t="s">
        <v>5266</v>
      </c>
      <c r="AF675" t="s">
        <v>63</v>
      </c>
      <c r="AH675">
        <v>0</v>
      </c>
      <c r="AI675" s="2">
        <v>45720</v>
      </c>
      <c r="AJ675" t="s">
        <v>64</v>
      </c>
      <c r="AK675" t="s">
        <v>64</v>
      </c>
      <c r="AL675" t="s">
        <v>5267</v>
      </c>
      <c r="AM675" t="s">
        <v>5262</v>
      </c>
      <c r="AN675" s="3">
        <v>28.66</v>
      </c>
      <c r="AO675" t="s">
        <v>5265</v>
      </c>
      <c r="AP675" t="s">
        <v>64</v>
      </c>
      <c r="AQ675" t="s">
        <v>5266</v>
      </c>
      <c r="AR675">
        <v>1522</v>
      </c>
      <c r="AS675" t="s">
        <v>66</v>
      </c>
    </row>
    <row r="676" spans="1:45" ht="16" x14ac:dyDescent="0.2">
      <c r="A676">
        <v>3981</v>
      </c>
      <c r="B676">
        <v>3981</v>
      </c>
      <c r="C676" s="2">
        <v>45720</v>
      </c>
      <c r="D676" t="s">
        <v>1748</v>
      </c>
      <c r="E676" t="s">
        <v>5246</v>
      </c>
      <c r="F676" s="3">
        <v>0.5</v>
      </c>
      <c r="G676" t="s">
        <v>47</v>
      </c>
      <c r="H676" s="3">
        <v>0</v>
      </c>
      <c r="I676" t="s">
        <v>48</v>
      </c>
      <c r="J676">
        <v>2705</v>
      </c>
      <c r="K676" t="s">
        <v>49</v>
      </c>
      <c r="L676" t="s">
        <v>50</v>
      </c>
      <c r="M676" t="s">
        <v>51</v>
      </c>
      <c r="N676">
        <v>942</v>
      </c>
      <c r="O676" t="s">
        <v>52</v>
      </c>
      <c r="P676" t="s">
        <v>53</v>
      </c>
      <c r="T676" t="s">
        <v>5261</v>
      </c>
      <c r="U676" t="s">
        <v>5262</v>
      </c>
      <c r="V676" t="s">
        <v>3395</v>
      </c>
      <c r="W676" t="s">
        <v>56</v>
      </c>
      <c r="X676" t="s">
        <v>5263</v>
      </c>
      <c r="Y676" t="s">
        <v>5241</v>
      </c>
      <c r="Z676" s="3">
        <v>19</v>
      </c>
      <c r="AA676" t="s">
        <v>5264</v>
      </c>
      <c r="AB676" t="s">
        <v>5265</v>
      </c>
      <c r="AC676" t="s">
        <v>61</v>
      </c>
      <c r="AD676" t="s">
        <v>61</v>
      </c>
      <c r="AE676" t="s">
        <v>5266</v>
      </c>
      <c r="AF676" t="s">
        <v>63</v>
      </c>
      <c r="AH676">
        <v>0</v>
      </c>
      <c r="AI676" s="2">
        <v>45720</v>
      </c>
      <c r="AJ676" t="s">
        <v>64</v>
      </c>
      <c r="AK676" t="s">
        <v>64</v>
      </c>
      <c r="AL676" t="s">
        <v>5267</v>
      </c>
      <c r="AM676" t="s">
        <v>5262</v>
      </c>
      <c r="AN676" s="3">
        <v>28.66</v>
      </c>
      <c r="AO676" t="s">
        <v>5265</v>
      </c>
      <c r="AP676" t="s">
        <v>64</v>
      </c>
      <c r="AQ676" t="s">
        <v>5266</v>
      </c>
      <c r="AR676">
        <v>1522</v>
      </c>
      <c r="AS676" t="s">
        <v>66</v>
      </c>
    </row>
    <row r="677" spans="1:45" ht="16" x14ac:dyDescent="0.2">
      <c r="A677">
        <v>3984</v>
      </c>
      <c r="B677">
        <v>3984</v>
      </c>
      <c r="C677" s="2">
        <v>45720</v>
      </c>
      <c r="D677" t="s">
        <v>1782</v>
      </c>
      <c r="E677" t="s">
        <v>5237</v>
      </c>
      <c r="F677" s="3">
        <v>23.09</v>
      </c>
      <c r="G677" t="s">
        <v>47</v>
      </c>
      <c r="H677" s="3">
        <v>0</v>
      </c>
      <c r="I677" t="s">
        <v>48</v>
      </c>
      <c r="J677">
        <v>2720</v>
      </c>
      <c r="K677" t="s">
        <v>49</v>
      </c>
      <c r="L677" t="s">
        <v>50</v>
      </c>
      <c r="M677" t="s">
        <v>51</v>
      </c>
      <c r="N677">
        <v>942</v>
      </c>
      <c r="O677" t="s">
        <v>52</v>
      </c>
      <c r="P677" t="s">
        <v>53</v>
      </c>
      <c r="T677" t="s">
        <v>5268</v>
      </c>
      <c r="U677" t="s">
        <v>5269</v>
      </c>
      <c r="V677" t="s">
        <v>3401</v>
      </c>
      <c r="W677" t="s">
        <v>56</v>
      </c>
      <c r="X677" t="s">
        <v>5270</v>
      </c>
      <c r="Y677" t="s">
        <v>5241</v>
      </c>
      <c r="Z677" s="3">
        <v>19</v>
      </c>
      <c r="AA677" t="s">
        <v>5271</v>
      </c>
      <c r="AB677" t="s">
        <v>5265</v>
      </c>
      <c r="AC677" t="s">
        <v>61</v>
      </c>
      <c r="AD677" t="s">
        <v>61</v>
      </c>
      <c r="AE677" t="s">
        <v>5272</v>
      </c>
      <c r="AF677" t="s">
        <v>63</v>
      </c>
      <c r="AH677">
        <v>0</v>
      </c>
      <c r="AI677" s="2">
        <v>45720</v>
      </c>
      <c r="AJ677" t="s">
        <v>64</v>
      </c>
      <c r="AK677" t="s">
        <v>64</v>
      </c>
      <c r="AL677" t="s">
        <v>5273</v>
      </c>
      <c r="AM677" t="s">
        <v>5269</v>
      </c>
      <c r="AN677" s="3">
        <v>23.09</v>
      </c>
      <c r="AO677" t="s">
        <v>5265</v>
      </c>
      <c r="AP677" t="s">
        <v>64</v>
      </c>
      <c r="AQ677" t="s">
        <v>5272</v>
      </c>
      <c r="AR677">
        <v>1523</v>
      </c>
      <c r="AS677" t="s">
        <v>66</v>
      </c>
    </row>
    <row r="678" spans="1:45" ht="16" x14ac:dyDescent="0.2">
      <c r="A678">
        <v>3985</v>
      </c>
      <c r="B678">
        <v>3985</v>
      </c>
      <c r="C678" s="2">
        <v>45720</v>
      </c>
      <c r="D678" t="s">
        <v>1748</v>
      </c>
      <c r="E678" t="s">
        <v>5246</v>
      </c>
      <c r="F678" s="3">
        <v>0.4</v>
      </c>
      <c r="G678" t="s">
        <v>47</v>
      </c>
      <c r="H678" s="3">
        <v>0</v>
      </c>
      <c r="I678" t="s">
        <v>48</v>
      </c>
      <c r="J678">
        <v>2705</v>
      </c>
      <c r="K678" t="s">
        <v>49</v>
      </c>
      <c r="L678" t="s">
        <v>50</v>
      </c>
      <c r="M678" t="s">
        <v>51</v>
      </c>
      <c r="N678">
        <v>942</v>
      </c>
      <c r="O678" t="s">
        <v>52</v>
      </c>
      <c r="P678" t="s">
        <v>53</v>
      </c>
      <c r="T678" t="s">
        <v>5268</v>
      </c>
      <c r="U678" t="s">
        <v>5269</v>
      </c>
      <c r="V678" t="s">
        <v>3401</v>
      </c>
      <c r="W678" t="s">
        <v>56</v>
      </c>
      <c r="X678" t="s">
        <v>5270</v>
      </c>
      <c r="Y678" t="s">
        <v>5241</v>
      </c>
      <c r="Z678" s="3">
        <v>19</v>
      </c>
      <c r="AA678" t="s">
        <v>5271</v>
      </c>
      <c r="AB678" t="s">
        <v>5265</v>
      </c>
      <c r="AC678" t="s">
        <v>61</v>
      </c>
      <c r="AD678" t="s">
        <v>61</v>
      </c>
      <c r="AE678" t="s">
        <v>5272</v>
      </c>
      <c r="AF678" t="s">
        <v>63</v>
      </c>
      <c r="AH678">
        <v>0</v>
      </c>
      <c r="AI678" s="2">
        <v>45720</v>
      </c>
      <c r="AJ678" t="s">
        <v>64</v>
      </c>
      <c r="AK678" t="s">
        <v>64</v>
      </c>
      <c r="AL678" t="s">
        <v>5273</v>
      </c>
      <c r="AM678" t="s">
        <v>5269</v>
      </c>
      <c r="AN678" s="3">
        <v>23.09</v>
      </c>
      <c r="AO678" t="s">
        <v>5265</v>
      </c>
      <c r="AP678" t="s">
        <v>64</v>
      </c>
      <c r="AQ678" t="s">
        <v>5272</v>
      </c>
      <c r="AR678">
        <v>1523</v>
      </c>
      <c r="AS678" t="s">
        <v>66</v>
      </c>
    </row>
    <row r="679" spans="1:45" ht="16" x14ac:dyDescent="0.2">
      <c r="A679">
        <v>3964</v>
      </c>
      <c r="B679">
        <v>3964</v>
      </c>
      <c r="C679" s="2">
        <v>45720.041666666657</v>
      </c>
      <c r="D679" t="s">
        <v>1748</v>
      </c>
      <c r="E679" t="s">
        <v>3659</v>
      </c>
      <c r="F679" s="3">
        <v>46.41</v>
      </c>
      <c r="G679" t="s">
        <v>47</v>
      </c>
      <c r="H679" s="3">
        <v>0</v>
      </c>
      <c r="I679" t="s">
        <v>48</v>
      </c>
      <c r="J679">
        <v>2663</v>
      </c>
      <c r="K679" t="s">
        <v>49</v>
      </c>
      <c r="L679" t="s">
        <v>50</v>
      </c>
      <c r="M679" t="s">
        <v>51</v>
      </c>
      <c r="N679">
        <v>940</v>
      </c>
      <c r="O679" t="s">
        <v>52</v>
      </c>
      <c r="P679" t="s">
        <v>53</v>
      </c>
      <c r="T679" t="s">
        <v>2516</v>
      </c>
      <c r="U679" t="s">
        <v>5274</v>
      </c>
      <c r="V679" t="s">
        <v>3351</v>
      </c>
      <c r="W679" t="s">
        <v>56</v>
      </c>
      <c r="X679" t="s">
        <v>5275</v>
      </c>
      <c r="Y679" t="s">
        <v>2375</v>
      </c>
      <c r="Z679" s="3">
        <v>19</v>
      </c>
      <c r="AA679" t="s">
        <v>2519</v>
      </c>
      <c r="AB679" t="s">
        <v>5265</v>
      </c>
      <c r="AC679" t="s">
        <v>61</v>
      </c>
      <c r="AD679" t="s">
        <v>61</v>
      </c>
      <c r="AE679" t="s">
        <v>5276</v>
      </c>
      <c r="AF679" t="s">
        <v>63</v>
      </c>
      <c r="AH679">
        <v>0</v>
      </c>
      <c r="AI679" s="2">
        <v>45720</v>
      </c>
      <c r="AJ679" t="s">
        <v>64</v>
      </c>
      <c r="AK679" t="s">
        <v>64</v>
      </c>
      <c r="AL679" t="s">
        <v>5277</v>
      </c>
      <c r="AM679" t="s">
        <v>5274</v>
      </c>
      <c r="AN679" s="3">
        <v>46.41</v>
      </c>
      <c r="AO679" t="s">
        <v>5265</v>
      </c>
      <c r="AP679" t="s">
        <v>64</v>
      </c>
      <c r="AQ679" t="s">
        <v>5276</v>
      </c>
      <c r="AR679">
        <v>1512</v>
      </c>
      <c r="AS679" t="s">
        <v>66</v>
      </c>
    </row>
    <row r="680" spans="1:45" ht="16" x14ac:dyDescent="0.2">
      <c r="A680">
        <v>3973</v>
      </c>
      <c r="B680">
        <v>3973</v>
      </c>
      <c r="C680" s="2">
        <v>45721.041666666657</v>
      </c>
      <c r="D680" t="s">
        <v>1748</v>
      </c>
      <c r="E680" t="s">
        <v>2507</v>
      </c>
      <c r="F680" s="3">
        <v>20.23</v>
      </c>
      <c r="G680" t="s">
        <v>47</v>
      </c>
      <c r="H680" s="3">
        <v>0</v>
      </c>
      <c r="I680" t="s">
        <v>48</v>
      </c>
      <c r="J680">
        <v>2702</v>
      </c>
      <c r="K680" t="s">
        <v>49</v>
      </c>
      <c r="L680" t="s">
        <v>50</v>
      </c>
      <c r="M680" t="s">
        <v>51</v>
      </c>
      <c r="N680">
        <v>940</v>
      </c>
      <c r="O680" t="s">
        <v>52</v>
      </c>
      <c r="P680" t="s">
        <v>53</v>
      </c>
      <c r="T680" t="s">
        <v>2826</v>
      </c>
      <c r="U680" t="s">
        <v>5278</v>
      </c>
      <c r="V680" t="s">
        <v>3314</v>
      </c>
      <c r="W680" t="s">
        <v>56</v>
      </c>
      <c r="X680" t="s">
        <v>5279</v>
      </c>
      <c r="Y680" t="s">
        <v>2726</v>
      </c>
      <c r="Z680" s="3">
        <v>19</v>
      </c>
      <c r="AA680" t="s">
        <v>2829</v>
      </c>
      <c r="AB680" t="s">
        <v>5061</v>
      </c>
      <c r="AC680" t="s">
        <v>61</v>
      </c>
      <c r="AD680" t="s">
        <v>61</v>
      </c>
      <c r="AE680" t="s">
        <v>5280</v>
      </c>
      <c r="AF680" t="s">
        <v>63</v>
      </c>
      <c r="AH680">
        <v>0</v>
      </c>
      <c r="AI680" s="2">
        <v>45721</v>
      </c>
      <c r="AJ680" t="s">
        <v>64</v>
      </c>
      <c r="AK680" t="s">
        <v>64</v>
      </c>
      <c r="AL680" t="s">
        <v>5281</v>
      </c>
      <c r="AM680" t="s">
        <v>5278</v>
      </c>
      <c r="AN680" s="3">
        <v>20.23</v>
      </c>
      <c r="AO680" t="s">
        <v>5061</v>
      </c>
      <c r="AP680" t="s">
        <v>64</v>
      </c>
      <c r="AQ680" t="s">
        <v>5280</v>
      </c>
      <c r="AR680">
        <v>1524</v>
      </c>
      <c r="AS680" t="s">
        <v>66</v>
      </c>
    </row>
    <row r="681" spans="1:45" ht="16" x14ac:dyDescent="0.2">
      <c r="A681">
        <v>3986</v>
      </c>
      <c r="B681">
        <v>3986</v>
      </c>
      <c r="C681" s="2">
        <v>45722</v>
      </c>
      <c r="D681" t="s">
        <v>1782</v>
      </c>
      <c r="E681" t="s">
        <v>5237</v>
      </c>
      <c r="F681" s="3">
        <v>34.6</v>
      </c>
      <c r="G681" t="s">
        <v>47</v>
      </c>
      <c r="H681" s="3">
        <v>0</v>
      </c>
      <c r="I681" t="s">
        <v>48</v>
      </c>
      <c r="J681">
        <v>2720</v>
      </c>
      <c r="K681" t="s">
        <v>49</v>
      </c>
      <c r="L681" t="s">
        <v>50</v>
      </c>
      <c r="M681" t="s">
        <v>51</v>
      </c>
      <c r="N681">
        <v>942</v>
      </c>
      <c r="O681" t="s">
        <v>52</v>
      </c>
      <c r="P681" t="s">
        <v>53</v>
      </c>
      <c r="T681" t="s">
        <v>5282</v>
      </c>
      <c r="U681" t="s">
        <v>5283</v>
      </c>
      <c r="V681" t="s">
        <v>3389</v>
      </c>
      <c r="W681" t="s">
        <v>56</v>
      </c>
      <c r="X681" t="s">
        <v>5284</v>
      </c>
      <c r="Y681" t="s">
        <v>5241</v>
      </c>
      <c r="Z681" s="3">
        <v>19</v>
      </c>
      <c r="AA681" t="s">
        <v>5285</v>
      </c>
      <c r="AB681" t="s">
        <v>5286</v>
      </c>
      <c r="AC681" t="s">
        <v>61</v>
      </c>
      <c r="AD681" t="s">
        <v>61</v>
      </c>
      <c r="AE681" t="s">
        <v>5287</v>
      </c>
      <c r="AF681" t="s">
        <v>63</v>
      </c>
      <c r="AH681">
        <v>0</v>
      </c>
      <c r="AI681" s="2">
        <v>45722</v>
      </c>
      <c r="AJ681" t="s">
        <v>64</v>
      </c>
      <c r="AK681" t="s">
        <v>64</v>
      </c>
      <c r="AL681" t="s">
        <v>5288</v>
      </c>
      <c r="AM681" t="s">
        <v>5283</v>
      </c>
      <c r="AN681" s="3">
        <v>34.6</v>
      </c>
      <c r="AO681" t="s">
        <v>5286</v>
      </c>
      <c r="AP681" t="s">
        <v>64</v>
      </c>
      <c r="AQ681" t="s">
        <v>5287</v>
      </c>
      <c r="AR681">
        <v>1526</v>
      </c>
      <c r="AS681" t="s">
        <v>66</v>
      </c>
    </row>
    <row r="682" spans="1:45" ht="16" x14ac:dyDescent="0.2">
      <c r="A682">
        <v>3987</v>
      </c>
      <c r="B682">
        <v>3987</v>
      </c>
      <c r="C682" s="2">
        <v>45722</v>
      </c>
      <c r="D682" t="s">
        <v>1748</v>
      </c>
      <c r="E682" t="s">
        <v>5246</v>
      </c>
      <c r="F682" s="3">
        <v>0.61</v>
      </c>
      <c r="G682" t="s">
        <v>47</v>
      </c>
      <c r="H682" s="3">
        <v>0</v>
      </c>
      <c r="I682" t="s">
        <v>48</v>
      </c>
      <c r="J682">
        <v>2705</v>
      </c>
      <c r="K682" t="s">
        <v>49</v>
      </c>
      <c r="L682" t="s">
        <v>50</v>
      </c>
      <c r="M682" t="s">
        <v>51</v>
      </c>
      <c r="N682">
        <v>942</v>
      </c>
      <c r="O682" t="s">
        <v>52</v>
      </c>
      <c r="P682" t="s">
        <v>53</v>
      </c>
      <c r="T682" t="s">
        <v>5282</v>
      </c>
      <c r="U682" t="s">
        <v>5283</v>
      </c>
      <c r="V682" t="s">
        <v>3389</v>
      </c>
      <c r="W682" t="s">
        <v>56</v>
      </c>
      <c r="X682" t="s">
        <v>5284</v>
      </c>
      <c r="Y682" t="s">
        <v>5241</v>
      </c>
      <c r="Z682" s="3">
        <v>19</v>
      </c>
      <c r="AA682" t="s">
        <v>5285</v>
      </c>
      <c r="AB682" t="s">
        <v>5286</v>
      </c>
      <c r="AC682" t="s">
        <v>61</v>
      </c>
      <c r="AD682" t="s">
        <v>61</v>
      </c>
      <c r="AE682" t="s">
        <v>5287</v>
      </c>
      <c r="AF682" t="s">
        <v>63</v>
      </c>
      <c r="AH682">
        <v>0</v>
      </c>
      <c r="AI682" s="2">
        <v>45722</v>
      </c>
      <c r="AJ682" t="s">
        <v>64</v>
      </c>
      <c r="AK682" t="s">
        <v>64</v>
      </c>
      <c r="AL682" t="s">
        <v>5288</v>
      </c>
      <c r="AM682" t="s">
        <v>5283</v>
      </c>
      <c r="AN682" s="3">
        <v>34.6</v>
      </c>
      <c r="AO682" t="s">
        <v>5286</v>
      </c>
      <c r="AP682" t="s">
        <v>64</v>
      </c>
      <c r="AQ682" t="s">
        <v>5287</v>
      </c>
      <c r="AR682">
        <v>1526</v>
      </c>
      <c r="AS682" t="s">
        <v>66</v>
      </c>
    </row>
    <row r="683" spans="1:45" ht="16" x14ac:dyDescent="0.2">
      <c r="A683">
        <v>3988</v>
      </c>
      <c r="B683">
        <v>3988</v>
      </c>
      <c r="C683" s="2">
        <v>45723</v>
      </c>
      <c r="D683" t="s">
        <v>1782</v>
      </c>
      <c r="E683" t="s">
        <v>5237</v>
      </c>
      <c r="F683" s="3">
        <v>34.299999999999997</v>
      </c>
      <c r="G683" t="s">
        <v>47</v>
      </c>
      <c r="H683" s="3">
        <v>0</v>
      </c>
      <c r="I683" t="s">
        <v>48</v>
      </c>
      <c r="J683">
        <v>2720</v>
      </c>
      <c r="K683" t="s">
        <v>49</v>
      </c>
      <c r="L683" t="s">
        <v>50</v>
      </c>
      <c r="M683" t="s">
        <v>51</v>
      </c>
      <c r="N683">
        <v>942</v>
      </c>
      <c r="O683" t="s">
        <v>52</v>
      </c>
      <c r="P683" t="s">
        <v>53</v>
      </c>
      <c r="T683" t="s">
        <v>5289</v>
      </c>
      <c r="U683" t="s">
        <v>5290</v>
      </c>
      <c r="V683" t="s">
        <v>3398</v>
      </c>
      <c r="W683" t="s">
        <v>56</v>
      </c>
      <c r="X683" t="s">
        <v>5291</v>
      </c>
      <c r="Y683" t="s">
        <v>5241</v>
      </c>
      <c r="Z683" s="3">
        <v>19</v>
      </c>
      <c r="AA683" t="s">
        <v>5292</v>
      </c>
      <c r="AB683" t="s">
        <v>5293</v>
      </c>
      <c r="AC683" t="s">
        <v>61</v>
      </c>
      <c r="AD683" t="s">
        <v>61</v>
      </c>
      <c r="AE683" t="s">
        <v>5294</v>
      </c>
      <c r="AF683" t="s">
        <v>63</v>
      </c>
      <c r="AH683">
        <v>0</v>
      </c>
      <c r="AI683" s="2">
        <v>45723</v>
      </c>
      <c r="AJ683" t="s">
        <v>64</v>
      </c>
      <c r="AK683" t="s">
        <v>64</v>
      </c>
      <c r="AL683" t="s">
        <v>5295</v>
      </c>
      <c r="AM683" t="s">
        <v>5290</v>
      </c>
      <c r="AN683" s="3">
        <v>34.299999999999997</v>
      </c>
      <c r="AO683" t="s">
        <v>5293</v>
      </c>
      <c r="AP683" t="s">
        <v>64</v>
      </c>
      <c r="AQ683" t="s">
        <v>5294</v>
      </c>
      <c r="AR683">
        <v>1527</v>
      </c>
      <c r="AS683" t="s">
        <v>66</v>
      </c>
    </row>
    <row r="684" spans="1:45" ht="16" x14ac:dyDescent="0.2">
      <c r="A684">
        <v>3989</v>
      </c>
      <c r="B684">
        <v>3989</v>
      </c>
      <c r="C684" s="2">
        <v>45723</v>
      </c>
      <c r="D684" t="s">
        <v>1748</v>
      </c>
      <c r="E684" t="s">
        <v>5246</v>
      </c>
      <c r="F684" s="3">
        <v>0.6</v>
      </c>
      <c r="G684" t="s">
        <v>47</v>
      </c>
      <c r="H684" s="3">
        <v>0</v>
      </c>
      <c r="I684" t="s">
        <v>48</v>
      </c>
      <c r="J684">
        <v>2705</v>
      </c>
      <c r="K684" t="s">
        <v>49</v>
      </c>
      <c r="L684" t="s">
        <v>50</v>
      </c>
      <c r="M684" t="s">
        <v>51</v>
      </c>
      <c r="N684">
        <v>942</v>
      </c>
      <c r="O684" t="s">
        <v>52</v>
      </c>
      <c r="P684" t="s">
        <v>53</v>
      </c>
      <c r="T684" t="s">
        <v>5289</v>
      </c>
      <c r="U684" t="s">
        <v>5290</v>
      </c>
      <c r="V684" t="s">
        <v>3398</v>
      </c>
      <c r="W684" t="s">
        <v>56</v>
      </c>
      <c r="X684" t="s">
        <v>5291</v>
      </c>
      <c r="Y684" t="s">
        <v>5241</v>
      </c>
      <c r="Z684" s="3">
        <v>19</v>
      </c>
      <c r="AA684" t="s">
        <v>5292</v>
      </c>
      <c r="AB684" t="s">
        <v>5293</v>
      </c>
      <c r="AC684" t="s">
        <v>61</v>
      </c>
      <c r="AD684" t="s">
        <v>61</v>
      </c>
      <c r="AE684" t="s">
        <v>5294</v>
      </c>
      <c r="AF684" t="s">
        <v>63</v>
      </c>
      <c r="AH684">
        <v>0</v>
      </c>
      <c r="AI684" s="2">
        <v>45723</v>
      </c>
      <c r="AJ684" t="s">
        <v>64</v>
      </c>
      <c r="AK684" t="s">
        <v>64</v>
      </c>
      <c r="AL684" t="s">
        <v>5295</v>
      </c>
      <c r="AM684" t="s">
        <v>5290</v>
      </c>
      <c r="AN684" s="3">
        <v>34.299999999999997</v>
      </c>
      <c r="AO684" t="s">
        <v>5293</v>
      </c>
      <c r="AP684" t="s">
        <v>64</v>
      </c>
      <c r="AQ684" t="s">
        <v>5294</v>
      </c>
      <c r="AR684">
        <v>1527</v>
      </c>
      <c r="AS684" t="s">
        <v>66</v>
      </c>
    </row>
    <row r="685" spans="1:45" ht="16" x14ac:dyDescent="0.2">
      <c r="A685">
        <v>3990</v>
      </c>
      <c r="B685">
        <v>3990</v>
      </c>
      <c r="C685" s="2">
        <v>45727</v>
      </c>
      <c r="D685" t="s">
        <v>1782</v>
      </c>
      <c r="E685" t="s">
        <v>5303</v>
      </c>
      <c r="F685" s="3">
        <v>33.520000000000003</v>
      </c>
      <c r="G685" t="s">
        <v>47</v>
      </c>
      <c r="H685" s="3">
        <v>0</v>
      </c>
      <c r="I685" t="s">
        <v>48</v>
      </c>
      <c r="J685">
        <v>2720</v>
      </c>
      <c r="K685" t="s">
        <v>49</v>
      </c>
      <c r="L685" t="s">
        <v>50</v>
      </c>
      <c r="M685" t="s">
        <v>51</v>
      </c>
      <c r="N685">
        <v>942</v>
      </c>
      <c r="O685" t="s">
        <v>52</v>
      </c>
      <c r="P685" t="s">
        <v>53</v>
      </c>
      <c r="T685" t="s">
        <v>5304</v>
      </c>
      <c r="U685" t="s">
        <v>5305</v>
      </c>
      <c r="V685" t="s">
        <v>3405</v>
      </c>
      <c r="W685" t="s">
        <v>56</v>
      </c>
      <c r="X685" t="s">
        <v>5306</v>
      </c>
      <c r="Y685" t="s">
        <v>5241</v>
      </c>
      <c r="Z685" s="3">
        <v>19</v>
      </c>
      <c r="AA685" t="s">
        <v>5307</v>
      </c>
      <c r="AB685" t="s">
        <v>5308</v>
      </c>
      <c r="AC685" t="s">
        <v>61</v>
      </c>
      <c r="AD685" t="s">
        <v>61</v>
      </c>
      <c r="AE685" t="s">
        <v>5309</v>
      </c>
      <c r="AF685" t="s">
        <v>63</v>
      </c>
      <c r="AH685">
        <v>0</v>
      </c>
      <c r="AI685" s="2">
        <v>45727</v>
      </c>
      <c r="AJ685" t="s">
        <v>64</v>
      </c>
      <c r="AK685" t="s">
        <v>64</v>
      </c>
      <c r="AL685" t="s">
        <v>5310</v>
      </c>
      <c r="AM685" t="s">
        <v>5305</v>
      </c>
      <c r="AN685" s="3">
        <v>33.520000000000003</v>
      </c>
      <c r="AO685" t="s">
        <v>5308</v>
      </c>
      <c r="AP685" t="s">
        <v>64</v>
      </c>
      <c r="AQ685" t="s">
        <v>5309</v>
      </c>
      <c r="AR685">
        <v>1528</v>
      </c>
      <c r="AS685" t="s">
        <v>66</v>
      </c>
    </row>
    <row r="686" spans="1:45" ht="16" x14ac:dyDescent="0.2">
      <c r="A686">
        <v>3991</v>
      </c>
      <c r="B686">
        <v>3991</v>
      </c>
      <c r="C686" s="2">
        <v>45727</v>
      </c>
      <c r="D686" t="s">
        <v>1748</v>
      </c>
      <c r="E686" t="s">
        <v>5311</v>
      </c>
      <c r="F686" s="3">
        <v>0.59</v>
      </c>
      <c r="G686" t="s">
        <v>47</v>
      </c>
      <c r="H686" s="3">
        <v>0</v>
      </c>
      <c r="I686" t="s">
        <v>48</v>
      </c>
      <c r="J686">
        <v>2705</v>
      </c>
      <c r="K686" t="s">
        <v>49</v>
      </c>
      <c r="L686" t="s">
        <v>50</v>
      </c>
      <c r="M686" t="s">
        <v>51</v>
      </c>
      <c r="N686">
        <v>942</v>
      </c>
      <c r="O686" t="s">
        <v>52</v>
      </c>
      <c r="P686" t="s">
        <v>53</v>
      </c>
      <c r="T686" t="s">
        <v>5304</v>
      </c>
      <c r="U686" t="s">
        <v>5305</v>
      </c>
      <c r="V686" t="s">
        <v>3405</v>
      </c>
      <c r="W686" t="s">
        <v>56</v>
      </c>
      <c r="X686" t="s">
        <v>5306</v>
      </c>
      <c r="Y686" t="s">
        <v>5241</v>
      </c>
      <c r="Z686" s="3">
        <v>19</v>
      </c>
      <c r="AA686" t="s">
        <v>5307</v>
      </c>
      <c r="AB686" t="s">
        <v>5308</v>
      </c>
      <c r="AC686" t="s">
        <v>61</v>
      </c>
      <c r="AD686" t="s">
        <v>61</v>
      </c>
      <c r="AE686" t="s">
        <v>5309</v>
      </c>
      <c r="AF686" t="s">
        <v>63</v>
      </c>
      <c r="AH686">
        <v>0</v>
      </c>
      <c r="AI686" s="2">
        <v>45727</v>
      </c>
      <c r="AJ686" t="s">
        <v>64</v>
      </c>
      <c r="AK686" t="s">
        <v>64</v>
      </c>
      <c r="AL686" t="s">
        <v>5310</v>
      </c>
      <c r="AM686" t="s">
        <v>5305</v>
      </c>
      <c r="AN686" s="3">
        <v>33.520000000000003</v>
      </c>
      <c r="AO686" t="s">
        <v>5308</v>
      </c>
      <c r="AP686" t="s">
        <v>64</v>
      </c>
      <c r="AQ686" t="s">
        <v>5309</v>
      </c>
      <c r="AR686">
        <v>1528</v>
      </c>
      <c r="AS686" t="s">
        <v>66</v>
      </c>
    </row>
    <row r="687" spans="1:45" ht="16" x14ac:dyDescent="0.2">
      <c r="A687">
        <v>3992</v>
      </c>
      <c r="B687">
        <v>3992</v>
      </c>
      <c r="C687" s="2">
        <v>45727</v>
      </c>
      <c r="D687" t="s">
        <v>1782</v>
      </c>
      <c r="E687" t="s">
        <v>5303</v>
      </c>
      <c r="F687" s="3">
        <v>33.18</v>
      </c>
      <c r="G687" t="s">
        <v>47</v>
      </c>
      <c r="H687" s="3">
        <v>0</v>
      </c>
      <c r="I687" t="s">
        <v>48</v>
      </c>
      <c r="J687">
        <v>2720</v>
      </c>
      <c r="K687" t="s">
        <v>49</v>
      </c>
      <c r="L687" t="s">
        <v>50</v>
      </c>
      <c r="M687" t="s">
        <v>51</v>
      </c>
      <c r="N687">
        <v>942</v>
      </c>
      <c r="O687" t="s">
        <v>52</v>
      </c>
      <c r="P687" t="s">
        <v>53</v>
      </c>
      <c r="T687" t="s">
        <v>5312</v>
      </c>
      <c r="U687" t="s">
        <v>5313</v>
      </c>
      <c r="V687" t="s">
        <v>3409</v>
      </c>
      <c r="W687" t="s">
        <v>56</v>
      </c>
      <c r="X687" t="s">
        <v>5314</v>
      </c>
      <c r="Y687" t="s">
        <v>5241</v>
      </c>
      <c r="Z687" s="3">
        <v>19</v>
      </c>
      <c r="AA687" t="s">
        <v>5315</v>
      </c>
      <c r="AB687" t="s">
        <v>5316</v>
      </c>
      <c r="AC687" t="s">
        <v>61</v>
      </c>
      <c r="AD687" t="s">
        <v>61</v>
      </c>
      <c r="AE687" t="s">
        <v>5317</v>
      </c>
      <c r="AF687" t="s">
        <v>63</v>
      </c>
      <c r="AH687">
        <v>0</v>
      </c>
      <c r="AI687" s="2">
        <v>45727</v>
      </c>
      <c r="AJ687" t="s">
        <v>64</v>
      </c>
      <c r="AK687" t="s">
        <v>64</v>
      </c>
      <c r="AL687" t="s">
        <v>5318</v>
      </c>
      <c r="AM687" t="s">
        <v>5313</v>
      </c>
      <c r="AN687" s="3">
        <v>33.18</v>
      </c>
      <c r="AO687" t="s">
        <v>5316</v>
      </c>
      <c r="AP687" t="s">
        <v>64</v>
      </c>
      <c r="AQ687" t="s">
        <v>5317</v>
      </c>
      <c r="AR687">
        <v>1529</v>
      </c>
      <c r="AS687" t="s">
        <v>66</v>
      </c>
    </row>
    <row r="688" spans="1:45" ht="16" x14ac:dyDescent="0.2">
      <c r="A688">
        <v>3993</v>
      </c>
      <c r="B688">
        <v>3993</v>
      </c>
      <c r="C688" s="2">
        <v>45727</v>
      </c>
      <c r="D688" t="s">
        <v>1782</v>
      </c>
      <c r="E688" t="s">
        <v>5311</v>
      </c>
      <c r="F688" s="3">
        <v>0.57999999999999996</v>
      </c>
      <c r="G688" t="s">
        <v>47</v>
      </c>
      <c r="H688" s="3">
        <v>0</v>
      </c>
      <c r="I688" t="s">
        <v>48</v>
      </c>
      <c r="J688">
        <v>2705</v>
      </c>
      <c r="K688" t="s">
        <v>49</v>
      </c>
      <c r="L688" t="s">
        <v>50</v>
      </c>
      <c r="M688" t="s">
        <v>51</v>
      </c>
      <c r="N688">
        <v>942</v>
      </c>
      <c r="O688" t="s">
        <v>52</v>
      </c>
      <c r="P688" t="s">
        <v>53</v>
      </c>
      <c r="T688" t="s">
        <v>5312</v>
      </c>
      <c r="U688" t="s">
        <v>5313</v>
      </c>
      <c r="V688" t="s">
        <v>3409</v>
      </c>
      <c r="W688" t="s">
        <v>56</v>
      </c>
      <c r="X688" t="s">
        <v>5314</v>
      </c>
      <c r="Y688" t="s">
        <v>5241</v>
      </c>
      <c r="Z688" s="3">
        <v>19</v>
      </c>
      <c r="AA688" t="s">
        <v>5315</v>
      </c>
      <c r="AB688" t="s">
        <v>5316</v>
      </c>
      <c r="AC688" t="s">
        <v>61</v>
      </c>
      <c r="AD688" t="s">
        <v>61</v>
      </c>
      <c r="AE688" t="s">
        <v>5317</v>
      </c>
      <c r="AF688" t="s">
        <v>63</v>
      </c>
      <c r="AH688">
        <v>0</v>
      </c>
      <c r="AI688" s="2">
        <v>45727</v>
      </c>
      <c r="AJ688" t="s">
        <v>64</v>
      </c>
      <c r="AK688" t="s">
        <v>64</v>
      </c>
      <c r="AL688" t="s">
        <v>5318</v>
      </c>
      <c r="AM688" t="s">
        <v>5313</v>
      </c>
      <c r="AN688" s="3">
        <v>33.18</v>
      </c>
      <c r="AO688" t="s">
        <v>5316</v>
      </c>
      <c r="AP688" t="s">
        <v>64</v>
      </c>
      <c r="AQ688" t="s">
        <v>5317</v>
      </c>
      <c r="AR688">
        <v>1529</v>
      </c>
      <c r="AS688" t="s">
        <v>66</v>
      </c>
    </row>
    <row r="689" spans="1:45" ht="16" x14ac:dyDescent="0.2">
      <c r="A689">
        <v>4053</v>
      </c>
      <c r="B689">
        <v>4053</v>
      </c>
      <c r="C689" s="2">
        <v>45727.041666666657</v>
      </c>
      <c r="D689" t="s">
        <v>1748</v>
      </c>
      <c r="E689" t="s">
        <v>2165</v>
      </c>
      <c r="F689" s="3">
        <v>52.9</v>
      </c>
      <c r="G689" t="s">
        <v>47</v>
      </c>
      <c r="H689" s="3">
        <v>0</v>
      </c>
      <c r="I689" t="s">
        <v>48</v>
      </c>
      <c r="J689">
        <v>2900</v>
      </c>
      <c r="K689" t="s">
        <v>49</v>
      </c>
      <c r="L689" t="s">
        <v>50</v>
      </c>
      <c r="M689" t="s">
        <v>51</v>
      </c>
      <c r="N689">
        <v>940</v>
      </c>
      <c r="O689" t="s">
        <v>52</v>
      </c>
      <c r="P689" t="s">
        <v>53</v>
      </c>
      <c r="T689" t="s">
        <v>2313</v>
      </c>
      <c r="U689" t="s">
        <v>5319</v>
      </c>
      <c r="V689" t="s">
        <v>3461</v>
      </c>
      <c r="W689" t="s">
        <v>56</v>
      </c>
      <c r="X689" t="s">
        <v>5320</v>
      </c>
      <c r="Y689" t="s">
        <v>3976</v>
      </c>
      <c r="Z689" s="3">
        <v>19</v>
      </c>
      <c r="AA689" t="s">
        <v>2316</v>
      </c>
      <c r="AB689" t="s">
        <v>5321</v>
      </c>
      <c r="AC689" t="s">
        <v>61</v>
      </c>
      <c r="AD689" t="s">
        <v>61</v>
      </c>
      <c r="AE689" t="s">
        <v>5322</v>
      </c>
      <c r="AF689" t="s">
        <v>63</v>
      </c>
      <c r="AH689">
        <v>0</v>
      </c>
      <c r="AI689" s="2">
        <v>45727</v>
      </c>
      <c r="AJ689" t="s">
        <v>64</v>
      </c>
      <c r="AK689" t="s">
        <v>64</v>
      </c>
      <c r="AL689" t="s">
        <v>5323</v>
      </c>
      <c r="AM689" t="s">
        <v>5319</v>
      </c>
      <c r="AN689" s="3">
        <v>52.9</v>
      </c>
      <c r="AO689" t="s">
        <v>5321</v>
      </c>
      <c r="AP689" t="s">
        <v>64</v>
      </c>
      <c r="AQ689" t="s">
        <v>5322</v>
      </c>
      <c r="AR689">
        <v>1537</v>
      </c>
      <c r="AS689" t="s">
        <v>66</v>
      </c>
    </row>
    <row r="690" spans="1:45" ht="16" x14ac:dyDescent="0.2">
      <c r="A690">
        <v>4050</v>
      </c>
      <c r="B690">
        <v>4050</v>
      </c>
      <c r="C690" s="2">
        <v>45727.041666666657</v>
      </c>
      <c r="D690" t="s">
        <v>3274</v>
      </c>
      <c r="E690" t="s">
        <v>5324</v>
      </c>
      <c r="F690" s="3">
        <v>1963.5</v>
      </c>
      <c r="G690" t="s">
        <v>47</v>
      </c>
      <c r="H690" s="3">
        <v>19</v>
      </c>
      <c r="I690" t="s">
        <v>48</v>
      </c>
      <c r="J690">
        <v>2894</v>
      </c>
      <c r="K690" t="s">
        <v>49</v>
      </c>
      <c r="L690" t="s">
        <v>50</v>
      </c>
      <c r="M690" t="s">
        <v>51</v>
      </c>
      <c r="N690">
        <v>940</v>
      </c>
      <c r="O690" t="s">
        <v>52</v>
      </c>
      <c r="P690" t="s">
        <v>53</v>
      </c>
      <c r="T690" t="s">
        <v>3276</v>
      </c>
      <c r="U690" t="s">
        <v>5325</v>
      </c>
      <c r="V690" t="s">
        <v>3356</v>
      </c>
      <c r="W690" t="s">
        <v>56</v>
      </c>
      <c r="X690" t="s">
        <v>5326</v>
      </c>
      <c r="Y690" t="s">
        <v>2436</v>
      </c>
      <c r="Z690" s="3">
        <v>19</v>
      </c>
      <c r="AA690" t="s">
        <v>3279</v>
      </c>
      <c r="AB690" t="s">
        <v>4989</v>
      </c>
      <c r="AC690" t="s">
        <v>61</v>
      </c>
      <c r="AD690" t="s">
        <v>61</v>
      </c>
      <c r="AE690" t="s">
        <v>5327</v>
      </c>
      <c r="AF690" t="s">
        <v>63</v>
      </c>
      <c r="AH690">
        <v>59</v>
      </c>
      <c r="AI690" s="2">
        <v>45727</v>
      </c>
      <c r="AJ690" t="s">
        <v>64</v>
      </c>
      <c r="AK690" t="s">
        <v>64</v>
      </c>
      <c r="AL690" t="s">
        <v>5328</v>
      </c>
      <c r="AM690" t="s">
        <v>5325</v>
      </c>
      <c r="AN690" s="3">
        <v>1963.5</v>
      </c>
      <c r="AO690" t="s">
        <v>4989</v>
      </c>
      <c r="AP690" t="s">
        <v>64</v>
      </c>
      <c r="AQ690" t="s">
        <v>5327</v>
      </c>
      <c r="AR690">
        <v>1534</v>
      </c>
      <c r="AS690" t="s">
        <v>66</v>
      </c>
    </row>
    <row r="691" spans="1:45" ht="16" x14ac:dyDescent="0.2">
      <c r="A691">
        <v>4091</v>
      </c>
      <c r="B691">
        <v>4091</v>
      </c>
      <c r="C691" s="2">
        <v>45727.041666666657</v>
      </c>
      <c r="D691" t="s">
        <v>1814</v>
      </c>
      <c r="E691" t="s">
        <v>5329</v>
      </c>
      <c r="F691" s="3">
        <v>1852.76</v>
      </c>
      <c r="G691" t="s">
        <v>47</v>
      </c>
      <c r="H691" s="3">
        <v>0</v>
      </c>
      <c r="I691" t="s">
        <v>48</v>
      </c>
      <c r="J691">
        <v>2563</v>
      </c>
      <c r="K691" t="s">
        <v>49</v>
      </c>
      <c r="L691" t="s">
        <v>50</v>
      </c>
      <c r="M691" t="s">
        <v>51</v>
      </c>
      <c r="N691">
        <v>940</v>
      </c>
      <c r="O691" t="s">
        <v>52</v>
      </c>
      <c r="P691" t="s">
        <v>53</v>
      </c>
      <c r="T691" t="s">
        <v>5330</v>
      </c>
      <c r="U691" t="s">
        <v>5331</v>
      </c>
      <c r="V691" t="s">
        <v>3349</v>
      </c>
      <c r="W691" t="s">
        <v>56</v>
      </c>
      <c r="X691" t="s">
        <v>5332</v>
      </c>
      <c r="Y691" t="s">
        <v>1003</v>
      </c>
      <c r="Z691" s="3">
        <v>0</v>
      </c>
      <c r="AA691" t="s">
        <v>5333</v>
      </c>
      <c r="AB691" t="s">
        <v>5308</v>
      </c>
      <c r="AC691" t="s">
        <v>61</v>
      </c>
      <c r="AD691" t="s">
        <v>61</v>
      </c>
      <c r="AE691" t="s">
        <v>5334</v>
      </c>
      <c r="AF691" t="s">
        <v>63</v>
      </c>
      <c r="AH691">
        <v>0</v>
      </c>
      <c r="AI691" s="2">
        <v>45727</v>
      </c>
      <c r="AJ691" t="s">
        <v>64</v>
      </c>
      <c r="AK691" t="s">
        <v>64</v>
      </c>
      <c r="AL691" t="s">
        <v>5335</v>
      </c>
      <c r="AM691" t="s">
        <v>5331</v>
      </c>
      <c r="AN691" s="3">
        <v>1852.76</v>
      </c>
      <c r="AO691" t="s">
        <v>5308</v>
      </c>
      <c r="AP691" t="s">
        <v>64</v>
      </c>
      <c r="AQ691" t="s">
        <v>5334</v>
      </c>
      <c r="AR691">
        <v>1535</v>
      </c>
      <c r="AS691" t="s">
        <v>66</v>
      </c>
    </row>
    <row r="692" spans="1:45" ht="16" x14ac:dyDescent="0.2">
      <c r="A692">
        <v>4198</v>
      </c>
      <c r="B692">
        <v>4198</v>
      </c>
      <c r="C692" s="2">
        <v>45727.041666666657</v>
      </c>
      <c r="D692" t="s">
        <v>1761</v>
      </c>
      <c r="E692" t="s">
        <v>5336</v>
      </c>
      <c r="F692" s="3">
        <v>311.83</v>
      </c>
      <c r="G692" t="s">
        <v>47</v>
      </c>
      <c r="H692" s="3">
        <v>0</v>
      </c>
      <c r="I692" t="s">
        <v>48</v>
      </c>
      <c r="J692">
        <v>2722</v>
      </c>
      <c r="K692" t="s">
        <v>49</v>
      </c>
      <c r="L692" t="s">
        <v>50</v>
      </c>
      <c r="M692" t="s">
        <v>51</v>
      </c>
      <c r="N692">
        <v>940</v>
      </c>
      <c r="O692" t="s">
        <v>52</v>
      </c>
      <c r="P692" t="s">
        <v>53</v>
      </c>
      <c r="T692" t="s">
        <v>5337</v>
      </c>
      <c r="U692" t="s">
        <v>5338</v>
      </c>
      <c r="V692" t="s">
        <v>3463</v>
      </c>
      <c r="W692" t="s">
        <v>56</v>
      </c>
      <c r="X692" t="s">
        <v>5339</v>
      </c>
      <c r="Y692" t="s">
        <v>2668</v>
      </c>
      <c r="Z692" s="3">
        <v>0</v>
      </c>
      <c r="AA692" t="s">
        <v>5340</v>
      </c>
      <c r="AB692" t="s">
        <v>5341</v>
      </c>
      <c r="AC692" t="s">
        <v>61</v>
      </c>
      <c r="AD692" t="s">
        <v>61</v>
      </c>
      <c r="AE692" t="s">
        <v>5342</v>
      </c>
      <c r="AF692" t="s">
        <v>63</v>
      </c>
      <c r="AH692">
        <v>0</v>
      </c>
      <c r="AI692" s="2">
        <v>45727</v>
      </c>
      <c r="AJ692" t="s">
        <v>64</v>
      </c>
      <c r="AK692" t="s">
        <v>64</v>
      </c>
      <c r="AL692" t="s">
        <v>5343</v>
      </c>
      <c r="AM692" t="s">
        <v>5338</v>
      </c>
      <c r="AN692" s="3">
        <v>311.83</v>
      </c>
      <c r="AO692" t="s">
        <v>5341</v>
      </c>
      <c r="AP692" t="s">
        <v>64</v>
      </c>
      <c r="AQ692" t="s">
        <v>5342</v>
      </c>
      <c r="AR692">
        <v>1536</v>
      </c>
      <c r="AS692" t="s">
        <v>66</v>
      </c>
    </row>
    <row r="693" spans="1:45" ht="16" x14ac:dyDescent="0.2">
      <c r="A693">
        <v>4062</v>
      </c>
      <c r="B693">
        <v>4062</v>
      </c>
      <c r="C693" s="2">
        <v>45735.041666666657</v>
      </c>
      <c r="D693" t="s">
        <v>1782</v>
      </c>
      <c r="E693" t="s">
        <v>5357</v>
      </c>
      <c r="F693" s="3">
        <v>178.5</v>
      </c>
      <c r="G693" t="s">
        <v>47</v>
      </c>
      <c r="H693" s="3">
        <v>19</v>
      </c>
      <c r="I693" t="s">
        <v>48</v>
      </c>
      <c r="J693">
        <v>2894</v>
      </c>
      <c r="K693" t="s">
        <v>49</v>
      </c>
      <c r="L693" t="s">
        <v>50</v>
      </c>
      <c r="M693" t="s">
        <v>51</v>
      </c>
      <c r="N693">
        <v>940</v>
      </c>
      <c r="O693" t="s">
        <v>52</v>
      </c>
      <c r="P693" t="s">
        <v>53</v>
      </c>
      <c r="T693" t="s">
        <v>5358</v>
      </c>
      <c r="U693" t="s">
        <v>5359</v>
      </c>
      <c r="V693" t="s">
        <v>3372</v>
      </c>
      <c r="W693" t="s">
        <v>56</v>
      </c>
      <c r="X693" t="s">
        <v>5360</v>
      </c>
      <c r="Y693" t="s">
        <v>3437</v>
      </c>
      <c r="Z693" s="3">
        <v>19</v>
      </c>
      <c r="AA693" t="s">
        <v>5361</v>
      </c>
      <c r="AB693" t="s">
        <v>5293</v>
      </c>
      <c r="AC693" t="s">
        <v>61</v>
      </c>
      <c r="AD693" t="s">
        <v>61</v>
      </c>
      <c r="AE693" t="s">
        <v>5362</v>
      </c>
      <c r="AF693" t="s">
        <v>63</v>
      </c>
      <c r="AH693">
        <v>59</v>
      </c>
      <c r="AI693" s="2">
        <v>45735</v>
      </c>
      <c r="AJ693" t="s">
        <v>64</v>
      </c>
      <c r="AK693" t="s">
        <v>64</v>
      </c>
      <c r="AL693" t="s">
        <v>5363</v>
      </c>
      <c r="AM693" t="s">
        <v>5359</v>
      </c>
      <c r="AN693" s="3">
        <v>788.97</v>
      </c>
      <c r="AO693" t="s">
        <v>5293</v>
      </c>
      <c r="AP693" t="s">
        <v>64</v>
      </c>
      <c r="AQ693" t="s">
        <v>5362</v>
      </c>
      <c r="AR693">
        <v>1544</v>
      </c>
      <c r="AS693" t="s">
        <v>66</v>
      </c>
    </row>
    <row r="694" spans="1:45" ht="16" x14ac:dyDescent="0.2">
      <c r="A694">
        <v>4063</v>
      </c>
      <c r="B694">
        <v>4063</v>
      </c>
      <c r="C694" s="2">
        <v>45735.041666666657</v>
      </c>
      <c r="D694" t="s">
        <v>1782</v>
      </c>
      <c r="E694" t="s">
        <v>5364</v>
      </c>
      <c r="F694" s="3">
        <v>610.47</v>
      </c>
      <c r="G694" t="s">
        <v>47</v>
      </c>
      <c r="H694" s="3">
        <v>19</v>
      </c>
      <c r="I694" t="s">
        <v>48</v>
      </c>
      <c r="J694">
        <v>2894</v>
      </c>
      <c r="K694" t="s">
        <v>49</v>
      </c>
      <c r="L694" t="s">
        <v>50</v>
      </c>
      <c r="M694" t="s">
        <v>51</v>
      </c>
      <c r="N694">
        <v>940</v>
      </c>
      <c r="O694" t="s">
        <v>52</v>
      </c>
      <c r="P694" t="s">
        <v>53</v>
      </c>
      <c r="T694" t="s">
        <v>5358</v>
      </c>
      <c r="U694" t="s">
        <v>5359</v>
      </c>
      <c r="V694" t="s">
        <v>3372</v>
      </c>
      <c r="W694" t="s">
        <v>56</v>
      </c>
      <c r="X694" t="s">
        <v>5360</v>
      </c>
      <c r="Y694" t="s">
        <v>3437</v>
      </c>
      <c r="Z694" s="3">
        <v>19</v>
      </c>
      <c r="AA694" t="s">
        <v>5361</v>
      </c>
      <c r="AB694" t="s">
        <v>5293</v>
      </c>
      <c r="AC694" t="s">
        <v>61</v>
      </c>
      <c r="AD694" t="s">
        <v>61</v>
      </c>
      <c r="AE694" t="s">
        <v>5362</v>
      </c>
      <c r="AF694" t="s">
        <v>63</v>
      </c>
      <c r="AH694">
        <v>59</v>
      </c>
      <c r="AI694" s="2">
        <v>45735</v>
      </c>
      <c r="AJ694" t="s">
        <v>64</v>
      </c>
      <c r="AK694" t="s">
        <v>64</v>
      </c>
      <c r="AL694" t="s">
        <v>5363</v>
      </c>
      <c r="AM694" t="s">
        <v>5359</v>
      </c>
      <c r="AN694" s="3">
        <v>788.97</v>
      </c>
      <c r="AO694" t="s">
        <v>5293</v>
      </c>
      <c r="AP694" t="s">
        <v>64</v>
      </c>
      <c r="AQ694" t="s">
        <v>5362</v>
      </c>
      <c r="AR694">
        <v>1544</v>
      </c>
      <c r="AS694" t="s">
        <v>66</v>
      </c>
    </row>
    <row r="695" spans="1:45" ht="16" x14ac:dyDescent="0.2">
      <c r="A695">
        <v>4132</v>
      </c>
      <c r="B695">
        <v>4132</v>
      </c>
      <c r="C695" s="2">
        <v>45736</v>
      </c>
      <c r="D695" t="s">
        <v>1761</v>
      </c>
      <c r="E695" t="s">
        <v>5365</v>
      </c>
      <c r="F695" s="3">
        <v>153.6</v>
      </c>
      <c r="G695" t="s">
        <v>47</v>
      </c>
      <c r="H695" s="3">
        <v>0</v>
      </c>
      <c r="I695" t="s">
        <v>48</v>
      </c>
      <c r="J695">
        <v>2560</v>
      </c>
      <c r="K695" t="s">
        <v>49</v>
      </c>
      <c r="L695" t="s">
        <v>50</v>
      </c>
      <c r="M695" t="s">
        <v>51</v>
      </c>
      <c r="N695">
        <v>562</v>
      </c>
      <c r="O695" t="s">
        <v>52</v>
      </c>
      <c r="P695" t="s">
        <v>53</v>
      </c>
      <c r="T695" t="s">
        <v>5366</v>
      </c>
      <c r="U695" t="s">
        <v>5367</v>
      </c>
      <c r="V695" t="s">
        <v>3499</v>
      </c>
      <c r="W695" t="s">
        <v>56</v>
      </c>
      <c r="X695" t="s">
        <v>5368</v>
      </c>
      <c r="Y695" t="s">
        <v>5369</v>
      </c>
      <c r="Z695" s="3">
        <v>0</v>
      </c>
      <c r="AA695" t="s">
        <v>5370</v>
      </c>
      <c r="AB695" t="s">
        <v>5371</v>
      </c>
      <c r="AC695" t="s">
        <v>61</v>
      </c>
      <c r="AD695" t="s">
        <v>61</v>
      </c>
      <c r="AE695" t="s">
        <v>5372</v>
      </c>
      <c r="AF695" t="s">
        <v>63</v>
      </c>
      <c r="AH695">
        <v>0</v>
      </c>
      <c r="AI695" s="2">
        <v>45736</v>
      </c>
      <c r="AJ695" t="s">
        <v>64</v>
      </c>
      <c r="AK695" t="s">
        <v>64</v>
      </c>
      <c r="AL695" t="s">
        <v>5373</v>
      </c>
      <c r="AM695" t="s">
        <v>5367</v>
      </c>
      <c r="AN695" s="3">
        <v>744.9</v>
      </c>
      <c r="AO695" t="s">
        <v>5371</v>
      </c>
      <c r="AP695" t="s">
        <v>64</v>
      </c>
      <c r="AQ695" t="s">
        <v>5372</v>
      </c>
      <c r="AR695">
        <v>1565</v>
      </c>
      <c r="AS695" t="s">
        <v>66</v>
      </c>
    </row>
    <row r="696" spans="1:45" ht="16" x14ac:dyDescent="0.2">
      <c r="A696">
        <v>4133</v>
      </c>
      <c r="B696">
        <v>4133</v>
      </c>
      <c r="C696" s="2">
        <v>45736</v>
      </c>
      <c r="D696" t="s">
        <v>1761</v>
      </c>
      <c r="E696" t="s">
        <v>5374</v>
      </c>
      <c r="F696" s="3">
        <v>273.93</v>
      </c>
      <c r="G696" t="s">
        <v>47</v>
      </c>
      <c r="H696" s="3">
        <v>0</v>
      </c>
      <c r="I696" t="s">
        <v>48</v>
      </c>
      <c r="J696">
        <v>2562</v>
      </c>
      <c r="K696" t="s">
        <v>49</v>
      </c>
      <c r="L696" t="s">
        <v>50</v>
      </c>
      <c r="M696" t="s">
        <v>51</v>
      </c>
      <c r="N696">
        <v>562</v>
      </c>
      <c r="O696" t="s">
        <v>52</v>
      </c>
      <c r="P696" t="s">
        <v>53</v>
      </c>
      <c r="T696" t="s">
        <v>5366</v>
      </c>
      <c r="U696" t="s">
        <v>5367</v>
      </c>
      <c r="V696" t="s">
        <v>3499</v>
      </c>
      <c r="W696" t="s">
        <v>56</v>
      </c>
      <c r="X696" t="s">
        <v>5368</v>
      </c>
      <c r="Y696" t="s">
        <v>5369</v>
      </c>
      <c r="Z696" s="3">
        <v>0</v>
      </c>
      <c r="AA696" t="s">
        <v>5370</v>
      </c>
      <c r="AB696" t="s">
        <v>5371</v>
      </c>
      <c r="AC696" t="s">
        <v>61</v>
      </c>
      <c r="AD696" t="s">
        <v>61</v>
      </c>
      <c r="AE696" t="s">
        <v>5372</v>
      </c>
      <c r="AF696" t="s">
        <v>63</v>
      </c>
      <c r="AH696">
        <v>0</v>
      </c>
      <c r="AI696" s="2">
        <v>45736</v>
      </c>
      <c r="AJ696" t="s">
        <v>64</v>
      </c>
      <c r="AK696" t="s">
        <v>64</v>
      </c>
      <c r="AL696" t="s">
        <v>5373</v>
      </c>
      <c r="AM696" t="s">
        <v>5367</v>
      </c>
      <c r="AN696" s="3">
        <v>744.9</v>
      </c>
      <c r="AO696" t="s">
        <v>5371</v>
      </c>
      <c r="AP696" t="s">
        <v>64</v>
      </c>
      <c r="AQ696" t="s">
        <v>5372</v>
      </c>
      <c r="AR696">
        <v>1565</v>
      </c>
      <c r="AS696" t="s">
        <v>66</v>
      </c>
    </row>
    <row r="697" spans="1:45" ht="16" x14ac:dyDescent="0.2">
      <c r="A697">
        <v>4134</v>
      </c>
      <c r="B697">
        <v>4134</v>
      </c>
      <c r="C697" s="2">
        <v>45736</v>
      </c>
      <c r="D697" t="s">
        <v>1761</v>
      </c>
      <c r="E697" t="s">
        <v>5375</v>
      </c>
      <c r="F697" s="3">
        <v>80.06</v>
      </c>
      <c r="G697" t="s">
        <v>47</v>
      </c>
      <c r="H697" s="3">
        <v>0</v>
      </c>
      <c r="I697" t="s">
        <v>48</v>
      </c>
      <c r="J697">
        <v>3270</v>
      </c>
      <c r="K697" t="s">
        <v>49</v>
      </c>
      <c r="L697" t="s">
        <v>50</v>
      </c>
      <c r="M697" t="s">
        <v>106</v>
      </c>
      <c r="N697">
        <v>562</v>
      </c>
      <c r="O697" t="s">
        <v>52</v>
      </c>
      <c r="P697" t="s">
        <v>53</v>
      </c>
      <c r="T697" t="s">
        <v>5366</v>
      </c>
      <c r="U697" t="s">
        <v>5367</v>
      </c>
      <c r="V697" t="s">
        <v>3499</v>
      </c>
      <c r="W697" t="s">
        <v>56</v>
      </c>
      <c r="X697" t="s">
        <v>5368</v>
      </c>
      <c r="Y697" t="s">
        <v>5369</v>
      </c>
      <c r="Z697" s="3">
        <v>0</v>
      </c>
      <c r="AA697" t="s">
        <v>5370</v>
      </c>
      <c r="AB697" t="s">
        <v>5371</v>
      </c>
      <c r="AC697" t="s">
        <v>61</v>
      </c>
      <c r="AD697" t="s">
        <v>61</v>
      </c>
      <c r="AE697" t="s">
        <v>5372</v>
      </c>
      <c r="AF697" t="s">
        <v>63</v>
      </c>
      <c r="AH697">
        <v>0</v>
      </c>
      <c r="AI697" s="2">
        <v>45736</v>
      </c>
      <c r="AJ697" t="s">
        <v>64</v>
      </c>
      <c r="AK697" t="s">
        <v>64</v>
      </c>
      <c r="AL697" t="s">
        <v>5373</v>
      </c>
      <c r="AM697" t="s">
        <v>5367</v>
      </c>
      <c r="AN697" s="3">
        <v>744.9</v>
      </c>
      <c r="AO697" t="s">
        <v>5371</v>
      </c>
      <c r="AP697" t="s">
        <v>64</v>
      </c>
      <c r="AQ697" t="s">
        <v>5372</v>
      </c>
      <c r="AR697">
        <v>1565</v>
      </c>
      <c r="AS697" t="s">
        <v>66</v>
      </c>
    </row>
    <row r="698" spans="1:45" ht="16" x14ac:dyDescent="0.2">
      <c r="A698">
        <v>4135</v>
      </c>
      <c r="B698">
        <v>4135</v>
      </c>
      <c r="C698" s="2">
        <v>45736</v>
      </c>
      <c r="D698" t="s">
        <v>1761</v>
      </c>
      <c r="E698" t="s">
        <v>5376</v>
      </c>
      <c r="F698" s="3">
        <v>30.9</v>
      </c>
      <c r="G698" t="s">
        <v>47</v>
      </c>
      <c r="H698" s="3">
        <v>0</v>
      </c>
      <c r="I698" t="s">
        <v>48</v>
      </c>
      <c r="J698">
        <v>3270</v>
      </c>
      <c r="K698" t="s">
        <v>49</v>
      </c>
      <c r="L698" t="s">
        <v>50</v>
      </c>
      <c r="M698" t="s">
        <v>106</v>
      </c>
      <c r="N698">
        <v>562</v>
      </c>
      <c r="O698" t="s">
        <v>52</v>
      </c>
      <c r="P698" t="s">
        <v>53</v>
      </c>
      <c r="T698" t="s">
        <v>5366</v>
      </c>
      <c r="U698" t="s">
        <v>5367</v>
      </c>
      <c r="V698" t="s">
        <v>3499</v>
      </c>
      <c r="W698" t="s">
        <v>56</v>
      </c>
      <c r="X698" t="s">
        <v>5368</v>
      </c>
      <c r="Y698" t="s">
        <v>5369</v>
      </c>
      <c r="Z698" s="3">
        <v>0</v>
      </c>
      <c r="AA698" t="s">
        <v>5370</v>
      </c>
      <c r="AB698" t="s">
        <v>5371</v>
      </c>
      <c r="AC698" t="s">
        <v>61</v>
      </c>
      <c r="AD698" t="s">
        <v>61</v>
      </c>
      <c r="AE698" t="s">
        <v>5372</v>
      </c>
      <c r="AF698" t="s">
        <v>63</v>
      </c>
      <c r="AH698">
        <v>0</v>
      </c>
      <c r="AI698" s="2">
        <v>45736</v>
      </c>
      <c r="AJ698" t="s">
        <v>64</v>
      </c>
      <c r="AK698" t="s">
        <v>64</v>
      </c>
      <c r="AL698" t="s">
        <v>5373</v>
      </c>
      <c r="AM698" t="s">
        <v>5367</v>
      </c>
      <c r="AN698" s="3">
        <v>744.9</v>
      </c>
      <c r="AO698" t="s">
        <v>5371</v>
      </c>
      <c r="AP698" t="s">
        <v>64</v>
      </c>
      <c r="AQ698" t="s">
        <v>5372</v>
      </c>
      <c r="AR698">
        <v>1565</v>
      </c>
      <c r="AS698" t="s">
        <v>66</v>
      </c>
    </row>
    <row r="699" spans="1:45" ht="16" x14ac:dyDescent="0.2">
      <c r="A699">
        <v>4136</v>
      </c>
      <c r="B699">
        <v>4136</v>
      </c>
      <c r="C699" s="2">
        <v>45736</v>
      </c>
      <c r="D699" t="s">
        <v>1761</v>
      </c>
      <c r="E699" t="s">
        <v>5377</v>
      </c>
      <c r="F699" s="3">
        <v>40.74</v>
      </c>
      <c r="G699" t="s">
        <v>47</v>
      </c>
      <c r="H699" s="3">
        <v>0</v>
      </c>
      <c r="I699" t="s">
        <v>48</v>
      </c>
      <c r="J699">
        <v>3270</v>
      </c>
      <c r="K699" t="s">
        <v>49</v>
      </c>
      <c r="L699" t="s">
        <v>50</v>
      </c>
      <c r="M699" t="s">
        <v>106</v>
      </c>
      <c r="N699">
        <v>562</v>
      </c>
      <c r="O699" t="s">
        <v>52</v>
      </c>
      <c r="P699" t="s">
        <v>53</v>
      </c>
      <c r="T699" t="s">
        <v>5366</v>
      </c>
      <c r="U699" t="s">
        <v>5367</v>
      </c>
      <c r="V699" t="s">
        <v>3499</v>
      </c>
      <c r="W699" t="s">
        <v>56</v>
      </c>
      <c r="X699" t="s">
        <v>5368</v>
      </c>
      <c r="Y699" t="s">
        <v>5369</v>
      </c>
      <c r="Z699" s="3">
        <v>0</v>
      </c>
      <c r="AA699" t="s">
        <v>5370</v>
      </c>
      <c r="AB699" t="s">
        <v>5371</v>
      </c>
      <c r="AC699" t="s">
        <v>61</v>
      </c>
      <c r="AD699" t="s">
        <v>61</v>
      </c>
      <c r="AE699" t="s">
        <v>5372</v>
      </c>
      <c r="AF699" t="s">
        <v>63</v>
      </c>
      <c r="AH699">
        <v>0</v>
      </c>
      <c r="AI699" s="2">
        <v>45736</v>
      </c>
      <c r="AJ699" t="s">
        <v>64</v>
      </c>
      <c r="AK699" t="s">
        <v>64</v>
      </c>
      <c r="AL699" t="s">
        <v>5373</v>
      </c>
      <c r="AM699" t="s">
        <v>5367</v>
      </c>
      <c r="AN699" s="3">
        <v>744.9</v>
      </c>
      <c r="AO699" t="s">
        <v>5371</v>
      </c>
      <c r="AP699" t="s">
        <v>64</v>
      </c>
      <c r="AQ699" t="s">
        <v>5372</v>
      </c>
      <c r="AR699">
        <v>1565</v>
      </c>
      <c r="AS699" t="s">
        <v>66</v>
      </c>
    </row>
    <row r="700" spans="1:45" ht="16" x14ac:dyDescent="0.2">
      <c r="A700">
        <v>4137</v>
      </c>
      <c r="B700">
        <v>4137</v>
      </c>
      <c r="C700" s="2">
        <v>45736</v>
      </c>
      <c r="D700" t="s">
        <v>1761</v>
      </c>
      <c r="E700" t="s">
        <v>5378</v>
      </c>
      <c r="F700" s="3">
        <v>14.3</v>
      </c>
      <c r="G700" t="s">
        <v>47</v>
      </c>
      <c r="H700" s="3">
        <v>7</v>
      </c>
      <c r="I700" t="s">
        <v>48</v>
      </c>
      <c r="J700">
        <v>2563</v>
      </c>
      <c r="K700" t="s">
        <v>49</v>
      </c>
      <c r="L700" t="s">
        <v>50</v>
      </c>
      <c r="M700" t="s">
        <v>51</v>
      </c>
      <c r="N700">
        <v>562</v>
      </c>
      <c r="O700" t="s">
        <v>52</v>
      </c>
      <c r="P700" t="s">
        <v>53</v>
      </c>
      <c r="T700" t="s">
        <v>5366</v>
      </c>
      <c r="U700" t="s">
        <v>5367</v>
      </c>
      <c r="V700" t="s">
        <v>3499</v>
      </c>
      <c r="W700" t="s">
        <v>56</v>
      </c>
      <c r="X700" t="s">
        <v>5368</v>
      </c>
      <c r="Y700" t="s">
        <v>5369</v>
      </c>
      <c r="Z700" s="3">
        <v>0</v>
      </c>
      <c r="AA700" t="s">
        <v>5370</v>
      </c>
      <c r="AB700" t="s">
        <v>5371</v>
      </c>
      <c r="AC700" t="s">
        <v>61</v>
      </c>
      <c r="AD700" t="s">
        <v>61</v>
      </c>
      <c r="AE700" t="s">
        <v>5372</v>
      </c>
      <c r="AF700" t="s">
        <v>63</v>
      </c>
      <c r="AH700">
        <v>58</v>
      </c>
      <c r="AI700" s="2">
        <v>45736</v>
      </c>
      <c r="AJ700" t="s">
        <v>64</v>
      </c>
      <c r="AK700" t="s">
        <v>64</v>
      </c>
      <c r="AL700" t="s">
        <v>5373</v>
      </c>
      <c r="AM700" t="s">
        <v>5367</v>
      </c>
      <c r="AN700" s="3">
        <v>744.9</v>
      </c>
      <c r="AO700" t="s">
        <v>5371</v>
      </c>
      <c r="AP700" t="s">
        <v>64</v>
      </c>
      <c r="AQ700" t="s">
        <v>5372</v>
      </c>
      <c r="AR700">
        <v>1565</v>
      </c>
      <c r="AS700" t="s">
        <v>66</v>
      </c>
    </row>
    <row r="701" spans="1:45" ht="16" x14ac:dyDescent="0.2">
      <c r="A701">
        <v>4138</v>
      </c>
      <c r="B701">
        <v>4138</v>
      </c>
      <c r="C701" s="2">
        <v>45736</v>
      </c>
      <c r="D701" t="s">
        <v>1761</v>
      </c>
      <c r="E701" t="s">
        <v>5379</v>
      </c>
      <c r="F701" s="3">
        <v>66.59</v>
      </c>
      <c r="G701" t="s">
        <v>47</v>
      </c>
      <c r="H701" s="3">
        <v>0</v>
      </c>
      <c r="I701" t="s">
        <v>48</v>
      </c>
      <c r="J701">
        <v>2563</v>
      </c>
      <c r="K701" t="s">
        <v>49</v>
      </c>
      <c r="L701" t="s">
        <v>50</v>
      </c>
      <c r="M701" t="s">
        <v>51</v>
      </c>
      <c r="N701">
        <v>562</v>
      </c>
      <c r="O701" t="s">
        <v>52</v>
      </c>
      <c r="P701" t="s">
        <v>53</v>
      </c>
      <c r="T701" t="s">
        <v>5366</v>
      </c>
      <c r="U701" t="s">
        <v>5367</v>
      </c>
      <c r="V701" t="s">
        <v>3499</v>
      </c>
      <c r="W701" t="s">
        <v>56</v>
      </c>
      <c r="X701" t="s">
        <v>5368</v>
      </c>
      <c r="Y701" t="s">
        <v>5369</v>
      </c>
      <c r="Z701" s="3">
        <v>0</v>
      </c>
      <c r="AA701" t="s">
        <v>5370</v>
      </c>
      <c r="AB701" t="s">
        <v>5371</v>
      </c>
      <c r="AC701" t="s">
        <v>61</v>
      </c>
      <c r="AD701" t="s">
        <v>61</v>
      </c>
      <c r="AE701" t="s">
        <v>5372</v>
      </c>
      <c r="AF701" t="s">
        <v>63</v>
      </c>
      <c r="AH701">
        <v>0</v>
      </c>
      <c r="AI701" s="2">
        <v>45736</v>
      </c>
      <c r="AJ701" t="s">
        <v>64</v>
      </c>
      <c r="AK701" t="s">
        <v>64</v>
      </c>
      <c r="AL701" t="s">
        <v>5373</v>
      </c>
      <c r="AM701" t="s">
        <v>5367</v>
      </c>
      <c r="AN701" s="3">
        <v>744.9</v>
      </c>
      <c r="AO701" t="s">
        <v>5371</v>
      </c>
      <c r="AP701" t="s">
        <v>64</v>
      </c>
      <c r="AQ701" t="s">
        <v>5372</v>
      </c>
      <c r="AR701">
        <v>1565</v>
      </c>
      <c r="AS701" t="s">
        <v>66</v>
      </c>
    </row>
    <row r="702" spans="1:45" ht="16" x14ac:dyDescent="0.2">
      <c r="A702">
        <v>4139</v>
      </c>
      <c r="B702">
        <v>4139</v>
      </c>
      <c r="C702" s="2">
        <v>45736</v>
      </c>
      <c r="D702" t="s">
        <v>1761</v>
      </c>
      <c r="E702" t="s">
        <v>5380</v>
      </c>
      <c r="F702" s="3">
        <v>4.7</v>
      </c>
      <c r="G702" t="s">
        <v>47</v>
      </c>
      <c r="H702" s="3">
        <v>0</v>
      </c>
      <c r="I702" t="s">
        <v>48</v>
      </c>
      <c r="J702">
        <v>2563</v>
      </c>
      <c r="K702" t="s">
        <v>49</v>
      </c>
      <c r="L702" t="s">
        <v>50</v>
      </c>
      <c r="M702" t="s">
        <v>51</v>
      </c>
      <c r="N702">
        <v>562</v>
      </c>
      <c r="O702" t="s">
        <v>52</v>
      </c>
      <c r="P702" t="s">
        <v>53</v>
      </c>
      <c r="T702" t="s">
        <v>5366</v>
      </c>
      <c r="U702" t="s">
        <v>5367</v>
      </c>
      <c r="V702" t="s">
        <v>3499</v>
      </c>
      <c r="W702" t="s">
        <v>56</v>
      </c>
      <c r="X702" t="s">
        <v>5368</v>
      </c>
      <c r="Y702" t="s">
        <v>5369</v>
      </c>
      <c r="Z702" s="3">
        <v>0</v>
      </c>
      <c r="AA702" t="s">
        <v>5370</v>
      </c>
      <c r="AB702" t="s">
        <v>5371</v>
      </c>
      <c r="AC702" t="s">
        <v>61</v>
      </c>
      <c r="AD702" t="s">
        <v>61</v>
      </c>
      <c r="AE702" t="s">
        <v>5372</v>
      </c>
      <c r="AF702" t="s">
        <v>63</v>
      </c>
      <c r="AH702">
        <v>0</v>
      </c>
      <c r="AI702" s="2">
        <v>45736</v>
      </c>
      <c r="AJ702" t="s">
        <v>64</v>
      </c>
      <c r="AK702" t="s">
        <v>64</v>
      </c>
      <c r="AL702" t="s">
        <v>5373</v>
      </c>
      <c r="AM702" t="s">
        <v>5367</v>
      </c>
      <c r="AN702" s="3">
        <v>744.9</v>
      </c>
      <c r="AO702" t="s">
        <v>5371</v>
      </c>
      <c r="AP702" t="s">
        <v>64</v>
      </c>
      <c r="AQ702" t="s">
        <v>5372</v>
      </c>
      <c r="AR702">
        <v>1565</v>
      </c>
      <c r="AS702" t="s">
        <v>66</v>
      </c>
    </row>
    <row r="703" spans="1:45" ht="16" x14ac:dyDescent="0.2">
      <c r="A703">
        <v>4140</v>
      </c>
      <c r="B703">
        <v>4140</v>
      </c>
      <c r="C703" s="2">
        <v>45736</v>
      </c>
      <c r="D703" t="s">
        <v>1761</v>
      </c>
      <c r="E703" t="s">
        <v>5381</v>
      </c>
      <c r="F703" s="3">
        <v>65.78</v>
      </c>
      <c r="G703" t="s">
        <v>47</v>
      </c>
      <c r="H703" s="3">
        <v>0</v>
      </c>
      <c r="I703" t="s">
        <v>48</v>
      </c>
      <c r="J703">
        <v>2563</v>
      </c>
      <c r="K703" t="s">
        <v>49</v>
      </c>
      <c r="L703" t="s">
        <v>50</v>
      </c>
      <c r="M703" t="s">
        <v>51</v>
      </c>
      <c r="N703">
        <v>562</v>
      </c>
      <c r="O703" t="s">
        <v>52</v>
      </c>
      <c r="P703" t="s">
        <v>53</v>
      </c>
      <c r="T703" t="s">
        <v>5366</v>
      </c>
      <c r="U703" t="s">
        <v>5367</v>
      </c>
      <c r="V703" t="s">
        <v>3499</v>
      </c>
      <c r="W703" t="s">
        <v>56</v>
      </c>
      <c r="X703" t="s">
        <v>5368</v>
      </c>
      <c r="Y703" t="s">
        <v>5369</v>
      </c>
      <c r="Z703" s="3">
        <v>0</v>
      </c>
      <c r="AA703" t="s">
        <v>5370</v>
      </c>
      <c r="AB703" t="s">
        <v>5371</v>
      </c>
      <c r="AC703" t="s">
        <v>61</v>
      </c>
      <c r="AD703" t="s">
        <v>61</v>
      </c>
      <c r="AE703" t="s">
        <v>5372</v>
      </c>
      <c r="AF703" t="s">
        <v>63</v>
      </c>
      <c r="AH703">
        <v>0</v>
      </c>
      <c r="AI703" s="2">
        <v>45736</v>
      </c>
      <c r="AJ703" t="s">
        <v>64</v>
      </c>
      <c r="AK703" t="s">
        <v>64</v>
      </c>
      <c r="AL703" t="s">
        <v>5373</v>
      </c>
      <c r="AM703" t="s">
        <v>5367</v>
      </c>
      <c r="AN703" s="3">
        <v>744.9</v>
      </c>
      <c r="AO703" t="s">
        <v>5371</v>
      </c>
      <c r="AP703" t="s">
        <v>64</v>
      </c>
      <c r="AQ703" t="s">
        <v>5372</v>
      </c>
      <c r="AR703">
        <v>1565</v>
      </c>
      <c r="AS703" t="s">
        <v>66</v>
      </c>
    </row>
    <row r="704" spans="1:45" ht="16" x14ac:dyDescent="0.2">
      <c r="A704">
        <v>4141</v>
      </c>
      <c r="B704">
        <v>4141</v>
      </c>
      <c r="C704" s="2">
        <v>45736</v>
      </c>
      <c r="D704" t="s">
        <v>1761</v>
      </c>
      <c r="E704" t="s">
        <v>5382</v>
      </c>
      <c r="F704" s="3">
        <v>14.3</v>
      </c>
      <c r="G704" t="s">
        <v>47</v>
      </c>
      <c r="H704" s="3">
        <v>7</v>
      </c>
      <c r="I704" t="s">
        <v>48</v>
      </c>
      <c r="J704">
        <v>2563</v>
      </c>
      <c r="K704" t="s">
        <v>49</v>
      </c>
      <c r="L704" t="s">
        <v>50</v>
      </c>
      <c r="M704" t="s">
        <v>51</v>
      </c>
      <c r="N704">
        <v>562</v>
      </c>
      <c r="O704" t="s">
        <v>52</v>
      </c>
      <c r="P704" t="s">
        <v>53</v>
      </c>
      <c r="T704" t="s">
        <v>5366</v>
      </c>
      <c r="U704" t="s">
        <v>5367</v>
      </c>
      <c r="V704" t="s">
        <v>3499</v>
      </c>
      <c r="W704" t="s">
        <v>56</v>
      </c>
      <c r="X704" t="s">
        <v>5368</v>
      </c>
      <c r="Y704" t="s">
        <v>5369</v>
      </c>
      <c r="Z704" s="3">
        <v>0</v>
      </c>
      <c r="AA704" t="s">
        <v>5370</v>
      </c>
      <c r="AB704" t="s">
        <v>5371</v>
      </c>
      <c r="AC704" t="s">
        <v>61</v>
      </c>
      <c r="AD704" t="s">
        <v>61</v>
      </c>
      <c r="AE704" t="s">
        <v>5372</v>
      </c>
      <c r="AF704" t="s">
        <v>63</v>
      </c>
      <c r="AH704">
        <v>58</v>
      </c>
      <c r="AI704" s="2">
        <v>45736</v>
      </c>
      <c r="AJ704" t="s">
        <v>64</v>
      </c>
      <c r="AK704" t="s">
        <v>64</v>
      </c>
      <c r="AL704" t="s">
        <v>5373</v>
      </c>
      <c r="AM704" t="s">
        <v>5367</v>
      </c>
      <c r="AN704" s="3">
        <v>744.9</v>
      </c>
      <c r="AO704" t="s">
        <v>5371</v>
      </c>
      <c r="AP704" t="s">
        <v>64</v>
      </c>
      <c r="AQ704" t="s">
        <v>5372</v>
      </c>
      <c r="AR704">
        <v>1565</v>
      </c>
      <c r="AS704" t="s">
        <v>66</v>
      </c>
    </row>
    <row r="705" spans="1:45" ht="16" x14ac:dyDescent="0.2">
      <c r="A705">
        <v>4071</v>
      </c>
      <c r="B705">
        <v>4071</v>
      </c>
      <c r="C705" s="2">
        <v>45737</v>
      </c>
      <c r="D705" t="s">
        <v>1814</v>
      </c>
      <c r="E705" t="s">
        <v>5387</v>
      </c>
      <c r="F705" s="3">
        <v>58.91</v>
      </c>
      <c r="G705" t="s">
        <v>47</v>
      </c>
      <c r="H705" s="3">
        <v>0</v>
      </c>
      <c r="I705" t="s">
        <v>48</v>
      </c>
      <c r="J705">
        <v>2710</v>
      </c>
      <c r="K705" t="s">
        <v>49</v>
      </c>
      <c r="L705" t="s">
        <v>50</v>
      </c>
      <c r="M705" t="s">
        <v>51</v>
      </c>
      <c r="N705">
        <v>942</v>
      </c>
      <c r="O705" t="s">
        <v>52</v>
      </c>
      <c r="P705" t="s">
        <v>53</v>
      </c>
      <c r="T705" t="s">
        <v>5388</v>
      </c>
      <c r="U705" t="s">
        <v>5389</v>
      </c>
      <c r="V705" t="s">
        <v>3447</v>
      </c>
      <c r="W705" t="s">
        <v>56</v>
      </c>
      <c r="X705" t="s">
        <v>5390</v>
      </c>
      <c r="Y705" t="s">
        <v>1767</v>
      </c>
      <c r="Z705" s="3">
        <v>19</v>
      </c>
      <c r="AA705" t="s">
        <v>5391</v>
      </c>
      <c r="AB705" t="s">
        <v>5392</v>
      </c>
      <c r="AC705" t="s">
        <v>61</v>
      </c>
      <c r="AD705" t="s">
        <v>61</v>
      </c>
      <c r="AE705" t="s">
        <v>5393</v>
      </c>
      <c r="AF705" t="s">
        <v>63</v>
      </c>
      <c r="AH705">
        <v>0</v>
      </c>
      <c r="AI705" s="2">
        <v>45737</v>
      </c>
      <c r="AJ705" t="s">
        <v>64</v>
      </c>
      <c r="AK705" t="s">
        <v>64</v>
      </c>
      <c r="AL705" t="s">
        <v>5394</v>
      </c>
      <c r="AM705" t="s">
        <v>5389</v>
      </c>
      <c r="AN705" s="3">
        <v>58.91</v>
      </c>
      <c r="AO705" t="s">
        <v>5392</v>
      </c>
      <c r="AP705" t="s">
        <v>64</v>
      </c>
      <c r="AQ705" t="s">
        <v>5393</v>
      </c>
      <c r="AR705">
        <v>1545</v>
      </c>
      <c r="AS705" t="s">
        <v>66</v>
      </c>
    </row>
    <row r="706" spans="1:45" ht="16" x14ac:dyDescent="0.2">
      <c r="A706">
        <v>4072</v>
      </c>
      <c r="B706">
        <v>4072</v>
      </c>
      <c r="C706" s="2">
        <v>45740.041666666657</v>
      </c>
      <c r="D706" t="s">
        <v>1814</v>
      </c>
      <c r="E706" t="s">
        <v>68</v>
      </c>
      <c r="F706" s="3">
        <v>5.39</v>
      </c>
      <c r="G706" t="s">
        <v>47</v>
      </c>
      <c r="H706" s="3">
        <v>0</v>
      </c>
      <c r="I706" t="s">
        <v>48</v>
      </c>
      <c r="J706">
        <v>2710</v>
      </c>
      <c r="K706" t="s">
        <v>49</v>
      </c>
      <c r="L706" t="s">
        <v>50</v>
      </c>
      <c r="M706" t="s">
        <v>51</v>
      </c>
      <c r="N706">
        <v>940</v>
      </c>
      <c r="O706" t="s">
        <v>52</v>
      </c>
      <c r="P706" t="s">
        <v>53</v>
      </c>
      <c r="T706" t="s">
        <v>4205</v>
      </c>
      <c r="U706" t="s">
        <v>5401</v>
      </c>
      <c r="V706" t="s">
        <v>3441</v>
      </c>
      <c r="W706" t="s">
        <v>56</v>
      </c>
      <c r="X706" t="s">
        <v>5402</v>
      </c>
      <c r="Y706" t="s">
        <v>72</v>
      </c>
      <c r="Z706" s="3">
        <v>19</v>
      </c>
      <c r="AA706" t="s">
        <v>4208</v>
      </c>
      <c r="AB706" t="s">
        <v>5371</v>
      </c>
      <c r="AC706" t="s">
        <v>61</v>
      </c>
      <c r="AD706" t="s">
        <v>61</v>
      </c>
      <c r="AE706" t="s">
        <v>5403</v>
      </c>
      <c r="AF706" t="s">
        <v>63</v>
      </c>
      <c r="AH706">
        <v>0</v>
      </c>
      <c r="AI706" s="2">
        <v>45740</v>
      </c>
      <c r="AJ706" t="s">
        <v>64</v>
      </c>
      <c r="AK706" t="s">
        <v>64</v>
      </c>
      <c r="AL706" t="s">
        <v>5404</v>
      </c>
      <c r="AM706" t="s">
        <v>5401</v>
      </c>
      <c r="AN706" s="3">
        <v>5.39</v>
      </c>
      <c r="AO706" t="s">
        <v>5371</v>
      </c>
      <c r="AP706" t="s">
        <v>64</v>
      </c>
      <c r="AQ706" t="s">
        <v>5403</v>
      </c>
      <c r="AR706">
        <v>1549</v>
      </c>
      <c r="AS706" t="s">
        <v>66</v>
      </c>
    </row>
    <row r="707" spans="1:45" ht="16" x14ac:dyDescent="0.2">
      <c r="A707">
        <v>4073</v>
      </c>
      <c r="B707">
        <v>4073</v>
      </c>
      <c r="C707" s="2">
        <v>45740.041666666657</v>
      </c>
      <c r="D707" t="s">
        <v>1814</v>
      </c>
      <c r="E707" t="s">
        <v>4510</v>
      </c>
      <c r="F707" s="3">
        <v>21.93</v>
      </c>
      <c r="G707" t="s">
        <v>47</v>
      </c>
      <c r="H707" s="3">
        <v>0</v>
      </c>
      <c r="I707" t="s">
        <v>48</v>
      </c>
      <c r="J707">
        <v>2710</v>
      </c>
      <c r="K707" t="s">
        <v>49</v>
      </c>
      <c r="L707" t="s">
        <v>50</v>
      </c>
      <c r="M707" t="s">
        <v>51</v>
      </c>
      <c r="N707">
        <v>940</v>
      </c>
      <c r="O707" t="s">
        <v>52</v>
      </c>
      <c r="P707" t="s">
        <v>53</v>
      </c>
      <c r="T707" t="s">
        <v>5405</v>
      </c>
      <c r="U707" t="s">
        <v>5406</v>
      </c>
      <c r="V707" t="s">
        <v>3427</v>
      </c>
      <c r="W707" t="s">
        <v>56</v>
      </c>
      <c r="X707" t="s">
        <v>5407</v>
      </c>
      <c r="Y707" t="s">
        <v>2061</v>
      </c>
      <c r="Z707" s="3">
        <v>19</v>
      </c>
      <c r="AA707" t="s">
        <v>5408</v>
      </c>
      <c r="AC707" t="s">
        <v>61</v>
      </c>
      <c r="AD707" t="s">
        <v>61</v>
      </c>
      <c r="AE707" t="s">
        <v>5409</v>
      </c>
      <c r="AF707" t="s">
        <v>63</v>
      </c>
      <c r="AH707">
        <v>0</v>
      </c>
      <c r="AI707" s="2">
        <v>45740</v>
      </c>
      <c r="AJ707" t="s">
        <v>64</v>
      </c>
      <c r="AK707" t="s">
        <v>64</v>
      </c>
      <c r="AL707" t="s">
        <v>5410</v>
      </c>
      <c r="AM707" t="s">
        <v>5406</v>
      </c>
      <c r="AN707" s="3">
        <v>21.93</v>
      </c>
      <c r="AP707" t="s">
        <v>64</v>
      </c>
      <c r="AQ707" t="s">
        <v>5409</v>
      </c>
      <c r="AR707">
        <v>1550</v>
      </c>
      <c r="AS707" t="s">
        <v>66</v>
      </c>
    </row>
    <row r="708" spans="1:45" ht="16" x14ac:dyDescent="0.2">
      <c r="A708">
        <v>4093</v>
      </c>
      <c r="B708">
        <v>4093</v>
      </c>
      <c r="C708" s="2">
        <v>45740.041666666657</v>
      </c>
      <c r="D708" t="s">
        <v>1814</v>
      </c>
      <c r="E708" t="s">
        <v>5411</v>
      </c>
      <c r="F708" s="3">
        <v>1852.76</v>
      </c>
      <c r="G708" t="s">
        <v>47</v>
      </c>
      <c r="H708" s="3">
        <v>0</v>
      </c>
      <c r="I708" t="s">
        <v>104</v>
      </c>
      <c r="J708">
        <v>940</v>
      </c>
      <c r="K708" t="s">
        <v>52</v>
      </c>
      <c r="L708" t="s">
        <v>53</v>
      </c>
      <c r="N708">
        <v>2400</v>
      </c>
      <c r="O708" t="s">
        <v>49</v>
      </c>
      <c r="P708" t="s">
        <v>105</v>
      </c>
      <c r="Q708" t="s">
        <v>51</v>
      </c>
      <c r="T708" t="s">
        <v>5333</v>
      </c>
      <c r="U708" t="s">
        <v>5412</v>
      </c>
      <c r="V708" t="s">
        <v>3432</v>
      </c>
      <c r="W708" t="s">
        <v>752</v>
      </c>
      <c r="X708" t="s">
        <v>5413</v>
      </c>
      <c r="Y708" t="s">
        <v>5414</v>
      </c>
      <c r="Z708" s="3">
        <v>0</v>
      </c>
      <c r="AA708" t="s">
        <v>5333</v>
      </c>
      <c r="AB708" t="s">
        <v>5321</v>
      </c>
      <c r="AC708" t="s">
        <v>61</v>
      </c>
      <c r="AD708" t="s">
        <v>61</v>
      </c>
      <c r="AE708" t="s">
        <v>5415</v>
      </c>
      <c r="AF708" t="s">
        <v>63</v>
      </c>
      <c r="AH708">
        <v>0</v>
      </c>
      <c r="AI708" s="2">
        <v>45740</v>
      </c>
      <c r="AJ708" t="s">
        <v>64</v>
      </c>
      <c r="AK708" t="s">
        <v>64</v>
      </c>
      <c r="AL708" t="s">
        <v>5416</v>
      </c>
      <c r="AM708" t="s">
        <v>5412</v>
      </c>
      <c r="AN708" s="3">
        <v>1852.76</v>
      </c>
      <c r="AO708" t="s">
        <v>5321</v>
      </c>
      <c r="AP708" t="s">
        <v>64</v>
      </c>
      <c r="AQ708" t="s">
        <v>5415</v>
      </c>
      <c r="AR708">
        <v>1551</v>
      </c>
      <c r="AS708" t="s">
        <v>66</v>
      </c>
    </row>
    <row r="709" spans="1:45" ht="16" x14ac:dyDescent="0.2">
      <c r="A709">
        <v>4179</v>
      </c>
      <c r="B709">
        <v>4179</v>
      </c>
      <c r="C709" s="2">
        <v>45747</v>
      </c>
      <c r="D709" t="s">
        <v>1936</v>
      </c>
      <c r="E709" t="s">
        <v>206</v>
      </c>
      <c r="F709" s="3">
        <v>3290.09</v>
      </c>
      <c r="G709" t="s">
        <v>47</v>
      </c>
      <c r="H709" s="3">
        <v>0</v>
      </c>
      <c r="I709" t="s">
        <v>104</v>
      </c>
      <c r="J709">
        <v>2551</v>
      </c>
      <c r="K709" t="s">
        <v>49</v>
      </c>
      <c r="L709" t="s">
        <v>50</v>
      </c>
      <c r="M709" t="s">
        <v>51</v>
      </c>
      <c r="N709">
        <v>1730</v>
      </c>
      <c r="O709" t="s">
        <v>52</v>
      </c>
      <c r="P709" t="s">
        <v>203</v>
      </c>
      <c r="T709" t="s">
        <v>64</v>
      </c>
      <c r="Z709" s="3"/>
      <c r="AF709" t="s">
        <v>63</v>
      </c>
      <c r="AH709">
        <v>0</v>
      </c>
      <c r="AI709" s="2">
        <v>45747</v>
      </c>
      <c r="AJ709" t="s">
        <v>64</v>
      </c>
      <c r="AK709" t="s">
        <v>64</v>
      </c>
      <c r="AL709" t="s">
        <v>64</v>
      </c>
      <c r="AN709" s="3"/>
      <c r="AP709" t="s">
        <v>64</v>
      </c>
      <c r="AR709" t="s">
        <v>64</v>
      </c>
      <c r="AS709" t="s">
        <v>66</v>
      </c>
    </row>
    <row r="710" spans="1:45" ht="16" x14ac:dyDescent="0.2">
      <c r="A710">
        <v>4180</v>
      </c>
      <c r="B710">
        <v>4180</v>
      </c>
      <c r="C710" s="2">
        <v>45747</v>
      </c>
      <c r="D710" t="s">
        <v>1934</v>
      </c>
      <c r="E710" t="s">
        <v>206</v>
      </c>
      <c r="F710" s="3">
        <v>3110.01</v>
      </c>
      <c r="G710" t="s">
        <v>47</v>
      </c>
      <c r="H710" s="3">
        <v>0</v>
      </c>
      <c r="I710" t="s">
        <v>104</v>
      </c>
      <c r="J710">
        <v>2551</v>
      </c>
      <c r="K710" t="s">
        <v>49</v>
      </c>
      <c r="L710" t="s">
        <v>50</v>
      </c>
      <c r="M710" t="s">
        <v>51</v>
      </c>
      <c r="N710">
        <v>1730</v>
      </c>
      <c r="O710" t="s">
        <v>52</v>
      </c>
      <c r="P710" t="s">
        <v>203</v>
      </c>
      <c r="T710" t="s">
        <v>64</v>
      </c>
      <c r="Z710" s="3"/>
      <c r="AF710" t="s">
        <v>63</v>
      </c>
      <c r="AH710">
        <v>0</v>
      </c>
      <c r="AI710" s="2">
        <v>45747</v>
      </c>
      <c r="AJ710" t="s">
        <v>64</v>
      </c>
      <c r="AK710" t="s">
        <v>64</v>
      </c>
      <c r="AL710" t="s">
        <v>64</v>
      </c>
      <c r="AN710" s="3"/>
      <c r="AP710" t="s">
        <v>64</v>
      </c>
      <c r="AR710" t="s">
        <v>64</v>
      </c>
      <c r="AS710" t="s">
        <v>66</v>
      </c>
    </row>
    <row r="711" spans="1:45" ht="16" x14ac:dyDescent="0.2">
      <c r="A711">
        <v>4181</v>
      </c>
      <c r="B711">
        <v>4181</v>
      </c>
      <c r="C711" s="2">
        <v>45747</v>
      </c>
      <c r="D711" t="s">
        <v>1935</v>
      </c>
      <c r="E711" t="s">
        <v>206</v>
      </c>
      <c r="F711" s="3">
        <v>2382.81</v>
      </c>
      <c r="G711" t="s">
        <v>47</v>
      </c>
      <c r="H711" s="3">
        <v>0</v>
      </c>
      <c r="I711" t="s">
        <v>104</v>
      </c>
      <c r="J711">
        <v>2551</v>
      </c>
      <c r="K711" t="s">
        <v>49</v>
      </c>
      <c r="L711" t="s">
        <v>50</v>
      </c>
      <c r="M711" t="s">
        <v>51</v>
      </c>
      <c r="N711">
        <v>1730</v>
      </c>
      <c r="O711" t="s">
        <v>52</v>
      </c>
      <c r="P711" t="s">
        <v>203</v>
      </c>
      <c r="T711" t="s">
        <v>64</v>
      </c>
      <c r="Z711" s="3"/>
      <c r="AF711" t="s">
        <v>63</v>
      </c>
      <c r="AH711">
        <v>0</v>
      </c>
      <c r="AI711" s="2">
        <v>45747</v>
      </c>
      <c r="AJ711" t="s">
        <v>64</v>
      </c>
      <c r="AK711" t="s">
        <v>64</v>
      </c>
      <c r="AL711" t="s">
        <v>64</v>
      </c>
      <c r="AN711" s="3"/>
      <c r="AP711" t="s">
        <v>64</v>
      </c>
      <c r="AR711" t="s">
        <v>64</v>
      </c>
      <c r="AS711" t="s">
        <v>66</v>
      </c>
    </row>
    <row r="712" spans="1:45" ht="16" x14ac:dyDescent="0.2">
      <c r="A712">
        <v>4182</v>
      </c>
      <c r="B712">
        <v>4182</v>
      </c>
      <c r="C712" s="2">
        <v>45747</v>
      </c>
      <c r="D712" t="s">
        <v>1936</v>
      </c>
      <c r="E712" t="s">
        <v>4939</v>
      </c>
      <c r="F712" s="3">
        <v>786.83</v>
      </c>
      <c r="G712" t="s">
        <v>47</v>
      </c>
      <c r="H712" s="3">
        <v>0</v>
      </c>
      <c r="I712" t="s">
        <v>104</v>
      </c>
      <c r="J712">
        <v>2555</v>
      </c>
      <c r="K712" t="s">
        <v>49</v>
      </c>
      <c r="L712" t="s">
        <v>50</v>
      </c>
      <c r="M712" t="s">
        <v>51</v>
      </c>
      <c r="N712">
        <v>1730</v>
      </c>
      <c r="O712" t="s">
        <v>52</v>
      </c>
      <c r="P712" t="s">
        <v>203</v>
      </c>
      <c r="T712" t="s">
        <v>64</v>
      </c>
      <c r="Z712" s="3"/>
      <c r="AF712" t="s">
        <v>63</v>
      </c>
      <c r="AH712">
        <v>0</v>
      </c>
      <c r="AI712" s="2">
        <v>45747</v>
      </c>
      <c r="AJ712" t="s">
        <v>64</v>
      </c>
      <c r="AK712" t="s">
        <v>64</v>
      </c>
      <c r="AL712" t="s">
        <v>64</v>
      </c>
      <c r="AN712" s="3"/>
      <c r="AP712" t="s">
        <v>64</v>
      </c>
      <c r="AR712" t="s">
        <v>64</v>
      </c>
      <c r="AS712" t="s">
        <v>66</v>
      </c>
    </row>
    <row r="713" spans="1:45" ht="16" x14ac:dyDescent="0.2">
      <c r="A713">
        <v>4183</v>
      </c>
      <c r="B713">
        <v>4183</v>
      </c>
      <c r="C713" s="2">
        <v>45747</v>
      </c>
      <c r="D713" t="s">
        <v>1934</v>
      </c>
      <c r="E713" t="s">
        <v>4939</v>
      </c>
      <c r="F713" s="3">
        <v>743.76</v>
      </c>
      <c r="G713" t="s">
        <v>47</v>
      </c>
      <c r="H713" s="3">
        <v>0</v>
      </c>
      <c r="I713" t="s">
        <v>104</v>
      </c>
      <c r="J713">
        <v>2555</v>
      </c>
      <c r="K713" t="s">
        <v>49</v>
      </c>
      <c r="L713" t="s">
        <v>50</v>
      </c>
      <c r="M713" t="s">
        <v>51</v>
      </c>
      <c r="N713">
        <v>1730</v>
      </c>
      <c r="O713" t="s">
        <v>52</v>
      </c>
      <c r="P713" t="s">
        <v>203</v>
      </c>
      <c r="T713" t="s">
        <v>64</v>
      </c>
      <c r="Z713" s="3"/>
      <c r="AF713" t="s">
        <v>63</v>
      </c>
      <c r="AH713">
        <v>0</v>
      </c>
      <c r="AI713" s="2">
        <v>45747</v>
      </c>
      <c r="AJ713" t="s">
        <v>64</v>
      </c>
      <c r="AK713" t="s">
        <v>64</v>
      </c>
      <c r="AL713" t="s">
        <v>64</v>
      </c>
      <c r="AN713" s="3"/>
      <c r="AP713" t="s">
        <v>64</v>
      </c>
      <c r="AR713" t="s">
        <v>64</v>
      </c>
      <c r="AS713" t="s">
        <v>66</v>
      </c>
    </row>
    <row r="714" spans="1:45" ht="16" x14ac:dyDescent="0.2">
      <c r="A714">
        <v>4184</v>
      </c>
      <c r="B714">
        <v>4184</v>
      </c>
      <c r="C714" s="2">
        <v>45747</v>
      </c>
      <c r="D714" t="s">
        <v>1935</v>
      </c>
      <c r="E714" t="s">
        <v>4939</v>
      </c>
      <c r="F714" s="3">
        <v>569.97</v>
      </c>
      <c r="G714" t="s">
        <v>47</v>
      </c>
      <c r="H714" s="3">
        <v>0</v>
      </c>
      <c r="I714" t="s">
        <v>104</v>
      </c>
      <c r="J714">
        <v>2555</v>
      </c>
      <c r="K714" t="s">
        <v>49</v>
      </c>
      <c r="L714" t="s">
        <v>50</v>
      </c>
      <c r="M714" t="s">
        <v>51</v>
      </c>
      <c r="N714">
        <v>1730</v>
      </c>
      <c r="O714" t="s">
        <v>52</v>
      </c>
      <c r="P714" t="s">
        <v>203</v>
      </c>
      <c r="T714" t="s">
        <v>64</v>
      </c>
      <c r="Z714" s="3"/>
      <c r="AF714" t="s">
        <v>63</v>
      </c>
      <c r="AH714">
        <v>0</v>
      </c>
      <c r="AI714" s="2">
        <v>45747</v>
      </c>
      <c r="AJ714" t="s">
        <v>64</v>
      </c>
      <c r="AK714" t="s">
        <v>64</v>
      </c>
      <c r="AL714" t="s">
        <v>64</v>
      </c>
      <c r="AN714" s="3"/>
      <c r="AP714" t="s">
        <v>64</v>
      </c>
      <c r="AR714" t="s">
        <v>64</v>
      </c>
      <c r="AS714" t="s">
        <v>66</v>
      </c>
    </row>
    <row r="715" spans="1:45" ht="16" x14ac:dyDescent="0.2">
      <c r="A715">
        <v>4079</v>
      </c>
      <c r="B715">
        <v>4079</v>
      </c>
      <c r="C715" s="2">
        <v>45748.083333333343</v>
      </c>
      <c r="D715" t="s">
        <v>1748</v>
      </c>
      <c r="E715" t="s">
        <v>2507</v>
      </c>
      <c r="F715" s="3">
        <v>45.83</v>
      </c>
      <c r="G715" t="s">
        <v>47</v>
      </c>
      <c r="H715" s="3">
        <v>0</v>
      </c>
      <c r="I715" t="s">
        <v>48</v>
      </c>
      <c r="J715">
        <v>2702</v>
      </c>
      <c r="K715" t="s">
        <v>49</v>
      </c>
      <c r="L715" t="s">
        <v>50</v>
      </c>
      <c r="M715" t="s">
        <v>51</v>
      </c>
      <c r="N715">
        <v>940</v>
      </c>
      <c r="O715" t="s">
        <v>52</v>
      </c>
      <c r="P715" t="s">
        <v>53</v>
      </c>
      <c r="T715" t="s">
        <v>5426</v>
      </c>
      <c r="U715" t="s">
        <v>5427</v>
      </c>
      <c r="V715" t="s">
        <v>3417</v>
      </c>
      <c r="W715" t="s">
        <v>56</v>
      </c>
      <c r="X715" t="s">
        <v>5428</v>
      </c>
      <c r="Y715" t="s">
        <v>2726</v>
      </c>
      <c r="Z715" s="3">
        <v>19</v>
      </c>
      <c r="AA715" t="s">
        <v>5429</v>
      </c>
      <c r="AB715" t="s">
        <v>5430</v>
      </c>
      <c r="AC715" t="s">
        <v>61</v>
      </c>
      <c r="AD715" t="s">
        <v>61</v>
      </c>
      <c r="AE715" t="s">
        <v>5431</v>
      </c>
      <c r="AF715" t="s">
        <v>63</v>
      </c>
      <c r="AH715">
        <v>0</v>
      </c>
      <c r="AI715" s="2">
        <v>45748</v>
      </c>
      <c r="AJ715" t="s">
        <v>64</v>
      </c>
      <c r="AK715" t="s">
        <v>64</v>
      </c>
      <c r="AL715" t="s">
        <v>5432</v>
      </c>
      <c r="AM715" t="s">
        <v>5427</v>
      </c>
      <c r="AN715" s="3">
        <v>45.83</v>
      </c>
      <c r="AO715" t="s">
        <v>5430</v>
      </c>
      <c r="AP715" t="s">
        <v>64</v>
      </c>
      <c r="AQ715" t="s">
        <v>5431</v>
      </c>
      <c r="AR715">
        <v>1554</v>
      </c>
      <c r="AS715" t="s">
        <v>66</v>
      </c>
    </row>
    <row r="716" spans="1:45" ht="16" x14ac:dyDescent="0.2">
      <c r="A716">
        <v>4082</v>
      </c>
      <c r="B716">
        <v>4082</v>
      </c>
      <c r="C716" s="2">
        <v>45750.083333333343</v>
      </c>
      <c r="D716" t="s">
        <v>1748</v>
      </c>
      <c r="E716" t="s">
        <v>3659</v>
      </c>
      <c r="F716" s="3">
        <v>46.41</v>
      </c>
      <c r="G716" t="s">
        <v>47</v>
      </c>
      <c r="H716" s="3">
        <v>0</v>
      </c>
      <c r="I716" t="s">
        <v>48</v>
      </c>
      <c r="J716">
        <v>2663</v>
      </c>
      <c r="K716" t="s">
        <v>49</v>
      </c>
      <c r="L716" t="s">
        <v>50</v>
      </c>
      <c r="M716" t="s">
        <v>51</v>
      </c>
      <c r="N716">
        <v>940</v>
      </c>
      <c r="O716" t="s">
        <v>52</v>
      </c>
      <c r="P716" t="s">
        <v>53</v>
      </c>
      <c r="T716" t="s">
        <v>2516</v>
      </c>
      <c r="U716" t="s">
        <v>5433</v>
      </c>
      <c r="V716" t="s">
        <v>3465</v>
      </c>
      <c r="W716" t="s">
        <v>56</v>
      </c>
      <c r="X716" t="s">
        <v>5434</v>
      </c>
      <c r="Y716" t="s">
        <v>2375</v>
      </c>
      <c r="Z716" s="3">
        <v>19</v>
      </c>
      <c r="AA716" t="s">
        <v>2519</v>
      </c>
      <c r="AB716" t="s">
        <v>5435</v>
      </c>
      <c r="AC716" t="s">
        <v>61</v>
      </c>
      <c r="AD716" t="s">
        <v>61</v>
      </c>
      <c r="AE716" t="s">
        <v>5436</v>
      </c>
      <c r="AF716" t="s">
        <v>63</v>
      </c>
      <c r="AH716">
        <v>0</v>
      </c>
      <c r="AI716" s="2">
        <v>45750</v>
      </c>
      <c r="AJ716" t="s">
        <v>64</v>
      </c>
      <c r="AK716" t="s">
        <v>64</v>
      </c>
      <c r="AL716" t="s">
        <v>5437</v>
      </c>
      <c r="AM716" t="s">
        <v>5433</v>
      </c>
      <c r="AN716" s="3">
        <v>46.41</v>
      </c>
      <c r="AO716" t="s">
        <v>5435</v>
      </c>
      <c r="AP716" t="s">
        <v>64</v>
      </c>
      <c r="AQ716" t="s">
        <v>5436</v>
      </c>
      <c r="AR716">
        <v>1556</v>
      </c>
      <c r="AS716" t="s">
        <v>66</v>
      </c>
    </row>
    <row r="717" spans="1:45" ht="16" x14ac:dyDescent="0.2">
      <c r="A717">
        <v>4089</v>
      </c>
      <c r="B717">
        <v>4089</v>
      </c>
      <c r="C717" s="2">
        <v>45754.083333333343</v>
      </c>
      <c r="D717" t="s">
        <v>1761</v>
      </c>
      <c r="E717" t="s">
        <v>5438</v>
      </c>
      <c r="F717" s="3">
        <v>1184.24</v>
      </c>
      <c r="G717" t="s">
        <v>47</v>
      </c>
      <c r="H717" s="3">
        <v>0</v>
      </c>
      <c r="I717" t="s">
        <v>48</v>
      </c>
      <c r="J717">
        <v>2722</v>
      </c>
      <c r="K717" t="s">
        <v>49</v>
      </c>
      <c r="L717" t="s">
        <v>50</v>
      </c>
      <c r="M717" t="s">
        <v>51</v>
      </c>
      <c r="N717">
        <v>940</v>
      </c>
      <c r="O717" t="s">
        <v>52</v>
      </c>
      <c r="P717" t="s">
        <v>53</v>
      </c>
      <c r="T717" t="s">
        <v>5439</v>
      </c>
      <c r="U717" t="s">
        <v>5440</v>
      </c>
      <c r="V717" t="s">
        <v>3413</v>
      </c>
      <c r="W717" t="s">
        <v>56</v>
      </c>
      <c r="X717" t="s">
        <v>5441</v>
      </c>
      <c r="Z717" s="3">
        <v>0</v>
      </c>
      <c r="AC717" t="s">
        <v>61</v>
      </c>
      <c r="AD717" t="s">
        <v>61</v>
      </c>
      <c r="AE717" t="s">
        <v>5442</v>
      </c>
      <c r="AF717" t="s">
        <v>63</v>
      </c>
      <c r="AH717">
        <v>0</v>
      </c>
      <c r="AI717" s="2">
        <v>45754</v>
      </c>
      <c r="AJ717" t="s">
        <v>64</v>
      </c>
      <c r="AK717" t="s">
        <v>64</v>
      </c>
      <c r="AL717" t="s">
        <v>5443</v>
      </c>
      <c r="AM717" t="s">
        <v>5440</v>
      </c>
      <c r="AN717" s="3"/>
      <c r="AP717" t="s">
        <v>64</v>
      </c>
      <c r="AQ717" t="s">
        <v>5442</v>
      </c>
      <c r="AR717">
        <v>1557</v>
      </c>
      <c r="AS717" t="s">
        <v>66</v>
      </c>
    </row>
    <row r="718" spans="1:45" ht="16" x14ac:dyDescent="0.2">
      <c r="A718">
        <v>4090</v>
      </c>
      <c r="B718">
        <v>4090</v>
      </c>
      <c r="C718" s="2">
        <v>45754.083333333343</v>
      </c>
      <c r="D718" t="s">
        <v>1748</v>
      </c>
      <c r="E718" t="s">
        <v>4049</v>
      </c>
      <c r="F718" s="3">
        <v>10</v>
      </c>
      <c r="G718" t="s">
        <v>47</v>
      </c>
      <c r="H718" s="3">
        <v>0</v>
      </c>
      <c r="I718" t="s">
        <v>48</v>
      </c>
      <c r="J718">
        <v>2705</v>
      </c>
      <c r="K718" t="s">
        <v>49</v>
      </c>
      <c r="L718" t="s">
        <v>50</v>
      </c>
      <c r="M718" t="s">
        <v>51</v>
      </c>
      <c r="N718">
        <v>940</v>
      </c>
      <c r="O718" t="s">
        <v>52</v>
      </c>
      <c r="P718" t="s">
        <v>53</v>
      </c>
      <c r="T718" t="s">
        <v>5439</v>
      </c>
      <c r="U718" t="s">
        <v>5440</v>
      </c>
      <c r="V718" t="s">
        <v>3413</v>
      </c>
      <c r="W718" t="s">
        <v>56</v>
      </c>
      <c r="X718" t="s">
        <v>5441</v>
      </c>
      <c r="Z718" s="3">
        <v>0</v>
      </c>
      <c r="AC718" t="s">
        <v>61</v>
      </c>
      <c r="AD718" t="s">
        <v>61</v>
      </c>
      <c r="AE718" t="s">
        <v>5442</v>
      </c>
      <c r="AF718" t="s">
        <v>63</v>
      </c>
      <c r="AH718">
        <v>0</v>
      </c>
      <c r="AI718" s="2">
        <v>45754</v>
      </c>
      <c r="AJ718" t="s">
        <v>64</v>
      </c>
      <c r="AK718" t="s">
        <v>64</v>
      </c>
      <c r="AL718" t="s">
        <v>5443</v>
      </c>
      <c r="AM718" t="s">
        <v>5440</v>
      </c>
      <c r="AN718" s="3"/>
      <c r="AP718" t="s">
        <v>64</v>
      </c>
      <c r="AQ718" t="s">
        <v>5442</v>
      </c>
      <c r="AR718">
        <v>1557</v>
      </c>
      <c r="AS718" t="s">
        <v>66</v>
      </c>
    </row>
    <row r="719" spans="1:45" ht="16" x14ac:dyDescent="0.2">
      <c r="A719">
        <v>4097</v>
      </c>
      <c r="B719">
        <v>4097</v>
      </c>
      <c r="C719" s="2">
        <v>45757.083333333343</v>
      </c>
      <c r="D719" t="s">
        <v>1814</v>
      </c>
      <c r="E719" t="s">
        <v>4909</v>
      </c>
      <c r="F719" s="3">
        <v>1183.6600000000001</v>
      </c>
      <c r="G719" t="s">
        <v>47</v>
      </c>
      <c r="H719" s="3">
        <v>0</v>
      </c>
      <c r="I719" t="s">
        <v>48</v>
      </c>
      <c r="J719">
        <v>2722</v>
      </c>
      <c r="K719" t="s">
        <v>49</v>
      </c>
      <c r="L719" t="s">
        <v>50</v>
      </c>
      <c r="M719" t="s">
        <v>51</v>
      </c>
      <c r="N719">
        <v>940</v>
      </c>
      <c r="O719" t="s">
        <v>52</v>
      </c>
      <c r="P719" t="s">
        <v>53</v>
      </c>
      <c r="T719" t="s">
        <v>5444</v>
      </c>
      <c r="U719" t="s">
        <v>5445</v>
      </c>
      <c r="V719" t="s">
        <v>3478</v>
      </c>
      <c r="W719" t="s">
        <v>56</v>
      </c>
      <c r="X719" t="s">
        <v>5446</v>
      </c>
      <c r="Y719" t="s">
        <v>4913</v>
      </c>
      <c r="Z719" s="3">
        <v>0</v>
      </c>
      <c r="AA719" t="s">
        <v>5447</v>
      </c>
      <c r="AB719" t="s">
        <v>5448</v>
      </c>
      <c r="AC719" t="s">
        <v>61</v>
      </c>
      <c r="AD719" t="s">
        <v>61</v>
      </c>
      <c r="AE719" t="s">
        <v>5449</v>
      </c>
      <c r="AF719" t="s">
        <v>63</v>
      </c>
      <c r="AH719">
        <v>0</v>
      </c>
      <c r="AI719" s="2">
        <v>45757</v>
      </c>
      <c r="AJ719" t="s">
        <v>64</v>
      </c>
      <c r="AK719" t="s">
        <v>64</v>
      </c>
      <c r="AL719" t="s">
        <v>5450</v>
      </c>
      <c r="AM719" t="s">
        <v>5445</v>
      </c>
      <c r="AN719" s="3">
        <v>1645.56</v>
      </c>
      <c r="AO719" t="s">
        <v>5448</v>
      </c>
      <c r="AP719" t="s">
        <v>64</v>
      </c>
      <c r="AQ719" t="s">
        <v>5449</v>
      </c>
      <c r="AR719">
        <v>1558</v>
      </c>
      <c r="AS719" t="s">
        <v>66</v>
      </c>
    </row>
    <row r="720" spans="1:45" ht="16" x14ac:dyDescent="0.2">
      <c r="A720">
        <v>4095</v>
      </c>
      <c r="B720">
        <v>4095</v>
      </c>
      <c r="C720" s="2">
        <v>45758.083333333343</v>
      </c>
      <c r="D720" t="s">
        <v>1748</v>
      </c>
      <c r="E720" t="s">
        <v>2165</v>
      </c>
      <c r="F720" s="3">
        <v>52.9</v>
      </c>
      <c r="G720" t="s">
        <v>47</v>
      </c>
      <c r="H720" s="3">
        <v>0</v>
      </c>
      <c r="I720" t="s">
        <v>48</v>
      </c>
      <c r="J720">
        <v>2900</v>
      </c>
      <c r="K720" t="s">
        <v>49</v>
      </c>
      <c r="L720" t="s">
        <v>50</v>
      </c>
      <c r="M720" t="s">
        <v>51</v>
      </c>
      <c r="N720">
        <v>940</v>
      </c>
      <c r="O720" t="s">
        <v>52</v>
      </c>
      <c r="P720" t="s">
        <v>53</v>
      </c>
      <c r="T720" t="s">
        <v>2313</v>
      </c>
      <c r="U720" t="s">
        <v>5452</v>
      </c>
      <c r="V720" t="s">
        <v>3469</v>
      </c>
      <c r="W720" t="s">
        <v>56</v>
      </c>
      <c r="X720" t="s">
        <v>5453</v>
      </c>
      <c r="Y720" t="s">
        <v>3976</v>
      </c>
      <c r="Z720" s="3">
        <v>19</v>
      </c>
      <c r="AA720" t="s">
        <v>2316</v>
      </c>
      <c r="AB720" t="s">
        <v>5454</v>
      </c>
      <c r="AC720" t="s">
        <v>61</v>
      </c>
      <c r="AD720" t="s">
        <v>61</v>
      </c>
      <c r="AE720" t="s">
        <v>5455</v>
      </c>
      <c r="AF720" t="s">
        <v>63</v>
      </c>
      <c r="AH720">
        <v>0</v>
      </c>
      <c r="AI720" s="2">
        <v>45758</v>
      </c>
      <c r="AJ720" t="s">
        <v>64</v>
      </c>
      <c r="AK720" t="s">
        <v>64</v>
      </c>
      <c r="AL720" t="s">
        <v>5456</v>
      </c>
      <c r="AM720" t="s">
        <v>5452</v>
      </c>
      <c r="AN720" s="3">
        <v>52.9</v>
      </c>
      <c r="AO720" t="s">
        <v>5454</v>
      </c>
      <c r="AP720" t="s">
        <v>64</v>
      </c>
      <c r="AQ720" t="s">
        <v>5455</v>
      </c>
      <c r="AR720">
        <v>1559</v>
      </c>
      <c r="AS720" t="s">
        <v>66</v>
      </c>
    </row>
    <row r="721" spans="1:45" ht="16" x14ac:dyDescent="0.2">
      <c r="A721">
        <v>4126</v>
      </c>
      <c r="B721">
        <v>4126</v>
      </c>
      <c r="C721" s="2">
        <v>45770.083333333343</v>
      </c>
      <c r="D721" t="s">
        <v>1814</v>
      </c>
      <c r="E721" t="s">
        <v>4510</v>
      </c>
      <c r="F721" s="3">
        <v>21.06</v>
      </c>
      <c r="G721" t="s">
        <v>47</v>
      </c>
      <c r="H721" s="3">
        <v>0</v>
      </c>
      <c r="I721" t="s">
        <v>48</v>
      </c>
      <c r="J721">
        <v>2710</v>
      </c>
      <c r="K721" t="s">
        <v>49</v>
      </c>
      <c r="L721" t="s">
        <v>50</v>
      </c>
      <c r="M721" t="s">
        <v>51</v>
      </c>
      <c r="N721">
        <v>940</v>
      </c>
      <c r="O721" t="s">
        <v>52</v>
      </c>
      <c r="P721" t="s">
        <v>53</v>
      </c>
      <c r="T721" t="s">
        <v>5464</v>
      </c>
      <c r="U721" t="s">
        <v>5465</v>
      </c>
      <c r="V721" t="s">
        <v>3518</v>
      </c>
      <c r="W721" t="s">
        <v>56</v>
      </c>
      <c r="X721" t="s">
        <v>5466</v>
      </c>
      <c r="Y721" t="s">
        <v>2061</v>
      </c>
      <c r="Z721" s="3">
        <v>19</v>
      </c>
      <c r="AA721" t="s">
        <v>5467</v>
      </c>
      <c r="AB721" t="s">
        <v>5468</v>
      </c>
      <c r="AC721" t="s">
        <v>61</v>
      </c>
      <c r="AD721" t="s">
        <v>61</v>
      </c>
      <c r="AE721" t="s">
        <v>5469</v>
      </c>
      <c r="AF721" t="s">
        <v>63</v>
      </c>
      <c r="AH721">
        <v>0</v>
      </c>
      <c r="AI721" s="2">
        <v>45770</v>
      </c>
      <c r="AJ721" t="s">
        <v>64</v>
      </c>
      <c r="AK721" t="s">
        <v>64</v>
      </c>
      <c r="AL721" t="s">
        <v>5470</v>
      </c>
      <c r="AM721" t="s">
        <v>5465</v>
      </c>
      <c r="AN721" s="3">
        <v>21.06</v>
      </c>
      <c r="AO721" t="s">
        <v>5468</v>
      </c>
      <c r="AP721" t="s">
        <v>64</v>
      </c>
      <c r="AQ721" t="s">
        <v>5469</v>
      </c>
      <c r="AR721">
        <v>1568</v>
      </c>
      <c r="AS721" t="s">
        <v>66</v>
      </c>
    </row>
    <row r="722" spans="1:45" ht="16" x14ac:dyDescent="0.2">
      <c r="A722">
        <v>4129</v>
      </c>
      <c r="B722">
        <v>4129</v>
      </c>
      <c r="C722" s="2">
        <v>45772.083333333343</v>
      </c>
      <c r="D722" t="s">
        <v>1814</v>
      </c>
      <c r="E722" t="s">
        <v>68</v>
      </c>
      <c r="F722" s="3">
        <v>22.05</v>
      </c>
      <c r="G722" t="s">
        <v>47</v>
      </c>
      <c r="H722" s="3">
        <v>0</v>
      </c>
      <c r="I722" t="s">
        <v>48</v>
      </c>
      <c r="J722">
        <v>2710</v>
      </c>
      <c r="K722" t="s">
        <v>49</v>
      </c>
      <c r="L722" t="s">
        <v>50</v>
      </c>
      <c r="M722" t="s">
        <v>51</v>
      </c>
      <c r="N722">
        <v>940</v>
      </c>
      <c r="O722" t="s">
        <v>52</v>
      </c>
      <c r="P722" t="s">
        <v>53</v>
      </c>
      <c r="T722" t="s">
        <v>3357</v>
      </c>
      <c r="U722" t="s">
        <v>5471</v>
      </c>
      <c r="V722" t="s">
        <v>3513</v>
      </c>
      <c r="W722" t="s">
        <v>56</v>
      </c>
      <c r="X722" t="s">
        <v>5472</v>
      </c>
      <c r="Y722" t="s">
        <v>72</v>
      </c>
      <c r="Z722" s="3">
        <v>19</v>
      </c>
      <c r="AA722" t="s">
        <v>3360</v>
      </c>
      <c r="AB722" t="s">
        <v>5473</v>
      </c>
      <c r="AC722" t="s">
        <v>61</v>
      </c>
      <c r="AD722" t="s">
        <v>61</v>
      </c>
      <c r="AE722" t="s">
        <v>5474</v>
      </c>
      <c r="AF722" t="s">
        <v>63</v>
      </c>
      <c r="AH722">
        <v>0</v>
      </c>
      <c r="AI722" s="2">
        <v>45772</v>
      </c>
      <c r="AJ722" t="s">
        <v>64</v>
      </c>
      <c r="AK722" t="s">
        <v>64</v>
      </c>
      <c r="AL722" t="s">
        <v>5475</v>
      </c>
      <c r="AM722" t="s">
        <v>5471</v>
      </c>
      <c r="AN722" s="3">
        <v>22.05</v>
      </c>
      <c r="AO722" t="s">
        <v>5473</v>
      </c>
      <c r="AP722" t="s">
        <v>64</v>
      </c>
      <c r="AQ722" t="s">
        <v>5474</v>
      </c>
      <c r="AR722">
        <v>1570</v>
      </c>
      <c r="AS722" t="s">
        <v>66</v>
      </c>
    </row>
    <row r="723" spans="1:45" ht="16" x14ac:dyDescent="0.2">
      <c r="A723">
        <v>4188</v>
      </c>
      <c r="B723">
        <v>4188</v>
      </c>
      <c r="C723" s="2">
        <v>45777</v>
      </c>
      <c r="D723" t="s">
        <v>1936</v>
      </c>
      <c r="E723" t="s">
        <v>206</v>
      </c>
      <c r="F723" s="3">
        <v>3290.09</v>
      </c>
      <c r="G723" t="s">
        <v>47</v>
      </c>
      <c r="H723" s="3">
        <v>0</v>
      </c>
      <c r="I723" t="s">
        <v>104</v>
      </c>
      <c r="J723">
        <v>2551</v>
      </c>
      <c r="K723" t="s">
        <v>49</v>
      </c>
      <c r="L723" t="s">
        <v>50</v>
      </c>
      <c r="M723" t="s">
        <v>51</v>
      </c>
      <c r="N723">
        <v>1730</v>
      </c>
      <c r="O723" t="s">
        <v>52</v>
      </c>
      <c r="P723" t="s">
        <v>203</v>
      </c>
      <c r="T723" t="s">
        <v>64</v>
      </c>
      <c r="Z723" s="3"/>
      <c r="AF723" t="s">
        <v>63</v>
      </c>
      <c r="AH723">
        <v>0</v>
      </c>
      <c r="AI723" s="2">
        <v>45777</v>
      </c>
      <c r="AJ723" t="s">
        <v>64</v>
      </c>
      <c r="AK723" t="s">
        <v>64</v>
      </c>
      <c r="AL723" t="s">
        <v>64</v>
      </c>
      <c r="AN723" s="3"/>
      <c r="AP723" t="s">
        <v>64</v>
      </c>
      <c r="AR723" t="s">
        <v>64</v>
      </c>
      <c r="AS723" t="s">
        <v>66</v>
      </c>
    </row>
    <row r="724" spans="1:45" ht="16" x14ac:dyDescent="0.2">
      <c r="A724">
        <v>4189</v>
      </c>
      <c r="B724">
        <v>4189</v>
      </c>
      <c r="C724" s="2">
        <v>45777</v>
      </c>
      <c r="D724" t="s">
        <v>1934</v>
      </c>
      <c r="E724" t="s">
        <v>206</v>
      </c>
      <c r="F724" s="3">
        <v>3110.01</v>
      </c>
      <c r="G724" t="s">
        <v>47</v>
      </c>
      <c r="H724" s="3">
        <v>0</v>
      </c>
      <c r="I724" t="s">
        <v>104</v>
      </c>
      <c r="J724">
        <v>2551</v>
      </c>
      <c r="K724" t="s">
        <v>49</v>
      </c>
      <c r="L724" t="s">
        <v>50</v>
      </c>
      <c r="M724" t="s">
        <v>51</v>
      </c>
      <c r="N724">
        <v>1730</v>
      </c>
      <c r="O724" t="s">
        <v>52</v>
      </c>
      <c r="P724" t="s">
        <v>203</v>
      </c>
      <c r="T724" t="s">
        <v>64</v>
      </c>
      <c r="Z724" s="3"/>
      <c r="AF724" t="s">
        <v>63</v>
      </c>
      <c r="AH724">
        <v>0</v>
      </c>
      <c r="AI724" s="2">
        <v>45777</v>
      </c>
      <c r="AJ724" t="s">
        <v>64</v>
      </c>
      <c r="AK724" t="s">
        <v>64</v>
      </c>
      <c r="AL724" t="s">
        <v>64</v>
      </c>
      <c r="AN724" s="3"/>
      <c r="AP724" t="s">
        <v>64</v>
      </c>
      <c r="AR724" t="s">
        <v>64</v>
      </c>
      <c r="AS724" t="s">
        <v>66</v>
      </c>
    </row>
    <row r="725" spans="1:45" ht="16" x14ac:dyDescent="0.2">
      <c r="A725">
        <v>4190</v>
      </c>
      <c r="B725">
        <v>4190</v>
      </c>
      <c r="C725" s="2">
        <v>45777</v>
      </c>
      <c r="D725" t="s">
        <v>1935</v>
      </c>
      <c r="E725" t="s">
        <v>206</v>
      </c>
      <c r="F725" s="3">
        <v>2382.81</v>
      </c>
      <c r="G725" t="s">
        <v>47</v>
      </c>
      <c r="H725" s="3">
        <v>0</v>
      </c>
      <c r="I725" t="s">
        <v>104</v>
      </c>
      <c r="J725">
        <v>2551</v>
      </c>
      <c r="K725" t="s">
        <v>49</v>
      </c>
      <c r="L725" t="s">
        <v>50</v>
      </c>
      <c r="M725" t="s">
        <v>51</v>
      </c>
      <c r="N725">
        <v>1730</v>
      </c>
      <c r="O725" t="s">
        <v>52</v>
      </c>
      <c r="P725" t="s">
        <v>203</v>
      </c>
      <c r="T725" t="s">
        <v>64</v>
      </c>
      <c r="Z725" s="3"/>
      <c r="AF725" t="s">
        <v>63</v>
      </c>
      <c r="AH725">
        <v>0</v>
      </c>
      <c r="AI725" s="2">
        <v>45777</v>
      </c>
      <c r="AJ725" t="s">
        <v>64</v>
      </c>
      <c r="AK725" t="s">
        <v>64</v>
      </c>
      <c r="AL725" t="s">
        <v>64</v>
      </c>
      <c r="AN725" s="3"/>
      <c r="AP725" t="s">
        <v>64</v>
      </c>
      <c r="AR725" t="s">
        <v>64</v>
      </c>
      <c r="AS725" t="s">
        <v>66</v>
      </c>
    </row>
    <row r="726" spans="1:45" ht="16" x14ac:dyDescent="0.2">
      <c r="A726">
        <v>4191</v>
      </c>
      <c r="B726">
        <v>4191</v>
      </c>
      <c r="C726" s="2">
        <v>45777</v>
      </c>
      <c r="D726" t="s">
        <v>1936</v>
      </c>
      <c r="E726" t="s">
        <v>4939</v>
      </c>
      <c r="F726" s="3">
        <v>786.83</v>
      </c>
      <c r="G726" t="s">
        <v>47</v>
      </c>
      <c r="H726" s="3">
        <v>0</v>
      </c>
      <c r="I726" t="s">
        <v>104</v>
      </c>
      <c r="J726">
        <v>2555</v>
      </c>
      <c r="K726" t="s">
        <v>49</v>
      </c>
      <c r="L726" t="s">
        <v>50</v>
      </c>
      <c r="M726" t="s">
        <v>51</v>
      </c>
      <c r="N726">
        <v>1730</v>
      </c>
      <c r="O726" t="s">
        <v>52</v>
      </c>
      <c r="P726" t="s">
        <v>203</v>
      </c>
      <c r="T726" t="s">
        <v>64</v>
      </c>
      <c r="Z726" s="3"/>
      <c r="AF726" t="s">
        <v>63</v>
      </c>
      <c r="AH726">
        <v>0</v>
      </c>
      <c r="AI726" s="2">
        <v>45777</v>
      </c>
      <c r="AJ726" t="s">
        <v>64</v>
      </c>
      <c r="AK726" t="s">
        <v>64</v>
      </c>
      <c r="AL726" t="s">
        <v>64</v>
      </c>
      <c r="AN726" s="3"/>
      <c r="AP726" t="s">
        <v>64</v>
      </c>
      <c r="AR726" t="s">
        <v>64</v>
      </c>
      <c r="AS726" t="s">
        <v>66</v>
      </c>
    </row>
    <row r="727" spans="1:45" ht="16" x14ac:dyDescent="0.2">
      <c r="A727">
        <v>4192</v>
      </c>
      <c r="B727">
        <v>4192</v>
      </c>
      <c r="C727" s="2">
        <v>45777</v>
      </c>
      <c r="D727" t="s">
        <v>1934</v>
      </c>
      <c r="E727" t="s">
        <v>4939</v>
      </c>
      <c r="F727" s="3">
        <v>743.76</v>
      </c>
      <c r="G727" t="s">
        <v>47</v>
      </c>
      <c r="H727" s="3">
        <v>0</v>
      </c>
      <c r="I727" t="s">
        <v>104</v>
      </c>
      <c r="J727">
        <v>2555</v>
      </c>
      <c r="K727" t="s">
        <v>49</v>
      </c>
      <c r="L727" t="s">
        <v>50</v>
      </c>
      <c r="M727" t="s">
        <v>51</v>
      </c>
      <c r="N727">
        <v>1730</v>
      </c>
      <c r="O727" t="s">
        <v>52</v>
      </c>
      <c r="P727" t="s">
        <v>203</v>
      </c>
      <c r="T727" t="s">
        <v>64</v>
      </c>
      <c r="Z727" s="3"/>
      <c r="AF727" t="s">
        <v>63</v>
      </c>
      <c r="AH727">
        <v>0</v>
      </c>
      <c r="AI727" s="2">
        <v>45777</v>
      </c>
      <c r="AJ727" t="s">
        <v>64</v>
      </c>
      <c r="AK727" t="s">
        <v>64</v>
      </c>
      <c r="AL727" t="s">
        <v>64</v>
      </c>
      <c r="AN727" s="3"/>
      <c r="AP727" t="s">
        <v>64</v>
      </c>
      <c r="AR727" t="s">
        <v>64</v>
      </c>
      <c r="AS727" t="s">
        <v>66</v>
      </c>
    </row>
    <row r="728" spans="1:45" ht="16" x14ac:dyDescent="0.2">
      <c r="A728">
        <v>4193</v>
      </c>
      <c r="B728">
        <v>4193</v>
      </c>
      <c r="C728" s="2">
        <v>45777</v>
      </c>
      <c r="D728" t="s">
        <v>1935</v>
      </c>
      <c r="E728" t="s">
        <v>4939</v>
      </c>
      <c r="F728" s="3">
        <v>569.97</v>
      </c>
      <c r="G728" t="s">
        <v>47</v>
      </c>
      <c r="H728" s="3">
        <v>0</v>
      </c>
      <c r="I728" t="s">
        <v>104</v>
      </c>
      <c r="J728">
        <v>2555</v>
      </c>
      <c r="K728" t="s">
        <v>49</v>
      </c>
      <c r="L728" t="s">
        <v>50</v>
      </c>
      <c r="M728" t="s">
        <v>51</v>
      </c>
      <c r="N728">
        <v>1730</v>
      </c>
      <c r="O728" t="s">
        <v>52</v>
      </c>
      <c r="P728" t="s">
        <v>203</v>
      </c>
      <c r="T728" t="s">
        <v>64</v>
      </c>
      <c r="Z728" s="3"/>
      <c r="AF728" t="s">
        <v>63</v>
      </c>
      <c r="AH728">
        <v>0</v>
      </c>
      <c r="AI728" s="2">
        <v>45777</v>
      </c>
      <c r="AJ728" t="s">
        <v>64</v>
      </c>
      <c r="AK728" t="s">
        <v>64</v>
      </c>
      <c r="AL728" t="s">
        <v>64</v>
      </c>
      <c r="AN728" s="3"/>
      <c r="AP728" t="s">
        <v>64</v>
      </c>
      <c r="AR728" t="s">
        <v>64</v>
      </c>
      <c r="AS728" t="s">
        <v>66</v>
      </c>
    </row>
    <row r="729" spans="1:45" ht="16" x14ac:dyDescent="0.2">
      <c r="A729">
        <v>4147</v>
      </c>
      <c r="B729">
        <v>4147</v>
      </c>
      <c r="C729" s="2">
        <v>45782.083333333343</v>
      </c>
      <c r="D729" t="s">
        <v>1748</v>
      </c>
      <c r="E729" t="s">
        <v>3659</v>
      </c>
      <c r="F729" s="3">
        <v>46.41</v>
      </c>
      <c r="G729" t="s">
        <v>47</v>
      </c>
      <c r="H729" s="3">
        <v>0</v>
      </c>
      <c r="I729" t="s">
        <v>48</v>
      </c>
      <c r="J729">
        <v>2663</v>
      </c>
      <c r="K729" t="s">
        <v>49</v>
      </c>
      <c r="L729" t="s">
        <v>50</v>
      </c>
      <c r="M729" t="s">
        <v>51</v>
      </c>
      <c r="N729">
        <v>940</v>
      </c>
      <c r="O729" t="s">
        <v>52</v>
      </c>
      <c r="P729" t="s">
        <v>53</v>
      </c>
      <c r="T729" t="s">
        <v>2516</v>
      </c>
      <c r="U729" t="s">
        <v>5480</v>
      </c>
      <c r="V729" t="s">
        <v>3526</v>
      </c>
      <c r="W729" t="s">
        <v>56</v>
      </c>
      <c r="X729" t="s">
        <v>5481</v>
      </c>
      <c r="Y729" t="s">
        <v>2375</v>
      </c>
      <c r="Z729" s="3">
        <v>19</v>
      </c>
      <c r="AA729" t="s">
        <v>2519</v>
      </c>
      <c r="AB729" t="s">
        <v>5482</v>
      </c>
      <c r="AC729" t="s">
        <v>61</v>
      </c>
      <c r="AD729" t="s">
        <v>61</v>
      </c>
      <c r="AE729" t="s">
        <v>5483</v>
      </c>
      <c r="AF729" t="s">
        <v>63</v>
      </c>
      <c r="AH729">
        <v>0</v>
      </c>
      <c r="AI729" s="2">
        <v>45782</v>
      </c>
      <c r="AJ729" t="s">
        <v>64</v>
      </c>
      <c r="AK729" t="s">
        <v>64</v>
      </c>
      <c r="AL729" t="s">
        <v>5484</v>
      </c>
      <c r="AM729" t="s">
        <v>5480</v>
      </c>
      <c r="AN729" s="3">
        <v>46.41</v>
      </c>
      <c r="AO729" t="s">
        <v>5482</v>
      </c>
      <c r="AP729" t="s">
        <v>64</v>
      </c>
      <c r="AQ729" t="s">
        <v>5483</v>
      </c>
      <c r="AR729">
        <v>1576</v>
      </c>
      <c r="AS729" t="s">
        <v>66</v>
      </c>
    </row>
    <row r="730" spans="1:45" ht="16" x14ac:dyDescent="0.2">
      <c r="A730">
        <v>4146</v>
      </c>
      <c r="B730">
        <v>4146</v>
      </c>
      <c r="C730" s="2">
        <v>45782.083333333343</v>
      </c>
      <c r="D730" t="s">
        <v>1748</v>
      </c>
      <c r="E730" t="s">
        <v>2507</v>
      </c>
      <c r="F730" s="3">
        <v>155.18</v>
      </c>
      <c r="G730" t="s">
        <v>47</v>
      </c>
      <c r="H730" s="3">
        <v>0</v>
      </c>
      <c r="I730" t="s">
        <v>48</v>
      </c>
      <c r="J730">
        <v>2702</v>
      </c>
      <c r="K730" t="s">
        <v>49</v>
      </c>
      <c r="L730" t="s">
        <v>50</v>
      </c>
      <c r="M730" t="s">
        <v>51</v>
      </c>
      <c r="N730">
        <v>940</v>
      </c>
      <c r="O730" t="s">
        <v>52</v>
      </c>
      <c r="P730" t="s">
        <v>53</v>
      </c>
      <c r="T730" t="s">
        <v>5485</v>
      </c>
      <c r="U730" t="s">
        <v>5486</v>
      </c>
      <c r="V730" t="s">
        <v>3540</v>
      </c>
      <c r="W730" t="s">
        <v>56</v>
      </c>
      <c r="X730" t="s">
        <v>5487</v>
      </c>
      <c r="Y730" t="s">
        <v>2726</v>
      </c>
      <c r="Z730" s="3">
        <v>19</v>
      </c>
      <c r="AA730" t="s">
        <v>5488</v>
      </c>
      <c r="AB730" t="s">
        <v>5489</v>
      </c>
      <c r="AC730" t="s">
        <v>61</v>
      </c>
      <c r="AD730" t="s">
        <v>61</v>
      </c>
      <c r="AE730" t="s">
        <v>5490</v>
      </c>
      <c r="AF730" t="s">
        <v>63</v>
      </c>
      <c r="AH730">
        <v>0</v>
      </c>
      <c r="AI730" s="2">
        <v>45782</v>
      </c>
      <c r="AJ730" t="s">
        <v>64</v>
      </c>
      <c r="AK730" t="s">
        <v>64</v>
      </c>
      <c r="AL730" t="s">
        <v>5491</v>
      </c>
      <c r="AM730" t="s">
        <v>5486</v>
      </c>
      <c r="AN730" s="3">
        <v>155.18</v>
      </c>
      <c r="AO730" t="s">
        <v>5489</v>
      </c>
      <c r="AP730" t="s">
        <v>64</v>
      </c>
      <c r="AQ730" t="s">
        <v>5490</v>
      </c>
      <c r="AR730">
        <v>1575</v>
      </c>
      <c r="AS730" t="s">
        <v>66</v>
      </c>
    </row>
    <row r="731" spans="1:45" ht="16" x14ac:dyDescent="0.2">
      <c r="A731">
        <v>4202</v>
      </c>
      <c r="B731">
        <v>4202</v>
      </c>
      <c r="C731" s="2">
        <v>45784.083333333343</v>
      </c>
      <c r="D731" t="s">
        <v>1814</v>
      </c>
      <c r="E731" t="s">
        <v>4909</v>
      </c>
      <c r="F731" s="3">
        <v>1473.02</v>
      </c>
      <c r="G731" t="s">
        <v>47</v>
      </c>
      <c r="H731" s="3">
        <v>0</v>
      </c>
      <c r="I731" t="s">
        <v>48</v>
      </c>
      <c r="J731">
        <v>2722</v>
      </c>
      <c r="K731" t="s">
        <v>49</v>
      </c>
      <c r="L731" t="s">
        <v>50</v>
      </c>
      <c r="M731" t="s">
        <v>51</v>
      </c>
      <c r="N731">
        <v>940</v>
      </c>
      <c r="O731" t="s">
        <v>52</v>
      </c>
      <c r="P731" t="s">
        <v>53</v>
      </c>
      <c r="T731" t="s">
        <v>5492</v>
      </c>
      <c r="U731" t="s">
        <v>5493</v>
      </c>
      <c r="V731" t="s">
        <v>3480</v>
      </c>
      <c r="W731" t="s">
        <v>56</v>
      </c>
      <c r="X731" t="s">
        <v>5446</v>
      </c>
      <c r="Y731" t="s">
        <v>4913</v>
      </c>
      <c r="Z731" s="3">
        <v>0</v>
      </c>
      <c r="AA731" t="s">
        <v>5494</v>
      </c>
      <c r="AB731" t="s">
        <v>5495</v>
      </c>
      <c r="AC731" t="s">
        <v>61</v>
      </c>
      <c r="AD731" t="s">
        <v>61</v>
      </c>
      <c r="AE731" t="s">
        <v>5496</v>
      </c>
      <c r="AF731" t="s">
        <v>63</v>
      </c>
      <c r="AH731">
        <v>0</v>
      </c>
      <c r="AI731" s="2">
        <v>45784</v>
      </c>
      <c r="AJ731" t="s">
        <v>64</v>
      </c>
      <c r="AK731" t="s">
        <v>64</v>
      </c>
      <c r="AL731" t="s">
        <v>5497</v>
      </c>
      <c r="AM731" t="s">
        <v>5493</v>
      </c>
      <c r="AN731" s="3">
        <v>1473.02</v>
      </c>
      <c r="AO731" t="s">
        <v>5495</v>
      </c>
      <c r="AP731" t="s">
        <v>64</v>
      </c>
      <c r="AQ731" t="s">
        <v>5496</v>
      </c>
      <c r="AR731">
        <v>1579</v>
      </c>
      <c r="AS731" t="s">
        <v>66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B1:N163"/>
  <sheetViews>
    <sheetView workbookViewId="0"/>
  </sheetViews>
  <sheetFormatPr baseColWidth="10" defaultColWidth="8.83203125" defaultRowHeight="15" x14ac:dyDescent="0.2"/>
  <cols>
    <col min="1" max="4" width="2" customWidth="1"/>
    <col min="5" max="5" width="9" customWidth="1"/>
    <col min="6" max="7" width="6" customWidth="1"/>
    <col min="8" max="9" width="5" customWidth="1"/>
    <col min="10" max="10" width="40" customWidth="1"/>
    <col min="11" max="11" width="15" customWidth="1"/>
    <col min="12" max="12" width="5" customWidth="1"/>
    <col min="13" max="13" width="16" customWidth="1"/>
    <col min="14" max="14" width="12" customWidth="1"/>
  </cols>
  <sheetData>
    <row r="1" spans="2:14" x14ac:dyDescent="0.2">
      <c r="D1" s="1" t="s">
        <v>5741</v>
      </c>
    </row>
    <row r="3" spans="2:14" x14ac:dyDescent="0.2">
      <c r="E3" s="1" t="s">
        <v>2</v>
      </c>
      <c r="F3" s="1" t="s">
        <v>1</v>
      </c>
      <c r="G3" s="1" t="s">
        <v>3</v>
      </c>
      <c r="H3" s="1" t="s">
        <v>9</v>
      </c>
      <c r="I3" s="1" t="s">
        <v>13</v>
      </c>
      <c r="J3" s="1" t="s">
        <v>4</v>
      </c>
      <c r="K3" s="1" t="s">
        <v>5</v>
      </c>
      <c r="L3" s="1" t="s">
        <v>6</v>
      </c>
      <c r="M3" s="1" t="s">
        <v>11</v>
      </c>
      <c r="N3" s="1" t="s">
        <v>15</v>
      </c>
    </row>
    <row r="4" spans="2:14" ht="21" x14ac:dyDescent="0.25">
      <c r="B4" s="23" t="s">
        <v>5678</v>
      </c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</row>
    <row r="5" spans="2:14" ht="18" x14ac:dyDescent="0.2">
      <c r="C5" s="24" t="s">
        <v>5736</v>
      </c>
      <c r="D5" s="24"/>
      <c r="E5" s="24"/>
      <c r="F5" s="24"/>
      <c r="G5" s="24"/>
      <c r="H5" s="24"/>
      <c r="I5" s="24"/>
      <c r="J5" s="24"/>
      <c r="K5" s="24"/>
      <c r="L5" s="24"/>
      <c r="M5" s="24"/>
      <c r="N5" s="24"/>
    </row>
    <row r="6" spans="2:14" ht="16" x14ac:dyDescent="0.2">
      <c r="D6" s="35" t="s">
        <v>5742</v>
      </c>
      <c r="E6" s="35"/>
      <c r="F6" s="35"/>
      <c r="G6" s="35"/>
      <c r="H6" s="35"/>
      <c r="I6" s="35"/>
      <c r="J6" s="35"/>
      <c r="K6" s="36">
        <f>SUM(K7:K30)</f>
        <v>1688.89</v>
      </c>
      <c r="L6" s="35"/>
      <c r="M6" s="35"/>
      <c r="N6" s="35"/>
    </row>
    <row r="7" spans="2:14" ht="16" x14ac:dyDescent="0.2">
      <c r="E7" s="2">
        <v>44929.812569444453</v>
      </c>
      <c r="F7">
        <v>2062</v>
      </c>
      <c r="G7" t="s">
        <v>1761</v>
      </c>
      <c r="H7">
        <v>2710</v>
      </c>
      <c r="I7">
        <v>941</v>
      </c>
      <c r="J7" t="s">
        <v>1762</v>
      </c>
      <c r="K7" s="3">
        <v>235.62</v>
      </c>
      <c r="L7" t="s">
        <v>47</v>
      </c>
      <c r="M7" s="37" t="s">
        <v>5743</v>
      </c>
      <c r="N7" s="38" t="s">
        <v>5744</v>
      </c>
    </row>
    <row r="8" spans="2:14" ht="16" x14ac:dyDescent="0.2">
      <c r="E8" s="2">
        <v>44943</v>
      </c>
      <c r="F8">
        <v>2201</v>
      </c>
      <c r="G8" t="s">
        <v>1761</v>
      </c>
      <c r="H8">
        <v>2720</v>
      </c>
      <c r="I8">
        <v>940</v>
      </c>
      <c r="J8" t="s">
        <v>1868</v>
      </c>
      <c r="K8" s="3">
        <v>116.52</v>
      </c>
      <c r="L8" t="s">
        <v>47</v>
      </c>
      <c r="M8" s="37" t="s">
        <v>5743</v>
      </c>
      <c r="N8" s="38" t="s">
        <v>5744</v>
      </c>
    </row>
    <row r="9" spans="2:14" ht="16" x14ac:dyDescent="0.2">
      <c r="E9" s="2">
        <v>44950</v>
      </c>
      <c r="F9">
        <v>2197</v>
      </c>
      <c r="G9" t="s">
        <v>1761</v>
      </c>
      <c r="H9">
        <v>2720</v>
      </c>
      <c r="I9">
        <v>942</v>
      </c>
      <c r="J9" t="s">
        <v>1899</v>
      </c>
      <c r="K9" s="3">
        <v>6.1</v>
      </c>
      <c r="L9" t="s">
        <v>47</v>
      </c>
      <c r="M9" s="37" t="s">
        <v>5743</v>
      </c>
      <c r="N9" s="38" t="s">
        <v>5744</v>
      </c>
    </row>
    <row r="10" spans="2:14" ht="16" x14ac:dyDescent="0.2">
      <c r="E10" s="2">
        <v>44958.447881944441</v>
      </c>
      <c r="F10">
        <v>2155</v>
      </c>
      <c r="G10" t="s">
        <v>1761</v>
      </c>
      <c r="H10">
        <v>2720</v>
      </c>
      <c r="I10">
        <v>941</v>
      </c>
      <c r="J10" t="s">
        <v>1946</v>
      </c>
      <c r="K10" s="3">
        <v>141.91999999999999</v>
      </c>
      <c r="L10" t="s">
        <v>47</v>
      </c>
      <c r="M10" s="37" t="s">
        <v>5743</v>
      </c>
      <c r="N10" s="38" t="s">
        <v>5744</v>
      </c>
    </row>
    <row r="11" spans="2:14" ht="16" x14ac:dyDescent="0.2">
      <c r="E11" s="2">
        <v>44971.772719907407</v>
      </c>
      <c r="F11">
        <v>2645</v>
      </c>
      <c r="G11" t="s">
        <v>1761</v>
      </c>
      <c r="H11">
        <v>2721</v>
      </c>
      <c r="I11">
        <v>941</v>
      </c>
      <c r="J11" t="s">
        <v>1987</v>
      </c>
      <c r="K11" s="3">
        <v>185.31</v>
      </c>
      <c r="L11" t="s">
        <v>47</v>
      </c>
      <c r="M11" s="37" t="s">
        <v>5743</v>
      </c>
      <c r="N11" s="38" t="s">
        <v>5744</v>
      </c>
    </row>
    <row r="12" spans="2:14" ht="16" x14ac:dyDescent="0.2">
      <c r="E12" s="2">
        <v>44977</v>
      </c>
      <c r="F12">
        <v>2242</v>
      </c>
      <c r="G12" t="s">
        <v>1761</v>
      </c>
      <c r="H12">
        <v>2720</v>
      </c>
      <c r="I12">
        <v>940</v>
      </c>
      <c r="J12" t="s">
        <v>940</v>
      </c>
      <c r="K12" s="3">
        <v>278.39999999999998</v>
      </c>
      <c r="L12" t="s">
        <v>47</v>
      </c>
      <c r="M12" s="37" t="s">
        <v>5743</v>
      </c>
      <c r="N12" s="38" t="s">
        <v>5744</v>
      </c>
    </row>
    <row r="13" spans="2:14" ht="16" x14ac:dyDescent="0.2">
      <c r="E13" s="2">
        <v>44978</v>
      </c>
      <c r="F13">
        <v>2243</v>
      </c>
      <c r="G13" t="s">
        <v>1761</v>
      </c>
      <c r="H13">
        <v>2720</v>
      </c>
      <c r="I13">
        <v>942</v>
      </c>
      <c r="J13" t="s">
        <v>2032</v>
      </c>
      <c r="K13" s="3">
        <v>22.65</v>
      </c>
      <c r="L13" t="s">
        <v>47</v>
      </c>
      <c r="M13" s="37" t="s">
        <v>5743</v>
      </c>
      <c r="N13" s="38" t="s">
        <v>5744</v>
      </c>
    </row>
    <row r="14" spans="2:14" ht="16" x14ac:dyDescent="0.2">
      <c r="E14" s="2">
        <v>44980</v>
      </c>
      <c r="F14">
        <v>2257</v>
      </c>
      <c r="G14" t="s">
        <v>1761</v>
      </c>
      <c r="H14">
        <v>2720</v>
      </c>
      <c r="I14">
        <v>942</v>
      </c>
      <c r="J14" t="s">
        <v>2049</v>
      </c>
      <c r="K14" s="3">
        <v>5.34</v>
      </c>
      <c r="L14" t="s">
        <v>47</v>
      </c>
      <c r="M14" s="37" t="s">
        <v>5743</v>
      </c>
      <c r="N14" s="38" t="s">
        <v>5744</v>
      </c>
    </row>
    <row r="15" spans="2:14" ht="16" x14ac:dyDescent="0.2">
      <c r="E15" s="2">
        <v>44993</v>
      </c>
      <c r="F15">
        <v>2336</v>
      </c>
      <c r="G15" t="s">
        <v>1761</v>
      </c>
      <c r="H15">
        <v>2563</v>
      </c>
      <c r="I15">
        <v>562</v>
      </c>
      <c r="J15" t="s">
        <v>2177</v>
      </c>
      <c r="K15" s="3">
        <v>71.900000000000006</v>
      </c>
      <c r="L15" t="s">
        <v>47</v>
      </c>
      <c r="M15" s="37" t="s">
        <v>5743</v>
      </c>
      <c r="N15" s="38" t="s">
        <v>5744</v>
      </c>
    </row>
    <row r="16" spans="2:14" ht="16" x14ac:dyDescent="0.2">
      <c r="E16" s="2">
        <v>44998</v>
      </c>
      <c r="F16">
        <v>2334</v>
      </c>
      <c r="G16" t="s">
        <v>1761</v>
      </c>
      <c r="H16">
        <v>2563</v>
      </c>
      <c r="I16">
        <v>942</v>
      </c>
      <c r="J16" t="s">
        <v>2204</v>
      </c>
      <c r="K16" s="3">
        <v>73.55</v>
      </c>
      <c r="L16" t="s">
        <v>47</v>
      </c>
      <c r="M16" s="37" t="s">
        <v>5743</v>
      </c>
      <c r="N16" s="38" t="s">
        <v>5744</v>
      </c>
    </row>
    <row r="17" spans="4:14" ht="16" x14ac:dyDescent="0.2">
      <c r="E17" s="2">
        <v>45006</v>
      </c>
      <c r="F17">
        <v>2318</v>
      </c>
      <c r="G17" t="s">
        <v>1761</v>
      </c>
      <c r="H17">
        <v>2720</v>
      </c>
      <c r="I17">
        <v>942</v>
      </c>
      <c r="J17" t="s">
        <v>2032</v>
      </c>
      <c r="K17" s="3">
        <v>22.7</v>
      </c>
      <c r="L17" t="s">
        <v>47</v>
      </c>
      <c r="M17" s="37" t="s">
        <v>5743</v>
      </c>
      <c r="N17" s="38" t="s">
        <v>5744</v>
      </c>
    </row>
    <row r="18" spans="4:14" ht="16" x14ac:dyDescent="0.2">
      <c r="E18" s="2">
        <v>45008</v>
      </c>
      <c r="F18">
        <v>2352</v>
      </c>
      <c r="G18" t="s">
        <v>1761</v>
      </c>
      <c r="H18">
        <v>2720</v>
      </c>
      <c r="I18">
        <v>942</v>
      </c>
      <c r="J18" t="s">
        <v>2242</v>
      </c>
      <c r="K18" s="3">
        <v>4.99</v>
      </c>
      <c r="L18" t="s">
        <v>47</v>
      </c>
      <c r="M18" s="37" t="s">
        <v>5743</v>
      </c>
      <c r="N18" s="38" t="s">
        <v>5744</v>
      </c>
    </row>
    <row r="19" spans="4:14" ht="16" x14ac:dyDescent="0.2">
      <c r="E19" s="2">
        <v>45015</v>
      </c>
      <c r="F19">
        <v>2429</v>
      </c>
      <c r="G19" t="s">
        <v>1761</v>
      </c>
      <c r="H19">
        <v>2702</v>
      </c>
      <c r="I19">
        <v>940</v>
      </c>
      <c r="J19" t="s">
        <v>2291</v>
      </c>
      <c r="K19" s="3">
        <v>9.99</v>
      </c>
      <c r="L19" t="s">
        <v>47</v>
      </c>
      <c r="M19" s="37" t="s">
        <v>5743</v>
      </c>
      <c r="N19" s="38" t="s">
        <v>5744</v>
      </c>
    </row>
    <row r="20" spans="4:14" ht="16" x14ac:dyDescent="0.2">
      <c r="E20" s="2">
        <v>45036</v>
      </c>
      <c r="F20">
        <v>2421</v>
      </c>
      <c r="G20" t="s">
        <v>1761</v>
      </c>
      <c r="H20">
        <v>2720</v>
      </c>
      <c r="I20">
        <v>942</v>
      </c>
      <c r="J20" t="s">
        <v>2032</v>
      </c>
      <c r="K20" s="3">
        <v>22.04</v>
      </c>
      <c r="L20" t="s">
        <v>47</v>
      </c>
      <c r="M20" s="37" t="s">
        <v>5743</v>
      </c>
      <c r="N20" s="38" t="s">
        <v>5744</v>
      </c>
    </row>
    <row r="21" spans="4:14" ht="16" x14ac:dyDescent="0.2">
      <c r="E21" s="2">
        <v>45041</v>
      </c>
      <c r="F21">
        <v>2427</v>
      </c>
      <c r="G21" t="s">
        <v>1761</v>
      </c>
      <c r="H21">
        <v>2720</v>
      </c>
      <c r="I21">
        <v>942</v>
      </c>
      <c r="J21" t="s">
        <v>2350</v>
      </c>
      <c r="K21" s="3">
        <v>4.99</v>
      </c>
      <c r="L21" t="s">
        <v>47</v>
      </c>
      <c r="M21" s="37" t="s">
        <v>5743</v>
      </c>
      <c r="N21" s="38" t="s">
        <v>5744</v>
      </c>
    </row>
    <row r="22" spans="4:14" ht="16" x14ac:dyDescent="0.2">
      <c r="E22" s="2">
        <v>45068</v>
      </c>
      <c r="F22">
        <v>2423</v>
      </c>
      <c r="G22" t="s">
        <v>1761</v>
      </c>
      <c r="H22">
        <v>2720</v>
      </c>
      <c r="I22">
        <v>942</v>
      </c>
      <c r="J22" t="s">
        <v>2032</v>
      </c>
      <c r="K22" s="3">
        <v>22.24</v>
      </c>
      <c r="L22" t="s">
        <v>47</v>
      </c>
      <c r="M22" s="37" t="s">
        <v>5743</v>
      </c>
      <c r="N22" s="38" t="s">
        <v>5744</v>
      </c>
    </row>
    <row r="23" spans="4:14" ht="16" x14ac:dyDescent="0.2">
      <c r="E23" s="2">
        <v>45068</v>
      </c>
      <c r="F23">
        <v>2445</v>
      </c>
      <c r="G23" t="s">
        <v>1761</v>
      </c>
      <c r="H23">
        <v>2900</v>
      </c>
      <c r="I23">
        <v>940</v>
      </c>
      <c r="J23" t="s">
        <v>2423</v>
      </c>
      <c r="K23" s="3">
        <v>20.89</v>
      </c>
      <c r="L23" t="s">
        <v>47</v>
      </c>
      <c r="M23" s="37" t="s">
        <v>5743</v>
      </c>
      <c r="N23" s="38" t="s">
        <v>5744</v>
      </c>
    </row>
    <row r="24" spans="4:14" ht="16" x14ac:dyDescent="0.2">
      <c r="E24" s="2">
        <v>45069</v>
      </c>
      <c r="F24">
        <v>2428</v>
      </c>
      <c r="G24" t="s">
        <v>1761</v>
      </c>
      <c r="H24">
        <v>2720</v>
      </c>
      <c r="I24">
        <v>942</v>
      </c>
      <c r="J24" t="s">
        <v>2445</v>
      </c>
      <c r="K24" s="3">
        <v>4.99</v>
      </c>
      <c r="L24" t="s">
        <v>47</v>
      </c>
      <c r="M24" s="37" t="s">
        <v>5743</v>
      </c>
      <c r="N24" s="38" t="s">
        <v>5744</v>
      </c>
    </row>
    <row r="25" spans="4:14" ht="16" x14ac:dyDescent="0.2">
      <c r="E25" s="2">
        <v>45069</v>
      </c>
      <c r="F25">
        <v>2446</v>
      </c>
      <c r="G25" t="s">
        <v>1761</v>
      </c>
      <c r="H25">
        <v>2900</v>
      </c>
      <c r="I25">
        <v>940</v>
      </c>
      <c r="J25" t="s">
        <v>2453</v>
      </c>
      <c r="K25" s="3">
        <v>12.49</v>
      </c>
      <c r="L25" t="s">
        <v>47</v>
      </c>
      <c r="M25" s="37" t="s">
        <v>5743</v>
      </c>
      <c r="N25" s="38" t="s">
        <v>5744</v>
      </c>
    </row>
    <row r="26" spans="4:14" ht="16" x14ac:dyDescent="0.2">
      <c r="E26" s="2">
        <v>45069</v>
      </c>
      <c r="F26">
        <v>2447</v>
      </c>
      <c r="G26" t="s">
        <v>1761</v>
      </c>
      <c r="H26">
        <v>2900</v>
      </c>
      <c r="I26">
        <v>940</v>
      </c>
      <c r="J26" t="s">
        <v>2461</v>
      </c>
      <c r="K26" s="3">
        <v>111.49</v>
      </c>
      <c r="L26" t="s">
        <v>47</v>
      </c>
      <c r="M26" s="37" t="s">
        <v>5743</v>
      </c>
      <c r="N26" s="38" t="s">
        <v>5744</v>
      </c>
    </row>
    <row r="27" spans="4:14" ht="16" x14ac:dyDescent="0.2">
      <c r="E27" s="2">
        <v>45071</v>
      </c>
      <c r="F27">
        <v>2455</v>
      </c>
      <c r="G27" t="s">
        <v>1761</v>
      </c>
      <c r="H27">
        <v>2900</v>
      </c>
      <c r="I27">
        <v>940</v>
      </c>
      <c r="J27" t="s">
        <v>2475</v>
      </c>
      <c r="K27" s="3">
        <v>69.09</v>
      </c>
      <c r="L27" t="s">
        <v>47</v>
      </c>
      <c r="M27" s="37" t="s">
        <v>5743</v>
      </c>
      <c r="N27" s="38" t="s">
        <v>5744</v>
      </c>
    </row>
    <row r="28" spans="4:14" ht="16" x14ac:dyDescent="0.2">
      <c r="E28" s="2">
        <v>45097</v>
      </c>
      <c r="F28">
        <v>2503</v>
      </c>
      <c r="G28" t="s">
        <v>1761</v>
      </c>
      <c r="H28">
        <v>2720</v>
      </c>
      <c r="I28">
        <v>942</v>
      </c>
      <c r="J28" t="s">
        <v>2547</v>
      </c>
      <c r="K28" s="3">
        <v>210.95</v>
      </c>
      <c r="L28" t="s">
        <v>47</v>
      </c>
      <c r="M28" s="37" t="s">
        <v>5743</v>
      </c>
      <c r="N28" s="38" t="s">
        <v>5744</v>
      </c>
    </row>
    <row r="29" spans="4:14" ht="16" x14ac:dyDescent="0.2">
      <c r="E29" s="2">
        <v>45097</v>
      </c>
      <c r="F29">
        <v>2498</v>
      </c>
      <c r="G29" t="s">
        <v>1761</v>
      </c>
      <c r="H29">
        <v>2720</v>
      </c>
      <c r="I29">
        <v>942</v>
      </c>
      <c r="J29" t="s">
        <v>2032</v>
      </c>
      <c r="K29" s="3">
        <v>22.02</v>
      </c>
      <c r="L29" t="s">
        <v>47</v>
      </c>
      <c r="M29" s="37" t="s">
        <v>5743</v>
      </c>
      <c r="N29" s="38" t="s">
        <v>5744</v>
      </c>
    </row>
    <row r="30" spans="4:14" ht="16" x14ac:dyDescent="0.2">
      <c r="E30" s="2">
        <v>45100</v>
      </c>
      <c r="F30">
        <v>2502</v>
      </c>
      <c r="G30" t="s">
        <v>1761</v>
      </c>
      <c r="H30">
        <v>2720</v>
      </c>
      <c r="I30">
        <v>942</v>
      </c>
      <c r="J30" t="s">
        <v>2576</v>
      </c>
      <c r="K30" s="3">
        <v>12.71</v>
      </c>
      <c r="L30" t="s">
        <v>47</v>
      </c>
      <c r="M30" s="37" t="s">
        <v>5743</v>
      </c>
      <c r="N30" s="38" t="s">
        <v>5744</v>
      </c>
    </row>
    <row r="31" spans="4:14" ht="16" x14ac:dyDescent="0.2">
      <c r="D31" s="35" t="s">
        <v>5745</v>
      </c>
      <c r="E31" s="35"/>
      <c r="F31" s="35"/>
      <c r="G31" s="35"/>
      <c r="H31" s="35"/>
      <c r="I31" s="35"/>
      <c r="J31" s="35"/>
      <c r="K31" s="36">
        <f>SUM(K32:K46)</f>
        <v>887.36000000000013</v>
      </c>
      <c r="L31" s="35"/>
      <c r="M31" s="35"/>
      <c r="N31" s="35"/>
    </row>
    <row r="32" spans="4:14" ht="16" x14ac:dyDescent="0.2">
      <c r="E32" s="2">
        <v>44936</v>
      </c>
      <c r="F32">
        <v>2252</v>
      </c>
      <c r="G32" t="s">
        <v>1814</v>
      </c>
      <c r="H32">
        <v>2560</v>
      </c>
      <c r="I32">
        <v>561</v>
      </c>
      <c r="J32" t="s">
        <v>1815</v>
      </c>
      <c r="K32" s="3">
        <v>127.6</v>
      </c>
      <c r="L32" t="s">
        <v>47</v>
      </c>
      <c r="M32" s="37" t="s">
        <v>5743</v>
      </c>
      <c r="N32" s="38" t="s">
        <v>5744</v>
      </c>
    </row>
    <row r="33" spans="3:14" ht="16" x14ac:dyDescent="0.2">
      <c r="E33" s="2">
        <v>44942</v>
      </c>
      <c r="F33">
        <v>2253</v>
      </c>
      <c r="G33" t="s">
        <v>1814</v>
      </c>
      <c r="H33">
        <v>3270</v>
      </c>
      <c r="I33">
        <v>942</v>
      </c>
      <c r="J33" t="s">
        <v>1844</v>
      </c>
      <c r="K33" s="3">
        <v>39.17</v>
      </c>
      <c r="L33" t="s">
        <v>47</v>
      </c>
      <c r="M33" s="37" t="s">
        <v>5743</v>
      </c>
      <c r="N33" s="38" t="s">
        <v>5744</v>
      </c>
    </row>
    <row r="34" spans="3:14" ht="16" x14ac:dyDescent="0.2">
      <c r="E34" s="2">
        <v>44942</v>
      </c>
      <c r="F34">
        <v>2255</v>
      </c>
      <c r="G34" t="s">
        <v>1814</v>
      </c>
      <c r="H34">
        <v>3270</v>
      </c>
      <c r="I34">
        <v>942</v>
      </c>
      <c r="J34" t="s">
        <v>1853</v>
      </c>
      <c r="K34" s="3">
        <v>21.24</v>
      </c>
      <c r="L34" t="s">
        <v>47</v>
      </c>
      <c r="M34" s="37" t="s">
        <v>5743</v>
      </c>
      <c r="N34" s="38" t="s">
        <v>5744</v>
      </c>
    </row>
    <row r="35" spans="3:14" ht="16" x14ac:dyDescent="0.2">
      <c r="E35" s="2">
        <v>44980</v>
      </c>
      <c r="F35">
        <v>2264</v>
      </c>
      <c r="G35" t="s">
        <v>1814</v>
      </c>
      <c r="H35">
        <v>2710</v>
      </c>
      <c r="I35">
        <v>940</v>
      </c>
      <c r="J35" t="s">
        <v>2057</v>
      </c>
      <c r="K35" s="3">
        <v>22.42</v>
      </c>
      <c r="L35" t="s">
        <v>47</v>
      </c>
      <c r="M35" s="37" t="s">
        <v>5743</v>
      </c>
      <c r="N35" s="38" t="s">
        <v>5744</v>
      </c>
    </row>
    <row r="36" spans="3:14" ht="16" x14ac:dyDescent="0.2">
      <c r="E36" s="2">
        <v>44981</v>
      </c>
      <c r="F36">
        <v>2343</v>
      </c>
      <c r="G36" t="s">
        <v>1814</v>
      </c>
      <c r="H36">
        <v>2561</v>
      </c>
      <c r="I36">
        <v>942</v>
      </c>
      <c r="J36" t="s">
        <v>2098</v>
      </c>
      <c r="K36" s="3">
        <v>220.29</v>
      </c>
      <c r="L36" t="s">
        <v>47</v>
      </c>
      <c r="M36" s="37" t="s">
        <v>5743</v>
      </c>
      <c r="N36" s="38" t="s">
        <v>5744</v>
      </c>
    </row>
    <row r="37" spans="3:14" ht="16" x14ac:dyDescent="0.2">
      <c r="E37" s="2">
        <v>44981</v>
      </c>
      <c r="F37">
        <v>2345</v>
      </c>
      <c r="G37" t="s">
        <v>1814</v>
      </c>
      <c r="H37">
        <v>2561</v>
      </c>
      <c r="I37">
        <v>942</v>
      </c>
      <c r="J37" t="s">
        <v>2107</v>
      </c>
      <c r="K37" s="3">
        <v>220.87</v>
      </c>
      <c r="L37" t="s">
        <v>47</v>
      </c>
      <c r="M37" s="37" t="s">
        <v>5743</v>
      </c>
      <c r="N37" s="38" t="s">
        <v>5744</v>
      </c>
    </row>
    <row r="38" spans="3:14" ht="16" x14ac:dyDescent="0.2">
      <c r="E38" s="2">
        <v>44994</v>
      </c>
      <c r="F38">
        <v>2340</v>
      </c>
      <c r="G38" t="s">
        <v>1814</v>
      </c>
      <c r="H38">
        <v>3270</v>
      </c>
      <c r="I38">
        <v>561</v>
      </c>
      <c r="J38" t="s">
        <v>2185</v>
      </c>
      <c r="K38" s="3">
        <v>11.7</v>
      </c>
      <c r="L38" t="s">
        <v>47</v>
      </c>
      <c r="M38" s="37" t="s">
        <v>5743</v>
      </c>
      <c r="N38" s="38" t="s">
        <v>5744</v>
      </c>
    </row>
    <row r="39" spans="3:14" ht="16" x14ac:dyDescent="0.2">
      <c r="E39" s="2">
        <v>44994</v>
      </c>
      <c r="F39">
        <v>2341</v>
      </c>
      <c r="G39" t="s">
        <v>1814</v>
      </c>
      <c r="H39">
        <v>2900</v>
      </c>
      <c r="I39">
        <v>561</v>
      </c>
      <c r="J39" t="s">
        <v>2193</v>
      </c>
      <c r="K39" s="3">
        <v>8</v>
      </c>
      <c r="L39" t="s">
        <v>47</v>
      </c>
      <c r="M39" s="37" t="s">
        <v>5743</v>
      </c>
      <c r="N39" s="38" t="s">
        <v>5744</v>
      </c>
    </row>
    <row r="40" spans="3:14" ht="16" x14ac:dyDescent="0.2">
      <c r="E40" s="2">
        <v>44994</v>
      </c>
      <c r="F40">
        <v>2342</v>
      </c>
      <c r="G40" t="s">
        <v>1814</v>
      </c>
      <c r="H40">
        <v>3270</v>
      </c>
      <c r="I40">
        <v>561</v>
      </c>
      <c r="J40" t="s">
        <v>2194</v>
      </c>
      <c r="K40" s="3">
        <v>17.5</v>
      </c>
      <c r="L40" t="s">
        <v>47</v>
      </c>
      <c r="M40" s="37" t="s">
        <v>5743</v>
      </c>
      <c r="N40" s="38" t="s">
        <v>5744</v>
      </c>
    </row>
    <row r="41" spans="3:14" ht="16" x14ac:dyDescent="0.2">
      <c r="E41" s="2">
        <v>44995</v>
      </c>
      <c r="F41">
        <v>2326</v>
      </c>
      <c r="G41" t="s">
        <v>1814</v>
      </c>
      <c r="H41">
        <v>3270</v>
      </c>
      <c r="I41">
        <v>942</v>
      </c>
      <c r="J41" t="s">
        <v>2195</v>
      </c>
      <c r="K41" s="3">
        <v>104.1</v>
      </c>
      <c r="L41" t="s">
        <v>47</v>
      </c>
      <c r="M41" s="37" t="s">
        <v>5743</v>
      </c>
      <c r="N41" s="38" t="s">
        <v>5744</v>
      </c>
    </row>
    <row r="42" spans="3:14" ht="16" x14ac:dyDescent="0.2">
      <c r="E42" s="2">
        <v>44995</v>
      </c>
      <c r="F42">
        <v>2327</v>
      </c>
      <c r="G42" t="s">
        <v>1814</v>
      </c>
      <c r="H42">
        <v>3270</v>
      </c>
      <c r="I42">
        <v>942</v>
      </c>
      <c r="J42" t="s">
        <v>2203</v>
      </c>
      <c r="K42" s="3">
        <v>5.9</v>
      </c>
      <c r="L42" t="s">
        <v>47</v>
      </c>
      <c r="M42" s="37" t="s">
        <v>5743</v>
      </c>
      <c r="N42" s="38" t="s">
        <v>5744</v>
      </c>
    </row>
    <row r="43" spans="3:14" ht="16" x14ac:dyDescent="0.2">
      <c r="E43" s="2">
        <v>45008</v>
      </c>
      <c r="F43">
        <v>2300</v>
      </c>
      <c r="G43" t="s">
        <v>1814</v>
      </c>
      <c r="H43">
        <v>2710</v>
      </c>
      <c r="I43">
        <v>940</v>
      </c>
      <c r="J43" t="s">
        <v>2248</v>
      </c>
      <c r="K43" s="3">
        <v>22.5</v>
      </c>
      <c r="L43" t="s">
        <v>47</v>
      </c>
      <c r="M43" s="37" t="s">
        <v>5743</v>
      </c>
      <c r="N43" s="38" t="s">
        <v>5744</v>
      </c>
    </row>
    <row r="44" spans="3:14" ht="16" x14ac:dyDescent="0.2">
      <c r="E44" s="2">
        <v>45041</v>
      </c>
      <c r="F44">
        <v>2387</v>
      </c>
      <c r="G44" t="s">
        <v>1814</v>
      </c>
      <c r="H44">
        <v>2710</v>
      </c>
      <c r="I44">
        <v>940</v>
      </c>
      <c r="J44" t="s">
        <v>2057</v>
      </c>
      <c r="K44" s="3">
        <v>21.88</v>
      </c>
      <c r="L44" t="s">
        <v>47</v>
      </c>
      <c r="M44" s="37" t="s">
        <v>5743</v>
      </c>
      <c r="N44" s="38" t="s">
        <v>5744</v>
      </c>
    </row>
    <row r="45" spans="3:14" ht="16" x14ac:dyDescent="0.2">
      <c r="E45" s="2">
        <v>45069</v>
      </c>
      <c r="F45">
        <v>2416</v>
      </c>
      <c r="G45" t="s">
        <v>1814</v>
      </c>
      <c r="H45">
        <v>2710</v>
      </c>
      <c r="I45">
        <v>940</v>
      </c>
      <c r="J45" t="s">
        <v>2057</v>
      </c>
      <c r="K45" s="3">
        <v>22.23</v>
      </c>
      <c r="L45" t="s">
        <v>47</v>
      </c>
      <c r="M45" s="37" t="s">
        <v>5743</v>
      </c>
      <c r="N45" s="38" t="s">
        <v>5744</v>
      </c>
    </row>
    <row r="46" spans="3:14" ht="16" x14ac:dyDescent="0.2">
      <c r="E46" s="2">
        <v>45100</v>
      </c>
      <c r="F46">
        <v>2476</v>
      </c>
      <c r="G46" t="s">
        <v>1814</v>
      </c>
      <c r="H46">
        <v>2710</v>
      </c>
      <c r="I46">
        <v>940</v>
      </c>
      <c r="J46" t="s">
        <v>2057</v>
      </c>
      <c r="K46" s="3">
        <v>21.96</v>
      </c>
      <c r="L46" t="s">
        <v>47</v>
      </c>
      <c r="M46" s="37" t="s">
        <v>5743</v>
      </c>
      <c r="N46" s="38" t="s">
        <v>5744</v>
      </c>
    </row>
    <row r="47" spans="3:14" ht="16" x14ac:dyDescent="0.2">
      <c r="D47" s="35" t="s">
        <v>5746</v>
      </c>
      <c r="E47" s="35"/>
      <c r="F47" s="35"/>
      <c r="G47" s="35"/>
      <c r="H47" s="35"/>
      <c r="I47" s="35"/>
      <c r="J47" s="35"/>
      <c r="K47" s="35"/>
      <c r="L47" s="35"/>
      <c r="M47" s="35"/>
      <c r="N47" s="35"/>
    </row>
    <row r="48" spans="3:14" ht="18" x14ac:dyDescent="0.2">
      <c r="C48" s="24" t="s">
        <v>5684</v>
      </c>
      <c r="D48" s="24"/>
      <c r="E48" s="24"/>
      <c r="F48" s="24"/>
      <c r="G48" s="24"/>
      <c r="H48" s="24"/>
      <c r="I48" s="24"/>
      <c r="J48" s="24"/>
      <c r="K48" s="24"/>
      <c r="L48" s="24"/>
      <c r="M48" s="24"/>
      <c r="N48" s="24"/>
    </row>
    <row r="49" spans="4:14" ht="16" x14ac:dyDescent="0.2">
      <c r="D49" s="35" t="s">
        <v>5747</v>
      </c>
      <c r="E49" s="35"/>
      <c r="F49" s="35"/>
      <c r="G49" s="35"/>
      <c r="H49" s="35"/>
      <c r="I49" s="35"/>
      <c r="J49" s="35"/>
      <c r="K49" s="36">
        <f>SUM(K50:K64)</f>
        <v>22865.210000000003</v>
      </c>
      <c r="L49" s="35"/>
      <c r="M49" s="35"/>
      <c r="N49" s="35"/>
    </row>
    <row r="50" spans="4:14" ht="16" x14ac:dyDescent="0.2">
      <c r="E50" s="2">
        <v>44957</v>
      </c>
      <c r="F50">
        <v>2220</v>
      </c>
      <c r="G50" t="s">
        <v>1936</v>
      </c>
      <c r="H50">
        <v>2551</v>
      </c>
      <c r="I50">
        <v>1730</v>
      </c>
      <c r="J50" t="s">
        <v>206</v>
      </c>
      <c r="K50" s="3">
        <v>2988.56</v>
      </c>
      <c r="L50" t="s">
        <v>47</v>
      </c>
      <c r="M50" s="37" t="s">
        <v>5743</v>
      </c>
      <c r="N50" s="38" t="s">
        <v>5748</v>
      </c>
    </row>
    <row r="51" spans="4:14" ht="16" x14ac:dyDescent="0.2">
      <c r="E51" s="2">
        <v>44957</v>
      </c>
      <c r="F51">
        <v>2223</v>
      </c>
      <c r="G51" t="s">
        <v>1936</v>
      </c>
      <c r="H51">
        <v>2555</v>
      </c>
      <c r="I51">
        <v>1730</v>
      </c>
      <c r="J51" t="s">
        <v>204</v>
      </c>
      <c r="K51" s="3">
        <v>695.29</v>
      </c>
      <c r="L51" t="s">
        <v>47</v>
      </c>
      <c r="M51" s="37" t="s">
        <v>5743</v>
      </c>
      <c r="N51" s="38" t="s">
        <v>5748</v>
      </c>
    </row>
    <row r="52" spans="4:14" ht="16" x14ac:dyDescent="0.2">
      <c r="E52" s="2">
        <v>44985</v>
      </c>
      <c r="F52">
        <v>2238</v>
      </c>
      <c r="G52" t="s">
        <v>1936</v>
      </c>
      <c r="H52">
        <v>2551</v>
      </c>
      <c r="I52">
        <v>1730</v>
      </c>
      <c r="J52" t="s">
        <v>206</v>
      </c>
      <c r="K52" s="3">
        <v>2988.56</v>
      </c>
      <c r="L52" t="s">
        <v>47</v>
      </c>
      <c r="M52" s="37" t="s">
        <v>5743</v>
      </c>
      <c r="N52" s="38" t="s">
        <v>5748</v>
      </c>
    </row>
    <row r="53" spans="4:14" ht="16" x14ac:dyDescent="0.2">
      <c r="E53" s="2">
        <v>44985</v>
      </c>
      <c r="F53">
        <v>2239</v>
      </c>
      <c r="G53" t="s">
        <v>1936</v>
      </c>
      <c r="H53">
        <v>2555</v>
      </c>
      <c r="I53">
        <v>1730</v>
      </c>
      <c r="J53" t="s">
        <v>204</v>
      </c>
      <c r="K53" s="3">
        <v>695.28</v>
      </c>
      <c r="L53" t="s">
        <v>47</v>
      </c>
      <c r="M53" s="37" t="s">
        <v>5743</v>
      </c>
      <c r="N53" s="38" t="s">
        <v>5748</v>
      </c>
    </row>
    <row r="54" spans="4:14" ht="16" x14ac:dyDescent="0.2">
      <c r="E54" s="2">
        <v>45016</v>
      </c>
      <c r="F54">
        <v>2311</v>
      </c>
      <c r="G54" t="s">
        <v>1936</v>
      </c>
      <c r="H54">
        <v>2551</v>
      </c>
      <c r="I54">
        <v>1730</v>
      </c>
      <c r="J54" t="s">
        <v>206</v>
      </c>
      <c r="K54" s="3">
        <v>2988.56</v>
      </c>
      <c r="L54" t="s">
        <v>47</v>
      </c>
      <c r="M54" s="37" t="s">
        <v>5743</v>
      </c>
      <c r="N54" s="38" t="s">
        <v>5748</v>
      </c>
    </row>
    <row r="55" spans="4:14" ht="16" x14ac:dyDescent="0.2">
      <c r="E55" s="2">
        <v>45016</v>
      </c>
      <c r="F55">
        <v>2312</v>
      </c>
      <c r="G55" t="s">
        <v>1936</v>
      </c>
      <c r="H55">
        <v>2555</v>
      </c>
      <c r="I55">
        <v>1730</v>
      </c>
      <c r="J55" t="s">
        <v>204</v>
      </c>
      <c r="K55" s="3">
        <v>695.28</v>
      </c>
      <c r="L55" t="s">
        <v>47</v>
      </c>
      <c r="M55" s="37" t="s">
        <v>5743</v>
      </c>
      <c r="N55" s="38" t="s">
        <v>5748</v>
      </c>
    </row>
    <row r="56" spans="4:14" ht="16" x14ac:dyDescent="0.2">
      <c r="E56" s="2">
        <v>45046</v>
      </c>
      <c r="F56">
        <v>2382</v>
      </c>
      <c r="G56" t="s">
        <v>1936</v>
      </c>
      <c r="H56">
        <v>2551</v>
      </c>
      <c r="I56">
        <v>1730</v>
      </c>
      <c r="J56" t="s">
        <v>206</v>
      </c>
      <c r="K56" s="3">
        <v>2988.56</v>
      </c>
      <c r="L56" t="s">
        <v>47</v>
      </c>
      <c r="M56" s="37" t="s">
        <v>5743</v>
      </c>
      <c r="N56" s="38" t="s">
        <v>5748</v>
      </c>
    </row>
    <row r="57" spans="4:14" ht="16" x14ac:dyDescent="0.2">
      <c r="E57" s="2">
        <v>45046</v>
      </c>
      <c r="F57">
        <v>2383</v>
      </c>
      <c r="G57" t="s">
        <v>1936</v>
      </c>
      <c r="H57">
        <v>2555</v>
      </c>
      <c r="I57">
        <v>1730</v>
      </c>
      <c r="J57" t="s">
        <v>204</v>
      </c>
      <c r="K57" s="3">
        <v>695.28</v>
      </c>
      <c r="L57" t="s">
        <v>47</v>
      </c>
      <c r="M57" s="37" t="s">
        <v>5743</v>
      </c>
      <c r="N57" s="38" t="s">
        <v>5748</v>
      </c>
    </row>
    <row r="58" spans="4:14" ht="16" x14ac:dyDescent="0.2">
      <c r="E58" s="2">
        <v>45061</v>
      </c>
      <c r="F58">
        <v>2435</v>
      </c>
      <c r="G58" t="s">
        <v>1936</v>
      </c>
      <c r="H58">
        <v>2558</v>
      </c>
      <c r="I58">
        <v>940</v>
      </c>
      <c r="J58" t="s">
        <v>2401</v>
      </c>
      <c r="K58" s="3">
        <v>95.62</v>
      </c>
      <c r="L58" t="s">
        <v>47</v>
      </c>
      <c r="M58" s="37" t="s">
        <v>5743</v>
      </c>
      <c r="N58" s="38" t="s">
        <v>5744</v>
      </c>
    </row>
    <row r="59" spans="4:14" ht="16" x14ac:dyDescent="0.2">
      <c r="E59" s="2">
        <v>45077</v>
      </c>
      <c r="F59">
        <v>2412</v>
      </c>
      <c r="G59" t="s">
        <v>1936</v>
      </c>
      <c r="H59">
        <v>2551</v>
      </c>
      <c r="I59">
        <v>1730</v>
      </c>
      <c r="J59" t="s">
        <v>2502</v>
      </c>
      <c r="K59" s="3">
        <v>2988.56</v>
      </c>
      <c r="L59" t="s">
        <v>47</v>
      </c>
      <c r="M59" s="37" t="s">
        <v>5743</v>
      </c>
      <c r="N59" s="38" t="s">
        <v>5748</v>
      </c>
    </row>
    <row r="60" spans="4:14" ht="16" x14ac:dyDescent="0.2">
      <c r="E60" s="2">
        <v>45077</v>
      </c>
      <c r="F60">
        <v>2413</v>
      </c>
      <c r="G60" t="s">
        <v>1936</v>
      </c>
      <c r="H60">
        <v>2555</v>
      </c>
      <c r="I60">
        <v>1730</v>
      </c>
      <c r="J60" t="s">
        <v>204</v>
      </c>
      <c r="K60" s="3">
        <v>695.28</v>
      </c>
      <c r="L60" t="s">
        <v>47</v>
      </c>
      <c r="M60" s="37" t="s">
        <v>5743</v>
      </c>
      <c r="N60" s="38" t="s">
        <v>5748</v>
      </c>
    </row>
    <row r="61" spans="4:14" ht="16" x14ac:dyDescent="0.2">
      <c r="E61" s="2">
        <v>45107</v>
      </c>
      <c r="F61">
        <v>2575</v>
      </c>
      <c r="G61" t="s">
        <v>1936</v>
      </c>
      <c r="H61">
        <v>1730</v>
      </c>
      <c r="I61">
        <v>2551</v>
      </c>
      <c r="J61" t="s">
        <v>2634</v>
      </c>
      <c r="K61" s="3">
        <v>-139.46</v>
      </c>
      <c r="L61" t="s">
        <v>47</v>
      </c>
      <c r="M61" s="37" t="s">
        <v>5749</v>
      </c>
      <c r="N61" s="38" t="s">
        <v>5750</v>
      </c>
    </row>
    <row r="62" spans="4:14" ht="16" x14ac:dyDescent="0.2">
      <c r="E62" s="2">
        <v>45107</v>
      </c>
      <c r="F62">
        <v>2576</v>
      </c>
      <c r="G62" t="s">
        <v>1936</v>
      </c>
      <c r="H62">
        <v>2551</v>
      </c>
      <c r="I62">
        <v>1730</v>
      </c>
      <c r="J62" t="s">
        <v>2635</v>
      </c>
      <c r="K62" s="3">
        <v>806</v>
      </c>
      <c r="L62" t="s">
        <v>47</v>
      </c>
      <c r="M62" s="37" t="s">
        <v>5743</v>
      </c>
      <c r="N62" s="38" t="s">
        <v>5748</v>
      </c>
    </row>
    <row r="63" spans="4:14" ht="16" x14ac:dyDescent="0.2">
      <c r="E63" s="2">
        <v>45107</v>
      </c>
      <c r="F63">
        <v>2577</v>
      </c>
      <c r="G63" t="s">
        <v>1936</v>
      </c>
      <c r="H63">
        <v>2551</v>
      </c>
      <c r="I63">
        <v>1730</v>
      </c>
      <c r="J63" t="s">
        <v>206</v>
      </c>
      <c r="K63" s="3">
        <v>2988.56</v>
      </c>
      <c r="L63" t="s">
        <v>47</v>
      </c>
      <c r="M63" s="37" t="s">
        <v>5743</v>
      </c>
      <c r="N63" s="38" t="s">
        <v>5748</v>
      </c>
    </row>
    <row r="64" spans="4:14" ht="16" x14ac:dyDescent="0.2">
      <c r="E64" s="2">
        <v>45107</v>
      </c>
      <c r="F64">
        <v>2578</v>
      </c>
      <c r="G64" t="s">
        <v>1936</v>
      </c>
      <c r="H64">
        <v>2555</v>
      </c>
      <c r="I64">
        <v>1730</v>
      </c>
      <c r="J64" t="s">
        <v>204</v>
      </c>
      <c r="K64" s="3">
        <v>695.28</v>
      </c>
      <c r="L64" t="s">
        <v>47</v>
      </c>
      <c r="M64" s="37" t="s">
        <v>5743</v>
      </c>
      <c r="N64" s="38" t="s">
        <v>5748</v>
      </c>
    </row>
    <row r="65" spans="4:14" ht="16" x14ac:dyDescent="0.2">
      <c r="D65" s="35" t="s">
        <v>5751</v>
      </c>
      <c r="E65" s="35"/>
      <c r="F65" s="35"/>
      <c r="G65" s="35"/>
      <c r="H65" s="35"/>
      <c r="I65" s="35"/>
      <c r="J65" s="35"/>
      <c r="K65" s="36">
        <f>SUM(K66:K81)</f>
        <v>21247.559999999994</v>
      </c>
      <c r="L65" s="35"/>
      <c r="M65" s="35"/>
      <c r="N65" s="35"/>
    </row>
    <row r="66" spans="4:14" ht="16" x14ac:dyDescent="0.2">
      <c r="E66" s="2">
        <v>44957</v>
      </c>
      <c r="F66">
        <v>2217</v>
      </c>
      <c r="G66" t="s">
        <v>1934</v>
      </c>
      <c r="H66">
        <v>2551</v>
      </c>
      <c r="I66">
        <v>1730</v>
      </c>
      <c r="J66" t="s">
        <v>206</v>
      </c>
      <c r="K66" s="3">
        <v>2847.87</v>
      </c>
      <c r="L66" t="s">
        <v>47</v>
      </c>
      <c r="M66" s="37" t="s">
        <v>5743</v>
      </c>
      <c r="N66" s="38" t="s">
        <v>5748</v>
      </c>
    </row>
    <row r="67" spans="4:14" ht="16" x14ac:dyDescent="0.2">
      <c r="E67" s="2">
        <v>44957</v>
      </c>
      <c r="F67">
        <v>2224</v>
      </c>
      <c r="G67" t="s">
        <v>1934</v>
      </c>
      <c r="H67">
        <v>2555</v>
      </c>
      <c r="I67">
        <v>1730</v>
      </c>
      <c r="J67" t="s">
        <v>204</v>
      </c>
      <c r="K67" s="3">
        <v>662.56</v>
      </c>
      <c r="L67" t="s">
        <v>47</v>
      </c>
      <c r="M67" s="37" t="s">
        <v>5743</v>
      </c>
      <c r="N67" s="38" t="s">
        <v>5748</v>
      </c>
    </row>
    <row r="68" spans="4:14" ht="16" x14ac:dyDescent="0.2">
      <c r="E68" s="2">
        <v>44985</v>
      </c>
      <c r="F68">
        <v>2227</v>
      </c>
      <c r="G68" t="s">
        <v>1934</v>
      </c>
      <c r="H68">
        <v>703</v>
      </c>
      <c r="I68">
        <v>1730</v>
      </c>
      <c r="J68" t="s">
        <v>2134</v>
      </c>
      <c r="K68" s="3">
        <v>0</v>
      </c>
      <c r="L68" t="s">
        <v>47</v>
      </c>
      <c r="M68" s="37" t="s">
        <v>5752</v>
      </c>
      <c r="N68" s="38" t="s">
        <v>5748</v>
      </c>
    </row>
    <row r="69" spans="4:14" ht="16" x14ac:dyDescent="0.2">
      <c r="E69" s="2">
        <v>44985</v>
      </c>
      <c r="F69">
        <v>2233</v>
      </c>
      <c r="G69" t="s">
        <v>1934</v>
      </c>
      <c r="H69">
        <v>2551</v>
      </c>
      <c r="I69">
        <v>1730</v>
      </c>
      <c r="J69" t="s">
        <v>206</v>
      </c>
      <c r="K69" s="3">
        <v>2847.87</v>
      </c>
      <c r="L69" t="s">
        <v>47</v>
      </c>
      <c r="M69" s="37" t="s">
        <v>5743</v>
      </c>
      <c r="N69" s="38" t="s">
        <v>5748</v>
      </c>
    </row>
    <row r="70" spans="4:14" ht="16" x14ac:dyDescent="0.2">
      <c r="E70" s="2">
        <v>44985</v>
      </c>
      <c r="F70">
        <v>2240</v>
      </c>
      <c r="G70" t="s">
        <v>1934</v>
      </c>
      <c r="H70">
        <v>2555</v>
      </c>
      <c r="I70">
        <v>1730</v>
      </c>
      <c r="J70" t="s">
        <v>204</v>
      </c>
      <c r="K70" s="3">
        <v>662.55</v>
      </c>
      <c r="L70" t="s">
        <v>47</v>
      </c>
      <c r="M70" s="37" t="s">
        <v>5743</v>
      </c>
      <c r="N70" s="38" t="s">
        <v>5748</v>
      </c>
    </row>
    <row r="71" spans="4:14" ht="16" x14ac:dyDescent="0.2">
      <c r="E71" s="2">
        <v>44985</v>
      </c>
      <c r="F71">
        <v>3747</v>
      </c>
      <c r="G71" t="s">
        <v>1934</v>
      </c>
      <c r="H71">
        <v>1730</v>
      </c>
      <c r="I71">
        <v>2400</v>
      </c>
      <c r="J71" t="s">
        <v>2155</v>
      </c>
      <c r="K71" s="3">
        <v>-265.8</v>
      </c>
      <c r="L71" t="s">
        <v>47</v>
      </c>
      <c r="M71" s="37" t="s">
        <v>5749</v>
      </c>
      <c r="N71" s="38" t="s">
        <v>5753</v>
      </c>
    </row>
    <row r="72" spans="4:14" ht="16" x14ac:dyDescent="0.2">
      <c r="E72" s="2">
        <v>45016</v>
      </c>
      <c r="F72">
        <v>2306</v>
      </c>
      <c r="G72" t="s">
        <v>1934</v>
      </c>
      <c r="H72">
        <v>2551</v>
      </c>
      <c r="I72">
        <v>1730</v>
      </c>
      <c r="J72" t="s">
        <v>206</v>
      </c>
      <c r="K72" s="3">
        <v>2847.87</v>
      </c>
      <c r="L72" t="s">
        <v>47</v>
      </c>
      <c r="M72" s="37" t="s">
        <v>5743</v>
      </c>
      <c r="N72" s="38" t="s">
        <v>5748</v>
      </c>
    </row>
    <row r="73" spans="4:14" ht="16" x14ac:dyDescent="0.2">
      <c r="E73" s="2">
        <v>45016</v>
      </c>
      <c r="F73">
        <v>2313</v>
      </c>
      <c r="G73" t="s">
        <v>1934</v>
      </c>
      <c r="H73">
        <v>2555</v>
      </c>
      <c r="I73">
        <v>1730</v>
      </c>
      <c r="J73" t="s">
        <v>204</v>
      </c>
      <c r="K73" s="3">
        <v>662.55</v>
      </c>
      <c r="L73" t="s">
        <v>47</v>
      </c>
      <c r="M73" s="37" t="s">
        <v>5743</v>
      </c>
      <c r="N73" s="38" t="s">
        <v>5748</v>
      </c>
    </row>
    <row r="74" spans="4:14" ht="16" x14ac:dyDescent="0.2">
      <c r="E74" s="2">
        <v>45016</v>
      </c>
      <c r="F74">
        <v>3750</v>
      </c>
      <c r="G74" t="s">
        <v>1934</v>
      </c>
      <c r="H74">
        <v>1730</v>
      </c>
      <c r="I74">
        <v>2400</v>
      </c>
      <c r="J74" t="s">
        <v>2155</v>
      </c>
      <c r="K74" s="3">
        <v>-265.8</v>
      </c>
      <c r="L74" t="s">
        <v>47</v>
      </c>
      <c r="M74" s="37" t="s">
        <v>5749</v>
      </c>
      <c r="N74" s="38" t="s">
        <v>5753</v>
      </c>
    </row>
    <row r="75" spans="4:14" ht="16" x14ac:dyDescent="0.2">
      <c r="E75" s="2">
        <v>45046</v>
      </c>
      <c r="F75">
        <v>2377</v>
      </c>
      <c r="G75" t="s">
        <v>1934</v>
      </c>
      <c r="H75">
        <v>2551</v>
      </c>
      <c r="I75">
        <v>1730</v>
      </c>
      <c r="J75" t="s">
        <v>206</v>
      </c>
      <c r="K75" s="3">
        <v>2847.87</v>
      </c>
      <c r="L75" t="s">
        <v>47</v>
      </c>
      <c r="M75" s="37" t="s">
        <v>5743</v>
      </c>
      <c r="N75" s="38" t="s">
        <v>5748</v>
      </c>
    </row>
    <row r="76" spans="4:14" ht="16" x14ac:dyDescent="0.2">
      <c r="E76" s="2">
        <v>45046</v>
      </c>
      <c r="F76">
        <v>2384</v>
      </c>
      <c r="G76" t="s">
        <v>1934</v>
      </c>
      <c r="H76">
        <v>2555</v>
      </c>
      <c r="I76">
        <v>1730</v>
      </c>
      <c r="J76" t="s">
        <v>204</v>
      </c>
      <c r="K76" s="3">
        <v>662.55</v>
      </c>
      <c r="L76" t="s">
        <v>47</v>
      </c>
      <c r="M76" s="37" t="s">
        <v>5743</v>
      </c>
      <c r="N76" s="38" t="s">
        <v>5748</v>
      </c>
    </row>
    <row r="77" spans="4:14" ht="16" x14ac:dyDescent="0.2">
      <c r="E77" s="2">
        <v>45061</v>
      </c>
      <c r="F77">
        <v>2436</v>
      </c>
      <c r="G77" t="s">
        <v>1934</v>
      </c>
      <c r="H77">
        <v>2558</v>
      </c>
      <c r="I77">
        <v>940</v>
      </c>
      <c r="J77" t="s">
        <v>2402</v>
      </c>
      <c r="K77" s="3">
        <v>96.63</v>
      </c>
      <c r="L77" t="s">
        <v>47</v>
      </c>
      <c r="M77" s="37" t="s">
        <v>5743</v>
      </c>
      <c r="N77" s="38" t="s">
        <v>5744</v>
      </c>
    </row>
    <row r="78" spans="4:14" ht="16" x14ac:dyDescent="0.2">
      <c r="E78" s="2">
        <v>45077</v>
      </c>
      <c r="F78">
        <v>2407</v>
      </c>
      <c r="G78" t="s">
        <v>1934</v>
      </c>
      <c r="H78">
        <v>2551</v>
      </c>
      <c r="I78">
        <v>1730</v>
      </c>
      <c r="J78" t="s">
        <v>2502</v>
      </c>
      <c r="K78" s="3">
        <v>2847.87</v>
      </c>
      <c r="L78" t="s">
        <v>47</v>
      </c>
      <c r="M78" s="37" t="s">
        <v>5743</v>
      </c>
      <c r="N78" s="38" t="s">
        <v>5748</v>
      </c>
    </row>
    <row r="79" spans="4:14" ht="16" x14ac:dyDescent="0.2">
      <c r="E79" s="2">
        <v>45077</v>
      </c>
      <c r="F79">
        <v>2414</v>
      </c>
      <c r="G79" t="s">
        <v>1934</v>
      </c>
      <c r="H79">
        <v>2555</v>
      </c>
      <c r="I79">
        <v>1730</v>
      </c>
      <c r="J79" t="s">
        <v>204</v>
      </c>
      <c r="K79" s="3">
        <v>662.55</v>
      </c>
      <c r="L79" t="s">
        <v>47</v>
      </c>
      <c r="M79" s="37" t="s">
        <v>5743</v>
      </c>
      <c r="N79" s="38" t="s">
        <v>5748</v>
      </c>
    </row>
    <row r="80" spans="4:14" ht="16" x14ac:dyDescent="0.2">
      <c r="E80" s="2">
        <v>45107</v>
      </c>
      <c r="F80">
        <v>2570</v>
      </c>
      <c r="G80" t="s">
        <v>1934</v>
      </c>
      <c r="H80">
        <v>2551</v>
      </c>
      <c r="I80">
        <v>1730</v>
      </c>
      <c r="J80" t="s">
        <v>206</v>
      </c>
      <c r="K80" s="3">
        <v>3467.87</v>
      </c>
      <c r="L80" t="s">
        <v>47</v>
      </c>
      <c r="M80" s="37" t="s">
        <v>5743</v>
      </c>
      <c r="N80" s="38" t="s">
        <v>5748</v>
      </c>
    </row>
    <row r="81" spans="4:14" ht="16" x14ac:dyDescent="0.2">
      <c r="E81" s="2">
        <v>45107</v>
      </c>
      <c r="F81">
        <v>2579</v>
      </c>
      <c r="G81" t="s">
        <v>1934</v>
      </c>
      <c r="H81">
        <v>2555</v>
      </c>
      <c r="I81">
        <v>1730</v>
      </c>
      <c r="J81" t="s">
        <v>204</v>
      </c>
      <c r="K81" s="3">
        <v>662.55</v>
      </c>
      <c r="L81" t="s">
        <v>47</v>
      </c>
      <c r="M81" s="37" t="s">
        <v>5743</v>
      </c>
      <c r="N81" s="38" t="s">
        <v>5748</v>
      </c>
    </row>
    <row r="82" spans="4:14" ht="16" x14ac:dyDescent="0.2">
      <c r="D82" s="35" t="s">
        <v>5754</v>
      </c>
      <c r="E82" s="35"/>
      <c r="F82" s="35"/>
      <c r="G82" s="35"/>
      <c r="H82" s="35"/>
      <c r="I82" s="35"/>
      <c r="J82" s="35"/>
      <c r="K82" s="36">
        <f>SUM(K83:K99)</f>
        <v>16361.019999999999</v>
      </c>
      <c r="L82" s="35"/>
      <c r="M82" s="35"/>
      <c r="N82" s="35"/>
    </row>
    <row r="83" spans="4:14" ht="16" x14ac:dyDescent="0.2">
      <c r="E83" s="2">
        <v>44957</v>
      </c>
      <c r="F83">
        <v>2218</v>
      </c>
      <c r="G83" t="s">
        <v>1935</v>
      </c>
      <c r="H83">
        <v>2551</v>
      </c>
      <c r="I83">
        <v>1730</v>
      </c>
      <c r="J83" t="s">
        <v>206</v>
      </c>
      <c r="K83" s="3">
        <v>2158.59</v>
      </c>
      <c r="L83" t="s">
        <v>47</v>
      </c>
      <c r="M83" s="37" t="s">
        <v>5743</v>
      </c>
      <c r="N83" s="38" t="s">
        <v>5748</v>
      </c>
    </row>
    <row r="84" spans="4:14" ht="16" x14ac:dyDescent="0.2">
      <c r="E84" s="2">
        <v>44957</v>
      </c>
      <c r="F84">
        <v>2225</v>
      </c>
      <c r="G84" t="s">
        <v>1935</v>
      </c>
      <c r="H84">
        <v>2555</v>
      </c>
      <c r="I84">
        <v>1730</v>
      </c>
      <c r="J84" t="s">
        <v>204</v>
      </c>
      <c r="K84" s="3">
        <v>503.5</v>
      </c>
      <c r="L84" t="s">
        <v>47</v>
      </c>
      <c r="M84" s="37" t="s">
        <v>5743</v>
      </c>
      <c r="N84" s="38" t="s">
        <v>5748</v>
      </c>
    </row>
    <row r="85" spans="4:14" ht="16" x14ac:dyDescent="0.2">
      <c r="E85" s="2">
        <v>44957</v>
      </c>
      <c r="F85">
        <v>3746</v>
      </c>
      <c r="G85" t="s">
        <v>1935</v>
      </c>
      <c r="H85">
        <v>1730</v>
      </c>
      <c r="I85">
        <v>2400</v>
      </c>
      <c r="J85" t="s">
        <v>1945</v>
      </c>
      <c r="K85" s="3">
        <v>-129.52000000000001</v>
      </c>
      <c r="L85" t="s">
        <v>47</v>
      </c>
      <c r="M85" s="37" t="s">
        <v>5749</v>
      </c>
      <c r="N85" s="38" t="s">
        <v>5753</v>
      </c>
    </row>
    <row r="86" spans="4:14" ht="16" x14ac:dyDescent="0.2">
      <c r="E86" s="2">
        <v>44985</v>
      </c>
      <c r="F86">
        <v>2226</v>
      </c>
      <c r="G86" t="s">
        <v>1935</v>
      </c>
      <c r="H86">
        <v>703</v>
      </c>
      <c r="I86">
        <v>1730</v>
      </c>
      <c r="J86" t="s">
        <v>2133</v>
      </c>
      <c r="K86" s="3">
        <v>0</v>
      </c>
      <c r="L86" t="s">
        <v>47</v>
      </c>
      <c r="M86" s="37" t="s">
        <v>5752</v>
      </c>
      <c r="N86" s="38" t="s">
        <v>5748</v>
      </c>
    </row>
    <row r="87" spans="4:14" ht="16" x14ac:dyDescent="0.2">
      <c r="E87" s="2">
        <v>44985</v>
      </c>
      <c r="F87">
        <v>2234</v>
      </c>
      <c r="G87" t="s">
        <v>1935</v>
      </c>
      <c r="H87">
        <v>2551</v>
      </c>
      <c r="I87">
        <v>1730</v>
      </c>
      <c r="J87" t="s">
        <v>206</v>
      </c>
      <c r="K87" s="3">
        <v>2158.59</v>
      </c>
      <c r="L87" t="s">
        <v>47</v>
      </c>
      <c r="M87" s="37" t="s">
        <v>5743</v>
      </c>
      <c r="N87" s="38" t="s">
        <v>5748</v>
      </c>
    </row>
    <row r="88" spans="4:14" ht="16" x14ac:dyDescent="0.2">
      <c r="E88" s="2">
        <v>44985</v>
      </c>
      <c r="F88">
        <v>2241</v>
      </c>
      <c r="G88" t="s">
        <v>1935</v>
      </c>
      <c r="H88">
        <v>2555</v>
      </c>
      <c r="I88">
        <v>1730</v>
      </c>
      <c r="J88" t="s">
        <v>204</v>
      </c>
      <c r="K88" s="3">
        <v>503.5</v>
      </c>
      <c r="L88" t="s">
        <v>47</v>
      </c>
      <c r="M88" s="37" t="s">
        <v>5743</v>
      </c>
      <c r="N88" s="38" t="s">
        <v>5748</v>
      </c>
    </row>
    <row r="89" spans="4:14" ht="16" x14ac:dyDescent="0.2">
      <c r="E89" s="2">
        <v>44985</v>
      </c>
      <c r="F89">
        <v>3748</v>
      </c>
      <c r="G89" t="s">
        <v>1935</v>
      </c>
      <c r="H89">
        <v>1730</v>
      </c>
      <c r="I89">
        <v>2400</v>
      </c>
      <c r="J89" t="s">
        <v>2155</v>
      </c>
      <c r="K89" s="3">
        <v>-129.52000000000001</v>
      </c>
      <c r="L89" t="s">
        <v>47</v>
      </c>
      <c r="M89" s="37" t="s">
        <v>5749</v>
      </c>
      <c r="N89" s="38" t="s">
        <v>5753</v>
      </c>
    </row>
    <row r="90" spans="4:14" ht="16" x14ac:dyDescent="0.2">
      <c r="E90" s="2">
        <v>45016</v>
      </c>
      <c r="F90">
        <v>2307</v>
      </c>
      <c r="G90" t="s">
        <v>1935</v>
      </c>
      <c r="H90">
        <v>2551</v>
      </c>
      <c r="I90">
        <v>1730</v>
      </c>
      <c r="J90" t="s">
        <v>206</v>
      </c>
      <c r="K90" s="3">
        <v>2158.59</v>
      </c>
      <c r="L90" t="s">
        <v>47</v>
      </c>
      <c r="M90" s="37" t="s">
        <v>5743</v>
      </c>
      <c r="N90" s="38" t="s">
        <v>5748</v>
      </c>
    </row>
    <row r="91" spans="4:14" ht="16" x14ac:dyDescent="0.2">
      <c r="E91" s="2">
        <v>45016</v>
      </c>
      <c r="F91">
        <v>2314</v>
      </c>
      <c r="G91" t="s">
        <v>1935</v>
      </c>
      <c r="H91">
        <v>2555</v>
      </c>
      <c r="I91">
        <v>1730</v>
      </c>
      <c r="J91" t="s">
        <v>204</v>
      </c>
      <c r="K91" s="3">
        <v>503.5</v>
      </c>
      <c r="L91" t="s">
        <v>47</v>
      </c>
      <c r="M91" s="37" t="s">
        <v>5743</v>
      </c>
      <c r="N91" s="38" t="s">
        <v>5748</v>
      </c>
    </row>
    <row r="92" spans="4:14" ht="16" x14ac:dyDescent="0.2">
      <c r="E92" s="2">
        <v>45046</v>
      </c>
      <c r="F92">
        <v>2378</v>
      </c>
      <c r="G92" t="s">
        <v>1935</v>
      </c>
      <c r="H92">
        <v>2551</v>
      </c>
      <c r="I92">
        <v>1730</v>
      </c>
      <c r="J92" t="s">
        <v>206</v>
      </c>
      <c r="K92" s="3">
        <v>2158.59</v>
      </c>
      <c r="L92" t="s">
        <v>47</v>
      </c>
      <c r="M92" s="37" t="s">
        <v>5743</v>
      </c>
      <c r="N92" s="38" t="s">
        <v>5748</v>
      </c>
    </row>
    <row r="93" spans="4:14" ht="16" x14ac:dyDescent="0.2">
      <c r="E93" s="2">
        <v>45046</v>
      </c>
      <c r="F93">
        <v>2385</v>
      </c>
      <c r="G93" t="s">
        <v>1935</v>
      </c>
      <c r="H93">
        <v>2555</v>
      </c>
      <c r="I93">
        <v>1730</v>
      </c>
      <c r="J93" t="s">
        <v>204</v>
      </c>
      <c r="K93" s="3">
        <v>503.5</v>
      </c>
      <c r="L93" t="s">
        <v>47</v>
      </c>
      <c r="M93" s="37" t="s">
        <v>5743</v>
      </c>
      <c r="N93" s="38" t="s">
        <v>5748</v>
      </c>
    </row>
    <row r="94" spans="4:14" ht="16" x14ac:dyDescent="0.2">
      <c r="E94" s="2">
        <v>45061</v>
      </c>
      <c r="F94">
        <v>2437</v>
      </c>
      <c r="G94" t="s">
        <v>1935</v>
      </c>
      <c r="H94">
        <v>2558</v>
      </c>
      <c r="I94">
        <v>940</v>
      </c>
      <c r="J94" t="s">
        <v>2403</v>
      </c>
      <c r="K94" s="3">
        <v>54.71</v>
      </c>
      <c r="L94" t="s">
        <v>47</v>
      </c>
      <c r="M94" s="37" t="s">
        <v>5743</v>
      </c>
      <c r="N94" s="38" t="s">
        <v>5744</v>
      </c>
    </row>
    <row r="95" spans="4:14" ht="16" x14ac:dyDescent="0.2">
      <c r="E95" s="2">
        <v>45077</v>
      </c>
      <c r="F95">
        <v>2408</v>
      </c>
      <c r="G95" t="s">
        <v>1935</v>
      </c>
      <c r="H95">
        <v>2551</v>
      </c>
      <c r="I95">
        <v>1730</v>
      </c>
      <c r="J95" t="s">
        <v>2502</v>
      </c>
      <c r="K95" s="3">
        <v>2158.59</v>
      </c>
      <c r="L95" t="s">
        <v>47</v>
      </c>
      <c r="M95" s="37" t="s">
        <v>5743</v>
      </c>
      <c r="N95" s="38" t="s">
        <v>5748</v>
      </c>
    </row>
    <row r="96" spans="4:14" ht="16" x14ac:dyDescent="0.2">
      <c r="E96" s="2">
        <v>45077</v>
      </c>
      <c r="F96">
        <v>2415</v>
      </c>
      <c r="G96" t="s">
        <v>1935</v>
      </c>
      <c r="H96">
        <v>2555</v>
      </c>
      <c r="I96">
        <v>1730</v>
      </c>
      <c r="J96" t="s">
        <v>204</v>
      </c>
      <c r="K96" s="3">
        <v>511.49</v>
      </c>
      <c r="L96" t="s">
        <v>47</v>
      </c>
      <c r="M96" s="37" t="s">
        <v>5743</v>
      </c>
      <c r="N96" s="38" t="s">
        <v>5748</v>
      </c>
    </row>
    <row r="97" spans="3:14" ht="16" x14ac:dyDescent="0.2">
      <c r="E97" s="2">
        <v>45107</v>
      </c>
      <c r="F97">
        <v>2571</v>
      </c>
      <c r="G97" t="s">
        <v>1935</v>
      </c>
      <c r="H97">
        <v>2551</v>
      </c>
      <c r="I97">
        <v>1730</v>
      </c>
      <c r="J97" t="s">
        <v>206</v>
      </c>
      <c r="K97" s="3">
        <v>2778.59</v>
      </c>
      <c r="L97" t="s">
        <v>47</v>
      </c>
      <c r="M97" s="37" t="s">
        <v>5743</v>
      </c>
      <c r="N97" s="38" t="s">
        <v>5748</v>
      </c>
    </row>
    <row r="98" spans="3:14" ht="16" x14ac:dyDescent="0.2">
      <c r="E98" s="2">
        <v>45107</v>
      </c>
      <c r="F98">
        <v>2580</v>
      </c>
      <c r="G98" t="s">
        <v>1935</v>
      </c>
      <c r="H98">
        <v>2555</v>
      </c>
      <c r="I98">
        <v>1730</v>
      </c>
      <c r="J98" t="s">
        <v>204</v>
      </c>
      <c r="K98" s="3">
        <v>511.49</v>
      </c>
      <c r="L98" t="s">
        <v>47</v>
      </c>
      <c r="M98" s="37" t="s">
        <v>5743</v>
      </c>
      <c r="N98" s="38" t="s">
        <v>5748</v>
      </c>
    </row>
    <row r="99" spans="3:14" ht="16" x14ac:dyDescent="0.2">
      <c r="E99" s="2">
        <v>45107</v>
      </c>
      <c r="F99">
        <v>3749</v>
      </c>
      <c r="G99" t="s">
        <v>1935</v>
      </c>
      <c r="H99">
        <v>1730</v>
      </c>
      <c r="I99">
        <v>2400</v>
      </c>
      <c r="J99" t="s">
        <v>2155</v>
      </c>
      <c r="K99" s="3">
        <v>-43.17</v>
      </c>
      <c r="L99" t="s">
        <v>47</v>
      </c>
      <c r="M99" s="37" t="s">
        <v>5749</v>
      </c>
      <c r="N99" s="38" t="s">
        <v>5753</v>
      </c>
    </row>
    <row r="100" spans="3:14" ht="18" x14ac:dyDescent="0.2">
      <c r="C100" s="24" t="s">
        <v>5739</v>
      </c>
      <c r="D100" s="24"/>
      <c r="E100" s="24"/>
      <c r="F100" s="24"/>
      <c r="G100" s="24"/>
      <c r="H100" s="24"/>
      <c r="I100" s="24"/>
      <c r="J100" s="24"/>
      <c r="K100" s="24"/>
      <c r="L100" s="24"/>
      <c r="M100" s="24"/>
      <c r="N100" s="24"/>
    </row>
    <row r="101" spans="3:14" ht="16" x14ac:dyDescent="0.2">
      <c r="D101" s="35" t="s">
        <v>5755</v>
      </c>
      <c r="E101" s="35"/>
      <c r="F101" s="35"/>
      <c r="G101" s="35"/>
      <c r="H101" s="35"/>
      <c r="I101" s="35"/>
      <c r="J101" s="35"/>
      <c r="K101" s="36">
        <f>SUM(K102:K109)</f>
        <v>1046.98</v>
      </c>
      <c r="L101" s="35"/>
      <c r="M101" s="35"/>
      <c r="N101" s="35"/>
    </row>
    <row r="102" spans="3:14" ht="16" x14ac:dyDescent="0.2">
      <c r="E102" s="2">
        <v>44931</v>
      </c>
      <c r="F102">
        <v>2065</v>
      </c>
      <c r="G102" t="s">
        <v>1782</v>
      </c>
      <c r="H102">
        <v>2704</v>
      </c>
      <c r="I102">
        <v>940</v>
      </c>
      <c r="J102" t="s">
        <v>280</v>
      </c>
      <c r="K102" s="3">
        <v>53.43</v>
      </c>
      <c r="L102" t="s">
        <v>47</v>
      </c>
      <c r="M102" s="37" t="s">
        <v>5743</v>
      </c>
      <c r="N102" s="38" t="s">
        <v>5744</v>
      </c>
    </row>
    <row r="103" spans="3:14" ht="16" x14ac:dyDescent="0.2">
      <c r="E103" s="2">
        <v>44963</v>
      </c>
      <c r="F103">
        <v>2158</v>
      </c>
      <c r="G103" t="s">
        <v>1782</v>
      </c>
      <c r="H103">
        <v>2704</v>
      </c>
      <c r="I103">
        <v>940</v>
      </c>
      <c r="J103" t="s">
        <v>280</v>
      </c>
      <c r="K103" s="3">
        <v>53.43</v>
      </c>
      <c r="L103" t="s">
        <v>47</v>
      </c>
      <c r="M103" s="37" t="s">
        <v>5743</v>
      </c>
      <c r="N103" s="38" t="s">
        <v>5744</v>
      </c>
    </row>
    <row r="104" spans="3:14" ht="16" x14ac:dyDescent="0.2">
      <c r="E104" s="2">
        <v>44966</v>
      </c>
      <c r="F104">
        <v>2163</v>
      </c>
      <c r="G104" t="s">
        <v>1782</v>
      </c>
      <c r="H104">
        <v>2894</v>
      </c>
      <c r="I104">
        <v>940</v>
      </c>
      <c r="J104" t="s">
        <v>287</v>
      </c>
      <c r="K104" s="3">
        <v>95.2</v>
      </c>
      <c r="L104" t="s">
        <v>47</v>
      </c>
      <c r="M104" s="37" t="s">
        <v>5743</v>
      </c>
      <c r="N104" s="38" t="s">
        <v>5744</v>
      </c>
    </row>
    <row r="105" spans="3:14" ht="16" x14ac:dyDescent="0.2">
      <c r="E105" s="2">
        <v>44981</v>
      </c>
      <c r="F105">
        <v>2289</v>
      </c>
      <c r="G105" t="s">
        <v>1782</v>
      </c>
      <c r="H105">
        <v>2704</v>
      </c>
      <c r="I105">
        <v>940</v>
      </c>
      <c r="J105" t="s">
        <v>2089</v>
      </c>
      <c r="K105" s="3">
        <v>452.22</v>
      </c>
      <c r="L105" t="s">
        <v>47</v>
      </c>
      <c r="M105" s="37" t="s">
        <v>5743</v>
      </c>
      <c r="N105" s="38" t="s">
        <v>5744</v>
      </c>
    </row>
    <row r="106" spans="3:14" ht="16" x14ac:dyDescent="0.2">
      <c r="E106" s="2">
        <v>45005</v>
      </c>
      <c r="F106">
        <v>2299</v>
      </c>
      <c r="G106" t="s">
        <v>1782</v>
      </c>
      <c r="H106">
        <v>2894</v>
      </c>
      <c r="I106">
        <v>940</v>
      </c>
      <c r="J106" t="s">
        <v>287</v>
      </c>
      <c r="K106" s="3">
        <v>95.2</v>
      </c>
      <c r="L106" t="s">
        <v>47</v>
      </c>
      <c r="M106" s="37" t="s">
        <v>5743</v>
      </c>
      <c r="N106" s="38" t="s">
        <v>5744</v>
      </c>
    </row>
    <row r="107" spans="3:14" ht="16" x14ac:dyDescent="0.2">
      <c r="E107" s="2">
        <v>45036</v>
      </c>
      <c r="F107">
        <v>2372</v>
      </c>
      <c r="G107" t="s">
        <v>1782</v>
      </c>
      <c r="H107">
        <v>2894</v>
      </c>
      <c r="I107">
        <v>940</v>
      </c>
      <c r="J107" t="s">
        <v>287</v>
      </c>
      <c r="K107" s="3">
        <v>95.2</v>
      </c>
      <c r="L107" t="s">
        <v>47</v>
      </c>
      <c r="M107" s="37" t="s">
        <v>5743</v>
      </c>
      <c r="N107" s="38" t="s">
        <v>5744</v>
      </c>
    </row>
    <row r="108" spans="3:14" ht="16" x14ac:dyDescent="0.2">
      <c r="E108" s="2">
        <v>45086</v>
      </c>
      <c r="F108">
        <v>2470</v>
      </c>
      <c r="G108" t="s">
        <v>1782</v>
      </c>
      <c r="H108">
        <v>2894</v>
      </c>
      <c r="I108">
        <v>940</v>
      </c>
      <c r="J108" t="s">
        <v>287</v>
      </c>
      <c r="K108" s="3">
        <v>95.2</v>
      </c>
      <c r="L108" t="s">
        <v>47</v>
      </c>
      <c r="M108" s="37" t="s">
        <v>5743</v>
      </c>
      <c r="N108" s="38" t="s">
        <v>5744</v>
      </c>
    </row>
    <row r="109" spans="3:14" ht="16" x14ac:dyDescent="0.2">
      <c r="E109" s="2">
        <v>45105</v>
      </c>
      <c r="F109">
        <v>2484</v>
      </c>
      <c r="G109" t="s">
        <v>1782</v>
      </c>
      <c r="H109">
        <v>2704</v>
      </c>
      <c r="I109">
        <v>940</v>
      </c>
      <c r="J109" t="s">
        <v>2602</v>
      </c>
      <c r="K109" s="3">
        <v>107.1</v>
      </c>
      <c r="L109" t="s">
        <v>47</v>
      </c>
      <c r="M109" s="37" t="s">
        <v>5743</v>
      </c>
      <c r="N109" s="38" t="s">
        <v>5744</v>
      </c>
    </row>
    <row r="110" spans="3:14" ht="16" x14ac:dyDescent="0.2">
      <c r="D110" s="35" t="s">
        <v>5756</v>
      </c>
      <c r="E110" s="35"/>
      <c r="F110" s="35"/>
      <c r="G110" s="35"/>
      <c r="H110" s="35"/>
      <c r="I110" s="35"/>
      <c r="J110" s="35"/>
      <c r="K110" s="36">
        <f>SUM(K111:K149)</f>
        <v>1436.0600000000004</v>
      </c>
      <c r="L110" s="35"/>
      <c r="M110" s="35"/>
      <c r="N110" s="35"/>
    </row>
    <row r="111" spans="3:14" ht="16" x14ac:dyDescent="0.2">
      <c r="E111" s="2">
        <v>44929</v>
      </c>
      <c r="F111">
        <v>2090</v>
      </c>
      <c r="G111" t="s">
        <v>1748</v>
      </c>
      <c r="H111">
        <v>2704</v>
      </c>
      <c r="I111">
        <v>942</v>
      </c>
      <c r="J111" t="s">
        <v>1749</v>
      </c>
      <c r="K111" s="3">
        <v>12</v>
      </c>
      <c r="L111" t="s">
        <v>47</v>
      </c>
      <c r="M111" s="37" t="s">
        <v>5743</v>
      </c>
      <c r="N111" s="38" t="s">
        <v>5744</v>
      </c>
    </row>
    <row r="112" spans="3:14" ht="16" x14ac:dyDescent="0.2">
      <c r="E112" s="2">
        <v>44929</v>
      </c>
      <c r="F112">
        <v>2091</v>
      </c>
      <c r="G112" t="s">
        <v>1748</v>
      </c>
      <c r="H112">
        <v>2705</v>
      </c>
      <c r="I112">
        <v>942</v>
      </c>
      <c r="J112" t="s">
        <v>1757</v>
      </c>
      <c r="K112" s="3">
        <v>0.12</v>
      </c>
      <c r="L112" t="s">
        <v>47</v>
      </c>
      <c r="M112" s="37" t="s">
        <v>5743</v>
      </c>
      <c r="N112" s="38" t="s">
        <v>5744</v>
      </c>
    </row>
    <row r="113" spans="5:14" ht="16" x14ac:dyDescent="0.2">
      <c r="E113" s="2">
        <v>44936</v>
      </c>
      <c r="F113">
        <v>2080</v>
      </c>
      <c r="G113" t="s">
        <v>1748</v>
      </c>
      <c r="H113">
        <v>2900</v>
      </c>
      <c r="I113">
        <v>940</v>
      </c>
      <c r="J113" t="s">
        <v>1217</v>
      </c>
      <c r="K113" s="3">
        <v>45.9</v>
      </c>
      <c r="L113" t="s">
        <v>47</v>
      </c>
      <c r="M113" s="37" t="s">
        <v>5743</v>
      </c>
      <c r="N113" s="38" t="s">
        <v>5744</v>
      </c>
    </row>
    <row r="114" spans="5:14" ht="16" x14ac:dyDescent="0.2">
      <c r="E114" s="2">
        <v>44942</v>
      </c>
      <c r="F114">
        <v>2086</v>
      </c>
      <c r="G114" t="s">
        <v>1748</v>
      </c>
      <c r="H114">
        <v>2753</v>
      </c>
      <c r="I114">
        <v>940</v>
      </c>
      <c r="J114" t="s">
        <v>188</v>
      </c>
      <c r="K114" s="3">
        <v>60</v>
      </c>
      <c r="L114" t="s">
        <v>47</v>
      </c>
      <c r="M114" s="37" t="s">
        <v>5743</v>
      </c>
      <c r="N114" s="38" t="s">
        <v>5744</v>
      </c>
    </row>
    <row r="115" spans="5:14" ht="16" x14ac:dyDescent="0.2">
      <c r="E115" s="2">
        <v>44942</v>
      </c>
      <c r="F115">
        <v>2254</v>
      </c>
      <c r="G115" t="s">
        <v>1748</v>
      </c>
      <c r="H115">
        <v>2705</v>
      </c>
      <c r="I115">
        <v>942</v>
      </c>
      <c r="J115" t="s">
        <v>1852</v>
      </c>
      <c r="K115" s="3">
        <v>0.52</v>
      </c>
      <c r="L115" t="s">
        <v>47</v>
      </c>
      <c r="M115" s="37" t="s">
        <v>5743</v>
      </c>
      <c r="N115" s="38" t="s">
        <v>5744</v>
      </c>
    </row>
    <row r="116" spans="5:14" ht="16" x14ac:dyDescent="0.2">
      <c r="E116" s="2">
        <v>44942</v>
      </c>
      <c r="F116">
        <v>2256</v>
      </c>
      <c r="G116" t="s">
        <v>1748</v>
      </c>
      <c r="H116">
        <v>2705</v>
      </c>
      <c r="I116">
        <v>942</v>
      </c>
      <c r="J116" t="s">
        <v>1861</v>
      </c>
      <c r="K116" s="3">
        <v>0.6</v>
      </c>
      <c r="L116" t="s">
        <v>47</v>
      </c>
      <c r="M116" s="37" t="s">
        <v>5743</v>
      </c>
      <c r="N116" s="38" t="s">
        <v>5744</v>
      </c>
    </row>
    <row r="117" spans="5:14" ht="16" x14ac:dyDescent="0.2">
      <c r="E117" s="2">
        <v>44945</v>
      </c>
      <c r="F117">
        <v>2198</v>
      </c>
      <c r="G117" t="s">
        <v>1748</v>
      </c>
      <c r="H117">
        <v>2702</v>
      </c>
      <c r="I117">
        <v>940</v>
      </c>
      <c r="J117" t="s">
        <v>46</v>
      </c>
      <c r="K117" s="3">
        <v>3.7</v>
      </c>
      <c r="L117" t="s">
        <v>47</v>
      </c>
      <c r="M117" s="37" t="s">
        <v>5743</v>
      </c>
      <c r="N117" s="38" t="s">
        <v>5744</v>
      </c>
    </row>
    <row r="118" spans="5:14" ht="16" x14ac:dyDescent="0.2">
      <c r="E118" s="2">
        <v>44950</v>
      </c>
      <c r="F118">
        <v>2156</v>
      </c>
      <c r="G118" t="s">
        <v>1748</v>
      </c>
      <c r="H118">
        <v>2900</v>
      </c>
      <c r="I118">
        <v>940</v>
      </c>
      <c r="J118" t="s">
        <v>1268</v>
      </c>
      <c r="K118" s="3">
        <v>39.9</v>
      </c>
      <c r="L118" t="s">
        <v>47</v>
      </c>
      <c r="M118" s="37" t="s">
        <v>5743</v>
      </c>
      <c r="N118" s="38" t="s">
        <v>5744</v>
      </c>
    </row>
    <row r="119" spans="5:14" ht="16" x14ac:dyDescent="0.2">
      <c r="E119" s="2">
        <v>44953</v>
      </c>
      <c r="F119">
        <v>2157</v>
      </c>
      <c r="G119" t="s">
        <v>1748</v>
      </c>
      <c r="H119">
        <v>2704</v>
      </c>
      <c r="I119">
        <v>940</v>
      </c>
      <c r="J119" t="s">
        <v>1921</v>
      </c>
      <c r="K119" s="3">
        <v>75.989999999999995</v>
      </c>
      <c r="L119" t="s">
        <v>47</v>
      </c>
      <c r="M119" s="37" t="s">
        <v>5743</v>
      </c>
      <c r="N119" s="38" t="s">
        <v>5744</v>
      </c>
    </row>
    <row r="120" spans="5:14" ht="16" x14ac:dyDescent="0.2">
      <c r="E120" s="2">
        <v>44957</v>
      </c>
      <c r="F120">
        <v>2196</v>
      </c>
      <c r="G120" t="s">
        <v>1748</v>
      </c>
      <c r="H120">
        <v>2705</v>
      </c>
      <c r="I120">
        <v>940</v>
      </c>
      <c r="J120" t="s">
        <v>147</v>
      </c>
      <c r="K120" s="3">
        <v>5.78</v>
      </c>
      <c r="L120" t="s">
        <v>47</v>
      </c>
      <c r="M120" s="37" t="s">
        <v>5743</v>
      </c>
      <c r="N120" s="38" t="s">
        <v>5744</v>
      </c>
    </row>
    <row r="121" spans="5:14" ht="16" x14ac:dyDescent="0.2">
      <c r="E121" s="2">
        <v>44965</v>
      </c>
      <c r="F121">
        <v>2287</v>
      </c>
      <c r="G121" t="s">
        <v>1748</v>
      </c>
      <c r="H121">
        <v>2900</v>
      </c>
      <c r="I121">
        <v>940</v>
      </c>
      <c r="J121" t="s">
        <v>1217</v>
      </c>
      <c r="K121" s="3">
        <v>45.9</v>
      </c>
      <c r="L121" t="s">
        <v>47</v>
      </c>
      <c r="M121" s="37" t="s">
        <v>5743</v>
      </c>
      <c r="N121" s="38" t="s">
        <v>5744</v>
      </c>
    </row>
    <row r="122" spans="5:14" ht="16" x14ac:dyDescent="0.2">
      <c r="E122" s="2">
        <v>44971.772719907407</v>
      </c>
      <c r="F122">
        <v>2646</v>
      </c>
      <c r="G122" t="s">
        <v>1748</v>
      </c>
      <c r="H122">
        <v>2705</v>
      </c>
      <c r="I122">
        <v>941</v>
      </c>
      <c r="J122" t="s">
        <v>1997</v>
      </c>
      <c r="K122" s="3">
        <v>3.99</v>
      </c>
      <c r="L122" t="s">
        <v>47</v>
      </c>
      <c r="M122" s="37" t="s">
        <v>5743</v>
      </c>
      <c r="N122" s="38" t="s">
        <v>5744</v>
      </c>
    </row>
    <row r="123" spans="5:14" ht="16" x14ac:dyDescent="0.2">
      <c r="E123" s="2">
        <v>44975.815729166658</v>
      </c>
      <c r="F123">
        <v>2195</v>
      </c>
      <c r="G123" t="s">
        <v>1748</v>
      </c>
      <c r="H123">
        <v>2702</v>
      </c>
      <c r="I123">
        <v>941</v>
      </c>
      <c r="J123" t="s">
        <v>179</v>
      </c>
      <c r="K123" s="3">
        <v>332.96</v>
      </c>
      <c r="L123" t="s">
        <v>47</v>
      </c>
      <c r="M123" s="37" t="s">
        <v>5743</v>
      </c>
      <c r="N123" s="38" t="s">
        <v>5744</v>
      </c>
    </row>
    <row r="124" spans="5:14" ht="16" x14ac:dyDescent="0.2">
      <c r="E124" s="2">
        <v>44980</v>
      </c>
      <c r="F124">
        <v>2265</v>
      </c>
      <c r="G124" t="s">
        <v>1748</v>
      </c>
      <c r="H124">
        <v>2704</v>
      </c>
      <c r="I124">
        <v>940</v>
      </c>
      <c r="J124" t="s">
        <v>2065</v>
      </c>
      <c r="K124" s="3">
        <v>21.42</v>
      </c>
      <c r="L124" t="s">
        <v>47</v>
      </c>
      <c r="M124" s="37" t="s">
        <v>5743</v>
      </c>
      <c r="N124" s="38" t="s">
        <v>5744</v>
      </c>
    </row>
    <row r="125" spans="5:14" ht="16" x14ac:dyDescent="0.2">
      <c r="E125" s="2">
        <v>44981</v>
      </c>
      <c r="F125">
        <v>2286</v>
      </c>
      <c r="G125" t="s">
        <v>1748</v>
      </c>
      <c r="H125">
        <v>2900</v>
      </c>
      <c r="I125">
        <v>940</v>
      </c>
      <c r="J125" t="s">
        <v>1268</v>
      </c>
      <c r="K125" s="3">
        <v>39.9</v>
      </c>
      <c r="L125" t="s">
        <v>47</v>
      </c>
      <c r="M125" s="37" t="s">
        <v>5743</v>
      </c>
      <c r="N125" s="38" t="s">
        <v>5744</v>
      </c>
    </row>
    <row r="126" spans="5:14" ht="16" x14ac:dyDescent="0.2">
      <c r="E126" s="2">
        <v>44981</v>
      </c>
      <c r="F126">
        <v>2344</v>
      </c>
      <c r="G126" t="s">
        <v>1748</v>
      </c>
      <c r="H126">
        <v>2705</v>
      </c>
      <c r="I126">
        <v>942</v>
      </c>
      <c r="J126" t="s">
        <v>2106</v>
      </c>
      <c r="K126" s="3">
        <v>2.2000000000000002</v>
      </c>
      <c r="L126" t="s">
        <v>47</v>
      </c>
      <c r="M126" s="37" t="s">
        <v>5743</v>
      </c>
      <c r="N126" s="38" t="s">
        <v>5744</v>
      </c>
    </row>
    <row r="127" spans="5:14" ht="16" x14ac:dyDescent="0.2">
      <c r="E127" s="2">
        <v>44981</v>
      </c>
      <c r="F127">
        <v>2346</v>
      </c>
      <c r="G127" t="s">
        <v>1748</v>
      </c>
      <c r="H127">
        <v>2705</v>
      </c>
      <c r="I127">
        <v>942</v>
      </c>
      <c r="J127" t="s">
        <v>2106</v>
      </c>
      <c r="K127" s="3">
        <v>2.21</v>
      </c>
      <c r="L127" t="s">
        <v>47</v>
      </c>
      <c r="M127" s="37" t="s">
        <v>5743</v>
      </c>
      <c r="N127" s="38" t="s">
        <v>5744</v>
      </c>
    </row>
    <row r="128" spans="5:14" ht="16" x14ac:dyDescent="0.2">
      <c r="E128" s="2">
        <v>44984</v>
      </c>
      <c r="F128">
        <v>2325</v>
      </c>
      <c r="G128" t="s">
        <v>1748</v>
      </c>
      <c r="H128">
        <v>2701</v>
      </c>
      <c r="I128">
        <v>940</v>
      </c>
      <c r="J128" t="s">
        <v>2125</v>
      </c>
      <c r="K128" s="3">
        <v>36.99</v>
      </c>
      <c r="L128" t="s">
        <v>47</v>
      </c>
      <c r="M128" s="37" t="s">
        <v>5743</v>
      </c>
      <c r="N128" s="38" t="s">
        <v>5744</v>
      </c>
    </row>
    <row r="129" spans="5:14" ht="16" x14ac:dyDescent="0.2">
      <c r="E129" s="2">
        <v>44985</v>
      </c>
      <c r="F129">
        <v>2347</v>
      </c>
      <c r="G129" t="s">
        <v>1748</v>
      </c>
      <c r="H129">
        <v>2705</v>
      </c>
      <c r="I129">
        <v>940</v>
      </c>
      <c r="J129" t="s">
        <v>147</v>
      </c>
      <c r="K129" s="3">
        <v>5.88</v>
      </c>
      <c r="L129" t="s">
        <v>47</v>
      </c>
      <c r="M129" s="37" t="s">
        <v>5743</v>
      </c>
      <c r="N129" s="38" t="s">
        <v>5744</v>
      </c>
    </row>
    <row r="130" spans="5:14" ht="16" x14ac:dyDescent="0.2">
      <c r="E130" s="2">
        <v>44991.417453703703</v>
      </c>
      <c r="F130">
        <v>2296</v>
      </c>
      <c r="G130" t="s">
        <v>1748</v>
      </c>
      <c r="H130">
        <v>2900</v>
      </c>
      <c r="I130">
        <v>941</v>
      </c>
      <c r="J130" t="s">
        <v>2165</v>
      </c>
      <c r="K130" s="3">
        <v>57.85</v>
      </c>
      <c r="L130" t="s">
        <v>47</v>
      </c>
      <c r="M130" s="37" t="s">
        <v>5743</v>
      </c>
      <c r="N130" s="38" t="s">
        <v>5744</v>
      </c>
    </row>
    <row r="131" spans="5:14" ht="16" x14ac:dyDescent="0.2">
      <c r="E131" s="2">
        <v>45009</v>
      </c>
      <c r="F131">
        <v>2338</v>
      </c>
      <c r="G131" t="s">
        <v>1748</v>
      </c>
      <c r="H131">
        <v>2702</v>
      </c>
      <c r="I131">
        <v>561</v>
      </c>
      <c r="J131" t="s">
        <v>2255</v>
      </c>
      <c r="K131" s="3">
        <v>24</v>
      </c>
      <c r="L131" t="s">
        <v>47</v>
      </c>
      <c r="M131" s="37" t="s">
        <v>5743</v>
      </c>
      <c r="N131" s="38" t="s">
        <v>5744</v>
      </c>
    </row>
    <row r="132" spans="5:14" ht="16" x14ac:dyDescent="0.2">
      <c r="E132" s="2">
        <v>45012</v>
      </c>
      <c r="F132">
        <v>2316</v>
      </c>
      <c r="G132" t="s">
        <v>1748</v>
      </c>
      <c r="H132">
        <v>2704</v>
      </c>
      <c r="I132">
        <v>940</v>
      </c>
      <c r="J132" t="s">
        <v>1921</v>
      </c>
      <c r="K132" s="3">
        <v>19.989999999999998</v>
      </c>
      <c r="L132" t="s">
        <v>47</v>
      </c>
      <c r="M132" s="37" t="s">
        <v>5743</v>
      </c>
      <c r="N132" s="38" t="s">
        <v>5744</v>
      </c>
    </row>
    <row r="133" spans="5:14" ht="16" x14ac:dyDescent="0.2">
      <c r="E133" s="2">
        <v>45012</v>
      </c>
      <c r="F133">
        <v>2324</v>
      </c>
      <c r="G133" t="s">
        <v>1748</v>
      </c>
      <c r="H133">
        <v>2701</v>
      </c>
      <c r="I133">
        <v>940</v>
      </c>
      <c r="J133" t="s">
        <v>2270</v>
      </c>
      <c r="K133" s="3">
        <v>40.130000000000003</v>
      </c>
      <c r="L133" t="s">
        <v>47</v>
      </c>
      <c r="M133" s="37" t="s">
        <v>5743</v>
      </c>
      <c r="N133" s="38" t="s">
        <v>5744</v>
      </c>
    </row>
    <row r="134" spans="5:14" ht="16" x14ac:dyDescent="0.2">
      <c r="E134" s="2">
        <v>45014</v>
      </c>
      <c r="F134">
        <v>2351</v>
      </c>
      <c r="G134" t="s">
        <v>1748</v>
      </c>
      <c r="H134">
        <v>2702</v>
      </c>
      <c r="I134">
        <v>940</v>
      </c>
      <c r="J134" t="s">
        <v>46</v>
      </c>
      <c r="K134" s="3">
        <v>1</v>
      </c>
      <c r="L134" t="s">
        <v>47</v>
      </c>
      <c r="M134" s="37" t="s">
        <v>5743</v>
      </c>
      <c r="N134" s="38" t="s">
        <v>5744</v>
      </c>
    </row>
    <row r="135" spans="5:14" ht="16" x14ac:dyDescent="0.2">
      <c r="E135" s="2">
        <v>45016</v>
      </c>
      <c r="F135">
        <v>2396</v>
      </c>
      <c r="G135" t="s">
        <v>1748</v>
      </c>
      <c r="H135">
        <v>2705</v>
      </c>
      <c r="I135">
        <v>940</v>
      </c>
      <c r="J135" t="s">
        <v>147</v>
      </c>
      <c r="K135" s="3">
        <v>4.9800000000000004</v>
      </c>
      <c r="L135" t="s">
        <v>47</v>
      </c>
      <c r="M135" s="37" t="s">
        <v>5743</v>
      </c>
      <c r="N135" s="38" t="s">
        <v>5744</v>
      </c>
    </row>
    <row r="136" spans="5:14" ht="16" x14ac:dyDescent="0.2">
      <c r="E136" s="2">
        <v>45019</v>
      </c>
      <c r="F136">
        <v>2366</v>
      </c>
      <c r="G136" t="s">
        <v>1748</v>
      </c>
      <c r="H136">
        <v>2702</v>
      </c>
      <c r="I136">
        <v>940</v>
      </c>
      <c r="J136" t="s">
        <v>46</v>
      </c>
      <c r="K136" s="3">
        <v>1.6</v>
      </c>
      <c r="L136" t="s">
        <v>47</v>
      </c>
      <c r="M136" s="37" t="s">
        <v>5743</v>
      </c>
      <c r="N136" s="38" t="s">
        <v>5744</v>
      </c>
    </row>
    <row r="137" spans="5:14" ht="16" x14ac:dyDescent="0.2">
      <c r="E137" s="2">
        <v>45026.656458333331</v>
      </c>
      <c r="F137">
        <v>2368</v>
      </c>
      <c r="G137" t="s">
        <v>1748</v>
      </c>
      <c r="H137">
        <v>2900</v>
      </c>
      <c r="I137">
        <v>941</v>
      </c>
      <c r="J137" t="s">
        <v>2165</v>
      </c>
      <c r="K137" s="3">
        <v>52.9</v>
      </c>
      <c r="L137" t="s">
        <v>47</v>
      </c>
      <c r="M137" s="37" t="s">
        <v>5743</v>
      </c>
      <c r="N137" s="38" t="s">
        <v>5744</v>
      </c>
    </row>
    <row r="138" spans="5:14" ht="16" x14ac:dyDescent="0.2">
      <c r="E138" s="2">
        <v>45037</v>
      </c>
      <c r="F138">
        <v>2373</v>
      </c>
      <c r="G138" t="s">
        <v>1748</v>
      </c>
      <c r="H138">
        <v>2702</v>
      </c>
      <c r="I138">
        <v>940</v>
      </c>
      <c r="J138" t="s">
        <v>46</v>
      </c>
      <c r="K138" s="3">
        <v>1.6</v>
      </c>
      <c r="L138" t="s">
        <v>47</v>
      </c>
      <c r="M138" s="37" t="s">
        <v>5743</v>
      </c>
      <c r="N138" s="38" t="s">
        <v>5744</v>
      </c>
    </row>
    <row r="139" spans="5:14" ht="16" x14ac:dyDescent="0.2">
      <c r="E139" s="2">
        <v>45044</v>
      </c>
      <c r="F139">
        <v>2392</v>
      </c>
      <c r="G139" t="s">
        <v>1748</v>
      </c>
      <c r="H139">
        <v>2705</v>
      </c>
      <c r="I139">
        <v>940</v>
      </c>
      <c r="J139" t="s">
        <v>147</v>
      </c>
      <c r="K139" s="3">
        <v>4.28</v>
      </c>
      <c r="L139" t="s">
        <v>47</v>
      </c>
      <c r="M139" s="37" t="s">
        <v>5743</v>
      </c>
      <c r="N139" s="38" t="s">
        <v>5744</v>
      </c>
    </row>
    <row r="140" spans="5:14" ht="16" x14ac:dyDescent="0.2">
      <c r="E140" s="2">
        <v>45056</v>
      </c>
      <c r="F140">
        <v>2431</v>
      </c>
      <c r="G140" t="s">
        <v>1748</v>
      </c>
      <c r="H140">
        <v>2663</v>
      </c>
      <c r="I140">
        <v>940</v>
      </c>
      <c r="J140" t="s">
        <v>2371</v>
      </c>
      <c r="K140" s="3">
        <v>86.83</v>
      </c>
      <c r="L140" t="s">
        <v>47</v>
      </c>
      <c r="M140" s="37" t="s">
        <v>5743</v>
      </c>
      <c r="N140" s="38" t="s">
        <v>5744</v>
      </c>
    </row>
    <row r="141" spans="5:14" ht="16" x14ac:dyDescent="0.2">
      <c r="E141" s="2">
        <v>45056.421099537038</v>
      </c>
      <c r="F141">
        <v>2398</v>
      </c>
      <c r="G141" t="s">
        <v>1748</v>
      </c>
      <c r="H141">
        <v>2900</v>
      </c>
      <c r="I141">
        <v>941</v>
      </c>
      <c r="J141" t="s">
        <v>2165</v>
      </c>
      <c r="K141" s="3">
        <v>52.9</v>
      </c>
      <c r="L141" t="s">
        <v>47</v>
      </c>
      <c r="M141" s="37" t="s">
        <v>5743</v>
      </c>
      <c r="N141" s="38" t="s">
        <v>5744</v>
      </c>
    </row>
    <row r="142" spans="5:14" ht="16" x14ac:dyDescent="0.2">
      <c r="E142" s="2">
        <v>45061</v>
      </c>
      <c r="F142">
        <v>2434</v>
      </c>
      <c r="G142" t="s">
        <v>1748</v>
      </c>
      <c r="H142">
        <v>2558</v>
      </c>
      <c r="I142">
        <v>940</v>
      </c>
      <c r="J142" t="s">
        <v>2392</v>
      </c>
      <c r="K142" s="3">
        <v>17.89</v>
      </c>
      <c r="L142" t="s">
        <v>47</v>
      </c>
      <c r="M142" s="37" t="s">
        <v>5743</v>
      </c>
      <c r="N142" s="38" t="s">
        <v>5744</v>
      </c>
    </row>
    <row r="143" spans="5:14" ht="16" x14ac:dyDescent="0.2">
      <c r="E143" s="2">
        <v>45061</v>
      </c>
      <c r="F143">
        <v>2442</v>
      </c>
      <c r="G143" t="s">
        <v>1748</v>
      </c>
      <c r="H143">
        <v>2558</v>
      </c>
      <c r="I143">
        <v>940</v>
      </c>
      <c r="J143" t="s">
        <v>2408</v>
      </c>
      <c r="K143" s="3">
        <v>17.89</v>
      </c>
      <c r="L143" t="s">
        <v>47</v>
      </c>
      <c r="M143" s="37" t="s">
        <v>5743</v>
      </c>
      <c r="N143" s="38" t="s">
        <v>5744</v>
      </c>
    </row>
    <row r="144" spans="5:14" ht="16" x14ac:dyDescent="0.2">
      <c r="E144" s="2">
        <v>45077</v>
      </c>
      <c r="F144">
        <v>2459</v>
      </c>
      <c r="G144" t="s">
        <v>1748</v>
      </c>
      <c r="H144">
        <v>2705</v>
      </c>
      <c r="I144">
        <v>940</v>
      </c>
      <c r="J144" t="s">
        <v>147</v>
      </c>
      <c r="K144" s="3">
        <v>4.78</v>
      </c>
      <c r="L144" t="s">
        <v>47</v>
      </c>
      <c r="M144" s="37" t="s">
        <v>5743</v>
      </c>
      <c r="N144" s="38" t="s">
        <v>5744</v>
      </c>
    </row>
    <row r="145" spans="2:14" ht="16" x14ac:dyDescent="0.2">
      <c r="E145" s="2">
        <v>45079</v>
      </c>
      <c r="F145">
        <v>2490</v>
      </c>
      <c r="G145" t="s">
        <v>1748</v>
      </c>
      <c r="H145">
        <v>2702</v>
      </c>
      <c r="I145">
        <v>940</v>
      </c>
      <c r="J145" t="s">
        <v>2507</v>
      </c>
      <c r="K145" s="3">
        <v>2.7</v>
      </c>
      <c r="L145" t="s">
        <v>47</v>
      </c>
      <c r="M145" s="37" t="s">
        <v>5743</v>
      </c>
      <c r="N145" s="38" t="s">
        <v>5744</v>
      </c>
    </row>
    <row r="146" spans="2:14" ht="16" x14ac:dyDescent="0.2">
      <c r="E146" s="2">
        <v>45083</v>
      </c>
      <c r="F146">
        <v>2462</v>
      </c>
      <c r="G146" t="s">
        <v>1748</v>
      </c>
      <c r="H146">
        <v>2663</v>
      </c>
      <c r="I146">
        <v>940</v>
      </c>
      <c r="J146" t="s">
        <v>2371</v>
      </c>
      <c r="K146" s="3">
        <v>46.41</v>
      </c>
      <c r="L146" t="s">
        <v>47</v>
      </c>
      <c r="M146" s="37" t="s">
        <v>5743</v>
      </c>
      <c r="N146" s="38" t="s">
        <v>5744</v>
      </c>
    </row>
    <row r="147" spans="2:14" ht="16" x14ac:dyDescent="0.2">
      <c r="E147" s="2">
        <v>45087.420659722222</v>
      </c>
      <c r="F147">
        <v>2467</v>
      </c>
      <c r="G147" t="s">
        <v>1748</v>
      </c>
      <c r="H147">
        <v>2900</v>
      </c>
      <c r="I147">
        <v>941</v>
      </c>
      <c r="J147" t="s">
        <v>2165</v>
      </c>
      <c r="K147" s="3">
        <v>52.9</v>
      </c>
      <c r="L147" t="s">
        <v>47</v>
      </c>
      <c r="M147" s="37" t="s">
        <v>5743</v>
      </c>
      <c r="N147" s="38" t="s">
        <v>5744</v>
      </c>
    </row>
    <row r="148" spans="2:14" ht="16" x14ac:dyDescent="0.2">
      <c r="E148" s="2">
        <v>45107</v>
      </c>
      <c r="F148">
        <v>2486</v>
      </c>
      <c r="G148" t="s">
        <v>1748</v>
      </c>
      <c r="H148">
        <v>2705</v>
      </c>
      <c r="I148">
        <v>940</v>
      </c>
      <c r="J148" t="s">
        <v>147</v>
      </c>
      <c r="K148" s="3">
        <v>5.18</v>
      </c>
      <c r="L148" t="s">
        <v>47</v>
      </c>
      <c r="M148" s="37" t="s">
        <v>5743</v>
      </c>
      <c r="N148" s="38" t="s">
        <v>5744</v>
      </c>
    </row>
    <row r="149" spans="2:14" ht="16" x14ac:dyDescent="0.2">
      <c r="E149" s="2">
        <v>45107</v>
      </c>
      <c r="F149">
        <v>2489</v>
      </c>
      <c r="G149" t="s">
        <v>1748</v>
      </c>
      <c r="H149">
        <v>2702</v>
      </c>
      <c r="I149">
        <v>940</v>
      </c>
      <c r="J149" t="s">
        <v>2507</v>
      </c>
      <c r="K149" s="3">
        <v>204.29</v>
      </c>
      <c r="L149" t="s">
        <v>47</v>
      </c>
      <c r="M149" s="37" t="s">
        <v>5743</v>
      </c>
      <c r="N149" s="38" t="s">
        <v>5744</v>
      </c>
    </row>
    <row r="150" spans="2:14" ht="16" x14ac:dyDescent="0.2">
      <c r="D150" s="35" t="s">
        <v>5757</v>
      </c>
      <c r="E150" s="35"/>
      <c r="F150" s="35"/>
      <c r="G150" s="35"/>
      <c r="H150" s="35"/>
      <c r="I150" s="35"/>
      <c r="J150" s="35"/>
      <c r="K150" s="35"/>
      <c r="L150" s="35"/>
      <c r="M150" s="35"/>
      <c r="N150" s="35"/>
    </row>
    <row r="151" spans="2:14" ht="18" x14ac:dyDescent="0.2">
      <c r="C151" s="24" t="s">
        <v>5740</v>
      </c>
      <c r="D151" s="24"/>
      <c r="E151" s="24"/>
      <c r="F151" s="24"/>
      <c r="G151" s="24"/>
      <c r="H151" s="24"/>
      <c r="I151" s="24"/>
      <c r="J151" s="24"/>
      <c r="K151" s="24"/>
      <c r="L151" s="24"/>
      <c r="M151" s="24"/>
      <c r="N151" s="24"/>
    </row>
    <row r="152" spans="2:14" ht="16" x14ac:dyDescent="0.2">
      <c r="D152" s="35" t="s">
        <v>5758</v>
      </c>
      <c r="E152" s="35"/>
      <c r="F152" s="35"/>
      <c r="G152" s="35"/>
      <c r="H152" s="35"/>
      <c r="I152" s="35"/>
      <c r="J152" s="35"/>
      <c r="K152" s="36">
        <f>SUM(K153:K156)</f>
        <v>8398</v>
      </c>
      <c r="L152" s="35"/>
      <c r="M152" s="35"/>
      <c r="N152" s="35"/>
    </row>
    <row r="153" spans="2:14" ht="16" x14ac:dyDescent="0.2">
      <c r="E153" s="2">
        <v>44957</v>
      </c>
      <c r="F153">
        <v>2356</v>
      </c>
      <c r="G153" t="s">
        <v>1937</v>
      </c>
      <c r="H153">
        <v>2500</v>
      </c>
      <c r="I153">
        <v>405</v>
      </c>
      <c r="J153" t="s">
        <v>1938</v>
      </c>
      <c r="K153" s="3">
        <v>2482.9</v>
      </c>
      <c r="L153" t="s">
        <v>47</v>
      </c>
      <c r="M153" s="37" t="s">
        <v>5743</v>
      </c>
      <c r="N153" s="38" t="s">
        <v>5744</v>
      </c>
    </row>
    <row r="154" spans="2:14" ht="16" x14ac:dyDescent="0.2">
      <c r="E154" s="2">
        <v>44957</v>
      </c>
      <c r="F154">
        <v>2357</v>
      </c>
      <c r="G154" t="s">
        <v>1937</v>
      </c>
      <c r="H154">
        <v>2501</v>
      </c>
      <c r="I154">
        <v>340</v>
      </c>
      <c r="J154" t="s">
        <v>1939</v>
      </c>
      <c r="K154" s="3">
        <v>378.83</v>
      </c>
      <c r="L154" t="s">
        <v>47</v>
      </c>
      <c r="M154" s="37" t="s">
        <v>5743</v>
      </c>
      <c r="N154" s="38" t="s">
        <v>5744</v>
      </c>
    </row>
    <row r="155" spans="2:14" ht="16" x14ac:dyDescent="0.2">
      <c r="E155" s="2">
        <v>44957</v>
      </c>
      <c r="F155">
        <v>2358</v>
      </c>
      <c r="G155" t="s">
        <v>1937</v>
      </c>
      <c r="H155">
        <v>2500</v>
      </c>
      <c r="I155">
        <v>405</v>
      </c>
      <c r="J155" t="s">
        <v>1940</v>
      </c>
      <c r="K155" s="3">
        <v>3330.09</v>
      </c>
      <c r="L155" t="s">
        <v>47</v>
      </c>
      <c r="M155" s="37" t="s">
        <v>5743</v>
      </c>
      <c r="N155" s="38" t="s">
        <v>5744</v>
      </c>
    </row>
    <row r="156" spans="2:14" ht="16" x14ac:dyDescent="0.2">
      <c r="E156" s="2">
        <v>44985</v>
      </c>
      <c r="F156">
        <v>2354</v>
      </c>
      <c r="G156" t="s">
        <v>1937</v>
      </c>
      <c r="H156">
        <v>2500</v>
      </c>
      <c r="I156">
        <v>405</v>
      </c>
      <c r="J156" t="s">
        <v>2154</v>
      </c>
      <c r="K156" s="3">
        <v>2206.1799999999998</v>
      </c>
      <c r="L156" t="s">
        <v>47</v>
      </c>
      <c r="M156" s="37" t="s">
        <v>5743</v>
      </c>
      <c r="N156" s="38" t="s">
        <v>5744</v>
      </c>
    </row>
    <row r="157" spans="2:14" ht="21" x14ac:dyDescent="0.25">
      <c r="B157" s="23" t="s">
        <v>5694</v>
      </c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</row>
    <row r="158" spans="2:14" ht="16" x14ac:dyDescent="0.2">
      <c r="D158" s="35" t="s">
        <v>5759</v>
      </c>
      <c r="E158" s="35"/>
      <c r="F158" s="35"/>
      <c r="G158" s="35"/>
      <c r="H158" s="35"/>
      <c r="I158" s="35"/>
      <c r="J158" s="35"/>
      <c r="K158" s="36">
        <f>SUM(K159:K159)</f>
        <v>20000</v>
      </c>
      <c r="L158" s="35"/>
      <c r="M158" s="35"/>
      <c r="N158" s="35"/>
    </row>
    <row r="159" spans="2:14" ht="16" x14ac:dyDescent="0.2">
      <c r="E159" s="2">
        <v>45016</v>
      </c>
      <c r="F159">
        <v>2430</v>
      </c>
      <c r="G159" t="s">
        <v>2303</v>
      </c>
      <c r="H159">
        <v>940</v>
      </c>
      <c r="I159">
        <v>3200</v>
      </c>
      <c r="J159" t="s">
        <v>2304</v>
      </c>
      <c r="K159" s="3">
        <v>20000</v>
      </c>
      <c r="L159" t="s">
        <v>47</v>
      </c>
      <c r="M159" s="37" t="s">
        <v>5752</v>
      </c>
      <c r="N159" s="38" t="s">
        <v>5753</v>
      </c>
    </row>
    <row r="160" spans="2:14" ht="16" x14ac:dyDescent="0.2">
      <c r="D160" s="35" t="s">
        <v>5760</v>
      </c>
      <c r="E160" s="35"/>
      <c r="F160" s="35"/>
      <c r="G160" s="35"/>
      <c r="H160" s="35"/>
      <c r="I160" s="35"/>
      <c r="J160" s="35"/>
      <c r="K160" s="36">
        <f>SUM(K161:K161)</f>
        <v>40819</v>
      </c>
      <c r="L160" s="35"/>
      <c r="M160" s="35"/>
      <c r="N160" s="35"/>
    </row>
    <row r="161" spans="4:14" ht="16" x14ac:dyDescent="0.2">
      <c r="E161" s="2">
        <v>44914</v>
      </c>
      <c r="F161">
        <v>2129</v>
      </c>
      <c r="G161" t="s">
        <v>1538</v>
      </c>
      <c r="H161">
        <v>940</v>
      </c>
      <c r="I161">
        <v>3200</v>
      </c>
      <c r="J161" t="s">
        <v>1539</v>
      </c>
      <c r="K161" s="3">
        <v>40819</v>
      </c>
      <c r="L161" t="s">
        <v>47</v>
      </c>
      <c r="M161" s="37" t="s">
        <v>5752</v>
      </c>
      <c r="N161" s="38" t="s">
        <v>5753</v>
      </c>
    </row>
    <row r="162" spans="4:14" ht="16" x14ac:dyDescent="0.2">
      <c r="D162" s="35" t="s">
        <v>5761</v>
      </c>
      <c r="E162" s="35"/>
      <c r="F162" s="35"/>
      <c r="G162" s="35"/>
      <c r="H162" s="35"/>
      <c r="I162" s="35"/>
      <c r="J162" s="35"/>
      <c r="K162" s="36">
        <f>SUM(K163:K163)</f>
        <v>30000</v>
      </c>
      <c r="L162" s="35"/>
      <c r="M162" s="35"/>
      <c r="N162" s="35"/>
    </row>
    <row r="163" spans="4:14" ht="16" x14ac:dyDescent="0.2">
      <c r="E163" s="2">
        <v>45107</v>
      </c>
      <c r="F163">
        <v>2488</v>
      </c>
      <c r="G163" t="s">
        <v>2612</v>
      </c>
      <c r="H163">
        <v>940</v>
      </c>
      <c r="I163">
        <v>3200</v>
      </c>
      <c r="J163" t="s">
        <v>2613</v>
      </c>
      <c r="K163" s="3">
        <v>30000</v>
      </c>
      <c r="L163" t="s">
        <v>47</v>
      </c>
      <c r="M163" s="37" t="s">
        <v>5752</v>
      </c>
      <c r="N163" s="38" t="s">
        <v>5753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B1:N159"/>
  <sheetViews>
    <sheetView workbookViewId="0"/>
  </sheetViews>
  <sheetFormatPr baseColWidth="10" defaultColWidth="8.83203125" defaultRowHeight="15" x14ac:dyDescent="0.2"/>
  <cols>
    <col min="1" max="4" width="2" customWidth="1"/>
    <col min="5" max="5" width="9" customWidth="1"/>
    <col min="6" max="7" width="6" customWidth="1"/>
    <col min="8" max="9" width="5" customWidth="1"/>
    <col min="10" max="10" width="40" customWidth="1"/>
    <col min="11" max="11" width="15" customWidth="1"/>
    <col min="12" max="12" width="5" customWidth="1"/>
    <col min="13" max="13" width="16" customWidth="1"/>
    <col min="14" max="14" width="12" customWidth="1"/>
  </cols>
  <sheetData>
    <row r="1" spans="2:14" x14ac:dyDescent="0.2">
      <c r="D1" s="1" t="s">
        <v>5762</v>
      </c>
    </row>
    <row r="3" spans="2:14" x14ac:dyDescent="0.2">
      <c r="E3" s="1" t="s">
        <v>2</v>
      </c>
      <c r="F3" s="1" t="s">
        <v>1</v>
      </c>
      <c r="G3" s="1" t="s">
        <v>3</v>
      </c>
      <c r="H3" s="1" t="s">
        <v>9</v>
      </c>
      <c r="I3" s="1" t="s">
        <v>13</v>
      </c>
      <c r="J3" s="1" t="s">
        <v>4</v>
      </c>
      <c r="K3" s="1" t="s">
        <v>5</v>
      </c>
      <c r="L3" s="1" t="s">
        <v>6</v>
      </c>
      <c r="M3" s="1" t="s">
        <v>11</v>
      </c>
      <c r="N3" s="1" t="s">
        <v>15</v>
      </c>
    </row>
    <row r="4" spans="2:14" ht="21" x14ac:dyDescent="0.25">
      <c r="B4" s="23" t="s">
        <v>5678</v>
      </c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</row>
    <row r="5" spans="2:14" ht="18" x14ac:dyDescent="0.2">
      <c r="C5" s="24" t="s">
        <v>5736</v>
      </c>
      <c r="D5" s="24"/>
      <c r="E5" s="24"/>
      <c r="F5" s="24"/>
      <c r="G5" s="24"/>
      <c r="H5" s="24"/>
      <c r="I5" s="24"/>
      <c r="J5" s="24"/>
      <c r="K5" s="24"/>
      <c r="L5" s="24"/>
      <c r="M5" s="24"/>
      <c r="N5" s="24"/>
    </row>
    <row r="6" spans="2:14" ht="16" x14ac:dyDescent="0.2">
      <c r="D6" s="35" t="s">
        <v>5742</v>
      </c>
      <c r="E6" s="35"/>
      <c r="F6" s="35"/>
      <c r="G6" s="35"/>
      <c r="H6" s="35"/>
      <c r="I6" s="35"/>
      <c r="J6" s="35"/>
      <c r="K6" s="36">
        <f>SUM(K7:K31)</f>
        <v>2596.2100000000005</v>
      </c>
      <c r="L6" s="35"/>
      <c r="M6" s="35"/>
      <c r="N6" s="35"/>
    </row>
    <row r="7" spans="2:14" ht="16" x14ac:dyDescent="0.2">
      <c r="E7" s="2">
        <v>45119</v>
      </c>
      <c r="F7">
        <v>2781</v>
      </c>
      <c r="G7" t="s">
        <v>1761</v>
      </c>
      <c r="H7">
        <v>2722</v>
      </c>
      <c r="I7">
        <v>561</v>
      </c>
      <c r="J7" t="s">
        <v>2665</v>
      </c>
      <c r="K7" s="3">
        <v>276.66000000000003</v>
      </c>
      <c r="L7" t="s">
        <v>47</v>
      </c>
      <c r="M7" s="37" t="s">
        <v>5743</v>
      </c>
      <c r="N7" s="38" t="s">
        <v>5744</v>
      </c>
    </row>
    <row r="8" spans="2:14" ht="16" x14ac:dyDescent="0.2">
      <c r="E8" s="2">
        <v>45126</v>
      </c>
      <c r="F8">
        <v>2623</v>
      </c>
      <c r="G8" t="s">
        <v>1761</v>
      </c>
      <c r="H8">
        <v>2720</v>
      </c>
      <c r="I8">
        <v>942</v>
      </c>
      <c r="J8" t="s">
        <v>2674</v>
      </c>
      <c r="K8" s="3">
        <v>30.81</v>
      </c>
      <c r="L8" t="s">
        <v>47</v>
      </c>
      <c r="M8" s="37" t="s">
        <v>5743</v>
      </c>
      <c r="N8" s="38" t="s">
        <v>5744</v>
      </c>
    </row>
    <row r="9" spans="2:14" ht="16" x14ac:dyDescent="0.2">
      <c r="E9" s="2">
        <v>45127</v>
      </c>
      <c r="F9">
        <v>2627</v>
      </c>
      <c r="G9" t="s">
        <v>1761</v>
      </c>
      <c r="H9">
        <v>2720</v>
      </c>
      <c r="I9">
        <v>942</v>
      </c>
      <c r="J9" t="s">
        <v>2032</v>
      </c>
      <c r="K9" s="3">
        <v>21.46</v>
      </c>
      <c r="L9" t="s">
        <v>47</v>
      </c>
      <c r="M9" s="37" t="s">
        <v>5743</v>
      </c>
      <c r="N9" s="38" t="s">
        <v>5744</v>
      </c>
    </row>
    <row r="10" spans="2:14" ht="16" x14ac:dyDescent="0.2">
      <c r="E10" s="2">
        <v>45132</v>
      </c>
      <c r="F10">
        <v>2625</v>
      </c>
      <c r="G10" t="s">
        <v>1761</v>
      </c>
      <c r="H10">
        <v>2720</v>
      </c>
      <c r="I10">
        <v>942</v>
      </c>
      <c r="J10" t="s">
        <v>2703</v>
      </c>
      <c r="K10" s="3">
        <v>6.98</v>
      </c>
      <c r="L10" t="s">
        <v>47</v>
      </c>
      <c r="M10" s="37" t="s">
        <v>5743</v>
      </c>
      <c r="N10" s="38" t="s">
        <v>5744</v>
      </c>
    </row>
    <row r="11" spans="2:14" ht="16" x14ac:dyDescent="0.2">
      <c r="E11" s="2">
        <v>45160</v>
      </c>
      <c r="F11">
        <v>2617</v>
      </c>
      <c r="G11" t="s">
        <v>1761</v>
      </c>
      <c r="H11">
        <v>2720</v>
      </c>
      <c r="I11">
        <v>942</v>
      </c>
      <c r="J11" t="s">
        <v>2032</v>
      </c>
      <c r="K11" s="3">
        <v>22.13</v>
      </c>
      <c r="L11" t="s">
        <v>47</v>
      </c>
      <c r="M11" s="37" t="s">
        <v>5743</v>
      </c>
      <c r="N11" s="38" t="s">
        <v>5744</v>
      </c>
    </row>
    <row r="12" spans="2:14" ht="16" x14ac:dyDescent="0.2">
      <c r="E12" s="2">
        <v>45161</v>
      </c>
      <c r="F12">
        <v>2679</v>
      </c>
      <c r="G12" t="s">
        <v>1761</v>
      </c>
      <c r="H12">
        <v>2720</v>
      </c>
      <c r="I12">
        <v>942</v>
      </c>
      <c r="J12" t="s">
        <v>2787</v>
      </c>
      <c r="K12" s="3">
        <v>5.16</v>
      </c>
      <c r="L12" t="s">
        <v>47</v>
      </c>
      <c r="M12" s="37" t="s">
        <v>5743</v>
      </c>
      <c r="N12" s="38" t="s">
        <v>5744</v>
      </c>
    </row>
    <row r="13" spans="2:14" ht="16" x14ac:dyDescent="0.2">
      <c r="E13" s="2">
        <v>45183</v>
      </c>
      <c r="F13">
        <v>2636</v>
      </c>
      <c r="G13" t="s">
        <v>1761</v>
      </c>
      <c r="H13">
        <v>2720</v>
      </c>
      <c r="I13">
        <v>942</v>
      </c>
      <c r="J13" t="s">
        <v>2882</v>
      </c>
      <c r="K13" s="3">
        <v>4.24</v>
      </c>
      <c r="L13" t="s">
        <v>47</v>
      </c>
      <c r="M13" s="37" t="s">
        <v>5743</v>
      </c>
      <c r="N13" s="38" t="s">
        <v>5744</v>
      </c>
    </row>
    <row r="14" spans="2:14" ht="16" x14ac:dyDescent="0.2">
      <c r="E14" s="2">
        <v>45183</v>
      </c>
      <c r="F14">
        <v>2640</v>
      </c>
      <c r="G14" t="s">
        <v>1761</v>
      </c>
      <c r="H14">
        <v>2722</v>
      </c>
      <c r="I14">
        <v>940</v>
      </c>
      <c r="J14" t="s">
        <v>2893</v>
      </c>
      <c r="K14" s="3">
        <v>492.81</v>
      </c>
      <c r="L14" t="s">
        <v>47</v>
      </c>
      <c r="M14" s="37" t="s">
        <v>5743</v>
      </c>
      <c r="N14" s="38" t="s">
        <v>5744</v>
      </c>
    </row>
    <row r="15" spans="2:14" ht="16" x14ac:dyDescent="0.2">
      <c r="E15" s="2">
        <v>45189</v>
      </c>
      <c r="F15">
        <v>2671</v>
      </c>
      <c r="G15" t="s">
        <v>1761</v>
      </c>
      <c r="H15">
        <v>2720</v>
      </c>
      <c r="I15">
        <v>942</v>
      </c>
      <c r="J15" t="s">
        <v>2032</v>
      </c>
      <c r="K15" s="3">
        <v>22.61</v>
      </c>
      <c r="L15" t="s">
        <v>47</v>
      </c>
      <c r="M15" s="37" t="s">
        <v>5743</v>
      </c>
      <c r="N15" s="38" t="s">
        <v>5744</v>
      </c>
    </row>
    <row r="16" spans="2:14" ht="16" x14ac:dyDescent="0.2">
      <c r="E16" s="2">
        <v>45194</v>
      </c>
      <c r="F16">
        <v>2680</v>
      </c>
      <c r="G16" t="s">
        <v>1761</v>
      </c>
      <c r="H16">
        <v>2720</v>
      </c>
      <c r="I16">
        <v>942</v>
      </c>
      <c r="J16" t="s">
        <v>2954</v>
      </c>
      <c r="K16" s="3">
        <v>71.88</v>
      </c>
      <c r="L16" t="s">
        <v>47</v>
      </c>
      <c r="M16" s="37" t="s">
        <v>5743</v>
      </c>
      <c r="N16" s="38" t="s">
        <v>5744</v>
      </c>
    </row>
    <row r="17" spans="4:14" ht="16" x14ac:dyDescent="0.2">
      <c r="E17" s="2">
        <v>45194</v>
      </c>
      <c r="F17">
        <v>3685</v>
      </c>
      <c r="G17" t="s">
        <v>1761</v>
      </c>
      <c r="H17">
        <v>2720</v>
      </c>
      <c r="I17">
        <v>630</v>
      </c>
      <c r="J17" t="s">
        <v>2963</v>
      </c>
      <c r="K17" s="3">
        <v>84.33</v>
      </c>
      <c r="L17" t="s">
        <v>47</v>
      </c>
      <c r="M17" s="37" t="s">
        <v>5743</v>
      </c>
      <c r="N17" s="38" t="s">
        <v>5744</v>
      </c>
    </row>
    <row r="18" spans="4:14" ht="16" x14ac:dyDescent="0.2">
      <c r="E18" s="2">
        <v>45211</v>
      </c>
      <c r="F18">
        <v>2673</v>
      </c>
      <c r="G18" t="s">
        <v>1761</v>
      </c>
      <c r="H18">
        <v>2720</v>
      </c>
      <c r="I18">
        <v>942</v>
      </c>
      <c r="J18" t="s">
        <v>2882</v>
      </c>
      <c r="K18" s="3">
        <v>24.31</v>
      </c>
      <c r="L18" t="s">
        <v>47</v>
      </c>
      <c r="M18" s="37" t="s">
        <v>5743</v>
      </c>
      <c r="N18" s="38" t="s">
        <v>5744</v>
      </c>
    </row>
    <row r="19" spans="4:14" ht="16" x14ac:dyDescent="0.2">
      <c r="E19" s="2">
        <v>45216</v>
      </c>
      <c r="F19">
        <v>2681</v>
      </c>
      <c r="G19" t="s">
        <v>1761</v>
      </c>
      <c r="H19">
        <v>2720</v>
      </c>
      <c r="I19">
        <v>940</v>
      </c>
      <c r="J19" t="s">
        <v>940</v>
      </c>
      <c r="K19" s="3">
        <v>283.41000000000003</v>
      </c>
      <c r="L19" t="s">
        <v>47</v>
      </c>
      <c r="M19" s="37" t="s">
        <v>5743</v>
      </c>
      <c r="N19" s="38" t="s">
        <v>5744</v>
      </c>
    </row>
    <row r="20" spans="4:14" ht="16" x14ac:dyDescent="0.2">
      <c r="E20" s="2">
        <v>45219</v>
      </c>
      <c r="F20">
        <v>2683</v>
      </c>
      <c r="G20" t="s">
        <v>1761</v>
      </c>
      <c r="H20">
        <v>2720</v>
      </c>
      <c r="I20">
        <v>942</v>
      </c>
      <c r="J20" t="s">
        <v>2032</v>
      </c>
      <c r="K20" s="3">
        <v>22.83</v>
      </c>
      <c r="L20" t="s">
        <v>47</v>
      </c>
      <c r="M20" s="37" t="s">
        <v>5743</v>
      </c>
      <c r="N20" s="38" t="s">
        <v>5744</v>
      </c>
    </row>
    <row r="21" spans="4:14" ht="16" x14ac:dyDescent="0.2">
      <c r="E21" s="2">
        <v>45232</v>
      </c>
      <c r="F21">
        <v>2719</v>
      </c>
      <c r="G21" t="s">
        <v>1761</v>
      </c>
      <c r="H21">
        <v>2720</v>
      </c>
      <c r="I21">
        <v>942</v>
      </c>
      <c r="J21" t="s">
        <v>3118</v>
      </c>
      <c r="K21" s="3">
        <v>30.69</v>
      </c>
      <c r="L21" t="s">
        <v>47</v>
      </c>
      <c r="M21" s="37" t="s">
        <v>5743</v>
      </c>
      <c r="N21" s="38" t="s">
        <v>5744</v>
      </c>
    </row>
    <row r="22" spans="4:14" ht="16" x14ac:dyDescent="0.2">
      <c r="E22" s="2">
        <v>45237</v>
      </c>
      <c r="F22">
        <v>2913</v>
      </c>
      <c r="G22" t="s">
        <v>1761</v>
      </c>
      <c r="H22">
        <v>2722</v>
      </c>
      <c r="I22">
        <v>940</v>
      </c>
      <c r="J22" t="s">
        <v>3134</v>
      </c>
      <c r="K22" s="3">
        <v>447.83</v>
      </c>
      <c r="L22" t="s">
        <v>47</v>
      </c>
      <c r="M22" s="37" t="s">
        <v>5743</v>
      </c>
      <c r="N22" s="38" t="s">
        <v>5744</v>
      </c>
    </row>
    <row r="23" spans="4:14" ht="16" x14ac:dyDescent="0.2">
      <c r="E23" s="2">
        <v>45251</v>
      </c>
      <c r="F23">
        <v>2769</v>
      </c>
      <c r="G23" t="s">
        <v>1761</v>
      </c>
      <c r="H23">
        <v>2720</v>
      </c>
      <c r="I23">
        <v>940</v>
      </c>
      <c r="J23" t="s">
        <v>3174</v>
      </c>
      <c r="K23" s="3">
        <v>31.68</v>
      </c>
      <c r="L23" t="s">
        <v>47</v>
      </c>
      <c r="M23" s="37" t="s">
        <v>5743</v>
      </c>
      <c r="N23" s="38" t="s">
        <v>5744</v>
      </c>
    </row>
    <row r="24" spans="4:14" ht="16" x14ac:dyDescent="0.2">
      <c r="E24" s="2">
        <v>45251</v>
      </c>
      <c r="F24">
        <v>2739</v>
      </c>
      <c r="G24" t="s">
        <v>1761</v>
      </c>
      <c r="H24">
        <v>2720</v>
      </c>
      <c r="I24">
        <v>942</v>
      </c>
      <c r="J24" t="s">
        <v>2032</v>
      </c>
      <c r="K24" s="3">
        <v>22.21</v>
      </c>
      <c r="L24" t="s">
        <v>47</v>
      </c>
      <c r="M24" s="37" t="s">
        <v>5743</v>
      </c>
      <c r="N24" s="38" t="s">
        <v>5744</v>
      </c>
    </row>
    <row r="25" spans="4:14" ht="16" x14ac:dyDescent="0.2">
      <c r="E25" s="2">
        <v>45252</v>
      </c>
      <c r="F25">
        <v>2773</v>
      </c>
      <c r="G25" t="s">
        <v>1761</v>
      </c>
      <c r="H25">
        <v>2720</v>
      </c>
      <c r="I25">
        <v>942</v>
      </c>
      <c r="J25" t="s">
        <v>3189</v>
      </c>
      <c r="K25" s="3">
        <v>4.99</v>
      </c>
      <c r="L25" t="s">
        <v>47</v>
      </c>
      <c r="M25" s="37" t="s">
        <v>5743</v>
      </c>
      <c r="N25" s="38" t="s">
        <v>5744</v>
      </c>
    </row>
    <row r="26" spans="4:14" ht="16" x14ac:dyDescent="0.2">
      <c r="E26" s="2">
        <v>45254.466099537043</v>
      </c>
      <c r="F26">
        <v>2902</v>
      </c>
      <c r="G26" t="s">
        <v>1761</v>
      </c>
      <c r="H26">
        <v>2722</v>
      </c>
      <c r="I26">
        <v>941</v>
      </c>
      <c r="J26" t="s">
        <v>3210</v>
      </c>
      <c r="K26" s="3">
        <v>371.84</v>
      </c>
      <c r="L26" t="s">
        <v>47</v>
      </c>
      <c r="M26" s="37" t="s">
        <v>5743</v>
      </c>
      <c r="N26" s="38" t="s">
        <v>5744</v>
      </c>
    </row>
    <row r="27" spans="4:14" ht="16" x14ac:dyDescent="0.2">
      <c r="E27" s="2">
        <v>45257</v>
      </c>
      <c r="F27">
        <v>2748</v>
      </c>
      <c r="G27" t="s">
        <v>1761</v>
      </c>
      <c r="H27">
        <v>2710</v>
      </c>
      <c r="I27">
        <v>940</v>
      </c>
      <c r="J27" t="s">
        <v>3235</v>
      </c>
      <c r="K27" s="3">
        <v>232.05</v>
      </c>
      <c r="L27" t="s">
        <v>47</v>
      </c>
      <c r="M27" s="37" t="s">
        <v>5743</v>
      </c>
      <c r="N27" s="38" t="s">
        <v>5744</v>
      </c>
    </row>
    <row r="28" spans="4:14" ht="16" x14ac:dyDescent="0.2">
      <c r="E28" s="2">
        <v>45264</v>
      </c>
      <c r="F28">
        <v>2789</v>
      </c>
      <c r="G28" t="s">
        <v>1761</v>
      </c>
      <c r="H28">
        <v>2720</v>
      </c>
      <c r="I28">
        <v>940</v>
      </c>
      <c r="J28" t="s">
        <v>3289</v>
      </c>
      <c r="K28" s="3">
        <v>48.98</v>
      </c>
      <c r="L28" t="s">
        <v>47</v>
      </c>
      <c r="M28" s="37" t="s">
        <v>5743</v>
      </c>
      <c r="N28" s="38" t="s">
        <v>5744</v>
      </c>
    </row>
    <row r="29" spans="4:14" ht="16" x14ac:dyDescent="0.2">
      <c r="E29" s="2">
        <v>45267</v>
      </c>
      <c r="F29">
        <v>2893</v>
      </c>
      <c r="G29" t="s">
        <v>1761</v>
      </c>
      <c r="H29">
        <v>2704</v>
      </c>
      <c r="I29">
        <v>942</v>
      </c>
      <c r="J29" t="s">
        <v>3306</v>
      </c>
      <c r="K29" s="3">
        <v>9.0500000000000007</v>
      </c>
      <c r="L29" t="s">
        <v>47</v>
      </c>
      <c r="M29" s="37" t="s">
        <v>5743</v>
      </c>
      <c r="N29" s="38" t="s">
        <v>5744</v>
      </c>
    </row>
    <row r="30" spans="4:14" ht="16" x14ac:dyDescent="0.2">
      <c r="E30" s="2">
        <v>45280</v>
      </c>
      <c r="F30">
        <v>2816</v>
      </c>
      <c r="G30" t="s">
        <v>1761</v>
      </c>
      <c r="H30">
        <v>2720</v>
      </c>
      <c r="I30">
        <v>942</v>
      </c>
      <c r="J30" t="s">
        <v>2032</v>
      </c>
      <c r="K30" s="3">
        <v>22.05</v>
      </c>
      <c r="L30" t="s">
        <v>47</v>
      </c>
      <c r="M30" s="37" t="s">
        <v>5743</v>
      </c>
      <c r="N30" s="38" t="s">
        <v>5744</v>
      </c>
    </row>
    <row r="31" spans="4:14" ht="16" x14ac:dyDescent="0.2">
      <c r="E31" s="2">
        <v>45282</v>
      </c>
      <c r="F31">
        <v>2839</v>
      </c>
      <c r="G31" t="s">
        <v>1761</v>
      </c>
      <c r="H31">
        <v>2720</v>
      </c>
      <c r="I31">
        <v>942</v>
      </c>
      <c r="J31" t="s">
        <v>3379</v>
      </c>
      <c r="K31" s="3">
        <v>5.22</v>
      </c>
      <c r="L31" t="s">
        <v>47</v>
      </c>
      <c r="M31" s="37" t="s">
        <v>5743</v>
      </c>
      <c r="N31" s="38" t="s">
        <v>5744</v>
      </c>
    </row>
    <row r="32" spans="4:14" ht="16" x14ac:dyDescent="0.2">
      <c r="D32" s="35" t="s">
        <v>5745</v>
      </c>
      <c r="E32" s="35"/>
      <c r="F32" s="35"/>
      <c r="G32" s="35"/>
      <c r="H32" s="35"/>
      <c r="I32" s="35"/>
      <c r="J32" s="35"/>
      <c r="K32" s="36">
        <f>SUM(K33:K56)</f>
        <v>5160.8900000000003</v>
      </c>
      <c r="L32" s="35"/>
      <c r="M32" s="35"/>
      <c r="N32" s="35"/>
    </row>
    <row r="33" spans="5:14" ht="16" x14ac:dyDescent="0.2">
      <c r="E33" s="2">
        <v>45112</v>
      </c>
      <c r="F33">
        <v>2492</v>
      </c>
      <c r="G33" t="s">
        <v>1814</v>
      </c>
      <c r="H33">
        <v>2710</v>
      </c>
      <c r="I33">
        <v>940</v>
      </c>
      <c r="J33" t="s">
        <v>68</v>
      </c>
      <c r="K33" s="3">
        <v>100.39</v>
      </c>
      <c r="L33" t="s">
        <v>47</v>
      </c>
      <c r="M33" s="37" t="s">
        <v>5743</v>
      </c>
      <c r="N33" s="38" t="s">
        <v>5744</v>
      </c>
    </row>
    <row r="34" spans="5:14" ht="16" x14ac:dyDescent="0.2">
      <c r="E34" s="2">
        <v>45132</v>
      </c>
      <c r="F34">
        <v>2515</v>
      </c>
      <c r="G34" t="s">
        <v>1814</v>
      </c>
      <c r="H34">
        <v>2710</v>
      </c>
      <c r="I34">
        <v>940</v>
      </c>
      <c r="J34" t="s">
        <v>2057</v>
      </c>
      <c r="K34" s="3">
        <v>21.52</v>
      </c>
      <c r="L34" t="s">
        <v>47</v>
      </c>
      <c r="M34" s="37" t="s">
        <v>5743</v>
      </c>
      <c r="N34" s="38" t="s">
        <v>5744</v>
      </c>
    </row>
    <row r="35" spans="5:14" ht="16" x14ac:dyDescent="0.2">
      <c r="E35" s="2">
        <v>45161</v>
      </c>
      <c r="F35">
        <v>2551</v>
      </c>
      <c r="G35" t="s">
        <v>1814</v>
      </c>
      <c r="H35">
        <v>2710</v>
      </c>
      <c r="I35">
        <v>940</v>
      </c>
      <c r="J35" t="s">
        <v>2057</v>
      </c>
      <c r="K35" s="3">
        <v>22.06</v>
      </c>
      <c r="L35" t="s">
        <v>47</v>
      </c>
      <c r="M35" s="37" t="s">
        <v>5743</v>
      </c>
      <c r="N35" s="38" t="s">
        <v>5744</v>
      </c>
    </row>
    <row r="36" spans="5:14" ht="16" x14ac:dyDescent="0.2">
      <c r="E36" s="2">
        <v>45164.702268518522</v>
      </c>
      <c r="F36">
        <v>2553</v>
      </c>
      <c r="G36" t="s">
        <v>1814</v>
      </c>
      <c r="H36">
        <v>2710</v>
      </c>
      <c r="I36">
        <v>941</v>
      </c>
      <c r="J36" t="s">
        <v>1098</v>
      </c>
      <c r="K36" s="3">
        <v>96.77</v>
      </c>
      <c r="L36" t="s">
        <v>47</v>
      </c>
      <c r="M36" s="37" t="s">
        <v>5743</v>
      </c>
      <c r="N36" s="38" t="s">
        <v>5744</v>
      </c>
    </row>
    <row r="37" spans="5:14" ht="16" x14ac:dyDescent="0.2">
      <c r="E37" s="2">
        <v>45177</v>
      </c>
      <c r="F37">
        <v>2629</v>
      </c>
      <c r="G37" t="s">
        <v>1814</v>
      </c>
      <c r="H37">
        <v>3270</v>
      </c>
      <c r="I37">
        <v>561</v>
      </c>
      <c r="J37" t="s">
        <v>2853</v>
      </c>
      <c r="K37" s="3">
        <v>80</v>
      </c>
      <c r="L37" t="s">
        <v>47</v>
      </c>
      <c r="M37" s="37" t="s">
        <v>5743</v>
      </c>
      <c r="N37" s="38" t="s">
        <v>5744</v>
      </c>
    </row>
    <row r="38" spans="5:14" ht="16" x14ac:dyDescent="0.2">
      <c r="E38" s="2">
        <v>45177</v>
      </c>
      <c r="F38">
        <v>2630</v>
      </c>
      <c r="G38" t="s">
        <v>1814</v>
      </c>
      <c r="H38">
        <v>2563</v>
      </c>
      <c r="I38">
        <v>561</v>
      </c>
      <c r="J38" t="s">
        <v>2859</v>
      </c>
      <c r="K38" s="3">
        <v>14</v>
      </c>
      <c r="L38" t="s">
        <v>47</v>
      </c>
      <c r="M38" s="37" t="s">
        <v>5743</v>
      </c>
      <c r="N38" s="38" t="s">
        <v>5744</v>
      </c>
    </row>
    <row r="39" spans="5:14" ht="16" x14ac:dyDescent="0.2">
      <c r="E39" s="2">
        <v>45177</v>
      </c>
      <c r="F39">
        <v>2631</v>
      </c>
      <c r="G39" t="s">
        <v>1814</v>
      </c>
      <c r="H39">
        <v>3270</v>
      </c>
      <c r="I39">
        <v>561</v>
      </c>
      <c r="J39" t="s">
        <v>2860</v>
      </c>
      <c r="K39" s="3">
        <v>120</v>
      </c>
      <c r="L39" t="s">
        <v>47</v>
      </c>
      <c r="M39" s="37" t="s">
        <v>5743</v>
      </c>
      <c r="N39" s="38" t="s">
        <v>5744</v>
      </c>
    </row>
    <row r="40" spans="5:14" ht="16" x14ac:dyDescent="0.2">
      <c r="E40" s="2">
        <v>45182</v>
      </c>
      <c r="F40">
        <v>2635</v>
      </c>
      <c r="G40" t="s">
        <v>1814</v>
      </c>
      <c r="H40">
        <v>2722</v>
      </c>
      <c r="I40">
        <v>940</v>
      </c>
      <c r="J40" t="s">
        <v>2876</v>
      </c>
      <c r="K40" s="3">
        <v>950</v>
      </c>
      <c r="L40" t="s">
        <v>47</v>
      </c>
      <c r="M40" s="37" t="s">
        <v>5743</v>
      </c>
      <c r="N40" s="38" t="s">
        <v>5744</v>
      </c>
    </row>
    <row r="41" spans="5:14" ht="16" x14ac:dyDescent="0.2">
      <c r="E41" s="2">
        <v>45187</v>
      </c>
      <c r="F41">
        <v>2782</v>
      </c>
      <c r="G41" t="s">
        <v>1814</v>
      </c>
      <c r="H41">
        <v>2721</v>
      </c>
      <c r="I41">
        <v>940</v>
      </c>
      <c r="J41" t="s">
        <v>2915</v>
      </c>
      <c r="K41" s="3">
        <v>800</v>
      </c>
      <c r="L41" t="s">
        <v>47</v>
      </c>
      <c r="M41" s="37" t="s">
        <v>5743</v>
      </c>
      <c r="N41" s="38" t="s">
        <v>5744</v>
      </c>
    </row>
    <row r="42" spans="5:14" ht="16" x14ac:dyDescent="0.2">
      <c r="E42" s="2">
        <v>45194</v>
      </c>
      <c r="F42">
        <v>2654</v>
      </c>
      <c r="G42" t="s">
        <v>1814</v>
      </c>
      <c r="H42">
        <v>2710</v>
      </c>
      <c r="I42">
        <v>940</v>
      </c>
      <c r="J42" t="s">
        <v>2057</v>
      </c>
      <c r="K42" s="3">
        <v>22.46</v>
      </c>
      <c r="L42" t="s">
        <v>47</v>
      </c>
      <c r="M42" s="37" t="s">
        <v>5743</v>
      </c>
      <c r="N42" s="38" t="s">
        <v>5744</v>
      </c>
    </row>
    <row r="43" spans="5:14" ht="16" x14ac:dyDescent="0.2">
      <c r="E43" s="2">
        <v>45196</v>
      </c>
      <c r="F43">
        <v>2692</v>
      </c>
      <c r="G43" t="s">
        <v>1814</v>
      </c>
      <c r="H43">
        <v>2563</v>
      </c>
      <c r="I43">
        <v>942</v>
      </c>
      <c r="J43" t="s">
        <v>2973</v>
      </c>
      <c r="K43" s="3">
        <v>313</v>
      </c>
      <c r="L43" t="s">
        <v>47</v>
      </c>
      <c r="M43" s="37" t="s">
        <v>5743</v>
      </c>
      <c r="N43" s="38" t="s">
        <v>5744</v>
      </c>
    </row>
    <row r="44" spans="5:14" ht="16" x14ac:dyDescent="0.2">
      <c r="E44" s="2">
        <v>45196</v>
      </c>
      <c r="F44">
        <v>2693</v>
      </c>
      <c r="G44" t="s">
        <v>1814</v>
      </c>
      <c r="H44">
        <v>2563</v>
      </c>
      <c r="I44">
        <v>942</v>
      </c>
      <c r="J44" t="s">
        <v>2981</v>
      </c>
      <c r="K44" s="3">
        <v>130.75</v>
      </c>
      <c r="L44" t="s">
        <v>47</v>
      </c>
      <c r="M44" s="37" t="s">
        <v>5743</v>
      </c>
      <c r="N44" s="38" t="s">
        <v>5744</v>
      </c>
    </row>
    <row r="45" spans="5:14" ht="16" x14ac:dyDescent="0.2">
      <c r="E45" s="2">
        <v>45198</v>
      </c>
      <c r="F45">
        <v>2691</v>
      </c>
      <c r="G45" t="s">
        <v>1814</v>
      </c>
      <c r="H45">
        <v>3270</v>
      </c>
      <c r="I45">
        <v>940</v>
      </c>
      <c r="J45" t="s">
        <v>2990</v>
      </c>
      <c r="K45" s="3">
        <v>45</v>
      </c>
      <c r="L45" t="s">
        <v>47</v>
      </c>
      <c r="M45" s="37" t="s">
        <v>5743</v>
      </c>
      <c r="N45" s="38" t="s">
        <v>5744</v>
      </c>
    </row>
    <row r="46" spans="5:14" ht="16" x14ac:dyDescent="0.2">
      <c r="E46" s="2">
        <v>45201</v>
      </c>
      <c r="F46">
        <v>2690</v>
      </c>
      <c r="G46" t="s">
        <v>1814</v>
      </c>
      <c r="H46">
        <v>2563</v>
      </c>
      <c r="I46">
        <v>940</v>
      </c>
      <c r="J46" t="s">
        <v>3005</v>
      </c>
      <c r="K46" s="3">
        <v>9.5</v>
      </c>
      <c r="L46" t="s">
        <v>47</v>
      </c>
      <c r="M46" s="37" t="s">
        <v>5743</v>
      </c>
      <c r="N46" s="38" t="s">
        <v>5744</v>
      </c>
    </row>
    <row r="47" spans="5:14" ht="16" x14ac:dyDescent="0.2">
      <c r="E47" s="2">
        <v>45223</v>
      </c>
      <c r="F47">
        <v>2702</v>
      </c>
      <c r="G47" t="s">
        <v>1814</v>
      </c>
      <c r="H47">
        <v>2710</v>
      </c>
      <c r="I47">
        <v>940</v>
      </c>
      <c r="J47" t="s">
        <v>2057</v>
      </c>
      <c r="K47" s="3">
        <v>22.64</v>
      </c>
      <c r="L47" t="s">
        <v>47</v>
      </c>
      <c r="M47" s="37" t="s">
        <v>5743</v>
      </c>
      <c r="N47" s="38" t="s">
        <v>5744</v>
      </c>
    </row>
    <row r="48" spans="5:14" ht="16" x14ac:dyDescent="0.2">
      <c r="E48" s="2">
        <v>45253</v>
      </c>
      <c r="F48">
        <v>2730</v>
      </c>
      <c r="G48" t="s">
        <v>1814</v>
      </c>
      <c r="H48">
        <v>2710</v>
      </c>
      <c r="I48">
        <v>940</v>
      </c>
      <c r="J48" t="s">
        <v>2057</v>
      </c>
      <c r="K48" s="3">
        <v>22.1</v>
      </c>
      <c r="L48" t="s">
        <v>47</v>
      </c>
      <c r="M48" s="37" t="s">
        <v>5743</v>
      </c>
      <c r="N48" s="38" t="s">
        <v>5744</v>
      </c>
    </row>
    <row r="49" spans="3:14" ht="16" x14ac:dyDescent="0.2">
      <c r="E49" s="2">
        <v>45257</v>
      </c>
      <c r="F49">
        <v>2747</v>
      </c>
      <c r="G49" t="s">
        <v>1814</v>
      </c>
      <c r="H49">
        <v>2710</v>
      </c>
      <c r="I49">
        <v>940</v>
      </c>
      <c r="J49" t="s">
        <v>3229</v>
      </c>
      <c r="K49" s="3">
        <v>232.05</v>
      </c>
      <c r="L49" t="s">
        <v>47</v>
      </c>
      <c r="M49" s="37" t="s">
        <v>5743</v>
      </c>
      <c r="N49" s="38" t="s">
        <v>5744</v>
      </c>
    </row>
    <row r="50" spans="3:14" ht="16" x14ac:dyDescent="0.2">
      <c r="E50" s="2">
        <v>45258</v>
      </c>
      <c r="F50">
        <v>2767</v>
      </c>
      <c r="G50" t="s">
        <v>1814</v>
      </c>
      <c r="H50">
        <v>2704</v>
      </c>
      <c r="I50">
        <v>562</v>
      </c>
      <c r="J50" t="s">
        <v>3245</v>
      </c>
      <c r="K50" s="3">
        <v>35</v>
      </c>
      <c r="L50" t="s">
        <v>47</v>
      </c>
      <c r="M50" s="37" t="s">
        <v>5743</v>
      </c>
      <c r="N50" s="38" t="s">
        <v>5744</v>
      </c>
    </row>
    <row r="51" spans="3:14" ht="16" x14ac:dyDescent="0.2">
      <c r="E51" s="2">
        <v>45258</v>
      </c>
      <c r="F51">
        <v>2768</v>
      </c>
      <c r="G51" t="s">
        <v>1814</v>
      </c>
      <c r="H51">
        <v>2710</v>
      </c>
      <c r="I51">
        <v>940</v>
      </c>
      <c r="J51" t="s">
        <v>3235</v>
      </c>
      <c r="K51" s="3">
        <v>232.05</v>
      </c>
      <c r="L51" t="s">
        <v>47</v>
      </c>
      <c r="M51" s="37" t="s">
        <v>5743</v>
      </c>
      <c r="N51" s="38" t="s">
        <v>5744</v>
      </c>
    </row>
    <row r="52" spans="3:14" ht="16" x14ac:dyDescent="0.2">
      <c r="E52" s="2">
        <v>45258</v>
      </c>
      <c r="F52">
        <v>2761</v>
      </c>
      <c r="G52" t="s">
        <v>1814</v>
      </c>
      <c r="H52">
        <v>2721</v>
      </c>
      <c r="I52">
        <v>940</v>
      </c>
      <c r="J52" t="s">
        <v>3261</v>
      </c>
      <c r="K52" s="3">
        <v>850</v>
      </c>
      <c r="L52" t="s">
        <v>47</v>
      </c>
      <c r="M52" s="37" t="s">
        <v>5743</v>
      </c>
      <c r="N52" s="38" t="s">
        <v>5744</v>
      </c>
    </row>
    <row r="53" spans="3:14" ht="16" x14ac:dyDescent="0.2">
      <c r="E53" s="2">
        <v>45260</v>
      </c>
      <c r="F53">
        <v>2777</v>
      </c>
      <c r="G53" t="s">
        <v>1814</v>
      </c>
      <c r="H53">
        <v>2563</v>
      </c>
      <c r="I53">
        <v>562</v>
      </c>
      <c r="J53" t="s">
        <v>3267</v>
      </c>
      <c r="K53" s="3">
        <v>18.600000000000001</v>
      </c>
      <c r="L53" t="s">
        <v>47</v>
      </c>
      <c r="M53" s="37" t="s">
        <v>5743</v>
      </c>
      <c r="N53" s="38" t="s">
        <v>5744</v>
      </c>
    </row>
    <row r="54" spans="3:14" ht="16" x14ac:dyDescent="0.2">
      <c r="E54" s="2">
        <v>45272.467719907407</v>
      </c>
      <c r="F54">
        <v>2898</v>
      </c>
      <c r="G54" t="s">
        <v>1814</v>
      </c>
      <c r="H54">
        <v>2704</v>
      </c>
      <c r="I54">
        <v>941</v>
      </c>
      <c r="J54" t="s">
        <v>3330</v>
      </c>
      <c r="K54" s="3">
        <v>309.38</v>
      </c>
      <c r="L54" t="s">
        <v>47</v>
      </c>
      <c r="M54" s="37" t="s">
        <v>5743</v>
      </c>
      <c r="N54" s="38" t="s">
        <v>5744</v>
      </c>
    </row>
    <row r="55" spans="3:14" ht="16" x14ac:dyDescent="0.2">
      <c r="E55" s="2">
        <v>45280</v>
      </c>
      <c r="F55">
        <v>3044</v>
      </c>
      <c r="G55" t="s">
        <v>1814</v>
      </c>
      <c r="H55">
        <v>2722</v>
      </c>
      <c r="I55">
        <v>940</v>
      </c>
      <c r="J55" t="s">
        <v>3364</v>
      </c>
      <c r="K55" s="3">
        <v>691.7</v>
      </c>
      <c r="L55" t="s">
        <v>47</v>
      </c>
      <c r="M55" s="37" t="s">
        <v>5743</v>
      </c>
      <c r="N55" s="38" t="s">
        <v>5744</v>
      </c>
    </row>
    <row r="56" spans="3:14" ht="16" x14ac:dyDescent="0.2">
      <c r="E56" s="2">
        <v>45287</v>
      </c>
      <c r="F56">
        <v>2803</v>
      </c>
      <c r="G56" t="s">
        <v>1814</v>
      </c>
      <c r="H56">
        <v>2710</v>
      </c>
      <c r="I56">
        <v>940</v>
      </c>
      <c r="J56" t="s">
        <v>2057</v>
      </c>
      <c r="K56" s="3">
        <v>21.92</v>
      </c>
      <c r="L56" t="s">
        <v>47</v>
      </c>
      <c r="M56" s="37" t="s">
        <v>5743</v>
      </c>
      <c r="N56" s="38" t="s">
        <v>5744</v>
      </c>
    </row>
    <row r="57" spans="3:14" ht="16" x14ac:dyDescent="0.2">
      <c r="D57" s="35" t="s">
        <v>5746</v>
      </c>
      <c r="E57" s="35"/>
      <c r="F57" s="35"/>
      <c r="G57" s="35"/>
      <c r="H57" s="35"/>
      <c r="I57" s="35"/>
      <c r="J57" s="35"/>
      <c r="K57" s="35"/>
      <c r="L57" s="35"/>
      <c r="M57" s="35"/>
      <c r="N57" s="35"/>
    </row>
    <row r="58" spans="3:14" ht="18" x14ac:dyDescent="0.2">
      <c r="C58" s="24" t="s">
        <v>5684</v>
      </c>
      <c r="D58" s="24"/>
      <c r="E58" s="24"/>
      <c r="F58" s="24"/>
      <c r="G58" s="24"/>
      <c r="H58" s="24"/>
      <c r="I58" s="24"/>
      <c r="J58" s="24"/>
      <c r="K58" s="24"/>
      <c r="L58" s="24"/>
      <c r="M58" s="24"/>
      <c r="N58" s="24"/>
    </row>
    <row r="59" spans="3:14" ht="16" x14ac:dyDescent="0.2">
      <c r="D59" s="35" t="s">
        <v>5747</v>
      </c>
      <c r="E59" s="35"/>
      <c r="F59" s="35"/>
      <c r="G59" s="35"/>
      <c r="H59" s="35"/>
      <c r="I59" s="35"/>
      <c r="J59" s="35"/>
      <c r="K59" s="36">
        <f>SUM(K60:K78)</f>
        <v>25847.66</v>
      </c>
      <c r="L59" s="35"/>
      <c r="M59" s="35"/>
      <c r="N59" s="35"/>
    </row>
    <row r="60" spans="3:14" ht="16" x14ac:dyDescent="0.2">
      <c r="E60" s="2">
        <v>45138</v>
      </c>
      <c r="F60">
        <v>2588</v>
      </c>
      <c r="G60" t="s">
        <v>1936</v>
      </c>
      <c r="H60">
        <v>2551</v>
      </c>
      <c r="I60">
        <v>1730</v>
      </c>
      <c r="J60" t="s">
        <v>2635</v>
      </c>
      <c r="K60" s="3">
        <v>143</v>
      </c>
      <c r="L60" t="s">
        <v>47</v>
      </c>
      <c r="M60" s="37" t="s">
        <v>5743</v>
      </c>
      <c r="N60" s="38" t="s">
        <v>5748</v>
      </c>
    </row>
    <row r="61" spans="3:14" ht="16" x14ac:dyDescent="0.2">
      <c r="E61" s="2">
        <v>45138</v>
      </c>
      <c r="F61">
        <v>2589</v>
      </c>
      <c r="G61" t="s">
        <v>1936</v>
      </c>
      <c r="H61">
        <v>2551</v>
      </c>
      <c r="I61">
        <v>1730</v>
      </c>
      <c r="J61" t="s">
        <v>206</v>
      </c>
      <c r="K61" s="3">
        <v>2988.56</v>
      </c>
      <c r="L61" t="s">
        <v>47</v>
      </c>
      <c r="M61" s="37" t="s">
        <v>5743</v>
      </c>
      <c r="N61" s="38" t="s">
        <v>5748</v>
      </c>
    </row>
    <row r="62" spans="3:14" ht="16" x14ac:dyDescent="0.2">
      <c r="E62" s="2">
        <v>45138</v>
      </c>
      <c r="F62">
        <v>2592</v>
      </c>
      <c r="G62" t="s">
        <v>1936</v>
      </c>
      <c r="H62">
        <v>2555</v>
      </c>
      <c r="I62">
        <v>1730</v>
      </c>
      <c r="J62" t="s">
        <v>204</v>
      </c>
      <c r="K62" s="3">
        <v>700.51</v>
      </c>
      <c r="L62" t="s">
        <v>47</v>
      </c>
      <c r="M62" s="37" t="s">
        <v>5743</v>
      </c>
      <c r="N62" s="38" t="s">
        <v>5748</v>
      </c>
    </row>
    <row r="63" spans="3:14" ht="16" x14ac:dyDescent="0.2">
      <c r="E63" s="2">
        <v>45169</v>
      </c>
      <c r="F63">
        <v>2602</v>
      </c>
      <c r="G63" t="s">
        <v>1936</v>
      </c>
      <c r="H63">
        <v>2551</v>
      </c>
      <c r="I63">
        <v>1730</v>
      </c>
      <c r="J63" t="s">
        <v>2635</v>
      </c>
      <c r="K63" s="3">
        <v>143</v>
      </c>
      <c r="L63" t="s">
        <v>47</v>
      </c>
      <c r="M63" s="37" t="s">
        <v>5743</v>
      </c>
      <c r="N63" s="38" t="s">
        <v>5748</v>
      </c>
    </row>
    <row r="64" spans="3:14" ht="16" x14ac:dyDescent="0.2">
      <c r="E64" s="2">
        <v>45169</v>
      </c>
      <c r="F64">
        <v>2603</v>
      </c>
      <c r="G64" t="s">
        <v>1936</v>
      </c>
      <c r="H64">
        <v>2551</v>
      </c>
      <c r="I64">
        <v>1730</v>
      </c>
      <c r="J64" t="s">
        <v>206</v>
      </c>
      <c r="K64" s="3">
        <v>2988.56</v>
      </c>
      <c r="L64" t="s">
        <v>47</v>
      </c>
      <c r="M64" s="37" t="s">
        <v>5743</v>
      </c>
      <c r="N64" s="38" t="s">
        <v>5748</v>
      </c>
    </row>
    <row r="65" spans="4:14" ht="16" x14ac:dyDescent="0.2">
      <c r="E65" s="2">
        <v>45169</v>
      </c>
      <c r="F65">
        <v>2606</v>
      </c>
      <c r="G65" t="s">
        <v>1936</v>
      </c>
      <c r="H65">
        <v>2555</v>
      </c>
      <c r="I65">
        <v>1730</v>
      </c>
      <c r="J65" t="s">
        <v>204</v>
      </c>
      <c r="K65" s="3">
        <v>700.51</v>
      </c>
      <c r="L65" t="s">
        <v>47</v>
      </c>
      <c r="M65" s="37" t="s">
        <v>5743</v>
      </c>
      <c r="N65" s="38" t="s">
        <v>5748</v>
      </c>
    </row>
    <row r="66" spans="4:14" ht="16" x14ac:dyDescent="0.2">
      <c r="E66" s="2">
        <v>45199</v>
      </c>
      <c r="F66">
        <v>2964</v>
      </c>
      <c r="G66" t="s">
        <v>1936</v>
      </c>
      <c r="H66">
        <v>2551</v>
      </c>
      <c r="I66">
        <v>1730</v>
      </c>
      <c r="J66" t="s">
        <v>2635</v>
      </c>
      <c r="K66" s="3">
        <v>143</v>
      </c>
      <c r="L66" t="s">
        <v>47</v>
      </c>
      <c r="M66" s="37" t="s">
        <v>5743</v>
      </c>
      <c r="N66" s="38" t="s">
        <v>5748</v>
      </c>
    </row>
    <row r="67" spans="4:14" ht="16" x14ac:dyDescent="0.2">
      <c r="E67" s="2">
        <v>45199</v>
      </c>
      <c r="F67">
        <v>2965</v>
      </c>
      <c r="G67" t="s">
        <v>1936</v>
      </c>
      <c r="H67">
        <v>2551</v>
      </c>
      <c r="I67">
        <v>1730</v>
      </c>
      <c r="J67" t="s">
        <v>206</v>
      </c>
      <c r="K67" s="3">
        <v>2988.56</v>
      </c>
      <c r="L67" t="s">
        <v>47</v>
      </c>
      <c r="M67" s="37" t="s">
        <v>5743</v>
      </c>
      <c r="N67" s="38" t="s">
        <v>5748</v>
      </c>
    </row>
    <row r="68" spans="4:14" ht="16" x14ac:dyDescent="0.2">
      <c r="E68" s="2">
        <v>45199</v>
      </c>
      <c r="F68">
        <v>2966</v>
      </c>
      <c r="G68" t="s">
        <v>1936</v>
      </c>
      <c r="H68">
        <v>2555</v>
      </c>
      <c r="I68">
        <v>1730</v>
      </c>
      <c r="J68" t="s">
        <v>204</v>
      </c>
      <c r="K68" s="3">
        <v>693.92</v>
      </c>
      <c r="L68" t="s">
        <v>47</v>
      </c>
      <c r="M68" s="37" t="s">
        <v>5743</v>
      </c>
      <c r="N68" s="38" t="s">
        <v>5748</v>
      </c>
    </row>
    <row r="69" spans="4:14" ht="16" x14ac:dyDescent="0.2">
      <c r="E69" s="2">
        <v>45230</v>
      </c>
      <c r="F69">
        <v>2977</v>
      </c>
      <c r="G69" t="s">
        <v>1936</v>
      </c>
      <c r="H69">
        <v>2551</v>
      </c>
      <c r="I69">
        <v>1730</v>
      </c>
      <c r="J69" t="s">
        <v>2635</v>
      </c>
      <c r="K69" s="3">
        <v>143</v>
      </c>
      <c r="L69" t="s">
        <v>47</v>
      </c>
      <c r="M69" s="37" t="s">
        <v>5743</v>
      </c>
      <c r="N69" s="38" t="s">
        <v>5748</v>
      </c>
    </row>
    <row r="70" spans="4:14" ht="16" x14ac:dyDescent="0.2">
      <c r="E70" s="2">
        <v>45230</v>
      </c>
      <c r="F70">
        <v>2978</v>
      </c>
      <c r="G70" t="s">
        <v>1936</v>
      </c>
      <c r="H70">
        <v>2551</v>
      </c>
      <c r="I70">
        <v>1730</v>
      </c>
      <c r="J70" t="s">
        <v>206</v>
      </c>
      <c r="K70" s="3">
        <v>2988.56</v>
      </c>
      <c r="L70" t="s">
        <v>47</v>
      </c>
      <c r="M70" s="37" t="s">
        <v>5743</v>
      </c>
      <c r="N70" s="38" t="s">
        <v>5748</v>
      </c>
    </row>
    <row r="71" spans="4:14" ht="16" x14ac:dyDescent="0.2">
      <c r="E71" s="2">
        <v>45230</v>
      </c>
      <c r="F71">
        <v>2979</v>
      </c>
      <c r="G71" t="s">
        <v>1936</v>
      </c>
      <c r="H71">
        <v>2555</v>
      </c>
      <c r="I71">
        <v>1730</v>
      </c>
      <c r="J71" t="s">
        <v>204</v>
      </c>
      <c r="K71" s="3">
        <v>700.51</v>
      </c>
      <c r="L71" t="s">
        <v>47</v>
      </c>
      <c r="M71" s="37" t="s">
        <v>5743</v>
      </c>
      <c r="N71" s="38" t="s">
        <v>5748</v>
      </c>
    </row>
    <row r="72" spans="4:14" ht="16" x14ac:dyDescent="0.2">
      <c r="E72" s="2">
        <v>45260</v>
      </c>
      <c r="F72">
        <v>3049</v>
      </c>
      <c r="G72" t="s">
        <v>1936</v>
      </c>
      <c r="H72">
        <v>2551</v>
      </c>
      <c r="I72">
        <v>1730</v>
      </c>
      <c r="J72" t="s">
        <v>206</v>
      </c>
      <c r="K72" s="3">
        <v>2390.85</v>
      </c>
      <c r="L72" t="s">
        <v>47</v>
      </c>
      <c r="M72" s="37" t="s">
        <v>5743</v>
      </c>
      <c r="N72" s="38" t="s">
        <v>5748</v>
      </c>
    </row>
    <row r="73" spans="4:14" ht="16" x14ac:dyDescent="0.2">
      <c r="E73" s="2">
        <v>45260</v>
      </c>
      <c r="F73">
        <v>3051</v>
      </c>
      <c r="G73" t="s">
        <v>1936</v>
      </c>
      <c r="H73">
        <v>2551</v>
      </c>
      <c r="I73">
        <v>1730</v>
      </c>
      <c r="J73" t="s">
        <v>206</v>
      </c>
      <c r="K73" s="3">
        <v>257.39999999999998</v>
      </c>
      <c r="L73" t="s">
        <v>47</v>
      </c>
      <c r="M73" s="37" t="s">
        <v>5743</v>
      </c>
      <c r="N73" s="38" t="s">
        <v>5748</v>
      </c>
    </row>
    <row r="74" spans="4:14" ht="16" x14ac:dyDescent="0.2">
      <c r="E74" s="2">
        <v>45260</v>
      </c>
      <c r="F74">
        <v>3052</v>
      </c>
      <c r="G74" t="s">
        <v>1936</v>
      </c>
      <c r="H74">
        <v>2551</v>
      </c>
      <c r="I74">
        <v>1730</v>
      </c>
      <c r="J74" t="s">
        <v>206</v>
      </c>
      <c r="K74" s="3">
        <v>2988.56</v>
      </c>
      <c r="L74" t="s">
        <v>47</v>
      </c>
      <c r="M74" s="37" t="s">
        <v>5743</v>
      </c>
      <c r="N74" s="38" t="s">
        <v>5748</v>
      </c>
    </row>
    <row r="75" spans="4:14" ht="16" x14ac:dyDescent="0.2">
      <c r="E75" s="2">
        <v>45260</v>
      </c>
      <c r="F75">
        <v>3053</v>
      </c>
      <c r="G75" t="s">
        <v>1936</v>
      </c>
      <c r="H75">
        <v>2555</v>
      </c>
      <c r="I75">
        <v>1730</v>
      </c>
      <c r="J75" t="s">
        <v>204</v>
      </c>
      <c r="K75" s="3">
        <v>1057.0899999999999</v>
      </c>
      <c r="L75" t="s">
        <v>47</v>
      </c>
      <c r="M75" s="37" t="s">
        <v>5743</v>
      </c>
      <c r="N75" s="38" t="s">
        <v>5748</v>
      </c>
    </row>
    <row r="76" spans="4:14" ht="16" x14ac:dyDescent="0.2">
      <c r="E76" s="2">
        <v>45291</v>
      </c>
      <c r="F76">
        <v>2986</v>
      </c>
      <c r="G76" t="s">
        <v>1936</v>
      </c>
      <c r="H76">
        <v>2551</v>
      </c>
      <c r="I76">
        <v>1730</v>
      </c>
      <c r="J76" t="s">
        <v>2635</v>
      </c>
      <c r="K76" s="3">
        <v>143</v>
      </c>
      <c r="L76" t="s">
        <v>47</v>
      </c>
      <c r="M76" s="37" t="s">
        <v>5743</v>
      </c>
      <c r="N76" s="38" t="s">
        <v>5748</v>
      </c>
    </row>
    <row r="77" spans="4:14" ht="16" x14ac:dyDescent="0.2">
      <c r="E77" s="2">
        <v>45291</v>
      </c>
      <c r="F77">
        <v>2987</v>
      </c>
      <c r="G77" t="s">
        <v>1936</v>
      </c>
      <c r="H77">
        <v>2551</v>
      </c>
      <c r="I77">
        <v>1730</v>
      </c>
      <c r="J77" t="s">
        <v>206</v>
      </c>
      <c r="K77" s="3">
        <v>2988.56</v>
      </c>
      <c r="L77" t="s">
        <v>47</v>
      </c>
      <c r="M77" s="37" t="s">
        <v>5743</v>
      </c>
      <c r="N77" s="38" t="s">
        <v>5748</v>
      </c>
    </row>
    <row r="78" spans="4:14" ht="16" x14ac:dyDescent="0.2">
      <c r="E78" s="2">
        <v>45291</v>
      </c>
      <c r="F78">
        <v>2988</v>
      </c>
      <c r="G78" t="s">
        <v>1936</v>
      </c>
      <c r="H78">
        <v>2555</v>
      </c>
      <c r="I78">
        <v>1730</v>
      </c>
      <c r="J78" t="s">
        <v>204</v>
      </c>
      <c r="K78" s="3">
        <v>700.51</v>
      </c>
      <c r="L78" t="s">
        <v>47</v>
      </c>
      <c r="M78" s="37" t="s">
        <v>5743</v>
      </c>
      <c r="N78" s="38" t="s">
        <v>5748</v>
      </c>
    </row>
    <row r="79" spans="4:14" ht="16" x14ac:dyDescent="0.2">
      <c r="D79" s="35" t="s">
        <v>5751</v>
      </c>
      <c r="E79" s="35"/>
      <c r="F79" s="35"/>
      <c r="G79" s="35"/>
      <c r="H79" s="35"/>
      <c r="I79" s="35"/>
      <c r="J79" s="35"/>
      <c r="K79" s="36">
        <f>SUM(K80:K91)</f>
        <v>24094.589999999997</v>
      </c>
      <c r="L79" s="35"/>
      <c r="M79" s="35"/>
      <c r="N79" s="35"/>
    </row>
    <row r="80" spans="4:14" ht="16" x14ac:dyDescent="0.2">
      <c r="E80" s="2">
        <v>45138</v>
      </c>
      <c r="F80">
        <v>2585</v>
      </c>
      <c r="G80" t="s">
        <v>1934</v>
      </c>
      <c r="H80">
        <v>2551</v>
      </c>
      <c r="I80">
        <v>1730</v>
      </c>
      <c r="J80" t="s">
        <v>206</v>
      </c>
      <c r="K80" s="3">
        <v>2957.87</v>
      </c>
      <c r="L80" t="s">
        <v>47</v>
      </c>
      <c r="M80" s="37" t="s">
        <v>5743</v>
      </c>
      <c r="N80" s="38" t="s">
        <v>5748</v>
      </c>
    </row>
    <row r="81" spans="4:14" ht="16" x14ac:dyDescent="0.2">
      <c r="E81" s="2">
        <v>45138</v>
      </c>
      <c r="F81">
        <v>2593</v>
      </c>
      <c r="G81" t="s">
        <v>1934</v>
      </c>
      <c r="H81">
        <v>2555</v>
      </c>
      <c r="I81">
        <v>1730</v>
      </c>
      <c r="J81" t="s">
        <v>204</v>
      </c>
      <c r="K81" s="3">
        <v>667.53</v>
      </c>
      <c r="L81" t="s">
        <v>47</v>
      </c>
      <c r="M81" s="37" t="s">
        <v>5743</v>
      </c>
      <c r="N81" s="38" t="s">
        <v>5748</v>
      </c>
    </row>
    <row r="82" spans="4:14" ht="16" x14ac:dyDescent="0.2">
      <c r="E82" s="2">
        <v>45169</v>
      </c>
      <c r="F82">
        <v>2599</v>
      </c>
      <c r="G82" t="s">
        <v>1934</v>
      </c>
      <c r="H82">
        <v>2551</v>
      </c>
      <c r="I82">
        <v>1730</v>
      </c>
      <c r="J82" t="s">
        <v>206</v>
      </c>
      <c r="K82" s="3">
        <v>2957.87</v>
      </c>
      <c r="L82" t="s">
        <v>47</v>
      </c>
      <c r="M82" s="37" t="s">
        <v>5743</v>
      </c>
      <c r="N82" s="38" t="s">
        <v>5748</v>
      </c>
    </row>
    <row r="83" spans="4:14" ht="16" x14ac:dyDescent="0.2">
      <c r="E83" s="2">
        <v>45169</v>
      </c>
      <c r="F83">
        <v>2607</v>
      </c>
      <c r="G83" t="s">
        <v>1934</v>
      </c>
      <c r="H83">
        <v>2555</v>
      </c>
      <c r="I83">
        <v>1730</v>
      </c>
      <c r="J83" t="s">
        <v>204</v>
      </c>
      <c r="K83" s="3">
        <v>667.53</v>
      </c>
      <c r="L83" t="s">
        <v>47</v>
      </c>
      <c r="M83" s="37" t="s">
        <v>5743</v>
      </c>
      <c r="N83" s="38" t="s">
        <v>5748</v>
      </c>
    </row>
    <row r="84" spans="4:14" ht="16" x14ac:dyDescent="0.2">
      <c r="E84" s="2">
        <v>45199</v>
      </c>
      <c r="F84">
        <v>2967</v>
      </c>
      <c r="G84" t="s">
        <v>1934</v>
      </c>
      <c r="H84">
        <v>2551</v>
      </c>
      <c r="I84">
        <v>1730</v>
      </c>
      <c r="J84" t="s">
        <v>206</v>
      </c>
      <c r="K84" s="3">
        <v>2957.87</v>
      </c>
      <c r="L84" t="s">
        <v>47</v>
      </c>
      <c r="M84" s="37" t="s">
        <v>5743</v>
      </c>
      <c r="N84" s="38" t="s">
        <v>5748</v>
      </c>
    </row>
    <row r="85" spans="4:14" ht="16" x14ac:dyDescent="0.2">
      <c r="E85" s="2">
        <v>45199</v>
      </c>
      <c r="F85">
        <v>2968</v>
      </c>
      <c r="G85" t="s">
        <v>1934</v>
      </c>
      <c r="H85">
        <v>2555</v>
      </c>
      <c r="I85">
        <v>1730</v>
      </c>
      <c r="J85" t="s">
        <v>204</v>
      </c>
      <c r="K85" s="3">
        <v>667.54</v>
      </c>
      <c r="L85" t="s">
        <v>47</v>
      </c>
      <c r="M85" s="37" t="s">
        <v>5743</v>
      </c>
      <c r="N85" s="38" t="s">
        <v>5748</v>
      </c>
    </row>
    <row r="86" spans="4:14" ht="16" x14ac:dyDescent="0.2">
      <c r="E86" s="2">
        <v>45230</v>
      </c>
      <c r="F86">
        <v>2708</v>
      </c>
      <c r="G86" t="s">
        <v>1934</v>
      </c>
      <c r="H86">
        <v>2551</v>
      </c>
      <c r="I86">
        <v>1730</v>
      </c>
      <c r="J86" t="s">
        <v>206</v>
      </c>
      <c r="K86" s="3">
        <v>2957.87</v>
      </c>
      <c r="L86" t="s">
        <v>47</v>
      </c>
      <c r="M86" s="37" t="s">
        <v>5743</v>
      </c>
      <c r="N86" s="38" t="s">
        <v>5748</v>
      </c>
    </row>
    <row r="87" spans="4:14" ht="16" x14ac:dyDescent="0.2">
      <c r="E87" s="2">
        <v>45230</v>
      </c>
      <c r="F87">
        <v>3744</v>
      </c>
      <c r="G87" t="s">
        <v>1934</v>
      </c>
      <c r="H87">
        <v>2555</v>
      </c>
      <c r="I87">
        <v>1730</v>
      </c>
      <c r="J87" t="s">
        <v>204</v>
      </c>
      <c r="K87" s="3">
        <v>667.53</v>
      </c>
      <c r="L87" t="s">
        <v>47</v>
      </c>
      <c r="M87" s="37" t="s">
        <v>5743</v>
      </c>
      <c r="N87" s="38" t="s">
        <v>5748</v>
      </c>
    </row>
    <row r="88" spans="4:14" ht="16" x14ac:dyDescent="0.2">
      <c r="E88" s="2">
        <v>45260</v>
      </c>
      <c r="F88">
        <v>3025</v>
      </c>
      <c r="G88" t="s">
        <v>1934</v>
      </c>
      <c r="H88">
        <v>2551</v>
      </c>
      <c r="I88">
        <v>1730</v>
      </c>
      <c r="J88" t="s">
        <v>206</v>
      </c>
      <c r="K88" s="3">
        <v>5324.17</v>
      </c>
      <c r="L88" t="s">
        <v>47</v>
      </c>
      <c r="M88" s="37" t="s">
        <v>5743</v>
      </c>
      <c r="N88" s="38" t="s">
        <v>5748</v>
      </c>
    </row>
    <row r="89" spans="4:14" ht="16" x14ac:dyDescent="0.2">
      <c r="E89" s="2">
        <v>45260</v>
      </c>
      <c r="F89">
        <v>3026</v>
      </c>
      <c r="G89" t="s">
        <v>1934</v>
      </c>
      <c r="H89">
        <v>2555</v>
      </c>
      <c r="I89">
        <v>1730</v>
      </c>
      <c r="J89" t="s">
        <v>204</v>
      </c>
      <c r="K89" s="3">
        <v>643.41</v>
      </c>
      <c r="L89" t="s">
        <v>47</v>
      </c>
      <c r="M89" s="37" t="s">
        <v>5743</v>
      </c>
      <c r="N89" s="38" t="s">
        <v>5748</v>
      </c>
    </row>
    <row r="90" spans="4:14" ht="16" x14ac:dyDescent="0.2">
      <c r="E90" s="2">
        <v>45291</v>
      </c>
      <c r="F90">
        <v>2989</v>
      </c>
      <c r="G90" t="s">
        <v>1934</v>
      </c>
      <c r="H90">
        <v>2551</v>
      </c>
      <c r="I90">
        <v>1730</v>
      </c>
      <c r="J90" t="s">
        <v>206</v>
      </c>
      <c r="K90" s="3">
        <v>2957.87</v>
      </c>
      <c r="L90" t="s">
        <v>47</v>
      </c>
      <c r="M90" s="37" t="s">
        <v>5743</v>
      </c>
      <c r="N90" s="38" t="s">
        <v>5748</v>
      </c>
    </row>
    <row r="91" spans="4:14" ht="16" x14ac:dyDescent="0.2">
      <c r="E91" s="2">
        <v>45291</v>
      </c>
      <c r="F91">
        <v>2990</v>
      </c>
      <c r="G91" t="s">
        <v>1934</v>
      </c>
      <c r="H91">
        <v>2555</v>
      </c>
      <c r="I91">
        <v>1730</v>
      </c>
      <c r="J91" t="s">
        <v>204</v>
      </c>
      <c r="K91" s="3">
        <v>667.53</v>
      </c>
      <c r="L91" t="s">
        <v>47</v>
      </c>
      <c r="M91" s="37" t="s">
        <v>5743</v>
      </c>
      <c r="N91" s="38" t="s">
        <v>5748</v>
      </c>
    </row>
    <row r="92" spans="4:14" ht="16" x14ac:dyDescent="0.2">
      <c r="D92" s="35" t="s">
        <v>5754</v>
      </c>
      <c r="E92" s="35"/>
      <c r="F92" s="35"/>
      <c r="G92" s="35"/>
      <c r="H92" s="35"/>
      <c r="I92" s="35"/>
      <c r="J92" s="35"/>
      <c r="K92" s="36">
        <f>SUM(K93:K104)</f>
        <v>18930.22</v>
      </c>
      <c r="L92" s="35"/>
      <c r="M92" s="35"/>
      <c r="N92" s="35"/>
    </row>
    <row r="93" spans="4:14" ht="16" x14ac:dyDescent="0.2">
      <c r="E93" s="2">
        <v>45138</v>
      </c>
      <c r="F93">
        <v>2586</v>
      </c>
      <c r="G93" t="s">
        <v>1935</v>
      </c>
      <c r="H93">
        <v>2551</v>
      </c>
      <c r="I93">
        <v>1730</v>
      </c>
      <c r="J93" t="s">
        <v>206</v>
      </c>
      <c r="K93" s="3">
        <v>2268.59</v>
      </c>
      <c r="L93" t="s">
        <v>47</v>
      </c>
      <c r="M93" s="37" t="s">
        <v>5743</v>
      </c>
      <c r="N93" s="38" t="s">
        <v>5748</v>
      </c>
    </row>
    <row r="94" spans="4:14" ht="16" x14ac:dyDescent="0.2">
      <c r="E94" s="2">
        <v>45138</v>
      </c>
      <c r="F94">
        <v>2594</v>
      </c>
      <c r="G94" t="s">
        <v>1935</v>
      </c>
      <c r="H94">
        <v>2555</v>
      </c>
      <c r="I94">
        <v>1730</v>
      </c>
      <c r="J94" t="s">
        <v>204</v>
      </c>
      <c r="K94" s="3">
        <v>515.27</v>
      </c>
      <c r="L94" t="s">
        <v>47</v>
      </c>
      <c r="M94" s="37" t="s">
        <v>5743</v>
      </c>
      <c r="N94" s="38" t="s">
        <v>5748</v>
      </c>
    </row>
    <row r="95" spans="4:14" ht="16" x14ac:dyDescent="0.2">
      <c r="E95" s="2">
        <v>45169</v>
      </c>
      <c r="F95">
        <v>2600</v>
      </c>
      <c r="G95" t="s">
        <v>1935</v>
      </c>
      <c r="H95">
        <v>2551</v>
      </c>
      <c r="I95">
        <v>1730</v>
      </c>
      <c r="J95" t="s">
        <v>206</v>
      </c>
      <c r="K95" s="3">
        <v>2268.59</v>
      </c>
      <c r="L95" t="s">
        <v>47</v>
      </c>
      <c r="M95" s="37" t="s">
        <v>5743</v>
      </c>
      <c r="N95" s="38" t="s">
        <v>5748</v>
      </c>
    </row>
    <row r="96" spans="4:14" ht="16" x14ac:dyDescent="0.2">
      <c r="E96" s="2">
        <v>45169</v>
      </c>
      <c r="F96">
        <v>2608</v>
      </c>
      <c r="G96" t="s">
        <v>1935</v>
      </c>
      <c r="H96">
        <v>2555</v>
      </c>
      <c r="I96">
        <v>1730</v>
      </c>
      <c r="J96" t="s">
        <v>204</v>
      </c>
      <c r="K96" s="3">
        <v>515.27</v>
      </c>
      <c r="L96" t="s">
        <v>47</v>
      </c>
      <c r="M96" s="37" t="s">
        <v>5743</v>
      </c>
      <c r="N96" s="38" t="s">
        <v>5748</v>
      </c>
    </row>
    <row r="97" spans="3:14" ht="16" x14ac:dyDescent="0.2">
      <c r="E97" s="2">
        <v>45199</v>
      </c>
      <c r="F97">
        <v>2969</v>
      </c>
      <c r="G97" t="s">
        <v>1935</v>
      </c>
      <c r="H97">
        <v>2551</v>
      </c>
      <c r="I97">
        <v>1730</v>
      </c>
      <c r="J97" t="s">
        <v>206</v>
      </c>
      <c r="K97" s="3">
        <v>2268.59</v>
      </c>
      <c r="L97" t="s">
        <v>47</v>
      </c>
      <c r="M97" s="37" t="s">
        <v>5743</v>
      </c>
      <c r="N97" s="38" t="s">
        <v>5748</v>
      </c>
    </row>
    <row r="98" spans="3:14" ht="16" x14ac:dyDescent="0.2">
      <c r="E98" s="2">
        <v>45199</v>
      </c>
      <c r="F98">
        <v>2970</v>
      </c>
      <c r="G98" t="s">
        <v>1935</v>
      </c>
      <c r="H98">
        <v>2555</v>
      </c>
      <c r="I98">
        <v>1730</v>
      </c>
      <c r="J98" t="s">
        <v>204</v>
      </c>
      <c r="K98" s="3">
        <v>515.27</v>
      </c>
      <c r="L98" t="s">
        <v>47</v>
      </c>
      <c r="M98" s="37" t="s">
        <v>5743</v>
      </c>
      <c r="N98" s="38" t="s">
        <v>5748</v>
      </c>
    </row>
    <row r="99" spans="3:14" ht="16" x14ac:dyDescent="0.2">
      <c r="E99" s="2">
        <v>45230</v>
      </c>
      <c r="F99">
        <v>2709</v>
      </c>
      <c r="G99" t="s">
        <v>1935</v>
      </c>
      <c r="H99">
        <v>2551</v>
      </c>
      <c r="I99">
        <v>1730</v>
      </c>
      <c r="J99" t="s">
        <v>206</v>
      </c>
      <c r="K99" s="3">
        <v>2268.59</v>
      </c>
      <c r="L99" t="s">
        <v>47</v>
      </c>
      <c r="M99" s="37" t="s">
        <v>5743</v>
      </c>
      <c r="N99" s="38" t="s">
        <v>5748</v>
      </c>
    </row>
    <row r="100" spans="3:14" ht="16" x14ac:dyDescent="0.2">
      <c r="E100" s="2">
        <v>45230</v>
      </c>
      <c r="F100">
        <v>3745</v>
      </c>
      <c r="G100" t="s">
        <v>1935</v>
      </c>
      <c r="H100">
        <v>2555</v>
      </c>
      <c r="I100">
        <v>1730</v>
      </c>
      <c r="J100" t="s">
        <v>204</v>
      </c>
      <c r="K100" s="3">
        <v>515.27</v>
      </c>
      <c r="L100" t="s">
        <v>47</v>
      </c>
      <c r="M100" s="37" t="s">
        <v>5743</v>
      </c>
      <c r="N100" s="38" t="s">
        <v>5748</v>
      </c>
    </row>
    <row r="101" spans="3:14" ht="16" x14ac:dyDescent="0.2">
      <c r="E101" s="2">
        <v>45260</v>
      </c>
      <c r="F101">
        <v>3027</v>
      </c>
      <c r="G101" t="s">
        <v>1935</v>
      </c>
      <c r="H101">
        <v>2551</v>
      </c>
      <c r="I101">
        <v>1730</v>
      </c>
      <c r="J101" t="s">
        <v>206</v>
      </c>
      <c r="K101" s="3">
        <v>4083.46</v>
      </c>
      <c r="L101" t="s">
        <v>47</v>
      </c>
      <c r="M101" s="37" t="s">
        <v>5743</v>
      </c>
      <c r="N101" s="38" t="s">
        <v>5748</v>
      </c>
    </row>
    <row r="102" spans="3:14" ht="16" x14ac:dyDescent="0.2">
      <c r="E102" s="2">
        <v>45260</v>
      </c>
      <c r="F102">
        <v>3028</v>
      </c>
      <c r="G102" t="s">
        <v>1935</v>
      </c>
      <c r="H102">
        <v>2555</v>
      </c>
      <c r="I102">
        <v>1730</v>
      </c>
      <c r="J102" t="s">
        <v>204</v>
      </c>
      <c r="K102" s="3">
        <v>927.46</v>
      </c>
      <c r="L102" t="s">
        <v>47</v>
      </c>
      <c r="M102" s="37" t="s">
        <v>5743</v>
      </c>
      <c r="N102" s="38" t="s">
        <v>5748</v>
      </c>
    </row>
    <row r="103" spans="3:14" ht="16" x14ac:dyDescent="0.2">
      <c r="E103" s="2">
        <v>45291</v>
      </c>
      <c r="F103">
        <v>2991</v>
      </c>
      <c r="G103" t="s">
        <v>1935</v>
      </c>
      <c r="H103">
        <v>2551</v>
      </c>
      <c r="I103">
        <v>1730</v>
      </c>
      <c r="J103" t="s">
        <v>206</v>
      </c>
      <c r="K103" s="3">
        <v>2268.59</v>
      </c>
      <c r="L103" t="s">
        <v>47</v>
      </c>
      <c r="M103" s="37" t="s">
        <v>5743</v>
      </c>
      <c r="N103" s="38" t="s">
        <v>5748</v>
      </c>
    </row>
    <row r="104" spans="3:14" ht="16" x14ac:dyDescent="0.2">
      <c r="E104" s="2">
        <v>45291</v>
      </c>
      <c r="F104">
        <v>2992</v>
      </c>
      <c r="G104" t="s">
        <v>1935</v>
      </c>
      <c r="H104">
        <v>2555</v>
      </c>
      <c r="I104">
        <v>1730</v>
      </c>
      <c r="J104" t="s">
        <v>204</v>
      </c>
      <c r="K104" s="3">
        <v>515.27</v>
      </c>
      <c r="L104" t="s">
        <v>47</v>
      </c>
      <c r="M104" s="37" t="s">
        <v>5743</v>
      </c>
      <c r="N104" s="38" t="s">
        <v>5748</v>
      </c>
    </row>
    <row r="105" spans="3:14" ht="18" x14ac:dyDescent="0.2">
      <c r="C105" s="24" t="s">
        <v>5739</v>
      </c>
      <c r="D105" s="24"/>
      <c r="E105" s="24"/>
      <c r="F105" s="24"/>
      <c r="G105" s="24"/>
      <c r="H105" s="24"/>
      <c r="I105" s="24"/>
      <c r="J105" s="24"/>
      <c r="K105" s="24"/>
      <c r="L105" s="24"/>
      <c r="M105" s="24"/>
      <c r="N105" s="24"/>
    </row>
    <row r="106" spans="3:14" ht="16" x14ac:dyDescent="0.2">
      <c r="D106" s="35" t="s">
        <v>5755</v>
      </c>
      <c r="E106" s="35"/>
      <c r="F106" s="35"/>
      <c r="G106" s="35"/>
      <c r="H106" s="35"/>
      <c r="I106" s="35"/>
      <c r="J106" s="35"/>
      <c r="K106" s="36">
        <f>SUM(K107:K111)</f>
        <v>597.18000000000006</v>
      </c>
      <c r="L106" s="35"/>
      <c r="M106" s="35"/>
      <c r="N106" s="35"/>
    </row>
    <row r="107" spans="3:14" ht="16" x14ac:dyDescent="0.2">
      <c r="E107" s="2">
        <v>45138</v>
      </c>
      <c r="F107">
        <v>2519</v>
      </c>
      <c r="G107" t="s">
        <v>1782</v>
      </c>
      <c r="H107">
        <v>2894</v>
      </c>
      <c r="I107">
        <v>940</v>
      </c>
      <c r="J107" t="s">
        <v>287</v>
      </c>
      <c r="K107" s="3">
        <v>95.2</v>
      </c>
      <c r="L107" t="s">
        <v>47</v>
      </c>
      <c r="M107" s="37" t="s">
        <v>5743</v>
      </c>
      <c r="N107" s="38" t="s">
        <v>5744</v>
      </c>
    </row>
    <row r="108" spans="3:14" ht="16" x14ac:dyDescent="0.2">
      <c r="E108" s="2">
        <v>45147</v>
      </c>
      <c r="F108">
        <v>2531</v>
      </c>
      <c r="G108" t="s">
        <v>1782</v>
      </c>
      <c r="H108">
        <v>2894</v>
      </c>
      <c r="I108">
        <v>940</v>
      </c>
      <c r="J108" t="s">
        <v>2740</v>
      </c>
      <c r="K108" s="3">
        <v>190.4</v>
      </c>
      <c r="L108" t="s">
        <v>47</v>
      </c>
      <c r="M108" s="37" t="s">
        <v>5743</v>
      </c>
      <c r="N108" s="38" t="s">
        <v>5744</v>
      </c>
    </row>
    <row r="109" spans="3:14" ht="16" x14ac:dyDescent="0.2">
      <c r="E109" s="2">
        <v>45189</v>
      </c>
      <c r="F109">
        <v>2650</v>
      </c>
      <c r="G109" t="s">
        <v>1782</v>
      </c>
      <c r="H109">
        <v>2894</v>
      </c>
      <c r="I109">
        <v>940</v>
      </c>
      <c r="J109" t="s">
        <v>287</v>
      </c>
      <c r="K109" s="3">
        <v>95.2</v>
      </c>
      <c r="L109" t="s">
        <v>47</v>
      </c>
      <c r="M109" s="37" t="s">
        <v>5743</v>
      </c>
      <c r="N109" s="38" t="s">
        <v>5744</v>
      </c>
    </row>
    <row r="110" spans="3:14" ht="16" x14ac:dyDescent="0.2">
      <c r="E110" s="2">
        <v>45266</v>
      </c>
      <c r="F110">
        <v>3261</v>
      </c>
      <c r="G110" t="s">
        <v>1782</v>
      </c>
      <c r="H110">
        <v>2894</v>
      </c>
      <c r="I110">
        <v>940</v>
      </c>
      <c r="J110" t="s">
        <v>2740</v>
      </c>
      <c r="K110" s="3">
        <v>190.4</v>
      </c>
      <c r="L110" t="s">
        <v>47</v>
      </c>
      <c r="M110" s="37" t="s">
        <v>5743</v>
      </c>
      <c r="N110" s="38" t="s">
        <v>5744</v>
      </c>
    </row>
    <row r="111" spans="3:14" ht="16" x14ac:dyDescent="0.2">
      <c r="E111" s="2">
        <v>45273</v>
      </c>
      <c r="F111">
        <v>2892</v>
      </c>
      <c r="G111" t="s">
        <v>1782</v>
      </c>
      <c r="H111">
        <v>2803</v>
      </c>
      <c r="I111">
        <v>942</v>
      </c>
      <c r="J111" t="s">
        <v>3336</v>
      </c>
      <c r="K111" s="3">
        <v>25.98</v>
      </c>
      <c r="L111" t="s">
        <v>47</v>
      </c>
      <c r="M111" s="37" t="s">
        <v>5743</v>
      </c>
      <c r="N111" s="38" t="s">
        <v>5744</v>
      </c>
    </row>
    <row r="112" spans="3:14" ht="16" x14ac:dyDescent="0.2">
      <c r="D112" s="35" t="s">
        <v>5756</v>
      </c>
      <c r="E112" s="35"/>
      <c r="F112" s="35"/>
      <c r="G112" s="35"/>
      <c r="H112" s="35"/>
      <c r="I112" s="35"/>
      <c r="J112" s="35"/>
      <c r="K112" s="36">
        <f>SUM(K113:K150)</f>
        <v>1276.21</v>
      </c>
      <c r="L112" s="35"/>
      <c r="M112" s="35"/>
      <c r="N112" s="35"/>
    </row>
    <row r="113" spans="5:14" ht="16" x14ac:dyDescent="0.2">
      <c r="E113" s="2">
        <v>45113</v>
      </c>
      <c r="F113">
        <v>2493</v>
      </c>
      <c r="G113" t="s">
        <v>1748</v>
      </c>
      <c r="H113">
        <v>2663</v>
      </c>
      <c r="I113">
        <v>940</v>
      </c>
      <c r="J113" t="s">
        <v>2371</v>
      </c>
      <c r="K113" s="3">
        <v>46.41</v>
      </c>
      <c r="L113" t="s">
        <v>47</v>
      </c>
      <c r="M113" s="37" t="s">
        <v>5743</v>
      </c>
      <c r="N113" s="38" t="s">
        <v>5744</v>
      </c>
    </row>
    <row r="114" spans="5:14" ht="16" x14ac:dyDescent="0.2">
      <c r="E114" s="2">
        <v>45117.43440972222</v>
      </c>
      <c r="F114">
        <v>2494</v>
      </c>
      <c r="G114" t="s">
        <v>1748</v>
      </c>
      <c r="H114">
        <v>2900</v>
      </c>
      <c r="I114">
        <v>941</v>
      </c>
      <c r="J114" t="s">
        <v>2165</v>
      </c>
      <c r="K114" s="3">
        <v>52.9</v>
      </c>
      <c r="L114" t="s">
        <v>47</v>
      </c>
      <c r="M114" s="37" t="s">
        <v>5743</v>
      </c>
      <c r="N114" s="38" t="s">
        <v>5744</v>
      </c>
    </row>
    <row r="115" spans="5:14" ht="16" x14ac:dyDescent="0.2">
      <c r="E115" s="2">
        <v>45128</v>
      </c>
      <c r="F115">
        <v>2507</v>
      </c>
      <c r="G115" t="s">
        <v>1748</v>
      </c>
      <c r="H115">
        <v>2705</v>
      </c>
      <c r="I115">
        <v>940</v>
      </c>
      <c r="J115" t="s">
        <v>652</v>
      </c>
      <c r="K115" s="3">
        <v>50</v>
      </c>
      <c r="L115" t="s">
        <v>47</v>
      </c>
      <c r="M115" s="37" t="s">
        <v>5743</v>
      </c>
      <c r="N115" s="38" t="s">
        <v>5744</v>
      </c>
    </row>
    <row r="116" spans="5:14" ht="16" x14ac:dyDescent="0.2">
      <c r="E116" s="2">
        <v>45138</v>
      </c>
      <c r="F116">
        <v>2518</v>
      </c>
      <c r="G116" t="s">
        <v>1748</v>
      </c>
      <c r="H116">
        <v>2705</v>
      </c>
      <c r="I116">
        <v>940</v>
      </c>
      <c r="J116" t="s">
        <v>147</v>
      </c>
      <c r="K116" s="3">
        <v>4.2</v>
      </c>
      <c r="L116" t="s">
        <v>47</v>
      </c>
      <c r="M116" s="37" t="s">
        <v>5743</v>
      </c>
      <c r="N116" s="38" t="s">
        <v>5744</v>
      </c>
    </row>
    <row r="117" spans="5:14" ht="16" x14ac:dyDescent="0.2">
      <c r="E117" s="2">
        <v>45139</v>
      </c>
      <c r="F117">
        <v>2520</v>
      </c>
      <c r="G117" t="s">
        <v>1748</v>
      </c>
      <c r="H117">
        <v>2702</v>
      </c>
      <c r="I117">
        <v>940</v>
      </c>
      <c r="J117" t="s">
        <v>2507</v>
      </c>
      <c r="K117" s="3">
        <v>20.3</v>
      </c>
      <c r="L117" t="s">
        <v>47</v>
      </c>
      <c r="M117" s="37" t="s">
        <v>5743</v>
      </c>
      <c r="N117" s="38" t="s">
        <v>5744</v>
      </c>
    </row>
    <row r="118" spans="5:14" ht="16" x14ac:dyDescent="0.2">
      <c r="E118" s="2">
        <v>45142</v>
      </c>
      <c r="F118">
        <v>2521</v>
      </c>
      <c r="G118" t="s">
        <v>1748</v>
      </c>
      <c r="H118">
        <v>2663</v>
      </c>
      <c r="I118">
        <v>940</v>
      </c>
      <c r="J118" t="s">
        <v>2371</v>
      </c>
      <c r="K118" s="3">
        <v>46.41</v>
      </c>
      <c r="L118" t="s">
        <v>47</v>
      </c>
      <c r="M118" s="37" t="s">
        <v>5743</v>
      </c>
      <c r="N118" s="38" t="s">
        <v>5744</v>
      </c>
    </row>
    <row r="119" spans="5:14" ht="16" x14ac:dyDescent="0.2">
      <c r="E119" s="2">
        <v>45148.421030092592</v>
      </c>
      <c r="F119">
        <v>2525</v>
      </c>
      <c r="G119" t="s">
        <v>1748</v>
      </c>
      <c r="H119">
        <v>2900</v>
      </c>
      <c r="I119">
        <v>941</v>
      </c>
      <c r="J119" t="s">
        <v>2165</v>
      </c>
      <c r="K119" s="3">
        <v>52.9</v>
      </c>
      <c r="L119" t="s">
        <v>47</v>
      </c>
      <c r="M119" s="37" t="s">
        <v>5743</v>
      </c>
      <c r="N119" s="38" t="s">
        <v>5744</v>
      </c>
    </row>
    <row r="120" spans="5:14" ht="16" x14ac:dyDescent="0.2">
      <c r="E120" s="2">
        <v>45155</v>
      </c>
      <c r="F120">
        <v>2530</v>
      </c>
      <c r="G120" t="s">
        <v>1748</v>
      </c>
      <c r="H120">
        <v>2701</v>
      </c>
      <c r="I120">
        <v>940</v>
      </c>
      <c r="J120" t="s">
        <v>2762</v>
      </c>
      <c r="K120" s="3">
        <v>11.97</v>
      </c>
      <c r="L120" t="s">
        <v>47</v>
      </c>
      <c r="M120" s="37" t="s">
        <v>5743</v>
      </c>
      <c r="N120" s="38" t="s">
        <v>5744</v>
      </c>
    </row>
    <row r="121" spans="5:14" ht="16" x14ac:dyDescent="0.2">
      <c r="E121" s="2">
        <v>45169</v>
      </c>
      <c r="F121">
        <v>2558</v>
      </c>
      <c r="G121" t="s">
        <v>1748</v>
      </c>
      <c r="H121">
        <v>2705</v>
      </c>
      <c r="I121">
        <v>940</v>
      </c>
      <c r="J121" t="s">
        <v>147</v>
      </c>
      <c r="K121" s="3">
        <v>4.8600000000000003</v>
      </c>
      <c r="L121" t="s">
        <v>47</v>
      </c>
      <c r="M121" s="37" t="s">
        <v>5743</v>
      </c>
      <c r="N121" s="38" t="s">
        <v>5744</v>
      </c>
    </row>
    <row r="122" spans="5:14" ht="16" x14ac:dyDescent="0.2">
      <c r="E122" s="2">
        <v>45169</v>
      </c>
      <c r="F122">
        <v>2559</v>
      </c>
      <c r="G122" t="s">
        <v>1748</v>
      </c>
      <c r="H122">
        <v>2702</v>
      </c>
      <c r="I122">
        <v>940</v>
      </c>
      <c r="J122" t="s">
        <v>2507</v>
      </c>
      <c r="K122" s="3">
        <v>20.23</v>
      </c>
      <c r="L122" t="s">
        <v>47</v>
      </c>
      <c r="M122" s="37" t="s">
        <v>5743</v>
      </c>
      <c r="N122" s="38" t="s">
        <v>5744</v>
      </c>
    </row>
    <row r="123" spans="5:14" ht="16" x14ac:dyDescent="0.2">
      <c r="E123" s="2">
        <v>45175</v>
      </c>
      <c r="F123">
        <v>2609</v>
      </c>
      <c r="G123" t="s">
        <v>1748</v>
      </c>
      <c r="H123">
        <v>2663</v>
      </c>
      <c r="I123">
        <v>940</v>
      </c>
      <c r="J123" t="s">
        <v>2371</v>
      </c>
      <c r="K123" s="3">
        <v>46.41</v>
      </c>
      <c r="L123" t="s">
        <v>47</v>
      </c>
      <c r="M123" s="37" t="s">
        <v>5743</v>
      </c>
      <c r="N123" s="38" t="s">
        <v>5744</v>
      </c>
    </row>
    <row r="124" spans="5:14" ht="16" x14ac:dyDescent="0.2">
      <c r="E124" s="2">
        <v>45179.413472222222</v>
      </c>
      <c r="F124">
        <v>2612</v>
      </c>
      <c r="G124" t="s">
        <v>1748</v>
      </c>
      <c r="H124">
        <v>2900</v>
      </c>
      <c r="I124">
        <v>941</v>
      </c>
      <c r="J124" t="s">
        <v>2165</v>
      </c>
      <c r="K124" s="3">
        <v>52.9</v>
      </c>
      <c r="L124" t="s">
        <v>47</v>
      </c>
      <c r="M124" s="37" t="s">
        <v>5743</v>
      </c>
      <c r="N124" s="38" t="s">
        <v>5744</v>
      </c>
    </row>
    <row r="125" spans="5:14" ht="16" x14ac:dyDescent="0.2">
      <c r="E125" s="2">
        <v>45183</v>
      </c>
      <c r="F125">
        <v>2641</v>
      </c>
      <c r="G125" t="s">
        <v>1748</v>
      </c>
      <c r="H125">
        <v>2705</v>
      </c>
      <c r="I125">
        <v>940</v>
      </c>
      <c r="J125" t="s">
        <v>2903</v>
      </c>
      <c r="K125" s="3">
        <v>42.5</v>
      </c>
      <c r="L125" t="s">
        <v>47</v>
      </c>
      <c r="M125" s="37" t="s">
        <v>5743</v>
      </c>
      <c r="N125" s="38" t="s">
        <v>5744</v>
      </c>
    </row>
    <row r="126" spans="5:14" ht="16" x14ac:dyDescent="0.2">
      <c r="E126" s="2">
        <v>45198</v>
      </c>
      <c r="F126">
        <v>2658</v>
      </c>
      <c r="G126" t="s">
        <v>1748</v>
      </c>
      <c r="H126">
        <v>2705</v>
      </c>
      <c r="I126">
        <v>940</v>
      </c>
      <c r="J126" t="s">
        <v>147</v>
      </c>
      <c r="K126" s="3">
        <v>5.08</v>
      </c>
      <c r="L126" t="s">
        <v>47</v>
      </c>
      <c r="M126" s="37" t="s">
        <v>5743</v>
      </c>
      <c r="N126" s="38" t="s">
        <v>5744</v>
      </c>
    </row>
    <row r="127" spans="5:14" ht="16" x14ac:dyDescent="0.2">
      <c r="E127" s="2">
        <v>45201</v>
      </c>
      <c r="F127">
        <v>2659</v>
      </c>
      <c r="G127" t="s">
        <v>1748</v>
      </c>
      <c r="H127">
        <v>2702</v>
      </c>
      <c r="I127">
        <v>940</v>
      </c>
      <c r="J127" t="s">
        <v>2507</v>
      </c>
      <c r="K127" s="3">
        <v>20.73</v>
      </c>
      <c r="L127" t="s">
        <v>47</v>
      </c>
      <c r="M127" s="37" t="s">
        <v>5743</v>
      </c>
      <c r="N127" s="38" t="s">
        <v>5744</v>
      </c>
    </row>
    <row r="128" spans="5:14" ht="16" x14ac:dyDescent="0.2">
      <c r="E128" s="2">
        <v>45204</v>
      </c>
      <c r="F128">
        <v>2661</v>
      </c>
      <c r="G128" t="s">
        <v>1748</v>
      </c>
      <c r="H128">
        <v>2663</v>
      </c>
      <c r="I128">
        <v>940</v>
      </c>
      <c r="J128" t="s">
        <v>2371</v>
      </c>
      <c r="K128" s="3">
        <v>46.41</v>
      </c>
      <c r="L128" t="s">
        <v>47</v>
      </c>
      <c r="M128" s="37" t="s">
        <v>5743</v>
      </c>
      <c r="N128" s="38" t="s">
        <v>5744</v>
      </c>
    </row>
    <row r="129" spans="5:14" ht="16" x14ac:dyDescent="0.2">
      <c r="E129" s="2">
        <v>45209.413634259261</v>
      </c>
      <c r="F129">
        <v>2663</v>
      </c>
      <c r="G129" t="s">
        <v>1748</v>
      </c>
      <c r="H129">
        <v>2900</v>
      </c>
      <c r="I129">
        <v>941</v>
      </c>
      <c r="J129" t="s">
        <v>2165</v>
      </c>
      <c r="K129" s="3">
        <v>52.9</v>
      </c>
      <c r="L129" t="s">
        <v>47</v>
      </c>
      <c r="M129" s="37" t="s">
        <v>5743</v>
      </c>
      <c r="N129" s="38" t="s">
        <v>5744</v>
      </c>
    </row>
    <row r="130" spans="5:14" ht="16" x14ac:dyDescent="0.2">
      <c r="E130" s="2">
        <v>45216</v>
      </c>
      <c r="F130">
        <v>3676</v>
      </c>
      <c r="G130" t="s">
        <v>1748</v>
      </c>
      <c r="H130">
        <v>2705</v>
      </c>
      <c r="I130">
        <v>940</v>
      </c>
      <c r="J130" t="s">
        <v>3080</v>
      </c>
      <c r="K130" s="3">
        <v>9.5</v>
      </c>
      <c r="L130" t="s">
        <v>47</v>
      </c>
      <c r="M130" s="37" t="s">
        <v>5743</v>
      </c>
      <c r="N130" s="38" t="s">
        <v>5744</v>
      </c>
    </row>
    <row r="131" spans="5:14" ht="16" x14ac:dyDescent="0.2">
      <c r="E131" s="2">
        <v>45230</v>
      </c>
      <c r="F131">
        <v>2714</v>
      </c>
      <c r="G131" t="s">
        <v>1748</v>
      </c>
      <c r="H131">
        <v>2705</v>
      </c>
      <c r="I131">
        <v>940</v>
      </c>
      <c r="J131" t="s">
        <v>147</v>
      </c>
      <c r="K131" s="3">
        <v>4.68</v>
      </c>
      <c r="L131" t="s">
        <v>47</v>
      </c>
      <c r="M131" s="37" t="s">
        <v>5743</v>
      </c>
      <c r="N131" s="38" t="s">
        <v>5744</v>
      </c>
    </row>
    <row r="132" spans="5:14" ht="16" x14ac:dyDescent="0.2">
      <c r="E132" s="2">
        <v>45232</v>
      </c>
      <c r="F132">
        <v>2715</v>
      </c>
      <c r="G132" t="s">
        <v>1748</v>
      </c>
      <c r="H132">
        <v>2702</v>
      </c>
      <c r="I132">
        <v>940</v>
      </c>
      <c r="J132" t="s">
        <v>2507</v>
      </c>
      <c r="K132" s="3">
        <v>20.23</v>
      </c>
      <c r="L132" t="s">
        <v>47</v>
      </c>
      <c r="M132" s="37" t="s">
        <v>5743</v>
      </c>
      <c r="N132" s="38" t="s">
        <v>5744</v>
      </c>
    </row>
    <row r="133" spans="5:14" ht="16" x14ac:dyDescent="0.2">
      <c r="E133" s="2">
        <v>45236</v>
      </c>
      <c r="F133">
        <v>2717</v>
      </c>
      <c r="G133" t="s">
        <v>1748</v>
      </c>
      <c r="H133">
        <v>2663</v>
      </c>
      <c r="I133">
        <v>940</v>
      </c>
      <c r="J133" t="s">
        <v>2371</v>
      </c>
      <c r="K133" s="3">
        <v>46.41</v>
      </c>
      <c r="L133" t="s">
        <v>47</v>
      </c>
      <c r="M133" s="37" t="s">
        <v>5743</v>
      </c>
      <c r="N133" s="38" t="s">
        <v>5744</v>
      </c>
    </row>
    <row r="134" spans="5:14" ht="16" x14ac:dyDescent="0.2">
      <c r="E134" s="2">
        <v>45237</v>
      </c>
      <c r="F134">
        <v>2914</v>
      </c>
      <c r="G134" t="s">
        <v>1748</v>
      </c>
      <c r="H134">
        <v>2705</v>
      </c>
      <c r="I134">
        <v>940</v>
      </c>
      <c r="J134" t="s">
        <v>1521</v>
      </c>
      <c r="K134" s="3">
        <v>14</v>
      </c>
      <c r="L134" t="s">
        <v>47</v>
      </c>
      <c r="M134" s="37" t="s">
        <v>5743</v>
      </c>
      <c r="N134" s="38" t="s">
        <v>5744</v>
      </c>
    </row>
    <row r="135" spans="5:14" ht="16" x14ac:dyDescent="0.2">
      <c r="E135" s="2">
        <v>45243</v>
      </c>
      <c r="F135">
        <v>2722</v>
      </c>
      <c r="G135" t="s">
        <v>1748</v>
      </c>
      <c r="H135">
        <v>2900</v>
      </c>
      <c r="I135">
        <v>940</v>
      </c>
      <c r="J135" t="s">
        <v>2165</v>
      </c>
      <c r="K135" s="3">
        <v>52.9</v>
      </c>
      <c r="L135" t="s">
        <v>47</v>
      </c>
      <c r="M135" s="37" t="s">
        <v>5743</v>
      </c>
      <c r="N135" s="38" t="s">
        <v>5744</v>
      </c>
    </row>
    <row r="136" spans="5:14" ht="16" x14ac:dyDescent="0.2">
      <c r="E136" s="2">
        <v>45250</v>
      </c>
      <c r="F136">
        <v>2770</v>
      </c>
      <c r="G136" t="s">
        <v>1748</v>
      </c>
      <c r="H136">
        <v>2704</v>
      </c>
      <c r="I136">
        <v>940</v>
      </c>
      <c r="J136" t="s">
        <v>3151</v>
      </c>
      <c r="K136" s="3">
        <v>21.42</v>
      </c>
      <c r="L136" t="s">
        <v>47</v>
      </c>
      <c r="M136" s="37" t="s">
        <v>5743</v>
      </c>
      <c r="N136" s="38" t="s">
        <v>5744</v>
      </c>
    </row>
    <row r="137" spans="5:14" ht="16" x14ac:dyDescent="0.2">
      <c r="E137" s="2">
        <v>45250</v>
      </c>
      <c r="F137">
        <v>3707</v>
      </c>
      <c r="G137" t="s">
        <v>1748</v>
      </c>
      <c r="H137">
        <v>2705</v>
      </c>
      <c r="I137">
        <v>700</v>
      </c>
      <c r="J137" t="s">
        <v>3161</v>
      </c>
      <c r="K137" s="3">
        <v>35</v>
      </c>
      <c r="L137" t="s">
        <v>47</v>
      </c>
      <c r="M137" s="37" t="s">
        <v>5743</v>
      </c>
      <c r="N137" s="38" t="s">
        <v>5744</v>
      </c>
    </row>
    <row r="138" spans="5:14" ht="16" x14ac:dyDescent="0.2">
      <c r="E138" s="2">
        <v>45251</v>
      </c>
      <c r="F138">
        <v>2759</v>
      </c>
      <c r="G138" t="s">
        <v>1748</v>
      </c>
      <c r="H138">
        <v>2702</v>
      </c>
      <c r="I138">
        <v>940</v>
      </c>
      <c r="J138" t="s">
        <v>3168</v>
      </c>
      <c r="K138" s="3">
        <v>1.6</v>
      </c>
      <c r="L138" t="s">
        <v>47</v>
      </c>
      <c r="M138" s="37" t="s">
        <v>5743</v>
      </c>
      <c r="N138" s="38" t="s">
        <v>5744</v>
      </c>
    </row>
    <row r="139" spans="5:14" ht="16" x14ac:dyDescent="0.2">
      <c r="E139" s="2">
        <v>45251</v>
      </c>
      <c r="F139">
        <v>2760</v>
      </c>
      <c r="G139" t="s">
        <v>1748</v>
      </c>
      <c r="H139">
        <v>2702</v>
      </c>
      <c r="I139">
        <v>940</v>
      </c>
      <c r="J139" t="s">
        <v>3168</v>
      </c>
      <c r="K139" s="3">
        <v>2</v>
      </c>
      <c r="L139" t="s">
        <v>47</v>
      </c>
      <c r="M139" s="37" t="s">
        <v>5743</v>
      </c>
      <c r="N139" s="38" t="s">
        <v>5744</v>
      </c>
    </row>
    <row r="140" spans="5:14" ht="16" x14ac:dyDescent="0.2">
      <c r="E140" s="2">
        <v>45255</v>
      </c>
      <c r="F140">
        <v>2741</v>
      </c>
      <c r="G140" t="s">
        <v>1748</v>
      </c>
      <c r="H140">
        <v>2701</v>
      </c>
      <c r="I140">
        <v>562</v>
      </c>
      <c r="J140" t="s">
        <v>3218</v>
      </c>
      <c r="K140" s="3">
        <v>217.74</v>
      </c>
      <c r="L140" t="s">
        <v>47</v>
      </c>
      <c r="M140" s="37" t="s">
        <v>5743</v>
      </c>
      <c r="N140" s="38" t="s">
        <v>5744</v>
      </c>
    </row>
    <row r="141" spans="5:14" ht="16" x14ac:dyDescent="0.2">
      <c r="E141" s="2">
        <v>45258</v>
      </c>
      <c r="F141">
        <v>2762</v>
      </c>
      <c r="G141" t="s">
        <v>1748</v>
      </c>
      <c r="H141">
        <v>2705</v>
      </c>
      <c r="I141">
        <v>940</v>
      </c>
      <c r="J141" t="s">
        <v>931</v>
      </c>
      <c r="K141" s="3">
        <v>9.5</v>
      </c>
      <c r="L141" t="s">
        <v>47</v>
      </c>
      <c r="M141" s="37" t="s">
        <v>5743</v>
      </c>
      <c r="N141" s="38" t="s">
        <v>5744</v>
      </c>
    </row>
    <row r="142" spans="5:14" ht="16" x14ac:dyDescent="0.2">
      <c r="E142" s="2">
        <v>45261</v>
      </c>
      <c r="F142">
        <v>2779</v>
      </c>
      <c r="G142" t="s">
        <v>1748</v>
      </c>
      <c r="H142">
        <v>2702</v>
      </c>
      <c r="I142">
        <v>940</v>
      </c>
      <c r="J142" t="s">
        <v>2507</v>
      </c>
      <c r="K142" s="3">
        <v>140.11000000000001</v>
      </c>
      <c r="L142" t="s">
        <v>47</v>
      </c>
      <c r="M142" s="37" t="s">
        <v>5743</v>
      </c>
      <c r="N142" s="38" t="s">
        <v>5744</v>
      </c>
    </row>
    <row r="143" spans="5:14" ht="16" x14ac:dyDescent="0.2">
      <c r="E143" s="2">
        <v>45266</v>
      </c>
      <c r="F143">
        <v>2787</v>
      </c>
      <c r="G143" t="s">
        <v>1748</v>
      </c>
      <c r="H143">
        <v>2663</v>
      </c>
      <c r="I143">
        <v>940</v>
      </c>
      <c r="J143" t="s">
        <v>2371</v>
      </c>
      <c r="K143" s="3">
        <v>46.41</v>
      </c>
      <c r="L143" t="s">
        <v>47</v>
      </c>
      <c r="M143" s="37" t="s">
        <v>5743</v>
      </c>
      <c r="N143" s="38" t="s">
        <v>5744</v>
      </c>
    </row>
    <row r="144" spans="5:14" ht="16" x14ac:dyDescent="0.2">
      <c r="E144" s="2">
        <v>45271</v>
      </c>
      <c r="F144">
        <v>2829</v>
      </c>
      <c r="G144" t="s">
        <v>1748</v>
      </c>
      <c r="H144">
        <v>2705</v>
      </c>
      <c r="I144">
        <v>940</v>
      </c>
      <c r="J144" t="s">
        <v>147</v>
      </c>
      <c r="K144" s="3">
        <v>5.38</v>
      </c>
      <c r="L144" t="s">
        <v>47</v>
      </c>
      <c r="M144" s="37" t="s">
        <v>5743</v>
      </c>
      <c r="N144" s="38" t="s">
        <v>5744</v>
      </c>
    </row>
    <row r="145" spans="2:14" ht="16" x14ac:dyDescent="0.2">
      <c r="E145" s="2">
        <v>45272</v>
      </c>
      <c r="F145">
        <v>2792</v>
      </c>
      <c r="G145" t="s">
        <v>1748</v>
      </c>
      <c r="H145">
        <v>2900</v>
      </c>
      <c r="I145">
        <v>940</v>
      </c>
      <c r="J145" t="s">
        <v>2165</v>
      </c>
      <c r="K145" s="3">
        <v>52.9</v>
      </c>
      <c r="L145" t="s">
        <v>47</v>
      </c>
      <c r="M145" s="37" t="s">
        <v>5743</v>
      </c>
      <c r="N145" s="38" t="s">
        <v>5744</v>
      </c>
    </row>
    <row r="146" spans="2:14" ht="16" x14ac:dyDescent="0.2">
      <c r="E146" s="2">
        <v>45272</v>
      </c>
      <c r="F146">
        <v>2831</v>
      </c>
      <c r="G146" t="s">
        <v>1748</v>
      </c>
      <c r="H146">
        <v>940</v>
      </c>
      <c r="I146">
        <v>2705</v>
      </c>
      <c r="J146" t="s">
        <v>3323</v>
      </c>
      <c r="K146" s="3">
        <v>-5.38</v>
      </c>
      <c r="L146" t="s">
        <v>47</v>
      </c>
      <c r="M146" s="37" t="s">
        <v>5752</v>
      </c>
      <c r="N146" s="38" t="s">
        <v>5750</v>
      </c>
    </row>
    <row r="147" spans="2:14" ht="16" x14ac:dyDescent="0.2">
      <c r="E147" s="2">
        <v>45272.467719907407</v>
      </c>
      <c r="F147">
        <v>2899</v>
      </c>
      <c r="G147" t="s">
        <v>1748</v>
      </c>
      <c r="H147">
        <v>2705</v>
      </c>
      <c r="I147">
        <v>941</v>
      </c>
      <c r="J147" t="s">
        <v>3335</v>
      </c>
      <c r="K147" s="3">
        <v>3.99</v>
      </c>
      <c r="L147" t="s">
        <v>47</v>
      </c>
      <c r="M147" s="37" t="s">
        <v>5743</v>
      </c>
      <c r="N147" s="38" t="s">
        <v>5744</v>
      </c>
    </row>
    <row r="148" spans="2:14" ht="16" x14ac:dyDescent="0.2">
      <c r="E148" s="2">
        <v>45279</v>
      </c>
      <c r="F148">
        <v>2830</v>
      </c>
      <c r="G148" t="s">
        <v>1748</v>
      </c>
      <c r="H148">
        <v>2705</v>
      </c>
      <c r="I148">
        <v>940</v>
      </c>
      <c r="J148" t="s">
        <v>147</v>
      </c>
      <c r="K148" s="3">
        <v>5.68</v>
      </c>
      <c r="L148" t="s">
        <v>47</v>
      </c>
      <c r="M148" s="37" t="s">
        <v>5743</v>
      </c>
      <c r="N148" s="38" t="s">
        <v>5744</v>
      </c>
    </row>
    <row r="149" spans="2:14" ht="16" x14ac:dyDescent="0.2">
      <c r="E149" s="2">
        <v>45280</v>
      </c>
      <c r="F149">
        <v>3045</v>
      </c>
      <c r="G149" t="s">
        <v>1748</v>
      </c>
      <c r="H149">
        <v>2705</v>
      </c>
      <c r="I149">
        <v>940</v>
      </c>
      <c r="J149" t="s">
        <v>931</v>
      </c>
      <c r="K149" s="3">
        <v>9.5</v>
      </c>
      <c r="L149" t="s">
        <v>47</v>
      </c>
      <c r="M149" s="37" t="s">
        <v>5743</v>
      </c>
      <c r="N149" s="38" t="s">
        <v>5744</v>
      </c>
    </row>
    <row r="150" spans="2:14" ht="16" x14ac:dyDescent="0.2">
      <c r="E150" s="2">
        <v>45289.041666666657</v>
      </c>
      <c r="F150">
        <v>2832</v>
      </c>
      <c r="G150" t="s">
        <v>1748</v>
      </c>
      <c r="H150">
        <v>2705</v>
      </c>
      <c r="I150">
        <v>940</v>
      </c>
      <c r="J150" t="s">
        <v>3410</v>
      </c>
      <c r="K150" s="3">
        <v>5.53</v>
      </c>
      <c r="L150" t="s">
        <v>47</v>
      </c>
      <c r="M150" s="37" t="s">
        <v>5743</v>
      </c>
      <c r="N150" s="38" t="s">
        <v>5744</v>
      </c>
    </row>
    <row r="151" spans="2:14" ht="16" x14ac:dyDescent="0.2">
      <c r="D151" s="35" t="s">
        <v>5757</v>
      </c>
      <c r="E151" s="35"/>
      <c r="F151" s="35"/>
      <c r="G151" s="35"/>
      <c r="H151" s="35"/>
      <c r="I151" s="35"/>
      <c r="J151" s="35"/>
      <c r="K151" s="36">
        <f>SUM(K152:K152)</f>
        <v>1963.5</v>
      </c>
      <c r="L151" s="35"/>
      <c r="M151" s="35"/>
      <c r="N151" s="35"/>
    </row>
    <row r="152" spans="2:14" ht="16" x14ac:dyDescent="0.2">
      <c r="E152" s="2">
        <v>45260</v>
      </c>
      <c r="F152">
        <v>2778</v>
      </c>
      <c r="G152" t="s">
        <v>3274</v>
      </c>
      <c r="H152">
        <v>2894</v>
      </c>
      <c r="I152">
        <v>940</v>
      </c>
      <c r="J152" t="s">
        <v>3275</v>
      </c>
      <c r="K152" s="3">
        <v>1963.5</v>
      </c>
      <c r="L152" t="s">
        <v>47</v>
      </c>
      <c r="M152" s="37" t="s">
        <v>5743</v>
      </c>
      <c r="N152" s="38" t="s">
        <v>5744</v>
      </c>
    </row>
    <row r="153" spans="2:14" ht="18" x14ac:dyDescent="0.2">
      <c r="C153" s="24" t="s">
        <v>5740</v>
      </c>
      <c r="D153" s="24"/>
      <c r="E153" s="24"/>
      <c r="F153" s="24"/>
      <c r="G153" s="24"/>
      <c r="H153" s="24"/>
      <c r="I153" s="24"/>
      <c r="J153" s="24"/>
      <c r="K153" s="24"/>
      <c r="L153" s="24"/>
      <c r="M153" s="24"/>
      <c r="N153" s="24"/>
    </row>
    <row r="154" spans="2:14" ht="16" x14ac:dyDescent="0.2">
      <c r="D154" s="35" t="s">
        <v>5758</v>
      </c>
      <c r="E154" s="35"/>
      <c r="F154" s="35"/>
      <c r="G154" s="35"/>
      <c r="H154" s="35"/>
      <c r="I154" s="35"/>
      <c r="J154" s="35"/>
      <c r="K154" s="35"/>
      <c r="L154" s="35"/>
      <c r="M154" s="35"/>
      <c r="N154" s="35"/>
    </row>
    <row r="155" spans="2:14" ht="21" x14ac:dyDescent="0.25">
      <c r="B155" s="23" t="s">
        <v>5694</v>
      </c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</row>
    <row r="156" spans="2:14" ht="16" x14ac:dyDescent="0.2">
      <c r="D156" s="35" t="s">
        <v>5759</v>
      </c>
      <c r="E156" s="35"/>
      <c r="F156" s="35"/>
      <c r="G156" s="35"/>
      <c r="H156" s="35"/>
      <c r="I156" s="35"/>
      <c r="J156" s="35"/>
      <c r="K156" s="35"/>
      <c r="L156" s="35"/>
      <c r="M156" s="35"/>
      <c r="N156" s="35"/>
    </row>
    <row r="157" spans="2:14" ht="16" x14ac:dyDescent="0.2">
      <c r="D157" s="35" t="s">
        <v>5760</v>
      </c>
      <c r="E157" s="35"/>
      <c r="F157" s="35"/>
      <c r="G157" s="35"/>
      <c r="H157" s="35"/>
      <c r="I157" s="35"/>
      <c r="J157" s="35"/>
      <c r="K157" s="36">
        <f>SUM(K158:K158)</f>
        <v>55500</v>
      </c>
      <c r="L157" s="35"/>
      <c r="M157" s="35"/>
      <c r="N157" s="35"/>
    </row>
    <row r="158" spans="2:14" ht="16" x14ac:dyDescent="0.2">
      <c r="E158" s="2">
        <v>45187</v>
      </c>
      <c r="F158">
        <v>2648</v>
      </c>
      <c r="G158" t="s">
        <v>1538</v>
      </c>
      <c r="H158">
        <v>940</v>
      </c>
      <c r="I158">
        <v>3200</v>
      </c>
      <c r="J158" t="s">
        <v>2911</v>
      </c>
      <c r="K158" s="3">
        <v>55500</v>
      </c>
      <c r="L158" t="s">
        <v>47</v>
      </c>
      <c r="M158" s="37" t="s">
        <v>5752</v>
      </c>
      <c r="N158" s="38" t="s">
        <v>5753</v>
      </c>
    </row>
    <row r="159" spans="2:14" ht="16" x14ac:dyDescent="0.2">
      <c r="D159" s="35" t="s">
        <v>5761</v>
      </c>
      <c r="E159" s="35"/>
      <c r="F159" s="35"/>
      <c r="G159" s="35"/>
      <c r="H159" s="35"/>
      <c r="I159" s="35"/>
      <c r="J159" s="35"/>
      <c r="K159" s="35"/>
      <c r="L159" s="35"/>
      <c r="M159" s="35"/>
      <c r="N159" s="35"/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B1:N163"/>
  <sheetViews>
    <sheetView workbookViewId="0"/>
  </sheetViews>
  <sheetFormatPr baseColWidth="10" defaultColWidth="8.83203125" defaultRowHeight="15" x14ac:dyDescent="0.2"/>
  <cols>
    <col min="1" max="4" width="2" customWidth="1"/>
    <col min="5" max="5" width="9" customWidth="1"/>
    <col min="6" max="7" width="6" customWidth="1"/>
    <col min="8" max="9" width="5" customWidth="1"/>
    <col min="10" max="10" width="40" customWidth="1"/>
    <col min="11" max="11" width="15" customWidth="1"/>
    <col min="12" max="12" width="5" customWidth="1"/>
    <col min="13" max="13" width="16" customWidth="1"/>
    <col min="14" max="14" width="12" customWidth="1"/>
  </cols>
  <sheetData>
    <row r="1" spans="2:14" x14ac:dyDescent="0.2">
      <c r="D1" s="1" t="s">
        <v>5763</v>
      </c>
    </row>
    <row r="3" spans="2:14" x14ac:dyDescent="0.2">
      <c r="E3" s="1" t="s">
        <v>2</v>
      </c>
      <c r="F3" s="1" t="s">
        <v>1</v>
      </c>
      <c r="G3" s="1" t="s">
        <v>3</v>
      </c>
      <c r="H3" s="1" t="s">
        <v>9</v>
      </c>
      <c r="I3" s="1" t="s">
        <v>13</v>
      </c>
      <c r="J3" s="1" t="s">
        <v>4</v>
      </c>
      <c r="K3" s="1" t="s">
        <v>5</v>
      </c>
      <c r="L3" s="1" t="s">
        <v>6</v>
      </c>
      <c r="M3" s="1" t="s">
        <v>11</v>
      </c>
      <c r="N3" s="1" t="s">
        <v>15</v>
      </c>
    </row>
    <row r="4" spans="2:14" ht="21" x14ac:dyDescent="0.25">
      <c r="B4" s="23" t="s">
        <v>5678</v>
      </c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</row>
    <row r="5" spans="2:14" ht="18" x14ac:dyDescent="0.2">
      <c r="C5" s="24" t="s">
        <v>5736</v>
      </c>
      <c r="D5" s="24"/>
      <c r="E5" s="24"/>
      <c r="F5" s="24"/>
      <c r="G5" s="24"/>
      <c r="H5" s="24"/>
      <c r="I5" s="24"/>
      <c r="J5" s="24"/>
      <c r="K5" s="24"/>
      <c r="L5" s="24"/>
      <c r="M5" s="24"/>
      <c r="N5" s="24"/>
    </row>
    <row r="6" spans="2:14" ht="16" x14ac:dyDescent="0.2">
      <c r="D6" s="35" t="s">
        <v>5742</v>
      </c>
      <c r="E6" s="35"/>
      <c r="F6" s="35"/>
      <c r="G6" s="35"/>
      <c r="H6" s="35"/>
      <c r="I6" s="35"/>
      <c r="J6" s="35"/>
      <c r="K6" s="36">
        <f>SUM(K7:K29)</f>
        <v>5712.09</v>
      </c>
      <c r="L6" s="35"/>
      <c r="M6" s="35"/>
      <c r="N6" s="35"/>
    </row>
    <row r="7" spans="2:14" ht="16" x14ac:dyDescent="0.2">
      <c r="E7" s="2">
        <v>45302.5622337963</v>
      </c>
      <c r="F7">
        <v>2953</v>
      </c>
      <c r="G7" t="s">
        <v>1761</v>
      </c>
      <c r="H7">
        <v>2722</v>
      </c>
      <c r="I7">
        <v>941</v>
      </c>
      <c r="J7" t="s">
        <v>3451</v>
      </c>
      <c r="K7" s="3">
        <v>434.17</v>
      </c>
      <c r="L7" t="s">
        <v>47</v>
      </c>
      <c r="M7" s="37" t="s">
        <v>5743</v>
      </c>
      <c r="N7" s="38" t="s">
        <v>5744</v>
      </c>
    </row>
    <row r="8" spans="2:14" ht="16" x14ac:dyDescent="0.2">
      <c r="E8" s="2">
        <v>45308.57984953704</v>
      </c>
      <c r="F8">
        <v>2841</v>
      </c>
      <c r="G8" t="s">
        <v>1761</v>
      </c>
      <c r="H8">
        <v>2710</v>
      </c>
      <c r="I8">
        <v>941</v>
      </c>
      <c r="J8" t="s">
        <v>1762</v>
      </c>
      <c r="K8" s="3">
        <v>117.81</v>
      </c>
      <c r="L8" t="s">
        <v>47</v>
      </c>
      <c r="M8" s="37" t="s">
        <v>5743</v>
      </c>
      <c r="N8" s="38" t="s">
        <v>5744</v>
      </c>
    </row>
    <row r="9" spans="2:14" ht="16" x14ac:dyDescent="0.2">
      <c r="E9" s="2">
        <v>45313</v>
      </c>
      <c r="F9">
        <v>2876</v>
      </c>
      <c r="G9" t="s">
        <v>1761</v>
      </c>
      <c r="H9">
        <v>2720</v>
      </c>
      <c r="I9">
        <v>942</v>
      </c>
      <c r="J9" t="s">
        <v>2032</v>
      </c>
      <c r="K9" s="3">
        <v>22.17</v>
      </c>
      <c r="L9" t="s">
        <v>47</v>
      </c>
      <c r="M9" s="37" t="s">
        <v>5743</v>
      </c>
      <c r="N9" s="38" t="s">
        <v>5744</v>
      </c>
    </row>
    <row r="10" spans="2:14" ht="16" x14ac:dyDescent="0.2">
      <c r="E10" s="2">
        <v>45314</v>
      </c>
      <c r="F10">
        <v>2887</v>
      </c>
      <c r="G10" t="s">
        <v>1761</v>
      </c>
      <c r="H10">
        <v>2720</v>
      </c>
      <c r="I10">
        <v>942</v>
      </c>
      <c r="J10" t="s">
        <v>3503</v>
      </c>
      <c r="K10" s="3">
        <v>4.99</v>
      </c>
      <c r="L10" t="s">
        <v>47</v>
      </c>
      <c r="M10" s="37" t="s">
        <v>5743</v>
      </c>
      <c r="N10" s="38" t="s">
        <v>5744</v>
      </c>
    </row>
    <row r="11" spans="2:14" ht="16" x14ac:dyDescent="0.2">
      <c r="E11" s="2">
        <v>45316.041666666657</v>
      </c>
      <c r="F11">
        <v>4144</v>
      </c>
      <c r="G11" t="s">
        <v>1761</v>
      </c>
      <c r="H11">
        <v>2722</v>
      </c>
      <c r="I11">
        <v>940</v>
      </c>
      <c r="J11" t="s">
        <v>3534</v>
      </c>
      <c r="K11" s="3">
        <v>508.08</v>
      </c>
      <c r="L11" t="s">
        <v>47</v>
      </c>
      <c r="M11" s="37" t="s">
        <v>5743</v>
      </c>
      <c r="N11" s="38" t="s">
        <v>5744</v>
      </c>
    </row>
    <row r="12" spans="2:14" ht="16" x14ac:dyDescent="0.2">
      <c r="E12" s="2">
        <v>45342</v>
      </c>
      <c r="F12">
        <v>2930</v>
      </c>
      <c r="G12" t="s">
        <v>1761</v>
      </c>
      <c r="H12">
        <v>2720</v>
      </c>
      <c r="I12">
        <v>942</v>
      </c>
      <c r="J12" t="s">
        <v>2032</v>
      </c>
      <c r="K12" s="3">
        <v>22.4</v>
      </c>
      <c r="L12" t="s">
        <v>47</v>
      </c>
      <c r="M12" s="37" t="s">
        <v>5743</v>
      </c>
      <c r="N12" s="38" t="s">
        <v>5744</v>
      </c>
    </row>
    <row r="13" spans="2:14" ht="16" x14ac:dyDescent="0.2">
      <c r="E13" s="2">
        <v>45344</v>
      </c>
      <c r="F13">
        <v>2936</v>
      </c>
      <c r="G13" t="s">
        <v>1761</v>
      </c>
      <c r="H13">
        <v>2720</v>
      </c>
      <c r="I13">
        <v>942</v>
      </c>
      <c r="J13" t="s">
        <v>3611</v>
      </c>
      <c r="K13" s="3">
        <v>4.99</v>
      </c>
      <c r="L13" t="s">
        <v>47</v>
      </c>
      <c r="M13" s="37" t="s">
        <v>5743</v>
      </c>
      <c r="N13" s="38" t="s">
        <v>5744</v>
      </c>
    </row>
    <row r="14" spans="2:14" ht="16" x14ac:dyDescent="0.2">
      <c r="E14" s="2">
        <v>45363.041666666657</v>
      </c>
      <c r="F14">
        <v>2951</v>
      </c>
      <c r="G14" t="s">
        <v>1761</v>
      </c>
      <c r="H14">
        <v>2722</v>
      </c>
      <c r="I14">
        <v>940</v>
      </c>
      <c r="J14" t="s">
        <v>3667</v>
      </c>
      <c r="K14" s="3">
        <v>726</v>
      </c>
      <c r="L14" t="s">
        <v>47</v>
      </c>
      <c r="M14" s="37" t="s">
        <v>5743</v>
      </c>
      <c r="N14" s="38" t="s">
        <v>5744</v>
      </c>
    </row>
    <row r="15" spans="2:14" ht="16" x14ac:dyDescent="0.2">
      <c r="E15" s="2">
        <v>45371</v>
      </c>
      <c r="F15">
        <v>3092</v>
      </c>
      <c r="G15" t="s">
        <v>1761</v>
      </c>
      <c r="H15">
        <v>2720</v>
      </c>
      <c r="I15">
        <v>942</v>
      </c>
      <c r="J15" t="s">
        <v>2032</v>
      </c>
      <c r="K15" s="3">
        <v>22.11</v>
      </c>
      <c r="L15" t="s">
        <v>47</v>
      </c>
      <c r="M15" s="37" t="s">
        <v>5743</v>
      </c>
      <c r="N15" s="38" t="s">
        <v>5744</v>
      </c>
    </row>
    <row r="16" spans="2:14" ht="16" x14ac:dyDescent="0.2">
      <c r="E16" s="2">
        <v>45373</v>
      </c>
      <c r="F16">
        <v>3106</v>
      </c>
      <c r="G16" t="s">
        <v>1761</v>
      </c>
      <c r="H16">
        <v>2720</v>
      </c>
      <c r="I16">
        <v>942</v>
      </c>
      <c r="J16" t="s">
        <v>3714</v>
      </c>
      <c r="K16" s="3">
        <v>9.98</v>
      </c>
      <c r="L16" t="s">
        <v>47</v>
      </c>
      <c r="M16" s="37" t="s">
        <v>5743</v>
      </c>
      <c r="N16" s="38" t="s">
        <v>5744</v>
      </c>
    </row>
    <row r="17" spans="4:14" ht="16" x14ac:dyDescent="0.2">
      <c r="E17" s="2">
        <v>45393.083333333343</v>
      </c>
      <c r="F17">
        <v>3068</v>
      </c>
      <c r="G17" t="s">
        <v>1761</v>
      </c>
      <c r="H17">
        <v>2722</v>
      </c>
      <c r="I17">
        <v>940</v>
      </c>
      <c r="J17" t="s">
        <v>3777</v>
      </c>
      <c r="K17" s="3">
        <v>539.65</v>
      </c>
      <c r="L17" t="s">
        <v>47</v>
      </c>
      <c r="M17" s="37" t="s">
        <v>5743</v>
      </c>
      <c r="N17" s="38" t="s">
        <v>5744</v>
      </c>
    </row>
    <row r="18" spans="4:14" ht="16" x14ac:dyDescent="0.2">
      <c r="E18" s="2">
        <v>45404</v>
      </c>
      <c r="F18">
        <v>3094</v>
      </c>
      <c r="G18" t="s">
        <v>1761</v>
      </c>
      <c r="H18">
        <v>2720</v>
      </c>
      <c r="I18">
        <v>942</v>
      </c>
      <c r="J18" t="s">
        <v>2032</v>
      </c>
      <c r="K18" s="3">
        <v>22.84</v>
      </c>
      <c r="L18" t="s">
        <v>47</v>
      </c>
      <c r="M18" s="37" t="s">
        <v>5743</v>
      </c>
      <c r="N18" s="38" t="s">
        <v>5744</v>
      </c>
    </row>
    <row r="19" spans="4:14" ht="16" x14ac:dyDescent="0.2">
      <c r="E19" s="2">
        <v>45405</v>
      </c>
      <c r="F19">
        <v>3107</v>
      </c>
      <c r="G19" t="s">
        <v>1761</v>
      </c>
      <c r="H19">
        <v>2720</v>
      </c>
      <c r="I19">
        <v>942</v>
      </c>
      <c r="J19" t="s">
        <v>3820</v>
      </c>
      <c r="K19" s="3">
        <v>6.5</v>
      </c>
      <c r="L19" t="s">
        <v>47</v>
      </c>
      <c r="M19" s="37" t="s">
        <v>5743</v>
      </c>
      <c r="N19" s="38" t="s">
        <v>5744</v>
      </c>
    </row>
    <row r="20" spans="4:14" ht="16" x14ac:dyDescent="0.2">
      <c r="E20" s="2">
        <v>45434</v>
      </c>
      <c r="F20">
        <v>3142</v>
      </c>
      <c r="G20" t="s">
        <v>1761</v>
      </c>
      <c r="H20">
        <v>2720</v>
      </c>
      <c r="I20">
        <v>942</v>
      </c>
      <c r="J20" t="s">
        <v>3898</v>
      </c>
      <c r="K20" s="3">
        <v>4.99</v>
      </c>
      <c r="L20" t="s">
        <v>47</v>
      </c>
      <c r="M20" s="37" t="s">
        <v>5743</v>
      </c>
      <c r="N20" s="38" t="s">
        <v>5744</v>
      </c>
    </row>
    <row r="21" spans="4:14" ht="16" x14ac:dyDescent="0.2">
      <c r="E21" s="2">
        <v>45434</v>
      </c>
      <c r="F21">
        <v>3157</v>
      </c>
      <c r="G21" t="s">
        <v>1761</v>
      </c>
      <c r="H21">
        <v>2720</v>
      </c>
      <c r="I21">
        <v>942</v>
      </c>
      <c r="J21" t="s">
        <v>3904</v>
      </c>
      <c r="K21" s="3">
        <v>21.97</v>
      </c>
      <c r="L21" t="s">
        <v>47</v>
      </c>
      <c r="M21" s="37" t="s">
        <v>5743</v>
      </c>
      <c r="N21" s="38" t="s">
        <v>5744</v>
      </c>
    </row>
    <row r="22" spans="4:14" ht="16" x14ac:dyDescent="0.2">
      <c r="E22" s="2">
        <v>45439.083333333343</v>
      </c>
      <c r="F22">
        <v>3135</v>
      </c>
      <c r="G22" t="s">
        <v>1761</v>
      </c>
      <c r="H22">
        <v>2722</v>
      </c>
      <c r="I22">
        <v>940</v>
      </c>
      <c r="J22" t="s">
        <v>3922</v>
      </c>
      <c r="K22" s="3">
        <v>290.67</v>
      </c>
      <c r="L22" t="s">
        <v>47</v>
      </c>
      <c r="M22" s="37" t="s">
        <v>5743</v>
      </c>
      <c r="N22" s="38" t="s">
        <v>5744</v>
      </c>
    </row>
    <row r="23" spans="4:14" ht="16" x14ac:dyDescent="0.2">
      <c r="E23" s="2">
        <v>45440.083333333343</v>
      </c>
      <c r="F23">
        <v>3126</v>
      </c>
      <c r="G23" t="s">
        <v>1761</v>
      </c>
      <c r="H23">
        <v>2722</v>
      </c>
      <c r="I23">
        <v>940</v>
      </c>
      <c r="J23" t="s">
        <v>3930</v>
      </c>
      <c r="K23" s="3">
        <v>791.22</v>
      </c>
      <c r="L23" t="s">
        <v>47</v>
      </c>
      <c r="M23" s="37" t="s">
        <v>5743</v>
      </c>
      <c r="N23" s="38" t="s">
        <v>5744</v>
      </c>
    </row>
    <row r="24" spans="4:14" ht="16" x14ac:dyDescent="0.2">
      <c r="E24" s="2">
        <v>45461</v>
      </c>
      <c r="F24">
        <v>3152</v>
      </c>
      <c r="G24" t="s">
        <v>1761</v>
      </c>
      <c r="H24">
        <v>2720</v>
      </c>
      <c r="I24">
        <v>942</v>
      </c>
      <c r="J24" t="s">
        <v>2547</v>
      </c>
      <c r="K24" s="3">
        <v>213.76</v>
      </c>
      <c r="L24" t="s">
        <v>47</v>
      </c>
      <c r="M24" s="37" t="s">
        <v>5743</v>
      </c>
      <c r="N24" s="38" t="s">
        <v>5744</v>
      </c>
    </row>
    <row r="25" spans="4:14" ht="16" x14ac:dyDescent="0.2">
      <c r="E25" s="2">
        <v>45462</v>
      </c>
      <c r="F25">
        <v>3154</v>
      </c>
      <c r="G25" t="s">
        <v>1761</v>
      </c>
      <c r="H25">
        <v>2720</v>
      </c>
      <c r="I25">
        <v>942</v>
      </c>
      <c r="J25" t="s">
        <v>3997</v>
      </c>
      <c r="K25" s="3">
        <v>17.010000000000002</v>
      </c>
      <c r="L25" t="s">
        <v>47</v>
      </c>
      <c r="M25" s="37" t="s">
        <v>5743</v>
      </c>
      <c r="N25" s="38" t="s">
        <v>5744</v>
      </c>
    </row>
    <row r="26" spans="4:14" ht="16" x14ac:dyDescent="0.2">
      <c r="E26" s="2">
        <v>45463</v>
      </c>
      <c r="F26">
        <v>3155</v>
      </c>
      <c r="G26" t="s">
        <v>1761</v>
      </c>
      <c r="H26">
        <v>2720</v>
      </c>
      <c r="I26">
        <v>942</v>
      </c>
      <c r="J26" t="s">
        <v>3904</v>
      </c>
      <c r="K26" s="3">
        <v>22.27</v>
      </c>
      <c r="L26" t="s">
        <v>47</v>
      </c>
      <c r="M26" s="37" t="s">
        <v>5743</v>
      </c>
      <c r="N26" s="38" t="s">
        <v>5744</v>
      </c>
    </row>
    <row r="27" spans="4:14" ht="16" x14ac:dyDescent="0.2">
      <c r="E27" s="2">
        <v>45464.083333333343</v>
      </c>
      <c r="F27">
        <v>3139</v>
      </c>
      <c r="G27" t="s">
        <v>1761</v>
      </c>
      <c r="H27">
        <v>2722</v>
      </c>
      <c r="I27">
        <v>940</v>
      </c>
      <c r="J27" t="s">
        <v>4017</v>
      </c>
      <c r="K27" s="3">
        <v>657.31</v>
      </c>
      <c r="L27" t="s">
        <v>47</v>
      </c>
      <c r="M27" s="37" t="s">
        <v>5743</v>
      </c>
      <c r="N27" s="38" t="s">
        <v>5744</v>
      </c>
    </row>
    <row r="28" spans="4:14" ht="16" x14ac:dyDescent="0.2">
      <c r="E28" s="2">
        <v>45467</v>
      </c>
      <c r="F28">
        <v>3143</v>
      </c>
      <c r="G28" t="s">
        <v>1761</v>
      </c>
      <c r="H28">
        <v>2720</v>
      </c>
      <c r="I28">
        <v>942</v>
      </c>
      <c r="J28" t="s">
        <v>3898</v>
      </c>
      <c r="K28" s="3">
        <v>4.99</v>
      </c>
      <c r="L28" t="s">
        <v>47</v>
      </c>
      <c r="M28" s="37" t="s">
        <v>5743</v>
      </c>
      <c r="N28" s="38" t="s">
        <v>5744</v>
      </c>
    </row>
    <row r="29" spans="4:14" ht="16" x14ac:dyDescent="0.2">
      <c r="E29" s="2">
        <v>45468.083333333343</v>
      </c>
      <c r="F29">
        <v>3150</v>
      </c>
      <c r="G29" t="s">
        <v>1761</v>
      </c>
      <c r="H29">
        <v>2722</v>
      </c>
      <c r="I29">
        <v>940</v>
      </c>
      <c r="J29" t="s">
        <v>4041</v>
      </c>
      <c r="K29" s="3">
        <v>1246.21</v>
      </c>
      <c r="L29" t="s">
        <v>47</v>
      </c>
      <c r="M29" s="37" t="s">
        <v>5743</v>
      </c>
      <c r="N29" s="38" t="s">
        <v>5744</v>
      </c>
    </row>
    <row r="30" spans="4:14" ht="16" x14ac:dyDescent="0.2">
      <c r="D30" s="35" t="s">
        <v>5745</v>
      </c>
      <c r="E30" s="35"/>
      <c r="F30" s="35"/>
      <c r="G30" s="35"/>
      <c r="H30" s="35"/>
      <c r="I30" s="35"/>
      <c r="J30" s="35"/>
      <c r="K30" s="36">
        <f>SUM(K31:K46)</f>
        <v>6063.23</v>
      </c>
      <c r="L30" s="35"/>
      <c r="M30" s="35"/>
      <c r="N30" s="35"/>
    </row>
    <row r="31" spans="4:14" ht="16" x14ac:dyDescent="0.2">
      <c r="E31" s="2">
        <v>45314.041666666657</v>
      </c>
      <c r="F31">
        <v>2847</v>
      </c>
      <c r="G31" t="s">
        <v>1814</v>
      </c>
      <c r="H31">
        <v>2722</v>
      </c>
      <c r="I31">
        <v>940</v>
      </c>
      <c r="J31" t="s">
        <v>3509</v>
      </c>
      <c r="K31" s="3">
        <v>691.7</v>
      </c>
      <c r="L31" t="s">
        <v>47</v>
      </c>
      <c r="M31" s="37" t="s">
        <v>5743</v>
      </c>
      <c r="N31" s="38" t="s">
        <v>5744</v>
      </c>
    </row>
    <row r="32" spans="4:14" ht="16" x14ac:dyDescent="0.2">
      <c r="E32" s="2">
        <v>45314.041666666657</v>
      </c>
      <c r="F32">
        <v>2846</v>
      </c>
      <c r="G32" t="s">
        <v>1814</v>
      </c>
      <c r="H32">
        <v>2710</v>
      </c>
      <c r="I32">
        <v>940</v>
      </c>
      <c r="J32" t="s">
        <v>2057</v>
      </c>
      <c r="K32" s="3">
        <v>22.02</v>
      </c>
      <c r="L32" t="s">
        <v>47</v>
      </c>
      <c r="M32" s="37" t="s">
        <v>5743</v>
      </c>
      <c r="N32" s="38" t="s">
        <v>5744</v>
      </c>
    </row>
    <row r="33" spans="3:14" ht="16" x14ac:dyDescent="0.2">
      <c r="E33" s="2">
        <v>45345.041666666657</v>
      </c>
      <c r="F33">
        <v>2909</v>
      </c>
      <c r="G33" t="s">
        <v>1814</v>
      </c>
      <c r="H33">
        <v>2710</v>
      </c>
      <c r="I33">
        <v>940</v>
      </c>
      <c r="J33" t="s">
        <v>2057</v>
      </c>
      <c r="K33" s="3">
        <v>22.23</v>
      </c>
      <c r="L33" t="s">
        <v>47</v>
      </c>
      <c r="M33" s="37" t="s">
        <v>5743</v>
      </c>
      <c r="N33" s="38" t="s">
        <v>5744</v>
      </c>
    </row>
    <row r="34" spans="3:14" ht="16" x14ac:dyDescent="0.2">
      <c r="E34" s="2">
        <v>45348.041666666657</v>
      </c>
      <c r="F34">
        <v>2917</v>
      </c>
      <c r="G34" t="s">
        <v>1814</v>
      </c>
      <c r="H34">
        <v>2722</v>
      </c>
      <c r="I34">
        <v>940</v>
      </c>
      <c r="J34" t="s">
        <v>3509</v>
      </c>
      <c r="K34" s="3">
        <v>730.07</v>
      </c>
      <c r="L34" t="s">
        <v>47</v>
      </c>
      <c r="M34" s="37" t="s">
        <v>5743</v>
      </c>
      <c r="N34" s="38" t="s">
        <v>5744</v>
      </c>
    </row>
    <row r="35" spans="3:14" ht="16" x14ac:dyDescent="0.2">
      <c r="E35" s="2">
        <v>45376.041666666657</v>
      </c>
      <c r="F35">
        <v>3035</v>
      </c>
      <c r="G35" t="s">
        <v>1814</v>
      </c>
      <c r="H35">
        <v>2710</v>
      </c>
      <c r="I35">
        <v>940</v>
      </c>
      <c r="J35" t="s">
        <v>2248</v>
      </c>
      <c r="K35" s="3">
        <v>22.08</v>
      </c>
      <c r="L35" t="s">
        <v>47</v>
      </c>
      <c r="M35" s="37" t="s">
        <v>5743</v>
      </c>
      <c r="N35" s="38" t="s">
        <v>5744</v>
      </c>
    </row>
    <row r="36" spans="3:14" ht="16" x14ac:dyDescent="0.2">
      <c r="E36" s="2">
        <v>45385.083333333343</v>
      </c>
      <c r="F36">
        <v>3061</v>
      </c>
      <c r="G36" t="s">
        <v>1814</v>
      </c>
      <c r="H36">
        <v>2722</v>
      </c>
      <c r="I36">
        <v>940</v>
      </c>
      <c r="J36" t="s">
        <v>3744</v>
      </c>
      <c r="K36" s="3">
        <v>405</v>
      </c>
      <c r="L36" t="s">
        <v>47</v>
      </c>
      <c r="M36" s="37" t="s">
        <v>5743</v>
      </c>
      <c r="N36" s="38" t="s">
        <v>5744</v>
      </c>
    </row>
    <row r="37" spans="3:14" ht="16" x14ac:dyDescent="0.2">
      <c r="E37" s="2">
        <v>45386.083333333343</v>
      </c>
      <c r="F37">
        <v>3067</v>
      </c>
      <c r="G37" t="s">
        <v>1814</v>
      </c>
      <c r="H37">
        <v>2721</v>
      </c>
      <c r="I37">
        <v>940</v>
      </c>
      <c r="J37" t="s">
        <v>2915</v>
      </c>
      <c r="K37" s="3">
        <v>900</v>
      </c>
      <c r="L37" t="s">
        <v>47</v>
      </c>
      <c r="M37" s="37" t="s">
        <v>5743</v>
      </c>
      <c r="N37" s="38" t="s">
        <v>5744</v>
      </c>
    </row>
    <row r="38" spans="3:14" ht="16" x14ac:dyDescent="0.2">
      <c r="E38" s="2">
        <v>45392</v>
      </c>
      <c r="F38">
        <v>3103</v>
      </c>
      <c r="G38" t="s">
        <v>1814</v>
      </c>
      <c r="H38">
        <v>2710</v>
      </c>
      <c r="I38">
        <v>942</v>
      </c>
      <c r="J38" t="s">
        <v>3767</v>
      </c>
      <c r="K38" s="3">
        <v>38.08</v>
      </c>
      <c r="L38" t="s">
        <v>47</v>
      </c>
      <c r="M38" s="37" t="s">
        <v>5743</v>
      </c>
      <c r="N38" s="38" t="s">
        <v>5744</v>
      </c>
    </row>
    <row r="39" spans="3:14" ht="16" x14ac:dyDescent="0.2">
      <c r="E39" s="2">
        <v>45400.083333333343</v>
      </c>
      <c r="F39">
        <v>3083</v>
      </c>
      <c r="G39" t="s">
        <v>1814</v>
      </c>
      <c r="H39">
        <v>2721</v>
      </c>
      <c r="I39">
        <v>940</v>
      </c>
      <c r="J39" t="s">
        <v>2915</v>
      </c>
      <c r="K39" s="3">
        <v>900</v>
      </c>
      <c r="L39" t="s">
        <v>47</v>
      </c>
      <c r="M39" s="37" t="s">
        <v>5743</v>
      </c>
      <c r="N39" s="38" t="s">
        <v>5744</v>
      </c>
    </row>
    <row r="40" spans="3:14" ht="16" x14ac:dyDescent="0.2">
      <c r="E40" s="2">
        <v>45405.083333333343</v>
      </c>
      <c r="F40">
        <v>3071</v>
      </c>
      <c r="G40" t="s">
        <v>1814</v>
      </c>
      <c r="H40">
        <v>2710</v>
      </c>
      <c r="I40">
        <v>940</v>
      </c>
      <c r="J40" t="s">
        <v>2057</v>
      </c>
      <c r="K40" s="3">
        <v>22.55</v>
      </c>
      <c r="L40" t="s">
        <v>47</v>
      </c>
      <c r="M40" s="37" t="s">
        <v>5743</v>
      </c>
      <c r="N40" s="38" t="s">
        <v>5744</v>
      </c>
    </row>
    <row r="41" spans="3:14" ht="16" x14ac:dyDescent="0.2">
      <c r="E41" s="2">
        <v>45411.083333333343</v>
      </c>
      <c r="F41">
        <v>3084</v>
      </c>
      <c r="G41" t="s">
        <v>1814</v>
      </c>
      <c r="H41">
        <v>2721</v>
      </c>
      <c r="I41">
        <v>940</v>
      </c>
      <c r="J41" t="s">
        <v>2915</v>
      </c>
      <c r="K41" s="3">
        <v>900</v>
      </c>
      <c r="L41" t="s">
        <v>47</v>
      </c>
      <c r="M41" s="37" t="s">
        <v>5743</v>
      </c>
      <c r="N41" s="38" t="s">
        <v>5744</v>
      </c>
    </row>
    <row r="42" spans="3:14" ht="16" x14ac:dyDescent="0.2">
      <c r="E42" s="2">
        <v>45418.083333333343</v>
      </c>
      <c r="F42">
        <v>3088</v>
      </c>
      <c r="G42" t="s">
        <v>1814</v>
      </c>
      <c r="H42">
        <v>2721</v>
      </c>
      <c r="I42">
        <v>940</v>
      </c>
      <c r="J42" t="s">
        <v>2915</v>
      </c>
      <c r="K42" s="3">
        <v>900</v>
      </c>
      <c r="L42" t="s">
        <v>47</v>
      </c>
      <c r="M42" s="37" t="s">
        <v>5743</v>
      </c>
      <c r="N42" s="38" t="s">
        <v>5744</v>
      </c>
    </row>
    <row r="43" spans="3:14" ht="16" x14ac:dyDescent="0.2">
      <c r="E43" s="2">
        <v>45426.083333333343</v>
      </c>
      <c r="F43">
        <v>3097</v>
      </c>
      <c r="G43" t="s">
        <v>1814</v>
      </c>
      <c r="H43">
        <v>2722</v>
      </c>
      <c r="I43">
        <v>940</v>
      </c>
      <c r="J43" t="s">
        <v>3868</v>
      </c>
      <c r="K43" s="3">
        <v>159.11000000000001</v>
      </c>
      <c r="L43" t="s">
        <v>47</v>
      </c>
      <c r="M43" s="37" t="s">
        <v>5743</v>
      </c>
      <c r="N43" s="38" t="s">
        <v>5744</v>
      </c>
    </row>
    <row r="44" spans="3:14" ht="16" x14ac:dyDescent="0.2">
      <c r="E44" s="2">
        <v>45435.083333333343</v>
      </c>
      <c r="F44">
        <v>3111</v>
      </c>
      <c r="G44" t="s">
        <v>1814</v>
      </c>
      <c r="H44">
        <v>2710</v>
      </c>
      <c r="I44">
        <v>940</v>
      </c>
      <c r="J44" t="s">
        <v>2057</v>
      </c>
      <c r="K44" s="3">
        <v>22.04</v>
      </c>
      <c r="L44" t="s">
        <v>47</v>
      </c>
      <c r="M44" s="37" t="s">
        <v>5743</v>
      </c>
      <c r="N44" s="38" t="s">
        <v>5744</v>
      </c>
    </row>
    <row r="45" spans="3:14" ht="16" x14ac:dyDescent="0.2">
      <c r="E45" s="2">
        <v>45460.083333333343</v>
      </c>
      <c r="F45">
        <v>3137</v>
      </c>
      <c r="G45" t="s">
        <v>1814</v>
      </c>
      <c r="H45">
        <v>2722</v>
      </c>
      <c r="I45">
        <v>940</v>
      </c>
      <c r="J45" t="s">
        <v>3868</v>
      </c>
      <c r="K45" s="3">
        <v>306</v>
      </c>
      <c r="L45" t="s">
        <v>47</v>
      </c>
      <c r="M45" s="37" t="s">
        <v>5743</v>
      </c>
      <c r="N45" s="38" t="s">
        <v>5744</v>
      </c>
    </row>
    <row r="46" spans="3:14" ht="16" x14ac:dyDescent="0.2">
      <c r="E46" s="2">
        <v>45468.083333333343</v>
      </c>
      <c r="F46">
        <v>3131</v>
      </c>
      <c r="G46" t="s">
        <v>1814</v>
      </c>
      <c r="H46">
        <v>2710</v>
      </c>
      <c r="I46">
        <v>940</v>
      </c>
      <c r="J46" t="s">
        <v>2248</v>
      </c>
      <c r="K46" s="3">
        <v>22.35</v>
      </c>
      <c r="L46" t="s">
        <v>47</v>
      </c>
      <c r="M46" s="37" t="s">
        <v>5743</v>
      </c>
      <c r="N46" s="38" t="s">
        <v>5744</v>
      </c>
    </row>
    <row r="47" spans="3:14" ht="16" x14ac:dyDescent="0.2">
      <c r="D47" s="35" t="s">
        <v>5746</v>
      </c>
      <c r="E47" s="35"/>
      <c r="F47" s="35"/>
      <c r="G47" s="35"/>
      <c r="H47" s="35"/>
      <c r="I47" s="35"/>
      <c r="J47" s="35"/>
      <c r="K47" s="35"/>
      <c r="L47" s="35"/>
      <c r="M47" s="35"/>
      <c r="N47" s="35"/>
    </row>
    <row r="48" spans="3:14" ht="18" x14ac:dyDescent="0.2">
      <c r="C48" s="24" t="s">
        <v>5684</v>
      </c>
      <c r="D48" s="24"/>
      <c r="E48" s="24"/>
      <c r="F48" s="24"/>
      <c r="G48" s="24"/>
      <c r="H48" s="24"/>
      <c r="I48" s="24"/>
      <c r="J48" s="24"/>
      <c r="K48" s="24"/>
      <c r="L48" s="24"/>
      <c r="M48" s="24"/>
      <c r="N48" s="24"/>
    </row>
    <row r="49" spans="4:14" ht="16" x14ac:dyDescent="0.2">
      <c r="D49" s="35" t="s">
        <v>5747</v>
      </c>
      <c r="E49" s="35"/>
      <c r="F49" s="35"/>
      <c r="G49" s="35"/>
      <c r="H49" s="35"/>
      <c r="I49" s="35"/>
      <c r="J49" s="35"/>
      <c r="K49" s="36">
        <f>SUM(K50:K65)</f>
        <v>23944.100000000002</v>
      </c>
      <c r="L49" s="35"/>
      <c r="M49" s="35"/>
      <c r="N49" s="35"/>
    </row>
    <row r="50" spans="4:14" ht="16" x14ac:dyDescent="0.2">
      <c r="E50" s="2">
        <v>45322</v>
      </c>
      <c r="F50">
        <v>3612</v>
      </c>
      <c r="G50" t="s">
        <v>1936</v>
      </c>
      <c r="H50">
        <v>2551</v>
      </c>
      <c r="I50">
        <v>1730</v>
      </c>
      <c r="J50" t="s">
        <v>2635</v>
      </c>
      <c r="K50" s="3">
        <v>143</v>
      </c>
      <c r="L50" t="s">
        <v>47</v>
      </c>
      <c r="M50" s="37" t="s">
        <v>5743</v>
      </c>
      <c r="N50" s="38" t="s">
        <v>5748</v>
      </c>
    </row>
    <row r="51" spans="4:14" ht="16" x14ac:dyDescent="0.2">
      <c r="E51" s="2">
        <v>45322</v>
      </c>
      <c r="F51">
        <v>3618</v>
      </c>
      <c r="G51" t="s">
        <v>1936</v>
      </c>
      <c r="H51">
        <v>2551</v>
      </c>
      <c r="I51">
        <v>1730</v>
      </c>
      <c r="J51" t="s">
        <v>206</v>
      </c>
      <c r="K51" s="3">
        <v>2988.56</v>
      </c>
      <c r="L51" t="s">
        <v>47</v>
      </c>
      <c r="M51" s="37" t="s">
        <v>5743</v>
      </c>
      <c r="N51" s="38" t="s">
        <v>5748</v>
      </c>
    </row>
    <row r="52" spans="4:14" ht="16" x14ac:dyDescent="0.2">
      <c r="E52" s="2">
        <v>45322</v>
      </c>
      <c r="F52">
        <v>3619</v>
      </c>
      <c r="G52" t="s">
        <v>1936</v>
      </c>
      <c r="H52">
        <v>2555</v>
      </c>
      <c r="I52">
        <v>1730</v>
      </c>
      <c r="J52" t="s">
        <v>204</v>
      </c>
      <c r="K52" s="3">
        <v>684.38</v>
      </c>
      <c r="L52" t="s">
        <v>47</v>
      </c>
      <c r="M52" s="37" t="s">
        <v>5743</v>
      </c>
      <c r="N52" s="38" t="s">
        <v>5748</v>
      </c>
    </row>
    <row r="53" spans="4:14" ht="16" x14ac:dyDescent="0.2">
      <c r="E53" s="2">
        <v>45351</v>
      </c>
      <c r="F53">
        <v>3622</v>
      </c>
      <c r="G53" t="s">
        <v>1936</v>
      </c>
      <c r="H53">
        <v>2555</v>
      </c>
      <c r="I53">
        <v>1730</v>
      </c>
      <c r="J53" t="s">
        <v>3643</v>
      </c>
      <c r="K53" s="3">
        <v>684.38</v>
      </c>
      <c r="L53" t="s">
        <v>47</v>
      </c>
      <c r="M53" s="37" t="s">
        <v>5743</v>
      </c>
      <c r="N53" s="38" t="s">
        <v>5748</v>
      </c>
    </row>
    <row r="54" spans="4:14" ht="16" x14ac:dyDescent="0.2">
      <c r="E54" s="2">
        <v>45351</v>
      </c>
      <c r="F54">
        <v>3625</v>
      </c>
      <c r="G54" t="s">
        <v>1936</v>
      </c>
      <c r="H54">
        <v>2551</v>
      </c>
      <c r="I54">
        <v>1730</v>
      </c>
      <c r="J54" t="s">
        <v>206</v>
      </c>
      <c r="K54" s="3">
        <v>2988.56</v>
      </c>
      <c r="L54" t="s">
        <v>47</v>
      </c>
      <c r="M54" s="37" t="s">
        <v>5743</v>
      </c>
      <c r="N54" s="38" t="s">
        <v>5748</v>
      </c>
    </row>
    <row r="55" spans="4:14" ht="16" x14ac:dyDescent="0.2">
      <c r="E55" s="2">
        <v>45351</v>
      </c>
      <c r="F55">
        <v>3626</v>
      </c>
      <c r="G55" t="s">
        <v>1936</v>
      </c>
      <c r="H55">
        <v>2551</v>
      </c>
      <c r="I55">
        <v>1730</v>
      </c>
      <c r="J55" t="s">
        <v>3644</v>
      </c>
      <c r="K55" s="3">
        <v>143</v>
      </c>
      <c r="L55" t="s">
        <v>47</v>
      </c>
      <c r="M55" s="37" t="s">
        <v>5743</v>
      </c>
      <c r="N55" s="38" t="s">
        <v>5748</v>
      </c>
    </row>
    <row r="56" spans="4:14" ht="16" x14ac:dyDescent="0.2">
      <c r="E56" s="2">
        <v>45382</v>
      </c>
      <c r="F56">
        <v>3629</v>
      </c>
      <c r="G56" t="s">
        <v>1936</v>
      </c>
      <c r="H56">
        <v>2555</v>
      </c>
      <c r="I56">
        <v>1730</v>
      </c>
      <c r="J56" t="s">
        <v>3643</v>
      </c>
      <c r="K56" s="3">
        <v>753.43</v>
      </c>
      <c r="L56" t="s">
        <v>47</v>
      </c>
      <c r="M56" s="37" t="s">
        <v>5743</v>
      </c>
      <c r="N56" s="38" t="s">
        <v>5748</v>
      </c>
    </row>
    <row r="57" spans="4:14" ht="16" x14ac:dyDescent="0.2">
      <c r="E57" s="2">
        <v>45382</v>
      </c>
      <c r="F57">
        <v>3630</v>
      </c>
      <c r="G57" t="s">
        <v>1936</v>
      </c>
      <c r="H57">
        <v>2551</v>
      </c>
      <c r="I57">
        <v>1730</v>
      </c>
      <c r="J57" t="s">
        <v>206</v>
      </c>
      <c r="K57" s="3">
        <v>3290.09</v>
      </c>
      <c r="L57" t="s">
        <v>47</v>
      </c>
      <c r="M57" s="37" t="s">
        <v>5743</v>
      </c>
      <c r="N57" s="38" t="s">
        <v>5748</v>
      </c>
    </row>
    <row r="58" spans="4:14" ht="16" x14ac:dyDescent="0.2">
      <c r="E58" s="2">
        <v>45412</v>
      </c>
      <c r="F58">
        <v>3631</v>
      </c>
      <c r="G58" t="s">
        <v>1936</v>
      </c>
      <c r="H58">
        <v>2551</v>
      </c>
      <c r="I58">
        <v>1730</v>
      </c>
      <c r="J58" t="s">
        <v>206</v>
      </c>
      <c r="K58" s="3">
        <v>3290.09</v>
      </c>
      <c r="L58" t="s">
        <v>47</v>
      </c>
      <c r="M58" s="37" t="s">
        <v>5743</v>
      </c>
      <c r="N58" s="38" t="s">
        <v>5748</v>
      </c>
    </row>
    <row r="59" spans="4:14" ht="16" x14ac:dyDescent="0.2">
      <c r="E59" s="2">
        <v>45412</v>
      </c>
      <c r="F59">
        <v>3634</v>
      </c>
      <c r="G59" t="s">
        <v>1936</v>
      </c>
      <c r="H59">
        <v>2555</v>
      </c>
      <c r="I59">
        <v>1730</v>
      </c>
      <c r="J59" t="s">
        <v>204</v>
      </c>
      <c r="K59" s="3">
        <v>753.43</v>
      </c>
      <c r="L59" t="s">
        <v>47</v>
      </c>
      <c r="M59" s="37" t="s">
        <v>5743</v>
      </c>
      <c r="N59" s="38" t="s">
        <v>5748</v>
      </c>
    </row>
    <row r="60" spans="4:14" ht="16" x14ac:dyDescent="0.2">
      <c r="E60" s="2">
        <v>45429.083333333343</v>
      </c>
      <c r="F60">
        <v>3687</v>
      </c>
      <c r="G60" t="s">
        <v>1936</v>
      </c>
      <c r="H60">
        <v>2558</v>
      </c>
      <c r="I60">
        <v>940</v>
      </c>
      <c r="J60" t="s">
        <v>3893</v>
      </c>
      <c r="K60" s="3">
        <v>17.05</v>
      </c>
      <c r="L60" t="s">
        <v>47</v>
      </c>
      <c r="M60" s="37" t="s">
        <v>5743</v>
      </c>
      <c r="N60" s="38" t="s">
        <v>5744</v>
      </c>
    </row>
    <row r="61" spans="4:14" ht="16" x14ac:dyDescent="0.2">
      <c r="E61" s="2">
        <v>45429.083333333343</v>
      </c>
      <c r="F61">
        <v>3695</v>
      </c>
      <c r="G61" t="s">
        <v>1936</v>
      </c>
      <c r="H61">
        <v>2558</v>
      </c>
      <c r="I61">
        <v>940</v>
      </c>
      <c r="J61" t="s">
        <v>3884</v>
      </c>
      <c r="K61" s="3">
        <v>121.09</v>
      </c>
      <c r="L61" t="s">
        <v>47</v>
      </c>
      <c r="M61" s="37" t="s">
        <v>5743</v>
      </c>
      <c r="N61" s="38" t="s">
        <v>5744</v>
      </c>
    </row>
    <row r="62" spans="4:14" ht="16" x14ac:dyDescent="0.2">
      <c r="E62" s="2">
        <v>45443</v>
      </c>
      <c r="F62">
        <v>3632</v>
      </c>
      <c r="G62" t="s">
        <v>1936</v>
      </c>
      <c r="H62">
        <v>2551</v>
      </c>
      <c r="I62">
        <v>1730</v>
      </c>
      <c r="J62" t="s">
        <v>206</v>
      </c>
      <c r="K62" s="3">
        <v>3290.09</v>
      </c>
      <c r="L62" t="s">
        <v>47</v>
      </c>
      <c r="M62" s="37" t="s">
        <v>5743</v>
      </c>
      <c r="N62" s="38" t="s">
        <v>5748</v>
      </c>
    </row>
    <row r="63" spans="4:14" ht="16" x14ac:dyDescent="0.2">
      <c r="E63" s="2">
        <v>45443</v>
      </c>
      <c r="F63">
        <v>3635</v>
      </c>
      <c r="G63" t="s">
        <v>1936</v>
      </c>
      <c r="H63">
        <v>2555</v>
      </c>
      <c r="I63">
        <v>1730</v>
      </c>
      <c r="J63" t="s">
        <v>204</v>
      </c>
      <c r="K63" s="3">
        <v>753.43</v>
      </c>
      <c r="L63" t="s">
        <v>47</v>
      </c>
      <c r="M63" s="37" t="s">
        <v>5743</v>
      </c>
      <c r="N63" s="38" t="s">
        <v>5748</v>
      </c>
    </row>
    <row r="64" spans="4:14" ht="16" x14ac:dyDescent="0.2">
      <c r="E64" s="2">
        <v>45473</v>
      </c>
      <c r="F64">
        <v>3633</v>
      </c>
      <c r="G64" t="s">
        <v>1936</v>
      </c>
      <c r="H64">
        <v>2551</v>
      </c>
      <c r="I64">
        <v>1730</v>
      </c>
      <c r="J64" t="s">
        <v>206</v>
      </c>
      <c r="K64" s="3">
        <v>3290.09</v>
      </c>
      <c r="L64" t="s">
        <v>47</v>
      </c>
      <c r="M64" s="37" t="s">
        <v>5743</v>
      </c>
      <c r="N64" s="38" t="s">
        <v>5748</v>
      </c>
    </row>
    <row r="65" spans="4:14" ht="16" x14ac:dyDescent="0.2">
      <c r="E65" s="2">
        <v>45473</v>
      </c>
      <c r="F65">
        <v>3636</v>
      </c>
      <c r="G65" t="s">
        <v>1936</v>
      </c>
      <c r="H65">
        <v>2555</v>
      </c>
      <c r="I65">
        <v>1730</v>
      </c>
      <c r="J65" t="s">
        <v>204</v>
      </c>
      <c r="K65" s="3">
        <v>753.43</v>
      </c>
      <c r="L65" t="s">
        <v>47</v>
      </c>
      <c r="M65" s="37" t="s">
        <v>5743</v>
      </c>
      <c r="N65" s="38" t="s">
        <v>5748</v>
      </c>
    </row>
    <row r="66" spans="4:14" ht="16" x14ac:dyDescent="0.2">
      <c r="D66" s="35" t="s">
        <v>5751</v>
      </c>
      <c r="E66" s="35"/>
      <c r="F66" s="35"/>
      <c r="G66" s="35"/>
      <c r="H66" s="35"/>
      <c r="I66" s="35"/>
      <c r="J66" s="35"/>
      <c r="K66" s="36">
        <f>SUM(K67:K80)</f>
        <v>22637.109999999997</v>
      </c>
      <c r="L66" s="35"/>
      <c r="M66" s="35"/>
      <c r="N66" s="35"/>
    </row>
    <row r="67" spans="4:14" ht="16" x14ac:dyDescent="0.2">
      <c r="E67" s="2">
        <v>45322</v>
      </c>
      <c r="F67">
        <v>3314</v>
      </c>
      <c r="G67" t="s">
        <v>1934</v>
      </c>
      <c r="H67">
        <v>2551</v>
      </c>
      <c r="I67">
        <v>1730</v>
      </c>
      <c r="J67" t="s">
        <v>206</v>
      </c>
      <c r="K67" s="3">
        <v>2957.87</v>
      </c>
      <c r="L67" t="s">
        <v>47</v>
      </c>
      <c r="M67" s="37" t="s">
        <v>5743</v>
      </c>
      <c r="N67" s="38" t="s">
        <v>5748</v>
      </c>
    </row>
    <row r="68" spans="4:14" ht="16" x14ac:dyDescent="0.2">
      <c r="E68" s="2">
        <v>45322</v>
      </c>
      <c r="F68">
        <v>3621</v>
      </c>
      <c r="G68" t="s">
        <v>1934</v>
      </c>
      <c r="H68">
        <v>2555</v>
      </c>
      <c r="I68">
        <v>1730</v>
      </c>
      <c r="J68" t="s">
        <v>204</v>
      </c>
      <c r="K68" s="3">
        <v>652.15</v>
      </c>
      <c r="L68" t="s">
        <v>47</v>
      </c>
      <c r="M68" s="37" t="s">
        <v>5743</v>
      </c>
      <c r="N68" s="38" t="s">
        <v>5748</v>
      </c>
    </row>
    <row r="69" spans="4:14" ht="16" x14ac:dyDescent="0.2">
      <c r="E69" s="2">
        <v>45351</v>
      </c>
      <c r="F69">
        <v>3448</v>
      </c>
      <c r="G69" t="s">
        <v>1934</v>
      </c>
      <c r="H69">
        <v>2551</v>
      </c>
      <c r="I69">
        <v>1730</v>
      </c>
      <c r="J69" t="s">
        <v>206</v>
      </c>
      <c r="K69" s="3">
        <v>2957.87</v>
      </c>
      <c r="L69" t="s">
        <v>47</v>
      </c>
      <c r="M69" s="37" t="s">
        <v>5743</v>
      </c>
      <c r="N69" s="38" t="s">
        <v>5748</v>
      </c>
    </row>
    <row r="70" spans="4:14" ht="16" x14ac:dyDescent="0.2">
      <c r="E70" s="2">
        <v>45351</v>
      </c>
      <c r="F70">
        <v>3623</v>
      </c>
      <c r="G70" t="s">
        <v>1934</v>
      </c>
      <c r="H70">
        <v>2555</v>
      </c>
      <c r="I70">
        <v>1730</v>
      </c>
      <c r="J70" t="s">
        <v>204</v>
      </c>
      <c r="K70" s="3">
        <v>652.15</v>
      </c>
      <c r="L70" t="s">
        <v>47</v>
      </c>
      <c r="M70" s="37" t="s">
        <v>5743</v>
      </c>
      <c r="N70" s="38" t="s">
        <v>5748</v>
      </c>
    </row>
    <row r="71" spans="4:14" ht="16" x14ac:dyDescent="0.2">
      <c r="E71" s="2">
        <v>45382</v>
      </c>
      <c r="F71">
        <v>3465</v>
      </c>
      <c r="G71" t="s">
        <v>1934</v>
      </c>
      <c r="H71">
        <v>2551</v>
      </c>
      <c r="I71">
        <v>1730</v>
      </c>
      <c r="J71" t="s">
        <v>206</v>
      </c>
      <c r="K71" s="3">
        <v>3110.01</v>
      </c>
      <c r="L71" t="s">
        <v>47</v>
      </c>
      <c r="M71" s="37" t="s">
        <v>5743</v>
      </c>
      <c r="N71" s="38" t="s">
        <v>5748</v>
      </c>
    </row>
    <row r="72" spans="4:14" ht="16" x14ac:dyDescent="0.2">
      <c r="E72" s="2">
        <v>45382</v>
      </c>
      <c r="F72">
        <v>3628</v>
      </c>
      <c r="G72" t="s">
        <v>1934</v>
      </c>
      <c r="H72">
        <v>2555</v>
      </c>
      <c r="I72">
        <v>1730</v>
      </c>
      <c r="J72" t="s">
        <v>3643</v>
      </c>
      <c r="K72" s="3">
        <v>712.19</v>
      </c>
      <c r="L72" t="s">
        <v>47</v>
      </c>
      <c r="M72" s="37" t="s">
        <v>5743</v>
      </c>
      <c r="N72" s="38" t="s">
        <v>5748</v>
      </c>
    </row>
    <row r="73" spans="4:14" ht="16" x14ac:dyDescent="0.2">
      <c r="E73" s="2">
        <v>45412</v>
      </c>
      <c r="F73">
        <v>3305</v>
      </c>
      <c r="G73" t="s">
        <v>1934</v>
      </c>
      <c r="H73">
        <v>2551</v>
      </c>
      <c r="I73">
        <v>1730</v>
      </c>
      <c r="J73" t="s">
        <v>206</v>
      </c>
      <c r="K73" s="3">
        <v>3110.01</v>
      </c>
      <c r="L73" t="s">
        <v>47</v>
      </c>
      <c r="M73" s="37" t="s">
        <v>5743</v>
      </c>
      <c r="N73" s="38" t="s">
        <v>5748</v>
      </c>
    </row>
    <row r="74" spans="4:14" ht="16" x14ac:dyDescent="0.2">
      <c r="E74" s="2">
        <v>45412</v>
      </c>
      <c r="F74">
        <v>3640</v>
      </c>
      <c r="G74" t="s">
        <v>1934</v>
      </c>
      <c r="H74">
        <v>2555</v>
      </c>
      <c r="I74">
        <v>1730</v>
      </c>
      <c r="J74" t="s">
        <v>204</v>
      </c>
      <c r="K74" s="3">
        <v>712.19</v>
      </c>
      <c r="L74" t="s">
        <v>47</v>
      </c>
      <c r="M74" s="37" t="s">
        <v>5743</v>
      </c>
      <c r="N74" s="38" t="s">
        <v>5748</v>
      </c>
    </row>
    <row r="75" spans="4:14" ht="16" x14ac:dyDescent="0.2">
      <c r="E75" s="2">
        <v>45429.083333333343</v>
      </c>
      <c r="F75">
        <v>3688</v>
      </c>
      <c r="G75" t="s">
        <v>1934</v>
      </c>
      <c r="H75">
        <v>2558</v>
      </c>
      <c r="I75">
        <v>940</v>
      </c>
      <c r="J75" t="s">
        <v>3893</v>
      </c>
      <c r="K75" s="3">
        <v>11.77</v>
      </c>
      <c r="L75" t="s">
        <v>47</v>
      </c>
      <c r="M75" s="37" t="s">
        <v>5743</v>
      </c>
      <c r="N75" s="38" t="s">
        <v>5744</v>
      </c>
    </row>
    <row r="76" spans="4:14" ht="16" x14ac:dyDescent="0.2">
      <c r="E76" s="2">
        <v>45429.083333333343</v>
      </c>
      <c r="F76">
        <v>3696</v>
      </c>
      <c r="G76" t="s">
        <v>1934</v>
      </c>
      <c r="H76">
        <v>2558</v>
      </c>
      <c r="I76">
        <v>940</v>
      </c>
      <c r="J76" t="s">
        <v>3884</v>
      </c>
      <c r="K76" s="3">
        <v>116.5</v>
      </c>
      <c r="L76" t="s">
        <v>47</v>
      </c>
      <c r="M76" s="37" t="s">
        <v>5743</v>
      </c>
      <c r="N76" s="38" t="s">
        <v>5744</v>
      </c>
    </row>
    <row r="77" spans="4:14" ht="16" x14ac:dyDescent="0.2">
      <c r="E77" s="2">
        <v>45443</v>
      </c>
      <c r="F77">
        <v>3296</v>
      </c>
      <c r="G77" t="s">
        <v>1934</v>
      </c>
      <c r="H77">
        <v>2551</v>
      </c>
      <c r="I77">
        <v>1730</v>
      </c>
      <c r="J77" t="s">
        <v>206</v>
      </c>
      <c r="K77" s="3">
        <v>3110.01</v>
      </c>
      <c r="L77" t="s">
        <v>47</v>
      </c>
      <c r="M77" s="37" t="s">
        <v>5743</v>
      </c>
      <c r="N77" s="38" t="s">
        <v>5748</v>
      </c>
    </row>
    <row r="78" spans="4:14" ht="16" x14ac:dyDescent="0.2">
      <c r="E78" s="2">
        <v>45443</v>
      </c>
      <c r="F78">
        <v>3641</v>
      </c>
      <c r="G78" t="s">
        <v>1934</v>
      </c>
      <c r="H78">
        <v>2555</v>
      </c>
      <c r="I78">
        <v>1730</v>
      </c>
      <c r="J78" t="s">
        <v>204</v>
      </c>
      <c r="K78" s="3">
        <v>712.19</v>
      </c>
      <c r="L78" t="s">
        <v>47</v>
      </c>
      <c r="M78" s="37" t="s">
        <v>5743</v>
      </c>
      <c r="N78" s="38" t="s">
        <v>5748</v>
      </c>
    </row>
    <row r="79" spans="4:14" ht="16" x14ac:dyDescent="0.2">
      <c r="E79" s="2">
        <v>45473</v>
      </c>
      <c r="F79">
        <v>3287</v>
      </c>
      <c r="G79" t="s">
        <v>1934</v>
      </c>
      <c r="H79">
        <v>2551</v>
      </c>
      <c r="I79">
        <v>1730</v>
      </c>
      <c r="J79" t="s">
        <v>206</v>
      </c>
      <c r="K79" s="3">
        <v>3110.01</v>
      </c>
      <c r="L79" t="s">
        <v>47</v>
      </c>
      <c r="M79" s="37" t="s">
        <v>5743</v>
      </c>
      <c r="N79" s="38" t="s">
        <v>5748</v>
      </c>
    </row>
    <row r="80" spans="4:14" ht="16" x14ac:dyDescent="0.2">
      <c r="E80" s="2">
        <v>45473</v>
      </c>
      <c r="F80">
        <v>3642</v>
      </c>
      <c r="G80" t="s">
        <v>1934</v>
      </c>
      <c r="H80">
        <v>2555</v>
      </c>
      <c r="I80">
        <v>1730</v>
      </c>
      <c r="J80" t="s">
        <v>204</v>
      </c>
      <c r="K80" s="3">
        <v>712.19</v>
      </c>
      <c r="L80" t="s">
        <v>47</v>
      </c>
      <c r="M80" s="37" t="s">
        <v>5743</v>
      </c>
      <c r="N80" s="38" t="s">
        <v>5748</v>
      </c>
    </row>
    <row r="81" spans="3:14" ht="16" x14ac:dyDescent="0.2">
      <c r="D81" s="35" t="s">
        <v>5754</v>
      </c>
      <c r="E81" s="35"/>
      <c r="F81" s="35"/>
      <c r="G81" s="35"/>
      <c r="H81" s="35"/>
      <c r="I81" s="35"/>
      <c r="J81" s="35"/>
      <c r="K81" s="36">
        <f>SUM(K82:K95)</f>
        <v>17407.41</v>
      </c>
      <c r="L81" s="35"/>
      <c r="M81" s="35"/>
      <c r="N81" s="35"/>
    </row>
    <row r="82" spans="3:14" ht="16" x14ac:dyDescent="0.2">
      <c r="E82" s="2">
        <v>45322</v>
      </c>
      <c r="F82">
        <v>3315</v>
      </c>
      <c r="G82" t="s">
        <v>1935</v>
      </c>
      <c r="H82">
        <v>2551</v>
      </c>
      <c r="I82">
        <v>1730</v>
      </c>
      <c r="J82" t="s">
        <v>206</v>
      </c>
      <c r="K82" s="3">
        <v>2268.59</v>
      </c>
      <c r="L82" t="s">
        <v>47</v>
      </c>
      <c r="M82" s="37" t="s">
        <v>5743</v>
      </c>
      <c r="N82" s="38" t="s">
        <v>5748</v>
      </c>
    </row>
    <row r="83" spans="3:14" ht="16" x14ac:dyDescent="0.2">
      <c r="E83" s="2">
        <v>45322</v>
      </c>
      <c r="F83">
        <v>3620</v>
      </c>
      <c r="G83" t="s">
        <v>1935</v>
      </c>
      <c r="H83">
        <v>2555</v>
      </c>
      <c r="I83">
        <v>1730</v>
      </c>
      <c r="J83" t="s">
        <v>204</v>
      </c>
      <c r="K83" s="3">
        <v>502.11</v>
      </c>
      <c r="L83" t="s">
        <v>47</v>
      </c>
      <c r="M83" s="37" t="s">
        <v>5743</v>
      </c>
      <c r="N83" s="38" t="s">
        <v>5748</v>
      </c>
    </row>
    <row r="84" spans="3:14" ht="16" x14ac:dyDescent="0.2">
      <c r="E84" s="2">
        <v>45351</v>
      </c>
      <c r="F84">
        <v>3449</v>
      </c>
      <c r="G84" t="s">
        <v>1935</v>
      </c>
      <c r="H84">
        <v>2551</v>
      </c>
      <c r="I84">
        <v>1730</v>
      </c>
      <c r="J84" t="s">
        <v>206</v>
      </c>
      <c r="K84" s="3">
        <v>2268.59</v>
      </c>
      <c r="L84" t="s">
        <v>47</v>
      </c>
      <c r="M84" s="37" t="s">
        <v>5743</v>
      </c>
      <c r="N84" s="38" t="s">
        <v>5748</v>
      </c>
    </row>
    <row r="85" spans="3:14" ht="16" x14ac:dyDescent="0.2">
      <c r="E85" s="2">
        <v>45351</v>
      </c>
      <c r="F85">
        <v>3624</v>
      </c>
      <c r="G85" t="s">
        <v>1935</v>
      </c>
      <c r="H85">
        <v>2555</v>
      </c>
      <c r="I85">
        <v>1730</v>
      </c>
      <c r="J85" t="s">
        <v>3643</v>
      </c>
      <c r="K85" s="3">
        <v>502.11</v>
      </c>
      <c r="L85" t="s">
        <v>47</v>
      </c>
      <c r="M85" s="37" t="s">
        <v>5743</v>
      </c>
      <c r="N85" s="38" t="s">
        <v>5748</v>
      </c>
    </row>
    <row r="86" spans="3:14" ht="16" x14ac:dyDescent="0.2">
      <c r="E86" s="2">
        <v>45382</v>
      </c>
      <c r="F86">
        <v>3466</v>
      </c>
      <c r="G86" t="s">
        <v>1935</v>
      </c>
      <c r="H86">
        <v>2551</v>
      </c>
      <c r="I86">
        <v>1730</v>
      </c>
      <c r="J86" t="s">
        <v>206</v>
      </c>
      <c r="K86" s="3">
        <v>2382.81</v>
      </c>
      <c r="L86" t="s">
        <v>47</v>
      </c>
      <c r="M86" s="37" t="s">
        <v>5743</v>
      </c>
      <c r="N86" s="38" t="s">
        <v>5748</v>
      </c>
    </row>
    <row r="87" spans="3:14" ht="16" x14ac:dyDescent="0.2">
      <c r="E87" s="2">
        <v>45382</v>
      </c>
      <c r="F87">
        <v>3627</v>
      </c>
      <c r="G87" t="s">
        <v>1935</v>
      </c>
      <c r="H87">
        <v>2555</v>
      </c>
      <c r="I87">
        <v>1730</v>
      </c>
      <c r="J87" t="s">
        <v>3643</v>
      </c>
      <c r="K87" s="3">
        <v>554.26</v>
      </c>
      <c r="L87" t="s">
        <v>47</v>
      </c>
      <c r="M87" s="37" t="s">
        <v>5743</v>
      </c>
      <c r="N87" s="38" t="s">
        <v>5748</v>
      </c>
    </row>
    <row r="88" spans="3:14" ht="16" x14ac:dyDescent="0.2">
      <c r="E88" s="2">
        <v>45412</v>
      </c>
      <c r="F88">
        <v>3306</v>
      </c>
      <c r="G88" t="s">
        <v>1935</v>
      </c>
      <c r="H88">
        <v>2551</v>
      </c>
      <c r="I88">
        <v>1730</v>
      </c>
      <c r="J88" t="s">
        <v>206</v>
      </c>
      <c r="K88" s="3">
        <v>2382.81</v>
      </c>
      <c r="L88" t="s">
        <v>47</v>
      </c>
      <c r="M88" s="37" t="s">
        <v>5743</v>
      </c>
      <c r="N88" s="38" t="s">
        <v>5748</v>
      </c>
    </row>
    <row r="89" spans="3:14" ht="16" x14ac:dyDescent="0.2">
      <c r="E89" s="2">
        <v>45412</v>
      </c>
      <c r="F89">
        <v>3637</v>
      </c>
      <c r="G89" t="s">
        <v>1935</v>
      </c>
      <c r="H89">
        <v>2555</v>
      </c>
      <c r="I89">
        <v>1730</v>
      </c>
      <c r="J89" t="s">
        <v>204</v>
      </c>
      <c r="K89" s="3">
        <v>554.26</v>
      </c>
      <c r="L89" t="s">
        <v>47</v>
      </c>
      <c r="M89" s="37" t="s">
        <v>5743</v>
      </c>
      <c r="N89" s="38" t="s">
        <v>5748</v>
      </c>
    </row>
    <row r="90" spans="3:14" ht="16" x14ac:dyDescent="0.2">
      <c r="E90" s="2">
        <v>45429.083333333343</v>
      </c>
      <c r="F90">
        <v>3689</v>
      </c>
      <c r="G90" t="s">
        <v>1935</v>
      </c>
      <c r="H90">
        <v>2558</v>
      </c>
      <c r="I90">
        <v>940</v>
      </c>
      <c r="J90" t="s">
        <v>3893</v>
      </c>
      <c r="K90" s="3">
        <v>28.4</v>
      </c>
      <c r="L90" t="s">
        <v>47</v>
      </c>
      <c r="M90" s="37" t="s">
        <v>5743</v>
      </c>
      <c r="N90" s="38" t="s">
        <v>5744</v>
      </c>
    </row>
    <row r="91" spans="3:14" ht="16" x14ac:dyDescent="0.2">
      <c r="E91" s="2">
        <v>45429.083333333343</v>
      </c>
      <c r="F91">
        <v>3697</v>
      </c>
      <c r="G91" t="s">
        <v>1935</v>
      </c>
      <c r="H91">
        <v>2558</v>
      </c>
      <c r="I91">
        <v>940</v>
      </c>
      <c r="J91" t="s">
        <v>3884</v>
      </c>
      <c r="K91" s="3">
        <v>89.33</v>
      </c>
      <c r="L91" t="s">
        <v>47</v>
      </c>
      <c r="M91" s="37" t="s">
        <v>5743</v>
      </c>
      <c r="N91" s="38" t="s">
        <v>5744</v>
      </c>
    </row>
    <row r="92" spans="3:14" ht="16" x14ac:dyDescent="0.2">
      <c r="E92" s="2">
        <v>45443</v>
      </c>
      <c r="F92">
        <v>3297</v>
      </c>
      <c r="G92" t="s">
        <v>1935</v>
      </c>
      <c r="H92">
        <v>2551</v>
      </c>
      <c r="I92">
        <v>1730</v>
      </c>
      <c r="J92" t="s">
        <v>206</v>
      </c>
      <c r="K92" s="3">
        <v>2382.81</v>
      </c>
      <c r="L92" t="s">
        <v>47</v>
      </c>
      <c r="M92" s="37" t="s">
        <v>5743</v>
      </c>
      <c r="N92" s="38" t="s">
        <v>5748</v>
      </c>
    </row>
    <row r="93" spans="3:14" ht="16" x14ac:dyDescent="0.2">
      <c r="E93" s="2">
        <v>45443</v>
      </c>
      <c r="F93">
        <v>3638</v>
      </c>
      <c r="G93" t="s">
        <v>1935</v>
      </c>
      <c r="H93">
        <v>2555</v>
      </c>
      <c r="I93">
        <v>1730</v>
      </c>
      <c r="J93" t="s">
        <v>204</v>
      </c>
      <c r="K93" s="3">
        <v>554.26</v>
      </c>
      <c r="L93" t="s">
        <v>47</v>
      </c>
      <c r="M93" s="37" t="s">
        <v>5743</v>
      </c>
      <c r="N93" s="38" t="s">
        <v>5748</v>
      </c>
    </row>
    <row r="94" spans="3:14" ht="16" x14ac:dyDescent="0.2">
      <c r="E94" s="2">
        <v>45473</v>
      </c>
      <c r="F94">
        <v>3288</v>
      </c>
      <c r="G94" t="s">
        <v>1935</v>
      </c>
      <c r="H94">
        <v>2551</v>
      </c>
      <c r="I94">
        <v>1730</v>
      </c>
      <c r="J94" t="s">
        <v>206</v>
      </c>
      <c r="K94" s="3">
        <v>2382.81</v>
      </c>
      <c r="L94" t="s">
        <v>47</v>
      </c>
      <c r="M94" s="37" t="s">
        <v>5743</v>
      </c>
      <c r="N94" s="38" t="s">
        <v>5748</v>
      </c>
    </row>
    <row r="95" spans="3:14" ht="16" x14ac:dyDescent="0.2">
      <c r="E95" s="2">
        <v>45473</v>
      </c>
      <c r="F95">
        <v>3639</v>
      </c>
      <c r="G95" t="s">
        <v>1935</v>
      </c>
      <c r="H95">
        <v>2555</v>
      </c>
      <c r="I95">
        <v>1730</v>
      </c>
      <c r="J95" t="s">
        <v>204</v>
      </c>
      <c r="K95" s="3">
        <v>554.26</v>
      </c>
      <c r="L95" t="s">
        <v>47</v>
      </c>
      <c r="M95" s="37" t="s">
        <v>5743</v>
      </c>
      <c r="N95" s="38" t="s">
        <v>5748</v>
      </c>
    </row>
    <row r="96" spans="3:14" ht="18" x14ac:dyDescent="0.2">
      <c r="C96" s="24" t="s">
        <v>5739</v>
      </c>
      <c r="D96" s="24"/>
      <c r="E96" s="24"/>
      <c r="F96" s="24"/>
      <c r="G96" s="24"/>
      <c r="H96" s="24"/>
      <c r="I96" s="24"/>
      <c r="J96" s="24"/>
      <c r="K96" s="24"/>
      <c r="L96" s="24"/>
      <c r="M96" s="24"/>
      <c r="N96" s="24"/>
    </row>
    <row r="97" spans="4:14" ht="16" x14ac:dyDescent="0.2">
      <c r="D97" s="35" t="s">
        <v>5755</v>
      </c>
      <c r="E97" s="35"/>
      <c r="F97" s="35"/>
      <c r="G97" s="35"/>
      <c r="H97" s="35"/>
      <c r="I97" s="35"/>
      <c r="J97" s="35"/>
      <c r="K97" s="36">
        <f>SUM(K98:K102)</f>
        <v>1235.0899999999999</v>
      </c>
      <c r="L97" s="35"/>
      <c r="M97" s="35"/>
      <c r="N97" s="35"/>
    </row>
    <row r="98" spans="4:14" ht="16" x14ac:dyDescent="0.2">
      <c r="E98" s="2">
        <v>45299.041666666657</v>
      </c>
      <c r="F98">
        <v>2827</v>
      </c>
      <c r="G98" t="s">
        <v>1782</v>
      </c>
      <c r="H98">
        <v>2894</v>
      </c>
      <c r="I98">
        <v>940</v>
      </c>
      <c r="J98" t="s">
        <v>3433</v>
      </c>
      <c r="K98" s="3">
        <v>337</v>
      </c>
      <c r="L98" t="s">
        <v>47</v>
      </c>
      <c r="M98" s="37" t="s">
        <v>5743</v>
      </c>
      <c r="N98" s="38" t="s">
        <v>5744</v>
      </c>
    </row>
    <row r="99" spans="4:14" ht="16" x14ac:dyDescent="0.2">
      <c r="E99" s="2">
        <v>45320.041666666657</v>
      </c>
      <c r="F99">
        <v>2889</v>
      </c>
      <c r="G99" t="s">
        <v>1782</v>
      </c>
      <c r="H99">
        <v>2900</v>
      </c>
      <c r="I99">
        <v>940</v>
      </c>
      <c r="J99" t="s">
        <v>3551</v>
      </c>
      <c r="K99" s="3">
        <v>36</v>
      </c>
      <c r="L99" t="s">
        <v>47</v>
      </c>
      <c r="M99" s="37" t="s">
        <v>5743</v>
      </c>
      <c r="N99" s="38" t="s">
        <v>5744</v>
      </c>
    </row>
    <row r="100" spans="4:14" ht="16" x14ac:dyDescent="0.2">
      <c r="E100" s="2">
        <v>45348.041666666657</v>
      </c>
      <c r="F100">
        <v>2916</v>
      </c>
      <c r="G100" t="s">
        <v>1782</v>
      </c>
      <c r="H100">
        <v>2704</v>
      </c>
      <c r="I100">
        <v>940</v>
      </c>
      <c r="J100" t="s">
        <v>3623</v>
      </c>
      <c r="K100" s="3">
        <v>469.39</v>
      </c>
      <c r="L100" t="s">
        <v>47</v>
      </c>
      <c r="M100" s="37" t="s">
        <v>5743</v>
      </c>
      <c r="N100" s="38" t="s">
        <v>5744</v>
      </c>
    </row>
    <row r="101" spans="4:14" ht="16" x14ac:dyDescent="0.2">
      <c r="E101" s="2">
        <v>45369.041666666657</v>
      </c>
      <c r="F101">
        <v>3002</v>
      </c>
      <c r="G101" t="s">
        <v>1782</v>
      </c>
      <c r="H101">
        <v>2894</v>
      </c>
      <c r="I101">
        <v>940</v>
      </c>
      <c r="J101" t="s">
        <v>3691</v>
      </c>
      <c r="K101" s="3">
        <v>285.60000000000002</v>
      </c>
      <c r="L101" t="s">
        <v>47</v>
      </c>
      <c r="M101" s="37" t="s">
        <v>5743</v>
      </c>
      <c r="N101" s="38" t="s">
        <v>5744</v>
      </c>
    </row>
    <row r="102" spans="4:14" ht="16" x14ac:dyDescent="0.2">
      <c r="E102" s="2">
        <v>45469.083333333343</v>
      </c>
      <c r="F102">
        <v>3144</v>
      </c>
      <c r="G102" t="s">
        <v>1782</v>
      </c>
      <c r="H102">
        <v>2704</v>
      </c>
      <c r="I102">
        <v>940</v>
      </c>
      <c r="J102" t="s">
        <v>2602</v>
      </c>
      <c r="K102" s="3">
        <v>107.1</v>
      </c>
      <c r="L102" t="s">
        <v>47</v>
      </c>
      <c r="M102" s="37" t="s">
        <v>5743</v>
      </c>
      <c r="N102" s="38" t="s">
        <v>5744</v>
      </c>
    </row>
    <row r="103" spans="4:14" ht="16" x14ac:dyDescent="0.2">
      <c r="D103" s="35" t="s">
        <v>5756</v>
      </c>
      <c r="E103" s="35"/>
      <c r="F103" s="35"/>
      <c r="G103" s="35"/>
      <c r="H103" s="35"/>
      <c r="I103" s="35"/>
      <c r="J103" s="35"/>
      <c r="K103" s="36">
        <f>SUM(K104:K151)</f>
        <v>1665.5600000000006</v>
      </c>
      <c r="L103" s="35"/>
      <c r="M103" s="35"/>
      <c r="N103" s="35"/>
    </row>
    <row r="104" spans="4:14" ht="16" x14ac:dyDescent="0.2">
      <c r="E104" s="2">
        <v>45294.041666666657</v>
      </c>
      <c r="F104">
        <v>2823</v>
      </c>
      <c r="G104" t="s">
        <v>1748</v>
      </c>
      <c r="H104">
        <v>2702</v>
      </c>
      <c r="I104">
        <v>940</v>
      </c>
      <c r="J104" t="s">
        <v>2507</v>
      </c>
      <c r="K104" s="3">
        <v>55.22</v>
      </c>
      <c r="L104" t="s">
        <v>47</v>
      </c>
      <c r="M104" s="37" t="s">
        <v>5743</v>
      </c>
      <c r="N104" s="38" t="s">
        <v>5744</v>
      </c>
    </row>
    <row r="105" spans="4:14" ht="16" x14ac:dyDescent="0.2">
      <c r="E105" s="2">
        <v>45296.041666666657</v>
      </c>
      <c r="F105">
        <v>2822</v>
      </c>
      <c r="G105" t="s">
        <v>1748</v>
      </c>
      <c r="H105">
        <v>2663</v>
      </c>
      <c r="I105">
        <v>940</v>
      </c>
      <c r="J105" t="s">
        <v>2371</v>
      </c>
      <c r="K105" s="3">
        <v>46.41</v>
      </c>
      <c r="L105" t="s">
        <v>47</v>
      </c>
      <c r="M105" s="37" t="s">
        <v>5743</v>
      </c>
      <c r="N105" s="38" t="s">
        <v>5744</v>
      </c>
    </row>
    <row r="106" spans="4:14" ht="16" x14ac:dyDescent="0.2">
      <c r="E106" s="2">
        <v>45302.041666666657</v>
      </c>
      <c r="F106">
        <v>2820</v>
      </c>
      <c r="G106" t="s">
        <v>1748</v>
      </c>
      <c r="H106">
        <v>2900</v>
      </c>
      <c r="I106">
        <v>940</v>
      </c>
      <c r="J106" t="s">
        <v>2165</v>
      </c>
      <c r="K106" s="3">
        <v>52.9</v>
      </c>
      <c r="L106" t="s">
        <v>47</v>
      </c>
      <c r="M106" s="37" t="s">
        <v>5743</v>
      </c>
      <c r="N106" s="38" t="s">
        <v>5744</v>
      </c>
    </row>
    <row r="107" spans="4:14" ht="16" x14ac:dyDescent="0.2">
      <c r="E107" s="2">
        <v>45302.5622337963</v>
      </c>
      <c r="F107">
        <v>2954</v>
      </c>
      <c r="G107" t="s">
        <v>1748</v>
      </c>
      <c r="H107">
        <v>2705</v>
      </c>
      <c r="I107">
        <v>941</v>
      </c>
      <c r="J107" t="s">
        <v>3335</v>
      </c>
      <c r="K107" s="3">
        <v>3.99</v>
      </c>
      <c r="L107" t="s">
        <v>47</v>
      </c>
      <c r="M107" s="37" t="s">
        <v>5743</v>
      </c>
      <c r="N107" s="38" t="s">
        <v>5744</v>
      </c>
    </row>
    <row r="108" spans="4:14" ht="16" x14ac:dyDescent="0.2">
      <c r="E108" s="2">
        <v>45306.041666666657</v>
      </c>
      <c r="F108">
        <v>2818</v>
      </c>
      <c r="G108" t="s">
        <v>1748</v>
      </c>
      <c r="H108">
        <v>2753</v>
      </c>
      <c r="I108">
        <v>940</v>
      </c>
      <c r="J108" t="s">
        <v>188</v>
      </c>
      <c r="K108" s="3">
        <v>60</v>
      </c>
      <c r="L108" t="s">
        <v>47</v>
      </c>
      <c r="M108" s="37" t="s">
        <v>5743</v>
      </c>
      <c r="N108" s="38" t="s">
        <v>5744</v>
      </c>
    </row>
    <row r="109" spans="4:14" ht="16" x14ac:dyDescent="0.2">
      <c r="E109" s="2">
        <v>45314.041666666657</v>
      </c>
      <c r="F109">
        <v>2848</v>
      </c>
      <c r="G109" t="s">
        <v>1748</v>
      </c>
      <c r="H109">
        <v>2705</v>
      </c>
      <c r="I109">
        <v>940</v>
      </c>
      <c r="J109" t="s">
        <v>3514</v>
      </c>
      <c r="K109" s="3">
        <v>9.5</v>
      </c>
      <c r="L109" t="s">
        <v>47</v>
      </c>
      <c r="M109" s="37" t="s">
        <v>5743</v>
      </c>
      <c r="N109" s="38" t="s">
        <v>5744</v>
      </c>
    </row>
    <row r="110" spans="4:14" ht="16" x14ac:dyDescent="0.2">
      <c r="E110" s="2">
        <v>45315.560532407413</v>
      </c>
      <c r="F110">
        <v>2860</v>
      </c>
      <c r="G110" t="s">
        <v>1748</v>
      </c>
      <c r="H110">
        <v>2702</v>
      </c>
      <c r="I110">
        <v>941</v>
      </c>
      <c r="J110" t="s">
        <v>383</v>
      </c>
      <c r="K110" s="3">
        <v>3.7</v>
      </c>
      <c r="L110" t="s">
        <v>47</v>
      </c>
      <c r="M110" s="37" t="s">
        <v>5743</v>
      </c>
      <c r="N110" s="38" t="s">
        <v>5744</v>
      </c>
    </row>
    <row r="111" spans="4:14" ht="16" x14ac:dyDescent="0.2">
      <c r="E111" s="2">
        <v>45316.041666666657</v>
      </c>
      <c r="F111">
        <v>4145</v>
      </c>
      <c r="G111" t="s">
        <v>1748</v>
      </c>
      <c r="H111">
        <v>2705</v>
      </c>
      <c r="I111">
        <v>940</v>
      </c>
      <c r="J111" t="s">
        <v>3541</v>
      </c>
      <c r="K111" s="3">
        <v>42.5</v>
      </c>
      <c r="L111" t="s">
        <v>47</v>
      </c>
      <c r="M111" s="37" t="s">
        <v>5743</v>
      </c>
      <c r="N111" s="38" t="s">
        <v>5744</v>
      </c>
    </row>
    <row r="112" spans="4:14" ht="16" x14ac:dyDescent="0.2">
      <c r="E112" s="2">
        <v>45322.041666666657</v>
      </c>
      <c r="F112">
        <v>2894</v>
      </c>
      <c r="G112" t="s">
        <v>1748</v>
      </c>
      <c r="H112">
        <v>2705</v>
      </c>
      <c r="I112">
        <v>940</v>
      </c>
      <c r="J112" t="s">
        <v>3565</v>
      </c>
      <c r="K112" s="3">
        <v>5.68</v>
      </c>
      <c r="L112" t="s">
        <v>47</v>
      </c>
      <c r="M112" s="37" t="s">
        <v>5743</v>
      </c>
      <c r="N112" s="38" t="s">
        <v>5744</v>
      </c>
    </row>
    <row r="113" spans="5:14" ht="16" x14ac:dyDescent="0.2">
      <c r="E113" s="2">
        <v>45323.041666666657</v>
      </c>
      <c r="F113">
        <v>2866</v>
      </c>
      <c r="G113" t="s">
        <v>1748</v>
      </c>
      <c r="H113">
        <v>2702</v>
      </c>
      <c r="I113">
        <v>940</v>
      </c>
      <c r="J113" t="s">
        <v>2507</v>
      </c>
      <c r="K113" s="3">
        <v>200.15</v>
      </c>
      <c r="L113" t="s">
        <v>47</v>
      </c>
      <c r="M113" s="37" t="s">
        <v>5743</v>
      </c>
      <c r="N113" s="38" t="s">
        <v>5744</v>
      </c>
    </row>
    <row r="114" spans="5:14" ht="16" x14ac:dyDescent="0.2">
      <c r="E114" s="2">
        <v>45328.041666666657</v>
      </c>
      <c r="F114">
        <v>2872</v>
      </c>
      <c r="G114" t="s">
        <v>1748</v>
      </c>
      <c r="H114">
        <v>2663</v>
      </c>
      <c r="I114">
        <v>940</v>
      </c>
      <c r="J114" t="s">
        <v>2371</v>
      </c>
      <c r="K114" s="3">
        <v>46.41</v>
      </c>
      <c r="L114" t="s">
        <v>47</v>
      </c>
      <c r="M114" s="37" t="s">
        <v>5743</v>
      </c>
      <c r="N114" s="38" t="s">
        <v>5744</v>
      </c>
    </row>
    <row r="115" spans="5:14" ht="16" x14ac:dyDescent="0.2">
      <c r="E115" s="2">
        <v>45335.041666666657</v>
      </c>
      <c r="F115">
        <v>2881</v>
      </c>
      <c r="G115" t="s">
        <v>1748</v>
      </c>
      <c r="H115">
        <v>2900</v>
      </c>
      <c r="I115">
        <v>940</v>
      </c>
      <c r="J115" t="s">
        <v>2165</v>
      </c>
      <c r="K115" s="3">
        <v>52.9</v>
      </c>
      <c r="L115" t="s">
        <v>47</v>
      </c>
      <c r="M115" s="37" t="s">
        <v>5743</v>
      </c>
      <c r="N115" s="38" t="s">
        <v>5744</v>
      </c>
    </row>
    <row r="116" spans="5:14" ht="16" x14ac:dyDescent="0.2">
      <c r="E116" s="2">
        <v>45348.041666666657</v>
      </c>
      <c r="F116">
        <v>2918</v>
      </c>
      <c r="G116" t="s">
        <v>1748</v>
      </c>
      <c r="H116">
        <v>2705</v>
      </c>
      <c r="I116">
        <v>940</v>
      </c>
      <c r="J116" t="s">
        <v>3514</v>
      </c>
      <c r="K116" s="3">
        <v>9.5</v>
      </c>
      <c r="L116" t="s">
        <v>47</v>
      </c>
      <c r="M116" s="37" t="s">
        <v>5743</v>
      </c>
      <c r="N116" s="38" t="s">
        <v>5744</v>
      </c>
    </row>
    <row r="117" spans="5:14" ht="16" x14ac:dyDescent="0.2">
      <c r="E117" s="2">
        <v>45351.041666666657</v>
      </c>
      <c r="F117">
        <v>2921</v>
      </c>
      <c r="G117" t="s">
        <v>1748</v>
      </c>
      <c r="H117">
        <v>2705</v>
      </c>
      <c r="I117">
        <v>940</v>
      </c>
      <c r="J117" t="s">
        <v>3645</v>
      </c>
      <c r="K117" s="3">
        <v>4.5999999999999996</v>
      </c>
      <c r="L117" t="s">
        <v>47</v>
      </c>
      <c r="M117" s="37" t="s">
        <v>5743</v>
      </c>
      <c r="N117" s="38" t="s">
        <v>5744</v>
      </c>
    </row>
    <row r="118" spans="5:14" ht="16" x14ac:dyDescent="0.2">
      <c r="E118" s="2">
        <v>45352.041666666657</v>
      </c>
      <c r="F118">
        <v>2919</v>
      </c>
      <c r="G118" t="s">
        <v>1748</v>
      </c>
      <c r="H118">
        <v>2702</v>
      </c>
      <c r="I118">
        <v>940</v>
      </c>
      <c r="J118" t="s">
        <v>2507</v>
      </c>
      <c r="K118" s="3">
        <v>65.209999999999994</v>
      </c>
      <c r="L118" t="s">
        <v>47</v>
      </c>
      <c r="M118" s="37" t="s">
        <v>5743</v>
      </c>
      <c r="N118" s="38" t="s">
        <v>5744</v>
      </c>
    </row>
    <row r="119" spans="5:14" ht="16" x14ac:dyDescent="0.2">
      <c r="E119" s="2">
        <v>45357.041666666657</v>
      </c>
      <c r="F119">
        <v>2925</v>
      </c>
      <c r="G119" t="s">
        <v>1748</v>
      </c>
      <c r="H119">
        <v>2663</v>
      </c>
      <c r="I119">
        <v>940</v>
      </c>
      <c r="J119" t="s">
        <v>3659</v>
      </c>
      <c r="K119" s="3">
        <v>46.41</v>
      </c>
      <c r="L119" t="s">
        <v>47</v>
      </c>
      <c r="M119" s="37" t="s">
        <v>5743</v>
      </c>
      <c r="N119" s="38" t="s">
        <v>5744</v>
      </c>
    </row>
    <row r="120" spans="5:14" ht="16" x14ac:dyDescent="0.2">
      <c r="E120" s="2">
        <v>45363.041666666657</v>
      </c>
      <c r="F120">
        <v>2952</v>
      </c>
      <c r="G120" t="s">
        <v>1748</v>
      </c>
      <c r="H120">
        <v>2705</v>
      </c>
      <c r="I120">
        <v>940</v>
      </c>
      <c r="J120" t="s">
        <v>3335</v>
      </c>
      <c r="K120" s="3">
        <v>22.5</v>
      </c>
      <c r="L120" t="s">
        <v>47</v>
      </c>
      <c r="M120" s="37" t="s">
        <v>5743</v>
      </c>
      <c r="N120" s="38" t="s">
        <v>5744</v>
      </c>
    </row>
    <row r="121" spans="5:14" ht="16" x14ac:dyDescent="0.2">
      <c r="E121" s="2">
        <v>45363.041666666657</v>
      </c>
      <c r="F121">
        <v>2950</v>
      </c>
      <c r="G121" t="s">
        <v>1748</v>
      </c>
      <c r="H121">
        <v>2900</v>
      </c>
      <c r="I121">
        <v>940</v>
      </c>
      <c r="J121" t="s">
        <v>2165</v>
      </c>
      <c r="K121" s="3">
        <v>52.9</v>
      </c>
      <c r="L121" t="s">
        <v>47</v>
      </c>
      <c r="M121" s="37" t="s">
        <v>5743</v>
      </c>
      <c r="N121" s="38" t="s">
        <v>5744</v>
      </c>
    </row>
    <row r="122" spans="5:14" ht="16" x14ac:dyDescent="0.2">
      <c r="E122" s="2">
        <v>45366.543564814812</v>
      </c>
      <c r="F122">
        <v>2957</v>
      </c>
      <c r="G122" t="s">
        <v>1748</v>
      </c>
      <c r="H122">
        <v>2702</v>
      </c>
      <c r="I122">
        <v>941</v>
      </c>
      <c r="J122" t="s">
        <v>179</v>
      </c>
      <c r="K122" s="3">
        <v>356.76</v>
      </c>
      <c r="L122" t="s">
        <v>47</v>
      </c>
      <c r="M122" s="37" t="s">
        <v>5743</v>
      </c>
      <c r="N122" s="38" t="s">
        <v>5744</v>
      </c>
    </row>
    <row r="123" spans="5:14" ht="16" x14ac:dyDescent="0.2">
      <c r="E123" s="2">
        <v>45379.041666666657</v>
      </c>
      <c r="F123">
        <v>3054</v>
      </c>
      <c r="G123" t="s">
        <v>1748</v>
      </c>
      <c r="H123">
        <v>2702</v>
      </c>
      <c r="I123">
        <v>940</v>
      </c>
      <c r="J123" t="s">
        <v>2507</v>
      </c>
      <c r="K123" s="3">
        <v>20.23</v>
      </c>
      <c r="L123" t="s">
        <v>47</v>
      </c>
      <c r="M123" s="37" t="s">
        <v>5743</v>
      </c>
      <c r="N123" s="38" t="s">
        <v>5744</v>
      </c>
    </row>
    <row r="124" spans="5:14" ht="16" x14ac:dyDescent="0.2">
      <c r="E124" s="2">
        <v>45379.041666666657</v>
      </c>
      <c r="F124">
        <v>3058</v>
      </c>
      <c r="G124" t="s">
        <v>1748</v>
      </c>
      <c r="H124">
        <v>2705</v>
      </c>
      <c r="I124">
        <v>940</v>
      </c>
      <c r="J124" t="s">
        <v>3737</v>
      </c>
      <c r="K124" s="3">
        <v>4.2300000000000004</v>
      </c>
      <c r="L124" t="s">
        <v>47</v>
      </c>
      <c r="M124" s="37" t="s">
        <v>5743</v>
      </c>
      <c r="N124" s="38" t="s">
        <v>5744</v>
      </c>
    </row>
    <row r="125" spans="5:14" ht="16" x14ac:dyDescent="0.2">
      <c r="E125" s="2">
        <v>45385.083333333343</v>
      </c>
      <c r="F125">
        <v>3062</v>
      </c>
      <c r="G125" t="s">
        <v>1748</v>
      </c>
      <c r="H125">
        <v>2705</v>
      </c>
      <c r="I125">
        <v>940</v>
      </c>
      <c r="J125" t="s">
        <v>3514</v>
      </c>
      <c r="K125" s="3">
        <v>9.5</v>
      </c>
      <c r="L125" t="s">
        <v>47</v>
      </c>
      <c r="M125" s="37" t="s">
        <v>5743</v>
      </c>
      <c r="N125" s="38" t="s">
        <v>5744</v>
      </c>
    </row>
    <row r="126" spans="5:14" ht="16" x14ac:dyDescent="0.2">
      <c r="E126" s="2">
        <v>45387.083333333343</v>
      </c>
      <c r="F126">
        <v>3064</v>
      </c>
      <c r="G126" t="s">
        <v>1748</v>
      </c>
      <c r="H126">
        <v>2663</v>
      </c>
      <c r="I126">
        <v>940</v>
      </c>
      <c r="J126" t="s">
        <v>3659</v>
      </c>
      <c r="K126" s="3">
        <v>46.41</v>
      </c>
      <c r="L126" t="s">
        <v>47</v>
      </c>
      <c r="M126" s="37" t="s">
        <v>5743</v>
      </c>
      <c r="N126" s="38" t="s">
        <v>5744</v>
      </c>
    </row>
    <row r="127" spans="5:14" ht="16" x14ac:dyDescent="0.2">
      <c r="E127" s="2">
        <v>45392</v>
      </c>
      <c r="F127">
        <v>3104</v>
      </c>
      <c r="G127" t="s">
        <v>1748</v>
      </c>
      <c r="H127">
        <v>2705</v>
      </c>
      <c r="I127">
        <v>942</v>
      </c>
      <c r="J127" t="s">
        <v>3776</v>
      </c>
      <c r="K127" s="3">
        <v>0.38</v>
      </c>
      <c r="L127" t="s">
        <v>47</v>
      </c>
      <c r="M127" s="37" t="s">
        <v>5743</v>
      </c>
      <c r="N127" s="38" t="s">
        <v>5744</v>
      </c>
    </row>
    <row r="128" spans="5:14" ht="16" x14ac:dyDescent="0.2">
      <c r="E128" s="2">
        <v>45393.083333333343</v>
      </c>
      <c r="F128">
        <v>3069</v>
      </c>
      <c r="G128" t="s">
        <v>1748</v>
      </c>
      <c r="H128">
        <v>2705</v>
      </c>
      <c r="I128">
        <v>940</v>
      </c>
      <c r="J128" t="s">
        <v>3335</v>
      </c>
      <c r="K128" s="3">
        <v>14</v>
      </c>
      <c r="L128" t="s">
        <v>47</v>
      </c>
      <c r="M128" s="37" t="s">
        <v>5743</v>
      </c>
      <c r="N128" s="38" t="s">
        <v>5744</v>
      </c>
    </row>
    <row r="129" spans="5:14" ht="16" x14ac:dyDescent="0.2">
      <c r="E129" s="2">
        <v>45393.083333333343</v>
      </c>
      <c r="F129">
        <v>3065</v>
      </c>
      <c r="G129" t="s">
        <v>1748</v>
      </c>
      <c r="H129">
        <v>2702</v>
      </c>
      <c r="I129">
        <v>940</v>
      </c>
      <c r="J129" t="s">
        <v>3168</v>
      </c>
      <c r="K129" s="3">
        <v>1.6</v>
      </c>
      <c r="L129" t="s">
        <v>47</v>
      </c>
      <c r="M129" s="37" t="s">
        <v>5743</v>
      </c>
      <c r="N129" s="38" t="s">
        <v>5744</v>
      </c>
    </row>
    <row r="130" spans="5:14" ht="16" x14ac:dyDescent="0.2">
      <c r="E130" s="2">
        <v>45397.083333333343</v>
      </c>
      <c r="F130">
        <v>3075</v>
      </c>
      <c r="G130" t="s">
        <v>1748</v>
      </c>
      <c r="H130">
        <v>2900</v>
      </c>
      <c r="I130">
        <v>940</v>
      </c>
      <c r="J130" t="s">
        <v>2165</v>
      </c>
      <c r="K130" s="3">
        <v>52.9</v>
      </c>
      <c r="L130" t="s">
        <v>47</v>
      </c>
      <c r="M130" s="37" t="s">
        <v>5743</v>
      </c>
      <c r="N130" s="38" t="s">
        <v>5744</v>
      </c>
    </row>
    <row r="131" spans="5:14" ht="16" x14ac:dyDescent="0.2">
      <c r="E131" s="2">
        <v>45400.083333333343</v>
      </c>
      <c r="F131">
        <v>3074</v>
      </c>
      <c r="G131" t="s">
        <v>1748</v>
      </c>
      <c r="H131">
        <v>2702</v>
      </c>
      <c r="I131">
        <v>940</v>
      </c>
      <c r="J131" t="s">
        <v>3168</v>
      </c>
      <c r="K131" s="3">
        <v>1.6</v>
      </c>
      <c r="L131" t="s">
        <v>47</v>
      </c>
      <c r="M131" s="37" t="s">
        <v>5743</v>
      </c>
      <c r="N131" s="38" t="s">
        <v>5744</v>
      </c>
    </row>
    <row r="132" spans="5:14" ht="16" x14ac:dyDescent="0.2">
      <c r="E132" s="2">
        <v>45406.083333333343</v>
      </c>
      <c r="F132">
        <v>3077</v>
      </c>
      <c r="G132" t="s">
        <v>1748</v>
      </c>
      <c r="H132">
        <v>2702</v>
      </c>
      <c r="I132">
        <v>940</v>
      </c>
      <c r="J132" t="s">
        <v>3168</v>
      </c>
      <c r="K132" s="3">
        <v>1.6</v>
      </c>
      <c r="L132" t="s">
        <v>47</v>
      </c>
      <c r="M132" s="37" t="s">
        <v>5743</v>
      </c>
      <c r="N132" s="38" t="s">
        <v>5744</v>
      </c>
    </row>
    <row r="133" spans="5:14" ht="16" x14ac:dyDescent="0.2">
      <c r="E133" s="2">
        <v>45412.083333333343</v>
      </c>
      <c r="F133">
        <v>3100</v>
      </c>
      <c r="G133" t="s">
        <v>1748</v>
      </c>
      <c r="H133">
        <v>2705</v>
      </c>
      <c r="I133">
        <v>940</v>
      </c>
      <c r="J133" t="s">
        <v>3845</v>
      </c>
      <c r="K133" s="3">
        <v>5.46</v>
      </c>
      <c r="L133" t="s">
        <v>47</v>
      </c>
      <c r="M133" s="37" t="s">
        <v>5743</v>
      </c>
      <c r="N133" s="38" t="s">
        <v>5744</v>
      </c>
    </row>
    <row r="134" spans="5:14" ht="16" x14ac:dyDescent="0.2">
      <c r="E134" s="2">
        <v>45415.083333333343</v>
      </c>
      <c r="F134">
        <v>3087</v>
      </c>
      <c r="G134" t="s">
        <v>1748</v>
      </c>
      <c r="H134">
        <v>2702</v>
      </c>
      <c r="I134">
        <v>940</v>
      </c>
      <c r="J134" t="s">
        <v>2507</v>
      </c>
      <c r="K134" s="3">
        <v>20.23</v>
      </c>
      <c r="L134" t="s">
        <v>47</v>
      </c>
      <c r="M134" s="37" t="s">
        <v>5743</v>
      </c>
      <c r="N134" s="38" t="s">
        <v>5744</v>
      </c>
    </row>
    <row r="135" spans="5:14" ht="16" x14ac:dyDescent="0.2">
      <c r="E135" s="2">
        <v>45419.083333333343</v>
      </c>
      <c r="F135">
        <v>3089</v>
      </c>
      <c r="G135" t="s">
        <v>1748</v>
      </c>
      <c r="H135">
        <v>2663</v>
      </c>
      <c r="I135">
        <v>940</v>
      </c>
      <c r="J135" t="s">
        <v>3659</v>
      </c>
      <c r="K135" s="3">
        <v>46.41</v>
      </c>
      <c r="L135" t="s">
        <v>47</v>
      </c>
      <c r="M135" s="37" t="s">
        <v>5743</v>
      </c>
      <c r="N135" s="38" t="s">
        <v>5744</v>
      </c>
    </row>
    <row r="136" spans="5:14" ht="16" x14ac:dyDescent="0.2">
      <c r="E136" s="2">
        <v>45425.083333333343</v>
      </c>
      <c r="F136">
        <v>3229</v>
      </c>
      <c r="G136" t="s">
        <v>1748</v>
      </c>
      <c r="H136">
        <v>2900</v>
      </c>
      <c r="I136">
        <v>940</v>
      </c>
      <c r="J136" t="s">
        <v>2165</v>
      </c>
      <c r="K136" s="3">
        <v>52.9</v>
      </c>
      <c r="L136" t="s">
        <v>47</v>
      </c>
      <c r="M136" s="37" t="s">
        <v>5743</v>
      </c>
      <c r="N136" s="38" t="s">
        <v>5744</v>
      </c>
    </row>
    <row r="137" spans="5:14" ht="16" x14ac:dyDescent="0.2">
      <c r="E137" s="2">
        <v>45426.083333333343</v>
      </c>
      <c r="F137">
        <v>3098</v>
      </c>
      <c r="G137" t="s">
        <v>1748</v>
      </c>
      <c r="H137">
        <v>2705</v>
      </c>
      <c r="I137">
        <v>940</v>
      </c>
      <c r="J137" t="s">
        <v>3514</v>
      </c>
      <c r="K137" s="3">
        <v>9.5</v>
      </c>
      <c r="L137" t="s">
        <v>47</v>
      </c>
      <c r="M137" s="37" t="s">
        <v>5743</v>
      </c>
      <c r="N137" s="38" t="s">
        <v>5744</v>
      </c>
    </row>
    <row r="138" spans="5:14" ht="16" x14ac:dyDescent="0.2">
      <c r="E138" s="2">
        <v>45429.083333333343</v>
      </c>
      <c r="F138">
        <v>3693</v>
      </c>
      <c r="G138" t="s">
        <v>1748</v>
      </c>
      <c r="H138">
        <v>2558</v>
      </c>
      <c r="I138">
        <v>940</v>
      </c>
      <c r="J138" t="s">
        <v>3893</v>
      </c>
      <c r="K138" s="3">
        <v>4.8600000000000003</v>
      </c>
      <c r="L138" t="s">
        <v>47</v>
      </c>
      <c r="M138" s="37" t="s">
        <v>5743</v>
      </c>
      <c r="N138" s="38" t="s">
        <v>5744</v>
      </c>
    </row>
    <row r="139" spans="5:14" ht="16" x14ac:dyDescent="0.2">
      <c r="E139" s="2">
        <v>45434</v>
      </c>
      <c r="F139">
        <v>3158</v>
      </c>
      <c r="G139" t="s">
        <v>1748</v>
      </c>
      <c r="H139">
        <v>2705</v>
      </c>
      <c r="I139">
        <v>942</v>
      </c>
      <c r="J139" t="s">
        <v>3911</v>
      </c>
      <c r="K139" s="3">
        <v>0.38</v>
      </c>
      <c r="L139" t="s">
        <v>47</v>
      </c>
      <c r="M139" s="37" t="s">
        <v>5743</v>
      </c>
      <c r="N139" s="38" t="s">
        <v>5744</v>
      </c>
    </row>
    <row r="140" spans="5:14" ht="16" x14ac:dyDescent="0.2">
      <c r="E140" s="2">
        <v>45439.083333333343</v>
      </c>
      <c r="F140">
        <v>3136</v>
      </c>
      <c r="G140" t="s">
        <v>1748</v>
      </c>
      <c r="H140">
        <v>2705</v>
      </c>
      <c r="I140">
        <v>940</v>
      </c>
      <c r="J140" t="s">
        <v>3929</v>
      </c>
      <c r="K140" s="3">
        <v>42.5</v>
      </c>
      <c r="L140" t="s">
        <v>47</v>
      </c>
      <c r="M140" s="37" t="s">
        <v>5743</v>
      </c>
      <c r="N140" s="38" t="s">
        <v>5744</v>
      </c>
    </row>
    <row r="141" spans="5:14" ht="16" x14ac:dyDescent="0.2">
      <c r="E141" s="2">
        <v>45440.083333333343</v>
      </c>
      <c r="F141">
        <v>3127</v>
      </c>
      <c r="G141" t="s">
        <v>1748</v>
      </c>
      <c r="H141">
        <v>2705</v>
      </c>
      <c r="I141">
        <v>940</v>
      </c>
      <c r="J141" t="s">
        <v>3335</v>
      </c>
      <c r="K141" s="3">
        <v>22.5</v>
      </c>
      <c r="L141" t="s">
        <v>47</v>
      </c>
      <c r="M141" s="37" t="s">
        <v>5743</v>
      </c>
      <c r="N141" s="38" t="s">
        <v>5744</v>
      </c>
    </row>
    <row r="142" spans="5:14" ht="16" x14ac:dyDescent="0.2">
      <c r="E142" s="2">
        <v>45443.083333333343</v>
      </c>
      <c r="F142">
        <v>3125</v>
      </c>
      <c r="G142" t="s">
        <v>1748</v>
      </c>
      <c r="H142">
        <v>2705</v>
      </c>
      <c r="I142">
        <v>940</v>
      </c>
      <c r="J142" t="s">
        <v>3946</v>
      </c>
      <c r="K142" s="3">
        <v>5.08</v>
      </c>
      <c r="L142" t="s">
        <v>47</v>
      </c>
      <c r="M142" s="37" t="s">
        <v>5743</v>
      </c>
      <c r="N142" s="38" t="s">
        <v>5744</v>
      </c>
    </row>
    <row r="143" spans="5:14" ht="16" x14ac:dyDescent="0.2">
      <c r="E143" s="2">
        <v>45446.083333333343</v>
      </c>
      <c r="F143">
        <v>3116</v>
      </c>
      <c r="G143" t="s">
        <v>1748</v>
      </c>
      <c r="H143">
        <v>2702</v>
      </c>
      <c r="I143">
        <v>940</v>
      </c>
      <c r="J143" t="s">
        <v>2507</v>
      </c>
      <c r="K143" s="3">
        <v>20.23</v>
      </c>
      <c r="L143" t="s">
        <v>47</v>
      </c>
      <c r="M143" s="37" t="s">
        <v>5743</v>
      </c>
      <c r="N143" s="38" t="s">
        <v>5744</v>
      </c>
    </row>
    <row r="144" spans="5:14" ht="16" x14ac:dyDescent="0.2">
      <c r="E144" s="2">
        <v>45449.083333333343</v>
      </c>
      <c r="F144">
        <v>3120</v>
      </c>
      <c r="G144" t="s">
        <v>1748</v>
      </c>
      <c r="H144">
        <v>2663</v>
      </c>
      <c r="I144">
        <v>940</v>
      </c>
      <c r="J144" t="s">
        <v>3659</v>
      </c>
      <c r="K144" s="3">
        <v>46.41</v>
      </c>
      <c r="L144" t="s">
        <v>47</v>
      </c>
      <c r="M144" s="37" t="s">
        <v>5743</v>
      </c>
      <c r="N144" s="38" t="s">
        <v>5744</v>
      </c>
    </row>
    <row r="145" spans="2:14" ht="16" x14ac:dyDescent="0.2">
      <c r="E145" s="2">
        <v>45454.083333333343</v>
      </c>
      <c r="F145">
        <v>3128</v>
      </c>
      <c r="G145" t="s">
        <v>1748</v>
      </c>
      <c r="H145">
        <v>2900</v>
      </c>
      <c r="I145">
        <v>940</v>
      </c>
      <c r="J145" t="s">
        <v>2165</v>
      </c>
      <c r="K145" s="3">
        <v>52.9</v>
      </c>
      <c r="L145" t="s">
        <v>47</v>
      </c>
      <c r="M145" s="37" t="s">
        <v>5743</v>
      </c>
      <c r="N145" s="38" t="s">
        <v>5744</v>
      </c>
    </row>
    <row r="146" spans="2:14" ht="16" x14ac:dyDescent="0.2">
      <c r="E146" s="2">
        <v>45460.083333333343</v>
      </c>
      <c r="F146">
        <v>3138</v>
      </c>
      <c r="G146" t="s">
        <v>1748</v>
      </c>
      <c r="H146">
        <v>2705</v>
      </c>
      <c r="I146">
        <v>940</v>
      </c>
      <c r="J146" t="s">
        <v>3514</v>
      </c>
      <c r="K146" s="3">
        <v>9.5</v>
      </c>
      <c r="L146" t="s">
        <v>47</v>
      </c>
      <c r="M146" s="37" t="s">
        <v>5743</v>
      </c>
      <c r="N146" s="38" t="s">
        <v>5744</v>
      </c>
    </row>
    <row r="147" spans="2:14" ht="16" x14ac:dyDescent="0.2">
      <c r="E147" s="2">
        <v>45461</v>
      </c>
      <c r="F147">
        <v>3153</v>
      </c>
      <c r="G147" t="s">
        <v>1748</v>
      </c>
      <c r="H147">
        <v>2705</v>
      </c>
      <c r="I147">
        <v>942</v>
      </c>
      <c r="J147" t="s">
        <v>3996</v>
      </c>
      <c r="K147" s="3">
        <v>3.74</v>
      </c>
      <c r="L147" t="s">
        <v>47</v>
      </c>
      <c r="M147" s="37" t="s">
        <v>5743</v>
      </c>
      <c r="N147" s="38" t="s">
        <v>5744</v>
      </c>
    </row>
    <row r="148" spans="2:14" ht="16" x14ac:dyDescent="0.2">
      <c r="E148" s="2">
        <v>45463</v>
      </c>
      <c r="F148">
        <v>3156</v>
      </c>
      <c r="G148" t="s">
        <v>1748</v>
      </c>
      <c r="H148">
        <v>2705</v>
      </c>
      <c r="I148">
        <v>942</v>
      </c>
      <c r="J148" t="s">
        <v>3911</v>
      </c>
      <c r="K148" s="3">
        <v>0.39</v>
      </c>
      <c r="L148" t="s">
        <v>47</v>
      </c>
      <c r="M148" s="37" t="s">
        <v>5743</v>
      </c>
      <c r="N148" s="38" t="s">
        <v>5744</v>
      </c>
    </row>
    <row r="149" spans="2:14" ht="16" x14ac:dyDescent="0.2">
      <c r="E149" s="2">
        <v>45464.083333333343</v>
      </c>
      <c r="F149">
        <v>3140</v>
      </c>
      <c r="G149" t="s">
        <v>1748</v>
      </c>
      <c r="H149">
        <v>2705</v>
      </c>
      <c r="I149">
        <v>940</v>
      </c>
      <c r="J149" t="s">
        <v>4025</v>
      </c>
      <c r="K149" s="3">
        <v>14</v>
      </c>
      <c r="L149" t="s">
        <v>47</v>
      </c>
      <c r="M149" s="37" t="s">
        <v>5743</v>
      </c>
      <c r="N149" s="38" t="s">
        <v>5744</v>
      </c>
    </row>
    <row r="150" spans="2:14" ht="16" x14ac:dyDescent="0.2">
      <c r="E150" s="2">
        <v>45468.083333333343</v>
      </c>
      <c r="F150">
        <v>3151</v>
      </c>
      <c r="G150" t="s">
        <v>1748</v>
      </c>
      <c r="H150">
        <v>2705</v>
      </c>
      <c r="I150">
        <v>940</v>
      </c>
      <c r="J150" t="s">
        <v>4049</v>
      </c>
      <c r="K150" s="3">
        <v>14</v>
      </c>
      <c r="L150" t="s">
        <v>47</v>
      </c>
      <c r="M150" s="37" t="s">
        <v>5743</v>
      </c>
      <c r="N150" s="38" t="s">
        <v>5744</v>
      </c>
    </row>
    <row r="151" spans="2:14" ht="16" x14ac:dyDescent="0.2">
      <c r="E151" s="2">
        <v>45471.083333333343</v>
      </c>
      <c r="F151">
        <v>3147</v>
      </c>
      <c r="G151" t="s">
        <v>1748</v>
      </c>
      <c r="H151">
        <v>2705</v>
      </c>
      <c r="I151">
        <v>940</v>
      </c>
      <c r="J151" t="s">
        <v>3946</v>
      </c>
      <c r="K151" s="3">
        <v>4.88</v>
      </c>
      <c r="L151" t="s">
        <v>47</v>
      </c>
      <c r="M151" s="37" t="s">
        <v>5743</v>
      </c>
      <c r="N151" s="38" t="s">
        <v>5744</v>
      </c>
    </row>
    <row r="152" spans="2:14" ht="16" x14ac:dyDescent="0.2">
      <c r="D152" s="35" t="s">
        <v>5757</v>
      </c>
      <c r="E152" s="35"/>
      <c r="F152" s="35"/>
      <c r="G152" s="35"/>
      <c r="H152" s="35"/>
      <c r="I152" s="35"/>
      <c r="J152" s="35"/>
      <c r="K152" s="36">
        <f>SUM(K153:K153)</f>
        <v>1963.5</v>
      </c>
      <c r="L152" s="35"/>
      <c r="M152" s="35"/>
      <c r="N152" s="35"/>
    </row>
    <row r="153" spans="2:14" ht="16" x14ac:dyDescent="0.2">
      <c r="E153" s="2">
        <v>45429.083333333343</v>
      </c>
      <c r="F153">
        <v>3109</v>
      </c>
      <c r="G153" t="s">
        <v>3274</v>
      </c>
      <c r="H153">
        <v>2894</v>
      </c>
      <c r="I153">
        <v>940</v>
      </c>
      <c r="J153" t="s">
        <v>3878</v>
      </c>
      <c r="K153" s="3">
        <v>1963.5</v>
      </c>
      <c r="L153" t="s">
        <v>47</v>
      </c>
      <c r="M153" s="37" t="s">
        <v>5743</v>
      </c>
      <c r="N153" s="38" t="s">
        <v>5744</v>
      </c>
    </row>
    <row r="154" spans="2:14" ht="18" x14ac:dyDescent="0.2">
      <c r="C154" s="24" t="s">
        <v>5740</v>
      </c>
      <c r="D154" s="24"/>
      <c r="E154" s="24"/>
      <c r="F154" s="24"/>
      <c r="G154" s="24"/>
      <c r="H154" s="24"/>
      <c r="I154" s="24"/>
      <c r="J154" s="24"/>
      <c r="K154" s="24"/>
      <c r="L154" s="24"/>
      <c r="M154" s="24"/>
      <c r="N154" s="24"/>
    </row>
    <row r="155" spans="2:14" ht="16" x14ac:dyDescent="0.2">
      <c r="D155" s="35" t="s">
        <v>5758</v>
      </c>
      <c r="E155" s="35"/>
      <c r="F155" s="35"/>
      <c r="G155" s="35"/>
      <c r="H155" s="35"/>
      <c r="I155" s="35"/>
      <c r="J155" s="35"/>
      <c r="K155" s="35"/>
      <c r="L155" s="35"/>
      <c r="M155" s="35"/>
      <c r="N155" s="35"/>
    </row>
    <row r="156" spans="2:14" ht="21" x14ac:dyDescent="0.25">
      <c r="B156" s="23" t="s">
        <v>5694</v>
      </c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</row>
    <row r="157" spans="2:14" ht="16" x14ac:dyDescent="0.2">
      <c r="D157" s="35" t="s">
        <v>5759</v>
      </c>
      <c r="E157" s="35"/>
      <c r="F157" s="35"/>
      <c r="G157" s="35"/>
      <c r="H157" s="35"/>
      <c r="I157" s="35"/>
      <c r="J157" s="35"/>
      <c r="K157" s="36">
        <f>SUM(K158:K158)</f>
        <v>20000</v>
      </c>
      <c r="L157" s="35"/>
      <c r="M157" s="35"/>
      <c r="N157" s="35"/>
    </row>
    <row r="158" spans="2:14" ht="16" x14ac:dyDescent="0.2">
      <c r="E158" s="2">
        <v>45329.041666666657</v>
      </c>
      <c r="F158">
        <v>2873</v>
      </c>
      <c r="G158" t="s">
        <v>2303</v>
      </c>
      <c r="H158">
        <v>940</v>
      </c>
      <c r="I158">
        <v>3200</v>
      </c>
      <c r="J158" t="s">
        <v>137</v>
      </c>
      <c r="K158" s="3">
        <v>20000</v>
      </c>
      <c r="L158" t="s">
        <v>47</v>
      </c>
      <c r="M158" s="37" t="s">
        <v>5752</v>
      </c>
      <c r="N158" s="38" t="s">
        <v>5753</v>
      </c>
    </row>
    <row r="159" spans="2:14" ht="16" x14ac:dyDescent="0.2">
      <c r="D159" s="35" t="s">
        <v>5760</v>
      </c>
      <c r="E159" s="35"/>
      <c r="F159" s="35"/>
      <c r="G159" s="35"/>
      <c r="H159" s="35"/>
      <c r="I159" s="35"/>
      <c r="J159" s="35"/>
      <c r="K159" s="36">
        <f>SUM(K160:K161)</f>
        <v>86760</v>
      </c>
      <c r="L159" s="35"/>
      <c r="M159" s="35"/>
      <c r="N159" s="35"/>
    </row>
    <row r="160" spans="2:14" ht="16" x14ac:dyDescent="0.2">
      <c r="E160" s="2">
        <v>45313.041666666657</v>
      </c>
      <c r="F160">
        <v>2849</v>
      </c>
      <c r="G160" t="s">
        <v>1538</v>
      </c>
      <c r="H160">
        <v>940</v>
      </c>
      <c r="I160">
        <v>3200</v>
      </c>
      <c r="J160" t="s">
        <v>3492</v>
      </c>
      <c r="K160" s="3">
        <v>55800</v>
      </c>
      <c r="L160" t="s">
        <v>47</v>
      </c>
      <c r="M160" s="37" t="s">
        <v>5752</v>
      </c>
      <c r="N160" s="38" t="s">
        <v>5753</v>
      </c>
    </row>
    <row r="161" spans="4:14" ht="16" x14ac:dyDescent="0.2">
      <c r="E161" s="2">
        <v>45446.083333333343</v>
      </c>
      <c r="F161">
        <v>3226</v>
      </c>
      <c r="G161" t="s">
        <v>1538</v>
      </c>
      <c r="H161">
        <v>940</v>
      </c>
      <c r="I161">
        <v>3200</v>
      </c>
      <c r="J161" t="s">
        <v>3954</v>
      </c>
      <c r="K161" s="3">
        <v>30960</v>
      </c>
      <c r="L161" t="s">
        <v>47</v>
      </c>
      <c r="M161" s="37" t="s">
        <v>5752</v>
      </c>
      <c r="N161" s="38" t="s">
        <v>5753</v>
      </c>
    </row>
    <row r="162" spans="4:14" ht="16" x14ac:dyDescent="0.2">
      <c r="D162" s="35" t="s">
        <v>5761</v>
      </c>
      <c r="E162" s="35"/>
      <c r="F162" s="35"/>
      <c r="G162" s="35"/>
      <c r="H162" s="35"/>
      <c r="I162" s="35"/>
      <c r="J162" s="35"/>
      <c r="K162" s="36">
        <f>SUM(K163:K163)</f>
        <v>15000</v>
      </c>
      <c r="L162" s="35"/>
      <c r="M162" s="35"/>
      <c r="N162" s="35"/>
    </row>
    <row r="163" spans="4:14" ht="16" x14ac:dyDescent="0.2">
      <c r="E163" s="2">
        <v>45393.083333333343</v>
      </c>
      <c r="F163">
        <v>3070</v>
      </c>
      <c r="G163" t="s">
        <v>2612</v>
      </c>
      <c r="H163">
        <v>940</v>
      </c>
      <c r="I163">
        <v>3200</v>
      </c>
      <c r="J163" t="s">
        <v>3785</v>
      </c>
      <c r="K163" s="3">
        <v>15000</v>
      </c>
      <c r="L163" t="s">
        <v>47</v>
      </c>
      <c r="M163" s="37" t="s">
        <v>5752</v>
      </c>
      <c r="N163" s="38" t="s">
        <v>5753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B1:N183"/>
  <sheetViews>
    <sheetView workbookViewId="0"/>
  </sheetViews>
  <sheetFormatPr baseColWidth="10" defaultColWidth="8.83203125" defaultRowHeight="15" x14ac:dyDescent="0.2"/>
  <cols>
    <col min="1" max="4" width="2" customWidth="1"/>
    <col min="5" max="5" width="9" customWidth="1"/>
    <col min="6" max="7" width="6" customWidth="1"/>
    <col min="8" max="9" width="5" customWidth="1"/>
    <col min="10" max="10" width="40" customWidth="1"/>
    <col min="11" max="11" width="15" customWidth="1"/>
    <col min="12" max="12" width="5" customWidth="1"/>
    <col min="13" max="13" width="16" customWidth="1"/>
    <col min="14" max="14" width="12" customWidth="1"/>
  </cols>
  <sheetData>
    <row r="1" spans="2:14" x14ac:dyDescent="0.2">
      <c r="D1" s="1" t="s">
        <v>5764</v>
      </c>
    </row>
    <row r="3" spans="2:14" x14ac:dyDescent="0.2">
      <c r="E3" s="1" t="s">
        <v>2</v>
      </c>
      <c r="F3" s="1" t="s">
        <v>1</v>
      </c>
      <c r="G3" s="1" t="s">
        <v>3</v>
      </c>
      <c r="H3" s="1" t="s">
        <v>9</v>
      </c>
      <c r="I3" s="1" t="s">
        <v>13</v>
      </c>
      <c r="J3" s="1" t="s">
        <v>4</v>
      </c>
      <c r="K3" s="1" t="s">
        <v>5</v>
      </c>
      <c r="L3" s="1" t="s">
        <v>6</v>
      </c>
      <c r="M3" s="1" t="s">
        <v>11</v>
      </c>
      <c r="N3" s="1" t="s">
        <v>15</v>
      </c>
    </row>
    <row r="4" spans="2:14" ht="21" x14ac:dyDescent="0.25">
      <c r="B4" s="23" t="s">
        <v>5678</v>
      </c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</row>
    <row r="5" spans="2:14" ht="18" x14ac:dyDescent="0.2">
      <c r="C5" s="24" t="s">
        <v>5736</v>
      </c>
      <c r="D5" s="24"/>
      <c r="E5" s="24"/>
      <c r="F5" s="24"/>
      <c r="G5" s="24"/>
      <c r="H5" s="24"/>
      <c r="I5" s="24"/>
      <c r="J5" s="24"/>
      <c r="K5" s="24"/>
      <c r="L5" s="24"/>
      <c r="M5" s="24"/>
      <c r="N5" s="24"/>
    </row>
    <row r="6" spans="2:14" ht="16" x14ac:dyDescent="0.2">
      <c r="D6" s="35" t="s">
        <v>5742</v>
      </c>
      <c r="E6" s="35"/>
      <c r="F6" s="35"/>
      <c r="G6" s="35"/>
      <c r="H6" s="35"/>
      <c r="I6" s="35"/>
      <c r="J6" s="35"/>
      <c r="K6" s="36">
        <f>SUM(K7:K54)</f>
        <v>4915.1499999999996</v>
      </c>
      <c r="L6" s="35"/>
      <c r="M6" s="35"/>
      <c r="N6" s="35"/>
    </row>
    <row r="7" spans="2:14" ht="16" x14ac:dyDescent="0.2">
      <c r="E7" s="2">
        <v>45483.083333333343</v>
      </c>
      <c r="F7">
        <v>3227</v>
      </c>
      <c r="G7" t="s">
        <v>1761</v>
      </c>
      <c r="H7">
        <v>2702</v>
      </c>
      <c r="I7">
        <v>940</v>
      </c>
      <c r="J7" t="s">
        <v>2291</v>
      </c>
      <c r="K7" s="3">
        <v>15</v>
      </c>
      <c r="L7" t="s">
        <v>47</v>
      </c>
      <c r="M7" s="37" t="s">
        <v>5743</v>
      </c>
      <c r="N7" s="38" t="s">
        <v>5744</v>
      </c>
    </row>
    <row r="8" spans="2:14" ht="16" x14ac:dyDescent="0.2">
      <c r="E8" s="2">
        <v>45490</v>
      </c>
      <c r="F8">
        <v>3518</v>
      </c>
      <c r="G8" t="s">
        <v>1761</v>
      </c>
      <c r="H8">
        <v>942</v>
      </c>
      <c r="I8">
        <v>2720</v>
      </c>
      <c r="J8" t="s">
        <v>4085</v>
      </c>
      <c r="K8" s="3">
        <v>-17.010000000000002</v>
      </c>
      <c r="L8" t="s">
        <v>47</v>
      </c>
      <c r="M8" s="37" t="s">
        <v>5752</v>
      </c>
      <c r="N8" s="38" t="s">
        <v>5750</v>
      </c>
    </row>
    <row r="9" spans="2:14" ht="16" x14ac:dyDescent="0.2">
      <c r="E9" s="2">
        <v>45495</v>
      </c>
      <c r="F9">
        <v>3333</v>
      </c>
      <c r="G9" t="s">
        <v>1761</v>
      </c>
      <c r="H9">
        <v>2720</v>
      </c>
      <c r="I9">
        <v>942</v>
      </c>
      <c r="J9" t="s">
        <v>3904</v>
      </c>
      <c r="K9" s="3">
        <v>21.88</v>
      </c>
      <c r="L9" t="s">
        <v>47</v>
      </c>
      <c r="M9" s="37" t="s">
        <v>5743</v>
      </c>
      <c r="N9" s="38" t="s">
        <v>5744</v>
      </c>
    </row>
    <row r="10" spans="2:14" ht="16" x14ac:dyDescent="0.2">
      <c r="E10" s="2">
        <v>45495.083333333343</v>
      </c>
      <c r="F10">
        <v>3530</v>
      </c>
      <c r="G10" t="s">
        <v>1761</v>
      </c>
      <c r="H10">
        <v>2555</v>
      </c>
      <c r="I10">
        <v>940</v>
      </c>
      <c r="J10" t="s">
        <v>4102</v>
      </c>
      <c r="K10" s="3">
        <v>9.27</v>
      </c>
      <c r="L10" t="s">
        <v>47</v>
      </c>
      <c r="M10" s="37" t="s">
        <v>5743</v>
      </c>
      <c r="N10" s="38" t="s">
        <v>5744</v>
      </c>
    </row>
    <row r="11" spans="2:14" ht="16" x14ac:dyDescent="0.2">
      <c r="E11" s="2">
        <v>45496</v>
      </c>
      <c r="F11">
        <v>3257</v>
      </c>
      <c r="G11" t="s">
        <v>1761</v>
      </c>
      <c r="H11">
        <v>2720</v>
      </c>
      <c r="I11">
        <v>942</v>
      </c>
      <c r="J11" t="s">
        <v>4111</v>
      </c>
      <c r="K11" s="3">
        <v>4.99</v>
      </c>
      <c r="L11" t="s">
        <v>47</v>
      </c>
      <c r="M11" s="37" t="s">
        <v>5743</v>
      </c>
      <c r="N11" s="38" t="s">
        <v>5744</v>
      </c>
    </row>
    <row r="12" spans="2:14" ht="16" x14ac:dyDescent="0.2">
      <c r="E12" s="2">
        <v>45524</v>
      </c>
      <c r="F12">
        <v>3335</v>
      </c>
      <c r="G12" t="s">
        <v>1761</v>
      </c>
      <c r="H12">
        <v>2720</v>
      </c>
      <c r="I12">
        <v>942</v>
      </c>
      <c r="J12" t="s">
        <v>3904</v>
      </c>
      <c r="K12" s="3">
        <v>21.7</v>
      </c>
      <c r="L12" t="s">
        <v>47</v>
      </c>
      <c r="M12" s="37" t="s">
        <v>5743</v>
      </c>
      <c r="N12" s="38" t="s">
        <v>5744</v>
      </c>
    </row>
    <row r="13" spans="2:14" ht="16" x14ac:dyDescent="0.2">
      <c r="E13" s="2">
        <v>45526</v>
      </c>
      <c r="F13">
        <v>3324</v>
      </c>
      <c r="G13" t="s">
        <v>1761</v>
      </c>
      <c r="H13">
        <v>2720</v>
      </c>
      <c r="I13">
        <v>942</v>
      </c>
      <c r="J13" t="s">
        <v>4111</v>
      </c>
      <c r="K13" s="3">
        <v>4.99</v>
      </c>
      <c r="L13" t="s">
        <v>47</v>
      </c>
      <c r="M13" s="37" t="s">
        <v>5743</v>
      </c>
      <c r="N13" s="38" t="s">
        <v>5744</v>
      </c>
    </row>
    <row r="14" spans="2:14" ht="16" x14ac:dyDescent="0.2">
      <c r="E14" s="2">
        <v>45531.083333333343</v>
      </c>
      <c r="F14">
        <v>3515</v>
      </c>
      <c r="G14" t="s">
        <v>1761</v>
      </c>
      <c r="H14">
        <v>2722</v>
      </c>
      <c r="I14">
        <v>940</v>
      </c>
      <c r="J14" t="s">
        <v>4237</v>
      </c>
      <c r="K14" s="3">
        <v>232.89</v>
      </c>
      <c r="L14" t="s">
        <v>47</v>
      </c>
      <c r="M14" s="37" t="s">
        <v>5743</v>
      </c>
      <c r="N14" s="38" t="s">
        <v>5744</v>
      </c>
    </row>
    <row r="15" spans="2:14" ht="16" x14ac:dyDescent="0.2">
      <c r="E15" s="2">
        <v>45555</v>
      </c>
      <c r="F15">
        <v>3524</v>
      </c>
      <c r="G15" t="s">
        <v>1761</v>
      </c>
      <c r="H15">
        <v>2720</v>
      </c>
      <c r="I15">
        <v>942</v>
      </c>
      <c r="J15" t="s">
        <v>4330</v>
      </c>
      <c r="K15" s="3">
        <v>21.79</v>
      </c>
      <c r="L15" t="s">
        <v>47</v>
      </c>
      <c r="M15" s="37" t="s">
        <v>5743</v>
      </c>
      <c r="N15" s="38" t="s">
        <v>5744</v>
      </c>
    </row>
    <row r="16" spans="2:14" ht="16" x14ac:dyDescent="0.2">
      <c r="E16" s="2">
        <v>45559</v>
      </c>
      <c r="F16">
        <v>3903</v>
      </c>
      <c r="G16" t="s">
        <v>1761</v>
      </c>
      <c r="H16">
        <v>2720</v>
      </c>
      <c r="I16">
        <v>942</v>
      </c>
      <c r="J16" t="s">
        <v>4340</v>
      </c>
      <c r="K16" s="3">
        <v>4.99</v>
      </c>
      <c r="L16" t="s">
        <v>47</v>
      </c>
      <c r="M16" s="37" t="s">
        <v>5743</v>
      </c>
      <c r="N16" s="38" t="s">
        <v>5744</v>
      </c>
    </row>
    <row r="17" spans="5:14" ht="16" x14ac:dyDescent="0.2">
      <c r="E17" s="2">
        <v>45559.083333333343</v>
      </c>
      <c r="F17">
        <v>3410</v>
      </c>
      <c r="G17" t="s">
        <v>1761</v>
      </c>
      <c r="H17">
        <v>2720</v>
      </c>
      <c r="I17">
        <v>940</v>
      </c>
      <c r="J17" t="s">
        <v>4345</v>
      </c>
      <c r="K17" s="3">
        <v>71.88</v>
      </c>
      <c r="L17" t="s">
        <v>47</v>
      </c>
      <c r="M17" s="37" t="s">
        <v>5743</v>
      </c>
      <c r="N17" s="38" t="s">
        <v>5744</v>
      </c>
    </row>
    <row r="18" spans="5:14" ht="16" x14ac:dyDescent="0.2">
      <c r="E18" s="2">
        <v>45562.083333333343</v>
      </c>
      <c r="F18">
        <v>3389</v>
      </c>
      <c r="G18" t="s">
        <v>1761</v>
      </c>
      <c r="H18">
        <v>2720</v>
      </c>
      <c r="I18">
        <v>940</v>
      </c>
      <c r="J18" t="s">
        <v>1010</v>
      </c>
      <c r="K18" s="3">
        <v>274.33999999999997</v>
      </c>
      <c r="L18" t="s">
        <v>47</v>
      </c>
      <c r="M18" s="37" t="s">
        <v>5743</v>
      </c>
      <c r="N18" s="38" t="s">
        <v>5744</v>
      </c>
    </row>
    <row r="19" spans="5:14" ht="16" x14ac:dyDescent="0.2">
      <c r="E19" s="2">
        <v>45566</v>
      </c>
      <c r="F19">
        <v>3793</v>
      </c>
      <c r="G19" t="s">
        <v>1761</v>
      </c>
      <c r="H19">
        <v>2560</v>
      </c>
      <c r="I19">
        <v>562</v>
      </c>
      <c r="J19" t="s">
        <v>4414</v>
      </c>
      <c r="K19" s="3">
        <v>174</v>
      </c>
      <c r="L19" t="s">
        <v>47</v>
      </c>
      <c r="M19" s="37" t="s">
        <v>5743</v>
      </c>
      <c r="N19" s="38" t="s">
        <v>5744</v>
      </c>
    </row>
    <row r="20" spans="5:14" ht="16" x14ac:dyDescent="0.2">
      <c r="E20" s="2">
        <v>45566</v>
      </c>
      <c r="F20">
        <v>3794</v>
      </c>
      <c r="G20" t="s">
        <v>1761</v>
      </c>
      <c r="H20">
        <v>2562</v>
      </c>
      <c r="I20">
        <v>562</v>
      </c>
      <c r="J20" t="s">
        <v>4423</v>
      </c>
      <c r="K20" s="3">
        <v>141.32</v>
      </c>
      <c r="L20" t="s">
        <v>47</v>
      </c>
      <c r="M20" s="37" t="s">
        <v>5743</v>
      </c>
      <c r="N20" s="38" t="s">
        <v>5744</v>
      </c>
    </row>
    <row r="21" spans="5:14" ht="16" x14ac:dyDescent="0.2">
      <c r="E21" s="2">
        <v>45566</v>
      </c>
      <c r="F21">
        <v>3795</v>
      </c>
      <c r="G21" t="s">
        <v>1761</v>
      </c>
      <c r="H21">
        <v>3270</v>
      </c>
      <c r="I21">
        <v>562</v>
      </c>
      <c r="J21" t="s">
        <v>4424</v>
      </c>
      <c r="K21" s="3">
        <v>59.91</v>
      </c>
      <c r="L21" t="s">
        <v>47</v>
      </c>
      <c r="M21" s="37" t="s">
        <v>5743</v>
      </c>
      <c r="N21" s="38" t="s">
        <v>5744</v>
      </c>
    </row>
    <row r="22" spans="5:14" ht="16" x14ac:dyDescent="0.2">
      <c r="E22" s="2">
        <v>45566</v>
      </c>
      <c r="F22">
        <v>3796</v>
      </c>
      <c r="G22" t="s">
        <v>1761</v>
      </c>
      <c r="H22">
        <v>3270</v>
      </c>
      <c r="I22">
        <v>562</v>
      </c>
      <c r="J22" t="s">
        <v>4425</v>
      </c>
      <c r="K22" s="3">
        <v>13.32</v>
      </c>
      <c r="L22" t="s">
        <v>47</v>
      </c>
      <c r="M22" s="37" t="s">
        <v>5743</v>
      </c>
      <c r="N22" s="38" t="s">
        <v>5744</v>
      </c>
    </row>
    <row r="23" spans="5:14" ht="16" x14ac:dyDescent="0.2">
      <c r="E23" s="2">
        <v>45566</v>
      </c>
      <c r="F23">
        <v>3797</v>
      </c>
      <c r="G23" t="s">
        <v>1761</v>
      </c>
      <c r="H23">
        <v>3270</v>
      </c>
      <c r="I23">
        <v>562</v>
      </c>
      <c r="J23" t="s">
        <v>4425</v>
      </c>
      <c r="K23" s="3">
        <v>11.49</v>
      </c>
      <c r="L23" t="s">
        <v>47</v>
      </c>
      <c r="M23" s="37" t="s">
        <v>5743</v>
      </c>
      <c r="N23" s="38" t="s">
        <v>5744</v>
      </c>
    </row>
    <row r="24" spans="5:14" ht="16" x14ac:dyDescent="0.2">
      <c r="E24" s="2">
        <v>45566</v>
      </c>
      <c r="F24">
        <v>3798</v>
      </c>
      <c r="G24" t="s">
        <v>1761</v>
      </c>
      <c r="H24">
        <v>3270</v>
      </c>
      <c r="I24">
        <v>562</v>
      </c>
      <c r="J24" t="s">
        <v>4426</v>
      </c>
      <c r="K24" s="3">
        <v>3.91</v>
      </c>
      <c r="L24" t="s">
        <v>47</v>
      </c>
      <c r="M24" s="37" t="s">
        <v>5743</v>
      </c>
      <c r="N24" s="38" t="s">
        <v>5744</v>
      </c>
    </row>
    <row r="25" spans="5:14" ht="16" x14ac:dyDescent="0.2">
      <c r="E25" s="2">
        <v>45566</v>
      </c>
      <c r="F25">
        <v>3799</v>
      </c>
      <c r="G25" t="s">
        <v>1761</v>
      </c>
      <c r="H25">
        <v>3270</v>
      </c>
      <c r="I25">
        <v>562</v>
      </c>
      <c r="J25" t="s">
        <v>4425</v>
      </c>
      <c r="K25" s="3">
        <v>10.24</v>
      </c>
      <c r="L25" t="s">
        <v>47</v>
      </c>
      <c r="M25" s="37" t="s">
        <v>5743</v>
      </c>
      <c r="N25" s="38" t="s">
        <v>5744</v>
      </c>
    </row>
    <row r="26" spans="5:14" ht="16" x14ac:dyDescent="0.2">
      <c r="E26" s="2">
        <v>45566</v>
      </c>
      <c r="F26">
        <v>3800</v>
      </c>
      <c r="G26" t="s">
        <v>1761</v>
      </c>
      <c r="H26">
        <v>3270</v>
      </c>
      <c r="I26">
        <v>562</v>
      </c>
      <c r="J26" t="s">
        <v>4427</v>
      </c>
      <c r="K26" s="3">
        <v>17.23</v>
      </c>
      <c r="L26" t="s">
        <v>47</v>
      </c>
      <c r="M26" s="37" t="s">
        <v>5743</v>
      </c>
      <c r="N26" s="38" t="s">
        <v>5744</v>
      </c>
    </row>
    <row r="27" spans="5:14" ht="16" x14ac:dyDescent="0.2">
      <c r="E27" s="2">
        <v>45566</v>
      </c>
      <c r="F27">
        <v>3801</v>
      </c>
      <c r="G27" t="s">
        <v>1761</v>
      </c>
      <c r="H27">
        <v>3270</v>
      </c>
      <c r="I27">
        <v>562</v>
      </c>
      <c r="J27" t="s">
        <v>4428</v>
      </c>
      <c r="K27" s="3">
        <v>35.46</v>
      </c>
      <c r="L27" t="s">
        <v>47</v>
      </c>
      <c r="M27" s="37" t="s">
        <v>5743</v>
      </c>
      <c r="N27" s="38" t="s">
        <v>5744</v>
      </c>
    </row>
    <row r="28" spans="5:14" ht="16" x14ac:dyDescent="0.2">
      <c r="E28" s="2">
        <v>45566</v>
      </c>
      <c r="F28">
        <v>3802</v>
      </c>
      <c r="G28" t="s">
        <v>1761</v>
      </c>
      <c r="H28">
        <v>3270</v>
      </c>
      <c r="I28">
        <v>562</v>
      </c>
      <c r="J28" t="s">
        <v>4425</v>
      </c>
      <c r="K28" s="3">
        <v>33.56</v>
      </c>
      <c r="L28" t="s">
        <v>47</v>
      </c>
      <c r="M28" s="37" t="s">
        <v>5743</v>
      </c>
      <c r="N28" s="38" t="s">
        <v>5744</v>
      </c>
    </row>
    <row r="29" spans="5:14" ht="16" x14ac:dyDescent="0.2">
      <c r="E29" s="2">
        <v>45566</v>
      </c>
      <c r="F29">
        <v>3803</v>
      </c>
      <c r="G29" t="s">
        <v>1761</v>
      </c>
      <c r="H29">
        <v>3270</v>
      </c>
      <c r="I29">
        <v>562</v>
      </c>
      <c r="J29" t="s">
        <v>4429</v>
      </c>
      <c r="K29" s="3">
        <v>28.76</v>
      </c>
      <c r="L29" t="s">
        <v>47</v>
      </c>
      <c r="M29" s="37" t="s">
        <v>5743</v>
      </c>
      <c r="N29" s="38" t="s">
        <v>5744</v>
      </c>
    </row>
    <row r="30" spans="5:14" ht="16" x14ac:dyDescent="0.2">
      <c r="E30" s="2">
        <v>45566</v>
      </c>
      <c r="F30">
        <v>3804</v>
      </c>
      <c r="G30" t="s">
        <v>1761</v>
      </c>
      <c r="H30">
        <v>2563</v>
      </c>
      <c r="I30">
        <v>562</v>
      </c>
      <c r="J30" t="s">
        <v>4430</v>
      </c>
      <c r="K30" s="3">
        <v>1018.69</v>
      </c>
      <c r="L30" t="s">
        <v>47</v>
      </c>
      <c r="M30" s="37" t="s">
        <v>5743</v>
      </c>
      <c r="N30" s="38" t="s">
        <v>5744</v>
      </c>
    </row>
    <row r="31" spans="5:14" ht="16" x14ac:dyDescent="0.2">
      <c r="E31" s="2">
        <v>45566</v>
      </c>
      <c r="F31">
        <v>3805</v>
      </c>
      <c r="G31" t="s">
        <v>1761</v>
      </c>
      <c r="H31">
        <v>2563</v>
      </c>
      <c r="I31">
        <v>562</v>
      </c>
      <c r="J31" t="s">
        <v>4431</v>
      </c>
      <c r="K31" s="3">
        <v>14.85</v>
      </c>
      <c r="L31" t="s">
        <v>47</v>
      </c>
      <c r="M31" s="37" t="s">
        <v>5743</v>
      </c>
      <c r="N31" s="38" t="s">
        <v>5744</v>
      </c>
    </row>
    <row r="32" spans="5:14" ht="16" x14ac:dyDescent="0.2">
      <c r="E32" s="2">
        <v>45566</v>
      </c>
      <c r="F32">
        <v>3806</v>
      </c>
      <c r="G32" t="s">
        <v>1761</v>
      </c>
      <c r="H32">
        <v>2701</v>
      </c>
      <c r="I32">
        <v>562</v>
      </c>
      <c r="J32" t="s">
        <v>4432</v>
      </c>
      <c r="K32" s="3">
        <v>0.71</v>
      </c>
      <c r="L32" t="s">
        <v>47</v>
      </c>
      <c r="M32" s="37" t="s">
        <v>5743</v>
      </c>
      <c r="N32" s="38" t="s">
        <v>5744</v>
      </c>
    </row>
    <row r="33" spans="5:14" ht="16" x14ac:dyDescent="0.2">
      <c r="E33" s="2">
        <v>45566</v>
      </c>
      <c r="F33">
        <v>3807</v>
      </c>
      <c r="G33" t="s">
        <v>1761</v>
      </c>
      <c r="H33">
        <v>2563</v>
      </c>
      <c r="I33">
        <v>562</v>
      </c>
      <c r="J33" t="s">
        <v>4433</v>
      </c>
      <c r="K33" s="3">
        <v>20.68</v>
      </c>
      <c r="L33" t="s">
        <v>47</v>
      </c>
      <c r="M33" s="37" t="s">
        <v>5743</v>
      </c>
      <c r="N33" s="38" t="s">
        <v>5744</v>
      </c>
    </row>
    <row r="34" spans="5:14" ht="16" x14ac:dyDescent="0.2">
      <c r="E34" s="2">
        <v>45566</v>
      </c>
      <c r="F34">
        <v>3808</v>
      </c>
      <c r="G34" t="s">
        <v>1761</v>
      </c>
      <c r="H34">
        <v>3250</v>
      </c>
      <c r="I34">
        <v>562</v>
      </c>
      <c r="J34" t="s">
        <v>4434</v>
      </c>
      <c r="K34" s="3">
        <v>0.01</v>
      </c>
      <c r="L34" t="s">
        <v>47</v>
      </c>
      <c r="M34" s="37" t="s">
        <v>5743</v>
      </c>
      <c r="N34" s="38" t="s">
        <v>5744</v>
      </c>
    </row>
    <row r="35" spans="5:14" ht="16" x14ac:dyDescent="0.2">
      <c r="E35" s="2">
        <v>45566</v>
      </c>
      <c r="F35">
        <v>3809</v>
      </c>
      <c r="G35" t="s">
        <v>1761</v>
      </c>
      <c r="H35">
        <v>2561</v>
      </c>
      <c r="I35">
        <v>562</v>
      </c>
      <c r="J35" t="s">
        <v>4435</v>
      </c>
      <c r="K35" s="3">
        <v>22.3</v>
      </c>
      <c r="L35" t="s">
        <v>47</v>
      </c>
      <c r="M35" s="37" t="s">
        <v>5743</v>
      </c>
      <c r="N35" s="38" t="s">
        <v>5744</v>
      </c>
    </row>
    <row r="36" spans="5:14" ht="16" x14ac:dyDescent="0.2">
      <c r="E36" s="2">
        <v>45566</v>
      </c>
      <c r="F36">
        <v>3810</v>
      </c>
      <c r="G36" t="s">
        <v>1761</v>
      </c>
      <c r="H36">
        <v>2561</v>
      </c>
      <c r="I36">
        <v>562</v>
      </c>
      <c r="J36" t="s">
        <v>4436</v>
      </c>
      <c r="K36" s="3">
        <v>17.7</v>
      </c>
      <c r="L36" t="s">
        <v>47</v>
      </c>
      <c r="M36" s="37" t="s">
        <v>5743</v>
      </c>
      <c r="N36" s="38" t="s">
        <v>5744</v>
      </c>
    </row>
    <row r="37" spans="5:14" ht="16" x14ac:dyDescent="0.2">
      <c r="E37" s="2">
        <v>45566</v>
      </c>
      <c r="F37">
        <v>3811</v>
      </c>
      <c r="G37" t="s">
        <v>1761</v>
      </c>
      <c r="H37">
        <v>2561</v>
      </c>
      <c r="I37">
        <v>562</v>
      </c>
      <c r="J37" t="s">
        <v>4437</v>
      </c>
      <c r="K37" s="3">
        <v>247.31</v>
      </c>
      <c r="L37" t="s">
        <v>47</v>
      </c>
      <c r="M37" s="37" t="s">
        <v>5743</v>
      </c>
      <c r="N37" s="38" t="s">
        <v>5744</v>
      </c>
    </row>
    <row r="38" spans="5:14" ht="16" x14ac:dyDescent="0.2">
      <c r="E38" s="2">
        <v>45566</v>
      </c>
      <c r="F38">
        <v>3812</v>
      </c>
      <c r="G38" t="s">
        <v>1761</v>
      </c>
      <c r="H38">
        <v>2563</v>
      </c>
      <c r="I38">
        <v>562</v>
      </c>
      <c r="J38" t="s">
        <v>4438</v>
      </c>
      <c r="K38" s="3">
        <v>17.670000000000002</v>
      </c>
      <c r="L38" t="s">
        <v>47</v>
      </c>
      <c r="M38" s="37" t="s">
        <v>5743</v>
      </c>
      <c r="N38" s="38" t="s">
        <v>5744</v>
      </c>
    </row>
    <row r="39" spans="5:14" ht="16" x14ac:dyDescent="0.2">
      <c r="E39" s="2">
        <v>45566</v>
      </c>
      <c r="F39">
        <v>3813</v>
      </c>
      <c r="G39" t="s">
        <v>1761</v>
      </c>
      <c r="H39">
        <v>2563</v>
      </c>
      <c r="I39">
        <v>562</v>
      </c>
      <c r="J39" t="s">
        <v>4439</v>
      </c>
      <c r="K39" s="3">
        <v>13.6</v>
      </c>
      <c r="L39" t="s">
        <v>47</v>
      </c>
      <c r="M39" s="37" t="s">
        <v>5743</v>
      </c>
      <c r="N39" s="38" t="s">
        <v>5744</v>
      </c>
    </row>
    <row r="40" spans="5:14" ht="16" x14ac:dyDescent="0.2">
      <c r="E40" s="2">
        <v>45566</v>
      </c>
      <c r="F40">
        <v>3814</v>
      </c>
      <c r="G40" t="s">
        <v>1761</v>
      </c>
      <c r="H40">
        <v>2563</v>
      </c>
      <c r="I40">
        <v>562</v>
      </c>
      <c r="J40" t="s">
        <v>4440</v>
      </c>
      <c r="K40" s="3">
        <v>12</v>
      </c>
      <c r="L40" t="s">
        <v>47</v>
      </c>
      <c r="M40" s="37" t="s">
        <v>5743</v>
      </c>
      <c r="N40" s="38" t="s">
        <v>5744</v>
      </c>
    </row>
    <row r="41" spans="5:14" ht="16" x14ac:dyDescent="0.2">
      <c r="E41" s="2">
        <v>45566</v>
      </c>
      <c r="F41">
        <v>3815</v>
      </c>
      <c r="G41" t="s">
        <v>1761</v>
      </c>
      <c r="H41">
        <v>2561</v>
      </c>
      <c r="I41">
        <v>562</v>
      </c>
      <c r="J41" t="s">
        <v>4441</v>
      </c>
      <c r="K41" s="3">
        <v>29.57</v>
      </c>
      <c r="L41" t="s">
        <v>47</v>
      </c>
      <c r="M41" s="37" t="s">
        <v>5743</v>
      </c>
      <c r="N41" s="38" t="s">
        <v>5744</v>
      </c>
    </row>
    <row r="42" spans="5:14" ht="16" x14ac:dyDescent="0.2">
      <c r="E42" s="2">
        <v>45566</v>
      </c>
      <c r="F42">
        <v>3816</v>
      </c>
      <c r="G42" t="s">
        <v>1761</v>
      </c>
      <c r="H42">
        <v>2563</v>
      </c>
      <c r="I42">
        <v>562</v>
      </c>
      <c r="J42" t="s">
        <v>4442</v>
      </c>
      <c r="K42" s="3">
        <v>878.51</v>
      </c>
      <c r="L42" t="s">
        <v>47</v>
      </c>
      <c r="M42" s="37" t="s">
        <v>5743</v>
      </c>
      <c r="N42" s="38" t="s">
        <v>5744</v>
      </c>
    </row>
    <row r="43" spans="5:14" ht="16" x14ac:dyDescent="0.2">
      <c r="E43" s="2">
        <v>45566</v>
      </c>
      <c r="F43">
        <v>3817</v>
      </c>
      <c r="G43" t="s">
        <v>1761</v>
      </c>
      <c r="H43">
        <v>2802</v>
      </c>
      <c r="I43">
        <v>562</v>
      </c>
      <c r="J43" t="s">
        <v>4443</v>
      </c>
      <c r="K43" s="3">
        <v>41.59</v>
      </c>
      <c r="L43" t="s">
        <v>47</v>
      </c>
      <c r="M43" s="37" t="s">
        <v>5743</v>
      </c>
      <c r="N43" s="38" t="s">
        <v>5744</v>
      </c>
    </row>
    <row r="44" spans="5:14" ht="16" x14ac:dyDescent="0.2">
      <c r="E44" s="2">
        <v>45566</v>
      </c>
      <c r="F44">
        <v>3818</v>
      </c>
      <c r="G44" t="s">
        <v>1761</v>
      </c>
      <c r="H44">
        <v>2802</v>
      </c>
      <c r="I44">
        <v>562</v>
      </c>
      <c r="J44" t="s">
        <v>4444</v>
      </c>
      <c r="K44" s="3">
        <v>17.82</v>
      </c>
      <c r="L44" t="s">
        <v>47</v>
      </c>
      <c r="M44" s="37" t="s">
        <v>5743</v>
      </c>
      <c r="N44" s="38" t="s">
        <v>5744</v>
      </c>
    </row>
    <row r="45" spans="5:14" ht="16" x14ac:dyDescent="0.2">
      <c r="E45" s="2">
        <v>45566</v>
      </c>
      <c r="F45">
        <v>3819</v>
      </c>
      <c r="G45" t="s">
        <v>1761</v>
      </c>
      <c r="H45">
        <v>2563</v>
      </c>
      <c r="I45">
        <v>562</v>
      </c>
      <c r="J45" t="s">
        <v>4445</v>
      </c>
      <c r="K45" s="3">
        <v>17.82</v>
      </c>
      <c r="L45" t="s">
        <v>47</v>
      </c>
      <c r="M45" s="37" t="s">
        <v>5743</v>
      </c>
      <c r="N45" s="38" t="s">
        <v>5744</v>
      </c>
    </row>
    <row r="46" spans="5:14" ht="16" x14ac:dyDescent="0.2">
      <c r="E46" s="2">
        <v>45587</v>
      </c>
      <c r="F46">
        <v>3526</v>
      </c>
      <c r="G46" t="s">
        <v>1761</v>
      </c>
      <c r="H46">
        <v>2720</v>
      </c>
      <c r="I46">
        <v>942</v>
      </c>
      <c r="J46" t="s">
        <v>4330</v>
      </c>
      <c r="K46" s="3">
        <v>22.41</v>
      </c>
      <c r="L46" t="s">
        <v>47</v>
      </c>
      <c r="M46" s="37" t="s">
        <v>5743</v>
      </c>
      <c r="N46" s="38" t="s">
        <v>5744</v>
      </c>
    </row>
    <row r="47" spans="5:14" ht="16" x14ac:dyDescent="0.2">
      <c r="E47" s="2">
        <v>45587</v>
      </c>
      <c r="F47">
        <v>3904</v>
      </c>
      <c r="G47" t="s">
        <v>1761</v>
      </c>
      <c r="H47">
        <v>2720</v>
      </c>
      <c r="I47">
        <v>942</v>
      </c>
      <c r="J47" t="s">
        <v>4340</v>
      </c>
      <c r="K47" s="3">
        <v>4.99</v>
      </c>
      <c r="L47" t="s">
        <v>47</v>
      </c>
      <c r="M47" s="37" t="s">
        <v>5743</v>
      </c>
      <c r="N47" s="38" t="s">
        <v>5744</v>
      </c>
    </row>
    <row r="48" spans="5:14" ht="16" x14ac:dyDescent="0.2">
      <c r="E48" s="2">
        <v>45595.041666666657</v>
      </c>
      <c r="F48">
        <v>3440</v>
      </c>
      <c r="G48" t="s">
        <v>1761</v>
      </c>
      <c r="H48">
        <v>2722</v>
      </c>
      <c r="I48">
        <v>940</v>
      </c>
      <c r="J48" t="s">
        <v>4174</v>
      </c>
      <c r="K48" s="3">
        <v>954.05</v>
      </c>
      <c r="L48" t="s">
        <v>47</v>
      </c>
      <c r="M48" s="37" t="s">
        <v>5743</v>
      </c>
      <c r="N48" s="38" t="s">
        <v>5744</v>
      </c>
    </row>
    <row r="49" spans="4:14" ht="16" x14ac:dyDescent="0.2">
      <c r="E49" s="2">
        <v>45616</v>
      </c>
      <c r="F49">
        <v>3525</v>
      </c>
      <c r="G49" t="s">
        <v>1761</v>
      </c>
      <c r="H49">
        <v>2720</v>
      </c>
      <c r="I49">
        <v>942</v>
      </c>
      <c r="J49" t="s">
        <v>4330</v>
      </c>
      <c r="K49" s="3">
        <v>23.04</v>
      </c>
      <c r="L49" t="s">
        <v>47</v>
      </c>
      <c r="M49" s="37" t="s">
        <v>5743</v>
      </c>
      <c r="N49" s="38" t="s">
        <v>5744</v>
      </c>
    </row>
    <row r="50" spans="4:14" ht="16" x14ac:dyDescent="0.2">
      <c r="E50" s="2">
        <v>45618</v>
      </c>
      <c r="F50">
        <v>3905</v>
      </c>
      <c r="G50" t="s">
        <v>1761</v>
      </c>
      <c r="H50">
        <v>2720</v>
      </c>
      <c r="I50">
        <v>942</v>
      </c>
      <c r="J50" t="s">
        <v>4340</v>
      </c>
      <c r="K50" s="3">
        <v>4.99</v>
      </c>
      <c r="L50" t="s">
        <v>47</v>
      </c>
      <c r="M50" s="37" t="s">
        <v>5743</v>
      </c>
      <c r="N50" s="38" t="s">
        <v>5744</v>
      </c>
    </row>
    <row r="51" spans="4:14" ht="16" x14ac:dyDescent="0.2">
      <c r="E51" s="2">
        <v>45624.041666666657</v>
      </c>
      <c r="F51">
        <v>3665</v>
      </c>
      <c r="G51" t="s">
        <v>1761</v>
      </c>
      <c r="H51">
        <v>2710</v>
      </c>
      <c r="I51">
        <v>940</v>
      </c>
      <c r="J51" t="s">
        <v>4656</v>
      </c>
      <c r="K51" s="3">
        <v>230.9</v>
      </c>
      <c r="L51" t="s">
        <v>47</v>
      </c>
      <c r="M51" s="37" t="s">
        <v>5743</v>
      </c>
      <c r="N51" s="38" t="s">
        <v>5744</v>
      </c>
    </row>
    <row r="52" spans="4:14" ht="16" x14ac:dyDescent="0.2">
      <c r="E52" s="2">
        <v>45628.041666666657</v>
      </c>
      <c r="F52">
        <v>3710</v>
      </c>
      <c r="G52" t="s">
        <v>1761</v>
      </c>
      <c r="H52">
        <v>2561</v>
      </c>
      <c r="I52">
        <v>940</v>
      </c>
      <c r="J52" t="s">
        <v>4683</v>
      </c>
      <c r="K52" s="3">
        <v>79.92</v>
      </c>
      <c r="L52" t="s">
        <v>47</v>
      </c>
      <c r="M52" s="37" t="s">
        <v>5743</v>
      </c>
      <c r="N52" s="38" t="s">
        <v>5744</v>
      </c>
    </row>
    <row r="53" spans="4:14" ht="16" x14ac:dyDescent="0.2">
      <c r="E53" s="2">
        <v>45646</v>
      </c>
      <c r="F53">
        <v>3823</v>
      </c>
      <c r="G53" t="s">
        <v>1761</v>
      </c>
      <c r="H53">
        <v>2720</v>
      </c>
      <c r="I53">
        <v>942</v>
      </c>
      <c r="J53" t="s">
        <v>4330</v>
      </c>
      <c r="K53" s="3">
        <v>23.12</v>
      </c>
      <c r="L53" t="s">
        <v>47</v>
      </c>
      <c r="M53" s="37" t="s">
        <v>5743</v>
      </c>
      <c r="N53" s="38" t="s">
        <v>5744</v>
      </c>
    </row>
    <row r="54" spans="4:14" ht="16" x14ac:dyDescent="0.2">
      <c r="E54" s="2">
        <v>45653</v>
      </c>
      <c r="F54">
        <v>3906</v>
      </c>
      <c r="G54" t="s">
        <v>1761</v>
      </c>
      <c r="H54">
        <v>2720</v>
      </c>
      <c r="I54">
        <v>942</v>
      </c>
      <c r="J54" t="s">
        <v>4340</v>
      </c>
      <c r="K54" s="3">
        <v>4.99</v>
      </c>
      <c r="L54" t="s">
        <v>47</v>
      </c>
      <c r="M54" s="37" t="s">
        <v>5743</v>
      </c>
      <c r="N54" s="38" t="s">
        <v>5744</v>
      </c>
    </row>
    <row r="55" spans="4:14" ht="16" x14ac:dyDescent="0.2">
      <c r="D55" s="35" t="s">
        <v>5745</v>
      </c>
      <c r="E55" s="35"/>
      <c r="F55" s="35"/>
      <c r="G55" s="35"/>
      <c r="H55" s="35"/>
      <c r="I55" s="35"/>
      <c r="J55" s="35"/>
      <c r="K55" s="36">
        <f>SUM(K56:K90)</f>
        <v>3411.9199999999996</v>
      </c>
      <c r="L55" s="35"/>
      <c r="M55" s="35"/>
      <c r="N55" s="35"/>
    </row>
    <row r="56" spans="4:14" ht="16" x14ac:dyDescent="0.2">
      <c r="E56" s="2">
        <v>45495.083333333343</v>
      </c>
      <c r="F56">
        <v>3531</v>
      </c>
      <c r="G56" t="s">
        <v>1814</v>
      </c>
      <c r="H56">
        <v>2555</v>
      </c>
      <c r="I56">
        <v>940</v>
      </c>
      <c r="J56" t="s">
        <v>4102</v>
      </c>
      <c r="K56" s="3">
        <v>82.49</v>
      </c>
      <c r="L56" t="s">
        <v>47</v>
      </c>
      <c r="M56" s="37" t="s">
        <v>5743</v>
      </c>
      <c r="N56" s="38" t="s">
        <v>5744</v>
      </c>
    </row>
    <row r="57" spans="4:14" ht="16" x14ac:dyDescent="0.2">
      <c r="E57" s="2">
        <v>45496.083333333343</v>
      </c>
      <c r="F57">
        <v>3235</v>
      </c>
      <c r="G57" t="s">
        <v>1814</v>
      </c>
      <c r="H57">
        <v>2710</v>
      </c>
      <c r="I57">
        <v>940</v>
      </c>
      <c r="J57" t="s">
        <v>2057</v>
      </c>
      <c r="K57" s="3">
        <v>22</v>
      </c>
      <c r="L57" t="s">
        <v>47</v>
      </c>
      <c r="M57" s="37" t="s">
        <v>5743</v>
      </c>
      <c r="N57" s="38" t="s">
        <v>5744</v>
      </c>
    </row>
    <row r="58" spans="4:14" ht="16" x14ac:dyDescent="0.2">
      <c r="E58" s="2">
        <v>45497.083333333343</v>
      </c>
      <c r="F58">
        <v>3247</v>
      </c>
      <c r="G58" t="s">
        <v>1814</v>
      </c>
      <c r="H58">
        <v>2722</v>
      </c>
      <c r="I58">
        <v>940</v>
      </c>
      <c r="J58" t="s">
        <v>3868</v>
      </c>
      <c r="K58" s="3">
        <v>427.5</v>
      </c>
      <c r="L58" t="s">
        <v>47</v>
      </c>
      <c r="M58" s="37" t="s">
        <v>5743</v>
      </c>
      <c r="N58" s="38" t="s">
        <v>5744</v>
      </c>
    </row>
    <row r="59" spans="4:14" ht="16" x14ac:dyDescent="0.2">
      <c r="E59" s="2">
        <v>45498.083333333343</v>
      </c>
      <c r="F59">
        <v>3265</v>
      </c>
      <c r="G59" t="s">
        <v>1814</v>
      </c>
      <c r="H59">
        <v>2710</v>
      </c>
      <c r="I59">
        <v>940</v>
      </c>
      <c r="J59" t="s">
        <v>4128</v>
      </c>
      <c r="K59" s="3">
        <v>38.619999999999997</v>
      </c>
      <c r="L59" t="s">
        <v>47</v>
      </c>
      <c r="M59" s="37" t="s">
        <v>5743</v>
      </c>
      <c r="N59" s="38" t="s">
        <v>5744</v>
      </c>
    </row>
    <row r="60" spans="4:14" ht="16" x14ac:dyDescent="0.2">
      <c r="E60" s="2">
        <v>45527.083333333343</v>
      </c>
      <c r="F60">
        <v>3253</v>
      </c>
      <c r="G60" t="s">
        <v>1814</v>
      </c>
      <c r="H60">
        <v>2710</v>
      </c>
      <c r="I60">
        <v>940</v>
      </c>
      <c r="J60" t="s">
        <v>2248</v>
      </c>
      <c r="K60" s="3">
        <v>21.61</v>
      </c>
      <c r="L60" t="s">
        <v>47</v>
      </c>
      <c r="M60" s="37" t="s">
        <v>5743</v>
      </c>
      <c r="N60" s="38" t="s">
        <v>5744</v>
      </c>
    </row>
    <row r="61" spans="4:14" ht="16" x14ac:dyDescent="0.2">
      <c r="E61" s="2">
        <v>45527.083333333343</v>
      </c>
      <c r="F61">
        <v>3254</v>
      </c>
      <c r="G61" t="s">
        <v>1814</v>
      </c>
      <c r="H61">
        <v>2710</v>
      </c>
      <c r="I61">
        <v>940</v>
      </c>
      <c r="J61" t="s">
        <v>68</v>
      </c>
      <c r="K61" s="3">
        <v>5.39</v>
      </c>
      <c r="L61" t="s">
        <v>47</v>
      </c>
      <c r="M61" s="37" t="s">
        <v>5743</v>
      </c>
      <c r="N61" s="38" t="s">
        <v>5744</v>
      </c>
    </row>
    <row r="62" spans="4:14" ht="16" x14ac:dyDescent="0.2">
      <c r="E62" s="2">
        <v>45530.718344907407</v>
      </c>
      <c r="F62">
        <v>3535</v>
      </c>
      <c r="G62" t="s">
        <v>1814</v>
      </c>
      <c r="H62">
        <v>2710</v>
      </c>
      <c r="I62">
        <v>941</v>
      </c>
      <c r="J62" t="s">
        <v>4221</v>
      </c>
      <c r="K62" s="3">
        <v>93.81</v>
      </c>
      <c r="L62" t="s">
        <v>47</v>
      </c>
      <c r="M62" s="37" t="s">
        <v>5743</v>
      </c>
      <c r="N62" s="38" t="s">
        <v>5744</v>
      </c>
    </row>
    <row r="63" spans="4:14" ht="16" x14ac:dyDescent="0.2">
      <c r="E63" s="2">
        <v>45545</v>
      </c>
      <c r="F63">
        <v>3522</v>
      </c>
      <c r="G63" t="s">
        <v>1814</v>
      </c>
      <c r="H63">
        <v>2563</v>
      </c>
      <c r="I63">
        <v>942</v>
      </c>
      <c r="J63" t="s">
        <v>4271</v>
      </c>
      <c r="K63" s="3">
        <v>92</v>
      </c>
      <c r="L63" t="s">
        <v>47</v>
      </c>
      <c r="M63" s="37" t="s">
        <v>5743</v>
      </c>
      <c r="N63" s="38" t="s">
        <v>5744</v>
      </c>
    </row>
    <row r="64" spans="4:14" ht="16" x14ac:dyDescent="0.2">
      <c r="E64" s="2">
        <v>45545</v>
      </c>
      <c r="F64">
        <v>3523</v>
      </c>
      <c r="G64" t="s">
        <v>1814</v>
      </c>
      <c r="H64">
        <v>2563</v>
      </c>
      <c r="I64">
        <v>942</v>
      </c>
      <c r="J64" t="s">
        <v>4279</v>
      </c>
      <c r="K64" s="3">
        <v>44.99</v>
      </c>
      <c r="L64" t="s">
        <v>47</v>
      </c>
      <c r="M64" s="37" t="s">
        <v>5743</v>
      </c>
      <c r="N64" s="38" t="s">
        <v>5744</v>
      </c>
    </row>
    <row r="65" spans="5:14" ht="16" x14ac:dyDescent="0.2">
      <c r="E65" s="2">
        <v>45546</v>
      </c>
      <c r="F65">
        <v>3393</v>
      </c>
      <c r="G65" t="s">
        <v>1814</v>
      </c>
      <c r="H65">
        <v>2560</v>
      </c>
      <c r="I65">
        <v>561</v>
      </c>
      <c r="J65" t="s">
        <v>4295</v>
      </c>
      <c r="K65" s="3">
        <v>22.4</v>
      </c>
      <c r="L65" t="s">
        <v>47</v>
      </c>
      <c r="M65" s="37" t="s">
        <v>5743</v>
      </c>
      <c r="N65" s="38" t="s">
        <v>5744</v>
      </c>
    </row>
    <row r="66" spans="5:14" ht="16" x14ac:dyDescent="0.2">
      <c r="E66" s="2">
        <v>45546</v>
      </c>
      <c r="F66">
        <v>3394</v>
      </c>
      <c r="G66" t="s">
        <v>1814</v>
      </c>
      <c r="H66">
        <v>2562</v>
      </c>
      <c r="I66">
        <v>561</v>
      </c>
      <c r="J66" t="s">
        <v>4304</v>
      </c>
      <c r="K66" s="3">
        <v>76.5</v>
      </c>
      <c r="L66" t="s">
        <v>47</v>
      </c>
      <c r="M66" s="37" t="s">
        <v>5743</v>
      </c>
      <c r="N66" s="38" t="s">
        <v>5744</v>
      </c>
    </row>
    <row r="67" spans="5:14" ht="16" x14ac:dyDescent="0.2">
      <c r="E67" s="2">
        <v>45546</v>
      </c>
      <c r="F67">
        <v>3395</v>
      </c>
      <c r="G67" t="s">
        <v>1814</v>
      </c>
      <c r="H67">
        <v>3270</v>
      </c>
      <c r="I67">
        <v>561</v>
      </c>
      <c r="J67" t="s">
        <v>4305</v>
      </c>
      <c r="K67" s="3">
        <v>116.3</v>
      </c>
      <c r="L67" t="s">
        <v>47</v>
      </c>
      <c r="M67" s="37" t="s">
        <v>5743</v>
      </c>
      <c r="N67" s="38" t="s">
        <v>5744</v>
      </c>
    </row>
    <row r="68" spans="5:14" ht="16" x14ac:dyDescent="0.2">
      <c r="E68" s="2">
        <v>45546</v>
      </c>
      <c r="F68">
        <v>3396</v>
      </c>
      <c r="G68" t="s">
        <v>1814</v>
      </c>
      <c r="H68">
        <v>3270</v>
      </c>
      <c r="I68">
        <v>561</v>
      </c>
      <c r="J68" t="s">
        <v>4305</v>
      </c>
      <c r="K68" s="3">
        <v>5</v>
      </c>
      <c r="L68" t="s">
        <v>47</v>
      </c>
      <c r="M68" s="37" t="s">
        <v>5743</v>
      </c>
      <c r="N68" s="38" t="s">
        <v>5744</v>
      </c>
    </row>
    <row r="69" spans="5:14" ht="16" x14ac:dyDescent="0.2">
      <c r="E69" s="2">
        <v>45546</v>
      </c>
      <c r="F69">
        <v>3397</v>
      </c>
      <c r="G69" t="s">
        <v>1814</v>
      </c>
      <c r="H69">
        <v>3270</v>
      </c>
      <c r="I69">
        <v>561</v>
      </c>
      <c r="J69" t="s">
        <v>4306</v>
      </c>
      <c r="K69" s="3">
        <v>22</v>
      </c>
      <c r="L69" t="s">
        <v>47</v>
      </c>
      <c r="M69" s="37" t="s">
        <v>5743</v>
      </c>
      <c r="N69" s="38" t="s">
        <v>5744</v>
      </c>
    </row>
    <row r="70" spans="5:14" ht="16" x14ac:dyDescent="0.2">
      <c r="E70" s="2">
        <v>45546</v>
      </c>
      <c r="F70">
        <v>3398</v>
      </c>
      <c r="G70" t="s">
        <v>1814</v>
      </c>
      <c r="H70">
        <v>3270</v>
      </c>
      <c r="I70">
        <v>561</v>
      </c>
      <c r="J70" t="s">
        <v>4306</v>
      </c>
      <c r="K70" s="3">
        <v>0.2</v>
      </c>
      <c r="L70" t="s">
        <v>47</v>
      </c>
      <c r="M70" s="37" t="s">
        <v>5743</v>
      </c>
      <c r="N70" s="38" t="s">
        <v>5744</v>
      </c>
    </row>
    <row r="71" spans="5:14" ht="16" x14ac:dyDescent="0.2">
      <c r="E71" s="2">
        <v>45546</v>
      </c>
      <c r="F71">
        <v>3400</v>
      </c>
      <c r="G71" t="s">
        <v>1814</v>
      </c>
      <c r="H71">
        <v>2563</v>
      </c>
      <c r="I71">
        <v>561</v>
      </c>
      <c r="J71" t="s">
        <v>4307</v>
      </c>
      <c r="K71" s="3">
        <v>17</v>
      </c>
      <c r="L71" t="s">
        <v>47</v>
      </c>
      <c r="M71" s="37" t="s">
        <v>5743</v>
      </c>
      <c r="N71" s="38" t="s">
        <v>5744</v>
      </c>
    </row>
    <row r="72" spans="5:14" ht="16" x14ac:dyDescent="0.2">
      <c r="E72" s="2">
        <v>45548.083333333343</v>
      </c>
      <c r="F72">
        <v>3352</v>
      </c>
      <c r="G72" t="s">
        <v>1814</v>
      </c>
      <c r="H72">
        <v>2722</v>
      </c>
      <c r="I72">
        <v>940</v>
      </c>
      <c r="J72" t="s">
        <v>4316</v>
      </c>
      <c r="K72" s="3">
        <v>237.72</v>
      </c>
      <c r="L72" t="s">
        <v>47</v>
      </c>
      <c r="M72" s="37" t="s">
        <v>5743</v>
      </c>
      <c r="N72" s="38" t="s">
        <v>5744</v>
      </c>
    </row>
    <row r="73" spans="5:14" ht="16" x14ac:dyDescent="0.2">
      <c r="E73" s="2">
        <v>45559.083333333343</v>
      </c>
      <c r="F73">
        <v>3360</v>
      </c>
      <c r="G73" t="s">
        <v>1814</v>
      </c>
      <c r="H73">
        <v>2710</v>
      </c>
      <c r="I73">
        <v>940</v>
      </c>
      <c r="J73" t="s">
        <v>2248</v>
      </c>
      <c r="K73" s="3">
        <v>21.56</v>
      </c>
      <c r="L73" t="s">
        <v>47</v>
      </c>
      <c r="M73" s="37" t="s">
        <v>5743</v>
      </c>
      <c r="N73" s="38" t="s">
        <v>5744</v>
      </c>
    </row>
    <row r="74" spans="5:14" ht="16" x14ac:dyDescent="0.2">
      <c r="E74" s="2">
        <v>45560.083333333343</v>
      </c>
      <c r="F74">
        <v>3362</v>
      </c>
      <c r="G74" t="s">
        <v>1814</v>
      </c>
      <c r="H74">
        <v>2710</v>
      </c>
      <c r="I74">
        <v>940</v>
      </c>
      <c r="J74" t="s">
        <v>68</v>
      </c>
      <c r="K74" s="3">
        <v>5.39</v>
      </c>
      <c r="L74" t="s">
        <v>47</v>
      </c>
      <c r="M74" s="37" t="s">
        <v>5743</v>
      </c>
      <c r="N74" s="38" t="s">
        <v>5744</v>
      </c>
    </row>
    <row r="75" spans="5:14" ht="16" x14ac:dyDescent="0.2">
      <c r="E75" s="2">
        <v>45561</v>
      </c>
      <c r="F75">
        <v>3386</v>
      </c>
      <c r="G75" t="s">
        <v>1814</v>
      </c>
      <c r="H75">
        <v>2563</v>
      </c>
      <c r="I75">
        <v>942</v>
      </c>
      <c r="J75" t="s">
        <v>4361</v>
      </c>
      <c r="K75" s="3">
        <v>313</v>
      </c>
      <c r="L75" t="s">
        <v>47</v>
      </c>
      <c r="M75" s="37" t="s">
        <v>5743</v>
      </c>
      <c r="N75" s="38" t="s">
        <v>5744</v>
      </c>
    </row>
    <row r="76" spans="5:14" ht="16" x14ac:dyDescent="0.2">
      <c r="E76" s="2">
        <v>45562</v>
      </c>
      <c r="F76">
        <v>3388</v>
      </c>
      <c r="G76" t="s">
        <v>1814</v>
      </c>
      <c r="H76">
        <v>2563</v>
      </c>
      <c r="I76">
        <v>942</v>
      </c>
      <c r="J76" t="s">
        <v>4371</v>
      </c>
      <c r="K76" s="3">
        <v>351.55</v>
      </c>
      <c r="L76" t="s">
        <v>47</v>
      </c>
      <c r="M76" s="37" t="s">
        <v>5743</v>
      </c>
      <c r="N76" s="38" t="s">
        <v>5744</v>
      </c>
    </row>
    <row r="77" spans="5:14" ht="16" x14ac:dyDescent="0.2">
      <c r="E77" s="2">
        <v>45565</v>
      </c>
      <c r="F77">
        <v>3402</v>
      </c>
      <c r="G77" t="s">
        <v>1814</v>
      </c>
      <c r="H77">
        <v>2560</v>
      </c>
      <c r="I77">
        <v>561</v>
      </c>
      <c r="J77" t="s">
        <v>4393</v>
      </c>
      <c r="K77" s="3">
        <v>101.2</v>
      </c>
      <c r="L77" t="s">
        <v>47</v>
      </c>
      <c r="M77" s="37" t="s">
        <v>5743</v>
      </c>
      <c r="N77" s="38" t="s">
        <v>5744</v>
      </c>
    </row>
    <row r="78" spans="5:14" ht="16" x14ac:dyDescent="0.2">
      <c r="E78" s="2">
        <v>45565</v>
      </c>
      <c r="F78">
        <v>3403</v>
      </c>
      <c r="G78" t="s">
        <v>1814</v>
      </c>
      <c r="H78">
        <v>3270</v>
      </c>
      <c r="I78">
        <v>561</v>
      </c>
      <c r="J78" t="s">
        <v>4402</v>
      </c>
      <c r="K78" s="3">
        <v>135.63999999999999</v>
      </c>
      <c r="L78" t="s">
        <v>47</v>
      </c>
      <c r="M78" s="37" t="s">
        <v>5743</v>
      </c>
      <c r="N78" s="38" t="s">
        <v>5744</v>
      </c>
    </row>
    <row r="79" spans="5:14" ht="16" x14ac:dyDescent="0.2">
      <c r="E79" s="2">
        <v>45565</v>
      </c>
      <c r="F79">
        <v>3404</v>
      </c>
      <c r="G79" t="s">
        <v>1814</v>
      </c>
      <c r="H79">
        <v>2561</v>
      </c>
      <c r="I79">
        <v>561</v>
      </c>
      <c r="J79" t="s">
        <v>4403</v>
      </c>
      <c r="K79" s="3">
        <v>5.34</v>
      </c>
      <c r="L79" t="s">
        <v>47</v>
      </c>
      <c r="M79" s="37" t="s">
        <v>5743</v>
      </c>
      <c r="N79" s="38" t="s">
        <v>5744</v>
      </c>
    </row>
    <row r="80" spans="5:14" ht="16" x14ac:dyDescent="0.2">
      <c r="E80" s="2">
        <v>45565</v>
      </c>
      <c r="F80">
        <v>3405</v>
      </c>
      <c r="G80" t="s">
        <v>1814</v>
      </c>
      <c r="H80">
        <v>2563</v>
      </c>
      <c r="I80">
        <v>561</v>
      </c>
      <c r="J80" t="s">
        <v>4404</v>
      </c>
      <c r="K80" s="3">
        <v>15</v>
      </c>
      <c r="L80" t="s">
        <v>47</v>
      </c>
      <c r="M80" s="37" t="s">
        <v>5743</v>
      </c>
      <c r="N80" s="38" t="s">
        <v>5744</v>
      </c>
    </row>
    <row r="81" spans="3:14" ht="16" x14ac:dyDescent="0.2">
      <c r="E81" s="2">
        <v>45565</v>
      </c>
      <c r="F81">
        <v>3407</v>
      </c>
      <c r="G81" t="s">
        <v>1814</v>
      </c>
      <c r="H81">
        <v>2562</v>
      </c>
      <c r="I81">
        <v>561</v>
      </c>
      <c r="J81" t="s">
        <v>4405</v>
      </c>
      <c r="K81" s="3">
        <v>295.99</v>
      </c>
      <c r="L81" t="s">
        <v>47</v>
      </c>
      <c r="M81" s="37" t="s">
        <v>5743</v>
      </c>
      <c r="N81" s="38" t="s">
        <v>5744</v>
      </c>
    </row>
    <row r="82" spans="3:14" ht="16" x14ac:dyDescent="0.2">
      <c r="E82" s="2">
        <v>45567</v>
      </c>
      <c r="F82">
        <v>3383</v>
      </c>
      <c r="G82" t="s">
        <v>1814</v>
      </c>
      <c r="H82">
        <v>2562</v>
      </c>
      <c r="I82">
        <v>942</v>
      </c>
      <c r="J82" t="s">
        <v>4446</v>
      </c>
      <c r="K82" s="3">
        <v>295.81</v>
      </c>
      <c r="L82" t="s">
        <v>47</v>
      </c>
      <c r="M82" s="37" t="s">
        <v>5743</v>
      </c>
      <c r="N82" s="38" t="s">
        <v>5744</v>
      </c>
    </row>
    <row r="83" spans="3:14" ht="16" x14ac:dyDescent="0.2">
      <c r="E83" s="2">
        <v>45587.083333333343</v>
      </c>
      <c r="F83">
        <v>3437</v>
      </c>
      <c r="G83" t="s">
        <v>1814</v>
      </c>
      <c r="H83">
        <v>2710</v>
      </c>
      <c r="I83">
        <v>940</v>
      </c>
      <c r="J83" t="s">
        <v>4510</v>
      </c>
      <c r="K83" s="3">
        <v>22.04</v>
      </c>
      <c r="L83" t="s">
        <v>47</v>
      </c>
      <c r="M83" s="37" t="s">
        <v>5743</v>
      </c>
      <c r="N83" s="38" t="s">
        <v>5744</v>
      </c>
    </row>
    <row r="84" spans="3:14" ht="16" x14ac:dyDescent="0.2">
      <c r="E84" s="2">
        <v>45589.083333333343</v>
      </c>
      <c r="F84">
        <v>3434</v>
      </c>
      <c r="G84" t="s">
        <v>1814</v>
      </c>
      <c r="H84">
        <v>2710</v>
      </c>
      <c r="I84">
        <v>940</v>
      </c>
      <c r="J84" t="s">
        <v>68</v>
      </c>
      <c r="K84" s="3">
        <v>5.39</v>
      </c>
      <c r="L84" t="s">
        <v>47</v>
      </c>
      <c r="M84" s="37" t="s">
        <v>5743</v>
      </c>
      <c r="N84" s="38" t="s">
        <v>5744</v>
      </c>
    </row>
    <row r="85" spans="3:14" ht="16" x14ac:dyDescent="0.2">
      <c r="E85" s="2">
        <v>45618.041666666657</v>
      </c>
      <c r="F85">
        <v>3495</v>
      </c>
      <c r="G85" t="s">
        <v>1814</v>
      </c>
      <c r="H85">
        <v>2710</v>
      </c>
      <c r="I85">
        <v>940</v>
      </c>
      <c r="J85" t="s">
        <v>4510</v>
      </c>
      <c r="K85" s="3">
        <v>22.77</v>
      </c>
      <c r="L85" t="s">
        <v>47</v>
      </c>
      <c r="M85" s="37" t="s">
        <v>5743</v>
      </c>
      <c r="N85" s="38" t="s">
        <v>5744</v>
      </c>
    </row>
    <row r="86" spans="3:14" ht="16" x14ac:dyDescent="0.2">
      <c r="E86" s="2">
        <v>45621.041666666657</v>
      </c>
      <c r="F86">
        <v>3496</v>
      </c>
      <c r="G86" t="s">
        <v>1814</v>
      </c>
      <c r="H86">
        <v>2710</v>
      </c>
      <c r="I86">
        <v>940</v>
      </c>
      <c r="J86" t="s">
        <v>68</v>
      </c>
      <c r="K86" s="3">
        <v>5.39</v>
      </c>
      <c r="L86" t="s">
        <v>47</v>
      </c>
      <c r="M86" s="37" t="s">
        <v>5743</v>
      </c>
      <c r="N86" s="38" t="s">
        <v>5744</v>
      </c>
    </row>
    <row r="87" spans="3:14" ht="16" x14ac:dyDescent="0.2">
      <c r="E87" s="2">
        <v>45624.041666666657</v>
      </c>
      <c r="F87">
        <v>3666</v>
      </c>
      <c r="G87" t="s">
        <v>1814</v>
      </c>
      <c r="H87">
        <v>2710</v>
      </c>
      <c r="I87">
        <v>940</v>
      </c>
      <c r="J87" t="s">
        <v>4648</v>
      </c>
      <c r="K87" s="3">
        <v>230.9</v>
      </c>
      <c r="L87" t="s">
        <v>47</v>
      </c>
      <c r="M87" s="37" t="s">
        <v>5743</v>
      </c>
      <c r="N87" s="38" t="s">
        <v>5744</v>
      </c>
    </row>
    <row r="88" spans="3:14" ht="16" x14ac:dyDescent="0.2">
      <c r="E88" s="2">
        <v>45624.041666666657</v>
      </c>
      <c r="F88">
        <v>3667</v>
      </c>
      <c r="G88" t="s">
        <v>1814</v>
      </c>
      <c r="H88">
        <v>2710</v>
      </c>
      <c r="I88">
        <v>940</v>
      </c>
      <c r="J88" t="s">
        <v>4661</v>
      </c>
      <c r="K88" s="3">
        <v>230.9</v>
      </c>
      <c r="L88" t="s">
        <v>47</v>
      </c>
      <c r="M88" s="37" t="s">
        <v>5743</v>
      </c>
      <c r="N88" s="38" t="s">
        <v>5744</v>
      </c>
    </row>
    <row r="89" spans="3:14" ht="16" x14ac:dyDescent="0.2">
      <c r="E89" s="2">
        <v>45653.041666666657</v>
      </c>
      <c r="F89">
        <v>3829</v>
      </c>
      <c r="G89" t="s">
        <v>1814</v>
      </c>
      <c r="H89">
        <v>2710</v>
      </c>
      <c r="I89">
        <v>940</v>
      </c>
      <c r="J89" t="s">
        <v>4510</v>
      </c>
      <c r="K89" s="3">
        <v>23.13</v>
      </c>
      <c r="L89" t="s">
        <v>47</v>
      </c>
      <c r="M89" s="37" t="s">
        <v>5743</v>
      </c>
      <c r="N89" s="38" t="s">
        <v>5744</v>
      </c>
    </row>
    <row r="90" spans="3:14" ht="16" x14ac:dyDescent="0.2">
      <c r="E90" s="2">
        <v>45653.041666666657</v>
      </c>
      <c r="F90">
        <v>3830</v>
      </c>
      <c r="G90" t="s">
        <v>1814</v>
      </c>
      <c r="H90">
        <v>2710</v>
      </c>
      <c r="I90">
        <v>940</v>
      </c>
      <c r="J90" t="s">
        <v>68</v>
      </c>
      <c r="K90" s="3">
        <v>5.39</v>
      </c>
      <c r="L90" t="s">
        <v>47</v>
      </c>
      <c r="M90" s="37" t="s">
        <v>5743</v>
      </c>
      <c r="N90" s="38" t="s">
        <v>5744</v>
      </c>
    </row>
    <row r="91" spans="3:14" ht="16" x14ac:dyDescent="0.2">
      <c r="D91" s="35" t="s">
        <v>5746</v>
      </c>
      <c r="E91" s="35"/>
      <c r="F91" s="35"/>
      <c r="G91" s="35"/>
      <c r="H91" s="35"/>
      <c r="I91" s="35"/>
      <c r="J91" s="35"/>
      <c r="K91" s="35"/>
      <c r="L91" s="35"/>
      <c r="M91" s="35"/>
      <c r="N91" s="35"/>
    </row>
    <row r="92" spans="3:14" ht="18" x14ac:dyDescent="0.2">
      <c r="C92" s="24" t="s">
        <v>5684</v>
      </c>
      <c r="D92" s="24"/>
      <c r="E92" s="24"/>
      <c r="F92" s="24"/>
      <c r="G92" s="24"/>
      <c r="H92" s="24"/>
      <c r="I92" s="24"/>
      <c r="J92" s="24"/>
      <c r="K92" s="24"/>
      <c r="L92" s="24"/>
      <c r="M92" s="24"/>
      <c r="N92" s="24"/>
    </row>
    <row r="93" spans="3:14" ht="16" x14ac:dyDescent="0.2">
      <c r="D93" s="35" t="s">
        <v>5747</v>
      </c>
      <c r="E93" s="35"/>
      <c r="F93" s="35"/>
      <c r="G93" s="35"/>
      <c r="H93" s="35"/>
      <c r="I93" s="35"/>
      <c r="J93" s="35"/>
      <c r="K93" s="36">
        <f>SUM(K94:K107)</f>
        <v>27349.67</v>
      </c>
      <c r="L93" s="35"/>
      <c r="M93" s="35"/>
      <c r="N93" s="35"/>
    </row>
    <row r="94" spans="3:14" ht="16" x14ac:dyDescent="0.2">
      <c r="E94" s="2">
        <v>45504</v>
      </c>
      <c r="F94">
        <v>3646</v>
      </c>
      <c r="G94" t="s">
        <v>1936</v>
      </c>
      <c r="H94">
        <v>2551</v>
      </c>
      <c r="I94">
        <v>1730</v>
      </c>
      <c r="J94" t="s">
        <v>206</v>
      </c>
      <c r="K94" s="3">
        <v>3290.09</v>
      </c>
      <c r="L94" t="s">
        <v>47</v>
      </c>
      <c r="M94" s="37" t="s">
        <v>5743</v>
      </c>
      <c r="N94" s="38" t="s">
        <v>5748</v>
      </c>
    </row>
    <row r="95" spans="3:14" ht="16" x14ac:dyDescent="0.2">
      <c r="E95" s="2">
        <v>45504</v>
      </c>
      <c r="F95">
        <v>3649</v>
      </c>
      <c r="G95" t="s">
        <v>1936</v>
      </c>
      <c r="H95">
        <v>2555</v>
      </c>
      <c r="I95">
        <v>1730</v>
      </c>
      <c r="J95" t="s">
        <v>204</v>
      </c>
      <c r="K95" s="3">
        <v>753.43</v>
      </c>
      <c r="L95" t="s">
        <v>47</v>
      </c>
      <c r="M95" s="37" t="s">
        <v>5743</v>
      </c>
      <c r="N95" s="38" t="s">
        <v>5748</v>
      </c>
    </row>
    <row r="96" spans="3:14" ht="16" x14ac:dyDescent="0.2">
      <c r="E96" s="2">
        <v>45535</v>
      </c>
      <c r="F96">
        <v>3647</v>
      </c>
      <c r="G96" t="s">
        <v>1936</v>
      </c>
      <c r="H96">
        <v>2551</v>
      </c>
      <c r="I96">
        <v>1730</v>
      </c>
      <c r="J96" t="s">
        <v>206</v>
      </c>
      <c r="K96" s="3">
        <v>3290.09</v>
      </c>
      <c r="L96" t="s">
        <v>47</v>
      </c>
      <c r="M96" s="37" t="s">
        <v>5743</v>
      </c>
      <c r="N96" s="38" t="s">
        <v>5748</v>
      </c>
    </row>
    <row r="97" spans="4:14" ht="16" x14ac:dyDescent="0.2">
      <c r="E97" s="2">
        <v>45535</v>
      </c>
      <c r="F97">
        <v>3650</v>
      </c>
      <c r="G97" t="s">
        <v>1936</v>
      </c>
      <c r="H97">
        <v>2555</v>
      </c>
      <c r="I97">
        <v>1730</v>
      </c>
      <c r="J97" t="s">
        <v>204</v>
      </c>
      <c r="K97" s="3">
        <v>753.43</v>
      </c>
      <c r="L97" t="s">
        <v>47</v>
      </c>
      <c r="M97" s="37" t="s">
        <v>5743</v>
      </c>
      <c r="N97" s="38" t="s">
        <v>5748</v>
      </c>
    </row>
    <row r="98" spans="4:14" ht="16" x14ac:dyDescent="0.2">
      <c r="E98" s="2">
        <v>45565</v>
      </c>
      <c r="F98">
        <v>3648</v>
      </c>
      <c r="G98" t="s">
        <v>1936</v>
      </c>
      <c r="H98">
        <v>2551</v>
      </c>
      <c r="I98">
        <v>1730</v>
      </c>
      <c r="J98" t="s">
        <v>206</v>
      </c>
      <c r="K98" s="3">
        <v>3290.09</v>
      </c>
      <c r="L98" t="s">
        <v>47</v>
      </c>
      <c r="M98" s="37" t="s">
        <v>5743</v>
      </c>
      <c r="N98" s="38" t="s">
        <v>5748</v>
      </c>
    </row>
    <row r="99" spans="4:14" ht="16" x14ac:dyDescent="0.2">
      <c r="E99" s="2">
        <v>45565</v>
      </c>
      <c r="F99">
        <v>3651</v>
      </c>
      <c r="G99" t="s">
        <v>1936</v>
      </c>
      <c r="H99">
        <v>2555</v>
      </c>
      <c r="I99">
        <v>1730</v>
      </c>
      <c r="J99" t="s">
        <v>204</v>
      </c>
      <c r="K99" s="3">
        <v>753.43</v>
      </c>
      <c r="L99" t="s">
        <v>47</v>
      </c>
      <c r="M99" s="37" t="s">
        <v>5743</v>
      </c>
      <c r="N99" s="38" t="s">
        <v>5748</v>
      </c>
    </row>
    <row r="100" spans="4:14" ht="16" x14ac:dyDescent="0.2">
      <c r="E100" s="2">
        <v>45596</v>
      </c>
      <c r="F100">
        <v>3655</v>
      </c>
      <c r="G100" t="s">
        <v>1936</v>
      </c>
      <c r="H100">
        <v>2551</v>
      </c>
      <c r="I100">
        <v>1730</v>
      </c>
      <c r="J100" t="s">
        <v>206</v>
      </c>
      <c r="K100" s="3">
        <v>3290.09</v>
      </c>
      <c r="L100" t="s">
        <v>47</v>
      </c>
      <c r="M100" s="37" t="s">
        <v>5743</v>
      </c>
      <c r="N100" s="38" t="s">
        <v>5748</v>
      </c>
    </row>
    <row r="101" spans="4:14" ht="16" x14ac:dyDescent="0.2">
      <c r="E101" s="2">
        <v>45596</v>
      </c>
      <c r="F101">
        <v>3656</v>
      </c>
      <c r="G101" t="s">
        <v>1936</v>
      </c>
      <c r="H101">
        <v>2555</v>
      </c>
      <c r="I101">
        <v>1730</v>
      </c>
      <c r="J101" t="s">
        <v>204</v>
      </c>
      <c r="K101" s="3">
        <v>753.43</v>
      </c>
      <c r="L101" t="s">
        <v>47</v>
      </c>
      <c r="M101" s="37" t="s">
        <v>5743</v>
      </c>
      <c r="N101" s="38" t="s">
        <v>5748</v>
      </c>
    </row>
    <row r="102" spans="4:14" ht="16" x14ac:dyDescent="0.2">
      <c r="E102" s="2">
        <v>45626</v>
      </c>
      <c r="F102">
        <v>3600</v>
      </c>
      <c r="G102" t="s">
        <v>1936</v>
      </c>
      <c r="H102">
        <v>2555</v>
      </c>
      <c r="I102">
        <v>1730</v>
      </c>
      <c r="J102" t="s">
        <v>204</v>
      </c>
      <c r="K102" s="3">
        <v>1286.69</v>
      </c>
      <c r="L102" t="s">
        <v>47</v>
      </c>
      <c r="M102" s="37" t="s">
        <v>5743</v>
      </c>
      <c r="N102" s="38" t="s">
        <v>5748</v>
      </c>
    </row>
    <row r="103" spans="4:14" ht="16" x14ac:dyDescent="0.2">
      <c r="E103" s="2">
        <v>45626</v>
      </c>
      <c r="F103">
        <v>3603</v>
      </c>
      <c r="G103" t="s">
        <v>1936</v>
      </c>
      <c r="H103">
        <v>2551</v>
      </c>
      <c r="I103">
        <v>1730</v>
      </c>
      <c r="J103" t="s">
        <v>206</v>
      </c>
      <c r="K103" s="3">
        <v>3290.09</v>
      </c>
      <c r="L103" t="s">
        <v>47</v>
      </c>
      <c r="M103" s="37" t="s">
        <v>5743</v>
      </c>
      <c r="N103" s="38" t="s">
        <v>5748</v>
      </c>
    </row>
    <row r="104" spans="4:14" ht="16" x14ac:dyDescent="0.2">
      <c r="E104" s="2">
        <v>45626</v>
      </c>
      <c r="F104">
        <v>3604</v>
      </c>
      <c r="G104" t="s">
        <v>1936</v>
      </c>
      <c r="H104">
        <v>2551</v>
      </c>
      <c r="I104">
        <v>1730</v>
      </c>
      <c r="J104" t="s">
        <v>206</v>
      </c>
      <c r="K104" s="3">
        <v>2632.07</v>
      </c>
      <c r="L104" t="s">
        <v>47</v>
      </c>
      <c r="M104" s="37" t="s">
        <v>5743</v>
      </c>
      <c r="N104" s="38" t="s">
        <v>5748</v>
      </c>
    </row>
    <row r="105" spans="4:14" ht="16" x14ac:dyDescent="0.2">
      <c r="E105" s="2">
        <v>45657</v>
      </c>
      <c r="F105">
        <v>3878</v>
      </c>
      <c r="G105" t="s">
        <v>1936</v>
      </c>
      <c r="H105">
        <v>2551</v>
      </c>
      <c r="I105">
        <v>1730</v>
      </c>
      <c r="J105" t="s">
        <v>206</v>
      </c>
      <c r="K105" s="3">
        <v>3290.09</v>
      </c>
      <c r="L105" t="s">
        <v>47</v>
      </c>
      <c r="M105" s="37" t="s">
        <v>5743</v>
      </c>
      <c r="N105" s="38" t="s">
        <v>5748</v>
      </c>
    </row>
    <row r="106" spans="4:14" ht="16" x14ac:dyDescent="0.2">
      <c r="E106" s="2">
        <v>45657</v>
      </c>
      <c r="F106">
        <v>3879</v>
      </c>
      <c r="G106" t="s">
        <v>1936</v>
      </c>
      <c r="H106">
        <v>2555</v>
      </c>
      <c r="I106">
        <v>1730</v>
      </c>
      <c r="J106" t="s">
        <v>204</v>
      </c>
      <c r="K106" s="3">
        <v>753.42</v>
      </c>
      <c r="L106" t="s">
        <v>47</v>
      </c>
      <c r="M106" s="37" t="s">
        <v>5743</v>
      </c>
      <c r="N106" s="38" t="s">
        <v>5748</v>
      </c>
    </row>
    <row r="107" spans="4:14" ht="16" x14ac:dyDescent="0.2">
      <c r="E107" s="2">
        <v>45657</v>
      </c>
      <c r="F107">
        <v>3890</v>
      </c>
      <c r="G107" t="s">
        <v>1936</v>
      </c>
      <c r="H107">
        <v>1730</v>
      </c>
      <c r="I107">
        <v>2551</v>
      </c>
      <c r="J107" t="s">
        <v>2634</v>
      </c>
      <c r="K107" s="3">
        <v>-76.77</v>
      </c>
      <c r="L107" t="s">
        <v>47</v>
      </c>
      <c r="M107" s="37" t="s">
        <v>5749</v>
      </c>
      <c r="N107" s="38" t="s">
        <v>5750</v>
      </c>
    </row>
    <row r="108" spans="4:14" ht="16" x14ac:dyDescent="0.2">
      <c r="D108" s="35" t="s">
        <v>5751</v>
      </c>
      <c r="E108" s="35"/>
      <c r="F108" s="35"/>
      <c r="G108" s="35"/>
      <c r="H108" s="35"/>
      <c r="I108" s="35"/>
      <c r="J108" s="35"/>
      <c r="K108" s="36">
        <f>SUM(K109:K121)</f>
        <v>23765.710000000003</v>
      </c>
      <c r="L108" s="35"/>
      <c r="M108" s="35"/>
      <c r="N108" s="35"/>
    </row>
    <row r="109" spans="4:14" ht="16" x14ac:dyDescent="0.2">
      <c r="E109" s="2">
        <v>45504</v>
      </c>
      <c r="F109">
        <v>3278</v>
      </c>
      <c r="G109" t="s">
        <v>1934</v>
      </c>
      <c r="H109">
        <v>2551</v>
      </c>
      <c r="I109">
        <v>1730</v>
      </c>
      <c r="J109" t="s">
        <v>206</v>
      </c>
      <c r="K109" s="3">
        <v>3110.01</v>
      </c>
      <c r="L109" t="s">
        <v>47</v>
      </c>
      <c r="M109" s="37" t="s">
        <v>5743</v>
      </c>
      <c r="N109" s="38" t="s">
        <v>5748</v>
      </c>
    </row>
    <row r="110" spans="4:14" ht="16" x14ac:dyDescent="0.2">
      <c r="E110" s="2">
        <v>45504</v>
      </c>
      <c r="F110">
        <v>3643</v>
      </c>
      <c r="G110" t="s">
        <v>1934</v>
      </c>
      <c r="H110">
        <v>2555</v>
      </c>
      <c r="I110">
        <v>1730</v>
      </c>
      <c r="J110" t="s">
        <v>204</v>
      </c>
      <c r="K110" s="3">
        <v>712.19</v>
      </c>
      <c r="L110" t="s">
        <v>47</v>
      </c>
      <c r="M110" s="37" t="s">
        <v>5743</v>
      </c>
      <c r="N110" s="38" t="s">
        <v>5748</v>
      </c>
    </row>
    <row r="111" spans="4:14" ht="16" x14ac:dyDescent="0.2">
      <c r="E111" s="2">
        <v>45535</v>
      </c>
      <c r="F111">
        <v>3269</v>
      </c>
      <c r="G111" t="s">
        <v>1934</v>
      </c>
      <c r="H111">
        <v>2551</v>
      </c>
      <c r="I111">
        <v>1730</v>
      </c>
      <c r="J111" t="s">
        <v>206</v>
      </c>
      <c r="K111" s="3">
        <v>3110.01</v>
      </c>
      <c r="L111" t="s">
        <v>47</v>
      </c>
      <c r="M111" s="37" t="s">
        <v>5743</v>
      </c>
      <c r="N111" s="38" t="s">
        <v>5748</v>
      </c>
    </row>
    <row r="112" spans="4:14" ht="16" x14ac:dyDescent="0.2">
      <c r="E112" s="2">
        <v>45535</v>
      </c>
      <c r="F112">
        <v>3644</v>
      </c>
      <c r="G112" t="s">
        <v>1934</v>
      </c>
      <c r="H112">
        <v>2555</v>
      </c>
      <c r="I112">
        <v>1730</v>
      </c>
      <c r="J112" t="s">
        <v>204</v>
      </c>
      <c r="K112" s="3">
        <v>712.19</v>
      </c>
      <c r="L112" t="s">
        <v>47</v>
      </c>
      <c r="M112" s="37" t="s">
        <v>5743</v>
      </c>
      <c r="N112" s="38" t="s">
        <v>5748</v>
      </c>
    </row>
    <row r="113" spans="4:14" ht="16" x14ac:dyDescent="0.2">
      <c r="E113" s="2">
        <v>45565</v>
      </c>
      <c r="F113">
        <v>3370</v>
      </c>
      <c r="G113" t="s">
        <v>1934</v>
      </c>
      <c r="H113">
        <v>2551</v>
      </c>
      <c r="I113">
        <v>1730</v>
      </c>
      <c r="J113" t="s">
        <v>206</v>
      </c>
      <c r="K113" s="3">
        <v>3110.01</v>
      </c>
      <c r="L113" t="s">
        <v>47</v>
      </c>
      <c r="M113" s="37" t="s">
        <v>5743</v>
      </c>
      <c r="N113" s="38" t="s">
        <v>5748</v>
      </c>
    </row>
    <row r="114" spans="4:14" ht="16" x14ac:dyDescent="0.2">
      <c r="E114" s="2">
        <v>45565</v>
      </c>
      <c r="F114">
        <v>3645</v>
      </c>
      <c r="G114" t="s">
        <v>1934</v>
      </c>
      <c r="H114">
        <v>2555</v>
      </c>
      <c r="I114">
        <v>1730</v>
      </c>
      <c r="J114" t="s">
        <v>204</v>
      </c>
      <c r="K114" s="3">
        <v>712.19</v>
      </c>
      <c r="L114" t="s">
        <v>47</v>
      </c>
      <c r="M114" s="37" t="s">
        <v>5743</v>
      </c>
      <c r="N114" s="38" t="s">
        <v>5748</v>
      </c>
    </row>
    <row r="115" spans="4:14" ht="16" x14ac:dyDescent="0.2">
      <c r="E115" s="2">
        <v>45596</v>
      </c>
      <c r="F115">
        <v>3420</v>
      </c>
      <c r="G115" t="s">
        <v>1934</v>
      </c>
      <c r="H115">
        <v>2551</v>
      </c>
      <c r="I115">
        <v>1730</v>
      </c>
      <c r="J115" t="s">
        <v>206</v>
      </c>
      <c r="K115" s="3">
        <v>3220.01</v>
      </c>
      <c r="L115" t="s">
        <v>47</v>
      </c>
      <c r="M115" s="37" t="s">
        <v>5743</v>
      </c>
      <c r="N115" s="38" t="s">
        <v>5748</v>
      </c>
    </row>
    <row r="116" spans="4:14" ht="16" x14ac:dyDescent="0.2">
      <c r="E116" s="2">
        <v>45596</v>
      </c>
      <c r="F116">
        <v>3658</v>
      </c>
      <c r="G116" t="s">
        <v>1934</v>
      </c>
      <c r="H116">
        <v>2555</v>
      </c>
      <c r="I116">
        <v>1730</v>
      </c>
      <c r="J116" t="s">
        <v>204</v>
      </c>
      <c r="K116" s="3">
        <v>712.19</v>
      </c>
      <c r="L116" t="s">
        <v>47</v>
      </c>
      <c r="M116" s="37" t="s">
        <v>5743</v>
      </c>
      <c r="N116" s="38" t="s">
        <v>5748</v>
      </c>
    </row>
    <row r="117" spans="4:14" ht="16" x14ac:dyDescent="0.2">
      <c r="E117" s="2">
        <v>45626</v>
      </c>
      <c r="F117">
        <v>3599</v>
      </c>
      <c r="G117" t="s">
        <v>1934</v>
      </c>
      <c r="H117">
        <v>2555</v>
      </c>
      <c r="I117">
        <v>1730</v>
      </c>
      <c r="J117" t="s">
        <v>204</v>
      </c>
      <c r="K117" s="3">
        <v>1216.25</v>
      </c>
      <c r="L117" t="s">
        <v>47</v>
      </c>
      <c r="M117" s="37" t="s">
        <v>5743</v>
      </c>
      <c r="N117" s="38" t="s">
        <v>5748</v>
      </c>
    </row>
    <row r="118" spans="4:14" ht="16" x14ac:dyDescent="0.2">
      <c r="E118" s="2">
        <v>45626</v>
      </c>
      <c r="F118">
        <v>3758</v>
      </c>
      <c r="G118" t="s">
        <v>1934</v>
      </c>
      <c r="H118">
        <v>2551</v>
      </c>
      <c r="I118">
        <v>1730</v>
      </c>
      <c r="J118" t="s">
        <v>206</v>
      </c>
      <c r="K118" s="3">
        <v>5488.02</v>
      </c>
      <c r="L118" t="s">
        <v>47</v>
      </c>
      <c r="M118" s="37" t="s">
        <v>5743</v>
      </c>
      <c r="N118" s="38" t="s">
        <v>5748</v>
      </c>
    </row>
    <row r="119" spans="4:14" ht="16" x14ac:dyDescent="0.2">
      <c r="E119" s="2">
        <v>45657</v>
      </c>
      <c r="F119">
        <v>3880</v>
      </c>
      <c r="G119" t="s">
        <v>1934</v>
      </c>
      <c r="H119">
        <v>2551</v>
      </c>
      <c r="I119">
        <v>1730</v>
      </c>
      <c r="J119" t="s">
        <v>206</v>
      </c>
      <c r="K119" s="3">
        <v>3110.01</v>
      </c>
      <c r="L119" t="s">
        <v>47</v>
      </c>
      <c r="M119" s="37" t="s">
        <v>5743</v>
      </c>
      <c r="N119" s="38" t="s">
        <v>5748</v>
      </c>
    </row>
    <row r="120" spans="4:14" ht="16" x14ac:dyDescent="0.2">
      <c r="E120" s="2">
        <v>45657</v>
      </c>
      <c r="F120">
        <v>3881</v>
      </c>
      <c r="G120" t="s">
        <v>1934</v>
      </c>
      <c r="H120">
        <v>2555</v>
      </c>
      <c r="I120">
        <v>1730</v>
      </c>
      <c r="J120" t="s">
        <v>204</v>
      </c>
      <c r="K120" s="3">
        <v>668.49</v>
      </c>
      <c r="L120" t="s">
        <v>47</v>
      </c>
      <c r="M120" s="37" t="s">
        <v>5743</v>
      </c>
      <c r="N120" s="38" t="s">
        <v>5748</v>
      </c>
    </row>
    <row r="121" spans="4:14" ht="16" x14ac:dyDescent="0.2">
      <c r="E121" s="2">
        <v>45657</v>
      </c>
      <c r="F121">
        <v>4194</v>
      </c>
      <c r="G121" t="s">
        <v>1934</v>
      </c>
      <c r="H121">
        <v>1730</v>
      </c>
      <c r="I121">
        <v>2551</v>
      </c>
      <c r="J121" t="s">
        <v>2634</v>
      </c>
      <c r="K121" s="3">
        <v>-2115.86</v>
      </c>
      <c r="L121" t="s">
        <v>47</v>
      </c>
      <c r="M121" s="37" t="s">
        <v>5749</v>
      </c>
      <c r="N121" s="38" t="s">
        <v>5750</v>
      </c>
    </row>
    <row r="122" spans="4:14" ht="16" x14ac:dyDescent="0.2">
      <c r="D122" s="35" t="s">
        <v>5754</v>
      </c>
      <c r="E122" s="35"/>
      <c r="F122" s="35"/>
      <c r="G122" s="35"/>
      <c r="H122" s="35"/>
      <c r="I122" s="35"/>
      <c r="J122" s="35"/>
      <c r="K122" s="36">
        <f>SUM(K123:K135)</f>
        <v>19555.52</v>
      </c>
      <c r="L122" s="35"/>
      <c r="M122" s="35"/>
      <c r="N122" s="35"/>
    </row>
    <row r="123" spans="4:14" ht="16" x14ac:dyDescent="0.2">
      <c r="E123" s="2">
        <v>45504</v>
      </c>
      <c r="F123">
        <v>3279</v>
      </c>
      <c r="G123" t="s">
        <v>1935</v>
      </c>
      <c r="H123">
        <v>2551</v>
      </c>
      <c r="I123">
        <v>1730</v>
      </c>
      <c r="J123" t="s">
        <v>206</v>
      </c>
      <c r="K123" s="3">
        <v>2382.81</v>
      </c>
      <c r="L123" t="s">
        <v>47</v>
      </c>
      <c r="M123" s="37" t="s">
        <v>5743</v>
      </c>
      <c r="N123" s="38" t="s">
        <v>5748</v>
      </c>
    </row>
    <row r="124" spans="4:14" ht="16" x14ac:dyDescent="0.2">
      <c r="E124" s="2">
        <v>45504</v>
      </c>
      <c r="F124">
        <v>4205</v>
      </c>
      <c r="G124" t="s">
        <v>1935</v>
      </c>
      <c r="H124">
        <v>2555</v>
      </c>
      <c r="I124">
        <v>1730</v>
      </c>
      <c r="J124" t="s">
        <v>204</v>
      </c>
      <c r="K124" s="3">
        <v>554.26</v>
      </c>
      <c r="L124" t="s">
        <v>47</v>
      </c>
      <c r="M124" s="37" t="s">
        <v>5743</v>
      </c>
      <c r="N124" s="38" t="s">
        <v>5748</v>
      </c>
    </row>
    <row r="125" spans="4:14" ht="16" x14ac:dyDescent="0.2">
      <c r="E125" s="2">
        <v>45535</v>
      </c>
      <c r="F125">
        <v>3270</v>
      </c>
      <c r="G125" t="s">
        <v>1935</v>
      </c>
      <c r="H125">
        <v>2551</v>
      </c>
      <c r="I125">
        <v>1730</v>
      </c>
      <c r="J125" t="s">
        <v>206</v>
      </c>
      <c r="K125" s="3">
        <v>2382.81</v>
      </c>
      <c r="L125" t="s">
        <v>47</v>
      </c>
      <c r="M125" s="37" t="s">
        <v>5743</v>
      </c>
      <c r="N125" s="38" t="s">
        <v>5748</v>
      </c>
    </row>
    <row r="126" spans="4:14" ht="16" x14ac:dyDescent="0.2">
      <c r="E126" s="2">
        <v>45535</v>
      </c>
      <c r="F126">
        <v>4204</v>
      </c>
      <c r="G126" t="s">
        <v>1935</v>
      </c>
      <c r="H126">
        <v>2555</v>
      </c>
      <c r="I126">
        <v>1730</v>
      </c>
      <c r="J126" t="s">
        <v>204</v>
      </c>
      <c r="K126" s="3">
        <v>554.26</v>
      </c>
      <c r="L126" t="s">
        <v>47</v>
      </c>
      <c r="M126" s="37" t="s">
        <v>5743</v>
      </c>
      <c r="N126" s="38" t="s">
        <v>5748</v>
      </c>
    </row>
    <row r="127" spans="4:14" ht="16" x14ac:dyDescent="0.2">
      <c r="E127" s="2">
        <v>45565</v>
      </c>
      <c r="F127">
        <v>3371</v>
      </c>
      <c r="G127" t="s">
        <v>1935</v>
      </c>
      <c r="H127">
        <v>2551</v>
      </c>
      <c r="I127">
        <v>1730</v>
      </c>
      <c r="J127" t="s">
        <v>206</v>
      </c>
      <c r="K127" s="3">
        <v>2382.81</v>
      </c>
      <c r="L127" t="s">
        <v>47</v>
      </c>
      <c r="M127" s="37" t="s">
        <v>5743</v>
      </c>
      <c r="N127" s="38" t="s">
        <v>5748</v>
      </c>
    </row>
    <row r="128" spans="4:14" ht="16" x14ac:dyDescent="0.2">
      <c r="E128" s="2">
        <v>45565</v>
      </c>
      <c r="F128">
        <v>4203</v>
      </c>
      <c r="G128" t="s">
        <v>1935</v>
      </c>
      <c r="H128">
        <v>2555</v>
      </c>
      <c r="I128">
        <v>1730</v>
      </c>
      <c r="J128" t="s">
        <v>204</v>
      </c>
      <c r="K128" s="3">
        <v>568.54</v>
      </c>
      <c r="L128" t="s">
        <v>47</v>
      </c>
      <c r="M128" s="37" t="s">
        <v>5743</v>
      </c>
      <c r="N128" s="38" t="s">
        <v>5748</v>
      </c>
    </row>
    <row r="129" spans="3:14" ht="16" x14ac:dyDescent="0.2">
      <c r="E129" s="2">
        <v>45596</v>
      </c>
      <c r="F129">
        <v>3421</v>
      </c>
      <c r="G129" t="s">
        <v>1935</v>
      </c>
      <c r="H129">
        <v>2551</v>
      </c>
      <c r="I129">
        <v>1730</v>
      </c>
      <c r="J129" t="s">
        <v>206</v>
      </c>
      <c r="K129" s="3">
        <v>2492.81</v>
      </c>
      <c r="L129" t="s">
        <v>47</v>
      </c>
      <c r="M129" s="37" t="s">
        <v>5743</v>
      </c>
      <c r="N129" s="38" t="s">
        <v>5748</v>
      </c>
    </row>
    <row r="130" spans="3:14" ht="16" x14ac:dyDescent="0.2">
      <c r="E130" s="2">
        <v>45596</v>
      </c>
      <c r="F130">
        <v>3657</v>
      </c>
      <c r="G130" t="s">
        <v>1935</v>
      </c>
      <c r="H130">
        <v>2555</v>
      </c>
      <c r="I130">
        <v>1730</v>
      </c>
      <c r="J130" t="s">
        <v>204</v>
      </c>
      <c r="K130" s="3">
        <v>561.4</v>
      </c>
      <c r="L130" t="s">
        <v>47</v>
      </c>
      <c r="M130" s="37" t="s">
        <v>5743</v>
      </c>
      <c r="N130" s="38" t="s">
        <v>5748</v>
      </c>
    </row>
    <row r="131" spans="3:14" ht="16" x14ac:dyDescent="0.2">
      <c r="E131" s="2">
        <v>45626</v>
      </c>
      <c r="F131">
        <v>3598</v>
      </c>
      <c r="G131" t="s">
        <v>1935</v>
      </c>
      <c r="H131">
        <v>2555</v>
      </c>
      <c r="I131">
        <v>1730</v>
      </c>
      <c r="J131" t="s">
        <v>204</v>
      </c>
      <c r="K131" s="3">
        <v>959.05</v>
      </c>
      <c r="L131" t="s">
        <v>47</v>
      </c>
      <c r="M131" s="37" t="s">
        <v>5743</v>
      </c>
      <c r="N131" s="38" t="s">
        <v>5748</v>
      </c>
    </row>
    <row r="132" spans="3:14" ht="16" x14ac:dyDescent="0.2">
      <c r="E132" s="2">
        <v>45626</v>
      </c>
      <c r="F132">
        <v>3601</v>
      </c>
      <c r="G132" t="s">
        <v>1935</v>
      </c>
      <c r="H132">
        <v>2551</v>
      </c>
      <c r="I132">
        <v>1730</v>
      </c>
      <c r="J132" t="s">
        <v>206</v>
      </c>
      <c r="K132" s="3">
        <v>4179.0600000000004</v>
      </c>
      <c r="L132" t="s">
        <v>47</v>
      </c>
      <c r="M132" s="37" t="s">
        <v>5743</v>
      </c>
      <c r="N132" s="38" t="s">
        <v>5748</v>
      </c>
    </row>
    <row r="133" spans="3:14" ht="16" x14ac:dyDescent="0.2">
      <c r="E133" s="2">
        <v>45657</v>
      </c>
      <c r="F133">
        <v>3882</v>
      </c>
      <c r="G133" t="s">
        <v>1935</v>
      </c>
      <c r="H133">
        <v>2551</v>
      </c>
      <c r="I133">
        <v>1730</v>
      </c>
      <c r="J133" t="s">
        <v>206</v>
      </c>
      <c r="K133" s="3">
        <v>2382.81</v>
      </c>
      <c r="L133" t="s">
        <v>47</v>
      </c>
      <c r="M133" s="37" t="s">
        <v>5743</v>
      </c>
      <c r="N133" s="38" t="s">
        <v>5748</v>
      </c>
    </row>
    <row r="134" spans="3:14" ht="16" x14ac:dyDescent="0.2">
      <c r="E134" s="2">
        <v>45657</v>
      </c>
      <c r="F134">
        <v>3883</v>
      </c>
      <c r="G134" t="s">
        <v>1935</v>
      </c>
      <c r="H134">
        <v>2555</v>
      </c>
      <c r="I134">
        <v>1730</v>
      </c>
      <c r="J134" t="s">
        <v>204</v>
      </c>
      <c r="K134" s="3">
        <v>561.4</v>
      </c>
      <c r="L134" t="s">
        <v>47</v>
      </c>
      <c r="M134" s="37" t="s">
        <v>5743</v>
      </c>
      <c r="N134" s="38" t="s">
        <v>5748</v>
      </c>
    </row>
    <row r="135" spans="3:14" ht="16" x14ac:dyDescent="0.2">
      <c r="E135" s="2">
        <v>45657</v>
      </c>
      <c r="F135">
        <v>4195</v>
      </c>
      <c r="G135" t="s">
        <v>1935</v>
      </c>
      <c r="H135">
        <v>1730</v>
      </c>
      <c r="I135">
        <v>2551</v>
      </c>
      <c r="J135" t="s">
        <v>2634</v>
      </c>
      <c r="K135" s="3">
        <v>-406.5</v>
      </c>
      <c r="L135" t="s">
        <v>47</v>
      </c>
      <c r="M135" s="37" t="s">
        <v>5749</v>
      </c>
      <c r="N135" s="38" t="s">
        <v>5750</v>
      </c>
    </row>
    <row r="136" spans="3:14" ht="18" x14ac:dyDescent="0.2">
      <c r="C136" s="24" t="s">
        <v>5739</v>
      </c>
      <c r="D136" s="24"/>
      <c r="E136" s="24"/>
      <c r="F136" s="24"/>
      <c r="G136" s="24"/>
      <c r="H136" s="24"/>
      <c r="I136" s="24"/>
      <c r="J136" s="24"/>
      <c r="K136" s="24"/>
      <c r="L136" s="24"/>
      <c r="M136" s="24"/>
      <c r="N136" s="24"/>
    </row>
    <row r="137" spans="3:14" ht="16" x14ac:dyDescent="0.2">
      <c r="D137" s="35" t="s">
        <v>5755</v>
      </c>
      <c r="E137" s="35"/>
      <c r="F137" s="35"/>
      <c r="G137" s="35"/>
      <c r="H137" s="35"/>
      <c r="I137" s="35"/>
      <c r="J137" s="35"/>
      <c r="K137" s="36">
        <f>SUM(K138:K139)</f>
        <v>476</v>
      </c>
      <c r="L137" s="35"/>
      <c r="M137" s="35"/>
      <c r="N137" s="35"/>
    </row>
    <row r="138" spans="3:14" ht="16" x14ac:dyDescent="0.2">
      <c r="E138" s="2">
        <v>45518.083333333343</v>
      </c>
      <c r="F138">
        <v>3262</v>
      </c>
      <c r="G138" t="s">
        <v>1782</v>
      </c>
      <c r="H138">
        <v>2894</v>
      </c>
      <c r="I138">
        <v>940</v>
      </c>
      <c r="J138" t="s">
        <v>3691</v>
      </c>
      <c r="K138" s="3">
        <v>285.60000000000002</v>
      </c>
      <c r="L138" t="s">
        <v>47</v>
      </c>
      <c r="M138" s="37" t="s">
        <v>5743</v>
      </c>
      <c r="N138" s="38" t="s">
        <v>5744</v>
      </c>
    </row>
    <row r="139" spans="3:14" ht="16" x14ac:dyDescent="0.2">
      <c r="E139" s="2">
        <v>45574.083333333343</v>
      </c>
      <c r="F139">
        <v>3427</v>
      </c>
      <c r="G139" t="s">
        <v>1782</v>
      </c>
      <c r="H139">
        <v>2894</v>
      </c>
      <c r="I139">
        <v>940</v>
      </c>
      <c r="J139" t="s">
        <v>2740</v>
      </c>
      <c r="K139" s="3">
        <v>190.4</v>
      </c>
      <c r="L139" t="s">
        <v>47</v>
      </c>
      <c r="M139" s="37" t="s">
        <v>5743</v>
      </c>
      <c r="N139" s="38" t="s">
        <v>5744</v>
      </c>
    </row>
    <row r="140" spans="3:14" ht="16" x14ac:dyDescent="0.2">
      <c r="D140" s="35" t="s">
        <v>5756</v>
      </c>
      <c r="E140" s="35"/>
      <c r="F140" s="35"/>
      <c r="G140" s="35"/>
      <c r="H140" s="35"/>
      <c r="I140" s="35"/>
      <c r="J140" s="35"/>
      <c r="K140" s="36">
        <f>SUM(K141:K174)</f>
        <v>1053.5099999999998</v>
      </c>
      <c r="L140" s="35"/>
      <c r="M140" s="35"/>
      <c r="N140" s="35"/>
    </row>
    <row r="141" spans="3:14" ht="16" x14ac:dyDescent="0.2">
      <c r="E141" s="2">
        <v>45475.083333333343</v>
      </c>
      <c r="F141">
        <v>3148</v>
      </c>
      <c r="G141" t="s">
        <v>1748</v>
      </c>
      <c r="H141">
        <v>2702</v>
      </c>
      <c r="I141">
        <v>940</v>
      </c>
      <c r="J141" t="s">
        <v>2507</v>
      </c>
      <c r="K141" s="3">
        <v>20.23</v>
      </c>
      <c r="L141" t="s">
        <v>47</v>
      </c>
      <c r="M141" s="37" t="s">
        <v>5743</v>
      </c>
      <c r="N141" s="38" t="s">
        <v>5744</v>
      </c>
    </row>
    <row r="142" spans="3:14" ht="16" x14ac:dyDescent="0.2">
      <c r="E142" s="2">
        <v>45477.083333333343</v>
      </c>
      <c r="F142">
        <v>3149</v>
      </c>
      <c r="G142" t="s">
        <v>1748</v>
      </c>
      <c r="H142">
        <v>2663</v>
      </c>
      <c r="I142">
        <v>940</v>
      </c>
      <c r="J142" t="s">
        <v>3659</v>
      </c>
      <c r="K142" s="3">
        <v>46.41</v>
      </c>
      <c r="L142" t="s">
        <v>47</v>
      </c>
      <c r="M142" s="37" t="s">
        <v>5743</v>
      </c>
      <c r="N142" s="38" t="s">
        <v>5744</v>
      </c>
    </row>
    <row r="143" spans="3:14" ht="16" x14ac:dyDescent="0.2">
      <c r="E143" s="2">
        <v>45484.083333333343</v>
      </c>
      <c r="F143">
        <v>3230</v>
      </c>
      <c r="G143" t="s">
        <v>1748</v>
      </c>
      <c r="H143">
        <v>2900</v>
      </c>
      <c r="I143">
        <v>940</v>
      </c>
      <c r="J143" t="s">
        <v>2165</v>
      </c>
      <c r="K143" s="3">
        <v>52.9</v>
      </c>
      <c r="L143" t="s">
        <v>47</v>
      </c>
      <c r="M143" s="37" t="s">
        <v>5743</v>
      </c>
      <c r="N143" s="38" t="s">
        <v>5744</v>
      </c>
    </row>
    <row r="144" spans="3:14" ht="16" x14ac:dyDescent="0.2">
      <c r="E144" s="2">
        <v>45492.083333333343</v>
      </c>
      <c r="F144">
        <v>3256</v>
      </c>
      <c r="G144" t="s">
        <v>1748</v>
      </c>
      <c r="H144">
        <v>2705</v>
      </c>
      <c r="I144">
        <v>940</v>
      </c>
      <c r="J144" t="s">
        <v>652</v>
      </c>
      <c r="K144" s="3">
        <v>50</v>
      </c>
      <c r="L144" t="s">
        <v>47</v>
      </c>
      <c r="M144" s="37" t="s">
        <v>5743</v>
      </c>
      <c r="N144" s="38" t="s">
        <v>5744</v>
      </c>
    </row>
    <row r="145" spans="5:14" ht="16" x14ac:dyDescent="0.2">
      <c r="E145" s="2">
        <v>45495</v>
      </c>
      <c r="F145">
        <v>3334</v>
      </c>
      <c r="G145" t="s">
        <v>1748</v>
      </c>
      <c r="H145">
        <v>2705</v>
      </c>
      <c r="I145">
        <v>942</v>
      </c>
      <c r="J145" t="s">
        <v>3911</v>
      </c>
      <c r="K145" s="3">
        <v>0.38</v>
      </c>
      <c r="L145" t="s">
        <v>47</v>
      </c>
      <c r="M145" s="37" t="s">
        <v>5743</v>
      </c>
      <c r="N145" s="38" t="s">
        <v>5744</v>
      </c>
    </row>
    <row r="146" spans="5:14" ht="16" x14ac:dyDescent="0.2">
      <c r="E146" s="2">
        <v>45497.083333333343</v>
      </c>
      <c r="F146">
        <v>3246</v>
      </c>
      <c r="G146" t="s">
        <v>1748</v>
      </c>
      <c r="H146">
        <v>2705</v>
      </c>
      <c r="I146">
        <v>940</v>
      </c>
      <c r="J146" t="s">
        <v>3514</v>
      </c>
      <c r="K146" s="3">
        <v>9.5</v>
      </c>
      <c r="L146" t="s">
        <v>47</v>
      </c>
      <c r="M146" s="37" t="s">
        <v>5743</v>
      </c>
      <c r="N146" s="38" t="s">
        <v>5744</v>
      </c>
    </row>
    <row r="147" spans="5:14" ht="16" x14ac:dyDescent="0.2">
      <c r="E147" s="2">
        <v>45504.083333333343</v>
      </c>
      <c r="F147">
        <v>3259</v>
      </c>
      <c r="G147" t="s">
        <v>1748</v>
      </c>
      <c r="H147">
        <v>2705</v>
      </c>
      <c r="I147">
        <v>940</v>
      </c>
      <c r="J147" t="s">
        <v>4143</v>
      </c>
      <c r="K147" s="3">
        <v>4.78</v>
      </c>
      <c r="L147" t="s">
        <v>47</v>
      </c>
      <c r="M147" s="37" t="s">
        <v>5743</v>
      </c>
      <c r="N147" s="38" t="s">
        <v>5744</v>
      </c>
    </row>
    <row r="148" spans="5:14" ht="16" x14ac:dyDescent="0.2">
      <c r="E148" s="2">
        <v>45505.083333333343</v>
      </c>
      <c r="F148">
        <v>3260</v>
      </c>
      <c r="G148" t="s">
        <v>1748</v>
      </c>
      <c r="H148">
        <v>2702</v>
      </c>
      <c r="I148">
        <v>940</v>
      </c>
      <c r="J148" t="s">
        <v>2507</v>
      </c>
      <c r="K148" s="3">
        <v>20.23</v>
      </c>
      <c r="L148" t="s">
        <v>47</v>
      </c>
      <c r="M148" s="37" t="s">
        <v>5743</v>
      </c>
      <c r="N148" s="38" t="s">
        <v>5744</v>
      </c>
    </row>
    <row r="149" spans="5:14" ht="16" x14ac:dyDescent="0.2">
      <c r="E149" s="2">
        <v>45510.083333333343</v>
      </c>
      <c r="F149">
        <v>3242</v>
      </c>
      <c r="G149" t="s">
        <v>1748</v>
      </c>
      <c r="H149">
        <v>2663</v>
      </c>
      <c r="I149">
        <v>940</v>
      </c>
      <c r="J149" t="s">
        <v>3659</v>
      </c>
      <c r="K149" s="3">
        <v>46.41</v>
      </c>
      <c r="L149" t="s">
        <v>47</v>
      </c>
      <c r="M149" s="37" t="s">
        <v>5743</v>
      </c>
      <c r="N149" s="38" t="s">
        <v>5744</v>
      </c>
    </row>
    <row r="150" spans="5:14" ht="16" x14ac:dyDescent="0.2">
      <c r="E150" s="2">
        <v>45517.083333333343</v>
      </c>
      <c r="F150">
        <v>3255</v>
      </c>
      <c r="G150" t="s">
        <v>1748</v>
      </c>
      <c r="H150">
        <v>2900</v>
      </c>
      <c r="I150">
        <v>940</v>
      </c>
      <c r="J150" t="s">
        <v>2165</v>
      </c>
      <c r="K150" s="3">
        <v>52.9</v>
      </c>
      <c r="L150" t="s">
        <v>47</v>
      </c>
      <c r="M150" s="37" t="s">
        <v>5743</v>
      </c>
      <c r="N150" s="38" t="s">
        <v>5744</v>
      </c>
    </row>
    <row r="151" spans="5:14" ht="16" x14ac:dyDescent="0.2">
      <c r="E151" s="2">
        <v>45524</v>
      </c>
      <c r="F151">
        <v>3336</v>
      </c>
      <c r="G151" t="s">
        <v>1748</v>
      </c>
      <c r="H151">
        <v>2705</v>
      </c>
      <c r="I151">
        <v>942</v>
      </c>
      <c r="J151" t="s">
        <v>3911</v>
      </c>
      <c r="K151" s="3">
        <v>0.38</v>
      </c>
      <c r="L151" t="s">
        <v>47</v>
      </c>
      <c r="M151" s="37" t="s">
        <v>5743</v>
      </c>
      <c r="N151" s="38" t="s">
        <v>5744</v>
      </c>
    </row>
    <row r="152" spans="5:14" ht="16" x14ac:dyDescent="0.2">
      <c r="E152" s="2">
        <v>45531.083333333343</v>
      </c>
      <c r="F152">
        <v>3514</v>
      </c>
      <c r="G152" t="s">
        <v>1748</v>
      </c>
      <c r="H152">
        <v>2705</v>
      </c>
      <c r="I152">
        <v>940</v>
      </c>
      <c r="J152" t="s">
        <v>4230</v>
      </c>
      <c r="K152" s="3">
        <v>14</v>
      </c>
      <c r="L152" t="s">
        <v>47</v>
      </c>
      <c r="M152" s="37" t="s">
        <v>5743</v>
      </c>
      <c r="N152" s="38" t="s">
        <v>5744</v>
      </c>
    </row>
    <row r="153" spans="5:14" ht="16" x14ac:dyDescent="0.2">
      <c r="E153" s="2">
        <v>45534.083333333343</v>
      </c>
      <c r="F153">
        <v>3341</v>
      </c>
      <c r="G153" t="s">
        <v>1748</v>
      </c>
      <c r="H153">
        <v>2702</v>
      </c>
      <c r="I153">
        <v>940</v>
      </c>
      <c r="J153" t="s">
        <v>2507</v>
      </c>
      <c r="K153" s="3">
        <v>22.17</v>
      </c>
      <c r="L153" t="s">
        <v>47</v>
      </c>
      <c r="M153" s="37" t="s">
        <v>5743</v>
      </c>
      <c r="N153" s="38" t="s">
        <v>5744</v>
      </c>
    </row>
    <row r="154" spans="5:14" ht="16" x14ac:dyDescent="0.2">
      <c r="E154" s="2">
        <v>45534.083333333343</v>
      </c>
      <c r="F154">
        <v>3411</v>
      </c>
      <c r="G154" t="s">
        <v>1748</v>
      </c>
      <c r="H154">
        <v>2705</v>
      </c>
      <c r="I154">
        <v>940</v>
      </c>
      <c r="J154" t="s">
        <v>4249</v>
      </c>
      <c r="K154" s="3">
        <v>6.32</v>
      </c>
      <c r="L154" t="s">
        <v>47</v>
      </c>
      <c r="M154" s="37" t="s">
        <v>5743</v>
      </c>
      <c r="N154" s="38" t="s">
        <v>5744</v>
      </c>
    </row>
    <row r="155" spans="5:14" ht="16" x14ac:dyDescent="0.2">
      <c r="E155" s="2">
        <v>45540.083333333343</v>
      </c>
      <c r="F155">
        <v>3344</v>
      </c>
      <c r="G155" t="s">
        <v>1748</v>
      </c>
      <c r="H155">
        <v>2663</v>
      </c>
      <c r="I155">
        <v>940</v>
      </c>
      <c r="J155" t="s">
        <v>3659</v>
      </c>
      <c r="K155" s="3">
        <v>46.41</v>
      </c>
      <c r="L155" t="s">
        <v>47</v>
      </c>
      <c r="M155" s="37" t="s">
        <v>5743</v>
      </c>
      <c r="N155" s="38" t="s">
        <v>5744</v>
      </c>
    </row>
    <row r="156" spans="5:14" ht="16" x14ac:dyDescent="0.2">
      <c r="E156" s="2">
        <v>45546.083333333343</v>
      </c>
      <c r="F156">
        <v>3349</v>
      </c>
      <c r="G156" t="s">
        <v>1748</v>
      </c>
      <c r="H156">
        <v>2900</v>
      </c>
      <c r="I156">
        <v>940</v>
      </c>
      <c r="J156" t="s">
        <v>2165</v>
      </c>
      <c r="K156" s="3">
        <v>52.9</v>
      </c>
      <c r="L156" t="s">
        <v>47</v>
      </c>
      <c r="M156" s="37" t="s">
        <v>5743</v>
      </c>
      <c r="N156" s="38" t="s">
        <v>5744</v>
      </c>
    </row>
    <row r="157" spans="5:14" ht="16" x14ac:dyDescent="0.2">
      <c r="E157" s="2">
        <v>45548.083333333343</v>
      </c>
      <c r="F157">
        <v>3353</v>
      </c>
      <c r="G157" t="s">
        <v>1748</v>
      </c>
      <c r="H157">
        <v>2705</v>
      </c>
      <c r="I157">
        <v>940</v>
      </c>
      <c r="J157" t="s">
        <v>4323</v>
      </c>
      <c r="K157" s="3">
        <v>34</v>
      </c>
      <c r="L157" t="s">
        <v>47</v>
      </c>
      <c r="M157" s="37" t="s">
        <v>5743</v>
      </c>
      <c r="N157" s="38" t="s">
        <v>5744</v>
      </c>
    </row>
    <row r="158" spans="5:14" ht="16" x14ac:dyDescent="0.2">
      <c r="E158" s="2">
        <v>45565.083333333343</v>
      </c>
      <c r="F158">
        <v>3412</v>
      </c>
      <c r="G158" t="s">
        <v>1748</v>
      </c>
      <c r="H158">
        <v>2704</v>
      </c>
      <c r="I158">
        <v>940</v>
      </c>
      <c r="J158" t="s">
        <v>4411</v>
      </c>
      <c r="K158" s="3">
        <v>6.32</v>
      </c>
      <c r="L158" t="s">
        <v>47</v>
      </c>
      <c r="M158" s="37" t="s">
        <v>5743</v>
      </c>
      <c r="N158" s="38" t="s">
        <v>5744</v>
      </c>
    </row>
    <row r="159" spans="5:14" ht="16" x14ac:dyDescent="0.2">
      <c r="E159" s="2">
        <v>45567</v>
      </c>
      <c r="F159">
        <v>3384</v>
      </c>
      <c r="G159" t="s">
        <v>1748</v>
      </c>
      <c r="H159">
        <v>2705</v>
      </c>
      <c r="I159">
        <v>942</v>
      </c>
      <c r="J159" t="s">
        <v>4454</v>
      </c>
      <c r="K159" s="3">
        <v>5.18</v>
      </c>
      <c r="L159" t="s">
        <v>47</v>
      </c>
      <c r="M159" s="37" t="s">
        <v>5743</v>
      </c>
      <c r="N159" s="38" t="s">
        <v>5744</v>
      </c>
    </row>
    <row r="160" spans="5:14" ht="16" x14ac:dyDescent="0.2">
      <c r="E160" s="2">
        <v>45567.083333333343</v>
      </c>
      <c r="F160">
        <v>3378</v>
      </c>
      <c r="G160" t="s">
        <v>1748</v>
      </c>
      <c r="H160">
        <v>2663</v>
      </c>
      <c r="I160">
        <v>940</v>
      </c>
      <c r="J160" t="s">
        <v>3659</v>
      </c>
      <c r="K160" s="3">
        <v>46.41</v>
      </c>
      <c r="L160" t="s">
        <v>47</v>
      </c>
      <c r="M160" s="37" t="s">
        <v>5743</v>
      </c>
      <c r="N160" s="38" t="s">
        <v>5744</v>
      </c>
    </row>
    <row r="161" spans="3:14" ht="16" x14ac:dyDescent="0.2">
      <c r="E161" s="2">
        <v>45567.083333333343</v>
      </c>
      <c r="F161">
        <v>3377</v>
      </c>
      <c r="G161" t="s">
        <v>1748</v>
      </c>
      <c r="H161">
        <v>2702</v>
      </c>
      <c r="I161">
        <v>940</v>
      </c>
      <c r="J161" t="s">
        <v>2507</v>
      </c>
      <c r="K161" s="3">
        <v>20.23</v>
      </c>
      <c r="L161" t="s">
        <v>47</v>
      </c>
      <c r="M161" s="37" t="s">
        <v>5743</v>
      </c>
      <c r="N161" s="38" t="s">
        <v>5744</v>
      </c>
    </row>
    <row r="162" spans="3:14" ht="16" x14ac:dyDescent="0.2">
      <c r="E162" s="2">
        <v>45576.083333333343</v>
      </c>
      <c r="F162">
        <v>3414</v>
      </c>
      <c r="G162" t="s">
        <v>1748</v>
      </c>
      <c r="H162">
        <v>2900</v>
      </c>
      <c r="I162">
        <v>940</v>
      </c>
      <c r="J162" t="s">
        <v>2165</v>
      </c>
      <c r="K162" s="3">
        <v>52.9</v>
      </c>
      <c r="L162" t="s">
        <v>47</v>
      </c>
      <c r="M162" s="37" t="s">
        <v>5743</v>
      </c>
      <c r="N162" s="38" t="s">
        <v>5744</v>
      </c>
    </row>
    <row r="163" spans="3:14" ht="16" x14ac:dyDescent="0.2">
      <c r="E163" s="2">
        <v>45595.041666666657</v>
      </c>
      <c r="F163">
        <v>3441</v>
      </c>
      <c r="G163" t="s">
        <v>1748</v>
      </c>
      <c r="H163">
        <v>2705</v>
      </c>
      <c r="I163">
        <v>940</v>
      </c>
      <c r="J163" t="s">
        <v>4539</v>
      </c>
      <c r="K163" s="3">
        <v>14</v>
      </c>
      <c r="L163" t="s">
        <v>47</v>
      </c>
      <c r="M163" s="37" t="s">
        <v>5743</v>
      </c>
      <c r="N163" s="38" t="s">
        <v>5744</v>
      </c>
    </row>
    <row r="164" spans="3:14" ht="16" x14ac:dyDescent="0.2">
      <c r="E164" s="2">
        <v>45596.041666666657</v>
      </c>
      <c r="F164">
        <v>3429</v>
      </c>
      <c r="G164" t="s">
        <v>1748</v>
      </c>
      <c r="H164">
        <v>2702</v>
      </c>
      <c r="I164">
        <v>940</v>
      </c>
      <c r="J164" t="s">
        <v>2507</v>
      </c>
      <c r="K164" s="3">
        <v>135.13999999999999</v>
      </c>
      <c r="L164" t="s">
        <v>47</v>
      </c>
      <c r="M164" s="37" t="s">
        <v>5743</v>
      </c>
      <c r="N164" s="38" t="s">
        <v>5744</v>
      </c>
    </row>
    <row r="165" spans="3:14" ht="16" x14ac:dyDescent="0.2">
      <c r="E165" s="2">
        <v>45596.041666666657</v>
      </c>
      <c r="F165">
        <v>3439</v>
      </c>
      <c r="G165" t="s">
        <v>1748</v>
      </c>
      <c r="H165">
        <v>2704</v>
      </c>
      <c r="I165">
        <v>940</v>
      </c>
      <c r="J165" t="s">
        <v>4551</v>
      </c>
      <c r="K165" s="3">
        <v>6.44</v>
      </c>
      <c r="L165" t="s">
        <v>47</v>
      </c>
      <c r="M165" s="37" t="s">
        <v>5743</v>
      </c>
      <c r="N165" s="38" t="s">
        <v>5744</v>
      </c>
    </row>
    <row r="166" spans="3:14" ht="16" x14ac:dyDescent="0.2">
      <c r="E166" s="2">
        <v>45600.041666666657</v>
      </c>
      <c r="F166">
        <v>3428</v>
      </c>
      <c r="G166" t="s">
        <v>1748</v>
      </c>
      <c r="H166">
        <v>2663</v>
      </c>
      <c r="I166">
        <v>940</v>
      </c>
      <c r="J166" t="s">
        <v>3659</v>
      </c>
      <c r="K166" s="3">
        <v>46.41</v>
      </c>
      <c r="L166" t="s">
        <v>47</v>
      </c>
      <c r="M166" s="37" t="s">
        <v>5743</v>
      </c>
      <c r="N166" s="38" t="s">
        <v>5744</v>
      </c>
    </row>
    <row r="167" spans="3:14" ht="16" x14ac:dyDescent="0.2">
      <c r="E167" s="2">
        <v>45610.041666666657</v>
      </c>
      <c r="F167">
        <v>3492</v>
      </c>
      <c r="G167" t="s">
        <v>1748</v>
      </c>
      <c r="H167">
        <v>2900</v>
      </c>
      <c r="I167">
        <v>940</v>
      </c>
      <c r="J167" t="s">
        <v>2165</v>
      </c>
      <c r="K167" s="3">
        <v>52.9</v>
      </c>
      <c r="L167" t="s">
        <v>47</v>
      </c>
      <c r="M167" s="37" t="s">
        <v>5743</v>
      </c>
      <c r="N167" s="38" t="s">
        <v>5744</v>
      </c>
    </row>
    <row r="168" spans="3:14" ht="16" x14ac:dyDescent="0.2">
      <c r="E168" s="2">
        <v>45625.041666666657</v>
      </c>
      <c r="F168">
        <v>3708</v>
      </c>
      <c r="G168" t="s">
        <v>1748</v>
      </c>
      <c r="H168">
        <v>2705</v>
      </c>
      <c r="I168">
        <v>940</v>
      </c>
      <c r="J168" t="s">
        <v>4669</v>
      </c>
      <c r="K168" s="3">
        <v>7.16</v>
      </c>
      <c r="L168" t="s">
        <v>47</v>
      </c>
      <c r="M168" s="37" t="s">
        <v>5743</v>
      </c>
      <c r="N168" s="38" t="s">
        <v>5744</v>
      </c>
    </row>
    <row r="169" spans="3:14" ht="16" x14ac:dyDescent="0.2">
      <c r="E169" s="2">
        <v>45628.041666666657</v>
      </c>
      <c r="F169">
        <v>3709</v>
      </c>
      <c r="G169" t="s">
        <v>1748</v>
      </c>
      <c r="H169">
        <v>2702</v>
      </c>
      <c r="I169">
        <v>940</v>
      </c>
      <c r="J169" t="s">
        <v>2507</v>
      </c>
      <c r="K169" s="3">
        <v>68.150000000000006</v>
      </c>
      <c r="L169" t="s">
        <v>47</v>
      </c>
      <c r="M169" s="37" t="s">
        <v>5743</v>
      </c>
      <c r="N169" s="38" t="s">
        <v>5744</v>
      </c>
    </row>
    <row r="170" spans="3:14" ht="16" x14ac:dyDescent="0.2">
      <c r="E170" s="2">
        <v>45629.041666666657</v>
      </c>
      <c r="F170">
        <v>3740</v>
      </c>
      <c r="G170" t="s">
        <v>1748</v>
      </c>
      <c r="H170">
        <v>2663</v>
      </c>
      <c r="I170">
        <v>940</v>
      </c>
      <c r="J170" t="s">
        <v>3659</v>
      </c>
      <c r="K170" s="3">
        <v>46.41</v>
      </c>
      <c r="L170" t="s">
        <v>47</v>
      </c>
      <c r="M170" s="37" t="s">
        <v>5743</v>
      </c>
      <c r="N170" s="38" t="s">
        <v>5744</v>
      </c>
    </row>
    <row r="171" spans="3:14" ht="16" x14ac:dyDescent="0.2">
      <c r="E171" s="2">
        <v>45637.041666666657</v>
      </c>
      <c r="F171">
        <v>3767</v>
      </c>
      <c r="G171" t="s">
        <v>1748</v>
      </c>
      <c r="H171">
        <v>2900</v>
      </c>
      <c r="I171">
        <v>940</v>
      </c>
      <c r="J171" t="s">
        <v>2165</v>
      </c>
      <c r="K171" s="3">
        <v>52.9</v>
      </c>
      <c r="L171" t="s">
        <v>47</v>
      </c>
      <c r="M171" s="37" t="s">
        <v>5743</v>
      </c>
      <c r="N171" s="38" t="s">
        <v>5744</v>
      </c>
    </row>
    <row r="172" spans="3:14" ht="16" x14ac:dyDescent="0.2">
      <c r="E172" s="2">
        <v>45643.650196759263</v>
      </c>
      <c r="F172">
        <v>3789</v>
      </c>
      <c r="G172" t="s">
        <v>1748</v>
      </c>
      <c r="H172">
        <v>2702</v>
      </c>
      <c r="I172">
        <v>941</v>
      </c>
      <c r="J172" t="s">
        <v>4737</v>
      </c>
      <c r="K172" s="3">
        <v>3.2</v>
      </c>
      <c r="L172" t="s">
        <v>47</v>
      </c>
      <c r="M172" s="37" t="s">
        <v>5743</v>
      </c>
      <c r="N172" s="38" t="s">
        <v>5744</v>
      </c>
    </row>
    <row r="173" spans="3:14" ht="16" x14ac:dyDescent="0.2">
      <c r="E173" s="2">
        <v>45645.473368055558</v>
      </c>
      <c r="F173">
        <v>3821</v>
      </c>
      <c r="G173" t="s">
        <v>1748</v>
      </c>
      <c r="H173">
        <v>2702</v>
      </c>
      <c r="I173">
        <v>941</v>
      </c>
      <c r="J173" t="s">
        <v>383</v>
      </c>
      <c r="K173" s="3">
        <v>1.6</v>
      </c>
      <c r="L173" t="s">
        <v>47</v>
      </c>
      <c r="M173" s="37" t="s">
        <v>5743</v>
      </c>
      <c r="N173" s="38" t="s">
        <v>5744</v>
      </c>
    </row>
    <row r="174" spans="3:14" ht="16" x14ac:dyDescent="0.2">
      <c r="E174" s="2">
        <v>45656.041666666657</v>
      </c>
      <c r="F174">
        <v>3835</v>
      </c>
      <c r="G174" t="s">
        <v>1748</v>
      </c>
      <c r="H174">
        <v>2704</v>
      </c>
      <c r="I174">
        <v>940</v>
      </c>
      <c r="J174" t="s">
        <v>4825</v>
      </c>
      <c r="K174" s="3">
        <v>8.24</v>
      </c>
      <c r="L174" t="s">
        <v>47</v>
      </c>
      <c r="M174" s="37" t="s">
        <v>5743</v>
      </c>
      <c r="N174" s="38" t="s">
        <v>5744</v>
      </c>
    </row>
    <row r="175" spans="3:14" ht="16" x14ac:dyDescent="0.2">
      <c r="D175" s="35" t="s">
        <v>5757</v>
      </c>
      <c r="E175" s="35"/>
      <c r="F175" s="35"/>
      <c r="G175" s="35"/>
      <c r="H175" s="35"/>
      <c r="I175" s="35"/>
      <c r="J175" s="35"/>
      <c r="K175" s="35"/>
      <c r="L175" s="35"/>
      <c r="M175" s="35"/>
      <c r="N175" s="35"/>
    </row>
    <row r="176" spans="3:14" ht="18" x14ac:dyDescent="0.2">
      <c r="C176" s="24" t="s">
        <v>5740</v>
      </c>
      <c r="D176" s="24"/>
      <c r="E176" s="24"/>
      <c r="F176" s="24"/>
      <c r="G176" s="24"/>
      <c r="H176" s="24"/>
      <c r="I176" s="24"/>
      <c r="J176" s="24"/>
      <c r="K176" s="24"/>
      <c r="L176" s="24"/>
      <c r="M176" s="24"/>
      <c r="N176" s="24"/>
    </row>
    <row r="177" spans="2:14" ht="16" x14ac:dyDescent="0.2">
      <c r="D177" s="35" t="s">
        <v>5758</v>
      </c>
      <c r="E177" s="35"/>
      <c r="F177" s="35"/>
      <c r="G177" s="35"/>
      <c r="H177" s="35"/>
      <c r="I177" s="35"/>
      <c r="J177" s="35"/>
      <c r="K177" s="35"/>
      <c r="L177" s="35"/>
      <c r="M177" s="35"/>
      <c r="N177" s="35"/>
    </row>
    <row r="178" spans="2:14" ht="21" x14ac:dyDescent="0.25">
      <c r="B178" s="23" t="s">
        <v>5694</v>
      </c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</row>
    <row r="179" spans="2:14" ht="16" x14ac:dyDescent="0.2">
      <c r="D179" s="35" t="s">
        <v>5759</v>
      </c>
      <c r="E179" s="35"/>
      <c r="F179" s="35"/>
      <c r="G179" s="35"/>
      <c r="H179" s="35"/>
      <c r="I179" s="35"/>
      <c r="J179" s="35"/>
      <c r="K179" s="35"/>
      <c r="L179" s="35"/>
      <c r="M179" s="35"/>
      <c r="N179" s="35"/>
    </row>
    <row r="180" spans="2:14" ht="16" x14ac:dyDescent="0.2">
      <c r="D180" s="35" t="s">
        <v>5760</v>
      </c>
      <c r="E180" s="35"/>
      <c r="F180" s="35"/>
      <c r="G180" s="35"/>
      <c r="H180" s="35"/>
      <c r="I180" s="35"/>
      <c r="J180" s="35"/>
      <c r="K180" s="36">
        <f>SUM(K181:K181)</f>
        <v>35000</v>
      </c>
      <c r="L180" s="35"/>
      <c r="M180" s="35"/>
      <c r="N180" s="35"/>
    </row>
    <row r="181" spans="2:14" ht="16" x14ac:dyDescent="0.2">
      <c r="E181" s="2">
        <v>45579.083333333343</v>
      </c>
      <c r="F181">
        <v>3426</v>
      </c>
      <c r="G181" t="s">
        <v>1538</v>
      </c>
      <c r="H181">
        <v>940</v>
      </c>
      <c r="I181">
        <v>3200</v>
      </c>
      <c r="J181" t="s">
        <v>4482</v>
      </c>
      <c r="K181" s="3">
        <v>35000</v>
      </c>
      <c r="L181" t="s">
        <v>47</v>
      </c>
      <c r="M181" s="37" t="s">
        <v>5752</v>
      </c>
      <c r="N181" s="38" t="s">
        <v>5753</v>
      </c>
    </row>
    <row r="182" spans="2:14" ht="16" x14ac:dyDescent="0.2">
      <c r="D182" s="35" t="s">
        <v>5761</v>
      </c>
      <c r="E182" s="35"/>
      <c r="F182" s="35"/>
      <c r="G182" s="35"/>
      <c r="H182" s="35"/>
      <c r="I182" s="35"/>
      <c r="J182" s="35"/>
      <c r="K182" s="36">
        <f>SUM(K183:K183)</f>
        <v>20000</v>
      </c>
      <c r="L182" s="35"/>
      <c r="M182" s="35"/>
      <c r="N182" s="35"/>
    </row>
    <row r="183" spans="2:14" ht="16" x14ac:dyDescent="0.2">
      <c r="E183" s="2">
        <v>45645.041666666657</v>
      </c>
      <c r="F183">
        <v>3792</v>
      </c>
      <c r="G183" t="s">
        <v>2612</v>
      </c>
      <c r="H183">
        <v>940</v>
      </c>
      <c r="I183">
        <v>3200</v>
      </c>
      <c r="J183" t="s">
        <v>4758</v>
      </c>
      <c r="K183" s="3">
        <v>20000</v>
      </c>
      <c r="L183" t="s">
        <v>47</v>
      </c>
      <c r="M183" s="37" t="s">
        <v>5752</v>
      </c>
      <c r="N183" s="38" t="s">
        <v>5753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B1:N172"/>
  <sheetViews>
    <sheetView workbookViewId="0"/>
  </sheetViews>
  <sheetFormatPr baseColWidth="10" defaultColWidth="8.83203125" defaultRowHeight="15" x14ac:dyDescent="0.2"/>
  <cols>
    <col min="1" max="4" width="2" customWidth="1"/>
    <col min="5" max="5" width="9" customWidth="1"/>
    <col min="6" max="7" width="6" customWidth="1"/>
    <col min="8" max="9" width="5" customWidth="1"/>
    <col min="10" max="10" width="40" customWidth="1"/>
    <col min="11" max="11" width="15" customWidth="1"/>
    <col min="12" max="12" width="5" customWidth="1"/>
    <col min="13" max="13" width="16" customWidth="1"/>
    <col min="14" max="14" width="12" customWidth="1"/>
  </cols>
  <sheetData>
    <row r="1" spans="2:14" x14ac:dyDescent="0.2">
      <c r="D1" s="1" t="s">
        <v>5765</v>
      </c>
    </row>
    <row r="3" spans="2:14" x14ac:dyDescent="0.2">
      <c r="E3" s="1" t="s">
        <v>2</v>
      </c>
      <c r="F3" s="1" t="s">
        <v>1</v>
      </c>
      <c r="G3" s="1" t="s">
        <v>3</v>
      </c>
      <c r="H3" s="1" t="s">
        <v>9</v>
      </c>
      <c r="I3" s="1" t="s">
        <v>13</v>
      </c>
      <c r="J3" s="1" t="s">
        <v>4</v>
      </c>
      <c r="K3" s="1" t="s">
        <v>5</v>
      </c>
      <c r="L3" s="1" t="s">
        <v>6</v>
      </c>
      <c r="M3" s="1" t="s">
        <v>11</v>
      </c>
      <c r="N3" s="1" t="s">
        <v>15</v>
      </c>
    </row>
    <row r="4" spans="2:14" ht="21" x14ac:dyDescent="0.25">
      <c r="B4" s="23" t="s">
        <v>5678</v>
      </c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</row>
    <row r="5" spans="2:14" ht="18" x14ac:dyDescent="0.2">
      <c r="C5" s="24" t="s">
        <v>5736</v>
      </c>
      <c r="D5" s="24"/>
      <c r="E5" s="24"/>
      <c r="F5" s="24"/>
      <c r="G5" s="24"/>
      <c r="H5" s="24"/>
      <c r="I5" s="24"/>
      <c r="J5" s="24"/>
      <c r="K5" s="24"/>
      <c r="L5" s="24"/>
      <c r="M5" s="24"/>
      <c r="N5" s="24"/>
    </row>
    <row r="6" spans="2:14" ht="16" x14ac:dyDescent="0.2">
      <c r="D6" s="35" t="s">
        <v>5742</v>
      </c>
      <c r="E6" s="35"/>
      <c r="F6" s="35"/>
      <c r="G6" s="35"/>
      <c r="H6" s="35"/>
      <c r="I6" s="35"/>
      <c r="J6" s="35"/>
      <c r="K6" s="36">
        <f>SUM(K7:K49)</f>
        <v>5825.5199999999995</v>
      </c>
      <c r="L6" s="35"/>
      <c r="M6" s="35"/>
      <c r="N6" s="35"/>
    </row>
    <row r="7" spans="2:14" ht="16" x14ac:dyDescent="0.2">
      <c r="E7" s="2">
        <v>45678</v>
      </c>
      <c r="F7">
        <v>3901</v>
      </c>
      <c r="G7" t="s">
        <v>1761</v>
      </c>
      <c r="H7">
        <v>2720</v>
      </c>
      <c r="I7">
        <v>942</v>
      </c>
      <c r="J7" t="s">
        <v>4872</v>
      </c>
      <c r="K7" s="3">
        <v>23.6</v>
      </c>
      <c r="L7" t="s">
        <v>47</v>
      </c>
      <c r="M7" s="37" t="s">
        <v>5743</v>
      </c>
      <c r="N7" s="38" t="s">
        <v>5744</v>
      </c>
    </row>
    <row r="8" spans="2:14" ht="16" x14ac:dyDescent="0.2">
      <c r="E8" s="2">
        <v>45680</v>
      </c>
      <c r="F8">
        <v>3907</v>
      </c>
      <c r="G8" t="s">
        <v>1761</v>
      </c>
      <c r="H8">
        <v>2720</v>
      </c>
      <c r="I8">
        <v>942</v>
      </c>
      <c r="J8" t="s">
        <v>4340</v>
      </c>
      <c r="K8" s="3">
        <v>5.07</v>
      </c>
      <c r="L8" t="s">
        <v>47</v>
      </c>
      <c r="M8" s="37" t="s">
        <v>5743</v>
      </c>
      <c r="N8" s="38" t="s">
        <v>5744</v>
      </c>
    </row>
    <row r="9" spans="2:14" ht="16" x14ac:dyDescent="0.2">
      <c r="E9" s="2">
        <v>45684</v>
      </c>
      <c r="F9">
        <v>3902</v>
      </c>
      <c r="G9" t="s">
        <v>1761</v>
      </c>
      <c r="H9">
        <v>2720</v>
      </c>
      <c r="I9">
        <v>942</v>
      </c>
      <c r="J9" t="s">
        <v>4903</v>
      </c>
      <c r="K9" s="3">
        <v>23.3</v>
      </c>
      <c r="L9" t="s">
        <v>47</v>
      </c>
      <c r="M9" s="37" t="s">
        <v>5743</v>
      </c>
      <c r="N9" s="38" t="s">
        <v>5744</v>
      </c>
    </row>
    <row r="10" spans="2:14" ht="16" x14ac:dyDescent="0.2">
      <c r="E10" s="2">
        <v>45684.041666666657</v>
      </c>
      <c r="F10">
        <v>3856</v>
      </c>
      <c r="G10" t="s">
        <v>1761</v>
      </c>
      <c r="H10">
        <v>2722</v>
      </c>
      <c r="I10">
        <v>940</v>
      </c>
      <c r="J10" t="s">
        <v>4174</v>
      </c>
      <c r="K10" s="3">
        <v>535.01</v>
      </c>
      <c r="L10" t="s">
        <v>47</v>
      </c>
      <c r="M10" s="37" t="s">
        <v>5743</v>
      </c>
      <c r="N10" s="38" t="s">
        <v>5744</v>
      </c>
    </row>
    <row r="11" spans="2:14" ht="16" x14ac:dyDescent="0.2">
      <c r="E11" s="2">
        <v>45701</v>
      </c>
      <c r="F11">
        <v>3937</v>
      </c>
      <c r="G11" t="s">
        <v>1761</v>
      </c>
      <c r="H11">
        <v>2900</v>
      </c>
      <c r="I11">
        <v>562</v>
      </c>
      <c r="J11" t="s">
        <v>4985</v>
      </c>
      <c r="K11" s="3">
        <v>75.19</v>
      </c>
      <c r="L11" t="s">
        <v>47</v>
      </c>
      <c r="M11" s="37" t="s">
        <v>5743</v>
      </c>
      <c r="N11" s="38" t="s">
        <v>5744</v>
      </c>
    </row>
    <row r="12" spans="2:14" ht="16" x14ac:dyDescent="0.2">
      <c r="E12" s="2">
        <v>45711</v>
      </c>
      <c r="F12">
        <v>3952</v>
      </c>
      <c r="G12" t="s">
        <v>1761</v>
      </c>
      <c r="H12">
        <v>2810</v>
      </c>
      <c r="I12">
        <v>562</v>
      </c>
      <c r="J12" t="s">
        <v>5044</v>
      </c>
      <c r="K12" s="3">
        <v>218.21</v>
      </c>
      <c r="L12" t="s">
        <v>47</v>
      </c>
      <c r="M12" s="37" t="s">
        <v>5743</v>
      </c>
      <c r="N12" s="38" t="s">
        <v>5744</v>
      </c>
    </row>
    <row r="13" spans="2:14" ht="16" x14ac:dyDescent="0.2">
      <c r="E13" s="2">
        <v>45712</v>
      </c>
      <c r="F13">
        <v>3926</v>
      </c>
      <c r="G13" t="s">
        <v>1761</v>
      </c>
      <c r="H13">
        <v>2720</v>
      </c>
      <c r="I13">
        <v>942</v>
      </c>
      <c r="J13" t="s">
        <v>4340</v>
      </c>
      <c r="K13" s="3">
        <v>4.99</v>
      </c>
      <c r="L13" t="s">
        <v>47</v>
      </c>
      <c r="M13" s="37" t="s">
        <v>5743</v>
      </c>
      <c r="N13" s="38" t="s">
        <v>5744</v>
      </c>
    </row>
    <row r="14" spans="2:14" ht="16" x14ac:dyDescent="0.2">
      <c r="E14" s="2">
        <v>45712.416307870371</v>
      </c>
      <c r="F14">
        <v>4004</v>
      </c>
      <c r="G14" t="s">
        <v>1761</v>
      </c>
      <c r="H14">
        <v>2563</v>
      </c>
      <c r="I14">
        <v>941</v>
      </c>
      <c r="J14" t="s">
        <v>5091</v>
      </c>
      <c r="K14" s="3">
        <v>73.19</v>
      </c>
      <c r="L14" t="s">
        <v>47</v>
      </c>
      <c r="M14" s="37" t="s">
        <v>5743</v>
      </c>
      <c r="N14" s="38" t="s">
        <v>5744</v>
      </c>
    </row>
    <row r="15" spans="2:14" ht="16" x14ac:dyDescent="0.2">
      <c r="E15" s="2">
        <v>45712.416307870371</v>
      </c>
      <c r="F15">
        <v>4005</v>
      </c>
      <c r="G15" t="s">
        <v>1761</v>
      </c>
      <c r="H15">
        <v>2900</v>
      </c>
      <c r="I15">
        <v>941</v>
      </c>
      <c r="J15" t="s">
        <v>5096</v>
      </c>
      <c r="K15" s="3">
        <v>73.19</v>
      </c>
      <c r="L15" t="s">
        <v>47</v>
      </c>
      <c r="M15" s="37" t="s">
        <v>5743</v>
      </c>
      <c r="N15" s="38" t="s">
        <v>5744</v>
      </c>
    </row>
    <row r="16" spans="2:14" ht="16" x14ac:dyDescent="0.2">
      <c r="E16" s="2">
        <v>45713</v>
      </c>
      <c r="F16">
        <v>3953</v>
      </c>
      <c r="G16" t="s">
        <v>1761</v>
      </c>
      <c r="H16">
        <v>2561</v>
      </c>
      <c r="I16">
        <v>562</v>
      </c>
      <c r="J16" t="s">
        <v>5100</v>
      </c>
      <c r="K16" s="3">
        <v>12.82</v>
      </c>
      <c r="L16" t="s">
        <v>47</v>
      </c>
      <c r="M16" s="37" t="s">
        <v>5743</v>
      </c>
      <c r="N16" s="38" t="s">
        <v>5744</v>
      </c>
    </row>
    <row r="17" spans="5:14" ht="16" x14ac:dyDescent="0.2">
      <c r="E17" s="2">
        <v>45713</v>
      </c>
      <c r="F17">
        <v>3954</v>
      </c>
      <c r="G17" t="s">
        <v>1761</v>
      </c>
      <c r="H17">
        <v>2810</v>
      </c>
      <c r="I17">
        <v>562</v>
      </c>
      <c r="J17" t="s">
        <v>5108</v>
      </c>
      <c r="K17" s="3">
        <v>86.7</v>
      </c>
      <c r="L17" t="s">
        <v>47</v>
      </c>
      <c r="M17" s="37" t="s">
        <v>5743</v>
      </c>
      <c r="N17" s="38" t="s">
        <v>5744</v>
      </c>
    </row>
    <row r="18" spans="5:14" ht="16" x14ac:dyDescent="0.2">
      <c r="E18" s="2">
        <v>45713</v>
      </c>
      <c r="F18">
        <v>3994</v>
      </c>
      <c r="G18" t="s">
        <v>1761</v>
      </c>
      <c r="H18">
        <v>2720</v>
      </c>
      <c r="I18">
        <v>942</v>
      </c>
      <c r="J18" t="s">
        <v>4330</v>
      </c>
      <c r="K18" s="3">
        <v>22.78</v>
      </c>
      <c r="L18" t="s">
        <v>47</v>
      </c>
      <c r="M18" s="37" t="s">
        <v>5743</v>
      </c>
      <c r="N18" s="38" t="s">
        <v>5744</v>
      </c>
    </row>
    <row r="19" spans="5:14" ht="16" x14ac:dyDescent="0.2">
      <c r="E19" s="2">
        <v>45713</v>
      </c>
      <c r="F19">
        <v>4039</v>
      </c>
      <c r="G19" t="s">
        <v>1761</v>
      </c>
      <c r="H19">
        <v>3270</v>
      </c>
      <c r="I19">
        <v>562</v>
      </c>
      <c r="J19" t="s">
        <v>5132</v>
      </c>
      <c r="K19" s="3">
        <v>3.3</v>
      </c>
      <c r="L19" t="s">
        <v>47</v>
      </c>
      <c r="M19" s="37" t="s">
        <v>5743</v>
      </c>
      <c r="N19" s="38" t="s">
        <v>5744</v>
      </c>
    </row>
    <row r="20" spans="5:14" ht="16" x14ac:dyDescent="0.2">
      <c r="E20" s="2">
        <v>45713</v>
      </c>
      <c r="F20">
        <v>4040</v>
      </c>
      <c r="G20" t="s">
        <v>1761</v>
      </c>
      <c r="H20">
        <v>3270</v>
      </c>
      <c r="I20">
        <v>562</v>
      </c>
      <c r="J20" t="s">
        <v>5132</v>
      </c>
      <c r="K20" s="3">
        <v>36.700000000000003</v>
      </c>
      <c r="L20" t="s">
        <v>47</v>
      </c>
      <c r="M20" s="37" t="s">
        <v>5743</v>
      </c>
      <c r="N20" s="38" t="s">
        <v>5744</v>
      </c>
    </row>
    <row r="21" spans="5:14" ht="16" x14ac:dyDescent="0.2">
      <c r="E21" s="2">
        <v>45713</v>
      </c>
      <c r="F21">
        <v>4041</v>
      </c>
      <c r="G21" t="s">
        <v>1761</v>
      </c>
      <c r="H21">
        <v>3270</v>
      </c>
      <c r="I21">
        <v>562</v>
      </c>
      <c r="J21" t="s">
        <v>5140</v>
      </c>
      <c r="K21" s="3">
        <v>17.600000000000001</v>
      </c>
      <c r="L21" t="s">
        <v>47</v>
      </c>
      <c r="M21" s="37" t="s">
        <v>5743</v>
      </c>
      <c r="N21" s="38" t="s">
        <v>5744</v>
      </c>
    </row>
    <row r="22" spans="5:14" ht="16" x14ac:dyDescent="0.2">
      <c r="E22" s="2">
        <v>45713</v>
      </c>
      <c r="F22">
        <v>4042</v>
      </c>
      <c r="G22" t="s">
        <v>1761</v>
      </c>
      <c r="H22">
        <v>3270</v>
      </c>
      <c r="I22">
        <v>562</v>
      </c>
      <c r="J22" t="s">
        <v>5141</v>
      </c>
      <c r="K22" s="3">
        <v>34.6</v>
      </c>
      <c r="L22" t="s">
        <v>47</v>
      </c>
      <c r="M22" s="37" t="s">
        <v>5743</v>
      </c>
      <c r="N22" s="38" t="s">
        <v>5744</v>
      </c>
    </row>
    <row r="23" spans="5:14" ht="16" x14ac:dyDescent="0.2">
      <c r="E23" s="2">
        <v>45713</v>
      </c>
      <c r="F23">
        <v>4043</v>
      </c>
      <c r="G23" t="s">
        <v>1761</v>
      </c>
      <c r="H23">
        <v>3270</v>
      </c>
      <c r="I23">
        <v>562</v>
      </c>
      <c r="J23" t="s">
        <v>5141</v>
      </c>
      <c r="K23" s="3">
        <v>3.4</v>
      </c>
      <c r="L23" t="s">
        <v>47</v>
      </c>
      <c r="M23" s="37" t="s">
        <v>5743</v>
      </c>
      <c r="N23" s="38" t="s">
        <v>5744</v>
      </c>
    </row>
    <row r="24" spans="5:14" ht="16" x14ac:dyDescent="0.2">
      <c r="E24" s="2">
        <v>45713</v>
      </c>
      <c r="F24">
        <v>4044</v>
      </c>
      <c r="G24" t="s">
        <v>1761</v>
      </c>
      <c r="H24">
        <v>2563</v>
      </c>
      <c r="I24">
        <v>562</v>
      </c>
      <c r="J24" t="s">
        <v>5142</v>
      </c>
      <c r="K24" s="3">
        <v>24</v>
      </c>
      <c r="L24" t="s">
        <v>47</v>
      </c>
      <c r="M24" s="37" t="s">
        <v>5743</v>
      </c>
      <c r="N24" s="38" t="s">
        <v>5744</v>
      </c>
    </row>
    <row r="25" spans="5:14" ht="16" x14ac:dyDescent="0.2">
      <c r="E25" s="2">
        <v>45713</v>
      </c>
      <c r="F25">
        <v>4045</v>
      </c>
      <c r="G25" t="s">
        <v>1761</v>
      </c>
      <c r="H25">
        <v>3250</v>
      </c>
      <c r="I25">
        <v>562</v>
      </c>
      <c r="J25" t="s">
        <v>5143</v>
      </c>
      <c r="K25" s="3">
        <v>30</v>
      </c>
      <c r="L25" t="s">
        <v>47</v>
      </c>
      <c r="M25" s="37" t="s">
        <v>5743</v>
      </c>
      <c r="N25" s="38" t="s">
        <v>5744</v>
      </c>
    </row>
    <row r="26" spans="5:14" ht="16" x14ac:dyDescent="0.2">
      <c r="E26" s="2">
        <v>45713</v>
      </c>
      <c r="F26">
        <v>4046</v>
      </c>
      <c r="G26" t="s">
        <v>1761</v>
      </c>
      <c r="H26">
        <v>2563</v>
      </c>
      <c r="I26">
        <v>562</v>
      </c>
      <c r="J26" t="s">
        <v>5144</v>
      </c>
      <c r="K26" s="3">
        <v>9.6999999999999993</v>
      </c>
      <c r="L26" t="s">
        <v>47</v>
      </c>
      <c r="M26" s="37" t="s">
        <v>5743</v>
      </c>
      <c r="N26" s="38" t="s">
        <v>5744</v>
      </c>
    </row>
    <row r="27" spans="5:14" ht="16" x14ac:dyDescent="0.2">
      <c r="E27" s="2">
        <v>45713</v>
      </c>
      <c r="F27">
        <v>4047</v>
      </c>
      <c r="G27" t="s">
        <v>1761</v>
      </c>
      <c r="H27">
        <v>2563</v>
      </c>
      <c r="I27">
        <v>562</v>
      </c>
      <c r="J27" t="s">
        <v>5145</v>
      </c>
      <c r="K27" s="3">
        <v>14.3</v>
      </c>
      <c r="L27" t="s">
        <v>47</v>
      </c>
      <c r="M27" s="37" t="s">
        <v>5743</v>
      </c>
      <c r="N27" s="38" t="s">
        <v>5744</v>
      </c>
    </row>
    <row r="28" spans="5:14" ht="16" x14ac:dyDescent="0.2">
      <c r="E28" s="2">
        <v>45714</v>
      </c>
      <c r="F28">
        <v>3957</v>
      </c>
      <c r="G28" t="s">
        <v>1761</v>
      </c>
      <c r="H28">
        <v>2810</v>
      </c>
      <c r="I28">
        <v>561</v>
      </c>
      <c r="J28" t="s">
        <v>5154</v>
      </c>
      <c r="K28" s="3">
        <v>170</v>
      </c>
      <c r="L28" t="s">
        <v>47</v>
      </c>
      <c r="M28" s="37" t="s">
        <v>5743</v>
      </c>
      <c r="N28" s="38" t="s">
        <v>5744</v>
      </c>
    </row>
    <row r="29" spans="5:14" ht="16" x14ac:dyDescent="0.2">
      <c r="E29" s="2">
        <v>45714</v>
      </c>
      <c r="F29">
        <v>3972</v>
      </c>
      <c r="G29" t="s">
        <v>1761</v>
      </c>
      <c r="H29">
        <v>2563</v>
      </c>
      <c r="I29">
        <v>942</v>
      </c>
      <c r="J29" t="s">
        <v>5161</v>
      </c>
      <c r="K29" s="3">
        <v>104.1</v>
      </c>
      <c r="L29" t="s">
        <v>47</v>
      </c>
      <c r="M29" s="37" t="s">
        <v>5743</v>
      </c>
      <c r="N29" s="38" t="s">
        <v>5744</v>
      </c>
    </row>
    <row r="30" spans="5:14" ht="16" x14ac:dyDescent="0.2">
      <c r="E30" s="2">
        <v>45715.041666666657</v>
      </c>
      <c r="F30">
        <v>3955</v>
      </c>
      <c r="G30" t="s">
        <v>1761</v>
      </c>
      <c r="H30">
        <v>2900</v>
      </c>
      <c r="I30">
        <v>940</v>
      </c>
      <c r="J30" t="s">
        <v>5191</v>
      </c>
      <c r="K30" s="3">
        <v>87.24</v>
      </c>
      <c r="L30" t="s">
        <v>47</v>
      </c>
      <c r="M30" s="37" t="s">
        <v>5743</v>
      </c>
      <c r="N30" s="38" t="s">
        <v>5744</v>
      </c>
    </row>
    <row r="31" spans="5:14" ht="16" x14ac:dyDescent="0.2">
      <c r="E31" s="2">
        <v>45719</v>
      </c>
      <c r="F31">
        <v>3967</v>
      </c>
      <c r="G31" t="s">
        <v>1761</v>
      </c>
      <c r="H31">
        <v>2561</v>
      </c>
      <c r="I31">
        <v>942</v>
      </c>
      <c r="J31" t="s">
        <v>5204</v>
      </c>
      <c r="K31" s="3">
        <v>409.2</v>
      </c>
      <c r="L31" t="s">
        <v>47</v>
      </c>
      <c r="M31" s="37" t="s">
        <v>5743</v>
      </c>
      <c r="N31" s="38" t="s">
        <v>5744</v>
      </c>
    </row>
    <row r="32" spans="5:14" ht="16" x14ac:dyDescent="0.2">
      <c r="E32" s="2">
        <v>45719</v>
      </c>
      <c r="F32">
        <v>3969</v>
      </c>
      <c r="G32" t="s">
        <v>1761</v>
      </c>
      <c r="H32">
        <v>2900</v>
      </c>
      <c r="I32">
        <v>942</v>
      </c>
      <c r="J32" t="s">
        <v>5212</v>
      </c>
      <c r="K32" s="3">
        <v>136.4</v>
      </c>
      <c r="L32" t="s">
        <v>47</v>
      </c>
      <c r="M32" s="37" t="s">
        <v>5743</v>
      </c>
      <c r="N32" s="38" t="s">
        <v>5744</v>
      </c>
    </row>
    <row r="33" spans="5:14" ht="16" x14ac:dyDescent="0.2">
      <c r="E33" s="2">
        <v>45719</v>
      </c>
      <c r="F33">
        <v>3976</v>
      </c>
      <c r="G33" t="s">
        <v>1761</v>
      </c>
      <c r="H33">
        <v>2563</v>
      </c>
      <c r="I33">
        <v>942</v>
      </c>
      <c r="J33" t="s">
        <v>5213</v>
      </c>
      <c r="K33" s="3">
        <v>10.99</v>
      </c>
      <c r="L33" t="s">
        <v>47</v>
      </c>
      <c r="M33" s="37" t="s">
        <v>5743</v>
      </c>
      <c r="N33" s="38" t="s">
        <v>5744</v>
      </c>
    </row>
    <row r="34" spans="5:14" ht="16" x14ac:dyDescent="0.2">
      <c r="E34" s="2">
        <v>45719</v>
      </c>
      <c r="F34">
        <v>3978</v>
      </c>
      <c r="G34" t="s">
        <v>1761</v>
      </c>
      <c r="H34">
        <v>2720</v>
      </c>
      <c r="I34">
        <v>942</v>
      </c>
      <c r="J34" t="s">
        <v>5228</v>
      </c>
      <c r="K34" s="3">
        <v>202.3</v>
      </c>
      <c r="L34" t="s">
        <v>47</v>
      </c>
      <c r="M34" s="37" t="s">
        <v>5743</v>
      </c>
      <c r="N34" s="38" t="s">
        <v>5744</v>
      </c>
    </row>
    <row r="35" spans="5:14" ht="16" x14ac:dyDescent="0.2">
      <c r="E35" s="2">
        <v>45719</v>
      </c>
      <c r="F35">
        <v>4002</v>
      </c>
      <c r="G35" t="s">
        <v>1761</v>
      </c>
      <c r="H35">
        <v>2563</v>
      </c>
      <c r="I35">
        <v>942</v>
      </c>
      <c r="J35" t="s">
        <v>5247</v>
      </c>
      <c r="K35" s="3">
        <v>103.99</v>
      </c>
      <c r="L35" t="s">
        <v>47</v>
      </c>
      <c r="M35" s="37" t="s">
        <v>5743</v>
      </c>
      <c r="N35" s="38" t="s">
        <v>5744</v>
      </c>
    </row>
    <row r="36" spans="5:14" ht="16" x14ac:dyDescent="0.2">
      <c r="E36" s="2">
        <v>45719</v>
      </c>
      <c r="F36">
        <v>4003</v>
      </c>
      <c r="G36" t="s">
        <v>1761</v>
      </c>
      <c r="H36">
        <v>2900</v>
      </c>
      <c r="I36">
        <v>942</v>
      </c>
      <c r="J36" t="s">
        <v>5254</v>
      </c>
      <c r="K36" s="3">
        <v>103.99</v>
      </c>
      <c r="L36" t="s">
        <v>47</v>
      </c>
      <c r="M36" s="37" t="s">
        <v>5743</v>
      </c>
      <c r="N36" s="38" t="s">
        <v>5744</v>
      </c>
    </row>
    <row r="37" spans="5:14" ht="16" x14ac:dyDescent="0.2">
      <c r="E37" s="2">
        <v>45719.041666666657</v>
      </c>
      <c r="F37">
        <v>4085</v>
      </c>
      <c r="G37" t="s">
        <v>1761</v>
      </c>
      <c r="H37">
        <v>2722</v>
      </c>
      <c r="I37">
        <v>940</v>
      </c>
      <c r="J37" t="s">
        <v>4174</v>
      </c>
      <c r="K37" s="3">
        <v>928.69</v>
      </c>
      <c r="L37" t="s">
        <v>47</v>
      </c>
      <c r="M37" s="37" t="s">
        <v>5743</v>
      </c>
      <c r="N37" s="38" t="s">
        <v>5744</v>
      </c>
    </row>
    <row r="38" spans="5:14" ht="16" x14ac:dyDescent="0.2">
      <c r="E38" s="2">
        <v>45727.041666666657</v>
      </c>
      <c r="F38">
        <v>4198</v>
      </c>
      <c r="G38" t="s">
        <v>1761</v>
      </c>
      <c r="H38">
        <v>2722</v>
      </c>
      <c r="I38">
        <v>940</v>
      </c>
      <c r="J38" t="s">
        <v>5336</v>
      </c>
      <c r="K38" s="3">
        <v>311.83</v>
      </c>
      <c r="L38" t="s">
        <v>47</v>
      </c>
      <c r="M38" s="37" t="s">
        <v>5743</v>
      </c>
      <c r="N38" s="38" t="s">
        <v>5744</v>
      </c>
    </row>
    <row r="39" spans="5:14" ht="16" x14ac:dyDescent="0.2">
      <c r="E39" s="2">
        <v>45736</v>
      </c>
      <c r="F39">
        <v>4132</v>
      </c>
      <c r="G39" t="s">
        <v>1761</v>
      </c>
      <c r="H39">
        <v>2560</v>
      </c>
      <c r="I39">
        <v>562</v>
      </c>
      <c r="J39" t="s">
        <v>5365</v>
      </c>
      <c r="K39" s="3">
        <v>153.6</v>
      </c>
      <c r="L39" t="s">
        <v>47</v>
      </c>
      <c r="M39" s="37" t="s">
        <v>5743</v>
      </c>
      <c r="N39" s="38" t="s">
        <v>5744</v>
      </c>
    </row>
    <row r="40" spans="5:14" ht="16" x14ac:dyDescent="0.2">
      <c r="E40" s="2">
        <v>45736</v>
      </c>
      <c r="F40">
        <v>4133</v>
      </c>
      <c r="G40" t="s">
        <v>1761</v>
      </c>
      <c r="H40">
        <v>2562</v>
      </c>
      <c r="I40">
        <v>562</v>
      </c>
      <c r="J40" t="s">
        <v>5374</v>
      </c>
      <c r="K40" s="3">
        <v>273.93</v>
      </c>
      <c r="L40" t="s">
        <v>47</v>
      </c>
      <c r="M40" s="37" t="s">
        <v>5743</v>
      </c>
      <c r="N40" s="38" t="s">
        <v>5744</v>
      </c>
    </row>
    <row r="41" spans="5:14" ht="16" x14ac:dyDescent="0.2">
      <c r="E41" s="2">
        <v>45736</v>
      </c>
      <c r="F41">
        <v>4134</v>
      </c>
      <c r="G41" t="s">
        <v>1761</v>
      </c>
      <c r="H41">
        <v>3270</v>
      </c>
      <c r="I41">
        <v>562</v>
      </c>
      <c r="J41" t="s">
        <v>5375</v>
      </c>
      <c r="K41" s="3">
        <v>80.06</v>
      </c>
      <c r="L41" t="s">
        <v>47</v>
      </c>
      <c r="M41" s="37" t="s">
        <v>5743</v>
      </c>
      <c r="N41" s="38" t="s">
        <v>5744</v>
      </c>
    </row>
    <row r="42" spans="5:14" ht="16" x14ac:dyDescent="0.2">
      <c r="E42" s="2">
        <v>45736</v>
      </c>
      <c r="F42">
        <v>4135</v>
      </c>
      <c r="G42" t="s">
        <v>1761</v>
      </c>
      <c r="H42">
        <v>3270</v>
      </c>
      <c r="I42">
        <v>562</v>
      </c>
      <c r="J42" t="s">
        <v>5376</v>
      </c>
      <c r="K42" s="3">
        <v>30.9</v>
      </c>
      <c r="L42" t="s">
        <v>47</v>
      </c>
      <c r="M42" s="37" t="s">
        <v>5743</v>
      </c>
      <c r="N42" s="38" t="s">
        <v>5744</v>
      </c>
    </row>
    <row r="43" spans="5:14" ht="16" x14ac:dyDescent="0.2">
      <c r="E43" s="2">
        <v>45736</v>
      </c>
      <c r="F43">
        <v>4136</v>
      </c>
      <c r="G43" t="s">
        <v>1761</v>
      </c>
      <c r="H43">
        <v>3270</v>
      </c>
      <c r="I43">
        <v>562</v>
      </c>
      <c r="J43" t="s">
        <v>5377</v>
      </c>
      <c r="K43" s="3">
        <v>40.74</v>
      </c>
      <c r="L43" t="s">
        <v>47</v>
      </c>
      <c r="M43" s="37" t="s">
        <v>5743</v>
      </c>
      <c r="N43" s="38" t="s">
        <v>5744</v>
      </c>
    </row>
    <row r="44" spans="5:14" ht="16" x14ac:dyDescent="0.2">
      <c r="E44" s="2">
        <v>45736</v>
      </c>
      <c r="F44">
        <v>4137</v>
      </c>
      <c r="G44" t="s">
        <v>1761</v>
      </c>
      <c r="H44">
        <v>2563</v>
      </c>
      <c r="I44">
        <v>562</v>
      </c>
      <c r="J44" t="s">
        <v>5378</v>
      </c>
      <c r="K44" s="3">
        <v>14.3</v>
      </c>
      <c r="L44" t="s">
        <v>47</v>
      </c>
      <c r="M44" s="37" t="s">
        <v>5743</v>
      </c>
      <c r="N44" s="38" t="s">
        <v>5744</v>
      </c>
    </row>
    <row r="45" spans="5:14" ht="16" x14ac:dyDescent="0.2">
      <c r="E45" s="2">
        <v>45736</v>
      </c>
      <c r="F45">
        <v>4138</v>
      </c>
      <c r="G45" t="s">
        <v>1761</v>
      </c>
      <c r="H45">
        <v>2563</v>
      </c>
      <c r="I45">
        <v>562</v>
      </c>
      <c r="J45" t="s">
        <v>5379</v>
      </c>
      <c r="K45" s="3">
        <v>66.59</v>
      </c>
      <c r="L45" t="s">
        <v>47</v>
      </c>
      <c r="M45" s="37" t="s">
        <v>5743</v>
      </c>
      <c r="N45" s="38" t="s">
        <v>5744</v>
      </c>
    </row>
    <row r="46" spans="5:14" ht="16" x14ac:dyDescent="0.2">
      <c r="E46" s="2">
        <v>45736</v>
      </c>
      <c r="F46">
        <v>4139</v>
      </c>
      <c r="G46" t="s">
        <v>1761</v>
      </c>
      <c r="H46">
        <v>2563</v>
      </c>
      <c r="I46">
        <v>562</v>
      </c>
      <c r="J46" t="s">
        <v>5380</v>
      </c>
      <c r="K46" s="3">
        <v>4.7</v>
      </c>
      <c r="L46" t="s">
        <v>47</v>
      </c>
      <c r="M46" s="37" t="s">
        <v>5743</v>
      </c>
      <c r="N46" s="38" t="s">
        <v>5744</v>
      </c>
    </row>
    <row r="47" spans="5:14" ht="16" x14ac:dyDescent="0.2">
      <c r="E47" s="2">
        <v>45736</v>
      </c>
      <c r="F47">
        <v>4140</v>
      </c>
      <c r="G47" t="s">
        <v>1761</v>
      </c>
      <c r="H47">
        <v>2563</v>
      </c>
      <c r="I47">
        <v>562</v>
      </c>
      <c r="J47" t="s">
        <v>5381</v>
      </c>
      <c r="K47" s="3">
        <v>65.78</v>
      </c>
      <c r="L47" t="s">
        <v>47</v>
      </c>
      <c r="M47" s="37" t="s">
        <v>5743</v>
      </c>
      <c r="N47" s="38" t="s">
        <v>5744</v>
      </c>
    </row>
    <row r="48" spans="5:14" ht="16" x14ac:dyDescent="0.2">
      <c r="E48" s="2">
        <v>45736</v>
      </c>
      <c r="F48">
        <v>4141</v>
      </c>
      <c r="G48" t="s">
        <v>1761</v>
      </c>
      <c r="H48">
        <v>2563</v>
      </c>
      <c r="I48">
        <v>562</v>
      </c>
      <c r="J48" t="s">
        <v>5382</v>
      </c>
      <c r="K48" s="3">
        <v>14.3</v>
      </c>
      <c r="L48" t="s">
        <v>47</v>
      </c>
      <c r="M48" s="37" t="s">
        <v>5743</v>
      </c>
      <c r="N48" s="38" t="s">
        <v>5744</v>
      </c>
    </row>
    <row r="49" spans="4:14" ht="16" x14ac:dyDescent="0.2">
      <c r="E49" s="2">
        <v>45754.083333333343</v>
      </c>
      <c r="F49">
        <v>4089</v>
      </c>
      <c r="G49" t="s">
        <v>1761</v>
      </c>
      <c r="H49">
        <v>2722</v>
      </c>
      <c r="I49">
        <v>940</v>
      </c>
      <c r="J49" t="s">
        <v>5438</v>
      </c>
      <c r="K49" s="3">
        <v>1184.24</v>
      </c>
      <c r="L49" t="s">
        <v>47</v>
      </c>
      <c r="M49" s="37" t="s">
        <v>5743</v>
      </c>
      <c r="N49" s="38" t="s">
        <v>5744</v>
      </c>
    </row>
    <row r="50" spans="4:14" ht="16" x14ac:dyDescent="0.2">
      <c r="D50" s="35" t="s">
        <v>5745</v>
      </c>
      <c r="E50" s="35"/>
      <c r="F50" s="35"/>
      <c r="G50" s="35"/>
      <c r="H50" s="35"/>
      <c r="I50" s="35"/>
      <c r="J50" s="35"/>
      <c r="K50" s="36">
        <f>SUM(K51:K82)</f>
        <v>6559.49</v>
      </c>
      <c r="L50" s="35"/>
      <c r="M50" s="35"/>
      <c r="N50" s="35"/>
    </row>
    <row r="51" spans="4:14" ht="16" x14ac:dyDescent="0.2">
      <c r="E51" s="2">
        <v>45664.041666666657</v>
      </c>
      <c r="F51">
        <v>3843</v>
      </c>
      <c r="G51" t="s">
        <v>1814</v>
      </c>
      <c r="H51">
        <v>2510</v>
      </c>
      <c r="I51">
        <v>940</v>
      </c>
      <c r="J51" t="s">
        <v>4843</v>
      </c>
      <c r="K51" s="3">
        <v>652.62</v>
      </c>
      <c r="L51" t="s">
        <v>47</v>
      </c>
      <c r="M51" s="37" t="s">
        <v>5743</v>
      </c>
      <c r="N51" s="38" t="s">
        <v>5744</v>
      </c>
    </row>
    <row r="52" spans="4:14" ht="16" x14ac:dyDescent="0.2">
      <c r="E52" s="2">
        <v>45673.625254629631</v>
      </c>
      <c r="F52">
        <v>3912</v>
      </c>
      <c r="G52" t="s">
        <v>1814</v>
      </c>
      <c r="H52">
        <v>2710</v>
      </c>
      <c r="I52">
        <v>941</v>
      </c>
      <c r="J52" t="s">
        <v>4864</v>
      </c>
      <c r="K52" s="3">
        <v>322.91000000000003</v>
      </c>
      <c r="L52" t="s">
        <v>47</v>
      </c>
      <c r="M52" s="37" t="s">
        <v>5743</v>
      </c>
      <c r="N52" s="38" t="s">
        <v>5744</v>
      </c>
    </row>
    <row r="53" spans="4:14" ht="16" x14ac:dyDescent="0.2">
      <c r="E53" s="2">
        <v>45679.041666666657</v>
      </c>
      <c r="F53">
        <v>3849</v>
      </c>
      <c r="G53" t="s">
        <v>1814</v>
      </c>
      <c r="H53">
        <v>2710</v>
      </c>
      <c r="I53">
        <v>940</v>
      </c>
      <c r="J53" t="s">
        <v>4510</v>
      </c>
      <c r="K53" s="3">
        <v>23.3</v>
      </c>
      <c r="L53" t="s">
        <v>47</v>
      </c>
      <c r="M53" s="37" t="s">
        <v>5743</v>
      </c>
      <c r="N53" s="38" t="s">
        <v>5744</v>
      </c>
    </row>
    <row r="54" spans="4:14" ht="16" x14ac:dyDescent="0.2">
      <c r="E54" s="2">
        <v>45680.041666666657</v>
      </c>
      <c r="F54">
        <v>3850</v>
      </c>
      <c r="G54" t="s">
        <v>1814</v>
      </c>
      <c r="H54">
        <v>2710</v>
      </c>
      <c r="I54">
        <v>940</v>
      </c>
      <c r="J54" t="s">
        <v>68</v>
      </c>
      <c r="K54" s="3">
        <v>5.39</v>
      </c>
      <c r="L54" t="s">
        <v>47</v>
      </c>
      <c r="M54" s="37" t="s">
        <v>5743</v>
      </c>
      <c r="N54" s="38" t="s">
        <v>5744</v>
      </c>
    </row>
    <row r="55" spans="4:14" ht="16" x14ac:dyDescent="0.2">
      <c r="E55" s="2">
        <v>45684.041666666657</v>
      </c>
      <c r="F55">
        <v>3855</v>
      </c>
      <c r="G55" t="s">
        <v>1814</v>
      </c>
      <c r="H55">
        <v>2722</v>
      </c>
      <c r="I55">
        <v>940</v>
      </c>
      <c r="J55" t="s">
        <v>4909</v>
      </c>
      <c r="K55" s="3">
        <v>733</v>
      </c>
      <c r="L55" t="s">
        <v>47</v>
      </c>
      <c r="M55" s="37" t="s">
        <v>5743</v>
      </c>
      <c r="N55" s="38" t="s">
        <v>5744</v>
      </c>
    </row>
    <row r="56" spans="4:14" ht="16" x14ac:dyDescent="0.2">
      <c r="E56" s="2">
        <v>45698.041666666657</v>
      </c>
      <c r="F56">
        <v>3898</v>
      </c>
      <c r="G56" t="s">
        <v>1814</v>
      </c>
      <c r="H56">
        <v>2722</v>
      </c>
      <c r="I56">
        <v>940</v>
      </c>
      <c r="J56" t="s">
        <v>4909</v>
      </c>
      <c r="K56" s="3">
        <v>559.94000000000005</v>
      </c>
      <c r="L56" t="s">
        <v>47</v>
      </c>
      <c r="M56" s="37" t="s">
        <v>5743</v>
      </c>
      <c r="N56" s="38" t="s">
        <v>5744</v>
      </c>
    </row>
    <row r="57" spans="4:14" ht="16" x14ac:dyDescent="0.2">
      <c r="E57" s="2">
        <v>45706.041666666657</v>
      </c>
      <c r="F57">
        <v>3927</v>
      </c>
      <c r="G57" t="s">
        <v>1814</v>
      </c>
      <c r="H57">
        <v>2720</v>
      </c>
      <c r="I57">
        <v>940</v>
      </c>
      <c r="J57" t="s">
        <v>4999</v>
      </c>
      <c r="K57" s="3">
        <v>655.6</v>
      </c>
      <c r="L57" t="s">
        <v>47</v>
      </c>
      <c r="M57" s="37" t="s">
        <v>5743</v>
      </c>
      <c r="N57" s="38" t="s">
        <v>5744</v>
      </c>
    </row>
    <row r="58" spans="4:14" ht="16" x14ac:dyDescent="0.2">
      <c r="E58" s="2">
        <v>45706.041666666657</v>
      </c>
      <c r="F58">
        <v>3928</v>
      </c>
      <c r="G58" t="s">
        <v>1814</v>
      </c>
      <c r="H58">
        <v>2721</v>
      </c>
      <c r="I58">
        <v>940</v>
      </c>
      <c r="J58" t="s">
        <v>5007</v>
      </c>
      <c r="K58" s="3">
        <v>238.4</v>
      </c>
      <c r="L58" t="s">
        <v>47</v>
      </c>
      <c r="M58" s="37" t="s">
        <v>5743</v>
      </c>
      <c r="N58" s="38" t="s">
        <v>5744</v>
      </c>
    </row>
    <row r="59" spans="4:14" ht="16" x14ac:dyDescent="0.2">
      <c r="E59" s="2">
        <v>45707</v>
      </c>
      <c r="F59">
        <v>4020</v>
      </c>
      <c r="G59" t="s">
        <v>1814</v>
      </c>
      <c r="H59">
        <v>2560</v>
      </c>
      <c r="I59">
        <v>563</v>
      </c>
      <c r="J59" t="s">
        <v>5016</v>
      </c>
      <c r="K59" s="3">
        <v>44</v>
      </c>
      <c r="L59" t="s">
        <v>47</v>
      </c>
      <c r="M59" s="37" t="s">
        <v>5743</v>
      </c>
      <c r="N59" s="38" t="s">
        <v>5744</v>
      </c>
    </row>
    <row r="60" spans="4:14" ht="16" x14ac:dyDescent="0.2">
      <c r="E60" s="2">
        <v>45707</v>
      </c>
      <c r="F60">
        <v>4021</v>
      </c>
      <c r="G60" t="s">
        <v>1814</v>
      </c>
      <c r="H60">
        <v>2561</v>
      </c>
      <c r="I60">
        <v>563</v>
      </c>
      <c r="J60" t="s">
        <v>5025</v>
      </c>
      <c r="K60" s="3">
        <v>28.5</v>
      </c>
      <c r="L60" t="s">
        <v>47</v>
      </c>
      <c r="M60" s="37" t="s">
        <v>5743</v>
      </c>
      <c r="N60" s="38" t="s">
        <v>5744</v>
      </c>
    </row>
    <row r="61" spans="4:14" ht="16" x14ac:dyDescent="0.2">
      <c r="E61" s="2">
        <v>45707</v>
      </c>
      <c r="F61">
        <v>4023</v>
      </c>
      <c r="G61" t="s">
        <v>1814</v>
      </c>
      <c r="H61">
        <v>2564</v>
      </c>
      <c r="I61">
        <v>563</v>
      </c>
      <c r="J61" t="s">
        <v>5027</v>
      </c>
      <c r="K61" s="3">
        <v>5.7</v>
      </c>
      <c r="L61" t="s">
        <v>47</v>
      </c>
      <c r="M61" s="37" t="s">
        <v>5743</v>
      </c>
      <c r="N61" s="38" t="s">
        <v>5744</v>
      </c>
    </row>
    <row r="62" spans="4:14" ht="16" x14ac:dyDescent="0.2">
      <c r="E62" s="2">
        <v>45707</v>
      </c>
      <c r="F62">
        <v>4024</v>
      </c>
      <c r="G62" t="s">
        <v>1814</v>
      </c>
      <c r="H62">
        <v>2564</v>
      </c>
      <c r="I62">
        <v>563</v>
      </c>
      <c r="J62" t="s">
        <v>5028</v>
      </c>
      <c r="K62" s="3">
        <v>7.8</v>
      </c>
      <c r="L62" t="s">
        <v>47</v>
      </c>
      <c r="M62" s="37" t="s">
        <v>5743</v>
      </c>
      <c r="N62" s="38" t="s">
        <v>5744</v>
      </c>
    </row>
    <row r="63" spans="4:14" ht="16" x14ac:dyDescent="0.2">
      <c r="E63" s="2">
        <v>45707</v>
      </c>
      <c r="F63">
        <v>4099</v>
      </c>
      <c r="G63" t="s">
        <v>1814</v>
      </c>
      <c r="H63">
        <v>2560</v>
      </c>
      <c r="I63">
        <v>561</v>
      </c>
      <c r="J63" t="s">
        <v>5029</v>
      </c>
      <c r="K63" s="3">
        <v>22</v>
      </c>
      <c r="L63" t="s">
        <v>47</v>
      </c>
      <c r="M63" s="37" t="s">
        <v>5743</v>
      </c>
      <c r="N63" s="38" t="s">
        <v>5744</v>
      </c>
    </row>
    <row r="64" spans="4:14" ht="16" x14ac:dyDescent="0.2">
      <c r="E64" s="2">
        <v>45712</v>
      </c>
      <c r="F64">
        <v>3940</v>
      </c>
      <c r="G64" t="s">
        <v>1814</v>
      </c>
      <c r="H64">
        <v>2563</v>
      </c>
      <c r="I64">
        <v>563</v>
      </c>
      <c r="J64" t="s">
        <v>5057</v>
      </c>
      <c r="K64" s="3">
        <v>73.7</v>
      </c>
      <c r="L64" t="s">
        <v>47</v>
      </c>
      <c r="M64" s="37" t="s">
        <v>5743</v>
      </c>
      <c r="N64" s="38" t="s">
        <v>5744</v>
      </c>
    </row>
    <row r="65" spans="5:14" ht="16" x14ac:dyDescent="0.2">
      <c r="E65" s="2">
        <v>45712.041666666657</v>
      </c>
      <c r="F65">
        <v>3917</v>
      </c>
      <c r="G65" t="s">
        <v>1814</v>
      </c>
      <c r="H65">
        <v>2710</v>
      </c>
      <c r="I65">
        <v>940</v>
      </c>
      <c r="J65" t="s">
        <v>4510</v>
      </c>
      <c r="K65" s="3">
        <v>22.97</v>
      </c>
      <c r="L65" t="s">
        <v>47</v>
      </c>
      <c r="M65" s="37" t="s">
        <v>5743</v>
      </c>
      <c r="N65" s="38" t="s">
        <v>5744</v>
      </c>
    </row>
    <row r="66" spans="5:14" ht="16" x14ac:dyDescent="0.2">
      <c r="E66" s="2">
        <v>45712.041666666657</v>
      </c>
      <c r="F66">
        <v>3919</v>
      </c>
      <c r="G66" t="s">
        <v>1814</v>
      </c>
      <c r="H66">
        <v>2710</v>
      </c>
      <c r="I66">
        <v>940</v>
      </c>
      <c r="J66" t="s">
        <v>68</v>
      </c>
      <c r="K66" s="3">
        <v>5.39</v>
      </c>
      <c r="L66" t="s">
        <v>47</v>
      </c>
      <c r="M66" s="37" t="s">
        <v>5743</v>
      </c>
      <c r="N66" s="38" t="s">
        <v>5744</v>
      </c>
    </row>
    <row r="67" spans="5:14" ht="16" x14ac:dyDescent="0.2">
      <c r="E67" s="2">
        <v>45713</v>
      </c>
      <c r="F67">
        <v>3963</v>
      </c>
      <c r="G67" t="s">
        <v>1814</v>
      </c>
      <c r="H67">
        <v>2560</v>
      </c>
      <c r="I67">
        <v>561</v>
      </c>
      <c r="J67" t="s">
        <v>5109</v>
      </c>
      <c r="K67" s="3">
        <v>19.600000000000001</v>
      </c>
      <c r="L67" t="s">
        <v>47</v>
      </c>
      <c r="M67" s="37" t="s">
        <v>5743</v>
      </c>
      <c r="N67" s="38" t="s">
        <v>5744</v>
      </c>
    </row>
    <row r="68" spans="5:14" ht="16" x14ac:dyDescent="0.2">
      <c r="E68" s="2">
        <v>45713</v>
      </c>
      <c r="F68">
        <v>4017</v>
      </c>
      <c r="G68" t="s">
        <v>1814</v>
      </c>
      <c r="H68">
        <v>2560</v>
      </c>
      <c r="I68">
        <v>563</v>
      </c>
      <c r="J68" t="s">
        <v>5124</v>
      </c>
      <c r="K68" s="3">
        <v>11.2</v>
      </c>
      <c r="L68" t="s">
        <v>47</v>
      </c>
      <c r="M68" s="37" t="s">
        <v>5743</v>
      </c>
      <c r="N68" s="38" t="s">
        <v>5744</v>
      </c>
    </row>
    <row r="69" spans="5:14" ht="16" x14ac:dyDescent="0.2">
      <c r="E69" s="2">
        <v>45713</v>
      </c>
      <c r="F69">
        <v>4018</v>
      </c>
      <c r="G69" t="s">
        <v>1814</v>
      </c>
      <c r="H69">
        <v>2564</v>
      </c>
      <c r="I69">
        <v>563</v>
      </c>
      <c r="J69" t="s">
        <v>5130</v>
      </c>
      <c r="K69" s="3">
        <v>4.8</v>
      </c>
      <c r="L69" t="s">
        <v>47</v>
      </c>
      <c r="M69" s="37" t="s">
        <v>5743</v>
      </c>
      <c r="N69" s="38" t="s">
        <v>5744</v>
      </c>
    </row>
    <row r="70" spans="5:14" ht="16" x14ac:dyDescent="0.2">
      <c r="E70" s="2">
        <v>45713</v>
      </c>
      <c r="F70">
        <v>4019</v>
      </c>
      <c r="G70" t="s">
        <v>1814</v>
      </c>
      <c r="H70">
        <v>2564</v>
      </c>
      <c r="I70">
        <v>563</v>
      </c>
      <c r="J70" t="s">
        <v>5131</v>
      </c>
      <c r="K70" s="3">
        <v>3.6</v>
      </c>
      <c r="L70" t="s">
        <v>47</v>
      </c>
      <c r="M70" s="37" t="s">
        <v>5743</v>
      </c>
      <c r="N70" s="38" t="s">
        <v>5744</v>
      </c>
    </row>
    <row r="71" spans="5:14" ht="16" x14ac:dyDescent="0.2">
      <c r="E71" s="2">
        <v>45714.041666666657</v>
      </c>
      <c r="F71">
        <v>4083</v>
      </c>
      <c r="G71" t="s">
        <v>1814</v>
      </c>
      <c r="H71">
        <v>2900</v>
      </c>
      <c r="I71">
        <v>940</v>
      </c>
      <c r="J71" t="s">
        <v>5176</v>
      </c>
      <c r="K71" s="3">
        <v>223.66</v>
      </c>
      <c r="L71" t="s">
        <v>47</v>
      </c>
      <c r="M71" s="37" t="s">
        <v>5743</v>
      </c>
      <c r="N71" s="38" t="s">
        <v>5744</v>
      </c>
    </row>
    <row r="72" spans="5:14" ht="16" x14ac:dyDescent="0.2">
      <c r="E72" s="2">
        <v>45715</v>
      </c>
      <c r="F72">
        <v>3971</v>
      </c>
      <c r="G72" t="s">
        <v>1814</v>
      </c>
      <c r="H72">
        <v>2563</v>
      </c>
      <c r="I72">
        <v>942</v>
      </c>
      <c r="J72" t="s">
        <v>5184</v>
      </c>
      <c r="K72" s="3">
        <v>5.2</v>
      </c>
      <c r="L72" t="s">
        <v>47</v>
      </c>
      <c r="M72" s="37" t="s">
        <v>5743</v>
      </c>
      <c r="N72" s="38" t="s">
        <v>5744</v>
      </c>
    </row>
    <row r="73" spans="5:14" ht="16" x14ac:dyDescent="0.2">
      <c r="E73" s="2">
        <v>45719</v>
      </c>
      <c r="F73">
        <v>3977</v>
      </c>
      <c r="G73" t="s">
        <v>1814</v>
      </c>
      <c r="H73">
        <v>2563</v>
      </c>
      <c r="I73">
        <v>942</v>
      </c>
      <c r="J73" t="s">
        <v>5221</v>
      </c>
      <c r="K73" s="3">
        <v>104.19</v>
      </c>
      <c r="L73" t="s">
        <v>47</v>
      </c>
      <c r="M73" s="37" t="s">
        <v>5743</v>
      </c>
      <c r="N73" s="38" t="s">
        <v>5744</v>
      </c>
    </row>
    <row r="74" spans="5:14" ht="16" x14ac:dyDescent="0.2">
      <c r="E74" s="2">
        <v>45727.041666666657</v>
      </c>
      <c r="F74">
        <v>4091</v>
      </c>
      <c r="G74" t="s">
        <v>1814</v>
      </c>
      <c r="H74">
        <v>2563</v>
      </c>
      <c r="I74">
        <v>940</v>
      </c>
      <c r="J74" t="s">
        <v>5329</v>
      </c>
      <c r="K74" s="3">
        <v>1852.76</v>
      </c>
      <c r="L74" t="s">
        <v>47</v>
      </c>
      <c r="M74" s="37" t="s">
        <v>5743</v>
      </c>
      <c r="N74" s="38" t="s">
        <v>5744</v>
      </c>
    </row>
    <row r="75" spans="5:14" ht="16" x14ac:dyDescent="0.2">
      <c r="E75" s="2">
        <v>45737</v>
      </c>
      <c r="F75">
        <v>4071</v>
      </c>
      <c r="G75" t="s">
        <v>1814</v>
      </c>
      <c r="H75">
        <v>2710</v>
      </c>
      <c r="I75">
        <v>942</v>
      </c>
      <c r="J75" t="s">
        <v>5387</v>
      </c>
      <c r="K75" s="3">
        <v>58.91</v>
      </c>
      <c r="L75" t="s">
        <v>47</v>
      </c>
      <c r="M75" s="37" t="s">
        <v>5743</v>
      </c>
      <c r="N75" s="38" t="s">
        <v>5744</v>
      </c>
    </row>
    <row r="76" spans="5:14" ht="16" x14ac:dyDescent="0.2">
      <c r="E76" s="2">
        <v>45740.041666666657</v>
      </c>
      <c r="F76">
        <v>4072</v>
      </c>
      <c r="G76" t="s">
        <v>1814</v>
      </c>
      <c r="H76">
        <v>2710</v>
      </c>
      <c r="I76">
        <v>940</v>
      </c>
      <c r="J76" t="s">
        <v>68</v>
      </c>
      <c r="K76" s="3">
        <v>5.39</v>
      </c>
      <c r="L76" t="s">
        <v>47</v>
      </c>
      <c r="M76" s="37" t="s">
        <v>5743</v>
      </c>
      <c r="N76" s="38" t="s">
        <v>5744</v>
      </c>
    </row>
    <row r="77" spans="5:14" ht="16" x14ac:dyDescent="0.2">
      <c r="E77" s="2">
        <v>45740.041666666657</v>
      </c>
      <c r="F77">
        <v>4073</v>
      </c>
      <c r="G77" t="s">
        <v>1814</v>
      </c>
      <c r="H77">
        <v>2710</v>
      </c>
      <c r="I77">
        <v>940</v>
      </c>
      <c r="J77" t="s">
        <v>4510</v>
      </c>
      <c r="K77" s="3">
        <v>21.93</v>
      </c>
      <c r="L77" t="s">
        <v>47</v>
      </c>
      <c r="M77" s="37" t="s">
        <v>5743</v>
      </c>
      <c r="N77" s="38" t="s">
        <v>5744</v>
      </c>
    </row>
    <row r="78" spans="5:14" ht="16" x14ac:dyDescent="0.2">
      <c r="E78" s="2">
        <v>45740.041666666657</v>
      </c>
      <c r="F78">
        <v>4093</v>
      </c>
      <c r="G78" t="s">
        <v>1814</v>
      </c>
      <c r="H78">
        <v>940</v>
      </c>
      <c r="I78">
        <v>2400</v>
      </c>
      <c r="J78" t="s">
        <v>5411</v>
      </c>
      <c r="K78" s="3">
        <v>-1852.76</v>
      </c>
      <c r="L78" t="s">
        <v>47</v>
      </c>
      <c r="M78" s="37" t="s">
        <v>5752</v>
      </c>
      <c r="N78" s="38" t="s">
        <v>5753</v>
      </c>
    </row>
    <row r="79" spans="5:14" ht="16" x14ac:dyDescent="0.2">
      <c r="E79" s="2">
        <v>45757.083333333343</v>
      </c>
      <c r="F79">
        <v>4097</v>
      </c>
      <c r="G79" t="s">
        <v>1814</v>
      </c>
      <c r="H79">
        <v>2722</v>
      </c>
      <c r="I79">
        <v>940</v>
      </c>
      <c r="J79" t="s">
        <v>4909</v>
      </c>
      <c r="K79" s="3">
        <v>1183.6600000000001</v>
      </c>
      <c r="L79" t="s">
        <v>47</v>
      </c>
      <c r="M79" s="37" t="s">
        <v>5743</v>
      </c>
      <c r="N79" s="38" t="s">
        <v>5744</v>
      </c>
    </row>
    <row r="80" spans="5:14" ht="16" x14ac:dyDescent="0.2">
      <c r="E80" s="2">
        <v>45770.083333333343</v>
      </c>
      <c r="F80">
        <v>4126</v>
      </c>
      <c r="G80" t="s">
        <v>1814</v>
      </c>
      <c r="H80">
        <v>2710</v>
      </c>
      <c r="I80">
        <v>940</v>
      </c>
      <c r="J80" t="s">
        <v>4510</v>
      </c>
      <c r="K80" s="3">
        <v>21.06</v>
      </c>
      <c r="L80" t="s">
        <v>47</v>
      </c>
      <c r="M80" s="37" t="s">
        <v>5743</v>
      </c>
      <c r="N80" s="38" t="s">
        <v>5744</v>
      </c>
    </row>
    <row r="81" spans="3:14" ht="16" x14ac:dyDescent="0.2">
      <c r="E81" s="2">
        <v>45772.083333333343</v>
      </c>
      <c r="F81">
        <v>4129</v>
      </c>
      <c r="G81" t="s">
        <v>1814</v>
      </c>
      <c r="H81">
        <v>2710</v>
      </c>
      <c r="I81">
        <v>940</v>
      </c>
      <c r="J81" t="s">
        <v>68</v>
      </c>
      <c r="K81" s="3">
        <v>22.05</v>
      </c>
      <c r="L81" t="s">
        <v>47</v>
      </c>
      <c r="M81" s="37" t="s">
        <v>5743</v>
      </c>
      <c r="N81" s="38" t="s">
        <v>5744</v>
      </c>
    </row>
    <row r="82" spans="3:14" ht="16" x14ac:dyDescent="0.2">
      <c r="E82" s="2">
        <v>45784.083333333343</v>
      </c>
      <c r="F82">
        <v>4202</v>
      </c>
      <c r="G82" t="s">
        <v>1814</v>
      </c>
      <c r="H82">
        <v>2722</v>
      </c>
      <c r="I82">
        <v>940</v>
      </c>
      <c r="J82" t="s">
        <v>4909</v>
      </c>
      <c r="K82" s="3">
        <v>1473.02</v>
      </c>
      <c r="L82" t="s">
        <v>47</v>
      </c>
      <c r="M82" s="37" t="s">
        <v>5743</v>
      </c>
      <c r="N82" s="38" t="s">
        <v>5744</v>
      </c>
    </row>
    <row r="83" spans="3:14" ht="16" x14ac:dyDescent="0.2">
      <c r="D83" s="35" t="s">
        <v>5746</v>
      </c>
      <c r="E83" s="35"/>
      <c r="F83" s="35"/>
      <c r="G83" s="35"/>
      <c r="H83" s="35"/>
      <c r="I83" s="35"/>
      <c r="J83" s="35"/>
      <c r="K83" s="35"/>
      <c r="L83" s="35"/>
      <c r="M83" s="35"/>
      <c r="N83" s="35"/>
    </row>
    <row r="84" spans="3:14" ht="18" x14ac:dyDescent="0.2">
      <c r="C84" s="24" t="s">
        <v>5684</v>
      </c>
      <c r="D84" s="24"/>
      <c r="E84" s="24"/>
      <c r="F84" s="24"/>
      <c r="G84" s="24"/>
      <c r="H84" s="24"/>
      <c r="I84" s="24"/>
      <c r="J84" s="24"/>
      <c r="K84" s="24"/>
      <c r="L84" s="24"/>
      <c r="M84" s="24"/>
      <c r="N84" s="24"/>
    </row>
    <row r="85" spans="3:14" ht="16" x14ac:dyDescent="0.2">
      <c r="D85" s="35" t="s">
        <v>5747</v>
      </c>
      <c r="E85" s="35"/>
      <c r="F85" s="35"/>
      <c r="G85" s="35"/>
      <c r="H85" s="35"/>
      <c r="I85" s="35"/>
      <c r="J85" s="35"/>
      <c r="K85" s="36">
        <f>SUM(K86:K93)</f>
        <v>16307.68</v>
      </c>
      <c r="L85" s="35"/>
      <c r="M85" s="35"/>
      <c r="N85" s="35"/>
    </row>
    <row r="86" spans="3:14" ht="16" x14ac:dyDescent="0.2">
      <c r="E86" s="2">
        <v>45688</v>
      </c>
      <c r="F86">
        <v>4159</v>
      </c>
      <c r="G86" t="s">
        <v>1936</v>
      </c>
      <c r="H86">
        <v>2551</v>
      </c>
      <c r="I86">
        <v>1730</v>
      </c>
      <c r="J86" t="s">
        <v>206</v>
      </c>
      <c r="K86" s="3">
        <v>3290.09</v>
      </c>
      <c r="L86" t="s">
        <v>47</v>
      </c>
      <c r="M86" s="37" t="s">
        <v>5743</v>
      </c>
      <c r="N86" s="38" t="s">
        <v>5748</v>
      </c>
    </row>
    <row r="87" spans="3:14" ht="16" x14ac:dyDescent="0.2">
      <c r="E87" s="2">
        <v>45688</v>
      </c>
      <c r="F87">
        <v>4162</v>
      </c>
      <c r="G87" t="s">
        <v>1936</v>
      </c>
      <c r="H87">
        <v>2555</v>
      </c>
      <c r="I87">
        <v>1730</v>
      </c>
      <c r="J87" t="s">
        <v>4939</v>
      </c>
      <c r="K87" s="3">
        <v>786.83</v>
      </c>
      <c r="L87" t="s">
        <v>47</v>
      </c>
      <c r="M87" s="37" t="s">
        <v>5743</v>
      </c>
      <c r="N87" s="38" t="s">
        <v>5748</v>
      </c>
    </row>
    <row r="88" spans="3:14" ht="16" x14ac:dyDescent="0.2">
      <c r="E88" s="2">
        <v>45716</v>
      </c>
      <c r="F88">
        <v>4170</v>
      </c>
      <c r="G88" t="s">
        <v>1936</v>
      </c>
      <c r="H88">
        <v>2551</v>
      </c>
      <c r="I88">
        <v>1730</v>
      </c>
      <c r="J88" t="s">
        <v>206</v>
      </c>
      <c r="K88" s="3">
        <v>3290.09</v>
      </c>
      <c r="L88" t="s">
        <v>47</v>
      </c>
      <c r="M88" s="37" t="s">
        <v>5743</v>
      </c>
      <c r="N88" s="38" t="s">
        <v>5748</v>
      </c>
    </row>
    <row r="89" spans="3:14" ht="16" x14ac:dyDescent="0.2">
      <c r="E89" s="2">
        <v>45716</v>
      </c>
      <c r="F89">
        <v>4173</v>
      </c>
      <c r="G89" t="s">
        <v>1936</v>
      </c>
      <c r="H89">
        <v>2555</v>
      </c>
      <c r="I89">
        <v>1730</v>
      </c>
      <c r="J89" t="s">
        <v>4939</v>
      </c>
      <c r="K89" s="3">
        <v>786.83</v>
      </c>
      <c r="L89" t="s">
        <v>47</v>
      </c>
      <c r="M89" s="37" t="s">
        <v>5743</v>
      </c>
      <c r="N89" s="38" t="s">
        <v>5748</v>
      </c>
    </row>
    <row r="90" spans="3:14" ht="16" x14ac:dyDescent="0.2">
      <c r="E90" s="2">
        <v>45747</v>
      </c>
      <c r="F90">
        <v>4179</v>
      </c>
      <c r="G90" t="s">
        <v>1936</v>
      </c>
      <c r="H90">
        <v>2551</v>
      </c>
      <c r="I90">
        <v>1730</v>
      </c>
      <c r="J90" t="s">
        <v>206</v>
      </c>
      <c r="K90" s="3">
        <v>3290.09</v>
      </c>
      <c r="L90" t="s">
        <v>47</v>
      </c>
      <c r="M90" s="37" t="s">
        <v>5743</v>
      </c>
      <c r="N90" s="38" t="s">
        <v>5748</v>
      </c>
    </row>
    <row r="91" spans="3:14" ht="16" x14ac:dyDescent="0.2">
      <c r="E91" s="2">
        <v>45747</v>
      </c>
      <c r="F91">
        <v>4182</v>
      </c>
      <c r="G91" t="s">
        <v>1936</v>
      </c>
      <c r="H91">
        <v>2555</v>
      </c>
      <c r="I91">
        <v>1730</v>
      </c>
      <c r="J91" t="s">
        <v>4939</v>
      </c>
      <c r="K91" s="3">
        <v>786.83</v>
      </c>
      <c r="L91" t="s">
        <v>47</v>
      </c>
      <c r="M91" s="37" t="s">
        <v>5743</v>
      </c>
      <c r="N91" s="38" t="s">
        <v>5748</v>
      </c>
    </row>
    <row r="92" spans="3:14" ht="16" x14ac:dyDescent="0.2">
      <c r="E92" s="2">
        <v>45777</v>
      </c>
      <c r="F92">
        <v>4188</v>
      </c>
      <c r="G92" t="s">
        <v>1936</v>
      </c>
      <c r="H92">
        <v>2551</v>
      </c>
      <c r="I92">
        <v>1730</v>
      </c>
      <c r="J92" t="s">
        <v>206</v>
      </c>
      <c r="K92" s="3">
        <v>3290.09</v>
      </c>
      <c r="L92" t="s">
        <v>47</v>
      </c>
      <c r="M92" s="37" t="s">
        <v>5743</v>
      </c>
      <c r="N92" s="38" t="s">
        <v>5748</v>
      </c>
    </row>
    <row r="93" spans="3:14" ht="16" x14ac:dyDescent="0.2">
      <c r="E93" s="2">
        <v>45777</v>
      </c>
      <c r="F93">
        <v>4191</v>
      </c>
      <c r="G93" t="s">
        <v>1936</v>
      </c>
      <c r="H93">
        <v>2555</v>
      </c>
      <c r="I93">
        <v>1730</v>
      </c>
      <c r="J93" t="s">
        <v>4939</v>
      </c>
      <c r="K93" s="3">
        <v>786.83</v>
      </c>
      <c r="L93" t="s">
        <v>47</v>
      </c>
      <c r="M93" s="37" t="s">
        <v>5743</v>
      </c>
      <c r="N93" s="38" t="s">
        <v>5748</v>
      </c>
    </row>
    <row r="94" spans="3:14" ht="16" x14ac:dyDescent="0.2">
      <c r="D94" s="35" t="s">
        <v>5751</v>
      </c>
      <c r="E94" s="35"/>
      <c r="F94" s="35"/>
      <c r="G94" s="35"/>
      <c r="H94" s="35"/>
      <c r="I94" s="35"/>
      <c r="J94" s="35"/>
      <c r="K94" s="36">
        <f>SUM(K95:K103)</f>
        <v>15104.080000000002</v>
      </c>
      <c r="L94" s="35"/>
      <c r="M94" s="35"/>
      <c r="N94" s="35"/>
    </row>
    <row r="95" spans="3:14" ht="16" x14ac:dyDescent="0.2">
      <c r="E95" s="2">
        <v>45688</v>
      </c>
      <c r="F95">
        <v>4160</v>
      </c>
      <c r="G95" t="s">
        <v>1934</v>
      </c>
      <c r="H95">
        <v>2551</v>
      </c>
      <c r="I95">
        <v>1730</v>
      </c>
      <c r="J95" t="s">
        <v>206</v>
      </c>
      <c r="K95" s="3">
        <v>3110.01</v>
      </c>
      <c r="L95" t="s">
        <v>47</v>
      </c>
      <c r="M95" s="37" t="s">
        <v>5743</v>
      </c>
      <c r="N95" s="38" t="s">
        <v>5748</v>
      </c>
    </row>
    <row r="96" spans="3:14" ht="16" x14ac:dyDescent="0.2">
      <c r="E96" s="2">
        <v>45688</v>
      </c>
      <c r="F96">
        <v>4163</v>
      </c>
      <c r="G96" t="s">
        <v>1934</v>
      </c>
      <c r="H96">
        <v>2555</v>
      </c>
      <c r="I96">
        <v>1730</v>
      </c>
      <c r="J96" t="s">
        <v>4939</v>
      </c>
      <c r="K96" s="3">
        <v>743.76</v>
      </c>
      <c r="L96" t="s">
        <v>47</v>
      </c>
      <c r="M96" s="37" t="s">
        <v>5743</v>
      </c>
      <c r="N96" s="38" t="s">
        <v>5748</v>
      </c>
    </row>
    <row r="97" spans="4:14" ht="16" x14ac:dyDescent="0.2">
      <c r="E97" s="2">
        <v>45716</v>
      </c>
      <c r="F97">
        <v>4169</v>
      </c>
      <c r="G97" t="s">
        <v>1934</v>
      </c>
      <c r="H97">
        <v>1730</v>
      </c>
      <c r="I97">
        <v>2000</v>
      </c>
      <c r="J97" t="s">
        <v>1700</v>
      </c>
      <c r="K97" s="3">
        <v>-311</v>
      </c>
      <c r="L97" t="s">
        <v>47</v>
      </c>
      <c r="M97" s="37" t="s">
        <v>5749</v>
      </c>
      <c r="N97" s="38" t="s">
        <v>5753</v>
      </c>
    </row>
    <row r="98" spans="4:14" ht="16" x14ac:dyDescent="0.2">
      <c r="E98" s="2">
        <v>45716</v>
      </c>
      <c r="F98">
        <v>4171</v>
      </c>
      <c r="G98" t="s">
        <v>1934</v>
      </c>
      <c r="H98">
        <v>2551</v>
      </c>
      <c r="I98">
        <v>1730</v>
      </c>
      <c r="J98" t="s">
        <v>206</v>
      </c>
      <c r="K98" s="3">
        <v>3110.01</v>
      </c>
      <c r="L98" t="s">
        <v>47</v>
      </c>
      <c r="M98" s="37" t="s">
        <v>5743</v>
      </c>
      <c r="N98" s="38" t="s">
        <v>5748</v>
      </c>
    </row>
    <row r="99" spans="4:14" ht="16" x14ac:dyDescent="0.2">
      <c r="E99" s="2">
        <v>45716</v>
      </c>
      <c r="F99">
        <v>4174</v>
      </c>
      <c r="G99" t="s">
        <v>1934</v>
      </c>
      <c r="H99">
        <v>2555</v>
      </c>
      <c r="I99">
        <v>1730</v>
      </c>
      <c r="J99" t="s">
        <v>4939</v>
      </c>
      <c r="K99" s="3">
        <v>743.76</v>
      </c>
      <c r="L99" t="s">
        <v>47</v>
      </c>
      <c r="M99" s="37" t="s">
        <v>5743</v>
      </c>
      <c r="N99" s="38" t="s">
        <v>5748</v>
      </c>
    </row>
    <row r="100" spans="4:14" ht="16" x14ac:dyDescent="0.2">
      <c r="E100" s="2">
        <v>45747</v>
      </c>
      <c r="F100">
        <v>4180</v>
      </c>
      <c r="G100" t="s">
        <v>1934</v>
      </c>
      <c r="H100">
        <v>2551</v>
      </c>
      <c r="I100">
        <v>1730</v>
      </c>
      <c r="J100" t="s">
        <v>206</v>
      </c>
      <c r="K100" s="3">
        <v>3110.01</v>
      </c>
      <c r="L100" t="s">
        <v>47</v>
      </c>
      <c r="M100" s="37" t="s">
        <v>5743</v>
      </c>
      <c r="N100" s="38" t="s">
        <v>5748</v>
      </c>
    </row>
    <row r="101" spans="4:14" ht="16" x14ac:dyDescent="0.2">
      <c r="E101" s="2">
        <v>45747</v>
      </c>
      <c r="F101">
        <v>4183</v>
      </c>
      <c r="G101" t="s">
        <v>1934</v>
      </c>
      <c r="H101">
        <v>2555</v>
      </c>
      <c r="I101">
        <v>1730</v>
      </c>
      <c r="J101" t="s">
        <v>4939</v>
      </c>
      <c r="K101" s="3">
        <v>743.76</v>
      </c>
      <c r="L101" t="s">
        <v>47</v>
      </c>
      <c r="M101" s="37" t="s">
        <v>5743</v>
      </c>
      <c r="N101" s="38" t="s">
        <v>5748</v>
      </c>
    </row>
    <row r="102" spans="4:14" ht="16" x14ac:dyDescent="0.2">
      <c r="E102" s="2">
        <v>45777</v>
      </c>
      <c r="F102">
        <v>4189</v>
      </c>
      <c r="G102" t="s">
        <v>1934</v>
      </c>
      <c r="H102">
        <v>2551</v>
      </c>
      <c r="I102">
        <v>1730</v>
      </c>
      <c r="J102" t="s">
        <v>206</v>
      </c>
      <c r="K102" s="3">
        <v>3110.01</v>
      </c>
      <c r="L102" t="s">
        <v>47</v>
      </c>
      <c r="M102" s="37" t="s">
        <v>5743</v>
      </c>
      <c r="N102" s="38" t="s">
        <v>5748</v>
      </c>
    </row>
    <row r="103" spans="4:14" ht="16" x14ac:dyDescent="0.2">
      <c r="E103" s="2">
        <v>45777</v>
      </c>
      <c r="F103">
        <v>4192</v>
      </c>
      <c r="G103" t="s">
        <v>1934</v>
      </c>
      <c r="H103">
        <v>2555</v>
      </c>
      <c r="I103">
        <v>1730</v>
      </c>
      <c r="J103" t="s">
        <v>4939</v>
      </c>
      <c r="K103" s="3">
        <v>743.76</v>
      </c>
      <c r="L103" t="s">
        <v>47</v>
      </c>
      <c r="M103" s="37" t="s">
        <v>5743</v>
      </c>
      <c r="N103" s="38" t="s">
        <v>5748</v>
      </c>
    </row>
    <row r="104" spans="4:14" ht="16" x14ac:dyDescent="0.2">
      <c r="D104" s="35" t="s">
        <v>5754</v>
      </c>
      <c r="E104" s="35"/>
      <c r="F104" s="35"/>
      <c r="G104" s="35"/>
      <c r="H104" s="35"/>
      <c r="I104" s="35"/>
      <c r="J104" s="35"/>
      <c r="K104" s="36">
        <f>SUM(K105:K112)</f>
        <v>11811.119999999999</v>
      </c>
      <c r="L104" s="35"/>
      <c r="M104" s="35"/>
      <c r="N104" s="35"/>
    </row>
    <row r="105" spans="4:14" ht="16" x14ac:dyDescent="0.2">
      <c r="E105" s="2">
        <v>45688</v>
      </c>
      <c r="F105">
        <v>4161</v>
      </c>
      <c r="G105" t="s">
        <v>1935</v>
      </c>
      <c r="H105">
        <v>2551</v>
      </c>
      <c r="I105">
        <v>1730</v>
      </c>
      <c r="J105" t="s">
        <v>206</v>
      </c>
      <c r="K105" s="3">
        <v>2382.81</v>
      </c>
      <c r="L105" t="s">
        <v>47</v>
      </c>
      <c r="M105" s="37" t="s">
        <v>5743</v>
      </c>
      <c r="N105" s="38" t="s">
        <v>5748</v>
      </c>
    </row>
    <row r="106" spans="4:14" ht="16" x14ac:dyDescent="0.2">
      <c r="E106" s="2">
        <v>45688</v>
      </c>
      <c r="F106">
        <v>4164</v>
      </c>
      <c r="G106" t="s">
        <v>1935</v>
      </c>
      <c r="H106">
        <v>2555</v>
      </c>
      <c r="I106">
        <v>1730</v>
      </c>
      <c r="J106" t="s">
        <v>4939</v>
      </c>
      <c r="K106" s="3">
        <v>569.97</v>
      </c>
      <c r="L106" t="s">
        <v>47</v>
      </c>
      <c r="M106" s="37" t="s">
        <v>5743</v>
      </c>
      <c r="N106" s="38" t="s">
        <v>5748</v>
      </c>
    </row>
    <row r="107" spans="4:14" ht="16" x14ac:dyDescent="0.2">
      <c r="E107" s="2">
        <v>45716</v>
      </c>
      <c r="F107">
        <v>4172</v>
      </c>
      <c r="G107" t="s">
        <v>1935</v>
      </c>
      <c r="H107">
        <v>2551</v>
      </c>
      <c r="I107">
        <v>1730</v>
      </c>
      <c r="J107" t="s">
        <v>206</v>
      </c>
      <c r="K107" s="3">
        <v>2382.81</v>
      </c>
      <c r="L107" t="s">
        <v>47</v>
      </c>
      <c r="M107" s="37" t="s">
        <v>5743</v>
      </c>
      <c r="N107" s="38" t="s">
        <v>5748</v>
      </c>
    </row>
    <row r="108" spans="4:14" ht="16" x14ac:dyDescent="0.2">
      <c r="E108" s="2">
        <v>45716</v>
      </c>
      <c r="F108">
        <v>4175</v>
      </c>
      <c r="G108" t="s">
        <v>1935</v>
      </c>
      <c r="H108">
        <v>2555</v>
      </c>
      <c r="I108">
        <v>1730</v>
      </c>
      <c r="J108" t="s">
        <v>4939</v>
      </c>
      <c r="K108" s="3">
        <v>569.97</v>
      </c>
      <c r="L108" t="s">
        <v>47</v>
      </c>
      <c r="M108" s="37" t="s">
        <v>5743</v>
      </c>
      <c r="N108" s="38" t="s">
        <v>5748</v>
      </c>
    </row>
    <row r="109" spans="4:14" ht="16" x14ac:dyDescent="0.2">
      <c r="E109" s="2">
        <v>45747</v>
      </c>
      <c r="F109">
        <v>4181</v>
      </c>
      <c r="G109" t="s">
        <v>1935</v>
      </c>
      <c r="H109">
        <v>2551</v>
      </c>
      <c r="I109">
        <v>1730</v>
      </c>
      <c r="J109" t="s">
        <v>206</v>
      </c>
      <c r="K109" s="3">
        <v>2382.81</v>
      </c>
      <c r="L109" t="s">
        <v>47</v>
      </c>
      <c r="M109" s="37" t="s">
        <v>5743</v>
      </c>
      <c r="N109" s="38" t="s">
        <v>5748</v>
      </c>
    </row>
    <row r="110" spans="4:14" ht="16" x14ac:dyDescent="0.2">
      <c r="E110" s="2">
        <v>45747</v>
      </c>
      <c r="F110">
        <v>4184</v>
      </c>
      <c r="G110" t="s">
        <v>1935</v>
      </c>
      <c r="H110">
        <v>2555</v>
      </c>
      <c r="I110">
        <v>1730</v>
      </c>
      <c r="J110" t="s">
        <v>4939</v>
      </c>
      <c r="K110" s="3">
        <v>569.97</v>
      </c>
      <c r="L110" t="s">
        <v>47</v>
      </c>
      <c r="M110" s="37" t="s">
        <v>5743</v>
      </c>
      <c r="N110" s="38" t="s">
        <v>5748</v>
      </c>
    </row>
    <row r="111" spans="4:14" ht="16" x14ac:dyDescent="0.2">
      <c r="E111" s="2">
        <v>45777</v>
      </c>
      <c r="F111">
        <v>4190</v>
      </c>
      <c r="G111" t="s">
        <v>1935</v>
      </c>
      <c r="H111">
        <v>2551</v>
      </c>
      <c r="I111">
        <v>1730</v>
      </c>
      <c r="J111" t="s">
        <v>206</v>
      </c>
      <c r="K111" s="3">
        <v>2382.81</v>
      </c>
      <c r="L111" t="s">
        <v>47</v>
      </c>
      <c r="M111" s="37" t="s">
        <v>5743</v>
      </c>
      <c r="N111" s="38" t="s">
        <v>5748</v>
      </c>
    </row>
    <row r="112" spans="4:14" ht="16" x14ac:dyDescent="0.2">
      <c r="E112" s="2">
        <v>45777</v>
      </c>
      <c r="F112">
        <v>4193</v>
      </c>
      <c r="G112" t="s">
        <v>1935</v>
      </c>
      <c r="H112">
        <v>2555</v>
      </c>
      <c r="I112">
        <v>1730</v>
      </c>
      <c r="J112" t="s">
        <v>4939</v>
      </c>
      <c r="K112" s="3">
        <v>569.97</v>
      </c>
      <c r="L112" t="s">
        <v>47</v>
      </c>
      <c r="M112" s="37" t="s">
        <v>5743</v>
      </c>
      <c r="N112" s="38" t="s">
        <v>5748</v>
      </c>
    </row>
    <row r="113" spans="3:14" ht="18" x14ac:dyDescent="0.2">
      <c r="C113" s="24" t="s">
        <v>5739</v>
      </c>
      <c r="D113" s="24"/>
      <c r="E113" s="24"/>
      <c r="F113" s="24"/>
      <c r="G113" s="24"/>
      <c r="H113" s="24"/>
      <c r="I113" s="24"/>
      <c r="J113" s="24"/>
      <c r="K113" s="24"/>
      <c r="L113" s="24"/>
      <c r="M113" s="24"/>
      <c r="N113" s="24"/>
    </row>
    <row r="114" spans="3:14" ht="16" x14ac:dyDescent="0.2">
      <c r="D114" s="35" t="s">
        <v>5755</v>
      </c>
      <c r="E114" s="35"/>
      <c r="F114" s="35"/>
      <c r="G114" s="35"/>
      <c r="H114" s="35"/>
      <c r="I114" s="35"/>
      <c r="J114" s="35"/>
      <c r="K114" s="36">
        <f>SUM(K115:K125)</f>
        <v>1463.33</v>
      </c>
      <c r="L114" s="35"/>
      <c r="M114" s="35"/>
      <c r="N114" s="35"/>
    </row>
    <row r="115" spans="3:14" ht="16" x14ac:dyDescent="0.2">
      <c r="E115" s="2">
        <v>45712.041666666657</v>
      </c>
      <c r="F115">
        <v>3933</v>
      </c>
      <c r="G115" t="s">
        <v>1782</v>
      </c>
      <c r="H115">
        <v>2704</v>
      </c>
      <c r="I115">
        <v>940</v>
      </c>
      <c r="J115" t="s">
        <v>5070</v>
      </c>
      <c r="K115" s="3">
        <v>469.39</v>
      </c>
      <c r="L115" t="s">
        <v>47</v>
      </c>
      <c r="M115" s="37" t="s">
        <v>5743</v>
      </c>
      <c r="N115" s="38" t="s">
        <v>5744</v>
      </c>
    </row>
    <row r="116" spans="3:14" ht="16" x14ac:dyDescent="0.2">
      <c r="E116" s="2">
        <v>45719</v>
      </c>
      <c r="F116">
        <v>3982</v>
      </c>
      <c r="G116" t="s">
        <v>1782</v>
      </c>
      <c r="H116">
        <v>2720</v>
      </c>
      <c r="I116">
        <v>942</v>
      </c>
      <c r="J116" t="s">
        <v>5237</v>
      </c>
      <c r="K116" s="3">
        <v>17.04</v>
      </c>
      <c r="L116" t="s">
        <v>47</v>
      </c>
      <c r="M116" s="37" t="s">
        <v>5743</v>
      </c>
      <c r="N116" s="38" t="s">
        <v>5744</v>
      </c>
    </row>
    <row r="117" spans="3:14" ht="16" x14ac:dyDescent="0.2">
      <c r="E117" s="2">
        <v>45720</v>
      </c>
      <c r="F117">
        <v>3980</v>
      </c>
      <c r="G117" t="s">
        <v>1782</v>
      </c>
      <c r="H117">
        <v>2720</v>
      </c>
      <c r="I117">
        <v>942</v>
      </c>
      <c r="J117" t="s">
        <v>5237</v>
      </c>
      <c r="K117" s="3">
        <v>28.66</v>
      </c>
      <c r="L117" t="s">
        <v>47</v>
      </c>
      <c r="M117" s="37" t="s">
        <v>5743</v>
      </c>
      <c r="N117" s="38" t="s">
        <v>5744</v>
      </c>
    </row>
    <row r="118" spans="3:14" ht="16" x14ac:dyDescent="0.2">
      <c r="E118" s="2">
        <v>45720</v>
      </c>
      <c r="F118">
        <v>3984</v>
      </c>
      <c r="G118" t="s">
        <v>1782</v>
      </c>
      <c r="H118">
        <v>2720</v>
      </c>
      <c r="I118">
        <v>942</v>
      </c>
      <c r="J118" t="s">
        <v>5237</v>
      </c>
      <c r="K118" s="3">
        <v>23.09</v>
      </c>
      <c r="L118" t="s">
        <v>47</v>
      </c>
      <c r="M118" s="37" t="s">
        <v>5743</v>
      </c>
      <c r="N118" s="38" t="s">
        <v>5744</v>
      </c>
    </row>
    <row r="119" spans="3:14" ht="16" x14ac:dyDescent="0.2">
      <c r="E119" s="2">
        <v>45722</v>
      </c>
      <c r="F119">
        <v>3986</v>
      </c>
      <c r="G119" t="s">
        <v>1782</v>
      </c>
      <c r="H119">
        <v>2720</v>
      </c>
      <c r="I119">
        <v>942</v>
      </c>
      <c r="J119" t="s">
        <v>5237</v>
      </c>
      <c r="K119" s="3">
        <v>34.6</v>
      </c>
      <c r="L119" t="s">
        <v>47</v>
      </c>
      <c r="M119" s="37" t="s">
        <v>5743</v>
      </c>
      <c r="N119" s="38" t="s">
        <v>5744</v>
      </c>
    </row>
    <row r="120" spans="3:14" ht="16" x14ac:dyDescent="0.2">
      <c r="E120" s="2">
        <v>45723</v>
      </c>
      <c r="F120">
        <v>3988</v>
      </c>
      <c r="G120" t="s">
        <v>1782</v>
      </c>
      <c r="H120">
        <v>2720</v>
      </c>
      <c r="I120">
        <v>942</v>
      </c>
      <c r="J120" t="s">
        <v>5237</v>
      </c>
      <c r="K120" s="3">
        <v>34.299999999999997</v>
      </c>
      <c r="L120" t="s">
        <v>47</v>
      </c>
      <c r="M120" s="37" t="s">
        <v>5743</v>
      </c>
      <c r="N120" s="38" t="s">
        <v>5744</v>
      </c>
    </row>
    <row r="121" spans="3:14" ht="16" x14ac:dyDescent="0.2">
      <c r="E121" s="2">
        <v>45727</v>
      </c>
      <c r="F121">
        <v>3990</v>
      </c>
      <c r="G121" t="s">
        <v>1782</v>
      </c>
      <c r="H121">
        <v>2720</v>
      </c>
      <c r="I121">
        <v>942</v>
      </c>
      <c r="J121" t="s">
        <v>5303</v>
      </c>
      <c r="K121" s="3">
        <v>33.520000000000003</v>
      </c>
      <c r="L121" t="s">
        <v>47</v>
      </c>
      <c r="M121" s="37" t="s">
        <v>5743</v>
      </c>
      <c r="N121" s="38" t="s">
        <v>5744</v>
      </c>
    </row>
    <row r="122" spans="3:14" ht="16" x14ac:dyDescent="0.2">
      <c r="E122" s="2">
        <v>45727</v>
      </c>
      <c r="F122">
        <v>3992</v>
      </c>
      <c r="G122" t="s">
        <v>1782</v>
      </c>
      <c r="H122">
        <v>2720</v>
      </c>
      <c r="I122">
        <v>942</v>
      </c>
      <c r="J122" t="s">
        <v>5303</v>
      </c>
      <c r="K122" s="3">
        <v>33.18</v>
      </c>
      <c r="L122" t="s">
        <v>47</v>
      </c>
      <c r="M122" s="37" t="s">
        <v>5743</v>
      </c>
      <c r="N122" s="38" t="s">
        <v>5744</v>
      </c>
    </row>
    <row r="123" spans="3:14" ht="16" x14ac:dyDescent="0.2">
      <c r="E123" s="2">
        <v>45727</v>
      </c>
      <c r="F123">
        <v>3993</v>
      </c>
      <c r="G123" t="s">
        <v>1782</v>
      </c>
      <c r="H123">
        <v>2705</v>
      </c>
      <c r="I123">
        <v>942</v>
      </c>
      <c r="J123" t="s">
        <v>5311</v>
      </c>
      <c r="K123" s="3">
        <v>0.57999999999999996</v>
      </c>
      <c r="L123" t="s">
        <v>47</v>
      </c>
      <c r="M123" s="37" t="s">
        <v>5743</v>
      </c>
      <c r="N123" s="38" t="s">
        <v>5744</v>
      </c>
    </row>
    <row r="124" spans="3:14" ht="16" x14ac:dyDescent="0.2">
      <c r="E124" s="2">
        <v>45735.041666666657</v>
      </c>
      <c r="F124">
        <v>4062</v>
      </c>
      <c r="G124" t="s">
        <v>1782</v>
      </c>
      <c r="H124">
        <v>2894</v>
      </c>
      <c r="I124">
        <v>940</v>
      </c>
      <c r="J124" t="s">
        <v>5357</v>
      </c>
      <c r="K124" s="3">
        <v>178.5</v>
      </c>
      <c r="L124" t="s">
        <v>47</v>
      </c>
      <c r="M124" s="37" t="s">
        <v>5743</v>
      </c>
      <c r="N124" s="38" t="s">
        <v>5744</v>
      </c>
    </row>
    <row r="125" spans="3:14" ht="16" x14ac:dyDescent="0.2">
      <c r="E125" s="2">
        <v>45735.041666666657</v>
      </c>
      <c r="F125">
        <v>4063</v>
      </c>
      <c r="G125" t="s">
        <v>1782</v>
      </c>
      <c r="H125">
        <v>2894</v>
      </c>
      <c r="I125">
        <v>940</v>
      </c>
      <c r="J125" t="s">
        <v>5364</v>
      </c>
      <c r="K125" s="3">
        <v>610.47</v>
      </c>
      <c r="L125" t="s">
        <v>47</v>
      </c>
      <c r="M125" s="37" t="s">
        <v>5743</v>
      </c>
      <c r="N125" s="38" t="s">
        <v>5744</v>
      </c>
    </row>
    <row r="126" spans="3:14" ht="16" x14ac:dyDescent="0.2">
      <c r="D126" s="35" t="s">
        <v>5756</v>
      </c>
      <c r="E126" s="35"/>
      <c r="F126" s="35"/>
      <c r="G126" s="35"/>
      <c r="H126" s="35"/>
      <c r="I126" s="35"/>
      <c r="J126" s="35"/>
      <c r="K126" s="36">
        <f>SUM(K127:K162)</f>
        <v>1303.0100000000002</v>
      </c>
      <c r="L126" s="35"/>
      <c r="M126" s="35"/>
      <c r="N126" s="35"/>
    </row>
    <row r="127" spans="3:14" ht="16" x14ac:dyDescent="0.2">
      <c r="E127" s="2">
        <v>45660.041666666657</v>
      </c>
      <c r="F127">
        <v>3836</v>
      </c>
      <c r="G127" t="s">
        <v>1748</v>
      </c>
      <c r="H127">
        <v>2663</v>
      </c>
      <c r="I127">
        <v>940</v>
      </c>
      <c r="J127" t="s">
        <v>3659</v>
      </c>
      <c r="K127" s="3">
        <v>46.41</v>
      </c>
      <c r="L127" t="s">
        <v>47</v>
      </c>
      <c r="M127" s="37" t="s">
        <v>5743</v>
      </c>
      <c r="N127" s="38" t="s">
        <v>5744</v>
      </c>
    </row>
    <row r="128" spans="3:14" ht="16" x14ac:dyDescent="0.2">
      <c r="E128" s="2">
        <v>45664.041666666657</v>
      </c>
      <c r="F128">
        <v>3837</v>
      </c>
      <c r="G128" t="s">
        <v>1748</v>
      </c>
      <c r="H128">
        <v>2702</v>
      </c>
      <c r="I128">
        <v>940</v>
      </c>
      <c r="J128" t="s">
        <v>2507</v>
      </c>
      <c r="K128" s="3">
        <v>20.23</v>
      </c>
      <c r="L128" t="s">
        <v>47</v>
      </c>
      <c r="M128" s="37" t="s">
        <v>5743</v>
      </c>
      <c r="N128" s="38" t="s">
        <v>5744</v>
      </c>
    </row>
    <row r="129" spans="5:14" ht="16" x14ac:dyDescent="0.2">
      <c r="E129" s="2">
        <v>45664.041666666657</v>
      </c>
      <c r="F129">
        <v>3844</v>
      </c>
      <c r="G129" t="s">
        <v>1748</v>
      </c>
      <c r="H129">
        <v>2705</v>
      </c>
      <c r="I129">
        <v>940</v>
      </c>
      <c r="J129" t="s">
        <v>4049</v>
      </c>
      <c r="K129" s="3">
        <v>10</v>
      </c>
      <c r="L129" t="s">
        <v>47</v>
      </c>
      <c r="M129" s="37" t="s">
        <v>5743</v>
      </c>
      <c r="N129" s="38" t="s">
        <v>5744</v>
      </c>
    </row>
    <row r="130" spans="5:14" ht="16" x14ac:dyDescent="0.2">
      <c r="E130" s="2">
        <v>45670.041666666657</v>
      </c>
      <c r="F130">
        <v>3838</v>
      </c>
      <c r="G130" t="s">
        <v>1748</v>
      </c>
      <c r="H130">
        <v>2900</v>
      </c>
      <c r="I130">
        <v>940</v>
      </c>
      <c r="J130" t="s">
        <v>2165</v>
      </c>
      <c r="K130" s="3">
        <v>52.9</v>
      </c>
      <c r="L130" t="s">
        <v>47</v>
      </c>
      <c r="M130" s="37" t="s">
        <v>5743</v>
      </c>
      <c r="N130" s="38" t="s">
        <v>5744</v>
      </c>
    </row>
    <row r="131" spans="5:14" ht="16" x14ac:dyDescent="0.2">
      <c r="E131" s="2">
        <v>45672.041666666657</v>
      </c>
      <c r="F131">
        <v>3839</v>
      </c>
      <c r="G131" t="s">
        <v>1748</v>
      </c>
      <c r="H131">
        <v>2753</v>
      </c>
      <c r="I131">
        <v>940</v>
      </c>
      <c r="J131" t="s">
        <v>188</v>
      </c>
      <c r="K131" s="3">
        <v>60</v>
      </c>
      <c r="L131" t="s">
        <v>47</v>
      </c>
      <c r="M131" s="37" t="s">
        <v>5743</v>
      </c>
      <c r="N131" s="38" t="s">
        <v>5744</v>
      </c>
    </row>
    <row r="132" spans="5:14" ht="16" x14ac:dyDescent="0.2">
      <c r="E132" s="2">
        <v>45684.041666666657</v>
      </c>
      <c r="F132">
        <v>3857</v>
      </c>
      <c r="G132" t="s">
        <v>1748</v>
      </c>
      <c r="H132">
        <v>2705</v>
      </c>
      <c r="I132">
        <v>940</v>
      </c>
      <c r="J132" t="s">
        <v>4049</v>
      </c>
      <c r="K132" s="3">
        <v>10</v>
      </c>
      <c r="L132" t="s">
        <v>47</v>
      </c>
      <c r="M132" s="37" t="s">
        <v>5743</v>
      </c>
      <c r="N132" s="38" t="s">
        <v>5744</v>
      </c>
    </row>
    <row r="133" spans="5:14" ht="16" x14ac:dyDescent="0.2">
      <c r="E133" s="2">
        <v>45686.041666666657</v>
      </c>
      <c r="F133">
        <v>3910</v>
      </c>
      <c r="G133" t="s">
        <v>1748</v>
      </c>
      <c r="H133">
        <v>2704</v>
      </c>
      <c r="I133">
        <v>940</v>
      </c>
      <c r="J133" t="s">
        <v>4926</v>
      </c>
      <c r="K133" s="3">
        <v>115.43</v>
      </c>
      <c r="L133" t="s">
        <v>47</v>
      </c>
      <c r="M133" s="37" t="s">
        <v>5743</v>
      </c>
      <c r="N133" s="38" t="s">
        <v>5744</v>
      </c>
    </row>
    <row r="134" spans="5:14" ht="16" x14ac:dyDescent="0.2">
      <c r="E134" s="2">
        <v>45688.041666666657</v>
      </c>
      <c r="F134">
        <v>3897</v>
      </c>
      <c r="G134" t="s">
        <v>1748</v>
      </c>
      <c r="H134">
        <v>2704</v>
      </c>
      <c r="I134">
        <v>940</v>
      </c>
      <c r="J134" t="s">
        <v>4944</v>
      </c>
      <c r="K134" s="3">
        <v>6.68</v>
      </c>
      <c r="L134" t="s">
        <v>47</v>
      </c>
      <c r="M134" s="37" t="s">
        <v>5743</v>
      </c>
      <c r="N134" s="38" t="s">
        <v>5744</v>
      </c>
    </row>
    <row r="135" spans="5:14" ht="16" x14ac:dyDescent="0.2">
      <c r="E135" s="2">
        <v>45688.041666666657</v>
      </c>
      <c r="F135">
        <v>3862</v>
      </c>
      <c r="G135" t="s">
        <v>1748</v>
      </c>
      <c r="H135">
        <v>2702</v>
      </c>
      <c r="I135">
        <v>940</v>
      </c>
      <c r="J135" t="s">
        <v>2507</v>
      </c>
      <c r="K135" s="3">
        <v>20.23</v>
      </c>
      <c r="L135" t="s">
        <v>47</v>
      </c>
      <c r="M135" s="37" t="s">
        <v>5743</v>
      </c>
      <c r="N135" s="38" t="s">
        <v>5744</v>
      </c>
    </row>
    <row r="136" spans="5:14" ht="16" x14ac:dyDescent="0.2">
      <c r="E136" s="2">
        <v>45692.041666666657</v>
      </c>
      <c r="F136">
        <v>3864</v>
      </c>
      <c r="G136" t="s">
        <v>1748</v>
      </c>
      <c r="H136">
        <v>2663</v>
      </c>
      <c r="I136">
        <v>940</v>
      </c>
      <c r="J136" t="s">
        <v>3659</v>
      </c>
      <c r="K136" s="3">
        <v>46.41</v>
      </c>
      <c r="L136" t="s">
        <v>47</v>
      </c>
      <c r="M136" s="37" t="s">
        <v>5743</v>
      </c>
      <c r="N136" s="38" t="s">
        <v>5744</v>
      </c>
    </row>
    <row r="137" spans="5:14" ht="16" x14ac:dyDescent="0.2">
      <c r="E137" s="2">
        <v>45694.041666666657</v>
      </c>
      <c r="F137">
        <v>3900</v>
      </c>
      <c r="G137" t="s">
        <v>1748</v>
      </c>
      <c r="H137">
        <v>2705</v>
      </c>
      <c r="I137">
        <v>940</v>
      </c>
      <c r="J137" t="s">
        <v>4965</v>
      </c>
      <c r="K137" s="3">
        <v>4</v>
      </c>
      <c r="L137" t="s">
        <v>47</v>
      </c>
      <c r="M137" s="37" t="s">
        <v>5743</v>
      </c>
      <c r="N137" s="38" t="s">
        <v>5744</v>
      </c>
    </row>
    <row r="138" spans="5:14" ht="16" x14ac:dyDescent="0.2">
      <c r="E138" s="2">
        <v>45699.041666666657</v>
      </c>
      <c r="F138">
        <v>3913</v>
      </c>
      <c r="G138" t="s">
        <v>1748</v>
      </c>
      <c r="H138">
        <v>2900</v>
      </c>
      <c r="I138">
        <v>940</v>
      </c>
      <c r="J138" t="s">
        <v>2165</v>
      </c>
      <c r="K138" s="3">
        <v>52.9</v>
      </c>
      <c r="L138" t="s">
        <v>47</v>
      </c>
      <c r="M138" s="37" t="s">
        <v>5743</v>
      </c>
      <c r="N138" s="38" t="s">
        <v>5744</v>
      </c>
    </row>
    <row r="139" spans="5:14" ht="16" x14ac:dyDescent="0.2">
      <c r="E139" s="2">
        <v>45706.041666666657</v>
      </c>
      <c r="F139">
        <v>3929</v>
      </c>
      <c r="G139" t="s">
        <v>1748</v>
      </c>
      <c r="H139">
        <v>2705</v>
      </c>
      <c r="I139">
        <v>940</v>
      </c>
      <c r="J139" t="s">
        <v>4792</v>
      </c>
      <c r="K139" s="3">
        <v>10</v>
      </c>
      <c r="L139" t="s">
        <v>47</v>
      </c>
      <c r="M139" s="37" t="s">
        <v>5743</v>
      </c>
      <c r="N139" s="38" t="s">
        <v>5744</v>
      </c>
    </row>
    <row r="140" spans="5:14" ht="16" x14ac:dyDescent="0.2">
      <c r="E140" s="2">
        <v>45707</v>
      </c>
      <c r="F140">
        <v>4022</v>
      </c>
      <c r="G140" t="s">
        <v>1748</v>
      </c>
      <c r="H140">
        <v>2702</v>
      </c>
      <c r="I140">
        <v>563</v>
      </c>
      <c r="J140" t="s">
        <v>5026</v>
      </c>
      <c r="K140" s="3">
        <v>59.5</v>
      </c>
      <c r="L140" t="s">
        <v>47</v>
      </c>
      <c r="M140" s="37" t="s">
        <v>5743</v>
      </c>
      <c r="N140" s="38" t="s">
        <v>5744</v>
      </c>
    </row>
    <row r="141" spans="5:14" ht="16" x14ac:dyDescent="0.2">
      <c r="E141" s="2">
        <v>45707</v>
      </c>
      <c r="F141">
        <v>4100</v>
      </c>
      <c r="G141" t="s">
        <v>1748</v>
      </c>
      <c r="H141">
        <v>2702</v>
      </c>
      <c r="I141">
        <v>561</v>
      </c>
      <c r="J141" t="s">
        <v>5037</v>
      </c>
      <c r="K141" s="3">
        <v>23.79</v>
      </c>
      <c r="L141" t="s">
        <v>47</v>
      </c>
      <c r="M141" s="37" t="s">
        <v>5743</v>
      </c>
      <c r="N141" s="38" t="s">
        <v>5744</v>
      </c>
    </row>
    <row r="142" spans="5:14" ht="16" x14ac:dyDescent="0.2">
      <c r="E142" s="2">
        <v>45713</v>
      </c>
      <c r="F142">
        <v>3995</v>
      </c>
      <c r="G142" t="s">
        <v>1748</v>
      </c>
      <c r="H142">
        <v>2705</v>
      </c>
      <c r="I142">
        <v>942</v>
      </c>
      <c r="J142" t="s">
        <v>5123</v>
      </c>
      <c r="K142" s="3">
        <v>0.4</v>
      </c>
      <c r="L142" t="s">
        <v>47</v>
      </c>
      <c r="M142" s="37" t="s">
        <v>5743</v>
      </c>
      <c r="N142" s="38" t="s">
        <v>5744</v>
      </c>
    </row>
    <row r="143" spans="5:14" ht="16" x14ac:dyDescent="0.2">
      <c r="E143" s="2">
        <v>45714.041666666657</v>
      </c>
      <c r="F143">
        <v>4084</v>
      </c>
      <c r="G143" t="s">
        <v>1748</v>
      </c>
      <c r="H143">
        <v>2705</v>
      </c>
      <c r="I143">
        <v>940</v>
      </c>
      <c r="J143" t="s">
        <v>5183</v>
      </c>
      <c r="K143" s="3">
        <v>10</v>
      </c>
      <c r="L143" t="s">
        <v>47</v>
      </c>
      <c r="M143" s="37" t="s">
        <v>5743</v>
      </c>
      <c r="N143" s="38" t="s">
        <v>5744</v>
      </c>
    </row>
    <row r="144" spans="5:14" ht="16" x14ac:dyDescent="0.2">
      <c r="E144" s="2">
        <v>45716.041666666657</v>
      </c>
      <c r="F144">
        <v>3956</v>
      </c>
      <c r="G144" t="s">
        <v>1748</v>
      </c>
      <c r="H144">
        <v>2705</v>
      </c>
      <c r="I144">
        <v>940</v>
      </c>
      <c r="J144" t="s">
        <v>5200</v>
      </c>
      <c r="K144" s="3">
        <v>6.92</v>
      </c>
      <c r="L144" t="s">
        <v>47</v>
      </c>
      <c r="M144" s="37" t="s">
        <v>5743</v>
      </c>
      <c r="N144" s="38" t="s">
        <v>5744</v>
      </c>
    </row>
    <row r="145" spans="5:14" ht="16" x14ac:dyDescent="0.2">
      <c r="E145" s="2">
        <v>45719</v>
      </c>
      <c r="F145">
        <v>3968</v>
      </c>
      <c r="G145" t="s">
        <v>1748</v>
      </c>
      <c r="H145">
        <v>2660</v>
      </c>
      <c r="I145">
        <v>942</v>
      </c>
      <c r="J145" t="s">
        <v>5211</v>
      </c>
      <c r="K145" s="3">
        <v>254.4</v>
      </c>
      <c r="L145" t="s">
        <v>47</v>
      </c>
      <c r="M145" s="37" t="s">
        <v>5743</v>
      </c>
      <c r="N145" s="38" t="s">
        <v>5744</v>
      </c>
    </row>
    <row r="146" spans="5:14" ht="16" x14ac:dyDescent="0.2">
      <c r="E146" s="2">
        <v>45719</v>
      </c>
      <c r="F146">
        <v>3979</v>
      </c>
      <c r="G146" t="s">
        <v>1748</v>
      </c>
      <c r="H146">
        <v>2705</v>
      </c>
      <c r="I146">
        <v>942</v>
      </c>
      <c r="J146" t="s">
        <v>5236</v>
      </c>
      <c r="K146" s="3">
        <v>3.54</v>
      </c>
      <c r="L146" t="s">
        <v>47</v>
      </c>
      <c r="M146" s="37" t="s">
        <v>5743</v>
      </c>
      <c r="N146" s="38" t="s">
        <v>5744</v>
      </c>
    </row>
    <row r="147" spans="5:14" ht="16" x14ac:dyDescent="0.2">
      <c r="E147" s="2">
        <v>45719</v>
      </c>
      <c r="F147">
        <v>3983</v>
      </c>
      <c r="G147" t="s">
        <v>1748</v>
      </c>
      <c r="H147">
        <v>2705</v>
      </c>
      <c r="I147">
        <v>942</v>
      </c>
      <c r="J147" t="s">
        <v>5246</v>
      </c>
      <c r="K147" s="3">
        <v>0.3</v>
      </c>
      <c r="L147" t="s">
        <v>47</v>
      </c>
      <c r="M147" s="37" t="s">
        <v>5743</v>
      </c>
      <c r="N147" s="38" t="s">
        <v>5744</v>
      </c>
    </row>
    <row r="148" spans="5:14" ht="16" x14ac:dyDescent="0.2">
      <c r="E148" s="2">
        <v>45719.041666666657</v>
      </c>
      <c r="F148">
        <v>4086</v>
      </c>
      <c r="G148" t="s">
        <v>1748</v>
      </c>
      <c r="H148">
        <v>2705</v>
      </c>
      <c r="I148">
        <v>940</v>
      </c>
      <c r="J148" t="s">
        <v>4049</v>
      </c>
      <c r="K148" s="3">
        <v>10</v>
      </c>
      <c r="L148" t="s">
        <v>47</v>
      </c>
      <c r="M148" s="37" t="s">
        <v>5743</v>
      </c>
      <c r="N148" s="38" t="s">
        <v>5744</v>
      </c>
    </row>
    <row r="149" spans="5:14" ht="16" x14ac:dyDescent="0.2">
      <c r="E149" s="2">
        <v>45720</v>
      </c>
      <c r="F149">
        <v>3981</v>
      </c>
      <c r="G149" t="s">
        <v>1748</v>
      </c>
      <c r="H149">
        <v>2705</v>
      </c>
      <c r="I149">
        <v>942</v>
      </c>
      <c r="J149" t="s">
        <v>5246</v>
      </c>
      <c r="K149" s="3">
        <v>0.5</v>
      </c>
      <c r="L149" t="s">
        <v>47</v>
      </c>
      <c r="M149" s="37" t="s">
        <v>5743</v>
      </c>
      <c r="N149" s="38" t="s">
        <v>5744</v>
      </c>
    </row>
    <row r="150" spans="5:14" ht="16" x14ac:dyDescent="0.2">
      <c r="E150" s="2">
        <v>45720</v>
      </c>
      <c r="F150">
        <v>3985</v>
      </c>
      <c r="G150" t="s">
        <v>1748</v>
      </c>
      <c r="H150">
        <v>2705</v>
      </c>
      <c r="I150">
        <v>942</v>
      </c>
      <c r="J150" t="s">
        <v>5246</v>
      </c>
      <c r="K150" s="3">
        <v>0.4</v>
      </c>
      <c r="L150" t="s">
        <v>47</v>
      </c>
      <c r="M150" s="37" t="s">
        <v>5743</v>
      </c>
      <c r="N150" s="38" t="s">
        <v>5744</v>
      </c>
    </row>
    <row r="151" spans="5:14" ht="16" x14ac:dyDescent="0.2">
      <c r="E151" s="2">
        <v>45720.041666666657</v>
      </c>
      <c r="F151">
        <v>3964</v>
      </c>
      <c r="G151" t="s">
        <v>1748</v>
      </c>
      <c r="H151">
        <v>2663</v>
      </c>
      <c r="I151">
        <v>940</v>
      </c>
      <c r="J151" t="s">
        <v>3659</v>
      </c>
      <c r="K151" s="3">
        <v>46.41</v>
      </c>
      <c r="L151" t="s">
        <v>47</v>
      </c>
      <c r="M151" s="37" t="s">
        <v>5743</v>
      </c>
      <c r="N151" s="38" t="s">
        <v>5744</v>
      </c>
    </row>
    <row r="152" spans="5:14" ht="16" x14ac:dyDescent="0.2">
      <c r="E152" s="2">
        <v>45721.041666666657</v>
      </c>
      <c r="F152">
        <v>3973</v>
      </c>
      <c r="G152" t="s">
        <v>1748</v>
      </c>
      <c r="H152">
        <v>2702</v>
      </c>
      <c r="I152">
        <v>940</v>
      </c>
      <c r="J152" t="s">
        <v>2507</v>
      </c>
      <c r="K152" s="3">
        <v>20.23</v>
      </c>
      <c r="L152" t="s">
        <v>47</v>
      </c>
      <c r="M152" s="37" t="s">
        <v>5743</v>
      </c>
      <c r="N152" s="38" t="s">
        <v>5744</v>
      </c>
    </row>
    <row r="153" spans="5:14" ht="16" x14ac:dyDescent="0.2">
      <c r="E153" s="2">
        <v>45722</v>
      </c>
      <c r="F153">
        <v>3987</v>
      </c>
      <c r="G153" t="s">
        <v>1748</v>
      </c>
      <c r="H153">
        <v>2705</v>
      </c>
      <c r="I153">
        <v>942</v>
      </c>
      <c r="J153" t="s">
        <v>5246</v>
      </c>
      <c r="K153" s="3">
        <v>0.61</v>
      </c>
      <c r="L153" t="s">
        <v>47</v>
      </c>
      <c r="M153" s="37" t="s">
        <v>5743</v>
      </c>
      <c r="N153" s="38" t="s">
        <v>5744</v>
      </c>
    </row>
    <row r="154" spans="5:14" ht="16" x14ac:dyDescent="0.2">
      <c r="E154" s="2">
        <v>45723</v>
      </c>
      <c r="F154">
        <v>3989</v>
      </c>
      <c r="G154" t="s">
        <v>1748</v>
      </c>
      <c r="H154">
        <v>2705</v>
      </c>
      <c r="I154">
        <v>942</v>
      </c>
      <c r="J154" t="s">
        <v>5246</v>
      </c>
      <c r="K154" s="3">
        <v>0.6</v>
      </c>
      <c r="L154" t="s">
        <v>47</v>
      </c>
      <c r="M154" s="37" t="s">
        <v>5743</v>
      </c>
      <c r="N154" s="38" t="s">
        <v>5744</v>
      </c>
    </row>
    <row r="155" spans="5:14" ht="16" x14ac:dyDescent="0.2">
      <c r="E155" s="2">
        <v>45727</v>
      </c>
      <c r="F155">
        <v>3991</v>
      </c>
      <c r="G155" t="s">
        <v>1748</v>
      </c>
      <c r="H155">
        <v>2705</v>
      </c>
      <c r="I155">
        <v>942</v>
      </c>
      <c r="J155" t="s">
        <v>5311</v>
      </c>
      <c r="K155" s="3">
        <v>0.59</v>
      </c>
      <c r="L155" t="s">
        <v>47</v>
      </c>
      <c r="M155" s="37" t="s">
        <v>5743</v>
      </c>
      <c r="N155" s="38" t="s">
        <v>5744</v>
      </c>
    </row>
    <row r="156" spans="5:14" ht="16" x14ac:dyDescent="0.2">
      <c r="E156" s="2">
        <v>45727.041666666657</v>
      </c>
      <c r="F156">
        <v>4053</v>
      </c>
      <c r="G156" t="s">
        <v>1748</v>
      </c>
      <c r="H156">
        <v>2900</v>
      </c>
      <c r="I156">
        <v>940</v>
      </c>
      <c r="J156" t="s">
        <v>2165</v>
      </c>
      <c r="K156" s="3">
        <v>52.9</v>
      </c>
      <c r="L156" t="s">
        <v>47</v>
      </c>
      <c r="M156" s="37" t="s">
        <v>5743</v>
      </c>
      <c r="N156" s="38" t="s">
        <v>5744</v>
      </c>
    </row>
    <row r="157" spans="5:14" ht="16" x14ac:dyDescent="0.2">
      <c r="E157" s="2">
        <v>45748.083333333343</v>
      </c>
      <c r="F157">
        <v>4079</v>
      </c>
      <c r="G157" t="s">
        <v>1748</v>
      </c>
      <c r="H157">
        <v>2702</v>
      </c>
      <c r="I157">
        <v>940</v>
      </c>
      <c r="J157" t="s">
        <v>2507</v>
      </c>
      <c r="K157" s="3">
        <v>45.83</v>
      </c>
      <c r="L157" t="s">
        <v>47</v>
      </c>
      <c r="M157" s="37" t="s">
        <v>5743</v>
      </c>
      <c r="N157" s="38" t="s">
        <v>5744</v>
      </c>
    </row>
    <row r="158" spans="5:14" ht="16" x14ac:dyDescent="0.2">
      <c r="E158" s="2">
        <v>45750.083333333343</v>
      </c>
      <c r="F158">
        <v>4082</v>
      </c>
      <c r="G158" t="s">
        <v>1748</v>
      </c>
      <c r="H158">
        <v>2663</v>
      </c>
      <c r="I158">
        <v>940</v>
      </c>
      <c r="J158" t="s">
        <v>3659</v>
      </c>
      <c r="K158" s="3">
        <v>46.41</v>
      </c>
      <c r="L158" t="s">
        <v>47</v>
      </c>
      <c r="M158" s="37" t="s">
        <v>5743</v>
      </c>
      <c r="N158" s="38" t="s">
        <v>5744</v>
      </c>
    </row>
    <row r="159" spans="5:14" ht="16" x14ac:dyDescent="0.2">
      <c r="E159" s="2">
        <v>45754.083333333343</v>
      </c>
      <c r="F159">
        <v>4090</v>
      </c>
      <c r="G159" t="s">
        <v>1748</v>
      </c>
      <c r="H159">
        <v>2705</v>
      </c>
      <c r="I159">
        <v>940</v>
      </c>
      <c r="J159" t="s">
        <v>4049</v>
      </c>
      <c r="K159" s="3">
        <v>10</v>
      </c>
      <c r="L159" t="s">
        <v>47</v>
      </c>
      <c r="M159" s="37" t="s">
        <v>5743</v>
      </c>
      <c r="N159" s="38" t="s">
        <v>5744</v>
      </c>
    </row>
    <row r="160" spans="5:14" ht="16" x14ac:dyDescent="0.2">
      <c r="E160" s="2">
        <v>45758.083333333343</v>
      </c>
      <c r="F160">
        <v>4095</v>
      </c>
      <c r="G160" t="s">
        <v>1748</v>
      </c>
      <c r="H160">
        <v>2900</v>
      </c>
      <c r="I160">
        <v>940</v>
      </c>
      <c r="J160" t="s">
        <v>2165</v>
      </c>
      <c r="K160" s="3">
        <v>52.9</v>
      </c>
      <c r="L160" t="s">
        <v>47</v>
      </c>
      <c r="M160" s="37" t="s">
        <v>5743</v>
      </c>
      <c r="N160" s="38" t="s">
        <v>5744</v>
      </c>
    </row>
    <row r="161" spans="2:14" ht="16" x14ac:dyDescent="0.2">
      <c r="E161" s="2">
        <v>45782.083333333343</v>
      </c>
      <c r="F161">
        <v>4147</v>
      </c>
      <c r="G161" t="s">
        <v>1748</v>
      </c>
      <c r="H161">
        <v>2663</v>
      </c>
      <c r="I161">
        <v>940</v>
      </c>
      <c r="J161" t="s">
        <v>3659</v>
      </c>
      <c r="K161" s="3">
        <v>46.41</v>
      </c>
      <c r="L161" t="s">
        <v>47</v>
      </c>
      <c r="M161" s="37" t="s">
        <v>5743</v>
      </c>
      <c r="N161" s="38" t="s">
        <v>5744</v>
      </c>
    </row>
    <row r="162" spans="2:14" ht="16" x14ac:dyDescent="0.2">
      <c r="E162" s="2">
        <v>45782.083333333343</v>
      </c>
      <c r="F162">
        <v>4146</v>
      </c>
      <c r="G162" t="s">
        <v>1748</v>
      </c>
      <c r="H162">
        <v>2702</v>
      </c>
      <c r="I162">
        <v>940</v>
      </c>
      <c r="J162" t="s">
        <v>2507</v>
      </c>
      <c r="K162" s="3">
        <v>155.18</v>
      </c>
      <c r="L162" t="s">
        <v>47</v>
      </c>
      <c r="M162" s="37" t="s">
        <v>5743</v>
      </c>
      <c r="N162" s="38" t="s">
        <v>5744</v>
      </c>
    </row>
    <row r="163" spans="2:14" ht="16" x14ac:dyDescent="0.2">
      <c r="D163" s="35" t="s">
        <v>5757</v>
      </c>
      <c r="E163" s="35"/>
      <c r="F163" s="35"/>
      <c r="G163" s="35"/>
      <c r="H163" s="35"/>
      <c r="I163" s="35"/>
      <c r="J163" s="35"/>
      <c r="K163" s="36">
        <f>SUM(K164:K164)</f>
        <v>1963.5</v>
      </c>
      <c r="L163" s="35"/>
      <c r="M163" s="35"/>
      <c r="N163" s="35"/>
    </row>
    <row r="164" spans="2:14" ht="16" x14ac:dyDescent="0.2">
      <c r="E164" s="2">
        <v>45727.041666666657</v>
      </c>
      <c r="F164">
        <v>4050</v>
      </c>
      <c r="G164" t="s">
        <v>3274</v>
      </c>
      <c r="H164">
        <v>2894</v>
      </c>
      <c r="I164">
        <v>940</v>
      </c>
      <c r="J164" t="s">
        <v>5324</v>
      </c>
      <c r="K164" s="3">
        <v>1963.5</v>
      </c>
      <c r="L164" t="s">
        <v>47</v>
      </c>
      <c r="M164" s="37" t="s">
        <v>5743</v>
      </c>
      <c r="N164" s="38" t="s">
        <v>5744</v>
      </c>
    </row>
    <row r="165" spans="2:14" ht="18" x14ac:dyDescent="0.2">
      <c r="C165" s="24" t="s">
        <v>5740</v>
      </c>
      <c r="D165" s="24"/>
      <c r="E165" s="24"/>
      <c r="F165" s="24"/>
      <c r="G165" s="24"/>
      <c r="H165" s="24"/>
      <c r="I165" s="24"/>
      <c r="J165" s="24"/>
      <c r="K165" s="24"/>
      <c r="L165" s="24"/>
      <c r="M165" s="24"/>
      <c r="N165" s="24"/>
    </row>
    <row r="166" spans="2:14" ht="16" x14ac:dyDescent="0.2">
      <c r="D166" s="35" t="s">
        <v>5758</v>
      </c>
      <c r="E166" s="35"/>
      <c r="F166" s="35"/>
      <c r="G166" s="35"/>
      <c r="H166" s="35"/>
      <c r="I166" s="35"/>
      <c r="J166" s="35"/>
      <c r="K166" s="35"/>
      <c r="L166" s="35"/>
      <c r="M166" s="35"/>
      <c r="N166" s="35"/>
    </row>
    <row r="167" spans="2:14" ht="21" x14ac:dyDescent="0.25">
      <c r="B167" s="23" t="s">
        <v>5694</v>
      </c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</row>
    <row r="168" spans="2:14" ht="16" x14ac:dyDescent="0.2">
      <c r="D168" s="35" t="s">
        <v>5759</v>
      </c>
      <c r="E168" s="35"/>
      <c r="F168" s="35"/>
      <c r="G168" s="35"/>
      <c r="H168" s="35"/>
      <c r="I168" s="35"/>
      <c r="J168" s="35"/>
      <c r="K168" s="36">
        <f>SUM(K169:K169)</f>
        <v>20000</v>
      </c>
      <c r="L168" s="35"/>
      <c r="M168" s="35"/>
      <c r="N168" s="35"/>
    </row>
    <row r="169" spans="2:14" ht="16" x14ac:dyDescent="0.2">
      <c r="E169" s="2">
        <v>45688.041666666657</v>
      </c>
      <c r="F169">
        <v>3861</v>
      </c>
      <c r="G169" t="s">
        <v>2303</v>
      </c>
      <c r="H169">
        <v>940</v>
      </c>
      <c r="I169">
        <v>3200</v>
      </c>
      <c r="J169" t="s">
        <v>137</v>
      </c>
      <c r="K169" s="3">
        <v>20000</v>
      </c>
      <c r="L169" t="s">
        <v>47</v>
      </c>
      <c r="M169" s="37" t="s">
        <v>5752</v>
      </c>
      <c r="N169" s="38" t="s">
        <v>5753</v>
      </c>
    </row>
    <row r="170" spans="2:14" ht="16" x14ac:dyDescent="0.2">
      <c r="D170" s="35" t="s">
        <v>5760</v>
      </c>
      <c r="E170" s="35"/>
      <c r="F170" s="35"/>
      <c r="G170" s="35"/>
      <c r="H170" s="35"/>
      <c r="I170" s="35"/>
      <c r="J170" s="35"/>
      <c r="K170" s="36">
        <f>SUM(K171:K171)</f>
        <v>40070</v>
      </c>
      <c r="L170" s="35"/>
      <c r="M170" s="35"/>
      <c r="N170" s="35"/>
    </row>
    <row r="171" spans="2:14" ht="16" x14ac:dyDescent="0.2">
      <c r="E171" s="2">
        <v>45712.041666666657</v>
      </c>
      <c r="F171">
        <v>4076</v>
      </c>
      <c r="G171" t="s">
        <v>1538</v>
      </c>
      <c r="H171">
        <v>940</v>
      </c>
      <c r="I171">
        <v>3200</v>
      </c>
      <c r="J171" t="s">
        <v>5080</v>
      </c>
      <c r="K171" s="3">
        <v>40070</v>
      </c>
      <c r="L171" t="s">
        <v>47</v>
      </c>
      <c r="M171" s="37" t="s">
        <v>5752</v>
      </c>
      <c r="N171" s="38" t="s">
        <v>5753</v>
      </c>
    </row>
    <row r="172" spans="2:14" ht="16" x14ac:dyDescent="0.2">
      <c r="D172" s="35" t="s">
        <v>5761</v>
      </c>
      <c r="E172" s="35"/>
      <c r="F172" s="35"/>
      <c r="G172" s="35"/>
      <c r="H172" s="35"/>
      <c r="I172" s="35"/>
      <c r="J172" s="35"/>
      <c r="K172" s="35"/>
      <c r="L172" s="35"/>
      <c r="M172" s="35"/>
      <c r="N172" s="35"/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B1:N22"/>
  <sheetViews>
    <sheetView workbookViewId="0"/>
  </sheetViews>
  <sheetFormatPr baseColWidth="10" defaultColWidth="8.83203125" defaultRowHeight="15" x14ac:dyDescent="0.2"/>
  <cols>
    <col min="1" max="4" width="2" customWidth="1"/>
    <col min="5" max="5" width="9" customWidth="1"/>
    <col min="6" max="7" width="6" customWidth="1"/>
    <col min="8" max="9" width="5" customWidth="1"/>
    <col min="10" max="10" width="40" customWidth="1"/>
    <col min="11" max="11" width="15" customWidth="1"/>
    <col min="12" max="12" width="5" customWidth="1"/>
    <col min="13" max="13" width="16" customWidth="1"/>
    <col min="14" max="14" width="12" customWidth="1"/>
  </cols>
  <sheetData>
    <row r="1" spans="2:14" x14ac:dyDescent="0.2">
      <c r="D1" s="1" t="s">
        <v>5766</v>
      </c>
    </row>
    <row r="3" spans="2:14" x14ac:dyDescent="0.2">
      <c r="E3" s="1" t="s">
        <v>2</v>
      </c>
      <c r="F3" s="1" t="s">
        <v>1</v>
      </c>
      <c r="G3" s="1" t="s">
        <v>3</v>
      </c>
      <c r="H3" s="1" t="s">
        <v>9</v>
      </c>
      <c r="I3" s="1" t="s">
        <v>13</v>
      </c>
      <c r="J3" s="1" t="s">
        <v>4</v>
      </c>
      <c r="K3" s="1" t="s">
        <v>5</v>
      </c>
      <c r="L3" s="1" t="s">
        <v>6</v>
      </c>
      <c r="M3" s="1" t="s">
        <v>11</v>
      </c>
      <c r="N3" s="1" t="s">
        <v>15</v>
      </c>
    </row>
    <row r="4" spans="2:14" ht="21" x14ac:dyDescent="0.25">
      <c r="B4" s="23" t="s">
        <v>5678</v>
      </c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</row>
    <row r="5" spans="2:14" ht="18" x14ac:dyDescent="0.2">
      <c r="C5" s="24" t="s">
        <v>5736</v>
      </c>
      <c r="D5" s="24"/>
      <c r="E5" s="24"/>
      <c r="F5" s="24"/>
      <c r="G5" s="24"/>
      <c r="H5" s="24"/>
      <c r="I5" s="24"/>
      <c r="J5" s="24"/>
      <c r="K5" s="24"/>
      <c r="L5" s="24"/>
      <c r="M5" s="24"/>
      <c r="N5" s="24"/>
    </row>
    <row r="6" spans="2:14" ht="16" x14ac:dyDescent="0.2">
      <c r="D6" s="35" t="s">
        <v>5742</v>
      </c>
      <c r="E6" s="35"/>
      <c r="F6" s="35"/>
      <c r="G6" s="35"/>
      <c r="H6" s="35"/>
      <c r="I6" s="35"/>
      <c r="J6" s="35"/>
      <c r="K6" s="35"/>
      <c r="L6" s="35"/>
      <c r="M6" s="35"/>
      <c r="N6" s="35"/>
    </row>
    <row r="7" spans="2:14" ht="16" x14ac:dyDescent="0.2">
      <c r="D7" s="35" t="s">
        <v>5745</v>
      </c>
      <c r="E7" s="35"/>
      <c r="F7" s="35"/>
      <c r="G7" s="35"/>
      <c r="H7" s="35"/>
      <c r="I7" s="35"/>
      <c r="J7" s="35"/>
      <c r="K7" s="35"/>
      <c r="L7" s="35"/>
      <c r="M7" s="35"/>
      <c r="N7" s="35"/>
    </row>
    <row r="8" spans="2:14" ht="16" x14ac:dyDescent="0.2">
      <c r="D8" s="35" t="s">
        <v>5746</v>
      </c>
      <c r="E8" s="35"/>
      <c r="F8" s="35"/>
      <c r="G8" s="35"/>
      <c r="H8" s="35"/>
      <c r="I8" s="35"/>
      <c r="J8" s="35"/>
      <c r="K8" s="35"/>
      <c r="L8" s="35"/>
      <c r="M8" s="35"/>
      <c r="N8" s="35"/>
    </row>
    <row r="9" spans="2:14" ht="18" x14ac:dyDescent="0.2">
      <c r="C9" s="24" t="s">
        <v>5684</v>
      </c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</row>
    <row r="10" spans="2:14" ht="16" x14ac:dyDescent="0.2">
      <c r="D10" s="35" t="s">
        <v>5747</v>
      </c>
      <c r="E10" s="35"/>
      <c r="F10" s="35"/>
      <c r="G10" s="35"/>
      <c r="H10" s="35"/>
      <c r="I10" s="35"/>
      <c r="J10" s="35"/>
      <c r="K10" s="35"/>
      <c r="L10" s="35"/>
      <c r="M10" s="35"/>
      <c r="N10" s="35"/>
    </row>
    <row r="11" spans="2:14" ht="16" x14ac:dyDescent="0.2">
      <c r="D11" s="35" t="s">
        <v>5751</v>
      </c>
      <c r="E11" s="35"/>
      <c r="F11" s="35"/>
      <c r="G11" s="35"/>
      <c r="H11" s="35"/>
      <c r="I11" s="35"/>
      <c r="J11" s="35"/>
      <c r="K11" s="35"/>
      <c r="L11" s="35"/>
      <c r="M11" s="35"/>
      <c r="N11" s="35"/>
    </row>
    <row r="12" spans="2:14" ht="16" x14ac:dyDescent="0.2">
      <c r="D12" s="35" t="s">
        <v>5754</v>
      </c>
      <c r="E12" s="35"/>
      <c r="F12" s="35"/>
      <c r="G12" s="35"/>
      <c r="H12" s="35"/>
      <c r="I12" s="35"/>
      <c r="J12" s="35"/>
      <c r="K12" s="35"/>
      <c r="L12" s="35"/>
      <c r="M12" s="35"/>
      <c r="N12" s="35"/>
    </row>
    <row r="13" spans="2:14" ht="18" x14ac:dyDescent="0.2">
      <c r="C13" s="24" t="s">
        <v>5739</v>
      </c>
      <c r="D13" s="24"/>
      <c r="E13" s="24"/>
      <c r="F13" s="24"/>
      <c r="G13" s="24"/>
      <c r="H13" s="24"/>
      <c r="I13" s="24"/>
      <c r="J13" s="24"/>
      <c r="K13" s="24"/>
      <c r="L13" s="24"/>
      <c r="M13" s="24"/>
      <c r="N13" s="24"/>
    </row>
    <row r="14" spans="2:14" ht="16" x14ac:dyDescent="0.2">
      <c r="D14" s="35" t="s">
        <v>5755</v>
      </c>
      <c r="E14" s="35"/>
      <c r="F14" s="35"/>
      <c r="G14" s="35"/>
      <c r="H14" s="35"/>
      <c r="I14" s="35"/>
      <c r="J14" s="35"/>
      <c r="K14" s="35"/>
      <c r="L14" s="35"/>
      <c r="M14" s="35"/>
      <c r="N14" s="35"/>
    </row>
    <row r="15" spans="2:14" ht="16" x14ac:dyDescent="0.2">
      <c r="D15" s="35" t="s">
        <v>5756</v>
      </c>
      <c r="E15" s="35"/>
      <c r="F15" s="35"/>
      <c r="G15" s="35"/>
      <c r="H15" s="35"/>
      <c r="I15" s="35"/>
      <c r="J15" s="35"/>
      <c r="K15" s="35"/>
      <c r="L15" s="35"/>
      <c r="M15" s="35"/>
      <c r="N15" s="35"/>
    </row>
    <row r="16" spans="2:14" ht="16" x14ac:dyDescent="0.2">
      <c r="D16" s="35" t="s">
        <v>5757</v>
      </c>
      <c r="E16" s="35"/>
      <c r="F16" s="35"/>
      <c r="G16" s="35"/>
      <c r="H16" s="35"/>
      <c r="I16" s="35"/>
      <c r="J16" s="35"/>
      <c r="K16" s="35"/>
      <c r="L16" s="35"/>
      <c r="M16" s="35"/>
      <c r="N16" s="35"/>
    </row>
    <row r="17" spans="2:14" ht="18" x14ac:dyDescent="0.2">
      <c r="C17" s="24" t="s">
        <v>5740</v>
      </c>
      <c r="D17" s="24"/>
      <c r="E17" s="24"/>
      <c r="F17" s="24"/>
      <c r="G17" s="24"/>
      <c r="H17" s="24"/>
      <c r="I17" s="24"/>
      <c r="J17" s="24"/>
      <c r="K17" s="24"/>
      <c r="L17" s="24"/>
      <c r="M17" s="24"/>
      <c r="N17" s="24"/>
    </row>
    <row r="18" spans="2:14" ht="16" x14ac:dyDescent="0.2">
      <c r="D18" s="35" t="s">
        <v>5758</v>
      </c>
      <c r="E18" s="35"/>
      <c r="F18" s="35"/>
      <c r="G18" s="35"/>
      <c r="H18" s="35"/>
      <c r="I18" s="35"/>
      <c r="J18" s="35"/>
      <c r="K18" s="35"/>
      <c r="L18" s="35"/>
      <c r="M18" s="35"/>
      <c r="N18" s="35"/>
    </row>
    <row r="19" spans="2:14" ht="21" x14ac:dyDescent="0.25">
      <c r="B19" s="23" t="s">
        <v>5694</v>
      </c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</row>
    <row r="20" spans="2:14" ht="16" x14ac:dyDescent="0.2">
      <c r="D20" s="35" t="s">
        <v>5759</v>
      </c>
      <c r="E20" s="35"/>
      <c r="F20" s="35"/>
      <c r="G20" s="35"/>
      <c r="H20" s="35"/>
      <c r="I20" s="35"/>
      <c r="J20" s="35"/>
      <c r="K20" s="35"/>
      <c r="L20" s="35"/>
      <c r="M20" s="35"/>
      <c r="N20" s="35"/>
    </row>
    <row r="21" spans="2:14" ht="16" x14ac:dyDescent="0.2">
      <c r="D21" s="35" t="s">
        <v>5760</v>
      </c>
      <c r="E21" s="35"/>
      <c r="F21" s="35"/>
      <c r="G21" s="35"/>
      <c r="H21" s="35"/>
      <c r="I21" s="35"/>
      <c r="J21" s="35"/>
      <c r="K21" s="35"/>
      <c r="L21" s="35"/>
      <c r="M21" s="35"/>
      <c r="N21" s="35"/>
    </row>
    <row r="22" spans="2:14" ht="16" x14ac:dyDescent="0.2">
      <c r="D22" s="35" t="s">
        <v>5761</v>
      </c>
      <c r="E22" s="35"/>
      <c r="F22" s="35"/>
      <c r="G22" s="35"/>
      <c r="H22" s="35"/>
      <c r="I22" s="35"/>
      <c r="J22" s="35"/>
      <c r="K22" s="35"/>
      <c r="L22" s="35"/>
      <c r="M22" s="35"/>
      <c r="N22" s="35"/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EI29"/>
  <sheetViews>
    <sheetView workbookViewId="0"/>
  </sheetViews>
  <sheetFormatPr baseColWidth="10" defaultColWidth="8.83203125" defaultRowHeight="15" x14ac:dyDescent="0.2"/>
  <cols>
    <col min="1" max="2" width="2" customWidth="1"/>
    <col min="3" max="3" width="40" customWidth="1"/>
    <col min="4" max="4" width="20" customWidth="1"/>
    <col min="5" max="6" width="2" customWidth="1"/>
    <col min="7" max="7" width="12" customWidth="1"/>
    <col min="8" max="9" width="2" customWidth="1"/>
    <col min="10" max="10" width="12" customWidth="1"/>
    <col min="11" max="12" width="2" customWidth="1"/>
    <col min="13" max="13" width="12" customWidth="1"/>
    <col min="14" max="15" width="2" customWidth="1"/>
    <col min="16" max="16" width="12" customWidth="1"/>
    <col min="17" max="18" width="2" customWidth="1"/>
    <col min="19" max="19" width="12" customWidth="1"/>
    <col min="20" max="21" width="2" customWidth="1"/>
    <col min="22" max="22" width="12" customWidth="1"/>
    <col min="23" max="24" width="2" customWidth="1"/>
    <col min="25" max="25" width="12" customWidth="1"/>
    <col min="26" max="27" width="2" customWidth="1"/>
    <col min="28" max="28" width="12" customWidth="1"/>
    <col min="29" max="30" width="2" customWidth="1"/>
    <col min="31" max="31" width="12" customWidth="1"/>
    <col min="32" max="33" width="2" customWidth="1"/>
    <col min="34" max="34" width="12" customWidth="1"/>
    <col min="35" max="36" width="2" customWidth="1"/>
    <col min="37" max="37" width="12" customWidth="1"/>
    <col min="38" max="39" width="2" customWidth="1"/>
    <col min="40" max="40" width="12" customWidth="1"/>
    <col min="41" max="42" width="2" customWidth="1"/>
    <col min="43" max="43" width="12" customWidth="1"/>
    <col min="44" max="45" width="2" customWidth="1"/>
    <col min="46" max="46" width="12" customWidth="1"/>
    <col min="47" max="48" width="2" customWidth="1"/>
    <col min="49" max="49" width="12" customWidth="1"/>
    <col min="50" max="51" width="2" customWidth="1"/>
    <col min="52" max="52" width="12" customWidth="1"/>
    <col min="53" max="54" width="2" customWidth="1"/>
    <col min="55" max="55" width="12" customWidth="1"/>
    <col min="56" max="57" width="2" customWidth="1"/>
    <col min="58" max="58" width="12" customWidth="1"/>
    <col min="59" max="60" width="2" customWidth="1"/>
    <col min="61" max="61" width="12" customWidth="1"/>
    <col min="62" max="63" width="2" customWidth="1"/>
    <col min="64" max="64" width="12" customWidth="1"/>
    <col min="65" max="66" width="2" customWidth="1"/>
    <col min="67" max="67" width="12" customWidth="1"/>
    <col min="68" max="69" width="2" customWidth="1"/>
    <col min="70" max="70" width="12" customWidth="1"/>
    <col min="71" max="72" width="2" customWidth="1"/>
    <col min="73" max="73" width="12" customWidth="1"/>
    <col min="74" max="75" width="2" customWidth="1"/>
    <col min="76" max="76" width="12" customWidth="1"/>
    <col min="77" max="78" width="2" customWidth="1"/>
    <col min="79" max="79" width="12" customWidth="1"/>
    <col min="80" max="81" width="2" customWidth="1"/>
    <col min="82" max="82" width="12" customWidth="1"/>
    <col min="83" max="84" width="2" customWidth="1"/>
    <col min="85" max="85" width="12" customWidth="1"/>
    <col min="86" max="87" width="2" customWidth="1"/>
    <col min="88" max="88" width="12" customWidth="1"/>
    <col min="89" max="90" width="2" customWidth="1"/>
    <col min="91" max="91" width="12" customWidth="1"/>
    <col min="92" max="93" width="2" customWidth="1"/>
    <col min="94" max="94" width="12" customWidth="1"/>
    <col min="95" max="96" width="2" customWidth="1"/>
    <col min="97" max="97" width="12" customWidth="1"/>
    <col min="98" max="99" width="2" customWidth="1"/>
    <col min="100" max="100" width="12" customWidth="1"/>
    <col min="101" max="102" width="2" customWidth="1"/>
    <col min="103" max="103" width="12" customWidth="1"/>
    <col min="104" max="105" width="2" customWidth="1"/>
    <col min="106" max="106" width="12" customWidth="1"/>
    <col min="107" max="108" width="2" customWidth="1"/>
    <col min="109" max="109" width="12" customWidth="1"/>
    <col min="110" max="111" width="2" customWidth="1"/>
    <col min="112" max="112" width="12" customWidth="1"/>
    <col min="113" max="114" width="2" customWidth="1"/>
    <col min="115" max="115" width="12" customWidth="1"/>
    <col min="116" max="117" width="2" customWidth="1"/>
    <col min="118" max="118" width="12" customWidth="1"/>
    <col min="119" max="120" width="2" customWidth="1"/>
    <col min="121" max="121" width="12" customWidth="1"/>
    <col min="122" max="123" width="2" customWidth="1"/>
    <col min="124" max="124" width="12" customWidth="1"/>
    <col min="125" max="126" width="2" customWidth="1"/>
    <col min="127" max="127" width="12" customWidth="1"/>
    <col min="128" max="129" width="2" customWidth="1"/>
    <col min="130" max="130" width="12" customWidth="1"/>
    <col min="131" max="132" width="2" customWidth="1"/>
    <col min="133" max="133" width="12" customWidth="1"/>
    <col min="134" max="135" width="2" customWidth="1"/>
    <col min="136" max="136" width="12" customWidth="1"/>
    <col min="137" max="138" width="2" customWidth="1"/>
    <col min="139" max="139" width="12" customWidth="1"/>
  </cols>
  <sheetData>
    <row r="1" spans="1:139" ht="24" x14ac:dyDescent="0.3">
      <c r="A1" s="51" t="s">
        <v>5715</v>
      </c>
      <c r="B1" s="45"/>
      <c r="C1" s="45"/>
      <c r="D1" s="45"/>
      <c r="E1" s="45"/>
      <c r="F1" s="45"/>
      <c r="G1" s="45"/>
      <c r="H1" s="45"/>
      <c r="I1" s="45"/>
      <c r="J1" s="45"/>
      <c r="K1" s="45"/>
    </row>
    <row r="2" spans="1:139" x14ac:dyDescent="0.2">
      <c r="A2" t="s">
        <v>5716</v>
      </c>
    </row>
    <row r="3" spans="1:139" ht="25" customHeight="1" x14ac:dyDescent="0.2">
      <c r="E3" s="47" t="s">
        <v>5717</v>
      </c>
      <c r="F3" s="48"/>
      <c r="G3" s="49"/>
      <c r="H3" s="47" t="s">
        <v>5718</v>
      </c>
      <c r="I3" s="48"/>
      <c r="J3" s="49"/>
      <c r="K3" s="47" t="s">
        <v>5718</v>
      </c>
      <c r="L3" s="48"/>
      <c r="M3" s="49"/>
      <c r="N3" s="47" t="s">
        <v>5627</v>
      </c>
      <c r="O3" s="48"/>
      <c r="P3" s="49"/>
      <c r="Q3" s="47" t="s">
        <v>5767</v>
      </c>
      <c r="R3" s="48"/>
      <c r="S3" s="49"/>
      <c r="T3" s="47" t="s">
        <v>5768</v>
      </c>
      <c r="U3" s="48"/>
      <c r="V3" s="49"/>
      <c r="W3" s="47" t="s">
        <v>5769</v>
      </c>
      <c r="X3" s="48"/>
      <c r="Y3" s="49"/>
      <c r="Z3" s="47" t="s">
        <v>5770</v>
      </c>
      <c r="AA3" s="48"/>
      <c r="AB3" s="49"/>
      <c r="AC3" s="47" t="s">
        <v>5771</v>
      </c>
      <c r="AD3" s="48"/>
      <c r="AE3" s="49"/>
      <c r="AF3" s="47" t="s">
        <v>5772</v>
      </c>
      <c r="AG3" s="48"/>
      <c r="AH3" s="49"/>
      <c r="AI3" s="47" t="s">
        <v>5773</v>
      </c>
      <c r="AJ3" s="48"/>
      <c r="AK3" s="49"/>
      <c r="AL3" s="47" t="s">
        <v>5774</v>
      </c>
      <c r="AM3" s="48"/>
      <c r="AN3" s="49"/>
      <c r="AO3" s="47" t="s">
        <v>5775</v>
      </c>
      <c r="AP3" s="48"/>
      <c r="AQ3" s="49"/>
      <c r="AR3" s="47" t="s">
        <v>5776</v>
      </c>
      <c r="AS3" s="48"/>
      <c r="AT3" s="49"/>
      <c r="AU3" s="47" t="s">
        <v>5777</v>
      </c>
      <c r="AV3" s="48"/>
      <c r="AW3" s="49"/>
      <c r="AX3" s="47" t="s">
        <v>5778</v>
      </c>
      <c r="AY3" s="48"/>
      <c r="AZ3" s="49"/>
      <c r="BA3" s="47">
        <v>2024</v>
      </c>
      <c r="BB3" s="48"/>
      <c r="BC3" s="49"/>
      <c r="BD3" s="47">
        <v>2024</v>
      </c>
      <c r="BE3" s="48"/>
      <c r="BF3" s="49"/>
      <c r="BG3" s="47" t="s">
        <v>5779</v>
      </c>
      <c r="BH3" s="48"/>
      <c r="BI3" s="49"/>
      <c r="BJ3" s="47" t="s">
        <v>5780</v>
      </c>
      <c r="BK3" s="48"/>
      <c r="BL3" s="49"/>
      <c r="BM3" s="47" t="s">
        <v>5781</v>
      </c>
      <c r="BN3" s="48"/>
      <c r="BO3" s="49"/>
      <c r="BP3" s="47" t="s">
        <v>5782</v>
      </c>
      <c r="BQ3" s="48"/>
      <c r="BR3" s="49"/>
      <c r="BS3" s="47" t="s">
        <v>5783</v>
      </c>
      <c r="BT3" s="48"/>
      <c r="BU3" s="49"/>
      <c r="BV3" s="47" t="s">
        <v>5784</v>
      </c>
      <c r="BW3" s="48"/>
      <c r="BX3" s="49"/>
      <c r="BY3" s="47" t="s">
        <v>5785</v>
      </c>
      <c r="BZ3" s="48"/>
      <c r="CA3" s="49"/>
      <c r="CB3" s="47" t="s">
        <v>5786</v>
      </c>
      <c r="CC3" s="48"/>
      <c r="CD3" s="49"/>
      <c r="CE3" s="47" t="s">
        <v>5787</v>
      </c>
      <c r="CF3" s="48"/>
      <c r="CG3" s="49"/>
      <c r="CH3" s="47" t="s">
        <v>5788</v>
      </c>
      <c r="CI3" s="48"/>
      <c r="CJ3" s="49"/>
      <c r="CK3" s="47" t="s">
        <v>5789</v>
      </c>
      <c r="CL3" s="48"/>
      <c r="CM3" s="49"/>
      <c r="CN3" s="47" t="s">
        <v>5790</v>
      </c>
      <c r="CO3" s="48"/>
      <c r="CP3" s="49"/>
      <c r="CQ3" s="47">
        <v>2025</v>
      </c>
      <c r="CR3" s="48"/>
      <c r="CS3" s="49"/>
      <c r="CT3" s="47">
        <v>2025</v>
      </c>
      <c r="CU3" s="48"/>
      <c r="CV3" s="49"/>
      <c r="CW3" s="47" t="s">
        <v>5791</v>
      </c>
      <c r="CX3" s="48"/>
      <c r="CY3" s="49"/>
      <c r="CZ3" s="47" t="s">
        <v>5792</v>
      </c>
      <c r="DA3" s="48"/>
      <c r="DB3" s="49"/>
      <c r="DC3" s="47" t="s">
        <v>5793</v>
      </c>
      <c r="DD3" s="48"/>
      <c r="DE3" s="49"/>
      <c r="DF3" s="47" t="s">
        <v>5794</v>
      </c>
      <c r="DG3" s="48"/>
      <c r="DH3" s="49"/>
      <c r="DI3" s="47" t="s">
        <v>5795</v>
      </c>
      <c r="DJ3" s="48"/>
      <c r="DK3" s="49"/>
      <c r="DL3" s="47" t="s">
        <v>5796</v>
      </c>
      <c r="DM3" s="48"/>
      <c r="DN3" s="49"/>
      <c r="DO3" s="47" t="s">
        <v>5797</v>
      </c>
      <c r="DP3" s="48"/>
      <c r="DQ3" s="49"/>
      <c r="DR3" s="47" t="s">
        <v>5798</v>
      </c>
      <c r="DS3" s="48"/>
      <c r="DT3" s="49"/>
      <c r="DU3" s="47" t="s">
        <v>5799</v>
      </c>
      <c r="DV3" s="48"/>
      <c r="DW3" s="49"/>
      <c r="DX3" s="47" t="s">
        <v>5800</v>
      </c>
      <c r="DY3" s="48"/>
      <c r="DZ3" s="49"/>
      <c r="EA3" s="47" t="s">
        <v>5801</v>
      </c>
      <c r="EB3" s="48"/>
      <c r="EC3" s="49"/>
      <c r="ED3" s="47" t="s">
        <v>5802</v>
      </c>
      <c r="EE3" s="48"/>
      <c r="EF3" s="49"/>
      <c r="EG3" s="47" t="s">
        <v>5803</v>
      </c>
      <c r="EH3" s="48"/>
      <c r="EI3" s="49"/>
    </row>
    <row r="4" spans="1:139" ht="10" customHeight="1" x14ac:dyDescent="0.2">
      <c r="A4" s="19"/>
      <c r="B4" s="19"/>
      <c r="C4" s="19"/>
      <c r="D4" s="19"/>
      <c r="E4" s="44" t="s">
        <v>5640</v>
      </c>
      <c r="F4" s="45"/>
      <c r="G4" s="20" t="s">
        <v>5651</v>
      </c>
      <c r="H4" s="44" t="s">
        <v>5640</v>
      </c>
      <c r="I4" s="45"/>
      <c r="J4" s="20" t="s">
        <v>5651</v>
      </c>
      <c r="K4" s="44" t="s">
        <v>5640</v>
      </c>
      <c r="L4" s="45"/>
      <c r="M4" s="20" t="s">
        <v>5651</v>
      </c>
      <c r="N4" s="44" t="s">
        <v>5640</v>
      </c>
      <c r="O4" s="45"/>
      <c r="P4" s="20" t="s">
        <v>5651</v>
      </c>
      <c r="Q4" s="44" t="s">
        <v>5640</v>
      </c>
      <c r="R4" s="45"/>
      <c r="S4" s="20" t="s">
        <v>5653</v>
      </c>
      <c r="T4" s="44" t="s">
        <v>5640</v>
      </c>
      <c r="U4" s="45"/>
      <c r="V4" s="20" t="s">
        <v>5804</v>
      </c>
      <c r="W4" s="44" t="s">
        <v>5640</v>
      </c>
      <c r="X4" s="45"/>
      <c r="Y4" s="20" t="s">
        <v>5805</v>
      </c>
      <c r="Z4" s="44" t="s">
        <v>5640</v>
      </c>
      <c r="AA4" s="45"/>
      <c r="AB4" s="20" t="s">
        <v>5806</v>
      </c>
      <c r="AC4" s="44" t="s">
        <v>5640</v>
      </c>
      <c r="AD4" s="45"/>
      <c r="AE4" s="20" t="s">
        <v>5807</v>
      </c>
      <c r="AF4" s="44" t="s">
        <v>5640</v>
      </c>
      <c r="AG4" s="45"/>
      <c r="AH4" s="20" t="s">
        <v>5808</v>
      </c>
      <c r="AI4" s="44" t="s">
        <v>5640</v>
      </c>
      <c r="AJ4" s="45"/>
      <c r="AK4" s="20" t="s">
        <v>5725</v>
      </c>
      <c r="AL4" s="44" t="s">
        <v>5640</v>
      </c>
      <c r="AM4" s="45"/>
      <c r="AN4" s="20" t="s">
        <v>5809</v>
      </c>
      <c r="AO4" s="44" t="s">
        <v>5640</v>
      </c>
      <c r="AP4" s="45"/>
      <c r="AQ4" s="20" t="s">
        <v>5810</v>
      </c>
      <c r="AR4" s="44" t="s">
        <v>5640</v>
      </c>
      <c r="AS4" s="45"/>
      <c r="AT4" s="20" t="s">
        <v>5811</v>
      </c>
      <c r="AU4" s="44" t="s">
        <v>5640</v>
      </c>
      <c r="AV4" s="45"/>
      <c r="AW4" s="20" t="s">
        <v>5812</v>
      </c>
      <c r="AX4" s="44" t="s">
        <v>5640</v>
      </c>
      <c r="AY4" s="45"/>
      <c r="AZ4" s="20" t="s">
        <v>5813</v>
      </c>
      <c r="BA4" s="44" t="s">
        <v>5640</v>
      </c>
      <c r="BB4" s="45"/>
      <c r="BC4" s="20" t="s">
        <v>5726</v>
      </c>
      <c r="BD4" s="44" t="s">
        <v>5640</v>
      </c>
      <c r="BE4" s="45"/>
      <c r="BF4" s="20" t="s">
        <v>5726</v>
      </c>
      <c r="BG4" s="44" t="s">
        <v>5640</v>
      </c>
      <c r="BH4" s="45"/>
      <c r="BI4" s="20" t="s">
        <v>5726</v>
      </c>
      <c r="BJ4" s="44" t="s">
        <v>5640</v>
      </c>
      <c r="BK4" s="45"/>
      <c r="BL4" s="20" t="s">
        <v>5814</v>
      </c>
      <c r="BM4" s="44" t="s">
        <v>5640</v>
      </c>
      <c r="BN4" s="45"/>
      <c r="BO4" s="20" t="s">
        <v>5815</v>
      </c>
      <c r="BP4" s="44" t="s">
        <v>5640</v>
      </c>
      <c r="BQ4" s="45"/>
      <c r="BR4" s="20" t="s">
        <v>5816</v>
      </c>
      <c r="BS4" s="44" t="s">
        <v>5640</v>
      </c>
      <c r="BT4" s="45"/>
      <c r="BU4" s="20" t="s">
        <v>5817</v>
      </c>
      <c r="BV4" s="44" t="s">
        <v>5640</v>
      </c>
      <c r="BW4" s="45"/>
      <c r="BX4" s="20" t="s">
        <v>5818</v>
      </c>
      <c r="BY4" s="44" t="s">
        <v>5640</v>
      </c>
      <c r="BZ4" s="45"/>
      <c r="CA4" s="20" t="s">
        <v>5727</v>
      </c>
      <c r="CB4" s="44" t="s">
        <v>5640</v>
      </c>
      <c r="CC4" s="45"/>
      <c r="CD4" s="20" t="s">
        <v>5819</v>
      </c>
      <c r="CE4" s="44" t="s">
        <v>5640</v>
      </c>
      <c r="CF4" s="45"/>
      <c r="CG4" s="20" t="s">
        <v>5820</v>
      </c>
      <c r="CH4" s="44" t="s">
        <v>5640</v>
      </c>
      <c r="CI4" s="45"/>
      <c r="CJ4" s="20" t="s">
        <v>5821</v>
      </c>
      <c r="CK4" s="44" t="s">
        <v>5640</v>
      </c>
      <c r="CL4" s="45"/>
      <c r="CM4" s="20" t="s">
        <v>5822</v>
      </c>
      <c r="CN4" s="44" t="s">
        <v>5640</v>
      </c>
      <c r="CO4" s="45"/>
      <c r="CP4" s="20" t="s">
        <v>5823</v>
      </c>
      <c r="CQ4" s="44" t="s">
        <v>5640</v>
      </c>
      <c r="CR4" s="45"/>
      <c r="CS4" s="20" t="s">
        <v>5728</v>
      </c>
      <c r="CT4" s="44" t="s">
        <v>5640</v>
      </c>
      <c r="CU4" s="45"/>
      <c r="CV4" s="20" t="s">
        <v>5728</v>
      </c>
      <c r="CW4" s="44" t="s">
        <v>5640</v>
      </c>
      <c r="CX4" s="45"/>
      <c r="CY4" s="20" t="s">
        <v>5728</v>
      </c>
      <c r="CZ4" s="44" t="s">
        <v>5640</v>
      </c>
      <c r="DA4" s="45"/>
      <c r="DB4" s="20" t="s">
        <v>5824</v>
      </c>
      <c r="DC4" s="44" t="s">
        <v>5640</v>
      </c>
      <c r="DD4" s="45"/>
      <c r="DE4" s="20" t="s">
        <v>5825</v>
      </c>
      <c r="DF4" s="44" t="s">
        <v>5640</v>
      </c>
      <c r="DG4" s="45"/>
      <c r="DH4" s="20" t="s">
        <v>5826</v>
      </c>
      <c r="DI4" s="44" t="s">
        <v>5640</v>
      </c>
      <c r="DJ4" s="45"/>
      <c r="DK4" s="20" t="s">
        <v>5827</v>
      </c>
      <c r="DL4" s="44" t="s">
        <v>5640</v>
      </c>
      <c r="DM4" s="45"/>
      <c r="DN4" s="20" t="s">
        <v>5828</v>
      </c>
      <c r="DO4" s="44" t="s">
        <v>5640</v>
      </c>
      <c r="DP4" s="45"/>
      <c r="DQ4" s="20" t="s">
        <v>5729</v>
      </c>
      <c r="DR4" s="44" t="s">
        <v>5640</v>
      </c>
      <c r="DS4" s="45"/>
      <c r="DT4" s="20" t="s">
        <v>5829</v>
      </c>
      <c r="DU4" s="44" t="s">
        <v>5640</v>
      </c>
      <c r="DV4" s="45"/>
      <c r="DW4" s="20" t="s">
        <v>5830</v>
      </c>
      <c r="DX4" s="44" t="s">
        <v>5640</v>
      </c>
      <c r="DY4" s="45"/>
      <c r="DZ4" s="20" t="s">
        <v>5831</v>
      </c>
      <c r="EA4" s="44" t="s">
        <v>5640</v>
      </c>
      <c r="EB4" s="45"/>
      <c r="EC4" s="20" t="s">
        <v>5832</v>
      </c>
      <c r="ED4" s="44" t="s">
        <v>5640</v>
      </c>
      <c r="EE4" s="45"/>
      <c r="EF4" s="20" t="s">
        <v>5833</v>
      </c>
      <c r="EG4" s="44" t="s">
        <v>5640</v>
      </c>
      <c r="EH4" s="45"/>
      <c r="EI4" s="20" t="s">
        <v>5834</v>
      </c>
    </row>
    <row r="5" spans="1:139" ht="10" customHeight="1" x14ac:dyDescent="0.2">
      <c r="A5" s="19"/>
      <c r="B5" s="19"/>
      <c r="C5" s="19"/>
      <c r="D5" s="19"/>
      <c r="E5" s="44" t="s">
        <v>5654</v>
      </c>
      <c r="F5" s="45"/>
      <c r="G5" s="20" t="s">
        <v>5730</v>
      </c>
      <c r="H5" s="44" t="s">
        <v>5654</v>
      </c>
      <c r="I5" s="45"/>
      <c r="J5" s="20" t="s">
        <v>5656</v>
      </c>
      <c r="K5" s="44" t="s">
        <v>5654</v>
      </c>
      <c r="L5" s="45"/>
      <c r="M5" s="20" t="s">
        <v>5656</v>
      </c>
      <c r="N5" s="44" t="s">
        <v>5654</v>
      </c>
      <c r="O5" s="45"/>
      <c r="P5" s="20" t="s">
        <v>5655</v>
      </c>
      <c r="Q5" s="44" t="s">
        <v>5654</v>
      </c>
      <c r="R5" s="45"/>
      <c r="S5" s="20" t="s">
        <v>5835</v>
      </c>
      <c r="T5" s="44" t="s">
        <v>5654</v>
      </c>
      <c r="U5" s="45"/>
      <c r="V5" s="20" t="s">
        <v>5836</v>
      </c>
      <c r="W5" s="44" t="s">
        <v>5654</v>
      </c>
      <c r="X5" s="45"/>
      <c r="Y5" s="20" t="s">
        <v>5837</v>
      </c>
      <c r="Z5" s="44" t="s">
        <v>5654</v>
      </c>
      <c r="AA5" s="45"/>
      <c r="AB5" s="20" t="s">
        <v>5838</v>
      </c>
      <c r="AC5" s="44" t="s">
        <v>5654</v>
      </c>
      <c r="AD5" s="45"/>
      <c r="AE5" s="20" t="s">
        <v>5839</v>
      </c>
      <c r="AF5" s="44" t="s">
        <v>5654</v>
      </c>
      <c r="AG5" s="45"/>
      <c r="AH5" s="20" t="s">
        <v>5731</v>
      </c>
      <c r="AI5" s="44" t="s">
        <v>5654</v>
      </c>
      <c r="AJ5" s="45"/>
      <c r="AK5" s="20" t="s">
        <v>5840</v>
      </c>
      <c r="AL5" s="44" t="s">
        <v>5654</v>
      </c>
      <c r="AM5" s="45"/>
      <c r="AN5" s="20" t="s">
        <v>5841</v>
      </c>
      <c r="AO5" s="44" t="s">
        <v>5654</v>
      </c>
      <c r="AP5" s="45"/>
      <c r="AQ5" s="20" t="s">
        <v>5842</v>
      </c>
      <c r="AR5" s="44" t="s">
        <v>5654</v>
      </c>
      <c r="AS5" s="45"/>
      <c r="AT5" s="20" t="s">
        <v>5843</v>
      </c>
      <c r="AU5" s="44" t="s">
        <v>5654</v>
      </c>
      <c r="AV5" s="45"/>
      <c r="AW5" s="20" t="s">
        <v>5844</v>
      </c>
      <c r="AX5" s="44" t="s">
        <v>5654</v>
      </c>
      <c r="AY5" s="45"/>
      <c r="AZ5" s="20" t="s">
        <v>5656</v>
      </c>
      <c r="BA5" s="44" t="s">
        <v>5654</v>
      </c>
      <c r="BB5" s="45"/>
      <c r="BC5" s="20" t="s">
        <v>5732</v>
      </c>
      <c r="BD5" s="44" t="s">
        <v>5654</v>
      </c>
      <c r="BE5" s="45"/>
      <c r="BF5" s="20" t="s">
        <v>5732</v>
      </c>
      <c r="BG5" s="44" t="s">
        <v>5654</v>
      </c>
      <c r="BH5" s="45"/>
      <c r="BI5" s="20" t="s">
        <v>5845</v>
      </c>
      <c r="BJ5" s="44" t="s">
        <v>5654</v>
      </c>
      <c r="BK5" s="45"/>
      <c r="BL5" s="20" t="s">
        <v>5846</v>
      </c>
      <c r="BM5" s="44" t="s">
        <v>5654</v>
      </c>
      <c r="BN5" s="45"/>
      <c r="BO5" s="20" t="s">
        <v>5847</v>
      </c>
      <c r="BP5" s="44" t="s">
        <v>5654</v>
      </c>
      <c r="BQ5" s="45"/>
      <c r="BR5" s="20" t="s">
        <v>5848</v>
      </c>
      <c r="BS5" s="44" t="s">
        <v>5654</v>
      </c>
      <c r="BT5" s="45"/>
      <c r="BU5" s="20" t="s">
        <v>5849</v>
      </c>
      <c r="BV5" s="44" t="s">
        <v>5654</v>
      </c>
      <c r="BW5" s="45"/>
      <c r="BX5" s="20" t="s">
        <v>5733</v>
      </c>
      <c r="BY5" s="44" t="s">
        <v>5654</v>
      </c>
      <c r="BZ5" s="45"/>
      <c r="CA5" s="20" t="s">
        <v>5850</v>
      </c>
      <c r="CB5" s="44" t="s">
        <v>5654</v>
      </c>
      <c r="CC5" s="45"/>
      <c r="CD5" s="20" t="s">
        <v>5851</v>
      </c>
      <c r="CE5" s="44" t="s">
        <v>5654</v>
      </c>
      <c r="CF5" s="45"/>
      <c r="CG5" s="20" t="s">
        <v>5852</v>
      </c>
      <c r="CH5" s="44" t="s">
        <v>5654</v>
      </c>
      <c r="CI5" s="45"/>
      <c r="CJ5" s="20" t="s">
        <v>5853</v>
      </c>
      <c r="CK5" s="44" t="s">
        <v>5654</v>
      </c>
      <c r="CL5" s="45"/>
      <c r="CM5" s="20" t="s">
        <v>5854</v>
      </c>
      <c r="CN5" s="44" t="s">
        <v>5654</v>
      </c>
      <c r="CO5" s="45"/>
      <c r="CP5" s="20" t="s">
        <v>5732</v>
      </c>
      <c r="CQ5" s="44" t="s">
        <v>5654</v>
      </c>
      <c r="CR5" s="45"/>
      <c r="CS5" s="20" t="s">
        <v>5734</v>
      </c>
      <c r="CT5" s="44" t="s">
        <v>5654</v>
      </c>
      <c r="CU5" s="45"/>
      <c r="CV5" s="20" t="s">
        <v>5734</v>
      </c>
      <c r="CW5" s="44" t="s">
        <v>5654</v>
      </c>
      <c r="CX5" s="45"/>
      <c r="CY5" s="20" t="s">
        <v>5855</v>
      </c>
      <c r="CZ5" s="44" t="s">
        <v>5654</v>
      </c>
      <c r="DA5" s="45"/>
      <c r="DB5" s="20" t="s">
        <v>5856</v>
      </c>
      <c r="DC5" s="44" t="s">
        <v>5654</v>
      </c>
      <c r="DD5" s="45"/>
      <c r="DE5" s="20" t="s">
        <v>5857</v>
      </c>
      <c r="DF5" s="44" t="s">
        <v>5654</v>
      </c>
      <c r="DG5" s="45"/>
      <c r="DH5" s="20" t="s">
        <v>5858</v>
      </c>
      <c r="DI5" s="44" t="s">
        <v>5654</v>
      </c>
      <c r="DJ5" s="45"/>
      <c r="DK5" s="20" t="s">
        <v>5859</v>
      </c>
      <c r="DL5" s="44" t="s">
        <v>5654</v>
      </c>
      <c r="DM5" s="45"/>
      <c r="DN5" s="20" t="s">
        <v>5735</v>
      </c>
      <c r="DO5" s="44" t="s">
        <v>5654</v>
      </c>
      <c r="DP5" s="45"/>
      <c r="DQ5" s="20" t="s">
        <v>5860</v>
      </c>
      <c r="DR5" s="44" t="s">
        <v>5654</v>
      </c>
      <c r="DS5" s="45"/>
      <c r="DT5" s="20" t="s">
        <v>5861</v>
      </c>
      <c r="DU5" s="44" t="s">
        <v>5654</v>
      </c>
      <c r="DV5" s="45"/>
      <c r="DW5" s="20" t="s">
        <v>5862</v>
      </c>
      <c r="DX5" s="44" t="s">
        <v>5654</v>
      </c>
      <c r="DY5" s="45"/>
      <c r="DZ5" s="20" t="s">
        <v>5863</v>
      </c>
      <c r="EA5" s="44" t="s">
        <v>5654</v>
      </c>
      <c r="EB5" s="45"/>
      <c r="EC5" s="20" t="s">
        <v>5864</v>
      </c>
      <c r="ED5" s="44" t="s">
        <v>5654</v>
      </c>
      <c r="EE5" s="45"/>
      <c r="EF5" s="20" t="s">
        <v>5865</v>
      </c>
      <c r="EG5" s="44" t="s">
        <v>5654</v>
      </c>
      <c r="EH5" s="45"/>
      <c r="EI5" s="20" t="s">
        <v>5734</v>
      </c>
    </row>
    <row r="6" spans="1:139" x14ac:dyDescent="0.2">
      <c r="E6" s="21"/>
      <c r="G6" s="22"/>
      <c r="H6" s="21"/>
      <c r="J6" s="22"/>
      <c r="K6" s="21"/>
      <c r="M6" s="22"/>
      <c r="N6" s="21"/>
      <c r="P6" s="22"/>
      <c r="Q6" s="21"/>
      <c r="S6" s="22"/>
      <c r="T6" s="21"/>
      <c r="V6" s="22"/>
      <c r="W6" s="21"/>
      <c r="Y6" s="22"/>
      <c r="Z6" s="21"/>
      <c r="AB6" s="22"/>
      <c r="AC6" s="21"/>
      <c r="AE6" s="22"/>
      <c r="AF6" s="21"/>
      <c r="AH6" s="22"/>
      <c r="AI6" s="21"/>
      <c r="AK6" s="22"/>
      <c r="AL6" s="21"/>
      <c r="AN6" s="22"/>
      <c r="AO6" s="21"/>
      <c r="AQ6" s="22"/>
      <c r="AR6" s="21"/>
      <c r="AT6" s="22"/>
      <c r="AU6" s="21"/>
      <c r="AW6" s="22"/>
      <c r="AX6" s="21"/>
      <c r="AZ6" s="22"/>
      <c r="BA6" s="21"/>
      <c r="BC6" s="22"/>
      <c r="BD6" s="21"/>
      <c r="BF6" s="22"/>
      <c r="BG6" s="21"/>
      <c r="BI6" s="22"/>
      <c r="BJ6" s="21"/>
      <c r="BL6" s="22"/>
      <c r="BM6" s="21"/>
      <c r="BO6" s="22"/>
      <c r="BP6" s="21"/>
      <c r="BR6" s="22"/>
      <c r="BS6" s="21"/>
      <c r="BU6" s="22"/>
      <c r="BV6" s="21"/>
      <c r="BX6" s="22"/>
      <c r="BY6" s="21"/>
      <c r="CA6" s="22"/>
      <c r="CB6" s="21"/>
      <c r="CD6" s="22"/>
      <c r="CE6" s="21"/>
      <c r="CG6" s="22"/>
      <c r="CH6" s="21"/>
      <c r="CJ6" s="22"/>
      <c r="CK6" s="21"/>
      <c r="CM6" s="22"/>
      <c r="CN6" s="21"/>
      <c r="CP6" s="22"/>
      <c r="CQ6" s="21"/>
      <c r="CS6" s="22"/>
      <c r="CT6" s="21"/>
      <c r="CV6" s="22"/>
      <c r="CW6" s="21"/>
      <c r="CY6" s="22"/>
      <c r="CZ6" s="21"/>
      <c r="DB6" s="22"/>
      <c r="DC6" s="21"/>
      <c r="DE6" s="22"/>
      <c r="DF6" s="21"/>
      <c r="DH6" s="22"/>
      <c r="DI6" s="21"/>
      <c r="DK6" s="22"/>
      <c r="DL6" s="21"/>
      <c r="DN6" s="22"/>
      <c r="DO6" s="21"/>
      <c r="DQ6" s="22"/>
      <c r="DR6" s="21"/>
      <c r="DT6" s="22"/>
      <c r="DU6" s="21"/>
      <c r="DW6" s="22"/>
      <c r="DX6" s="21"/>
      <c r="DZ6" s="22"/>
      <c r="EA6" s="21"/>
      <c r="EC6" s="22"/>
      <c r="ED6" s="21"/>
      <c r="EF6" s="22"/>
      <c r="EG6" s="21"/>
      <c r="EI6" s="22"/>
    </row>
    <row r="7" spans="1:139" ht="18" x14ac:dyDescent="0.2">
      <c r="B7" s="31" t="s">
        <v>5678</v>
      </c>
      <c r="C7" s="31"/>
      <c r="D7" s="31"/>
      <c r="E7" s="59">
        <v>487700</v>
      </c>
      <c r="F7" s="45"/>
      <c r="G7" s="43"/>
      <c r="H7" s="59">
        <v>165220</v>
      </c>
      <c r="I7" s="45"/>
      <c r="J7" s="43"/>
      <c r="K7" s="59">
        <v>165220</v>
      </c>
      <c r="L7" s="45"/>
      <c r="M7" s="43"/>
      <c r="N7" s="59">
        <f>SUM(O8:O20)</f>
        <v>0</v>
      </c>
      <c r="O7" s="45"/>
      <c r="P7" s="43"/>
      <c r="Q7" s="59">
        <f>SUM(R8:R20)</f>
        <v>16762.86</v>
      </c>
      <c r="R7" s="45"/>
      <c r="S7" s="43"/>
      <c r="T7" s="59">
        <f>SUM(U8:U20)</f>
        <v>13856.710000000001</v>
      </c>
      <c r="U7" s="45"/>
      <c r="V7" s="43"/>
      <c r="W7" s="59">
        <f>SUM(X8:X20)</f>
        <v>10186.529999999999</v>
      </c>
      <c r="X7" s="45"/>
      <c r="Y7" s="43"/>
      <c r="Z7" s="59">
        <f>SUM(AA8:AA20)</f>
        <v>10060.84</v>
      </c>
      <c r="AA7" s="45"/>
      <c r="AB7" s="43"/>
      <c r="AC7" s="59">
        <f>SUM(AD8:AD20)</f>
        <v>10555.01</v>
      </c>
      <c r="AD7" s="45"/>
      <c r="AE7" s="43"/>
      <c r="AF7" s="59">
        <f>SUM(AG8:AG20)</f>
        <v>12509.13</v>
      </c>
      <c r="AG7" s="45"/>
      <c r="AH7" s="43"/>
      <c r="AI7" s="59">
        <f>SUM(AJ8:AJ20)</f>
        <v>10947.859999999999</v>
      </c>
      <c r="AJ7" s="45"/>
      <c r="AK7" s="43"/>
      <c r="AL7" s="59">
        <f>SUM(AM8:AM20)</f>
        <v>10734.52</v>
      </c>
      <c r="AM7" s="45"/>
      <c r="AN7" s="43"/>
      <c r="AO7" s="59">
        <f>SUM(AP8:AP20)</f>
        <v>13627.92</v>
      </c>
      <c r="AP7" s="45"/>
      <c r="AQ7" s="43"/>
      <c r="AR7" s="59">
        <f>SUM(AS8:AS20)</f>
        <v>10738.24</v>
      </c>
      <c r="AS7" s="45"/>
      <c r="AT7" s="43"/>
      <c r="AU7" s="59">
        <f>SUM(AV8:AV20)</f>
        <v>22587.79</v>
      </c>
      <c r="AV7" s="45"/>
      <c r="AW7" s="43"/>
      <c r="AX7" s="59">
        <f>SUM(AY8:AY20)</f>
        <v>11830.13</v>
      </c>
      <c r="AY7" s="45"/>
      <c r="AZ7" s="43"/>
      <c r="BA7" s="59">
        <v>161020</v>
      </c>
      <c r="BB7" s="45"/>
      <c r="BC7" s="43"/>
      <c r="BD7" s="59">
        <v>161020</v>
      </c>
      <c r="BE7" s="45"/>
      <c r="BF7" s="43"/>
      <c r="BG7" s="59">
        <f>SUM(BH8:BH20)</f>
        <v>12650.5</v>
      </c>
      <c r="BH7" s="45"/>
      <c r="BI7" s="43"/>
      <c r="BJ7" s="59">
        <f>SUM(BK8:BK20)</f>
        <v>11759.300000000001</v>
      </c>
      <c r="BK7" s="45"/>
      <c r="BL7" s="43"/>
      <c r="BM7" s="59">
        <f>SUM(BN8:BN20)</f>
        <v>12436.800000000001</v>
      </c>
      <c r="BN7" s="45"/>
      <c r="BO7" s="43"/>
      <c r="BP7" s="59">
        <f>SUM(BQ8:BQ20)</f>
        <v>14670.86</v>
      </c>
      <c r="BQ7" s="45"/>
      <c r="BR7" s="43"/>
      <c r="BS7" s="59">
        <f>SUM(BT8:BT20)</f>
        <v>15544.79</v>
      </c>
      <c r="BT7" s="45"/>
      <c r="BU7" s="43"/>
      <c r="BV7" s="59">
        <f>SUM(BW8:BW20)</f>
        <v>13565.84</v>
      </c>
      <c r="BW7" s="45"/>
      <c r="BX7" s="43"/>
      <c r="BY7" s="59">
        <f>SUM(BZ8:BZ20)</f>
        <v>11591.730000000001</v>
      </c>
      <c r="BZ7" s="45"/>
      <c r="CA7" s="43"/>
      <c r="CB7" s="59">
        <f>SUM(CC8:CC20)</f>
        <v>11631.19</v>
      </c>
      <c r="CC7" s="45"/>
      <c r="CD7" s="43"/>
      <c r="CE7" s="59">
        <f>SUM(CF8:CF20)</f>
        <v>13208.479999999998</v>
      </c>
      <c r="CF7" s="45"/>
      <c r="CG7" s="43"/>
      <c r="CH7" s="59">
        <f>SUM(CI8:CI20)</f>
        <v>15705.350000000002</v>
      </c>
      <c r="CI7" s="45"/>
      <c r="CJ7" s="43"/>
      <c r="CK7" s="59">
        <f>SUM(CL8:CL20)</f>
        <v>19906.590000000004</v>
      </c>
      <c r="CL7" s="45"/>
      <c r="CM7" s="43"/>
      <c r="CN7" s="59">
        <f>SUM(CO8:CO20)</f>
        <v>8484.14</v>
      </c>
      <c r="CO7" s="45"/>
      <c r="CP7" s="43"/>
      <c r="CQ7" s="59">
        <v>161460</v>
      </c>
      <c r="CR7" s="45"/>
      <c r="CS7" s="43"/>
      <c r="CT7" s="59">
        <v>161460</v>
      </c>
      <c r="CU7" s="45"/>
      <c r="CV7" s="43"/>
      <c r="CW7" s="59">
        <f>SUM(CX8:CX20)</f>
        <v>13549.550000000001</v>
      </c>
      <c r="CX7" s="45"/>
      <c r="CY7" s="43"/>
      <c r="CZ7" s="59">
        <f>SUM(DA8:DA20)</f>
        <v>14289.85</v>
      </c>
      <c r="DA7" s="45"/>
      <c r="DB7" s="43"/>
      <c r="DC7" s="59">
        <f>SUM(DD8:DD20)</f>
        <v>17374.100000000002</v>
      </c>
      <c r="DD7" s="45"/>
      <c r="DE7" s="43"/>
      <c r="DF7" s="59">
        <f>SUM(DG8:DG20)</f>
        <v>13449.62</v>
      </c>
      <c r="DG7" s="45"/>
      <c r="DH7" s="43"/>
      <c r="DI7" s="59">
        <f>SUM(DJ8:DJ20)</f>
        <v>1674.61</v>
      </c>
      <c r="DJ7" s="45"/>
      <c r="DK7" s="43"/>
      <c r="DL7" s="59">
        <f>SUM(DM8:DM20)</f>
        <v>0</v>
      </c>
      <c r="DM7" s="45"/>
      <c r="DN7" s="43"/>
      <c r="DO7" s="59">
        <f>SUM(DP8:DP20)</f>
        <v>0</v>
      </c>
      <c r="DP7" s="45"/>
      <c r="DQ7" s="43"/>
      <c r="DR7" s="59">
        <f>SUM(DS8:DS20)</f>
        <v>0</v>
      </c>
      <c r="DS7" s="45"/>
      <c r="DT7" s="43"/>
      <c r="DU7" s="59">
        <f>SUM(DV8:DV20)</f>
        <v>0</v>
      </c>
      <c r="DV7" s="45"/>
      <c r="DW7" s="43"/>
      <c r="DX7" s="59">
        <f>SUM(DY8:DY20)</f>
        <v>0</v>
      </c>
      <c r="DY7" s="45"/>
      <c r="DZ7" s="43"/>
      <c r="EA7" s="59">
        <f>SUM(EB8:EB20)</f>
        <v>0</v>
      </c>
      <c r="EB7" s="45"/>
      <c r="EC7" s="43"/>
      <c r="ED7" s="59">
        <f>SUM(EE8:EE20)</f>
        <v>0</v>
      </c>
      <c r="EE7" s="45"/>
      <c r="EF7" s="43"/>
      <c r="EG7" s="59">
        <f>SUM(EH8:EH20)</f>
        <v>0</v>
      </c>
      <c r="EH7" s="45"/>
      <c r="EI7" s="43"/>
    </row>
    <row r="8" spans="1:139" ht="16" x14ac:dyDescent="0.2">
      <c r="C8" s="32" t="s">
        <v>5736</v>
      </c>
      <c r="D8" s="32"/>
      <c r="E8" s="33"/>
      <c r="F8" s="58">
        <v>49800</v>
      </c>
      <c r="G8" s="43"/>
      <c r="H8" s="33"/>
      <c r="I8" s="58">
        <v>16620</v>
      </c>
      <c r="J8" s="43"/>
      <c r="K8" s="33"/>
      <c r="L8" s="58">
        <v>16620</v>
      </c>
      <c r="M8" s="43"/>
      <c r="N8" s="33"/>
      <c r="O8" s="58">
        <f>SUM(P9:P11)</f>
        <v>0</v>
      </c>
      <c r="P8" s="43"/>
      <c r="Q8" s="33"/>
      <c r="R8" s="58">
        <f>SUM(S9:S11)</f>
        <v>546.25</v>
      </c>
      <c r="S8" s="43"/>
      <c r="T8" s="33"/>
      <c r="U8" s="58">
        <f>SUM(V9:V11)</f>
        <v>1097.2</v>
      </c>
      <c r="V8" s="43"/>
      <c r="W8" s="33"/>
      <c r="X8" s="58">
        <f>SUM(Y9:Y11)</f>
        <v>352.83000000000004</v>
      </c>
      <c r="Y8" s="43"/>
      <c r="Z8" s="33"/>
      <c r="AA8" s="58">
        <f>SUM(AB9:AB11)</f>
        <v>48.91</v>
      </c>
      <c r="AB8" s="43"/>
      <c r="AC8" s="33"/>
      <c r="AD8" s="58">
        <f>SUM(AE9:AE11)</f>
        <v>263.42</v>
      </c>
      <c r="AE8" s="43"/>
      <c r="AF8" s="33"/>
      <c r="AG8" s="58">
        <f>SUM(AH9:AH11)</f>
        <v>267.64</v>
      </c>
      <c r="AH8" s="43"/>
      <c r="AI8" s="33"/>
      <c r="AJ8" s="58">
        <f>SUM(AK9:AK11)</f>
        <v>457.82000000000005</v>
      </c>
      <c r="AK8" s="43"/>
      <c r="AL8" s="33"/>
      <c r="AM8" s="58">
        <f>SUM(AN9:AN11)</f>
        <v>146.12</v>
      </c>
      <c r="AN8" s="43"/>
      <c r="AO8" s="33"/>
      <c r="AP8" s="58">
        <f>SUM(AQ9:AQ11)</f>
        <v>3151.08</v>
      </c>
      <c r="AQ8" s="43"/>
      <c r="AR8" s="33"/>
      <c r="AS8" s="58">
        <f>SUM(AT9:AT11)</f>
        <v>362.69</v>
      </c>
      <c r="AT8" s="43"/>
      <c r="AU8" s="33"/>
      <c r="AV8" s="58">
        <f>SUM(AW9:AW11)</f>
        <v>2531.09</v>
      </c>
      <c r="AW8" s="43"/>
      <c r="AX8" s="33"/>
      <c r="AY8" s="58">
        <f>SUM(AZ9:AZ11)</f>
        <v>1108.3</v>
      </c>
      <c r="AZ8" s="43"/>
      <c r="BA8" s="33"/>
      <c r="BB8" s="58">
        <v>16620</v>
      </c>
      <c r="BC8" s="43"/>
      <c r="BD8" s="33"/>
      <c r="BE8" s="58">
        <v>16620</v>
      </c>
      <c r="BF8" s="43"/>
      <c r="BG8" s="33"/>
      <c r="BH8" s="58">
        <f>SUM(BI9:BI11)</f>
        <v>1800.94</v>
      </c>
      <c r="BI8" s="43"/>
      <c r="BJ8" s="33"/>
      <c r="BK8" s="58">
        <f>SUM(BL9:BL11)</f>
        <v>779.69</v>
      </c>
      <c r="BL8" s="43"/>
      <c r="BM8" s="33"/>
      <c r="BN8" s="58">
        <f>SUM(BO9:BO11)</f>
        <v>780.17000000000007</v>
      </c>
      <c r="BO8" s="43"/>
      <c r="BP8" s="33"/>
      <c r="BQ8" s="58">
        <f>SUM(BR9:BR11)</f>
        <v>3734.62</v>
      </c>
      <c r="BR8" s="43"/>
      <c r="BS8" s="33"/>
      <c r="BT8" s="58">
        <f>SUM(BU9:BU11)</f>
        <v>2190</v>
      </c>
      <c r="BU8" s="43"/>
      <c r="BV8" s="33"/>
      <c r="BW8" s="58">
        <f>SUM(BX9:BX11)</f>
        <v>2489.9</v>
      </c>
      <c r="BX8" s="43"/>
      <c r="BY8" s="33"/>
      <c r="BZ8" s="58">
        <f>SUM(CA9:CA11)</f>
        <v>604.74</v>
      </c>
      <c r="CA8" s="43"/>
      <c r="CB8" s="33"/>
      <c r="CC8" s="58">
        <f>SUM(CD9:CD11)</f>
        <v>380.39</v>
      </c>
      <c r="CD8" s="43"/>
      <c r="CE8" s="33"/>
      <c r="CF8" s="58">
        <f>SUM(CG9:CG11)</f>
        <v>2251.7799999999997</v>
      </c>
      <c r="CG8" s="43"/>
      <c r="CH8" s="33"/>
      <c r="CI8" s="58">
        <f>SUM(CJ9:CJ11)</f>
        <v>4204.72</v>
      </c>
      <c r="CJ8" s="43"/>
      <c r="CK8" s="33"/>
      <c r="CL8" s="58">
        <f>SUM(CM9:CM11)</f>
        <v>748.8900000000001</v>
      </c>
      <c r="CM8" s="43"/>
      <c r="CN8" s="33"/>
      <c r="CO8" s="58">
        <f>SUM(CP9:CP11)</f>
        <v>136.55000000000001</v>
      </c>
      <c r="CP8" s="43"/>
      <c r="CQ8" s="33"/>
      <c r="CR8" s="58">
        <v>16560</v>
      </c>
      <c r="CS8" s="43"/>
      <c r="CT8" s="33"/>
      <c r="CU8" s="58">
        <v>16560</v>
      </c>
      <c r="CV8" s="43"/>
      <c r="CW8" s="33"/>
      <c r="CX8" s="58">
        <f>SUM(CY9:CY11)</f>
        <v>2324.1999999999998</v>
      </c>
      <c r="CY8" s="43"/>
      <c r="CZ8" s="33"/>
      <c r="DA8" s="58">
        <f>SUM(DB9:DB11)</f>
        <v>3034.07</v>
      </c>
      <c r="DB8" s="43"/>
      <c r="DC8" s="33"/>
      <c r="DD8" s="58">
        <f>SUM(DE9:DE11)</f>
        <v>3142.7100000000009</v>
      </c>
      <c r="DE8" s="43"/>
      <c r="DF8" s="33"/>
      <c r="DG8" s="58">
        <f>SUM(DH9:DH11)</f>
        <v>2411.0100000000002</v>
      </c>
      <c r="DH8" s="43"/>
      <c r="DI8" s="33"/>
      <c r="DJ8" s="58">
        <f>SUM(DK9:DK11)</f>
        <v>1473.02</v>
      </c>
      <c r="DK8" s="43"/>
      <c r="DL8" s="33"/>
      <c r="DM8" s="58">
        <f>SUM(DN9:DN11)</f>
        <v>0</v>
      </c>
      <c r="DN8" s="43"/>
      <c r="DO8" s="33"/>
      <c r="DP8" s="58">
        <f>SUM(DQ9:DQ11)</f>
        <v>0</v>
      </c>
      <c r="DQ8" s="43"/>
      <c r="DR8" s="33"/>
      <c r="DS8" s="58">
        <f>SUM(DT9:DT11)</f>
        <v>0</v>
      </c>
      <c r="DT8" s="43"/>
      <c r="DU8" s="33"/>
      <c r="DV8" s="58">
        <f>SUM(DW9:DW11)</f>
        <v>0</v>
      </c>
      <c r="DW8" s="43"/>
      <c r="DX8" s="33"/>
      <c r="DY8" s="58">
        <f>SUM(DZ9:DZ11)</f>
        <v>0</v>
      </c>
      <c r="DZ8" s="43"/>
      <c r="EA8" s="33"/>
      <c r="EB8" s="58">
        <f>SUM(EC9:EC11)</f>
        <v>0</v>
      </c>
      <c r="EC8" s="43"/>
      <c r="ED8" s="33"/>
      <c r="EE8" s="58">
        <f>SUM(EF9:EF11)</f>
        <v>0</v>
      </c>
      <c r="EF8" s="43"/>
      <c r="EG8" s="33"/>
      <c r="EH8" s="58">
        <f>SUM(EI9:EI11)</f>
        <v>0</v>
      </c>
      <c r="EI8" s="43"/>
    </row>
    <row r="9" spans="1:139" x14ac:dyDescent="0.2">
      <c r="C9" t="s">
        <v>5546</v>
      </c>
      <c r="D9" t="s">
        <v>1761</v>
      </c>
      <c r="E9" s="21"/>
      <c r="G9" s="29">
        <v>32300</v>
      </c>
      <c r="H9" s="21"/>
      <c r="J9" s="29">
        <v>10770</v>
      </c>
      <c r="K9" s="21"/>
      <c r="M9" s="29">
        <v>10770</v>
      </c>
      <c r="N9" s="21"/>
      <c r="P9" s="26">
        <f>SUMIFS('P23 monthly Buchungen'!F2:F830,'P23 monthly Buchungen'!D2:D830,$D9,'P23 monthly Buchungen'!C2:C830,"&gt;="&amp;P$4,'P23 monthly Buchungen'!C2:C830,"&lt;"&amp;P$5+1,'P23 monthly Buchungen'!L2:L830,"Ausgaben")-SUMIFS('P23 monthly Buchungen'!F2:F830,'P23 monthly Buchungen'!D2:D830,$D9,'P23 monthly Buchungen'!C2:C830,"&gt;="&amp;P$4,'P23 monthly Buchungen'!C2:C830,"&lt;"&amp;P$5+1,'P23 monthly Buchungen'!P2:P830,"Einnahmen")+SUMIFS('P23 monthly Buchungen'!F2:F830,'P23 monthly Buchungen'!D2:D830,$D9,'P23 monthly Buchungen'!C2:C830,"&gt;="&amp;P$4,'P23 monthly Buchungen'!C2:C830,"&lt;"&amp;P$5+1,'P23 monthly Buchungen'!L2:L830,"Einnahmen")-SUMIFS('P23 monthly Buchungen'!F2:F830,'P23 monthly Buchungen'!D2:D830,$D9,'P23 monthly Buchungen'!C2:C830,"&gt;="&amp;P$4,'P23 monthly Buchungen'!C2:C830,"&lt;"&amp;P$5+1,'P23 monthly Buchungen'!P2:P830,"Ausgaben")</f>
        <v>0</v>
      </c>
      <c r="Q9" s="21"/>
      <c r="S9" s="26">
        <f>SUMIFS('P23 monthly Buchungen'!F2:F830,'P23 monthly Buchungen'!D2:D830,$D9,'P23 monthly Buchungen'!C2:C830,"&gt;="&amp;S$4,'P23 monthly Buchungen'!C2:C830,"&lt;"&amp;S$5+1,'P23 monthly Buchungen'!L2:L830,"Ausgaben")-SUMIFS('P23 monthly Buchungen'!F2:F830,'P23 monthly Buchungen'!D2:D830,$D9,'P23 monthly Buchungen'!C2:C830,"&gt;="&amp;S$4,'P23 monthly Buchungen'!C2:C830,"&lt;"&amp;S$5+1,'P23 monthly Buchungen'!P2:P830,"Einnahmen")+SUMIFS('P23 monthly Buchungen'!F2:F830,'P23 monthly Buchungen'!D2:D830,$D9,'P23 monthly Buchungen'!C2:C830,"&gt;="&amp;S$4,'P23 monthly Buchungen'!C2:C830,"&lt;"&amp;S$5+1,'P23 monthly Buchungen'!L2:L830,"Einnahmen")-SUMIFS('P23 monthly Buchungen'!F2:F830,'P23 monthly Buchungen'!D2:D830,$D9,'P23 monthly Buchungen'!C2:C830,"&gt;="&amp;S$4,'P23 monthly Buchungen'!C2:C830,"&lt;"&amp;S$5+1,'P23 monthly Buchungen'!P2:P830,"Ausgaben")</f>
        <v>358.24</v>
      </c>
      <c r="T9" s="21"/>
      <c r="V9" s="26">
        <f>SUMIFS('P23 monthly Buchungen'!F2:F830,'P23 monthly Buchungen'!D2:D830,$D9,'P23 monthly Buchungen'!C2:C830,"&gt;="&amp;V$4,'P23 monthly Buchungen'!C2:C830,"&lt;"&amp;V$5+1,'P23 monthly Buchungen'!L2:L830,"Ausgaben")-SUMIFS('P23 monthly Buchungen'!F2:F830,'P23 monthly Buchungen'!D2:D830,$D9,'P23 monthly Buchungen'!C2:C830,"&gt;="&amp;V$4,'P23 monthly Buchungen'!C2:C830,"&lt;"&amp;V$5+1,'P23 monthly Buchungen'!P2:P830,"Einnahmen")+SUMIFS('P23 monthly Buchungen'!F2:F830,'P23 monthly Buchungen'!D2:D830,$D9,'P23 monthly Buchungen'!C2:C830,"&gt;="&amp;V$4,'P23 monthly Buchungen'!C2:C830,"&lt;"&amp;V$5+1,'P23 monthly Buchungen'!L2:L830,"Einnahmen")-SUMIFS('P23 monthly Buchungen'!F2:F830,'P23 monthly Buchungen'!D2:D830,$D9,'P23 monthly Buchungen'!C2:C830,"&gt;="&amp;V$4,'P23 monthly Buchungen'!C2:C830,"&lt;"&amp;V$5+1,'P23 monthly Buchungen'!P2:P830,"Ausgaben")</f>
        <v>633.62</v>
      </c>
      <c r="W9" s="21"/>
      <c r="Y9" s="26">
        <f>SUMIFS('P23 monthly Buchungen'!F2:F830,'P23 monthly Buchungen'!D2:D830,$D9,'P23 monthly Buchungen'!C2:C830,"&gt;="&amp;Y$4,'P23 monthly Buchungen'!C2:C830,"&lt;"&amp;Y$5+1,'P23 monthly Buchungen'!L2:L830,"Ausgaben")-SUMIFS('P23 monthly Buchungen'!F2:F830,'P23 monthly Buchungen'!D2:D830,$D9,'P23 monthly Buchungen'!C2:C830,"&gt;="&amp;Y$4,'P23 monthly Buchungen'!C2:C830,"&lt;"&amp;Y$5+1,'P23 monthly Buchungen'!P2:P830,"Einnahmen")+SUMIFS('P23 monthly Buchungen'!F2:F830,'P23 monthly Buchungen'!D2:D830,$D9,'P23 monthly Buchungen'!C2:C830,"&gt;="&amp;Y$4,'P23 monthly Buchungen'!C2:C830,"&lt;"&amp;Y$5+1,'P23 monthly Buchungen'!L2:L830,"Einnahmen")-SUMIFS('P23 monthly Buchungen'!F2:F830,'P23 monthly Buchungen'!D2:D830,$D9,'P23 monthly Buchungen'!C2:C830,"&gt;="&amp;Y$4,'P23 monthly Buchungen'!C2:C830,"&lt;"&amp;Y$5+1,'P23 monthly Buchungen'!P2:P830,"Ausgaben")</f>
        <v>183.13</v>
      </c>
      <c r="Z9" s="21"/>
      <c r="AB9" s="26">
        <f>SUMIFS('P23 monthly Buchungen'!F2:F830,'P23 monthly Buchungen'!D2:D830,$D9,'P23 monthly Buchungen'!C2:C830,"&gt;="&amp;AB$4,'P23 monthly Buchungen'!C2:C830,"&lt;"&amp;AB$5+1,'P23 monthly Buchungen'!L2:L830,"Ausgaben")-SUMIFS('P23 monthly Buchungen'!F2:F830,'P23 monthly Buchungen'!D2:D830,$D9,'P23 monthly Buchungen'!C2:C830,"&gt;="&amp;AB$4,'P23 monthly Buchungen'!C2:C830,"&lt;"&amp;AB$5+1,'P23 monthly Buchungen'!P2:P830,"Einnahmen")+SUMIFS('P23 monthly Buchungen'!F2:F830,'P23 monthly Buchungen'!D2:D830,$D9,'P23 monthly Buchungen'!C2:C830,"&gt;="&amp;AB$4,'P23 monthly Buchungen'!C2:C830,"&lt;"&amp;AB$5+1,'P23 monthly Buchungen'!L2:L830,"Einnahmen")-SUMIFS('P23 monthly Buchungen'!F2:F830,'P23 monthly Buchungen'!D2:D830,$D9,'P23 monthly Buchungen'!C2:C830,"&gt;="&amp;AB$4,'P23 monthly Buchungen'!C2:C830,"&lt;"&amp;AB$5+1,'P23 monthly Buchungen'!P2:P830,"Ausgaben")</f>
        <v>27.03</v>
      </c>
      <c r="AC9" s="21"/>
      <c r="AE9" s="26">
        <f>SUMIFS('P23 monthly Buchungen'!F2:F830,'P23 monthly Buchungen'!D2:D830,$D9,'P23 monthly Buchungen'!C2:C830,"&gt;="&amp;AE$4,'P23 monthly Buchungen'!C2:C830,"&lt;"&amp;AE$5+1,'P23 monthly Buchungen'!L2:L830,"Ausgaben")-SUMIFS('P23 monthly Buchungen'!F2:F830,'P23 monthly Buchungen'!D2:D830,$D9,'P23 monthly Buchungen'!C2:C830,"&gt;="&amp;AE$4,'P23 monthly Buchungen'!C2:C830,"&lt;"&amp;AE$5+1,'P23 monthly Buchungen'!P2:P830,"Einnahmen")+SUMIFS('P23 monthly Buchungen'!F2:F830,'P23 monthly Buchungen'!D2:D830,$D9,'P23 monthly Buchungen'!C2:C830,"&gt;="&amp;AE$4,'P23 monthly Buchungen'!C2:C830,"&lt;"&amp;AE$5+1,'P23 monthly Buchungen'!L2:L830,"Einnahmen")-SUMIFS('P23 monthly Buchungen'!F2:F830,'P23 monthly Buchungen'!D2:D830,$D9,'P23 monthly Buchungen'!C2:C830,"&gt;="&amp;AE$4,'P23 monthly Buchungen'!C2:C830,"&lt;"&amp;AE$5+1,'P23 monthly Buchungen'!P2:P830,"Ausgaben")</f>
        <v>241.19</v>
      </c>
      <c r="AF9" s="21"/>
      <c r="AH9" s="26">
        <f>SUMIFS('P23 monthly Buchungen'!F2:F830,'P23 monthly Buchungen'!D2:D830,$D9,'P23 monthly Buchungen'!C2:C830,"&gt;="&amp;AH$4,'P23 monthly Buchungen'!C2:C830,"&lt;"&amp;AH$5+1,'P23 monthly Buchungen'!L2:L830,"Ausgaben")-SUMIFS('P23 monthly Buchungen'!F2:F830,'P23 monthly Buchungen'!D2:D830,$D9,'P23 monthly Buchungen'!C2:C830,"&gt;="&amp;AH$4,'P23 monthly Buchungen'!C2:C830,"&lt;"&amp;AH$5+1,'P23 monthly Buchungen'!P2:P830,"Einnahmen")+SUMIFS('P23 monthly Buchungen'!F2:F830,'P23 monthly Buchungen'!D2:D830,$D9,'P23 monthly Buchungen'!C2:C830,"&gt;="&amp;AH$4,'P23 monthly Buchungen'!C2:C830,"&lt;"&amp;AH$5+1,'P23 monthly Buchungen'!L2:L830,"Einnahmen")-SUMIFS('P23 monthly Buchungen'!F2:F830,'P23 monthly Buchungen'!D2:D830,$D9,'P23 monthly Buchungen'!C2:C830,"&gt;="&amp;AH$4,'P23 monthly Buchungen'!C2:C830,"&lt;"&amp;AH$5+1,'P23 monthly Buchungen'!P2:P830,"Ausgaben")</f>
        <v>245.68</v>
      </c>
      <c r="AI9" s="21"/>
      <c r="AK9" s="26">
        <f>SUMIFS('P23 monthly Buchungen'!F2:F830,'P23 monthly Buchungen'!D2:D830,$D9,'P23 monthly Buchungen'!C2:C830,"&gt;="&amp;AK$4,'P23 monthly Buchungen'!C2:C830,"&lt;"&amp;AK$5+1,'P23 monthly Buchungen'!L2:L830,"Ausgaben")-SUMIFS('P23 monthly Buchungen'!F2:F830,'P23 monthly Buchungen'!D2:D830,$D9,'P23 monthly Buchungen'!C2:C830,"&gt;="&amp;AK$4,'P23 monthly Buchungen'!C2:C830,"&lt;"&amp;AK$5+1,'P23 monthly Buchungen'!P2:P830,"Einnahmen")+SUMIFS('P23 monthly Buchungen'!F2:F830,'P23 monthly Buchungen'!D2:D830,$D9,'P23 monthly Buchungen'!C2:C830,"&gt;="&amp;AK$4,'P23 monthly Buchungen'!C2:C830,"&lt;"&amp;AK$5+1,'P23 monthly Buchungen'!L2:L830,"Einnahmen")-SUMIFS('P23 monthly Buchungen'!F2:F830,'P23 monthly Buchungen'!D2:D830,$D9,'P23 monthly Buchungen'!C2:C830,"&gt;="&amp;AK$4,'P23 monthly Buchungen'!C2:C830,"&lt;"&amp;AK$5+1,'P23 monthly Buchungen'!P2:P830,"Ausgaben")</f>
        <v>335.91</v>
      </c>
      <c r="AL9" s="21"/>
      <c r="AN9" s="26">
        <f>SUMIFS('P23 monthly Buchungen'!F2:F830,'P23 monthly Buchungen'!D2:D830,$D9,'P23 monthly Buchungen'!C2:C830,"&gt;="&amp;AN$4,'P23 monthly Buchungen'!C2:C830,"&lt;"&amp;AN$5+1,'P23 monthly Buchungen'!L2:L830,"Ausgaben")-SUMIFS('P23 monthly Buchungen'!F2:F830,'P23 monthly Buchungen'!D2:D830,$D9,'P23 monthly Buchungen'!C2:C830,"&gt;="&amp;AN$4,'P23 monthly Buchungen'!C2:C830,"&lt;"&amp;AN$5+1,'P23 monthly Buchungen'!P2:P830,"Einnahmen")+SUMIFS('P23 monthly Buchungen'!F2:F830,'P23 monthly Buchungen'!D2:D830,$D9,'P23 monthly Buchungen'!C2:C830,"&gt;="&amp;AN$4,'P23 monthly Buchungen'!C2:C830,"&lt;"&amp;AN$5+1,'P23 monthly Buchungen'!L2:L830,"Einnahmen")-SUMIFS('P23 monthly Buchungen'!F2:F830,'P23 monthly Buchungen'!D2:D830,$D9,'P23 monthly Buchungen'!C2:C830,"&gt;="&amp;AN$4,'P23 monthly Buchungen'!C2:C830,"&lt;"&amp;AN$5+1,'P23 monthly Buchungen'!P2:P830,"Ausgaben")</f>
        <v>27.29</v>
      </c>
      <c r="AO9" s="21"/>
      <c r="AQ9" s="26">
        <f>SUMIFS('P23 monthly Buchungen'!F2:F830,'P23 monthly Buchungen'!D2:D830,$D9,'P23 monthly Buchungen'!C2:C830,"&gt;="&amp;AQ$4,'P23 monthly Buchungen'!C2:C830,"&lt;"&amp;AQ$5+1,'P23 monthly Buchungen'!L2:L830,"Ausgaben")-SUMIFS('P23 monthly Buchungen'!F2:F830,'P23 monthly Buchungen'!D2:D830,$D9,'P23 monthly Buchungen'!C2:C830,"&gt;="&amp;AQ$4,'P23 monthly Buchungen'!C2:C830,"&lt;"&amp;AQ$5+1,'P23 monthly Buchungen'!P2:P830,"Einnahmen")+SUMIFS('P23 monthly Buchungen'!F2:F830,'P23 monthly Buchungen'!D2:D830,$D9,'P23 monthly Buchungen'!C2:C830,"&gt;="&amp;AQ$4,'P23 monthly Buchungen'!C2:C830,"&lt;"&amp;AQ$5+1,'P23 monthly Buchungen'!L2:L830,"Einnahmen")-SUMIFS('P23 monthly Buchungen'!F2:F830,'P23 monthly Buchungen'!D2:D830,$D9,'P23 monthly Buchungen'!C2:C830,"&gt;="&amp;AQ$4,'P23 monthly Buchungen'!C2:C830,"&lt;"&amp;AQ$5+1,'P23 monthly Buchungen'!P2:P830,"Ausgaben")</f>
        <v>675.87</v>
      </c>
      <c r="AR9" s="21"/>
      <c r="AT9" s="26">
        <f>SUMIFS('P23 monthly Buchungen'!F2:F830,'P23 monthly Buchungen'!D2:D830,$D9,'P23 monthly Buchungen'!C2:C830,"&gt;="&amp;AT$4,'P23 monthly Buchungen'!C2:C830,"&lt;"&amp;AT$5+1,'P23 monthly Buchungen'!L2:L830,"Ausgaben")-SUMIFS('P23 monthly Buchungen'!F2:F830,'P23 monthly Buchungen'!D2:D830,$D9,'P23 monthly Buchungen'!C2:C830,"&gt;="&amp;AT$4,'P23 monthly Buchungen'!C2:C830,"&lt;"&amp;AT$5+1,'P23 monthly Buchungen'!P2:P830,"Einnahmen")+SUMIFS('P23 monthly Buchungen'!F2:F830,'P23 monthly Buchungen'!D2:D830,$D9,'P23 monthly Buchungen'!C2:C830,"&gt;="&amp;AT$4,'P23 monthly Buchungen'!C2:C830,"&lt;"&amp;AT$5+1,'P23 monthly Buchungen'!L2:L830,"Einnahmen")-SUMIFS('P23 monthly Buchungen'!F2:F830,'P23 monthly Buchungen'!D2:D830,$D9,'P23 monthly Buchungen'!C2:C830,"&gt;="&amp;AT$4,'P23 monthly Buchungen'!C2:C830,"&lt;"&amp;AT$5+1,'P23 monthly Buchungen'!P2:P830,"Ausgaben")</f>
        <v>330.55</v>
      </c>
      <c r="AU9" s="21"/>
      <c r="AW9" s="26">
        <f>SUMIFS('P23 monthly Buchungen'!F2:F830,'P23 monthly Buchungen'!D2:D830,$D9,'P23 monthly Buchungen'!C2:C830,"&gt;="&amp;AW$4,'P23 monthly Buchungen'!C2:C830,"&lt;"&amp;AW$5+1,'P23 monthly Buchungen'!L2:L830,"Ausgaben")-SUMIFS('P23 monthly Buchungen'!F2:F830,'P23 monthly Buchungen'!D2:D830,$D9,'P23 monthly Buchungen'!C2:C830,"&gt;="&amp;AW$4,'P23 monthly Buchungen'!C2:C830,"&lt;"&amp;AW$5+1,'P23 monthly Buchungen'!P2:P830,"Einnahmen")+SUMIFS('P23 monthly Buchungen'!F2:F830,'P23 monthly Buchungen'!D2:D830,$D9,'P23 monthly Buchungen'!C2:C830,"&gt;="&amp;AW$4,'P23 monthly Buchungen'!C2:C830,"&lt;"&amp;AW$5+1,'P23 monthly Buchungen'!L2:L830,"Einnahmen")-SUMIFS('P23 monthly Buchungen'!F2:F830,'P23 monthly Buchungen'!D2:D830,$D9,'P23 monthly Buchungen'!C2:C830,"&gt;="&amp;AW$4,'P23 monthly Buchungen'!C2:C830,"&lt;"&amp;AW$5+1,'P23 monthly Buchungen'!P2:P830,"Ausgaben")</f>
        <v>1141.29</v>
      </c>
      <c r="AX9" s="21"/>
      <c r="AZ9" s="26">
        <f>SUMIFS('P23 monthly Buchungen'!F2:F830,'P23 monthly Buchungen'!D2:D830,$D9,'P23 monthly Buchungen'!C2:C830,"&gt;="&amp;AZ$4,'P23 monthly Buchungen'!C2:C830,"&lt;"&amp;AZ$5+1,'P23 monthly Buchungen'!L2:L830,"Ausgaben")-SUMIFS('P23 monthly Buchungen'!F2:F830,'P23 monthly Buchungen'!D2:D830,$D9,'P23 monthly Buchungen'!C2:C830,"&gt;="&amp;AZ$4,'P23 monthly Buchungen'!C2:C830,"&lt;"&amp;AZ$5+1,'P23 monthly Buchungen'!P2:P830,"Einnahmen")+SUMIFS('P23 monthly Buchungen'!F2:F830,'P23 monthly Buchungen'!D2:D830,$D9,'P23 monthly Buchungen'!C2:C830,"&gt;="&amp;AZ$4,'P23 monthly Buchungen'!C2:C830,"&lt;"&amp;AZ$5+1,'P23 monthly Buchungen'!L2:L830,"Einnahmen")-SUMIFS('P23 monthly Buchungen'!F2:F830,'P23 monthly Buchungen'!D2:D830,$D9,'P23 monthly Buchungen'!C2:C830,"&gt;="&amp;AZ$4,'P23 monthly Buchungen'!C2:C830,"&lt;"&amp;AZ$5+1,'P23 monthly Buchungen'!P2:P830,"Ausgaben")</f>
        <v>85.3</v>
      </c>
      <c r="BA9" s="21"/>
      <c r="BC9" s="29">
        <v>10770</v>
      </c>
      <c r="BD9" s="21"/>
      <c r="BF9" s="29">
        <v>10770</v>
      </c>
      <c r="BG9" s="21"/>
      <c r="BI9" s="26">
        <f>SUMIFS('P23 monthly Buchungen'!F2:F830,'P23 monthly Buchungen'!D2:D830,$D9,'P23 monthly Buchungen'!C2:C830,"&gt;="&amp;BI$4,'P23 monthly Buchungen'!C2:C830,"&lt;"&amp;BI$5+1,'P23 monthly Buchungen'!L2:L830,"Ausgaben")-SUMIFS('P23 monthly Buchungen'!F2:F830,'P23 monthly Buchungen'!D2:D830,$D9,'P23 monthly Buchungen'!C2:C830,"&gt;="&amp;BI$4,'P23 monthly Buchungen'!C2:C830,"&lt;"&amp;BI$5+1,'P23 monthly Buchungen'!P2:P830,"Einnahmen")+SUMIFS('P23 monthly Buchungen'!F2:F830,'P23 monthly Buchungen'!D2:D830,$D9,'P23 monthly Buchungen'!C2:C830,"&gt;="&amp;BI$4,'P23 monthly Buchungen'!C2:C830,"&lt;"&amp;BI$5+1,'P23 monthly Buchungen'!L2:L830,"Einnahmen")-SUMIFS('P23 monthly Buchungen'!F2:F830,'P23 monthly Buchungen'!D2:D830,$D9,'P23 monthly Buchungen'!C2:C830,"&gt;="&amp;BI$4,'P23 monthly Buchungen'!C2:C830,"&lt;"&amp;BI$5+1,'P23 monthly Buchungen'!P2:P830,"Ausgaben")</f>
        <v>1087.22</v>
      </c>
      <c r="BJ9" s="21"/>
      <c r="BL9" s="26">
        <f>SUMIFS('P23 monthly Buchungen'!F2:F830,'P23 monthly Buchungen'!D2:D830,$D9,'P23 monthly Buchungen'!C2:C830,"&gt;="&amp;BL$4,'P23 monthly Buchungen'!C2:C830,"&lt;"&amp;BL$5+1,'P23 monthly Buchungen'!L2:L830,"Ausgaben")-SUMIFS('P23 monthly Buchungen'!F2:F830,'P23 monthly Buchungen'!D2:D830,$D9,'P23 monthly Buchungen'!C2:C830,"&gt;="&amp;BL$4,'P23 monthly Buchungen'!C2:C830,"&lt;"&amp;BL$5+1,'P23 monthly Buchungen'!P2:P830,"Einnahmen")+SUMIFS('P23 monthly Buchungen'!F2:F830,'P23 monthly Buchungen'!D2:D830,$D9,'P23 monthly Buchungen'!C2:C830,"&gt;="&amp;BL$4,'P23 monthly Buchungen'!C2:C830,"&lt;"&amp;BL$5+1,'P23 monthly Buchungen'!L2:L830,"Einnahmen")-SUMIFS('P23 monthly Buchungen'!F2:F830,'P23 monthly Buchungen'!D2:D830,$D9,'P23 monthly Buchungen'!C2:C830,"&gt;="&amp;BL$4,'P23 monthly Buchungen'!C2:C830,"&lt;"&amp;BL$5+1,'P23 monthly Buchungen'!P2:P830,"Ausgaben")</f>
        <v>27.39</v>
      </c>
      <c r="BM9" s="21"/>
      <c r="BO9" s="26">
        <f>SUMIFS('P23 monthly Buchungen'!F2:F830,'P23 monthly Buchungen'!D2:D830,$D9,'P23 monthly Buchungen'!C2:C830,"&gt;="&amp;BO$4,'P23 monthly Buchungen'!C2:C830,"&lt;"&amp;BO$5+1,'P23 monthly Buchungen'!L2:L830,"Ausgaben")-SUMIFS('P23 monthly Buchungen'!F2:F830,'P23 monthly Buchungen'!D2:D830,$D9,'P23 monthly Buchungen'!C2:C830,"&gt;="&amp;BO$4,'P23 monthly Buchungen'!C2:C830,"&lt;"&amp;BO$5+1,'P23 monthly Buchungen'!P2:P830,"Einnahmen")+SUMIFS('P23 monthly Buchungen'!F2:F830,'P23 monthly Buchungen'!D2:D830,$D9,'P23 monthly Buchungen'!C2:C830,"&gt;="&amp;BO$4,'P23 monthly Buchungen'!C2:C830,"&lt;"&amp;BO$5+1,'P23 monthly Buchungen'!L2:L830,"Einnahmen")-SUMIFS('P23 monthly Buchungen'!F2:F830,'P23 monthly Buchungen'!D2:D830,$D9,'P23 monthly Buchungen'!C2:C830,"&gt;="&amp;BO$4,'P23 monthly Buchungen'!C2:C830,"&lt;"&amp;BO$5+1,'P23 monthly Buchungen'!P2:P830,"Ausgaben")</f>
        <v>758.09</v>
      </c>
      <c r="BP9" s="21"/>
      <c r="BR9" s="26">
        <f>SUMIFS('P23 monthly Buchungen'!F2:F830,'P23 monthly Buchungen'!D2:D830,$D9,'P23 monthly Buchungen'!C2:C830,"&gt;="&amp;BR$4,'P23 monthly Buchungen'!C2:C830,"&lt;"&amp;BR$5+1,'P23 monthly Buchungen'!L2:L830,"Ausgaben")-SUMIFS('P23 monthly Buchungen'!F2:F830,'P23 monthly Buchungen'!D2:D830,$D9,'P23 monthly Buchungen'!C2:C830,"&gt;="&amp;BR$4,'P23 monthly Buchungen'!C2:C830,"&lt;"&amp;BR$5+1,'P23 monthly Buchungen'!P2:P830,"Einnahmen")+SUMIFS('P23 monthly Buchungen'!F2:F830,'P23 monthly Buchungen'!D2:D830,$D9,'P23 monthly Buchungen'!C2:C830,"&gt;="&amp;BR$4,'P23 monthly Buchungen'!C2:C830,"&lt;"&amp;BR$5+1,'P23 monthly Buchungen'!L2:L830,"Einnahmen")-SUMIFS('P23 monthly Buchungen'!F2:F830,'P23 monthly Buchungen'!D2:D830,$D9,'P23 monthly Buchungen'!C2:C830,"&gt;="&amp;BR$4,'P23 monthly Buchungen'!C2:C830,"&lt;"&amp;BR$5+1,'P23 monthly Buchungen'!P2:P830,"Ausgaben")</f>
        <v>568.99</v>
      </c>
      <c r="BS9" s="21"/>
      <c r="BU9" s="26">
        <f>SUMIFS('P23 monthly Buchungen'!F2:F830,'P23 monthly Buchungen'!D2:D830,$D9,'P23 monthly Buchungen'!C2:C830,"&gt;="&amp;BU$4,'P23 monthly Buchungen'!C2:C830,"&lt;"&amp;BU$5+1,'P23 monthly Buchungen'!L2:L830,"Ausgaben")-SUMIFS('P23 monthly Buchungen'!F2:F830,'P23 monthly Buchungen'!D2:D830,$D9,'P23 monthly Buchungen'!C2:C830,"&gt;="&amp;BU$4,'P23 monthly Buchungen'!C2:C830,"&lt;"&amp;BU$5+1,'P23 monthly Buchungen'!P2:P830,"Einnahmen")+SUMIFS('P23 monthly Buchungen'!F2:F830,'P23 monthly Buchungen'!D2:D830,$D9,'P23 monthly Buchungen'!C2:C830,"&gt;="&amp;BU$4,'P23 monthly Buchungen'!C2:C830,"&lt;"&amp;BU$5+1,'P23 monthly Buchungen'!L2:L830,"Einnahmen")-SUMIFS('P23 monthly Buchungen'!F2:F830,'P23 monthly Buchungen'!D2:D830,$D9,'P23 monthly Buchungen'!C2:C830,"&gt;="&amp;BU$4,'P23 monthly Buchungen'!C2:C830,"&lt;"&amp;BU$5+1,'P23 monthly Buchungen'!P2:P830,"Ausgaben")</f>
        <v>1108.8499999999999</v>
      </c>
      <c r="BV9" s="21"/>
      <c r="BX9" s="26">
        <f>SUMIFS('P23 monthly Buchungen'!F2:F830,'P23 monthly Buchungen'!D2:D830,$D9,'P23 monthly Buchungen'!C2:C830,"&gt;="&amp;BX$4,'P23 monthly Buchungen'!C2:C830,"&lt;"&amp;BX$5+1,'P23 monthly Buchungen'!L2:L830,"Ausgaben")-SUMIFS('P23 monthly Buchungen'!F2:F830,'P23 monthly Buchungen'!D2:D830,$D9,'P23 monthly Buchungen'!C2:C830,"&gt;="&amp;BX$4,'P23 monthly Buchungen'!C2:C830,"&lt;"&amp;BX$5+1,'P23 monthly Buchungen'!P2:P830,"Einnahmen")+SUMIFS('P23 monthly Buchungen'!F2:F830,'P23 monthly Buchungen'!D2:D830,$D9,'P23 monthly Buchungen'!C2:C830,"&gt;="&amp;BX$4,'P23 monthly Buchungen'!C2:C830,"&lt;"&amp;BX$5+1,'P23 monthly Buchungen'!L2:L830,"Einnahmen")-SUMIFS('P23 monthly Buchungen'!F2:F830,'P23 monthly Buchungen'!D2:D830,$D9,'P23 monthly Buchungen'!C2:C830,"&gt;="&amp;BX$4,'P23 monthly Buchungen'!C2:C830,"&lt;"&amp;BX$5+1,'P23 monthly Buchungen'!P2:P830,"Ausgaben")</f>
        <v>2161.5500000000002</v>
      </c>
      <c r="BY9" s="21"/>
      <c r="CA9" s="26">
        <f>SUMIFS('P23 monthly Buchungen'!F2:F830,'P23 monthly Buchungen'!D2:D830,$D9,'P23 monthly Buchungen'!C2:C830,"&gt;="&amp;CA$4,'P23 monthly Buchungen'!C2:C830,"&lt;"&amp;CA$5+1,'P23 monthly Buchungen'!L2:L830,"Ausgaben")-SUMIFS('P23 monthly Buchungen'!F2:F830,'P23 monthly Buchungen'!D2:D830,$D9,'P23 monthly Buchungen'!C2:C830,"&gt;="&amp;CA$4,'P23 monthly Buchungen'!C2:C830,"&lt;"&amp;CA$5+1,'P23 monthly Buchungen'!P2:P830,"Einnahmen")+SUMIFS('P23 monthly Buchungen'!F2:F830,'P23 monthly Buchungen'!D2:D830,$D9,'P23 monthly Buchungen'!C2:C830,"&gt;="&amp;CA$4,'P23 monthly Buchungen'!C2:C830,"&lt;"&amp;CA$5+1,'P23 monthly Buchungen'!L2:L830,"Einnahmen")-SUMIFS('P23 monthly Buchungen'!F2:F830,'P23 monthly Buchungen'!D2:D830,$D9,'P23 monthly Buchungen'!C2:C830,"&gt;="&amp;CA$4,'P23 monthly Buchungen'!C2:C830,"&lt;"&amp;CA$5+1,'P23 monthly Buchungen'!P2:P830,"Ausgaben")</f>
        <v>34.129999999999995</v>
      </c>
      <c r="CB9" s="21"/>
      <c r="CD9" s="26">
        <f>SUMIFS('P23 monthly Buchungen'!F2:F830,'P23 monthly Buchungen'!D2:D830,$D9,'P23 monthly Buchungen'!C2:C830,"&gt;="&amp;CD$4,'P23 monthly Buchungen'!C2:C830,"&lt;"&amp;CD$5+1,'P23 monthly Buchungen'!L2:L830,"Ausgaben")-SUMIFS('P23 monthly Buchungen'!F2:F830,'P23 monthly Buchungen'!D2:D830,$D9,'P23 monthly Buchungen'!C2:C830,"&gt;="&amp;CD$4,'P23 monthly Buchungen'!C2:C830,"&lt;"&amp;CD$5+1,'P23 monthly Buchungen'!P2:P830,"Einnahmen")+SUMIFS('P23 monthly Buchungen'!F2:F830,'P23 monthly Buchungen'!D2:D830,$D9,'P23 monthly Buchungen'!C2:C830,"&gt;="&amp;CD$4,'P23 monthly Buchungen'!C2:C830,"&lt;"&amp;CD$5+1,'P23 monthly Buchungen'!L2:L830,"Einnahmen")-SUMIFS('P23 monthly Buchungen'!F2:F830,'P23 monthly Buchungen'!D2:D830,$D9,'P23 monthly Buchungen'!C2:C830,"&gt;="&amp;CD$4,'P23 monthly Buchungen'!C2:C830,"&lt;"&amp;CD$5+1,'P23 monthly Buchungen'!P2:P830,"Ausgaben")</f>
        <v>259.58</v>
      </c>
      <c r="CE9" s="21"/>
      <c r="CG9" s="26">
        <f>SUMIFS('P23 monthly Buchungen'!F2:F830,'P23 monthly Buchungen'!D2:D830,$D9,'P23 monthly Buchungen'!C2:C830,"&gt;="&amp;CG$4,'P23 monthly Buchungen'!C2:C830,"&lt;"&amp;CG$5+1,'P23 monthly Buchungen'!L2:L830,"Ausgaben")-SUMIFS('P23 monthly Buchungen'!F2:F830,'P23 monthly Buchungen'!D2:D830,$D9,'P23 monthly Buchungen'!C2:C830,"&gt;="&amp;CG$4,'P23 monthly Buchungen'!C2:C830,"&lt;"&amp;CG$5+1,'P23 monthly Buchungen'!P2:P830,"Einnahmen")+SUMIFS('P23 monthly Buchungen'!F2:F830,'P23 monthly Buchungen'!D2:D830,$D9,'P23 monthly Buchungen'!C2:C830,"&gt;="&amp;CG$4,'P23 monthly Buchungen'!C2:C830,"&lt;"&amp;CG$5+1,'P23 monthly Buchungen'!L2:L830,"Einnahmen")-SUMIFS('P23 monthly Buchungen'!F2:F830,'P23 monthly Buchungen'!D2:D830,$D9,'P23 monthly Buchungen'!C2:C830,"&gt;="&amp;CG$4,'P23 monthly Buchungen'!C2:C830,"&lt;"&amp;CG$5+1,'P23 monthly Buchungen'!P2:P830,"Ausgaben")</f>
        <v>373</v>
      </c>
      <c r="CH9" s="21"/>
      <c r="CJ9" s="26">
        <f>SUMIFS('P23 monthly Buchungen'!F2:F830,'P23 monthly Buchungen'!D2:D830,$D9,'P23 monthly Buchungen'!C2:C830,"&gt;="&amp;CJ$4,'P23 monthly Buchungen'!C2:C830,"&lt;"&amp;CJ$5+1,'P23 monthly Buchungen'!L2:L830,"Ausgaben")-SUMIFS('P23 monthly Buchungen'!F2:F830,'P23 monthly Buchungen'!D2:D830,$D9,'P23 monthly Buchungen'!C2:C830,"&gt;="&amp;CJ$4,'P23 monthly Buchungen'!C2:C830,"&lt;"&amp;CJ$5+1,'P23 monthly Buchungen'!P2:P830,"Einnahmen")+SUMIFS('P23 monthly Buchungen'!F2:F830,'P23 monthly Buchungen'!D2:D830,$D9,'P23 monthly Buchungen'!C2:C830,"&gt;="&amp;CJ$4,'P23 monthly Buchungen'!C2:C830,"&lt;"&amp;CJ$5+1,'P23 monthly Buchungen'!L2:L830,"Einnahmen")-SUMIFS('P23 monthly Buchungen'!F2:F830,'P23 monthly Buchungen'!D2:D830,$D9,'P23 monthly Buchungen'!C2:C830,"&gt;="&amp;CJ$4,'P23 monthly Buchungen'!C2:C830,"&lt;"&amp;CJ$5+1,'P23 monthly Buchungen'!P2:P830,"Ausgaben")</f>
        <v>3881.4800000000005</v>
      </c>
      <c r="CK9" s="21"/>
      <c r="CM9" s="26">
        <f>SUMIFS('P23 monthly Buchungen'!F2:F830,'P23 monthly Buchungen'!D2:D830,$D9,'P23 monthly Buchungen'!C2:C830,"&gt;="&amp;CM$4,'P23 monthly Buchungen'!C2:C830,"&lt;"&amp;CM$5+1,'P23 monthly Buchungen'!L2:L830,"Ausgaben")-SUMIFS('P23 monthly Buchungen'!F2:F830,'P23 monthly Buchungen'!D2:D830,$D9,'P23 monthly Buchungen'!C2:C830,"&gt;="&amp;CM$4,'P23 monthly Buchungen'!C2:C830,"&lt;"&amp;CM$5+1,'P23 monthly Buchungen'!P2:P830,"Einnahmen")+SUMIFS('P23 monthly Buchungen'!F2:F830,'P23 monthly Buchungen'!D2:D830,$D9,'P23 monthly Buchungen'!C2:C830,"&gt;="&amp;CM$4,'P23 monthly Buchungen'!C2:C830,"&lt;"&amp;CM$5+1,'P23 monthly Buchungen'!L2:L830,"Einnahmen")-SUMIFS('P23 monthly Buchungen'!F2:F830,'P23 monthly Buchungen'!D2:D830,$D9,'P23 monthly Buchungen'!C2:C830,"&gt;="&amp;CM$4,'P23 monthly Buchungen'!C2:C830,"&lt;"&amp;CM$5+1,'P23 monthly Buchungen'!P2:P830,"Ausgaben")</f>
        <v>258.93</v>
      </c>
      <c r="CN9" s="21"/>
      <c r="CP9" s="26">
        <f>SUMIFS('P23 monthly Buchungen'!F2:F830,'P23 monthly Buchungen'!D2:D830,$D9,'P23 monthly Buchungen'!C2:C830,"&gt;="&amp;CP$4,'P23 monthly Buchungen'!C2:C830,"&lt;"&amp;CP$5+1,'P23 monthly Buchungen'!L2:L830,"Ausgaben")-SUMIFS('P23 monthly Buchungen'!F2:F830,'P23 monthly Buchungen'!D2:D830,$D9,'P23 monthly Buchungen'!C2:C830,"&gt;="&amp;CP$4,'P23 monthly Buchungen'!C2:C830,"&lt;"&amp;CP$5+1,'P23 monthly Buchungen'!P2:P830,"Einnahmen")+SUMIFS('P23 monthly Buchungen'!F2:F830,'P23 monthly Buchungen'!D2:D830,$D9,'P23 monthly Buchungen'!C2:C830,"&gt;="&amp;CP$4,'P23 monthly Buchungen'!C2:C830,"&lt;"&amp;CP$5+1,'P23 monthly Buchungen'!L2:L830,"Einnahmen")-SUMIFS('P23 monthly Buchungen'!F2:F830,'P23 monthly Buchungen'!D2:D830,$D9,'P23 monthly Buchungen'!C2:C830,"&gt;="&amp;CP$4,'P23 monthly Buchungen'!C2:C830,"&lt;"&amp;CP$5+1,'P23 monthly Buchungen'!P2:P830,"Ausgaben")</f>
        <v>108.03</v>
      </c>
      <c r="CQ9" s="21"/>
      <c r="CS9" s="29">
        <v>10760</v>
      </c>
      <c r="CT9" s="21"/>
      <c r="CV9" s="29">
        <v>10760</v>
      </c>
      <c r="CW9" s="21"/>
      <c r="CY9" s="26">
        <f>SUMIFS('P23 monthly Buchungen'!F2:F830,'P23 monthly Buchungen'!D2:D830,$D9,'P23 monthly Buchungen'!C2:C830,"&gt;="&amp;CY$4,'P23 monthly Buchungen'!C2:C830,"&lt;"&amp;CY$5+1,'P23 monthly Buchungen'!L2:L830,"Ausgaben")-SUMIFS('P23 monthly Buchungen'!F2:F830,'P23 monthly Buchungen'!D2:D830,$D9,'P23 monthly Buchungen'!C2:C830,"&gt;="&amp;CY$4,'P23 monthly Buchungen'!C2:C830,"&lt;"&amp;CY$5+1,'P23 monthly Buchungen'!P2:P830,"Einnahmen")+SUMIFS('P23 monthly Buchungen'!F2:F830,'P23 monthly Buchungen'!D2:D830,$D9,'P23 monthly Buchungen'!C2:C830,"&gt;="&amp;CY$4,'P23 monthly Buchungen'!C2:C830,"&lt;"&amp;CY$5+1,'P23 monthly Buchungen'!L2:L830,"Einnahmen")-SUMIFS('P23 monthly Buchungen'!F2:F830,'P23 monthly Buchungen'!D2:D830,$D9,'P23 monthly Buchungen'!C2:C830,"&gt;="&amp;CY$4,'P23 monthly Buchungen'!C2:C830,"&lt;"&amp;CY$5+1,'P23 monthly Buchungen'!P2:P830,"Ausgaben")</f>
        <v>586.98</v>
      </c>
      <c r="CZ9" s="21"/>
      <c r="DB9" s="26">
        <f>SUMIFS('P23 monthly Buchungen'!F2:F830,'P23 monthly Buchungen'!D2:D830,$D9,'P23 monthly Buchungen'!C2:C830,"&gt;="&amp;DB$4,'P23 monthly Buchungen'!C2:C830,"&lt;"&amp;DB$5+1,'P23 monthly Buchungen'!L2:L830,"Ausgaben")-SUMIFS('P23 monthly Buchungen'!F2:F830,'P23 monthly Buchungen'!D2:D830,$D9,'P23 monthly Buchungen'!C2:C830,"&gt;="&amp;DB$4,'P23 monthly Buchungen'!C2:C830,"&lt;"&amp;DB$5+1,'P23 monthly Buchungen'!P2:P830,"Einnahmen")+SUMIFS('P23 monthly Buchungen'!F2:F830,'P23 monthly Buchungen'!D2:D830,$D9,'P23 monthly Buchungen'!C2:C830,"&gt;="&amp;DB$4,'P23 monthly Buchungen'!C2:C830,"&lt;"&amp;DB$5+1,'P23 monthly Buchungen'!L2:L830,"Einnahmen")-SUMIFS('P23 monthly Buchungen'!F2:F830,'P23 monthly Buchungen'!D2:D830,$D9,'P23 monthly Buchungen'!C2:C830,"&gt;="&amp;DB$4,'P23 monthly Buchungen'!C2:C830,"&lt;"&amp;DB$5+1,'P23 monthly Buchungen'!P2:P830,"Ausgaben")</f>
        <v>1102.01</v>
      </c>
      <c r="DC9" s="21"/>
      <c r="DE9" s="26">
        <f>SUMIFS('P23 monthly Buchungen'!F2:F830,'P23 monthly Buchungen'!D2:D830,$D9,'P23 monthly Buchungen'!C2:C830,"&gt;="&amp;DE$4,'P23 monthly Buchungen'!C2:C830,"&lt;"&amp;DE$5+1,'P23 monthly Buchungen'!L2:L830,"Ausgaben")-SUMIFS('P23 monthly Buchungen'!F2:F830,'P23 monthly Buchungen'!D2:D830,$D9,'P23 monthly Buchungen'!C2:C830,"&gt;="&amp;DE$4,'P23 monthly Buchungen'!C2:C830,"&lt;"&amp;DE$5+1,'P23 monthly Buchungen'!P2:P830,"Einnahmen")+SUMIFS('P23 monthly Buchungen'!F2:F830,'P23 monthly Buchungen'!D2:D830,$D9,'P23 monthly Buchungen'!C2:C830,"&gt;="&amp;DE$4,'P23 monthly Buchungen'!C2:C830,"&lt;"&amp;DE$5+1,'P23 monthly Buchungen'!L2:L830,"Einnahmen")-SUMIFS('P23 monthly Buchungen'!F2:F830,'P23 monthly Buchungen'!D2:D830,$D9,'P23 monthly Buchungen'!C2:C830,"&gt;="&amp;DE$4,'P23 monthly Buchungen'!C2:C830,"&lt;"&amp;DE$5+1,'P23 monthly Buchungen'!P2:P830,"Ausgaben")</f>
        <v>2952.2900000000004</v>
      </c>
      <c r="DF9" s="21"/>
      <c r="DH9" s="26">
        <f>SUMIFS('P23 monthly Buchungen'!F2:F830,'P23 monthly Buchungen'!D2:D830,$D9,'P23 monthly Buchungen'!C2:C830,"&gt;="&amp;DH$4,'P23 monthly Buchungen'!C2:C830,"&lt;"&amp;DH$5+1,'P23 monthly Buchungen'!L2:L830,"Ausgaben")-SUMIFS('P23 monthly Buchungen'!F2:F830,'P23 monthly Buchungen'!D2:D830,$D9,'P23 monthly Buchungen'!C2:C830,"&gt;="&amp;DH$4,'P23 monthly Buchungen'!C2:C830,"&lt;"&amp;DH$5+1,'P23 monthly Buchungen'!P2:P830,"Einnahmen")+SUMIFS('P23 monthly Buchungen'!F2:F830,'P23 monthly Buchungen'!D2:D830,$D9,'P23 monthly Buchungen'!C2:C830,"&gt;="&amp;DH$4,'P23 monthly Buchungen'!C2:C830,"&lt;"&amp;DH$5+1,'P23 monthly Buchungen'!L2:L830,"Einnahmen")-SUMIFS('P23 monthly Buchungen'!F2:F830,'P23 monthly Buchungen'!D2:D830,$D9,'P23 monthly Buchungen'!C2:C830,"&gt;="&amp;DH$4,'P23 monthly Buchungen'!C2:C830,"&lt;"&amp;DH$5+1,'P23 monthly Buchungen'!P2:P830,"Ausgaben")</f>
        <v>1184.24</v>
      </c>
      <c r="DI9" s="21"/>
      <c r="DK9" s="26">
        <f>SUMIFS('P23 monthly Buchungen'!F2:F830,'P23 monthly Buchungen'!D2:D830,$D9,'P23 monthly Buchungen'!C2:C830,"&gt;="&amp;DK$4,'P23 monthly Buchungen'!C2:C830,"&lt;"&amp;DK$5+1,'P23 monthly Buchungen'!L2:L830,"Ausgaben")-SUMIFS('P23 monthly Buchungen'!F2:F830,'P23 monthly Buchungen'!D2:D830,$D9,'P23 monthly Buchungen'!C2:C830,"&gt;="&amp;DK$4,'P23 monthly Buchungen'!C2:C830,"&lt;"&amp;DK$5+1,'P23 monthly Buchungen'!P2:P830,"Einnahmen")+SUMIFS('P23 monthly Buchungen'!F2:F830,'P23 monthly Buchungen'!D2:D830,$D9,'P23 monthly Buchungen'!C2:C830,"&gt;="&amp;DK$4,'P23 monthly Buchungen'!C2:C830,"&lt;"&amp;DK$5+1,'P23 monthly Buchungen'!L2:L830,"Einnahmen")-SUMIFS('P23 monthly Buchungen'!F2:F830,'P23 monthly Buchungen'!D2:D830,$D9,'P23 monthly Buchungen'!C2:C830,"&gt;="&amp;DK$4,'P23 monthly Buchungen'!C2:C830,"&lt;"&amp;DK$5+1,'P23 monthly Buchungen'!P2:P830,"Ausgaben")</f>
        <v>0</v>
      </c>
      <c r="DL9" s="21"/>
      <c r="DN9" s="26">
        <f>SUMIFS('P23 monthly Buchungen'!F2:F830,'P23 monthly Buchungen'!D2:D830,$D9,'P23 monthly Buchungen'!C2:C830,"&gt;="&amp;DN$4,'P23 monthly Buchungen'!C2:C830,"&lt;"&amp;DN$5+1,'P23 monthly Buchungen'!L2:L830,"Ausgaben")-SUMIFS('P23 monthly Buchungen'!F2:F830,'P23 monthly Buchungen'!D2:D830,$D9,'P23 monthly Buchungen'!C2:C830,"&gt;="&amp;DN$4,'P23 monthly Buchungen'!C2:C830,"&lt;"&amp;DN$5+1,'P23 monthly Buchungen'!P2:P830,"Einnahmen")+SUMIFS('P23 monthly Buchungen'!F2:F830,'P23 monthly Buchungen'!D2:D830,$D9,'P23 monthly Buchungen'!C2:C830,"&gt;="&amp;DN$4,'P23 monthly Buchungen'!C2:C830,"&lt;"&amp;DN$5+1,'P23 monthly Buchungen'!L2:L830,"Einnahmen")-SUMIFS('P23 monthly Buchungen'!F2:F830,'P23 monthly Buchungen'!D2:D830,$D9,'P23 monthly Buchungen'!C2:C830,"&gt;="&amp;DN$4,'P23 monthly Buchungen'!C2:C830,"&lt;"&amp;DN$5+1,'P23 monthly Buchungen'!P2:P830,"Ausgaben")</f>
        <v>0</v>
      </c>
      <c r="DO9" s="21"/>
      <c r="DQ9" s="26">
        <f>SUMIFS('P23 monthly Buchungen'!F2:F830,'P23 monthly Buchungen'!D2:D830,$D9,'P23 monthly Buchungen'!C2:C830,"&gt;="&amp;DQ$4,'P23 monthly Buchungen'!C2:C830,"&lt;"&amp;DQ$5+1,'P23 monthly Buchungen'!L2:L830,"Ausgaben")-SUMIFS('P23 monthly Buchungen'!F2:F830,'P23 monthly Buchungen'!D2:D830,$D9,'P23 monthly Buchungen'!C2:C830,"&gt;="&amp;DQ$4,'P23 monthly Buchungen'!C2:C830,"&lt;"&amp;DQ$5+1,'P23 monthly Buchungen'!P2:P830,"Einnahmen")+SUMIFS('P23 monthly Buchungen'!F2:F830,'P23 monthly Buchungen'!D2:D830,$D9,'P23 monthly Buchungen'!C2:C830,"&gt;="&amp;DQ$4,'P23 monthly Buchungen'!C2:C830,"&lt;"&amp;DQ$5+1,'P23 monthly Buchungen'!L2:L830,"Einnahmen")-SUMIFS('P23 monthly Buchungen'!F2:F830,'P23 monthly Buchungen'!D2:D830,$D9,'P23 monthly Buchungen'!C2:C830,"&gt;="&amp;DQ$4,'P23 monthly Buchungen'!C2:C830,"&lt;"&amp;DQ$5+1,'P23 monthly Buchungen'!P2:P830,"Ausgaben")</f>
        <v>0</v>
      </c>
      <c r="DR9" s="21"/>
      <c r="DT9" s="26">
        <f>SUMIFS('P23 monthly Buchungen'!F2:F830,'P23 monthly Buchungen'!D2:D830,$D9,'P23 monthly Buchungen'!C2:C830,"&gt;="&amp;DT$4,'P23 monthly Buchungen'!C2:C830,"&lt;"&amp;DT$5+1,'P23 monthly Buchungen'!L2:L830,"Ausgaben")-SUMIFS('P23 monthly Buchungen'!F2:F830,'P23 monthly Buchungen'!D2:D830,$D9,'P23 monthly Buchungen'!C2:C830,"&gt;="&amp;DT$4,'P23 monthly Buchungen'!C2:C830,"&lt;"&amp;DT$5+1,'P23 monthly Buchungen'!P2:P830,"Einnahmen")+SUMIFS('P23 monthly Buchungen'!F2:F830,'P23 monthly Buchungen'!D2:D830,$D9,'P23 monthly Buchungen'!C2:C830,"&gt;="&amp;DT$4,'P23 monthly Buchungen'!C2:C830,"&lt;"&amp;DT$5+1,'P23 monthly Buchungen'!L2:L830,"Einnahmen")-SUMIFS('P23 monthly Buchungen'!F2:F830,'P23 monthly Buchungen'!D2:D830,$D9,'P23 monthly Buchungen'!C2:C830,"&gt;="&amp;DT$4,'P23 monthly Buchungen'!C2:C830,"&lt;"&amp;DT$5+1,'P23 monthly Buchungen'!P2:P830,"Ausgaben")</f>
        <v>0</v>
      </c>
      <c r="DU9" s="21"/>
      <c r="DW9" s="26">
        <f>SUMIFS('P23 monthly Buchungen'!F2:F830,'P23 monthly Buchungen'!D2:D830,$D9,'P23 monthly Buchungen'!C2:C830,"&gt;="&amp;DW$4,'P23 monthly Buchungen'!C2:C830,"&lt;"&amp;DW$5+1,'P23 monthly Buchungen'!L2:L830,"Ausgaben")-SUMIFS('P23 monthly Buchungen'!F2:F830,'P23 monthly Buchungen'!D2:D830,$D9,'P23 monthly Buchungen'!C2:C830,"&gt;="&amp;DW$4,'P23 monthly Buchungen'!C2:C830,"&lt;"&amp;DW$5+1,'P23 monthly Buchungen'!P2:P830,"Einnahmen")+SUMIFS('P23 monthly Buchungen'!F2:F830,'P23 monthly Buchungen'!D2:D830,$D9,'P23 monthly Buchungen'!C2:C830,"&gt;="&amp;DW$4,'P23 monthly Buchungen'!C2:C830,"&lt;"&amp;DW$5+1,'P23 monthly Buchungen'!L2:L830,"Einnahmen")-SUMIFS('P23 monthly Buchungen'!F2:F830,'P23 monthly Buchungen'!D2:D830,$D9,'P23 monthly Buchungen'!C2:C830,"&gt;="&amp;DW$4,'P23 monthly Buchungen'!C2:C830,"&lt;"&amp;DW$5+1,'P23 monthly Buchungen'!P2:P830,"Ausgaben")</f>
        <v>0</v>
      </c>
      <c r="DX9" s="21"/>
      <c r="DZ9" s="26">
        <f>SUMIFS('P23 monthly Buchungen'!F2:F830,'P23 monthly Buchungen'!D2:D830,$D9,'P23 monthly Buchungen'!C2:C830,"&gt;="&amp;DZ$4,'P23 monthly Buchungen'!C2:C830,"&lt;"&amp;DZ$5+1,'P23 monthly Buchungen'!L2:L830,"Ausgaben")-SUMIFS('P23 monthly Buchungen'!F2:F830,'P23 monthly Buchungen'!D2:D830,$D9,'P23 monthly Buchungen'!C2:C830,"&gt;="&amp;DZ$4,'P23 monthly Buchungen'!C2:C830,"&lt;"&amp;DZ$5+1,'P23 monthly Buchungen'!P2:P830,"Einnahmen")+SUMIFS('P23 monthly Buchungen'!F2:F830,'P23 monthly Buchungen'!D2:D830,$D9,'P23 monthly Buchungen'!C2:C830,"&gt;="&amp;DZ$4,'P23 monthly Buchungen'!C2:C830,"&lt;"&amp;DZ$5+1,'P23 monthly Buchungen'!L2:L830,"Einnahmen")-SUMIFS('P23 monthly Buchungen'!F2:F830,'P23 monthly Buchungen'!D2:D830,$D9,'P23 monthly Buchungen'!C2:C830,"&gt;="&amp;DZ$4,'P23 monthly Buchungen'!C2:C830,"&lt;"&amp;DZ$5+1,'P23 monthly Buchungen'!P2:P830,"Ausgaben")</f>
        <v>0</v>
      </c>
      <c r="EA9" s="21"/>
      <c r="EC9" s="26">
        <f>SUMIFS('P23 monthly Buchungen'!F2:F830,'P23 monthly Buchungen'!D2:D830,$D9,'P23 monthly Buchungen'!C2:C830,"&gt;="&amp;EC$4,'P23 monthly Buchungen'!C2:C830,"&lt;"&amp;EC$5+1,'P23 monthly Buchungen'!L2:L830,"Ausgaben")-SUMIFS('P23 monthly Buchungen'!F2:F830,'P23 monthly Buchungen'!D2:D830,$D9,'P23 monthly Buchungen'!C2:C830,"&gt;="&amp;EC$4,'P23 monthly Buchungen'!C2:C830,"&lt;"&amp;EC$5+1,'P23 monthly Buchungen'!P2:P830,"Einnahmen")+SUMIFS('P23 monthly Buchungen'!F2:F830,'P23 monthly Buchungen'!D2:D830,$D9,'P23 monthly Buchungen'!C2:C830,"&gt;="&amp;EC$4,'P23 monthly Buchungen'!C2:C830,"&lt;"&amp;EC$5+1,'P23 monthly Buchungen'!L2:L830,"Einnahmen")-SUMIFS('P23 monthly Buchungen'!F2:F830,'P23 monthly Buchungen'!D2:D830,$D9,'P23 monthly Buchungen'!C2:C830,"&gt;="&amp;EC$4,'P23 monthly Buchungen'!C2:C830,"&lt;"&amp;EC$5+1,'P23 monthly Buchungen'!P2:P830,"Ausgaben")</f>
        <v>0</v>
      </c>
      <c r="ED9" s="21"/>
      <c r="EF9" s="26">
        <f>SUMIFS('P23 monthly Buchungen'!F2:F830,'P23 monthly Buchungen'!D2:D830,$D9,'P23 monthly Buchungen'!C2:C830,"&gt;="&amp;EF$4,'P23 monthly Buchungen'!C2:C830,"&lt;"&amp;EF$5+1,'P23 monthly Buchungen'!L2:L830,"Ausgaben")-SUMIFS('P23 monthly Buchungen'!F2:F830,'P23 monthly Buchungen'!D2:D830,$D9,'P23 monthly Buchungen'!C2:C830,"&gt;="&amp;EF$4,'P23 monthly Buchungen'!C2:C830,"&lt;"&amp;EF$5+1,'P23 monthly Buchungen'!P2:P830,"Einnahmen")+SUMIFS('P23 monthly Buchungen'!F2:F830,'P23 monthly Buchungen'!D2:D830,$D9,'P23 monthly Buchungen'!C2:C830,"&gt;="&amp;EF$4,'P23 monthly Buchungen'!C2:C830,"&lt;"&amp;EF$5+1,'P23 monthly Buchungen'!L2:L830,"Einnahmen")-SUMIFS('P23 monthly Buchungen'!F2:F830,'P23 monthly Buchungen'!D2:D830,$D9,'P23 monthly Buchungen'!C2:C830,"&gt;="&amp;EF$4,'P23 monthly Buchungen'!C2:C830,"&lt;"&amp;EF$5+1,'P23 monthly Buchungen'!P2:P830,"Ausgaben")</f>
        <v>0</v>
      </c>
      <c r="EG9" s="21"/>
      <c r="EI9" s="26">
        <f>SUMIFS('P23 monthly Buchungen'!F2:F830,'P23 monthly Buchungen'!D2:D830,$D9,'P23 monthly Buchungen'!C2:C830,"&gt;="&amp;EI$4,'P23 monthly Buchungen'!C2:C830,"&lt;"&amp;EI$5+1,'P23 monthly Buchungen'!L2:L830,"Ausgaben")-SUMIFS('P23 monthly Buchungen'!F2:F830,'P23 monthly Buchungen'!D2:D830,$D9,'P23 monthly Buchungen'!C2:C830,"&gt;="&amp;EI$4,'P23 monthly Buchungen'!C2:C830,"&lt;"&amp;EI$5+1,'P23 monthly Buchungen'!P2:P830,"Einnahmen")+SUMIFS('P23 monthly Buchungen'!F2:F830,'P23 monthly Buchungen'!D2:D830,$D9,'P23 monthly Buchungen'!C2:C830,"&gt;="&amp;EI$4,'P23 monthly Buchungen'!C2:C830,"&lt;"&amp;EI$5+1,'P23 monthly Buchungen'!L2:L830,"Einnahmen")-SUMIFS('P23 monthly Buchungen'!F2:F830,'P23 monthly Buchungen'!D2:D830,$D9,'P23 monthly Buchungen'!C2:C830,"&gt;="&amp;EI$4,'P23 monthly Buchungen'!C2:C830,"&lt;"&amp;EI$5+1,'P23 monthly Buchungen'!P2:P830,"Ausgaben")</f>
        <v>0</v>
      </c>
    </row>
    <row r="10" spans="1:139" x14ac:dyDescent="0.2">
      <c r="C10" t="s">
        <v>5548</v>
      </c>
      <c r="D10" t="s">
        <v>1814</v>
      </c>
      <c r="E10" s="21"/>
      <c r="G10" s="29">
        <v>15700</v>
      </c>
      <c r="H10" s="21"/>
      <c r="J10" s="29">
        <v>5250</v>
      </c>
      <c r="K10" s="21"/>
      <c r="M10" s="29">
        <v>5250</v>
      </c>
      <c r="N10" s="21"/>
      <c r="P10" s="26">
        <f>SUMIFS('P23 monthly Buchungen'!F2:F830,'P23 monthly Buchungen'!D2:D830,$D10,'P23 monthly Buchungen'!C2:C830,"&gt;="&amp;P$4,'P23 monthly Buchungen'!C2:C830,"&lt;"&amp;P$5+1,'P23 monthly Buchungen'!L2:L830,"Ausgaben")-SUMIFS('P23 monthly Buchungen'!F2:F830,'P23 monthly Buchungen'!D2:D830,$D10,'P23 monthly Buchungen'!C2:C830,"&gt;="&amp;P$4,'P23 monthly Buchungen'!C2:C830,"&lt;"&amp;P$5+1,'P23 monthly Buchungen'!P2:P830,"Einnahmen")+SUMIFS('P23 monthly Buchungen'!F2:F830,'P23 monthly Buchungen'!D2:D830,$D10,'P23 monthly Buchungen'!C2:C830,"&gt;="&amp;P$4,'P23 monthly Buchungen'!C2:C830,"&lt;"&amp;P$5+1,'P23 monthly Buchungen'!L2:L830,"Einnahmen")-SUMIFS('P23 monthly Buchungen'!F2:F830,'P23 monthly Buchungen'!D2:D830,$D10,'P23 monthly Buchungen'!C2:C830,"&gt;="&amp;P$4,'P23 monthly Buchungen'!C2:C830,"&lt;"&amp;P$5+1,'P23 monthly Buchungen'!P2:P830,"Ausgaben")</f>
        <v>0</v>
      </c>
      <c r="Q10" s="21"/>
      <c r="S10" s="26">
        <f>SUMIFS('P23 monthly Buchungen'!F2:F830,'P23 monthly Buchungen'!D2:D830,$D10,'P23 monthly Buchungen'!C2:C830,"&gt;="&amp;S$4,'P23 monthly Buchungen'!C2:C830,"&lt;"&amp;S$5+1,'P23 monthly Buchungen'!L2:L830,"Ausgaben")-SUMIFS('P23 monthly Buchungen'!F2:F830,'P23 monthly Buchungen'!D2:D830,$D10,'P23 monthly Buchungen'!C2:C830,"&gt;="&amp;S$4,'P23 monthly Buchungen'!C2:C830,"&lt;"&amp;S$5+1,'P23 monthly Buchungen'!P2:P830,"Einnahmen")+SUMIFS('P23 monthly Buchungen'!F2:F830,'P23 monthly Buchungen'!D2:D830,$D10,'P23 monthly Buchungen'!C2:C830,"&gt;="&amp;S$4,'P23 monthly Buchungen'!C2:C830,"&lt;"&amp;S$5+1,'P23 monthly Buchungen'!L2:L830,"Einnahmen")-SUMIFS('P23 monthly Buchungen'!F2:F830,'P23 monthly Buchungen'!D2:D830,$D10,'P23 monthly Buchungen'!C2:C830,"&gt;="&amp;S$4,'P23 monthly Buchungen'!C2:C830,"&lt;"&amp;S$5+1,'P23 monthly Buchungen'!P2:P830,"Ausgaben")</f>
        <v>188.01</v>
      </c>
      <c r="T10" s="21"/>
      <c r="V10" s="26">
        <f>SUMIFS('P23 monthly Buchungen'!F2:F830,'P23 monthly Buchungen'!D2:D830,$D10,'P23 monthly Buchungen'!C2:C830,"&gt;="&amp;V$4,'P23 monthly Buchungen'!C2:C830,"&lt;"&amp;V$5+1,'P23 monthly Buchungen'!L2:L830,"Ausgaben")-SUMIFS('P23 monthly Buchungen'!F2:F830,'P23 monthly Buchungen'!D2:D830,$D10,'P23 monthly Buchungen'!C2:C830,"&gt;="&amp;V$4,'P23 monthly Buchungen'!C2:C830,"&lt;"&amp;V$5+1,'P23 monthly Buchungen'!P2:P830,"Einnahmen")+SUMIFS('P23 monthly Buchungen'!F2:F830,'P23 monthly Buchungen'!D2:D830,$D10,'P23 monthly Buchungen'!C2:C830,"&gt;="&amp;V$4,'P23 monthly Buchungen'!C2:C830,"&lt;"&amp;V$5+1,'P23 monthly Buchungen'!L2:L830,"Einnahmen")-SUMIFS('P23 monthly Buchungen'!F2:F830,'P23 monthly Buchungen'!D2:D830,$D10,'P23 monthly Buchungen'!C2:C830,"&gt;="&amp;V$4,'P23 monthly Buchungen'!C2:C830,"&lt;"&amp;V$5+1,'P23 monthly Buchungen'!P2:P830,"Ausgaben")</f>
        <v>463.58</v>
      </c>
      <c r="W10" s="21"/>
      <c r="Y10" s="26">
        <f>SUMIFS('P23 monthly Buchungen'!F2:F830,'P23 monthly Buchungen'!D2:D830,$D10,'P23 monthly Buchungen'!C2:C830,"&gt;="&amp;Y$4,'P23 monthly Buchungen'!C2:C830,"&lt;"&amp;Y$5+1,'P23 monthly Buchungen'!L2:L830,"Ausgaben")-SUMIFS('P23 monthly Buchungen'!F2:F830,'P23 monthly Buchungen'!D2:D830,$D10,'P23 monthly Buchungen'!C2:C830,"&gt;="&amp;Y$4,'P23 monthly Buchungen'!C2:C830,"&lt;"&amp;Y$5+1,'P23 monthly Buchungen'!P2:P830,"Einnahmen")+SUMIFS('P23 monthly Buchungen'!F2:F830,'P23 monthly Buchungen'!D2:D830,$D10,'P23 monthly Buchungen'!C2:C830,"&gt;="&amp;Y$4,'P23 monthly Buchungen'!C2:C830,"&lt;"&amp;Y$5+1,'P23 monthly Buchungen'!L2:L830,"Einnahmen")-SUMIFS('P23 monthly Buchungen'!F2:F830,'P23 monthly Buchungen'!D2:D830,$D10,'P23 monthly Buchungen'!C2:C830,"&gt;="&amp;Y$4,'P23 monthly Buchungen'!C2:C830,"&lt;"&amp;Y$5+1,'P23 monthly Buchungen'!P2:P830,"Ausgaben")</f>
        <v>169.70000000000002</v>
      </c>
      <c r="Z10" s="21"/>
      <c r="AB10" s="26">
        <f>SUMIFS('P23 monthly Buchungen'!F2:F830,'P23 monthly Buchungen'!D2:D830,$D10,'P23 monthly Buchungen'!C2:C830,"&gt;="&amp;AB$4,'P23 monthly Buchungen'!C2:C830,"&lt;"&amp;AB$5+1,'P23 monthly Buchungen'!L2:L830,"Ausgaben")-SUMIFS('P23 monthly Buchungen'!F2:F830,'P23 monthly Buchungen'!D2:D830,$D10,'P23 monthly Buchungen'!C2:C830,"&gt;="&amp;AB$4,'P23 monthly Buchungen'!C2:C830,"&lt;"&amp;AB$5+1,'P23 monthly Buchungen'!P2:P830,"Einnahmen")+SUMIFS('P23 monthly Buchungen'!F2:F830,'P23 monthly Buchungen'!D2:D830,$D10,'P23 monthly Buchungen'!C2:C830,"&gt;="&amp;AB$4,'P23 monthly Buchungen'!C2:C830,"&lt;"&amp;AB$5+1,'P23 monthly Buchungen'!L2:L830,"Einnahmen")-SUMIFS('P23 monthly Buchungen'!F2:F830,'P23 monthly Buchungen'!D2:D830,$D10,'P23 monthly Buchungen'!C2:C830,"&gt;="&amp;AB$4,'P23 monthly Buchungen'!C2:C830,"&lt;"&amp;AB$5+1,'P23 monthly Buchungen'!P2:P830,"Ausgaben")</f>
        <v>21.88</v>
      </c>
      <c r="AC10" s="21"/>
      <c r="AE10" s="26">
        <f>SUMIFS('P23 monthly Buchungen'!F2:F830,'P23 monthly Buchungen'!D2:D830,$D10,'P23 monthly Buchungen'!C2:C830,"&gt;="&amp;AE$4,'P23 monthly Buchungen'!C2:C830,"&lt;"&amp;AE$5+1,'P23 monthly Buchungen'!L2:L830,"Ausgaben")-SUMIFS('P23 monthly Buchungen'!F2:F830,'P23 monthly Buchungen'!D2:D830,$D10,'P23 monthly Buchungen'!C2:C830,"&gt;="&amp;AE$4,'P23 monthly Buchungen'!C2:C830,"&lt;"&amp;AE$5+1,'P23 monthly Buchungen'!P2:P830,"Einnahmen")+SUMIFS('P23 monthly Buchungen'!F2:F830,'P23 monthly Buchungen'!D2:D830,$D10,'P23 monthly Buchungen'!C2:C830,"&gt;="&amp;AE$4,'P23 monthly Buchungen'!C2:C830,"&lt;"&amp;AE$5+1,'P23 monthly Buchungen'!L2:L830,"Einnahmen")-SUMIFS('P23 monthly Buchungen'!F2:F830,'P23 monthly Buchungen'!D2:D830,$D10,'P23 monthly Buchungen'!C2:C830,"&gt;="&amp;AE$4,'P23 monthly Buchungen'!C2:C830,"&lt;"&amp;AE$5+1,'P23 monthly Buchungen'!P2:P830,"Ausgaben")</f>
        <v>22.23</v>
      </c>
      <c r="AF10" s="21"/>
      <c r="AH10" s="26">
        <f>SUMIFS('P23 monthly Buchungen'!F2:F830,'P23 monthly Buchungen'!D2:D830,$D10,'P23 monthly Buchungen'!C2:C830,"&gt;="&amp;AH$4,'P23 monthly Buchungen'!C2:C830,"&lt;"&amp;AH$5+1,'P23 monthly Buchungen'!L2:L830,"Ausgaben")-SUMIFS('P23 monthly Buchungen'!F2:F830,'P23 monthly Buchungen'!D2:D830,$D10,'P23 monthly Buchungen'!C2:C830,"&gt;="&amp;AH$4,'P23 monthly Buchungen'!C2:C830,"&lt;"&amp;AH$5+1,'P23 monthly Buchungen'!P2:P830,"Einnahmen")+SUMIFS('P23 monthly Buchungen'!F2:F830,'P23 monthly Buchungen'!D2:D830,$D10,'P23 monthly Buchungen'!C2:C830,"&gt;="&amp;AH$4,'P23 monthly Buchungen'!C2:C830,"&lt;"&amp;AH$5+1,'P23 monthly Buchungen'!L2:L830,"Einnahmen")-SUMIFS('P23 monthly Buchungen'!F2:F830,'P23 monthly Buchungen'!D2:D830,$D10,'P23 monthly Buchungen'!C2:C830,"&gt;="&amp;AH$4,'P23 monthly Buchungen'!C2:C830,"&lt;"&amp;AH$5+1,'P23 monthly Buchungen'!P2:P830,"Ausgaben")</f>
        <v>21.96</v>
      </c>
      <c r="AI10" s="21"/>
      <c r="AK10" s="26">
        <f>SUMIFS('P23 monthly Buchungen'!F2:F830,'P23 monthly Buchungen'!D2:D830,$D10,'P23 monthly Buchungen'!C2:C830,"&gt;="&amp;AK$4,'P23 monthly Buchungen'!C2:C830,"&lt;"&amp;AK$5+1,'P23 monthly Buchungen'!L2:L830,"Ausgaben")-SUMIFS('P23 monthly Buchungen'!F2:F830,'P23 monthly Buchungen'!D2:D830,$D10,'P23 monthly Buchungen'!C2:C830,"&gt;="&amp;AK$4,'P23 monthly Buchungen'!C2:C830,"&lt;"&amp;AK$5+1,'P23 monthly Buchungen'!P2:P830,"Einnahmen")+SUMIFS('P23 monthly Buchungen'!F2:F830,'P23 monthly Buchungen'!D2:D830,$D10,'P23 monthly Buchungen'!C2:C830,"&gt;="&amp;AK$4,'P23 monthly Buchungen'!C2:C830,"&lt;"&amp;AK$5+1,'P23 monthly Buchungen'!L2:L830,"Einnahmen")-SUMIFS('P23 monthly Buchungen'!F2:F830,'P23 monthly Buchungen'!D2:D830,$D10,'P23 monthly Buchungen'!C2:C830,"&gt;="&amp;AK$4,'P23 monthly Buchungen'!C2:C830,"&lt;"&amp;AK$5+1,'P23 monthly Buchungen'!P2:P830,"Ausgaben")</f>
        <v>121.91</v>
      </c>
      <c r="AL10" s="21"/>
      <c r="AN10" s="26">
        <f>SUMIFS('P23 monthly Buchungen'!F2:F830,'P23 monthly Buchungen'!D2:D830,$D10,'P23 monthly Buchungen'!C2:C830,"&gt;="&amp;AN$4,'P23 monthly Buchungen'!C2:C830,"&lt;"&amp;AN$5+1,'P23 monthly Buchungen'!L2:L830,"Ausgaben")-SUMIFS('P23 monthly Buchungen'!F2:F830,'P23 monthly Buchungen'!D2:D830,$D10,'P23 monthly Buchungen'!C2:C830,"&gt;="&amp;AN$4,'P23 monthly Buchungen'!C2:C830,"&lt;"&amp;AN$5+1,'P23 monthly Buchungen'!P2:P830,"Einnahmen")+SUMIFS('P23 monthly Buchungen'!F2:F830,'P23 monthly Buchungen'!D2:D830,$D10,'P23 monthly Buchungen'!C2:C830,"&gt;="&amp;AN$4,'P23 monthly Buchungen'!C2:C830,"&lt;"&amp;AN$5+1,'P23 monthly Buchungen'!L2:L830,"Einnahmen")-SUMIFS('P23 monthly Buchungen'!F2:F830,'P23 monthly Buchungen'!D2:D830,$D10,'P23 monthly Buchungen'!C2:C830,"&gt;="&amp;AN$4,'P23 monthly Buchungen'!C2:C830,"&lt;"&amp;AN$5+1,'P23 monthly Buchungen'!P2:P830,"Ausgaben")</f>
        <v>118.83</v>
      </c>
      <c r="AO10" s="21"/>
      <c r="AQ10" s="26">
        <f>SUMIFS('P23 monthly Buchungen'!F2:F830,'P23 monthly Buchungen'!D2:D830,$D10,'P23 monthly Buchungen'!C2:C830,"&gt;="&amp;AQ$4,'P23 monthly Buchungen'!C2:C830,"&lt;"&amp;AQ$5+1,'P23 monthly Buchungen'!L2:L830,"Ausgaben")-SUMIFS('P23 monthly Buchungen'!F2:F830,'P23 monthly Buchungen'!D2:D830,$D10,'P23 monthly Buchungen'!C2:C830,"&gt;="&amp;AQ$4,'P23 monthly Buchungen'!C2:C830,"&lt;"&amp;AQ$5+1,'P23 monthly Buchungen'!P2:P830,"Einnahmen")+SUMIFS('P23 monthly Buchungen'!F2:F830,'P23 monthly Buchungen'!D2:D830,$D10,'P23 monthly Buchungen'!C2:C830,"&gt;="&amp;AQ$4,'P23 monthly Buchungen'!C2:C830,"&lt;"&amp;AQ$5+1,'P23 monthly Buchungen'!L2:L830,"Einnahmen")-SUMIFS('P23 monthly Buchungen'!F2:F830,'P23 monthly Buchungen'!D2:D830,$D10,'P23 monthly Buchungen'!C2:C830,"&gt;="&amp;AQ$4,'P23 monthly Buchungen'!C2:C830,"&lt;"&amp;AQ$5+1,'P23 monthly Buchungen'!P2:P830,"Ausgaben")</f>
        <v>2475.21</v>
      </c>
      <c r="AR10" s="21"/>
      <c r="AT10" s="26">
        <f>SUMIFS('P23 monthly Buchungen'!F2:F830,'P23 monthly Buchungen'!D2:D830,$D10,'P23 monthly Buchungen'!C2:C830,"&gt;="&amp;AT$4,'P23 monthly Buchungen'!C2:C830,"&lt;"&amp;AT$5+1,'P23 monthly Buchungen'!L2:L830,"Ausgaben")-SUMIFS('P23 monthly Buchungen'!F2:F830,'P23 monthly Buchungen'!D2:D830,$D10,'P23 monthly Buchungen'!C2:C830,"&gt;="&amp;AT$4,'P23 monthly Buchungen'!C2:C830,"&lt;"&amp;AT$5+1,'P23 monthly Buchungen'!P2:P830,"Einnahmen")+SUMIFS('P23 monthly Buchungen'!F2:F830,'P23 monthly Buchungen'!D2:D830,$D10,'P23 monthly Buchungen'!C2:C830,"&gt;="&amp;AT$4,'P23 monthly Buchungen'!C2:C830,"&lt;"&amp;AT$5+1,'P23 monthly Buchungen'!L2:L830,"Einnahmen")-SUMIFS('P23 monthly Buchungen'!F2:F830,'P23 monthly Buchungen'!D2:D830,$D10,'P23 monthly Buchungen'!C2:C830,"&gt;="&amp;AT$4,'P23 monthly Buchungen'!C2:C830,"&lt;"&amp;AT$5+1,'P23 monthly Buchungen'!P2:P830,"Ausgaben")</f>
        <v>32.14</v>
      </c>
      <c r="AU10" s="21"/>
      <c r="AW10" s="26">
        <f>SUMIFS('P23 monthly Buchungen'!F2:F830,'P23 monthly Buchungen'!D2:D830,$D10,'P23 monthly Buchungen'!C2:C830,"&gt;="&amp;AW$4,'P23 monthly Buchungen'!C2:C830,"&lt;"&amp;AW$5+1,'P23 monthly Buchungen'!L2:L830,"Ausgaben")-SUMIFS('P23 monthly Buchungen'!F2:F830,'P23 monthly Buchungen'!D2:D830,$D10,'P23 monthly Buchungen'!C2:C830,"&gt;="&amp;AW$4,'P23 monthly Buchungen'!C2:C830,"&lt;"&amp;AW$5+1,'P23 monthly Buchungen'!P2:P830,"Einnahmen")+SUMIFS('P23 monthly Buchungen'!F2:F830,'P23 monthly Buchungen'!D2:D830,$D10,'P23 monthly Buchungen'!C2:C830,"&gt;="&amp;AW$4,'P23 monthly Buchungen'!C2:C830,"&lt;"&amp;AW$5+1,'P23 monthly Buchungen'!L2:L830,"Einnahmen")-SUMIFS('P23 monthly Buchungen'!F2:F830,'P23 monthly Buchungen'!D2:D830,$D10,'P23 monthly Buchungen'!C2:C830,"&gt;="&amp;AW$4,'P23 monthly Buchungen'!C2:C830,"&lt;"&amp;AW$5+1,'P23 monthly Buchungen'!P2:P830,"Ausgaben")</f>
        <v>1389.8</v>
      </c>
      <c r="AX10" s="21"/>
      <c r="AZ10" s="26">
        <f>SUMIFS('P23 monthly Buchungen'!F2:F830,'P23 monthly Buchungen'!D2:D830,$D10,'P23 monthly Buchungen'!C2:C830,"&gt;="&amp;AZ$4,'P23 monthly Buchungen'!C2:C830,"&lt;"&amp;AZ$5+1,'P23 monthly Buchungen'!L2:L830,"Ausgaben")-SUMIFS('P23 monthly Buchungen'!F2:F830,'P23 monthly Buchungen'!D2:D830,$D10,'P23 monthly Buchungen'!C2:C830,"&gt;="&amp;AZ$4,'P23 monthly Buchungen'!C2:C830,"&lt;"&amp;AZ$5+1,'P23 monthly Buchungen'!P2:P830,"Einnahmen")+SUMIFS('P23 monthly Buchungen'!F2:F830,'P23 monthly Buchungen'!D2:D830,$D10,'P23 monthly Buchungen'!C2:C830,"&gt;="&amp;AZ$4,'P23 monthly Buchungen'!C2:C830,"&lt;"&amp;AZ$5+1,'P23 monthly Buchungen'!L2:L830,"Einnahmen")-SUMIFS('P23 monthly Buchungen'!F2:F830,'P23 monthly Buchungen'!D2:D830,$D10,'P23 monthly Buchungen'!C2:C830,"&gt;="&amp;AZ$4,'P23 monthly Buchungen'!C2:C830,"&lt;"&amp;AZ$5+1,'P23 monthly Buchungen'!P2:P830,"Ausgaben")</f>
        <v>1023</v>
      </c>
      <c r="BA10" s="21"/>
      <c r="BC10" s="29">
        <v>5250</v>
      </c>
      <c r="BD10" s="21"/>
      <c r="BF10" s="29">
        <v>5250</v>
      </c>
      <c r="BG10" s="21"/>
      <c r="BI10" s="26">
        <f>SUMIFS('P23 monthly Buchungen'!F2:F830,'P23 monthly Buchungen'!D2:D830,$D10,'P23 monthly Buchungen'!C2:C830,"&gt;="&amp;BI$4,'P23 monthly Buchungen'!C2:C830,"&lt;"&amp;BI$5+1,'P23 monthly Buchungen'!L2:L830,"Ausgaben")-SUMIFS('P23 monthly Buchungen'!F2:F830,'P23 monthly Buchungen'!D2:D830,$D10,'P23 monthly Buchungen'!C2:C830,"&gt;="&amp;BI$4,'P23 monthly Buchungen'!C2:C830,"&lt;"&amp;BI$5+1,'P23 monthly Buchungen'!P2:P830,"Einnahmen")+SUMIFS('P23 monthly Buchungen'!F2:F830,'P23 monthly Buchungen'!D2:D830,$D10,'P23 monthly Buchungen'!C2:C830,"&gt;="&amp;BI$4,'P23 monthly Buchungen'!C2:C830,"&lt;"&amp;BI$5+1,'P23 monthly Buchungen'!L2:L830,"Einnahmen")-SUMIFS('P23 monthly Buchungen'!F2:F830,'P23 monthly Buchungen'!D2:D830,$D10,'P23 monthly Buchungen'!C2:C830,"&gt;="&amp;BI$4,'P23 monthly Buchungen'!C2:C830,"&lt;"&amp;BI$5+1,'P23 monthly Buchungen'!P2:P830,"Ausgaben")</f>
        <v>713.72</v>
      </c>
      <c r="BJ10" s="21"/>
      <c r="BL10" s="26">
        <f>SUMIFS('P23 monthly Buchungen'!F2:F830,'P23 monthly Buchungen'!D2:D830,$D10,'P23 monthly Buchungen'!C2:C830,"&gt;="&amp;BL$4,'P23 monthly Buchungen'!C2:C830,"&lt;"&amp;BL$5+1,'P23 monthly Buchungen'!L2:L830,"Ausgaben")-SUMIFS('P23 monthly Buchungen'!F2:F830,'P23 monthly Buchungen'!D2:D830,$D10,'P23 monthly Buchungen'!C2:C830,"&gt;="&amp;BL$4,'P23 monthly Buchungen'!C2:C830,"&lt;"&amp;BL$5+1,'P23 monthly Buchungen'!P2:P830,"Einnahmen")+SUMIFS('P23 monthly Buchungen'!F2:F830,'P23 monthly Buchungen'!D2:D830,$D10,'P23 monthly Buchungen'!C2:C830,"&gt;="&amp;BL$4,'P23 monthly Buchungen'!C2:C830,"&lt;"&amp;BL$5+1,'P23 monthly Buchungen'!L2:L830,"Einnahmen")-SUMIFS('P23 monthly Buchungen'!F2:F830,'P23 monthly Buchungen'!D2:D830,$D10,'P23 monthly Buchungen'!C2:C830,"&gt;="&amp;BL$4,'P23 monthly Buchungen'!C2:C830,"&lt;"&amp;BL$5+1,'P23 monthly Buchungen'!P2:P830,"Ausgaben")</f>
        <v>752.30000000000007</v>
      </c>
      <c r="BM10" s="21"/>
      <c r="BO10" s="26">
        <f>SUMIFS('P23 monthly Buchungen'!F2:F830,'P23 monthly Buchungen'!D2:D830,$D10,'P23 monthly Buchungen'!C2:C830,"&gt;="&amp;BO$4,'P23 monthly Buchungen'!C2:C830,"&lt;"&amp;BO$5+1,'P23 monthly Buchungen'!L2:L830,"Ausgaben")-SUMIFS('P23 monthly Buchungen'!F2:F830,'P23 monthly Buchungen'!D2:D830,$D10,'P23 monthly Buchungen'!C2:C830,"&gt;="&amp;BO$4,'P23 monthly Buchungen'!C2:C830,"&lt;"&amp;BO$5+1,'P23 monthly Buchungen'!P2:P830,"Einnahmen")+SUMIFS('P23 monthly Buchungen'!F2:F830,'P23 monthly Buchungen'!D2:D830,$D10,'P23 monthly Buchungen'!C2:C830,"&gt;="&amp;BO$4,'P23 monthly Buchungen'!C2:C830,"&lt;"&amp;BO$5+1,'P23 monthly Buchungen'!L2:L830,"Einnahmen")-SUMIFS('P23 monthly Buchungen'!F2:F830,'P23 monthly Buchungen'!D2:D830,$D10,'P23 monthly Buchungen'!C2:C830,"&gt;="&amp;BO$4,'P23 monthly Buchungen'!C2:C830,"&lt;"&amp;BO$5+1,'P23 monthly Buchungen'!P2:P830,"Ausgaben")</f>
        <v>22.08</v>
      </c>
      <c r="BP10" s="21"/>
      <c r="BR10" s="26">
        <f>SUMIFS('P23 monthly Buchungen'!F2:F830,'P23 monthly Buchungen'!D2:D830,$D10,'P23 monthly Buchungen'!C2:C830,"&gt;="&amp;BR$4,'P23 monthly Buchungen'!C2:C830,"&lt;"&amp;BR$5+1,'P23 monthly Buchungen'!L2:L830,"Ausgaben")-SUMIFS('P23 monthly Buchungen'!F2:F830,'P23 monthly Buchungen'!D2:D830,$D10,'P23 monthly Buchungen'!C2:C830,"&gt;="&amp;BR$4,'P23 monthly Buchungen'!C2:C830,"&lt;"&amp;BR$5+1,'P23 monthly Buchungen'!P2:P830,"Einnahmen")+SUMIFS('P23 monthly Buchungen'!F2:F830,'P23 monthly Buchungen'!D2:D830,$D10,'P23 monthly Buchungen'!C2:C830,"&gt;="&amp;BR$4,'P23 monthly Buchungen'!C2:C830,"&lt;"&amp;BR$5+1,'P23 monthly Buchungen'!L2:L830,"Einnahmen")-SUMIFS('P23 monthly Buchungen'!F2:F830,'P23 monthly Buchungen'!D2:D830,$D10,'P23 monthly Buchungen'!C2:C830,"&gt;="&amp;BR$4,'P23 monthly Buchungen'!C2:C830,"&lt;"&amp;BR$5+1,'P23 monthly Buchungen'!P2:P830,"Ausgaben")</f>
        <v>3165.63</v>
      </c>
      <c r="BS10" s="21"/>
      <c r="BU10" s="26">
        <f>SUMIFS('P23 monthly Buchungen'!F2:F830,'P23 monthly Buchungen'!D2:D830,$D10,'P23 monthly Buchungen'!C2:C830,"&gt;="&amp;BU$4,'P23 monthly Buchungen'!C2:C830,"&lt;"&amp;BU$5+1,'P23 monthly Buchungen'!L2:L830,"Ausgaben")-SUMIFS('P23 monthly Buchungen'!F2:F830,'P23 monthly Buchungen'!D2:D830,$D10,'P23 monthly Buchungen'!C2:C830,"&gt;="&amp;BU$4,'P23 monthly Buchungen'!C2:C830,"&lt;"&amp;BU$5+1,'P23 monthly Buchungen'!P2:P830,"Einnahmen")+SUMIFS('P23 monthly Buchungen'!F2:F830,'P23 monthly Buchungen'!D2:D830,$D10,'P23 monthly Buchungen'!C2:C830,"&gt;="&amp;BU$4,'P23 monthly Buchungen'!C2:C830,"&lt;"&amp;BU$5+1,'P23 monthly Buchungen'!L2:L830,"Einnahmen")-SUMIFS('P23 monthly Buchungen'!F2:F830,'P23 monthly Buchungen'!D2:D830,$D10,'P23 monthly Buchungen'!C2:C830,"&gt;="&amp;BU$4,'P23 monthly Buchungen'!C2:C830,"&lt;"&amp;BU$5+1,'P23 monthly Buchungen'!P2:P830,"Ausgaben")</f>
        <v>1081.1500000000001</v>
      </c>
      <c r="BV10" s="21"/>
      <c r="BX10" s="26">
        <f>SUMIFS('P23 monthly Buchungen'!F2:F830,'P23 monthly Buchungen'!D2:D830,$D10,'P23 monthly Buchungen'!C2:C830,"&gt;="&amp;BX$4,'P23 monthly Buchungen'!C2:C830,"&lt;"&amp;BX$5+1,'P23 monthly Buchungen'!L2:L830,"Ausgaben")-SUMIFS('P23 monthly Buchungen'!F2:F830,'P23 monthly Buchungen'!D2:D830,$D10,'P23 monthly Buchungen'!C2:C830,"&gt;="&amp;BX$4,'P23 monthly Buchungen'!C2:C830,"&lt;"&amp;BX$5+1,'P23 monthly Buchungen'!P2:P830,"Einnahmen")+SUMIFS('P23 monthly Buchungen'!F2:F830,'P23 monthly Buchungen'!D2:D830,$D10,'P23 monthly Buchungen'!C2:C830,"&gt;="&amp;BX$4,'P23 monthly Buchungen'!C2:C830,"&lt;"&amp;BX$5+1,'P23 monthly Buchungen'!L2:L830,"Einnahmen")-SUMIFS('P23 monthly Buchungen'!F2:F830,'P23 monthly Buchungen'!D2:D830,$D10,'P23 monthly Buchungen'!C2:C830,"&gt;="&amp;BX$4,'P23 monthly Buchungen'!C2:C830,"&lt;"&amp;BX$5+1,'P23 monthly Buchungen'!P2:P830,"Ausgaben")</f>
        <v>328.35</v>
      </c>
      <c r="BY10" s="21"/>
      <c r="CA10" s="26">
        <f>SUMIFS('P23 monthly Buchungen'!F2:F830,'P23 monthly Buchungen'!D2:D830,$D10,'P23 monthly Buchungen'!C2:C830,"&gt;="&amp;CA$4,'P23 monthly Buchungen'!C2:C830,"&lt;"&amp;CA$5+1,'P23 monthly Buchungen'!L2:L830,"Ausgaben")-SUMIFS('P23 monthly Buchungen'!F2:F830,'P23 monthly Buchungen'!D2:D830,$D10,'P23 monthly Buchungen'!C2:C830,"&gt;="&amp;CA$4,'P23 monthly Buchungen'!C2:C830,"&lt;"&amp;CA$5+1,'P23 monthly Buchungen'!P2:P830,"Einnahmen")+SUMIFS('P23 monthly Buchungen'!F2:F830,'P23 monthly Buchungen'!D2:D830,$D10,'P23 monthly Buchungen'!C2:C830,"&gt;="&amp;CA$4,'P23 monthly Buchungen'!C2:C830,"&lt;"&amp;CA$5+1,'P23 monthly Buchungen'!L2:L830,"Einnahmen")-SUMIFS('P23 monthly Buchungen'!F2:F830,'P23 monthly Buchungen'!D2:D830,$D10,'P23 monthly Buchungen'!C2:C830,"&gt;="&amp;CA$4,'P23 monthly Buchungen'!C2:C830,"&lt;"&amp;CA$5+1,'P23 monthly Buchungen'!P2:P830,"Ausgaben")</f>
        <v>570.61</v>
      </c>
      <c r="CB10" s="21"/>
      <c r="CD10" s="26">
        <f>SUMIFS('P23 monthly Buchungen'!F2:F830,'P23 monthly Buchungen'!D2:D830,$D10,'P23 monthly Buchungen'!C2:C830,"&gt;="&amp;CD$4,'P23 monthly Buchungen'!C2:C830,"&lt;"&amp;CD$5+1,'P23 monthly Buchungen'!L2:L830,"Ausgaben")-SUMIFS('P23 monthly Buchungen'!F2:F830,'P23 monthly Buchungen'!D2:D830,$D10,'P23 monthly Buchungen'!C2:C830,"&gt;="&amp;CD$4,'P23 monthly Buchungen'!C2:C830,"&lt;"&amp;CD$5+1,'P23 monthly Buchungen'!P2:P830,"Einnahmen")+SUMIFS('P23 monthly Buchungen'!F2:F830,'P23 monthly Buchungen'!D2:D830,$D10,'P23 monthly Buchungen'!C2:C830,"&gt;="&amp;CD$4,'P23 monthly Buchungen'!C2:C830,"&lt;"&amp;CD$5+1,'P23 monthly Buchungen'!L2:L830,"Einnahmen")-SUMIFS('P23 monthly Buchungen'!F2:F830,'P23 monthly Buchungen'!D2:D830,$D10,'P23 monthly Buchungen'!C2:C830,"&gt;="&amp;CD$4,'P23 monthly Buchungen'!C2:C830,"&lt;"&amp;CD$5+1,'P23 monthly Buchungen'!P2:P830,"Ausgaben")</f>
        <v>120.81</v>
      </c>
      <c r="CE10" s="21"/>
      <c r="CG10" s="26">
        <f>SUMIFS('P23 monthly Buchungen'!F2:F830,'P23 monthly Buchungen'!D2:D830,$D10,'P23 monthly Buchungen'!C2:C830,"&gt;="&amp;CG$4,'P23 monthly Buchungen'!C2:C830,"&lt;"&amp;CG$5+1,'P23 monthly Buchungen'!L2:L830,"Ausgaben")-SUMIFS('P23 monthly Buchungen'!F2:F830,'P23 monthly Buchungen'!D2:D830,$D10,'P23 monthly Buchungen'!C2:C830,"&gt;="&amp;CG$4,'P23 monthly Buchungen'!C2:C830,"&lt;"&amp;CG$5+1,'P23 monthly Buchungen'!P2:P830,"Einnahmen")+SUMIFS('P23 monthly Buchungen'!F2:F830,'P23 monthly Buchungen'!D2:D830,$D10,'P23 monthly Buchungen'!C2:C830,"&gt;="&amp;CG$4,'P23 monthly Buchungen'!C2:C830,"&lt;"&amp;CG$5+1,'P23 monthly Buchungen'!L2:L830,"Einnahmen")-SUMIFS('P23 monthly Buchungen'!F2:F830,'P23 monthly Buchungen'!D2:D830,$D10,'P23 monthly Buchungen'!C2:C830,"&gt;="&amp;CG$4,'P23 monthly Buchungen'!C2:C830,"&lt;"&amp;CG$5+1,'P23 monthly Buchungen'!P2:P830,"Ausgaben")</f>
        <v>1878.7799999999997</v>
      </c>
      <c r="CH10" s="21"/>
      <c r="CJ10" s="26">
        <f>SUMIFS('P23 monthly Buchungen'!F2:F830,'P23 monthly Buchungen'!D2:D830,$D10,'P23 monthly Buchungen'!C2:C830,"&gt;="&amp;CJ$4,'P23 monthly Buchungen'!C2:C830,"&lt;"&amp;CJ$5+1,'P23 monthly Buchungen'!L2:L830,"Ausgaben")-SUMIFS('P23 monthly Buchungen'!F2:F830,'P23 monthly Buchungen'!D2:D830,$D10,'P23 monthly Buchungen'!C2:C830,"&gt;="&amp;CJ$4,'P23 monthly Buchungen'!C2:C830,"&lt;"&amp;CJ$5+1,'P23 monthly Buchungen'!P2:P830,"Einnahmen")+SUMIFS('P23 monthly Buchungen'!F2:F830,'P23 monthly Buchungen'!D2:D830,$D10,'P23 monthly Buchungen'!C2:C830,"&gt;="&amp;CJ$4,'P23 monthly Buchungen'!C2:C830,"&lt;"&amp;CJ$5+1,'P23 monthly Buchungen'!L2:L830,"Einnahmen")-SUMIFS('P23 monthly Buchungen'!F2:F830,'P23 monthly Buchungen'!D2:D830,$D10,'P23 monthly Buchungen'!C2:C830,"&gt;="&amp;CJ$4,'P23 monthly Buchungen'!C2:C830,"&lt;"&amp;CJ$5+1,'P23 monthly Buchungen'!P2:P830,"Ausgaben")</f>
        <v>323.24</v>
      </c>
      <c r="CK10" s="21"/>
      <c r="CM10" s="26">
        <f>SUMIFS('P23 monthly Buchungen'!F2:F830,'P23 monthly Buchungen'!D2:D830,$D10,'P23 monthly Buchungen'!C2:C830,"&gt;="&amp;CM$4,'P23 monthly Buchungen'!C2:C830,"&lt;"&amp;CM$5+1,'P23 monthly Buchungen'!L2:L830,"Ausgaben")-SUMIFS('P23 monthly Buchungen'!F2:F830,'P23 monthly Buchungen'!D2:D830,$D10,'P23 monthly Buchungen'!C2:C830,"&gt;="&amp;CM$4,'P23 monthly Buchungen'!C2:C830,"&lt;"&amp;CM$5+1,'P23 monthly Buchungen'!P2:P830,"Einnahmen")+SUMIFS('P23 monthly Buchungen'!F2:F830,'P23 monthly Buchungen'!D2:D830,$D10,'P23 monthly Buchungen'!C2:C830,"&gt;="&amp;CM$4,'P23 monthly Buchungen'!C2:C830,"&lt;"&amp;CM$5+1,'P23 monthly Buchungen'!L2:L830,"Einnahmen")-SUMIFS('P23 monthly Buchungen'!F2:F830,'P23 monthly Buchungen'!D2:D830,$D10,'P23 monthly Buchungen'!C2:C830,"&gt;="&amp;CM$4,'P23 monthly Buchungen'!C2:C830,"&lt;"&amp;CM$5+1,'P23 monthly Buchungen'!P2:P830,"Ausgaben")</f>
        <v>489.96000000000004</v>
      </c>
      <c r="CN10" s="21"/>
      <c r="CP10" s="26">
        <f>SUMIFS('P23 monthly Buchungen'!F2:F830,'P23 monthly Buchungen'!D2:D830,$D10,'P23 monthly Buchungen'!C2:C830,"&gt;="&amp;CP$4,'P23 monthly Buchungen'!C2:C830,"&lt;"&amp;CP$5+1,'P23 monthly Buchungen'!L2:L830,"Ausgaben")-SUMIFS('P23 monthly Buchungen'!F2:F830,'P23 monthly Buchungen'!D2:D830,$D10,'P23 monthly Buchungen'!C2:C830,"&gt;="&amp;CP$4,'P23 monthly Buchungen'!C2:C830,"&lt;"&amp;CP$5+1,'P23 monthly Buchungen'!P2:P830,"Einnahmen")+SUMIFS('P23 monthly Buchungen'!F2:F830,'P23 monthly Buchungen'!D2:D830,$D10,'P23 monthly Buchungen'!C2:C830,"&gt;="&amp;CP$4,'P23 monthly Buchungen'!C2:C830,"&lt;"&amp;CP$5+1,'P23 monthly Buchungen'!L2:L830,"Einnahmen")-SUMIFS('P23 monthly Buchungen'!F2:F830,'P23 monthly Buchungen'!D2:D830,$D10,'P23 monthly Buchungen'!C2:C830,"&gt;="&amp;CP$4,'P23 monthly Buchungen'!C2:C830,"&lt;"&amp;CP$5+1,'P23 monthly Buchungen'!P2:P830,"Ausgaben")</f>
        <v>28.52</v>
      </c>
      <c r="CQ10" s="21"/>
      <c r="CS10" s="29">
        <v>5200</v>
      </c>
      <c r="CT10" s="21"/>
      <c r="CV10" s="29">
        <v>5200</v>
      </c>
      <c r="CW10" s="21"/>
      <c r="CY10" s="26">
        <f>SUMIFS('P23 monthly Buchungen'!F2:F830,'P23 monthly Buchungen'!D2:D830,$D10,'P23 monthly Buchungen'!C2:C830,"&gt;="&amp;CY$4,'P23 monthly Buchungen'!C2:C830,"&lt;"&amp;CY$5+1,'P23 monthly Buchungen'!L2:L830,"Ausgaben")-SUMIFS('P23 monthly Buchungen'!F2:F830,'P23 monthly Buchungen'!D2:D830,$D10,'P23 monthly Buchungen'!C2:C830,"&gt;="&amp;CY$4,'P23 monthly Buchungen'!C2:C830,"&lt;"&amp;CY$5+1,'P23 monthly Buchungen'!P2:P830,"Einnahmen")+SUMIFS('P23 monthly Buchungen'!F2:F830,'P23 monthly Buchungen'!D2:D830,$D10,'P23 monthly Buchungen'!C2:C830,"&gt;="&amp;CY$4,'P23 monthly Buchungen'!C2:C830,"&lt;"&amp;CY$5+1,'P23 monthly Buchungen'!L2:L830,"Einnahmen")-SUMIFS('P23 monthly Buchungen'!F2:F830,'P23 monthly Buchungen'!D2:D830,$D10,'P23 monthly Buchungen'!C2:C830,"&gt;="&amp;CY$4,'P23 monthly Buchungen'!C2:C830,"&lt;"&amp;CY$5+1,'P23 monthly Buchungen'!P2:P830,"Ausgaben")</f>
        <v>1737.2199999999998</v>
      </c>
      <c r="CZ10" s="21"/>
      <c r="DB10" s="26">
        <f>SUMIFS('P23 monthly Buchungen'!F2:F830,'P23 monthly Buchungen'!D2:D830,$D10,'P23 monthly Buchungen'!C2:C830,"&gt;="&amp;DB$4,'P23 monthly Buchungen'!C2:C830,"&lt;"&amp;DB$5+1,'P23 monthly Buchungen'!L2:L830,"Ausgaben")-SUMIFS('P23 monthly Buchungen'!F2:F830,'P23 monthly Buchungen'!D2:D830,$D10,'P23 monthly Buchungen'!C2:C830,"&gt;="&amp;DB$4,'P23 monthly Buchungen'!C2:C830,"&lt;"&amp;DB$5+1,'P23 monthly Buchungen'!P2:P830,"Einnahmen")+SUMIFS('P23 monthly Buchungen'!F2:F830,'P23 monthly Buchungen'!D2:D830,$D10,'P23 monthly Buchungen'!C2:C830,"&gt;="&amp;DB$4,'P23 monthly Buchungen'!C2:C830,"&lt;"&amp;DB$5+1,'P23 monthly Buchungen'!L2:L830,"Einnahmen")-SUMIFS('P23 monthly Buchungen'!F2:F830,'P23 monthly Buchungen'!D2:D830,$D10,'P23 monthly Buchungen'!C2:C830,"&gt;="&amp;DB$4,'P23 monthly Buchungen'!C2:C830,"&lt;"&amp;DB$5+1,'P23 monthly Buchungen'!P2:P830,"Ausgaben")</f>
        <v>1932.0600000000002</v>
      </c>
      <c r="DC10" s="21"/>
      <c r="DE10" s="26">
        <f>SUMIFS('P23 monthly Buchungen'!F2:F830,'P23 monthly Buchungen'!D2:D830,$D10,'P23 monthly Buchungen'!C2:C830,"&gt;="&amp;DE$4,'P23 monthly Buchungen'!C2:C830,"&lt;"&amp;DE$5+1,'P23 monthly Buchungen'!L2:L830,"Ausgaben")-SUMIFS('P23 monthly Buchungen'!F2:F830,'P23 monthly Buchungen'!D2:D830,$D10,'P23 monthly Buchungen'!C2:C830,"&gt;="&amp;DE$4,'P23 monthly Buchungen'!C2:C830,"&lt;"&amp;DE$5+1,'P23 monthly Buchungen'!P2:P830,"Einnahmen")+SUMIFS('P23 monthly Buchungen'!F2:F830,'P23 monthly Buchungen'!D2:D830,$D10,'P23 monthly Buchungen'!C2:C830,"&gt;="&amp;DE$4,'P23 monthly Buchungen'!C2:C830,"&lt;"&amp;DE$5+1,'P23 monthly Buchungen'!L2:L830,"Einnahmen")-SUMIFS('P23 monthly Buchungen'!F2:F830,'P23 monthly Buchungen'!D2:D830,$D10,'P23 monthly Buchungen'!C2:C830,"&gt;="&amp;DE$4,'P23 monthly Buchungen'!C2:C830,"&lt;"&amp;DE$5+1,'P23 monthly Buchungen'!P2:P830,"Ausgaben")</f>
        <v>190.4200000000003</v>
      </c>
      <c r="DF10" s="21"/>
      <c r="DH10" s="26">
        <f>SUMIFS('P23 monthly Buchungen'!F2:F830,'P23 monthly Buchungen'!D2:D830,$D10,'P23 monthly Buchungen'!C2:C830,"&gt;="&amp;DH$4,'P23 monthly Buchungen'!C2:C830,"&lt;"&amp;DH$5+1,'P23 monthly Buchungen'!L2:L830,"Ausgaben")-SUMIFS('P23 monthly Buchungen'!F2:F830,'P23 monthly Buchungen'!D2:D830,$D10,'P23 monthly Buchungen'!C2:C830,"&gt;="&amp;DH$4,'P23 monthly Buchungen'!C2:C830,"&lt;"&amp;DH$5+1,'P23 monthly Buchungen'!P2:P830,"Einnahmen")+SUMIFS('P23 monthly Buchungen'!F2:F830,'P23 monthly Buchungen'!D2:D830,$D10,'P23 monthly Buchungen'!C2:C830,"&gt;="&amp;DH$4,'P23 monthly Buchungen'!C2:C830,"&lt;"&amp;DH$5+1,'P23 monthly Buchungen'!L2:L830,"Einnahmen")-SUMIFS('P23 monthly Buchungen'!F2:F830,'P23 monthly Buchungen'!D2:D830,$D10,'P23 monthly Buchungen'!C2:C830,"&gt;="&amp;DH$4,'P23 monthly Buchungen'!C2:C830,"&lt;"&amp;DH$5+1,'P23 monthly Buchungen'!P2:P830,"Ausgaben")</f>
        <v>1226.77</v>
      </c>
      <c r="DI10" s="21"/>
      <c r="DK10" s="26">
        <f>SUMIFS('P23 monthly Buchungen'!F2:F830,'P23 monthly Buchungen'!D2:D830,$D10,'P23 monthly Buchungen'!C2:C830,"&gt;="&amp;DK$4,'P23 monthly Buchungen'!C2:C830,"&lt;"&amp;DK$5+1,'P23 monthly Buchungen'!L2:L830,"Ausgaben")-SUMIFS('P23 monthly Buchungen'!F2:F830,'P23 monthly Buchungen'!D2:D830,$D10,'P23 monthly Buchungen'!C2:C830,"&gt;="&amp;DK$4,'P23 monthly Buchungen'!C2:C830,"&lt;"&amp;DK$5+1,'P23 monthly Buchungen'!P2:P830,"Einnahmen")+SUMIFS('P23 monthly Buchungen'!F2:F830,'P23 monthly Buchungen'!D2:D830,$D10,'P23 monthly Buchungen'!C2:C830,"&gt;="&amp;DK$4,'P23 monthly Buchungen'!C2:C830,"&lt;"&amp;DK$5+1,'P23 monthly Buchungen'!L2:L830,"Einnahmen")-SUMIFS('P23 monthly Buchungen'!F2:F830,'P23 monthly Buchungen'!D2:D830,$D10,'P23 monthly Buchungen'!C2:C830,"&gt;="&amp;DK$4,'P23 monthly Buchungen'!C2:C830,"&lt;"&amp;DK$5+1,'P23 monthly Buchungen'!P2:P830,"Ausgaben")</f>
        <v>1473.02</v>
      </c>
      <c r="DL10" s="21"/>
      <c r="DN10" s="26">
        <f>SUMIFS('P23 monthly Buchungen'!F2:F830,'P23 monthly Buchungen'!D2:D830,$D10,'P23 monthly Buchungen'!C2:C830,"&gt;="&amp;DN$4,'P23 monthly Buchungen'!C2:C830,"&lt;"&amp;DN$5+1,'P23 monthly Buchungen'!L2:L830,"Ausgaben")-SUMIFS('P23 monthly Buchungen'!F2:F830,'P23 monthly Buchungen'!D2:D830,$D10,'P23 monthly Buchungen'!C2:C830,"&gt;="&amp;DN$4,'P23 monthly Buchungen'!C2:C830,"&lt;"&amp;DN$5+1,'P23 monthly Buchungen'!P2:P830,"Einnahmen")+SUMIFS('P23 monthly Buchungen'!F2:F830,'P23 monthly Buchungen'!D2:D830,$D10,'P23 monthly Buchungen'!C2:C830,"&gt;="&amp;DN$4,'P23 monthly Buchungen'!C2:C830,"&lt;"&amp;DN$5+1,'P23 monthly Buchungen'!L2:L830,"Einnahmen")-SUMIFS('P23 monthly Buchungen'!F2:F830,'P23 monthly Buchungen'!D2:D830,$D10,'P23 monthly Buchungen'!C2:C830,"&gt;="&amp;DN$4,'P23 monthly Buchungen'!C2:C830,"&lt;"&amp;DN$5+1,'P23 monthly Buchungen'!P2:P830,"Ausgaben")</f>
        <v>0</v>
      </c>
      <c r="DO10" s="21"/>
      <c r="DQ10" s="26">
        <f>SUMIFS('P23 monthly Buchungen'!F2:F830,'P23 monthly Buchungen'!D2:D830,$D10,'P23 monthly Buchungen'!C2:C830,"&gt;="&amp;DQ$4,'P23 monthly Buchungen'!C2:C830,"&lt;"&amp;DQ$5+1,'P23 monthly Buchungen'!L2:L830,"Ausgaben")-SUMIFS('P23 monthly Buchungen'!F2:F830,'P23 monthly Buchungen'!D2:D830,$D10,'P23 monthly Buchungen'!C2:C830,"&gt;="&amp;DQ$4,'P23 monthly Buchungen'!C2:C830,"&lt;"&amp;DQ$5+1,'P23 monthly Buchungen'!P2:P830,"Einnahmen")+SUMIFS('P23 monthly Buchungen'!F2:F830,'P23 monthly Buchungen'!D2:D830,$D10,'P23 monthly Buchungen'!C2:C830,"&gt;="&amp;DQ$4,'P23 monthly Buchungen'!C2:C830,"&lt;"&amp;DQ$5+1,'P23 monthly Buchungen'!L2:L830,"Einnahmen")-SUMIFS('P23 monthly Buchungen'!F2:F830,'P23 monthly Buchungen'!D2:D830,$D10,'P23 monthly Buchungen'!C2:C830,"&gt;="&amp;DQ$4,'P23 monthly Buchungen'!C2:C830,"&lt;"&amp;DQ$5+1,'P23 monthly Buchungen'!P2:P830,"Ausgaben")</f>
        <v>0</v>
      </c>
      <c r="DR10" s="21"/>
      <c r="DT10" s="26">
        <f>SUMIFS('P23 monthly Buchungen'!F2:F830,'P23 monthly Buchungen'!D2:D830,$D10,'P23 monthly Buchungen'!C2:C830,"&gt;="&amp;DT$4,'P23 monthly Buchungen'!C2:C830,"&lt;"&amp;DT$5+1,'P23 monthly Buchungen'!L2:L830,"Ausgaben")-SUMIFS('P23 monthly Buchungen'!F2:F830,'P23 monthly Buchungen'!D2:D830,$D10,'P23 monthly Buchungen'!C2:C830,"&gt;="&amp;DT$4,'P23 monthly Buchungen'!C2:C830,"&lt;"&amp;DT$5+1,'P23 monthly Buchungen'!P2:P830,"Einnahmen")+SUMIFS('P23 monthly Buchungen'!F2:F830,'P23 monthly Buchungen'!D2:D830,$D10,'P23 monthly Buchungen'!C2:C830,"&gt;="&amp;DT$4,'P23 monthly Buchungen'!C2:C830,"&lt;"&amp;DT$5+1,'P23 monthly Buchungen'!L2:L830,"Einnahmen")-SUMIFS('P23 monthly Buchungen'!F2:F830,'P23 monthly Buchungen'!D2:D830,$D10,'P23 monthly Buchungen'!C2:C830,"&gt;="&amp;DT$4,'P23 monthly Buchungen'!C2:C830,"&lt;"&amp;DT$5+1,'P23 monthly Buchungen'!P2:P830,"Ausgaben")</f>
        <v>0</v>
      </c>
      <c r="DU10" s="21"/>
      <c r="DW10" s="26">
        <f>SUMIFS('P23 monthly Buchungen'!F2:F830,'P23 monthly Buchungen'!D2:D830,$D10,'P23 monthly Buchungen'!C2:C830,"&gt;="&amp;DW$4,'P23 monthly Buchungen'!C2:C830,"&lt;"&amp;DW$5+1,'P23 monthly Buchungen'!L2:L830,"Ausgaben")-SUMIFS('P23 monthly Buchungen'!F2:F830,'P23 monthly Buchungen'!D2:D830,$D10,'P23 monthly Buchungen'!C2:C830,"&gt;="&amp;DW$4,'P23 monthly Buchungen'!C2:C830,"&lt;"&amp;DW$5+1,'P23 monthly Buchungen'!P2:P830,"Einnahmen")+SUMIFS('P23 monthly Buchungen'!F2:F830,'P23 monthly Buchungen'!D2:D830,$D10,'P23 monthly Buchungen'!C2:C830,"&gt;="&amp;DW$4,'P23 monthly Buchungen'!C2:C830,"&lt;"&amp;DW$5+1,'P23 monthly Buchungen'!L2:L830,"Einnahmen")-SUMIFS('P23 monthly Buchungen'!F2:F830,'P23 monthly Buchungen'!D2:D830,$D10,'P23 monthly Buchungen'!C2:C830,"&gt;="&amp;DW$4,'P23 monthly Buchungen'!C2:C830,"&lt;"&amp;DW$5+1,'P23 monthly Buchungen'!P2:P830,"Ausgaben")</f>
        <v>0</v>
      </c>
      <c r="DX10" s="21"/>
      <c r="DZ10" s="26">
        <f>SUMIFS('P23 monthly Buchungen'!F2:F830,'P23 monthly Buchungen'!D2:D830,$D10,'P23 monthly Buchungen'!C2:C830,"&gt;="&amp;DZ$4,'P23 monthly Buchungen'!C2:C830,"&lt;"&amp;DZ$5+1,'P23 monthly Buchungen'!L2:L830,"Ausgaben")-SUMIFS('P23 monthly Buchungen'!F2:F830,'P23 monthly Buchungen'!D2:D830,$D10,'P23 monthly Buchungen'!C2:C830,"&gt;="&amp;DZ$4,'P23 monthly Buchungen'!C2:C830,"&lt;"&amp;DZ$5+1,'P23 monthly Buchungen'!P2:P830,"Einnahmen")+SUMIFS('P23 monthly Buchungen'!F2:F830,'P23 monthly Buchungen'!D2:D830,$D10,'P23 monthly Buchungen'!C2:C830,"&gt;="&amp;DZ$4,'P23 monthly Buchungen'!C2:C830,"&lt;"&amp;DZ$5+1,'P23 monthly Buchungen'!L2:L830,"Einnahmen")-SUMIFS('P23 monthly Buchungen'!F2:F830,'P23 monthly Buchungen'!D2:D830,$D10,'P23 monthly Buchungen'!C2:C830,"&gt;="&amp;DZ$4,'P23 monthly Buchungen'!C2:C830,"&lt;"&amp;DZ$5+1,'P23 monthly Buchungen'!P2:P830,"Ausgaben")</f>
        <v>0</v>
      </c>
      <c r="EA10" s="21"/>
      <c r="EC10" s="26">
        <f>SUMIFS('P23 monthly Buchungen'!F2:F830,'P23 monthly Buchungen'!D2:D830,$D10,'P23 monthly Buchungen'!C2:C830,"&gt;="&amp;EC$4,'P23 monthly Buchungen'!C2:C830,"&lt;"&amp;EC$5+1,'P23 monthly Buchungen'!L2:L830,"Ausgaben")-SUMIFS('P23 monthly Buchungen'!F2:F830,'P23 monthly Buchungen'!D2:D830,$D10,'P23 monthly Buchungen'!C2:C830,"&gt;="&amp;EC$4,'P23 monthly Buchungen'!C2:C830,"&lt;"&amp;EC$5+1,'P23 monthly Buchungen'!P2:P830,"Einnahmen")+SUMIFS('P23 monthly Buchungen'!F2:F830,'P23 monthly Buchungen'!D2:D830,$D10,'P23 monthly Buchungen'!C2:C830,"&gt;="&amp;EC$4,'P23 monthly Buchungen'!C2:C830,"&lt;"&amp;EC$5+1,'P23 monthly Buchungen'!L2:L830,"Einnahmen")-SUMIFS('P23 monthly Buchungen'!F2:F830,'P23 monthly Buchungen'!D2:D830,$D10,'P23 monthly Buchungen'!C2:C830,"&gt;="&amp;EC$4,'P23 monthly Buchungen'!C2:C830,"&lt;"&amp;EC$5+1,'P23 monthly Buchungen'!P2:P830,"Ausgaben")</f>
        <v>0</v>
      </c>
      <c r="ED10" s="21"/>
      <c r="EF10" s="26">
        <f>SUMIFS('P23 monthly Buchungen'!F2:F830,'P23 monthly Buchungen'!D2:D830,$D10,'P23 monthly Buchungen'!C2:C830,"&gt;="&amp;EF$4,'P23 monthly Buchungen'!C2:C830,"&lt;"&amp;EF$5+1,'P23 monthly Buchungen'!L2:L830,"Ausgaben")-SUMIFS('P23 monthly Buchungen'!F2:F830,'P23 monthly Buchungen'!D2:D830,$D10,'P23 monthly Buchungen'!C2:C830,"&gt;="&amp;EF$4,'P23 monthly Buchungen'!C2:C830,"&lt;"&amp;EF$5+1,'P23 monthly Buchungen'!P2:P830,"Einnahmen")+SUMIFS('P23 monthly Buchungen'!F2:F830,'P23 monthly Buchungen'!D2:D830,$D10,'P23 monthly Buchungen'!C2:C830,"&gt;="&amp;EF$4,'P23 monthly Buchungen'!C2:C830,"&lt;"&amp;EF$5+1,'P23 monthly Buchungen'!L2:L830,"Einnahmen")-SUMIFS('P23 monthly Buchungen'!F2:F830,'P23 monthly Buchungen'!D2:D830,$D10,'P23 monthly Buchungen'!C2:C830,"&gt;="&amp;EF$4,'P23 monthly Buchungen'!C2:C830,"&lt;"&amp;EF$5+1,'P23 monthly Buchungen'!P2:P830,"Ausgaben")</f>
        <v>0</v>
      </c>
      <c r="EG10" s="21"/>
      <c r="EI10" s="26">
        <f>SUMIFS('P23 monthly Buchungen'!F2:F830,'P23 monthly Buchungen'!D2:D830,$D10,'P23 monthly Buchungen'!C2:C830,"&gt;="&amp;EI$4,'P23 monthly Buchungen'!C2:C830,"&lt;"&amp;EI$5+1,'P23 monthly Buchungen'!L2:L830,"Ausgaben")-SUMIFS('P23 monthly Buchungen'!F2:F830,'P23 monthly Buchungen'!D2:D830,$D10,'P23 monthly Buchungen'!C2:C830,"&gt;="&amp;EI$4,'P23 monthly Buchungen'!C2:C830,"&lt;"&amp;EI$5+1,'P23 monthly Buchungen'!P2:P830,"Einnahmen")+SUMIFS('P23 monthly Buchungen'!F2:F830,'P23 monthly Buchungen'!D2:D830,$D10,'P23 monthly Buchungen'!C2:C830,"&gt;="&amp;EI$4,'P23 monthly Buchungen'!C2:C830,"&lt;"&amp;EI$5+1,'P23 monthly Buchungen'!L2:L830,"Einnahmen")-SUMIFS('P23 monthly Buchungen'!F2:F830,'P23 monthly Buchungen'!D2:D830,$D10,'P23 monthly Buchungen'!C2:C830,"&gt;="&amp;EI$4,'P23 monthly Buchungen'!C2:C830,"&lt;"&amp;EI$5+1,'P23 monthly Buchungen'!P2:P830,"Ausgaben")</f>
        <v>0</v>
      </c>
    </row>
    <row r="11" spans="1:139" x14ac:dyDescent="0.2">
      <c r="C11" t="s">
        <v>5737</v>
      </c>
      <c r="D11" t="s">
        <v>5738</v>
      </c>
      <c r="E11" s="21"/>
      <c r="G11" s="29">
        <v>1800</v>
      </c>
      <c r="H11" s="21"/>
      <c r="J11" s="29">
        <v>600</v>
      </c>
      <c r="K11" s="21"/>
      <c r="M11" s="29">
        <v>600</v>
      </c>
      <c r="N11" s="21"/>
      <c r="P11" s="26">
        <f>SUMIFS('P23 monthly Buchungen'!F2:F830,'P23 monthly Buchungen'!D2:D830,$D11,'P23 monthly Buchungen'!C2:C830,"&gt;="&amp;P$4,'P23 monthly Buchungen'!C2:C830,"&lt;"&amp;P$5+1,'P23 monthly Buchungen'!L2:L830,"Ausgaben")-SUMIFS('P23 monthly Buchungen'!F2:F830,'P23 monthly Buchungen'!D2:D830,$D11,'P23 monthly Buchungen'!C2:C830,"&gt;="&amp;P$4,'P23 monthly Buchungen'!C2:C830,"&lt;"&amp;P$5+1,'P23 monthly Buchungen'!P2:P830,"Einnahmen")+SUMIFS('P23 monthly Buchungen'!F2:F830,'P23 monthly Buchungen'!D2:D830,$D11,'P23 monthly Buchungen'!C2:C830,"&gt;="&amp;P$4,'P23 monthly Buchungen'!C2:C830,"&lt;"&amp;P$5+1,'P23 monthly Buchungen'!L2:L830,"Einnahmen")-SUMIFS('P23 monthly Buchungen'!F2:F830,'P23 monthly Buchungen'!D2:D830,$D11,'P23 monthly Buchungen'!C2:C830,"&gt;="&amp;P$4,'P23 monthly Buchungen'!C2:C830,"&lt;"&amp;P$5+1,'P23 monthly Buchungen'!P2:P830,"Ausgaben")</f>
        <v>0</v>
      </c>
      <c r="Q11" s="21"/>
      <c r="S11" s="26">
        <f>SUMIFS('P23 monthly Buchungen'!F2:F830,'P23 monthly Buchungen'!D2:D830,$D11,'P23 monthly Buchungen'!C2:C830,"&gt;="&amp;S$4,'P23 monthly Buchungen'!C2:C830,"&lt;"&amp;S$5+1,'P23 monthly Buchungen'!L2:L830,"Ausgaben")-SUMIFS('P23 monthly Buchungen'!F2:F830,'P23 monthly Buchungen'!D2:D830,$D11,'P23 monthly Buchungen'!C2:C830,"&gt;="&amp;S$4,'P23 monthly Buchungen'!C2:C830,"&lt;"&amp;S$5+1,'P23 monthly Buchungen'!P2:P830,"Einnahmen")+SUMIFS('P23 monthly Buchungen'!F2:F830,'P23 monthly Buchungen'!D2:D830,$D11,'P23 monthly Buchungen'!C2:C830,"&gt;="&amp;S$4,'P23 monthly Buchungen'!C2:C830,"&lt;"&amp;S$5+1,'P23 monthly Buchungen'!L2:L830,"Einnahmen")-SUMIFS('P23 monthly Buchungen'!F2:F830,'P23 monthly Buchungen'!D2:D830,$D11,'P23 monthly Buchungen'!C2:C830,"&gt;="&amp;S$4,'P23 monthly Buchungen'!C2:C830,"&lt;"&amp;S$5+1,'P23 monthly Buchungen'!P2:P830,"Ausgaben")</f>
        <v>0</v>
      </c>
      <c r="T11" s="21"/>
      <c r="V11" s="26">
        <f>SUMIFS('P23 monthly Buchungen'!F2:F830,'P23 monthly Buchungen'!D2:D830,$D11,'P23 monthly Buchungen'!C2:C830,"&gt;="&amp;V$4,'P23 monthly Buchungen'!C2:C830,"&lt;"&amp;V$5+1,'P23 monthly Buchungen'!L2:L830,"Ausgaben")-SUMIFS('P23 monthly Buchungen'!F2:F830,'P23 monthly Buchungen'!D2:D830,$D11,'P23 monthly Buchungen'!C2:C830,"&gt;="&amp;V$4,'P23 monthly Buchungen'!C2:C830,"&lt;"&amp;V$5+1,'P23 monthly Buchungen'!P2:P830,"Einnahmen")+SUMIFS('P23 monthly Buchungen'!F2:F830,'P23 monthly Buchungen'!D2:D830,$D11,'P23 monthly Buchungen'!C2:C830,"&gt;="&amp;V$4,'P23 monthly Buchungen'!C2:C830,"&lt;"&amp;V$5+1,'P23 monthly Buchungen'!L2:L830,"Einnahmen")-SUMIFS('P23 monthly Buchungen'!F2:F830,'P23 monthly Buchungen'!D2:D830,$D11,'P23 monthly Buchungen'!C2:C830,"&gt;="&amp;V$4,'P23 monthly Buchungen'!C2:C830,"&lt;"&amp;V$5+1,'P23 monthly Buchungen'!P2:P830,"Ausgaben")</f>
        <v>0</v>
      </c>
      <c r="W11" s="21"/>
      <c r="Y11" s="26">
        <f>SUMIFS('P23 monthly Buchungen'!F2:F830,'P23 monthly Buchungen'!D2:D830,$D11,'P23 monthly Buchungen'!C2:C830,"&gt;="&amp;Y$4,'P23 monthly Buchungen'!C2:C830,"&lt;"&amp;Y$5+1,'P23 monthly Buchungen'!L2:L830,"Ausgaben")-SUMIFS('P23 monthly Buchungen'!F2:F830,'P23 monthly Buchungen'!D2:D830,$D11,'P23 monthly Buchungen'!C2:C830,"&gt;="&amp;Y$4,'P23 monthly Buchungen'!C2:C830,"&lt;"&amp;Y$5+1,'P23 monthly Buchungen'!P2:P830,"Einnahmen")+SUMIFS('P23 monthly Buchungen'!F2:F830,'P23 monthly Buchungen'!D2:D830,$D11,'P23 monthly Buchungen'!C2:C830,"&gt;="&amp;Y$4,'P23 monthly Buchungen'!C2:C830,"&lt;"&amp;Y$5+1,'P23 monthly Buchungen'!L2:L830,"Einnahmen")-SUMIFS('P23 monthly Buchungen'!F2:F830,'P23 monthly Buchungen'!D2:D830,$D11,'P23 monthly Buchungen'!C2:C830,"&gt;="&amp;Y$4,'P23 monthly Buchungen'!C2:C830,"&lt;"&amp;Y$5+1,'P23 monthly Buchungen'!P2:P830,"Ausgaben")</f>
        <v>0</v>
      </c>
      <c r="Z11" s="21"/>
      <c r="AB11" s="26">
        <f>SUMIFS('P23 monthly Buchungen'!F2:F830,'P23 monthly Buchungen'!D2:D830,$D11,'P23 monthly Buchungen'!C2:C830,"&gt;="&amp;AB$4,'P23 monthly Buchungen'!C2:C830,"&lt;"&amp;AB$5+1,'P23 monthly Buchungen'!L2:L830,"Ausgaben")-SUMIFS('P23 monthly Buchungen'!F2:F830,'P23 monthly Buchungen'!D2:D830,$D11,'P23 monthly Buchungen'!C2:C830,"&gt;="&amp;AB$4,'P23 monthly Buchungen'!C2:C830,"&lt;"&amp;AB$5+1,'P23 monthly Buchungen'!P2:P830,"Einnahmen")+SUMIFS('P23 monthly Buchungen'!F2:F830,'P23 monthly Buchungen'!D2:D830,$D11,'P23 monthly Buchungen'!C2:C830,"&gt;="&amp;AB$4,'P23 monthly Buchungen'!C2:C830,"&lt;"&amp;AB$5+1,'P23 monthly Buchungen'!L2:L830,"Einnahmen")-SUMIFS('P23 monthly Buchungen'!F2:F830,'P23 monthly Buchungen'!D2:D830,$D11,'P23 monthly Buchungen'!C2:C830,"&gt;="&amp;AB$4,'P23 monthly Buchungen'!C2:C830,"&lt;"&amp;AB$5+1,'P23 monthly Buchungen'!P2:P830,"Ausgaben")</f>
        <v>0</v>
      </c>
      <c r="AC11" s="21"/>
      <c r="AE11" s="26">
        <f>SUMIFS('P23 monthly Buchungen'!F2:F830,'P23 monthly Buchungen'!D2:D830,$D11,'P23 monthly Buchungen'!C2:C830,"&gt;="&amp;AE$4,'P23 monthly Buchungen'!C2:C830,"&lt;"&amp;AE$5+1,'P23 monthly Buchungen'!L2:L830,"Ausgaben")-SUMIFS('P23 monthly Buchungen'!F2:F830,'P23 monthly Buchungen'!D2:D830,$D11,'P23 monthly Buchungen'!C2:C830,"&gt;="&amp;AE$4,'P23 monthly Buchungen'!C2:C830,"&lt;"&amp;AE$5+1,'P23 monthly Buchungen'!P2:P830,"Einnahmen")+SUMIFS('P23 monthly Buchungen'!F2:F830,'P23 monthly Buchungen'!D2:D830,$D11,'P23 monthly Buchungen'!C2:C830,"&gt;="&amp;AE$4,'P23 monthly Buchungen'!C2:C830,"&lt;"&amp;AE$5+1,'P23 monthly Buchungen'!L2:L830,"Einnahmen")-SUMIFS('P23 monthly Buchungen'!F2:F830,'P23 monthly Buchungen'!D2:D830,$D11,'P23 monthly Buchungen'!C2:C830,"&gt;="&amp;AE$4,'P23 monthly Buchungen'!C2:C830,"&lt;"&amp;AE$5+1,'P23 monthly Buchungen'!P2:P830,"Ausgaben")</f>
        <v>0</v>
      </c>
      <c r="AF11" s="21"/>
      <c r="AH11" s="26">
        <f>SUMIFS('P23 monthly Buchungen'!F2:F830,'P23 monthly Buchungen'!D2:D830,$D11,'P23 monthly Buchungen'!C2:C830,"&gt;="&amp;AH$4,'P23 monthly Buchungen'!C2:C830,"&lt;"&amp;AH$5+1,'P23 monthly Buchungen'!L2:L830,"Ausgaben")-SUMIFS('P23 monthly Buchungen'!F2:F830,'P23 monthly Buchungen'!D2:D830,$D11,'P23 monthly Buchungen'!C2:C830,"&gt;="&amp;AH$4,'P23 monthly Buchungen'!C2:C830,"&lt;"&amp;AH$5+1,'P23 monthly Buchungen'!P2:P830,"Einnahmen")+SUMIFS('P23 monthly Buchungen'!F2:F830,'P23 monthly Buchungen'!D2:D830,$D11,'P23 monthly Buchungen'!C2:C830,"&gt;="&amp;AH$4,'P23 monthly Buchungen'!C2:C830,"&lt;"&amp;AH$5+1,'P23 monthly Buchungen'!L2:L830,"Einnahmen")-SUMIFS('P23 monthly Buchungen'!F2:F830,'P23 monthly Buchungen'!D2:D830,$D11,'P23 monthly Buchungen'!C2:C830,"&gt;="&amp;AH$4,'P23 monthly Buchungen'!C2:C830,"&lt;"&amp;AH$5+1,'P23 monthly Buchungen'!P2:P830,"Ausgaben")</f>
        <v>0</v>
      </c>
      <c r="AI11" s="21"/>
      <c r="AK11" s="26">
        <f>SUMIFS('P23 monthly Buchungen'!F2:F830,'P23 monthly Buchungen'!D2:D830,$D11,'P23 monthly Buchungen'!C2:C830,"&gt;="&amp;AK$4,'P23 monthly Buchungen'!C2:C830,"&lt;"&amp;AK$5+1,'P23 monthly Buchungen'!L2:L830,"Ausgaben")-SUMIFS('P23 monthly Buchungen'!F2:F830,'P23 monthly Buchungen'!D2:D830,$D11,'P23 monthly Buchungen'!C2:C830,"&gt;="&amp;AK$4,'P23 monthly Buchungen'!C2:C830,"&lt;"&amp;AK$5+1,'P23 monthly Buchungen'!P2:P830,"Einnahmen")+SUMIFS('P23 monthly Buchungen'!F2:F830,'P23 monthly Buchungen'!D2:D830,$D11,'P23 monthly Buchungen'!C2:C830,"&gt;="&amp;AK$4,'P23 monthly Buchungen'!C2:C830,"&lt;"&amp;AK$5+1,'P23 monthly Buchungen'!L2:L830,"Einnahmen")-SUMIFS('P23 monthly Buchungen'!F2:F830,'P23 monthly Buchungen'!D2:D830,$D11,'P23 monthly Buchungen'!C2:C830,"&gt;="&amp;AK$4,'P23 monthly Buchungen'!C2:C830,"&lt;"&amp;AK$5+1,'P23 monthly Buchungen'!P2:P830,"Ausgaben")</f>
        <v>0</v>
      </c>
      <c r="AL11" s="21"/>
      <c r="AN11" s="26">
        <f>SUMIFS('P23 monthly Buchungen'!F2:F830,'P23 monthly Buchungen'!D2:D830,$D11,'P23 monthly Buchungen'!C2:C830,"&gt;="&amp;AN$4,'P23 monthly Buchungen'!C2:C830,"&lt;"&amp;AN$5+1,'P23 monthly Buchungen'!L2:L830,"Ausgaben")-SUMIFS('P23 monthly Buchungen'!F2:F830,'P23 monthly Buchungen'!D2:D830,$D11,'P23 monthly Buchungen'!C2:C830,"&gt;="&amp;AN$4,'P23 monthly Buchungen'!C2:C830,"&lt;"&amp;AN$5+1,'P23 monthly Buchungen'!P2:P830,"Einnahmen")+SUMIFS('P23 monthly Buchungen'!F2:F830,'P23 monthly Buchungen'!D2:D830,$D11,'P23 monthly Buchungen'!C2:C830,"&gt;="&amp;AN$4,'P23 monthly Buchungen'!C2:C830,"&lt;"&amp;AN$5+1,'P23 monthly Buchungen'!L2:L830,"Einnahmen")-SUMIFS('P23 monthly Buchungen'!F2:F830,'P23 monthly Buchungen'!D2:D830,$D11,'P23 monthly Buchungen'!C2:C830,"&gt;="&amp;AN$4,'P23 monthly Buchungen'!C2:C830,"&lt;"&amp;AN$5+1,'P23 monthly Buchungen'!P2:P830,"Ausgaben")</f>
        <v>0</v>
      </c>
      <c r="AO11" s="21"/>
      <c r="AQ11" s="26">
        <f>SUMIFS('P23 monthly Buchungen'!F2:F830,'P23 monthly Buchungen'!D2:D830,$D11,'P23 monthly Buchungen'!C2:C830,"&gt;="&amp;AQ$4,'P23 monthly Buchungen'!C2:C830,"&lt;"&amp;AQ$5+1,'P23 monthly Buchungen'!L2:L830,"Ausgaben")-SUMIFS('P23 monthly Buchungen'!F2:F830,'P23 monthly Buchungen'!D2:D830,$D11,'P23 monthly Buchungen'!C2:C830,"&gt;="&amp;AQ$4,'P23 monthly Buchungen'!C2:C830,"&lt;"&amp;AQ$5+1,'P23 monthly Buchungen'!P2:P830,"Einnahmen")+SUMIFS('P23 monthly Buchungen'!F2:F830,'P23 monthly Buchungen'!D2:D830,$D11,'P23 monthly Buchungen'!C2:C830,"&gt;="&amp;AQ$4,'P23 monthly Buchungen'!C2:C830,"&lt;"&amp;AQ$5+1,'P23 monthly Buchungen'!L2:L830,"Einnahmen")-SUMIFS('P23 monthly Buchungen'!F2:F830,'P23 monthly Buchungen'!D2:D830,$D11,'P23 monthly Buchungen'!C2:C830,"&gt;="&amp;AQ$4,'P23 monthly Buchungen'!C2:C830,"&lt;"&amp;AQ$5+1,'P23 monthly Buchungen'!P2:P830,"Ausgaben")</f>
        <v>0</v>
      </c>
      <c r="AR11" s="21"/>
      <c r="AT11" s="26">
        <f>SUMIFS('P23 monthly Buchungen'!F2:F830,'P23 monthly Buchungen'!D2:D830,$D11,'P23 monthly Buchungen'!C2:C830,"&gt;="&amp;AT$4,'P23 monthly Buchungen'!C2:C830,"&lt;"&amp;AT$5+1,'P23 monthly Buchungen'!L2:L830,"Ausgaben")-SUMIFS('P23 monthly Buchungen'!F2:F830,'P23 monthly Buchungen'!D2:D830,$D11,'P23 monthly Buchungen'!C2:C830,"&gt;="&amp;AT$4,'P23 monthly Buchungen'!C2:C830,"&lt;"&amp;AT$5+1,'P23 monthly Buchungen'!P2:P830,"Einnahmen")+SUMIFS('P23 monthly Buchungen'!F2:F830,'P23 monthly Buchungen'!D2:D830,$D11,'P23 monthly Buchungen'!C2:C830,"&gt;="&amp;AT$4,'P23 monthly Buchungen'!C2:C830,"&lt;"&amp;AT$5+1,'P23 monthly Buchungen'!L2:L830,"Einnahmen")-SUMIFS('P23 monthly Buchungen'!F2:F830,'P23 monthly Buchungen'!D2:D830,$D11,'P23 monthly Buchungen'!C2:C830,"&gt;="&amp;AT$4,'P23 monthly Buchungen'!C2:C830,"&lt;"&amp;AT$5+1,'P23 monthly Buchungen'!P2:P830,"Ausgaben")</f>
        <v>0</v>
      </c>
      <c r="AU11" s="21"/>
      <c r="AW11" s="26">
        <f>SUMIFS('P23 monthly Buchungen'!F2:F830,'P23 monthly Buchungen'!D2:D830,$D11,'P23 monthly Buchungen'!C2:C830,"&gt;="&amp;AW$4,'P23 monthly Buchungen'!C2:C830,"&lt;"&amp;AW$5+1,'P23 monthly Buchungen'!L2:L830,"Ausgaben")-SUMIFS('P23 monthly Buchungen'!F2:F830,'P23 monthly Buchungen'!D2:D830,$D11,'P23 monthly Buchungen'!C2:C830,"&gt;="&amp;AW$4,'P23 monthly Buchungen'!C2:C830,"&lt;"&amp;AW$5+1,'P23 monthly Buchungen'!P2:P830,"Einnahmen")+SUMIFS('P23 monthly Buchungen'!F2:F830,'P23 monthly Buchungen'!D2:D830,$D11,'P23 monthly Buchungen'!C2:C830,"&gt;="&amp;AW$4,'P23 monthly Buchungen'!C2:C830,"&lt;"&amp;AW$5+1,'P23 monthly Buchungen'!L2:L830,"Einnahmen")-SUMIFS('P23 monthly Buchungen'!F2:F830,'P23 monthly Buchungen'!D2:D830,$D11,'P23 monthly Buchungen'!C2:C830,"&gt;="&amp;AW$4,'P23 monthly Buchungen'!C2:C830,"&lt;"&amp;AW$5+1,'P23 monthly Buchungen'!P2:P830,"Ausgaben")</f>
        <v>0</v>
      </c>
      <c r="AX11" s="21"/>
      <c r="AZ11" s="26">
        <f>SUMIFS('P23 monthly Buchungen'!F2:F830,'P23 monthly Buchungen'!D2:D830,$D11,'P23 monthly Buchungen'!C2:C830,"&gt;="&amp;AZ$4,'P23 monthly Buchungen'!C2:C830,"&lt;"&amp;AZ$5+1,'P23 monthly Buchungen'!L2:L830,"Ausgaben")-SUMIFS('P23 monthly Buchungen'!F2:F830,'P23 monthly Buchungen'!D2:D830,$D11,'P23 monthly Buchungen'!C2:C830,"&gt;="&amp;AZ$4,'P23 monthly Buchungen'!C2:C830,"&lt;"&amp;AZ$5+1,'P23 monthly Buchungen'!P2:P830,"Einnahmen")+SUMIFS('P23 monthly Buchungen'!F2:F830,'P23 monthly Buchungen'!D2:D830,$D11,'P23 monthly Buchungen'!C2:C830,"&gt;="&amp;AZ$4,'P23 monthly Buchungen'!C2:C830,"&lt;"&amp;AZ$5+1,'P23 monthly Buchungen'!L2:L830,"Einnahmen")-SUMIFS('P23 monthly Buchungen'!F2:F830,'P23 monthly Buchungen'!D2:D830,$D11,'P23 monthly Buchungen'!C2:C830,"&gt;="&amp;AZ$4,'P23 monthly Buchungen'!C2:C830,"&lt;"&amp;AZ$5+1,'P23 monthly Buchungen'!P2:P830,"Ausgaben")</f>
        <v>0</v>
      </c>
      <c r="BA11" s="21"/>
      <c r="BC11" s="29">
        <v>600</v>
      </c>
      <c r="BD11" s="21"/>
      <c r="BF11" s="29">
        <v>600</v>
      </c>
      <c r="BG11" s="21"/>
      <c r="BI11" s="26">
        <f>SUMIFS('P23 monthly Buchungen'!F2:F830,'P23 monthly Buchungen'!D2:D830,$D11,'P23 monthly Buchungen'!C2:C830,"&gt;="&amp;BI$4,'P23 monthly Buchungen'!C2:C830,"&lt;"&amp;BI$5+1,'P23 monthly Buchungen'!L2:L830,"Ausgaben")-SUMIFS('P23 monthly Buchungen'!F2:F830,'P23 monthly Buchungen'!D2:D830,$D11,'P23 monthly Buchungen'!C2:C830,"&gt;="&amp;BI$4,'P23 monthly Buchungen'!C2:C830,"&lt;"&amp;BI$5+1,'P23 monthly Buchungen'!P2:P830,"Einnahmen")+SUMIFS('P23 monthly Buchungen'!F2:F830,'P23 monthly Buchungen'!D2:D830,$D11,'P23 monthly Buchungen'!C2:C830,"&gt;="&amp;BI$4,'P23 monthly Buchungen'!C2:C830,"&lt;"&amp;BI$5+1,'P23 monthly Buchungen'!L2:L830,"Einnahmen")-SUMIFS('P23 monthly Buchungen'!F2:F830,'P23 monthly Buchungen'!D2:D830,$D11,'P23 monthly Buchungen'!C2:C830,"&gt;="&amp;BI$4,'P23 monthly Buchungen'!C2:C830,"&lt;"&amp;BI$5+1,'P23 monthly Buchungen'!P2:P830,"Ausgaben")</f>
        <v>0</v>
      </c>
      <c r="BJ11" s="21"/>
      <c r="BL11" s="26">
        <f>SUMIFS('P23 monthly Buchungen'!F2:F830,'P23 monthly Buchungen'!D2:D830,$D11,'P23 monthly Buchungen'!C2:C830,"&gt;="&amp;BL$4,'P23 monthly Buchungen'!C2:C830,"&lt;"&amp;BL$5+1,'P23 monthly Buchungen'!L2:L830,"Ausgaben")-SUMIFS('P23 monthly Buchungen'!F2:F830,'P23 monthly Buchungen'!D2:D830,$D11,'P23 monthly Buchungen'!C2:C830,"&gt;="&amp;BL$4,'P23 monthly Buchungen'!C2:C830,"&lt;"&amp;BL$5+1,'P23 monthly Buchungen'!P2:P830,"Einnahmen")+SUMIFS('P23 monthly Buchungen'!F2:F830,'P23 monthly Buchungen'!D2:D830,$D11,'P23 monthly Buchungen'!C2:C830,"&gt;="&amp;BL$4,'P23 monthly Buchungen'!C2:C830,"&lt;"&amp;BL$5+1,'P23 monthly Buchungen'!L2:L830,"Einnahmen")-SUMIFS('P23 monthly Buchungen'!F2:F830,'P23 monthly Buchungen'!D2:D830,$D11,'P23 monthly Buchungen'!C2:C830,"&gt;="&amp;BL$4,'P23 monthly Buchungen'!C2:C830,"&lt;"&amp;BL$5+1,'P23 monthly Buchungen'!P2:P830,"Ausgaben")</f>
        <v>0</v>
      </c>
      <c r="BM11" s="21"/>
      <c r="BO11" s="26">
        <f>SUMIFS('P23 monthly Buchungen'!F2:F830,'P23 monthly Buchungen'!D2:D830,$D11,'P23 monthly Buchungen'!C2:C830,"&gt;="&amp;BO$4,'P23 monthly Buchungen'!C2:C830,"&lt;"&amp;BO$5+1,'P23 monthly Buchungen'!L2:L830,"Ausgaben")-SUMIFS('P23 monthly Buchungen'!F2:F830,'P23 monthly Buchungen'!D2:D830,$D11,'P23 monthly Buchungen'!C2:C830,"&gt;="&amp;BO$4,'P23 monthly Buchungen'!C2:C830,"&lt;"&amp;BO$5+1,'P23 monthly Buchungen'!P2:P830,"Einnahmen")+SUMIFS('P23 monthly Buchungen'!F2:F830,'P23 monthly Buchungen'!D2:D830,$D11,'P23 monthly Buchungen'!C2:C830,"&gt;="&amp;BO$4,'P23 monthly Buchungen'!C2:C830,"&lt;"&amp;BO$5+1,'P23 monthly Buchungen'!L2:L830,"Einnahmen")-SUMIFS('P23 monthly Buchungen'!F2:F830,'P23 monthly Buchungen'!D2:D830,$D11,'P23 monthly Buchungen'!C2:C830,"&gt;="&amp;BO$4,'P23 monthly Buchungen'!C2:C830,"&lt;"&amp;BO$5+1,'P23 monthly Buchungen'!P2:P830,"Ausgaben")</f>
        <v>0</v>
      </c>
      <c r="BP11" s="21"/>
      <c r="BR11" s="26">
        <f>SUMIFS('P23 monthly Buchungen'!F2:F830,'P23 monthly Buchungen'!D2:D830,$D11,'P23 monthly Buchungen'!C2:C830,"&gt;="&amp;BR$4,'P23 monthly Buchungen'!C2:C830,"&lt;"&amp;BR$5+1,'P23 monthly Buchungen'!L2:L830,"Ausgaben")-SUMIFS('P23 monthly Buchungen'!F2:F830,'P23 monthly Buchungen'!D2:D830,$D11,'P23 monthly Buchungen'!C2:C830,"&gt;="&amp;BR$4,'P23 monthly Buchungen'!C2:C830,"&lt;"&amp;BR$5+1,'P23 monthly Buchungen'!P2:P830,"Einnahmen")+SUMIFS('P23 monthly Buchungen'!F2:F830,'P23 monthly Buchungen'!D2:D830,$D11,'P23 monthly Buchungen'!C2:C830,"&gt;="&amp;BR$4,'P23 monthly Buchungen'!C2:C830,"&lt;"&amp;BR$5+1,'P23 monthly Buchungen'!L2:L830,"Einnahmen")-SUMIFS('P23 monthly Buchungen'!F2:F830,'P23 monthly Buchungen'!D2:D830,$D11,'P23 monthly Buchungen'!C2:C830,"&gt;="&amp;BR$4,'P23 monthly Buchungen'!C2:C830,"&lt;"&amp;BR$5+1,'P23 monthly Buchungen'!P2:P830,"Ausgaben")</f>
        <v>0</v>
      </c>
      <c r="BS11" s="21"/>
      <c r="BU11" s="26">
        <f>SUMIFS('P23 monthly Buchungen'!F2:F830,'P23 monthly Buchungen'!D2:D830,$D11,'P23 monthly Buchungen'!C2:C830,"&gt;="&amp;BU$4,'P23 monthly Buchungen'!C2:C830,"&lt;"&amp;BU$5+1,'P23 monthly Buchungen'!L2:L830,"Ausgaben")-SUMIFS('P23 monthly Buchungen'!F2:F830,'P23 monthly Buchungen'!D2:D830,$D11,'P23 monthly Buchungen'!C2:C830,"&gt;="&amp;BU$4,'P23 monthly Buchungen'!C2:C830,"&lt;"&amp;BU$5+1,'P23 monthly Buchungen'!P2:P830,"Einnahmen")+SUMIFS('P23 monthly Buchungen'!F2:F830,'P23 monthly Buchungen'!D2:D830,$D11,'P23 monthly Buchungen'!C2:C830,"&gt;="&amp;BU$4,'P23 monthly Buchungen'!C2:C830,"&lt;"&amp;BU$5+1,'P23 monthly Buchungen'!L2:L830,"Einnahmen")-SUMIFS('P23 monthly Buchungen'!F2:F830,'P23 monthly Buchungen'!D2:D830,$D11,'P23 monthly Buchungen'!C2:C830,"&gt;="&amp;BU$4,'P23 monthly Buchungen'!C2:C830,"&lt;"&amp;BU$5+1,'P23 monthly Buchungen'!P2:P830,"Ausgaben")</f>
        <v>0</v>
      </c>
      <c r="BV11" s="21"/>
      <c r="BX11" s="26">
        <f>SUMIFS('P23 monthly Buchungen'!F2:F830,'P23 monthly Buchungen'!D2:D830,$D11,'P23 monthly Buchungen'!C2:C830,"&gt;="&amp;BX$4,'P23 monthly Buchungen'!C2:C830,"&lt;"&amp;BX$5+1,'P23 monthly Buchungen'!L2:L830,"Ausgaben")-SUMIFS('P23 monthly Buchungen'!F2:F830,'P23 monthly Buchungen'!D2:D830,$D11,'P23 monthly Buchungen'!C2:C830,"&gt;="&amp;BX$4,'P23 monthly Buchungen'!C2:C830,"&lt;"&amp;BX$5+1,'P23 monthly Buchungen'!P2:P830,"Einnahmen")+SUMIFS('P23 monthly Buchungen'!F2:F830,'P23 monthly Buchungen'!D2:D830,$D11,'P23 monthly Buchungen'!C2:C830,"&gt;="&amp;BX$4,'P23 monthly Buchungen'!C2:C830,"&lt;"&amp;BX$5+1,'P23 monthly Buchungen'!L2:L830,"Einnahmen")-SUMIFS('P23 monthly Buchungen'!F2:F830,'P23 monthly Buchungen'!D2:D830,$D11,'P23 monthly Buchungen'!C2:C830,"&gt;="&amp;BX$4,'P23 monthly Buchungen'!C2:C830,"&lt;"&amp;BX$5+1,'P23 monthly Buchungen'!P2:P830,"Ausgaben")</f>
        <v>0</v>
      </c>
      <c r="BY11" s="21"/>
      <c r="CA11" s="26">
        <f>SUMIFS('P23 monthly Buchungen'!F2:F830,'P23 monthly Buchungen'!D2:D830,$D11,'P23 monthly Buchungen'!C2:C830,"&gt;="&amp;CA$4,'P23 monthly Buchungen'!C2:C830,"&lt;"&amp;CA$5+1,'P23 monthly Buchungen'!L2:L830,"Ausgaben")-SUMIFS('P23 monthly Buchungen'!F2:F830,'P23 monthly Buchungen'!D2:D830,$D11,'P23 monthly Buchungen'!C2:C830,"&gt;="&amp;CA$4,'P23 monthly Buchungen'!C2:C830,"&lt;"&amp;CA$5+1,'P23 monthly Buchungen'!P2:P830,"Einnahmen")+SUMIFS('P23 monthly Buchungen'!F2:F830,'P23 monthly Buchungen'!D2:D830,$D11,'P23 monthly Buchungen'!C2:C830,"&gt;="&amp;CA$4,'P23 monthly Buchungen'!C2:C830,"&lt;"&amp;CA$5+1,'P23 monthly Buchungen'!L2:L830,"Einnahmen")-SUMIFS('P23 monthly Buchungen'!F2:F830,'P23 monthly Buchungen'!D2:D830,$D11,'P23 monthly Buchungen'!C2:C830,"&gt;="&amp;CA$4,'P23 monthly Buchungen'!C2:C830,"&lt;"&amp;CA$5+1,'P23 monthly Buchungen'!P2:P830,"Ausgaben")</f>
        <v>0</v>
      </c>
      <c r="CB11" s="21"/>
      <c r="CD11" s="26">
        <f>SUMIFS('P23 monthly Buchungen'!F2:F830,'P23 monthly Buchungen'!D2:D830,$D11,'P23 monthly Buchungen'!C2:C830,"&gt;="&amp;CD$4,'P23 monthly Buchungen'!C2:C830,"&lt;"&amp;CD$5+1,'P23 monthly Buchungen'!L2:L830,"Ausgaben")-SUMIFS('P23 monthly Buchungen'!F2:F830,'P23 monthly Buchungen'!D2:D830,$D11,'P23 monthly Buchungen'!C2:C830,"&gt;="&amp;CD$4,'P23 monthly Buchungen'!C2:C830,"&lt;"&amp;CD$5+1,'P23 monthly Buchungen'!P2:P830,"Einnahmen")+SUMIFS('P23 monthly Buchungen'!F2:F830,'P23 monthly Buchungen'!D2:D830,$D11,'P23 monthly Buchungen'!C2:C830,"&gt;="&amp;CD$4,'P23 monthly Buchungen'!C2:C830,"&lt;"&amp;CD$5+1,'P23 monthly Buchungen'!L2:L830,"Einnahmen")-SUMIFS('P23 monthly Buchungen'!F2:F830,'P23 monthly Buchungen'!D2:D830,$D11,'P23 monthly Buchungen'!C2:C830,"&gt;="&amp;CD$4,'P23 monthly Buchungen'!C2:C830,"&lt;"&amp;CD$5+1,'P23 monthly Buchungen'!P2:P830,"Ausgaben")</f>
        <v>0</v>
      </c>
      <c r="CE11" s="21"/>
      <c r="CG11" s="26">
        <f>SUMIFS('P23 monthly Buchungen'!F2:F830,'P23 monthly Buchungen'!D2:D830,$D11,'P23 monthly Buchungen'!C2:C830,"&gt;="&amp;CG$4,'P23 monthly Buchungen'!C2:C830,"&lt;"&amp;CG$5+1,'P23 monthly Buchungen'!L2:L830,"Ausgaben")-SUMIFS('P23 monthly Buchungen'!F2:F830,'P23 monthly Buchungen'!D2:D830,$D11,'P23 monthly Buchungen'!C2:C830,"&gt;="&amp;CG$4,'P23 monthly Buchungen'!C2:C830,"&lt;"&amp;CG$5+1,'P23 monthly Buchungen'!P2:P830,"Einnahmen")+SUMIFS('P23 monthly Buchungen'!F2:F830,'P23 monthly Buchungen'!D2:D830,$D11,'P23 monthly Buchungen'!C2:C830,"&gt;="&amp;CG$4,'P23 monthly Buchungen'!C2:C830,"&lt;"&amp;CG$5+1,'P23 monthly Buchungen'!L2:L830,"Einnahmen")-SUMIFS('P23 monthly Buchungen'!F2:F830,'P23 monthly Buchungen'!D2:D830,$D11,'P23 monthly Buchungen'!C2:C830,"&gt;="&amp;CG$4,'P23 monthly Buchungen'!C2:C830,"&lt;"&amp;CG$5+1,'P23 monthly Buchungen'!P2:P830,"Ausgaben")</f>
        <v>0</v>
      </c>
      <c r="CH11" s="21"/>
      <c r="CJ11" s="26">
        <f>SUMIFS('P23 monthly Buchungen'!F2:F830,'P23 monthly Buchungen'!D2:D830,$D11,'P23 monthly Buchungen'!C2:C830,"&gt;="&amp;CJ$4,'P23 monthly Buchungen'!C2:C830,"&lt;"&amp;CJ$5+1,'P23 monthly Buchungen'!L2:L830,"Ausgaben")-SUMIFS('P23 monthly Buchungen'!F2:F830,'P23 monthly Buchungen'!D2:D830,$D11,'P23 monthly Buchungen'!C2:C830,"&gt;="&amp;CJ$4,'P23 monthly Buchungen'!C2:C830,"&lt;"&amp;CJ$5+1,'P23 monthly Buchungen'!P2:P830,"Einnahmen")+SUMIFS('P23 monthly Buchungen'!F2:F830,'P23 monthly Buchungen'!D2:D830,$D11,'P23 monthly Buchungen'!C2:C830,"&gt;="&amp;CJ$4,'P23 monthly Buchungen'!C2:C830,"&lt;"&amp;CJ$5+1,'P23 monthly Buchungen'!L2:L830,"Einnahmen")-SUMIFS('P23 monthly Buchungen'!F2:F830,'P23 monthly Buchungen'!D2:D830,$D11,'P23 monthly Buchungen'!C2:C830,"&gt;="&amp;CJ$4,'P23 monthly Buchungen'!C2:C830,"&lt;"&amp;CJ$5+1,'P23 monthly Buchungen'!P2:P830,"Ausgaben")</f>
        <v>0</v>
      </c>
      <c r="CK11" s="21"/>
      <c r="CM11" s="26">
        <f>SUMIFS('P23 monthly Buchungen'!F2:F830,'P23 monthly Buchungen'!D2:D830,$D11,'P23 monthly Buchungen'!C2:C830,"&gt;="&amp;CM$4,'P23 monthly Buchungen'!C2:C830,"&lt;"&amp;CM$5+1,'P23 monthly Buchungen'!L2:L830,"Ausgaben")-SUMIFS('P23 monthly Buchungen'!F2:F830,'P23 monthly Buchungen'!D2:D830,$D11,'P23 monthly Buchungen'!C2:C830,"&gt;="&amp;CM$4,'P23 monthly Buchungen'!C2:C830,"&lt;"&amp;CM$5+1,'P23 monthly Buchungen'!P2:P830,"Einnahmen")+SUMIFS('P23 monthly Buchungen'!F2:F830,'P23 monthly Buchungen'!D2:D830,$D11,'P23 monthly Buchungen'!C2:C830,"&gt;="&amp;CM$4,'P23 monthly Buchungen'!C2:C830,"&lt;"&amp;CM$5+1,'P23 monthly Buchungen'!L2:L830,"Einnahmen")-SUMIFS('P23 monthly Buchungen'!F2:F830,'P23 monthly Buchungen'!D2:D830,$D11,'P23 monthly Buchungen'!C2:C830,"&gt;="&amp;CM$4,'P23 monthly Buchungen'!C2:C830,"&lt;"&amp;CM$5+1,'P23 monthly Buchungen'!P2:P830,"Ausgaben")</f>
        <v>0</v>
      </c>
      <c r="CN11" s="21"/>
      <c r="CP11" s="26">
        <f>SUMIFS('P23 monthly Buchungen'!F2:F830,'P23 monthly Buchungen'!D2:D830,$D11,'P23 monthly Buchungen'!C2:C830,"&gt;="&amp;CP$4,'P23 monthly Buchungen'!C2:C830,"&lt;"&amp;CP$5+1,'P23 monthly Buchungen'!L2:L830,"Ausgaben")-SUMIFS('P23 monthly Buchungen'!F2:F830,'P23 monthly Buchungen'!D2:D830,$D11,'P23 monthly Buchungen'!C2:C830,"&gt;="&amp;CP$4,'P23 monthly Buchungen'!C2:C830,"&lt;"&amp;CP$5+1,'P23 monthly Buchungen'!P2:P830,"Einnahmen")+SUMIFS('P23 monthly Buchungen'!F2:F830,'P23 monthly Buchungen'!D2:D830,$D11,'P23 monthly Buchungen'!C2:C830,"&gt;="&amp;CP$4,'P23 monthly Buchungen'!C2:C830,"&lt;"&amp;CP$5+1,'P23 monthly Buchungen'!L2:L830,"Einnahmen")-SUMIFS('P23 monthly Buchungen'!F2:F830,'P23 monthly Buchungen'!D2:D830,$D11,'P23 monthly Buchungen'!C2:C830,"&gt;="&amp;CP$4,'P23 monthly Buchungen'!C2:C830,"&lt;"&amp;CP$5+1,'P23 monthly Buchungen'!P2:P830,"Ausgaben")</f>
        <v>0</v>
      </c>
      <c r="CQ11" s="21"/>
      <c r="CS11" s="29">
        <v>600</v>
      </c>
      <c r="CT11" s="21"/>
      <c r="CV11" s="29">
        <v>600</v>
      </c>
      <c r="CW11" s="21"/>
      <c r="CY11" s="26">
        <f>SUMIFS('P23 monthly Buchungen'!F2:F830,'P23 monthly Buchungen'!D2:D830,$D11,'P23 monthly Buchungen'!C2:C830,"&gt;="&amp;CY$4,'P23 monthly Buchungen'!C2:C830,"&lt;"&amp;CY$5+1,'P23 monthly Buchungen'!L2:L830,"Ausgaben")-SUMIFS('P23 monthly Buchungen'!F2:F830,'P23 monthly Buchungen'!D2:D830,$D11,'P23 monthly Buchungen'!C2:C830,"&gt;="&amp;CY$4,'P23 monthly Buchungen'!C2:C830,"&lt;"&amp;CY$5+1,'P23 monthly Buchungen'!P2:P830,"Einnahmen")+SUMIFS('P23 monthly Buchungen'!F2:F830,'P23 monthly Buchungen'!D2:D830,$D11,'P23 monthly Buchungen'!C2:C830,"&gt;="&amp;CY$4,'P23 monthly Buchungen'!C2:C830,"&lt;"&amp;CY$5+1,'P23 monthly Buchungen'!L2:L830,"Einnahmen")-SUMIFS('P23 monthly Buchungen'!F2:F830,'P23 monthly Buchungen'!D2:D830,$D11,'P23 monthly Buchungen'!C2:C830,"&gt;="&amp;CY$4,'P23 monthly Buchungen'!C2:C830,"&lt;"&amp;CY$5+1,'P23 monthly Buchungen'!P2:P830,"Ausgaben")</f>
        <v>0</v>
      </c>
      <c r="CZ11" s="21"/>
      <c r="DB11" s="26">
        <f>SUMIFS('P23 monthly Buchungen'!F2:F830,'P23 monthly Buchungen'!D2:D830,$D11,'P23 monthly Buchungen'!C2:C830,"&gt;="&amp;DB$4,'P23 monthly Buchungen'!C2:C830,"&lt;"&amp;DB$5+1,'P23 monthly Buchungen'!L2:L830,"Ausgaben")-SUMIFS('P23 monthly Buchungen'!F2:F830,'P23 monthly Buchungen'!D2:D830,$D11,'P23 monthly Buchungen'!C2:C830,"&gt;="&amp;DB$4,'P23 monthly Buchungen'!C2:C830,"&lt;"&amp;DB$5+1,'P23 monthly Buchungen'!P2:P830,"Einnahmen")+SUMIFS('P23 monthly Buchungen'!F2:F830,'P23 monthly Buchungen'!D2:D830,$D11,'P23 monthly Buchungen'!C2:C830,"&gt;="&amp;DB$4,'P23 monthly Buchungen'!C2:C830,"&lt;"&amp;DB$5+1,'P23 monthly Buchungen'!L2:L830,"Einnahmen")-SUMIFS('P23 monthly Buchungen'!F2:F830,'P23 monthly Buchungen'!D2:D830,$D11,'P23 monthly Buchungen'!C2:C830,"&gt;="&amp;DB$4,'P23 monthly Buchungen'!C2:C830,"&lt;"&amp;DB$5+1,'P23 monthly Buchungen'!P2:P830,"Ausgaben")</f>
        <v>0</v>
      </c>
      <c r="DC11" s="21"/>
      <c r="DE11" s="26">
        <f>SUMIFS('P23 monthly Buchungen'!F2:F830,'P23 monthly Buchungen'!D2:D830,$D11,'P23 monthly Buchungen'!C2:C830,"&gt;="&amp;DE$4,'P23 monthly Buchungen'!C2:C830,"&lt;"&amp;DE$5+1,'P23 monthly Buchungen'!L2:L830,"Ausgaben")-SUMIFS('P23 monthly Buchungen'!F2:F830,'P23 monthly Buchungen'!D2:D830,$D11,'P23 monthly Buchungen'!C2:C830,"&gt;="&amp;DE$4,'P23 monthly Buchungen'!C2:C830,"&lt;"&amp;DE$5+1,'P23 monthly Buchungen'!P2:P830,"Einnahmen")+SUMIFS('P23 monthly Buchungen'!F2:F830,'P23 monthly Buchungen'!D2:D830,$D11,'P23 monthly Buchungen'!C2:C830,"&gt;="&amp;DE$4,'P23 monthly Buchungen'!C2:C830,"&lt;"&amp;DE$5+1,'P23 monthly Buchungen'!L2:L830,"Einnahmen")-SUMIFS('P23 monthly Buchungen'!F2:F830,'P23 monthly Buchungen'!D2:D830,$D11,'P23 monthly Buchungen'!C2:C830,"&gt;="&amp;DE$4,'P23 monthly Buchungen'!C2:C830,"&lt;"&amp;DE$5+1,'P23 monthly Buchungen'!P2:P830,"Ausgaben")</f>
        <v>0</v>
      </c>
      <c r="DF11" s="21"/>
      <c r="DH11" s="26">
        <f>SUMIFS('P23 monthly Buchungen'!F2:F830,'P23 monthly Buchungen'!D2:D830,$D11,'P23 monthly Buchungen'!C2:C830,"&gt;="&amp;DH$4,'P23 monthly Buchungen'!C2:C830,"&lt;"&amp;DH$5+1,'P23 monthly Buchungen'!L2:L830,"Ausgaben")-SUMIFS('P23 monthly Buchungen'!F2:F830,'P23 monthly Buchungen'!D2:D830,$D11,'P23 monthly Buchungen'!C2:C830,"&gt;="&amp;DH$4,'P23 monthly Buchungen'!C2:C830,"&lt;"&amp;DH$5+1,'P23 monthly Buchungen'!P2:P830,"Einnahmen")+SUMIFS('P23 monthly Buchungen'!F2:F830,'P23 monthly Buchungen'!D2:D830,$D11,'P23 monthly Buchungen'!C2:C830,"&gt;="&amp;DH$4,'P23 monthly Buchungen'!C2:C830,"&lt;"&amp;DH$5+1,'P23 monthly Buchungen'!L2:L830,"Einnahmen")-SUMIFS('P23 monthly Buchungen'!F2:F830,'P23 monthly Buchungen'!D2:D830,$D11,'P23 monthly Buchungen'!C2:C830,"&gt;="&amp;DH$4,'P23 monthly Buchungen'!C2:C830,"&lt;"&amp;DH$5+1,'P23 monthly Buchungen'!P2:P830,"Ausgaben")</f>
        <v>0</v>
      </c>
      <c r="DI11" s="21"/>
      <c r="DK11" s="26">
        <f>SUMIFS('P23 monthly Buchungen'!F2:F830,'P23 monthly Buchungen'!D2:D830,$D11,'P23 monthly Buchungen'!C2:C830,"&gt;="&amp;DK$4,'P23 monthly Buchungen'!C2:C830,"&lt;"&amp;DK$5+1,'P23 monthly Buchungen'!L2:L830,"Ausgaben")-SUMIFS('P23 monthly Buchungen'!F2:F830,'P23 monthly Buchungen'!D2:D830,$D11,'P23 monthly Buchungen'!C2:C830,"&gt;="&amp;DK$4,'P23 monthly Buchungen'!C2:C830,"&lt;"&amp;DK$5+1,'P23 monthly Buchungen'!P2:P830,"Einnahmen")+SUMIFS('P23 monthly Buchungen'!F2:F830,'P23 monthly Buchungen'!D2:D830,$D11,'P23 monthly Buchungen'!C2:C830,"&gt;="&amp;DK$4,'P23 monthly Buchungen'!C2:C830,"&lt;"&amp;DK$5+1,'P23 monthly Buchungen'!L2:L830,"Einnahmen")-SUMIFS('P23 monthly Buchungen'!F2:F830,'P23 monthly Buchungen'!D2:D830,$D11,'P23 monthly Buchungen'!C2:C830,"&gt;="&amp;DK$4,'P23 monthly Buchungen'!C2:C830,"&lt;"&amp;DK$5+1,'P23 monthly Buchungen'!P2:P830,"Ausgaben")</f>
        <v>0</v>
      </c>
      <c r="DL11" s="21"/>
      <c r="DN11" s="26">
        <f>SUMIFS('P23 monthly Buchungen'!F2:F830,'P23 monthly Buchungen'!D2:D830,$D11,'P23 monthly Buchungen'!C2:C830,"&gt;="&amp;DN$4,'P23 monthly Buchungen'!C2:C830,"&lt;"&amp;DN$5+1,'P23 monthly Buchungen'!L2:L830,"Ausgaben")-SUMIFS('P23 monthly Buchungen'!F2:F830,'P23 monthly Buchungen'!D2:D830,$D11,'P23 monthly Buchungen'!C2:C830,"&gt;="&amp;DN$4,'P23 monthly Buchungen'!C2:C830,"&lt;"&amp;DN$5+1,'P23 monthly Buchungen'!P2:P830,"Einnahmen")+SUMIFS('P23 monthly Buchungen'!F2:F830,'P23 monthly Buchungen'!D2:D830,$D11,'P23 monthly Buchungen'!C2:C830,"&gt;="&amp;DN$4,'P23 monthly Buchungen'!C2:C830,"&lt;"&amp;DN$5+1,'P23 monthly Buchungen'!L2:L830,"Einnahmen")-SUMIFS('P23 monthly Buchungen'!F2:F830,'P23 monthly Buchungen'!D2:D830,$D11,'P23 monthly Buchungen'!C2:C830,"&gt;="&amp;DN$4,'P23 monthly Buchungen'!C2:C830,"&lt;"&amp;DN$5+1,'P23 monthly Buchungen'!P2:P830,"Ausgaben")</f>
        <v>0</v>
      </c>
      <c r="DO11" s="21"/>
      <c r="DQ11" s="26">
        <f>SUMIFS('P23 monthly Buchungen'!F2:F830,'P23 monthly Buchungen'!D2:D830,$D11,'P23 monthly Buchungen'!C2:C830,"&gt;="&amp;DQ$4,'P23 monthly Buchungen'!C2:C830,"&lt;"&amp;DQ$5+1,'P23 monthly Buchungen'!L2:L830,"Ausgaben")-SUMIFS('P23 monthly Buchungen'!F2:F830,'P23 monthly Buchungen'!D2:D830,$D11,'P23 monthly Buchungen'!C2:C830,"&gt;="&amp;DQ$4,'P23 monthly Buchungen'!C2:C830,"&lt;"&amp;DQ$5+1,'P23 monthly Buchungen'!P2:P830,"Einnahmen")+SUMIFS('P23 monthly Buchungen'!F2:F830,'P23 monthly Buchungen'!D2:D830,$D11,'P23 monthly Buchungen'!C2:C830,"&gt;="&amp;DQ$4,'P23 monthly Buchungen'!C2:C830,"&lt;"&amp;DQ$5+1,'P23 monthly Buchungen'!L2:L830,"Einnahmen")-SUMIFS('P23 monthly Buchungen'!F2:F830,'P23 monthly Buchungen'!D2:D830,$D11,'P23 monthly Buchungen'!C2:C830,"&gt;="&amp;DQ$4,'P23 monthly Buchungen'!C2:C830,"&lt;"&amp;DQ$5+1,'P23 monthly Buchungen'!P2:P830,"Ausgaben")</f>
        <v>0</v>
      </c>
      <c r="DR11" s="21"/>
      <c r="DT11" s="26">
        <f>SUMIFS('P23 monthly Buchungen'!F2:F830,'P23 monthly Buchungen'!D2:D830,$D11,'P23 monthly Buchungen'!C2:C830,"&gt;="&amp;DT$4,'P23 monthly Buchungen'!C2:C830,"&lt;"&amp;DT$5+1,'P23 monthly Buchungen'!L2:L830,"Ausgaben")-SUMIFS('P23 monthly Buchungen'!F2:F830,'P23 monthly Buchungen'!D2:D830,$D11,'P23 monthly Buchungen'!C2:C830,"&gt;="&amp;DT$4,'P23 monthly Buchungen'!C2:C830,"&lt;"&amp;DT$5+1,'P23 monthly Buchungen'!P2:P830,"Einnahmen")+SUMIFS('P23 monthly Buchungen'!F2:F830,'P23 monthly Buchungen'!D2:D830,$D11,'P23 monthly Buchungen'!C2:C830,"&gt;="&amp;DT$4,'P23 monthly Buchungen'!C2:C830,"&lt;"&amp;DT$5+1,'P23 monthly Buchungen'!L2:L830,"Einnahmen")-SUMIFS('P23 monthly Buchungen'!F2:F830,'P23 monthly Buchungen'!D2:D830,$D11,'P23 monthly Buchungen'!C2:C830,"&gt;="&amp;DT$4,'P23 monthly Buchungen'!C2:C830,"&lt;"&amp;DT$5+1,'P23 monthly Buchungen'!P2:P830,"Ausgaben")</f>
        <v>0</v>
      </c>
      <c r="DU11" s="21"/>
      <c r="DW11" s="26">
        <f>SUMIFS('P23 monthly Buchungen'!F2:F830,'P23 monthly Buchungen'!D2:D830,$D11,'P23 monthly Buchungen'!C2:C830,"&gt;="&amp;DW$4,'P23 monthly Buchungen'!C2:C830,"&lt;"&amp;DW$5+1,'P23 monthly Buchungen'!L2:L830,"Ausgaben")-SUMIFS('P23 monthly Buchungen'!F2:F830,'P23 monthly Buchungen'!D2:D830,$D11,'P23 monthly Buchungen'!C2:C830,"&gt;="&amp;DW$4,'P23 monthly Buchungen'!C2:C830,"&lt;"&amp;DW$5+1,'P23 monthly Buchungen'!P2:P830,"Einnahmen")+SUMIFS('P23 monthly Buchungen'!F2:F830,'P23 monthly Buchungen'!D2:D830,$D11,'P23 monthly Buchungen'!C2:C830,"&gt;="&amp;DW$4,'P23 monthly Buchungen'!C2:C830,"&lt;"&amp;DW$5+1,'P23 monthly Buchungen'!L2:L830,"Einnahmen")-SUMIFS('P23 monthly Buchungen'!F2:F830,'P23 monthly Buchungen'!D2:D830,$D11,'P23 monthly Buchungen'!C2:C830,"&gt;="&amp;DW$4,'P23 monthly Buchungen'!C2:C830,"&lt;"&amp;DW$5+1,'P23 monthly Buchungen'!P2:P830,"Ausgaben")</f>
        <v>0</v>
      </c>
      <c r="DX11" s="21"/>
      <c r="DZ11" s="26">
        <f>SUMIFS('P23 monthly Buchungen'!F2:F830,'P23 monthly Buchungen'!D2:D830,$D11,'P23 monthly Buchungen'!C2:C830,"&gt;="&amp;DZ$4,'P23 monthly Buchungen'!C2:C830,"&lt;"&amp;DZ$5+1,'P23 monthly Buchungen'!L2:L830,"Ausgaben")-SUMIFS('P23 monthly Buchungen'!F2:F830,'P23 monthly Buchungen'!D2:D830,$D11,'P23 monthly Buchungen'!C2:C830,"&gt;="&amp;DZ$4,'P23 monthly Buchungen'!C2:C830,"&lt;"&amp;DZ$5+1,'P23 monthly Buchungen'!P2:P830,"Einnahmen")+SUMIFS('P23 monthly Buchungen'!F2:F830,'P23 monthly Buchungen'!D2:D830,$D11,'P23 monthly Buchungen'!C2:C830,"&gt;="&amp;DZ$4,'P23 monthly Buchungen'!C2:C830,"&lt;"&amp;DZ$5+1,'P23 monthly Buchungen'!L2:L830,"Einnahmen")-SUMIFS('P23 monthly Buchungen'!F2:F830,'P23 monthly Buchungen'!D2:D830,$D11,'P23 monthly Buchungen'!C2:C830,"&gt;="&amp;DZ$4,'P23 monthly Buchungen'!C2:C830,"&lt;"&amp;DZ$5+1,'P23 monthly Buchungen'!P2:P830,"Ausgaben")</f>
        <v>0</v>
      </c>
      <c r="EA11" s="21"/>
      <c r="EC11" s="26">
        <f>SUMIFS('P23 monthly Buchungen'!F2:F830,'P23 monthly Buchungen'!D2:D830,$D11,'P23 monthly Buchungen'!C2:C830,"&gt;="&amp;EC$4,'P23 monthly Buchungen'!C2:C830,"&lt;"&amp;EC$5+1,'P23 monthly Buchungen'!L2:L830,"Ausgaben")-SUMIFS('P23 monthly Buchungen'!F2:F830,'P23 monthly Buchungen'!D2:D830,$D11,'P23 monthly Buchungen'!C2:C830,"&gt;="&amp;EC$4,'P23 monthly Buchungen'!C2:C830,"&lt;"&amp;EC$5+1,'P23 monthly Buchungen'!P2:P830,"Einnahmen")+SUMIFS('P23 monthly Buchungen'!F2:F830,'P23 monthly Buchungen'!D2:D830,$D11,'P23 monthly Buchungen'!C2:C830,"&gt;="&amp;EC$4,'P23 monthly Buchungen'!C2:C830,"&lt;"&amp;EC$5+1,'P23 monthly Buchungen'!L2:L830,"Einnahmen")-SUMIFS('P23 monthly Buchungen'!F2:F830,'P23 monthly Buchungen'!D2:D830,$D11,'P23 monthly Buchungen'!C2:C830,"&gt;="&amp;EC$4,'P23 monthly Buchungen'!C2:C830,"&lt;"&amp;EC$5+1,'P23 monthly Buchungen'!P2:P830,"Ausgaben")</f>
        <v>0</v>
      </c>
      <c r="ED11" s="21"/>
      <c r="EF11" s="26">
        <f>SUMIFS('P23 monthly Buchungen'!F2:F830,'P23 monthly Buchungen'!D2:D830,$D11,'P23 monthly Buchungen'!C2:C830,"&gt;="&amp;EF$4,'P23 monthly Buchungen'!C2:C830,"&lt;"&amp;EF$5+1,'P23 monthly Buchungen'!L2:L830,"Ausgaben")-SUMIFS('P23 monthly Buchungen'!F2:F830,'P23 monthly Buchungen'!D2:D830,$D11,'P23 monthly Buchungen'!C2:C830,"&gt;="&amp;EF$4,'P23 monthly Buchungen'!C2:C830,"&lt;"&amp;EF$5+1,'P23 monthly Buchungen'!P2:P830,"Einnahmen")+SUMIFS('P23 monthly Buchungen'!F2:F830,'P23 monthly Buchungen'!D2:D830,$D11,'P23 monthly Buchungen'!C2:C830,"&gt;="&amp;EF$4,'P23 monthly Buchungen'!C2:C830,"&lt;"&amp;EF$5+1,'P23 monthly Buchungen'!L2:L830,"Einnahmen")-SUMIFS('P23 monthly Buchungen'!F2:F830,'P23 monthly Buchungen'!D2:D830,$D11,'P23 monthly Buchungen'!C2:C830,"&gt;="&amp;EF$4,'P23 monthly Buchungen'!C2:C830,"&lt;"&amp;EF$5+1,'P23 monthly Buchungen'!P2:P830,"Ausgaben")</f>
        <v>0</v>
      </c>
      <c r="EG11" s="21"/>
      <c r="EI11" s="26">
        <f>SUMIFS('P23 monthly Buchungen'!F2:F830,'P23 monthly Buchungen'!D2:D830,$D11,'P23 monthly Buchungen'!C2:C830,"&gt;="&amp;EI$4,'P23 monthly Buchungen'!C2:C830,"&lt;"&amp;EI$5+1,'P23 monthly Buchungen'!L2:L830,"Ausgaben")-SUMIFS('P23 monthly Buchungen'!F2:F830,'P23 monthly Buchungen'!D2:D830,$D11,'P23 monthly Buchungen'!C2:C830,"&gt;="&amp;EI$4,'P23 monthly Buchungen'!C2:C830,"&lt;"&amp;EI$5+1,'P23 monthly Buchungen'!P2:P830,"Einnahmen")+SUMIFS('P23 monthly Buchungen'!F2:F830,'P23 monthly Buchungen'!D2:D830,$D11,'P23 monthly Buchungen'!C2:C830,"&gt;="&amp;EI$4,'P23 monthly Buchungen'!C2:C830,"&lt;"&amp;EI$5+1,'P23 monthly Buchungen'!L2:L830,"Einnahmen")-SUMIFS('P23 monthly Buchungen'!F2:F830,'P23 monthly Buchungen'!D2:D830,$D11,'P23 monthly Buchungen'!C2:C830,"&gt;="&amp;EI$4,'P23 monthly Buchungen'!C2:C830,"&lt;"&amp;EI$5+1,'P23 monthly Buchungen'!P2:P830,"Ausgaben")</f>
        <v>0</v>
      </c>
    </row>
    <row r="12" spans="1:139" ht="16" x14ac:dyDescent="0.2">
      <c r="C12" s="32" t="s">
        <v>5684</v>
      </c>
      <c r="D12" s="32"/>
      <c r="E12" s="33"/>
      <c r="F12" s="58">
        <v>399300</v>
      </c>
      <c r="G12" s="43"/>
      <c r="H12" s="33"/>
      <c r="I12" s="58">
        <v>131200</v>
      </c>
      <c r="J12" s="43"/>
      <c r="K12" s="33"/>
      <c r="L12" s="58">
        <v>131200</v>
      </c>
      <c r="M12" s="43"/>
      <c r="N12" s="33"/>
      <c r="O12" s="58">
        <f>SUM(P13:P15)</f>
        <v>0</v>
      </c>
      <c r="P12" s="43"/>
      <c r="Q12" s="33"/>
      <c r="R12" s="58">
        <f>SUM(S13:S15)</f>
        <v>9726.85</v>
      </c>
      <c r="S12" s="43"/>
      <c r="T12" s="33"/>
      <c r="U12" s="58">
        <f>SUM(V13:V15)</f>
        <v>9461.0300000000007</v>
      </c>
      <c r="V12" s="43"/>
      <c r="W12" s="33"/>
      <c r="X12" s="58">
        <f>SUM(Y13:Y15)</f>
        <v>9590.5499999999993</v>
      </c>
      <c r="Y12" s="43"/>
      <c r="Z12" s="33"/>
      <c r="AA12" s="58">
        <f>SUM(AB13:AB15)</f>
        <v>9856.35</v>
      </c>
      <c r="AB12" s="43"/>
      <c r="AC12" s="33"/>
      <c r="AD12" s="58">
        <f>SUM(AE13:AE15)</f>
        <v>10111.299999999999</v>
      </c>
      <c r="AE12" s="43"/>
      <c r="AF12" s="33"/>
      <c r="AG12" s="58">
        <f>SUM(AH13:AH15)</f>
        <v>11727.71</v>
      </c>
      <c r="AH12" s="43"/>
      <c r="AI12" s="33"/>
      <c r="AJ12" s="58">
        <f>SUM(AK13:AK15)</f>
        <v>10241.33</v>
      </c>
      <c r="AK12" s="43"/>
      <c r="AL12" s="33"/>
      <c r="AM12" s="58">
        <f>SUM(AN13:AN15)</f>
        <v>10241.33</v>
      </c>
      <c r="AN12" s="43"/>
      <c r="AO12" s="33"/>
      <c r="AP12" s="58">
        <f>SUM(AQ13:AQ15)</f>
        <v>10234.75</v>
      </c>
      <c r="AQ12" s="43"/>
      <c r="AR12" s="33"/>
      <c r="AS12" s="58">
        <f>SUM(AT13:AT15)</f>
        <v>10241.33</v>
      </c>
      <c r="AT12" s="43"/>
      <c r="AU12" s="33"/>
      <c r="AV12" s="58">
        <f>SUM(AW13:AW15)</f>
        <v>17672.400000000001</v>
      </c>
      <c r="AW12" s="43"/>
      <c r="AX12" s="33"/>
      <c r="AY12" s="58">
        <f>SUM(AZ13:AZ15)</f>
        <v>10241.33</v>
      </c>
      <c r="AZ12" s="43"/>
      <c r="BA12" s="33"/>
      <c r="BB12" s="58">
        <v>133800</v>
      </c>
      <c r="BC12" s="43"/>
      <c r="BD12" s="33"/>
      <c r="BE12" s="58">
        <v>133800</v>
      </c>
      <c r="BF12" s="43"/>
      <c r="BG12" s="33"/>
      <c r="BH12" s="58">
        <f>SUM(BI13:BI15)</f>
        <v>10196.66</v>
      </c>
      <c r="BI12" s="43"/>
      <c r="BJ12" s="33"/>
      <c r="BK12" s="58">
        <f>SUM(BL13:BL15)</f>
        <v>10196.66</v>
      </c>
      <c r="BL12" s="43"/>
      <c r="BM12" s="33"/>
      <c r="BN12" s="58">
        <f>SUM(BO13:BO15)</f>
        <v>10802.79</v>
      </c>
      <c r="BO12" s="43"/>
      <c r="BP12" s="33"/>
      <c r="BQ12" s="58">
        <f>SUM(BR13:BR15)</f>
        <v>10802.79</v>
      </c>
      <c r="BR12" s="43"/>
      <c r="BS12" s="33"/>
      <c r="BT12" s="58">
        <f>SUM(BU13:BU15)</f>
        <v>11186.93</v>
      </c>
      <c r="BU12" s="43"/>
      <c r="BV12" s="33"/>
      <c r="BW12" s="58">
        <f>SUM(BX13:BX15)</f>
        <v>10802.79</v>
      </c>
      <c r="BX12" s="43"/>
      <c r="BY12" s="33"/>
      <c r="BZ12" s="58">
        <f>SUM(CA13:CA15)</f>
        <v>10802.79</v>
      </c>
      <c r="CA12" s="43"/>
      <c r="CB12" s="33"/>
      <c r="CC12" s="58">
        <f>SUM(CD13:CD15)</f>
        <v>10802.79</v>
      </c>
      <c r="CD12" s="43"/>
      <c r="CE12" s="33"/>
      <c r="CF12" s="58">
        <f>SUM(CG13:CG15)</f>
        <v>10817.07</v>
      </c>
      <c r="CG12" s="43"/>
      <c r="CH12" s="33"/>
      <c r="CI12" s="58">
        <f>SUM(CJ13:CJ15)</f>
        <v>11029.93</v>
      </c>
      <c r="CJ12" s="43"/>
      <c r="CK12" s="33"/>
      <c r="CL12" s="58">
        <f>SUM(CM13:CM15)</f>
        <v>19051.230000000003</v>
      </c>
      <c r="CM12" s="43"/>
      <c r="CN12" s="33"/>
      <c r="CO12" s="58">
        <f>SUM(CP13:CP15)</f>
        <v>8167.09</v>
      </c>
      <c r="CP12" s="43"/>
      <c r="CQ12" s="33"/>
      <c r="CR12" s="58">
        <v>134300</v>
      </c>
      <c r="CS12" s="43"/>
      <c r="CT12" s="33"/>
      <c r="CU12" s="58">
        <v>134300</v>
      </c>
      <c r="CV12" s="43"/>
      <c r="CW12" s="33"/>
      <c r="CX12" s="58">
        <f>SUM(CY13:CY15)</f>
        <v>10883.470000000001</v>
      </c>
      <c r="CY12" s="43"/>
      <c r="CZ12" s="33"/>
      <c r="DA12" s="58">
        <f>SUM(DB13:DB15)</f>
        <v>10572.470000000001</v>
      </c>
      <c r="DB12" s="43"/>
      <c r="DC12" s="33"/>
      <c r="DD12" s="58">
        <f>SUM(DE13:DE15)</f>
        <v>10883.470000000001</v>
      </c>
      <c r="DE12" s="43"/>
      <c r="DF12" s="33"/>
      <c r="DG12" s="58">
        <f>SUM(DH13:DH15)</f>
        <v>10883.470000000001</v>
      </c>
      <c r="DH12" s="43"/>
      <c r="DI12" s="33"/>
      <c r="DJ12" s="58">
        <f>SUM(DK13:DK15)</f>
        <v>0</v>
      </c>
      <c r="DK12" s="43"/>
      <c r="DL12" s="33"/>
      <c r="DM12" s="58">
        <f>SUM(DN13:DN15)</f>
        <v>0</v>
      </c>
      <c r="DN12" s="43"/>
      <c r="DO12" s="33"/>
      <c r="DP12" s="58">
        <f>SUM(DQ13:DQ15)</f>
        <v>0</v>
      </c>
      <c r="DQ12" s="43"/>
      <c r="DR12" s="33"/>
      <c r="DS12" s="58">
        <f>SUM(DT13:DT15)</f>
        <v>0</v>
      </c>
      <c r="DT12" s="43"/>
      <c r="DU12" s="33"/>
      <c r="DV12" s="58">
        <f>SUM(DW13:DW15)</f>
        <v>0</v>
      </c>
      <c r="DW12" s="43"/>
      <c r="DX12" s="33"/>
      <c r="DY12" s="58">
        <f>SUM(DZ13:DZ15)</f>
        <v>0</v>
      </c>
      <c r="DZ12" s="43"/>
      <c r="EA12" s="33"/>
      <c r="EB12" s="58">
        <f>SUM(EC13:EC15)</f>
        <v>0</v>
      </c>
      <c r="EC12" s="43"/>
      <c r="ED12" s="33"/>
      <c r="EE12" s="58">
        <f>SUM(EF13:EF15)</f>
        <v>0</v>
      </c>
      <c r="EF12" s="43"/>
      <c r="EG12" s="33"/>
      <c r="EH12" s="58">
        <f>SUM(EI13:EI15)</f>
        <v>0</v>
      </c>
      <c r="EI12" s="43"/>
    </row>
    <row r="13" spans="1:139" x14ac:dyDescent="0.2">
      <c r="C13" t="s">
        <v>5550</v>
      </c>
      <c r="D13" t="s">
        <v>1936</v>
      </c>
      <c r="E13" s="21"/>
      <c r="G13" s="29">
        <v>147900</v>
      </c>
      <c r="H13" s="21"/>
      <c r="J13" s="29">
        <v>48650</v>
      </c>
      <c r="K13" s="21"/>
      <c r="M13" s="29">
        <v>48650</v>
      </c>
      <c r="N13" s="21"/>
      <c r="P13" s="26">
        <f>SUMIFS('P23 monthly Buchungen'!F2:F830,'P23 monthly Buchungen'!D2:D830,$D13,'P23 monthly Buchungen'!C2:C830,"&gt;="&amp;P$4,'P23 monthly Buchungen'!C2:C830,"&lt;"&amp;P$5+1,'P23 monthly Buchungen'!L2:L830,"Ausgaben")-SUMIFS('P23 monthly Buchungen'!F2:F830,'P23 monthly Buchungen'!D2:D830,$D13,'P23 monthly Buchungen'!C2:C830,"&gt;="&amp;P$4,'P23 monthly Buchungen'!C2:C830,"&lt;"&amp;P$5+1,'P23 monthly Buchungen'!P2:P830,"Einnahmen")+SUMIFS('P23 monthly Buchungen'!F2:F830,'P23 monthly Buchungen'!D2:D830,$D13,'P23 monthly Buchungen'!C2:C830,"&gt;="&amp;P$4,'P23 monthly Buchungen'!C2:C830,"&lt;"&amp;P$5+1,'P23 monthly Buchungen'!L2:L830,"Einnahmen")-SUMIFS('P23 monthly Buchungen'!F2:F830,'P23 monthly Buchungen'!D2:D830,$D13,'P23 monthly Buchungen'!C2:C830,"&gt;="&amp;P$4,'P23 monthly Buchungen'!C2:C830,"&lt;"&amp;P$5+1,'P23 monthly Buchungen'!P2:P830,"Ausgaben")</f>
        <v>0</v>
      </c>
      <c r="Q13" s="21"/>
      <c r="S13" s="26">
        <f>SUMIFS('P23 monthly Buchungen'!F2:F830,'P23 monthly Buchungen'!D2:D830,$D13,'P23 monthly Buchungen'!C2:C830,"&gt;="&amp;S$4,'P23 monthly Buchungen'!C2:C830,"&lt;"&amp;S$5+1,'P23 monthly Buchungen'!L2:L830,"Ausgaben")-SUMIFS('P23 monthly Buchungen'!F2:F830,'P23 monthly Buchungen'!D2:D830,$D13,'P23 monthly Buchungen'!C2:C830,"&gt;="&amp;S$4,'P23 monthly Buchungen'!C2:C830,"&lt;"&amp;S$5+1,'P23 monthly Buchungen'!P2:P830,"Einnahmen")+SUMIFS('P23 monthly Buchungen'!F2:F830,'P23 monthly Buchungen'!D2:D830,$D13,'P23 monthly Buchungen'!C2:C830,"&gt;="&amp;S$4,'P23 monthly Buchungen'!C2:C830,"&lt;"&amp;S$5+1,'P23 monthly Buchungen'!L2:L830,"Einnahmen")-SUMIFS('P23 monthly Buchungen'!F2:F830,'P23 monthly Buchungen'!D2:D830,$D13,'P23 monthly Buchungen'!C2:C830,"&gt;="&amp;S$4,'P23 monthly Buchungen'!C2:C830,"&lt;"&amp;S$5+1,'P23 monthly Buchungen'!P2:P830,"Ausgaben")</f>
        <v>3683.85</v>
      </c>
      <c r="T13" s="21"/>
      <c r="V13" s="26">
        <f>SUMIFS('P23 monthly Buchungen'!F2:F830,'P23 monthly Buchungen'!D2:D830,$D13,'P23 monthly Buchungen'!C2:C830,"&gt;="&amp;V$4,'P23 monthly Buchungen'!C2:C830,"&lt;"&amp;V$5+1,'P23 monthly Buchungen'!L2:L830,"Ausgaben")-SUMIFS('P23 monthly Buchungen'!F2:F830,'P23 monthly Buchungen'!D2:D830,$D13,'P23 monthly Buchungen'!C2:C830,"&gt;="&amp;V$4,'P23 monthly Buchungen'!C2:C830,"&lt;"&amp;V$5+1,'P23 monthly Buchungen'!P2:P830,"Einnahmen")+SUMIFS('P23 monthly Buchungen'!F2:F830,'P23 monthly Buchungen'!D2:D830,$D13,'P23 monthly Buchungen'!C2:C830,"&gt;="&amp;V$4,'P23 monthly Buchungen'!C2:C830,"&lt;"&amp;V$5+1,'P23 monthly Buchungen'!L2:L830,"Einnahmen")-SUMIFS('P23 monthly Buchungen'!F2:F830,'P23 monthly Buchungen'!D2:D830,$D13,'P23 monthly Buchungen'!C2:C830,"&gt;="&amp;V$4,'P23 monthly Buchungen'!C2:C830,"&lt;"&amp;V$5+1,'P23 monthly Buchungen'!P2:P830,"Ausgaben")</f>
        <v>3683.84</v>
      </c>
      <c r="W13" s="21"/>
      <c r="Y13" s="26">
        <f>SUMIFS('P23 monthly Buchungen'!F2:F830,'P23 monthly Buchungen'!D2:D830,$D13,'P23 monthly Buchungen'!C2:C830,"&gt;="&amp;Y$4,'P23 monthly Buchungen'!C2:C830,"&lt;"&amp;Y$5+1,'P23 monthly Buchungen'!L2:L830,"Ausgaben")-SUMIFS('P23 monthly Buchungen'!F2:F830,'P23 monthly Buchungen'!D2:D830,$D13,'P23 monthly Buchungen'!C2:C830,"&gt;="&amp;Y$4,'P23 monthly Buchungen'!C2:C830,"&lt;"&amp;Y$5+1,'P23 monthly Buchungen'!P2:P830,"Einnahmen")+SUMIFS('P23 monthly Buchungen'!F2:F830,'P23 monthly Buchungen'!D2:D830,$D13,'P23 monthly Buchungen'!C2:C830,"&gt;="&amp;Y$4,'P23 monthly Buchungen'!C2:C830,"&lt;"&amp;Y$5+1,'P23 monthly Buchungen'!L2:L830,"Einnahmen")-SUMIFS('P23 monthly Buchungen'!F2:F830,'P23 monthly Buchungen'!D2:D830,$D13,'P23 monthly Buchungen'!C2:C830,"&gt;="&amp;Y$4,'P23 monthly Buchungen'!C2:C830,"&lt;"&amp;Y$5+1,'P23 monthly Buchungen'!P2:P830,"Ausgaben")</f>
        <v>3683.84</v>
      </c>
      <c r="Z13" s="21"/>
      <c r="AB13" s="26">
        <f>SUMIFS('P23 monthly Buchungen'!F2:F830,'P23 monthly Buchungen'!D2:D830,$D13,'P23 monthly Buchungen'!C2:C830,"&gt;="&amp;AB$4,'P23 monthly Buchungen'!C2:C830,"&lt;"&amp;AB$5+1,'P23 monthly Buchungen'!L2:L830,"Ausgaben")-SUMIFS('P23 monthly Buchungen'!F2:F830,'P23 monthly Buchungen'!D2:D830,$D13,'P23 monthly Buchungen'!C2:C830,"&gt;="&amp;AB$4,'P23 monthly Buchungen'!C2:C830,"&lt;"&amp;AB$5+1,'P23 monthly Buchungen'!P2:P830,"Einnahmen")+SUMIFS('P23 monthly Buchungen'!F2:F830,'P23 monthly Buchungen'!D2:D830,$D13,'P23 monthly Buchungen'!C2:C830,"&gt;="&amp;AB$4,'P23 monthly Buchungen'!C2:C830,"&lt;"&amp;AB$5+1,'P23 monthly Buchungen'!L2:L830,"Einnahmen")-SUMIFS('P23 monthly Buchungen'!F2:F830,'P23 monthly Buchungen'!D2:D830,$D13,'P23 monthly Buchungen'!C2:C830,"&gt;="&amp;AB$4,'P23 monthly Buchungen'!C2:C830,"&lt;"&amp;AB$5+1,'P23 monthly Buchungen'!P2:P830,"Ausgaben")</f>
        <v>3683.84</v>
      </c>
      <c r="AC13" s="21"/>
      <c r="AE13" s="26">
        <f>SUMIFS('P23 monthly Buchungen'!F2:F830,'P23 monthly Buchungen'!D2:D830,$D13,'P23 monthly Buchungen'!C2:C830,"&gt;="&amp;AE$4,'P23 monthly Buchungen'!C2:C830,"&lt;"&amp;AE$5+1,'P23 monthly Buchungen'!L2:L830,"Ausgaben")-SUMIFS('P23 monthly Buchungen'!F2:F830,'P23 monthly Buchungen'!D2:D830,$D13,'P23 monthly Buchungen'!C2:C830,"&gt;="&amp;AE$4,'P23 monthly Buchungen'!C2:C830,"&lt;"&amp;AE$5+1,'P23 monthly Buchungen'!P2:P830,"Einnahmen")+SUMIFS('P23 monthly Buchungen'!F2:F830,'P23 monthly Buchungen'!D2:D830,$D13,'P23 monthly Buchungen'!C2:C830,"&gt;="&amp;AE$4,'P23 monthly Buchungen'!C2:C830,"&lt;"&amp;AE$5+1,'P23 monthly Buchungen'!L2:L830,"Einnahmen")-SUMIFS('P23 monthly Buchungen'!F2:F830,'P23 monthly Buchungen'!D2:D830,$D13,'P23 monthly Buchungen'!C2:C830,"&gt;="&amp;AE$4,'P23 monthly Buchungen'!C2:C830,"&lt;"&amp;AE$5+1,'P23 monthly Buchungen'!P2:P830,"Ausgaben")</f>
        <v>3779.46</v>
      </c>
      <c r="AF13" s="21"/>
      <c r="AH13" s="26">
        <f>SUMIFS('P23 monthly Buchungen'!F2:F830,'P23 monthly Buchungen'!D2:D830,$D13,'P23 monthly Buchungen'!C2:C830,"&gt;="&amp;AH$4,'P23 monthly Buchungen'!C2:C830,"&lt;"&amp;AH$5+1,'P23 monthly Buchungen'!L2:L830,"Ausgaben")-SUMIFS('P23 monthly Buchungen'!F2:F830,'P23 monthly Buchungen'!D2:D830,$D13,'P23 monthly Buchungen'!C2:C830,"&gt;="&amp;AH$4,'P23 monthly Buchungen'!C2:C830,"&lt;"&amp;AH$5+1,'P23 monthly Buchungen'!P2:P830,"Einnahmen")+SUMIFS('P23 monthly Buchungen'!F2:F830,'P23 monthly Buchungen'!D2:D830,$D13,'P23 monthly Buchungen'!C2:C830,"&gt;="&amp;AH$4,'P23 monthly Buchungen'!C2:C830,"&lt;"&amp;AH$5+1,'P23 monthly Buchungen'!L2:L830,"Einnahmen")-SUMIFS('P23 monthly Buchungen'!F2:F830,'P23 monthly Buchungen'!D2:D830,$D13,'P23 monthly Buchungen'!C2:C830,"&gt;="&amp;AH$4,'P23 monthly Buchungen'!C2:C830,"&lt;"&amp;AH$5+1,'P23 monthly Buchungen'!P2:P830,"Ausgaben")</f>
        <v>4350.38</v>
      </c>
      <c r="AI13" s="21"/>
      <c r="AK13" s="26">
        <f>SUMIFS('P23 monthly Buchungen'!F2:F830,'P23 monthly Buchungen'!D2:D830,$D13,'P23 monthly Buchungen'!C2:C830,"&gt;="&amp;AK$4,'P23 monthly Buchungen'!C2:C830,"&lt;"&amp;AK$5+1,'P23 monthly Buchungen'!L2:L830,"Ausgaben")-SUMIFS('P23 monthly Buchungen'!F2:F830,'P23 monthly Buchungen'!D2:D830,$D13,'P23 monthly Buchungen'!C2:C830,"&gt;="&amp;AK$4,'P23 monthly Buchungen'!C2:C830,"&lt;"&amp;AK$5+1,'P23 monthly Buchungen'!P2:P830,"Einnahmen")+SUMIFS('P23 monthly Buchungen'!F2:F830,'P23 monthly Buchungen'!D2:D830,$D13,'P23 monthly Buchungen'!C2:C830,"&gt;="&amp;AK$4,'P23 monthly Buchungen'!C2:C830,"&lt;"&amp;AK$5+1,'P23 monthly Buchungen'!L2:L830,"Einnahmen")-SUMIFS('P23 monthly Buchungen'!F2:F830,'P23 monthly Buchungen'!D2:D830,$D13,'P23 monthly Buchungen'!C2:C830,"&gt;="&amp;AK$4,'P23 monthly Buchungen'!C2:C830,"&lt;"&amp;AK$5+1,'P23 monthly Buchungen'!P2:P830,"Ausgaben")</f>
        <v>3832.0699999999997</v>
      </c>
      <c r="AL13" s="21"/>
      <c r="AN13" s="26">
        <f>SUMIFS('P23 monthly Buchungen'!F2:F830,'P23 monthly Buchungen'!D2:D830,$D13,'P23 monthly Buchungen'!C2:C830,"&gt;="&amp;AN$4,'P23 monthly Buchungen'!C2:C830,"&lt;"&amp;AN$5+1,'P23 monthly Buchungen'!L2:L830,"Ausgaben")-SUMIFS('P23 monthly Buchungen'!F2:F830,'P23 monthly Buchungen'!D2:D830,$D13,'P23 monthly Buchungen'!C2:C830,"&gt;="&amp;AN$4,'P23 monthly Buchungen'!C2:C830,"&lt;"&amp;AN$5+1,'P23 monthly Buchungen'!P2:P830,"Einnahmen")+SUMIFS('P23 monthly Buchungen'!F2:F830,'P23 monthly Buchungen'!D2:D830,$D13,'P23 monthly Buchungen'!C2:C830,"&gt;="&amp;AN$4,'P23 monthly Buchungen'!C2:C830,"&lt;"&amp;AN$5+1,'P23 monthly Buchungen'!L2:L830,"Einnahmen")-SUMIFS('P23 monthly Buchungen'!F2:F830,'P23 monthly Buchungen'!D2:D830,$D13,'P23 monthly Buchungen'!C2:C830,"&gt;="&amp;AN$4,'P23 monthly Buchungen'!C2:C830,"&lt;"&amp;AN$5+1,'P23 monthly Buchungen'!P2:P830,"Ausgaben")</f>
        <v>3832.0699999999997</v>
      </c>
      <c r="AO13" s="21"/>
      <c r="AQ13" s="26">
        <f>SUMIFS('P23 monthly Buchungen'!F2:F830,'P23 monthly Buchungen'!D2:D830,$D13,'P23 monthly Buchungen'!C2:C830,"&gt;="&amp;AQ$4,'P23 monthly Buchungen'!C2:C830,"&lt;"&amp;AQ$5+1,'P23 monthly Buchungen'!L2:L830,"Ausgaben")-SUMIFS('P23 monthly Buchungen'!F2:F830,'P23 monthly Buchungen'!D2:D830,$D13,'P23 monthly Buchungen'!C2:C830,"&gt;="&amp;AQ$4,'P23 monthly Buchungen'!C2:C830,"&lt;"&amp;AQ$5+1,'P23 monthly Buchungen'!P2:P830,"Einnahmen")+SUMIFS('P23 monthly Buchungen'!F2:F830,'P23 monthly Buchungen'!D2:D830,$D13,'P23 monthly Buchungen'!C2:C830,"&gt;="&amp;AQ$4,'P23 monthly Buchungen'!C2:C830,"&lt;"&amp;AQ$5+1,'P23 monthly Buchungen'!L2:L830,"Einnahmen")-SUMIFS('P23 monthly Buchungen'!F2:F830,'P23 monthly Buchungen'!D2:D830,$D13,'P23 monthly Buchungen'!C2:C830,"&gt;="&amp;AQ$4,'P23 monthly Buchungen'!C2:C830,"&lt;"&amp;AQ$5+1,'P23 monthly Buchungen'!P2:P830,"Ausgaben")</f>
        <v>3825.48</v>
      </c>
      <c r="AR13" s="21"/>
      <c r="AT13" s="26">
        <f>SUMIFS('P23 monthly Buchungen'!F2:F830,'P23 monthly Buchungen'!D2:D830,$D13,'P23 monthly Buchungen'!C2:C830,"&gt;="&amp;AT$4,'P23 monthly Buchungen'!C2:C830,"&lt;"&amp;AT$5+1,'P23 monthly Buchungen'!L2:L830,"Ausgaben")-SUMIFS('P23 monthly Buchungen'!F2:F830,'P23 monthly Buchungen'!D2:D830,$D13,'P23 monthly Buchungen'!C2:C830,"&gt;="&amp;AT$4,'P23 monthly Buchungen'!C2:C830,"&lt;"&amp;AT$5+1,'P23 monthly Buchungen'!P2:P830,"Einnahmen")+SUMIFS('P23 monthly Buchungen'!F2:F830,'P23 monthly Buchungen'!D2:D830,$D13,'P23 monthly Buchungen'!C2:C830,"&gt;="&amp;AT$4,'P23 monthly Buchungen'!C2:C830,"&lt;"&amp;AT$5+1,'P23 monthly Buchungen'!L2:L830,"Einnahmen")-SUMIFS('P23 monthly Buchungen'!F2:F830,'P23 monthly Buchungen'!D2:D830,$D13,'P23 monthly Buchungen'!C2:C830,"&gt;="&amp;AT$4,'P23 monthly Buchungen'!C2:C830,"&lt;"&amp;AT$5+1,'P23 monthly Buchungen'!P2:P830,"Ausgaben")</f>
        <v>3832.0699999999997</v>
      </c>
      <c r="AU13" s="21"/>
      <c r="AW13" s="26">
        <f>SUMIFS('P23 monthly Buchungen'!F2:F830,'P23 monthly Buchungen'!D2:D830,$D13,'P23 monthly Buchungen'!C2:C830,"&gt;="&amp;AW$4,'P23 monthly Buchungen'!C2:C830,"&lt;"&amp;AW$5+1,'P23 monthly Buchungen'!L2:L830,"Ausgaben")-SUMIFS('P23 monthly Buchungen'!F2:F830,'P23 monthly Buchungen'!D2:D830,$D13,'P23 monthly Buchungen'!C2:C830,"&gt;="&amp;AW$4,'P23 monthly Buchungen'!C2:C830,"&lt;"&amp;AW$5+1,'P23 monthly Buchungen'!P2:P830,"Einnahmen")+SUMIFS('P23 monthly Buchungen'!F2:F830,'P23 monthly Buchungen'!D2:D830,$D13,'P23 monthly Buchungen'!C2:C830,"&gt;="&amp;AW$4,'P23 monthly Buchungen'!C2:C830,"&lt;"&amp;AW$5+1,'P23 monthly Buchungen'!L2:L830,"Einnahmen")-SUMIFS('P23 monthly Buchungen'!F2:F830,'P23 monthly Buchungen'!D2:D830,$D13,'P23 monthly Buchungen'!C2:C830,"&gt;="&amp;AW$4,'P23 monthly Buchungen'!C2:C830,"&lt;"&amp;AW$5+1,'P23 monthly Buchungen'!P2:P830,"Ausgaben")</f>
        <v>6693.9</v>
      </c>
      <c r="AX13" s="21"/>
      <c r="AZ13" s="26">
        <f>SUMIFS('P23 monthly Buchungen'!F2:F830,'P23 monthly Buchungen'!D2:D830,$D13,'P23 monthly Buchungen'!C2:C830,"&gt;="&amp;AZ$4,'P23 monthly Buchungen'!C2:C830,"&lt;"&amp;AZ$5+1,'P23 monthly Buchungen'!L2:L830,"Ausgaben")-SUMIFS('P23 monthly Buchungen'!F2:F830,'P23 monthly Buchungen'!D2:D830,$D13,'P23 monthly Buchungen'!C2:C830,"&gt;="&amp;AZ$4,'P23 monthly Buchungen'!C2:C830,"&lt;"&amp;AZ$5+1,'P23 monthly Buchungen'!P2:P830,"Einnahmen")+SUMIFS('P23 monthly Buchungen'!F2:F830,'P23 monthly Buchungen'!D2:D830,$D13,'P23 monthly Buchungen'!C2:C830,"&gt;="&amp;AZ$4,'P23 monthly Buchungen'!C2:C830,"&lt;"&amp;AZ$5+1,'P23 monthly Buchungen'!L2:L830,"Einnahmen")-SUMIFS('P23 monthly Buchungen'!F2:F830,'P23 monthly Buchungen'!D2:D830,$D13,'P23 monthly Buchungen'!C2:C830,"&gt;="&amp;AZ$4,'P23 monthly Buchungen'!C2:C830,"&lt;"&amp;AZ$5+1,'P23 monthly Buchungen'!P2:P830,"Ausgaben")</f>
        <v>3832.0699999999997</v>
      </c>
      <c r="BA13" s="21"/>
      <c r="BC13" s="29">
        <v>49625</v>
      </c>
      <c r="BD13" s="21"/>
      <c r="BF13" s="29">
        <v>49625</v>
      </c>
      <c r="BG13" s="21"/>
      <c r="BI13" s="26">
        <f>SUMIFS('P23 monthly Buchungen'!F2:F830,'P23 monthly Buchungen'!D2:D830,$D13,'P23 monthly Buchungen'!C2:C830,"&gt;="&amp;BI$4,'P23 monthly Buchungen'!C2:C830,"&lt;"&amp;BI$5+1,'P23 monthly Buchungen'!L2:L830,"Ausgaben")-SUMIFS('P23 monthly Buchungen'!F2:F830,'P23 monthly Buchungen'!D2:D830,$D13,'P23 monthly Buchungen'!C2:C830,"&gt;="&amp;BI$4,'P23 monthly Buchungen'!C2:C830,"&lt;"&amp;BI$5+1,'P23 monthly Buchungen'!P2:P830,"Einnahmen")+SUMIFS('P23 monthly Buchungen'!F2:F830,'P23 monthly Buchungen'!D2:D830,$D13,'P23 monthly Buchungen'!C2:C830,"&gt;="&amp;BI$4,'P23 monthly Buchungen'!C2:C830,"&lt;"&amp;BI$5+1,'P23 monthly Buchungen'!L2:L830,"Einnahmen")-SUMIFS('P23 monthly Buchungen'!F2:F830,'P23 monthly Buchungen'!D2:D830,$D13,'P23 monthly Buchungen'!C2:C830,"&gt;="&amp;BI$4,'P23 monthly Buchungen'!C2:C830,"&lt;"&amp;BI$5+1,'P23 monthly Buchungen'!P2:P830,"Ausgaben")</f>
        <v>3815.94</v>
      </c>
      <c r="BJ13" s="21"/>
      <c r="BL13" s="26">
        <f>SUMIFS('P23 monthly Buchungen'!F2:F830,'P23 monthly Buchungen'!D2:D830,$D13,'P23 monthly Buchungen'!C2:C830,"&gt;="&amp;BL$4,'P23 monthly Buchungen'!C2:C830,"&lt;"&amp;BL$5+1,'P23 monthly Buchungen'!L2:L830,"Ausgaben")-SUMIFS('P23 monthly Buchungen'!F2:F830,'P23 monthly Buchungen'!D2:D830,$D13,'P23 monthly Buchungen'!C2:C830,"&gt;="&amp;BL$4,'P23 monthly Buchungen'!C2:C830,"&lt;"&amp;BL$5+1,'P23 monthly Buchungen'!P2:P830,"Einnahmen")+SUMIFS('P23 monthly Buchungen'!F2:F830,'P23 monthly Buchungen'!D2:D830,$D13,'P23 monthly Buchungen'!C2:C830,"&gt;="&amp;BL$4,'P23 monthly Buchungen'!C2:C830,"&lt;"&amp;BL$5+1,'P23 monthly Buchungen'!L2:L830,"Einnahmen")-SUMIFS('P23 monthly Buchungen'!F2:F830,'P23 monthly Buchungen'!D2:D830,$D13,'P23 monthly Buchungen'!C2:C830,"&gt;="&amp;BL$4,'P23 monthly Buchungen'!C2:C830,"&lt;"&amp;BL$5+1,'P23 monthly Buchungen'!P2:P830,"Ausgaben")</f>
        <v>3815.94</v>
      </c>
      <c r="BM13" s="21"/>
      <c r="BO13" s="26">
        <f>SUMIFS('P23 monthly Buchungen'!F2:F830,'P23 monthly Buchungen'!D2:D830,$D13,'P23 monthly Buchungen'!C2:C830,"&gt;="&amp;BO$4,'P23 monthly Buchungen'!C2:C830,"&lt;"&amp;BO$5+1,'P23 monthly Buchungen'!L2:L830,"Ausgaben")-SUMIFS('P23 monthly Buchungen'!F2:F830,'P23 monthly Buchungen'!D2:D830,$D13,'P23 monthly Buchungen'!C2:C830,"&gt;="&amp;BO$4,'P23 monthly Buchungen'!C2:C830,"&lt;"&amp;BO$5+1,'P23 monthly Buchungen'!P2:P830,"Einnahmen")+SUMIFS('P23 monthly Buchungen'!F2:F830,'P23 monthly Buchungen'!D2:D830,$D13,'P23 monthly Buchungen'!C2:C830,"&gt;="&amp;BO$4,'P23 monthly Buchungen'!C2:C830,"&lt;"&amp;BO$5+1,'P23 monthly Buchungen'!L2:L830,"Einnahmen")-SUMIFS('P23 monthly Buchungen'!F2:F830,'P23 monthly Buchungen'!D2:D830,$D13,'P23 monthly Buchungen'!C2:C830,"&gt;="&amp;BO$4,'P23 monthly Buchungen'!C2:C830,"&lt;"&amp;BO$5+1,'P23 monthly Buchungen'!P2:P830,"Ausgaben")</f>
        <v>4043.52</v>
      </c>
      <c r="BP13" s="21"/>
      <c r="BR13" s="26">
        <f>SUMIFS('P23 monthly Buchungen'!F2:F830,'P23 monthly Buchungen'!D2:D830,$D13,'P23 monthly Buchungen'!C2:C830,"&gt;="&amp;BR$4,'P23 monthly Buchungen'!C2:C830,"&lt;"&amp;BR$5+1,'P23 monthly Buchungen'!L2:L830,"Ausgaben")-SUMIFS('P23 monthly Buchungen'!F2:F830,'P23 monthly Buchungen'!D2:D830,$D13,'P23 monthly Buchungen'!C2:C830,"&gt;="&amp;BR$4,'P23 monthly Buchungen'!C2:C830,"&lt;"&amp;BR$5+1,'P23 monthly Buchungen'!P2:P830,"Einnahmen")+SUMIFS('P23 monthly Buchungen'!F2:F830,'P23 monthly Buchungen'!D2:D830,$D13,'P23 monthly Buchungen'!C2:C830,"&gt;="&amp;BR$4,'P23 monthly Buchungen'!C2:C830,"&lt;"&amp;BR$5+1,'P23 monthly Buchungen'!L2:L830,"Einnahmen")-SUMIFS('P23 monthly Buchungen'!F2:F830,'P23 monthly Buchungen'!D2:D830,$D13,'P23 monthly Buchungen'!C2:C830,"&gt;="&amp;BR$4,'P23 monthly Buchungen'!C2:C830,"&lt;"&amp;BR$5+1,'P23 monthly Buchungen'!P2:P830,"Ausgaben")</f>
        <v>4043.52</v>
      </c>
      <c r="BS13" s="21"/>
      <c r="BU13" s="26">
        <f>SUMIFS('P23 monthly Buchungen'!F2:F830,'P23 monthly Buchungen'!D2:D830,$D13,'P23 monthly Buchungen'!C2:C830,"&gt;="&amp;BU$4,'P23 monthly Buchungen'!C2:C830,"&lt;"&amp;BU$5+1,'P23 monthly Buchungen'!L2:L830,"Ausgaben")-SUMIFS('P23 monthly Buchungen'!F2:F830,'P23 monthly Buchungen'!D2:D830,$D13,'P23 monthly Buchungen'!C2:C830,"&gt;="&amp;BU$4,'P23 monthly Buchungen'!C2:C830,"&lt;"&amp;BU$5+1,'P23 monthly Buchungen'!P2:P830,"Einnahmen")+SUMIFS('P23 monthly Buchungen'!F2:F830,'P23 monthly Buchungen'!D2:D830,$D13,'P23 monthly Buchungen'!C2:C830,"&gt;="&amp;BU$4,'P23 monthly Buchungen'!C2:C830,"&lt;"&amp;BU$5+1,'P23 monthly Buchungen'!L2:L830,"Einnahmen")-SUMIFS('P23 monthly Buchungen'!F2:F830,'P23 monthly Buchungen'!D2:D830,$D13,'P23 monthly Buchungen'!C2:C830,"&gt;="&amp;BU$4,'P23 monthly Buchungen'!C2:C830,"&lt;"&amp;BU$5+1,'P23 monthly Buchungen'!P2:P830,"Ausgaben")</f>
        <v>4181.66</v>
      </c>
      <c r="BV13" s="21"/>
      <c r="BX13" s="26">
        <f>SUMIFS('P23 monthly Buchungen'!F2:F830,'P23 monthly Buchungen'!D2:D830,$D13,'P23 monthly Buchungen'!C2:C830,"&gt;="&amp;BX$4,'P23 monthly Buchungen'!C2:C830,"&lt;"&amp;BX$5+1,'P23 monthly Buchungen'!L2:L830,"Ausgaben")-SUMIFS('P23 monthly Buchungen'!F2:F830,'P23 monthly Buchungen'!D2:D830,$D13,'P23 monthly Buchungen'!C2:C830,"&gt;="&amp;BX$4,'P23 monthly Buchungen'!C2:C830,"&lt;"&amp;BX$5+1,'P23 monthly Buchungen'!P2:P830,"Einnahmen")+SUMIFS('P23 monthly Buchungen'!F2:F830,'P23 monthly Buchungen'!D2:D830,$D13,'P23 monthly Buchungen'!C2:C830,"&gt;="&amp;BX$4,'P23 monthly Buchungen'!C2:C830,"&lt;"&amp;BX$5+1,'P23 monthly Buchungen'!L2:L830,"Einnahmen")-SUMIFS('P23 monthly Buchungen'!F2:F830,'P23 monthly Buchungen'!D2:D830,$D13,'P23 monthly Buchungen'!C2:C830,"&gt;="&amp;BX$4,'P23 monthly Buchungen'!C2:C830,"&lt;"&amp;BX$5+1,'P23 monthly Buchungen'!P2:P830,"Ausgaben")</f>
        <v>4043.52</v>
      </c>
      <c r="BY13" s="21"/>
      <c r="CA13" s="26">
        <f>SUMIFS('P23 monthly Buchungen'!F2:F830,'P23 monthly Buchungen'!D2:D830,$D13,'P23 monthly Buchungen'!C2:C830,"&gt;="&amp;CA$4,'P23 monthly Buchungen'!C2:C830,"&lt;"&amp;CA$5+1,'P23 monthly Buchungen'!L2:L830,"Ausgaben")-SUMIFS('P23 monthly Buchungen'!F2:F830,'P23 monthly Buchungen'!D2:D830,$D13,'P23 monthly Buchungen'!C2:C830,"&gt;="&amp;CA$4,'P23 monthly Buchungen'!C2:C830,"&lt;"&amp;CA$5+1,'P23 monthly Buchungen'!P2:P830,"Einnahmen")+SUMIFS('P23 monthly Buchungen'!F2:F830,'P23 monthly Buchungen'!D2:D830,$D13,'P23 monthly Buchungen'!C2:C830,"&gt;="&amp;CA$4,'P23 monthly Buchungen'!C2:C830,"&lt;"&amp;CA$5+1,'P23 monthly Buchungen'!L2:L830,"Einnahmen")-SUMIFS('P23 monthly Buchungen'!F2:F830,'P23 monthly Buchungen'!D2:D830,$D13,'P23 monthly Buchungen'!C2:C830,"&gt;="&amp;CA$4,'P23 monthly Buchungen'!C2:C830,"&lt;"&amp;CA$5+1,'P23 monthly Buchungen'!P2:P830,"Ausgaben")</f>
        <v>4043.52</v>
      </c>
      <c r="CB13" s="21"/>
      <c r="CD13" s="26">
        <f>SUMIFS('P23 monthly Buchungen'!F2:F830,'P23 monthly Buchungen'!D2:D830,$D13,'P23 monthly Buchungen'!C2:C830,"&gt;="&amp;CD$4,'P23 monthly Buchungen'!C2:C830,"&lt;"&amp;CD$5+1,'P23 monthly Buchungen'!L2:L830,"Ausgaben")-SUMIFS('P23 monthly Buchungen'!F2:F830,'P23 monthly Buchungen'!D2:D830,$D13,'P23 monthly Buchungen'!C2:C830,"&gt;="&amp;CD$4,'P23 monthly Buchungen'!C2:C830,"&lt;"&amp;CD$5+1,'P23 monthly Buchungen'!P2:P830,"Einnahmen")+SUMIFS('P23 monthly Buchungen'!F2:F830,'P23 monthly Buchungen'!D2:D830,$D13,'P23 monthly Buchungen'!C2:C830,"&gt;="&amp;CD$4,'P23 monthly Buchungen'!C2:C830,"&lt;"&amp;CD$5+1,'P23 monthly Buchungen'!L2:L830,"Einnahmen")-SUMIFS('P23 monthly Buchungen'!F2:F830,'P23 monthly Buchungen'!D2:D830,$D13,'P23 monthly Buchungen'!C2:C830,"&gt;="&amp;CD$4,'P23 monthly Buchungen'!C2:C830,"&lt;"&amp;CD$5+1,'P23 monthly Buchungen'!P2:P830,"Ausgaben")</f>
        <v>4043.52</v>
      </c>
      <c r="CE13" s="21"/>
      <c r="CG13" s="26">
        <f>SUMIFS('P23 monthly Buchungen'!F2:F830,'P23 monthly Buchungen'!D2:D830,$D13,'P23 monthly Buchungen'!C2:C830,"&gt;="&amp;CG$4,'P23 monthly Buchungen'!C2:C830,"&lt;"&amp;CG$5+1,'P23 monthly Buchungen'!L2:L830,"Ausgaben")-SUMIFS('P23 monthly Buchungen'!F2:F830,'P23 monthly Buchungen'!D2:D830,$D13,'P23 monthly Buchungen'!C2:C830,"&gt;="&amp;CG$4,'P23 monthly Buchungen'!C2:C830,"&lt;"&amp;CG$5+1,'P23 monthly Buchungen'!P2:P830,"Einnahmen")+SUMIFS('P23 monthly Buchungen'!F2:F830,'P23 monthly Buchungen'!D2:D830,$D13,'P23 monthly Buchungen'!C2:C830,"&gt;="&amp;CG$4,'P23 monthly Buchungen'!C2:C830,"&lt;"&amp;CG$5+1,'P23 monthly Buchungen'!L2:L830,"Einnahmen")-SUMIFS('P23 monthly Buchungen'!F2:F830,'P23 monthly Buchungen'!D2:D830,$D13,'P23 monthly Buchungen'!C2:C830,"&gt;="&amp;CG$4,'P23 monthly Buchungen'!C2:C830,"&lt;"&amp;CG$5+1,'P23 monthly Buchungen'!P2:P830,"Ausgaben")</f>
        <v>4043.52</v>
      </c>
      <c r="CH13" s="21"/>
      <c r="CJ13" s="26">
        <f>SUMIFS('P23 monthly Buchungen'!F2:F830,'P23 monthly Buchungen'!D2:D830,$D13,'P23 monthly Buchungen'!C2:C830,"&gt;="&amp;CJ$4,'P23 monthly Buchungen'!C2:C830,"&lt;"&amp;CJ$5+1,'P23 monthly Buchungen'!L2:L830,"Ausgaben")-SUMIFS('P23 monthly Buchungen'!F2:F830,'P23 monthly Buchungen'!D2:D830,$D13,'P23 monthly Buchungen'!C2:C830,"&gt;="&amp;CJ$4,'P23 monthly Buchungen'!C2:C830,"&lt;"&amp;CJ$5+1,'P23 monthly Buchungen'!P2:P830,"Einnahmen")+SUMIFS('P23 monthly Buchungen'!F2:F830,'P23 monthly Buchungen'!D2:D830,$D13,'P23 monthly Buchungen'!C2:C830,"&gt;="&amp;CJ$4,'P23 monthly Buchungen'!C2:C830,"&lt;"&amp;CJ$5+1,'P23 monthly Buchungen'!L2:L830,"Einnahmen")-SUMIFS('P23 monthly Buchungen'!F2:F830,'P23 monthly Buchungen'!D2:D830,$D13,'P23 monthly Buchungen'!C2:C830,"&gt;="&amp;CJ$4,'P23 monthly Buchungen'!C2:C830,"&lt;"&amp;CJ$5+1,'P23 monthly Buchungen'!P2:P830,"Ausgaben")</f>
        <v>4043.52</v>
      </c>
      <c r="CK13" s="21"/>
      <c r="CM13" s="26">
        <f>SUMIFS('P23 monthly Buchungen'!F2:F830,'P23 monthly Buchungen'!D2:D830,$D13,'P23 monthly Buchungen'!C2:C830,"&gt;="&amp;CM$4,'P23 monthly Buchungen'!C2:C830,"&lt;"&amp;CM$5+1,'P23 monthly Buchungen'!L2:L830,"Ausgaben")-SUMIFS('P23 monthly Buchungen'!F2:F830,'P23 monthly Buchungen'!D2:D830,$D13,'P23 monthly Buchungen'!C2:C830,"&gt;="&amp;CM$4,'P23 monthly Buchungen'!C2:C830,"&lt;"&amp;CM$5+1,'P23 monthly Buchungen'!P2:P830,"Einnahmen")+SUMIFS('P23 monthly Buchungen'!F2:F830,'P23 monthly Buchungen'!D2:D830,$D13,'P23 monthly Buchungen'!C2:C830,"&gt;="&amp;CM$4,'P23 monthly Buchungen'!C2:C830,"&lt;"&amp;CM$5+1,'P23 monthly Buchungen'!L2:L830,"Einnahmen")-SUMIFS('P23 monthly Buchungen'!F2:F830,'P23 monthly Buchungen'!D2:D830,$D13,'P23 monthly Buchungen'!C2:C830,"&gt;="&amp;CM$4,'P23 monthly Buchungen'!C2:C830,"&lt;"&amp;CM$5+1,'P23 monthly Buchungen'!P2:P830,"Ausgaben")</f>
        <v>7208.85</v>
      </c>
      <c r="CN13" s="21"/>
      <c r="CP13" s="26">
        <f>SUMIFS('P23 monthly Buchungen'!F2:F830,'P23 monthly Buchungen'!D2:D830,$D13,'P23 monthly Buchungen'!C2:C830,"&gt;="&amp;CP$4,'P23 monthly Buchungen'!C2:C830,"&lt;"&amp;CP$5+1,'P23 monthly Buchungen'!L2:L830,"Ausgaben")-SUMIFS('P23 monthly Buchungen'!F2:F830,'P23 monthly Buchungen'!D2:D830,$D13,'P23 monthly Buchungen'!C2:C830,"&gt;="&amp;CP$4,'P23 monthly Buchungen'!C2:C830,"&lt;"&amp;CP$5+1,'P23 monthly Buchungen'!P2:P830,"Einnahmen")+SUMIFS('P23 monthly Buchungen'!F2:F830,'P23 monthly Buchungen'!D2:D830,$D13,'P23 monthly Buchungen'!C2:C830,"&gt;="&amp;CP$4,'P23 monthly Buchungen'!C2:C830,"&lt;"&amp;CP$5+1,'P23 monthly Buchungen'!L2:L830,"Einnahmen")-SUMIFS('P23 monthly Buchungen'!F2:F830,'P23 monthly Buchungen'!D2:D830,$D13,'P23 monthly Buchungen'!C2:C830,"&gt;="&amp;CP$4,'P23 monthly Buchungen'!C2:C830,"&lt;"&amp;CP$5+1,'P23 monthly Buchungen'!P2:P830,"Ausgaben")</f>
        <v>3966.7400000000002</v>
      </c>
      <c r="CQ13" s="21"/>
      <c r="CS13" s="29">
        <v>49625</v>
      </c>
      <c r="CT13" s="21"/>
      <c r="CV13" s="29">
        <v>49625</v>
      </c>
      <c r="CW13" s="21"/>
      <c r="CY13" s="26">
        <f>SUMIFS('P23 monthly Buchungen'!F2:F830,'P23 monthly Buchungen'!D2:D830,$D13,'P23 monthly Buchungen'!C2:C830,"&gt;="&amp;CY$4,'P23 monthly Buchungen'!C2:C830,"&lt;"&amp;CY$5+1,'P23 monthly Buchungen'!L2:L830,"Ausgaben")-SUMIFS('P23 monthly Buchungen'!F2:F830,'P23 monthly Buchungen'!D2:D830,$D13,'P23 monthly Buchungen'!C2:C830,"&gt;="&amp;CY$4,'P23 monthly Buchungen'!C2:C830,"&lt;"&amp;CY$5+1,'P23 monthly Buchungen'!P2:P830,"Einnahmen")+SUMIFS('P23 monthly Buchungen'!F2:F830,'P23 monthly Buchungen'!D2:D830,$D13,'P23 monthly Buchungen'!C2:C830,"&gt;="&amp;CY$4,'P23 monthly Buchungen'!C2:C830,"&lt;"&amp;CY$5+1,'P23 monthly Buchungen'!L2:L830,"Einnahmen")-SUMIFS('P23 monthly Buchungen'!F2:F830,'P23 monthly Buchungen'!D2:D830,$D13,'P23 monthly Buchungen'!C2:C830,"&gt;="&amp;CY$4,'P23 monthly Buchungen'!C2:C830,"&lt;"&amp;CY$5+1,'P23 monthly Buchungen'!P2:P830,"Ausgaben")</f>
        <v>4076.92</v>
      </c>
      <c r="CZ13" s="21"/>
      <c r="DB13" s="26">
        <f>SUMIFS('P23 monthly Buchungen'!F2:F830,'P23 monthly Buchungen'!D2:D830,$D13,'P23 monthly Buchungen'!C2:C830,"&gt;="&amp;DB$4,'P23 monthly Buchungen'!C2:C830,"&lt;"&amp;DB$5+1,'P23 monthly Buchungen'!L2:L830,"Ausgaben")-SUMIFS('P23 monthly Buchungen'!F2:F830,'P23 monthly Buchungen'!D2:D830,$D13,'P23 monthly Buchungen'!C2:C830,"&gt;="&amp;DB$4,'P23 monthly Buchungen'!C2:C830,"&lt;"&amp;DB$5+1,'P23 monthly Buchungen'!P2:P830,"Einnahmen")+SUMIFS('P23 monthly Buchungen'!F2:F830,'P23 monthly Buchungen'!D2:D830,$D13,'P23 monthly Buchungen'!C2:C830,"&gt;="&amp;DB$4,'P23 monthly Buchungen'!C2:C830,"&lt;"&amp;DB$5+1,'P23 monthly Buchungen'!L2:L830,"Einnahmen")-SUMIFS('P23 monthly Buchungen'!F2:F830,'P23 monthly Buchungen'!D2:D830,$D13,'P23 monthly Buchungen'!C2:C830,"&gt;="&amp;DB$4,'P23 monthly Buchungen'!C2:C830,"&lt;"&amp;DB$5+1,'P23 monthly Buchungen'!P2:P830,"Ausgaben")</f>
        <v>4076.92</v>
      </c>
      <c r="DC13" s="21"/>
      <c r="DE13" s="26">
        <f>SUMIFS('P23 monthly Buchungen'!F2:F830,'P23 monthly Buchungen'!D2:D830,$D13,'P23 monthly Buchungen'!C2:C830,"&gt;="&amp;DE$4,'P23 monthly Buchungen'!C2:C830,"&lt;"&amp;DE$5+1,'P23 monthly Buchungen'!L2:L830,"Ausgaben")-SUMIFS('P23 monthly Buchungen'!F2:F830,'P23 monthly Buchungen'!D2:D830,$D13,'P23 monthly Buchungen'!C2:C830,"&gt;="&amp;DE$4,'P23 monthly Buchungen'!C2:C830,"&lt;"&amp;DE$5+1,'P23 monthly Buchungen'!P2:P830,"Einnahmen")+SUMIFS('P23 monthly Buchungen'!F2:F830,'P23 monthly Buchungen'!D2:D830,$D13,'P23 monthly Buchungen'!C2:C830,"&gt;="&amp;DE$4,'P23 monthly Buchungen'!C2:C830,"&lt;"&amp;DE$5+1,'P23 monthly Buchungen'!L2:L830,"Einnahmen")-SUMIFS('P23 monthly Buchungen'!F2:F830,'P23 monthly Buchungen'!D2:D830,$D13,'P23 monthly Buchungen'!C2:C830,"&gt;="&amp;DE$4,'P23 monthly Buchungen'!C2:C830,"&lt;"&amp;DE$5+1,'P23 monthly Buchungen'!P2:P830,"Ausgaben")</f>
        <v>4076.92</v>
      </c>
      <c r="DF13" s="21"/>
      <c r="DH13" s="26">
        <f>SUMIFS('P23 monthly Buchungen'!F2:F830,'P23 monthly Buchungen'!D2:D830,$D13,'P23 monthly Buchungen'!C2:C830,"&gt;="&amp;DH$4,'P23 monthly Buchungen'!C2:C830,"&lt;"&amp;DH$5+1,'P23 monthly Buchungen'!L2:L830,"Ausgaben")-SUMIFS('P23 monthly Buchungen'!F2:F830,'P23 monthly Buchungen'!D2:D830,$D13,'P23 monthly Buchungen'!C2:C830,"&gt;="&amp;DH$4,'P23 monthly Buchungen'!C2:C830,"&lt;"&amp;DH$5+1,'P23 monthly Buchungen'!P2:P830,"Einnahmen")+SUMIFS('P23 monthly Buchungen'!F2:F830,'P23 monthly Buchungen'!D2:D830,$D13,'P23 monthly Buchungen'!C2:C830,"&gt;="&amp;DH$4,'P23 monthly Buchungen'!C2:C830,"&lt;"&amp;DH$5+1,'P23 monthly Buchungen'!L2:L830,"Einnahmen")-SUMIFS('P23 monthly Buchungen'!F2:F830,'P23 monthly Buchungen'!D2:D830,$D13,'P23 monthly Buchungen'!C2:C830,"&gt;="&amp;DH$4,'P23 monthly Buchungen'!C2:C830,"&lt;"&amp;DH$5+1,'P23 monthly Buchungen'!P2:P830,"Ausgaben")</f>
        <v>4076.92</v>
      </c>
      <c r="DI13" s="21"/>
      <c r="DK13" s="26">
        <f>SUMIFS('P23 monthly Buchungen'!F2:F830,'P23 monthly Buchungen'!D2:D830,$D13,'P23 monthly Buchungen'!C2:C830,"&gt;="&amp;DK$4,'P23 monthly Buchungen'!C2:C830,"&lt;"&amp;DK$5+1,'P23 monthly Buchungen'!L2:L830,"Ausgaben")-SUMIFS('P23 monthly Buchungen'!F2:F830,'P23 monthly Buchungen'!D2:D830,$D13,'P23 monthly Buchungen'!C2:C830,"&gt;="&amp;DK$4,'P23 monthly Buchungen'!C2:C830,"&lt;"&amp;DK$5+1,'P23 monthly Buchungen'!P2:P830,"Einnahmen")+SUMIFS('P23 monthly Buchungen'!F2:F830,'P23 monthly Buchungen'!D2:D830,$D13,'P23 monthly Buchungen'!C2:C830,"&gt;="&amp;DK$4,'P23 monthly Buchungen'!C2:C830,"&lt;"&amp;DK$5+1,'P23 monthly Buchungen'!L2:L830,"Einnahmen")-SUMIFS('P23 monthly Buchungen'!F2:F830,'P23 monthly Buchungen'!D2:D830,$D13,'P23 monthly Buchungen'!C2:C830,"&gt;="&amp;DK$4,'P23 monthly Buchungen'!C2:C830,"&lt;"&amp;DK$5+1,'P23 monthly Buchungen'!P2:P830,"Ausgaben")</f>
        <v>0</v>
      </c>
      <c r="DL13" s="21"/>
      <c r="DN13" s="26">
        <f>SUMIFS('P23 monthly Buchungen'!F2:F830,'P23 monthly Buchungen'!D2:D830,$D13,'P23 monthly Buchungen'!C2:C830,"&gt;="&amp;DN$4,'P23 monthly Buchungen'!C2:C830,"&lt;"&amp;DN$5+1,'P23 monthly Buchungen'!L2:L830,"Ausgaben")-SUMIFS('P23 monthly Buchungen'!F2:F830,'P23 monthly Buchungen'!D2:D830,$D13,'P23 monthly Buchungen'!C2:C830,"&gt;="&amp;DN$4,'P23 monthly Buchungen'!C2:C830,"&lt;"&amp;DN$5+1,'P23 monthly Buchungen'!P2:P830,"Einnahmen")+SUMIFS('P23 monthly Buchungen'!F2:F830,'P23 monthly Buchungen'!D2:D830,$D13,'P23 monthly Buchungen'!C2:C830,"&gt;="&amp;DN$4,'P23 monthly Buchungen'!C2:C830,"&lt;"&amp;DN$5+1,'P23 monthly Buchungen'!L2:L830,"Einnahmen")-SUMIFS('P23 monthly Buchungen'!F2:F830,'P23 monthly Buchungen'!D2:D830,$D13,'P23 monthly Buchungen'!C2:C830,"&gt;="&amp;DN$4,'P23 monthly Buchungen'!C2:C830,"&lt;"&amp;DN$5+1,'P23 monthly Buchungen'!P2:P830,"Ausgaben")</f>
        <v>0</v>
      </c>
      <c r="DO13" s="21"/>
      <c r="DQ13" s="26">
        <f>SUMIFS('P23 monthly Buchungen'!F2:F830,'P23 monthly Buchungen'!D2:D830,$D13,'P23 monthly Buchungen'!C2:C830,"&gt;="&amp;DQ$4,'P23 monthly Buchungen'!C2:C830,"&lt;"&amp;DQ$5+1,'P23 monthly Buchungen'!L2:L830,"Ausgaben")-SUMIFS('P23 monthly Buchungen'!F2:F830,'P23 monthly Buchungen'!D2:D830,$D13,'P23 monthly Buchungen'!C2:C830,"&gt;="&amp;DQ$4,'P23 monthly Buchungen'!C2:C830,"&lt;"&amp;DQ$5+1,'P23 monthly Buchungen'!P2:P830,"Einnahmen")+SUMIFS('P23 monthly Buchungen'!F2:F830,'P23 monthly Buchungen'!D2:D830,$D13,'P23 monthly Buchungen'!C2:C830,"&gt;="&amp;DQ$4,'P23 monthly Buchungen'!C2:C830,"&lt;"&amp;DQ$5+1,'P23 monthly Buchungen'!L2:L830,"Einnahmen")-SUMIFS('P23 monthly Buchungen'!F2:F830,'P23 monthly Buchungen'!D2:D830,$D13,'P23 monthly Buchungen'!C2:C830,"&gt;="&amp;DQ$4,'P23 monthly Buchungen'!C2:C830,"&lt;"&amp;DQ$5+1,'P23 monthly Buchungen'!P2:P830,"Ausgaben")</f>
        <v>0</v>
      </c>
      <c r="DR13" s="21"/>
      <c r="DT13" s="26">
        <f>SUMIFS('P23 monthly Buchungen'!F2:F830,'P23 monthly Buchungen'!D2:D830,$D13,'P23 monthly Buchungen'!C2:C830,"&gt;="&amp;DT$4,'P23 monthly Buchungen'!C2:C830,"&lt;"&amp;DT$5+1,'P23 monthly Buchungen'!L2:L830,"Ausgaben")-SUMIFS('P23 monthly Buchungen'!F2:F830,'P23 monthly Buchungen'!D2:D830,$D13,'P23 monthly Buchungen'!C2:C830,"&gt;="&amp;DT$4,'P23 monthly Buchungen'!C2:C830,"&lt;"&amp;DT$5+1,'P23 monthly Buchungen'!P2:P830,"Einnahmen")+SUMIFS('P23 monthly Buchungen'!F2:F830,'P23 monthly Buchungen'!D2:D830,$D13,'P23 monthly Buchungen'!C2:C830,"&gt;="&amp;DT$4,'P23 monthly Buchungen'!C2:C830,"&lt;"&amp;DT$5+1,'P23 monthly Buchungen'!L2:L830,"Einnahmen")-SUMIFS('P23 monthly Buchungen'!F2:F830,'P23 monthly Buchungen'!D2:D830,$D13,'P23 monthly Buchungen'!C2:C830,"&gt;="&amp;DT$4,'P23 monthly Buchungen'!C2:C830,"&lt;"&amp;DT$5+1,'P23 monthly Buchungen'!P2:P830,"Ausgaben")</f>
        <v>0</v>
      </c>
      <c r="DU13" s="21"/>
      <c r="DW13" s="26">
        <f>SUMIFS('P23 monthly Buchungen'!F2:F830,'P23 monthly Buchungen'!D2:D830,$D13,'P23 monthly Buchungen'!C2:C830,"&gt;="&amp;DW$4,'P23 monthly Buchungen'!C2:C830,"&lt;"&amp;DW$5+1,'P23 monthly Buchungen'!L2:L830,"Ausgaben")-SUMIFS('P23 monthly Buchungen'!F2:F830,'P23 monthly Buchungen'!D2:D830,$D13,'P23 monthly Buchungen'!C2:C830,"&gt;="&amp;DW$4,'P23 monthly Buchungen'!C2:C830,"&lt;"&amp;DW$5+1,'P23 monthly Buchungen'!P2:P830,"Einnahmen")+SUMIFS('P23 monthly Buchungen'!F2:F830,'P23 monthly Buchungen'!D2:D830,$D13,'P23 monthly Buchungen'!C2:C830,"&gt;="&amp;DW$4,'P23 monthly Buchungen'!C2:C830,"&lt;"&amp;DW$5+1,'P23 monthly Buchungen'!L2:L830,"Einnahmen")-SUMIFS('P23 monthly Buchungen'!F2:F830,'P23 monthly Buchungen'!D2:D830,$D13,'P23 monthly Buchungen'!C2:C830,"&gt;="&amp;DW$4,'P23 monthly Buchungen'!C2:C830,"&lt;"&amp;DW$5+1,'P23 monthly Buchungen'!P2:P830,"Ausgaben")</f>
        <v>0</v>
      </c>
      <c r="DX13" s="21"/>
      <c r="DZ13" s="26">
        <f>SUMIFS('P23 monthly Buchungen'!F2:F830,'P23 monthly Buchungen'!D2:D830,$D13,'P23 monthly Buchungen'!C2:C830,"&gt;="&amp;DZ$4,'P23 monthly Buchungen'!C2:C830,"&lt;"&amp;DZ$5+1,'P23 monthly Buchungen'!L2:L830,"Ausgaben")-SUMIFS('P23 monthly Buchungen'!F2:F830,'P23 monthly Buchungen'!D2:D830,$D13,'P23 monthly Buchungen'!C2:C830,"&gt;="&amp;DZ$4,'P23 monthly Buchungen'!C2:C830,"&lt;"&amp;DZ$5+1,'P23 monthly Buchungen'!P2:P830,"Einnahmen")+SUMIFS('P23 monthly Buchungen'!F2:F830,'P23 monthly Buchungen'!D2:D830,$D13,'P23 monthly Buchungen'!C2:C830,"&gt;="&amp;DZ$4,'P23 monthly Buchungen'!C2:C830,"&lt;"&amp;DZ$5+1,'P23 monthly Buchungen'!L2:L830,"Einnahmen")-SUMIFS('P23 monthly Buchungen'!F2:F830,'P23 monthly Buchungen'!D2:D830,$D13,'P23 monthly Buchungen'!C2:C830,"&gt;="&amp;DZ$4,'P23 monthly Buchungen'!C2:C830,"&lt;"&amp;DZ$5+1,'P23 monthly Buchungen'!P2:P830,"Ausgaben")</f>
        <v>0</v>
      </c>
      <c r="EA13" s="21"/>
      <c r="EC13" s="26">
        <f>SUMIFS('P23 monthly Buchungen'!F2:F830,'P23 monthly Buchungen'!D2:D830,$D13,'P23 monthly Buchungen'!C2:C830,"&gt;="&amp;EC$4,'P23 monthly Buchungen'!C2:C830,"&lt;"&amp;EC$5+1,'P23 monthly Buchungen'!L2:L830,"Ausgaben")-SUMIFS('P23 monthly Buchungen'!F2:F830,'P23 monthly Buchungen'!D2:D830,$D13,'P23 monthly Buchungen'!C2:C830,"&gt;="&amp;EC$4,'P23 monthly Buchungen'!C2:C830,"&lt;"&amp;EC$5+1,'P23 monthly Buchungen'!P2:P830,"Einnahmen")+SUMIFS('P23 monthly Buchungen'!F2:F830,'P23 monthly Buchungen'!D2:D830,$D13,'P23 monthly Buchungen'!C2:C830,"&gt;="&amp;EC$4,'P23 monthly Buchungen'!C2:C830,"&lt;"&amp;EC$5+1,'P23 monthly Buchungen'!L2:L830,"Einnahmen")-SUMIFS('P23 monthly Buchungen'!F2:F830,'P23 monthly Buchungen'!D2:D830,$D13,'P23 monthly Buchungen'!C2:C830,"&gt;="&amp;EC$4,'P23 monthly Buchungen'!C2:C830,"&lt;"&amp;EC$5+1,'P23 monthly Buchungen'!P2:P830,"Ausgaben")</f>
        <v>0</v>
      </c>
      <c r="ED13" s="21"/>
      <c r="EF13" s="26">
        <f>SUMIFS('P23 monthly Buchungen'!F2:F830,'P23 monthly Buchungen'!D2:D830,$D13,'P23 monthly Buchungen'!C2:C830,"&gt;="&amp;EF$4,'P23 monthly Buchungen'!C2:C830,"&lt;"&amp;EF$5+1,'P23 monthly Buchungen'!L2:L830,"Ausgaben")-SUMIFS('P23 monthly Buchungen'!F2:F830,'P23 monthly Buchungen'!D2:D830,$D13,'P23 monthly Buchungen'!C2:C830,"&gt;="&amp;EF$4,'P23 monthly Buchungen'!C2:C830,"&lt;"&amp;EF$5+1,'P23 monthly Buchungen'!P2:P830,"Einnahmen")+SUMIFS('P23 monthly Buchungen'!F2:F830,'P23 monthly Buchungen'!D2:D830,$D13,'P23 monthly Buchungen'!C2:C830,"&gt;="&amp;EF$4,'P23 monthly Buchungen'!C2:C830,"&lt;"&amp;EF$5+1,'P23 monthly Buchungen'!L2:L830,"Einnahmen")-SUMIFS('P23 monthly Buchungen'!F2:F830,'P23 monthly Buchungen'!D2:D830,$D13,'P23 monthly Buchungen'!C2:C830,"&gt;="&amp;EF$4,'P23 monthly Buchungen'!C2:C830,"&lt;"&amp;EF$5+1,'P23 monthly Buchungen'!P2:P830,"Ausgaben")</f>
        <v>0</v>
      </c>
      <c r="EG13" s="21"/>
      <c r="EI13" s="26">
        <f>SUMIFS('P23 monthly Buchungen'!F2:F830,'P23 monthly Buchungen'!D2:D830,$D13,'P23 monthly Buchungen'!C2:C830,"&gt;="&amp;EI$4,'P23 monthly Buchungen'!C2:C830,"&lt;"&amp;EI$5+1,'P23 monthly Buchungen'!L2:L830,"Ausgaben")-SUMIFS('P23 monthly Buchungen'!F2:F830,'P23 monthly Buchungen'!D2:D830,$D13,'P23 monthly Buchungen'!C2:C830,"&gt;="&amp;EI$4,'P23 monthly Buchungen'!C2:C830,"&lt;"&amp;EI$5+1,'P23 monthly Buchungen'!P2:P830,"Einnahmen")+SUMIFS('P23 monthly Buchungen'!F2:F830,'P23 monthly Buchungen'!D2:D830,$D13,'P23 monthly Buchungen'!C2:C830,"&gt;="&amp;EI$4,'P23 monthly Buchungen'!C2:C830,"&lt;"&amp;EI$5+1,'P23 monthly Buchungen'!L2:L830,"Einnahmen")-SUMIFS('P23 monthly Buchungen'!F2:F830,'P23 monthly Buchungen'!D2:D830,$D13,'P23 monthly Buchungen'!C2:C830,"&gt;="&amp;EI$4,'P23 monthly Buchungen'!C2:C830,"&lt;"&amp;EI$5+1,'P23 monthly Buchungen'!P2:P830,"Ausgaben")</f>
        <v>0</v>
      </c>
    </row>
    <row r="14" spans="1:139" x14ac:dyDescent="0.2">
      <c r="C14" t="s">
        <v>5552</v>
      </c>
      <c r="D14" t="s">
        <v>1934</v>
      </c>
      <c r="E14" s="21"/>
      <c r="G14" s="29">
        <v>144600</v>
      </c>
      <c r="H14" s="21"/>
      <c r="J14" s="29">
        <v>47400</v>
      </c>
      <c r="K14" s="21"/>
      <c r="M14" s="29">
        <v>47400</v>
      </c>
      <c r="N14" s="21"/>
      <c r="P14" s="26">
        <f>SUMIFS('P23 monthly Buchungen'!F2:F830,'P23 monthly Buchungen'!D2:D830,$D14,'P23 monthly Buchungen'!C2:C830,"&gt;="&amp;P$4,'P23 monthly Buchungen'!C2:C830,"&lt;"&amp;P$5+1,'P23 monthly Buchungen'!L2:L830,"Ausgaben")-SUMIFS('P23 monthly Buchungen'!F2:F830,'P23 monthly Buchungen'!D2:D830,$D14,'P23 monthly Buchungen'!C2:C830,"&gt;="&amp;P$4,'P23 monthly Buchungen'!C2:C830,"&lt;"&amp;P$5+1,'P23 monthly Buchungen'!P2:P830,"Einnahmen")+SUMIFS('P23 monthly Buchungen'!F2:F830,'P23 monthly Buchungen'!D2:D830,$D14,'P23 monthly Buchungen'!C2:C830,"&gt;="&amp;P$4,'P23 monthly Buchungen'!C2:C830,"&lt;"&amp;P$5+1,'P23 monthly Buchungen'!L2:L830,"Einnahmen")-SUMIFS('P23 monthly Buchungen'!F2:F830,'P23 monthly Buchungen'!D2:D830,$D14,'P23 monthly Buchungen'!C2:C830,"&gt;="&amp;P$4,'P23 monthly Buchungen'!C2:C830,"&lt;"&amp;P$5+1,'P23 monthly Buchungen'!P2:P830,"Ausgaben")</f>
        <v>0</v>
      </c>
      <c r="Q14" s="21"/>
      <c r="S14" s="26">
        <f>SUMIFS('P23 monthly Buchungen'!F2:F830,'P23 monthly Buchungen'!D2:D830,$D14,'P23 monthly Buchungen'!C2:C830,"&gt;="&amp;S$4,'P23 monthly Buchungen'!C2:C830,"&lt;"&amp;S$5+1,'P23 monthly Buchungen'!L2:L830,"Ausgaben")-SUMIFS('P23 monthly Buchungen'!F2:F830,'P23 monthly Buchungen'!D2:D830,$D14,'P23 monthly Buchungen'!C2:C830,"&gt;="&amp;S$4,'P23 monthly Buchungen'!C2:C830,"&lt;"&amp;S$5+1,'P23 monthly Buchungen'!P2:P830,"Einnahmen")+SUMIFS('P23 monthly Buchungen'!F2:F830,'P23 monthly Buchungen'!D2:D830,$D14,'P23 monthly Buchungen'!C2:C830,"&gt;="&amp;S$4,'P23 monthly Buchungen'!C2:C830,"&lt;"&amp;S$5+1,'P23 monthly Buchungen'!L2:L830,"Einnahmen")-SUMIFS('P23 monthly Buchungen'!F2:F830,'P23 monthly Buchungen'!D2:D830,$D14,'P23 monthly Buchungen'!C2:C830,"&gt;="&amp;S$4,'P23 monthly Buchungen'!C2:C830,"&lt;"&amp;S$5+1,'P23 monthly Buchungen'!P2:P830,"Ausgaben")</f>
        <v>3510.43</v>
      </c>
      <c r="T14" s="21"/>
      <c r="V14" s="26">
        <f>SUMIFS('P23 monthly Buchungen'!F2:F830,'P23 monthly Buchungen'!D2:D830,$D14,'P23 monthly Buchungen'!C2:C830,"&gt;="&amp;V$4,'P23 monthly Buchungen'!C2:C830,"&lt;"&amp;V$5+1,'P23 monthly Buchungen'!L2:L830,"Ausgaben")-SUMIFS('P23 monthly Buchungen'!F2:F830,'P23 monthly Buchungen'!D2:D830,$D14,'P23 monthly Buchungen'!C2:C830,"&gt;="&amp;V$4,'P23 monthly Buchungen'!C2:C830,"&lt;"&amp;V$5+1,'P23 monthly Buchungen'!P2:P830,"Einnahmen")+SUMIFS('P23 monthly Buchungen'!F2:F830,'P23 monthly Buchungen'!D2:D830,$D14,'P23 monthly Buchungen'!C2:C830,"&gt;="&amp;V$4,'P23 monthly Buchungen'!C2:C830,"&lt;"&amp;V$5+1,'P23 monthly Buchungen'!L2:L830,"Einnahmen")-SUMIFS('P23 monthly Buchungen'!F2:F830,'P23 monthly Buchungen'!D2:D830,$D14,'P23 monthly Buchungen'!C2:C830,"&gt;="&amp;V$4,'P23 monthly Buchungen'!C2:C830,"&lt;"&amp;V$5+1,'P23 monthly Buchungen'!P2:P830,"Ausgaben")</f>
        <v>3244.62</v>
      </c>
      <c r="W14" s="21"/>
      <c r="Y14" s="26">
        <f>SUMIFS('P23 monthly Buchungen'!F2:F830,'P23 monthly Buchungen'!D2:D830,$D14,'P23 monthly Buchungen'!C2:C830,"&gt;="&amp;Y$4,'P23 monthly Buchungen'!C2:C830,"&lt;"&amp;Y$5+1,'P23 monthly Buchungen'!L2:L830,"Ausgaben")-SUMIFS('P23 monthly Buchungen'!F2:F830,'P23 monthly Buchungen'!D2:D830,$D14,'P23 monthly Buchungen'!C2:C830,"&gt;="&amp;Y$4,'P23 monthly Buchungen'!C2:C830,"&lt;"&amp;Y$5+1,'P23 monthly Buchungen'!P2:P830,"Einnahmen")+SUMIFS('P23 monthly Buchungen'!F2:F830,'P23 monthly Buchungen'!D2:D830,$D14,'P23 monthly Buchungen'!C2:C830,"&gt;="&amp;Y$4,'P23 monthly Buchungen'!C2:C830,"&lt;"&amp;Y$5+1,'P23 monthly Buchungen'!L2:L830,"Einnahmen")-SUMIFS('P23 monthly Buchungen'!F2:F830,'P23 monthly Buchungen'!D2:D830,$D14,'P23 monthly Buchungen'!C2:C830,"&gt;="&amp;Y$4,'P23 monthly Buchungen'!C2:C830,"&lt;"&amp;Y$5+1,'P23 monthly Buchungen'!P2:P830,"Ausgaben")</f>
        <v>3244.62</v>
      </c>
      <c r="Z14" s="21"/>
      <c r="AB14" s="26">
        <f>SUMIFS('P23 monthly Buchungen'!F2:F830,'P23 monthly Buchungen'!D2:D830,$D14,'P23 monthly Buchungen'!C2:C830,"&gt;="&amp;AB$4,'P23 monthly Buchungen'!C2:C830,"&lt;"&amp;AB$5+1,'P23 monthly Buchungen'!L2:L830,"Ausgaben")-SUMIFS('P23 monthly Buchungen'!F2:F830,'P23 monthly Buchungen'!D2:D830,$D14,'P23 monthly Buchungen'!C2:C830,"&gt;="&amp;AB$4,'P23 monthly Buchungen'!C2:C830,"&lt;"&amp;AB$5+1,'P23 monthly Buchungen'!P2:P830,"Einnahmen")+SUMIFS('P23 monthly Buchungen'!F2:F830,'P23 monthly Buchungen'!D2:D830,$D14,'P23 monthly Buchungen'!C2:C830,"&gt;="&amp;AB$4,'P23 monthly Buchungen'!C2:C830,"&lt;"&amp;AB$5+1,'P23 monthly Buchungen'!L2:L830,"Einnahmen")-SUMIFS('P23 monthly Buchungen'!F2:F830,'P23 monthly Buchungen'!D2:D830,$D14,'P23 monthly Buchungen'!C2:C830,"&gt;="&amp;AB$4,'P23 monthly Buchungen'!C2:C830,"&lt;"&amp;AB$5+1,'P23 monthly Buchungen'!P2:P830,"Ausgaben")</f>
        <v>3510.42</v>
      </c>
      <c r="AC14" s="21"/>
      <c r="AE14" s="26">
        <f>SUMIFS('P23 monthly Buchungen'!F2:F830,'P23 monthly Buchungen'!D2:D830,$D14,'P23 monthly Buchungen'!C2:C830,"&gt;="&amp;AE$4,'P23 monthly Buchungen'!C2:C830,"&lt;"&amp;AE$5+1,'P23 monthly Buchungen'!L2:L830,"Ausgaben")-SUMIFS('P23 monthly Buchungen'!F2:F830,'P23 monthly Buchungen'!D2:D830,$D14,'P23 monthly Buchungen'!C2:C830,"&gt;="&amp;AE$4,'P23 monthly Buchungen'!C2:C830,"&lt;"&amp;AE$5+1,'P23 monthly Buchungen'!P2:P830,"Einnahmen")+SUMIFS('P23 monthly Buchungen'!F2:F830,'P23 monthly Buchungen'!D2:D830,$D14,'P23 monthly Buchungen'!C2:C830,"&gt;="&amp;AE$4,'P23 monthly Buchungen'!C2:C830,"&lt;"&amp;AE$5+1,'P23 monthly Buchungen'!L2:L830,"Einnahmen")-SUMIFS('P23 monthly Buchungen'!F2:F830,'P23 monthly Buchungen'!D2:D830,$D14,'P23 monthly Buchungen'!C2:C830,"&gt;="&amp;AE$4,'P23 monthly Buchungen'!C2:C830,"&lt;"&amp;AE$5+1,'P23 monthly Buchungen'!P2:P830,"Ausgaben")</f>
        <v>3607.05</v>
      </c>
      <c r="AF14" s="21"/>
      <c r="AH14" s="26">
        <f>SUMIFS('P23 monthly Buchungen'!F2:F830,'P23 monthly Buchungen'!D2:D830,$D14,'P23 monthly Buchungen'!C2:C830,"&gt;="&amp;AH$4,'P23 monthly Buchungen'!C2:C830,"&lt;"&amp;AH$5+1,'P23 monthly Buchungen'!L2:L830,"Ausgaben")-SUMIFS('P23 monthly Buchungen'!F2:F830,'P23 monthly Buchungen'!D2:D830,$D14,'P23 monthly Buchungen'!C2:C830,"&gt;="&amp;AH$4,'P23 monthly Buchungen'!C2:C830,"&lt;"&amp;AH$5+1,'P23 monthly Buchungen'!P2:P830,"Einnahmen")+SUMIFS('P23 monthly Buchungen'!F2:F830,'P23 monthly Buchungen'!D2:D830,$D14,'P23 monthly Buchungen'!C2:C830,"&gt;="&amp;AH$4,'P23 monthly Buchungen'!C2:C830,"&lt;"&amp;AH$5+1,'P23 monthly Buchungen'!L2:L830,"Einnahmen")-SUMIFS('P23 monthly Buchungen'!F2:F830,'P23 monthly Buchungen'!D2:D830,$D14,'P23 monthly Buchungen'!C2:C830,"&gt;="&amp;AH$4,'P23 monthly Buchungen'!C2:C830,"&lt;"&amp;AH$5+1,'P23 monthly Buchungen'!P2:P830,"Ausgaben")</f>
        <v>4130.42</v>
      </c>
      <c r="AI14" s="21"/>
      <c r="AK14" s="26">
        <f>SUMIFS('P23 monthly Buchungen'!F2:F830,'P23 monthly Buchungen'!D2:D830,$D14,'P23 monthly Buchungen'!C2:C830,"&gt;="&amp;AK$4,'P23 monthly Buchungen'!C2:C830,"&lt;"&amp;AK$5+1,'P23 monthly Buchungen'!L2:L830,"Ausgaben")-SUMIFS('P23 monthly Buchungen'!F2:F830,'P23 monthly Buchungen'!D2:D830,$D14,'P23 monthly Buchungen'!C2:C830,"&gt;="&amp;AK$4,'P23 monthly Buchungen'!C2:C830,"&lt;"&amp;AK$5+1,'P23 monthly Buchungen'!P2:P830,"Einnahmen")+SUMIFS('P23 monthly Buchungen'!F2:F830,'P23 monthly Buchungen'!D2:D830,$D14,'P23 monthly Buchungen'!C2:C830,"&gt;="&amp;AK$4,'P23 monthly Buchungen'!C2:C830,"&lt;"&amp;AK$5+1,'P23 monthly Buchungen'!L2:L830,"Einnahmen")-SUMIFS('P23 monthly Buchungen'!F2:F830,'P23 monthly Buchungen'!D2:D830,$D14,'P23 monthly Buchungen'!C2:C830,"&gt;="&amp;AK$4,'P23 monthly Buchungen'!C2:C830,"&lt;"&amp;AK$5+1,'P23 monthly Buchungen'!P2:P830,"Ausgaben")</f>
        <v>3625.3999999999996</v>
      </c>
      <c r="AL14" s="21"/>
      <c r="AN14" s="26">
        <f>SUMIFS('P23 monthly Buchungen'!F2:F830,'P23 monthly Buchungen'!D2:D830,$D14,'P23 monthly Buchungen'!C2:C830,"&gt;="&amp;AN$4,'P23 monthly Buchungen'!C2:C830,"&lt;"&amp;AN$5+1,'P23 monthly Buchungen'!L2:L830,"Ausgaben")-SUMIFS('P23 monthly Buchungen'!F2:F830,'P23 monthly Buchungen'!D2:D830,$D14,'P23 monthly Buchungen'!C2:C830,"&gt;="&amp;AN$4,'P23 monthly Buchungen'!C2:C830,"&lt;"&amp;AN$5+1,'P23 monthly Buchungen'!P2:P830,"Einnahmen")+SUMIFS('P23 monthly Buchungen'!F2:F830,'P23 monthly Buchungen'!D2:D830,$D14,'P23 monthly Buchungen'!C2:C830,"&gt;="&amp;AN$4,'P23 monthly Buchungen'!C2:C830,"&lt;"&amp;AN$5+1,'P23 monthly Buchungen'!L2:L830,"Einnahmen")-SUMIFS('P23 monthly Buchungen'!F2:F830,'P23 monthly Buchungen'!D2:D830,$D14,'P23 monthly Buchungen'!C2:C830,"&gt;="&amp;AN$4,'P23 monthly Buchungen'!C2:C830,"&lt;"&amp;AN$5+1,'P23 monthly Buchungen'!P2:P830,"Ausgaben")</f>
        <v>3625.3999999999996</v>
      </c>
      <c r="AO14" s="21"/>
      <c r="AQ14" s="26">
        <f>SUMIFS('P23 monthly Buchungen'!F2:F830,'P23 monthly Buchungen'!D2:D830,$D14,'P23 monthly Buchungen'!C2:C830,"&gt;="&amp;AQ$4,'P23 monthly Buchungen'!C2:C830,"&lt;"&amp;AQ$5+1,'P23 monthly Buchungen'!L2:L830,"Ausgaben")-SUMIFS('P23 monthly Buchungen'!F2:F830,'P23 monthly Buchungen'!D2:D830,$D14,'P23 monthly Buchungen'!C2:C830,"&gt;="&amp;AQ$4,'P23 monthly Buchungen'!C2:C830,"&lt;"&amp;AQ$5+1,'P23 monthly Buchungen'!P2:P830,"Einnahmen")+SUMIFS('P23 monthly Buchungen'!F2:F830,'P23 monthly Buchungen'!D2:D830,$D14,'P23 monthly Buchungen'!C2:C830,"&gt;="&amp;AQ$4,'P23 monthly Buchungen'!C2:C830,"&lt;"&amp;AQ$5+1,'P23 monthly Buchungen'!L2:L830,"Einnahmen")-SUMIFS('P23 monthly Buchungen'!F2:F830,'P23 monthly Buchungen'!D2:D830,$D14,'P23 monthly Buchungen'!C2:C830,"&gt;="&amp;AQ$4,'P23 monthly Buchungen'!C2:C830,"&lt;"&amp;AQ$5+1,'P23 monthly Buchungen'!P2:P830,"Ausgaben")</f>
        <v>3625.41</v>
      </c>
      <c r="AR14" s="21"/>
      <c r="AT14" s="26">
        <f>SUMIFS('P23 monthly Buchungen'!F2:F830,'P23 monthly Buchungen'!D2:D830,$D14,'P23 monthly Buchungen'!C2:C830,"&gt;="&amp;AT$4,'P23 monthly Buchungen'!C2:C830,"&lt;"&amp;AT$5+1,'P23 monthly Buchungen'!L2:L830,"Ausgaben")-SUMIFS('P23 monthly Buchungen'!F2:F830,'P23 monthly Buchungen'!D2:D830,$D14,'P23 monthly Buchungen'!C2:C830,"&gt;="&amp;AT$4,'P23 monthly Buchungen'!C2:C830,"&lt;"&amp;AT$5+1,'P23 monthly Buchungen'!P2:P830,"Einnahmen")+SUMIFS('P23 monthly Buchungen'!F2:F830,'P23 monthly Buchungen'!D2:D830,$D14,'P23 monthly Buchungen'!C2:C830,"&gt;="&amp;AT$4,'P23 monthly Buchungen'!C2:C830,"&lt;"&amp;AT$5+1,'P23 monthly Buchungen'!L2:L830,"Einnahmen")-SUMIFS('P23 monthly Buchungen'!F2:F830,'P23 monthly Buchungen'!D2:D830,$D14,'P23 monthly Buchungen'!C2:C830,"&gt;="&amp;AT$4,'P23 monthly Buchungen'!C2:C830,"&lt;"&amp;AT$5+1,'P23 monthly Buchungen'!P2:P830,"Ausgaben")</f>
        <v>3625.3999999999996</v>
      </c>
      <c r="AU14" s="21"/>
      <c r="AW14" s="26">
        <f>SUMIFS('P23 monthly Buchungen'!F2:F830,'P23 monthly Buchungen'!D2:D830,$D14,'P23 monthly Buchungen'!C2:C830,"&gt;="&amp;AW$4,'P23 monthly Buchungen'!C2:C830,"&lt;"&amp;AW$5+1,'P23 monthly Buchungen'!L2:L830,"Ausgaben")-SUMIFS('P23 monthly Buchungen'!F2:F830,'P23 monthly Buchungen'!D2:D830,$D14,'P23 monthly Buchungen'!C2:C830,"&gt;="&amp;AW$4,'P23 monthly Buchungen'!C2:C830,"&lt;"&amp;AW$5+1,'P23 monthly Buchungen'!P2:P830,"Einnahmen")+SUMIFS('P23 monthly Buchungen'!F2:F830,'P23 monthly Buchungen'!D2:D830,$D14,'P23 monthly Buchungen'!C2:C830,"&gt;="&amp;AW$4,'P23 monthly Buchungen'!C2:C830,"&lt;"&amp;AW$5+1,'P23 monthly Buchungen'!L2:L830,"Einnahmen")-SUMIFS('P23 monthly Buchungen'!F2:F830,'P23 monthly Buchungen'!D2:D830,$D14,'P23 monthly Buchungen'!C2:C830,"&gt;="&amp;AW$4,'P23 monthly Buchungen'!C2:C830,"&lt;"&amp;AW$5+1,'P23 monthly Buchungen'!P2:P830,"Ausgaben")</f>
        <v>5967.58</v>
      </c>
      <c r="AX14" s="21"/>
      <c r="AZ14" s="26">
        <f>SUMIFS('P23 monthly Buchungen'!F2:F830,'P23 monthly Buchungen'!D2:D830,$D14,'P23 monthly Buchungen'!C2:C830,"&gt;="&amp;AZ$4,'P23 monthly Buchungen'!C2:C830,"&lt;"&amp;AZ$5+1,'P23 monthly Buchungen'!L2:L830,"Ausgaben")-SUMIFS('P23 monthly Buchungen'!F2:F830,'P23 monthly Buchungen'!D2:D830,$D14,'P23 monthly Buchungen'!C2:C830,"&gt;="&amp;AZ$4,'P23 monthly Buchungen'!C2:C830,"&lt;"&amp;AZ$5+1,'P23 monthly Buchungen'!P2:P830,"Einnahmen")+SUMIFS('P23 monthly Buchungen'!F2:F830,'P23 monthly Buchungen'!D2:D830,$D14,'P23 monthly Buchungen'!C2:C830,"&gt;="&amp;AZ$4,'P23 monthly Buchungen'!C2:C830,"&lt;"&amp;AZ$5+1,'P23 monthly Buchungen'!L2:L830,"Einnahmen")-SUMIFS('P23 monthly Buchungen'!F2:F830,'P23 monthly Buchungen'!D2:D830,$D14,'P23 monthly Buchungen'!C2:C830,"&gt;="&amp;AZ$4,'P23 monthly Buchungen'!C2:C830,"&lt;"&amp;AZ$5+1,'P23 monthly Buchungen'!P2:P830,"Ausgaben")</f>
        <v>3625.3999999999996</v>
      </c>
      <c r="BA14" s="21"/>
      <c r="BC14" s="29">
        <v>48350</v>
      </c>
      <c r="BD14" s="21"/>
      <c r="BF14" s="29">
        <v>48350</v>
      </c>
      <c r="BG14" s="21"/>
      <c r="BI14" s="26">
        <f>SUMIFS('P23 monthly Buchungen'!F2:F830,'P23 monthly Buchungen'!D2:D830,$D14,'P23 monthly Buchungen'!C2:C830,"&gt;="&amp;BI$4,'P23 monthly Buchungen'!C2:C830,"&lt;"&amp;BI$5+1,'P23 monthly Buchungen'!L2:L830,"Ausgaben")-SUMIFS('P23 monthly Buchungen'!F2:F830,'P23 monthly Buchungen'!D2:D830,$D14,'P23 monthly Buchungen'!C2:C830,"&gt;="&amp;BI$4,'P23 monthly Buchungen'!C2:C830,"&lt;"&amp;BI$5+1,'P23 monthly Buchungen'!P2:P830,"Einnahmen")+SUMIFS('P23 monthly Buchungen'!F2:F830,'P23 monthly Buchungen'!D2:D830,$D14,'P23 monthly Buchungen'!C2:C830,"&gt;="&amp;BI$4,'P23 monthly Buchungen'!C2:C830,"&lt;"&amp;BI$5+1,'P23 monthly Buchungen'!L2:L830,"Einnahmen")-SUMIFS('P23 monthly Buchungen'!F2:F830,'P23 monthly Buchungen'!D2:D830,$D14,'P23 monthly Buchungen'!C2:C830,"&gt;="&amp;BI$4,'P23 monthly Buchungen'!C2:C830,"&lt;"&amp;BI$5+1,'P23 monthly Buchungen'!P2:P830,"Ausgaben")</f>
        <v>3610.02</v>
      </c>
      <c r="BJ14" s="21"/>
      <c r="BL14" s="26">
        <f>SUMIFS('P23 monthly Buchungen'!F2:F830,'P23 monthly Buchungen'!D2:D830,$D14,'P23 monthly Buchungen'!C2:C830,"&gt;="&amp;BL$4,'P23 monthly Buchungen'!C2:C830,"&lt;"&amp;BL$5+1,'P23 monthly Buchungen'!L2:L830,"Ausgaben")-SUMIFS('P23 monthly Buchungen'!F2:F830,'P23 monthly Buchungen'!D2:D830,$D14,'P23 monthly Buchungen'!C2:C830,"&gt;="&amp;BL$4,'P23 monthly Buchungen'!C2:C830,"&lt;"&amp;BL$5+1,'P23 monthly Buchungen'!P2:P830,"Einnahmen")+SUMIFS('P23 monthly Buchungen'!F2:F830,'P23 monthly Buchungen'!D2:D830,$D14,'P23 monthly Buchungen'!C2:C830,"&gt;="&amp;BL$4,'P23 monthly Buchungen'!C2:C830,"&lt;"&amp;BL$5+1,'P23 monthly Buchungen'!L2:L830,"Einnahmen")-SUMIFS('P23 monthly Buchungen'!F2:F830,'P23 monthly Buchungen'!D2:D830,$D14,'P23 monthly Buchungen'!C2:C830,"&gt;="&amp;BL$4,'P23 monthly Buchungen'!C2:C830,"&lt;"&amp;BL$5+1,'P23 monthly Buchungen'!P2:P830,"Ausgaben")</f>
        <v>3610.02</v>
      </c>
      <c r="BM14" s="21"/>
      <c r="BO14" s="26">
        <f>SUMIFS('P23 monthly Buchungen'!F2:F830,'P23 monthly Buchungen'!D2:D830,$D14,'P23 monthly Buchungen'!C2:C830,"&gt;="&amp;BO$4,'P23 monthly Buchungen'!C2:C830,"&lt;"&amp;BO$5+1,'P23 monthly Buchungen'!L2:L830,"Ausgaben")-SUMIFS('P23 monthly Buchungen'!F2:F830,'P23 monthly Buchungen'!D2:D830,$D14,'P23 monthly Buchungen'!C2:C830,"&gt;="&amp;BO$4,'P23 monthly Buchungen'!C2:C830,"&lt;"&amp;BO$5+1,'P23 monthly Buchungen'!P2:P830,"Einnahmen")+SUMIFS('P23 monthly Buchungen'!F2:F830,'P23 monthly Buchungen'!D2:D830,$D14,'P23 monthly Buchungen'!C2:C830,"&gt;="&amp;BO$4,'P23 monthly Buchungen'!C2:C830,"&lt;"&amp;BO$5+1,'P23 monthly Buchungen'!L2:L830,"Einnahmen")-SUMIFS('P23 monthly Buchungen'!F2:F830,'P23 monthly Buchungen'!D2:D830,$D14,'P23 monthly Buchungen'!C2:C830,"&gt;="&amp;BO$4,'P23 monthly Buchungen'!C2:C830,"&lt;"&amp;BO$5+1,'P23 monthly Buchungen'!P2:P830,"Ausgaben")</f>
        <v>3822.2000000000003</v>
      </c>
      <c r="BP14" s="21"/>
      <c r="BR14" s="26">
        <f>SUMIFS('P23 monthly Buchungen'!F2:F830,'P23 monthly Buchungen'!D2:D830,$D14,'P23 monthly Buchungen'!C2:C830,"&gt;="&amp;BR$4,'P23 monthly Buchungen'!C2:C830,"&lt;"&amp;BR$5+1,'P23 monthly Buchungen'!L2:L830,"Ausgaben")-SUMIFS('P23 monthly Buchungen'!F2:F830,'P23 monthly Buchungen'!D2:D830,$D14,'P23 monthly Buchungen'!C2:C830,"&gt;="&amp;BR$4,'P23 monthly Buchungen'!C2:C830,"&lt;"&amp;BR$5+1,'P23 monthly Buchungen'!P2:P830,"Einnahmen")+SUMIFS('P23 monthly Buchungen'!F2:F830,'P23 monthly Buchungen'!D2:D830,$D14,'P23 monthly Buchungen'!C2:C830,"&gt;="&amp;BR$4,'P23 monthly Buchungen'!C2:C830,"&lt;"&amp;BR$5+1,'P23 monthly Buchungen'!L2:L830,"Einnahmen")-SUMIFS('P23 monthly Buchungen'!F2:F830,'P23 monthly Buchungen'!D2:D830,$D14,'P23 monthly Buchungen'!C2:C830,"&gt;="&amp;BR$4,'P23 monthly Buchungen'!C2:C830,"&lt;"&amp;BR$5+1,'P23 monthly Buchungen'!P2:P830,"Ausgaben")</f>
        <v>3822.2000000000003</v>
      </c>
      <c r="BS14" s="21"/>
      <c r="BU14" s="26">
        <f>SUMIFS('P23 monthly Buchungen'!F2:F830,'P23 monthly Buchungen'!D2:D830,$D14,'P23 monthly Buchungen'!C2:C830,"&gt;="&amp;BU$4,'P23 monthly Buchungen'!C2:C830,"&lt;"&amp;BU$5+1,'P23 monthly Buchungen'!L2:L830,"Ausgaben")-SUMIFS('P23 monthly Buchungen'!F2:F830,'P23 monthly Buchungen'!D2:D830,$D14,'P23 monthly Buchungen'!C2:C830,"&gt;="&amp;BU$4,'P23 monthly Buchungen'!C2:C830,"&lt;"&amp;BU$5+1,'P23 monthly Buchungen'!P2:P830,"Einnahmen")+SUMIFS('P23 monthly Buchungen'!F2:F830,'P23 monthly Buchungen'!D2:D830,$D14,'P23 monthly Buchungen'!C2:C830,"&gt;="&amp;BU$4,'P23 monthly Buchungen'!C2:C830,"&lt;"&amp;BU$5+1,'P23 monthly Buchungen'!L2:L830,"Einnahmen")-SUMIFS('P23 monthly Buchungen'!F2:F830,'P23 monthly Buchungen'!D2:D830,$D14,'P23 monthly Buchungen'!C2:C830,"&gt;="&amp;BU$4,'P23 monthly Buchungen'!C2:C830,"&lt;"&amp;BU$5+1,'P23 monthly Buchungen'!P2:P830,"Ausgaben")</f>
        <v>3950.4700000000003</v>
      </c>
      <c r="BV14" s="21"/>
      <c r="BX14" s="26">
        <f>SUMIFS('P23 monthly Buchungen'!F2:F830,'P23 monthly Buchungen'!D2:D830,$D14,'P23 monthly Buchungen'!C2:C830,"&gt;="&amp;BX$4,'P23 monthly Buchungen'!C2:C830,"&lt;"&amp;BX$5+1,'P23 monthly Buchungen'!L2:L830,"Ausgaben")-SUMIFS('P23 monthly Buchungen'!F2:F830,'P23 monthly Buchungen'!D2:D830,$D14,'P23 monthly Buchungen'!C2:C830,"&gt;="&amp;BX$4,'P23 monthly Buchungen'!C2:C830,"&lt;"&amp;BX$5+1,'P23 monthly Buchungen'!P2:P830,"Einnahmen")+SUMIFS('P23 monthly Buchungen'!F2:F830,'P23 monthly Buchungen'!D2:D830,$D14,'P23 monthly Buchungen'!C2:C830,"&gt;="&amp;BX$4,'P23 monthly Buchungen'!C2:C830,"&lt;"&amp;BX$5+1,'P23 monthly Buchungen'!L2:L830,"Einnahmen")-SUMIFS('P23 monthly Buchungen'!F2:F830,'P23 monthly Buchungen'!D2:D830,$D14,'P23 monthly Buchungen'!C2:C830,"&gt;="&amp;BX$4,'P23 monthly Buchungen'!C2:C830,"&lt;"&amp;BX$5+1,'P23 monthly Buchungen'!P2:P830,"Ausgaben")</f>
        <v>3822.2000000000003</v>
      </c>
      <c r="BY14" s="21"/>
      <c r="CA14" s="26">
        <f>SUMIFS('P23 monthly Buchungen'!F2:F830,'P23 monthly Buchungen'!D2:D830,$D14,'P23 monthly Buchungen'!C2:C830,"&gt;="&amp;CA$4,'P23 monthly Buchungen'!C2:C830,"&lt;"&amp;CA$5+1,'P23 monthly Buchungen'!L2:L830,"Ausgaben")-SUMIFS('P23 monthly Buchungen'!F2:F830,'P23 monthly Buchungen'!D2:D830,$D14,'P23 monthly Buchungen'!C2:C830,"&gt;="&amp;CA$4,'P23 monthly Buchungen'!C2:C830,"&lt;"&amp;CA$5+1,'P23 monthly Buchungen'!P2:P830,"Einnahmen")+SUMIFS('P23 monthly Buchungen'!F2:F830,'P23 monthly Buchungen'!D2:D830,$D14,'P23 monthly Buchungen'!C2:C830,"&gt;="&amp;CA$4,'P23 monthly Buchungen'!C2:C830,"&lt;"&amp;CA$5+1,'P23 monthly Buchungen'!L2:L830,"Einnahmen")-SUMIFS('P23 monthly Buchungen'!F2:F830,'P23 monthly Buchungen'!D2:D830,$D14,'P23 monthly Buchungen'!C2:C830,"&gt;="&amp;CA$4,'P23 monthly Buchungen'!C2:C830,"&lt;"&amp;CA$5+1,'P23 monthly Buchungen'!P2:P830,"Ausgaben")</f>
        <v>3822.2000000000003</v>
      </c>
      <c r="CB14" s="21"/>
      <c r="CD14" s="26">
        <f>SUMIFS('P23 monthly Buchungen'!F2:F830,'P23 monthly Buchungen'!D2:D830,$D14,'P23 monthly Buchungen'!C2:C830,"&gt;="&amp;CD$4,'P23 monthly Buchungen'!C2:C830,"&lt;"&amp;CD$5+1,'P23 monthly Buchungen'!L2:L830,"Ausgaben")-SUMIFS('P23 monthly Buchungen'!F2:F830,'P23 monthly Buchungen'!D2:D830,$D14,'P23 monthly Buchungen'!C2:C830,"&gt;="&amp;CD$4,'P23 monthly Buchungen'!C2:C830,"&lt;"&amp;CD$5+1,'P23 monthly Buchungen'!P2:P830,"Einnahmen")+SUMIFS('P23 monthly Buchungen'!F2:F830,'P23 monthly Buchungen'!D2:D830,$D14,'P23 monthly Buchungen'!C2:C830,"&gt;="&amp;CD$4,'P23 monthly Buchungen'!C2:C830,"&lt;"&amp;CD$5+1,'P23 monthly Buchungen'!L2:L830,"Einnahmen")-SUMIFS('P23 monthly Buchungen'!F2:F830,'P23 monthly Buchungen'!D2:D830,$D14,'P23 monthly Buchungen'!C2:C830,"&gt;="&amp;CD$4,'P23 monthly Buchungen'!C2:C830,"&lt;"&amp;CD$5+1,'P23 monthly Buchungen'!P2:P830,"Ausgaben")</f>
        <v>3822.2000000000003</v>
      </c>
      <c r="CE14" s="21"/>
      <c r="CG14" s="26">
        <f>SUMIFS('P23 monthly Buchungen'!F2:F830,'P23 monthly Buchungen'!D2:D830,$D14,'P23 monthly Buchungen'!C2:C830,"&gt;="&amp;CG$4,'P23 monthly Buchungen'!C2:C830,"&lt;"&amp;CG$5+1,'P23 monthly Buchungen'!L2:L830,"Ausgaben")-SUMIFS('P23 monthly Buchungen'!F2:F830,'P23 monthly Buchungen'!D2:D830,$D14,'P23 monthly Buchungen'!C2:C830,"&gt;="&amp;CG$4,'P23 monthly Buchungen'!C2:C830,"&lt;"&amp;CG$5+1,'P23 monthly Buchungen'!P2:P830,"Einnahmen")+SUMIFS('P23 monthly Buchungen'!F2:F830,'P23 monthly Buchungen'!D2:D830,$D14,'P23 monthly Buchungen'!C2:C830,"&gt;="&amp;CG$4,'P23 monthly Buchungen'!C2:C830,"&lt;"&amp;CG$5+1,'P23 monthly Buchungen'!L2:L830,"Einnahmen")-SUMIFS('P23 monthly Buchungen'!F2:F830,'P23 monthly Buchungen'!D2:D830,$D14,'P23 monthly Buchungen'!C2:C830,"&gt;="&amp;CG$4,'P23 monthly Buchungen'!C2:C830,"&lt;"&amp;CG$5+1,'P23 monthly Buchungen'!P2:P830,"Ausgaben")</f>
        <v>3822.2000000000003</v>
      </c>
      <c r="CH14" s="21"/>
      <c r="CJ14" s="26">
        <f>SUMIFS('P23 monthly Buchungen'!F2:F830,'P23 monthly Buchungen'!D2:D830,$D14,'P23 monthly Buchungen'!C2:C830,"&gt;="&amp;CJ$4,'P23 monthly Buchungen'!C2:C830,"&lt;"&amp;CJ$5+1,'P23 monthly Buchungen'!L2:L830,"Ausgaben")-SUMIFS('P23 monthly Buchungen'!F2:F830,'P23 monthly Buchungen'!D2:D830,$D14,'P23 monthly Buchungen'!C2:C830,"&gt;="&amp;CJ$4,'P23 monthly Buchungen'!C2:C830,"&lt;"&amp;CJ$5+1,'P23 monthly Buchungen'!P2:P830,"Einnahmen")+SUMIFS('P23 monthly Buchungen'!F2:F830,'P23 monthly Buchungen'!D2:D830,$D14,'P23 monthly Buchungen'!C2:C830,"&gt;="&amp;CJ$4,'P23 monthly Buchungen'!C2:C830,"&lt;"&amp;CJ$5+1,'P23 monthly Buchungen'!L2:L830,"Einnahmen")-SUMIFS('P23 monthly Buchungen'!F2:F830,'P23 monthly Buchungen'!D2:D830,$D14,'P23 monthly Buchungen'!C2:C830,"&gt;="&amp;CJ$4,'P23 monthly Buchungen'!C2:C830,"&lt;"&amp;CJ$5+1,'P23 monthly Buchungen'!P2:P830,"Ausgaben")</f>
        <v>3932.2000000000003</v>
      </c>
      <c r="CK14" s="21"/>
      <c r="CM14" s="26">
        <f>SUMIFS('P23 monthly Buchungen'!F2:F830,'P23 monthly Buchungen'!D2:D830,$D14,'P23 monthly Buchungen'!C2:C830,"&gt;="&amp;CM$4,'P23 monthly Buchungen'!C2:C830,"&lt;"&amp;CM$5+1,'P23 monthly Buchungen'!L2:L830,"Ausgaben")-SUMIFS('P23 monthly Buchungen'!F2:F830,'P23 monthly Buchungen'!D2:D830,$D14,'P23 monthly Buchungen'!C2:C830,"&gt;="&amp;CM$4,'P23 monthly Buchungen'!C2:C830,"&lt;"&amp;CM$5+1,'P23 monthly Buchungen'!P2:P830,"Einnahmen")+SUMIFS('P23 monthly Buchungen'!F2:F830,'P23 monthly Buchungen'!D2:D830,$D14,'P23 monthly Buchungen'!C2:C830,"&gt;="&amp;CM$4,'P23 monthly Buchungen'!C2:C830,"&lt;"&amp;CM$5+1,'P23 monthly Buchungen'!L2:L830,"Einnahmen")-SUMIFS('P23 monthly Buchungen'!F2:F830,'P23 monthly Buchungen'!D2:D830,$D14,'P23 monthly Buchungen'!C2:C830,"&gt;="&amp;CM$4,'P23 monthly Buchungen'!C2:C830,"&lt;"&amp;CM$5+1,'P23 monthly Buchungen'!P2:P830,"Ausgaben")</f>
        <v>6704.27</v>
      </c>
      <c r="CN14" s="21"/>
      <c r="CP14" s="26">
        <f>SUMIFS('P23 monthly Buchungen'!F2:F830,'P23 monthly Buchungen'!D2:D830,$D14,'P23 monthly Buchungen'!C2:C830,"&gt;="&amp;CP$4,'P23 monthly Buchungen'!C2:C830,"&lt;"&amp;CP$5+1,'P23 monthly Buchungen'!L2:L830,"Ausgaben")-SUMIFS('P23 monthly Buchungen'!F2:F830,'P23 monthly Buchungen'!D2:D830,$D14,'P23 monthly Buchungen'!C2:C830,"&gt;="&amp;CP$4,'P23 monthly Buchungen'!C2:C830,"&lt;"&amp;CP$5+1,'P23 monthly Buchungen'!P2:P830,"Einnahmen")+SUMIFS('P23 monthly Buchungen'!F2:F830,'P23 monthly Buchungen'!D2:D830,$D14,'P23 monthly Buchungen'!C2:C830,"&gt;="&amp;CP$4,'P23 monthly Buchungen'!C2:C830,"&lt;"&amp;CP$5+1,'P23 monthly Buchungen'!L2:L830,"Einnahmen")-SUMIFS('P23 monthly Buchungen'!F2:F830,'P23 monthly Buchungen'!D2:D830,$D14,'P23 monthly Buchungen'!C2:C830,"&gt;="&amp;CP$4,'P23 monthly Buchungen'!C2:C830,"&lt;"&amp;CP$5+1,'P23 monthly Buchungen'!P2:P830,"Ausgaben")</f>
        <v>1662.6399999999999</v>
      </c>
      <c r="CQ14" s="21"/>
      <c r="CS14" s="29">
        <v>48850</v>
      </c>
      <c r="CT14" s="21"/>
      <c r="CV14" s="29">
        <v>48850</v>
      </c>
      <c r="CW14" s="21"/>
      <c r="CY14" s="26">
        <f>SUMIFS('P23 monthly Buchungen'!F2:F830,'P23 monthly Buchungen'!D2:D830,$D14,'P23 monthly Buchungen'!C2:C830,"&gt;="&amp;CY$4,'P23 monthly Buchungen'!C2:C830,"&lt;"&amp;CY$5+1,'P23 monthly Buchungen'!L2:L830,"Ausgaben")-SUMIFS('P23 monthly Buchungen'!F2:F830,'P23 monthly Buchungen'!D2:D830,$D14,'P23 monthly Buchungen'!C2:C830,"&gt;="&amp;CY$4,'P23 monthly Buchungen'!C2:C830,"&lt;"&amp;CY$5+1,'P23 monthly Buchungen'!P2:P830,"Einnahmen")+SUMIFS('P23 monthly Buchungen'!F2:F830,'P23 monthly Buchungen'!D2:D830,$D14,'P23 monthly Buchungen'!C2:C830,"&gt;="&amp;CY$4,'P23 monthly Buchungen'!C2:C830,"&lt;"&amp;CY$5+1,'P23 monthly Buchungen'!L2:L830,"Einnahmen")-SUMIFS('P23 monthly Buchungen'!F2:F830,'P23 monthly Buchungen'!D2:D830,$D14,'P23 monthly Buchungen'!C2:C830,"&gt;="&amp;CY$4,'P23 monthly Buchungen'!C2:C830,"&lt;"&amp;CY$5+1,'P23 monthly Buchungen'!P2:P830,"Ausgaben")</f>
        <v>3853.7700000000004</v>
      </c>
      <c r="CZ14" s="21"/>
      <c r="DB14" s="26">
        <f>SUMIFS('P23 monthly Buchungen'!F2:F830,'P23 monthly Buchungen'!D2:D830,$D14,'P23 monthly Buchungen'!C2:C830,"&gt;="&amp;DB$4,'P23 monthly Buchungen'!C2:C830,"&lt;"&amp;DB$5+1,'P23 monthly Buchungen'!L2:L830,"Ausgaben")-SUMIFS('P23 monthly Buchungen'!F2:F830,'P23 monthly Buchungen'!D2:D830,$D14,'P23 monthly Buchungen'!C2:C830,"&gt;="&amp;DB$4,'P23 monthly Buchungen'!C2:C830,"&lt;"&amp;DB$5+1,'P23 monthly Buchungen'!P2:P830,"Einnahmen")+SUMIFS('P23 monthly Buchungen'!F2:F830,'P23 monthly Buchungen'!D2:D830,$D14,'P23 monthly Buchungen'!C2:C830,"&gt;="&amp;DB$4,'P23 monthly Buchungen'!C2:C830,"&lt;"&amp;DB$5+1,'P23 monthly Buchungen'!L2:L830,"Einnahmen")-SUMIFS('P23 monthly Buchungen'!F2:F830,'P23 monthly Buchungen'!D2:D830,$D14,'P23 monthly Buchungen'!C2:C830,"&gt;="&amp;DB$4,'P23 monthly Buchungen'!C2:C830,"&lt;"&amp;DB$5+1,'P23 monthly Buchungen'!P2:P830,"Ausgaben")</f>
        <v>3542.7700000000004</v>
      </c>
      <c r="DC14" s="21"/>
      <c r="DE14" s="26">
        <f>SUMIFS('P23 monthly Buchungen'!F2:F830,'P23 monthly Buchungen'!D2:D830,$D14,'P23 monthly Buchungen'!C2:C830,"&gt;="&amp;DE$4,'P23 monthly Buchungen'!C2:C830,"&lt;"&amp;DE$5+1,'P23 monthly Buchungen'!L2:L830,"Ausgaben")-SUMIFS('P23 monthly Buchungen'!F2:F830,'P23 monthly Buchungen'!D2:D830,$D14,'P23 monthly Buchungen'!C2:C830,"&gt;="&amp;DE$4,'P23 monthly Buchungen'!C2:C830,"&lt;"&amp;DE$5+1,'P23 monthly Buchungen'!P2:P830,"Einnahmen")+SUMIFS('P23 monthly Buchungen'!F2:F830,'P23 monthly Buchungen'!D2:D830,$D14,'P23 monthly Buchungen'!C2:C830,"&gt;="&amp;DE$4,'P23 monthly Buchungen'!C2:C830,"&lt;"&amp;DE$5+1,'P23 monthly Buchungen'!L2:L830,"Einnahmen")-SUMIFS('P23 monthly Buchungen'!F2:F830,'P23 monthly Buchungen'!D2:D830,$D14,'P23 monthly Buchungen'!C2:C830,"&gt;="&amp;DE$4,'P23 monthly Buchungen'!C2:C830,"&lt;"&amp;DE$5+1,'P23 monthly Buchungen'!P2:P830,"Ausgaben")</f>
        <v>3853.7700000000004</v>
      </c>
      <c r="DF14" s="21"/>
      <c r="DH14" s="26">
        <f>SUMIFS('P23 monthly Buchungen'!F2:F830,'P23 monthly Buchungen'!D2:D830,$D14,'P23 monthly Buchungen'!C2:C830,"&gt;="&amp;DH$4,'P23 monthly Buchungen'!C2:C830,"&lt;"&amp;DH$5+1,'P23 monthly Buchungen'!L2:L830,"Ausgaben")-SUMIFS('P23 monthly Buchungen'!F2:F830,'P23 monthly Buchungen'!D2:D830,$D14,'P23 monthly Buchungen'!C2:C830,"&gt;="&amp;DH$4,'P23 monthly Buchungen'!C2:C830,"&lt;"&amp;DH$5+1,'P23 monthly Buchungen'!P2:P830,"Einnahmen")+SUMIFS('P23 monthly Buchungen'!F2:F830,'P23 monthly Buchungen'!D2:D830,$D14,'P23 monthly Buchungen'!C2:C830,"&gt;="&amp;DH$4,'P23 monthly Buchungen'!C2:C830,"&lt;"&amp;DH$5+1,'P23 monthly Buchungen'!L2:L830,"Einnahmen")-SUMIFS('P23 monthly Buchungen'!F2:F830,'P23 monthly Buchungen'!D2:D830,$D14,'P23 monthly Buchungen'!C2:C830,"&gt;="&amp;DH$4,'P23 monthly Buchungen'!C2:C830,"&lt;"&amp;DH$5+1,'P23 monthly Buchungen'!P2:P830,"Ausgaben")</f>
        <v>3853.7700000000004</v>
      </c>
      <c r="DI14" s="21"/>
      <c r="DK14" s="26">
        <f>SUMIFS('P23 monthly Buchungen'!F2:F830,'P23 monthly Buchungen'!D2:D830,$D14,'P23 monthly Buchungen'!C2:C830,"&gt;="&amp;DK$4,'P23 monthly Buchungen'!C2:C830,"&lt;"&amp;DK$5+1,'P23 monthly Buchungen'!L2:L830,"Ausgaben")-SUMIFS('P23 monthly Buchungen'!F2:F830,'P23 monthly Buchungen'!D2:D830,$D14,'P23 monthly Buchungen'!C2:C830,"&gt;="&amp;DK$4,'P23 monthly Buchungen'!C2:C830,"&lt;"&amp;DK$5+1,'P23 monthly Buchungen'!P2:P830,"Einnahmen")+SUMIFS('P23 monthly Buchungen'!F2:F830,'P23 monthly Buchungen'!D2:D830,$D14,'P23 monthly Buchungen'!C2:C830,"&gt;="&amp;DK$4,'P23 monthly Buchungen'!C2:C830,"&lt;"&amp;DK$5+1,'P23 monthly Buchungen'!L2:L830,"Einnahmen")-SUMIFS('P23 monthly Buchungen'!F2:F830,'P23 monthly Buchungen'!D2:D830,$D14,'P23 monthly Buchungen'!C2:C830,"&gt;="&amp;DK$4,'P23 monthly Buchungen'!C2:C830,"&lt;"&amp;DK$5+1,'P23 monthly Buchungen'!P2:P830,"Ausgaben")</f>
        <v>0</v>
      </c>
      <c r="DL14" s="21"/>
      <c r="DN14" s="26">
        <f>SUMIFS('P23 monthly Buchungen'!F2:F830,'P23 monthly Buchungen'!D2:D830,$D14,'P23 monthly Buchungen'!C2:C830,"&gt;="&amp;DN$4,'P23 monthly Buchungen'!C2:C830,"&lt;"&amp;DN$5+1,'P23 monthly Buchungen'!L2:L830,"Ausgaben")-SUMIFS('P23 monthly Buchungen'!F2:F830,'P23 monthly Buchungen'!D2:D830,$D14,'P23 monthly Buchungen'!C2:C830,"&gt;="&amp;DN$4,'P23 monthly Buchungen'!C2:C830,"&lt;"&amp;DN$5+1,'P23 monthly Buchungen'!P2:P830,"Einnahmen")+SUMIFS('P23 monthly Buchungen'!F2:F830,'P23 monthly Buchungen'!D2:D830,$D14,'P23 monthly Buchungen'!C2:C830,"&gt;="&amp;DN$4,'P23 monthly Buchungen'!C2:C830,"&lt;"&amp;DN$5+1,'P23 monthly Buchungen'!L2:L830,"Einnahmen")-SUMIFS('P23 monthly Buchungen'!F2:F830,'P23 monthly Buchungen'!D2:D830,$D14,'P23 monthly Buchungen'!C2:C830,"&gt;="&amp;DN$4,'P23 monthly Buchungen'!C2:C830,"&lt;"&amp;DN$5+1,'P23 monthly Buchungen'!P2:P830,"Ausgaben")</f>
        <v>0</v>
      </c>
      <c r="DO14" s="21"/>
      <c r="DQ14" s="26">
        <f>SUMIFS('P23 monthly Buchungen'!F2:F830,'P23 monthly Buchungen'!D2:D830,$D14,'P23 monthly Buchungen'!C2:C830,"&gt;="&amp;DQ$4,'P23 monthly Buchungen'!C2:C830,"&lt;"&amp;DQ$5+1,'P23 monthly Buchungen'!L2:L830,"Ausgaben")-SUMIFS('P23 monthly Buchungen'!F2:F830,'P23 monthly Buchungen'!D2:D830,$D14,'P23 monthly Buchungen'!C2:C830,"&gt;="&amp;DQ$4,'P23 monthly Buchungen'!C2:C830,"&lt;"&amp;DQ$5+1,'P23 monthly Buchungen'!P2:P830,"Einnahmen")+SUMIFS('P23 monthly Buchungen'!F2:F830,'P23 monthly Buchungen'!D2:D830,$D14,'P23 monthly Buchungen'!C2:C830,"&gt;="&amp;DQ$4,'P23 monthly Buchungen'!C2:C830,"&lt;"&amp;DQ$5+1,'P23 monthly Buchungen'!L2:L830,"Einnahmen")-SUMIFS('P23 monthly Buchungen'!F2:F830,'P23 monthly Buchungen'!D2:D830,$D14,'P23 monthly Buchungen'!C2:C830,"&gt;="&amp;DQ$4,'P23 monthly Buchungen'!C2:C830,"&lt;"&amp;DQ$5+1,'P23 monthly Buchungen'!P2:P830,"Ausgaben")</f>
        <v>0</v>
      </c>
      <c r="DR14" s="21"/>
      <c r="DT14" s="26">
        <f>SUMIFS('P23 monthly Buchungen'!F2:F830,'P23 monthly Buchungen'!D2:D830,$D14,'P23 monthly Buchungen'!C2:C830,"&gt;="&amp;DT$4,'P23 monthly Buchungen'!C2:C830,"&lt;"&amp;DT$5+1,'P23 monthly Buchungen'!L2:L830,"Ausgaben")-SUMIFS('P23 monthly Buchungen'!F2:F830,'P23 monthly Buchungen'!D2:D830,$D14,'P23 monthly Buchungen'!C2:C830,"&gt;="&amp;DT$4,'P23 monthly Buchungen'!C2:C830,"&lt;"&amp;DT$5+1,'P23 monthly Buchungen'!P2:P830,"Einnahmen")+SUMIFS('P23 monthly Buchungen'!F2:F830,'P23 monthly Buchungen'!D2:D830,$D14,'P23 monthly Buchungen'!C2:C830,"&gt;="&amp;DT$4,'P23 monthly Buchungen'!C2:C830,"&lt;"&amp;DT$5+1,'P23 monthly Buchungen'!L2:L830,"Einnahmen")-SUMIFS('P23 monthly Buchungen'!F2:F830,'P23 monthly Buchungen'!D2:D830,$D14,'P23 monthly Buchungen'!C2:C830,"&gt;="&amp;DT$4,'P23 monthly Buchungen'!C2:C830,"&lt;"&amp;DT$5+1,'P23 monthly Buchungen'!P2:P830,"Ausgaben")</f>
        <v>0</v>
      </c>
      <c r="DU14" s="21"/>
      <c r="DW14" s="26">
        <f>SUMIFS('P23 monthly Buchungen'!F2:F830,'P23 monthly Buchungen'!D2:D830,$D14,'P23 monthly Buchungen'!C2:C830,"&gt;="&amp;DW$4,'P23 monthly Buchungen'!C2:C830,"&lt;"&amp;DW$5+1,'P23 monthly Buchungen'!L2:L830,"Ausgaben")-SUMIFS('P23 monthly Buchungen'!F2:F830,'P23 monthly Buchungen'!D2:D830,$D14,'P23 monthly Buchungen'!C2:C830,"&gt;="&amp;DW$4,'P23 monthly Buchungen'!C2:C830,"&lt;"&amp;DW$5+1,'P23 monthly Buchungen'!P2:P830,"Einnahmen")+SUMIFS('P23 monthly Buchungen'!F2:F830,'P23 monthly Buchungen'!D2:D830,$D14,'P23 monthly Buchungen'!C2:C830,"&gt;="&amp;DW$4,'P23 monthly Buchungen'!C2:C830,"&lt;"&amp;DW$5+1,'P23 monthly Buchungen'!L2:L830,"Einnahmen")-SUMIFS('P23 monthly Buchungen'!F2:F830,'P23 monthly Buchungen'!D2:D830,$D14,'P23 monthly Buchungen'!C2:C830,"&gt;="&amp;DW$4,'P23 monthly Buchungen'!C2:C830,"&lt;"&amp;DW$5+1,'P23 monthly Buchungen'!P2:P830,"Ausgaben")</f>
        <v>0</v>
      </c>
      <c r="DX14" s="21"/>
      <c r="DZ14" s="26">
        <f>SUMIFS('P23 monthly Buchungen'!F2:F830,'P23 monthly Buchungen'!D2:D830,$D14,'P23 monthly Buchungen'!C2:C830,"&gt;="&amp;DZ$4,'P23 monthly Buchungen'!C2:C830,"&lt;"&amp;DZ$5+1,'P23 monthly Buchungen'!L2:L830,"Ausgaben")-SUMIFS('P23 monthly Buchungen'!F2:F830,'P23 monthly Buchungen'!D2:D830,$D14,'P23 monthly Buchungen'!C2:C830,"&gt;="&amp;DZ$4,'P23 monthly Buchungen'!C2:C830,"&lt;"&amp;DZ$5+1,'P23 monthly Buchungen'!P2:P830,"Einnahmen")+SUMIFS('P23 monthly Buchungen'!F2:F830,'P23 monthly Buchungen'!D2:D830,$D14,'P23 monthly Buchungen'!C2:C830,"&gt;="&amp;DZ$4,'P23 monthly Buchungen'!C2:C830,"&lt;"&amp;DZ$5+1,'P23 monthly Buchungen'!L2:L830,"Einnahmen")-SUMIFS('P23 monthly Buchungen'!F2:F830,'P23 monthly Buchungen'!D2:D830,$D14,'P23 monthly Buchungen'!C2:C830,"&gt;="&amp;DZ$4,'P23 monthly Buchungen'!C2:C830,"&lt;"&amp;DZ$5+1,'P23 monthly Buchungen'!P2:P830,"Ausgaben")</f>
        <v>0</v>
      </c>
      <c r="EA14" s="21"/>
      <c r="EC14" s="26">
        <f>SUMIFS('P23 monthly Buchungen'!F2:F830,'P23 monthly Buchungen'!D2:D830,$D14,'P23 monthly Buchungen'!C2:C830,"&gt;="&amp;EC$4,'P23 monthly Buchungen'!C2:C830,"&lt;"&amp;EC$5+1,'P23 monthly Buchungen'!L2:L830,"Ausgaben")-SUMIFS('P23 monthly Buchungen'!F2:F830,'P23 monthly Buchungen'!D2:D830,$D14,'P23 monthly Buchungen'!C2:C830,"&gt;="&amp;EC$4,'P23 monthly Buchungen'!C2:C830,"&lt;"&amp;EC$5+1,'P23 monthly Buchungen'!P2:P830,"Einnahmen")+SUMIFS('P23 monthly Buchungen'!F2:F830,'P23 monthly Buchungen'!D2:D830,$D14,'P23 monthly Buchungen'!C2:C830,"&gt;="&amp;EC$4,'P23 monthly Buchungen'!C2:C830,"&lt;"&amp;EC$5+1,'P23 monthly Buchungen'!L2:L830,"Einnahmen")-SUMIFS('P23 monthly Buchungen'!F2:F830,'P23 monthly Buchungen'!D2:D830,$D14,'P23 monthly Buchungen'!C2:C830,"&gt;="&amp;EC$4,'P23 monthly Buchungen'!C2:C830,"&lt;"&amp;EC$5+1,'P23 monthly Buchungen'!P2:P830,"Ausgaben")</f>
        <v>0</v>
      </c>
      <c r="ED14" s="21"/>
      <c r="EF14" s="26">
        <f>SUMIFS('P23 monthly Buchungen'!F2:F830,'P23 monthly Buchungen'!D2:D830,$D14,'P23 monthly Buchungen'!C2:C830,"&gt;="&amp;EF$4,'P23 monthly Buchungen'!C2:C830,"&lt;"&amp;EF$5+1,'P23 monthly Buchungen'!L2:L830,"Ausgaben")-SUMIFS('P23 monthly Buchungen'!F2:F830,'P23 monthly Buchungen'!D2:D830,$D14,'P23 monthly Buchungen'!C2:C830,"&gt;="&amp;EF$4,'P23 monthly Buchungen'!C2:C830,"&lt;"&amp;EF$5+1,'P23 monthly Buchungen'!P2:P830,"Einnahmen")+SUMIFS('P23 monthly Buchungen'!F2:F830,'P23 monthly Buchungen'!D2:D830,$D14,'P23 monthly Buchungen'!C2:C830,"&gt;="&amp;EF$4,'P23 monthly Buchungen'!C2:C830,"&lt;"&amp;EF$5+1,'P23 monthly Buchungen'!L2:L830,"Einnahmen")-SUMIFS('P23 monthly Buchungen'!F2:F830,'P23 monthly Buchungen'!D2:D830,$D14,'P23 monthly Buchungen'!C2:C830,"&gt;="&amp;EF$4,'P23 monthly Buchungen'!C2:C830,"&lt;"&amp;EF$5+1,'P23 monthly Buchungen'!P2:P830,"Ausgaben")</f>
        <v>0</v>
      </c>
      <c r="EG14" s="21"/>
      <c r="EI14" s="26">
        <f>SUMIFS('P23 monthly Buchungen'!F2:F830,'P23 monthly Buchungen'!D2:D830,$D14,'P23 monthly Buchungen'!C2:C830,"&gt;="&amp;EI$4,'P23 monthly Buchungen'!C2:C830,"&lt;"&amp;EI$5+1,'P23 monthly Buchungen'!L2:L830,"Ausgaben")-SUMIFS('P23 monthly Buchungen'!F2:F830,'P23 monthly Buchungen'!D2:D830,$D14,'P23 monthly Buchungen'!C2:C830,"&gt;="&amp;EI$4,'P23 monthly Buchungen'!C2:C830,"&lt;"&amp;EI$5+1,'P23 monthly Buchungen'!P2:P830,"Einnahmen")+SUMIFS('P23 monthly Buchungen'!F2:F830,'P23 monthly Buchungen'!D2:D830,$D14,'P23 monthly Buchungen'!C2:C830,"&gt;="&amp;EI$4,'P23 monthly Buchungen'!C2:C830,"&lt;"&amp;EI$5+1,'P23 monthly Buchungen'!L2:L830,"Einnahmen")-SUMIFS('P23 monthly Buchungen'!F2:F830,'P23 monthly Buchungen'!D2:D830,$D14,'P23 monthly Buchungen'!C2:C830,"&gt;="&amp;EI$4,'P23 monthly Buchungen'!C2:C830,"&lt;"&amp;EI$5+1,'P23 monthly Buchungen'!P2:P830,"Ausgaben")</f>
        <v>0</v>
      </c>
    </row>
    <row r="15" spans="1:139" x14ac:dyDescent="0.2">
      <c r="C15" t="s">
        <v>5554</v>
      </c>
      <c r="D15" t="s">
        <v>1935</v>
      </c>
      <c r="E15" s="21"/>
      <c r="G15" s="29">
        <v>106800</v>
      </c>
      <c r="H15" s="21"/>
      <c r="J15" s="29">
        <v>35150</v>
      </c>
      <c r="K15" s="21"/>
      <c r="M15" s="29">
        <v>35150</v>
      </c>
      <c r="N15" s="21"/>
      <c r="P15" s="26">
        <f>SUMIFS('P23 monthly Buchungen'!F2:F830,'P23 monthly Buchungen'!D2:D830,$D15,'P23 monthly Buchungen'!C2:C830,"&gt;="&amp;P$4,'P23 monthly Buchungen'!C2:C830,"&lt;"&amp;P$5+1,'P23 monthly Buchungen'!L2:L830,"Ausgaben")-SUMIFS('P23 monthly Buchungen'!F2:F830,'P23 monthly Buchungen'!D2:D830,$D15,'P23 monthly Buchungen'!C2:C830,"&gt;="&amp;P$4,'P23 monthly Buchungen'!C2:C830,"&lt;"&amp;P$5+1,'P23 monthly Buchungen'!P2:P830,"Einnahmen")+SUMIFS('P23 monthly Buchungen'!F2:F830,'P23 monthly Buchungen'!D2:D830,$D15,'P23 monthly Buchungen'!C2:C830,"&gt;="&amp;P$4,'P23 monthly Buchungen'!C2:C830,"&lt;"&amp;P$5+1,'P23 monthly Buchungen'!L2:L830,"Einnahmen")-SUMIFS('P23 monthly Buchungen'!F2:F830,'P23 monthly Buchungen'!D2:D830,$D15,'P23 monthly Buchungen'!C2:C830,"&gt;="&amp;P$4,'P23 monthly Buchungen'!C2:C830,"&lt;"&amp;P$5+1,'P23 monthly Buchungen'!P2:P830,"Ausgaben")</f>
        <v>0</v>
      </c>
      <c r="Q15" s="21"/>
      <c r="S15" s="26">
        <f>SUMIFS('P23 monthly Buchungen'!F2:F830,'P23 monthly Buchungen'!D2:D830,$D15,'P23 monthly Buchungen'!C2:C830,"&gt;="&amp;S$4,'P23 monthly Buchungen'!C2:C830,"&lt;"&amp;S$5+1,'P23 monthly Buchungen'!L2:L830,"Ausgaben")-SUMIFS('P23 monthly Buchungen'!F2:F830,'P23 monthly Buchungen'!D2:D830,$D15,'P23 monthly Buchungen'!C2:C830,"&gt;="&amp;S$4,'P23 monthly Buchungen'!C2:C830,"&lt;"&amp;S$5+1,'P23 monthly Buchungen'!P2:P830,"Einnahmen")+SUMIFS('P23 monthly Buchungen'!F2:F830,'P23 monthly Buchungen'!D2:D830,$D15,'P23 monthly Buchungen'!C2:C830,"&gt;="&amp;S$4,'P23 monthly Buchungen'!C2:C830,"&lt;"&amp;S$5+1,'P23 monthly Buchungen'!L2:L830,"Einnahmen")-SUMIFS('P23 monthly Buchungen'!F2:F830,'P23 monthly Buchungen'!D2:D830,$D15,'P23 monthly Buchungen'!C2:C830,"&gt;="&amp;S$4,'P23 monthly Buchungen'!C2:C830,"&lt;"&amp;S$5+1,'P23 monthly Buchungen'!P2:P830,"Ausgaben")</f>
        <v>2532.5700000000002</v>
      </c>
      <c r="T15" s="21"/>
      <c r="V15" s="26">
        <f>SUMIFS('P23 monthly Buchungen'!F2:F830,'P23 monthly Buchungen'!D2:D830,$D15,'P23 monthly Buchungen'!C2:C830,"&gt;="&amp;V$4,'P23 monthly Buchungen'!C2:C830,"&lt;"&amp;V$5+1,'P23 monthly Buchungen'!L2:L830,"Ausgaben")-SUMIFS('P23 monthly Buchungen'!F2:F830,'P23 monthly Buchungen'!D2:D830,$D15,'P23 monthly Buchungen'!C2:C830,"&gt;="&amp;V$4,'P23 monthly Buchungen'!C2:C830,"&lt;"&amp;V$5+1,'P23 monthly Buchungen'!P2:P830,"Einnahmen")+SUMIFS('P23 monthly Buchungen'!F2:F830,'P23 monthly Buchungen'!D2:D830,$D15,'P23 monthly Buchungen'!C2:C830,"&gt;="&amp;V$4,'P23 monthly Buchungen'!C2:C830,"&lt;"&amp;V$5+1,'P23 monthly Buchungen'!L2:L830,"Einnahmen")-SUMIFS('P23 monthly Buchungen'!F2:F830,'P23 monthly Buchungen'!D2:D830,$D15,'P23 monthly Buchungen'!C2:C830,"&gt;="&amp;V$4,'P23 monthly Buchungen'!C2:C830,"&lt;"&amp;V$5+1,'P23 monthly Buchungen'!P2:P830,"Ausgaben")</f>
        <v>2532.5700000000002</v>
      </c>
      <c r="W15" s="21"/>
      <c r="Y15" s="26">
        <f>SUMIFS('P23 monthly Buchungen'!F2:F830,'P23 monthly Buchungen'!D2:D830,$D15,'P23 monthly Buchungen'!C2:C830,"&gt;="&amp;Y$4,'P23 monthly Buchungen'!C2:C830,"&lt;"&amp;Y$5+1,'P23 monthly Buchungen'!L2:L830,"Ausgaben")-SUMIFS('P23 monthly Buchungen'!F2:F830,'P23 monthly Buchungen'!D2:D830,$D15,'P23 monthly Buchungen'!C2:C830,"&gt;="&amp;Y$4,'P23 monthly Buchungen'!C2:C830,"&lt;"&amp;Y$5+1,'P23 monthly Buchungen'!P2:P830,"Einnahmen")+SUMIFS('P23 monthly Buchungen'!F2:F830,'P23 monthly Buchungen'!D2:D830,$D15,'P23 monthly Buchungen'!C2:C830,"&gt;="&amp;Y$4,'P23 monthly Buchungen'!C2:C830,"&lt;"&amp;Y$5+1,'P23 monthly Buchungen'!L2:L830,"Einnahmen")-SUMIFS('P23 monthly Buchungen'!F2:F830,'P23 monthly Buchungen'!D2:D830,$D15,'P23 monthly Buchungen'!C2:C830,"&gt;="&amp;Y$4,'P23 monthly Buchungen'!C2:C830,"&lt;"&amp;Y$5+1,'P23 monthly Buchungen'!P2:P830,"Ausgaben")</f>
        <v>2662.09</v>
      </c>
      <c r="Z15" s="21"/>
      <c r="AB15" s="26">
        <f>SUMIFS('P23 monthly Buchungen'!F2:F830,'P23 monthly Buchungen'!D2:D830,$D15,'P23 monthly Buchungen'!C2:C830,"&gt;="&amp;AB$4,'P23 monthly Buchungen'!C2:C830,"&lt;"&amp;AB$5+1,'P23 monthly Buchungen'!L2:L830,"Ausgaben")-SUMIFS('P23 monthly Buchungen'!F2:F830,'P23 monthly Buchungen'!D2:D830,$D15,'P23 monthly Buchungen'!C2:C830,"&gt;="&amp;AB$4,'P23 monthly Buchungen'!C2:C830,"&lt;"&amp;AB$5+1,'P23 monthly Buchungen'!P2:P830,"Einnahmen")+SUMIFS('P23 monthly Buchungen'!F2:F830,'P23 monthly Buchungen'!D2:D830,$D15,'P23 monthly Buchungen'!C2:C830,"&gt;="&amp;AB$4,'P23 monthly Buchungen'!C2:C830,"&lt;"&amp;AB$5+1,'P23 monthly Buchungen'!L2:L830,"Einnahmen")-SUMIFS('P23 monthly Buchungen'!F2:F830,'P23 monthly Buchungen'!D2:D830,$D15,'P23 monthly Buchungen'!C2:C830,"&gt;="&amp;AB$4,'P23 monthly Buchungen'!C2:C830,"&lt;"&amp;AB$5+1,'P23 monthly Buchungen'!P2:P830,"Ausgaben")</f>
        <v>2662.09</v>
      </c>
      <c r="AC15" s="21"/>
      <c r="AE15" s="26">
        <f>SUMIFS('P23 monthly Buchungen'!F2:F830,'P23 monthly Buchungen'!D2:D830,$D15,'P23 monthly Buchungen'!C2:C830,"&gt;="&amp;AE$4,'P23 monthly Buchungen'!C2:C830,"&lt;"&amp;AE$5+1,'P23 monthly Buchungen'!L2:L830,"Ausgaben")-SUMIFS('P23 monthly Buchungen'!F2:F830,'P23 monthly Buchungen'!D2:D830,$D15,'P23 monthly Buchungen'!C2:C830,"&gt;="&amp;AE$4,'P23 monthly Buchungen'!C2:C830,"&lt;"&amp;AE$5+1,'P23 monthly Buchungen'!P2:P830,"Einnahmen")+SUMIFS('P23 monthly Buchungen'!F2:F830,'P23 monthly Buchungen'!D2:D830,$D15,'P23 monthly Buchungen'!C2:C830,"&gt;="&amp;AE$4,'P23 monthly Buchungen'!C2:C830,"&lt;"&amp;AE$5+1,'P23 monthly Buchungen'!L2:L830,"Einnahmen")-SUMIFS('P23 monthly Buchungen'!F2:F830,'P23 monthly Buchungen'!D2:D830,$D15,'P23 monthly Buchungen'!C2:C830,"&gt;="&amp;AE$4,'P23 monthly Buchungen'!C2:C830,"&lt;"&amp;AE$5+1,'P23 monthly Buchungen'!P2:P830,"Ausgaben")</f>
        <v>2724.79</v>
      </c>
      <c r="AF15" s="21"/>
      <c r="AH15" s="26">
        <f>SUMIFS('P23 monthly Buchungen'!F2:F830,'P23 monthly Buchungen'!D2:D830,$D15,'P23 monthly Buchungen'!C2:C830,"&gt;="&amp;AH$4,'P23 monthly Buchungen'!C2:C830,"&lt;"&amp;AH$5+1,'P23 monthly Buchungen'!L2:L830,"Ausgaben")-SUMIFS('P23 monthly Buchungen'!F2:F830,'P23 monthly Buchungen'!D2:D830,$D15,'P23 monthly Buchungen'!C2:C830,"&gt;="&amp;AH$4,'P23 monthly Buchungen'!C2:C830,"&lt;"&amp;AH$5+1,'P23 monthly Buchungen'!P2:P830,"Einnahmen")+SUMIFS('P23 monthly Buchungen'!F2:F830,'P23 monthly Buchungen'!D2:D830,$D15,'P23 monthly Buchungen'!C2:C830,"&gt;="&amp;AH$4,'P23 monthly Buchungen'!C2:C830,"&lt;"&amp;AH$5+1,'P23 monthly Buchungen'!L2:L830,"Einnahmen")-SUMIFS('P23 monthly Buchungen'!F2:F830,'P23 monthly Buchungen'!D2:D830,$D15,'P23 monthly Buchungen'!C2:C830,"&gt;="&amp;AH$4,'P23 monthly Buchungen'!C2:C830,"&lt;"&amp;AH$5+1,'P23 monthly Buchungen'!P2:P830,"Ausgaben")</f>
        <v>3246.91</v>
      </c>
      <c r="AI15" s="21"/>
      <c r="AK15" s="26">
        <f>SUMIFS('P23 monthly Buchungen'!F2:F830,'P23 monthly Buchungen'!D2:D830,$D15,'P23 monthly Buchungen'!C2:C830,"&gt;="&amp;AK$4,'P23 monthly Buchungen'!C2:C830,"&lt;"&amp;AK$5+1,'P23 monthly Buchungen'!L2:L830,"Ausgaben")-SUMIFS('P23 monthly Buchungen'!F2:F830,'P23 monthly Buchungen'!D2:D830,$D15,'P23 monthly Buchungen'!C2:C830,"&gt;="&amp;AK$4,'P23 monthly Buchungen'!C2:C830,"&lt;"&amp;AK$5+1,'P23 monthly Buchungen'!P2:P830,"Einnahmen")+SUMIFS('P23 monthly Buchungen'!F2:F830,'P23 monthly Buchungen'!D2:D830,$D15,'P23 monthly Buchungen'!C2:C830,"&gt;="&amp;AK$4,'P23 monthly Buchungen'!C2:C830,"&lt;"&amp;AK$5+1,'P23 monthly Buchungen'!L2:L830,"Einnahmen")-SUMIFS('P23 monthly Buchungen'!F2:F830,'P23 monthly Buchungen'!D2:D830,$D15,'P23 monthly Buchungen'!C2:C830,"&gt;="&amp;AK$4,'P23 monthly Buchungen'!C2:C830,"&lt;"&amp;AK$5+1,'P23 monthly Buchungen'!P2:P830,"Ausgaben")</f>
        <v>2783.86</v>
      </c>
      <c r="AL15" s="21"/>
      <c r="AN15" s="26">
        <f>SUMIFS('P23 monthly Buchungen'!F2:F830,'P23 monthly Buchungen'!D2:D830,$D15,'P23 monthly Buchungen'!C2:C830,"&gt;="&amp;AN$4,'P23 monthly Buchungen'!C2:C830,"&lt;"&amp;AN$5+1,'P23 monthly Buchungen'!L2:L830,"Ausgaben")-SUMIFS('P23 monthly Buchungen'!F2:F830,'P23 monthly Buchungen'!D2:D830,$D15,'P23 monthly Buchungen'!C2:C830,"&gt;="&amp;AN$4,'P23 monthly Buchungen'!C2:C830,"&lt;"&amp;AN$5+1,'P23 monthly Buchungen'!P2:P830,"Einnahmen")+SUMIFS('P23 monthly Buchungen'!F2:F830,'P23 monthly Buchungen'!D2:D830,$D15,'P23 monthly Buchungen'!C2:C830,"&gt;="&amp;AN$4,'P23 monthly Buchungen'!C2:C830,"&lt;"&amp;AN$5+1,'P23 monthly Buchungen'!L2:L830,"Einnahmen")-SUMIFS('P23 monthly Buchungen'!F2:F830,'P23 monthly Buchungen'!D2:D830,$D15,'P23 monthly Buchungen'!C2:C830,"&gt;="&amp;AN$4,'P23 monthly Buchungen'!C2:C830,"&lt;"&amp;AN$5+1,'P23 monthly Buchungen'!P2:P830,"Ausgaben")</f>
        <v>2783.86</v>
      </c>
      <c r="AO15" s="21"/>
      <c r="AQ15" s="26">
        <f>SUMIFS('P23 monthly Buchungen'!F2:F830,'P23 monthly Buchungen'!D2:D830,$D15,'P23 monthly Buchungen'!C2:C830,"&gt;="&amp;AQ$4,'P23 monthly Buchungen'!C2:C830,"&lt;"&amp;AQ$5+1,'P23 monthly Buchungen'!L2:L830,"Ausgaben")-SUMIFS('P23 monthly Buchungen'!F2:F830,'P23 monthly Buchungen'!D2:D830,$D15,'P23 monthly Buchungen'!C2:C830,"&gt;="&amp;AQ$4,'P23 monthly Buchungen'!C2:C830,"&lt;"&amp;AQ$5+1,'P23 monthly Buchungen'!P2:P830,"Einnahmen")+SUMIFS('P23 monthly Buchungen'!F2:F830,'P23 monthly Buchungen'!D2:D830,$D15,'P23 monthly Buchungen'!C2:C830,"&gt;="&amp;AQ$4,'P23 monthly Buchungen'!C2:C830,"&lt;"&amp;AQ$5+1,'P23 monthly Buchungen'!L2:L830,"Einnahmen")-SUMIFS('P23 monthly Buchungen'!F2:F830,'P23 monthly Buchungen'!D2:D830,$D15,'P23 monthly Buchungen'!C2:C830,"&gt;="&amp;AQ$4,'P23 monthly Buchungen'!C2:C830,"&lt;"&amp;AQ$5+1,'P23 monthly Buchungen'!P2:P830,"Ausgaben")</f>
        <v>2783.86</v>
      </c>
      <c r="AR15" s="21"/>
      <c r="AT15" s="26">
        <f>SUMIFS('P23 monthly Buchungen'!F2:F830,'P23 monthly Buchungen'!D2:D830,$D15,'P23 monthly Buchungen'!C2:C830,"&gt;="&amp;AT$4,'P23 monthly Buchungen'!C2:C830,"&lt;"&amp;AT$5+1,'P23 monthly Buchungen'!L2:L830,"Ausgaben")-SUMIFS('P23 monthly Buchungen'!F2:F830,'P23 monthly Buchungen'!D2:D830,$D15,'P23 monthly Buchungen'!C2:C830,"&gt;="&amp;AT$4,'P23 monthly Buchungen'!C2:C830,"&lt;"&amp;AT$5+1,'P23 monthly Buchungen'!P2:P830,"Einnahmen")+SUMIFS('P23 monthly Buchungen'!F2:F830,'P23 monthly Buchungen'!D2:D830,$D15,'P23 monthly Buchungen'!C2:C830,"&gt;="&amp;AT$4,'P23 monthly Buchungen'!C2:C830,"&lt;"&amp;AT$5+1,'P23 monthly Buchungen'!L2:L830,"Einnahmen")-SUMIFS('P23 monthly Buchungen'!F2:F830,'P23 monthly Buchungen'!D2:D830,$D15,'P23 monthly Buchungen'!C2:C830,"&gt;="&amp;AT$4,'P23 monthly Buchungen'!C2:C830,"&lt;"&amp;AT$5+1,'P23 monthly Buchungen'!P2:P830,"Ausgaben")</f>
        <v>2783.86</v>
      </c>
      <c r="AU15" s="21"/>
      <c r="AW15" s="26">
        <f>SUMIFS('P23 monthly Buchungen'!F2:F830,'P23 monthly Buchungen'!D2:D830,$D15,'P23 monthly Buchungen'!C2:C830,"&gt;="&amp;AW$4,'P23 monthly Buchungen'!C2:C830,"&lt;"&amp;AW$5+1,'P23 monthly Buchungen'!L2:L830,"Ausgaben")-SUMIFS('P23 monthly Buchungen'!F2:F830,'P23 monthly Buchungen'!D2:D830,$D15,'P23 monthly Buchungen'!C2:C830,"&gt;="&amp;AW$4,'P23 monthly Buchungen'!C2:C830,"&lt;"&amp;AW$5+1,'P23 monthly Buchungen'!P2:P830,"Einnahmen")+SUMIFS('P23 monthly Buchungen'!F2:F830,'P23 monthly Buchungen'!D2:D830,$D15,'P23 monthly Buchungen'!C2:C830,"&gt;="&amp;AW$4,'P23 monthly Buchungen'!C2:C830,"&lt;"&amp;AW$5+1,'P23 monthly Buchungen'!L2:L830,"Einnahmen")-SUMIFS('P23 monthly Buchungen'!F2:F830,'P23 monthly Buchungen'!D2:D830,$D15,'P23 monthly Buchungen'!C2:C830,"&gt;="&amp;AW$4,'P23 monthly Buchungen'!C2:C830,"&lt;"&amp;AW$5+1,'P23 monthly Buchungen'!P2:P830,"Ausgaben")</f>
        <v>5010.92</v>
      </c>
      <c r="AX15" s="21"/>
      <c r="AZ15" s="26">
        <f>SUMIFS('P23 monthly Buchungen'!F2:F830,'P23 monthly Buchungen'!D2:D830,$D15,'P23 monthly Buchungen'!C2:C830,"&gt;="&amp;AZ$4,'P23 monthly Buchungen'!C2:C830,"&lt;"&amp;AZ$5+1,'P23 monthly Buchungen'!L2:L830,"Ausgaben")-SUMIFS('P23 monthly Buchungen'!F2:F830,'P23 monthly Buchungen'!D2:D830,$D15,'P23 monthly Buchungen'!C2:C830,"&gt;="&amp;AZ$4,'P23 monthly Buchungen'!C2:C830,"&lt;"&amp;AZ$5+1,'P23 monthly Buchungen'!P2:P830,"Einnahmen")+SUMIFS('P23 monthly Buchungen'!F2:F830,'P23 monthly Buchungen'!D2:D830,$D15,'P23 monthly Buchungen'!C2:C830,"&gt;="&amp;AZ$4,'P23 monthly Buchungen'!C2:C830,"&lt;"&amp;AZ$5+1,'P23 monthly Buchungen'!L2:L830,"Einnahmen")-SUMIFS('P23 monthly Buchungen'!F2:F830,'P23 monthly Buchungen'!D2:D830,$D15,'P23 monthly Buchungen'!C2:C830,"&gt;="&amp;AZ$4,'P23 monthly Buchungen'!C2:C830,"&lt;"&amp;AZ$5+1,'P23 monthly Buchungen'!P2:P830,"Ausgaben")</f>
        <v>2783.86</v>
      </c>
      <c r="BA15" s="21"/>
      <c r="BC15" s="29">
        <v>35825</v>
      </c>
      <c r="BD15" s="21"/>
      <c r="BF15" s="29">
        <v>35825</v>
      </c>
      <c r="BG15" s="21"/>
      <c r="BI15" s="26">
        <f>SUMIFS('P23 monthly Buchungen'!F2:F830,'P23 monthly Buchungen'!D2:D830,$D15,'P23 monthly Buchungen'!C2:C830,"&gt;="&amp;BI$4,'P23 monthly Buchungen'!C2:C830,"&lt;"&amp;BI$5+1,'P23 monthly Buchungen'!L2:L830,"Ausgaben")-SUMIFS('P23 monthly Buchungen'!F2:F830,'P23 monthly Buchungen'!D2:D830,$D15,'P23 monthly Buchungen'!C2:C830,"&gt;="&amp;BI$4,'P23 monthly Buchungen'!C2:C830,"&lt;"&amp;BI$5+1,'P23 monthly Buchungen'!P2:P830,"Einnahmen")+SUMIFS('P23 monthly Buchungen'!F2:F830,'P23 monthly Buchungen'!D2:D830,$D15,'P23 monthly Buchungen'!C2:C830,"&gt;="&amp;BI$4,'P23 monthly Buchungen'!C2:C830,"&lt;"&amp;BI$5+1,'P23 monthly Buchungen'!L2:L830,"Einnahmen")-SUMIFS('P23 monthly Buchungen'!F2:F830,'P23 monthly Buchungen'!D2:D830,$D15,'P23 monthly Buchungen'!C2:C830,"&gt;="&amp;BI$4,'P23 monthly Buchungen'!C2:C830,"&lt;"&amp;BI$5+1,'P23 monthly Buchungen'!P2:P830,"Ausgaben")</f>
        <v>2770.7000000000003</v>
      </c>
      <c r="BJ15" s="21"/>
      <c r="BL15" s="26">
        <f>SUMIFS('P23 monthly Buchungen'!F2:F830,'P23 monthly Buchungen'!D2:D830,$D15,'P23 monthly Buchungen'!C2:C830,"&gt;="&amp;BL$4,'P23 monthly Buchungen'!C2:C830,"&lt;"&amp;BL$5+1,'P23 monthly Buchungen'!L2:L830,"Ausgaben")-SUMIFS('P23 monthly Buchungen'!F2:F830,'P23 monthly Buchungen'!D2:D830,$D15,'P23 monthly Buchungen'!C2:C830,"&gt;="&amp;BL$4,'P23 monthly Buchungen'!C2:C830,"&lt;"&amp;BL$5+1,'P23 monthly Buchungen'!P2:P830,"Einnahmen")+SUMIFS('P23 monthly Buchungen'!F2:F830,'P23 monthly Buchungen'!D2:D830,$D15,'P23 monthly Buchungen'!C2:C830,"&gt;="&amp;BL$4,'P23 monthly Buchungen'!C2:C830,"&lt;"&amp;BL$5+1,'P23 monthly Buchungen'!L2:L830,"Einnahmen")-SUMIFS('P23 monthly Buchungen'!F2:F830,'P23 monthly Buchungen'!D2:D830,$D15,'P23 monthly Buchungen'!C2:C830,"&gt;="&amp;BL$4,'P23 monthly Buchungen'!C2:C830,"&lt;"&amp;BL$5+1,'P23 monthly Buchungen'!P2:P830,"Ausgaben")</f>
        <v>2770.7000000000003</v>
      </c>
      <c r="BM15" s="21"/>
      <c r="BO15" s="26">
        <f>SUMIFS('P23 monthly Buchungen'!F2:F830,'P23 monthly Buchungen'!D2:D830,$D15,'P23 monthly Buchungen'!C2:C830,"&gt;="&amp;BO$4,'P23 monthly Buchungen'!C2:C830,"&lt;"&amp;BO$5+1,'P23 monthly Buchungen'!L2:L830,"Ausgaben")-SUMIFS('P23 monthly Buchungen'!F2:F830,'P23 monthly Buchungen'!D2:D830,$D15,'P23 monthly Buchungen'!C2:C830,"&gt;="&amp;BO$4,'P23 monthly Buchungen'!C2:C830,"&lt;"&amp;BO$5+1,'P23 monthly Buchungen'!P2:P830,"Einnahmen")+SUMIFS('P23 monthly Buchungen'!F2:F830,'P23 monthly Buchungen'!D2:D830,$D15,'P23 monthly Buchungen'!C2:C830,"&gt;="&amp;BO$4,'P23 monthly Buchungen'!C2:C830,"&lt;"&amp;BO$5+1,'P23 monthly Buchungen'!L2:L830,"Einnahmen")-SUMIFS('P23 monthly Buchungen'!F2:F830,'P23 monthly Buchungen'!D2:D830,$D15,'P23 monthly Buchungen'!C2:C830,"&gt;="&amp;BO$4,'P23 monthly Buchungen'!C2:C830,"&lt;"&amp;BO$5+1,'P23 monthly Buchungen'!P2:P830,"Ausgaben")</f>
        <v>2937.0699999999997</v>
      </c>
      <c r="BP15" s="21"/>
      <c r="BR15" s="26">
        <f>SUMIFS('P23 monthly Buchungen'!F2:F830,'P23 monthly Buchungen'!D2:D830,$D15,'P23 monthly Buchungen'!C2:C830,"&gt;="&amp;BR$4,'P23 monthly Buchungen'!C2:C830,"&lt;"&amp;BR$5+1,'P23 monthly Buchungen'!L2:L830,"Ausgaben")-SUMIFS('P23 monthly Buchungen'!F2:F830,'P23 monthly Buchungen'!D2:D830,$D15,'P23 monthly Buchungen'!C2:C830,"&gt;="&amp;BR$4,'P23 monthly Buchungen'!C2:C830,"&lt;"&amp;BR$5+1,'P23 monthly Buchungen'!P2:P830,"Einnahmen")+SUMIFS('P23 monthly Buchungen'!F2:F830,'P23 monthly Buchungen'!D2:D830,$D15,'P23 monthly Buchungen'!C2:C830,"&gt;="&amp;BR$4,'P23 monthly Buchungen'!C2:C830,"&lt;"&amp;BR$5+1,'P23 monthly Buchungen'!L2:L830,"Einnahmen")-SUMIFS('P23 monthly Buchungen'!F2:F830,'P23 monthly Buchungen'!D2:D830,$D15,'P23 monthly Buchungen'!C2:C830,"&gt;="&amp;BR$4,'P23 monthly Buchungen'!C2:C830,"&lt;"&amp;BR$5+1,'P23 monthly Buchungen'!P2:P830,"Ausgaben")</f>
        <v>2937.0699999999997</v>
      </c>
      <c r="BS15" s="21"/>
      <c r="BU15" s="26">
        <f>SUMIFS('P23 monthly Buchungen'!F2:F830,'P23 monthly Buchungen'!D2:D830,$D15,'P23 monthly Buchungen'!C2:C830,"&gt;="&amp;BU$4,'P23 monthly Buchungen'!C2:C830,"&lt;"&amp;BU$5+1,'P23 monthly Buchungen'!L2:L830,"Ausgaben")-SUMIFS('P23 monthly Buchungen'!F2:F830,'P23 monthly Buchungen'!D2:D830,$D15,'P23 monthly Buchungen'!C2:C830,"&gt;="&amp;BU$4,'P23 monthly Buchungen'!C2:C830,"&lt;"&amp;BU$5+1,'P23 monthly Buchungen'!P2:P830,"Einnahmen")+SUMIFS('P23 monthly Buchungen'!F2:F830,'P23 monthly Buchungen'!D2:D830,$D15,'P23 monthly Buchungen'!C2:C830,"&gt;="&amp;BU$4,'P23 monthly Buchungen'!C2:C830,"&lt;"&amp;BU$5+1,'P23 monthly Buchungen'!L2:L830,"Einnahmen")-SUMIFS('P23 monthly Buchungen'!F2:F830,'P23 monthly Buchungen'!D2:D830,$D15,'P23 monthly Buchungen'!C2:C830,"&gt;="&amp;BU$4,'P23 monthly Buchungen'!C2:C830,"&lt;"&amp;BU$5+1,'P23 monthly Buchungen'!P2:P830,"Ausgaben")</f>
        <v>3054.8</v>
      </c>
      <c r="BV15" s="21"/>
      <c r="BX15" s="26">
        <f>SUMIFS('P23 monthly Buchungen'!F2:F830,'P23 monthly Buchungen'!D2:D830,$D15,'P23 monthly Buchungen'!C2:C830,"&gt;="&amp;BX$4,'P23 monthly Buchungen'!C2:C830,"&lt;"&amp;BX$5+1,'P23 monthly Buchungen'!L2:L830,"Ausgaben")-SUMIFS('P23 monthly Buchungen'!F2:F830,'P23 monthly Buchungen'!D2:D830,$D15,'P23 monthly Buchungen'!C2:C830,"&gt;="&amp;BX$4,'P23 monthly Buchungen'!C2:C830,"&lt;"&amp;BX$5+1,'P23 monthly Buchungen'!P2:P830,"Einnahmen")+SUMIFS('P23 monthly Buchungen'!F2:F830,'P23 monthly Buchungen'!D2:D830,$D15,'P23 monthly Buchungen'!C2:C830,"&gt;="&amp;BX$4,'P23 monthly Buchungen'!C2:C830,"&lt;"&amp;BX$5+1,'P23 monthly Buchungen'!L2:L830,"Einnahmen")-SUMIFS('P23 monthly Buchungen'!F2:F830,'P23 monthly Buchungen'!D2:D830,$D15,'P23 monthly Buchungen'!C2:C830,"&gt;="&amp;BX$4,'P23 monthly Buchungen'!C2:C830,"&lt;"&amp;BX$5+1,'P23 monthly Buchungen'!P2:P830,"Ausgaben")</f>
        <v>2937.0699999999997</v>
      </c>
      <c r="BY15" s="21"/>
      <c r="CA15" s="26">
        <f>SUMIFS('P23 monthly Buchungen'!F2:F830,'P23 monthly Buchungen'!D2:D830,$D15,'P23 monthly Buchungen'!C2:C830,"&gt;="&amp;CA$4,'P23 monthly Buchungen'!C2:C830,"&lt;"&amp;CA$5+1,'P23 monthly Buchungen'!L2:L830,"Ausgaben")-SUMIFS('P23 monthly Buchungen'!F2:F830,'P23 monthly Buchungen'!D2:D830,$D15,'P23 monthly Buchungen'!C2:C830,"&gt;="&amp;CA$4,'P23 monthly Buchungen'!C2:C830,"&lt;"&amp;CA$5+1,'P23 monthly Buchungen'!P2:P830,"Einnahmen")+SUMIFS('P23 monthly Buchungen'!F2:F830,'P23 monthly Buchungen'!D2:D830,$D15,'P23 monthly Buchungen'!C2:C830,"&gt;="&amp;CA$4,'P23 monthly Buchungen'!C2:C830,"&lt;"&amp;CA$5+1,'P23 monthly Buchungen'!L2:L830,"Einnahmen")-SUMIFS('P23 monthly Buchungen'!F2:F830,'P23 monthly Buchungen'!D2:D830,$D15,'P23 monthly Buchungen'!C2:C830,"&gt;="&amp;CA$4,'P23 monthly Buchungen'!C2:C830,"&lt;"&amp;CA$5+1,'P23 monthly Buchungen'!P2:P830,"Ausgaben")</f>
        <v>2937.0699999999997</v>
      </c>
      <c r="CB15" s="21"/>
      <c r="CD15" s="26">
        <f>SUMIFS('P23 monthly Buchungen'!F2:F830,'P23 monthly Buchungen'!D2:D830,$D15,'P23 monthly Buchungen'!C2:C830,"&gt;="&amp;CD$4,'P23 monthly Buchungen'!C2:C830,"&lt;"&amp;CD$5+1,'P23 monthly Buchungen'!L2:L830,"Ausgaben")-SUMIFS('P23 monthly Buchungen'!F2:F830,'P23 monthly Buchungen'!D2:D830,$D15,'P23 monthly Buchungen'!C2:C830,"&gt;="&amp;CD$4,'P23 monthly Buchungen'!C2:C830,"&lt;"&amp;CD$5+1,'P23 monthly Buchungen'!P2:P830,"Einnahmen")+SUMIFS('P23 monthly Buchungen'!F2:F830,'P23 monthly Buchungen'!D2:D830,$D15,'P23 monthly Buchungen'!C2:C830,"&gt;="&amp;CD$4,'P23 monthly Buchungen'!C2:C830,"&lt;"&amp;CD$5+1,'P23 monthly Buchungen'!L2:L830,"Einnahmen")-SUMIFS('P23 monthly Buchungen'!F2:F830,'P23 monthly Buchungen'!D2:D830,$D15,'P23 monthly Buchungen'!C2:C830,"&gt;="&amp;CD$4,'P23 monthly Buchungen'!C2:C830,"&lt;"&amp;CD$5+1,'P23 monthly Buchungen'!P2:P830,"Ausgaben")</f>
        <v>2937.0699999999997</v>
      </c>
      <c r="CE15" s="21"/>
      <c r="CG15" s="26">
        <f>SUMIFS('P23 monthly Buchungen'!F2:F830,'P23 monthly Buchungen'!D2:D830,$D15,'P23 monthly Buchungen'!C2:C830,"&gt;="&amp;CG$4,'P23 monthly Buchungen'!C2:C830,"&lt;"&amp;CG$5+1,'P23 monthly Buchungen'!L2:L830,"Ausgaben")-SUMIFS('P23 monthly Buchungen'!F2:F830,'P23 monthly Buchungen'!D2:D830,$D15,'P23 monthly Buchungen'!C2:C830,"&gt;="&amp;CG$4,'P23 monthly Buchungen'!C2:C830,"&lt;"&amp;CG$5+1,'P23 monthly Buchungen'!P2:P830,"Einnahmen")+SUMIFS('P23 monthly Buchungen'!F2:F830,'P23 monthly Buchungen'!D2:D830,$D15,'P23 monthly Buchungen'!C2:C830,"&gt;="&amp;CG$4,'P23 monthly Buchungen'!C2:C830,"&lt;"&amp;CG$5+1,'P23 monthly Buchungen'!L2:L830,"Einnahmen")-SUMIFS('P23 monthly Buchungen'!F2:F830,'P23 monthly Buchungen'!D2:D830,$D15,'P23 monthly Buchungen'!C2:C830,"&gt;="&amp;CG$4,'P23 monthly Buchungen'!C2:C830,"&lt;"&amp;CG$5+1,'P23 monthly Buchungen'!P2:P830,"Ausgaben")</f>
        <v>2951.35</v>
      </c>
      <c r="CH15" s="21"/>
      <c r="CJ15" s="26">
        <f>SUMIFS('P23 monthly Buchungen'!F2:F830,'P23 monthly Buchungen'!D2:D830,$D15,'P23 monthly Buchungen'!C2:C830,"&gt;="&amp;CJ$4,'P23 monthly Buchungen'!C2:C830,"&lt;"&amp;CJ$5+1,'P23 monthly Buchungen'!L2:L830,"Ausgaben")-SUMIFS('P23 monthly Buchungen'!F2:F830,'P23 monthly Buchungen'!D2:D830,$D15,'P23 monthly Buchungen'!C2:C830,"&gt;="&amp;CJ$4,'P23 monthly Buchungen'!C2:C830,"&lt;"&amp;CJ$5+1,'P23 monthly Buchungen'!P2:P830,"Einnahmen")+SUMIFS('P23 monthly Buchungen'!F2:F830,'P23 monthly Buchungen'!D2:D830,$D15,'P23 monthly Buchungen'!C2:C830,"&gt;="&amp;CJ$4,'P23 monthly Buchungen'!C2:C830,"&lt;"&amp;CJ$5+1,'P23 monthly Buchungen'!L2:L830,"Einnahmen")-SUMIFS('P23 monthly Buchungen'!F2:F830,'P23 monthly Buchungen'!D2:D830,$D15,'P23 monthly Buchungen'!C2:C830,"&gt;="&amp;CJ$4,'P23 monthly Buchungen'!C2:C830,"&lt;"&amp;CJ$5+1,'P23 monthly Buchungen'!P2:P830,"Ausgaben")</f>
        <v>3054.21</v>
      </c>
      <c r="CK15" s="21"/>
      <c r="CM15" s="26">
        <f>SUMIFS('P23 monthly Buchungen'!F2:F830,'P23 monthly Buchungen'!D2:D830,$D15,'P23 monthly Buchungen'!C2:C830,"&gt;="&amp;CM$4,'P23 monthly Buchungen'!C2:C830,"&lt;"&amp;CM$5+1,'P23 monthly Buchungen'!L2:L830,"Ausgaben")-SUMIFS('P23 monthly Buchungen'!F2:F830,'P23 monthly Buchungen'!D2:D830,$D15,'P23 monthly Buchungen'!C2:C830,"&gt;="&amp;CM$4,'P23 monthly Buchungen'!C2:C830,"&lt;"&amp;CM$5+1,'P23 monthly Buchungen'!P2:P830,"Einnahmen")+SUMIFS('P23 monthly Buchungen'!F2:F830,'P23 monthly Buchungen'!D2:D830,$D15,'P23 monthly Buchungen'!C2:C830,"&gt;="&amp;CM$4,'P23 monthly Buchungen'!C2:C830,"&lt;"&amp;CM$5+1,'P23 monthly Buchungen'!L2:L830,"Einnahmen")-SUMIFS('P23 monthly Buchungen'!F2:F830,'P23 monthly Buchungen'!D2:D830,$D15,'P23 monthly Buchungen'!C2:C830,"&gt;="&amp;CM$4,'P23 monthly Buchungen'!C2:C830,"&lt;"&amp;CM$5+1,'P23 monthly Buchungen'!P2:P830,"Ausgaben")</f>
        <v>5138.1100000000006</v>
      </c>
      <c r="CN15" s="21"/>
      <c r="CP15" s="26">
        <f>SUMIFS('P23 monthly Buchungen'!F2:F830,'P23 monthly Buchungen'!D2:D830,$D15,'P23 monthly Buchungen'!C2:C830,"&gt;="&amp;CP$4,'P23 monthly Buchungen'!C2:C830,"&lt;"&amp;CP$5+1,'P23 monthly Buchungen'!L2:L830,"Ausgaben")-SUMIFS('P23 monthly Buchungen'!F2:F830,'P23 monthly Buchungen'!D2:D830,$D15,'P23 monthly Buchungen'!C2:C830,"&gt;="&amp;CP$4,'P23 monthly Buchungen'!C2:C830,"&lt;"&amp;CP$5+1,'P23 monthly Buchungen'!P2:P830,"Einnahmen")+SUMIFS('P23 monthly Buchungen'!F2:F830,'P23 monthly Buchungen'!D2:D830,$D15,'P23 monthly Buchungen'!C2:C830,"&gt;="&amp;CP$4,'P23 monthly Buchungen'!C2:C830,"&lt;"&amp;CP$5+1,'P23 monthly Buchungen'!L2:L830,"Einnahmen")-SUMIFS('P23 monthly Buchungen'!F2:F830,'P23 monthly Buchungen'!D2:D830,$D15,'P23 monthly Buchungen'!C2:C830,"&gt;="&amp;CP$4,'P23 monthly Buchungen'!C2:C830,"&lt;"&amp;CP$5+1,'P23 monthly Buchungen'!P2:P830,"Ausgaben")</f>
        <v>2537.71</v>
      </c>
      <c r="CQ15" s="21"/>
      <c r="CS15" s="29">
        <v>35825</v>
      </c>
      <c r="CT15" s="21"/>
      <c r="CV15" s="29">
        <v>35825</v>
      </c>
      <c r="CW15" s="21"/>
      <c r="CY15" s="26">
        <f>SUMIFS('P23 monthly Buchungen'!F2:F830,'P23 monthly Buchungen'!D2:D830,$D15,'P23 monthly Buchungen'!C2:C830,"&gt;="&amp;CY$4,'P23 monthly Buchungen'!C2:C830,"&lt;"&amp;CY$5+1,'P23 monthly Buchungen'!L2:L830,"Ausgaben")-SUMIFS('P23 monthly Buchungen'!F2:F830,'P23 monthly Buchungen'!D2:D830,$D15,'P23 monthly Buchungen'!C2:C830,"&gt;="&amp;CY$4,'P23 monthly Buchungen'!C2:C830,"&lt;"&amp;CY$5+1,'P23 monthly Buchungen'!P2:P830,"Einnahmen")+SUMIFS('P23 monthly Buchungen'!F2:F830,'P23 monthly Buchungen'!D2:D830,$D15,'P23 monthly Buchungen'!C2:C830,"&gt;="&amp;CY$4,'P23 monthly Buchungen'!C2:C830,"&lt;"&amp;CY$5+1,'P23 monthly Buchungen'!L2:L830,"Einnahmen")-SUMIFS('P23 monthly Buchungen'!F2:F830,'P23 monthly Buchungen'!D2:D830,$D15,'P23 monthly Buchungen'!C2:C830,"&gt;="&amp;CY$4,'P23 monthly Buchungen'!C2:C830,"&lt;"&amp;CY$5+1,'P23 monthly Buchungen'!P2:P830,"Ausgaben")</f>
        <v>2952.7799999999997</v>
      </c>
      <c r="CZ15" s="21"/>
      <c r="DB15" s="26">
        <f>SUMIFS('P23 monthly Buchungen'!F2:F830,'P23 monthly Buchungen'!D2:D830,$D15,'P23 monthly Buchungen'!C2:C830,"&gt;="&amp;DB$4,'P23 monthly Buchungen'!C2:C830,"&lt;"&amp;DB$5+1,'P23 monthly Buchungen'!L2:L830,"Ausgaben")-SUMIFS('P23 monthly Buchungen'!F2:F830,'P23 monthly Buchungen'!D2:D830,$D15,'P23 monthly Buchungen'!C2:C830,"&gt;="&amp;DB$4,'P23 monthly Buchungen'!C2:C830,"&lt;"&amp;DB$5+1,'P23 monthly Buchungen'!P2:P830,"Einnahmen")+SUMIFS('P23 monthly Buchungen'!F2:F830,'P23 monthly Buchungen'!D2:D830,$D15,'P23 monthly Buchungen'!C2:C830,"&gt;="&amp;DB$4,'P23 monthly Buchungen'!C2:C830,"&lt;"&amp;DB$5+1,'P23 monthly Buchungen'!L2:L830,"Einnahmen")-SUMIFS('P23 monthly Buchungen'!F2:F830,'P23 monthly Buchungen'!D2:D830,$D15,'P23 monthly Buchungen'!C2:C830,"&gt;="&amp;DB$4,'P23 monthly Buchungen'!C2:C830,"&lt;"&amp;DB$5+1,'P23 monthly Buchungen'!P2:P830,"Ausgaben")</f>
        <v>2952.7799999999997</v>
      </c>
      <c r="DC15" s="21"/>
      <c r="DE15" s="26">
        <f>SUMIFS('P23 monthly Buchungen'!F2:F830,'P23 monthly Buchungen'!D2:D830,$D15,'P23 monthly Buchungen'!C2:C830,"&gt;="&amp;DE$4,'P23 monthly Buchungen'!C2:C830,"&lt;"&amp;DE$5+1,'P23 monthly Buchungen'!L2:L830,"Ausgaben")-SUMIFS('P23 monthly Buchungen'!F2:F830,'P23 monthly Buchungen'!D2:D830,$D15,'P23 monthly Buchungen'!C2:C830,"&gt;="&amp;DE$4,'P23 monthly Buchungen'!C2:C830,"&lt;"&amp;DE$5+1,'P23 monthly Buchungen'!P2:P830,"Einnahmen")+SUMIFS('P23 monthly Buchungen'!F2:F830,'P23 monthly Buchungen'!D2:D830,$D15,'P23 monthly Buchungen'!C2:C830,"&gt;="&amp;DE$4,'P23 monthly Buchungen'!C2:C830,"&lt;"&amp;DE$5+1,'P23 monthly Buchungen'!L2:L830,"Einnahmen")-SUMIFS('P23 monthly Buchungen'!F2:F830,'P23 monthly Buchungen'!D2:D830,$D15,'P23 monthly Buchungen'!C2:C830,"&gt;="&amp;DE$4,'P23 monthly Buchungen'!C2:C830,"&lt;"&amp;DE$5+1,'P23 monthly Buchungen'!P2:P830,"Ausgaben")</f>
        <v>2952.7799999999997</v>
      </c>
      <c r="DF15" s="21"/>
      <c r="DH15" s="26">
        <f>SUMIFS('P23 monthly Buchungen'!F2:F830,'P23 monthly Buchungen'!D2:D830,$D15,'P23 monthly Buchungen'!C2:C830,"&gt;="&amp;DH$4,'P23 monthly Buchungen'!C2:C830,"&lt;"&amp;DH$5+1,'P23 monthly Buchungen'!L2:L830,"Ausgaben")-SUMIFS('P23 monthly Buchungen'!F2:F830,'P23 monthly Buchungen'!D2:D830,$D15,'P23 monthly Buchungen'!C2:C830,"&gt;="&amp;DH$4,'P23 monthly Buchungen'!C2:C830,"&lt;"&amp;DH$5+1,'P23 monthly Buchungen'!P2:P830,"Einnahmen")+SUMIFS('P23 monthly Buchungen'!F2:F830,'P23 monthly Buchungen'!D2:D830,$D15,'P23 monthly Buchungen'!C2:C830,"&gt;="&amp;DH$4,'P23 monthly Buchungen'!C2:C830,"&lt;"&amp;DH$5+1,'P23 monthly Buchungen'!L2:L830,"Einnahmen")-SUMIFS('P23 monthly Buchungen'!F2:F830,'P23 monthly Buchungen'!D2:D830,$D15,'P23 monthly Buchungen'!C2:C830,"&gt;="&amp;DH$4,'P23 monthly Buchungen'!C2:C830,"&lt;"&amp;DH$5+1,'P23 monthly Buchungen'!P2:P830,"Ausgaben")</f>
        <v>2952.7799999999997</v>
      </c>
      <c r="DI15" s="21"/>
      <c r="DK15" s="26">
        <f>SUMIFS('P23 monthly Buchungen'!F2:F830,'P23 monthly Buchungen'!D2:D830,$D15,'P23 monthly Buchungen'!C2:C830,"&gt;="&amp;DK$4,'P23 monthly Buchungen'!C2:C830,"&lt;"&amp;DK$5+1,'P23 monthly Buchungen'!L2:L830,"Ausgaben")-SUMIFS('P23 monthly Buchungen'!F2:F830,'P23 monthly Buchungen'!D2:D830,$D15,'P23 monthly Buchungen'!C2:C830,"&gt;="&amp;DK$4,'P23 monthly Buchungen'!C2:C830,"&lt;"&amp;DK$5+1,'P23 monthly Buchungen'!P2:P830,"Einnahmen")+SUMIFS('P23 monthly Buchungen'!F2:F830,'P23 monthly Buchungen'!D2:D830,$D15,'P23 monthly Buchungen'!C2:C830,"&gt;="&amp;DK$4,'P23 monthly Buchungen'!C2:C830,"&lt;"&amp;DK$5+1,'P23 monthly Buchungen'!L2:L830,"Einnahmen")-SUMIFS('P23 monthly Buchungen'!F2:F830,'P23 monthly Buchungen'!D2:D830,$D15,'P23 monthly Buchungen'!C2:C830,"&gt;="&amp;DK$4,'P23 monthly Buchungen'!C2:C830,"&lt;"&amp;DK$5+1,'P23 monthly Buchungen'!P2:P830,"Ausgaben")</f>
        <v>0</v>
      </c>
      <c r="DL15" s="21"/>
      <c r="DN15" s="26">
        <f>SUMIFS('P23 monthly Buchungen'!F2:F830,'P23 monthly Buchungen'!D2:D830,$D15,'P23 monthly Buchungen'!C2:C830,"&gt;="&amp;DN$4,'P23 monthly Buchungen'!C2:C830,"&lt;"&amp;DN$5+1,'P23 monthly Buchungen'!L2:L830,"Ausgaben")-SUMIFS('P23 monthly Buchungen'!F2:F830,'P23 monthly Buchungen'!D2:D830,$D15,'P23 monthly Buchungen'!C2:C830,"&gt;="&amp;DN$4,'P23 monthly Buchungen'!C2:C830,"&lt;"&amp;DN$5+1,'P23 monthly Buchungen'!P2:P830,"Einnahmen")+SUMIFS('P23 monthly Buchungen'!F2:F830,'P23 monthly Buchungen'!D2:D830,$D15,'P23 monthly Buchungen'!C2:C830,"&gt;="&amp;DN$4,'P23 monthly Buchungen'!C2:C830,"&lt;"&amp;DN$5+1,'P23 monthly Buchungen'!L2:L830,"Einnahmen")-SUMIFS('P23 monthly Buchungen'!F2:F830,'P23 monthly Buchungen'!D2:D830,$D15,'P23 monthly Buchungen'!C2:C830,"&gt;="&amp;DN$4,'P23 monthly Buchungen'!C2:C830,"&lt;"&amp;DN$5+1,'P23 monthly Buchungen'!P2:P830,"Ausgaben")</f>
        <v>0</v>
      </c>
      <c r="DO15" s="21"/>
      <c r="DQ15" s="26">
        <f>SUMIFS('P23 monthly Buchungen'!F2:F830,'P23 monthly Buchungen'!D2:D830,$D15,'P23 monthly Buchungen'!C2:C830,"&gt;="&amp;DQ$4,'P23 monthly Buchungen'!C2:C830,"&lt;"&amp;DQ$5+1,'P23 monthly Buchungen'!L2:L830,"Ausgaben")-SUMIFS('P23 monthly Buchungen'!F2:F830,'P23 monthly Buchungen'!D2:D830,$D15,'P23 monthly Buchungen'!C2:C830,"&gt;="&amp;DQ$4,'P23 monthly Buchungen'!C2:C830,"&lt;"&amp;DQ$5+1,'P23 monthly Buchungen'!P2:P830,"Einnahmen")+SUMIFS('P23 monthly Buchungen'!F2:F830,'P23 monthly Buchungen'!D2:D830,$D15,'P23 monthly Buchungen'!C2:C830,"&gt;="&amp;DQ$4,'P23 monthly Buchungen'!C2:C830,"&lt;"&amp;DQ$5+1,'P23 monthly Buchungen'!L2:L830,"Einnahmen")-SUMIFS('P23 monthly Buchungen'!F2:F830,'P23 monthly Buchungen'!D2:D830,$D15,'P23 monthly Buchungen'!C2:C830,"&gt;="&amp;DQ$4,'P23 monthly Buchungen'!C2:C830,"&lt;"&amp;DQ$5+1,'P23 monthly Buchungen'!P2:P830,"Ausgaben")</f>
        <v>0</v>
      </c>
      <c r="DR15" s="21"/>
      <c r="DT15" s="26">
        <f>SUMIFS('P23 monthly Buchungen'!F2:F830,'P23 monthly Buchungen'!D2:D830,$D15,'P23 monthly Buchungen'!C2:C830,"&gt;="&amp;DT$4,'P23 monthly Buchungen'!C2:C830,"&lt;"&amp;DT$5+1,'P23 monthly Buchungen'!L2:L830,"Ausgaben")-SUMIFS('P23 monthly Buchungen'!F2:F830,'P23 monthly Buchungen'!D2:D830,$D15,'P23 monthly Buchungen'!C2:C830,"&gt;="&amp;DT$4,'P23 monthly Buchungen'!C2:C830,"&lt;"&amp;DT$5+1,'P23 monthly Buchungen'!P2:P830,"Einnahmen")+SUMIFS('P23 monthly Buchungen'!F2:F830,'P23 monthly Buchungen'!D2:D830,$D15,'P23 monthly Buchungen'!C2:C830,"&gt;="&amp;DT$4,'P23 monthly Buchungen'!C2:C830,"&lt;"&amp;DT$5+1,'P23 monthly Buchungen'!L2:L830,"Einnahmen")-SUMIFS('P23 monthly Buchungen'!F2:F830,'P23 monthly Buchungen'!D2:D830,$D15,'P23 monthly Buchungen'!C2:C830,"&gt;="&amp;DT$4,'P23 monthly Buchungen'!C2:C830,"&lt;"&amp;DT$5+1,'P23 monthly Buchungen'!P2:P830,"Ausgaben")</f>
        <v>0</v>
      </c>
      <c r="DU15" s="21"/>
      <c r="DW15" s="26">
        <f>SUMIFS('P23 monthly Buchungen'!F2:F830,'P23 monthly Buchungen'!D2:D830,$D15,'P23 monthly Buchungen'!C2:C830,"&gt;="&amp;DW$4,'P23 monthly Buchungen'!C2:C830,"&lt;"&amp;DW$5+1,'P23 monthly Buchungen'!L2:L830,"Ausgaben")-SUMIFS('P23 monthly Buchungen'!F2:F830,'P23 monthly Buchungen'!D2:D830,$D15,'P23 monthly Buchungen'!C2:C830,"&gt;="&amp;DW$4,'P23 monthly Buchungen'!C2:C830,"&lt;"&amp;DW$5+1,'P23 monthly Buchungen'!P2:P830,"Einnahmen")+SUMIFS('P23 monthly Buchungen'!F2:F830,'P23 monthly Buchungen'!D2:D830,$D15,'P23 monthly Buchungen'!C2:C830,"&gt;="&amp;DW$4,'P23 monthly Buchungen'!C2:C830,"&lt;"&amp;DW$5+1,'P23 monthly Buchungen'!L2:L830,"Einnahmen")-SUMIFS('P23 monthly Buchungen'!F2:F830,'P23 monthly Buchungen'!D2:D830,$D15,'P23 monthly Buchungen'!C2:C830,"&gt;="&amp;DW$4,'P23 monthly Buchungen'!C2:C830,"&lt;"&amp;DW$5+1,'P23 monthly Buchungen'!P2:P830,"Ausgaben")</f>
        <v>0</v>
      </c>
      <c r="DX15" s="21"/>
      <c r="DZ15" s="26">
        <f>SUMIFS('P23 monthly Buchungen'!F2:F830,'P23 monthly Buchungen'!D2:D830,$D15,'P23 monthly Buchungen'!C2:C830,"&gt;="&amp;DZ$4,'P23 monthly Buchungen'!C2:C830,"&lt;"&amp;DZ$5+1,'P23 monthly Buchungen'!L2:L830,"Ausgaben")-SUMIFS('P23 monthly Buchungen'!F2:F830,'P23 monthly Buchungen'!D2:D830,$D15,'P23 monthly Buchungen'!C2:C830,"&gt;="&amp;DZ$4,'P23 monthly Buchungen'!C2:C830,"&lt;"&amp;DZ$5+1,'P23 monthly Buchungen'!P2:P830,"Einnahmen")+SUMIFS('P23 monthly Buchungen'!F2:F830,'P23 monthly Buchungen'!D2:D830,$D15,'P23 monthly Buchungen'!C2:C830,"&gt;="&amp;DZ$4,'P23 monthly Buchungen'!C2:C830,"&lt;"&amp;DZ$5+1,'P23 monthly Buchungen'!L2:L830,"Einnahmen")-SUMIFS('P23 monthly Buchungen'!F2:F830,'P23 monthly Buchungen'!D2:D830,$D15,'P23 monthly Buchungen'!C2:C830,"&gt;="&amp;DZ$4,'P23 monthly Buchungen'!C2:C830,"&lt;"&amp;DZ$5+1,'P23 monthly Buchungen'!P2:P830,"Ausgaben")</f>
        <v>0</v>
      </c>
      <c r="EA15" s="21"/>
      <c r="EC15" s="26">
        <f>SUMIFS('P23 monthly Buchungen'!F2:F830,'P23 monthly Buchungen'!D2:D830,$D15,'P23 monthly Buchungen'!C2:C830,"&gt;="&amp;EC$4,'P23 monthly Buchungen'!C2:C830,"&lt;"&amp;EC$5+1,'P23 monthly Buchungen'!L2:L830,"Ausgaben")-SUMIFS('P23 monthly Buchungen'!F2:F830,'P23 monthly Buchungen'!D2:D830,$D15,'P23 monthly Buchungen'!C2:C830,"&gt;="&amp;EC$4,'P23 monthly Buchungen'!C2:C830,"&lt;"&amp;EC$5+1,'P23 monthly Buchungen'!P2:P830,"Einnahmen")+SUMIFS('P23 monthly Buchungen'!F2:F830,'P23 monthly Buchungen'!D2:D830,$D15,'P23 monthly Buchungen'!C2:C830,"&gt;="&amp;EC$4,'P23 monthly Buchungen'!C2:C830,"&lt;"&amp;EC$5+1,'P23 monthly Buchungen'!L2:L830,"Einnahmen")-SUMIFS('P23 monthly Buchungen'!F2:F830,'P23 monthly Buchungen'!D2:D830,$D15,'P23 monthly Buchungen'!C2:C830,"&gt;="&amp;EC$4,'P23 monthly Buchungen'!C2:C830,"&lt;"&amp;EC$5+1,'P23 monthly Buchungen'!P2:P830,"Ausgaben")</f>
        <v>0</v>
      </c>
      <c r="ED15" s="21"/>
      <c r="EF15" s="26">
        <f>SUMIFS('P23 monthly Buchungen'!F2:F830,'P23 monthly Buchungen'!D2:D830,$D15,'P23 monthly Buchungen'!C2:C830,"&gt;="&amp;EF$4,'P23 monthly Buchungen'!C2:C830,"&lt;"&amp;EF$5+1,'P23 monthly Buchungen'!L2:L830,"Ausgaben")-SUMIFS('P23 monthly Buchungen'!F2:F830,'P23 monthly Buchungen'!D2:D830,$D15,'P23 monthly Buchungen'!C2:C830,"&gt;="&amp;EF$4,'P23 monthly Buchungen'!C2:C830,"&lt;"&amp;EF$5+1,'P23 monthly Buchungen'!P2:P830,"Einnahmen")+SUMIFS('P23 monthly Buchungen'!F2:F830,'P23 monthly Buchungen'!D2:D830,$D15,'P23 monthly Buchungen'!C2:C830,"&gt;="&amp;EF$4,'P23 monthly Buchungen'!C2:C830,"&lt;"&amp;EF$5+1,'P23 monthly Buchungen'!L2:L830,"Einnahmen")-SUMIFS('P23 monthly Buchungen'!F2:F830,'P23 monthly Buchungen'!D2:D830,$D15,'P23 monthly Buchungen'!C2:C830,"&gt;="&amp;EF$4,'P23 monthly Buchungen'!C2:C830,"&lt;"&amp;EF$5+1,'P23 monthly Buchungen'!P2:P830,"Ausgaben")</f>
        <v>0</v>
      </c>
      <c r="EG15" s="21"/>
      <c r="EI15" s="26">
        <f>SUMIFS('P23 monthly Buchungen'!F2:F830,'P23 monthly Buchungen'!D2:D830,$D15,'P23 monthly Buchungen'!C2:C830,"&gt;="&amp;EI$4,'P23 monthly Buchungen'!C2:C830,"&lt;"&amp;EI$5+1,'P23 monthly Buchungen'!L2:L830,"Ausgaben")-SUMIFS('P23 monthly Buchungen'!F2:F830,'P23 monthly Buchungen'!D2:D830,$D15,'P23 monthly Buchungen'!C2:C830,"&gt;="&amp;EI$4,'P23 monthly Buchungen'!C2:C830,"&lt;"&amp;EI$5+1,'P23 monthly Buchungen'!P2:P830,"Einnahmen")+SUMIFS('P23 monthly Buchungen'!F2:F830,'P23 monthly Buchungen'!D2:D830,$D15,'P23 monthly Buchungen'!C2:C830,"&gt;="&amp;EI$4,'P23 monthly Buchungen'!C2:C830,"&lt;"&amp;EI$5+1,'P23 monthly Buchungen'!L2:L830,"Einnahmen")-SUMIFS('P23 monthly Buchungen'!F2:F830,'P23 monthly Buchungen'!D2:D830,$D15,'P23 monthly Buchungen'!C2:C830,"&gt;="&amp;EI$4,'P23 monthly Buchungen'!C2:C830,"&lt;"&amp;EI$5+1,'P23 monthly Buchungen'!P2:P830,"Ausgaben")</f>
        <v>0</v>
      </c>
    </row>
    <row r="16" spans="1:139" ht="16" x14ac:dyDescent="0.2">
      <c r="C16" s="32" t="s">
        <v>5739</v>
      </c>
      <c r="D16" s="32"/>
      <c r="E16" s="33"/>
      <c r="F16" s="58">
        <v>31600</v>
      </c>
      <c r="G16" s="43"/>
      <c r="H16" s="33"/>
      <c r="I16" s="58">
        <v>10400</v>
      </c>
      <c r="J16" s="43"/>
      <c r="K16" s="33"/>
      <c r="L16" s="58">
        <v>10400</v>
      </c>
      <c r="M16" s="43"/>
      <c r="N16" s="33"/>
      <c r="O16" s="58">
        <f>SUM(P17:P19)</f>
        <v>0</v>
      </c>
      <c r="P16" s="43"/>
      <c r="Q16" s="33"/>
      <c r="R16" s="58">
        <f>SUM(S17:S19)</f>
        <v>297.93999999999994</v>
      </c>
      <c r="S16" s="43"/>
      <c r="T16" s="33"/>
      <c r="U16" s="58">
        <f>SUM(V17:V19)</f>
        <v>1092.3</v>
      </c>
      <c r="V16" s="43"/>
      <c r="W16" s="33"/>
      <c r="X16" s="58">
        <f>SUM(Y17:Y19)</f>
        <v>243.14999999999998</v>
      </c>
      <c r="Y16" s="43"/>
      <c r="Z16" s="33"/>
      <c r="AA16" s="58">
        <f>SUM(AB17:AB19)</f>
        <v>155.58000000000001</v>
      </c>
      <c r="AB16" s="43"/>
      <c r="AC16" s="33"/>
      <c r="AD16" s="58">
        <f>SUM(AE17:AE19)</f>
        <v>180.29</v>
      </c>
      <c r="AE16" s="43"/>
      <c r="AF16" s="33"/>
      <c r="AG16" s="58">
        <f>SUM(AH17:AH19)</f>
        <v>513.78</v>
      </c>
      <c r="AH16" s="43"/>
      <c r="AI16" s="33"/>
      <c r="AJ16" s="58">
        <f>SUM(AK17:AK19)</f>
        <v>248.70999999999998</v>
      </c>
      <c r="AK16" s="43"/>
      <c r="AL16" s="33"/>
      <c r="AM16" s="58">
        <f>SUM(AN17:AN19)</f>
        <v>347.07</v>
      </c>
      <c r="AN16" s="43"/>
      <c r="AO16" s="33"/>
      <c r="AP16" s="58">
        <f>SUM(AQ17:AQ19)</f>
        <v>242.09000000000003</v>
      </c>
      <c r="AQ16" s="43"/>
      <c r="AR16" s="33"/>
      <c r="AS16" s="58">
        <f>SUM(AT17:AT19)</f>
        <v>134.22</v>
      </c>
      <c r="AT16" s="43"/>
      <c r="AU16" s="33"/>
      <c r="AV16" s="58">
        <f>SUM(AW17:AW19)</f>
        <v>2384.3000000000002</v>
      </c>
      <c r="AW16" s="43"/>
      <c r="AX16" s="33"/>
      <c r="AY16" s="58">
        <f>SUM(AZ17:AZ19)</f>
        <v>480.5</v>
      </c>
      <c r="AZ16" s="43"/>
      <c r="BA16" s="33"/>
      <c r="BB16" s="58">
        <v>10600</v>
      </c>
      <c r="BC16" s="43"/>
      <c r="BD16" s="33"/>
      <c r="BE16" s="58">
        <v>10600</v>
      </c>
      <c r="BF16" s="43"/>
      <c r="BG16" s="33"/>
      <c r="BH16" s="58">
        <f>SUM(BI17:BI19)</f>
        <v>652.90000000000009</v>
      </c>
      <c r="BI16" s="43"/>
      <c r="BJ16" s="33"/>
      <c r="BK16" s="58">
        <f>SUM(BL17:BL19)</f>
        <v>782.95</v>
      </c>
      <c r="BL16" s="43"/>
      <c r="BM16" s="33"/>
      <c r="BN16" s="58">
        <f>SUM(BO17:BO19)</f>
        <v>853.84</v>
      </c>
      <c r="BO16" s="43"/>
      <c r="BP16" s="33"/>
      <c r="BQ16" s="58">
        <f>SUM(BR17:BR19)</f>
        <v>133.44999999999999</v>
      </c>
      <c r="BR16" s="43"/>
      <c r="BS16" s="33"/>
      <c r="BT16" s="58">
        <f>SUM(BU17:BU19)</f>
        <v>2167.86</v>
      </c>
      <c r="BU16" s="43"/>
      <c r="BV16" s="33"/>
      <c r="BW16" s="58">
        <f>SUM(BX17:BX19)</f>
        <v>273.14999999999998</v>
      </c>
      <c r="BX16" s="43"/>
      <c r="BY16" s="33"/>
      <c r="BZ16" s="58">
        <f>SUM(CA17:CA19)</f>
        <v>184.2</v>
      </c>
      <c r="CA16" s="43"/>
      <c r="CB16" s="33"/>
      <c r="CC16" s="58">
        <f>SUM(CD17:CD19)</f>
        <v>448.01</v>
      </c>
      <c r="CD16" s="43"/>
      <c r="CE16" s="33"/>
      <c r="CF16" s="58">
        <f>SUM(CG17:CG19)</f>
        <v>139.63</v>
      </c>
      <c r="CG16" s="43"/>
      <c r="CH16" s="33"/>
      <c r="CI16" s="58">
        <f>SUM(CJ17:CJ19)</f>
        <v>470.70000000000005</v>
      </c>
      <c r="CJ16" s="43"/>
      <c r="CK16" s="33"/>
      <c r="CL16" s="58">
        <f>SUM(CM17:CM19)</f>
        <v>106.47</v>
      </c>
      <c r="CM16" s="43"/>
      <c r="CN16" s="33"/>
      <c r="CO16" s="58">
        <f>SUM(CP17:CP19)</f>
        <v>180.5</v>
      </c>
      <c r="CP16" s="43"/>
      <c r="CQ16" s="33"/>
      <c r="CR16" s="58">
        <v>10600</v>
      </c>
      <c r="CS16" s="43"/>
      <c r="CT16" s="33"/>
      <c r="CU16" s="58">
        <v>10600</v>
      </c>
      <c r="CV16" s="43"/>
      <c r="CW16" s="33"/>
      <c r="CX16" s="58">
        <f>SUM(CY17:CY19)</f>
        <v>341.88000000000005</v>
      </c>
      <c r="CY16" s="43"/>
      <c r="CZ16" s="33"/>
      <c r="DA16" s="58">
        <f>SUM(DB17:DB19)</f>
        <v>683.31</v>
      </c>
      <c r="DB16" s="43"/>
      <c r="DC16" s="33"/>
      <c r="DD16" s="58">
        <f>SUM(DE17:DE19)</f>
        <v>3347.92</v>
      </c>
      <c r="DE16" s="43"/>
      <c r="DF16" s="33"/>
      <c r="DG16" s="58">
        <f>SUM(DH17:DH19)</f>
        <v>155.13999999999999</v>
      </c>
      <c r="DH16" s="43"/>
      <c r="DI16" s="33"/>
      <c r="DJ16" s="58">
        <f>SUM(DK17:DK19)</f>
        <v>201.59</v>
      </c>
      <c r="DK16" s="43"/>
      <c r="DL16" s="33"/>
      <c r="DM16" s="58">
        <f>SUM(DN17:DN19)</f>
        <v>0</v>
      </c>
      <c r="DN16" s="43"/>
      <c r="DO16" s="33"/>
      <c r="DP16" s="58">
        <f>SUM(DQ17:DQ19)</f>
        <v>0</v>
      </c>
      <c r="DQ16" s="43"/>
      <c r="DR16" s="33"/>
      <c r="DS16" s="58">
        <f>SUM(DT17:DT19)</f>
        <v>0</v>
      </c>
      <c r="DT16" s="43"/>
      <c r="DU16" s="33"/>
      <c r="DV16" s="58">
        <f>SUM(DW17:DW19)</f>
        <v>0</v>
      </c>
      <c r="DW16" s="43"/>
      <c r="DX16" s="33"/>
      <c r="DY16" s="58">
        <f>SUM(DZ17:DZ19)</f>
        <v>0</v>
      </c>
      <c r="DZ16" s="43"/>
      <c r="EA16" s="33"/>
      <c r="EB16" s="58">
        <f>SUM(EC17:EC19)</f>
        <v>0</v>
      </c>
      <c r="EC16" s="43"/>
      <c r="ED16" s="33"/>
      <c r="EE16" s="58">
        <f>SUM(EF17:EF19)</f>
        <v>0</v>
      </c>
      <c r="EF16" s="43"/>
      <c r="EG16" s="33"/>
      <c r="EH16" s="58">
        <f>SUM(EI17:EI19)</f>
        <v>0</v>
      </c>
      <c r="EI16" s="43"/>
    </row>
    <row r="17" spans="1:139" x14ac:dyDescent="0.2">
      <c r="C17" t="s">
        <v>5521</v>
      </c>
      <c r="D17" t="s">
        <v>1782</v>
      </c>
      <c r="E17" s="21"/>
      <c r="G17" s="29">
        <v>10100</v>
      </c>
      <c r="H17" s="21"/>
      <c r="J17" s="29">
        <v>3300</v>
      </c>
      <c r="K17" s="21"/>
      <c r="M17" s="29">
        <v>3300</v>
      </c>
      <c r="N17" s="21"/>
      <c r="P17" s="26">
        <f>SUMIFS('P23 monthly Buchungen'!F2:F830,'P23 monthly Buchungen'!D2:D830,$D17,'P23 monthly Buchungen'!C2:C830,"&gt;="&amp;P$4,'P23 monthly Buchungen'!C2:C830,"&lt;"&amp;P$5+1,'P23 monthly Buchungen'!L2:L830,"Ausgaben")-SUMIFS('P23 monthly Buchungen'!F2:F830,'P23 monthly Buchungen'!D2:D830,$D17,'P23 monthly Buchungen'!C2:C830,"&gt;="&amp;P$4,'P23 monthly Buchungen'!C2:C830,"&lt;"&amp;P$5+1,'P23 monthly Buchungen'!P2:P830,"Einnahmen")+SUMIFS('P23 monthly Buchungen'!F2:F830,'P23 monthly Buchungen'!D2:D830,$D17,'P23 monthly Buchungen'!C2:C830,"&gt;="&amp;P$4,'P23 monthly Buchungen'!C2:C830,"&lt;"&amp;P$5+1,'P23 monthly Buchungen'!L2:L830,"Einnahmen")-SUMIFS('P23 monthly Buchungen'!F2:F830,'P23 monthly Buchungen'!D2:D830,$D17,'P23 monthly Buchungen'!C2:C830,"&gt;="&amp;P$4,'P23 monthly Buchungen'!C2:C830,"&lt;"&amp;P$5+1,'P23 monthly Buchungen'!P2:P830,"Ausgaben")</f>
        <v>0</v>
      </c>
      <c r="Q17" s="21"/>
      <c r="S17" s="26">
        <f>SUMIFS('P23 monthly Buchungen'!F2:F830,'P23 monthly Buchungen'!D2:D830,$D17,'P23 monthly Buchungen'!C2:C830,"&gt;="&amp;S$4,'P23 monthly Buchungen'!C2:C830,"&lt;"&amp;S$5+1,'P23 monthly Buchungen'!L2:L830,"Ausgaben")-SUMIFS('P23 monthly Buchungen'!F2:F830,'P23 monthly Buchungen'!D2:D830,$D17,'P23 monthly Buchungen'!C2:C830,"&gt;="&amp;S$4,'P23 monthly Buchungen'!C2:C830,"&lt;"&amp;S$5+1,'P23 monthly Buchungen'!P2:P830,"Einnahmen")+SUMIFS('P23 monthly Buchungen'!F2:F830,'P23 monthly Buchungen'!D2:D830,$D17,'P23 monthly Buchungen'!C2:C830,"&gt;="&amp;S$4,'P23 monthly Buchungen'!C2:C830,"&lt;"&amp;S$5+1,'P23 monthly Buchungen'!L2:L830,"Einnahmen")-SUMIFS('P23 monthly Buchungen'!F2:F830,'P23 monthly Buchungen'!D2:D830,$D17,'P23 monthly Buchungen'!C2:C830,"&gt;="&amp;S$4,'P23 monthly Buchungen'!C2:C830,"&lt;"&amp;S$5+1,'P23 monthly Buchungen'!P2:P830,"Ausgaben")</f>
        <v>53.43</v>
      </c>
      <c r="T17" s="21"/>
      <c r="V17" s="26">
        <f>SUMIFS('P23 monthly Buchungen'!F2:F830,'P23 monthly Buchungen'!D2:D830,$D17,'P23 monthly Buchungen'!C2:C830,"&gt;="&amp;V$4,'P23 monthly Buchungen'!C2:C830,"&lt;"&amp;V$5+1,'P23 monthly Buchungen'!L2:L830,"Ausgaben")-SUMIFS('P23 monthly Buchungen'!F2:F830,'P23 monthly Buchungen'!D2:D830,$D17,'P23 monthly Buchungen'!C2:C830,"&gt;="&amp;V$4,'P23 monthly Buchungen'!C2:C830,"&lt;"&amp;V$5+1,'P23 monthly Buchungen'!P2:P830,"Einnahmen")+SUMIFS('P23 monthly Buchungen'!F2:F830,'P23 monthly Buchungen'!D2:D830,$D17,'P23 monthly Buchungen'!C2:C830,"&gt;="&amp;V$4,'P23 monthly Buchungen'!C2:C830,"&lt;"&amp;V$5+1,'P23 monthly Buchungen'!L2:L830,"Einnahmen")-SUMIFS('P23 monthly Buchungen'!F2:F830,'P23 monthly Buchungen'!D2:D830,$D17,'P23 monthly Buchungen'!C2:C830,"&gt;="&amp;V$4,'P23 monthly Buchungen'!C2:C830,"&lt;"&amp;V$5+1,'P23 monthly Buchungen'!P2:P830,"Ausgaben")</f>
        <v>600.85</v>
      </c>
      <c r="W17" s="21"/>
      <c r="Y17" s="26">
        <f>SUMIFS('P23 monthly Buchungen'!F2:F830,'P23 monthly Buchungen'!D2:D830,$D17,'P23 monthly Buchungen'!C2:C830,"&gt;="&amp;Y$4,'P23 monthly Buchungen'!C2:C830,"&lt;"&amp;Y$5+1,'P23 monthly Buchungen'!L2:L830,"Ausgaben")-SUMIFS('P23 monthly Buchungen'!F2:F830,'P23 monthly Buchungen'!D2:D830,$D17,'P23 monthly Buchungen'!C2:C830,"&gt;="&amp;Y$4,'P23 monthly Buchungen'!C2:C830,"&lt;"&amp;Y$5+1,'P23 monthly Buchungen'!P2:P830,"Einnahmen")+SUMIFS('P23 monthly Buchungen'!F2:F830,'P23 monthly Buchungen'!D2:D830,$D17,'P23 monthly Buchungen'!C2:C830,"&gt;="&amp;Y$4,'P23 monthly Buchungen'!C2:C830,"&lt;"&amp;Y$5+1,'P23 monthly Buchungen'!L2:L830,"Einnahmen")-SUMIFS('P23 monthly Buchungen'!F2:F830,'P23 monthly Buchungen'!D2:D830,$D17,'P23 monthly Buchungen'!C2:C830,"&gt;="&amp;Y$4,'P23 monthly Buchungen'!C2:C830,"&lt;"&amp;Y$5+1,'P23 monthly Buchungen'!P2:P830,"Ausgaben")</f>
        <v>95.2</v>
      </c>
      <c r="Z17" s="21"/>
      <c r="AB17" s="26">
        <f>SUMIFS('P23 monthly Buchungen'!F2:F830,'P23 monthly Buchungen'!D2:D830,$D17,'P23 monthly Buchungen'!C2:C830,"&gt;="&amp;AB$4,'P23 monthly Buchungen'!C2:C830,"&lt;"&amp;AB$5+1,'P23 monthly Buchungen'!L2:L830,"Ausgaben")-SUMIFS('P23 monthly Buchungen'!F2:F830,'P23 monthly Buchungen'!D2:D830,$D17,'P23 monthly Buchungen'!C2:C830,"&gt;="&amp;AB$4,'P23 monthly Buchungen'!C2:C830,"&lt;"&amp;AB$5+1,'P23 monthly Buchungen'!P2:P830,"Einnahmen")+SUMIFS('P23 monthly Buchungen'!F2:F830,'P23 monthly Buchungen'!D2:D830,$D17,'P23 monthly Buchungen'!C2:C830,"&gt;="&amp;AB$4,'P23 monthly Buchungen'!C2:C830,"&lt;"&amp;AB$5+1,'P23 monthly Buchungen'!L2:L830,"Einnahmen")-SUMIFS('P23 monthly Buchungen'!F2:F830,'P23 monthly Buchungen'!D2:D830,$D17,'P23 monthly Buchungen'!C2:C830,"&gt;="&amp;AB$4,'P23 monthly Buchungen'!C2:C830,"&lt;"&amp;AB$5+1,'P23 monthly Buchungen'!P2:P830,"Ausgaben")</f>
        <v>95.2</v>
      </c>
      <c r="AC17" s="21"/>
      <c r="AE17" s="26">
        <f>SUMIFS('P23 monthly Buchungen'!F2:F830,'P23 monthly Buchungen'!D2:D830,$D17,'P23 monthly Buchungen'!C2:C830,"&gt;="&amp;AE$4,'P23 monthly Buchungen'!C2:C830,"&lt;"&amp;AE$5+1,'P23 monthly Buchungen'!L2:L830,"Ausgaben")-SUMIFS('P23 monthly Buchungen'!F2:F830,'P23 monthly Buchungen'!D2:D830,$D17,'P23 monthly Buchungen'!C2:C830,"&gt;="&amp;AE$4,'P23 monthly Buchungen'!C2:C830,"&lt;"&amp;AE$5+1,'P23 monthly Buchungen'!P2:P830,"Einnahmen")+SUMIFS('P23 monthly Buchungen'!F2:F830,'P23 monthly Buchungen'!D2:D830,$D17,'P23 monthly Buchungen'!C2:C830,"&gt;="&amp;AE$4,'P23 monthly Buchungen'!C2:C830,"&lt;"&amp;AE$5+1,'P23 monthly Buchungen'!L2:L830,"Einnahmen")-SUMIFS('P23 monthly Buchungen'!F2:F830,'P23 monthly Buchungen'!D2:D830,$D17,'P23 monthly Buchungen'!C2:C830,"&gt;="&amp;AE$4,'P23 monthly Buchungen'!C2:C830,"&lt;"&amp;AE$5+1,'P23 monthly Buchungen'!P2:P830,"Ausgaben")</f>
        <v>0</v>
      </c>
      <c r="AF17" s="21"/>
      <c r="AH17" s="26">
        <f>SUMIFS('P23 monthly Buchungen'!F2:F830,'P23 monthly Buchungen'!D2:D830,$D17,'P23 monthly Buchungen'!C2:C830,"&gt;="&amp;AH$4,'P23 monthly Buchungen'!C2:C830,"&lt;"&amp;AH$5+1,'P23 monthly Buchungen'!L2:L830,"Ausgaben")-SUMIFS('P23 monthly Buchungen'!F2:F830,'P23 monthly Buchungen'!D2:D830,$D17,'P23 monthly Buchungen'!C2:C830,"&gt;="&amp;AH$4,'P23 monthly Buchungen'!C2:C830,"&lt;"&amp;AH$5+1,'P23 monthly Buchungen'!P2:P830,"Einnahmen")+SUMIFS('P23 monthly Buchungen'!F2:F830,'P23 monthly Buchungen'!D2:D830,$D17,'P23 monthly Buchungen'!C2:C830,"&gt;="&amp;AH$4,'P23 monthly Buchungen'!C2:C830,"&lt;"&amp;AH$5+1,'P23 monthly Buchungen'!L2:L830,"Einnahmen")-SUMIFS('P23 monthly Buchungen'!F2:F830,'P23 monthly Buchungen'!D2:D830,$D17,'P23 monthly Buchungen'!C2:C830,"&gt;="&amp;AH$4,'P23 monthly Buchungen'!C2:C830,"&lt;"&amp;AH$5+1,'P23 monthly Buchungen'!P2:P830,"Ausgaben")</f>
        <v>202.3</v>
      </c>
      <c r="AI17" s="21"/>
      <c r="AK17" s="26">
        <f>SUMIFS('P23 monthly Buchungen'!F2:F830,'P23 monthly Buchungen'!D2:D830,$D17,'P23 monthly Buchungen'!C2:C830,"&gt;="&amp;AK$4,'P23 monthly Buchungen'!C2:C830,"&lt;"&amp;AK$5+1,'P23 monthly Buchungen'!L2:L830,"Ausgaben")-SUMIFS('P23 monthly Buchungen'!F2:F830,'P23 monthly Buchungen'!D2:D830,$D17,'P23 monthly Buchungen'!C2:C830,"&gt;="&amp;AK$4,'P23 monthly Buchungen'!C2:C830,"&lt;"&amp;AK$5+1,'P23 monthly Buchungen'!P2:P830,"Einnahmen")+SUMIFS('P23 monthly Buchungen'!F2:F830,'P23 monthly Buchungen'!D2:D830,$D17,'P23 monthly Buchungen'!C2:C830,"&gt;="&amp;AK$4,'P23 monthly Buchungen'!C2:C830,"&lt;"&amp;AK$5+1,'P23 monthly Buchungen'!L2:L830,"Einnahmen")-SUMIFS('P23 monthly Buchungen'!F2:F830,'P23 monthly Buchungen'!D2:D830,$D17,'P23 monthly Buchungen'!C2:C830,"&gt;="&amp;AK$4,'P23 monthly Buchungen'!C2:C830,"&lt;"&amp;AK$5+1,'P23 monthly Buchungen'!P2:P830,"Ausgaben")</f>
        <v>95.2</v>
      </c>
      <c r="AL17" s="21"/>
      <c r="AN17" s="26">
        <f>SUMIFS('P23 monthly Buchungen'!F2:F830,'P23 monthly Buchungen'!D2:D830,$D17,'P23 monthly Buchungen'!C2:C830,"&gt;="&amp;AN$4,'P23 monthly Buchungen'!C2:C830,"&lt;"&amp;AN$5+1,'P23 monthly Buchungen'!L2:L830,"Ausgaben")-SUMIFS('P23 monthly Buchungen'!F2:F830,'P23 monthly Buchungen'!D2:D830,$D17,'P23 monthly Buchungen'!C2:C830,"&gt;="&amp;AN$4,'P23 monthly Buchungen'!C2:C830,"&lt;"&amp;AN$5+1,'P23 monthly Buchungen'!P2:P830,"Einnahmen")+SUMIFS('P23 monthly Buchungen'!F2:F830,'P23 monthly Buchungen'!D2:D830,$D17,'P23 monthly Buchungen'!C2:C830,"&gt;="&amp;AN$4,'P23 monthly Buchungen'!C2:C830,"&lt;"&amp;AN$5+1,'P23 monthly Buchungen'!L2:L830,"Einnahmen")-SUMIFS('P23 monthly Buchungen'!F2:F830,'P23 monthly Buchungen'!D2:D830,$D17,'P23 monthly Buchungen'!C2:C830,"&gt;="&amp;AN$4,'P23 monthly Buchungen'!C2:C830,"&lt;"&amp;AN$5+1,'P23 monthly Buchungen'!P2:P830,"Ausgaben")</f>
        <v>190.4</v>
      </c>
      <c r="AO17" s="21"/>
      <c r="AQ17" s="26">
        <f>SUMIFS('P23 monthly Buchungen'!F2:F830,'P23 monthly Buchungen'!D2:D830,$D17,'P23 monthly Buchungen'!C2:C830,"&gt;="&amp;AQ$4,'P23 monthly Buchungen'!C2:C830,"&lt;"&amp;AQ$5+1,'P23 monthly Buchungen'!L2:L830,"Ausgaben")-SUMIFS('P23 monthly Buchungen'!F2:F830,'P23 monthly Buchungen'!D2:D830,$D17,'P23 monthly Buchungen'!C2:C830,"&gt;="&amp;AQ$4,'P23 monthly Buchungen'!C2:C830,"&lt;"&amp;AQ$5+1,'P23 monthly Buchungen'!P2:P830,"Einnahmen")+SUMIFS('P23 monthly Buchungen'!F2:F830,'P23 monthly Buchungen'!D2:D830,$D17,'P23 monthly Buchungen'!C2:C830,"&gt;="&amp;AQ$4,'P23 monthly Buchungen'!C2:C830,"&lt;"&amp;AQ$5+1,'P23 monthly Buchungen'!L2:L830,"Einnahmen")-SUMIFS('P23 monthly Buchungen'!F2:F830,'P23 monthly Buchungen'!D2:D830,$D17,'P23 monthly Buchungen'!C2:C830,"&gt;="&amp;AQ$4,'P23 monthly Buchungen'!C2:C830,"&lt;"&amp;AQ$5+1,'P23 monthly Buchungen'!P2:P830,"Ausgaben")</f>
        <v>95.2</v>
      </c>
      <c r="AR17" s="21"/>
      <c r="AT17" s="26">
        <f>SUMIFS('P23 monthly Buchungen'!F2:F830,'P23 monthly Buchungen'!D2:D830,$D17,'P23 monthly Buchungen'!C2:C830,"&gt;="&amp;AT$4,'P23 monthly Buchungen'!C2:C830,"&lt;"&amp;AT$5+1,'P23 monthly Buchungen'!L2:L830,"Ausgaben")-SUMIFS('P23 monthly Buchungen'!F2:F830,'P23 monthly Buchungen'!D2:D830,$D17,'P23 monthly Buchungen'!C2:C830,"&gt;="&amp;AT$4,'P23 monthly Buchungen'!C2:C830,"&lt;"&amp;AT$5+1,'P23 monthly Buchungen'!P2:P830,"Einnahmen")+SUMIFS('P23 monthly Buchungen'!F2:F830,'P23 monthly Buchungen'!D2:D830,$D17,'P23 monthly Buchungen'!C2:C830,"&gt;="&amp;AT$4,'P23 monthly Buchungen'!C2:C830,"&lt;"&amp;AT$5+1,'P23 monthly Buchungen'!L2:L830,"Einnahmen")-SUMIFS('P23 monthly Buchungen'!F2:F830,'P23 monthly Buchungen'!D2:D830,$D17,'P23 monthly Buchungen'!C2:C830,"&gt;="&amp;AT$4,'P23 monthly Buchungen'!C2:C830,"&lt;"&amp;AT$5+1,'P23 monthly Buchungen'!P2:P830,"Ausgaben")</f>
        <v>0</v>
      </c>
      <c r="AU17" s="21"/>
      <c r="AW17" s="26">
        <f>SUMIFS('P23 monthly Buchungen'!F2:F830,'P23 monthly Buchungen'!D2:D830,$D17,'P23 monthly Buchungen'!C2:C830,"&gt;="&amp;AW$4,'P23 monthly Buchungen'!C2:C830,"&lt;"&amp;AW$5+1,'P23 monthly Buchungen'!L2:L830,"Ausgaben")-SUMIFS('P23 monthly Buchungen'!F2:F830,'P23 monthly Buchungen'!D2:D830,$D17,'P23 monthly Buchungen'!C2:C830,"&gt;="&amp;AW$4,'P23 monthly Buchungen'!C2:C830,"&lt;"&amp;AW$5+1,'P23 monthly Buchungen'!P2:P830,"Einnahmen")+SUMIFS('P23 monthly Buchungen'!F2:F830,'P23 monthly Buchungen'!D2:D830,$D17,'P23 monthly Buchungen'!C2:C830,"&gt;="&amp;AW$4,'P23 monthly Buchungen'!C2:C830,"&lt;"&amp;AW$5+1,'P23 monthly Buchungen'!L2:L830,"Einnahmen")-SUMIFS('P23 monthly Buchungen'!F2:F830,'P23 monthly Buchungen'!D2:D830,$D17,'P23 monthly Buchungen'!C2:C830,"&gt;="&amp;AW$4,'P23 monthly Buchungen'!C2:C830,"&lt;"&amp;AW$5+1,'P23 monthly Buchungen'!P2:P830,"Ausgaben")</f>
        <v>0</v>
      </c>
      <c r="AX17" s="21"/>
      <c r="AZ17" s="26">
        <f>SUMIFS('P23 monthly Buchungen'!F2:F830,'P23 monthly Buchungen'!D2:D830,$D17,'P23 monthly Buchungen'!C2:C830,"&gt;="&amp;AZ$4,'P23 monthly Buchungen'!C2:C830,"&lt;"&amp;AZ$5+1,'P23 monthly Buchungen'!L2:L830,"Ausgaben")-SUMIFS('P23 monthly Buchungen'!F2:F830,'P23 monthly Buchungen'!D2:D830,$D17,'P23 monthly Buchungen'!C2:C830,"&gt;="&amp;AZ$4,'P23 monthly Buchungen'!C2:C830,"&lt;"&amp;AZ$5+1,'P23 monthly Buchungen'!P2:P830,"Einnahmen")+SUMIFS('P23 monthly Buchungen'!F2:F830,'P23 monthly Buchungen'!D2:D830,$D17,'P23 monthly Buchungen'!C2:C830,"&gt;="&amp;AZ$4,'P23 monthly Buchungen'!C2:C830,"&lt;"&amp;AZ$5+1,'P23 monthly Buchungen'!L2:L830,"Einnahmen")-SUMIFS('P23 monthly Buchungen'!F2:F830,'P23 monthly Buchungen'!D2:D830,$D17,'P23 monthly Buchungen'!C2:C830,"&gt;="&amp;AZ$4,'P23 monthly Buchungen'!C2:C830,"&lt;"&amp;AZ$5+1,'P23 monthly Buchungen'!P2:P830,"Ausgaben")</f>
        <v>216.38</v>
      </c>
      <c r="BA17" s="21"/>
      <c r="BC17" s="29">
        <v>3400</v>
      </c>
      <c r="BD17" s="21"/>
      <c r="BF17" s="29">
        <v>3400</v>
      </c>
      <c r="BG17" s="21"/>
      <c r="BI17" s="26">
        <f>SUMIFS('P23 monthly Buchungen'!F2:F830,'P23 monthly Buchungen'!D2:D830,$D17,'P23 monthly Buchungen'!C2:C830,"&gt;="&amp;BI$4,'P23 monthly Buchungen'!C2:C830,"&lt;"&amp;BI$5+1,'P23 monthly Buchungen'!L2:L830,"Ausgaben")-SUMIFS('P23 monthly Buchungen'!F2:F830,'P23 monthly Buchungen'!D2:D830,$D17,'P23 monthly Buchungen'!C2:C830,"&gt;="&amp;BI$4,'P23 monthly Buchungen'!C2:C830,"&lt;"&amp;BI$5+1,'P23 monthly Buchungen'!P2:P830,"Einnahmen")+SUMIFS('P23 monthly Buchungen'!F2:F830,'P23 monthly Buchungen'!D2:D830,$D17,'P23 monthly Buchungen'!C2:C830,"&gt;="&amp;BI$4,'P23 monthly Buchungen'!C2:C830,"&lt;"&amp;BI$5+1,'P23 monthly Buchungen'!L2:L830,"Einnahmen")-SUMIFS('P23 monthly Buchungen'!F2:F830,'P23 monthly Buchungen'!D2:D830,$D17,'P23 monthly Buchungen'!C2:C830,"&gt;="&amp;BI$4,'P23 monthly Buchungen'!C2:C830,"&lt;"&amp;BI$5+1,'P23 monthly Buchungen'!P2:P830,"Ausgaben")</f>
        <v>373</v>
      </c>
      <c r="BJ17" s="21"/>
      <c r="BL17" s="26">
        <f>SUMIFS('P23 monthly Buchungen'!F2:F830,'P23 monthly Buchungen'!D2:D830,$D17,'P23 monthly Buchungen'!C2:C830,"&gt;="&amp;BL$4,'P23 monthly Buchungen'!C2:C830,"&lt;"&amp;BL$5+1,'P23 monthly Buchungen'!L2:L830,"Ausgaben")-SUMIFS('P23 monthly Buchungen'!F2:F830,'P23 monthly Buchungen'!D2:D830,$D17,'P23 monthly Buchungen'!C2:C830,"&gt;="&amp;BL$4,'P23 monthly Buchungen'!C2:C830,"&lt;"&amp;BL$5+1,'P23 monthly Buchungen'!P2:P830,"Einnahmen")+SUMIFS('P23 monthly Buchungen'!F2:F830,'P23 monthly Buchungen'!D2:D830,$D17,'P23 monthly Buchungen'!C2:C830,"&gt;="&amp;BL$4,'P23 monthly Buchungen'!C2:C830,"&lt;"&amp;BL$5+1,'P23 monthly Buchungen'!L2:L830,"Einnahmen")-SUMIFS('P23 monthly Buchungen'!F2:F830,'P23 monthly Buchungen'!D2:D830,$D17,'P23 monthly Buchungen'!C2:C830,"&gt;="&amp;BL$4,'P23 monthly Buchungen'!C2:C830,"&lt;"&amp;BL$5+1,'P23 monthly Buchungen'!P2:P830,"Ausgaben")</f>
        <v>469.39</v>
      </c>
      <c r="BM17" s="21"/>
      <c r="BO17" s="26">
        <f>SUMIFS('P23 monthly Buchungen'!F2:F830,'P23 monthly Buchungen'!D2:D830,$D17,'P23 monthly Buchungen'!C2:C830,"&gt;="&amp;BO$4,'P23 monthly Buchungen'!C2:C830,"&lt;"&amp;BO$5+1,'P23 monthly Buchungen'!L2:L830,"Ausgaben")-SUMIFS('P23 monthly Buchungen'!F2:F830,'P23 monthly Buchungen'!D2:D830,$D17,'P23 monthly Buchungen'!C2:C830,"&gt;="&amp;BO$4,'P23 monthly Buchungen'!C2:C830,"&lt;"&amp;BO$5+1,'P23 monthly Buchungen'!P2:P830,"Einnahmen")+SUMIFS('P23 monthly Buchungen'!F2:F830,'P23 monthly Buchungen'!D2:D830,$D17,'P23 monthly Buchungen'!C2:C830,"&gt;="&amp;BO$4,'P23 monthly Buchungen'!C2:C830,"&lt;"&amp;BO$5+1,'P23 monthly Buchungen'!L2:L830,"Einnahmen")-SUMIFS('P23 monthly Buchungen'!F2:F830,'P23 monthly Buchungen'!D2:D830,$D17,'P23 monthly Buchungen'!C2:C830,"&gt;="&amp;BO$4,'P23 monthly Buchungen'!C2:C830,"&lt;"&amp;BO$5+1,'P23 monthly Buchungen'!P2:P830,"Ausgaben")</f>
        <v>285.60000000000002</v>
      </c>
      <c r="BP17" s="21"/>
      <c r="BR17" s="26">
        <f>SUMIFS('P23 monthly Buchungen'!F2:F830,'P23 monthly Buchungen'!D2:D830,$D17,'P23 monthly Buchungen'!C2:C830,"&gt;="&amp;BR$4,'P23 monthly Buchungen'!C2:C830,"&lt;"&amp;BR$5+1,'P23 monthly Buchungen'!L2:L830,"Ausgaben")-SUMIFS('P23 monthly Buchungen'!F2:F830,'P23 monthly Buchungen'!D2:D830,$D17,'P23 monthly Buchungen'!C2:C830,"&gt;="&amp;BR$4,'P23 monthly Buchungen'!C2:C830,"&lt;"&amp;BR$5+1,'P23 monthly Buchungen'!P2:P830,"Einnahmen")+SUMIFS('P23 monthly Buchungen'!F2:F830,'P23 monthly Buchungen'!D2:D830,$D17,'P23 monthly Buchungen'!C2:C830,"&gt;="&amp;BR$4,'P23 monthly Buchungen'!C2:C830,"&lt;"&amp;BR$5+1,'P23 monthly Buchungen'!L2:L830,"Einnahmen")-SUMIFS('P23 monthly Buchungen'!F2:F830,'P23 monthly Buchungen'!D2:D830,$D17,'P23 monthly Buchungen'!C2:C830,"&gt;="&amp;BR$4,'P23 monthly Buchungen'!C2:C830,"&lt;"&amp;BR$5+1,'P23 monthly Buchungen'!P2:P830,"Ausgaben")</f>
        <v>0</v>
      </c>
      <c r="BS17" s="21"/>
      <c r="BU17" s="26">
        <f>SUMIFS('P23 monthly Buchungen'!F2:F830,'P23 monthly Buchungen'!D2:D830,$D17,'P23 monthly Buchungen'!C2:C830,"&gt;="&amp;BU$4,'P23 monthly Buchungen'!C2:C830,"&lt;"&amp;BU$5+1,'P23 monthly Buchungen'!L2:L830,"Ausgaben")-SUMIFS('P23 monthly Buchungen'!F2:F830,'P23 monthly Buchungen'!D2:D830,$D17,'P23 monthly Buchungen'!C2:C830,"&gt;="&amp;BU$4,'P23 monthly Buchungen'!C2:C830,"&lt;"&amp;BU$5+1,'P23 monthly Buchungen'!P2:P830,"Einnahmen")+SUMIFS('P23 monthly Buchungen'!F2:F830,'P23 monthly Buchungen'!D2:D830,$D17,'P23 monthly Buchungen'!C2:C830,"&gt;="&amp;BU$4,'P23 monthly Buchungen'!C2:C830,"&lt;"&amp;BU$5+1,'P23 monthly Buchungen'!L2:L830,"Einnahmen")-SUMIFS('P23 monthly Buchungen'!F2:F830,'P23 monthly Buchungen'!D2:D830,$D17,'P23 monthly Buchungen'!C2:C830,"&gt;="&amp;BU$4,'P23 monthly Buchungen'!C2:C830,"&lt;"&amp;BU$5+1,'P23 monthly Buchungen'!P2:P830,"Ausgaben")</f>
        <v>0</v>
      </c>
      <c r="BV17" s="21"/>
      <c r="BX17" s="26">
        <f>SUMIFS('P23 monthly Buchungen'!F2:F830,'P23 monthly Buchungen'!D2:D830,$D17,'P23 monthly Buchungen'!C2:C830,"&gt;="&amp;BX$4,'P23 monthly Buchungen'!C2:C830,"&lt;"&amp;BX$5+1,'P23 monthly Buchungen'!L2:L830,"Ausgaben")-SUMIFS('P23 monthly Buchungen'!F2:F830,'P23 monthly Buchungen'!D2:D830,$D17,'P23 monthly Buchungen'!C2:C830,"&gt;="&amp;BX$4,'P23 monthly Buchungen'!C2:C830,"&lt;"&amp;BX$5+1,'P23 monthly Buchungen'!P2:P830,"Einnahmen")+SUMIFS('P23 monthly Buchungen'!F2:F830,'P23 monthly Buchungen'!D2:D830,$D17,'P23 monthly Buchungen'!C2:C830,"&gt;="&amp;BX$4,'P23 monthly Buchungen'!C2:C830,"&lt;"&amp;BX$5+1,'P23 monthly Buchungen'!L2:L830,"Einnahmen")-SUMIFS('P23 monthly Buchungen'!F2:F830,'P23 monthly Buchungen'!D2:D830,$D17,'P23 monthly Buchungen'!C2:C830,"&gt;="&amp;BX$4,'P23 monthly Buchungen'!C2:C830,"&lt;"&amp;BX$5+1,'P23 monthly Buchungen'!P2:P830,"Ausgaben")</f>
        <v>107.1</v>
      </c>
      <c r="BY17" s="21"/>
      <c r="CA17" s="26">
        <f>SUMIFS('P23 monthly Buchungen'!F2:F830,'P23 monthly Buchungen'!D2:D830,$D17,'P23 monthly Buchungen'!C2:C830,"&gt;="&amp;CA$4,'P23 monthly Buchungen'!C2:C830,"&lt;"&amp;CA$5+1,'P23 monthly Buchungen'!L2:L830,"Ausgaben")-SUMIFS('P23 monthly Buchungen'!F2:F830,'P23 monthly Buchungen'!D2:D830,$D17,'P23 monthly Buchungen'!C2:C830,"&gt;="&amp;CA$4,'P23 monthly Buchungen'!C2:C830,"&lt;"&amp;CA$5+1,'P23 monthly Buchungen'!P2:P830,"Einnahmen")+SUMIFS('P23 monthly Buchungen'!F2:F830,'P23 monthly Buchungen'!D2:D830,$D17,'P23 monthly Buchungen'!C2:C830,"&gt;="&amp;CA$4,'P23 monthly Buchungen'!C2:C830,"&lt;"&amp;CA$5+1,'P23 monthly Buchungen'!L2:L830,"Einnahmen")-SUMIFS('P23 monthly Buchungen'!F2:F830,'P23 monthly Buchungen'!D2:D830,$D17,'P23 monthly Buchungen'!C2:C830,"&gt;="&amp;CA$4,'P23 monthly Buchungen'!C2:C830,"&lt;"&amp;CA$5+1,'P23 monthly Buchungen'!P2:P830,"Ausgaben")</f>
        <v>0</v>
      </c>
      <c r="CB17" s="21"/>
      <c r="CD17" s="26">
        <f>SUMIFS('P23 monthly Buchungen'!F2:F830,'P23 monthly Buchungen'!D2:D830,$D17,'P23 monthly Buchungen'!C2:C830,"&gt;="&amp;CD$4,'P23 monthly Buchungen'!C2:C830,"&lt;"&amp;CD$5+1,'P23 monthly Buchungen'!L2:L830,"Ausgaben")-SUMIFS('P23 monthly Buchungen'!F2:F830,'P23 monthly Buchungen'!D2:D830,$D17,'P23 monthly Buchungen'!C2:C830,"&gt;="&amp;CD$4,'P23 monthly Buchungen'!C2:C830,"&lt;"&amp;CD$5+1,'P23 monthly Buchungen'!P2:P830,"Einnahmen")+SUMIFS('P23 monthly Buchungen'!F2:F830,'P23 monthly Buchungen'!D2:D830,$D17,'P23 monthly Buchungen'!C2:C830,"&gt;="&amp;CD$4,'P23 monthly Buchungen'!C2:C830,"&lt;"&amp;CD$5+1,'P23 monthly Buchungen'!L2:L830,"Einnahmen")-SUMIFS('P23 monthly Buchungen'!F2:F830,'P23 monthly Buchungen'!D2:D830,$D17,'P23 monthly Buchungen'!C2:C830,"&gt;="&amp;CD$4,'P23 monthly Buchungen'!C2:C830,"&lt;"&amp;CD$5+1,'P23 monthly Buchungen'!P2:P830,"Ausgaben")</f>
        <v>285.60000000000002</v>
      </c>
      <c r="CE17" s="21"/>
      <c r="CG17" s="26">
        <f>SUMIFS('P23 monthly Buchungen'!F2:F830,'P23 monthly Buchungen'!D2:D830,$D17,'P23 monthly Buchungen'!C2:C830,"&gt;="&amp;CG$4,'P23 monthly Buchungen'!C2:C830,"&lt;"&amp;CG$5+1,'P23 monthly Buchungen'!L2:L830,"Ausgaben")-SUMIFS('P23 monthly Buchungen'!F2:F830,'P23 monthly Buchungen'!D2:D830,$D17,'P23 monthly Buchungen'!C2:C830,"&gt;="&amp;CG$4,'P23 monthly Buchungen'!C2:C830,"&lt;"&amp;CG$5+1,'P23 monthly Buchungen'!P2:P830,"Einnahmen")+SUMIFS('P23 monthly Buchungen'!F2:F830,'P23 monthly Buchungen'!D2:D830,$D17,'P23 monthly Buchungen'!C2:C830,"&gt;="&amp;CG$4,'P23 monthly Buchungen'!C2:C830,"&lt;"&amp;CG$5+1,'P23 monthly Buchungen'!L2:L830,"Einnahmen")-SUMIFS('P23 monthly Buchungen'!F2:F830,'P23 monthly Buchungen'!D2:D830,$D17,'P23 monthly Buchungen'!C2:C830,"&gt;="&amp;CG$4,'P23 monthly Buchungen'!C2:C830,"&lt;"&amp;CG$5+1,'P23 monthly Buchungen'!P2:P830,"Ausgaben")</f>
        <v>0</v>
      </c>
      <c r="CH17" s="21"/>
      <c r="CJ17" s="26">
        <f>SUMIFS('P23 monthly Buchungen'!F2:F830,'P23 monthly Buchungen'!D2:D830,$D17,'P23 monthly Buchungen'!C2:C830,"&gt;="&amp;CJ$4,'P23 monthly Buchungen'!C2:C830,"&lt;"&amp;CJ$5+1,'P23 monthly Buchungen'!L2:L830,"Ausgaben")-SUMIFS('P23 monthly Buchungen'!F2:F830,'P23 monthly Buchungen'!D2:D830,$D17,'P23 monthly Buchungen'!C2:C830,"&gt;="&amp;CJ$4,'P23 monthly Buchungen'!C2:C830,"&lt;"&amp;CJ$5+1,'P23 monthly Buchungen'!P2:P830,"Einnahmen")+SUMIFS('P23 monthly Buchungen'!F2:F830,'P23 monthly Buchungen'!D2:D830,$D17,'P23 monthly Buchungen'!C2:C830,"&gt;="&amp;CJ$4,'P23 monthly Buchungen'!C2:C830,"&lt;"&amp;CJ$5+1,'P23 monthly Buchungen'!L2:L830,"Einnahmen")-SUMIFS('P23 monthly Buchungen'!F2:F830,'P23 monthly Buchungen'!D2:D830,$D17,'P23 monthly Buchungen'!C2:C830,"&gt;="&amp;CJ$4,'P23 monthly Buchungen'!C2:C830,"&lt;"&amp;CJ$5+1,'P23 monthly Buchungen'!P2:P830,"Ausgaben")</f>
        <v>190.4</v>
      </c>
      <c r="CK17" s="21"/>
      <c r="CM17" s="26">
        <f>SUMIFS('P23 monthly Buchungen'!F2:F830,'P23 monthly Buchungen'!D2:D830,$D17,'P23 monthly Buchungen'!C2:C830,"&gt;="&amp;CM$4,'P23 monthly Buchungen'!C2:C830,"&lt;"&amp;CM$5+1,'P23 monthly Buchungen'!L2:L830,"Ausgaben")-SUMIFS('P23 monthly Buchungen'!F2:F830,'P23 monthly Buchungen'!D2:D830,$D17,'P23 monthly Buchungen'!C2:C830,"&gt;="&amp;CM$4,'P23 monthly Buchungen'!C2:C830,"&lt;"&amp;CM$5+1,'P23 monthly Buchungen'!P2:P830,"Einnahmen")+SUMIFS('P23 monthly Buchungen'!F2:F830,'P23 monthly Buchungen'!D2:D830,$D17,'P23 monthly Buchungen'!C2:C830,"&gt;="&amp;CM$4,'P23 monthly Buchungen'!C2:C830,"&lt;"&amp;CM$5+1,'P23 monthly Buchungen'!L2:L830,"Einnahmen")-SUMIFS('P23 monthly Buchungen'!F2:F830,'P23 monthly Buchungen'!D2:D830,$D17,'P23 monthly Buchungen'!C2:C830,"&gt;="&amp;CM$4,'P23 monthly Buchungen'!C2:C830,"&lt;"&amp;CM$5+1,'P23 monthly Buchungen'!P2:P830,"Ausgaben")</f>
        <v>0</v>
      </c>
      <c r="CN17" s="21"/>
      <c r="CP17" s="26">
        <f>SUMIFS('P23 monthly Buchungen'!F2:F830,'P23 monthly Buchungen'!D2:D830,$D17,'P23 monthly Buchungen'!C2:C830,"&gt;="&amp;CP$4,'P23 monthly Buchungen'!C2:C830,"&lt;"&amp;CP$5+1,'P23 monthly Buchungen'!L2:L830,"Ausgaben")-SUMIFS('P23 monthly Buchungen'!F2:F830,'P23 monthly Buchungen'!D2:D830,$D17,'P23 monthly Buchungen'!C2:C830,"&gt;="&amp;CP$4,'P23 monthly Buchungen'!C2:C830,"&lt;"&amp;CP$5+1,'P23 monthly Buchungen'!P2:P830,"Einnahmen")+SUMIFS('P23 monthly Buchungen'!F2:F830,'P23 monthly Buchungen'!D2:D830,$D17,'P23 monthly Buchungen'!C2:C830,"&gt;="&amp;CP$4,'P23 monthly Buchungen'!C2:C830,"&lt;"&amp;CP$5+1,'P23 monthly Buchungen'!L2:L830,"Einnahmen")-SUMIFS('P23 monthly Buchungen'!F2:F830,'P23 monthly Buchungen'!D2:D830,$D17,'P23 monthly Buchungen'!C2:C830,"&gt;="&amp;CP$4,'P23 monthly Buchungen'!C2:C830,"&lt;"&amp;CP$5+1,'P23 monthly Buchungen'!P2:P830,"Ausgaben")</f>
        <v>0</v>
      </c>
      <c r="CQ17" s="21"/>
      <c r="CS17" s="29">
        <v>3400</v>
      </c>
      <c r="CT17" s="21"/>
      <c r="CV17" s="29">
        <v>3400</v>
      </c>
      <c r="CW17" s="21"/>
      <c r="CY17" s="26">
        <f>SUMIFS('P23 monthly Buchungen'!F2:F830,'P23 monthly Buchungen'!D2:D830,$D17,'P23 monthly Buchungen'!C2:C830,"&gt;="&amp;CY$4,'P23 monthly Buchungen'!C2:C830,"&lt;"&amp;CY$5+1,'P23 monthly Buchungen'!L2:L830,"Ausgaben")-SUMIFS('P23 monthly Buchungen'!F2:F830,'P23 monthly Buchungen'!D2:D830,$D17,'P23 monthly Buchungen'!C2:C830,"&gt;="&amp;CY$4,'P23 monthly Buchungen'!C2:C830,"&lt;"&amp;CY$5+1,'P23 monthly Buchungen'!P2:P830,"Einnahmen")+SUMIFS('P23 monthly Buchungen'!F2:F830,'P23 monthly Buchungen'!D2:D830,$D17,'P23 monthly Buchungen'!C2:C830,"&gt;="&amp;CY$4,'P23 monthly Buchungen'!C2:C830,"&lt;"&amp;CY$5+1,'P23 monthly Buchungen'!L2:L830,"Einnahmen")-SUMIFS('P23 monthly Buchungen'!F2:F830,'P23 monthly Buchungen'!D2:D830,$D17,'P23 monthly Buchungen'!C2:C830,"&gt;="&amp;CY$4,'P23 monthly Buchungen'!C2:C830,"&lt;"&amp;CY$5+1,'P23 monthly Buchungen'!P2:P830,"Ausgaben")</f>
        <v>0</v>
      </c>
      <c r="CZ17" s="21"/>
      <c r="DB17" s="26">
        <f>SUMIFS('P23 monthly Buchungen'!F2:F830,'P23 monthly Buchungen'!D2:D830,$D17,'P23 monthly Buchungen'!C2:C830,"&gt;="&amp;DB$4,'P23 monthly Buchungen'!C2:C830,"&lt;"&amp;DB$5+1,'P23 monthly Buchungen'!L2:L830,"Ausgaben")-SUMIFS('P23 monthly Buchungen'!F2:F830,'P23 monthly Buchungen'!D2:D830,$D17,'P23 monthly Buchungen'!C2:C830,"&gt;="&amp;DB$4,'P23 monthly Buchungen'!C2:C830,"&lt;"&amp;DB$5+1,'P23 monthly Buchungen'!P2:P830,"Einnahmen")+SUMIFS('P23 monthly Buchungen'!F2:F830,'P23 monthly Buchungen'!D2:D830,$D17,'P23 monthly Buchungen'!C2:C830,"&gt;="&amp;DB$4,'P23 monthly Buchungen'!C2:C830,"&lt;"&amp;DB$5+1,'P23 monthly Buchungen'!L2:L830,"Einnahmen")-SUMIFS('P23 monthly Buchungen'!F2:F830,'P23 monthly Buchungen'!D2:D830,$D17,'P23 monthly Buchungen'!C2:C830,"&gt;="&amp;DB$4,'P23 monthly Buchungen'!C2:C830,"&lt;"&amp;DB$5+1,'P23 monthly Buchungen'!P2:P830,"Ausgaben")</f>
        <v>469.39</v>
      </c>
      <c r="DC17" s="21"/>
      <c r="DE17" s="26">
        <f>SUMIFS('P23 monthly Buchungen'!F2:F830,'P23 monthly Buchungen'!D2:D830,$D17,'P23 monthly Buchungen'!C2:C830,"&gt;="&amp;DE$4,'P23 monthly Buchungen'!C2:C830,"&lt;"&amp;DE$5+1,'P23 monthly Buchungen'!L2:L830,"Ausgaben")-SUMIFS('P23 monthly Buchungen'!F2:F830,'P23 monthly Buchungen'!D2:D830,$D17,'P23 monthly Buchungen'!C2:C830,"&gt;="&amp;DE$4,'P23 monthly Buchungen'!C2:C830,"&lt;"&amp;DE$5+1,'P23 monthly Buchungen'!P2:P830,"Einnahmen")+SUMIFS('P23 monthly Buchungen'!F2:F830,'P23 monthly Buchungen'!D2:D830,$D17,'P23 monthly Buchungen'!C2:C830,"&gt;="&amp;DE$4,'P23 monthly Buchungen'!C2:C830,"&lt;"&amp;DE$5+1,'P23 monthly Buchungen'!L2:L830,"Einnahmen")-SUMIFS('P23 monthly Buchungen'!F2:F830,'P23 monthly Buchungen'!D2:D830,$D17,'P23 monthly Buchungen'!C2:C830,"&gt;="&amp;DE$4,'P23 monthly Buchungen'!C2:C830,"&lt;"&amp;DE$5+1,'P23 monthly Buchungen'!P2:P830,"Ausgaben")</f>
        <v>993.94</v>
      </c>
      <c r="DF17" s="21"/>
      <c r="DH17" s="26">
        <f>SUMIFS('P23 monthly Buchungen'!F2:F830,'P23 monthly Buchungen'!D2:D830,$D17,'P23 monthly Buchungen'!C2:C830,"&gt;="&amp;DH$4,'P23 monthly Buchungen'!C2:C830,"&lt;"&amp;DH$5+1,'P23 monthly Buchungen'!L2:L830,"Ausgaben")-SUMIFS('P23 monthly Buchungen'!F2:F830,'P23 monthly Buchungen'!D2:D830,$D17,'P23 monthly Buchungen'!C2:C830,"&gt;="&amp;DH$4,'P23 monthly Buchungen'!C2:C830,"&lt;"&amp;DH$5+1,'P23 monthly Buchungen'!P2:P830,"Einnahmen")+SUMIFS('P23 monthly Buchungen'!F2:F830,'P23 monthly Buchungen'!D2:D830,$D17,'P23 monthly Buchungen'!C2:C830,"&gt;="&amp;DH$4,'P23 monthly Buchungen'!C2:C830,"&lt;"&amp;DH$5+1,'P23 monthly Buchungen'!L2:L830,"Einnahmen")-SUMIFS('P23 monthly Buchungen'!F2:F830,'P23 monthly Buchungen'!D2:D830,$D17,'P23 monthly Buchungen'!C2:C830,"&gt;="&amp;DH$4,'P23 monthly Buchungen'!C2:C830,"&lt;"&amp;DH$5+1,'P23 monthly Buchungen'!P2:P830,"Ausgaben")</f>
        <v>0</v>
      </c>
      <c r="DI17" s="21"/>
      <c r="DK17" s="26">
        <f>SUMIFS('P23 monthly Buchungen'!F2:F830,'P23 monthly Buchungen'!D2:D830,$D17,'P23 monthly Buchungen'!C2:C830,"&gt;="&amp;DK$4,'P23 monthly Buchungen'!C2:C830,"&lt;"&amp;DK$5+1,'P23 monthly Buchungen'!L2:L830,"Ausgaben")-SUMIFS('P23 monthly Buchungen'!F2:F830,'P23 monthly Buchungen'!D2:D830,$D17,'P23 monthly Buchungen'!C2:C830,"&gt;="&amp;DK$4,'P23 monthly Buchungen'!C2:C830,"&lt;"&amp;DK$5+1,'P23 monthly Buchungen'!P2:P830,"Einnahmen")+SUMIFS('P23 monthly Buchungen'!F2:F830,'P23 monthly Buchungen'!D2:D830,$D17,'P23 monthly Buchungen'!C2:C830,"&gt;="&amp;DK$4,'P23 monthly Buchungen'!C2:C830,"&lt;"&amp;DK$5+1,'P23 monthly Buchungen'!L2:L830,"Einnahmen")-SUMIFS('P23 monthly Buchungen'!F2:F830,'P23 monthly Buchungen'!D2:D830,$D17,'P23 monthly Buchungen'!C2:C830,"&gt;="&amp;DK$4,'P23 monthly Buchungen'!C2:C830,"&lt;"&amp;DK$5+1,'P23 monthly Buchungen'!P2:P830,"Ausgaben")</f>
        <v>0</v>
      </c>
      <c r="DL17" s="21"/>
      <c r="DN17" s="26">
        <f>SUMIFS('P23 monthly Buchungen'!F2:F830,'P23 monthly Buchungen'!D2:D830,$D17,'P23 monthly Buchungen'!C2:C830,"&gt;="&amp;DN$4,'P23 monthly Buchungen'!C2:C830,"&lt;"&amp;DN$5+1,'P23 monthly Buchungen'!L2:L830,"Ausgaben")-SUMIFS('P23 monthly Buchungen'!F2:F830,'P23 monthly Buchungen'!D2:D830,$D17,'P23 monthly Buchungen'!C2:C830,"&gt;="&amp;DN$4,'P23 monthly Buchungen'!C2:C830,"&lt;"&amp;DN$5+1,'P23 monthly Buchungen'!P2:P830,"Einnahmen")+SUMIFS('P23 monthly Buchungen'!F2:F830,'P23 monthly Buchungen'!D2:D830,$D17,'P23 monthly Buchungen'!C2:C830,"&gt;="&amp;DN$4,'P23 monthly Buchungen'!C2:C830,"&lt;"&amp;DN$5+1,'P23 monthly Buchungen'!L2:L830,"Einnahmen")-SUMIFS('P23 monthly Buchungen'!F2:F830,'P23 monthly Buchungen'!D2:D830,$D17,'P23 monthly Buchungen'!C2:C830,"&gt;="&amp;DN$4,'P23 monthly Buchungen'!C2:C830,"&lt;"&amp;DN$5+1,'P23 monthly Buchungen'!P2:P830,"Ausgaben")</f>
        <v>0</v>
      </c>
      <c r="DO17" s="21"/>
      <c r="DQ17" s="26">
        <f>SUMIFS('P23 monthly Buchungen'!F2:F830,'P23 monthly Buchungen'!D2:D830,$D17,'P23 monthly Buchungen'!C2:C830,"&gt;="&amp;DQ$4,'P23 monthly Buchungen'!C2:C830,"&lt;"&amp;DQ$5+1,'P23 monthly Buchungen'!L2:L830,"Ausgaben")-SUMIFS('P23 monthly Buchungen'!F2:F830,'P23 monthly Buchungen'!D2:D830,$D17,'P23 monthly Buchungen'!C2:C830,"&gt;="&amp;DQ$4,'P23 monthly Buchungen'!C2:C830,"&lt;"&amp;DQ$5+1,'P23 monthly Buchungen'!P2:P830,"Einnahmen")+SUMIFS('P23 monthly Buchungen'!F2:F830,'P23 monthly Buchungen'!D2:D830,$D17,'P23 monthly Buchungen'!C2:C830,"&gt;="&amp;DQ$4,'P23 monthly Buchungen'!C2:C830,"&lt;"&amp;DQ$5+1,'P23 monthly Buchungen'!L2:L830,"Einnahmen")-SUMIFS('P23 monthly Buchungen'!F2:F830,'P23 monthly Buchungen'!D2:D830,$D17,'P23 monthly Buchungen'!C2:C830,"&gt;="&amp;DQ$4,'P23 monthly Buchungen'!C2:C830,"&lt;"&amp;DQ$5+1,'P23 monthly Buchungen'!P2:P830,"Ausgaben")</f>
        <v>0</v>
      </c>
      <c r="DR17" s="21"/>
      <c r="DT17" s="26">
        <f>SUMIFS('P23 monthly Buchungen'!F2:F830,'P23 monthly Buchungen'!D2:D830,$D17,'P23 monthly Buchungen'!C2:C830,"&gt;="&amp;DT$4,'P23 monthly Buchungen'!C2:C830,"&lt;"&amp;DT$5+1,'P23 monthly Buchungen'!L2:L830,"Ausgaben")-SUMIFS('P23 monthly Buchungen'!F2:F830,'P23 monthly Buchungen'!D2:D830,$D17,'P23 monthly Buchungen'!C2:C830,"&gt;="&amp;DT$4,'P23 monthly Buchungen'!C2:C830,"&lt;"&amp;DT$5+1,'P23 monthly Buchungen'!P2:P830,"Einnahmen")+SUMIFS('P23 monthly Buchungen'!F2:F830,'P23 monthly Buchungen'!D2:D830,$D17,'P23 monthly Buchungen'!C2:C830,"&gt;="&amp;DT$4,'P23 monthly Buchungen'!C2:C830,"&lt;"&amp;DT$5+1,'P23 monthly Buchungen'!L2:L830,"Einnahmen")-SUMIFS('P23 monthly Buchungen'!F2:F830,'P23 monthly Buchungen'!D2:D830,$D17,'P23 monthly Buchungen'!C2:C830,"&gt;="&amp;DT$4,'P23 monthly Buchungen'!C2:C830,"&lt;"&amp;DT$5+1,'P23 monthly Buchungen'!P2:P830,"Ausgaben")</f>
        <v>0</v>
      </c>
      <c r="DU17" s="21"/>
      <c r="DW17" s="26">
        <f>SUMIFS('P23 monthly Buchungen'!F2:F830,'P23 monthly Buchungen'!D2:D830,$D17,'P23 monthly Buchungen'!C2:C830,"&gt;="&amp;DW$4,'P23 monthly Buchungen'!C2:C830,"&lt;"&amp;DW$5+1,'P23 monthly Buchungen'!L2:L830,"Ausgaben")-SUMIFS('P23 monthly Buchungen'!F2:F830,'P23 monthly Buchungen'!D2:D830,$D17,'P23 monthly Buchungen'!C2:C830,"&gt;="&amp;DW$4,'P23 monthly Buchungen'!C2:C830,"&lt;"&amp;DW$5+1,'P23 monthly Buchungen'!P2:P830,"Einnahmen")+SUMIFS('P23 monthly Buchungen'!F2:F830,'P23 monthly Buchungen'!D2:D830,$D17,'P23 monthly Buchungen'!C2:C830,"&gt;="&amp;DW$4,'P23 monthly Buchungen'!C2:C830,"&lt;"&amp;DW$5+1,'P23 monthly Buchungen'!L2:L830,"Einnahmen")-SUMIFS('P23 monthly Buchungen'!F2:F830,'P23 monthly Buchungen'!D2:D830,$D17,'P23 monthly Buchungen'!C2:C830,"&gt;="&amp;DW$4,'P23 monthly Buchungen'!C2:C830,"&lt;"&amp;DW$5+1,'P23 monthly Buchungen'!P2:P830,"Ausgaben")</f>
        <v>0</v>
      </c>
      <c r="DX17" s="21"/>
      <c r="DZ17" s="26">
        <f>SUMIFS('P23 monthly Buchungen'!F2:F830,'P23 monthly Buchungen'!D2:D830,$D17,'P23 monthly Buchungen'!C2:C830,"&gt;="&amp;DZ$4,'P23 monthly Buchungen'!C2:C830,"&lt;"&amp;DZ$5+1,'P23 monthly Buchungen'!L2:L830,"Ausgaben")-SUMIFS('P23 monthly Buchungen'!F2:F830,'P23 monthly Buchungen'!D2:D830,$D17,'P23 monthly Buchungen'!C2:C830,"&gt;="&amp;DZ$4,'P23 monthly Buchungen'!C2:C830,"&lt;"&amp;DZ$5+1,'P23 monthly Buchungen'!P2:P830,"Einnahmen")+SUMIFS('P23 monthly Buchungen'!F2:F830,'P23 monthly Buchungen'!D2:D830,$D17,'P23 monthly Buchungen'!C2:C830,"&gt;="&amp;DZ$4,'P23 monthly Buchungen'!C2:C830,"&lt;"&amp;DZ$5+1,'P23 monthly Buchungen'!L2:L830,"Einnahmen")-SUMIFS('P23 monthly Buchungen'!F2:F830,'P23 monthly Buchungen'!D2:D830,$D17,'P23 monthly Buchungen'!C2:C830,"&gt;="&amp;DZ$4,'P23 monthly Buchungen'!C2:C830,"&lt;"&amp;DZ$5+1,'P23 monthly Buchungen'!P2:P830,"Ausgaben")</f>
        <v>0</v>
      </c>
      <c r="EA17" s="21"/>
      <c r="EC17" s="26">
        <f>SUMIFS('P23 monthly Buchungen'!F2:F830,'P23 monthly Buchungen'!D2:D830,$D17,'P23 monthly Buchungen'!C2:C830,"&gt;="&amp;EC$4,'P23 monthly Buchungen'!C2:C830,"&lt;"&amp;EC$5+1,'P23 monthly Buchungen'!L2:L830,"Ausgaben")-SUMIFS('P23 monthly Buchungen'!F2:F830,'P23 monthly Buchungen'!D2:D830,$D17,'P23 monthly Buchungen'!C2:C830,"&gt;="&amp;EC$4,'P23 monthly Buchungen'!C2:C830,"&lt;"&amp;EC$5+1,'P23 monthly Buchungen'!P2:P830,"Einnahmen")+SUMIFS('P23 monthly Buchungen'!F2:F830,'P23 monthly Buchungen'!D2:D830,$D17,'P23 monthly Buchungen'!C2:C830,"&gt;="&amp;EC$4,'P23 monthly Buchungen'!C2:C830,"&lt;"&amp;EC$5+1,'P23 monthly Buchungen'!L2:L830,"Einnahmen")-SUMIFS('P23 monthly Buchungen'!F2:F830,'P23 monthly Buchungen'!D2:D830,$D17,'P23 monthly Buchungen'!C2:C830,"&gt;="&amp;EC$4,'P23 monthly Buchungen'!C2:C830,"&lt;"&amp;EC$5+1,'P23 monthly Buchungen'!P2:P830,"Ausgaben")</f>
        <v>0</v>
      </c>
      <c r="ED17" s="21"/>
      <c r="EF17" s="26">
        <f>SUMIFS('P23 monthly Buchungen'!F2:F830,'P23 monthly Buchungen'!D2:D830,$D17,'P23 monthly Buchungen'!C2:C830,"&gt;="&amp;EF$4,'P23 monthly Buchungen'!C2:C830,"&lt;"&amp;EF$5+1,'P23 monthly Buchungen'!L2:L830,"Ausgaben")-SUMIFS('P23 monthly Buchungen'!F2:F830,'P23 monthly Buchungen'!D2:D830,$D17,'P23 monthly Buchungen'!C2:C830,"&gt;="&amp;EF$4,'P23 monthly Buchungen'!C2:C830,"&lt;"&amp;EF$5+1,'P23 monthly Buchungen'!P2:P830,"Einnahmen")+SUMIFS('P23 monthly Buchungen'!F2:F830,'P23 monthly Buchungen'!D2:D830,$D17,'P23 monthly Buchungen'!C2:C830,"&gt;="&amp;EF$4,'P23 monthly Buchungen'!C2:C830,"&lt;"&amp;EF$5+1,'P23 monthly Buchungen'!L2:L830,"Einnahmen")-SUMIFS('P23 monthly Buchungen'!F2:F830,'P23 monthly Buchungen'!D2:D830,$D17,'P23 monthly Buchungen'!C2:C830,"&gt;="&amp;EF$4,'P23 monthly Buchungen'!C2:C830,"&lt;"&amp;EF$5+1,'P23 monthly Buchungen'!P2:P830,"Ausgaben")</f>
        <v>0</v>
      </c>
      <c r="EG17" s="21"/>
      <c r="EI17" s="26">
        <f>SUMIFS('P23 monthly Buchungen'!F2:F830,'P23 monthly Buchungen'!D2:D830,$D17,'P23 monthly Buchungen'!C2:C830,"&gt;="&amp;EI$4,'P23 monthly Buchungen'!C2:C830,"&lt;"&amp;EI$5+1,'P23 monthly Buchungen'!L2:L830,"Ausgaben")-SUMIFS('P23 monthly Buchungen'!F2:F830,'P23 monthly Buchungen'!D2:D830,$D17,'P23 monthly Buchungen'!C2:C830,"&gt;="&amp;EI$4,'P23 monthly Buchungen'!C2:C830,"&lt;"&amp;EI$5+1,'P23 monthly Buchungen'!P2:P830,"Einnahmen")+SUMIFS('P23 monthly Buchungen'!F2:F830,'P23 monthly Buchungen'!D2:D830,$D17,'P23 monthly Buchungen'!C2:C830,"&gt;="&amp;EI$4,'P23 monthly Buchungen'!C2:C830,"&lt;"&amp;EI$5+1,'P23 monthly Buchungen'!L2:L830,"Einnahmen")-SUMIFS('P23 monthly Buchungen'!F2:F830,'P23 monthly Buchungen'!D2:D830,$D17,'P23 monthly Buchungen'!C2:C830,"&gt;="&amp;EI$4,'P23 monthly Buchungen'!C2:C830,"&lt;"&amp;EI$5+1,'P23 monthly Buchungen'!P2:P830,"Ausgaben")</f>
        <v>0</v>
      </c>
    </row>
    <row r="18" spans="1:139" x14ac:dyDescent="0.2">
      <c r="C18" t="s">
        <v>5557</v>
      </c>
      <c r="D18" t="s">
        <v>1748</v>
      </c>
      <c r="E18" s="21"/>
      <c r="G18" s="29">
        <v>9500</v>
      </c>
      <c r="H18" s="21"/>
      <c r="J18" s="29">
        <v>3100</v>
      </c>
      <c r="K18" s="21"/>
      <c r="M18" s="29">
        <v>3100</v>
      </c>
      <c r="N18" s="21"/>
      <c r="P18" s="26">
        <f>SUMIFS('P23 monthly Buchungen'!F2:F830,'P23 monthly Buchungen'!D2:D830,$D18,'P23 monthly Buchungen'!C2:C830,"&gt;="&amp;P$4,'P23 monthly Buchungen'!C2:C830,"&lt;"&amp;P$5+1,'P23 monthly Buchungen'!L2:L830,"Ausgaben")-SUMIFS('P23 monthly Buchungen'!F2:F830,'P23 monthly Buchungen'!D2:D830,$D18,'P23 monthly Buchungen'!C2:C830,"&gt;="&amp;P$4,'P23 monthly Buchungen'!C2:C830,"&lt;"&amp;P$5+1,'P23 monthly Buchungen'!P2:P830,"Einnahmen")+SUMIFS('P23 monthly Buchungen'!F2:F830,'P23 monthly Buchungen'!D2:D830,$D18,'P23 monthly Buchungen'!C2:C830,"&gt;="&amp;P$4,'P23 monthly Buchungen'!C2:C830,"&lt;"&amp;P$5+1,'P23 monthly Buchungen'!L2:L830,"Einnahmen")-SUMIFS('P23 monthly Buchungen'!F2:F830,'P23 monthly Buchungen'!D2:D830,$D18,'P23 monthly Buchungen'!C2:C830,"&gt;="&amp;P$4,'P23 monthly Buchungen'!C2:C830,"&lt;"&amp;P$5+1,'P23 monthly Buchungen'!P2:P830,"Ausgaben")</f>
        <v>0</v>
      </c>
      <c r="Q18" s="21"/>
      <c r="S18" s="26">
        <f>SUMIFS('P23 monthly Buchungen'!F2:F830,'P23 monthly Buchungen'!D2:D830,$D18,'P23 monthly Buchungen'!C2:C830,"&gt;="&amp;S$4,'P23 monthly Buchungen'!C2:C830,"&lt;"&amp;S$5+1,'P23 monthly Buchungen'!L2:L830,"Ausgaben")-SUMIFS('P23 monthly Buchungen'!F2:F830,'P23 monthly Buchungen'!D2:D830,$D18,'P23 monthly Buchungen'!C2:C830,"&gt;="&amp;S$4,'P23 monthly Buchungen'!C2:C830,"&lt;"&amp;S$5+1,'P23 monthly Buchungen'!P2:P830,"Einnahmen")+SUMIFS('P23 monthly Buchungen'!F2:F830,'P23 monthly Buchungen'!D2:D830,$D18,'P23 monthly Buchungen'!C2:C830,"&gt;="&amp;S$4,'P23 monthly Buchungen'!C2:C830,"&lt;"&amp;S$5+1,'P23 monthly Buchungen'!L2:L830,"Einnahmen")-SUMIFS('P23 monthly Buchungen'!F2:F830,'P23 monthly Buchungen'!D2:D830,$D18,'P23 monthly Buchungen'!C2:C830,"&gt;="&amp;S$4,'P23 monthly Buchungen'!C2:C830,"&lt;"&amp;S$5+1,'P23 monthly Buchungen'!P2:P830,"Ausgaben")</f>
        <v>244.50999999999996</v>
      </c>
      <c r="T18" s="21"/>
      <c r="V18" s="26">
        <f>SUMIFS('P23 monthly Buchungen'!F2:F830,'P23 monthly Buchungen'!D2:D830,$D18,'P23 monthly Buchungen'!C2:C830,"&gt;="&amp;V$4,'P23 monthly Buchungen'!C2:C830,"&lt;"&amp;V$5+1,'P23 monthly Buchungen'!L2:L830,"Ausgaben")-SUMIFS('P23 monthly Buchungen'!F2:F830,'P23 monthly Buchungen'!D2:D830,$D18,'P23 monthly Buchungen'!C2:C830,"&gt;="&amp;V$4,'P23 monthly Buchungen'!C2:C830,"&lt;"&amp;V$5+1,'P23 monthly Buchungen'!P2:P830,"Einnahmen")+SUMIFS('P23 monthly Buchungen'!F2:F830,'P23 monthly Buchungen'!D2:D830,$D18,'P23 monthly Buchungen'!C2:C830,"&gt;="&amp;V$4,'P23 monthly Buchungen'!C2:C830,"&lt;"&amp;V$5+1,'P23 monthly Buchungen'!L2:L830,"Einnahmen")-SUMIFS('P23 monthly Buchungen'!F2:F830,'P23 monthly Buchungen'!D2:D830,$D18,'P23 monthly Buchungen'!C2:C830,"&gt;="&amp;V$4,'P23 monthly Buchungen'!C2:C830,"&lt;"&amp;V$5+1,'P23 monthly Buchungen'!P2:P830,"Ausgaben")</f>
        <v>491.44999999999993</v>
      </c>
      <c r="W18" s="21"/>
      <c r="Y18" s="26">
        <f>SUMIFS('P23 monthly Buchungen'!F2:F830,'P23 monthly Buchungen'!D2:D830,$D18,'P23 monthly Buchungen'!C2:C830,"&gt;="&amp;Y$4,'P23 monthly Buchungen'!C2:C830,"&lt;"&amp;Y$5+1,'P23 monthly Buchungen'!L2:L830,"Ausgaben")-SUMIFS('P23 monthly Buchungen'!F2:F830,'P23 monthly Buchungen'!D2:D830,$D18,'P23 monthly Buchungen'!C2:C830,"&gt;="&amp;Y$4,'P23 monthly Buchungen'!C2:C830,"&lt;"&amp;Y$5+1,'P23 monthly Buchungen'!P2:P830,"Einnahmen")+SUMIFS('P23 monthly Buchungen'!F2:F830,'P23 monthly Buchungen'!D2:D830,$D18,'P23 monthly Buchungen'!C2:C830,"&gt;="&amp;Y$4,'P23 monthly Buchungen'!C2:C830,"&lt;"&amp;Y$5+1,'P23 monthly Buchungen'!L2:L830,"Einnahmen")-SUMIFS('P23 monthly Buchungen'!F2:F830,'P23 monthly Buchungen'!D2:D830,$D18,'P23 monthly Buchungen'!C2:C830,"&gt;="&amp;Y$4,'P23 monthly Buchungen'!C2:C830,"&lt;"&amp;Y$5+1,'P23 monthly Buchungen'!P2:P830,"Ausgaben")</f>
        <v>147.94999999999999</v>
      </c>
      <c r="Z18" s="21"/>
      <c r="AB18" s="26">
        <f>SUMIFS('P23 monthly Buchungen'!F2:F830,'P23 monthly Buchungen'!D2:D830,$D18,'P23 monthly Buchungen'!C2:C830,"&gt;="&amp;AB$4,'P23 monthly Buchungen'!C2:C830,"&lt;"&amp;AB$5+1,'P23 monthly Buchungen'!L2:L830,"Ausgaben")-SUMIFS('P23 monthly Buchungen'!F2:F830,'P23 monthly Buchungen'!D2:D830,$D18,'P23 monthly Buchungen'!C2:C830,"&gt;="&amp;AB$4,'P23 monthly Buchungen'!C2:C830,"&lt;"&amp;AB$5+1,'P23 monthly Buchungen'!P2:P830,"Einnahmen")+SUMIFS('P23 monthly Buchungen'!F2:F830,'P23 monthly Buchungen'!D2:D830,$D18,'P23 monthly Buchungen'!C2:C830,"&gt;="&amp;AB$4,'P23 monthly Buchungen'!C2:C830,"&lt;"&amp;AB$5+1,'P23 monthly Buchungen'!L2:L830,"Einnahmen")-SUMIFS('P23 monthly Buchungen'!F2:F830,'P23 monthly Buchungen'!D2:D830,$D18,'P23 monthly Buchungen'!C2:C830,"&gt;="&amp;AB$4,'P23 monthly Buchungen'!C2:C830,"&lt;"&amp;AB$5+1,'P23 monthly Buchungen'!P2:P830,"Ausgaben")</f>
        <v>60.38</v>
      </c>
      <c r="AC18" s="21"/>
      <c r="AE18" s="26">
        <f>SUMIFS('P23 monthly Buchungen'!F2:F830,'P23 monthly Buchungen'!D2:D830,$D18,'P23 monthly Buchungen'!C2:C830,"&gt;="&amp;AE$4,'P23 monthly Buchungen'!C2:C830,"&lt;"&amp;AE$5+1,'P23 monthly Buchungen'!L2:L830,"Ausgaben")-SUMIFS('P23 monthly Buchungen'!F2:F830,'P23 monthly Buchungen'!D2:D830,$D18,'P23 monthly Buchungen'!C2:C830,"&gt;="&amp;AE$4,'P23 monthly Buchungen'!C2:C830,"&lt;"&amp;AE$5+1,'P23 monthly Buchungen'!P2:P830,"Einnahmen")+SUMIFS('P23 monthly Buchungen'!F2:F830,'P23 monthly Buchungen'!D2:D830,$D18,'P23 monthly Buchungen'!C2:C830,"&gt;="&amp;AE$4,'P23 monthly Buchungen'!C2:C830,"&lt;"&amp;AE$5+1,'P23 monthly Buchungen'!L2:L830,"Einnahmen")-SUMIFS('P23 monthly Buchungen'!F2:F830,'P23 monthly Buchungen'!D2:D830,$D18,'P23 monthly Buchungen'!C2:C830,"&gt;="&amp;AE$4,'P23 monthly Buchungen'!C2:C830,"&lt;"&amp;AE$5+1,'P23 monthly Buchungen'!P2:P830,"Ausgaben")</f>
        <v>180.29</v>
      </c>
      <c r="AF18" s="21"/>
      <c r="AH18" s="26">
        <f>SUMIFS('P23 monthly Buchungen'!F2:F830,'P23 monthly Buchungen'!D2:D830,$D18,'P23 monthly Buchungen'!C2:C830,"&gt;="&amp;AH$4,'P23 monthly Buchungen'!C2:C830,"&lt;"&amp;AH$5+1,'P23 monthly Buchungen'!L2:L830,"Ausgaben")-SUMIFS('P23 monthly Buchungen'!F2:F830,'P23 monthly Buchungen'!D2:D830,$D18,'P23 monthly Buchungen'!C2:C830,"&gt;="&amp;AH$4,'P23 monthly Buchungen'!C2:C830,"&lt;"&amp;AH$5+1,'P23 monthly Buchungen'!P2:P830,"Einnahmen")+SUMIFS('P23 monthly Buchungen'!F2:F830,'P23 monthly Buchungen'!D2:D830,$D18,'P23 monthly Buchungen'!C2:C830,"&gt;="&amp;AH$4,'P23 monthly Buchungen'!C2:C830,"&lt;"&amp;AH$5+1,'P23 monthly Buchungen'!L2:L830,"Einnahmen")-SUMIFS('P23 monthly Buchungen'!F2:F830,'P23 monthly Buchungen'!D2:D830,$D18,'P23 monthly Buchungen'!C2:C830,"&gt;="&amp;AH$4,'P23 monthly Buchungen'!C2:C830,"&lt;"&amp;AH$5+1,'P23 monthly Buchungen'!P2:P830,"Ausgaben")</f>
        <v>311.48</v>
      </c>
      <c r="AI18" s="21"/>
      <c r="AK18" s="26">
        <f>SUMIFS('P23 monthly Buchungen'!F2:F830,'P23 monthly Buchungen'!D2:D830,$D18,'P23 monthly Buchungen'!C2:C830,"&gt;="&amp;AK$4,'P23 monthly Buchungen'!C2:C830,"&lt;"&amp;AK$5+1,'P23 monthly Buchungen'!L2:L830,"Ausgaben")-SUMIFS('P23 monthly Buchungen'!F2:F830,'P23 monthly Buchungen'!D2:D830,$D18,'P23 monthly Buchungen'!C2:C830,"&gt;="&amp;AK$4,'P23 monthly Buchungen'!C2:C830,"&lt;"&amp;AK$5+1,'P23 monthly Buchungen'!P2:P830,"Einnahmen")+SUMIFS('P23 monthly Buchungen'!F2:F830,'P23 monthly Buchungen'!D2:D830,$D18,'P23 monthly Buchungen'!C2:C830,"&gt;="&amp;AK$4,'P23 monthly Buchungen'!C2:C830,"&lt;"&amp;AK$5+1,'P23 monthly Buchungen'!L2:L830,"Einnahmen")-SUMIFS('P23 monthly Buchungen'!F2:F830,'P23 monthly Buchungen'!D2:D830,$D18,'P23 monthly Buchungen'!C2:C830,"&gt;="&amp;AK$4,'P23 monthly Buchungen'!C2:C830,"&lt;"&amp;AK$5+1,'P23 monthly Buchungen'!P2:P830,"Ausgaben")</f>
        <v>153.51</v>
      </c>
      <c r="AL18" s="21"/>
      <c r="AN18" s="26">
        <f>SUMIFS('P23 monthly Buchungen'!F2:F830,'P23 monthly Buchungen'!D2:D830,$D18,'P23 monthly Buchungen'!C2:C830,"&gt;="&amp;AN$4,'P23 monthly Buchungen'!C2:C830,"&lt;"&amp;AN$5+1,'P23 monthly Buchungen'!L2:L830,"Ausgaben")-SUMIFS('P23 monthly Buchungen'!F2:F830,'P23 monthly Buchungen'!D2:D830,$D18,'P23 monthly Buchungen'!C2:C830,"&gt;="&amp;AN$4,'P23 monthly Buchungen'!C2:C830,"&lt;"&amp;AN$5+1,'P23 monthly Buchungen'!P2:P830,"Einnahmen")+SUMIFS('P23 monthly Buchungen'!F2:F830,'P23 monthly Buchungen'!D2:D830,$D18,'P23 monthly Buchungen'!C2:C830,"&gt;="&amp;AN$4,'P23 monthly Buchungen'!C2:C830,"&lt;"&amp;AN$5+1,'P23 monthly Buchungen'!L2:L830,"Einnahmen")-SUMIFS('P23 monthly Buchungen'!F2:F830,'P23 monthly Buchungen'!D2:D830,$D18,'P23 monthly Buchungen'!C2:C830,"&gt;="&amp;AN$4,'P23 monthly Buchungen'!C2:C830,"&lt;"&amp;AN$5+1,'P23 monthly Buchungen'!P2:P830,"Ausgaben")</f>
        <v>156.66999999999999</v>
      </c>
      <c r="AO18" s="21"/>
      <c r="AQ18" s="26">
        <f>SUMIFS('P23 monthly Buchungen'!F2:F830,'P23 monthly Buchungen'!D2:D830,$D18,'P23 monthly Buchungen'!C2:C830,"&gt;="&amp;AQ$4,'P23 monthly Buchungen'!C2:C830,"&lt;"&amp;AQ$5+1,'P23 monthly Buchungen'!L2:L830,"Ausgaben")-SUMIFS('P23 monthly Buchungen'!F2:F830,'P23 monthly Buchungen'!D2:D830,$D18,'P23 monthly Buchungen'!C2:C830,"&gt;="&amp;AQ$4,'P23 monthly Buchungen'!C2:C830,"&lt;"&amp;AQ$5+1,'P23 monthly Buchungen'!P2:P830,"Einnahmen")+SUMIFS('P23 monthly Buchungen'!F2:F830,'P23 monthly Buchungen'!D2:D830,$D18,'P23 monthly Buchungen'!C2:C830,"&gt;="&amp;AQ$4,'P23 monthly Buchungen'!C2:C830,"&lt;"&amp;AQ$5+1,'P23 monthly Buchungen'!L2:L830,"Einnahmen")-SUMIFS('P23 monthly Buchungen'!F2:F830,'P23 monthly Buchungen'!D2:D830,$D18,'P23 monthly Buchungen'!C2:C830,"&gt;="&amp;AQ$4,'P23 monthly Buchungen'!C2:C830,"&lt;"&amp;AQ$5+1,'P23 monthly Buchungen'!P2:P830,"Ausgaben")</f>
        <v>146.89000000000001</v>
      </c>
      <c r="AR18" s="21"/>
      <c r="AT18" s="26">
        <f>SUMIFS('P23 monthly Buchungen'!F2:F830,'P23 monthly Buchungen'!D2:D830,$D18,'P23 monthly Buchungen'!C2:C830,"&gt;="&amp;AT$4,'P23 monthly Buchungen'!C2:C830,"&lt;"&amp;AT$5+1,'P23 monthly Buchungen'!L2:L830,"Ausgaben")-SUMIFS('P23 monthly Buchungen'!F2:F830,'P23 monthly Buchungen'!D2:D830,$D18,'P23 monthly Buchungen'!C2:C830,"&gt;="&amp;AT$4,'P23 monthly Buchungen'!C2:C830,"&lt;"&amp;AT$5+1,'P23 monthly Buchungen'!P2:P830,"Einnahmen")+SUMIFS('P23 monthly Buchungen'!F2:F830,'P23 monthly Buchungen'!D2:D830,$D18,'P23 monthly Buchungen'!C2:C830,"&gt;="&amp;AT$4,'P23 monthly Buchungen'!C2:C830,"&lt;"&amp;AT$5+1,'P23 monthly Buchungen'!L2:L830,"Einnahmen")-SUMIFS('P23 monthly Buchungen'!F2:F830,'P23 monthly Buchungen'!D2:D830,$D18,'P23 monthly Buchungen'!C2:C830,"&gt;="&amp;AT$4,'P23 monthly Buchungen'!C2:C830,"&lt;"&amp;AT$5+1,'P23 monthly Buchungen'!P2:P830,"Ausgaben")</f>
        <v>134.22</v>
      </c>
      <c r="AU18" s="21"/>
      <c r="AW18" s="26">
        <f>SUMIFS('P23 monthly Buchungen'!F2:F830,'P23 monthly Buchungen'!D2:D830,$D18,'P23 monthly Buchungen'!C2:C830,"&gt;="&amp;AW$4,'P23 monthly Buchungen'!C2:C830,"&lt;"&amp;AW$5+1,'P23 monthly Buchungen'!L2:L830,"Ausgaben")-SUMIFS('P23 monthly Buchungen'!F2:F830,'P23 monthly Buchungen'!D2:D830,$D18,'P23 monthly Buchungen'!C2:C830,"&gt;="&amp;AW$4,'P23 monthly Buchungen'!C2:C830,"&lt;"&amp;AW$5+1,'P23 monthly Buchungen'!P2:P830,"Einnahmen")+SUMIFS('P23 monthly Buchungen'!F2:F830,'P23 monthly Buchungen'!D2:D830,$D18,'P23 monthly Buchungen'!C2:C830,"&gt;="&amp;AW$4,'P23 monthly Buchungen'!C2:C830,"&lt;"&amp;AW$5+1,'P23 monthly Buchungen'!L2:L830,"Einnahmen")-SUMIFS('P23 monthly Buchungen'!F2:F830,'P23 monthly Buchungen'!D2:D830,$D18,'P23 monthly Buchungen'!C2:C830,"&gt;="&amp;AW$4,'P23 monthly Buchungen'!C2:C830,"&lt;"&amp;AW$5+1,'P23 monthly Buchungen'!P2:P830,"Ausgaben")</f>
        <v>420.79999999999995</v>
      </c>
      <c r="AX18" s="21"/>
      <c r="AZ18" s="26">
        <f>SUMIFS('P23 monthly Buchungen'!F2:F830,'P23 monthly Buchungen'!D2:D830,$D18,'P23 monthly Buchungen'!C2:C830,"&gt;="&amp;AZ$4,'P23 monthly Buchungen'!C2:C830,"&lt;"&amp;AZ$5+1,'P23 monthly Buchungen'!L2:L830,"Ausgaben")-SUMIFS('P23 monthly Buchungen'!F2:F830,'P23 monthly Buchungen'!D2:D830,$D18,'P23 monthly Buchungen'!C2:C830,"&gt;="&amp;AZ$4,'P23 monthly Buchungen'!C2:C830,"&lt;"&amp;AZ$5+1,'P23 monthly Buchungen'!P2:P830,"Einnahmen")+SUMIFS('P23 monthly Buchungen'!F2:F830,'P23 monthly Buchungen'!D2:D830,$D18,'P23 monthly Buchungen'!C2:C830,"&gt;="&amp;AZ$4,'P23 monthly Buchungen'!C2:C830,"&lt;"&amp;AZ$5+1,'P23 monthly Buchungen'!L2:L830,"Einnahmen")-SUMIFS('P23 monthly Buchungen'!F2:F830,'P23 monthly Buchungen'!D2:D830,$D18,'P23 monthly Buchungen'!C2:C830,"&gt;="&amp;AZ$4,'P23 monthly Buchungen'!C2:C830,"&lt;"&amp;AZ$5+1,'P23 monthly Buchungen'!P2:P830,"Ausgaben")</f>
        <v>264.12</v>
      </c>
      <c r="BA18" s="21"/>
      <c r="BC18" s="29">
        <v>3200</v>
      </c>
      <c r="BD18" s="21"/>
      <c r="BF18" s="29">
        <v>3200</v>
      </c>
      <c r="BG18" s="21"/>
      <c r="BI18" s="26">
        <f>SUMIFS('P23 monthly Buchungen'!F2:F830,'P23 monthly Buchungen'!D2:D830,$D18,'P23 monthly Buchungen'!C2:C830,"&gt;="&amp;BI$4,'P23 monthly Buchungen'!C2:C830,"&lt;"&amp;BI$5+1,'P23 monthly Buchungen'!L2:L830,"Ausgaben")-SUMIFS('P23 monthly Buchungen'!F2:F830,'P23 monthly Buchungen'!D2:D830,$D18,'P23 monthly Buchungen'!C2:C830,"&gt;="&amp;BI$4,'P23 monthly Buchungen'!C2:C830,"&lt;"&amp;BI$5+1,'P23 monthly Buchungen'!P2:P830,"Einnahmen")+SUMIFS('P23 monthly Buchungen'!F2:F830,'P23 monthly Buchungen'!D2:D830,$D18,'P23 monthly Buchungen'!C2:C830,"&gt;="&amp;BI$4,'P23 monthly Buchungen'!C2:C830,"&lt;"&amp;BI$5+1,'P23 monthly Buchungen'!L2:L830,"Einnahmen")-SUMIFS('P23 monthly Buchungen'!F2:F830,'P23 monthly Buchungen'!D2:D830,$D18,'P23 monthly Buchungen'!C2:C830,"&gt;="&amp;BI$4,'P23 monthly Buchungen'!C2:C830,"&lt;"&amp;BI$5+1,'P23 monthly Buchungen'!P2:P830,"Ausgaben")</f>
        <v>279.90000000000003</v>
      </c>
      <c r="BJ18" s="21"/>
      <c r="BL18" s="26">
        <f>SUMIFS('P23 monthly Buchungen'!F2:F830,'P23 monthly Buchungen'!D2:D830,$D18,'P23 monthly Buchungen'!C2:C830,"&gt;="&amp;BL$4,'P23 monthly Buchungen'!C2:C830,"&lt;"&amp;BL$5+1,'P23 monthly Buchungen'!L2:L830,"Ausgaben")-SUMIFS('P23 monthly Buchungen'!F2:F830,'P23 monthly Buchungen'!D2:D830,$D18,'P23 monthly Buchungen'!C2:C830,"&gt;="&amp;BL$4,'P23 monthly Buchungen'!C2:C830,"&lt;"&amp;BL$5+1,'P23 monthly Buchungen'!P2:P830,"Einnahmen")+SUMIFS('P23 monthly Buchungen'!F2:F830,'P23 monthly Buchungen'!D2:D830,$D18,'P23 monthly Buchungen'!C2:C830,"&gt;="&amp;BL$4,'P23 monthly Buchungen'!C2:C830,"&lt;"&amp;BL$5+1,'P23 monthly Buchungen'!L2:L830,"Einnahmen")-SUMIFS('P23 monthly Buchungen'!F2:F830,'P23 monthly Buchungen'!D2:D830,$D18,'P23 monthly Buchungen'!C2:C830,"&gt;="&amp;BL$4,'P23 monthly Buchungen'!C2:C830,"&lt;"&amp;BL$5+1,'P23 monthly Buchungen'!P2:P830,"Ausgaben")</f>
        <v>313.56</v>
      </c>
      <c r="BM18" s="21"/>
      <c r="BO18" s="26">
        <f>SUMIFS('P23 monthly Buchungen'!F2:F830,'P23 monthly Buchungen'!D2:D830,$D18,'P23 monthly Buchungen'!C2:C830,"&gt;="&amp;BO$4,'P23 monthly Buchungen'!C2:C830,"&lt;"&amp;BO$5+1,'P23 monthly Buchungen'!L2:L830,"Ausgaben")-SUMIFS('P23 monthly Buchungen'!F2:F830,'P23 monthly Buchungen'!D2:D830,$D18,'P23 monthly Buchungen'!C2:C830,"&gt;="&amp;BO$4,'P23 monthly Buchungen'!C2:C830,"&lt;"&amp;BO$5+1,'P23 monthly Buchungen'!P2:P830,"Einnahmen")+SUMIFS('P23 monthly Buchungen'!F2:F830,'P23 monthly Buchungen'!D2:D830,$D18,'P23 monthly Buchungen'!C2:C830,"&gt;="&amp;BO$4,'P23 monthly Buchungen'!C2:C830,"&lt;"&amp;BO$5+1,'P23 monthly Buchungen'!L2:L830,"Einnahmen")-SUMIFS('P23 monthly Buchungen'!F2:F830,'P23 monthly Buchungen'!D2:D830,$D18,'P23 monthly Buchungen'!C2:C830,"&gt;="&amp;BO$4,'P23 monthly Buchungen'!C2:C830,"&lt;"&amp;BO$5+1,'P23 monthly Buchungen'!P2:P830,"Ausgaben")</f>
        <v>568.24</v>
      </c>
      <c r="BP18" s="21"/>
      <c r="BR18" s="26">
        <f>SUMIFS('P23 monthly Buchungen'!F2:F830,'P23 monthly Buchungen'!D2:D830,$D18,'P23 monthly Buchungen'!C2:C830,"&gt;="&amp;BR$4,'P23 monthly Buchungen'!C2:C830,"&lt;"&amp;BR$5+1,'P23 monthly Buchungen'!L2:L830,"Ausgaben")-SUMIFS('P23 monthly Buchungen'!F2:F830,'P23 monthly Buchungen'!D2:D830,$D18,'P23 monthly Buchungen'!C2:C830,"&gt;="&amp;BR$4,'P23 monthly Buchungen'!C2:C830,"&lt;"&amp;BR$5+1,'P23 monthly Buchungen'!P2:P830,"Einnahmen")+SUMIFS('P23 monthly Buchungen'!F2:F830,'P23 monthly Buchungen'!D2:D830,$D18,'P23 monthly Buchungen'!C2:C830,"&gt;="&amp;BR$4,'P23 monthly Buchungen'!C2:C830,"&lt;"&amp;BR$5+1,'P23 monthly Buchungen'!L2:L830,"Einnahmen")-SUMIFS('P23 monthly Buchungen'!F2:F830,'P23 monthly Buchungen'!D2:D830,$D18,'P23 monthly Buchungen'!C2:C830,"&gt;="&amp;BR$4,'P23 monthly Buchungen'!C2:C830,"&lt;"&amp;BR$5+1,'P23 monthly Buchungen'!P2:P830,"Ausgaben")</f>
        <v>133.44999999999999</v>
      </c>
      <c r="BS18" s="21"/>
      <c r="BU18" s="26">
        <f>SUMIFS('P23 monthly Buchungen'!F2:F830,'P23 monthly Buchungen'!D2:D830,$D18,'P23 monthly Buchungen'!C2:C830,"&gt;="&amp;BU$4,'P23 monthly Buchungen'!C2:C830,"&lt;"&amp;BU$5+1,'P23 monthly Buchungen'!L2:L830,"Ausgaben")-SUMIFS('P23 monthly Buchungen'!F2:F830,'P23 monthly Buchungen'!D2:D830,$D18,'P23 monthly Buchungen'!C2:C830,"&gt;="&amp;BU$4,'P23 monthly Buchungen'!C2:C830,"&lt;"&amp;BU$5+1,'P23 monthly Buchungen'!P2:P830,"Einnahmen")+SUMIFS('P23 monthly Buchungen'!F2:F830,'P23 monthly Buchungen'!D2:D830,$D18,'P23 monthly Buchungen'!C2:C830,"&gt;="&amp;BU$4,'P23 monthly Buchungen'!C2:C830,"&lt;"&amp;BU$5+1,'P23 monthly Buchungen'!L2:L830,"Einnahmen")-SUMIFS('P23 monthly Buchungen'!F2:F830,'P23 monthly Buchungen'!D2:D830,$D18,'P23 monthly Buchungen'!C2:C830,"&gt;="&amp;BU$4,'P23 monthly Buchungen'!C2:C830,"&lt;"&amp;BU$5+1,'P23 monthly Buchungen'!P2:P830,"Ausgaben")</f>
        <v>204.36</v>
      </c>
      <c r="BV18" s="21"/>
      <c r="BX18" s="26">
        <f>SUMIFS('P23 monthly Buchungen'!F2:F830,'P23 monthly Buchungen'!D2:D830,$D18,'P23 monthly Buchungen'!C2:C830,"&gt;="&amp;BX$4,'P23 monthly Buchungen'!C2:C830,"&lt;"&amp;BX$5+1,'P23 monthly Buchungen'!L2:L830,"Ausgaben")-SUMIFS('P23 monthly Buchungen'!F2:F830,'P23 monthly Buchungen'!D2:D830,$D18,'P23 monthly Buchungen'!C2:C830,"&gt;="&amp;BX$4,'P23 monthly Buchungen'!C2:C830,"&lt;"&amp;BX$5+1,'P23 monthly Buchungen'!P2:P830,"Einnahmen")+SUMIFS('P23 monthly Buchungen'!F2:F830,'P23 monthly Buchungen'!D2:D830,$D18,'P23 monthly Buchungen'!C2:C830,"&gt;="&amp;BX$4,'P23 monthly Buchungen'!C2:C830,"&lt;"&amp;BX$5+1,'P23 monthly Buchungen'!L2:L830,"Einnahmen")-SUMIFS('P23 monthly Buchungen'!F2:F830,'P23 monthly Buchungen'!D2:D830,$D18,'P23 monthly Buchungen'!C2:C830,"&gt;="&amp;BX$4,'P23 monthly Buchungen'!C2:C830,"&lt;"&amp;BX$5+1,'P23 monthly Buchungen'!P2:P830,"Ausgaben")</f>
        <v>166.04999999999998</v>
      </c>
      <c r="BY18" s="21"/>
      <c r="CA18" s="26">
        <f>SUMIFS('P23 monthly Buchungen'!F2:F830,'P23 monthly Buchungen'!D2:D830,$D18,'P23 monthly Buchungen'!C2:C830,"&gt;="&amp;CA$4,'P23 monthly Buchungen'!C2:C830,"&lt;"&amp;CA$5+1,'P23 monthly Buchungen'!L2:L830,"Ausgaben")-SUMIFS('P23 monthly Buchungen'!F2:F830,'P23 monthly Buchungen'!D2:D830,$D18,'P23 monthly Buchungen'!C2:C830,"&gt;="&amp;CA$4,'P23 monthly Buchungen'!C2:C830,"&lt;"&amp;CA$5+1,'P23 monthly Buchungen'!P2:P830,"Einnahmen")+SUMIFS('P23 monthly Buchungen'!F2:F830,'P23 monthly Buchungen'!D2:D830,$D18,'P23 monthly Buchungen'!C2:C830,"&gt;="&amp;CA$4,'P23 monthly Buchungen'!C2:C830,"&lt;"&amp;CA$5+1,'P23 monthly Buchungen'!L2:L830,"Einnahmen")-SUMIFS('P23 monthly Buchungen'!F2:F830,'P23 monthly Buchungen'!D2:D830,$D18,'P23 monthly Buchungen'!C2:C830,"&gt;="&amp;CA$4,'P23 monthly Buchungen'!C2:C830,"&lt;"&amp;CA$5+1,'P23 monthly Buchungen'!P2:P830,"Ausgaben")</f>
        <v>184.2</v>
      </c>
      <c r="CB18" s="21"/>
      <c r="CD18" s="26">
        <f>SUMIFS('P23 monthly Buchungen'!F2:F830,'P23 monthly Buchungen'!D2:D830,$D18,'P23 monthly Buchungen'!C2:C830,"&gt;="&amp;CD$4,'P23 monthly Buchungen'!C2:C830,"&lt;"&amp;CD$5+1,'P23 monthly Buchungen'!L2:L830,"Ausgaben")-SUMIFS('P23 monthly Buchungen'!F2:F830,'P23 monthly Buchungen'!D2:D830,$D18,'P23 monthly Buchungen'!C2:C830,"&gt;="&amp;CD$4,'P23 monthly Buchungen'!C2:C830,"&lt;"&amp;CD$5+1,'P23 monthly Buchungen'!P2:P830,"Einnahmen")+SUMIFS('P23 monthly Buchungen'!F2:F830,'P23 monthly Buchungen'!D2:D830,$D18,'P23 monthly Buchungen'!C2:C830,"&gt;="&amp;CD$4,'P23 monthly Buchungen'!C2:C830,"&lt;"&amp;CD$5+1,'P23 monthly Buchungen'!L2:L830,"Einnahmen")-SUMIFS('P23 monthly Buchungen'!F2:F830,'P23 monthly Buchungen'!D2:D830,$D18,'P23 monthly Buchungen'!C2:C830,"&gt;="&amp;CD$4,'P23 monthly Buchungen'!C2:C830,"&lt;"&amp;CD$5+1,'P23 monthly Buchungen'!P2:P830,"Ausgaben")</f>
        <v>162.40999999999997</v>
      </c>
      <c r="CE18" s="21"/>
      <c r="CG18" s="26">
        <f>SUMIFS('P23 monthly Buchungen'!F2:F830,'P23 monthly Buchungen'!D2:D830,$D18,'P23 monthly Buchungen'!C2:C830,"&gt;="&amp;CG$4,'P23 monthly Buchungen'!C2:C830,"&lt;"&amp;CG$5+1,'P23 monthly Buchungen'!L2:L830,"Ausgaben")-SUMIFS('P23 monthly Buchungen'!F2:F830,'P23 monthly Buchungen'!D2:D830,$D18,'P23 monthly Buchungen'!C2:C830,"&gt;="&amp;CG$4,'P23 monthly Buchungen'!C2:C830,"&lt;"&amp;CG$5+1,'P23 monthly Buchungen'!P2:P830,"Einnahmen")+SUMIFS('P23 monthly Buchungen'!F2:F830,'P23 monthly Buchungen'!D2:D830,$D18,'P23 monthly Buchungen'!C2:C830,"&gt;="&amp;CG$4,'P23 monthly Buchungen'!C2:C830,"&lt;"&amp;CG$5+1,'P23 monthly Buchungen'!L2:L830,"Einnahmen")-SUMIFS('P23 monthly Buchungen'!F2:F830,'P23 monthly Buchungen'!D2:D830,$D18,'P23 monthly Buchungen'!C2:C830,"&gt;="&amp;CG$4,'P23 monthly Buchungen'!C2:C830,"&lt;"&amp;CG$5+1,'P23 monthly Buchungen'!P2:P830,"Ausgaben")</f>
        <v>139.63</v>
      </c>
      <c r="CH18" s="21"/>
      <c r="CJ18" s="26">
        <f>SUMIFS('P23 monthly Buchungen'!F2:F830,'P23 monthly Buchungen'!D2:D830,$D18,'P23 monthly Buchungen'!C2:C830,"&gt;="&amp;CJ$4,'P23 monthly Buchungen'!C2:C830,"&lt;"&amp;CJ$5+1,'P23 monthly Buchungen'!L2:L830,"Ausgaben")-SUMIFS('P23 monthly Buchungen'!F2:F830,'P23 monthly Buchungen'!D2:D830,$D18,'P23 monthly Buchungen'!C2:C830,"&gt;="&amp;CJ$4,'P23 monthly Buchungen'!C2:C830,"&lt;"&amp;CJ$5+1,'P23 monthly Buchungen'!P2:P830,"Einnahmen")+SUMIFS('P23 monthly Buchungen'!F2:F830,'P23 monthly Buchungen'!D2:D830,$D18,'P23 monthly Buchungen'!C2:C830,"&gt;="&amp;CJ$4,'P23 monthly Buchungen'!C2:C830,"&lt;"&amp;CJ$5+1,'P23 monthly Buchungen'!L2:L830,"Einnahmen")-SUMIFS('P23 monthly Buchungen'!F2:F830,'P23 monthly Buchungen'!D2:D830,$D18,'P23 monthly Buchungen'!C2:C830,"&gt;="&amp;CJ$4,'P23 monthly Buchungen'!C2:C830,"&lt;"&amp;CJ$5+1,'P23 monthly Buchungen'!P2:P830,"Ausgaben")</f>
        <v>280.3</v>
      </c>
      <c r="CK18" s="21"/>
      <c r="CM18" s="26">
        <f>SUMIFS('P23 monthly Buchungen'!F2:F830,'P23 monthly Buchungen'!D2:D830,$D18,'P23 monthly Buchungen'!C2:C830,"&gt;="&amp;CM$4,'P23 monthly Buchungen'!C2:C830,"&lt;"&amp;CM$5+1,'P23 monthly Buchungen'!L2:L830,"Ausgaben")-SUMIFS('P23 monthly Buchungen'!F2:F830,'P23 monthly Buchungen'!D2:D830,$D18,'P23 monthly Buchungen'!C2:C830,"&gt;="&amp;CM$4,'P23 monthly Buchungen'!C2:C830,"&lt;"&amp;CM$5+1,'P23 monthly Buchungen'!P2:P830,"Einnahmen")+SUMIFS('P23 monthly Buchungen'!F2:F830,'P23 monthly Buchungen'!D2:D830,$D18,'P23 monthly Buchungen'!C2:C830,"&gt;="&amp;CM$4,'P23 monthly Buchungen'!C2:C830,"&lt;"&amp;CM$5+1,'P23 monthly Buchungen'!L2:L830,"Einnahmen")-SUMIFS('P23 monthly Buchungen'!F2:F830,'P23 monthly Buchungen'!D2:D830,$D18,'P23 monthly Buchungen'!C2:C830,"&gt;="&amp;CM$4,'P23 monthly Buchungen'!C2:C830,"&lt;"&amp;CM$5+1,'P23 monthly Buchungen'!P2:P830,"Ausgaben")</f>
        <v>106.47</v>
      </c>
      <c r="CN18" s="21"/>
      <c r="CP18" s="26">
        <f>SUMIFS('P23 monthly Buchungen'!F2:F830,'P23 monthly Buchungen'!D2:D830,$D18,'P23 monthly Buchungen'!C2:C830,"&gt;="&amp;CP$4,'P23 monthly Buchungen'!C2:C830,"&lt;"&amp;CP$5+1,'P23 monthly Buchungen'!L2:L830,"Ausgaben")-SUMIFS('P23 monthly Buchungen'!F2:F830,'P23 monthly Buchungen'!D2:D830,$D18,'P23 monthly Buchungen'!C2:C830,"&gt;="&amp;CP$4,'P23 monthly Buchungen'!C2:C830,"&lt;"&amp;CP$5+1,'P23 monthly Buchungen'!P2:P830,"Einnahmen")+SUMIFS('P23 monthly Buchungen'!F2:F830,'P23 monthly Buchungen'!D2:D830,$D18,'P23 monthly Buchungen'!C2:C830,"&gt;="&amp;CP$4,'P23 monthly Buchungen'!C2:C830,"&lt;"&amp;CP$5+1,'P23 monthly Buchungen'!L2:L830,"Einnahmen")-SUMIFS('P23 monthly Buchungen'!F2:F830,'P23 monthly Buchungen'!D2:D830,$D18,'P23 monthly Buchungen'!C2:C830,"&gt;="&amp;CP$4,'P23 monthly Buchungen'!C2:C830,"&lt;"&amp;CP$5+1,'P23 monthly Buchungen'!P2:P830,"Ausgaben")</f>
        <v>180.5</v>
      </c>
      <c r="CQ18" s="21"/>
      <c r="CS18" s="29">
        <v>3200</v>
      </c>
      <c r="CT18" s="21"/>
      <c r="CV18" s="29">
        <v>3200</v>
      </c>
      <c r="CW18" s="21"/>
      <c r="CY18" s="26">
        <f>SUMIFS('P23 monthly Buchungen'!F2:F830,'P23 monthly Buchungen'!D2:D830,$D18,'P23 monthly Buchungen'!C2:C830,"&gt;="&amp;CY$4,'P23 monthly Buchungen'!C2:C830,"&lt;"&amp;CY$5+1,'P23 monthly Buchungen'!L2:L830,"Ausgaben")-SUMIFS('P23 monthly Buchungen'!F2:F830,'P23 monthly Buchungen'!D2:D830,$D18,'P23 monthly Buchungen'!C2:C830,"&gt;="&amp;CY$4,'P23 monthly Buchungen'!C2:C830,"&lt;"&amp;CY$5+1,'P23 monthly Buchungen'!P2:P830,"Einnahmen")+SUMIFS('P23 monthly Buchungen'!F2:F830,'P23 monthly Buchungen'!D2:D830,$D18,'P23 monthly Buchungen'!C2:C830,"&gt;="&amp;CY$4,'P23 monthly Buchungen'!C2:C830,"&lt;"&amp;CY$5+1,'P23 monthly Buchungen'!L2:L830,"Einnahmen")-SUMIFS('P23 monthly Buchungen'!F2:F830,'P23 monthly Buchungen'!D2:D830,$D18,'P23 monthly Buchungen'!C2:C830,"&gt;="&amp;CY$4,'P23 monthly Buchungen'!C2:C830,"&lt;"&amp;CY$5+1,'P23 monthly Buchungen'!P2:P830,"Ausgaben")</f>
        <v>341.88000000000005</v>
      </c>
      <c r="CZ18" s="21"/>
      <c r="DB18" s="26">
        <f>SUMIFS('P23 monthly Buchungen'!F2:F830,'P23 monthly Buchungen'!D2:D830,$D18,'P23 monthly Buchungen'!C2:C830,"&gt;="&amp;DB$4,'P23 monthly Buchungen'!C2:C830,"&lt;"&amp;DB$5+1,'P23 monthly Buchungen'!L2:L830,"Ausgaben")-SUMIFS('P23 monthly Buchungen'!F2:F830,'P23 monthly Buchungen'!D2:D830,$D18,'P23 monthly Buchungen'!C2:C830,"&gt;="&amp;DB$4,'P23 monthly Buchungen'!C2:C830,"&lt;"&amp;DB$5+1,'P23 monthly Buchungen'!P2:P830,"Einnahmen")+SUMIFS('P23 monthly Buchungen'!F2:F830,'P23 monthly Buchungen'!D2:D830,$D18,'P23 monthly Buchungen'!C2:C830,"&gt;="&amp;DB$4,'P23 monthly Buchungen'!C2:C830,"&lt;"&amp;DB$5+1,'P23 monthly Buchungen'!L2:L830,"Einnahmen")-SUMIFS('P23 monthly Buchungen'!F2:F830,'P23 monthly Buchungen'!D2:D830,$D18,'P23 monthly Buchungen'!C2:C830,"&gt;="&amp;DB$4,'P23 monthly Buchungen'!C2:C830,"&lt;"&amp;DB$5+1,'P23 monthly Buchungen'!P2:P830,"Ausgaben")</f>
        <v>213.92</v>
      </c>
      <c r="DC18" s="21"/>
      <c r="DE18" s="26">
        <f>SUMIFS('P23 monthly Buchungen'!F2:F830,'P23 monthly Buchungen'!D2:D830,$D18,'P23 monthly Buchungen'!C2:C830,"&gt;="&amp;DE$4,'P23 monthly Buchungen'!C2:C830,"&lt;"&amp;DE$5+1,'P23 monthly Buchungen'!L2:L830,"Ausgaben")-SUMIFS('P23 monthly Buchungen'!F2:F830,'P23 monthly Buchungen'!D2:D830,$D18,'P23 monthly Buchungen'!C2:C830,"&gt;="&amp;DE$4,'P23 monthly Buchungen'!C2:C830,"&lt;"&amp;DE$5+1,'P23 monthly Buchungen'!P2:P830,"Einnahmen")+SUMIFS('P23 monthly Buchungen'!F2:F830,'P23 monthly Buchungen'!D2:D830,$D18,'P23 monthly Buchungen'!C2:C830,"&gt;="&amp;DE$4,'P23 monthly Buchungen'!C2:C830,"&lt;"&amp;DE$5+1,'P23 monthly Buchungen'!L2:L830,"Einnahmen")-SUMIFS('P23 monthly Buchungen'!F2:F830,'P23 monthly Buchungen'!D2:D830,$D18,'P23 monthly Buchungen'!C2:C830,"&gt;="&amp;DE$4,'P23 monthly Buchungen'!C2:C830,"&lt;"&amp;DE$5+1,'P23 monthly Buchungen'!P2:P830,"Ausgaben")</f>
        <v>390.47999999999996</v>
      </c>
      <c r="DF18" s="21"/>
      <c r="DH18" s="26">
        <f>SUMIFS('P23 monthly Buchungen'!F2:F830,'P23 monthly Buchungen'!D2:D830,$D18,'P23 monthly Buchungen'!C2:C830,"&gt;="&amp;DH$4,'P23 monthly Buchungen'!C2:C830,"&lt;"&amp;DH$5+1,'P23 monthly Buchungen'!L2:L830,"Ausgaben")-SUMIFS('P23 monthly Buchungen'!F2:F830,'P23 monthly Buchungen'!D2:D830,$D18,'P23 monthly Buchungen'!C2:C830,"&gt;="&amp;DH$4,'P23 monthly Buchungen'!C2:C830,"&lt;"&amp;DH$5+1,'P23 monthly Buchungen'!P2:P830,"Einnahmen")+SUMIFS('P23 monthly Buchungen'!F2:F830,'P23 monthly Buchungen'!D2:D830,$D18,'P23 monthly Buchungen'!C2:C830,"&gt;="&amp;DH$4,'P23 monthly Buchungen'!C2:C830,"&lt;"&amp;DH$5+1,'P23 monthly Buchungen'!L2:L830,"Einnahmen")-SUMIFS('P23 monthly Buchungen'!F2:F830,'P23 monthly Buchungen'!D2:D830,$D18,'P23 monthly Buchungen'!C2:C830,"&gt;="&amp;DH$4,'P23 monthly Buchungen'!C2:C830,"&lt;"&amp;DH$5+1,'P23 monthly Buchungen'!P2:P830,"Ausgaben")</f>
        <v>155.13999999999999</v>
      </c>
      <c r="DI18" s="21"/>
      <c r="DK18" s="26">
        <f>SUMIFS('P23 monthly Buchungen'!F2:F830,'P23 monthly Buchungen'!D2:D830,$D18,'P23 monthly Buchungen'!C2:C830,"&gt;="&amp;DK$4,'P23 monthly Buchungen'!C2:C830,"&lt;"&amp;DK$5+1,'P23 monthly Buchungen'!L2:L830,"Ausgaben")-SUMIFS('P23 monthly Buchungen'!F2:F830,'P23 monthly Buchungen'!D2:D830,$D18,'P23 monthly Buchungen'!C2:C830,"&gt;="&amp;DK$4,'P23 monthly Buchungen'!C2:C830,"&lt;"&amp;DK$5+1,'P23 monthly Buchungen'!P2:P830,"Einnahmen")+SUMIFS('P23 monthly Buchungen'!F2:F830,'P23 monthly Buchungen'!D2:D830,$D18,'P23 monthly Buchungen'!C2:C830,"&gt;="&amp;DK$4,'P23 monthly Buchungen'!C2:C830,"&lt;"&amp;DK$5+1,'P23 monthly Buchungen'!L2:L830,"Einnahmen")-SUMIFS('P23 monthly Buchungen'!F2:F830,'P23 monthly Buchungen'!D2:D830,$D18,'P23 monthly Buchungen'!C2:C830,"&gt;="&amp;DK$4,'P23 monthly Buchungen'!C2:C830,"&lt;"&amp;DK$5+1,'P23 monthly Buchungen'!P2:P830,"Ausgaben")</f>
        <v>201.59</v>
      </c>
      <c r="DL18" s="21"/>
      <c r="DN18" s="26">
        <f>SUMIFS('P23 monthly Buchungen'!F2:F830,'P23 monthly Buchungen'!D2:D830,$D18,'P23 monthly Buchungen'!C2:C830,"&gt;="&amp;DN$4,'P23 monthly Buchungen'!C2:C830,"&lt;"&amp;DN$5+1,'P23 monthly Buchungen'!L2:L830,"Ausgaben")-SUMIFS('P23 monthly Buchungen'!F2:F830,'P23 monthly Buchungen'!D2:D830,$D18,'P23 monthly Buchungen'!C2:C830,"&gt;="&amp;DN$4,'P23 monthly Buchungen'!C2:C830,"&lt;"&amp;DN$5+1,'P23 monthly Buchungen'!P2:P830,"Einnahmen")+SUMIFS('P23 monthly Buchungen'!F2:F830,'P23 monthly Buchungen'!D2:D830,$D18,'P23 monthly Buchungen'!C2:C830,"&gt;="&amp;DN$4,'P23 monthly Buchungen'!C2:C830,"&lt;"&amp;DN$5+1,'P23 monthly Buchungen'!L2:L830,"Einnahmen")-SUMIFS('P23 monthly Buchungen'!F2:F830,'P23 monthly Buchungen'!D2:D830,$D18,'P23 monthly Buchungen'!C2:C830,"&gt;="&amp;DN$4,'P23 monthly Buchungen'!C2:C830,"&lt;"&amp;DN$5+1,'P23 monthly Buchungen'!P2:P830,"Ausgaben")</f>
        <v>0</v>
      </c>
      <c r="DO18" s="21"/>
      <c r="DQ18" s="26">
        <f>SUMIFS('P23 monthly Buchungen'!F2:F830,'P23 monthly Buchungen'!D2:D830,$D18,'P23 monthly Buchungen'!C2:C830,"&gt;="&amp;DQ$4,'P23 monthly Buchungen'!C2:C830,"&lt;"&amp;DQ$5+1,'P23 monthly Buchungen'!L2:L830,"Ausgaben")-SUMIFS('P23 monthly Buchungen'!F2:F830,'P23 monthly Buchungen'!D2:D830,$D18,'P23 monthly Buchungen'!C2:C830,"&gt;="&amp;DQ$4,'P23 monthly Buchungen'!C2:C830,"&lt;"&amp;DQ$5+1,'P23 monthly Buchungen'!P2:P830,"Einnahmen")+SUMIFS('P23 monthly Buchungen'!F2:F830,'P23 monthly Buchungen'!D2:D830,$D18,'P23 monthly Buchungen'!C2:C830,"&gt;="&amp;DQ$4,'P23 monthly Buchungen'!C2:C830,"&lt;"&amp;DQ$5+1,'P23 monthly Buchungen'!L2:L830,"Einnahmen")-SUMIFS('P23 monthly Buchungen'!F2:F830,'P23 monthly Buchungen'!D2:D830,$D18,'P23 monthly Buchungen'!C2:C830,"&gt;="&amp;DQ$4,'P23 monthly Buchungen'!C2:C830,"&lt;"&amp;DQ$5+1,'P23 monthly Buchungen'!P2:P830,"Ausgaben")</f>
        <v>0</v>
      </c>
      <c r="DR18" s="21"/>
      <c r="DT18" s="26">
        <f>SUMIFS('P23 monthly Buchungen'!F2:F830,'P23 monthly Buchungen'!D2:D830,$D18,'P23 monthly Buchungen'!C2:C830,"&gt;="&amp;DT$4,'P23 monthly Buchungen'!C2:C830,"&lt;"&amp;DT$5+1,'P23 monthly Buchungen'!L2:L830,"Ausgaben")-SUMIFS('P23 monthly Buchungen'!F2:F830,'P23 monthly Buchungen'!D2:D830,$D18,'P23 monthly Buchungen'!C2:C830,"&gt;="&amp;DT$4,'P23 monthly Buchungen'!C2:C830,"&lt;"&amp;DT$5+1,'P23 monthly Buchungen'!P2:P830,"Einnahmen")+SUMIFS('P23 monthly Buchungen'!F2:F830,'P23 monthly Buchungen'!D2:D830,$D18,'P23 monthly Buchungen'!C2:C830,"&gt;="&amp;DT$4,'P23 monthly Buchungen'!C2:C830,"&lt;"&amp;DT$5+1,'P23 monthly Buchungen'!L2:L830,"Einnahmen")-SUMIFS('P23 monthly Buchungen'!F2:F830,'P23 monthly Buchungen'!D2:D830,$D18,'P23 monthly Buchungen'!C2:C830,"&gt;="&amp;DT$4,'P23 monthly Buchungen'!C2:C830,"&lt;"&amp;DT$5+1,'P23 monthly Buchungen'!P2:P830,"Ausgaben")</f>
        <v>0</v>
      </c>
      <c r="DU18" s="21"/>
      <c r="DW18" s="26">
        <f>SUMIFS('P23 monthly Buchungen'!F2:F830,'P23 monthly Buchungen'!D2:D830,$D18,'P23 monthly Buchungen'!C2:C830,"&gt;="&amp;DW$4,'P23 monthly Buchungen'!C2:C830,"&lt;"&amp;DW$5+1,'P23 monthly Buchungen'!L2:L830,"Ausgaben")-SUMIFS('P23 monthly Buchungen'!F2:F830,'P23 monthly Buchungen'!D2:D830,$D18,'P23 monthly Buchungen'!C2:C830,"&gt;="&amp;DW$4,'P23 monthly Buchungen'!C2:C830,"&lt;"&amp;DW$5+1,'P23 monthly Buchungen'!P2:P830,"Einnahmen")+SUMIFS('P23 monthly Buchungen'!F2:F830,'P23 monthly Buchungen'!D2:D830,$D18,'P23 monthly Buchungen'!C2:C830,"&gt;="&amp;DW$4,'P23 monthly Buchungen'!C2:C830,"&lt;"&amp;DW$5+1,'P23 monthly Buchungen'!L2:L830,"Einnahmen")-SUMIFS('P23 monthly Buchungen'!F2:F830,'P23 monthly Buchungen'!D2:D830,$D18,'P23 monthly Buchungen'!C2:C830,"&gt;="&amp;DW$4,'P23 monthly Buchungen'!C2:C830,"&lt;"&amp;DW$5+1,'P23 monthly Buchungen'!P2:P830,"Ausgaben")</f>
        <v>0</v>
      </c>
      <c r="DX18" s="21"/>
      <c r="DZ18" s="26">
        <f>SUMIFS('P23 monthly Buchungen'!F2:F830,'P23 monthly Buchungen'!D2:D830,$D18,'P23 monthly Buchungen'!C2:C830,"&gt;="&amp;DZ$4,'P23 monthly Buchungen'!C2:C830,"&lt;"&amp;DZ$5+1,'P23 monthly Buchungen'!L2:L830,"Ausgaben")-SUMIFS('P23 monthly Buchungen'!F2:F830,'P23 monthly Buchungen'!D2:D830,$D18,'P23 monthly Buchungen'!C2:C830,"&gt;="&amp;DZ$4,'P23 monthly Buchungen'!C2:C830,"&lt;"&amp;DZ$5+1,'P23 monthly Buchungen'!P2:P830,"Einnahmen")+SUMIFS('P23 monthly Buchungen'!F2:F830,'P23 monthly Buchungen'!D2:D830,$D18,'P23 monthly Buchungen'!C2:C830,"&gt;="&amp;DZ$4,'P23 monthly Buchungen'!C2:C830,"&lt;"&amp;DZ$5+1,'P23 monthly Buchungen'!L2:L830,"Einnahmen")-SUMIFS('P23 monthly Buchungen'!F2:F830,'P23 monthly Buchungen'!D2:D830,$D18,'P23 monthly Buchungen'!C2:C830,"&gt;="&amp;DZ$4,'P23 monthly Buchungen'!C2:C830,"&lt;"&amp;DZ$5+1,'P23 monthly Buchungen'!P2:P830,"Ausgaben")</f>
        <v>0</v>
      </c>
      <c r="EA18" s="21"/>
      <c r="EC18" s="26">
        <f>SUMIFS('P23 monthly Buchungen'!F2:F830,'P23 monthly Buchungen'!D2:D830,$D18,'P23 monthly Buchungen'!C2:C830,"&gt;="&amp;EC$4,'P23 monthly Buchungen'!C2:C830,"&lt;"&amp;EC$5+1,'P23 monthly Buchungen'!L2:L830,"Ausgaben")-SUMIFS('P23 monthly Buchungen'!F2:F830,'P23 monthly Buchungen'!D2:D830,$D18,'P23 monthly Buchungen'!C2:C830,"&gt;="&amp;EC$4,'P23 monthly Buchungen'!C2:C830,"&lt;"&amp;EC$5+1,'P23 monthly Buchungen'!P2:P830,"Einnahmen")+SUMIFS('P23 monthly Buchungen'!F2:F830,'P23 monthly Buchungen'!D2:D830,$D18,'P23 monthly Buchungen'!C2:C830,"&gt;="&amp;EC$4,'P23 monthly Buchungen'!C2:C830,"&lt;"&amp;EC$5+1,'P23 monthly Buchungen'!L2:L830,"Einnahmen")-SUMIFS('P23 monthly Buchungen'!F2:F830,'P23 monthly Buchungen'!D2:D830,$D18,'P23 monthly Buchungen'!C2:C830,"&gt;="&amp;EC$4,'P23 monthly Buchungen'!C2:C830,"&lt;"&amp;EC$5+1,'P23 monthly Buchungen'!P2:P830,"Ausgaben")</f>
        <v>0</v>
      </c>
      <c r="ED18" s="21"/>
      <c r="EF18" s="26">
        <f>SUMIFS('P23 monthly Buchungen'!F2:F830,'P23 monthly Buchungen'!D2:D830,$D18,'P23 monthly Buchungen'!C2:C830,"&gt;="&amp;EF$4,'P23 monthly Buchungen'!C2:C830,"&lt;"&amp;EF$5+1,'P23 monthly Buchungen'!L2:L830,"Ausgaben")-SUMIFS('P23 monthly Buchungen'!F2:F830,'P23 monthly Buchungen'!D2:D830,$D18,'P23 monthly Buchungen'!C2:C830,"&gt;="&amp;EF$4,'P23 monthly Buchungen'!C2:C830,"&lt;"&amp;EF$5+1,'P23 monthly Buchungen'!P2:P830,"Einnahmen")+SUMIFS('P23 monthly Buchungen'!F2:F830,'P23 monthly Buchungen'!D2:D830,$D18,'P23 monthly Buchungen'!C2:C830,"&gt;="&amp;EF$4,'P23 monthly Buchungen'!C2:C830,"&lt;"&amp;EF$5+1,'P23 monthly Buchungen'!L2:L830,"Einnahmen")-SUMIFS('P23 monthly Buchungen'!F2:F830,'P23 monthly Buchungen'!D2:D830,$D18,'P23 monthly Buchungen'!C2:C830,"&gt;="&amp;EF$4,'P23 monthly Buchungen'!C2:C830,"&lt;"&amp;EF$5+1,'P23 monthly Buchungen'!P2:P830,"Ausgaben")</f>
        <v>0</v>
      </c>
      <c r="EG18" s="21"/>
      <c r="EI18" s="26">
        <f>SUMIFS('P23 monthly Buchungen'!F2:F830,'P23 monthly Buchungen'!D2:D830,$D18,'P23 monthly Buchungen'!C2:C830,"&gt;="&amp;EI$4,'P23 monthly Buchungen'!C2:C830,"&lt;"&amp;EI$5+1,'P23 monthly Buchungen'!L2:L830,"Ausgaben")-SUMIFS('P23 monthly Buchungen'!F2:F830,'P23 monthly Buchungen'!D2:D830,$D18,'P23 monthly Buchungen'!C2:C830,"&gt;="&amp;EI$4,'P23 monthly Buchungen'!C2:C830,"&lt;"&amp;EI$5+1,'P23 monthly Buchungen'!P2:P830,"Einnahmen")+SUMIFS('P23 monthly Buchungen'!F2:F830,'P23 monthly Buchungen'!D2:D830,$D18,'P23 monthly Buchungen'!C2:C830,"&gt;="&amp;EI$4,'P23 monthly Buchungen'!C2:C830,"&lt;"&amp;EI$5+1,'P23 monthly Buchungen'!L2:L830,"Einnahmen")-SUMIFS('P23 monthly Buchungen'!F2:F830,'P23 monthly Buchungen'!D2:D830,$D18,'P23 monthly Buchungen'!C2:C830,"&gt;="&amp;EI$4,'P23 monthly Buchungen'!C2:C830,"&lt;"&amp;EI$5+1,'P23 monthly Buchungen'!P2:P830,"Ausgaben")</f>
        <v>0</v>
      </c>
    </row>
    <row r="19" spans="1:139" x14ac:dyDescent="0.2">
      <c r="C19" t="s">
        <v>5539</v>
      </c>
      <c r="D19" t="s">
        <v>3274</v>
      </c>
      <c r="E19" s="21"/>
      <c r="G19" s="29">
        <v>12000</v>
      </c>
      <c r="H19" s="21"/>
      <c r="J19" s="29">
        <v>4000</v>
      </c>
      <c r="K19" s="21"/>
      <c r="M19" s="29">
        <v>4000</v>
      </c>
      <c r="N19" s="21"/>
      <c r="P19" s="26">
        <f>SUMIFS('P23 monthly Buchungen'!F2:F830,'P23 monthly Buchungen'!D2:D830,$D19,'P23 monthly Buchungen'!C2:C830,"&gt;="&amp;P$4,'P23 monthly Buchungen'!C2:C830,"&lt;"&amp;P$5+1,'P23 monthly Buchungen'!L2:L830,"Ausgaben")-SUMIFS('P23 monthly Buchungen'!F2:F830,'P23 monthly Buchungen'!D2:D830,$D19,'P23 monthly Buchungen'!C2:C830,"&gt;="&amp;P$4,'P23 monthly Buchungen'!C2:C830,"&lt;"&amp;P$5+1,'P23 monthly Buchungen'!P2:P830,"Einnahmen")+SUMIFS('P23 monthly Buchungen'!F2:F830,'P23 monthly Buchungen'!D2:D830,$D19,'P23 monthly Buchungen'!C2:C830,"&gt;="&amp;P$4,'P23 monthly Buchungen'!C2:C830,"&lt;"&amp;P$5+1,'P23 monthly Buchungen'!L2:L830,"Einnahmen")-SUMIFS('P23 monthly Buchungen'!F2:F830,'P23 monthly Buchungen'!D2:D830,$D19,'P23 monthly Buchungen'!C2:C830,"&gt;="&amp;P$4,'P23 monthly Buchungen'!C2:C830,"&lt;"&amp;P$5+1,'P23 monthly Buchungen'!P2:P830,"Ausgaben")</f>
        <v>0</v>
      </c>
      <c r="Q19" s="21"/>
      <c r="S19" s="26">
        <f>SUMIFS('P23 monthly Buchungen'!F2:F830,'P23 monthly Buchungen'!D2:D830,$D19,'P23 monthly Buchungen'!C2:C830,"&gt;="&amp;S$4,'P23 monthly Buchungen'!C2:C830,"&lt;"&amp;S$5+1,'P23 monthly Buchungen'!L2:L830,"Ausgaben")-SUMIFS('P23 monthly Buchungen'!F2:F830,'P23 monthly Buchungen'!D2:D830,$D19,'P23 monthly Buchungen'!C2:C830,"&gt;="&amp;S$4,'P23 monthly Buchungen'!C2:C830,"&lt;"&amp;S$5+1,'P23 monthly Buchungen'!P2:P830,"Einnahmen")+SUMIFS('P23 monthly Buchungen'!F2:F830,'P23 monthly Buchungen'!D2:D830,$D19,'P23 monthly Buchungen'!C2:C830,"&gt;="&amp;S$4,'P23 monthly Buchungen'!C2:C830,"&lt;"&amp;S$5+1,'P23 monthly Buchungen'!L2:L830,"Einnahmen")-SUMIFS('P23 monthly Buchungen'!F2:F830,'P23 monthly Buchungen'!D2:D830,$D19,'P23 monthly Buchungen'!C2:C830,"&gt;="&amp;S$4,'P23 monthly Buchungen'!C2:C830,"&lt;"&amp;S$5+1,'P23 monthly Buchungen'!P2:P830,"Ausgaben")</f>
        <v>0</v>
      </c>
      <c r="T19" s="21"/>
      <c r="V19" s="26">
        <f>SUMIFS('P23 monthly Buchungen'!F2:F830,'P23 monthly Buchungen'!D2:D830,$D19,'P23 monthly Buchungen'!C2:C830,"&gt;="&amp;V$4,'P23 monthly Buchungen'!C2:C830,"&lt;"&amp;V$5+1,'P23 monthly Buchungen'!L2:L830,"Ausgaben")-SUMIFS('P23 monthly Buchungen'!F2:F830,'P23 monthly Buchungen'!D2:D830,$D19,'P23 monthly Buchungen'!C2:C830,"&gt;="&amp;V$4,'P23 monthly Buchungen'!C2:C830,"&lt;"&amp;V$5+1,'P23 monthly Buchungen'!P2:P830,"Einnahmen")+SUMIFS('P23 monthly Buchungen'!F2:F830,'P23 monthly Buchungen'!D2:D830,$D19,'P23 monthly Buchungen'!C2:C830,"&gt;="&amp;V$4,'P23 monthly Buchungen'!C2:C830,"&lt;"&amp;V$5+1,'P23 monthly Buchungen'!L2:L830,"Einnahmen")-SUMIFS('P23 monthly Buchungen'!F2:F830,'P23 monthly Buchungen'!D2:D830,$D19,'P23 monthly Buchungen'!C2:C830,"&gt;="&amp;V$4,'P23 monthly Buchungen'!C2:C830,"&lt;"&amp;V$5+1,'P23 monthly Buchungen'!P2:P830,"Ausgaben")</f>
        <v>0</v>
      </c>
      <c r="W19" s="21"/>
      <c r="Y19" s="26">
        <f>SUMIFS('P23 monthly Buchungen'!F2:F830,'P23 monthly Buchungen'!D2:D830,$D19,'P23 monthly Buchungen'!C2:C830,"&gt;="&amp;Y$4,'P23 monthly Buchungen'!C2:C830,"&lt;"&amp;Y$5+1,'P23 monthly Buchungen'!L2:L830,"Ausgaben")-SUMIFS('P23 monthly Buchungen'!F2:F830,'P23 monthly Buchungen'!D2:D830,$D19,'P23 monthly Buchungen'!C2:C830,"&gt;="&amp;Y$4,'P23 monthly Buchungen'!C2:C830,"&lt;"&amp;Y$5+1,'P23 monthly Buchungen'!P2:P830,"Einnahmen")+SUMIFS('P23 monthly Buchungen'!F2:F830,'P23 monthly Buchungen'!D2:D830,$D19,'P23 monthly Buchungen'!C2:C830,"&gt;="&amp;Y$4,'P23 monthly Buchungen'!C2:C830,"&lt;"&amp;Y$5+1,'P23 monthly Buchungen'!L2:L830,"Einnahmen")-SUMIFS('P23 monthly Buchungen'!F2:F830,'P23 monthly Buchungen'!D2:D830,$D19,'P23 monthly Buchungen'!C2:C830,"&gt;="&amp;Y$4,'P23 monthly Buchungen'!C2:C830,"&lt;"&amp;Y$5+1,'P23 monthly Buchungen'!P2:P830,"Ausgaben")</f>
        <v>0</v>
      </c>
      <c r="Z19" s="21"/>
      <c r="AB19" s="26">
        <f>SUMIFS('P23 monthly Buchungen'!F2:F830,'P23 monthly Buchungen'!D2:D830,$D19,'P23 monthly Buchungen'!C2:C830,"&gt;="&amp;AB$4,'P23 monthly Buchungen'!C2:C830,"&lt;"&amp;AB$5+1,'P23 monthly Buchungen'!L2:L830,"Ausgaben")-SUMIFS('P23 monthly Buchungen'!F2:F830,'P23 monthly Buchungen'!D2:D830,$D19,'P23 monthly Buchungen'!C2:C830,"&gt;="&amp;AB$4,'P23 monthly Buchungen'!C2:C830,"&lt;"&amp;AB$5+1,'P23 monthly Buchungen'!P2:P830,"Einnahmen")+SUMIFS('P23 monthly Buchungen'!F2:F830,'P23 monthly Buchungen'!D2:D830,$D19,'P23 monthly Buchungen'!C2:C830,"&gt;="&amp;AB$4,'P23 monthly Buchungen'!C2:C830,"&lt;"&amp;AB$5+1,'P23 monthly Buchungen'!L2:L830,"Einnahmen")-SUMIFS('P23 monthly Buchungen'!F2:F830,'P23 monthly Buchungen'!D2:D830,$D19,'P23 monthly Buchungen'!C2:C830,"&gt;="&amp;AB$4,'P23 monthly Buchungen'!C2:C830,"&lt;"&amp;AB$5+1,'P23 monthly Buchungen'!P2:P830,"Ausgaben")</f>
        <v>0</v>
      </c>
      <c r="AC19" s="21"/>
      <c r="AE19" s="26">
        <f>SUMIFS('P23 monthly Buchungen'!F2:F830,'P23 monthly Buchungen'!D2:D830,$D19,'P23 monthly Buchungen'!C2:C830,"&gt;="&amp;AE$4,'P23 monthly Buchungen'!C2:C830,"&lt;"&amp;AE$5+1,'P23 monthly Buchungen'!L2:L830,"Ausgaben")-SUMIFS('P23 monthly Buchungen'!F2:F830,'P23 monthly Buchungen'!D2:D830,$D19,'P23 monthly Buchungen'!C2:C830,"&gt;="&amp;AE$4,'P23 monthly Buchungen'!C2:C830,"&lt;"&amp;AE$5+1,'P23 monthly Buchungen'!P2:P830,"Einnahmen")+SUMIFS('P23 monthly Buchungen'!F2:F830,'P23 monthly Buchungen'!D2:D830,$D19,'P23 monthly Buchungen'!C2:C830,"&gt;="&amp;AE$4,'P23 monthly Buchungen'!C2:C830,"&lt;"&amp;AE$5+1,'P23 monthly Buchungen'!L2:L830,"Einnahmen")-SUMIFS('P23 monthly Buchungen'!F2:F830,'P23 monthly Buchungen'!D2:D830,$D19,'P23 monthly Buchungen'!C2:C830,"&gt;="&amp;AE$4,'P23 monthly Buchungen'!C2:C830,"&lt;"&amp;AE$5+1,'P23 monthly Buchungen'!P2:P830,"Ausgaben")</f>
        <v>0</v>
      </c>
      <c r="AF19" s="21"/>
      <c r="AH19" s="26">
        <f>SUMIFS('P23 monthly Buchungen'!F2:F830,'P23 monthly Buchungen'!D2:D830,$D19,'P23 monthly Buchungen'!C2:C830,"&gt;="&amp;AH$4,'P23 monthly Buchungen'!C2:C830,"&lt;"&amp;AH$5+1,'P23 monthly Buchungen'!L2:L830,"Ausgaben")-SUMIFS('P23 monthly Buchungen'!F2:F830,'P23 monthly Buchungen'!D2:D830,$D19,'P23 monthly Buchungen'!C2:C830,"&gt;="&amp;AH$4,'P23 monthly Buchungen'!C2:C830,"&lt;"&amp;AH$5+1,'P23 monthly Buchungen'!P2:P830,"Einnahmen")+SUMIFS('P23 monthly Buchungen'!F2:F830,'P23 monthly Buchungen'!D2:D830,$D19,'P23 monthly Buchungen'!C2:C830,"&gt;="&amp;AH$4,'P23 monthly Buchungen'!C2:C830,"&lt;"&amp;AH$5+1,'P23 monthly Buchungen'!L2:L830,"Einnahmen")-SUMIFS('P23 monthly Buchungen'!F2:F830,'P23 monthly Buchungen'!D2:D830,$D19,'P23 monthly Buchungen'!C2:C830,"&gt;="&amp;AH$4,'P23 monthly Buchungen'!C2:C830,"&lt;"&amp;AH$5+1,'P23 monthly Buchungen'!P2:P830,"Ausgaben")</f>
        <v>0</v>
      </c>
      <c r="AI19" s="21"/>
      <c r="AK19" s="26">
        <f>SUMIFS('P23 monthly Buchungen'!F2:F830,'P23 monthly Buchungen'!D2:D830,$D19,'P23 monthly Buchungen'!C2:C830,"&gt;="&amp;AK$4,'P23 monthly Buchungen'!C2:C830,"&lt;"&amp;AK$5+1,'P23 monthly Buchungen'!L2:L830,"Ausgaben")-SUMIFS('P23 monthly Buchungen'!F2:F830,'P23 monthly Buchungen'!D2:D830,$D19,'P23 monthly Buchungen'!C2:C830,"&gt;="&amp;AK$4,'P23 monthly Buchungen'!C2:C830,"&lt;"&amp;AK$5+1,'P23 monthly Buchungen'!P2:P830,"Einnahmen")+SUMIFS('P23 monthly Buchungen'!F2:F830,'P23 monthly Buchungen'!D2:D830,$D19,'P23 monthly Buchungen'!C2:C830,"&gt;="&amp;AK$4,'P23 monthly Buchungen'!C2:C830,"&lt;"&amp;AK$5+1,'P23 monthly Buchungen'!L2:L830,"Einnahmen")-SUMIFS('P23 monthly Buchungen'!F2:F830,'P23 monthly Buchungen'!D2:D830,$D19,'P23 monthly Buchungen'!C2:C830,"&gt;="&amp;AK$4,'P23 monthly Buchungen'!C2:C830,"&lt;"&amp;AK$5+1,'P23 monthly Buchungen'!P2:P830,"Ausgaben")</f>
        <v>0</v>
      </c>
      <c r="AL19" s="21"/>
      <c r="AN19" s="26">
        <f>SUMIFS('P23 monthly Buchungen'!F2:F830,'P23 monthly Buchungen'!D2:D830,$D19,'P23 monthly Buchungen'!C2:C830,"&gt;="&amp;AN$4,'P23 monthly Buchungen'!C2:C830,"&lt;"&amp;AN$5+1,'P23 monthly Buchungen'!L2:L830,"Ausgaben")-SUMIFS('P23 monthly Buchungen'!F2:F830,'P23 monthly Buchungen'!D2:D830,$D19,'P23 monthly Buchungen'!C2:C830,"&gt;="&amp;AN$4,'P23 monthly Buchungen'!C2:C830,"&lt;"&amp;AN$5+1,'P23 monthly Buchungen'!P2:P830,"Einnahmen")+SUMIFS('P23 monthly Buchungen'!F2:F830,'P23 monthly Buchungen'!D2:D830,$D19,'P23 monthly Buchungen'!C2:C830,"&gt;="&amp;AN$4,'P23 monthly Buchungen'!C2:C830,"&lt;"&amp;AN$5+1,'P23 monthly Buchungen'!L2:L830,"Einnahmen")-SUMIFS('P23 monthly Buchungen'!F2:F830,'P23 monthly Buchungen'!D2:D830,$D19,'P23 monthly Buchungen'!C2:C830,"&gt;="&amp;AN$4,'P23 monthly Buchungen'!C2:C830,"&lt;"&amp;AN$5+1,'P23 monthly Buchungen'!P2:P830,"Ausgaben")</f>
        <v>0</v>
      </c>
      <c r="AO19" s="21"/>
      <c r="AQ19" s="26">
        <f>SUMIFS('P23 monthly Buchungen'!F2:F830,'P23 monthly Buchungen'!D2:D830,$D19,'P23 monthly Buchungen'!C2:C830,"&gt;="&amp;AQ$4,'P23 monthly Buchungen'!C2:C830,"&lt;"&amp;AQ$5+1,'P23 monthly Buchungen'!L2:L830,"Ausgaben")-SUMIFS('P23 monthly Buchungen'!F2:F830,'P23 monthly Buchungen'!D2:D830,$D19,'P23 monthly Buchungen'!C2:C830,"&gt;="&amp;AQ$4,'P23 monthly Buchungen'!C2:C830,"&lt;"&amp;AQ$5+1,'P23 monthly Buchungen'!P2:P830,"Einnahmen")+SUMIFS('P23 monthly Buchungen'!F2:F830,'P23 monthly Buchungen'!D2:D830,$D19,'P23 monthly Buchungen'!C2:C830,"&gt;="&amp;AQ$4,'P23 monthly Buchungen'!C2:C830,"&lt;"&amp;AQ$5+1,'P23 monthly Buchungen'!L2:L830,"Einnahmen")-SUMIFS('P23 monthly Buchungen'!F2:F830,'P23 monthly Buchungen'!D2:D830,$D19,'P23 monthly Buchungen'!C2:C830,"&gt;="&amp;AQ$4,'P23 monthly Buchungen'!C2:C830,"&lt;"&amp;AQ$5+1,'P23 monthly Buchungen'!P2:P830,"Ausgaben")</f>
        <v>0</v>
      </c>
      <c r="AR19" s="21"/>
      <c r="AT19" s="26">
        <f>SUMIFS('P23 monthly Buchungen'!F2:F830,'P23 monthly Buchungen'!D2:D830,$D19,'P23 monthly Buchungen'!C2:C830,"&gt;="&amp;AT$4,'P23 monthly Buchungen'!C2:C830,"&lt;"&amp;AT$5+1,'P23 monthly Buchungen'!L2:L830,"Ausgaben")-SUMIFS('P23 monthly Buchungen'!F2:F830,'P23 monthly Buchungen'!D2:D830,$D19,'P23 monthly Buchungen'!C2:C830,"&gt;="&amp;AT$4,'P23 monthly Buchungen'!C2:C830,"&lt;"&amp;AT$5+1,'P23 monthly Buchungen'!P2:P830,"Einnahmen")+SUMIFS('P23 monthly Buchungen'!F2:F830,'P23 monthly Buchungen'!D2:D830,$D19,'P23 monthly Buchungen'!C2:C830,"&gt;="&amp;AT$4,'P23 monthly Buchungen'!C2:C830,"&lt;"&amp;AT$5+1,'P23 monthly Buchungen'!L2:L830,"Einnahmen")-SUMIFS('P23 monthly Buchungen'!F2:F830,'P23 monthly Buchungen'!D2:D830,$D19,'P23 monthly Buchungen'!C2:C830,"&gt;="&amp;AT$4,'P23 monthly Buchungen'!C2:C830,"&lt;"&amp;AT$5+1,'P23 monthly Buchungen'!P2:P830,"Ausgaben")</f>
        <v>0</v>
      </c>
      <c r="AU19" s="21"/>
      <c r="AW19" s="26">
        <f>SUMIFS('P23 monthly Buchungen'!F2:F830,'P23 monthly Buchungen'!D2:D830,$D19,'P23 monthly Buchungen'!C2:C830,"&gt;="&amp;AW$4,'P23 monthly Buchungen'!C2:C830,"&lt;"&amp;AW$5+1,'P23 monthly Buchungen'!L2:L830,"Ausgaben")-SUMIFS('P23 monthly Buchungen'!F2:F830,'P23 monthly Buchungen'!D2:D830,$D19,'P23 monthly Buchungen'!C2:C830,"&gt;="&amp;AW$4,'P23 monthly Buchungen'!C2:C830,"&lt;"&amp;AW$5+1,'P23 monthly Buchungen'!P2:P830,"Einnahmen")+SUMIFS('P23 monthly Buchungen'!F2:F830,'P23 monthly Buchungen'!D2:D830,$D19,'P23 monthly Buchungen'!C2:C830,"&gt;="&amp;AW$4,'P23 monthly Buchungen'!C2:C830,"&lt;"&amp;AW$5+1,'P23 monthly Buchungen'!L2:L830,"Einnahmen")-SUMIFS('P23 monthly Buchungen'!F2:F830,'P23 monthly Buchungen'!D2:D830,$D19,'P23 monthly Buchungen'!C2:C830,"&gt;="&amp;AW$4,'P23 monthly Buchungen'!C2:C830,"&lt;"&amp;AW$5+1,'P23 monthly Buchungen'!P2:P830,"Ausgaben")</f>
        <v>1963.5</v>
      </c>
      <c r="AX19" s="21"/>
      <c r="AZ19" s="26">
        <f>SUMIFS('P23 monthly Buchungen'!F2:F830,'P23 monthly Buchungen'!D2:D830,$D19,'P23 monthly Buchungen'!C2:C830,"&gt;="&amp;AZ$4,'P23 monthly Buchungen'!C2:C830,"&lt;"&amp;AZ$5+1,'P23 monthly Buchungen'!L2:L830,"Ausgaben")-SUMIFS('P23 monthly Buchungen'!F2:F830,'P23 monthly Buchungen'!D2:D830,$D19,'P23 monthly Buchungen'!C2:C830,"&gt;="&amp;AZ$4,'P23 monthly Buchungen'!C2:C830,"&lt;"&amp;AZ$5+1,'P23 monthly Buchungen'!P2:P830,"Einnahmen")+SUMIFS('P23 monthly Buchungen'!F2:F830,'P23 monthly Buchungen'!D2:D830,$D19,'P23 monthly Buchungen'!C2:C830,"&gt;="&amp;AZ$4,'P23 monthly Buchungen'!C2:C830,"&lt;"&amp;AZ$5+1,'P23 monthly Buchungen'!L2:L830,"Einnahmen")-SUMIFS('P23 monthly Buchungen'!F2:F830,'P23 monthly Buchungen'!D2:D830,$D19,'P23 monthly Buchungen'!C2:C830,"&gt;="&amp;AZ$4,'P23 monthly Buchungen'!C2:C830,"&lt;"&amp;AZ$5+1,'P23 monthly Buchungen'!P2:P830,"Ausgaben")</f>
        <v>0</v>
      </c>
      <c r="BA19" s="21"/>
      <c r="BC19" s="29">
        <v>4000</v>
      </c>
      <c r="BD19" s="21"/>
      <c r="BF19" s="29">
        <v>4000</v>
      </c>
      <c r="BG19" s="21"/>
      <c r="BI19" s="26">
        <f>SUMIFS('P23 monthly Buchungen'!F2:F830,'P23 monthly Buchungen'!D2:D830,$D19,'P23 monthly Buchungen'!C2:C830,"&gt;="&amp;BI$4,'P23 monthly Buchungen'!C2:C830,"&lt;"&amp;BI$5+1,'P23 monthly Buchungen'!L2:L830,"Ausgaben")-SUMIFS('P23 monthly Buchungen'!F2:F830,'P23 monthly Buchungen'!D2:D830,$D19,'P23 monthly Buchungen'!C2:C830,"&gt;="&amp;BI$4,'P23 monthly Buchungen'!C2:C830,"&lt;"&amp;BI$5+1,'P23 monthly Buchungen'!P2:P830,"Einnahmen")+SUMIFS('P23 monthly Buchungen'!F2:F830,'P23 monthly Buchungen'!D2:D830,$D19,'P23 monthly Buchungen'!C2:C830,"&gt;="&amp;BI$4,'P23 monthly Buchungen'!C2:C830,"&lt;"&amp;BI$5+1,'P23 monthly Buchungen'!L2:L830,"Einnahmen")-SUMIFS('P23 monthly Buchungen'!F2:F830,'P23 monthly Buchungen'!D2:D830,$D19,'P23 monthly Buchungen'!C2:C830,"&gt;="&amp;BI$4,'P23 monthly Buchungen'!C2:C830,"&lt;"&amp;BI$5+1,'P23 monthly Buchungen'!P2:P830,"Ausgaben")</f>
        <v>0</v>
      </c>
      <c r="BJ19" s="21"/>
      <c r="BL19" s="26">
        <f>SUMIFS('P23 monthly Buchungen'!F2:F830,'P23 monthly Buchungen'!D2:D830,$D19,'P23 monthly Buchungen'!C2:C830,"&gt;="&amp;BL$4,'P23 monthly Buchungen'!C2:C830,"&lt;"&amp;BL$5+1,'P23 monthly Buchungen'!L2:L830,"Ausgaben")-SUMIFS('P23 monthly Buchungen'!F2:F830,'P23 monthly Buchungen'!D2:D830,$D19,'P23 monthly Buchungen'!C2:C830,"&gt;="&amp;BL$4,'P23 monthly Buchungen'!C2:C830,"&lt;"&amp;BL$5+1,'P23 monthly Buchungen'!P2:P830,"Einnahmen")+SUMIFS('P23 monthly Buchungen'!F2:F830,'P23 monthly Buchungen'!D2:D830,$D19,'P23 monthly Buchungen'!C2:C830,"&gt;="&amp;BL$4,'P23 monthly Buchungen'!C2:C830,"&lt;"&amp;BL$5+1,'P23 monthly Buchungen'!L2:L830,"Einnahmen")-SUMIFS('P23 monthly Buchungen'!F2:F830,'P23 monthly Buchungen'!D2:D830,$D19,'P23 monthly Buchungen'!C2:C830,"&gt;="&amp;BL$4,'P23 monthly Buchungen'!C2:C830,"&lt;"&amp;BL$5+1,'P23 monthly Buchungen'!P2:P830,"Ausgaben")</f>
        <v>0</v>
      </c>
      <c r="BM19" s="21"/>
      <c r="BO19" s="26">
        <f>SUMIFS('P23 monthly Buchungen'!F2:F830,'P23 monthly Buchungen'!D2:D830,$D19,'P23 monthly Buchungen'!C2:C830,"&gt;="&amp;BO$4,'P23 monthly Buchungen'!C2:C830,"&lt;"&amp;BO$5+1,'P23 monthly Buchungen'!L2:L830,"Ausgaben")-SUMIFS('P23 monthly Buchungen'!F2:F830,'P23 monthly Buchungen'!D2:D830,$D19,'P23 monthly Buchungen'!C2:C830,"&gt;="&amp;BO$4,'P23 monthly Buchungen'!C2:C830,"&lt;"&amp;BO$5+1,'P23 monthly Buchungen'!P2:P830,"Einnahmen")+SUMIFS('P23 monthly Buchungen'!F2:F830,'P23 monthly Buchungen'!D2:D830,$D19,'P23 monthly Buchungen'!C2:C830,"&gt;="&amp;BO$4,'P23 monthly Buchungen'!C2:C830,"&lt;"&amp;BO$5+1,'P23 monthly Buchungen'!L2:L830,"Einnahmen")-SUMIFS('P23 monthly Buchungen'!F2:F830,'P23 monthly Buchungen'!D2:D830,$D19,'P23 monthly Buchungen'!C2:C830,"&gt;="&amp;BO$4,'P23 monthly Buchungen'!C2:C830,"&lt;"&amp;BO$5+1,'P23 monthly Buchungen'!P2:P830,"Ausgaben")</f>
        <v>0</v>
      </c>
      <c r="BP19" s="21"/>
      <c r="BR19" s="26">
        <f>SUMIFS('P23 monthly Buchungen'!F2:F830,'P23 monthly Buchungen'!D2:D830,$D19,'P23 monthly Buchungen'!C2:C830,"&gt;="&amp;BR$4,'P23 monthly Buchungen'!C2:C830,"&lt;"&amp;BR$5+1,'P23 monthly Buchungen'!L2:L830,"Ausgaben")-SUMIFS('P23 monthly Buchungen'!F2:F830,'P23 monthly Buchungen'!D2:D830,$D19,'P23 monthly Buchungen'!C2:C830,"&gt;="&amp;BR$4,'P23 monthly Buchungen'!C2:C830,"&lt;"&amp;BR$5+1,'P23 monthly Buchungen'!P2:P830,"Einnahmen")+SUMIFS('P23 monthly Buchungen'!F2:F830,'P23 monthly Buchungen'!D2:D830,$D19,'P23 monthly Buchungen'!C2:C830,"&gt;="&amp;BR$4,'P23 monthly Buchungen'!C2:C830,"&lt;"&amp;BR$5+1,'P23 monthly Buchungen'!L2:L830,"Einnahmen")-SUMIFS('P23 monthly Buchungen'!F2:F830,'P23 monthly Buchungen'!D2:D830,$D19,'P23 monthly Buchungen'!C2:C830,"&gt;="&amp;BR$4,'P23 monthly Buchungen'!C2:C830,"&lt;"&amp;BR$5+1,'P23 monthly Buchungen'!P2:P830,"Ausgaben")</f>
        <v>0</v>
      </c>
      <c r="BS19" s="21"/>
      <c r="BU19" s="26">
        <f>SUMIFS('P23 monthly Buchungen'!F2:F830,'P23 monthly Buchungen'!D2:D830,$D19,'P23 monthly Buchungen'!C2:C830,"&gt;="&amp;BU$4,'P23 monthly Buchungen'!C2:C830,"&lt;"&amp;BU$5+1,'P23 monthly Buchungen'!L2:L830,"Ausgaben")-SUMIFS('P23 monthly Buchungen'!F2:F830,'P23 monthly Buchungen'!D2:D830,$D19,'P23 monthly Buchungen'!C2:C830,"&gt;="&amp;BU$4,'P23 monthly Buchungen'!C2:C830,"&lt;"&amp;BU$5+1,'P23 monthly Buchungen'!P2:P830,"Einnahmen")+SUMIFS('P23 monthly Buchungen'!F2:F830,'P23 monthly Buchungen'!D2:D830,$D19,'P23 monthly Buchungen'!C2:C830,"&gt;="&amp;BU$4,'P23 monthly Buchungen'!C2:C830,"&lt;"&amp;BU$5+1,'P23 monthly Buchungen'!L2:L830,"Einnahmen")-SUMIFS('P23 monthly Buchungen'!F2:F830,'P23 monthly Buchungen'!D2:D830,$D19,'P23 monthly Buchungen'!C2:C830,"&gt;="&amp;BU$4,'P23 monthly Buchungen'!C2:C830,"&lt;"&amp;BU$5+1,'P23 monthly Buchungen'!P2:P830,"Ausgaben")</f>
        <v>1963.5</v>
      </c>
      <c r="BV19" s="21"/>
      <c r="BX19" s="26">
        <f>SUMIFS('P23 monthly Buchungen'!F2:F830,'P23 monthly Buchungen'!D2:D830,$D19,'P23 monthly Buchungen'!C2:C830,"&gt;="&amp;BX$4,'P23 monthly Buchungen'!C2:C830,"&lt;"&amp;BX$5+1,'P23 monthly Buchungen'!L2:L830,"Ausgaben")-SUMIFS('P23 monthly Buchungen'!F2:F830,'P23 monthly Buchungen'!D2:D830,$D19,'P23 monthly Buchungen'!C2:C830,"&gt;="&amp;BX$4,'P23 monthly Buchungen'!C2:C830,"&lt;"&amp;BX$5+1,'P23 monthly Buchungen'!P2:P830,"Einnahmen")+SUMIFS('P23 monthly Buchungen'!F2:F830,'P23 monthly Buchungen'!D2:D830,$D19,'P23 monthly Buchungen'!C2:C830,"&gt;="&amp;BX$4,'P23 monthly Buchungen'!C2:C830,"&lt;"&amp;BX$5+1,'P23 monthly Buchungen'!L2:L830,"Einnahmen")-SUMIFS('P23 monthly Buchungen'!F2:F830,'P23 monthly Buchungen'!D2:D830,$D19,'P23 monthly Buchungen'!C2:C830,"&gt;="&amp;BX$4,'P23 monthly Buchungen'!C2:C830,"&lt;"&amp;BX$5+1,'P23 monthly Buchungen'!P2:P830,"Ausgaben")</f>
        <v>0</v>
      </c>
      <c r="BY19" s="21"/>
      <c r="CA19" s="26">
        <f>SUMIFS('P23 monthly Buchungen'!F2:F830,'P23 monthly Buchungen'!D2:D830,$D19,'P23 monthly Buchungen'!C2:C830,"&gt;="&amp;CA$4,'P23 monthly Buchungen'!C2:C830,"&lt;"&amp;CA$5+1,'P23 monthly Buchungen'!L2:L830,"Ausgaben")-SUMIFS('P23 monthly Buchungen'!F2:F830,'P23 monthly Buchungen'!D2:D830,$D19,'P23 monthly Buchungen'!C2:C830,"&gt;="&amp;CA$4,'P23 monthly Buchungen'!C2:C830,"&lt;"&amp;CA$5+1,'P23 monthly Buchungen'!P2:P830,"Einnahmen")+SUMIFS('P23 monthly Buchungen'!F2:F830,'P23 monthly Buchungen'!D2:D830,$D19,'P23 monthly Buchungen'!C2:C830,"&gt;="&amp;CA$4,'P23 monthly Buchungen'!C2:C830,"&lt;"&amp;CA$5+1,'P23 monthly Buchungen'!L2:L830,"Einnahmen")-SUMIFS('P23 monthly Buchungen'!F2:F830,'P23 monthly Buchungen'!D2:D830,$D19,'P23 monthly Buchungen'!C2:C830,"&gt;="&amp;CA$4,'P23 monthly Buchungen'!C2:C830,"&lt;"&amp;CA$5+1,'P23 monthly Buchungen'!P2:P830,"Ausgaben")</f>
        <v>0</v>
      </c>
      <c r="CB19" s="21"/>
      <c r="CD19" s="26">
        <f>SUMIFS('P23 monthly Buchungen'!F2:F830,'P23 monthly Buchungen'!D2:D830,$D19,'P23 monthly Buchungen'!C2:C830,"&gt;="&amp;CD$4,'P23 monthly Buchungen'!C2:C830,"&lt;"&amp;CD$5+1,'P23 monthly Buchungen'!L2:L830,"Ausgaben")-SUMIFS('P23 monthly Buchungen'!F2:F830,'P23 monthly Buchungen'!D2:D830,$D19,'P23 monthly Buchungen'!C2:C830,"&gt;="&amp;CD$4,'P23 monthly Buchungen'!C2:C830,"&lt;"&amp;CD$5+1,'P23 monthly Buchungen'!P2:P830,"Einnahmen")+SUMIFS('P23 monthly Buchungen'!F2:F830,'P23 monthly Buchungen'!D2:D830,$D19,'P23 monthly Buchungen'!C2:C830,"&gt;="&amp;CD$4,'P23 monthly Buchungen'!C2:C830,"&lt;"&amp;CD$5+1,'P23 monthly Buchungen'!L2:L830,"Einnahmen")-SUMIFS('P23 monthly Buchungen'!F2:F830,'P23 monthly Buchungen'!D2:D830,$D19,'P23 monthly Buchungen'!C2:C830,"&gt;="&amp;CD$4,'P23 monthly Buchungen'!C2:C830,"&lt;"&amp;CD$5+1,'P23 monthly Buchungen'!P2:P830,"Ausgaben")</f>
        <v>0</v>
      </c>
      <c r="CE19" s="21"/>
      <c r="CG19" s="26">
        <f>SUMIFS('P23 monthly Buchungen'!F2:F830,'P23 monthly Buchungen'!D2:D830,$D19,'P23 monthly Buchungen'!C2:C830,"&gt;="&amp;CG$4,'P23 monthly Buchungen'!C2:C830,"&lt;"&amp;CG$5+1,'P23 monthly Buchungen'!L2:L830,"Ausgaben")-SUMIFS('P23 monthly Buchungen'!F2:F830,'P23 monthly Buchungen'!D2:D830,$D19,'P23 monthly Buchungen'!C2:C830,"&gt;="&amp;CG$4,'P23 monthly Buchungen'!C2:C830,"&lt;"&amp;CG$5+1,'P23 monthly Buchungen'!P2:P830,"Einnahmen")+SUMIFS('P23 monthly Buchungen'!F2:F830,'P23 monthly Buchungen'!D2:D830,$D19,'P23 monthly Buchungen'!C2:C830,"&gt;="&amp;CG$4,'P23 monthly Buchungen'!C2:C830,"&lt;"&amp;CG$5+1,'P23 monthly Buchungen'!L2:L830,"Einnahmen")-SUMIFS('P23 monthly Buchungen'!F2:F830,'P23 monthly Buchungen'!D2:D830,$D19,'P23 monthly Buchungen'!C2:C830,"&gt;="&amp;CG$4,'P23 monthly Buchungen'!C2:C830,"&lt;"&amp;CG$5+1,'P23 monthly Buchungen'!P2:P830,"Ausgaben")</f>
        <v>0</v>
      </c>
      <c r="CH19" s="21"/>
      <c r="CJ19" s="26">
        <f>SUMIFS('P23 monthly Buchungen'!F2:F830,'P23 monthly Buchungen'!D2:D830,$D19,'P23 monthly Buchungen'!C2:C830,"&gt;="&amp;CJ$4,'P23 monthly Buchungen'!C2:C830,"&lt;"&amp;CJ$5+1,'P23 monthly Buchungen'!L2:L830,"Ausgaben")-SUMIFS('P23 monthly Buchungen'!F2:F830,'P23 monthly Buchungen'!D2:D830,$D19,'P23 monthly Buchungen'!C2:C830,"&gt;="&amp;CJ$4,'P23 monthly Buchungen'!C2:C830,"&lt;"&amp;CJ$5+1,'P23 monthly Buchungen'!P2:P830,"Einnahmen")+SUMIFS('P23 monthly Buchungen'!F2:F830,'P23 monthly Buchungen'!D2:D830,$D19,'P23 monthly Buchungen'!C2:C830,"&gt;="&amp;CJ$4,'P23 monthly Buchungen'!C2:C830,"&lt;"&amp;CJ$5+1,'P23 monthly Buchungen'!L2:L830,"Einnahmen")-SUMIFS('P23 monthly Buchungen'!F2:F830,'P23 monthly Buchungen'!D2:D830,$D19,'P23 monthly Buchungen'!C2:C830,"&gt;="&amp;CJ$4,'P23 monthly Buchungen'!C2:C830,"&lt;"&amp;CJ$5+1,'P23 monthly Buchungen'!P2:P830,"Ausgaben")</f>
        <v>0</v>
      </c>
      <c r="CK19" s="21"/>
      <c r="CM19" s="26">
        <f>SUMIFS('P23 monthly Buchungen'!F2:F830,'P23 monthly Buchungen'!D2:D830,$D19,'P23 monthly Buchungen'!C2:C830,"&gt;="&amp;CM$4,'P23 monthly Buchungen'!C2:C830,"&lt;"&amp;CM$5+1,'P23 monthly Buchungen'!L2:L830,"Ausgaben")-SUMIFS('P23 monthly Buchungen'!F2:F830,'P23 monthly Buchungen'!D2:D830,$D19,'P23 monthly Buchungen'!C2:C830,"&gt;="&amp;CM$4,'P23 monthly Buchungen'!C2:C830,"&lt;"&amp;CM$5+1,'P23 monthly Buchungen'!P2:P830,"Einnahmen")+SUMIFS('P23 monthly Buchungen'!F2:F830,'P23 monthly Buchungen'!D2:D830,$D19,'P23 monthly Buchungen'!C2:C830,"&gt;="&amp;CM$4,'P23 monthly Buchungen'!C2:C830,"&lt;"&amp;CM$5+1,'P23 monthly Buchungen'!L2:L830,"Einnahmen")-SUMIFS('P23 monthly Buchungen'!F2:F830,'P23 monthly Buchungen'!D2:D830,$D19,'P23 monthly Buchungen'!C2:C830,"&gt;="&amp;CM$4,'P23 monthly Buchungen'!C2:C830,"&lt;"&amp;CM$5+1,'P23 monthly Buchungen'!P2:P830,"Ausgaben")</f>
        <v>0</v>
      </c>
      <c r="CN19" s="21"/>
      <c r="CP19" s="26">
        <f>SUMIFS('P23 monthly Buchungen'!F2:F830,'P23 monthly Buchungen'!D2:D830,$D19,'P23 monthly Buchungen'!C2:C830,"&gt;="&amp;CP$4,'P23 monthly Buchungen'!C2:C830,"&lt;"&amp;CP$5+1,'P23 monthly Buchungen'!L2:L830,"Ausgaben")-SUMIFS('P23 monthly Buchungen'!F2:F830,'P23 monthly Buchungen'!D2:D830,$D19,'P23 monthly Buchungen'!C2:C830,"&gt;="&amp;CP$4,'P23 monthly Buchungen'!C2:C830,"&lt;"&amp;CP$5+1,'P23 monthly Buchungen'!P2:P830,"Einnahmen")+SUMIFS('P23 monthly Buchungen'!F2:F830,'P23 monthly Buchungen'!D2:D830,$D19,'P23 monthly Buchungen'!C2:C830,"&gt;="&amp;CP$4,'P23 monthly Buchungen'!C2:C830,"&lt;"&amp;CP$5+1,'P23 monthly Buchungen'!L2:L830,"Einnahmen")-SUMIFS('P23 monthly Buchungen'!F2:F830,'P23 monthly Buchungen'!D2:D830,$D19,'P23 monthly Buchungen'!C2:C830,"&gt;="&amp;CP$4,'P23 monthly Buchungen'!C2:C830,"&lt;"&amp;CP$5+1,'P23 monthly Buchungen'!P2:P830,"Ausgaben")</f>
        <v>0</v>
      </c>
      <c r="CQ19" s="21"/>
      <c r="CS19" s="29">
        <v>4000</v>
      </c>
      <c r="CT19" s="21"/>
      <c r="CV19" s="29">
        <v>4000</v>
      </c>
      <c r="CW19" s="21"/>
      <c r="CY19" s="26">
        <f>SUMIFS('P23 monthly Buchungen'!F2:F830,'P23 monthly Buchungen'!D2:D830,$D19,'P23 monthly Buchungen'!C2:C830,"&gt;="&amp;CY$4,'P23 monthly Buchungen'!C2:C830,"&lt;"&amp;CY$5+1,'P23 monthly Buchungen'!L2:L830,"Ausgaben")-SUMIFS('P23 monthly Buchungen'!F2:F830,'P23 monthly Buchungen'!D2:D830,$D19,'P23 monthly Buchungen'!C2:C830,"&gt;="&amp;CY$4,'P23 monthly Buchungen'!C2:C830,"&lt;"&amp;CY$5+1,'P23 monthly Buchungen'!P2:P830,"Einnahmen")+SUMIFS('P23 monthly Buchungen'!F2:F830,'P23 monthly Buchungen'!D2:D830,$D19,'P23 monthly Buchungen'!C2:C830,"&gt;="&amp;CY$4,'P23 monthly Buchungen'!C2:C830,"&lt;"&amp;CY$5+1,'P23 monthly Buchungen'!L2:L830,"Einnahmen")-SUMIFS('P23 monthly Buchungen'!F2:F830,'P23 monthly Buchungen'!D2:D830,$D19,'P23 monthly Buchungen'!C2:C830,"&gt;="&amp;CY$4,'P23 monthly Buchungen'!C2:C830,"&lt;"&amp;CY$5+1,'P23 monthly Buchungen'!P2:P830,"Ausgaben")</f>
        <v>0</v>
      </c>
      <c r="CZ19" s="21"/>
      <c r="DB19" s="26">
        <f>SUMIFS('P23 monthly Buchungen'!F2:F830,'P23 monthly Buchungen'!D2:D830,$D19,'P23 monthly Buchungen'!C2:C830,"&gt;="&amp;DB$4,'P23 monthly Buchungen'!C2:C830,"&lt;"&amp;DB$5+1,'P23 monthly Buchungen'!L2:L830,"Ausgaben")-SUMIFS('P23 monthly Buchungen'!F2:F830,'P23 monthly Buchungen'!D2:D830,$D19,'P23 monthly Buchungen'!C2:C830,"&gt;="&amp;DB$4,'P23 monthly Buchungen'!C2:C830,"&lt;"&amp;DB$5+1,'P23 monthly Buchungen'!P2:P830,"Einnahmen")+SUMIFS('P23 monthly Buchungen'!F2:F830,'P23 monthly Buchungen'!D2:D830,$D19,'P23 monthly Buchungen'!C2:C830,"&gt;="&amp;DB$4,'P23 monthly Buchungen'!C2:C830,"&lt;"&amp;DB$5+1,'P23 monthly Buchungen'!L2:L830,"Einnahmen")-SUMIFS('P23 monthly Buchungen'!F2:F830,'P23 monthly Buchungen'!D2:D830,$D19,'P23 monthly Buchungen'!C2:C830,"&gt;="&amp;DB$4,'P23 monthly Buchungen'!C2:C830,"&lt;"&amp;DB$5+1,'P23 monthly Buchungen'!P2:P830,"Ausgaben")</f>
        <v>0</v>
      </c>
      <c r="DC19" s="21"/>
      <c r="DE19" s="26">
        <f>SUMIFS('P23 monthly Buchungen'!F2:F830,'P23 monthly Buchungen'!D2:D830,$D19,'P23 monthly Buchungen'!C2:C830,"&gt;="&amp;DE$4,'P23 monthly Buchungen'!C2:C830,"&lt;"&amp;DE$5+1,'P23 monthly Buchungen'!L2:L830,"Ausgaben")-SUMIFS('P23 monthly Buchungen'!F2:F830,'P23 monthly Buchungen'!D2:D830,$D19,'P23 monthly Buchungen'!C2:C830,"&gt;="&amp;DE$4,'P23 monthly Buchungen'!C2:C830,"&lt;"&amp;DE$5+1,'P23 monthly Buchungen'!P2:P830,"Einnahmen")+SUMIFS('P23 monthly Buchungen'!F2:F830,'P23 monthly Buchungen'!D2:D830,$D19,'P23 monthly Buchungen'!C2:C830,"&gt;="&amp;DE$4,'P23 monthly Buchungen'!C2:C830,"&lt;"&amp;DE$5+1,'P23 monthly Buchungen'!L2:L830,"Einnahmen")-SUMIFS('P23 monthly Buchungen'!F2:F830,'P23 monthly Buchungen'!D2:D830,$D19,'P23 monthly Buchungen'!C2:C830,"&gt;="&amp;DE$4,'P23 monthly Buchungen'!C2:C830,"&lt;"&amp;DE$5+1,'P23 monthly Buchungen'!P2:P830,"Ausgaben")</f>
        <v>1963.5</v>
      </c>
      <c r="DF19" s="21"/>
      <c r="DH19" s="26">
        <f>SUMIFS('P23 monthly Buchungen'!F2:F830,'P23 monthly Buchungen'!D2:D830,$D19,'P23 monthly Buchungen'!C2:C830,"&gt;="&amp;DH$4,'P23 monthly Buchungen'!C2:C830,"&lt;"&amp;DH$5+1,'P23 monthly Buchungen'!L2:L830,"Ausgaben")-SUMIFS('P23 monthly Buchungen'!F2:F830,'P23 monthly Buchungen'!D2:D830,$D19,'P23 monthly Buchungen'!C2:C830,"&gt;="&amp;DH$4,'P23 monthly Buchungen'!C2:C830,"&lt;"&amp;DH$5+1,'P23 monthly Buchungen'!P2:P830,"Einnahmen")+SUMIFS('P23 monthly Buchungen'!F2:F830,'P23 monthly Buchungen'!D2:D830,$D19,'P23 monthly Buchungen'!C2:C830,"&gt;="&amp;DH$4,'P23 monthly Buchungen'!C2:C830,"&lt;"&amp;DH$5+1,'P23 monthly Buchungen'!L2:L830,"Einnahmen")-SUMIFS('P23 monthly Buchungen'!F2:F830,'P23 monthly Buchungen'!D2:D830,$D19,'P23 monthly Buchungen'!C2:C830,"&gt;="&amp;DH$4,'P23 monthly Buchungen'!C2:C830,"&lt;"&amp;DH$5+1,'P23 monthly Buchungen'!P2:P830,"Ausgaben")</f>
        <v>0</v>
      </c>
      <c r="DI19" s="21"/>
      <c r="DK19" s="26">
        <f>SUMIFS('P23 monthly Buchungen'!F2:F830,'P23 monthly Buchungen'!D2:D830,$D19,'P23 monthly Buchungen'!C2:C830,"&gt;="&amp;DK$4,'P23 monthly Buchungen'!C2:C830,"&lt;"&amp;DK$5+1,'P23 monthly Buchungen'!L2:L830,"Ausgaben")-SUMIFS('P23 monthly Buchungen'!F2:F830,'P23 monthly Buchungen'!D2:D830,$D19,'P23 monthly Buchungen'!C2:C830,"&gt;="&amp;DK$4,'P23 monthly Buchungen'!C2:C830,"&lt;"&amp;DK$5+1,'P23 monthly Buchungen'!P2:P830,"Einnahmen")+SUMIFS('P23 monthly Buchungen'!F2:F830,'P23 monthly Buchungen'!D2:D830,$D19,'P23 monthly Buchungen'!C2:C830,"&gt;="&amp;DK$4,'P23 monthly Buchungen'!C2:C830,"&lt;"&amp;DK$5+1,'P23 monthly Buchungen'!L2:L830,"Einnahmen")-SUMIFS('P23 monthly Buchungen'!F2:F830,'P23 monthly Buchungen'!D2:D830,$D19,'P23 monthly Buchungen'!C2:C830,"&gt;="&amp;DK$4,'P23 monthly Buchungen'!C2:C830,"&lt;"&amp;DK$5+1,'P23 monthly Buchungen'!P2:P830,"Ausgaben")</f>
        <v>0</v>
      </c>
      <c r="DL19" s="21"/>
      <c r="DN19" s="26">
        <f>SUMIFS('P23 monthly Buchungen'!F2:F830,'P23 monthly Buchungen'!D2:D830,$D19,'P23 monthly Buchungen'!C2:C830,"&gt;="&amp;DN$4,'P23 monthly Buchungen'!C2:C830,"&lt;"&amp;DN$5+1,'P23 monthly Buchungen'!L2:L830,"Ausgaben")-SUMIFS('P23 monthly Buchungen'!F2:F830,'P23 monthly Buchungen'!D2:D830,$D19,'P23 monthly Buchungen'!C2:C830,"&gt;="&amp;DN$4,'P23 monthly Buchungen'!C2:C830,"&lt;"&amp;DN$5+1,'P23 monthly Buchungen'!P2:P830,"Einnahmen")+SUMIFS('P23 monthly Buchungen'!F2:F830,'P23 monthly Buchungen'!D2:D830,$D19,'P23 monthly Buchungen'!C2:C830,"&gt;="&amp;DN$4,'P23 monthly Buchungen'!C2:C830,"&lt;"&amp;DN$5+1,'P23 monthly Buchungen'!L2:L830,"Einnahmen")-SUMIFS('P23 monthly Buchungen'!F2:F830,'P23 monthly Buchungen'!D2:D830,$D19,'P23 monthly Buchungen'!C2:C830,"&gt;="&amp;DN$4,'P23 monthly Buchungen'!C2:C830,"&lt;"&amp;DN$5+1,'P23 monthly Buchungen'!P2:P830,"Ausgaben")</f>
        <v>0</v>
      </c>
      <c r="DO19" s="21"/>
      <c r="DQ19" s="26">
        <f>SUMIFS('P23 monthly Buchungen'!F2:F830,'P23 monthly Buchungen'!D2:D830,$D19,'P23 monthly Buchungen'!C2:C830,"&gt;="&amp;DQ$4,'P23 monthly Buchungen'!C2:C830,"&lt;"&amp;DQ$5+1,'P23 monthly Buchungen'!L2:L830,"Ausgaben")-SUMIFS('P23 monthly Buchungen'!F2:F830,'P23 monthly Buchungen'!D2:D830,$D19,'P23 monthly Buchungen'!C2:C830,"&gt;="&amp;DQ$4,'P23 monthly Buchungen'!C2:C830,"&lt;"&amp;DQ$5+1,'P23 monthly Buchungen'!P2:P830,"Einnahmen")+SUMIFS('P23 monthly Buchungen'!F2:F830,'P23 monthly Buchungen'!D2:D830,$D19,'P23 monthly Buchungen'!C2:C830,"&gt;="&amp;DQ$4,'P23 monthly Buchungen'!C2:C830,"&lt;"&amp;DQ$5+1,'P23 monthly Buchungen'!L2:L830,"Einnahmen")-SUMIFS('P23 monthly Buchungen'!F2:F830,'P23 monthly Buchungen'!D2:D830,$D19,'P23 monthly Buchungen'!C2:C830,"&gt;="&amp;DQ$4,'P23 monthly Buchungen'!C2:C830,"&lt;"&amp;DQ$5+1,'P23 monthly Buchungen'!P2:P830,"Ausgaben")</f>
        <v>0</v>
      </c>
      <c r="DR19" s="21"/>
      <c r="DT19" s="26">
        <f>SUMIFS('P23 monthly Buchungen'!F2:F830,'P23 monthly Buchungen'!D2:D830,$D19,'P23 monthly Buchungen'!C2:C830,"&gt;="&amp;DT$4,'P23 monthly Buchungen'!C2:C830,"&lt;"&amp;DT$5+1,'P23 monthly Buchungen'!L2:L830,"Ausgaben")-SUMIFS('P23 monthly Buchungen'!F2:F830,'P23 monthly Buchungen'!D2:D830,$D19,'P23 monthly Buchungen'!C2:C830,"&gt;="&amp;DT$4,'P23 monthly Buchungen'!C2:C830,"&lt;"&amp;DT$5+1,'P23 monthly Buchungen'!P2:P830,"Einnahmen")+SUMIFS('P23 monthly Buchungen'!F2:F830,'P23 monthly Buchungen'!D2:D830,$D19,'P23 monthly Buchungen'!C2:C830,"&gt;="&amp;DT$4,'P23 monthly Buchungen'!C2:C830,"&lt;"&amp;DT$5+1,'P23 monthly Buchungen'!L2:L830,"Einnahmen")-SUMIFS('P23 monthly Buchungen'!F2:F830,'P23 monthly Buchungen'!D2:D830,$D19,'P23 monthly Buchungen'!C2:C830,"&gt;="&amp;DT$4,'P23 monthly Buchungen'!C2:C830,"&lt;"&amp;DT$5+1,'P23 monthly Buchungen'!P2:P830,"Ausgaben")</f>
        <v>0</v>
      </c>
      <c r="DU19" s="21"/>
      <c r="DW19" s="26">
        <f>SUMIFS('P23 monthly Buchungen'!F2:F830,'P23 monthly Buchungen'!D2:D830,$D19,'P23 monthly Buchungen'!C2:C830,"&gt;="&amp;DW$4,'P23 monthly Buchungen'!C2:C830,"&lt;"&amp;DW$5+1,'P23 monthly Buchungen'!L2:L830,"Ausgaben")-SUMIFS('P23 monthly Buchungen'!F2:F830,'P23 monthly Buchungen'!D2:D830,$D19,'P23 monthly Buchungen'!C2:C830,"&gt;="&amp;DW$4,'P23 monthly Buchungen'!C2:C830,"&lt;"&amp;DW$5+1,'P23 monthly Buchungen'!P2:P830,"Einnahmen")+SUMIFS('P23 monthly Buchungen'!F2:F830,'P23 monthly Buchungen'!D2:D830,$D19,'P23 monthly Buchungen'!C2:C830,"&gt;="&amp;DW$4,'P23 monthly Buchungen'!C2:C830,"&lt;"&amp;DW$5+1,'P23 monthly Buchungen'!L2:L830,"Einnahmen")-SUMIFS('P23 monthly Buchungen'!F2:F830,'P23 monthly Buchungen'!D2:D830,$D19,'P23 monthly Buchungen'!C2:C830,"&gt;="&amp;DW$4,'P23 monthly Buchungen'!C2:C830,"&lt;"&amp;DW$5+1,'P23 monthly Buchungen'!P2:P830,"Ausgaben")</f>
        <v>0</v>
      </c>
      <c r="DX19" s="21"/>
      <c r="DZ19" s="26">
        <f>SUMIFS('P23 monthly Buchungen'!F2:F830,'P23 monthly Buchungen'!D2:D830,$D19,'P23 monthly Buchungen'!C2:C830,"&gt;="&amp;DZ$4,'P23 monthly Buchungen'!C2:C830,"&lt;"&amp;DZ$5+1,'P23 monthly Buchungen'!L2:L830,"Ausgaben")-SUMIFS('P23 monthly Buchungen'!F2:F830,'P23 monthly Buchungen'!D2:D830,$D19,'P23 monthly Buchungen'!C2:C830,"&gt;="&amp;DZ$4,'P23 monthly Buchungen'!C2:C830,"&lt;"&amp;DZ$5+1,'P23 monthly Buchungen'!P2:P830,"Einnahmen")+SUMIFS('P23 monthly Buchungen'!F2:F830,'P23 monthly Buchungen'!D2:D830,$D19,'P23 monthly Buchungen'!C2:C830,"&gt;="&amp;DZ$4,'P23 monthly Buchungen'!C2:C830,"&lt;"&amp;DZ$5+1,'P23 monthly Buchungen'!L2:L830,"Einnahmen")-SUMIFS('P23 monthly Buchungen'!F2:F830,'P23 monthly Buchungen'!D2:D830,$D19,'P23 monthly Buchungen'!C2:C830,"&gt;="&amp;DZ$4,'P23 monthly Buchungen'!C2:C830,"&lt;"&amp;DZ$5+1,'P23 monthly Buchungen'!P2:P830,"Ausgaben")</f>
        <v>0</v>
      </c>
      <c r="EA19" s="21"/>
      <c r="EC19" s="26">
        <f>SUMIFS('P23 monthly Buchungen'!F2:F830,'P23 monthly Buchungen'!D2:D830,$D19,'P23 monthly Buchungen'!C2:C830,"&gt;="&amp;EC$4,'P23 monthly Buchungen'!C2:C830,"&lt;"&amp;EC$5+1,'P23 monthly Buchungen'!L2:L830,"Ausgaben")-SUMIFS('P23 monthly Buchungen'!F2:F830,'P23 monthly Buchungen'!D2:D830,$D19,'P23 monthly Buchungen'!C2:C830,"&gt;="&amp;EC$4,'P23 monthly Buchungen'!C2:C830,"&lt;"&amp;EC$5+1,'P23 monthly Buchungen'!P2:P830,"Einnahmen")+SUMIFS('P23 monthly Buchungen'!F2:F830,'P23 monthly Buchungen'!D2:D830,$D19,'P23 monthly Buchungen'!C2:C830,"&gt;="&amp;EC$4,'P23 monthly Buchungen'!C2:C830,"&lt;"&amp;EC$5+1,'P23 monthly Buchungen'!L2:L830,"Einnahmen")-SUMIFS('P23 monthly Buchungen'!F2:F830,'P23 monthly Buchungen'!D2:D830,$D19,'P23 monthly Buchungen'!C2:C830,"&gt;="&amp;EC$4,'P23 monthly Buchungen'!C2:C830,"&lt;"&amp;EC$5+1,'P23 monthly Buchungen'!P2:P830,"Ausgaben")</f>
        <v>0</v>
      </c>
      <c r="ED19" s="21"/>
      <c r="EF19" s="26">
        <f>SUMIFS('P23 monthly Buchungen'!F2:F830,'P23 monthly Buchungen'!D2:D830,$D19,'P23 monthly Buchungen'!C2:C830,"&gt;="&amp;EF$4,'P23 monthly Buchungen'!C2:C830,"&lt;"&amp;EF$5+1,'P23 monthly Buchungen'!L2:L830,"Ausgaben")-SUMIFS('P23 monthly Buchungen'!F2:F830,'P23 monthly Buchungen'!D2:D830,$D19,'P23 monthly Buchungen'!C2:C830,"&gt;="&amp;EF$4,'P23 monthly Buchungen'!C2:C830,"&lt;"&amp;EF$5+1,'P23 monthly Buchungen'!P2:P830,"Einnahmen")+SUMIFS('P23 monthly Buchungen'!F2:F830,'P23 monthly Buchungen'!D2:D830,$D19,'P23 monthly Buchungen'!C2:C830,"&gt;="&amp;EF$4,'P23 monthly Buchungen'!C2:C830,"&lt;"&amp;EF$5+1,'P23 monthly Buchungen'!L2:L830,"Einnahmen")-SUMIFS('P23 monthly Buchungen'!F2:F830,'P23 monthly Buchungen'!D2:D830,$D19,'P23 monthly Buchungen'!C2:C830,"&gt;="&amp;EF$4,'P23 monthly Buchungen'!C2:C830,"&lt;"&amp;EF$5+1,'P23 monthly Buchungen'!P2:P830,"Ausgaben")</f>
        <v>0</v>
      </c>
      <c r="EG19" s="21"/>
      <c r="EI19" s="26">
        <f>SUMIFS('P23 monthly Buchungen'!F2:F830,'P23 monthly Buchungen'!D2:D830,$D19,'P23 monthly Buchungen'!C2:C830,"&gt;="&amp;EI$4,'P23 monthly Buchungen'!C2:C830,"&lt;"&amp;EI$5+1,'P23 monthly Buchungen'!L2:L830,"Ausgaben")-SUMIFS('P23 monthly Buchungen'!F2:F830,'P23 monthly Buchungen'!D2:D830,$D19,'P23 monthly Buchungen'!C2:C830,"&gt;="&amp;EI$4,'P23 monthly Buchungen'!C2:C830,"&lt;"&amp;EI$5+1,'P23 monthly Buchungen'!P2:P830,"Einnahmen")+SUMIFS('P23 monthly Buchungen'!F2:F830,'P23 monthly Buchungen'!D2:D830,$D19,'P23 monthly Buchungen'!C2:C830,"&gt;="&amp;EI$4,'P23 monthly Buchungen'!C2:C830,"&lt;"&amp;EI$5+1,'P23 monthly Buchungen'!L2:L830,"Einnahmen")-SUMIFS('P23 monthly Buchungen'!F2:F830,'P23 monthly Buchungen'!D2:D830,$D19,'P23 monthly Buchungen'!C2:C830,"&gt;="&amp;EI$4,'P23 monthly Buchungen'!C2:C830,"&lt;"&amp;EI$5+1,'P23 monthly Buchungen'!P2:P830,"Ausgaben")</f>
        <v>0</v>
      </c>
    </row>
    <row r="20" spans="1:139" ht="16" x14ac:dyDescent="0.2">
      <c r="C20" s="32" t="s">
        <v>5740</v>
      </c>
      <c r="D20" s="32"/>
      <c r="E20" s="33"/>
      <c r="F20" s="58">
        <v>7000</v>
      </c>
      <c r="G20" s="43"/>
      <c r="H20" s="33"/>
      <c r="I20" s="58">
        <v>7000</v>
      </c>
      <c r="J20" s="43"/>
      <c r="K20" s="33"/>
      <c r="L20" s="58">
        <v>7000</v>
      </c>
      <c r="M20" s="43"/>
      <c r="N20" s="33"/>
      <c r="O20" s="58">
        <f>P21</f>
        <v>0</v>
      </c>
      <c r="P20" s="43"/>
      <c r="Q20" s="33"/>
      <c r="R20" s="58">
        <f>S21</f>
        <v>6191.82</v>
      </c>
      <c r="S20" s="43"/>
      <c r="T20" s="33"/>
      <c r="U20" s="58">
        <f>V21</f>
        <v>2206.1799999999998</v>
      </c>
      <c r="V20" s="43"/>
      <c r="W20" s="33"/>
      <c r="X20" s="58">
        <f>Y21</f>
        <v>0</v>
      </c>
      <c r="Y20" s="43"/>
      <c r="Z20" s="33"/>
      <c r="AA20" s="58">
        <f>AB21</f>
        <v>0</v>
      </c>
      <c r="AB20" s="43"/>
      <c r="AC20" s="33"/>
      <c r="AD20" s="58">
        <f>AE21</f>
        <v>0</v>
      </c>
      <c r="AE20" s="43"/>
      <c r="AF20" s="33"/>
      <c r="AG20" s="58">
        <f>AH21</f>
        <v>0</v>
      </c>
      <c r="AH20" s="43"/>
      <c r="AI20" s="33"/>
      <c r="AJ20" s="58">
        <f>AK21</f>
        <v>0</v>
      </c>
      <c r="AK20" s="43"/>
      <c r="AL20" s="33"/>
      <c r="AM20" s="58">
        <f>AN21</f>
        <v>0</v>
      </c>
      <c r="AN20" s="43"/>
      <c r="AO20" s="33"/>
      <c r="AP20" s="58">
        <f>AQ21</f>
        <v>0</v>
      </c>
      <c r="AQ20" s="43"/>
      <c r="AR20" s="33"/>
      <c r="AS20" s="58">
        <f>AT21</f>
        <v>0</v>
      </c>
      <c r="AT20" s="43"/>
      <c r="AU20" s="33"/>
      <c r="AV20" s="58">
        <f>AW21</f>
        <v>0</v>
      </c>
      <c r="AW20" s="43"/>
      <c r="AX20" s="33"/>
      <c r="AY20" s="58">
        <f>AZ21</f>
        <v>0</v>
      </c>
      <c r="AZ20" s="43"/>
      <c r="BA20" s="33"/>
      <c r="BB20" s="58">
        <v>0</v>
      </c>
      <c r="BC20" s="43"/>
      <c r="BD20" s="33"/>
      <c r="BE20" s="58">
        <v>0</v>
      </c>
      <c r="BF20" s="43"/>
      <c r="BG20" s="33"/>
      <c r="BH20" s="58">
        <f>BI21</f>
        <v>0</v>
      </c>
      <c r="BI20" s="43"/>
      <c r="BJ20" s="33"/>
      <c r="BK20" s="58">
        <f>BL21</f>
        <v>0</v>
      </c>
      <c r="BL20" s="43"/>
      <c r="BM20" s="33"/>
      <c r="BN20" s="58">
        <f>BO21</f>
        <v>0</v>
      </c>
      <c r="BO20" s="43"/>
      <c r="BP20" s="33"/>
      <c r="BQ20" s="58">
        <f>BR21</f>
        <v>0</v>
      </c>
      <c r="BR20" s="43"/>
      <c r="BS20" s="33"/>
      <c r="BT20" s="58">
        <f>BU21</f>
        <v>0</v>
      </c>
      <c r="BU20" s="43"/>
      <c r="BV20" s="33"/>
      <c r="BW20" s="58">
        <f>BX21</f>
        <v>0</v>
      </c>
      <c r="BX20" s="43"/>
      <c r="BY20" s="33"/>
      <c r="BZ20" s="58">
        <f>CA21</f>
        <v>0</v>
      </c>
      <c r="CA20" s="43"/>
      <c r="CB20" s="33"/>
      <c r="CC20" s="58">
        <f>CD21</f>
        <v>0</v>
      </c>
      <c r="CD20" s="43"/>
      <c r="CE20" s="33"/>
      <c r="CF20" s="58">
        <f>CG21</f>
        <v>0</v>
      </c>
      <c r="CG20" s="43"/>
      <c r="CH20" s="33"/>
      <c r="CI20" s="58">
        <f>CJ21</f>
        <v>0</v>
      </c>
      <c r="CJ20" s="43"/>
      <c r="CK20" s="33"/>
      <c r="CL20" s="58">
        <f>CM21</f>
        <v>0</v>
      </c>
      <c r="CM20" s="43"/>
      <c r="CN20" s="33"/>
      <c r="CO20" s="58">
        <f>CP21</f>
        <v>0</v>
      </c>
      <c r="CP20" s="43"/>
      <c r="CQ20" s="33"/>
      <c r="CR20" s="58">
        <v>0</v>
      </c>
      <c r="CS20" s="43"/>
      <c r="CT20" s="33"/>
      <c r="CU20" s="58">
        <v>0</v>
      </c>
      <c r="CV20" s="43"/>
      <c r="CW20" s="33"/>
      <c r="CX20" s="58">
        <f>CY21</f>
        <v>0</v>
      </c>
      <c r="CY20" s="43"/>
      <c r="CZ20" s="33"/>
      <c r="DA20" s="58">
        <f>DB21</f>
        <v>0</v>
      </c>
      <c r="DB20" s="43"/>
      <c r="DC20" s="33"/>
      <c r="DD20" s="58">
        <f>DE21</f>
        <v>0</v>
      </c>
      <c r="DE20" s="43"/>
      <c r="DF20" s="33"/>
      <c r="DG20" s="58">
        <f>DH21</f>
        <v>0</v>
      </c>
      <c r="DH20" s="43"/>
      <c r="DI20" s="33"/>
      <c r="DJ20" s="58">
        <f>DK21</f>
        <v>0</v>
      </c>
      <c r="DK20" s="43"/>
      <c r="DL20" s="33"/>
      <c r="DM20" s="58">
        <f>DN21</f>
        <v>0</v>
      </c>
      <c r="DN20" s="43"/>
      <c r="DO20" s="33"/>
      <c r="DP20" s="58">
        <f>DQ21</f>
        <v>0</v>
      </c>
      <c r="DQ20" s="43"/>
      <c r="DR20" s="33"/>
      <c r="DS20" s="58">
        <f>DT21</f>
        <v>0</v>
      </c>
      <c r="DT20" s="43"/>
      <c r="DU20" s="33"/>
      <c r="DV20" s="58">
        <f>DW21</f>
        <v>0</v>
      </c>
      <c r="DW20" s="43"/>
      <c r="DX20" s="33"/>
      <c r="DY20" s="58">
        <f>DZ21</f>
        <v>0</v>
      </c>
      <c r="DZ20" s="43"/>
      <c r="EA20" s="33"/>
      <c r="EB20" s="58">
        <f>EC21</f>
        <v>0</v>
      </c>
      <c r="EC20" s="43"/>
      <c r="ED20" s="33"/>
      <c r="EE20" s="58">
        <f>EF21</f>
        <v>0</v>
      </c>
      <c r="EF20" s="43"/>
      <c r="EG20" s="33"/>
      <c r="EH20" s="58">
        <f>EI21</f>
        <v>0</v>
      </c>
      <c r="EI20" s="43"/>
    </row>
    <row r="21" spans="1:139" x14ac:dyDescent="0.2">
      <c r="C21" t="s">
        <v>5559</v>
      </c>
      <c r="D21" t="s">
        <v>1937</v>
      </c>
      <c r="E21" s="21"/>
      <c r="G21" s="29">
        <v>7000</v>
      </c>
      <c r="H21" s="21"/>
      <c r="J21" s="29">
        <v>7000</v>
      </c>
      <c r="K21" s="21"/>
      <c r="M21" s="29">
        <v>7000</v>
      </c>
      <c r="N21" s="21"/>
      <c r="P21" s="26">
        <f>SUMIFS('P23 monthly Buchungen'!F2:F830,'P23 monthly Buchungen'!D2:D830,$D21,'P23 monthly Buchungen'!C2:C830,"&gt;="&amp;P$4,'P23 monthly Buchungen'!C2:C830,"&lt;"&amp;P$5+1,'P23 monthly Buchungen'!L2:L830,"Ausgaben")-SUMIFS('P23 monthly Buchungen'!F2:F830,'P23 monthly Buchungen'!D2:D830,$D21,'P23 monthly Buchungen'!C2:C830,"&gt;="&amp;P$4,'P23 monthly Buchungen'!C2:C830,"&lt;"&amp;P$5+1,'P23 monthly Buchungen'!P2:P830,"Einnahmen")+SUMIFS('P23 monthly Buchungen'!F2:F830,'P23 monthly Buchungen'!D2:D830,$D21,'P23 monthly Buchungen'!C2:C830,"&gt;="&amp;P$4,'P23 monthly Buchungen'!C2:C830,"&lt;"&amp;P$5+1,'P23 monthly Buchungen'!L2:L830,"Einnahmen")-SUMIFS('P23 monthly Buchungen'!F2:F830,'P23 monthly Buchungen'!D2:D830,$D21,'P23 monthly Buchungen'!C2:C830,"&gt;="&amp;P$4,'P23 monthly Buchungen'!C2:C830,"&lt;"&amp;P$5+1,'P23 monthly Buchungen'!P2:P830,"Ausgaben")</f>
        <v>0</v>
      </c>
      <c r="Q21" s="21"/>
      <c r="S21" s="26">
        <f>SUMIFS('P23 monthly Buchungen'!F2:F830,'P23 monthly Buchungen'!D2:D830,$D21,'P23 monthly Buchungen'!C2:C830,"&gt;="&amp;S$4,'P23 monthly Buchungen'!C2:C830,"&lt;"&amp;S$5+1,'P23 monthly Buchungen'!L2:L830,"Ausgaben")-SUMIFS('P23 monthly Buchungen'!F2:F830,'P23 monthly Buchungen'!D2:D830,$D21,'P23 monthly Buchungen'!C2:C830,"&gt;="&amp;S$4,'P23 monthly Buchungen'!C2:C830,"&lt;"&amp;S$5+1,'P23 monthly Buchungen'!P2:P830,"Einnahmen")+SUMIFS('P23 monthly Buchungen'!F2:F830,'P23 monthly Buchungen'!D2:D830,$D21,'P23 monthly Buchungen'!C2:C830,"&gt;="&amp;S$4,'P23 monthly Buchungen'!C2:C830,"&lt;"&amp;S$5+1,'P23 monthly Buchungen'!L2:L830,"Einnahmen")-SUMIFS('P23 monthly Buchungen'!F2:F830,'P23 monthly Buchungen'!D2:D830,$D21,'P23 monthly Buchungen'!C2:C830,"&gt;="&amp;S$4,'P23 monthly Buchungen'!C2:C830,"&lt;"&amp;S$5+1,'P23 monthly Buchungen'!P2:P830,"Ausgaben")</f>
        <v>6191.82</v>
      </c>
      <c r="T21" s="21"/>
      <c r="V21" s="26">
        <f>SUMIFS('P23 monthly Buchungen'!F2:F830,'P23 monthly Buchungen'!D2:D830,$D21,'P23 monthly Buchungen'!C2:C830,"&gt;="&amp;V$4,'P23 monthly Buchungen'!C2:C830,"&lt;"&amp;V$5+1,'P23 monthly Buchungen'!L2:L830,"Ausgaben")-SUMIFS('P23 monthly Buchungen'!F2:F830,'P23 monthly Buchungen'!D2:D830,$D21,'P23 monthly Buchungen'!C2:C830,"&gt;="&amp;V$4,'P23 monthly Buchungen'!C2:C830,"&lt;"&amp;V$5+1,'P23 monthly Buchungen'!P2:P830,"Einnahmen")+SUMIFS('P23 monthly Buchungen'!F2:F830,'P23 monthly Buchungen'!D2:D830,$D21,'P23 monthly Buchungen'!C2:C830,"&gt;="&amp;V$4,'P23 monthly Buchungen'!C2:C830,"&lt;"&amp;V$5+1,'P23 monthly Buchungen'!L2:L830,"Einnahmen")-SUMIFS('P23 monthly Buchungen'!F2:F830,'P23 monthly Buchungen'!D2:D830,$D21,'P23 monthly Buchungen'!C2:C830,"&gt;="&amp;V$4,'P23 monthly Buchungen'!C2:C830,"&lt;"&amp;V$5+1,'P23 monthly Buchungen'!P2:P830,"Ausgaben")</f>
        <v>2206.1799999999998</v>
      </c>
      <c r="W21" s="21"/>
      <c r="Y21" s="26">
        <f>SUMIFS('P23 monthly Buchungen'!F2:F830,'P23 monthly Buchungen'!D2:D830,$D21,'P23 monthly Buchungen'!C2:C830,"&gt;="&amp;Y$4,'P23 monthly Buchungen'!C2:C830,"&lt;"&amp;Y$5+1,'P23 monthly Buchungen'!L2:L830,"Ausgaben")-SUMIFS('P23 monthly Buchungen'!F2:F830,'P23 monthly Buchungen'!D2:D830,$D21,'P23 monthly Buchungen'!C2:C830,"&gt;="&amp;Y$4,'P23 monthly Buchungen'!C2:C830,"&lt;"&amp;Y$5+1,'P23 monthly Buchungen'!P2:P830,"Einnahmen")+SUMIFS('P23 monthly Buchungen'!F2:F830,'P23 monthly Buchungen'!D2:D830,$D21,'P23 monthly Buchungen'!C2:C830,"&gt;="&amp;Y$4,'P23 monthly Buchungen'!C2:C830,"&lt;"&amp;Y$5+1,'P23 monthly Buchungen'!L2:L830,"Einnahmen")-SUMIFS('P23 monthly Buchungen'!F2:F830,'P23 monthly Buchungen'!D2:D830,$D21,'P23 monthly Buchungen'!C2:C830,"&gt;="&amp;Y$4,'P23 monthly Buchungen'!C2:C830,"&lt;"&amp;Y$5+1,'P23 monthly Buchungen'!P2:P830,"Ausgaben")</f>
        <v>0</v>
      </c>
      <c r="Z21" s="21"/>
      <c r="AB21" s="26">
        <f>SUMIFS('P23 monthly Buchungen'!F2:F830,'P23 monthly Buchungen'!D2:D830,$D21,'P23 monthly Buchungen'!C2:C830,"&gt;="&amp;AB$4,'P23 monthly Buchungen'!C2:C830,"&lt;"&amp;AB$5+1,'P23 monthly Buchungen'!L2:L830,"Ausgaben")-SUMIFS('P23 monthly Buchungen'!F2:F830,'P23 monthly Buchungen'!D2:D830,$D21,'P23 monthly Buchungen'!C2:C830,"&gt;="&amp;AB$4,'P23 monthly Buchungen'!C2:C830,"&lt;"&amp;AB$5+1,'P23 monthly Buchungen'!P2:P830,"Einnahmen")+SUMIFS('P23 monthly Buchungen'!F2:F830,'P23 monthly Buchungen'!D2:D830,$D21,'P23 monthly Buchungen'!C2:C830,"&gt;="&amp;AB$4,'P23 monthly Buchungen'!C2:C830,"&lt;"&amp;AB$5+1,'P23 monthly Buchungen'!L2:L830,"Einnahmen")-SUMIFS('P23 monthly Buchungen'!F2:F830,'P23 monthly Buchungen'!D2:D830,$D21,'P23 monthly Buchungen'!C2:C830,"&gt;="&amp;AB$4,'P23 monthly Buchungen'!C2:C830,"&lt;"&amp;AB$5+1,'P23 monthly Buchungen'!P2:P830,"Ausgaben")</f>
        <v>0</v>
      </c>
      <c r="AC21" s="21"/>
      <c r="AE21" s="26">
        <f>SUMIFS('P23 monthly Buchungen'!F2:F830,'P23 monthly Buchungen'!D2:D830,$D21,'P23 monthly Buchungen'!C2:C830,"&gt;="&amp;AE$4,'P23 monthly Buchungen'!C2:C830,"&lt;"&amp;AE$5+1,'P23 monthly Buchungen'!L2:L830,"Ausgaben")-SUMIFS('P23 monthly Buchungen'!F2:F830,'P23 monthly Buchungen'!D2:D830,$D21,'P23 monthly Buchungen'!C2:C830,"&gt;="&amp;AE$4,'P23 monthly Buchungen'!C2:C830,"&lt;"&amp;AE$5+1,'P23 monthly Buchungen'!P2:P830,"Einnahmen")+SUMIFS('P23 monthly Buchungen'!F2:F830,'P23 monthly Buchungen'!D2:D830,$D21,'P23 monthly Buchungen'!C2:C830,"&gt;="&amp;AE$4,'P23 monthly Buchungen'!C2:C830,"&lt;"&amp;AE$5+1,'P23 monthly Buchungen'!L2:L830,"Einnahmen")-SUMIFS('P23 monthly Buchungen'!F2:F830,'P23 monthly Buchungen'!D2:D830,$D21,'P23 monthly Buchungen'!C2:C830,"&gt;="&amp;AE$4,'P23 monthly Buchungen'!C2:C830,"&lt;"&amp;AE$5+1,'P23 monthly Buchungen'!P2:P830,"Ausgaben")</f>
        <v>0</v>
      </c>
      <c r="AF21" s="21"/>
      <c r="AH21" s="26">
        <f>SUMIFS('P23 monthly Buchungen'!F2:F830,'P23 monthly Buchungen'!D2:D830,$D21,'P23 monthly Buchungen'!C2:C830,"&gt;="&amp;AH$4,'P23 monthly Buchungen'!C2:C830,"&lt;"&amp;AH$5+1,'P23 monthly Buchungen'!L2:L830,"Ausgaben")-SUMIFS('P23 monthly Buchungen'!F2:F830,'P23 monthly Buchungen'!D2:D830,$D21,'P23 monthly Buchungen'!C2:C830,"&gt;="&amp;AH$4,'P23 monthly Buchungen'!C2:C830,"&lt;"&amp;AH$5+1,'P23 monthly Buchungen'!P2:P830,"Einnahmen")+SUMIFS('P23 monthly Buchungen'!F2:F830,'P23 monthly Buchungen'!D2:D830,$D21,'P23 monthly Buchungen'!C2:C830,"&gt;="&amp;AH$4,'P23 monthly Buchungen'!C2:C830,"&lt;"&amp;AH$5+1,'P23 monthly Buchungen'!L2:L830,"Einnahmen")-SUMIFS('P23 monthly Buchungen'!F2:F830,'P23 monthly Buchungen'!D2:D830,$D21,'P23 monthly Buchungen'!C2:C830,"&gt;="&amp;AH$4,'P23 monthly Buchungen'!C2:C830,"&lt;"&amp;AH$5+1,'P23 monthly Buchungen'!P2:P830,"Ausgaben")</f>
        <v>0</v>
      </c>
      <c r="AI21" s="21"/>
      <c r="AK21" s="26">
        <f>SUMIFS('P23 monthly Buchungen'!F2:F830,'P23 monthly Buchungen'!D2:D830,$D21,'P23 monthly Buchungen'!C2:C830,"&gt;="&amp;AK$4,'P23 monthly Buchungen'!C2:C830,"&lt;"&amp;AK$5+1,'P23 monthly Buchungen'!L2:L830,"Ausgaben")-SUMIFS('P23 monthly Buchungen'!F2:F830,'P23 monthly Buchungen'!D2:D830,$D21,'P23 monthly Buchungen'!C2:C830,"&gt;="&amp;AK$4,'P23 monthly Buchungen'!C2:C830,"&lt;"&amp;AK$5+1,'P23 monthly Buchungen'!P2:P830,"Einnahmen")+SUMIFS('P23 monthly Buchungen'!F2:F830,'P23 monthly Buchungen'!D2:D830,$D21,'P23 monthly Buchungen'!C2:C830,"&gt;="&amp;AK$4,'P23 monthly Buchungen'!C2:C830,"&lt;"&amp;AK$5+1,'P23 monthly Buchungen'!L2:L830,"Einnahmen")-SUMIFS('P23 monthly Buchungen'!F2:F830,'P23 monthly Buchungen'!D2:D830,$D21,'P23 monthly Buchungen'!C2:C830,"&gt;="&amp;AK$4,'P23 monthly Buchungen'!C2:C830,"&lt;"&amp;AK$5+1,'P23 monthly Buchungen'!P2:P830,"Ausgaben")</f>
        <v>0</v>
      </c>
      <c r="AL21" s="21"/>
      <c r="AN21" s="26">
        <f>SUMIFS('P23 monthly Buchungen'!F2:F830,'P23 monthly Buchungen'!D2:D830,$D21,'P23 monthly Buchungen'!C2:C830,"&gt;="&amp;AN$4,'P23 monthly Buchungen'!C2:C830,"&lt;"&amp;AN$5+1,'P23 monthly Buchungen'!L2:L830,"Ausgaben")-SUMIFS('P23 monthly Buchungen'!F2:F830,'P23 monthly Buchungen'!D2:D830,$D21,'P23 monthly Buchungen'!C2:C830,"&gt;="&amp;AN$4,'P23 monthly Buchungen'!C2:C830,"&lt;"&amp;AN$5+1,'P23 monthly Buchungen'!P2:P830,"Einnahmen")+SUMIFS('P23 monthly Buchungen'!F2:F830,'P23 monthly Buchungen'!D2:D830,$D21,'P23 monthly Buchungen'!C2:C830,"&gt;="&amp;AN$4,'P23 monthly Buchungen'!C2:C830,"&lt;"&amp;AN$5+1,'P23 monthly Buchungen'!L2:L830,"Einnahmen")-SUMIFS('P23 monthly Buchungen'!F2:F830,'P23 monthly Buchungen'!D2:D830,$D21,'P23 monthly Buchungen'!C2:C830,"&gt;="&amp;AN$4,'P23 monthly Buchungen'!C2:C830,"&lt;"&amp;AN$5+1,'P23 monthly Buchungen'!P2:P830,"Ausgaben")</f>
        <v>0</v>
      </c>
      <c r="AO21" s="21"/>
      <c r="AQ21" s="26">
        <f>SUMIFS('P23 monthly Buchungen'!F2:F830,'P23 monthly Buchungen'!D2:D830,$D21,'P23 monthly Buchungen'!C2:C830,"&gt;="&amp;AQ$4,'P23 monthly Buchungen'!C2:C830,"&lt;"&amp;AQ$5+1,'P23 monthly Buchungen'!L2:L830,"Ausgaben")-SUMIFS('P23 monthly Buchungen'!F2:F830,'P23 monthly Buchungen'!D2:D830,$D21,'P23 monthly Buchungen'!C2:C830,"&gt;="&amp;AQ$4,'P23 monthly Buchungen'!C2:C830,"&lt;"&amp;AQ$5+1,'P23 monthly Buchungen'!P2:P830,"Einnahmen")+SUMIFS('P23 monthly Buchungen'!F2:F830,'P23 monthly Buchungen'!D2:D830,$D21,'P23 monthly Buchungen'!C2:C830,"&gt;="&amp;AQ$4,'P23 monthly Buchungen'!C2:C830,"&lt;"&amp;AQ$5+1,'P23 monthly Buchungen'!L2:L830,"Einnahmen")-SUMIFS('P23 monthly Buchungen'!F2:F830,'P23 monthly Buchungen'!D2:D830,$D21,'P23 monthly Buchungen'!C2:C830,"&gt;="&amp;AQ$4,'P23 monthly Buchungen'!C2:C830,"&lt;"&amp;AQ$5+1,'P23 monthly Buchungen'!P2:P830,"Ausgaben")</f>
        <v>0</v>
      </c>
      <c r="AR21" s="21"/>
      <c r="AT21" s="26">
        <f>SUMIFS('P23 monthly Buchungen'!F2:F830,'P23 monthly Buchungen'!D2:D830,$D21,'P23 monthly Buchungen'!C2:C830,"&gt;="&amp;AT$4,'P23 monthly Buchungen'!C2:C830,"&lt;"&amp;AT$5+1,'P23 monthly Buchungen'!L2:L830,"Ausgaben")-SUMIFS('P23 monthly Buchungen'!F2:F830,'P23 monthly Buchungen'!D2:D830,$D21,'P23 monthly Buchungen'!C2:C830,"&gt;="&amp;AT$4,'P23 monthly Buchungen'!C2:C830,"&lt;"&amp;AT$5+1,'P23 monthly Buchungen'!P2:P830,"Einnahmen")+SUMIFS('P23 monthly Buchungen'!F2:F830,'P23 monthly Buchungen'!D2:D830,$D21,'P23 monthly Buchungen'!C2:C830,"&gt;="&amp;AT$4,'P23 monthly Buchungen'!C2:C830,"&lt;"&amp;AT$5+1,'P23 monthly Buchungen'!L2:L830,"Einnahmen")-SUMIFS('P23 monthly Buchungen'!F2:F830,'P23 monthly Buchungen'!D2:D830,$D21,'P23 monthly Buchungen'!C2:C830,"&gt;="&amp;AT$4,'P23 monthly Buchungen'!C2:C830,"&lt;"&amp;AT$5+1,'P23 monthly Buchungen'!P2:P830,"Ausgaben")</f>
        <v>0</v>
      </c>
      <c r="AU21" s="21"/>
      <c r="AW21" s="26">
        <f>SUMIFS('P23 monthly Buchungen'!F2:F830,'P23 monthly Buchungen'!D2:D830,$D21,'P23 monthly Buchungen'!C2:C830,"&gt;="&amp;AW$4,'P23 monthly Buchungen'!C2:C830,"&lt;"&amp;AW$5+1,'P23 monthly Buchungen'!L2:L830,"Ausgaben")-SUMIFS('P23 monthly Buchungen'!F2:F830,'P23 monthly Buchungen'!D2:D830,$D21,'P23 monthly Buchungen'!C2:C830,"&gt;="&amp;AW$4,'P23 monthly Buchungen'!C2:C830,"&lt;"&amp;AW$5+1,'P23 monthly Buchungen'!P2:P830,"Einnahmen")+SUMIFS('P23 monthly Buchungen'!F2:F830,'P23 monthly Buchungen'!D2:D830,$D21,'P23 monthly Buchungen'!C2:C830,"&gt;="&amp;AW$4,'P23 monthly Buchungen'!C2:C830,"&lt;"&amp;AW$5+1,'P23 monthly Buchungen'!L2:L830,"Einnahmen")-SUMIFS('P23 monthly Buchungen'!F2:F830,'P23 monthly Buchungen'!D2:D830,$D21,'P23 monthly Buchungen'!C2:C830,"&gt;="&amp;AW$4,'P23 monthly Buchungen'!C2:C830,"&lt;"&amp;AW$5+1,'P23 monthly Buchungen'!P2:P830,"Ausgaben")</f>
        <v>0</v>
      </c>
      <c r="AX21" s="21"/>
      <c r="AZ21" s="26">
        <f>SUMIFS('P23 monthly Buchungen'!F2:F830,'P23 monthly Buchungen'!D2:D830,$D21,'P23 monthly Buchungen'!C2:C830,"&gt;="&amp;AZ$4,'P23 monthly Buchungen'!C2:C830,"&lt;"&amp;AZ$5+1,'P23 monthly Buchungen'!L2:L830,"Ausgaben")-SUMIFS('P23 monthly Buchungen'!F2:F830,'P23 monthly Buchungen'!D2:D830,$D21,'P23 monthly Buchungen'!C2:C830,"&gt;="&amp;AZ$4,'P23 monthly Buchungen'!C2:C830,"&lt;"&amp;AZ$5+1,'P23 monthly Buchungen'!P2:P830,"Einnahmen")+SUMIFS('P23 monthly Buchungen'!F2:F830,'P23 monthly Buchungen'!D2:D830,$D21,'P23 monthly Buchungen'!C2:C830,"&gt;="&amp;AZ$4,'P23 monthly Buchungen'!C2:C830,"&lt;"&amp;AZ$5+1,'P23 monthly Buchungen'!L2:L830,"Einnahmen")-SUMIFS('P23 monthly Buchungen'!F2:F830,'P23 monthly Buchungen'!D2:D830,$D21,'P23 monthly Buchungen'!C2:C830,"&gt;="&amp;AZ$4,'P23 monthly Buchungen'!C2:C830,"&lt;"&amp;AZ$5+1,'P23 monthly Buchungen'!P2:P830,"Ausgaben")</f>
        <v>0</v>
      </c>
      <c r="BA21" s="21"/>
      <c r="BC21" s="29">
        <v>0</v>
      </c>
      <c r="BD21" s="21"/>
      <c r="BF21" s="29">
        <v>0</v>
      </c>
      <c r="BG21" s="21"/>
      <c r="BI21" s="26">
        <f>SUMIFS('P23 monthly Buchungen'!F2:F830,'P23 monthly Buchungen'!D2:D830,$D21,'P23 monthly Buchungen'!C2:C830,"&gt;="&amp;BI$4,'P23 monthly Buchungen'!C2:C830,"&lt;"&amp;BI$5+1,'P23 monthly Buchungen'!L2:L830,"Ausgaben")-SUMIFS('P23 monthly Buchungen'!F2:F830,'P23 monthly Buchungen'!D2:D830,$D21,'P23 monthly Buchungen'!C2:C830,"&gt;="&amp;BI$4,'P23 monthly Buchungen'!C2:C830,"&lt;"&amp;BI$5+1,'P23 monthly Buchungen'!P2:P830,"Einnahmen")+SUMIFS('P23 monthly Buchungen'!F2:F830,'P23 monthly Buchungen'!D2:D830,$D21,'P23 monthly Buchungen'!C2:C830,"&gt;="&amp;BI$4,'P23 monthly Buchungen'!C2:C830,"&lt;"&amp;BI$5+1,'P23 monthly Buchungen'!L2:L830,"Einnahmen")-SUMIFS('P23 monthly Buchungen'!F2:F830,'P23 monthly Buchungen'!D2:D830,$D21,'P23 monthly Buchungen'!C2:C830,"&gt;="&amp;BI$4,'P23 monthly Buchungen'!C2:C830,"&lt;"&amp;BI$5+1,'P23 monthly Buchungen'!P2:P830,"Ausgaben")</f>
        <v>0</v>
      </c>
      <c r="BJ21" s="21"/>
      <c r="BL21" s="26">
        <f>SUMIFS('P23 monthly Buchungen'!F2:F830,'P23 monthly Buchungen'!D2:D830,$D21,'P23 monthly Buchungen'!C2:C830,"&gt;="&amp;BL$4,'P23 monthly Buchungen'!C2:C830,"&lt;"&amp;BL$5+1,'P23 monthly Buchungen'!L2:L830,"Ausgaben")-SUMIFS('P23 monthly Buchungen'!F2:F830,'P23 monthly Buchungen'!D2:D830,$D21,'P23 monthly Buchungen'!C2:C830,"&gt;="&amp;BL$4,'P23 monthly Buchungen'!C2:C830,"&lt;"&amp;BL$5+1,'P23 monthly Buchungen'!P2:P830,"Einnahmen")+SUMIFS('P23 monthly Buchungen'!F2:F830,'P23 monthly Buchungen'!D2:D830,$D21,'P23 monthly Buchungen'!C2:C830,"&gt;="&amp;BL$4,'P23 monthly Buchungen'!C2:C830,"&lt;"&amp;BL$5+1,'P23 monthly Buchungen'!L2:L830,"Einnahmen")-SUMIFS('P23 monthly Buchungen'!F2:F830,'P23 monthly Buchungen'!D2:D830,$D21,'P23 monthly Buchungen'!C2:C830,"&gt;="&amp;BL$4,'P23 monthly Buchungen'!C2:C830,"&lt;"&amp;BL$5+1,'P23 monthly Buchungen'!P2:P830,"Ausgaben")</f>
        <v>0</v>
      </c>
      <c r="BM21" s="21"/>
      <c r="BO21" s="26">
        <f>SUMIFS('P23 monthly Buchungen'!F2:F830,'P23 monthly Buchungen'!D2:D830,$D21,'P23 monthly Buchungen'!C2:C830,"&gt;="&amp;BO$4,'P23 monthly Buchungen'!C2:C830,"&lt;"&amp;BO$5+1,'P23 monthly Buchungen'!L2:L830,"Ausgaben")-SUMIFS('P23 monthly Buchungen'!F2:F830,'P23 monthly Buchungen'!D2:D830,$D21,'P23 monthly Buchungen'!C2:C830,"&gt;="&amp;BO$4,'P23 monthly Buchungen'!C2:C830,"&lt;"&amp;BO$5+1,'P23 monthly Buchungen'!P2:P830,"Einnahmen")+SUMIFS('P23 monthly Buchungen'!F2:F830,'P23 monthly Buchungen'!D2:D830,$D21,'P23 monthly Buchungen'!C2:C830,"&gt;="&amp;BO$4,'P23 monthly Buchungen'!C2:C830,"&lt;"&amp;BO$5+1,'P23 monthly Buchungen'!L2:L830,"Einnahmen")-SUMIFS('P23 monthly Buchungen'!F2:F830,'P23 monthly Buchungen'!D2:D830,$D21,'P23 monthly Buchungen'!C2:C830,"&gt;="&amp;BO$4,'P23 monthly Buchungen'!C2:C830,"&lt;"&amp;BO$5+1,'P23 monthly Buchungen'!P2:P830,"Ausgaben")</f>
        <v>0</v>
      </c>
      <c r="BP21" s="21"/>
      <c r="BR21" s="26">
        <f>SUMIFS('P23 monthly Buchungen'!F2:F830,'P23 monthly Buchungen'!D2:D830,$D21,'P23 monthly Buchungen'!C2:C830,"&gt;="&amp;BR$4,'P23 monthly Buchungen'!C2:C830,"&lt;"&amp;BR$5+1,'P23 monthly Buchungen'!L2:L830,"Ausgaben")-SUMIFS('P23 monthly Buchungen'!F2:F830,'P23 monthly Buchungen'!D2:D830,$D21,'P23 monthly Buchungen'!C2:C830,"&gt;="&amp;BR$4,'P23 monthly Buchungen'!C2:C830,"&lt;"&amp;BR$5+1,'P23 monthly Buchungen'!P2:P830,"Einnahmen")+SUMIFS('P23 monthly Buchungen'!F2:F830,'P23 monthly Buchungen'!D2:D830,$D21,'P23 monthly Buchungen'!C2:C830,"&gt;="&amp;BR$4,'P23 monthly Buchungen'!C2:C830,"&lt;"&amp;BR$5+1,'P23 monthly Buchungen'!L2:L830,"Einnahmen")-SUMIFS('P23 monthly Buchungen'!F2:F830,'P23 monthly Buchungen'!D2:D830,$D21,'P23 monthly Buchungen'!C2:C830,"&gt;="&amp;BR$4,'P23 monthly Buchungen'!C2:C830,"&lt;"&amp;BR$5+1,'P23 monthly Buchungen'!P2:P830,"Ausgaben")</f>
        <v>0</v>
      </c>
      <c r="BS21" s="21"/>
      <c r="BU21" s="26">
        <f>SUMIFS('P23 monthly Buchungen'!F2:F830,'P23 monthly Buchungen'!D2:D830,$D21,'P23 monthly Buchungen'!C2:C830,"&gt;="&amp;BU$4,'P23 monthly Buchungen'!C2:C830,"&lt;"&amp;BU$5+1,'P23 monthly Buchungen'!L2:L830,"Ausgaben")-SUMIFS('P23 monthly Buchungen'!F2:F830,'P23 monthly Buchungen'!D2:D830,$D21,'P23 monthly Buchungen'!C2:C830,"&gt;="&amp;BU$4,'P23 monthly Buchungen'!C2:C830,"&lt;"&amp;BU$5+1,'P23 monthly Buchungen'!P2:P830,"Einnahmen")+SUMIFS('P23 monthly Buchungen'!F2:F830,'P23 monthly Buchungen'!D2:D830,$D21,'P23 monthly Buchungen'!C2:C830,"&gt;="&amp;BU$4,'P23 monthly Buchungen'!C2:C830,"&lt;"&amp;BU$5+1,'P23 monthly Buchungen'!L2:L830,"Einnahmen")-SUMIFS('P23 monthly Buchungen'!F2:F830,'P23 monthly Buchungen'!D2:D830,$D21,'P23 monthly Buchungen'!C2:C830,"&gt;="&amp;BU$4,'P23 monthly Buchungen'!C2:C830,"&lt;"&amp;BU$5+1,'P23 monthly Buchungen'!P2:P830,"Ausgaben")</f>
        <v>0</v>
      </c>
      <c r="BV21" s="21"/>
      <c r="BX21" s="26">
        <f>SUMIFS('P23 monthly Buchungen'!F2:F830,'P23 monthly Buchungen'!D2:D830,$D21,'P23 monthly Buchungen'!C2:C830,"&gt;="&amp;BX$4,'P23 monthly Buchungen'!C2:C830,"&lt;"&amp;BX$5+1,'P23 monthly Buchungen'!L2:L830,"Ausgaben")-SUMIFS('P23 monthly Buchungen'!F2:F830,'P23 monthly Buchungen'!D2:D830,$D21,'P23 monthly Buchungen'!C2:C830,"&gt;="&amp;BX$4,'P23 monthly Buchungen'!C2:C830,"&lt;"&amp;BX$5+1,'P23 monthly Buchungen'!P2:P830,"Einnahmen")+SUMIFS('P23 monthly Buchungen'!F2:F830,'P23 monthly Buchungen'!D2:D830,$D21,'P23 monthly Buchungen'!C2:C830,"&gt;="&amp;BX$4,'P23 monthly Buchungen'!C2:C830,"&lt;"&amp;BX$5+1,'P23 monthly Buchungen'!L2:L830,"Einnahmen")-SUMIFS('P23 monthly Buchungen'!F2:F830,'P23 monthly Buchungen'!D2:D830,$D21,'P23 monthly Buchungen'!C2:C830,"&gt;="&amp;BX$4,'P23 monthly Buchungen'!C2:C830,"&lt;"&amp;BX$5+1,'P23 monthly Buchungen'!P2:P830,"Ausgaben")</f>
        <v>0</v>
      </c>
      <c r="BY21" s="21"/>
      <c r="CA21" s="26">
        <f>SUMIFS('P23 monthly Buchungen'!F2:F830,'P23 monthly Buchungen'!D2:D830,$D21,'P23 monthly Buchungen'!C2:C830,"&gt;="&amp;CA$4,'P23 monthly Buchungen'!C2:C830,"&lt;"&amp;CA$5+1,'P23 monthly Buchungen'!L2:L830,"Ausgaben")-SUMIFS('P23 monthly Buchungen'!F2:F830,'P23 monthly Buchungen'!D2:D830,$D21,'P23 monthly Buchungen'!C2:C830,"&gt;="&amp;CA$4,'P23 monthly Buchungen'!C2:C830,"&lt;"&amp;CA$5+1,'P23 monthly Buchungen'!P2:P830,"Einnahmen")+SUMIFS('P23 monthly Buchungen'!F2:F830,'P23 monthly Buchungen'!D2:D830,$D21,'P23 monthly Buchungen'!C2:C830,"&gt;="&amp;CA$4,'P23 monthly Buchungen'!C2:C830,"&lt;"&amp;CA$5+1,'P23 monthly Buchungen'!L2:L830,"Einnahmen")-SUMIFS('P23 monthly Buchungen'!F2:F830,'P23 monthly Buchungen'!D2:D830,$D21,'P23 monthly Buchungen'!C2:C830,"&gt;="&amp;CA$4,'P23 monthly Buchungen'!C2:C830,"&lt;"&amp;CA$5+1,'P23 monthly Buchungen'!P2:P830,"Ausgaben")</f>
        <v>0</v>
      </c>
      <c r="CB21" s="21"/>
      <c r="CD21" s="26">
        <f>SUMIFS('P23 monthly Buchungen'!F2:F830,'P23 monthly Buchungen'!D2:D830,$D21,'P23 monthly Buchungen'!C2:C830,"&gt;="&amp;CD$4,'P23 monthly Buchungen'!C2:C830,"&lt;"&amp;CD$5+1,'P23 monthly Buchungen'!L2:L830,"Ausgaben")-SUMIFS('P23 monthly Buchungen'!F2:F830,'P23 monthly Buchungen'!D2:D830,$D21,'P23 monthly Buchungen'!C2:C830,"&gt;="&amp;CD$4,'P23 monthly Buchungen'!C2:C830,"&lt;"&amp;CD$5+1,'P23 monthly Buchungen'!P2:P830,"Einnahmen")+SUMIFS('P23 monthly Buchungen'!F2:F830,'P23 monthly Buchungen'!D2:D830,$D21,'P23 monthly Buchungen'!C2:C830,"&gt;="&amp;CD$4,'P23 monthly Buchungen'!C2:C830,"&lt;"&amp;CD$5+1,'P23 monthly Buchungen'!L2:L830,"Einnahmen")-SUMIFS('P23 monthly Buchungen'!F2:F830,'P23 monthly Buchungen'!D2:D830,$D21,'P23 monthly Buchungen'!C2:C830,"&gt;="&amp;CD$4,'P23 monthly Buchungen'!C2:C830,"&lt;"&amp;CD$5+1,'P23 monthly Buchungen'!P2:P830,"Ausgaben")</f>
        <v>0</v>
      </c>
      <c r="CE21" s="21"/>
      <c r="CG21" s="26">
        <f>SUMIFS('P23 monthly Buchungen'!F2:F830,'P23 monthly Buchungen'!D2:D830,$D21,'P23 monthly Buchungen'!C2:C830,"&gt;="&amp;CG$4,'P23 monthly Buchungen'!C2:C830,"&lt;"&amp;CG$5+1,'P23 monthly Buchungen'!L2:L830,"Ausgaben")-SUMIFS('P23 monthly Buchungen'!F2:F830,'P23 monthly Buchungen'!D2:D830,$D21,'P23 monthly Buchungen'!C2:C830,"&gt;="&amp;CG$4,'P23 monthly Buchungen'!C2:C830,"&lt;"&amp;CG$5+1,'P23 monthly Buchungen'!P2:P830,"Einnahmen")+SUMIFS('P23 monthly Buchungen'!F2:F830,'P23 monthly Buchungen'!D2:D830,$D21,'P23 monthly Buchungen'!C2:C830,"&gt;="&amp;CG$4,'P23 monthly Buchungen'!C2:C830,"&lt;"&amp;CG$5+1,'P23 monthly Buchungen'!L2:L830,"Einnahmen")-SUMIFS('P23 monthly Buchungen'!F2:F830,'P23 monthly Buchungen'!D2:D830,$D21,'P23 monthly Buchungen'!C2:C830,"&gt;="&amp;CG$4,'P23 monthly Buchungen'!C2:C830,"&lt;"&amp;CG$5+1,'P23 monthly Buchungen'!P2:P830,"Ausgaben")</f>
        <v>0</v>
      </c>
      <c r="CH21" s="21"/>
      <c r="CJ21" s="26">
        <f>SUMIFS('P23 monthly Buchungen'!F2:F830,'P23 monthly Buchungen'!D2:D830,$D21,'P23 monthly Buchungen'!C2:C830,"&gt;="&amp;CJ$4,'P23 monthly Buchungen'!C2:C830,"&lt;"&amp;CJ$5+1,'P23 monthly Buchungen'!L2:L830,"Ausgaben")-SUMIFS('P23 monthly Buchungen'!F2:F830,'P23 monthly Buchungen'!D2:D830,$D21,'P23 monthly Buchungen'!C2:C830,"&gt;="&amp;CJ$4,'P23 monthly Buchungen'!C2:C830,"&lt;"&amp;CJ$5+1,'P23 monthly Buchungen'!P2:P830,"Einnahmen")+SUMIFS('P23 monthly Buchungen'!F2:F830,'P23 monthly Buchungen'!D2:D830,$D21,'P23 monthly Buchungen'!C2:C830,"&gt;="&amp;CJ$4,'P23 monthly Buchungen'!C2:C830,"&lt;"&amp;CJ$5+1,'P23 monthly Buchungen'!L2:L830,"Einnahmen")-SUMIFS('P23 monthly Buchungen'!F2:F830,'P23 monthly Buchungen'!D2:D830,$D21,'P23 monthly Buchungen'!C2:C830,"&gt;="&amp;CJ$4,'P23 monthly Buchungen'!C2:C830,"&lt;"&amp;CJ$5+1,'P23 monthly Buchungen'!P2:P830,"Ausgaben")</f>
        <v>0</v>
      </c>
      <c r="CK21" s="21"/>
      <c r="CM21" s="26">
        <f>SUMIFS('P23 monthly Buchungen'!F2:F830,'P23 monthly Buchungen'!D2:D830,$D21,'P23 monthly Buchungen'!C2:C830,"&gt;="&amp;CM$4,'P23 monthly Buchungen'!C2:C830,"&lt;"&amp;CM$5+1,'P23 monthly Buchungen'!L2:L830,"Ausgaben")-SUMIFS('P23 monthly Buchungen'!F2:F830,'P23 monthly Buchungen'!D2:D830,$D21,'P23 monthly Buchungen'!C2:C830,"&gt;="&amp;CM$4,'P23 monthly Buchungen'!C2:C830,"&lt;"&amp;CM$5+1,'P23 monthly Buchungen'!P2:P830,"Einnahmen")+SUMIFS('P23 monthly Buchungen'!F2:F830,'P23 monthly Buchungen'!D2:D830,$D21,'P23 monthly Buchungen'!C2:C830,"&gt;="&amp;CM$4,'P23 monthly Buchungen'!C2:C830,"&lt;"&amp;CM$5+1,'P23 monthly Buchungen'!L2:L830,"Einnahmen")-SUMIFS('P23 monthly Buchungen'!F2:F830,'P23 monthly Buchungen'!D2:D830,$D21,'P23 monthly Buchungen'!C2:C830,"&gt;="&amp;CM$4,'P23 monthly Buchungen'!C2:C830,"&lt;"&amp;CM$5+1,'P23 monthly Buchungen'!P2:P830,"Ausgaben")</f>
        <v>0</v>
      </c>
      <c r="CN21" s="21"/>
      <c r="CP21" s="26">
        <f>SUMIFS('P23 monthly Buchungen'!F2:F830,'P23 monthly Buchungen'!D2:D830,$D21,'P23 monthly Buchungen'!C2:C830,"&gt;="&amp;CP$4,'P23 monthly Buchungen'!C2:C830,"&lt;"&amp;CP$5+1,'P23 monthly Buchungen'!L2:L830,"Ausgaben")-SUMIFS('P23 monthly Buchungen'!F2:F830,'P23 monthly Buchungen'!D2:D830,$D21,'P23 monthly Buchungen'!C2:C830,"&gt;="&amp;CP$4,'P23 monthly Buchungen'!C2:C830,"&lt;"&amp;CP$5+1,'P23 monthly Buchungen'!P2:P830,"Einnahmen")+SUMIFS('P23 monthly Buchungen'!F2:F830,'P23 monthly Buchungen'!D2:D830,$D21,'P23 monthly Buchungen'!C2:C830,"&gt;="&amp;CP$4,'P23 monthly Buchungen'!C2:C830,"&lt;"&amp;CP$5+1,'P23 monthly Buchungen'!L2:L830,"Einnahmen")-SUMIFS('P23 monthly Buchungen'!F2:F830,'P23 monthly Buchungen'!D2:D830,$D21,'P23 monthly Buchungen'!C2:C830,"&gt;="&amp;CP$4,'P23 monthly Buchungen'!C2:C830,"&lt;"&amp;CP$5+1,'P23 monthly Buchungen'!P2:P830,"Ausgaben")</f>
        <v>0</v>
      </c>
      <c r="CQ21" s="21"/>
      <c r="CS21" s="29">
        <v>0</v>
      </c>
      <c r="CT21" s="21"/>
      <c r="CV21" s="29">
        <v>0</v>
      </c>
      <c r="CW21" s="21"/>
      <c r="CY21" s="26">
        <f>SUMIFS('P23 monthly Buchungen'!F2:F830,'P23 monthly Buchungen'!D2:D830,$D21,'P23 monthly Buchungen'!C2:C830,"&gt;="&amp;CY$4,'P23 monthly Buchungen'!C2:C830,"&lt;"&amp;CY$5+1,'P23 monthly Buchungen'!L2:L830,"Ausgaben")-SUMIFS('P23 monthly Buchungen'!F2:F830,'P23 monthly Buchungen'!D2:D830,$D21,'P23 monthly Buchungen'!C2:C830,"&gt;="&amp;CY$4,'P23 monthly Buchungen'!C2:C830,"&lt;"&amp;CY$5+1,'P23 monthly Buchungen'!P2:P830,"Einnahmen")+SUMIFS('P23 monthly Buchungen'!F2:F830,'P23 monthly Buchungen'!D2:D830,$D21,'P23 monthly Buchungen'!C2:C830,"&gt;="&amp;CY$4,'P23 monthly Buchungen'!C2:C830,"&lt;"&amp;CY$5+1,'P23 monthly Buchungen'!L2:L830,"Einnahmen")-SUMIFS('P23 monthly Buchungen'!F2:F830,'P23 monthly Buchungen'!D2:D830,$D21,'P23 monthly Buchungen'!C2:C830,"&gt;="&amp;CY$4,'P23 monthly Buchungen'!C2:C830,"&lt;"&amp;CY$5+1,'P23 monthly Buchungen'!P2:P830,"Ausgaben")</f>
        <v>0</v>
      </c>
      <c r="CZ21" s="21"/>
      <c r="DB21" s="26">
        <f>SUMIFS('P23 monthly Buchungen'!F2:F830,'P23 monthly Buchungen'!D2:D830,$D21,'P23 monthly Buchungen'!C2:C830,"&gt;="&amp;DB$4,'P23 monthly Buchungen'!C2:C830,"&lt;"&amp;DB$5+1,'P23 monthly Buchungen'!L2:L830,"Ausgaben")-SUMIFS('P23 monthly Buchungen'!F2:F830,'P23 monthly Buchungen'!D2:D830,$D21,'P23 monthly Buchungen'!C2:C830,"&gt;="&amp;DB$4,'P23 monthly Buchungen'!C2:C830,"&lt;"&amp;DB$5+1,'P23 monthly Buchungen'!P2:P830,"Einnahmen")+SUMIFS('P23 monthly Buchungen'!F2:F830,'P23 monthly Buchungen'!D2:D830,$D21,'P23 monthly Buchungen'!C2:C830,"&gt;="&amp;DB$4,'P23 monthly Buchungen'!C2:C830,"&lt;"&amp;DB$5+1,'P23 monthly Buchungen'!L2:L830,"Einnahmen")-SUMIFS('P23 monthly Buchungen'!F2:F830,'P23 monthly Buchungen'!D2:D830,$D21,'P23 monthly Buchungen'!C2:C830,"&gt;="&amp;DB$4,'P23 monthly Buchungen'!C2:C830,"&lt;"&amp;DB$5+1,'P23 monthly Buchungen'!P2:P830,"Ausgaben")</f>
        <v>0</v>
      </c>
      <c r="DC21" s="21"/>
      <c r="DE21" s="26">
        <f>SUMIFS('P23 monthly Buchungen'!F2:F830,'P23 monthly Buchungen'!D2:D830,$D21,'P23 monthly Buchungen'!C2:C830,"&gt;="&amp;DE$4,'P23 monthly Buchungen'!C2:C830,"&lt;"&amp;DE$5+1,'P23 monthly Buchungen'!L2:L830,"Ausgaben")-SUMIFS('P23 monthly Buchungen'!F2:F830,'P23 monthly Buchungen'!D2:D830,$D21,'P23 monthly Buchungen'!C2:C830,"&gt;="&amp;DE$4,'P23 monthly Buchungen'!C2:C830,"&lt;"&amp;DE$5+1,'P23 monthly Buchungen'!P2:P830,"Einnahmen")+SUMIFS('P23 monthly Buchungen'!F2:F830,'P23 monthly Buchungen'!D2:D830,$D21,'P23 monthly Buchungen'!C2:C830,"&gt;="&amp;DE$4,'P23 monthly Buchungen'!C2:C830,"&lt;"&amp;DE$5+1,'P23 monthly Buchungen'!L2:L830,"Einnahmen")-SUMIFS('P23 monthly Buchungen'!F2:F830,'P23 monthly Buchungen'!D2:D830,$D21,'P23 monthly Buchungen'!C2:C830,"&gt;="&amp;DE$4,'P23 monthly Buchungen'!C2:C830,"&lt;"&amp;DE$5+1,'P23 monthly Buchungen'!P2:P830,"Ausgaben")</f>
        <v>0</v>
      </c>
      <c r="DF21" s="21"/>
      <c r="DH21" s="26">
        <f>SUMIFS('P23 monthly Buchungen'!F2:F830,'P23 monthly Buchungen'!D2:D830,$D21,'P23 monthly Buchungen'!C2:C830,"&gt;="&amp;DH$4,'P23 monthly Buchungen'!C2:C830,"&lt;"&amp;DH$5+1,'P23 monthly Buchungen'!L2:L830,"Ausgaben")-SUMIFS('P23 monthly Buchungen'!F2:F830,'P23 monthly Buchungen'!D2:D830,$D21,'P23 monthly Buchungen'!C2:C830,"&gt;="&amp;DH$4,'P23 monthly Buchungen'!C2:C830,"&lt;"&amp;DH$5+1,'P23 monthly Buchungen'!P2:P830,"Einnahmen")+SUMIFS('P23 monthly Buchungen'!F2:F830,'P23 monthly Buchungen'!D2:D830,$D21,'P23 monthly Buchungen'!C2:C830,"&gt;="&amp;DH$4,'P23 monthly Buchungen'!C2:C830,"&lt;"&amp;DH$5+1,'P23 monthly Buchungen'!L2:L830,"Einnahmen")-SUMIFS('P23 monthly Buchungen'!F2:F830,'P23 monthly Buchungen'!D2:D830,$D21,'P23 monthly Buchungen'!C2:C830,"&gt;="&amp;DH$4,'P23 monthly Buchungen'!C2:C830,"&lt;"&amp;DH$5+1,'P23 monthly Buchungen'!P2:P830,"Ausgaben")</f>
        <v>0</v>
      </c>
      <c r="DI21" s="21"/>
      <c r="DK21" s="26">
        <f>SUMIFS('P23 monthly Buchungen'!F2:F830,'P23 monthly Buchungen'!D2:D830,$D21,'P23 monthly Buchungen'!C2:C830,"&gt;="&amp;DK$4,'P23 monthly Buchungen'!C2:C830,"&lt;"&amp;DK$5+1,'P23 monthly Buchungen'!L2:L830,"Ausgaben")-SUMIFS('P23 monthly Buchungen'!F2:F830,'P23 monthly Buchungen'!D2:D830,$D21,'P23 monthly Buchungen'!C2:C830,"&gt;="&amp;DK$4,'P23 monthly Buchungen'!C2:C830,"&lt;"&amp;DK$5+1,'P23 monthly Buchungen'!P2:P830,"Einnahmen")+SUMIFS('P23 monthly Buchungen'!F2:F830,'P23 monthly Buchungen'!D2:D830,$D21,'P23 monthly Buchungen'!C2:C830,"&gt;="&amp;DK$4,'P23 monthly Buchungen'!C2:C830,"&lt;"&amp;DK$5+1,'P23 monthly Buchungen'!L2:L830,"Einnahmen")-SUMIFS('P23 monthly Buchungen'!F2:F830,'P23 monthly Buchungen'!D2:D830,$D21,'P23 monthly Buchungen'!C2:C830,"&gt;="&amp;DK$4,'P23 monthly Buchungen'!C2:C830,"&lt;"&amp;DK$5+1,'P23 monthly Buchungen'!P2:P830,"Ausgaben")</f>
        <v>0</v>
      </c>
      <c r="DL21" s="21"/>
      <c r="DN21" s="26">
        <f>SUMIFS('P23 monthly Buchungen'!F2:F830,'P23 monthly Buchungen'!D2:D830,$D21,'P23 monthly Buchungen'!C2:C830,"&gt;="&amp;DN$4,'P23 monthly Buchungen'!C2:C830,"&lt;"&amp;DN$5+1,'P23 monthly Buchungen'!L2:L830,"Ausgaben")-SUMIFS('P23 monthly Buchungen'!F2:F830,'P23 monthly Buchungen'!D2:D830,$D21,'P23 monthly Buchungen'!C2:C830,"&gt;="&amp;DN$4,'P23 monthly Buchungen'!C2:C830,"&lt;"&amp;DN$5+1,'P23 monthly Buchungen'!P2:P830,"Einnahmen")+SUMIFS('P23 monthly Buchungen'!F2:F830,'P23 monthly Buchungen'!D2:D830,$D21,'P23 monthly Buchungen'!C2:C830,"&gt;="&amp;DN$4,'P23 monthly Buchungen'!C2:C830,"&lt;"&amp;DN$5+1,'P23 monthly Buchungen'!L2:L830,"Einnahmen")-SUMIFS('P23 monthly Buchungen'!F2:F830,'P23 monthly Buchungen'!D2:D830,$D21,'P23 monthly Buchungen'!C2:C830,"&gt;="&amp;DN$4,'P23 monthly Buchungen'!C2:C830,"&lt;"&amp;DN$5+1,'P23 monthly Buchungen'!P2:P830,"Ausgaben")</f>
        <v>0</v>
      </c>
      <c r="DO21" s="21"/>
      <c r="DQ21" s="26">
        <f>SUMIFS('P23 monthly Buchungen'!F2:F830,'P23 monthly Buchungen'!D2:D830,$D21,'P23 monthly Buchungen'!C2:C830,"&gt;="&amp;DQ$4,'P23 monthly Buchungen'!C2:C830,"&lt;"&amp;DQ$5+1,'P23 monthly Buchungen'!L2:L830,"Ausgaben")-SUMIFS('P23 monthly Buchungen'!F2:F830,'P23 monthly Buchungen'!D2:D830,$D21,'P23 monthly Buchungen'!C2:C830,"&gt;="&amp;DQ$4,'P23 monthly Buchungen'!C2:C830,"&lt;"&amp;DQ$5+1,'P23 monthly Buchungen'!P2:P830,"Einnahmen")+SUMIFS('P23 monthly Buchungen'!F2:F830,'P23 monthly Buchungen'!D2:D830,$D21,'P23 monthly Buchungen'!C2:C830,"&gt;="&amp;DQ$4,'P23 monthly Buchungen'!C2:C830,"&lt;"&amp;DQ$5+1,'P23 monthly Buchungen'!L2:L830,"Einnahmen")-SUMIFS('P23 monthly Buchungen'!F2:F830,'P23 monthly Buchungen'!D2:D830,$D21,'P23 monthly Buchungen'!C2:C830,"&gt;="&amp;DQ$4,'P23 monthly Buchungen'!C2:C830,"&lt;"&amp;DQ$5+1,'P23 monthly Buchungen'!P2:P830,"Ausgaben")</f>
        <v>0</v>
      </c>
      <c r="DR21" s="21"/>
      <c r="DT21" s="26">
        <f>SUMIFS('P23 monthly Buchungen'!F2:F830,'P23 monthly Buchungen'!D2:D830,$D21,'P23 monthly Buchungen'!C2:C830,"&gt;="&amp;DT$4,'P23 monthly Buchungen'!C2:C830,"&lt;"&amp;DT$5+1,'P23 monthly Buchungen'!L2:L830,"Ausgaben")-SUMIFS('P23 monthly Buchungen'!F2:F830,'P23 monthly Buchungen'!D2:D830,$D21,'P23 monthly Buchungen'!C2:C830,"&gt;="&amp;DT$4,'P23 monthly Buchungen'!C2:C830,"&lt;"&amp;DT$5+1,'P23 monthly Buchungen'!P2:P830,"Einnahmen")+SUMIFS('P23 monthly Buchungen'!F2:F830,'P23 monthly Buchungen'!D2:D830,$D21,'P23 monthly Buchungen'!C2:C830,"&gt;="&amp;DT$4,'P23 monthly Buchungen'!C2:C830,"&lt;"&amp;DT$5+1,'P23 monthly Buchungen'!L2:L830,"Einnahmen")-SUMIFS('P23 monthly Buchungen'!F2:F830,'P23 monthly Buchungen'!D2:D830,$D21,'P23 monthly Buchungen'!C2:C830,"&gt;="&amp;DT$4,'P23 monthly Buchungen'!C2:C830,"&lt;"&amp;DT$5+1,'P23 monthly Buchungen'!P2:P830,"Ausgaben")</f>
        <v>0</v>
      </c>
      <c r="DU21" s="21"/>
      <c r="DW21" s="26">
        <f>SUMIFS('P23 monthly Buchungen'!F2:F830,'P23 monthly Buchungen'!D2:D830,$D21,'P23 monthly Buchungen'!C2:C830,"&gt;="&amp;DW$4,'P23 monthly Buchungen'!C2:C830,"&lt;"&amp;DW$5+1,'P23 monthly Buchungen'!L2:L830,"Ausgaben")-SUMIFS('P23 monthly Buchungen'!F2:F830,'P23 monthly Buchungen'!D2:D830,$D21,'P23 monthly Buchungen'!C2:C830,"&gt;="&amp;DW$4,'P23 monthly Buchungen'!C2:C830,"&lt;"&amp;DW$5+1,'P23 monthly Buchungen'!P2:P830,"Einnahmen")+SUMIFS('P23 monthly Buchungen'!F2:F830,'P23 monthly Buchungen'!D2:D830,$D21,'P23 monthly Buchungen'!C2:C830,"&gt;="&amp;DW$4,'P23 monthly Buchungen'!C2:C830,"&lt;"&amp;DW$5+1,'P23 monthly Buchungen'!L2:L830,"Einnahmen")-SUMIFS('P23 monthly Buchungen'!F2:F830,'P23 monthly Buchungen'!D2:D830,$D21,'P23 monthly Buchungen'!C2:C830,"&gt;="&amp;DW$4,'P23 monthly Buchungen'!C2:C830,"&lt;"&amp;DW$5+1,'P23 monthly Buchungen'!P2:P830,"Ausgaben")</f>
        <v>0</v>
      </c>
      <c r="DX21" s="21"/>
      <c r="DZ21" s="26">
        <f>SUMIFS('P23 monthly Buchungen'!F2:F830,'P23 monthly Buchungen'!D2:D830,$D21,'P23 monthly Buchungen'!C2:C830,"&gt;="&amp;DZ$4,'P23 monthly Buchungen'!C2:C830,"&lt;"&amp;DZ$5+1,'P23 monthly Buchungen'!L2:L830,"Ausgaben")-SUMIFS('P23 monthly Buchungen'!F2:F830,'P23 monthly Buchungen'!D2:D830,$D21,'P23 monthly Buchungen'!C2:C830,"&gt;="&amp;DZ$4,'P23 monthly Buchungen'!C2:C830,"&lt;"&amp;DZ$5+1,'P23 monthly Buchungen'!P2:P830,"Einnahmen")+SUMIFS('P23 monthly Buchungen'!F2:F830,'P23 monthly Buchungen'!D2:D830,$D21,'P23 monthly Buchungen'!C2:C830,"&gt;="&amp;DZ$4,'P23 monthly Buchungen'!C2:C830,"&lt;"&amp;DZ$5+1,'P23 monthly Buchungen'!L2:L830,"Einnahmen")-SUMIFS('P23 monthly Buchungen'!F2:F830,'P23 monthly Buchungen'!D2:D830,$D21,'P23 monthly Buchungen'!C2:C830,"&gt;="&amp;DZ$4,'P23 monthly Buchungen'!C2:C830,"&lt;"&amp;DZ$5+1,'P23 monthly Buchungen'!P2:P830,"Ausgaben")</f>
        <v>0</v>
      </c>
      <c r="EA21" s="21"/>
      <c r="EC21" s="26">
        <f>SUMIFS('P23 monthly Buchungen'!F2:F830,'P23 monthly Buchungen'!D2:D830,$D21,'P23 monthly Buchungen'!C2:C830,"&gt;="&amp;EC$4,'P23 monthly Buchungen'!C2:C830,"&lt;"&amp;EC$5+1,'P23 monthly Buchungen'!L2:L830,"Ausgaben")-SUMIFS('P23 monthly Buchungen'!F2:F830,'P23 monthly Buchungen'!D2:D830,$D21,'P23 monthly Buchungen'!C2:C830,"&gt;="&amp;EC$4,'P23 monthly Buchungen'!C2:C830,"&lt;"&amp;EC$5+1,'P23 monthly Buchungen'!P2:P830,"Einnahmen")+SUMIFS('P23 monthly Buchungen'!F2:F830,'P23 monthly Buchungen'!D2:D830,$D21,'P23 monthly Buchungen'!C2:C830,"&gt;="&amp;EC$4,'P23 monthly Buchungen'!C2:C830,"&lt;"&amp;EC$5+1,'P23 monthly Buchungen'!L2:L830,"Einnahmen")-SUMIFS('P23 monthly Buchungen'!F2:F830,'P23 monthly Buchungen'!D2:D830,$D21,'P23 monthly Buchungen'!C2:C830,"&gt;="&amp;EC$4,'P23 monthly Buchungen'!C2:C830,"&lt;"&amp;EC$5+1,'P23 monthly Buchungen'!P2:P830,"Ausgaben")</f>
        <v>0</v>
      </c>
      <c r="ED21" s="21"/>
      <c r="EF21" s="26">
        <f>SUMIFS('P23 monthly Buchungen'!F2:F830,'P23 monthly Buchungen'!D2:D830,$D21,'P23 monthly Buchungen'!C2:C830,"&gt;="&amp;EF$4,'P23 monthly Buchungen'!C2:C830,"&lt;"&amp;EF$5+1,'P23 monthly Buchungen'!L2:L830,"Ausgaben")-SUMIFS('P23 monthly Buchungen'!F2:F830,'P23 monthly Buchungen'!D2:D830,$D21,'P23 monthly Buchungen'!C2:C830,"&gt;="&amp;EF$4,'P23 monthly Buchungen'!C2:C830,"&lt;"&amp;EF$5+1,'P23 monthly Buchungen'!P2:P830,"Einnahmen")+SUMIFS('P23 monthly Buchungen'!F2:F830,'P23 monthly Buchungen'!D2:D830,$D21,'P23 monthly Buchungen'!C2:C830,"&gt;="&amp;EF$4,'P23 monthly Buchungen'!C2:C830,"&lt;"&amp;EF$5+1,'P23 monthly Buchungen'!L2:L830,"Einnahmen")-SUMIFS('P23 monthly Buchungen'!F2:F830,'P23 monthly Buchungen'!D2:D830,$D21,'P23 monthly Buchungen'!C2:C830,"&gt;="&amp;EF$4,'P23 monthly Buchungen'!C2:C830,"&lt;"&amp;EF$5+1,'P23 monthly Buchungen'!P2:P830,"Ausgaben")</f>
        <v>0</v>
      </c>
      <c r="EG21" s="21"/>
      <c r="EI21" s="26">
        <f>SUMIFS('P23 monthly Buchungen'!F2:F830,'P23 monthly Buchungen'!D2:D830,$D21,'P23 monthly Buchungen'!C2:C830,"&gt;="&amp;EI$4,'P23 monthly Buchungen'!C2:C830,"&lt;"&amp;EI$5+1,'P23 monthly Buchungen'!L2:L830,"Ausgaben")-SUMIFS('P23 monthly Buchungen'!F2:F830,'P23 monthly Buchungen'!D2:D830,$D21,'P23 monthly Buchungen'!C2:C830,"&gt;="&amp;EI$4,'P23 monthly Buchungen'!C2:C830,"&lt;"&amp;EI$5+1,'P23 monthly Buchungen'!P2:P830,"Einnahmen")+SUMIFS('P23 monthly Buchungen'!F2:F830,'P23 monthly Buchungen'!D2:D830,$D21,'P23 monthly Buchungen'!C2:C830,"&gt;="&amp;EI$4,'P23 monthly Buchungen'!C2:C830,"&lt;"&amp;EI$5+1,'P23 monthly Buchungen'!L2:L830,"Einnahmen")-SUMIFS('P23 monthly Buchungen'!F2:F830,'P23 monthly Buchungen'!D2:D830,$D21,'P23 monthly Buchungen'!C2:C830,"&gt;="&amp;EI$4,'P23 monthly Buchungen'!C2:C830,"&lt;"&amp;EI$5+1,'P23 monthly Buchungen'!P2:P830,"Ausgaben")</f>
        <v>0</v>
      </c>
    </row>
    <row r="22" spans="1:139" ht="18" x14ac:dyDescent="0.2">
      <c r="B22" s="31" t="s">
        <v>5694</v>
      </c>
      <c r="C22" s="31"/>
      <c r="D22" s="31"/>
      <c r="E22" s="59">
        <v>487700</v>
      </c>
      <c r="F22" s="45"/>
      <c r="G22" s="43"/>
      <c r="H22" s="59">
        <v>165900</v>
      </c>
      <c r="I22" s="45"/>
      <c r="J22" s="43"/>
      <c r="K22" s="59">
        <v>165900</v>
      </c>
      <c r="L22" s="45"/>
      <c r="M22" s="43"/>
      <c r="N22" s="59">
        <f>SUM(P23:P25)</f>
        <v>40819</v>
      </c>
      <c r="O22" s="45"/>
      <c r="P22" s="43"/>
      <c r="Q22" s="59">
        <f>SUM(S23:S25)</f>
        <v>0</v>
      </c>
      <c r="R22" s="45"/>
      <c r="S22" s="43"/>
      <c r="T22" s="59">
        <f>SUM(V23:V25)</f>
        <v>0</v>
      </c>
      <c r="U22" s="45"/>
      <c r="V22" s="43"/>
      <c r="W22" s="59">
        <f>SUM(Y23:Y25)</f>
        <v>20000</v>
      </c>
      <c r="X22" s="45"/>
      <c r="Y22" s="43"/>
      <c r="Z22" s="59">
        <f>SUM(AB23:AB25)</f>
        <v>0</v>
      </c>
      <c r="AA22" s="45"/>
      <c r="AB22" s="43"/>
      <c r="AC22" s="59">
        <f>SUM(AE23:AE25)</f>
        <v>0</v>
      </c>
      <c r="AD22" s="45"/>
      <c r="AE22" s="43"/>
      <c r="AF22" s="59">
        <f>SUM(AH23:AH25)</f>
        <v>30000</v>
      </c>
      <c r="AG22" s="45"/>
      <c r="AH22" s="43"/>
      <c r="AI22" s="59">
        <f>SUM(AK23:AK25)</f>
        <v>0</v>
      </c>
      <c r="AJ22" s="45"/>
      <c r="AK22" s="43"/>
      <c r="AL22" s="59">
        <f>SUM(AN23:AN25)</f>
        <v>0</v>
      </c>
      <c r="AM22" s="45"/>
      <c r="AN22" s="43"/>
      <c r="AO22" s="59">
        <f>SUM(AQ23:AQ25)</f>
        <v>55500</v>
      </c>
      <c r="AP22" s="45"/>
      <c r="AQ22" s="43"/>
      <c r="AR22" s="59">
        <f>SUM(AT23:AT25)</f>
        <v>0</v>
      </c>
      <c r="AS22" s="45"/>
      <c r="AT22" s="43"/>
      <c r="AU22" s="59">
        <f>SUM(AW23:AW25)</f>
        <v>0</v>
      </c>
      <c r="AV22" s="45"/>
      <c r="AW22" s="43"/>
      <c r="AX22" s="59">
        <f>SUM(AZ23:AZ25)</f>
        <v>0</v>
      </c>
      <c r="AY22" s="45"/>
      <c r="AZ22" s="43"/>
      <c r="BA22" s="59">
        <v>160900</v>
      </c>
      <c r="BB22" s="45"/>
      <c r="BC22" s="43"/>
      <c r="BD22" s="59">
        <v>160900</v>
      </c>
      <c r="BE22" s="45"/>
      <c r="BF22" s="43"/>
      <c r="BG22" s="59">
        <f>SUM(BI23:BI25)</f>
        <v>55800</v>
      </c>
      <c r="BH22" s="45"/>
      <c r="BI22" s="43"/>
      <c r="BJ22" s="59">
        <f>SUM(BL23:BL25)</f>
        <v>20000</v>
      </c>
      <c r="BK22" s="45"/>
      <c r="BL22" s="43"/>
      <c r="BM22" s="59">
        <f>SUM(BO23:BO25)</f>
        <v>0</v>
      </c>
      <c r="BN22" s="45"/>
      <c r="BO22" s="43"/>
      <c r="BP22" s="59">
        <f>SUM(BR23:BR25)</f>
        <v>15000</v>
      </c>
      <c r="BQ22" s="45"/>
      <c r="BR22" s="43"/>
      <c r="BS22" s="59">
        <f>SUM(BU23:BU25)</f>
        <v>0</v>
      </c>
      <c r="BT22" s="45"/>
      <c r="BU22" s="43"/>
      <c r="BV22" s="59">
        <f>SUM(BX23:BX25)</f>
        <v>30960</v>
      </c>
      <c r="BW22" s="45"/>
      <c r="BX22" s="43"/>
      <c r="BY22" s="59">
        <f>SUM(CA23:CA25)</f>
        <v>0</v>
      </c>
      <c r="BZ22" s="45"/>
      <c r="CA22" s="43"/>
      <c r="CB22" s="59">
        <f>SUM(CD23:CD25)</f>
        <v>0</v>
      </c>
      <c r="CC22" s="45"/>
      <c r="CD22" s="43"/>
      <c r="CE22" s="59">
        <f>SUM(CG23:CG25)</f>
        <v>0</v>
      </c>
      <c r="CF22" s="45"/>
      <c r="CG22" s="43"/>
      <c r="CH22" s="59">
        <f>SUM(CJ23:CJ25)</f>
        <v>35000</v>
      </c>
      <c r="CI22" s="45"/>
      <c r="CJ22" s="43"/>
      <c r="CK22" s="59">
        <f>SUM(CM23:CM25)</f>
        <v>0</v>
      </c>
      <c r="CL22" s="45"/>
      <c r="CM22" s="43"/>
      <c r="CN22" s="59">
        <f>SUM(CP23:CP25)</f>
        <v>20000</v>
      </c>
      <c r="CO22" s="45"/>
      <c r="CP22" s="43"/>
      <c r="CQ22" s="59">
        <v>160900</v>
      </c>
      <c r="CR22" s="45"/>
      <c r="CS22" s="43"/>
      <c r="CT22" s="59">
        <v>160900</v>
      </c>
      <c r="CU22" s="45"/>
      <c r="CV22" s="43"/>
      <c r="CW22" s="59">
        <f>SUM(CY23:CY25)</f>
        <v>20000</v>
      </c>
      <c r="CX22" s="45"/>
      <c r="CY22" s="43"/>
      <c r="CZ22" s="59">
        <f>SUM(DB23:DB25)</f>
        <v>40070</v>
      </c>
      <c r="DA22" s="45"/>
      <c r="DB22" s="43"/>
      <c r="DC22" s="59">
        <f>SUM(DE23:DE25)</f>
        <v>0</v>
      </c>
      <c r="DD22" s="45"/>
      <c r="DE22" s="43"/>
      <c r="DF22" s="59">
        <f>SUM(DH23:DH25)</f>
        <v>0</v>
      </c>
      <c r="DG22" s="45"/>
      <c r="DH22" s="43"/>
      <c r="DI22" s="59">
        <f>SUM(DK23:DK25)</f>
        <v>0</v>
      </c>
      <c r="DJ22" s="45"/>
      <c r="DK22" s="43"/>
      <c r="DL22" s="59">
        <f>SUM(DN23:DN25)</f>
        <v>0</v>
      </c>
      <c r="DM22" s="45"/>
      <c r="DN22" s="43"/>
      <c r="DO22" s="59">
        <f>SUM(DQ23:DQ25)</f>
        <v>0</v>
      </c>
      <c r="DP22" s="45"/>
      <c r="DQ22" s="43"/>
      <c r="DR22" s="59">
        <f>SUM(DT23:DT25)</f>
        <v>0</v>
      </c>
      <c r="DS22" s="45"/>
      <c r="DT22" s="43"/>
      <c r="DU22" s="59">
        <f>SUM(DW23:DW25)</f>
        <v>0</v>
      </c>
      <c r="DV22" s="45"/>
      <c r="DW22" s="43"/>
      <c r="DX22" s="59">
        <f>SUM(DZ23:DZ25)</f>
        <v>0</v>
      </c>
      <c r="DY22" s="45"/>
      <c r="DZ22" s="43"/>
      <c r="EA22" s="59">
        <f>SUM(EC23:EC25)</f>
        <v>0</v>
      </c>
      <c r="EB22" s="45"/>
      <c r="EC22" s="43"/>
      <c r="ED22" s="59">
        <f>SUM(EF23:EF25)</f>
        <v>0</v>
      </c>
      <c r="EE22" s="45"/>
      <c r="EF22" s="43"/>
      <c r="EG22" s="59">
        <f>SUM(EI23:EI25)</f>
        <v>0</v>
      </c>
      <c r="EH22" s="45"/>
      <c r="EI22" s="43"/>
    </row>
    <row r="23" spans="1:139" x14ac:dyDescent="0.2">
      <c r="C23" t="s">
        <v>142</v>
      </c>
      <c r="D23" t="s">
        <v>2303</v>
      </c>
      <c r="E23" s="21"/>
      <c r="G23" s="29">
        <v>60000</v>
      </c>
      <c r="H23" s="21"/>
      <c r="J23" s="29">
        <v>20000</v>
      </c>
      <c r="K23" s="21"/>
      <c r="M23" s="29">
        <v>20000</v>
      </c>
      <c r="N23" s="21"/>
      <c r="P23" s="26">
        <f>-(SUMIFS('P23 monthly Buchungen'!F2:F830,'P23 monthly Buchungen'!D2:D830,$D23,'P23 monthly Buchungen'!C2:C830,"&gt;="&amp;P$4,'P23 monthly Buchungen'!C2:C830,"&lt;"&amp;P$5+1,'P23 monthly Buchungen'!L2:L830,"Ausgaben")-SUMIFS('P23 monthly Buchungen'!F2:F830,'P23 monthly Buchungen'!D2:D830,$D23,'P23 monthly Buchungen'!C2:C830,"&gt;="&amp;P$4,'P23 monthly Buchungen'!C2:C830,"&lt;"&amp;P$5+1,'P23 monthly Buchungen'!P2:P830,"Einnahmen")+SUMIFS('P23 monthly Buchungen'!F2:F830,'P23 monthly Buchungen'!D2:D830,$D23,'P23 monthly Buchungen'!C2:C830,"&gt;="&amp;P$4,'P23 monthly Buchungen'!C2:C830,"&lt;"&amp;P$5+1,'P23 monthly Buchungen'!L2:L830,"Einnahmen")-SUMIFS('P23 monthly Buchungen'!F2:F830,'P23 monthly Buchungen'!D2:D830,$D23,'P23 monthly Buchungen'!C2:C830,"&gt;="&amp;P$4,'P23 monthly Buchungen'!C2:C830,"&lt;"&amp;P$5+1,'P23 monthly Buchungen'!P2:P830,"Ausgaben"))</f>
        <v>0</v>
      </c>
      <c r="Q23" s="21"/>
      <c r="S23" s="26">
        <f>-(SUMIFS('P23 monthly Buchungen'!F2:F830,'P23 monthly Buchungen'!D2:D830,$D23,'P23 monthly Buchungen'!C2:C830,"&gt;="&amp;S$4,'P23 monthly Buchungen'!C2:C830,"&lt;"&amp;S$5+1,'P23 monthly Buchungen'!L2:L830,"Ausgaben")-SUMIFS('P23 monthly Buchungen'!F2:F830,'P23 monthly Buchungen'!D2:D830,$D23,'P23 monthly Buchungen'!C2:C830,"&gt;="&amp;S$4,'P23 monthly Buchungen'!C2:C830,"&lt;"&amp;S$5+1,'P23 monthly Buchungen'!P2:P830,"Einnahmen")+SUMIFS('P23 monthly Buchungen'!F2:F830,'P23 monthly Buchungen'!D2:D830,$D23,'P23 monthly Buchungen'!C2:C830,"&gt;="&amp;S$4,'P23 monthly Buchungen'!C2:C830,"&lt;"&amp;S$5+1,'P23 monthly Buchungen'!L2:L830,"Einnahmen")-SUMIFS('P23 monthly Buchungen'!F2:F830,'P23 monthly Buchungen'!D2:D830,$D23,'P23 monthly Buchungen'!C2:C830,"&gt;="&amp;S$4,'P23 monthly Buchungen'!C2:C830,"&lt;"&amp;S$5+1,'P23 monthly Buchungen'!P2:P830,"Ausgaben"))</f>
        <v>0</v>
      </c>
      <c r="T23" s="21"/>
      <c r="V23" s="26">
        <f>-(SUMIFS('P23 monthly Buchungen'!F2:F830,'P23 monthly Buchungen'!D2:D830,$D23,'P23 monthly Buchungen'!C2:C830,"&gt;="&amp;V$4,'P23 monthly Buchungen'!C2:C830,"&lt;"&amp;V$5+1,'P23 monthly Buchungen'!L2:L830,"Ausgaben")-SUMIFS('P23 monthly Buchungen'!F2:F830,'P23 monthly Buchungen'!D2:D830,$D23,'P23 monthly Buchungen'!C2:C830,"&gt;="&amp;V$4,'P23 monthly Buchungen'!C2:C830,"&lt;"&amp;V$5+1,'P23 monthly Buchungen'!P2:P830,"Einnahmen")+SUMIFS('P23 monthly Buchungen'!F2:F830,'P23 monthly Buchungen'!D2:D830,$D23,'P23 monthly Buchungen'!C2:C830,"&gt;="&amp;V$4,'P23 monthly Buchungen'!C2:C830,"&lt;"&amp;V$5+1,'P23 monthly Buchungen'!L2:L830,"Einnahmen")-SUMIFS('P23 monthly Buchungen'!F2:F830,'P23 monthly Buchungen'!D2:D830,$D23,'P23 monthly Buchungen'!C2:C830,"&gt;="&amp;V$4,'P23 monthly Buchungen'!C2:C830,"&lt;"&amp;V$5+1,'P23 monthly Buchungen'!P2:P830,"Ausgaben"))</f>
        <v>0</v>
      </c>
      <c r="W23" s="21"/>
      <c r="Y23" s="26">
        <f>-(SUMIFS('P23 monthly Buchungen'!F2:F830,'P23 monthly Buchungen'!D2:D830,$D23,'P23 monthly Buchungen'!C2:C830,"&gt;="&amp;Y$4,'P23 monthly Buchungen'!C2:C830,"&lt;"&amp;Y$5+1,'P23 monthly Buchungen'!L2:L830,"Ausgaben")-SUMIFS('P23 monthly Buchungen'!F2:F830,'P23 monthly Buchungen'!D2:D830,$D23,'P23 monthly Buchungen'!C2:C830,"&gt;="&amp;Y$4,'P23 monthly Buchungen'!C2:C830,"&lt;"&amp;Y$5+1,'P23 monthly Buchungen'!P2:P830,"Einnahmen")+SUMIFS('P23 monthly Buchungen'!F2:F830,'P23 monthly Buchungen'!D2:D830,$D23,'P23 monthly Buchungen'!C2:C830,"&gt;="&amp;Y$4,'P23 monthly Buchungen'!C2:C830,"&lt;"&amp;Y$5+1,'P23 monthly Buchungen'!L2:L830,"Einnahmen")-SUMIFS('P23 monthly Buchungen'!F2:F830,'P23 monthly Buchungen'!D2:D830,$D23,'P23 monthly Buchungen'!C2:C830,"&gt;="&amp;Y$4,'P23 monthly Buchungen'!C2:C830,"&lt;"&amp;Y$5+1,'P23 monthly Buchungen'!P2:P830,"Ausgaben"))</f>
        <v>20000</v>
      </c>
      <c r="Z23" s="21"/>
      <c r="AB23" s="26">
        <f>-(SUMIFS('P23 monthly Buchungen'!F2:F830,'P23 monthly Buchungen'!D2:D830,$D23,'P23 monthly Buchungen'!C2:C830,"&gt;="&amp;AB$4,'P23 monthly Buchungen'!C2:C830,"&lt;"&amp;AB$5+1,'P23 monthly Buchungen'!L2:L830,"Ausgaben")-SUMIFS('P23 monthly Buchungen'!F2:F830,'P23 monthly Buchungen'!D2:D830,$D23,'P23 monthly Buchungen'!C2:C830,"&gt;="&amp;AB$4,'P23 monthly Buchungen'!C2:C830,"&lt;"&amp;AB$5+1,'P23 monthly Buchungen'!P2:P830,"Einnahmen")+SUMIFS('P23 monthly Buchungen'!F2:F830,'P23 monthly Buchungen'!D2:D830,$D23,'P23 monthly Buchungen'!C2:C830,"&gt;="&amp;AB$4,'P23 monthly Buchungen'!C2:C830,"&lt;"&amp;AB$5+1,'P23 monthly Buchungen'!L2:L830,"Einnahmen")-SUMIFS('P23 monthly Buchungen'!F2:F830,'P23 monthly Buchungen'!D2:D830,$D23,'P23 monthly Buchungen'!C2:C830,"&gt;="&amp;AB$4,'P23 monthly Buchungen'!C2:C830,"&lt;"&amp;AB$5+1,'P23 monthly Buchungen'!P2:P830,"Ausgaben"))</f>
        <v>0</v>
      </c>
      <c r="AC23" s="21"/>
      <c r="AE23" s="26">
        <f>-(SUMIFS('P23 monthly Buchungen'!F2:F830,'P23 monthly Buchungen'!D2:D830,$D23,'P23 monthly Buchungen'!C2:C830,"&gt;="&amp;AE$4,'P23 monthly Buchungen'!C2:C830,"&lt;"&amp;AE$5+1,'P23 monthly Buchungen'!L2:L830,"Ausgaben")-SUMIFS('P23 monthly Buchungen'!F2:F830,'P23 monthly Buchungen'!D2:D830,$D23,'P23 monthly Buchungen'!C2:C830,"&gt;="&amp;AE$4,'P23 monthly Buchungen'!C2:C830,"&lt;"&amp;AE$5+1,'P23 monthly Buchungen'!P2:P830,"Einnahmen")+SUMIFS('P23 monthly Buchungen'!F2:F830,'P23 monthly Buchungen'!D2:D830,$D23,'P23 monthly Buchungen'!C2:C830,"&gt;="&amp;AE$4,'P23 monthly Buchungen'!C2:C830,"&lt;"&amp;AE$5+1,'P23 monthly Buchungen'!L2:L830,"Einnahmen")-SUMIFS('P23 monthly Buchungen'!F2:F830,'P23 monthly Buchungen'!D2:D830,$D23,'P23 monthly Buchungen'!C2:C830,"&gt;="&amp;AE$4,'P23 monthly Buchungen'!C2:C830,"&lt;"&amp;AE$5+1,'P23 monthly Buchungen'!P2:P830,"Ausgaben"))</f>
        <v>0</v>
      </c>
      <c r="AF23" s="21"/>
      <c r="AH23" s="26">
        <f>-(SUMIFS('P23 monthly Buchungen'!F2:F830,'P23 monthly Buchungen'!D2:D830,$D23,'P23 monthly Buchungen'!C2:C830,"&gt;="&amp;AH$4,'P23 monthly Buchungen'!C2:C830,"&lt;"&amp;AH$5+1,'P23 monthly Buchungen'!L2:L830,"Ausgaben")-SUMIFS('P23 monthly Buchungen'!F2:F830,'P23 monthly Buchungen'!D2:D830,$D23,'P23 monthly Buchungen'!C2:C830,"&gt;="&amp;AH$4,'P23 monthly Buchungen'!C2:C830,"&lt;"&amp;AH$5+1,'P23 monthly Buchungen'!P2:P830,"Einnahmen")+SUMIFS('P23 monthly Buchungen'!F2:F830,'P23 monthly Buchungen'!D2:D830,$D23,'P23 monthly Buchungen'!C2:C830,"&gt;="&amp;AH$4,'P23 monthly Buchungen'!C2:C830,"&lt;"&amp;AH$5+1,'P23 monthly Buchungen'!L2:L830,"Einnahmen")-SUMIFS('P23 monthly Buchungen'!F2:F830,'P23 monthly Buchungen'!D2:D830,$D23,'P23 monthly Buchungen'!C2:C830,"&gt;="&amp;AH$4,'P23 monthly Buchungen'!C2:C830,"&lt;"&amp;AH$5+1,'P23 monthly Buchungen'!P2:P830,"Ausgaben"))</f>
        <v>0</v>
      </c>
      <c r="AI23" s="21"/>
      <c r="AK23" s="26">
        <f>-(SUMIFS('P23 monthly Buchungen'!F2:F830,'P23 monthly Buchungen'!D2:D830,$D23,'P23 monthly Buchungen'!C2:C830,"&gt;="&amp;AK$4,'P23 monthly Buchungen'!C2:C830,"&lt;"&amp;AK$5+1,'P23 monthly Buchungen'!L2:L830,"Ausgaben")-SUMIFS('P23 monthly Buchungen'!F2:F830,'P23 monthly Buchungen'!D2:D830,$D23,'P23 monthly Buchungen'!C2:C830,"&gt;="&amp;AK$4,'P23 monthly Buchungen'!C2:C830,"&lt;"&amp;AK$5+1,'P23 monthly Buchungen'!P2:P830,"Einnahmen")+SUMIFS('P23 monthly Buchungen'!F2:F830,'P23 monthly Buchungen'!D2:D830,$D23,'P23 monthly Buchungen'!C2:C830,"&gt;="&amp;AK$4,'P23 monthly Buchungen'!C2:C830,"&lt;"&amp;AK$5+1,'P23 monthly Buchungen'!L2:L830,"Einnahmen")-SUMIFS('P23 monthly Buchungen'!F2:F830,'P23 monthly Buchungen'!D2:D830,$D23,'P23 monthly Buchungen'!C2:C830,"&gt;="&amp;AK$4,'P23 monthly Buchungen'!C2:C830,"&lt;"&amp;AK$5+1,'P23 monthly Buchungen'!P2:P830,"Ausgaben"))</f>
        <v>0</v>
      </c>
      <c r="AL23" s="21"/>
      <c r="AN23" s="26">
        <f>-(SUMIFS('P23 monthly Buchungen'!F2:F830,'P23 monthly Buchungen'!D2:D830,$D23,'P23 monthly Buchungen'!C2:C830,"&gt;="&amp;AN$4,'P23 monthly Buchungen'!C2:C830,"&lt;"&amp;AN$5+1,'P23 monthly Buchungen'!L2:L830,"Ausgaben")-SUMIFS('P23 monthly Buchungen'!F2:F830,'P23 monthly Buchungen'!D2:D830,$D23,'P23 monthly Buchungen'!C2:C830,"&gt;="&amp;AN$4,'P23 monthly Buchungen'!C2:C830,"&lt;"&amp;AN$5+1,'P23 monthly Buchungen'!P2:P830,"Einnahmen")+SUMIFS('P23 monthly Buchungen'!F2:F830,'P23 monthly Buchungen'!D2:D830,$D23,'P23 monthly Buchungen'!C2:C830,"&gt;="&amp;AN$4,'P23 monthly Buchungen'!C2:C830,"&lt;"&amp;AN$5+1,'P23 monthly Buchungen'!L2:L830,"Einnahmen")-SUMIFS('P23 monthly Buchungen'!F2:F830,'P23 monthly Buchungen'!D2:D830,$D23,'P23 monthly Buchungen'!C2:C830,"&gt;="&amp;AN$4,'P23 monthly Buchungen'!C2:C830,"&lt;"&amp;AN$5+1,'P23 monthly Buchungen'!P2:P830,"Ausgaben"))</f>
        <v>0</v>
      </c>
      <c r="AO23" s="21"/>
      <c r="AQ23" s="26">
        <f>-(SUMIFS('P23 monthly Buchungen'!F2:F830,'P23 monthly Buchungen'!D2:D830,$D23,'P23 monthly Buchungen'!C2:C830,"&gt;="&amp;AQ$4,'P23 monthly Buchungen'!C2:C830,"&lt;"&amp;AQ$5+1,'P23 monthly Buchungen'!L2:L830,"Ausgaben")-SUMIFS('P23 monthly Buchungen'!F2:F830,'P23 monthly Buchungen'!D2:D830,$D23,'P23 monthly Buchungen'!C2:C830,"&gt;="&amp;AQ$4,'P23 monthly Buchungen'!C2:C830,"&lt;"&amp;AQ$5+1,'P23 monthly Buchungen'!P2:P830,"Einnahmen")+SUMIFS('P23 monthly Buchungen'!F2:F830,'P23 monthly Buchungen'!D2:D830,$D23,'P23 monthly Buchungen'!C2:C830,"&gt;="&amp;AQ$4,'P23 monthly Buchungen'!C2:C830,"&lt;"&amp;AQ$5+1,'P23 monthly Buchungen'!L2:L830,"Einnahmen")-SUMIFS('P23 monthly Buchungen'!F2:F830,'P23 monthly Buchungen'!D2:D830,$D23,'P23 monthly Buchungen'!C2:C830,"&gt;="&amp;AQ$4,'P23 monthly Buchungen'!C2:C830,"&lt;"&amp;AQ$5+1,'P23 monthly Buchungen'!P2:P830,"Ausgaben"))</f>
        <v>0</v>
      </c>
      <c r="AR23" s="21"/>
      <c r="AT23" s="26">
        <f>-(SUMIFS('P23 monthly Buchungen'!F2:F830,'P23 monthly Buchungen'!D2:D830,$D23,'P23 monthly Buchungen'!C2:C830,"&gt;="&amp;AT$4,'P23 monthly Buchungen'!C2:C830,"&lt;"&amp;AT$5+1,'P23 monthly Buchungen'!L2:L830,"Ausgaben")-SUMIFS('P23 monthly Buchungen'!F2:F830,'P23 monthly Buchungen'!D2:D830,$D23,'P23 monthly Buchungen'!C2:C830,"&gt;="&amp;AT$4,'P23 monthly Buchungen'!C2:C830,"&lt;"&amp;AT$5+1,'P23 monthly Buchungen'!P2:P830,"Einnahmen")+SUMIFS('P23 monthly Buchungen'!F2:F830,'P23 monthly Buchungen'!D2:D830,$D23,'P23 monthly Buchungen'!C2:C830,"&gt;="&amp;AT$4,'P23 monthly Buchungen'!C2:C830,"&lt;"&amp;AT$5+1,'P23 monthly Buchungen'!L2:L830,"Einnahmen")-SUMIFS('P23 monthly Buchungen'!F2:F830,'P23 monthly Buchungen'!D2:D830,$D23,'P23 monthly Buchungen'!C2:C830,"&gt;="&amp;AT$4,'P23 monthly Buchungen'!C2:C830,"&lt;"&amp;AT$5+1,'P23 monthly Buchungen'!P2:P830,"Ausgaben"))</f>
        <v>0</v>
      </c>
      <c r="AU23" s="21"/>
      <c r="AW23" s="26">
        <f>-(SUMIFS('P23 monthly Buchungen'!F2:F830,'P23 monthly Buchungen'!D2:D830,$D23,'P23 monthly Buchungen'!C2:C830,"&gt;="&amp;AW$4,'P23 monthly Buchungen'!C2:C830,"&lt;"&amp;AW$5+1,'P23 monthly Buchungen'!L2:L830,"Ausgaben")-SUMIFS('P23 monthly Buchungen'!F2:F830,'P23 monthly Buchungen'!D2:D830,$D23,'P23 monthly Buchungen'!C2:C830,"&gt;="&amp;AW$4,'P23 monthly Buchungen'!C2:C830,"&lt;"&amp;AW$5+1,'P23 monthly Buchungen'!P2:P830,"Einnahmen")+SUMIFS('P23 monthly Buchungen'!F2:F830,'P23 monthly Buchungen'!D2:D830,$D23,'P23 monthly Buchungen'!C2:C830,"&gt;="&amp;AW$4,'P23 monthly Buchungen'!C2:C830,"&lt;"&amp;AW$5+1,'P23 monthly Buchungen'!L2:L830,"Einnahmen")-SUMIFS('P23 monthly Buchungen'!F2:F830,'P23 monthly Buchungen'!D2:D830,$D23,'P23 monthly Buchungen'!C2:C830,"&gt;="&amp;AW$4,'P23 monthly Buchungen'!C2:C830,"&lt;"&amp;AW$5+1,'P23 monthly Buchungen'!P2:P830,"Ausgaben"))</f>
        <v>0</v>
      </c>
      <c r="AX23" s="21"/>
      <c r="AZ23" s="26">
        <f>-(SUMIFS('P23 monthly Buchungen'!F2:F830,'P23 monthly Buchungen'!D2:D830,$D23,'P23 monthly Buchungen'!C2:C830,"&gt;="&amp;AZ$4,'P23 monthly Buchungen'!C2:C830,"&lt;"&amp;AZ$5+1,'P23 monthly Buchungen'!L2:L830,"Ausgaben")-SUMIFS('P23 monthly Buchungen'!F2:F830,'P23 monthly Buchungen'!D2:D830,$D23,'P23 monthly Buchungen'!C2:C830,"&gt;="&amp;AZ$4,'P23 monthly Buchungen'!C2:C830,"&lt;"&amp;AZ$5+1,'P23 monthly Buchungen'!P2:P830,"Einnahmen")+SUMIFS('P23 monthly Buchungen'!F2:F830,'P23 monthly Buchungen'!D2:D830,$D23,'P23 monthly Buchungen'!C2:C830,"&gt;="&amp;AZ$4,'P23 monthly Buchungen'!C2:C830,"&lt;"&amp;AZ$5+1,'P23 monthly Buchungen'!L2:L830,"Einnahmen")-SUMIFS('P23 monthly Buchungen'!F2:F830,'P23 monthly Buchungen'!D2:D830,$D23,'P23 monthly Buchungen'!C2:C830,"&gt;="&amp;AZ$4,'P23 monthly Buchungen'!C2:C830,"&lt;"&amp;AZ$5+1,'P23 monthly Buchungen'!P2:P830,"Ausgaben"))</f>
        <v>0</v>
      </c>
      <c r="BA23" s="21"/>
      <c r="BC23" s="29">
        <v>20000</v>
      </c>
      <c r="BD23" s="21"/>
      <c r="BF23" s="29">
        <v>20000</v>
      </c>
      <c r="BG23" s="21"/>
      <c r="BI23" s="26">
        <f>-(SUMIFS('P23 monthly Buchungen'!F2:F830,'P23 monthly Buchungen'!D2:D830,$D23,'P23 monthly Buchungen'!C2:C830,"&gt;="&amp;BI$4,'P23 monthly Buchungen'!C2:C830,"&lt;"&amp;BI$5+1,'P23 monthly Buchungen'!L2:L830,"Ausgaben")-SUMIFS('P23 monthly Buchungen'!F2:F830,'P23 monthly Buchungen'!D2:D830,$D23,'P23 monthly Buchungen'!C2:C830,"&gt;="&amp;BI$4,'P23 monthly Buchungen'!C2:C830,"&lt;"&amp;BI$5+1,'P23 monthly Buchungen'!P2:P830,"Einnahmen")+SUMIFS('P23 monthly Buchungen'!F2:F830,'P23 monthly Buchungen'!D2:D830,$D23,'P23 monthly Buchungen'!C2:C830,"&gt;="&amp;BI$4,'P23 monthly Buchungen'!C2:C830,"&lt;"&amp;BI$5+1,'P23 monthly Buchungen'!L2:L830,"Einnahmen")-SUMIFS('P23 monthly Buchungen'!F2:F830,'P23 monthly Buchungen'!D2:D830,$D23,'P23 monthly Buchungen'!C2:C830,"&gt;="&amp;BI$4,'P23 monthly Buchungen'!C2:C830,"&lt;"&amp;BI$5+1,'P23 monthly Buchungen'!P2:P830,"Ausgaben"))</f>
        <v>0</v>
      </c>
      <c r="BJ23" s="21"/>
      <c r="BL23" s="26">
        <f>-(SUMIFS('P23 monthly Buchungen'!F2:F830,'P23 monthly Buchungen'!D2:D830,$D23,'P23 monthly Buchungen'!C2:C830,"&gt;="&amp;BL$4,'P23 monthly Buchungen'!C2:C830,"&lt;"&amp;BL$5+1,'P23 monthly Buchungen'!L2:L830,"Ausgaben")-SUMIFS('P23 monthly Buchungen'!F2:F830,'P23 monthly Buchungen'!D2:D830,$D23,'P23 monthly Buchungen'!C2:C830,"&gt;="&amp;BL$4,'P23 monthly Buchungen'!C2:C830,"&lt;"&amp;BL$5+1,'P23 monthly Buchungen'!P2:P830,"Einnahmen")+SUMIFS('P23 monthly Buchungen'!F2:F830,'P23 monthly Buchungen'!D2:D830,$D23,'P23 monthly Buchungen'!C2:C830,"&gt;="&amp;BL$4,'P23 monthly Buchungen'!C2:C830,"&lt;"&amp;BL$5+1,'P23 monthly Buchungen'!L2:L830,"Einnahmen")-SUMIFS('P23 monthly Buchungen'!F2:F830,'P23 monthly Buchungen'!D2:D830,$D23,'P23 monthly Buchungen'!C2:C830,"&gt;="&amp;BL$4,'P23 monthly Buchungen'!C2:C830,"&lt;"&amp;BL$5+1,'P23 monthly Buchungen'!P2:P830,"Ausgaben"))</f>
        <v>20000</v>
      </c>
      <c r="BM23" s="21"/>
      <c r="BO23" s="26">
        <f>-(SUMIFS('P23 monthly Buchungen'!F2:F830,'P23 monthly Buchungen'!D2:D830,$D23,'P23 monthly Buchungen'!C2:C830,"&gt;="&amp;BO$4,'P23 monthly Buchungen'!C2:C830,"&lt;"&amp;BO$5+1,'P23 monthly Buchungen'!L2:L830,"Ausgaben")-SUMIFS('P23 monthly Buchungen'!F2:F830,'P23 monthly Buchungen'!D2:D830,$D23,'P23 monthly Buchungen'!C2:C830,"&gt;="&amp;BO$4,'P23 monthly Buchungen'!C2:C830,"&lt;"&amp;BO$5+1,'P23 monthly Buchungen'!P2:P830,"Einnahmen")+SUMIFS('P23 monthly Buchungen'!F2:F830,'P23 monthly Buchungen'!D2:D830,$D23,'P23 monthly Buchungen'!C2:C830,"&gt;="&amp;BO$4,'P23 monthly Buchungen'!C2:C830,"&lt;"&amp;BO$5+1,'P23 monthly Buchungen'!L2:L830,"Einnahmen")-SUMIFS('P23 monthly Buchungen'!F2:F830,'P23 monthly Buchungen'!D2:D830,$D23,'P23 monthly Buchungen'!C2:C830,"&gt;="&amp;BO$4,'P23 monthly Buchungen'!C2:C830,"&lt;"&amp;BO$5+1,'P23 monthly Buchungen'!P2:P830,"Ausgaben"))</f>
        <v>0</v>
      </c>
      <c r="BP23" s="21"/>
      <c r="BR23" s="26">
        <f>-(SUMIFS('P23 monthly Buchungen'!F2:F830,'P23 monthly Buchungen'!D2:D830,$D23,'P23 monthly Buchungen'!C2:C830,"&gt;="&amp;BR$4,'P23 monthly Buchungen'!C2:C830,"&lt;"&amp;BR$5+1,'P23 monthly Buchungen'!L2:L830,"Ausgaben")-SUMIFS('P23 monthly Buchungen'!F2:F830,'P23 monthly Buchungen'!D2:D830,$D23,'P23 monthly Buchungen'!C2:C830,"&gt;="&amp;BR$4,'P23 monthly Buchungen'!C2:C830,"&lt;"&amp;BR$5+1,'P23 monthly Buchungen'!P2:P830,"Einnahmen")+SUMIFS('P23 monthly Buchungen'!F2:F830,'P23 monthly Buchungen'!D2:D830,$D23,'P23 monthly Buchungen'!C2:C830,"&gt;="&amp;BR$4,'P23 monthly Buchungen'!C2:C830,"&lt;"&amp;BR$5+1,'P23 monthly Buchungen'!L2:L830,"Einnahmen")-SUMIFS('P23 monthly Buchungen'!F2:F830,'P23 monthly Buchungen'!D2:D830,$D23,'P23 monthly Buchungen'!C2:C830,"&gt;="&amp;BR$4,'P23 monthly Buchungen'!C2:C830,"&lt;"&amp;BR$5+1,'P23 monthly Buchungen'!P2:P830,"Ausgaben"))</f>
        <v>0</v>
      </c>
      <c r="BS23" s="21"/>
      <c r="BU23" s="26">
        <f>-(SUMIFS('P23 monthly Buchungen'!F2:F830,'P23 monthly Buchungen'!D2:D830,$D23,'P23 monthly Buchungen'!C2:C830,"&gt;="&amp;BU$4,'P23 monthly Buchungen'!C2:C830,"&lt;"&amp;BU$5+1,'P23 monthly Buchungen'!L2:L830,"Ausgaben")-SUMIFS('P23 monthly Buchungen'!F2:F830,'P23 monthly Buchungen'!D2:D830,$D23,'P23 monthly Buchungen'!C2:C830,"&gt;="&amp;BU$4,'P23 monthly Buchungen'!C2:C830,"&lt;"&amp;BU$5+1,'P23 monthly Buchungen'!P2:P830,"Einnahmen")+SUMIFS('P23 monthly Buchungen'!F2:F830,'P23 monthly Buchungen'!D2:D830,$D23,'P23 monthly Buchungen'!C2:C830,"&gt;="&amp;BU$4,'P23 monthly Buchungen'!C2:C830,"&lt;"&amp;BU$5+1,'P23 monthly Buchungen'!L2:L830,"Einnahmen")-SUMIFS('P23 monthly Buchungen'!F2:F830,'P23 monthly Buchungen'!D2:D830,$D23,'P23 monthly Buchungen'!C2:C830,"&gt;="&amp;BU$4,'P23 monthly Buchungen'!C2:C830,"&lt;"&amp;BU$5+1,'P23 monthly Buchungen'!P2:P830,"Ausgaben"))</f>
        <v>0</v>
      </c>
      <c r="BV23" s="21"/>
      <c r="BX23" s="26">
        <f>-(SUMIFS('P23 monthly Buchungen'!F2:F830,'P23 monthly Buchungen'!D2:D830,$D23,'P23 monthly Buchungen'!C2:C830,"&gt;="&amp;BX$4,'P23 monthly Buchungen'!C2:C830,"&lt;"&amp;BX$5+1,'P23 monthly Buchungen'!L2:L830,"Ausgaben")-SUMIFS('P23 monthly Buchungen'!F2:F830,'P23 monthly Buchungen'!D2:D830,$D23,'P23 monthly Buchungen'!C2:C830,"&gt;="&amp;BX$4,'P23 monthly Buchungen'!C2:C830,"&lt;"&amp;BX$5+1,'P23 monthly Buchungen'!P2:P830,"Einnahmen")+SUMIFS('P23 monthly Buchungen'!F2:F830,'P23 monthly Buchungen'!D2:D830,$D23,'P23 monthly Buchungen'!C2:C830,"&gt;="&amp;BX$4,'P23 monthly Buchungen'!C2:C830,"&lt;"&amp;BX$5+1,'P23 monthly Buchungen'!L2:L830,"Einnahmen")-SUMIFS('P23 monthly Buchungen'!F2:F830,'P23 monthly Buchungen'!D2:D830,$D23,'P23 monthly Buchungen'!C2:C830,"&gt;="&amp;BX$4,'P23 monthly Buchungen'!C2:C830,"&lt;"&amp;BX$5+1,'P23 monthly Buchungen'!P2:P830,"Ausgaben"))</f>
        <v>0</v>
      </c>
      <c r="BY23" s="21"/>
      <c r="CA23" s="26">
        <f>-(SUMIFS('P23 monthly Buchungen'!F2:F830,'P23 monthly Buchungen'!D2:D830,$D23,'P23 monthly Buchungen'!C2:C830,"&gt;="&amp;CA$4,'P23 monthly Buchungen'!C2:C830,"&lt;"&amp;CA$5+1,'P23 monthly Buchungen'!L2:L830,"Ausgaben")-SUMIFS('P23 monthly Buchungen'!F2:F830,'P23 monthly Buchungen'!D2:D830,$D23,'P23 monthly Buchungen'!C2:C830,"&gt;="&amp;CA$4,'P23 monthly Buchungen'!C2:C830,"&lt;"&amp;CA$5+1,'P23 monthly Buchungen'!P2:P830,"Einnahmen")+SUMIFS('P23 monthly Buchungen'!F2:F830,'P23 monthly Buchungen'!D2:D830,$D23,'P23 monthly Buchungen'!C2:C830,"&gt;="&amp;CA$4,'P23 monthly Buchungen'!C2:C830,"&lt;"&amp;CA$5+1,'P23 monthly Buchungen'!L2:L830,"Einnahmen")-SUMIFS('P23 monthly Buchungen'!F2:F830,'P23 monthly Buchungen'!D2:D830,$D23,'P23 monthly Buchungen'!C2:C830,"&gt;="&amp;CA$4,'P23 monthly Buchungen'!C2:C830,"&lt;"&amp;CA$5+1,'P23 monthly Buchungen'!P2:P830,"Ausgaben"))</f>
        <v>0</v>
      </c>
      <c r="CB23" s="21"/>
      <c r="CD23" s="26">
        <f>-(SUMIFS('P23 monthly Buchungen'!F2:F830,'P23 monthly Buchungen'!D2:D830,$D23,'P23 monthly Buchungen'!C2:C830,"&gt;="&amp;CD$4,'P23 monthly Buchungen'!C2:C830,"&lt;"&amp;CD$5+1,'P23 monthly Buchungen'!L2:L830,"Ausgaben")-SUMIFS('P23 monthly Buchungen'!F2:F830,'P23 monthly Buchungen'!D2:D830,$D23,'P23 monthly Buchungen'!C2:C830,"&gt;="&amp;CD$4,'P23 monthly Buchungen'!C2:C830,"&lt;"&amp;CD$5+1,'P23 monthly Buchungen'!P2:P830,"Einnahmen")+SUMIFS('P23 monthly Buchungen'!F2:F830,'P23 monthly Buchungen'!D2:D830,$D23,'P23 monthly Buchungen'!C2:C830,"&gt;="&amp;CD$4,'P23 monthly Buchungen'!C2:C830,"&lt;"&amp;CD$5+1,'P23 monthly Buchungen'!L2:L830,"Einnahmen")-SUMIFS('P23 monthly Buchungen'!F2:F830,'P23 monthly Buchungen'!D2:D830,$D23,'P23 monthly Buchungen'!C2:C830,"&gt;="&amp;CD$4,'P23 monthly Buchungen'!C2:C830,"&lt;"&amp;CD$5+1,'P23 monthly Buchungen'!P2:P830,"Ausgaben"))</f>
        <v>0</v>
      </c>
      <c r="CE23" s="21"/>
      <c r="CG23" s="26">
        <f>-(SUMIFS('P23 monthly Buchungen'!F2:F830,'P23 monthly Buchungen'!D2:D830,$D23,'P23 monthly Buchungen'!C2:C830,"&gt;="&amp;CG$4,'P23 monthly Buchungen'!C2:C830,"&lt;"&amp;CG$5+1,'P23 monthly Buchungen'!L2:L830,"Ausgaben")-SUMIFS('P23 monthly Buchungen'!F2:F830,'P23 monthly Buchungen'!D2:D830,$D23,'P23 monthly Buchungen'!C2:C830,"&gt;="&amp;CG$4,'P23 monthly Buchungen'!C2:C830,"&lt;"&amp;CG$5+1,'P23 monthly Buchungen'!P2:P830,"Einnahmen")+SUMIFS('P23 monthly Buchungen'!F2:F830,'P23 monthly Buchungen'!D2:D830,$D23,'P23 monthly Buchungen'!C2:C830,"&gt;="&amp;CG$4,'P23 monthly Buchungen'!C2:C830,"&lt;"&amp;CG$5+1,'P23 monthly Buchungen'!L2:L830,"Einnahmen")-SUMIFS('P23 monthly Buchungen'!F2:F830,'P23 monthly Buchungen'!D2:D830,$D23,'P23 monthly Buchungen'!C2:C830,"&gt;="&amp;CG$4,'P23 monthly Buchungen'!C2:C830,"&lt;"&amp;CG$5+1,'P23 monthly Buchungen'!P2:P830,"Ausgaben"))</f>
        <v>0</v>
      </c>
      <c r="CH23" s="21"/>
      <c r="CJ23" s="26">
        <f>-(SUMIFS('P23 monthly Buchungen'!F2:F830,'P23 monthly Buchungen'!D2:D830,$D23,'P23 monthly Buchungen'!C2:C830,"&gt;="&amp;CJ$4,'P23 monthly Buchungen'!C2:C830,"&lt;"&amp;CJ$5+1,'P23 monthly Buchungen'!L2:L830,"Ausgaben")-SUMIFS('P23 monthly Buchungen'!F2:F830,'P23 monthly Buchungen'!D2:D830,$D23,'P23 monthly Buchungen'!C2:C830,"&gt;="&amp;CJ$4,'P23 monthly Buchungen'!C2:C830,"&lt;"&amp;CJ$5+1,'P23 monthly Buchungen'!P2:P830,"Einnahmen")+SUMIFS('P23 monthly Buchungen'!F2:F830,'P23 monthly Buchungen'!D2:D830,$D23,'P23 monthly Buchungen'!C2:C830,"&gt;="&amp;CJ$4,'P23 monthly Buchungen'!C2:C830,"&lt;"&amp;CJ$5+1,'P23 monthly Buchungen'!L2:L830,"Einnahmen")-SUMIFS('P23 monthly Buchungen'!F2:F830,'P23 monthly Buchungen'!D2:D830,$D23,'P23 monthly Buchungen'!C2:C830,"&gt;="&amp;CJ$4,'P23 monthly Buchungen'!C2:C830,"&lt;"&amp;CJ$5+1,'P23 monthly Buchungen'!P2:P830,"Ausgaben"))</f>
        <v>0</v>
      </c>
      <c r="CK23" s="21"/>
      <c r="CM23" s="26">
        <f>-(SUMIFS('P23 monthly Buchungen'!F2:F830,'P23 monthly Buchungen'!D2:D830,$D23,'P23 monthly Buchungen'!C2:C830,"&gt;="&amp;CM$4,'P23 monthly Buchungen'!C2:C830,"&lt;"&amp;CM$5+1,'P23 monthly Buchungen'!L2:L830,"Ausgaben")-SUMIFS('P23 monthly Buchungen'!F2:F830,'P23 monthly Buchungen'!D2:D830,$D23,'P23 monthly Buchungen'!C2:C830,"&gt;="&amp;CM$4,'P23 monthly Buchungen'!C2:C830,"&lt;"&amp;CM$5+1,'P23 monthly Buchungen'!P2:P830,"Einnahmen")+SUMIFS('P23 monthly Buchungen'!F2:F830,'P23 monthly Buchungen'!D2:D830,$D23,'P23 monthly Buchungen'!C2:C830,"&gt;="&amp;CM$4,'P23 monthly Buchungen'!C2:C830,"&lt;"&amp;CM$5+1,'P23 monthly Buchungen'!L2:L830,"Einnahmen")-SUMIFS('P23 monthly Buchungen'!F2:F830,'P23 monthly Buchungen'!D2:D830,$D23,'P23 monthly Buchungen'!C2:C830,"&gt;="&amp;CM$4,'P23 monthly Buchungen'!C2:C830,"&lt;"&amp;CM$5+1,'P23 monthly Buchungen'!P2:P830,"Ausgaben"))</f>
        <v>0</v>
      </c>
      <c r="CN23" s="21"/>
      <c r="CP23" s="26">
        <f>-(SUMIFS('P23 monthly Buchungen'!F2:F830,'P23 monthly Buchungen'!D2:D830,$D23,'P23 monthly Buchungen'!C2:C830,"&gt;="&amp;CP$4,'P23 monthly Buchungen'!C2:C830,"&lt;"&amp;CP$5+1,'P23 monthly Buchungen'!L2:L830,"Ausgaben")-SUMIFS('P23 monthly Buchungen'!F2:F830,'P23 monthly Buchungen'!D2:D830,$D23,'P23 monthly Buchungen'!C2:C830,"&gt;="&amp;CP$4,'P23 monthly Buchungen'!C2:C830,"&lt;"&amp;CP$5+1,'P23 monthly Buchungen'!P2:P830,"Einnahmen")+SUMIFS('P23 monthly Buchungen'!F2:F830,'P23 monthly Buchungen'!D2:D830,$D23,'P23 monthly Buchungen'!C2:C830,"&gt;="&amp;CP$4,'P23 monthly Buchungen'!C2:C830,"&lt;"&amp;CP$5+1,'P23 monthly Buchungen'!L2:L830,"Einnahmen")-SUMIFS('P23 monthly Buchungen'!F2:F830,'P23 monthly Buchungen'!D2:D830,$D23,'P23 monthly Buchungen'!C2:C830,"&gt;="&amp;CP$4,'P23 monthly Buchungen'!C2:C830,"&lt;"&amp;CP$5+1,'P23 monthly Buchungen'!P2:P830,"Ausgaben"))</f>
        <v>0</v>
      </c>
      <c r="CQ23" s="21"/>
      <c r="CS23" s="29">
        <v>20000</v>
      </c>
      <c r="CT23" s="21"/>
      <c r="CV23" s="29">
        <v>20000</v>
      </c>
      <c r="CW23" s="21"/>
      <c r="CY23" s="26">
        <f>-(SUMIFS('P23 monthly Buchungen'!F2:F830,'P23 monthly Buchungen'!D2:D830,$D23,'P23 monthly Buchungen'!C2:C830,"&gt;="&amp;CY$4,'P23 monthly Buchungen'!C2:C830,"&lt;"&amp;CY$5+1,'P23 monthly Buchungen'!L2:L830,"Ausgaben")-SUMIFS('P23 monthly Buchungen'!F2:F830,'P23 monthly Buchungen'!D2:D830,$D23,'P23 monthly Buchungen'!C2:C830,"&gt;="&amp;CY$4,'P23 monthly Buchungen'!C2:C830,"&lt;"&amp;CY$5+1,'P23 monthly Buchungen'!P2:P830,"Einnahmen")+SUMIFS('P23 monthly Buchungen'!F2:F830,'P23 monthly Buchungen'!D2:D830,$D23,'P23 monthly Buchungen'!C2:C830,"&gt;="&amp;CY$4,'P23 monthly Buchungen'!C2:C830,"&lt;"&amp;CY$5+1,'P23 monthly Buchungen'!L2:L830,"Einnahmen")-SUMIFS('P23 monthly Buchungen'!F2:F830,'P23 monthly Buchungen'!D2:D830,$D23,'P23 monthly Buchungen'!C2:C830,"&gt;="&amp;CY$4,'P23 monthly Buchungen'!C2:C830,"&lt;"&amp;CY$5+1,'P23 monthly Buchungen'!P2:P830,"Ausgaben"))</f>
        <v>20000</v>
      </c>
      <c r="CZ23" s="21"/>
      <c r="DB23" s="26">
        <f>-(SUMIFS('P23 monthly Buchungen'!F2:F830,'P23 monthly Buchungen'!D2:D830,$D23,'P23 monthly Buchungen'!C2:C830,"&gt;="&amp;DB$4,'P23 monthly Buchungen'!C2:C830,"&lt;"&amp;DB$5+1,'P23 monthly Buchungen'!L2:L830,"Ausgaben")-SUMIFS('P23 monthly Buchungen'!F2:F830,'P23 monthly Buchungen'!D2:D830,$D23,'P23 monthly Buchungen'!C2:C830,"&gt;="&amp;DB$4,'P23 monthly Buchungen'!C2:C830,"&lt;"&amp;DB$5+1,'P23 monthly Buchungen'!P2:P830,"Einnahmen")+SUMIFS('P23 monthly Buchungen'!F2:F830,'P23 monthly Buchungen'!D2:D830,$D23,'P23 monthly Buchungen'!C2:C830,"&gt;="&amp;DB$4,'P23 monthly Buchungen'!C2:C830,"&lt;"&amp;DB$5+1,'P23 monthly Buchungen'!L2:L830,"Einnahmen")-SUMIFS('P23 monthly Buchungen'!F2:F830,'P23 monthly Buchungen'!D2:D830,$D23,'P23 monthly Buchungen'!C2:C830,"&gt;="&amp;DB$4,'P23 monthly Buchungen'!C2:C830,"&lt;"&amp;DB$5+1,'P23 monthly Buchungen'!P2:P830,"Ausgaben"))</f>
        <v>0</v>
      </c>
      <c r="DC23" s="21"/>
      <c r="DE23" s="26">
        <f>-(SUMIFS('P23 monthly Buchungen'!F2:F830,'P23 monthly Buchungen'!D2:D830,$D23,'P23 monthly Buchungen'!C2:C830,"&gt;="&amp;DE$4,'P23 monthly Buchungen'!C2:C830,"&lt;"&amp;DE$5+1,'P23 monthly Buchungen'!L2:L830,"Ausgaben")-SUMIFS('P23 monthly Buchungen'!F2:F830,'P23 monthly Buchungen'!D2:D830,$D23,'P23 monthly Buchungen'!C2:C830,"&gt;="&amp;DE$4,'P23 monthly Buchungen'!C2:C830,"&lt;"&amp;DE$5+1,'P23 monthly Buchungen'!P2:P830,"Einnahmen")+SUMIFS('P23 monthly Buchungen'!F2:F830,'P23 monthly Buchungen'!D2:D830,$D23,'P23 monthly Buchungen'!C2:C830,"&gt;="&amp;DE$4,'P23 monthly Buchungen'!C2:C830,"&lt;"&amp;DE$5+1,'P23 monthly Buchungen'!L2:L830,"Einnahmen")-SUMIFS('P23 monthly Buchungen'!F2:F830,'P23 monthly Buchungen'!D2:D830,$D23,'P23 monthly Buchungen'!C2:C830,"&gt;="&amp;DE$4,'P23 monthly Buchungen'!C2:C830,"&lt;"&amp;DE$5+1,'P23 monthly Buchungen'!P2:P830,"Ausgaben"))</f>
        <v>0</v>
      </c>
      <c r="DF23" s="21"/>
      <c r="DH23" s="26">
        <f>-(SUMIFS('P23 monthly Buchungen'!F2:F830,'P23 monthly Buchungen'!D2:D830,$D23,'P23 monthly Buchungen'!C2:C830,"&gt;="&amp;DH$4,'P23 monthly Buchungen'!C2:C830,"&lt;"&amp;DH$5+1,'P23 monthly Buchungen'!L2:L830,"Ausgaben")-SUMIFS('P23 monthly Buchungen'!F2:F830,'P23 monthly Buchungen'!D2:D830,$D23,'P23 monthly Buchungen'!C2:C830,"&gt;="&amp;DH$4,'P23 monthly Buchungen'!C2:C830,"&lt;"&amp;DH$5+1,'P23 monthly Buchungen'!P2:P830,"Einnahmen")+SUMIFS('P23 monthly Buchungen'!F2:F830,'P23 monthly Buchungen'!D2:D830,$D23,'P23 monthly Buchungen'!C2:C830,"&gt;="&amp;DH$4,'P23 monthly Buchungen'!C2:C830,"&lt;"&amp;DH$5+1,'P23 monthly Buchungen'!L2:L830,"Einnahmen")-SUMIFS('P23 monthly Buchungen'!F2:F830,'P23 monthly Buchungen'!D2:D830,$D23,'P23 monthly Buchungen'!C2:C830,"&gt;="&amp;DH$4,'P23 monthly Buchungen'!C2:C830,"&lt;"&amp;DH$5+1,'P23 monthly Buchungen'!P2:P830,"Ausgaben"))</f>
        <v>0</v>
      </c>
      <c r="DI23" s="21"/>
      <c r="DK23" s="26">
        <f>-(SUMIFS('P23 monthly Buchungen'!F2:F830,'P23 monthly Buchungen'!D2:D830,$D23,'P23 monthly Buchungen'!C2:C830,"&gt;="&amp;DK$4,'P23 monthly Buchungen'!C2:C830,"&lt;"&amp;DK$5+1,'P23 monthly Buchungen'!L2:L830,"Ausgaben")-SUMIFS('P23 monthly Buchungen'!F2:F830,'P23 monthly Buchungen'!D2:D830,$D23,'P23 monthly Buchungen'!C2:C830,"&gt;="&amp;DK$4,'P23 monthly Buchungen'!C2:C830,"&lt;"&amp;DK$5+1,'P23 monthly Buchungen'!P2:P830,"Einnahmen")+SUMIFS('P23 monthly Buchungen'!F2:F830,'P23 monthly Buchungen'!D2:D830,$D23,'P23 monthly Buchungen'!C2:C830,"&gt;="&amp;DK$4,'P23 monthly Buchungen'!C2:C830,"&lt;"&amp;DK$5+1,'P23 monthly Buchungen'!L2:L830,"Einnahmen")-SUMIFS('P23 monthly Buchungen'!F2:F830,'P23 monthly Buchungen'!D2:D830,$D23,'P23 monthly Buchungen'!C2:C830,"&gt;="&amp;DK$4,'P23 monthly Buchungen'!C2:C830,"&lt;"&amp;DK$5+1,'P23 monthly Buchungen'!P2:P830,"Ausgaben"))</f>
        <v>0</v>
      </c>
      <c r="DL23" s="21"/>
      <c r="DN23" s="26">
        <f>-(SUMIFS('P23 monthly Buchungen'!F2:F830,'P23 monthly Buchungen'!D2:D830,$D23,'P23 monthly Buchungen'!C2:C830,"&gt;="&amp;DN$4,'P23 monthly Buchungen'!C2:C830,"&lt;"&amp;DN$5+1,'P23 monthly Buchungen'!L2:L830,"Ausgaben")-SUMIFS('P23 monthly Buchungen'!F2:F830,'P23 monthly Buchungen'!D2:D830,$D23,'P23 monthly Buchungen'!C2:C830,"&gt;="&amp;DN$4,'P23 monthly Buchungen'!C2:C830,"&lt;"&amp;DN$5+1,'P23 monthly Buchungen'!P2:P830,"Einnahmen")+SUMIFS('P23 monthly Buchungen'!F2:F830,'P23 monthly Buchungen'!D2:D830,$D23,'P23 monthly Buchungen'!C2:C830,"&gt;="&amp;DN$4,'P23 monthly Buchungen'!C2:C830,"&lt;"&amp;DN$5+1,'P23 monthly Buchungen'!L2:L830,"Einnahmen")-SUMIFS('P23 monthly Buchungen'!F2:F830,'P23 monthly Buchungen'!D2:D830,$D23,'P23 monthly Buchungen'!C2:C830,"&gt;="&amp;DN$4,'P23 monthly Buchungen'!C2:C830,"&lt;"&amp;DN$5+1,'P23 monthly Buchungen'!P2:P830,"Ausgaben"))</f>
        <v>0</v>
      </c>
      <c r="DO23" s="21"/>
      <c r="DQ23" s="26">
        <f>-(SUMIFS('P23 monthly Buchungen'!F2:F830,'P23 monthly Buchungen'!D2:D830,$D23,'P23 monthly Buchungen'!C2:C830,"&gt;="&amp;DQ$4,'P23 monthly Buchungen'!C2:C830,"&lt;"&amp;DQ$5+1,'P23 monthly Buchungen'!L2:L830,"Ausgaben")-SUMIFS('P23 monthly Buchungen'!F2:F830,'P23 monthly Buchungen'!D2:D830,$D23,'P23 monthly Buchungen'!C2:C830,"&gt;="&amp;DQ$4,'P23 monthly Buchungen'!C2:C830,"&lt;"&amp;DQ$5+1,'P23 monthly Buchungen'!P2:P830,"Einnahmen")+SUMIFS('P23 monthly Buchungen'!F2:F830,'P23 monthly Buchungen'!D2:D830,$D23,'P23 monthly Buchungen'!C2:C830,"&gt;="&amp;DQ$4,'P23 monthly Buchungen'!C2:C830,"&lt;"&amp;DQ$5+1,'P23 monthly Buchungen'!L2:L830,"Einnahmen")-SUMIFS('P23 monthly Buchungen'!F2:F830,'P23 monthly Buchungen'!D2:D830,$D23,'P23 monthly Buchungen'!C2:C830,"&gt;="&amp;DQ$4,'P23 monthly Buchungen'!C2:C830,"&lt;"&amp;DQ$5+1,'P23 monthly Buchungen'!P2:P830,"Ausgaben"))</f>
        <v>0</v>
      </c>
      <c r="DR23" s="21"/>
      <c r="DT23" s="26">
        <f>-(SUMIFS('P23 monthly Buchungen'!F2:F830,'P23 monthly Buchungen'!D2:D830,$D23,'P23 monthly Buchungen'!C2:C830,"&gt;="&amp;DT$4,'P23 monthly Buchungen'!C2:C830,"&lt;"&amp;DT$5+1,'P23 monthly Buchungen'!L2:L830,"Ausgaben")-SUMIFS('P23 monthly Buchungen'!F2:F830,'P23 monthly Buchungen'!D2:D830,$D23,'P23 monthly Buchungen'!C2:C830,"&gt;="&amp;DT$4,'P23 monthly Buchungen'!C2:C830,"&lt;"&amp;DT$5+1,'P23 monthly Buchungen'!P2:P830,"Einnahmen")+SUMIFS('P23 monthly Buchungen'!F2:F830,'P23 monthly Buchungen'!D2:D830,$D23,'P23 monthly Buchungen'!C2:C830,"&gt;="&amp;DT$4,'P23 monthly Buchungen'!C2:C830,"&lt;"&amp;DT$5+1,'P23 monthly Buchungen'!L2:L830,"Einnahmen")-SUMIFS('P23 monthly Buchungen'!F2:F830,'P23 monthly Buchungen'!D2:D830,$D23,'P23 monthly Buchungen'!C2:C830,"&gt;="&amp;DT$4,'P23 monthly Buchungen'!C2:C830,"&lt;"&amp;DT$5+1,'P23 monthly Buchungen'!P2:P830,"Ausgaben"))</f>
        <v>0</v>
      </c>
      <c r="DU23" s="21"/>
      <c r="DW23" s="26">
        <f>-(SUMIFS('P23 monthly Buchungen'!F2:F830,'P23 monthly Buchungen'!D2:D830,$D23,'P23 monthly Buchungen'!C2:C830,"&gt;="&amp;DW$4,'P23 monthly Buchungen'!C2:C830,"&lt;"&amp;DW$5+1,'P23 monthly Buchungen'!L2:L830,"Ausgaben")-SUMIFS('P23 monthly Buchungen'!F2:F830,'P23 monthly Buchungen'!D2:D830,$D23,'P23 monthly Buchungen'!C2:C830,"&gt;="&amp;DW$4,'P23 monthly Buchungen'!C2:C830,"&lt;"&amp;DW$5+1,'P23 monthly Buchungen'!P2:P830,"Einnahmen")+SUMIFS('P23 monthly Buchungen'!F2:F830,'P23 monthly Buchungen'!D2:D830,$D23,'P23 monthly Buchungen'!C2:C830,"&gt;="&amp;DW$4,'P23 monthly Buchungen'!C2:C830,"&lt;"&amp;DW$5+1,'P23 monthly Buchungen'!L2:L830,"Einnahmen")-SUMIFS('P23 monthly Buchungen'!F2:F830,'P23 monthly Buchungen'!D2:D830,$D23,'P23 monthly Buchungen'!C2:C830,"&gt;="&amp;DW$4,'P23 monthly Buchungen'!C2:C830,"&lt;"&amp;DW$5+1,'P23 monthly Buchungen'!P2:P830,"Ausgaben"))</f>
        <v>0</v>
      </c>
      <c r="DX23" s="21"/>
      <c r="DZ23" s="26">
        <f>-(SUMIFS('P23 monthly Buchungen'!F2:F830,'P23 monthly Buchungen'!D2:D830,$D23,'P23 monthly Buchungen'!C2:C830,"&gt;="&amp;DZ$4,'P23 monthly Buchungen'!C2:C830,"&lt;"&amp;DZ$5+1,'P23 monthly Buchungen'!L2:L830,"Ausgaben")-SUMIFS('P23 monthly Buchungen'!F2:F830,'P23 monthly Buchungen'!D2:D830,$D23,'P23 monthly Buchungen'!C2:C830,"&gt;="&amp;DZ$4,'P23 monthly Buchungen'!C2:C830,"&lt;"&amp;DZ$5+1,'P23 monthly Buchungen'!P2:P830,"Einnahmen")+SUMIFS('P23 monthly Buchungen'!F2:F830,'P23 monthly Buchungen'!D2:D830,$D23,'P23 monthly Buchungen'!C2:C830,"&gt;="&amp;DZ$4,'P23 monthly Buchungen'!C2:C830,"&lt;"&amp;DZ$5+1,'P23 monthly Buchungen'!L2:L830,"Einnahmen")-SUMIFS('P23 monthly Buchungen'!F2:F830,'P23 monthly Buchungen'!D2:D830,$D23,'P23 monthly Buchungen'!C2:C830,"&gt;="&amp;DZ$4,'P23 monthly Buchungen'!C2:C830,"&lt;"&amp;DZ$5+1,'P23 monthly Buchungen'!P2:P830,"Ausgaben"))</f>
        <v>0</v>
      </c>
      <c r="EA23" s="21"/>
      <c r="EC23" s="26">
        <f>-(SUMIFS('P23 monthly Buchungen'!F2:F830,'P23 monthly Buchungen'!D2:D830,$D23,'P23 monthly Buchungen'!C2:C830,"&gt;="&amp;EC$4,'P23 monthly Buchungen'!C2:C830,"&lt;"&amp;EC$5+1,'P23 monthly Buchungen'!L2:L830,"Ausgaben")-SUMIFS('P23 monthly Buchungen'!F2:F830,'P23 monthly Buchungen'!D2:D830,$D23,'P23 monthly Buchungen'!C2:C830,"&gt;="&amp;EC$4,'P23 monthly Buchungen'!C2:C830,"&lt;"&amp;EC$5+1,'P23 monthly Buchungen'!P2:P830,"Einnahmen")+SUMIFS('P23 monthly Buchungen'!F2:F830,'P23 monthly Buchungen'!D2:D830,$D23,'P23 monthly Buchungen'!C2:C830,"&gt;="&amp;EC$4,'P23 monthly Buchungen'!C2:C830,"&lt;"&amp;EC$5+1,'P23 monthly Buchungen'!L2:L830,"Einnahmen")-SUMIFS('P23 monthly Buchungen'!F2:F830,'P23 monthly Buchungen'!D2:D830,$D23,'P23 monthly Buchungen'!C2:C830,"&gt;="&amp;EC$4,'P23 monthly Buchungen'!C2:C830,"&lt;"&amp;EC$5+1,'P23 monthly Buchungen'!P2:P830,"Ausgaben"))</f>
        <v>0</v>
      </c>
      <c r="ED23" s="21"/>
      <c r="EF23" s="26">
        <f>-(SUMIFS('P23 monthly Buchungen'!F2:F830,'P23 monthly Buchungen'!D2:D830,$D23,'P23 monthly Buchungen'!C2:C830,"&gt;="&amp;EF$4,'P23 monthly Buchungen'!C2:C830,"&lt;"&amp;EF$5+1,'P23 monthly Buchungen'!L2:L830,"Ausgaben")-SUMIFS('P23 monthly Buchungen'!F2:F830,'P23 monthly Buchungen'!D2:D830,$D23,'P23 monthly Buchungen'!C2:C830,"&gt;="&amp;EF$4,'P23 monthly Buchungen'!C2:C830,"&lt;"&amp;EF$5+1,'P23 monthly Buchungen'!P2:P830,"Einnahmen")+SUMIFS('P23 monthly Buchungen'!F2:F830,'P23 monthly Buchungen'!D2:D830,$D23,'P23 monthly Buchungen'!C2:C830,"&gt;="&amp;EF$4,'P23 monthly Buchungen'!C2:C830,"&lt;"&amp;EF$5+1,'P23 monthly Buchungen'!L2:L830,"Einnahmen")-SUMIFS('P23 monthly Buchungen'!F2:F830,'P23 monthly Buchungen'!D2:D830,$D23,'P23 monthly Buchungen'!C2:C830,"&gt;="&amp;EF$4,'P23 monthly Buchungen'!C2:C830,"&lt;"&amp;EF$5+1,'P23 monthly Buchungen'!P2:P830,"Ausgaben"))</f>
        <v>0</v>
      </c>
      <c r="EG23" s="21"/>
      <c r="EI23" s="26">
        <f>-(SUMIFS('P23 monthly Buchungen'!F2:F830,'P23 monthly Buchungen'!D2:D830,$D23,'P23 monthly Buchungen'!C2:C830,"&gt;="&amp;EI$4,'P23 monthly Buchungen'!C2:C830,"&lt;"&amp;EI$5+1,'P23 monthly Buchungen'!L2:L830,"Ausgaben")-SUMIFS('P23 monthly Buchungen'!F2:F830,'P23 monthly Buchungen'!D2:D830,$D23,'P23 monthly Buchungen'!C2:C830,"&gt;="&amp;EI$4,'P23 monthly Buchungen'!C2:C830,"&lt;"&amp;EI$5+1,'P23 monthly Buchungen'!P2:P830,"Einnahmen")+SUMIFS('P23 monthly Buchungen'!F2:F830,'P23 monthly Buchungen'!D2:D830,$D23,'P23 monthly Buchungen'!C2:C830,"&gt;="&amp;EI$4,'P23 monthly Buchungen'!C2:C830,"&lt;"&amp;EI$5+1,'P23 monthly Buchungen'!L2:L830,"Einnahmen")-SUMIFS('P23 monthly Buchungen'!F2:F830,'P23 monthly Buchungen'!D2:D830,$D23,'P23 monthly Buchungen'!C2:C830,"&gt;="&amp;EI$4,'P23 monthly Buchungen'!C2:C830,"&lt;"&amp;EI$5+1,'P23 monthly Buchungen'!P2:P830,"Ausgaben"))</f>
        <v>0</v>
      </c>
    </row>
    <row r="24" spans="1:139" x14ac:dyDescent="0.2">
      <c r="C24" t="s">
        <v>5542</v>
      </c>
      <c r="D24" t="s">
        <v>1538</v>
      </c>
      <c r="E24" s="21"/>
      <c r="G24" s="29">
        <v>337700</v>
      </c>
      <c r="H24" s="21"/>
      <c r="J24" s="29">
        <v>115900</v>
      </c>
      <c r="K24" s="21"/>
      <c r="M24" s="29">
        <v>115900</v>
      </c>
      <c r="N24" s="21"/>
      <c r="P24" s="26">
        <f>-(SUMIFS('P23 monthly Buchungen'!F2:F830,'P23 monthly Buchungen'!D2:D830,$D24,'P23 monthly Buchungen'!C2:C830,"&gt;="&amp;P$4,'P23 monthly Buchungen'!C2:C830,"&lt;"&amp;P$5+1,'P23 monthly Buchungen'!L2:L830,"Ausgaben")-SUMIFS('P23 monthly Buchungen'!F2:F830,'P23 monthly Buchungen'!D2:D830,$D24,'P23 monthly Buchungen'!C2:C830,"&gt;="&amp;P$4,'P23 monthly Buchungen'!C2:C830,"&lt;"&amp;P$5+1,'P23 monthly Buchungen'!P2:P830,"Einnahmen")+SUMIFS('P23 monthly Buchungen'!F2:F830,'P23 monthly Buchungen'!D2:D830,$D24,'P23 monthly Buchungen'!C2:C830,"&gt;="&amp;P$4,'P23 monthly Buchungen'!C2:C830,"&lt;"&amp;P$5+1,'P23 monthly Buchungen'!L2:L830,"Einnahmen")-SUMIFS('P23 monthly Buchungen'!F2:F830,'P23 monthly Buchungen'!D2:D830,$D24,'P23 monthly Buchungen'!C2:C830,"&gt;="&amp;P$4,'P23 monthly Buchungen'!C2:C830,"&lt;"&amp;P$5+1,'P23 monthly Buchungen'!P2:P830,"Ausgaben"))</f>
        <v>40819</v>
      </c>
      <c r="Q24" s="21"/>
      <c r="S24" s="26">
        <f>-(SUMIFS('P23 monthly Buchungen'!F2:F830,'P23 monthly Buchungen'!D2:D830,$D24,'P23 monthly Buchungen'!C2:C830,"&gt;="&amp;S$4,'P23 monthly Buchungen'!C2:C830,"&lt;"&amp;S$5+1,'P23 monthly Buchungen'!L2:L830,"Ausgaben")-SUMIFS('P23 monthly Buchungen'!F2:F830,'P23 monthly Buchungen'!D2:D830,$D24,'P23 monthly Buchungen'!C2:C830,"&gt;="&amp;S$4,'P23 monthly Buchungen'!C2:C830,"&lt;"&amp;S$5+1,'P23 monthly Buchungen'!P2:P830,"Einnahmen")+SUMIFS('P23 monthly Buchungen'!F2:F830,'P23 monthly Buchungen'!D2:D830,$D24,'P23 monthly Buchungen'!C2:C830,"&gt;="&amp;S$4,'P23 monthly Buchungen'!C2:C830,"&lt;"&amp;S$5+1,'P23 monthly Buchungen'!L2:L830,"Einnahmen")-SUMIFS('P23 monthly Buchungen'!F2:F830,'P23 monthly Buchungen'!D2:D830,$D24,'P23 monthly Buchungen'!C2:C830,"&gt;="&amp;S$4,'P23 monthly Buchungen'!C2:C830,"&lt;"&amp;S$5+1,'P23 monthly Buchungen'!P2:P830,"Ausgaben"))</f>
        <v>0</v>
      </c>
      <c r="T24" s="21"/>
      <c r="V24" s="26">
        <f>-(SUMIFS('P23 monthly Buchungen'!F2:F830,'P23 monthly Buchungen'!D2:D830,$D24,'P23 monthly Buchungen'!C2:C830,"&gt;="&amp;V$4,'P23 monthly Buchungen'!C2:C830,"&lt;"&amp;V$5+1,'P23 monthly Buchungen'!L2:L830,"Ausgaben")-SUMIFS('P23 monthly Buchungen'!F2:F830,'P23 monthly Buchungen'!D2:D830,$D24,'P23 monthly Buchungen'!C2:C830,"&gt;="&amp;V$4,'P23 monthly Buchungen'!C2:C830,"&lt;"&amp;V$5+1,'P23 monthly Buchungen'!P2:P830,"Einnahmen")+SUMIFS('P23 monthly Buchungen'!F2:F830,'P23 monthly Buchungen'!D2:D830,$D24,'P23 monthly Buchungen'!C2:C830,"&gt;="&amp;V$4,'P23 monthly Buchungen'!C2:C830,"&lt;"&amp;V$5+1,'P23 monthly Buchungen'!L2:L830,"Einnahmen")-SUMIFS('P23 monthly Buchungen'!F2:F830,'P23 monthly Buchungen'!D2:D830,$D24,'P23 monthly Buchungen'!C2:C830,"&gt;="&amp;V$4,'P23 monthly Buchungen'!C2:C830,"&lt;"&amp;V$5+1,'P23 monthly Buchungen'!P2:P830,"Ausgaben"))</f>
        <v>0</v>
      </c>
      <c r="W24" s="21"/>
      <c r="Y24" s="26">
        <f>-(SUMIFS('P23 monthly Buchungen'!F2:F830,'P23 monthly Buchungen'!D2:D830,$D24,'P23 monthly Buchungen'!C2:C830,"&gt;="&amp;Y$4,'P23 monthly Buchungen'!C2:C830,"&lt;"&amp;Y$5+1,'P23 monthly Buchungen'!L2:L830,"Ausgaben")-SUMIFS('P23 monthly Buchungen'!F2:F830,'P23 monthly Buchungen'!D2:D830,$D24,'P23 monthly Buchungen'!C2:C830,"&gt;="&amp;Y$4,'P23 monthly Buchungen'!C2:C830,"&lt;"&amp;Y$5+1,'P23 monthly Buchungen'!P2:P830,"Einnahmen")+SUMIFS('P23 monthly Buchungen'!F2:F830,'P23 monthly Buchungen'!D2:D830,$D24,'P23 monthly Buchungen'!C2:C830,"&gt;="&amp;Y$4,'P23 monthly Buchungen'!C2:C830,"&lt;"&amp;Y$5+1,'P23 monthly Buchungen'!L2:L830,"Einnahmen")-SUMIFS('P23 monthly Buchungen'!F2:F830,'P23 monthly Buchungen'!D2:D830,$D24,'P23 monthly Buchungen'!C2:C830,"&gt;="&amp;Y$4,'P23 monthly Buchungen'!C2:C830,"&lt;"&amp;Y$5+1,'P23 monthly Buchungen'!P2:P830,"Ausgaben"))</f>
        <v>0</v>
      </c>
      <c r="Z24" s="21"/>
      <c r="AB24" s="26">
        <f>-(SUMIFS('P23 monthly Buchungen'!F2:F830,'P23 monthly Buchungen'!D2:D830,$D24,'P23 monthly Buchungen'!C2:C830,"&gt;="&amp;AB$4,'P23 monthly Buchungen'!C2:C830,"&lt;"&amp;AB$5+1,'P23 monthly Buchungen'!L2:L830,"Ausgaben")-SUMIFS('P23 monthly Buchungen'!F2:F830,'P23 monthly Buchungen'!D2:D830,$D24,'P23 monthly Buchungen'!C2:C830,"&gt;="&amp;AB$4,'P23 monthly Buchungen'!C2:C830,"&lt;"&amp;AB$5+1,'P23 monthly Buchungen'!P2:P830,"Einnahmen")+SUMIFS('P23 monthly Buchungen'!F2:F830,'P23 monthly Buchungen'!D2:D830,$D24,'P23 monthly Buchungen'!C2:C830,"&gt;="&amp;AB$4,'P23 monthly Buchungen'!C2:C830,"&lt;"&amp;AB$5+1,'P23 monthly Buchungen'!L2:L830,"Einnahmen")-SUMIFS('P23 monthly Buchungen'!F2:F830,'P23 monthly Buchungen'!D2:D830,$D24,'P23 monthly Buchungen'!C2:C830,"&gt;="&amp;AB$4,'P23 monthly Buchungen'!C2:C830,"&lt;"&amp;AB$5+1,'P23 monthly Buchungen'!P2:P830,"Ausgaben"))</f>
        <v>0</v>
      </c>
      <c r="AC24" s="21"/>
      <c r="AE24" s="26">
        <f>-(SUMIFS('P23 monthly Buchungen'!F2:F830,'P23 monthly Buchungen'!D2:D830,$D24,'P23 monthly Buchungen'!C2:C830,"&gt;="&amp;AE$4,'P23 monthly Buchungen'!C2:C830,"&lt;"&amp;AE$5+1,'P23 monthly Buchungen'!L2:L830,"Ausgaben")-SUMIFS('P23 monthly Buchungen'!F2:F830,'P23 monthly Buchungen'!D2:D830,$D24,'P23 monthly Buchungen'!C2:C830,"&gt;="&amp;AE$4,'P23 monthly Buchungen'!C2:C830,"&lt;"&amp;AE$5+1,'P23 monthly Buchungen'!P2:P830,"Einnahmen")+SUMIFS('P23 monthly Buchungen'!F2:F830,'P23 monthly Buchungen'!D2:D830,$D24,'P23 monthly Buchungen'!C2:C830,"&gt;="&amp;AE$4,'P23 monthly Buchungen'!C2:C830,"&lt;"&amp;AE$5+1,'P23 monthly Buchungen'!L2:L830,"Einnahmen")-SUMIFS('P23 monthly Buchungen'!F2:F830,'P23 monthly Buchungen'!D2:D830,$D24,'P23 monthly Buchungen'!C2:C830,"&gt;="&amp;AE$4,'P23 monthly Buchungen'!C2:C830,"&lt;"&amp;AE$5+1,'P23 monthly Buchungen'!P2:P830,"Ausgaben"))</f>
        <v>0</v>
      </c>
      <c r="AF24" s="21"/>
      <c r="AH24" s="26">
        <f>-(SUMIFS('P23 monthly Buchungen'!F2:F830,'P23 monthly Buchungen'!D2:D830,$D24,'P23 monthly Buchungen'!C2:C830,"&gt;="&amp;AH$4,'P23 monthly Buchungen'!C2:C830,"&lt;"&amp;AH$5+1,'P23 monthly Buchungen'!L2:L830,"Ausgaben")-SUMIFS('P23 monthly Buchungen'!F2:F830,'P23 monthly Buchungen'!D2:D830,$D24,'P23 monthly Buchungen'!C2:C830,"&gt;="&amp;AH$4,'P23 monthly Buchungen'!C2:C830,"&lt;"&amp;AH$5+1,'P23 monthly Buchungen'!P2:P830,"Einnahmen")+SUMIFS('P23 monthly Buchungen'!F2:F830,'P23 monthly Buchungen'!D2:D830,$D24,'P23 monthly Buchungen'!C2:C830,"&gt;="&amp;AH$4,'P23 monthly Buchungen'!C2:C830,"&lt;"&amp;AH$5+1,'P23 monthly Buchungen'!L2:L830,"Einnahmen")-SUMIFS('P23 monthly Buchungen'!F2:F830,'P23 monthly Buchungen'!D2:D830,$D24,'P23 monthly Buchungen'!C2:C830,"&gt;="&amp;AH$4,'P23 monthly Buchungen'!C2:C830,"&lt;"&amp;AH$5+1,'P23 monthly Buchungen'!P2:P830,"Ausgaben"))</f>
        <v>0</v>
      </c>
      <c r="AI24" s="21"/>
      <c r="AK24" s="26">
        <f>-(SUMIFS('P23 monthly Buchungen'!F2:F830,'P23 monthly Buchungen'!D2:D830,$D24,'P23 monthly Buchungen'!C2:C830,"&gt;="&amp;AK$4,'P23 monthly Buchungen'!C2:C830,"&lt;"&amp;AK$5+1,'P23 monthly Buchungen'!L2:L830,"Ausgaben")-SUMIFS('P23 monthly Buchungen'!F2:F830,'P23 monthly Buchungen'!D2:D830,$D24,'P23 monthly Buchungen'!C2:C830,"&gt;="&amp;AK$4,'P23 monthly Buchungen'!C2:C830,"&lt;"&amp;AK$5+1,'P23 monthly Buchungen'!P2:P830,"Einnahmen")+SUMIFS('P23 monthly Buchungen'!F2:F830,'P23 monthly Buchungen'!D2:D830,$D24,'P23 monthly Buchungen'!C2:C830,"&gt;="&amp;AK$4,'P23 monthly Buchungen'!C2:C830,"&lt;"&amp;AK$5+1,'P23 monthly Buchungen'!L2:L830,"Einnahmen")-SUMIFS('P23 monthly Buchungen'!F2:F830,'P23 monthly Buchungen'!D2:D830,$D24,'P23 monthly Buchungen'!C2:C830,"&gt;="&amp;AK$4,'P23 monthly Buchungen'!C2:C830,"&lt;"&amp;AK$5+1,'P23 monthly Buchungen'!P2:P830,"Ausgaben"))</f>
        <v>0</v>
      </c>
      <c r="AL24" s="21"/>
      <c r="AN24" s="26">
        <f>-(SUMIFS('P23 monthly Buchungen'!F2:F830,'P23 monthly Buchungen'!D2:D830,$D24,'P23 monthly Buchungen'!C2:C830,"&gt;="&amp;AN$4,'P23 monthly Buchungen'!C2:C830,"&lt;"&amp;AN$5+1,'P23 monthly Buchungen'!L2:L830,"Ausgaben")-SUMIFS('P23 monthly Buchungen'!F2:F830,'P23 monthly Buchungen'!D2:D830,$D24,'P23 monthly Buchungen'!C2:C830,"&gt;="&amp;AN$4,'P23 monthly Buchungen'!C2:C830,"&lt;"&amp;AN$5+1,'P23 monthly Buchungen'!P2:P830,"Einnahmen")+SUMIFS('P23 monthly Buchungen'!F2:F830,'P23 monthly Buchungen'!D2:D830,$D24,'P23 monthly Buchungen'!C2:C830,"&gt;="&amp;AN$4,'P23 monthly Buchungen'!C2:C830,"&lt;"&amp;AN$5+1,'P23 monthly Buchungen'!L2:L830,"Einnahmen")-SUMIFS('P23 monthly Buchungen'!F2:F830,'P23 monthly Buchungen'!D2:D830,$D24,'P23 monthly Buchungen'!C2:C830,"&gt;="&amp;AN$4,'P23 monthly Buchungen'!C2:C830,"&lt;"&amp;AN$5+1,'P23 monthly Buchungen'!P2:P830,"Ausgaben"))</f>
        <v>0</v>
      </c>
      <c r="AO24" s="21"/>
      <c r="AQ24" s="26">
        <f>-(SUMIFS('P23 monthly Buchungen'!F2:F830,'P23 monthly Buchungen'!D2:D830,$D24,'P23 monthly Buchungen'!C2:C830,"&gt;="&amp;AQ$4,'P23 monthly Buchungen'!C2:C830,"&lt;"&amp;AQ$5+1,'P23 monthly Buchungen'!L2:L830,"Ausgaben")-SUMIFS('P23 monthly Buchungen'!F2:F830,'P23 monthly Buchungen'!D2:D830,$D24,'P23 monthly Buchungen'!C2:C830,"&gt;="&amp;AQ$4,'P23 monthly Buchungen'!C2:C830,"&lt;"&amp;AQ$5+1,'P23 monthly Buchungen'!P2:P830,"Einnahmen")+SUMIFS('P23 monthly Buchungen'!F2:F830,'P23 monthly Buchungen'!D2:D830,$D24,'P23 monthly Buchungen'!C2:C830,"&gt;="&amp;AQ$4,'P23 monthly Buchungen'!C2:C830,"&lt;"&amp;AQ$5+1,'P23 monthly Buchungen'!L2:L830,"Einnahmen")-SUMIFS('P23 monthly Buchungen'!F2:F830,'P23 monthly Buchungen'!D2:D830,$D24,'P23 monthly Buchungen'!C2:C830,"&gt;="&amp;AQ$4,'P23 monthly Buchungen'!C2:C830,"&lt;"&amp;AQ$5+1,'P23 monthly Buchungen'!P2:P830,"Ausgaben"))</f>
        <v>55500</v>
      </c>
      <c r="AR24" s="21"/>
      <c r="AT24" s="26">
        <f>-(SUMIFS('P23 monthly Buchungen'!F2:F830,'P23 monthly Buchungen'!D2:D830,$D24,'P23 monthly Buchungen'!C2:C830,"&gt;="&amp;AT$4,'P23 monthly Buchungen'!C2:C830,"&lt;"&amp;AT$5+1,'P23 monthly Buchungen'!L2:L830,"Ausgaben")-SUMIFS('P23 monthly Buchungen'!F2:F830,'P23 monthly Buchungen'!D2:D830,$D24,'P23 monthly Buchungen'!C2:C830,"&gt;="&amp;AT$4,'P23 monthly Buchungen'!C2:C830,"&lt;"&amp;AT$5+1,'P23 monthly Buchungen'!P2:P830,"Einnahmen")+SUMIFS('P23 monthly Buchungen'!F2:F830,'P23 monthly Buchungen'!D2:D830,$D24,'P23 monthly Buchungen'!C2:C830,"&gt;="&amp;AT$4,'P23 monthly Buchungen'!C2:C830,"&lt;"&amp;AT$5+1,'P23 monthly Buchungen'!L2:L830,"Einnahmen")-SUMIFS('P23 monthly Buchungen'!F2:F830,'P23 monthly Buchungen'!D2:D830,$D24,'P23 monthly Buchungen'!C2:C830,"&gt;="&amp;AT$4,'P23 monthly Buchungen'!C2:C830,"&lt;"&amp;AT$5+1,'P23 monthly Buchungen'!P2:P830,"Ausgaben"))</f>
        <v>0</v>
      </c>
      <c r="AU24" s="21"/>
      <c r="AW24" s="26">
        <f>-(SUMIFS('P23 monthly Buchungen'!F2:F830,'P23 monthly Buchungen'!D2:D830,$D24,'P23 monthly Buchungen'!C2:C830,"&gt;="&amp;AW$4,'P23 monthly Buchungen'!C2:C830,"&lt;"&amp;AW$5+1,'P23 monthly Buchungen'!L2:L830,"Ausgaben")-SUMIFS('P23 monthly Buchungen'!F2:F830,'P23 monthly Buchungen'!D2:D830,$D24,'P23 monthly Buchungen'!C2:C830,"&gt;="&amp;AW$4,'P23 monthly Buchungen'!C2:C830,"&lt;"&amp;AW$5+1,'P23 monthly Buchungen'!P2:P830,"Einnahmen")+SUMIFS('P23 monthly Buchungen'!F2:F830,'P23 monthly Buchungen'!D2:D830,$D24,'P23 monthly Buchungen'!C2:C830,"&gt;="&amp;AW$4,'P23 monthly Buchungen'!C2:C830,"&lt;"&amp;AW$5+1,'P23 monthly Buchungen'!L2:L830,"Einnahmen")-SUMIFS('P23 monthly Buchungen'!F2:F830,'P23 monthly Buchungen'!D2:D830,$D24,'P23 monthly Buchungen'!C2:C830,"&gt;="&amp;AW$4,'P23 monthly Buchungen'!C2:C830,"&lt;"&amp;AW$5+1,'P23 monthly Buchungen'!P2:P830,"Ausgaben"))</f>
        <v>0</v>
      </c>
      <c r="AX24" s="21"/>
      <c r="AZ24" s="26">
        <f>-(SUMIFS('P23 monthly Buchungen'!F2:F830,'P23 monthly Buchungen'!D2:D830,$D24,'P23 monthly Buchungen'!C2:C830,"&gt;="&amp;AZ$4,'P23 monthly Buchungen'!C2:C830,"&lt;"&amp;AZ$5+1,'P23 monthly Buchungen'!L2:L830,"Ausgaben")-SUMIFS('P23 monthly Buchungen'!F2:F830,'P23 monthly Buchungen'!D2:D830,$D24,'P23 monthly Buchungen'!C2:C830,"&gt;="&amp;AZ$4,'P23 monthly Buchungen'!C2:C830,"&lt;"&amp;AZ$5+1,'P23 monthly Buchungen'!P2:P830,"Einnahmen")+SUMIFS('P23 monthly Buchungen'!F2:F830,'P23 monthly Buchungen'!D2:D830,$D24,'P23 monthly Buchungen'!C2:C830,"&gt;="&amp;AZ$4,'P23 monthly Buchungen'!C2:C830,"&lt;"&amp;AZ$5+1,'P23 monthly Buchungen'!L2:L830,"Einnahmen")-SUMIFS('P23 monthly Buchungen'!F2:F830,'P23 monthly Buchungen'!D2:D830,$D24,'P23 monthly Buchungen'!C2:C830,"&gt;="&amp;AZ$4,'P23 monthly Buchungen'!C2:C830,"&lt;"&amp;AZ$5+1,'P23 monthly Buchungen'!P2:P830,"Ausgaben"))</f>
        <v>0</v>
      </c>
      <c r="BA24" s="21"/>
      <c r="BC24" s="29">
        <v>110900</v>
      </c>
      <c r="BD24" s="21"/>
      <c r="BF24" s="29">
        <v>110900</v>
      </c>
      <c r="BG24" s="21"/>
      <c r="BI24" s="26">
        <f>-(SUMIFS('P23 monthly Buchungen'!F2:F830,'P23 monthly Buchungen'!D2:D830,$D24,'P23 monthly Buchungen'!C2:C830,"&gt;="&amp;BI$4,'P23 monthly Buchungen'!C2:C830,"&lt;"&amp;BI$5+1,'P23 monthly Buchungen'!L2:L830,"Ausgaben")-SUMIFS('P23 monthly Buchungen'!F2:F830,'P23 monthly Buchungen'!D2:D830,$D24,'P23 monthly Buchungen'!C2:C830,"&gt;="&amp;BI$4,'P23 monthly Buchungen'!C2:C830,"&lt;"&amp;BI$5+1,'P23 monthly Buchungen'!P2:P830,"Einnahmen")+SUMIFS('P23 monthly Buchungen'!F2:F830,'P23 monthly Buchungen'!D2:D830,$D24,'P23 monthly Buchungen'!C2:C830,"&gt;="&amp;BI$4,'P23 monthly Buchungen'!C2:C830,"&lt;"&amp;BI$5+1,'P23 monthly Buchungen'!L2:L830,"Einnahmen")-SUMIFS('P23 monthly Buchungen'!F2:F830,'P23 monthly Buchungen'!D2:D830,$D24,'P23 monthly Buchungen'!C2:C830,"&gt;="&amp;BI$4,'P23 monthly Buchungen'!C2:C830,"&lt;"&amp;BI$5+1,'P23 monthly Buchungen'!P2:P830,"Ausgaben"))</f>
        <v>55800</v>
      </c>
      <c r="BJ24" s="21"/>
      <c r="BL24" s="26">
        <f>-(SUMIFS('P23 monthly Buchungen'!F2:F830,'P23 monthly Buchungen'!D2:D830,$D24,'P23 monthly Buchungen'!C2:C830,"&gt;="&amp;BL$4,'P23 monthly Buchungen'!C2:C830,"&lt;"&amp;BL$5+1,'P23 monthly Buchungen'!L2:L830,"Ausgaben")-SUMIFS('P23 monthly Buchungen'!F2:F830,'P23 monthly Buchungen'!D2:D830,$D24,'P23 monthly Buchungen'!C2:C830,"&gt;="&amp;BL$4,'P23 monthly Buchungen'!C2:C830,"&lt;"&amp;BL$5+1,'P23 monthly Buchungen'!P2:P830,"Einnahmen")+SUMIFS('P23 monthly Buchungen'!F2:F830,'P23 monthly Buchungen'!D2:D830,$D24,'P23 monthly Buchungen'!C2:C830,"&gt;="&amp;BL$4,'P23 monthly Buchungen'!C2:C830,"&lt;"&amp;BL$5+1,'P23 monthly Buchungen'!L2:L830,"Einnahmen")-SUMIFS('P23 monthly Buchungen'!F2:F830,'P23 monthly Buchungen'!D2:D830,$D24,'P23 monthly Buchungen'!C2:C830,"&gt;="&amp;BL$4,'P23 monthly Buchungen'!C2:C830,"&lt;"&amp;BL$5+1,'P23 monthly Buchungen'!P2:P830,"Ausgaben"))</f>
        <v>0</v>
      </c>
      <c r="BM24" s="21"/>
      <c r="BO24" s="26">
        <f>-(SUMIFS('P23 monthly Buchungen'!F2:F830,'P23 monthly Buchungen'!D2:D830,$D24,'P23 monthly Buchungen'!C2:C830,"&gt;="&amp;BO$4,'P23 monthly Buchungen'!C2:C830,"&lt;"&amp;BO$5+1,'P23 monthly Buchungen'!L2:L830,"Ausgaben")-SUMIFS('P23 monthly Buchungen'!F2:F830,'P23 monthly Buchungen'!D2:D830,$D24,'P23 monthly Buchungen'!C2:C830,"&gt;="&amp;BO$4,'P23 monthly Buchungen'!C2:C830,"&lt;"&amp;BO$5+1,'P23 monthly Buchungen'!P2:P830,"Einnahmen")+SUMIFS('P23 monthly Buchungen'!F2:F830,'P23 monthly Buchungen'!D2:D830,$D24,'P23 monthly Buchungen'!C2:C830,"&gt;="&amp;BO$4,'P23 monthly Buchungen'!C2:C830,"&lt;"&amp;BO$5+1,'P23 monthly Buchungen'!L2:L830,"Einnahmen")-SUMIFS('P23 monthly Buchungen'!F2:F830,'P23 monthly Buchungen'!D2:D830,$D24,'P23 monthly Buchungen'!C2:C830,"&gt;="&amp;BO$4,'P23 monthly Buchungen'!C2:C830,"&lt;"&amp;BO$5+1,'P23 monthly Buchungen'!P2:P830,"Ausgaben"))</f>
        <v>0</v>
      </c>
      <c r="BP24" s="21"/>
      <c r="BR24" s="26">
        <f>-(SUMIFS('P23 monthly Buchungen'!F2:F830,'P23 monthly Buchungen'!D2:D830,$D24,'P23 monthly Buchungen'!C2:C830,"&gt;="&amp;BR$4,'P23 monthly Buchungen'!C2:C830,"&lt;"&amp;BR$5+1,'P23 monthly Buchungen'!L2:L830,"Ausgaben")-SUMIFS('P23 monthly Buchungen'!F2:F830,'P23 monthly Buchungen'!D2:D830,$D24,'P23 monthly Buchungen'!C2:C830,"&gt;="&amp;BR$4,'P23 monthly Buchungen'!C2:C830,"&lt;"&amp;BR$5+1,'P23 monthly Buchungen'!P2:P830,"Einnahmen")+SUMIFS('P23 monthly Buchungen'!F2:F830,'P23 monthly Buchungen'!D2:D830,$D24,'P23 monthly Buchungen'!C2:C830,"&gt;="&amp;BR$4,'P23 monthly Buchungen'!C2:C830,"&lt;"&amp;BR$5+1,'P23 monthly Buchungen'!L2:L830,"Einnahmen")-SUMIFS('P23 monthly Buchungen'!F2:F830,'P23 monthly Buchungen'!D2:D830,$D24,'P23 monthly Buchungen'!C2:C830,"&gt;="&amp;BR$4,'P23 monthly Buchungen'!C2:C830,"&lt;"&amp;BR$5+1,'P23 monthly Buchungen'!P2:P830,"Ausgaben"))</f>
        <v>0</v>
      </c>
      <c r="BS24" s="21"/>
      <c r="BU24" s="26">
        <f>-(SUMIFS('P23 monthly Buchungen'!F2:F830,'P23 monthly Buchungen'!D2:D830,$D24,'P23 monthly Buchungen'!C2:C830,"&gt;="&amp;BU$4,'P23 monthly Buchungen'!C2:C830,"&lt;"&amp;BU$5+1,'P23 monthly Buchungen'!L2:L830,"Ausgaben")-SUMIFS('P23 monthly Buchungen'!F2:F830,'P23 monthly Buchungen'!D2:D830,$D24,'P23 monthly Buchungen'!C2:C830,"&gt;="&amp;BU$4,'P23 monthly Buchungen'!C2:C830,"&lt;"&amp;BU$5+1,'P23 monthly Buchungen'!P2:P830,"Einnahmen")+SUMIFS('P23 monthly Buchungen'!F2:F830,'P23 monthly Buchungen'!D2:D830,$D24,'P23 monthly Buchungen'!C2:C830,"&gt;="&amp;BU$4,'P23 monthly Buchungen'!C2:C830,"&lt;"&amp;BU$5+1,'P23 monthly Buchungen'!L2:L830,"Einnahmen")-SUMIFS('P23 monthly Buchungen'!F2:F830,'P23 monthly Buchungen'!D2:D830,$D24,'P23 monthly Buchungen'!C2:C830,"&gt;="&amp;BU$4,'P23 monthly Buchungen'!C2:C830,"&lt;"&amp;BU$5+1,'P23 monthly Buchungen'!P2:P830,"Ausgaben"))</f>
        <v>0</v>
      </c>
      <c r="BV24" s="21"/>
      <c r="BX24" s="26">
        <f>-(SUMIFS('P23 monthly Buchungen'!F2:F830,'P23 monthly Buchungen'!D2:D830,$D24,'P23 monthly Buchungen'!C2:C830,"&gt;="&amp;BX$4,'P23 monthly Buchungen'!C2:C830,"&lt;"&amp;BX$5+1,'P23 monthly Buchungen'!L2:L830,"Ausgaben")-SUMIFS('P23 monthly Buchungen'!F2:F830,'P23 monthly Buchungen'!D2:D830,$D24,'P23 monthly Buchungen'!C2:C830,"&gt;="&amp;BX$4,'P23 monthly Buchungen'!C2:C830,"&lt;"&amp;BX$5+1,'P23 monthly Buchungen'!P2:P830,"Einnahmen")+SUMIFS('P23 monthly Buchungen'!F2:F830,'P23 monthly Buchungen'!D2:D830,$D24,'P23 monthly Buchungen'!C2:C830,"&gt;="&amp;BX$4,'P23 monthly Buchungen'!C2:C830,"&lt;"&amp;BX$5+1,'P23 monthly Buchungen'!L2:L830,"Einnahmen")-SUMIFS('P23 monthly Buchungen'!F2:F830,'P23 monthly Buchungen'!D2:D830,$D24,'P23 monthly Buchungen'!C2:C830,"&gt;="&amp;BX$4,'P23 monthly Buchungen'!C2:C830,"&lt;"&amp;BX$5+1,'P23 monthly Buchungen'!P2:P830,"Ausgaben"))</f>
        <v>30960</v>
      </c>
      <c r="BY24" s="21"/>
      <c r="CA24" s="26">
        <f>-(SUMIFS('P23 monthly Buchungen'!F2:F830,'P23 monthly Buchungen'!D2:D830,$D24,'P23 monthly Buchungen'!C2:C830,"&gt;="&amp;CA$4,'P23 monthly Buchungen'!C2:C830,"&lt;"&amp;CA$5+1,'P23 monthly Buchungen'!L2:L830,"Ausgaben")-SUMIFS('P23 monthly Buchungen'!F2:F830,'P23 monthly Buchungen'!D2:D830,$D24,'P23 monthly Buchungen'!C2:C830,"&gt;="&amp;CA$4,'P23 monthly Buchungen'!C2:C830,"&lt;"&amp;CA$5+1,'P23 monthly Buchungen'!P2:P830,"Einnahmen")+SUMIFS('P23 monthly Buchungen'!F2:F830,'P23 monthly Buchungen'!D2:D830,$D24,'P23 monthly Buchungen'!C2:C830,"&gt;="&amp;CA$4,'P23 monthly Buchungen'!C2:C830,"&lt;"&amp;CA$5+1,'P23 monthly Buchungen'!L2:L830,"Einnahmen")-SUMIFS('P23 monthly Buchungen'!F2:F830,'P23 monthly Buchungen'!D2:D830,$D24,'P23 monthly Buchungen'!C2:C830,"&gt;="&amp;CA$4,'P23 monthly Buchungen'!C2:C830,"&lt;"&amp;CA$5+1,'P23 monthly Buchungen'!P2:P830,"Ausgaben"))</f>
        <v>0</v>
      </c>
      <c r="CB24" s="21"/>
      <c r="CD24" s="26">
        <f>-(SUMIFS('P23 monthly Buchungen'!F2:F830,'P23 monthly Buchungen'!D2:D830,$D24,'P23 monthly Buchungen'!C2:C830,"&gt;="&amp;CD$4,'P23 monthly Buchungen'!C2:C830,"&lt;"&amp;CD$5+1,'P23 monthly Buchungen'!L2:L830,"Ausgaben")-SUMIFS('P23 monthly Buchungen'!F2:F830,'P23 monthly Buchungen'!D2:D830,$D24,'P23 monthly Buchungen'!C2:C830,"&gt;="&amp;CD$4,'P23 monthly Buchungen'!C2:C830,"&lt;"&amp;CD$5+1,'P23 monthly Buchungen'!P2:P830,"Einnahmen")+SUMIFS('P23 monthly Buchungen'!F2:F830,'P23 monthly Buchungen'!D2:D830,$D24,'P23 monthly Buchungen'!C2:C830,"&gt;="&amp;CD$4,'P23 monthly Buchungen'!C2:C830,"&lt;"&amp;CD$5+1,'P23 monthly Buchungen'!L2:L830,"Einnahmen")-SUMIFS('P23 monthly Buchungen'!F2:F830,'P23 monthly Buchungen'!D2:D830,$D24,'P23 monthly Buchungen'!C2:C830,"&gt;="&amp;CD$4,'P23 monthly Buchungen'!C2:C830,"&lt;"&amp;CD$5+1,'P23 monthly Buchungen'!P2:P830,"Ausgaben"))</f>
        <v>0</v>
      </c>
      <c r="CE24" s="21"/>
      <c r="CG24" s="26">
        <f>-(SUMIFS('P23 monthly Buchungen'!F2:F830,'P23 monthly Buchungen'!D2:D830,$D24,'P23 monthly Buchungen'!C2:C830,"&gt;="&amp;CG$4,'P23 monthly Buchungen'!C2:C830,"&lt;"&amp;CG$5+1,'P23 monthly Buchungen'!L2:L830,"Ausgaben")-SUMIFS('P23 monthly Buchungen'!F2:F830,'P23 monthly Buchungen'!D2:D830,$D24,'P23 monthly Buchungen'!C2:C830,"&gt;="&amp;CG$4,'P23 monthly Buchungen'!C2:C830,"&lt;"&amp;CG$5+1,'P23 monthly Buchungen'!P2:P830,"Einnahmen")+SUMIFS('P23 monthly Buchungen'!F2:F830,'P23 monthly Buchungen'!D2:D830,$D24,'P23 monthly Buchungen'!C2:C830,"&gt;="&amp;CG$4,'P23 monthly Buchungen'!C2:C830,"&lt;"&amp;CG$5+1,'P23 monthly Buchungen'!L2:L830,"Einnahmen")-SUMIFS('P23 monthly Buchungen'!F2:F830,'P23 monthly Buchungen'!D2:D830,$D24,'P23 monthly Buchungen'!C2:C830,"&gt;="&amp;CG$4,'P23 monthly Buchungen'!C2:C830,"&lt;"&amp;CG$5+1,'P23 monthly Buchungen'!P2:P830,"Ausgaben"))</f>
        <v>0</v>
      </c>
      <c r="CH24" s="21"/>
      <c r="CJ24" s="26">
        <f>-(SUMIFS('P23 monthly Buchungen'!F2:F830,'P23 monthly Buchungen'!D2:D830,$D24,'P23 monthly Buchungen'!C2:C830,"&gt;="&amp;CJ$4,'P23 monthly Buchungen'!C2:C830,"&lt;"&amp;CJ$5+1,'P23 monthly Buchungen'!L2:L830,"Ausgaben")-SUMIFS('P23 monthly Buchungen'!F2:F830,'P23 monthly Buchungen'!D2:D830,$D24,'P23 monthly Buchungen'!C2:C830,"&gt;="&amp;CJ$4,'P23 monthly Buchungen'!C2:C830,"&lt;"&amp;CJ$5+1,'P23 monthly Buchungen'!P2:P830,"Einnahmen")+SUMIFS('P23 monthly Buchungen'!F2:F830,'P23 monthly Buchungen'!D2:D830,$D24,'P23 monthly Buchungen'!C2:C830,"&gt;="&amp;CJ$4,'P23 monthly Buchungen'!C2:C830,"&lt;"&amp;CJ$5+1,'P23 monthly Buchungen'!L2:L830,"Einnahmen")-SUMIFS('P23 monthly Buchungen'!F2:F830,'P23 monthly Buchungen'!D2:D830,$D24,'P23 monthly Buchungen'!C2:C830,"&gt;="&amp;CJ$4,'P23 monthly Buchungen'!C2:C830,"&lt;"&amp;CJ$5+1,'P23 monthly Buchungen'!P2:P830,"Ausgaben"))</f>
        <v>35000</v>
      </c>
      <c r="CK24" s="21"/>
      <c r="CM24" s="26">
        <f>-(SUMIFS('P23 monthly Buchungen'!F2:F830,'P23 monthly Buchungen'!D2:D830,$D24,'P23 monthly Buchungen'!C2:C830,"&gt;="&amp;CM$4,'P23 monthly Buchungen'!C2:C830,"&lt;"&amp;CM$5+1,'P23 monthly Buchungen'!L2:L830,"Ausgaben")-SUMIFS('P23 monthly Buchungen'!F2:F830,'P23 monthly Buchungen'!D2:D830,$D24,'P23 monthly Buchungen'!C2:C830,"&gt;="&amp;CM$4,'P23 monthly Buchungen'!C2:C830,"&lt;"&amp;CM$5+1,'P23 monthly Buchungen'!P2:P830,"Einnahmen")+SUMIFS('P23 monthly Buchungen'!F2:F830,'P23 monthly Buchungen'!D2:D830,$D24,'P23 monthly Buchungen'!C2:C830,"&gt;="&amp;CM$4,'P23 monthly Buchungen'!C2:C830,"&lt;"&amp;CM$5+1,'P23 monthly Buchungen'!L2:L830,"Einnahmen")-SUMIFS('P23 monthly Buchungen'!F2:F830,'P23 monthly Buchungen'!D2:D830,$D24,'P23 monthly Buchungen'!C2:C830,"&gt;="&amp;CM$4,'P23 monthly Buchungen'!C2:C830,"&lt;"&amp;CM$5+1,'P23 monthly Buchungen'!P2:P830,"Ausgaben"))</f>
        <v>0</v>
      </c>
      <c r="CN24" s="21"/>
      <c r="CP24" s="26">
        <f>-(SUMIFS('P23 monthly Buchungen'!F2:F830,'P23 monthly Buchungen'!D2:D830,$D24,'P23 monthly Buchungen'!C2:C830,"&gt;="&amp;CP$4,'P23 monthly Buchungen'!C2:C830,"&lt;"&amp;CP$5+1,'P23 monthly Buchungen'!L2:L830,"Ausgaben")-SUMIFS('P23 monthly Buchungen'!F2:F830,'P23 monthly Buchungen'!D2:D830,$D24,'P23 monthly Buchungen'!C2:C830,"&gt;="&amp;CP$4,'P23 monthly Buchungen'!C2:C830,"&lt;"&amp;CP$5+1,'P23 monthly Buchungen'!P2:P830,"Einnahmen")+SUMIFS('P23 monthly Buchungen'!F2:F830,'P23 monthly Buchungen'!D2:D830,$D24,'P23 monthly Buchungen'!C2:C830,"&gt;="&amp;CP$4,'P23 monthly Buchungen'!C2:C830,"&lt;"&amp;CP$5+1,'P23 monthly Buchungen'!L2:L830,"Einnahmen")-SUMIFS('P23 monthly Buchungen'!F2:F830,'P23 monthly Buchungen'!D2:D830,$D24,'P23 monthly Buchungen'!C2:C830,"&gt;="&amp;CP$4,'P23 monthly Buchungen'!C2:C830,"&lt;"&amp;CP$5+1,'P23 monthly Buchungen'!P2:P830,"Ausgaben"))</f>
        <v>0</v>
      </c>
      <c r="CQ24" s="21"/>
      <c r="CS24" s="29">
        <v>110900</v>
      </c>
      <c r="CT24" s="21"/>
      <c r="CV24" s="29">
        <v>110900</v>
      </c>
      <c r="CW24" s="21"/>
      <c r="CY24" s="26">
        <f>-(SUMIFS('P23 monthly Buchungen'!F2:F830,'P23 monthly Buchungen'!D2:D830,$D24,'P23 monthly Buchungen'!C2:C830,"&gt;="&amp;CY$4,'P23 monthly Buchungen'!C2:C830,"&lt;"&amp;CY$5+1,'P23 monthly Buchungen'!L2:L830,"Ausgaben")-SUMIFS('P23 monthly Buchungen'!F2:F830,'P23 monthly Buchungen'!D2:D830,$D24,'P23 monthly Buchungen'!C2:C830,"&gt;="&amp;CY$4,'P23 monthly Buchungen'!C2:C830,"&lt;"&amp;CY$5+1,'P23 monthly Buchungen'!P2:P830,"Einnahmen")+SUMIFS('P23 monthly Buchungen'!F2:F830,'P23 monthly Buchungen'!D2:D830,$D24,'P23 monthly Buchungen'!C2:C830,"&gt;="&amp;CY$4,'P23 monthly Buchungen'!C2:C830,"&lt;"&amp;CY$5+1,'P23 monthly Buchungen'!L2:L830,"Einnahmen")-SUMIFS('P23 monthly Buchungen'!F2:F830,'P23 monthly Buchungen'!D2:D830,$D24,'P23 monthly Buchungen'!C2:C830,"&gt;="&amp;CY$4,'P23 monthly Buchungen'!C2:C830,"&lt;"&amp;CY$5+1,'P23 monthly Buchungen'!P2:P830,"Ausgaben"))</f>
        <v>0</v>
      </c>
      <c r="CZ24" s="21"/>
      <c r="DB24" s="26">
        <f>-(SUMIFS('P23 monthly Buchungen'!F2:F830,'P23 monthly Buchungen'!D2:D830,$D24,'P23 monthly Buchungen'!C2:C830,"&gt;="&amp;DB$4,'P23 monthly Buchungen'!C2:C830,"&lt;"&amp;DB$5+1,'P23 monthly Buchungen'!L2:L830,"Ausgaben")-SUMIFS('P23 monthly Buchungen'!F2:F830,'P23 monthly Buchungen'!D2:D830,$D24,'P23 monthly Buchungen'!C2:C830,"&gt;="&amp;DB$4,'P23 monthly Buchungen'!C2:C830,"&lt;"&amp;DB$5+1,'P23 monthly Buchungen'!P2:P830,"Einnahmen")+SUMIFS('P23 monthly Buchungen'!F2:F830,'P23 monthly Buchungen'!D2:D830,$D24,'P23 monthly Buchungen'!C2:C830,"&gt;="&amp;DB$4,'P23 monthly Buchungen'!C2:C830,"&lt;"&amp;DB$5+1,'P23 monthly Buchungen'!L2:L830,"Einnahmen")-SUMIFS('P23 monthly Buchungen'!F2:F830,'P23 monthly Buchungen'!D2:D830,$D24,'P23 monthly Buchungen'!C2:C830,"&gt;="&amp;DB$4,'P23 monthly Buchungen'!C2:C830,"&lt;"&amp;DB$5+1,'P23 monthly Buchungen'!P2:P830,"Ausgaben"))</f>
        <v>40070</v>
      </c>
      <c r="DC24" s="21"/>
      <c r="DE24" s="26">
        <f>-(SUMIFS('P23 monthly Buchungen'!F2:F830,'P23 monthly Buchungen'!D2:D830,$D24,'P23 monthly Buchungen'!C2:C830,"&gt;="&amp;DE$4,'P23 monthly Buchungen'!C2:C830,"&lt;"&amp;DE$5+1,'P23 monthly Buchungen'!L2:L830,"Ausgaben")-SUMIFS('P23 monthly Buchungen'!F2:F830,'P23 monthly Buchungen'!D2:D830,$D24,'P23 monthly Buchungen'!C2:C830,"&gt;="&amp;DE$4,'P23 monthly Buchungen'!C2:C830,"&lt;"&amp;DE$5+1,'P23 monthly Buchungen'!P2:P830,"Einnahmen")+SUMIFS('P23 monthly Buchungen'!F2:F830,'P23 monthly Buchungen'!D2:D830,$D24,'P23 monthly Buchungen'!C2:C830,"&gt;="&amp;DE$4,'P23 monthly Buchungen'!C2:C830,"&lt;"&amp;DE$5+1,'P23 monthly Buchungen'!L2:L830,"Einnahmen")-SUMIFS('P23 monthly Buchungen'!F2:F830,'P23 monthly Buchungen'!D2:D830,$D24,'P23 monthly Buchungen'!C2:C830,"&gt;="&amp;DE$4,'P23 monthly Buchungen'!C2:C830,"&lt;"&amp;DE$5+1,'P23 monthly Buchungen'!P2:P830,"Ausgaben"))</f>
        <v>0</v>
      </c>
      <c r="DF24" s="21"/>
      <c r="DH24" s="26">
        <f>-(SUMIFS('P23 monthly Buchungen'!F2:F830,'P23 monthly Buchungen'!D2:D830,$D24,'P23 monthly Buchungen'!C2:C830,"&gt;="&amp;DH$4,'P23 monthly Buchungen'!C2:C830,"&lt;"&amp;DH$5+1,'P23 monthly Buchungen'!L2:L830,"Ausgaben")-SUMIFS('P23 monthly Buchungen'!F2:F830,'P23 monthly Buchungen'!D2:D830,$D24,'P23 monthly Buchungen'!C2:C830,"&gt;="&amp;DH$4,'P23 monthly Buchungen'!C2:C830,"&lt;"&amp;DH$5+1,'P23 monthly Buchungen'!P2:P830,"Einnahmen")+SUMIFS('P23 monthly Buchungen'!F2:F830,'P23 monthly Buchungen'!D2:D830,$D24,'P23 monthly Buchungen'!C2:C830,"&gt;="&amp;DH$4,'P23 monthly Buchungen'!C2:C830,"&lt;"&amp;DH$5+1,'P23 monthly Buchungen'!L2:L830,"Einnahmen")-SUMIFS('P23 monthly Buchungen'!F2:F830,'P23 monthly Buchungen'!D2:D830,$D24,'P23 monthly Buchungen'!C2:C830,"&gt;="&amp;DH$4,'P23 monthly Buchungen'!C2:C830,"&lt;"&amp;DH$5+1,'P23 monthly Buchungen'!P2:P830,"Ausgaben"))</f>
        <v>0</v>
      </c>
      <c r="DI24" s="21"/>
      <c r="DK24" s="26">
        <f>-(SUMIFS('P23 monthly Buchungen'!F2:F830,'P23 monthly Buchungen'!D2:D830,$D24,'P23 monthly Buchungen'!C2:C830,"&gt;="&amp;DK$4,'P23 monthly Buchungen'!C2:C830,"&lt;"&amp;DK$5+1,'P23 monthly Buchungen'!L2:L830,"Ausgaben")-SUMIFS('P23 monthly Buchungen'!F2:F830,'P23 monthly Buchungen'!D2:D830,$D24,'P23 monthly Buchungen'!C2:C830,"&gt;="&amp;DK$4,'P23 monthly Buchungen'!C2:C830,"&lt;"&amp;DK$5+1,'P23 monthly Buchungen'!P2:P830,"Einnahmen")+SUMIFS('P23 monthly Buchungen'!F2:F830,'P23 monthly Buchungen'!D2:D830,$D24,'P23 monthly Buchungen'!C2:C830,"&gt;="&amp;DK$4,'P23 monthly Buchungen'!C2:C830,"&lt;"&amp;DK$5+1,'P23 monthly Buchungen'!L2:L830,"Einnahmen")-SUMIFS('P23 monthly Buchungen'!F2:F830,'P23 monthly Buchungen'!D2:D830,$D24,'P23 monthly Buchungen'!C2:C830,"&gt;="&amp;DK$4,'P23 monthly Buchungen'!C2:C830,"&lt;"&amp;DK$5+1,'P23 monthly Buchungen'!P2:P830,"Ausgaben"))</f>
        <v>0</v>
      </c>
      <c r="DL24" s="21"/>
      <c r="DN24" s="26">
        <f>-(SUMIFS('P23 monthly Buchungen'!F2:F830,'P23 monthly Buchungen'!D2:D830,$D24,'P23 monthly Buchungen'!C2:C830,"&gt;="&amp;DN$4,'P23 monthly Buchungen'!C2:C830,"&lt;"&amp;DN$5+1,'P23 monthly Buchungen'!L2:L830,"Ausgaben")-SUMIFS('P23 monthly Buchungen'!F2:F830,'P23 monthly Buchungen'!D2:D830,$D24,'P23 monthly Buchungen'!C2:C830,"&gt;="&amp;DN$4,'P23 monthly Buchungen'!C2:C830,"&lt;"&amp;DN$5+1,'P23 monthly Buchungen'!P2:P830,"Einnahmen")+SUMIFS('P23 monthly Buchungen'!F2:F830,'P23 monthly Buchungen'!D2:D830,$D24,'P23 monthly Buchungen'!C2:C830,"&gt;="&amp;DN$4,'P23 monthly Buchungen'!C2:C830,"&lt;"&amp;DN$5+1,'P23 monthly Buchungen'!L2:L830,"Einnahmen")-SUMIFS('P23 monthly Buchungen'!F2:F830,'P23 monthly Buchungen'!D2:D830,$D24,'P23 monthly Buchungen'!C2:C830,"&gt;="&amp;DN$4,'P23 monthly Buchungen'!C2:C830,"&lt;"&amp;DN$5+1,'P23 monthly Buchungen'!P2:P830,"Ausgaben"))</f>
        <v>0</v>
      </c>
      <c r="DO24" s="21"/>
      <c r="DQ24" s="26">
        <f>-(SUMIFS('P23 monthly Buchungen'!F2:F830,'P23 monthly Buchungen'!D2:D830,$D24,'P23 monthly Buchungen'!C2:C830,"&gt;="&amp;DQ$4,'P23 monthly Buchungen'!C2:C830,"&lt;"&amp;DQ$5+1,'P23 monthly Buchungen'!L2:L830,"Ausgaben")-SUMIFS('P23 monthly Buchungen'!F2:F830,'P23 monthly Buchungen'!D2:D830,$D24,'P23 monthly Buchungen'!C2:C830,"&gt;="&amp;DQ$4,'P23 monthly Buchungen'!C2:C830,"&lt;"&amp;DQ$5+1,'P23 monthly Buchungen'!P2:P830,"Einnahmen")+SUMIFS('P23 monthly Buchungen'!F2:F830,'P23 monthly Buchungen'!D2:D830,$D24,'P23 monthly Buchungen'!C2:C830,"&gt;="&amp;DQ$4,'P23 monthly Buchungen'!C2:C830,"&lt;"&amp;DQ$5+1,'P23 monthly Buchungen'!L2:L830,"Einnahmen")-SUMIFS('P23 monthly Buchungen'!F2:F830,'P23 monthly Buchungen'!D2:D830,$D24,'P23 monthly Buchungen'!C2:C830,"&gt;="&amp;DQ$4,'P23 monthly Buchungen'!C2:C830,"&lt;"&amp;DQ$5+1,'P23 monthly Buchungen'!P2:P830,"Ausgaben"))</f>
        <v>0</v>
      </c>
      <c r="DR24" s="21"/>
      <c r="DT24" s="26">
        <f>-(SUMIFS('P23 monthly Buchungen'!F2:F830,'P23 monthly Buchungen'!D2:D830,$D24,'P23 monthly Buchungen'!C2:C830,"&gt;="&amp;DT$4,'P23 monthly Buchungen'!C2:C830,"&lt;"&amp;DT$5+1,'P23 monthly Buchungen'!L2:L830,"Ausgaben")-SUMIFS('P23 monthly Buchungen'!F2:F830,'P23 monthly Buchungen'!D2:D830,$D24,'P23 monthly Buchungen'!C2:C830,"&gt;="&amp;DT$4,'P23 monthly Buchungen'!C2:C830,"&lt;"&amp;DT$5+1,'P23 monthly Buchungen'!P2:P830,"Einnahmen")+SUMIFS('P23 monthly Buchungen'!F2:F830,'P23 monthly Buchungen'!D2:D830,$D24,'P23 monthly Buchungen'!C2:C830,"&gt;="&amp;DT$4,'P23 monthly Buchungen'!C2:C830,"&lt;"&amp;DT$5+1,'P23 monthly Buchungen'!L2:L830,"Einnahmen")-SUMIFS('P23 monthly Buchungen'!F2:F830,'P23 monthly Buchungen'!D2:D830,$D24,'P23 monthly Buchungen'!C2:C830,"&gt;="&amp;DT$4,'P23 monthly Buchungen'!C2:C830,"&lt;"&amp;DT$5+1,'P23 monthly Buchungen'!P2:P830,"Ausgaben"))</f>
        <v>0</v>
      </c>
      <c r="DU24" s="21"/>
      <c r="DW24" s="26">
        <f>-(SUMIFS('P23 monthly Buchungen'!F2:F830,'P23 monthly Buchungen'!D2:D830,$D24,'P23 monthly Buchungen'!C2:C830,"&gt;="&amp;DW$4,'P23 monthly Buchungen'!C2:C830,"&lt;"&amp;DW$5+1,'P23 monthly Buchungen'!L2:L830,"Ausgaben")-SUMIFS('P23 monthly Buchungen'!F2:F830,'P23 monthly Buchungen'!D2:D830,$D24,'P23 monthly Buchungen'!C2:C830,"&gt;="&amp;DW$4,'P23 monthly Buchungen'!C2:C830,"&lt;"&amp;DW$5+1,'P23 monthly Buchungen'!P2:P830,"Einnahmen")+SUMIFS('P23 monthly Buchungen'!F2:F830,'P23 monthly Buchungen'!D2:D830,$D24,'P23 monthly Buchungen'!C2:C830,"&gt;="&amp;DW$4,'P23 monthly Buchungen'!C2:C830,"&lt;"&amp;DW$5+1,'P23 monthly Buchungen'!L2:L830,"Einnahmen")-SUMIFS('P23 monthly Buchungen'!F2:F830,'P23 monthly Buchungen'!D2:D830,$D24,'P23 monthly Buchungen'!C2:C830,"&gt;="&amp;DW$4,'P23 monthly Buchungen'!C2:C830,"&lt;"&amp;DW$5+1,'P23 monthly Buchungen'!P2:P830,"Ausgaben"))</f>
        <v>0</v>
      </c>
      <c r="DX24" s="21"/>
      <c r="DZ24" s="26">
        <f>-(SUMIFS('P23 monthly Buchungen'!F2:F830,'P23 monthly Buchungen'!D2:D830,$D24,'P23 monthly Buchungen'!C2:C830,"&gt;="&amp;DZ$4,'P23 monthly Buchungen'!C2:C830,"&lt;"&amp;DZ$5+1,'P23 monthly Buchungen'!L2:L830,"Ausgaben")-SUMIFS('P23 monthly Buchungen'!F2:F830,'P23 monthly Buchungen'!D2:D830,$D24,'P23 monthly Buchungen'!C2:C830,"&gt;="&amp;DZ$4,'P23 monthly Buchungen'!C2:C830,"&lt;"&amp;DZ$5+1,'P23 monthly Buchungen'!P2:P830,"Einnahmen")+SUMIFS('P23 monthly Buchungen'!F2:F830,'P23 monthly Buchungen'!D2:D830,$D24,'P23 monthly Buchungen'!C2:C830,"&gt;="&amp;DZ$4,'P23 monthly Buchungen'!C2:C830,"&lt;"&amp;DZ$5+1,'P23 monthly Buchungen'!L2:L830,"Einnahmen")-SUMIFS('P23 monthly Buchungen'!F2:F830,'P23 monthly Buchungen'!D2:D830,$D24,'P23 monthly Buchungen'!C2:C830,"&gt;="&amp;DZ$4,'P23 monthly Buchungen'!C2:C830,"&lt;"&amp;DZ$5+1,'P23 monthly Buchungen'!P2:P830,"Ausgaben"))</f>
        <v>0</v>
      </c>
      <c r="EA24" s="21"/>
      <c r="EC24" s="26">
        <f>-(SUMIFS('P23 monthly Buchungen'!F2:F830,'P23 monthly Buchungen'!D2:D830,$D24,'P23 monthly Buchungen'!C2:C830,"&gt;="&amp;EC$4,'P23 monthly Buchungen'!C2:C830,"&lt;"&amp;EC$5+1,'P23 monthly Buchungen'!L2:L830,"Ausgaben")-SUMIFS('P23 monthly Buchungen'!F2:F830,'P23 monthly Buchungen'!D2:D830,$D24,'P23 monthly Buchungen'!C2:C830,"&gt;="&amp;EC$4,'P23 monthly Buchungen'!C2:C830,"&lt;"&amp;EC$5+1,'P23 monthly Buchungen'!P2:P830,"Einnahmen")+SUMIFS('P23 monthly Buchungen'!F2:F830,'P23 monthly Buchungen'!D2:D830,$D24,'P23 monthly Buchungen'!C2:C830,"&gt;="&amp;EC$4,'P23 monthly Buchungen'!C2:C830,"&lt;"&amp;EC$5+1,'P23 monthly Buchungen'!L2:L830,"Einnahmen")-SUMIFS('P23 monthly Buchungen'!F2:F830,'P23 monthly Buchungen'!D2:D830,$D24,'P23 monthly Buchungen'!C2:C830,"&gt;="&amp;EC$4,'P23 monthly Buchungen'!C2:C830,"&lt;"&amp;EC$5+1,'P23 monthly Buchungen'!P2:P830,"Ausgaben"))</f>
        <v>0</v>
      </c>
      <c r="ED24" s="21"/>
      <c r="EF24" s="26">
        <f>-(SUMIFS('P23 monthly Buchungen'!F2:F830,'P23 monthly Buchungen'!D2:D830,$D24,'P23 monthly Buchungen'!C2:C830,"&gt;="&amp;EF$4,'P23 monthly Buchungen'!C2:C830,"&lt;"&amp;EF$5+1,'P23 monthly Buchungen'!L2:L830,"Ausgaben")-SUMIFS('P23 monthly Buchungen'!F2:F830,'P23 monthly Buchungen'!D2:D830,$D24,'P23 monthly Buchungen'!C2:C830,"&gt;="&amp;EF$4,'P23 monthly Buchungen'!C2:C830,"&lt;"&amp;EF$5+1,'P23 monthly Buchungen'!P2:P830,"Einnahmen")+SUMIFS('P23 monthly Buchungen'!F2:F830,'P23 monthly Buchungen'!D2:D830,$D24,'P23 monthly Buchungen'!C2:C830,"&gt;="&amp;EF$4,'P23 monthly Buchungen'!C2:C830,"&lt;"&amp;EF$5+1,'P23 monthly Buchungen'!L2:L830,"Einnahmen")-SUMIFS('P23 monthly Buchungen'!F2:F830,'P23 monthly Buchungen'!D2:D830,$D24,'P23 monthly Buchungen'!C2:C830,"&gt;="&amp;EF$4,'P23 monthly Buchungen'!C2:C830,"&lt;"&amp;EF$5+1,'P23 monthly Buchungen'!P2:P830,"Ausgaben"))</f>
        <v>0</v>
      </c>
      <c r="EG24" s="21"/>
      <c r="EI24" s="26">
        <f>-(SUMIFS('P23 monthly Buchungen'!F2:F830,'P23 monthly Buchungen'!D2:D830,$D24,'P23 monthly Buchungen'!C2:C830,"&gt;="&amp;EI$4,'P23 monthly Buchungen'!C2:C830,"&lt;"&amp;EI$5+1,'P23 monthly Buchungen'!L2:L830,"Ausgaben")-SUMIFS('P23 monthly Buchungen'!F2:F830,'P23 monthly Buchungen'!D2:D830,$D24,'P23 monthly Buchungen'!C2:C830,"&gt;="&amp;EI$4,'P23 monthly Buchungen'!C2:C830,"&lt;"&amp;EI$5+1,'P23 monthly Buchungen'!P2:P830,"Einnahmen")+SUMIFS('P23 monthly Buchungen'!F2:F830,'P23 monthly Buchungen'!D2:D830,$D24,'P23 monthly Buchungen'!C2:C830,"&gt;="&amp;EI$4,'P23 monthly Buchungen'!C2:C830,"&lt;"&amp;EI$5+1,'P23 monthly Buchungen'!L2:L830,"Einnahmen")-SUMIFS('P23 monthly Buchungen'!F2:F830,'P23 monthly Buchungen'!D2:D830,$D24,'P23 monthly Buchungen'!C2:C830,"&gt;="&amp;EI$4,'P23 monthly Buchungen'!C2:C830,"&lt;"&amp;EI$5+1,'P23 monthly Buchungen'!P2:P830,"Ausgaben"))</f>
        <v>0</v>
      </c>
    </row>
    <row r="25" spans="1:139" x14ac:dyDescent="0.2">
      <c r="C25" t="s">
        <v>5544</v>
      </c>
      <c r="D25" t="s">
        <v>2612</v>
      </c>
      <c r="E25" s="21"/>
      <c r="G25" s="29">
        <v>90000</v>
      </c>
      <c r="H25" s="21"/>
      <c r="J25" s="29">
        <v>30000</v>
      </c>
      <c r="K25" s="21"/>
      <c r="M25" s="29">
        <v>30000</v>
      </c>
      <c r="N25" s="21"/>
      <c r="P25" s="26">
        <f>-(SUMIFS('P23 monthly Buchungen'!F2:F830,'P23 monthly Buchungen'!D2:D830,$D25,'P23 monthly Buchungen'!C2:C830,"&gt;="&amp;P$4,'P23 monthly Buchungen'!C2:C830,"&lt;"&amp;P$5+1,'P23 monthly Buchungen'!L2:L830,"Ausgaben")-SUMIFS('P23 monthly Buchungen'!F2:F830,'P23 monthly Buchungen'!D2:D830,$D25,'P23 monthly Buchungen'!C2:C830,"&gt;="&amp;P$4,'P23 monthly Buchungen'!C2:C830,"&lt;"&amp;P$5+1,'P23 monthly Buchungen'!P2:P830,"Einnahmen")+SUMIFS('P23 monthly Buchungen'!F2:F830,'P23 monthly Buchungen'!D2:D830,$D25,'P23 monthly Buchungen'!C2:C830,"&gt;="&amp;P$4,'P23 monthly Buchungen'!C2:C830,"&lt;"&amp;P$5+1,'P23 monthly Buchungen'!L2:L830,"Einnahmen")-SUMIFS('P23 monthly Buchungen'!F2:F830,'P23 monthly Buchungen'!D2:D830,$D25,'P23 monthly Buchungen'!C2:C830,"&gt;="&amp;P$4,'P23 monthly Buchungen'!C2:C830,"&lt;"&amp;P$5+1,'P23 monthly Buchungen'!P2:P830,"Ausgaben"))</f>
        <v>0</v>
      </c>
      <c r="Q25" s="21"/>
      <c r="S25" s="26">
        <f>-(SUMIFS('P23 monthly Buchungen'!F2:F830,'P23 monthly Buchungen'!D2:D830,$D25,'P23 monthly Buchungen'!C2:C830,"&gt;="&amp;S$4,'P23 monthly Buchungen'!C2:C830,"&lt;"&amp;S$5+1,'P23 monthly Buchungen'!L2:L830,"Ausgaben")-SUMIFS('P23 monthly Buchungen'!F2:F830,'P23 monthly Buchungen'!D2:D830,$D25,'P23 monthly Buchungen'!C2:C830,"&gt;="&amp;S$4,'P23 monthly Buchungen'!C2:C830,"&lt;"&amp;S$5+1,'P23 monthly Buchungen'!P2:P830,"Einnahmen")+SUMIFS('P23 monthly Buchungen'!F2:F830,'P23 monthly Buchungen'!D2:D830,$D25,'P23 monthly Buchungen'!C2:C830,"&gt;="&amp;S$4,'P23 monthly Buchungen'!C2:C830,"&lt;"&amp;S$5+1,'P23 monthly Buchungen'!L2:L830,"Einnahmen")-SUMIFS('P23 monthly Buchungen'!F2:F830,'P23 monthly Buchungen'!D2:D830,$D25,'P23 monthly Buchungen'!C2:C830,"&gt;="&amp;S$4,'P23 monthly Buchungen'!C2:C830,"&lt;"&amp;S$5+1,'P23 monthly Buchungen'!P2:P830,"Ausgaben"))</f>
        <v>0</v>
      </c>
      <c r="T25" s="21"/>
      <c r="V25" s="26">
        <f>-(SUMIFS('P23 monthly Buchungen'!F2:F830,'P23 monthly Buchungen'!D2:D830,$D25,'P23 monthly Buchungen'!C2:C830,"&gt;="&amp;V$4,'P23 monthly Buchungen'!C2:C830,"&lt;"&amp;V$5+1,'P23 monthly Buchungen'!L2:L830,"Ausgaben")-SUMIFS('P23 monthly Buchungen'!F2:F830,'P23 monthly Buchungen'!D2:D830,$D25,'P23 monthly Buchungen'!C2:C830,"&gt;="&amp;V$4,'P23 monthly Buchungen'!C2:C830,"&lt;"&amp;V$5+1,'P23 monthly Buchungen'!P2:P830,"Einnahmen")+SUMIFS('P23 monthly Buchungen'!F2:F830,'P23 monthly Buchungen'!D2:D830,$D25,'P23 monthly Buchungen'!C2:C830,"&gt;="&amp;V$4,'P23 monthly Buchungen'!C2:C830,"&lt;"&amp;V$5+1,'P23 monthly Buchungen'!L2:L830,"Einnahmen")-SUMIFS('P23 monthly Buchungen'!F2:F830,'P23 monthly Buchungen'!D2:D830,$D25,'P23 monthly Buchungen'!C2:C830,"&gt;="&amp;V$4,'P23 monthly Buchungen'!C2:C830,"&lt;"&amp;V$5+1,'P23 monthly Buchungen'!P2:P830,"Ausgaben"))</f>
        <v>0</v>
      </c>
      <c r="W25" s="21"/>
      <c r="Y25" s="26">
        <f>-(SUMIFS('P23 monthly Buchungen'!F2:F830,'P23 monthly Buchungen'!D2:D830,$D25,'P23 monthly Buchungen'!C2:C830,"&gt;="&amp;Y$4,'P23 monthly Buchungen'!C2:C830,"&lt;"&amp;Y$5+1,'P23 monthly Buchungen'!L2:L830,"Ausgaben")-SUMIFS('P23 monthly Buchungen'!F2:F830,'P23 monthly Buchungen'!D2:D830,$D25,'P23 monthly Buchungen'!C2:C830,"&gt;="&amp;Y$4,'P23 monthly Buchungen'!C2:C830,"&lt;"&amp;Y$5+1,'P23 monthly Buchungen'!P2:P830,"Einnahmen")+SUMIFS('P23 monthly Buchungen'!F2:F830,'P23 monthly Buchungen'!D2:D830,$D25,'P23 monthly Buchungen'!C2:C830,"&gt;="&amp;Y$4,'P23 monthly Buchungen'!C2:C830,"&lt;"&amp;Y$5+1,'P23 monthly Buchungen'!L2:L830,"Einnahmen")-SUMIFS('P23 monthly Buchungen'!F2:F830,'P23 monthly Buchungen'!D2:D830,$D25,'P23 monthly Buchungen'!C2:C830,"&gt;="&amp;Y$4,'P23 monthly Buchungen'!C2:C830,"&lt;"&amp;Y$5+1,'P23 monthly Buchungen'!P2:P830,"Ausgaben"))</f>
        <v>0</v>
      </c>
      <c r="Z25" s="21"/>
      <c r="AB25" s="26">
        <f>-(SUMIFS('P23 monthly Buchungen'!F2:F830,'P23 monthly Buchungen'!D2:D830,$D25,'P23 monthly Buchungen'!C2:C830,"&gt;="&amp;AB$4,'P23 monthly Buchungen'!C2:C830,"&lt;"&amp;AB$5+1,'P23 monthly Buchungen'!L2:L830,"Ausgaben")-SUMIFS('P23 monthly Buchungen'!F2:F830,'P23 monthly Buchungen'!D2:D830,$D25,'P23 monthly Buchungen'!C2:C830,"&gt;="&amp;AB$4,'P23 monthly Buchungen'!C2:C830,"&lt;"&amp;AB$5+1,'P23 monthly Buchungen'!P2:P830,"Einnahmen")+SUMIFS('P23 monthly Buchungen'!F2:F830,'P23 monthly Buchungen'!D2:D830,$D25,'P23 monthly Buchungen'!C2:C830,"&gt;="&amp;AB$4,'P23 monthly Buchungen'!C2:C830,"&lt;"&amp;AB$5+1,'P23 monthly Buchungen'!L2:L830,"Einnahmen")-SUMIFS('P23 monthly Buchungen'!F2:F830,'P23 monthly Buchungen'!D2:D830,$D25,'P23 monthly Buchungen'!C2:C830,"&gt;="&amp;AB$4,'P23 monthly Buchungen'!C2:C830,"&lt;"&amp;AB$5+1,'P23 monthly Buchungen'!P2:P830,"Ausgaben"))</f>
        <v>0</v>
      </c>
      <c r="AC25" s="21"/>
      <c r="AE25" s="26">
        <f>-(SUMIFS('P23 monthly Buchungen'!F2:F830,'P23 monthly Buchungen'!D2:D830,$D25,'P23 monthly Buchungen'!C2:C830,"&gt;="&amp;AE$4,'P23 monthly Buchungen'!C2:C830,"&lt;"&amp;AE$5+1,'P23 monthly Buchungen'!L2:L830,"Ausgaben")-SUMIFS('P23 monthly Buchungen'!F2:F830,'P23 monthly Buchungen'!D2:D830,$D25,'P23 monthly Buchungen'!C2:C830,"&gt;="&amp;AE$4,'P23 monthly Buchungen'!C2:C830,"&lt;"&amp;AE$5+1,'P23 monthly Buchungen'!P2:P830,"Einnahmen")+SUMIFS('P23 monthly Buchungen'!F2:F830,'P23 monthly Buchungen'!D2:D830,$D25,'P23 monthly Buchungen'!C2:C830,"&gt;="&amp;AE$4,'P23 monthly Buchungen'!C2:C830,"&lt;"&amp;AE$5+1,'P23 monthly Buchungen'!L2:L830,"Einnahmen")-SUMIFS('P23 monthly Buchungen'!F2:F830,'P23 monthly Buchungen'!D2:D830,$D25,'P23 monthly Buchungen'!C2:C830,"&gt;="&amp;AE$4,'P23 monthly Buchungen'!C2:C830,"&lt;"&amp;AE$5+1,'P23 monthly Buchungen'!P2:P830,"Ausgaben"))</f>
        <v>0</v>
      </c>
      <c r="AF25" s="21"/>
      <c r="AH25" s="26">
        <f>-(SUMIFS('P23 monthly Buchungen'!F2:F830,'P23 monthly Buchungen'!D2:D830,$D25,'P23 monthly Buchungen'!C2:C830,"&gt;="&amp;AH$4,'P23 monthly Buchungen'!C2:C830,"&lt;"&amp;AH$5+1,'P23 monthly Buchungen'!L2:L830,"Ausgaben")-SUMIFS('P23 monthly Buchungen'!F2:F830,'P23 monthly Buchungen'!D2:D830,$D25,'P23 monthly Buchungen'!C2:C830,"&gt;="&amp;AH$4,'P23 monthly Buchungen'!C2:C830,"&lt;"&amp;AH$5+1,'P23 monthly Buchungen'!P2:P830,"Einnahmen")+SUMIFS('P23 monthly Buchungen'!F2:F830,'P23 monthly Buchungen'!D2:D830,$D25,'P23 monthly Buchungen'!C2:C830,"&gt;="&amp;AH$4,'P23 monthly Buchungen'!C2:C830,"&lt;"&amp;AH$5+1,'P23 monthly Buchungen'!L2:L830,"Einnahmen")-SUMIFS('P23 monthly Buchungen'!F2:F830,'P23 monthly Buchungen'!D2:D830,$D25,'P23 monthly Buchungen'!C2:C830,"&gt;="&amp;AH$4,'P23 monthly Buchungen'!C2:C830,"&lt;"&amp;AH$5+1,'P23 monthly Buchungen'!P2:P830,"Ausgaben"))</f>
        <v>30000</v>
      </c>
      <c r="AI25" s="21"/>
      <c r="AK25" s="26">
        <f>-(SUMIFS('P23 monthly Buchungen'!F2:F830,'P23 monthly Buchungen'!D2:D830,$D25,'P23 monthly Buchungen'!C2:C830,"&gt;="&amp;AK$4,'P23 monthly Buchungen'!C2:C830,"&lt;"&amp;AK$5+1,'P23 monthly Buchungen'!L2:L830,"Ausgaben")-SUMIFS('P23 monthly Buchungen'!F2:F830,'P23 monthly Buchungen'!D2:D830,$D25,'P23 monthly Buchungen'!C2:C830,"&gt;="&amp;AK$4,'P23 monthly Buchungen'!C2:C830,"&lt;"&amp;AK$5+1,'P23 monthly Buchungen'!P2:P830,"Einnahmen")+SUMIFS('P23 monthly Buchungen'!F2:F830,'P23 monthly Buchungen'!D2:D830,$D25,'P23 monthly Buchungen'!C2:C830,"&gt;="&amp;AK$4,'P23 monthly Buchungen'!C2:C830,"&lt;"&amp;AK$5+1,'P23 monthly Buchungen'!L2:L830,"Einnahmen")-SUMIFS('P23 monthly Buchungen'!F2:F830,'P23 monthly Buchungen'!D2:D830,$D25,'P23 monthly Buchungen'!C2:C830,"&gt;="&amp;AK$4,'P23 monthly Buchungen'!C2:C830,"&lt;"&amp;AK$5+1,'P23 monthly Buchungen'!P2:P830,"Ausgaben"))</f>
        <v>0</v>
      </c>
      <c r="AL25" s="21"/>
      <c r="AN25" s="26">
        <f>-(SUMIFS('P23 monthly Buchungen'!F2:F830,'P23 monthly Buchungen'!D2:D830,$D25,'P23 monthly Buchungen'!C2:C830,"&gt;="&amp;AN$4,'P23 monthly Buchungen'!C2:C830,"&lt;"&amp;AN$5+1,'P23 monthly Buchungen'!L2:L830,"Ausgaben")-SUMIFS('P23 monthly Buchungen'!F2:F830,'P23 monthly Buchungen'!D2:D830,$D25,'P23 monthly Buchungen'!C2:C830,"&gt;="&amp;AN$4,'P23 monthly Buchungen'!C2:C830,"&lt;"&amp;AN$5+1,'P23 monthly Buchungen'!P2:P830,"Einnahmen")+SUMIFS('P23 monthly Buchungen'!F2:F830,'P23 monthly Buchungen'!D2:D830,$D25,'P23 monthly Buchungen'!C2:C830,"&gt;="&amp;AN$4,'P23 monthly Buchungen'!C2:C830,"&lt;"&amp;AN$5+1,'P23 monthly Buchungen'!L2:L830,"Einnahmen")-SUMIFS('P23 monthly Buchungen'!F2:F830,'P23 monthly Buchungen'!D2:D830,$D25,'P23 monthly Buchungen'!C2:C830,"&gt;="&amp;AN$4,'P23 monthly Buchungen'!C2:C830,"&lt;"&amp;AN$5+1,'P23 monthly Buchungen'!P2:P830,"Ausgaben"))</f>
        <v>0</v>
      </c>
      <c r="AO25" s="21"/>
      <c r="AQ25" s="26">
        <f>-(SUMIFS('P23 monthly Buchungen'!F2:F830,'P23 monthly Buchungen'!D2:D830,$D25,'P23 monthly Buchungen'!C2:C830,"&gt;="&amp;AQ$4,'P23 monthly Buchungen'!C2:C830,"&lt;"&amp;AQ$5+1,'P23 monthly Buchungen'!L2:L830,"Ausgaben")-SUMIFS('P23 monthly Buchungen'!F2:F830,'P23 monthly Buchungen'!D2:D830,$D25,'P23 monthly Buchungen'!C2:C830,"&gt;="&amp;AQ$4,'P23 monthly Buchungen'!C2:C830,"&lt;"&amp;AQ$5+1,'P23 monthly Buchungen'!P2:P830,"Einnahmen")+SUMIFS('P23 monthly Buchungen'!F2:F830,'P23 monthly Buchungen'!D2:D830,$D25,'P23 monthly Buchungen'!C2:C830,"&gt;="&amp;AQ$4,'P23 monthly Buchungen'!C2:C830,"&lt;"&amp;AQ$5+1,'P23 monthly Buchungen'!L2:L830,"Einnahmen")-SUMIFS('P23 monthly Buchungen'!F2:F830,'P23 monthly Buchungen'!D2:D830,$D25,'P23 monthly Buchungen'!C2:C830,"&gt;="&amp;AQ$4,'P23 monthly Buchungen'!C2:C830,"&lt;"&amp;AQ$5+1,'P23 monthly Buchungen'!P2:P830,"Ausgaben"))</f>
        <v>0</v>
      </c>
      <c r="AR25" s="21"/>
      <c r="AT25" s="26">
        <f>-(SUMIFS('P23 monthly Buchungen'!F2:F830,'P23 monthly Buchungen'!D2:D830,$D25,'P23 monthly Buchungen'!C2:C830,"&gt;="&amp;AT$4,'P23 monthly Buchungen'!C2:C830,"&lt;"&amp;AT$5+1,'P23 monthly Buchungen'!L2:L830,"Ausgaben")-SUMIFS('P23 monthly Buchungen'!F2:F830,'P23 monthly Buchungen'!D2:D830,$D25,'P23 monthly Buchungen'!C2:C830,"&gt;="&amp;AT$4,'P23 monthly Buchungen'!C2:C830,"&lt;"&amp;AT$5+1,'P23 monthly Buchungen'!P2:P830,"Einnahmen")+SUMIFS('P23 monthly Buchungen'!F2:F830,'P23 monthly Buchungen'!D2:D830,$D25,'P23 monthly Buchungen'!C2:C830,"&gt;="&amp;AT$4,'P23 monthly Buchungen'!C2:C830,"&lt;"&amp;AT$5+1,'P23 monthly Buchungen'!L2:L830,"Einnahmen")-SUMIFS('P23 monthly Buchungen'!F2:F830,'P23 monthly Buchungen'!D2:D830,$D25,'P23 monthly Buchungen'!C2:C830,"&gt;="&amp;AT$4,'P23 monthly Buchungen'!C2:C830,"&lt;"&amp;AT$5+1,'P23 monthly Buchungen'!P2:P830,"Ausgaben"))</f>
        <v>0</v>
      </c>
      <c r="AU25" s="21"/>
      <c r="AW25" s="26">
        <f>-(SUMIFS('P23 monthly Buchungen'!F2:F830,'P23 monthly Buchungen'!D2:D830,$D25,'P23 monthly Buchungen'!C2:C830,"&gt;="&amp;AW$4,'P23 monthly Buchungen'!C2:C830,"&lt;"&amp;AW$5+1,'P23 monthly Buchungen'!L2:L830,"Ausgaben")-SUMIFS('P23 monthly Buchungen'!F2:F830,'P23 monthly Buchungen'!D2:D830,$D25,'P23 monthly Buchungen'!C2:C830,"&gt;="&amp;AW$4,'P23 monthly Buchungen'!C2:C830,"&lt;"&amp;AW$5+1,'P23 monthly Buchungen'!P2:P830,"Einnahmen")+SUMIFS('P23 monthly Buchungen'!F2:F830,'P23 monthly Buchungen'!D2:D830,$D25,'P23 monthly Buchungen'!C2:C830,"&gt;="&amp;AW$4,'P23 monthly Buchungen'!C2:C830,"&lt;"&amp;AW$5+1,'P23 monthly Buchungen'!L2:L830,"Einnahmen")-SUMIFS('P23 monthly Buchungen'!F2:F830,'P23 monthly Buchungen'!D2:D830,$D25,'P23 monthly Buchungen'!C2:C830,"&gt;="&amp;AW$4,'P23 monthly Buchungen'!C2:C830,"&lt;"&amp;AW$5+1,'P23 monthly Buchungen'!P2:P830,"Ausgaben"))</f>
        <v>0</v>
      </c>
      <c r="AX25" s="21"/>
      <c r="AZ25" s="26">
        <f>-(SUMIFS('P23 monthly Buchungen'!F2:F830,'P23 monthly Buchungen'!D2:D830,$D25,'P23 monthly Buchungen'!C2:C830,"&gt;="&amp;AZ$4,'P23 monthly Buchungen'!C2:C830,"&lt;"&amp;AZ$5+1,'P23 monthly Buchungen'!L2:L830,"Ausgaben")-SUMIFS('P23 monthly Buchungen'!F2:F830,'P23 monthly Buchungen'!D2:D830,$D25,'P23 monthly Buchungen'!C2:C830,"&gt;="&amp;AZ$4,'P23 monthly Buchungen'!C2:C830,"&lt;"&amp;AZ$5+1,'P23 monthly Buchungen'!P2:P830,"Einnahmen")+SUMIFS('P23 monthly Buchungen'!F2:F830,'P23 monthly Buchungen'!D2:D830,$D25,'P23 monthly Buchungen'!C2:C830,"&gt;="&amp;AZ$4,'P23 monthly Buchungen'!C2:C830,"&lt;"&amp;AZ$5+1,'P23 monthly Buchungen'!L2:L830,"Einnahmen")-SUMIFS('P23 monthly Buchungen'!F2:F830,'P23 monthly Buchungen'!D2:D830,$D25,'P23 monthly Buchungen'!C2:C830,"&gt;="&amp;AZ$4,'P23 monthly Buchungen'!C2:C830,"&lt;"&amp;AZ$5+1,'P23 monthly Buchungen'!P2:P830,"Ausgaben"))</f>
        <v>0</v>
      </c>
      <c r="BA25" s="21"/>
      <c r="BC25" s="29">
        <v>30000</v>
      </c>
      <c r="BD25" s="21"/>
      <c r="BF25" s="29">
        <v>30000</v>
      </c>
      <c r="BG25" s="21"/>
      <c r="BI25" s="26">
        <f>-(SUMIFS('P23 monthly Buchungen'!F2:F830,'P23 monthly Buchungen'!D2:D830,$D25,'P23 monthly Buchungen'!C2:C830,"&gt;="&amp;BI$4,'P23 monthly Buchungen'!C2:C830,"&lt;"&amp;BI$5+1,'P23 monthly Buchungen'!L2:L830,"Ausgaben")-SUMIFS('P23 monthly Buchungen'!F2:F830,'P23 monthly Buchungen'!D2:D830,$D25,'P23 monthly Buchungen'!C2:C830,"&gt;="&amp;BI$4,'P23 monthly Buchungen'!C2:C830,"&lt;"&amp;BI$5+1,'P23 monthly Buchungen'!P2:P830,"Einnahmen")+SUMIFS('P23 monthly Buchungen'!F2:F830,'P23 monthly Buchungen'!D2:D830,$D25,'P23 monthly Buchungen'!C2:C830,"&gt;="&amp;BI$4,'P23 monthly Buchungen'!C2:C830,"&lt;"&amp;BI$5+1,'P23 monthly Buchungen'!L2:L830,"Einnahmen")-SUMIFS('P23 monthly Buchungen'!F2:F830,'P23 monthly Buchungen'!D2:D830,$D25,'P23 monthly Buchungen'!C2:C830,"&gt;="&amp;BI$4,'P23 monthly Buchungen'!C2:C830,"&lt;"&amp;BI$5+1,'P23 monthly Buchungen'!P2:P830,"Ausgaben"))</f>
        <v>0</v>
      </c>
      <c r="BJ25" s="21"/>
      <c r="BL25" s="26">
        <f>-(SUMIFS('P23 monthly Buchungen'!F2:F830,'P23 monthly Buchungen'!D2:D830,$D25,'P23 monthly Buchungen'!C2:C830,"&gt;="&amp;BL$4,'P23 monthly Buchungen'!C2:C830,"&lt;"&amp;BL$5+1,'P23 monthly Buchungen'!L2:L830,"Ausgaben")-SUMIFS('P23 monthly Buchungen'!F2:F830,'P23 monthly Buchungen'!D2:D830,$D25,'P23 monthly Buchungen'!C2:C830,"&gt;="&amp;BL$4,'P23 monthly Buchungen'!C2:C830,"&lt;"&amp;BL$5+1,'P23 monthly Buchungen'!P2:P830,"Einnahmen")+SUMIFS('P23 monthly Buchungen'!F2:F830,'P23 monthly Buchungen'!D2:D830,$D25,'P23 monthly Buchungen'!C2:C830,"&gt;="&amp;BL$4,'P23 monthly Buchungen'!C2:C830,"&lt;"&amp;BL$5+1,'P23 monthly Buchungen'!L2:L830,"Einnahmen")-SUMIFS('P23 monthly Buchungen'!F2:F830,'P23 monthly Buchungen'!D2:D830,$D25,'P23 monthly Buchungen'!C2:C830,"&gt;="&amp;BL$4,'P23 monthly Buchungen'!C2:C830,"&lt;"&amp;BL$5+1,'P23 monthly Buchungen'!P2:P830,"Ausgaben"))</f>
        <v>0</v>
      </c>
      <c r="BM25" s="21"/>
      <c r="BO25" s="26">
        <f>-(SUMIFS('P23 monthly Buchungen'!F2:F830,'P23 monthly Buchungen'!D2:D830,$D25,'P23 monthly Buchungen'!C2:C830,"&gt;="&amp;BO$4,'P23 monthly Buchungen'!C2:C830,"&lt;"&amp;BO$5+1,'P23 monthly Buchungen'!L2:L830,"Ausgaben")-SUMIFS('P23 monthly Buchungen'!F2:F830,'P23 monthly Buchungen'!D2:D830,$D25,'P23 monthly Buchungen'!C2:C830,"&gt;="&amp;BO$4,'P23 monthly Buchungen'!C2:C830,"&lt;"&amp;BO$5+1,'P23 monthly Buchungen'!P2:P830,"Einnahmen")+SUMIFS('P23 monthly Buchungen'!F2:F830,'P23 monthly Buchungen'!D2:D830,$D25,'P23 monthly Buchungen'!C2:C830,"&gt;="&amp;BO$4,'P23 monthly Buchungen'!C2:C830,"&lt;"&amp;BO$5+1,'P23 monthly Buchungen'!L2:L830,"Einnahmen")-SUMIFS('P23 monthly Buchungen'!F2:F830,'P23 monthly Buchungen'!D2:D830,$D25,'P23 monthly Buchungen'!C2:C830,"&gt;="&amp;BO$4,'P23 monthly Buchungen'!C2:C830,"&lt;"&amp;BO$5+1,'P23 monthly Buchungen'!P2:P830,"Ausgaben"))</f>
        <v>0</v>
      </c>
      <c r="BP25" s="21"/>
      <c r="BR25" s="26">
        <f>-(SUMIFS('P23 monthly Buchungen'!F2:F830,'P23 monthly Buchungen'!D2:D830,$D25,'P23 monthly Buchungen'!C2:C830,"&gt;="&amp;BR$4,'P23 monthly Buchungen'!C2:C830,"&lt;"&amp;BR$5+1,'P23 monthly Buchungen'!L2:L830,"Ausgaben")-SUMIFS('P23 monthly Buchungen'!F2:F830,'P23 monthly Buchungen'!D2:D830,$D25,'P23 monthly Buchungen'!C2:C830,"&gt;="&amp;BR$4,'P23 monthly Buchungen'!C2:C830,"&lt;"&amp;BR$5+1,'P23 monthly Buchungen'!P2:P830,"Einnahmen")+SUMIFS('P23 monthly Buchungen'!F2:F830,'P23 monthly Buchungen'!D2:D830,$D25,'P23 monthly Buchungen'!C2:C830,"&gt;="&amp;BR$4,'P23 monthly Buchungen'!C2:C830,"&lt;"&amp;BR$5+1,'P23 monthly Buchungen'!L2:L830,"Einnahmen")-SUMIFS('P23 monthly Buchungen'!F2:F830,'P23 monthly Buchungen'!D2:D830,$D25,'P23 monthly Buchungen'!C2:C830,"&gt;="&amp;BR$4,'P23 monthly Buchungen'!C2:C830,"&lt;"&amp;BR$5+1,'P23 monthly Buchungen'!P2:P830,"Ausgaben"))</f>
        <v>15000</v>
      </c>
      <c r="BS25" s="21"/>
      <c r="BU25" s="26">
        <f>-(SUMIFS('P23 monthly Buchungen'!F2:F830,'P23 monthly Buchungen'!D2:D830,$D25,'P23 monthly Buchungen'!C2:C830,"&gt;="&amp;BU$4,'P23 monthly Buchungen'!C2:C830,"&lt;"&amp;BU$5+1,'P23 monthly Buchungen'!L2:L830,"Ausgaben")-SUMIFS('P23 monthly Buchungen'!F2:F830,'P23 monthly Buchungen'!D2:D830,$D25,'P23 monthly Buchungen'!C2:C830,"&gt;="&amp;BU$4,'P23 monthly Buchungen'!C2:C830,"&lt;"&amp;BU$5+1,'P23 monthly Buchungen'!P2:P830,"Einnahmen")+SUMIFS('P23 monthly Buchungen'!F2:F830,'P23 monthly Buchungen'!D2:D830,$D25,'P23 monthly Buchungen'!C2:C830,"&gt;="&amp;BU$4,'P23 monthly Buchungen'!C2:C830,"&lt;"&amp;BU$5+1,'P23 monthly Buchungen'!L2:L830,"Einnahmen")-SUMIFS('P23 monthly Buchungen'!F2:F830,'P23 monthly Buchungen'!D2:D830,$D25,'P23 monthly Buchungen'!C2:C830,"&gt;="&amp;BU$4,'P23 monthly Buchungen'!C2:C830,"&lt;"&amp;BU$5+1,'P23 monthly Buchungen'!P2:P830,"Ausgaben"))</f>
        <v>0</v>
      </c>
      <c r="BV25" s="21"/>
      <c r="BX25" s="26">
        <f>-(SUMIFS('P23 monthly Buchungen'!F2:F830,'P23 monthly Buchungen'!D2:D830,$D25,'P23 monthly Buchungen'!C2:C830,"&gt;="&amp;BX$4,'P23 monthly Buchungen'!C2:C830,"&lt;"&amp;BX$5+1,'P23 monthly Buchungen'!L2:L830,"Ausgaben")-SUMIFS('P23 monthly Buchungen'!F2:F830,'P23 monthly Buchungen'!D2:D830,$D25,'P23 monthly Buchungen'!C2:C830,"&gt;="&amp;BX$4,'P23 monthly Buchungen'!C2:C830,"&lt;"&amp;BX$5+1,'P23 monthly Buchungen'!P2:P830,"Einnahmen")+SUMIFS('P23 monthly Buchungen'!F2:F830,'P23 monthly Buchungen'!D2:D830,$D25,'P23 monthly Buchungen'!C2:C830,"&gt;="&amp;BX$4,'P23 monthly Buchungen'!C2:C830,"&lt;"&amp;BX$5+1,'P23 monthly Buchungen'!L2:L830,"Einnahmen")-SUMIFS('P23 monthly Buchungen'!F2:F830,'P23 monthly Buchungen'!D2:D830,$D25,'P23 monthly Buchungen'!C2:C830,"&gt;="&amp;BX$4,'P23 monthly Buchungen'!C2:C830,"&lt;"&amp;BX$5+1,'P23 monthly Buchungen'!P2:P830,"Ausgaben"))</f>
        <v>0</v>
      </c>
      <c r="BY25" s="21"/>
      <c r="CA25" s="26">
        <f>-(SUMIFS('P23 monthly Buchungen'!F2:F830,'P23 monthly Buchungen'!D2:D830,$D25,'P23 monthly Buchungen'!C2:C830,"&gt;="&amp;CA$4,'P23 monthly Buchungen'!C2:C830,"&lt;"&amp;CA$5+1,'P23 monthly Buchungen'!L2:L830,"Ausgaben")-SUMIFS('P23 monthly Buchungen'!F2:F830,'P23 monthly Buchungen'!D2:D830,$D25,'P23 monthly Buchungen'!C2:C830,"&gt;="&amp;CA$4,'P23 monthly Buchungen'!C2:C830,"&lt;"&amp;CA$5+1,'P23 monthly Buchungen'!P2:P830,"Einnahmen")+SUMIFS('P23 monthly Buchungen'!F2:F830,'P23 monthly Buchungen'!D2:D830,$D25,'P23 monthly Buchungen'!C2:C830,"&gt;="&amp;CA$4,'P23 monthly Buchungen'!C2:C830,"&lt;"&amp;CA$5+1,'P23 monthly Buchungen'!L2:L830,"Einnahmen")-SUMIFS('P23 monthly Buchungen'!F2:F830,'P23 monthly Buchungen'!D2:D830,$D25,'P23 monthly Buchungen'!C2:C830,"&gt;="&amp;CA$4,'P23 monthly Buchungen'!C2:C830,"&lt;"&amp;CA$5+1,'P23 monthly Buchungen'!P2:P830,"Ausgaben"))</f>
        <v>0</v>
      </c>
      <c r="CB25" s="21"/>
      <c r="CD25" s="26">
        <f>-(SUMIFS('P23 monthly Buchungen'!F2:F830,'P23 monthly Buchungen'!D2:D830,$D25,'P23 monthly Buchungen'!C2:C830,"&gt;="&amp;CD$4,'P23 monthly Buchungen'!C2:C830,"&lt;"&amp;CD$5+1,'P23 monthly Buchungen'!L2:L830,"Ausgaben")-SUMIFS('P23 monthly Buchungen'!F2:F830,'P23 monthly Buchungen'!D2:D830,$D25,'P23 monthly Buchungen'!C2:C830,"&gt;="&amp;CD$4,'P23 monthly Buchungen'!C2:C830,"&lt;"&amp;CD$5+1,'P23 monthly Buchungen'!P2:P830,"Einnahmen")+SUMIFS('P23 monthly Buchungen'!F2:F830,'P23 monthly Buchungen'!D2:D830,$D25,'P23 monthly Buchungen'!C2:C830,"&gt;="&amp;CD$4,'P23 monthly Buchungen'!C2:C830,"&lt;"&amp;CD$5+1,'P23 monthly Buchungen'!L2:L830,"Einnahmen")-SUMIFS('P23 monthly Buchungen'!F2:F830,'P23 monthly Buchungen'!D2:D830,$D25,'P23 monthly Buchungen'!C2:C830,"&gt;="&amp;CD$4,'P23 monthly Buchungen'!C2:C830,"&lt;"&amp;CD$5+1,'P23 monthly Buchungen'!P2:P830,"Ausgaben"))</f>
        <v>0</v>
      </c>
      <c r="CE25" s="21"/>
      <c r="CG25" s="26">
        <f>-(SUMIFS('P23 monthly Buchungen'!F2:F830,'P23 monthly Buchungen'!D2:D830,$D25,'P23 monthly Buchungen'!C2:C830,"&gt;="&amp;CG$4,'P23 monthly Buchungen'!C2:C830,"&lt;"&amp;CG$5+1,'P23 monthly Buchungen'!L2:L830,"Ausgaben")-SUMIFS('P23 monthly Buchungen'!F2:F830,'P23 monthly Buchungen'!D2:D830,$D25,'P23 monthly Buchungen'!C2:C830,"&gt;="&amp;CG$4,'P23 monthly Buchungen'!C2:C830,"&lt;"&amp;CG$5+1,'P23 monthly Buchungen'!P2:P830,"Einnahmen")+SUMIFS('P23 monthly Buchungen'!F2:F830,'P23 monthly Buchungen'!D2:D830,$D25,'P23 monthly Buchungen'!C2:C830,"&gt;="&amp;CG$4,'P23 monthly Buchungen'!C2:C830,"&lt;"&amp;CG$5+1,'P23 monthly Buchungen'!L2:L830,"Einnahmen")-SUMIFS('P23 monthly Buchungen'!F2:F830,'P23 monthly Buchungen'!D2:D830,$D25,'P23 monthly Buchungen'!C2:C830,"&gt;="&amp;CG$4,'P23 monthly Buchungen'!C2:C830,"&lt;"&amp;CG$5+1,'P23 monthly Buchungen'!P2:P830,"Ausgaben"))</f>
        <v>0</v>
      </c>
      <c r="CH25" s="21"/>
      <c r="CJ25" s="26">
        <f>-(SUMIFS('P23 monthly Buchungen'!F2:F830,'P23 monthly Buchungen'!D2:D830,$D25,'P23 monthly Buchungen'!C2:C830,"&gt;="&amp;CJ$4,'P23 monthly Buchungen'!C2:C830,"&lt;"&amp;CJ$5+1,'P23 monthly Buchungen'!L2:L830,"Ausgaben")-SUMIFS('P23 monthly Buchungen'!F2:F830,'P23 monthly Buchungen'!D2:D830,$D25,'P23 monthly Buchungen'!C2:C830,"&gt;="&amp;CJ$4,'P23 monthly Buchungen'!C2:C830,"&lt;"&amp;CJ$5+1,'P23 monthly Buchungen'!P2:P830,"Einnahmen")+SUMIFS('P23 monthly Buchungen'!F2:F830,'P23 monthly Buchungen'!D2:D830,$D25,'P23 monthly Buchungen'!C2:C830,"&gt;="&amp;CJ$4,'P23 monthly Buchungen'!C2:C830,"&lt;"&amp;CJ$5+1,'P23 monthly Buchungen'!L2:L830,"Einnahmen")-SUMIFS('P23 monthly Buchungen'!F2:F830,'P23 monthly Buchungen'!D2:D830,$D25,'P23 monthly Buchungen'!C2:C830,"&gt;="&amp;CJ$4,'P23 monthly Buchungen'!C2:C830,"&lt;"&amp;CJ$5+1,'P23 monthly Buchungen'!P2:P830,"Ausgaben"))</f>
        <v>0</v>
      </c>
      <c r="CK25" s="21"/>
      <c r="CM25" s="26">
        <f>-(SUMIFS('P23 monthly Buchungen'!F2:F830,'P23 monthly Buchungen'!D2:D830,$D25,'P23 monthly Buchungen'!C2:C830,"&gt;="&amp;CM$4,'P23 monthly Buchungen'!C2:C830,"&lt;"&amp;CM$5+1,'P23 monthly Buchungen'!L2:L830,"Ausgaben")-SUMIFS('P23 monthly Buchungen'!F2:F830,'P23 monthly Buchungen'!D2:D830,$D25,'P23 monthly Buchungen'!C2:C830,"&gt;="&amp;CM$4,'P23 monthly Buchungen'!C2:C830,"&lt;"&amp;CM$5+1,'P23 monthly Buchungen'!P2:P830,"Einnahmen")+SUMIFS('P23 monthly Buchungen'!F2:F830,'P23 monthly Buchungen'!D2:D830,$D25,'P23 monthly Buchungen'!C2:C830,"&gt;="&amp;CM$4,'P23 monthly Buchungen'!C2:C830,"&lt;"&amp;CM$5+1,'P23 monthly Buchungen'!L2:L830,"Einnahmen")-SUMIFS('P23 monthly Buchungen'!F2:F830,'P23 monthly Buchungen'!D2:D830,$D25,'P23 monthly Buchungen'!C2:C830,"&gt;="&amp;CM$4,'P23 monthly Buchungen'!C2:C830,"&lt;"&amp;CM$5+1,'P23 monthly Buchungen'!P2:P830,"Ausgaben"))</f>
        <v>0</v>
      </c>
      <c r="CN25" s="21"/>
      <c r="CP25" s="26">
        <f>-(SUMIFS('P23 monthly Buchungen'!F2:F830,'P23 monthly Buchungen'!D2:D830,$D25,'P23 monthly Buchungen'!C2:C830,"&gt;="&amp;CP$4,'P23 monthly Buchungen'!C2:C830,"&lt;"&amp;CP$5+1,'P23 monthly Buchungen'!L2:L830,"Ausgaben")-SUMIFS('P23 monthly Buchungen'!F2:F830,'P23 monthly Buchungen'!D2:D830,$D25,'P23 monthly Buchungen'!C2:C830,"&gt;="&amp;CP$4,'P23 monthly Buchungen'!C2:C830,"&lt;"&amp;CP$5+1,'P23 monthly Buchungen'!P2:P830,"Einnahmen")+SUMIFS('P23 monthly Buchungen'!F2:F830,'P23 monthly Buchungen'!D2:D830,$D25,'P23 monthly Buchungen'!C2:C830,"&gt;="&amp;CP$4,'P23 monthly Buchungen'!C2:C830,"&lt;"&amp;CP$5+1,'P23 monthly Buchungen'!L2:L830,"Einnahmen")-SUMIFS('P23 monthly Buchungen'!F2:F830,'P23 monthly Buchungen'!D2:D830,$D25,'P23 monthly Buchungen'!C2:C830,"&gt;="&amp;CP$4,'P23 monthly Buchungen'!C2:C830,"&lt;"&amp;CP$5+1,'P23 monthly Buchungen'!P2:P830,"Ausgaben"))</f>
        <v>20000</v>
      </c>
      <c r="CQ25" s="21"/>
      <c r="CS25" s="29">
        <v>30000</v>
      </c>
      <c r="CT25" s="21"/>
      <c r="CV25" s="29">
        <v>30000</v>
      </c>
      <c r="CW25" s="21"/>
      <c r="CY25" s="26">
        <f>-(SUMIFS('P23 monthly Buchungen'!F2:F830,'P23 monthly Buchungen'!D2:D830,$D25,'P23 monthly Buchungen'!C2:C830,"&gt;="&amp;CY$4,'P23 monthly Buchungen'!C2:C830,"&lt;"&amp;CY$5+1,'P23 monthly Buchungen'!L2:L830,"Ausgaben")-SUMIFS('P23 monthly Buchungen'!F2:F830,'P23 monthly Buchungen'!D2:D830,$D25,'P23 monthly Buchungen'!C2:C830,"&gt;="&amp;CY$4,'P23 monthly Buchungen'!C2:C830,"&lt;"&amp;CY$5+1,'P23 monthly Buchungen'!P2:P830,"Einnahmen")+SUMIFS('P23 monthly Buchungen'!F2:F830,'P23 monthly Buchungen'!D2:D830,$D25,'P23 monthly Buchungen'!C2:C830,"&gt;="&amp;CY$4,'P23 monthly Buchungen'!C2:C830,"&lt;"&amp;CY$5+1,'P23 monthly Buchungen'!L2:L830,"Einnahmen")-SUMIFS('P23 monthly Buchungen'!F2:F830,'P23 monthly Buchungen'!D2:D830,$D25,'P23 monthly Buchungen'!C2:C830,"&gt;="&amp;CY$4,'P23 monthly Buchungen'!C2:C830,"&lt;"&amp;CY$5+1,'P23 monthly Buchungen'!P2:P830,"Ausgaben"))</f>
        <v>0</v>
      </c>
      <c r="CZ25" s="21"/>
      <c r="DB25" s="26">
        <f>-(SUMIFS('P23 monthly Buchungen'!F2:F830,'P23 monthly Buchungen'!D2:D830,$D25,'P23 monthly Buchungen'!C2:C830,"&gt;="&amp;DB$4,'P23 monthly Buchungen'!C2:C830,"&lt;"&amp;DB$5+1,'P23 monthly Buchungen'!L2:L830,"Ausgaben")-SUMIFS('P23 monthly Buchungen'!F2:F830,'P23 monthly Buchungen'!D2:D830,$D25,'P23 monthly Buchungen'!C2:C830,"&gt;="&amp;DB$4,'P23 monthly Buchungen'!C2:C830,"&lt;"&amp;DB$5+1,'P23 monthly Buchungen'!P2:P830,"Einnahmen")+SUMIFS('P23 monthly Buchungen'!F2:F830,'P23 monthly Buchungen'!D2:D830,$D25,'P23 monthly Buchungen'!C2:C830,"&gt;="&amp;DB$4,'P23 monthly Buchungen'!C2:C830,"&lt;"&amp;DB$5+1,'P23 monthly Buchungen'!L2:L830,"Einnahmen")-SUMIFS('P23 monthly Buchungen'!F2:F830,'P23 monthly Buchungen'!D2:D830,$D25,'P23 monthly Buchungen'!C2:C830,"&gt;="&amp;DB$4,'P23 monthly Buchungen'!C2:C830,"&lt;"&amp;DB$5+1,'P23 monthly Buchungen'!P2:P830,"Ausgaben"))</f>
        <v>0</v>
      </c>
      <c r="DC25" s="21"/>
      <c r="DE25" s="26">
        <f>-(SUMIFS('P23 monthly Buchungen'!F2:F830,'P23 monthly Buchungen'!D2:D830,$D25,'P23 monthly Buchungen'!C2:C830,"&gt;="&amp;DE$4,'P23 monthly Buchungen'!C2:C830,"&lt;"&amp;DE$5+1,'P23 monthly Buchungen'!L2:L830,"Ausgaben")-SUMIFS('P23 monthly Buchungen'!F2:F830,'P23 monthly Buchungen'!D2:D830,$D25,'P23 monthly Buchungen'!C2:C830,"&gt;="&amp;DE$4,'P23 monthly Buchungen'!C2:C830,"&lt;"&amp;DE$5+1,'P23 monthly Buchungen'!P2:P830,"Einnahmen")+SUMIFS('P23 monthly Buchungen'!F2:F830,'P23 monthly Buchungen'!D2:D830,$D25,'P23 monthly Buchungen'!C2:C830,"&gt;="&amp;DE$4,'P23 monthly Buchungen'!C2:C830,"&lt;"&amp;DE$5+1,'P23 monthly Buchungen'!L2:L830,"Einnahmen")-SUMIFS('P23 monthly Buchungen'!F2:F830,'P23 monthly Buchungen'!D2:D830,$D25,'P23 monthly Buchungen'!C2:C830,"&gt;="&amp;DE$4,'P23 monthly Buchungen'!C2:C830,"&lt;"&amp;DE$5+1,'P23 monthly Buchungen'!P2:P830,"Ausgaben"))</f>
        <v>0</v>
      </c>
      <c r="DF25" s="21"/>
      <c r="DH25" s="26">
        <f>-(SUMIFS('P23 monthly Buchungen'!F2:F830,'P23 monthly Buchungen'!D2:D830,$D25,'P23 monthly Buchungen'!C2:C830,"&gt;="&amp;DH$4,'P23 monthly Buchungen'!C2:C830,"&lt;"&amp;DH$5+1,'P23 monthly Buchungen'!L2:L830,"Ausgaben")-SUMIFS('P23 monthly Buchungen'!F2:F830,'P23 monthly Buchungen'!D2:D830,$D25,'P23 monthly Buchungen'!C2:C830,"&gt;="&amp;DH$4,'P23 monthly Buchungen'!C2:C830,"&lt;"&amp;DH$5+1,'P23 monthly Buchungen'!P2:P830,"Einnahmen")+SUMIFS('P23 monthly Buchungen'!F2:F830,'P23 monthly Buchungen'!D2:D830,$D25,'P23 monthly Buchungen'!C2:C830,"&gt;="&amp;DH$4,'P23 monthly Buchungen'!C2:C830,"&lt;"&amp;DH$5+1,'P23 monthly Buchungen'!L2:L830,"Einnahmen")-SUMIFS('P23 monthly Buchungen'!F2:F830,'P23 monthly Buchungen'!D2:D830,$D25,'P23 monthly Buchungen'!C2:C830,"&gt;="&amp;DH$4,'P23 monthly Buchungen'!C2:C830,"&lt;"&amp;DH$5+1,'P23 monthly Buchungen'!P2:P830,"Ausgaben"))</f>
        <v>0</v>
      </c>
      <c r="DI25" s="21"/>
      <c r="DK25" s="26">
        <f>-(SUMIFS('P23 monthly Buchungen'!F2:F830,'P23 monthly Buchungen'!D2:D830,$D25,'P23 monthly Buchungen'!C2:C830,"&gt;="&amp;DK$4,'P23 monthly Buchungen'!C2:C830,"&lt;"&amp;DK$5+1,'P23 monthly Buchungen'!L2:L830,"Ausgaben")-SUMIFS('P23 monthly Buchungen'!F2:F830,'P23 monthly Buchungen'!D2:D830,$D25,'P23 monthly Buchungen'!C2:C830,"&gt;="&amp;DK$4,'P23 monthly Buchungen'!C2:C830,"&lt;"&amp;DK$5+1,'P23 monthly Buchungen'!P2:P830,"Einnahmen")+SUMIFS('P23 monthly Buchungen'!F2:F830,'P23 monthly Buchungen'!D2:D830,$D25,'P23 monthly Buchungen'!C2:C830,"&gt;="&amp;DK$4,'P23 monthly Buchungen'!C2:C830,"&lt;"&amp;DK$5+1,'P23 monthly Buchungen'!L2:L830,"Einnahmen")-SUMIFS('P23 monthly Buchungen'!F2:F830,'P23 monthly Buchungen'!D2:D830,$D25,'P23 monthly Buchungen'!C2:C830,"&gt;="&amp;DK$4,'P23 monthly Buchungen'!C2:C830,"&lt;"&amp;DK$5+1,'P23 monthly Buchungen'!P2:P830,"Ausgaben"))</f>
        <v>0</v>
      </c>
      <c r="DL25" s="21"/>
      <c r="DN25" s="26">
        <f>-(SUMIFS('P23 monthly Buchungen'!F2:F830,'P23 monthly Buchungen'!D2:D830,$D25,'P23 monthly Buchungen'!C2:C830,"&gt;="&amp;DN$4,'P23 monthly Buchungen'!C2:C830,"&lt;"&amp;DN$5+1,'P23 monthly Buchungen'!L2:L830,"Ausgaben")-SUMIFS('P23 monthly Buchungen'!F2:F830,'P23 monthly Buchungen'!D2:D830,$D25,'P23 monthly Buchungen'!C2:C830,"&gt;="&amp;DN$4,'P23 monthly Buchungen'!C2:C830,"&lt;"&amp;DN$5+1,'P23 monthly Buchungen'!P2:P830,"Einnahmen")+SUMIFS('P23 monthly Buchungen'!F2:F830,'P23 monthly Buchungen'!D2:D830,$D25,'P23 monthly Buchungen'!C2:C830,"&gt;="&amp;DN$4,'P23 monthly Buchungen'!C2:C830,"&lt;"&amp;DN$5+1,'P23 monthly Buchungen'!L2:L830,"Einnahmen")-SUMIFS('P23 monthly Buchungen'!F2:F830,'P23 monthly Buchungen'!D2:D830,$D25,'P23 monthly Buchungen'!C2:C830,"&gt;="&amp;DN$4,'P23 monthly Buchungen'!C2:C830,"&lt;"&amp;DN$5+1,'P23 monthly Buchungen'!P2:P830,"Ausgaben"))</f>
        <v>0</v>
      </c>
      <c r="DO25" s="21"/>
      <c r="DQ25" s="26">
        <f>-(SUMIFS('P23 monthly Buchungen'!F2:F830,'P23 monthly Buchungen'!D2:D830,$D25,'P23 monthly Buchungen'!C2:C830,"&gt;="&amp;DQ$4,'P23 monthly Buchungen'!C2:C830,"&lt;"&amp;DQ$5+1,'P23 monthly Buchungen'!L2:L830,"Ausgaben")-SUMIFS('P23 monthly Buchungen'!F2:F830,'P23 monthly Buchungen'!D2:D830,$D25,'P23 monthly Buchungen'!C2:C830,"&gt;="&amp;DQ$4,'P23 monthly Buchungen'!C2:C830,"&lt;"&amp;DQ$5+1,'P23 monthly Buchungen'!P2:P830,"Einnahmen")+SUMIFS('P23 monthly Buchungen'!F2:F830,'P23 monthly Buchungen'!D2:D830,$D25,'P23 monthly Buchungen'!C2:C830,"&gt;="&amp;DQ$4,'P23 monthly Buchungen'!C2:C830,"&lt;"&amp;DQ$5+1,'P23 monthly Buchungen'!L2:L830,"Einnahmen")-SUMIFS('P23 monthly Buchungen'!F2:F830,'P23 monthly Buchungen'!D2:D830,$D25,'P23 monthly Buchungen'!C2:C830,"&gt;="&amp;DQ$4,'P23 monthly Buchungen'!C2:C830,"&lt;"&amp;DQ$5+1,'P23 monthly Buchungen'!P2:P830,"Ausgaben"))</f>
        <v>0</v>
      </c>
      <c r="DR25" s="21"/>
      <c r="DT25" s="26">
        <f>-(SUMIFS('P23 monthly Buchungen'!F2:F830,'P23 monthly Buchungen'!D2:D830,$D25,'P23 monthly Buchungen'!C2:C830,"&gt;="&amp;DT$4,'P23 monthly Buchungen'!C2:C830,"&lt;"&amp;DT$5+1,'P23 monthly Buchungen'!L2:L830,"Ausgaben")-SUMIFS('P23 monthly Buchungen'!F2:F830,'P23 monthly Buchungen'!D2:D830,$D25,'P23 monthly Buchungen'!C2:C830,"&gt;="&amp;DT$4,'P23 monthly Buchungen'!C2:C830,"&lt;"&amp;DT$5+1,'P23 monthly Buchungen'!P2:P830,"Einnahmen")+SUMIFS('P23 monthly Buchungen'!F2:F830,'P23 monthly Buchungen'!D2:D830,$D25,'P23 monthly Buchungen'!C2:C830,"&gt;="&amp;DT$4,'P23 monthly Buchungen'!C2:C830,"&lt;"&amp;DT$5+1,'P23 monthly Buchungen'!L2:L830,"Einnahmen")-SUMIFS('P23 monthly Buchungen'!F2:F830,'P23 monthly Buchungen'!D2:D830,$D25,'P23 monthly Buchungen'!C2:C830,"&gt;="&amp;DT$4,'P23 monthly Buchungen'!C2:C830,"&lt;"&amp;DT$5+1,'P23 monthly Buchungen'!P2:P830,"Ausgaben"))</f>
        <v>0</v>
      </c>
      <c r="DU25" s="21"/>
      <c r="DW25" s="26">
        <f>-(SUMIFS('P23 monthly Buchungen'!F2:F830,'P23 monthly Buchungen'!D2:D830,$D25,'P23 monthly Buchungen'!C2:C830,"&gt;="&amp;DW$4,'P23 monthly Buchungen'!C2:C830,"&lt;"&amp;DW$5+1,'P23 monthly Buchungen'!L2:L830,"Ausgaben")-SUMIFS('P23 monthly Buchungen'!F2:F830,'P23 monthly Buchungen'!D2:D830,$D25,'P23 monthly Buchungen'!C2:C830,"&gt;="&amp;DW$4,'P23 monthly Buchungen'!C2:C830,"&lt;"&amp;DW$5+1,'P23 monthly Buchungen'!P2:P830,"Einnahmen")+SUMIFS('P23 monthly Buchungen'!F2:F830,'P23 monthly Buchungen'!D2:D830,$D25,'P23 monthly Buchungen'!C2:C830,"&gt;="&amp;DW$4,'P23 monthly Buchungen'!C2:C830,"&lt;"&amp;DW$5+1,'P23 monthly Buchungen'!L2:L830,"Einnahmen")-SUMIFS('P23 monthly Buchungen'!F2:F830,'P23 monthly Buchungen'!D2:D830,$D25,'P23 monthly Buchungen'!C2:C830,"&gt;="&amp;DW$4,'P23 monthly Buchungen'!C2:C830,"&lt;"&amp;DW$5+1,'P23 monthly Buchungen'!P2:P830,"Ausgaben"))</f>
        <v>0</v>
      </c>
      <c r="DX25" s="21"/>
      <c r="DZ25" s="26">
        <f>-(SUMIFS('P23 monthly Buchungen'!F2:F830,'P23 monthly Buchungen'!D2:D830,$D25,'P23 monthly Buchungen'!C2:C830,"&gt;="&amp;DZ$4,'P23 monthly Buchungen'!C2:C830,"&lt;"&amp;DZ$5+1,'P23 monthly Buchungen'!L2:L830,"Ausgaben")-SUMIFS('P23 monthly Buchungen'!F2:F830,'P23 monthly Buchungen'!D2:D830,$D25,'P23 monthly Buchungen'!C2:C830,"&gt;="&amp;DZ$4,'P23 monthly Buchungen'!C2:C830,"&lt;"&amp;DZ$5+1,'P23 monthly Buchungen'!P2:P830,"Einnahmen")+SUMIFS('P23 monthly Buchungen'!F2:F830,'P23 monthly Buchungen'!D2:D830,$D25,'P23 monthly Buchungen'!C2:C830,"&gt;="&amp;DZ$4,'P23 monthly Buchungen'!C2:C830,"&lt;"&amp;DZ$5+1,'P23 monthly Buchungen'!L2:L830,"Einnahmen")-SUMIFS('P23 monthly Buchungen'!F2:F830,'P23 monthly Buchungen'!D2:D830,$D25,'P23 monthly Buchungen'!C2:C830,"&gt;="&amp;DZ$4,'P23 monthly Buchungen'!C2:C830,"&lt;"&amp;DZ$5+1,'P23 monthly Buchungen'!P2:P830,"Ausgaben"))</f>
        <v>0</v>
      </c>
      <c r="EA25" s="21"/>
      <c r="EC25" s="26">
        <f>-(SUMIFS('P23 monthly Buchungen'!F2:F830,'P23 monthly Buchungen'!D2:D830,$D25,'P23 monthly Buchungen'!C2:C830,"&gt;="&amp;EC$4,'P23 monthly Buchungen'!C2:C830,"&lt;"&amp;EC$5+1,'P23 monthly Buchungen'!L2:L830,"Ausgaben")-SUMIFS('P23 monthly Buchungen'!F2:F830,'P23 monthly Buchungen'!D2:D830,$D25,'P23 monthly Buchungen'!C2:C830,"&gt;="&amp;EC$4,'P23 monthly Buchungen'!C2:C830,"&lt;"&amp;EC$5+1,'P23 monthly Buchungen'!P2:P830,"Einnahmen")+SUMIFS('P23 monthly Buchungen'!F2:F830,'P23 monthly Buchungen'!D2:D830,$D25,'P23 monthly Buchungen'!C2:C830,"&gt;="&amp;EC$4,'P23 monthly Buchungen'!C2:C830,"&lt;"&amp;EC$5+1,'P23 monthly Buchungen'!L2:L830,"Einnahmen")-SUMIFS('P23 monthly Buchungen'!F2:F830,'P23 monthly Buchungen'!D2:D830,$D25,'P23 monthly Buchungen'!C2:C830,"&gt;="&amp;EC$4,'P23 monthly Buchungen'!C2:C830,"&lt;"&amp;EC$5+1,'P23 monthly Buchungen'!P2:P830,"Ausgaben"))</f>
        <v>0</v>
      </c>
      <c r="ED25" s="21"/>
      <c r="EF25" s="26">
        <f>-(SUMIFS('P23 monthly Buchungen'!F2:F830,'P23 monthly Buchungen'!D2:D830,$D25,'P23 monthly Buchungen'!C2:C830,"&gt;="&amp;EF$4,'P23 monthly Buchungen'!C2:C830,"&lt;"&amp;EF$5+1,'P23 monthly Buchungen'!L2:L830,"Ausgaben")-SUMIFS('P23 monthly Buchungen'!F2:F830,'P23 monthly Buchungen'!D2:D830,$D25,'P23 monthly Buchungen'!C2:C830,"&gt;="&amp;EF$4,'P23 monthly Buchungen'!C2:C830,"&lt;"&amp;EF$5+1,'P23 monthly Buchungen'!P2:P830,"Einnahmen")+SUMIFS('P23 monthly Buchungen'!F2:F830,'P23 monthly Buchungen'!D2:D830,$D25,'P23 monthly Buchungen'!C2:C830,"&gt;="&amp;EF$4,'P23 monthly Buchungen'!C2:C830,"&lt;"&amp;EF$5+1,'P23 monthly Buchungen'!L2:L830,"Einnahmen")-SUMIFS('P23 monthly Buchungen'!F2:F830,'P23 monthly Buchungen'!D2:D830,$D25,'P23 monthly Buchungen'!C2:C830,"&gt;="&amp;EF$4,'P23 monthly Buchungen'!C2:C830,"&lt;"&amp;EF$5+1,'P23 monthly Buchungen'!P2:P830,"Ausgaben"))</f>
        <v>0</v>
      </c>
      <c r="EG25" s="21"/>
      <c r="EI25" s="26">
        <f>-(SUMIFS('P23 monthly Buchungen'!F2:F830,'P23 monthly Buchungen'!D2:D830,$D25,'P23 monthly Buchungen'!C2:C830,"&gt;="&amp;EI$4,'P23 monthly Buchungen'!C2:C830,"&lt;"&amp;EI$5+1,'P23 monthly Buchungen'!L2:L830,"Ausgaben")-SUMIFS('P23 monthly Buchungen'!F2:F830,'P23 monthly Buchungen'!D2:D830,$D25,'P23 monthly Buchungen'!C2:C830,"&gt;="&amp;EI$4,'P23 monthly Buchungen'!C2:C830,"&lt;"&amp;EI$5+1,'P23 monthly Buchungen'!P2:P830,"Einnahmen")+SUMIFS('P23 monthly Buchungen'!F2:F830,'P23 monthly Buchungen'!D2:D830,$D25,'P23 monthly Buchungen'!C2:C830,"&gt;="&amp;EI$4,'P23 monthly Buchungen'!C2:C830,"&lt;"&amp;EI$5+1,'P23 monthly Buchungen'!L2:L830,"Einnahmen")-SUMIFS('P23 monthly Buchungen'!F2:F830,'P23 monthly Buchungen'!D2:D830,$D25,'P23 monthly Buchungen'!C2:C830,"&gt;="&amp;EI$4,'P23 monthly Buchungen'!C2:C830,"&lt;"&amp;EI$5+1,'P23 monthly Buchungen'!P2:P830,"Ausgaben"))</f>
        <v>0</v>
      </c>
    </row>
    <row r="26" spans="1:139" x14ac:dyDescent="0.2">
      <c r="E26" s="21"/>
      <c r="G26" s="22"/>
      <c r="H26" s="21"/>
      <c r="J26" s="22"/>
      <c r="K26" s="21"/>
      <c r="M26" s="22"/>
      <c r="N26" s="21"/>
      <c r="P26" s="22"/>
      <c r="Q26" s="21"/>
      <c r="S26" s="22"/>
      <c r="T26" s="21"/>
      <c r="V26" s="22"/>
      <c r="W26" s="21"/>
      <c r="Y26" s="22"/>
      <c r="Z26" s="21"/>
      <c r="AB26" s="22"/>
      <c r="AC26" s="21"/>
      <c r="AE26" s="22"/>
      <c r="AF26" s="21"/>
      <c r="AH26" s="22"/>
      <c r="AI26" s="21"/>
      <c r="AK26" s="22"/>
      <c r="AL26" s="21"/>
      <c r="AN26" s="22"/>
      <c r="AO26" s="21"/>
      <c r="AQ26" s="22"/>
      <c r="AR26" s="21"/>
      <c r="AT26" s="22"/>
      <c r="AU26" s="21"/>
      <c r="AW26" s="22"/>
      <c r="AX26" s="21"/>
      <c r="AZ26" s="22"/>
      <c r="BA26" s="21"/>
      <c r="BC26" s="22"/>
      <c r="BD26" s="21"/>
      <c r="BF26" s="22"/>
      <c r="BG26" s="21"/>
      <c r="BI26" s="22"/>
      <c r="BJ26" s="21"/>
      <c r="BL26" s="22"/>
      <c r="BM26" s="21"/>
      <c r="BO26" s="22"/>
      <c r="BP26" s="21"/>
      <c r="BR26" s="22"/>
      <c r="BS26" s="21"/>
      <c r="BU26" s="22"/>
      <c r="BV26" s="21"/>
      <c r="BX26" s="22"/>
      <c r="BY26" s="21"/>
      <c r="CA26" s="22"/>
      <c r="CB26" s="21"/>
      <c r="CD26" s="22"/>
      <c r="CE26" s="21"/>
      <c r="CG26" s="22"/>
      <c r="CH26" s="21"/>
      <c r="CJ26" s="22"/>
      <c r="CK26" s="21"/>
      <c r="CM26" s="22"/>
      <c r="CN26" s="21"/>
      <c r="CP26" s="22"/>
      <c r="CQ26" s="21"/>
      <c r="CS26" s="22"/>
      <c r="CT26" s="21"/>
      <c r="CV26" s="22"/>
      <c r="CW26" s="21"/>
      <c r="CY26" s="22"/>
      <c r="CZ26" s="21"/>
      <c r="DB26" s="22"/>
      <c r="DC26" s="21"/>
      <c r="DE26" s="22"/>
      <c r="DF26" s="21"/>
      <c r="DH26" s="22"/>
      <c r="DI26" s="21"/>
      <c r="DK26" s="22"/>
      <c r="DL26" s="21"/>
      <c r="DN26" s="22"/>
      <c r="DO26" s="21"/>
      <c r="DQ26" s="22"/>
      <c r="DR26" s="21"/>
      <c r="DT26" s="22"/>
      <c r="DU26" s="21"/>
      <c r="DW26" s="22"/>
      <c r="DX26" s="21"/>
      <c r="DZ26" s="22"/>
      <c r="EA26" s="21"/>
      <c r="EC26" s="22"/>
      <c r="ED26" s="21"/>
      <c r="EF26" s="22"/>
      <c r="EG26" s="21"/>
      <c r="EI26" s="22"/>
    </row>
    <row r="27" spans="1:139" ht="21" x14ac:dyDescent="0.25">
      <c r="A27" s="34" t="s">
        <v>5713</v>
      </c>
      <c r="B27" s="34"/>
      <c r="C27" s="34"/>
      <c r="D27" s="34"/>
      <c r="E27" s="60">
        <f>-E7+E22</f>
        <v>0</v>
      </c>
      <c r="F27" s="45"/>
      <c r="G27" s="43"/>
      <c r="H27" s="60">
        <f>-H7+H22</f>
        <v>680</v>
      </c>
      <c r="I27" s="45"/>
      <c r="J27" s="43"/>
      <c r="K27" s="60">
        <f>-K7+K22</f>
        <v>680</v>
      </c>
      <c r="L27" s="45"/>
      <c r="M27" s="43"/>
      <c r="N27" s="60">
        <f>-N7+N22</f>
        <v>40819</v>
      </c>
      <c r="O27" s="45"/>
      <c r="P27" s="43"/>
      <c r="Q27" s="60">
        <f>-Q7+Q22</f>
        <v>-16762.86</v>
      </c>
      <c r="R27" s="45"/>
      <c r="S27" s="43"/>
      <c r="T27" s="60">
        <f>-T7+T22</f>
        <v>-13856.710000000001</v>
      </c>
      <c r="U27" s="45"/>
      <c r="V27" s="43"/>
      <c r="W27" s="60">
        <f>-W7+W22</f>
        <v>9813.4700000000012</v>
      </c>
      <c r="X27" s="45"/>
      <c r="Y27" s="43"/>
      <c r="Z27" s="60">
        <f>-Z7+Z22</f>
        <v>-10060.84</v>
      </c>
      <c r="AA27" s="45"/>
      <c r="AB27" s="43"/>
      <c r="AC27" s="60">
        <f>-AC7+AC22</f>
        <v>-10555.01</v>
      </c>
      <c r="AD27" s="45"/>
      <c r="AE27" s="43"/>
      <c r="AF27" s="60">
        <f>-AF7+AF22</f>
        <v>17490.870000000003</v>
      </c>
      <c r="AG27" s="45"/>
      <c r="AH27" s="43"/>
      <c r="AI27" s="60">
        <f>-AI7+AI22</f>
        <v>-10947.859999999999</v>
      </c>
      <c r="AJ27" s="45"/>
      <c r="AK27" s="43"/>
      <c r="AL27" s="60">
        <f>-AL7+AL22</f>
        <v>-10734.52</v>
      </c>
      <c r="AM27" s="45"/>
      <c r="AN27" s="43"/>
      <c r="AO27" s="60">
        <f>-AO7+AO22</f>
        <v>41872.080000000002</v>
      </c>
      <c r="AP27" s="45"/>
      <c r="AQ27" s="43"/>
      <c r="AR27" s="60">
        <f>-AR7+AR22</f>
        <v>-10738.24</v>
      </c>
      <c r="AS27" s="45"/>
      <c r="AT27" s="43"/>
      <c r="AU27" s="60">
        <f>-AU7+AU22</f>
        <v>-22587.79</v>
      </c>
      <c r="AV27" s="45"/>
      <c r="AW27" s="43"/>
      <c r="AX27" s="60">
        <f>-AX7+AX22</f>
        <v>-11830.13</v>
      </c>
      <c r="AY27" s="45"/>
      <c r="AZ27" s="43"/>
      <c r="BA27" s="60">
        <f>-BA7+BA22</f>
        <v>-120</v>
      </c>
      <c r="BB27" s="45"/>
      <c r="BC27" s="43"/>
      <c r="BD27" s="60">
        <f>-BD7+BD22</f>
        <v>-120</v>
      </c>
      <c r="BE27" s="45"/>
      <c r="BF27" s="43"/>
      <c r="BG27" s="60">
        <f>-BG7+BG22</f>
        <v>43149.5</v>
      </c>
      <c r="BH27" s="45"/>
      <c r="BI27" s="43"/>
      <c r="BJ27" s="60">
        <f>-BJ7+BJ22</f>
        <v>8240.6999999999989</v>
      </c>
      <c r="BK27" s="45"/>
      <c r="BL27" s="43"/>
      <c r="BM27" s="60">
        <f>-BM7+BM22</f>
        <v>-12436.800000000001</v>
      </c>
      <c r="BN27" s="45"/>
      <c r="BO27" s="43"/>
      <c r="BP27" s="60">
        <f>-BP7+BP22</f>
        <v>329.13999999999942</v>
      </c>
      <c r="BQ27" s="45"/>
      <c r="BR27" s="43"/>
      <c r="BS27" s="60">
        <f>-BS7+BS22</f>
        <v>-15544.79</v>
      </c>
      <c r="BT27" s="45"/>
      <c r="BU27" s="43"/>
      <c r="BV27" s="60">
        <f>-BV7+BV22</f>
        <v>17394.16</v>
      </c>
      <c r="BW27" s="45"/>
      <c r="BX27" s="43"/>
      <c r="BY27" s="60">
        <f>-BY7+BY22</f>
        <v>-11591.730000000001</v>
      </c>
      <c r="BZ27" s="45"/>
      <c r="CA27" s="43"/>
      <c r="CB27" s="60">
        <f>-CB7+CB22</f>
        <v>-11631.19</v>
      </c>
      <c r="CC27" s="45"/>
      <c r="CD27" s="43"/>
      <c r="CE27" s="60">
        <f>-CE7+CE22</f>
        <v>-13208.479999999998</v>
      </c>
      <c r="CF27" s="45"/>
      <c r="CG27" s="43"/>
      <c r="CH27" s="60">
        <f>-CH7+CH22</f>
        <v>19294.649999999998</v>
      </c>
      <c r="CI27" s="45"/>
      <c r="CJ27" s="43"/>
      <c r="CK27" s="60">
        <f>-CK7+CK22</f>
        <v>-19906.590000000004</v>
      </c>
      <c r="CL27" s="45"/>
      <c r="CM27" s="43"/>
      <c r="CN27" s="60">
        <f>-CN7+CN22</f>
        <v>11515.86</v>
      </c>
      <c r="CO27" s="45"/>
      <c r="CP27" s="43"/>
      <c r="CQ27" s="60">
        <f>-CQ7+CQ22</f>
        <v>-560</v>
      </c>
      <c r="CR27" s="45"/>
      <c r="CS27" s="43"/>
      <c r="CT27" s="60">
        <f>-CT7+CT22</f>
        <v>-560</v>
      </c>
      <c r="CU27" s="45"/>
      <c r="CV27" s="43"/>
      <c r="CW27" s="60">
        <f>-CW7+CW22</f>
        <v>6450.4499999999989</v>
      </c>
      <c r="CX27" s="45"/>
      <c r="CY27" s="43"/>
      <c r="CZ27" s="60">
        <f>-CZ7+CZ22</f>
        <v>25780.15</v>
      </c>
      <c r="DA27" s="45"/>
      <c r="DB27" s="43"/>
      <c r="DC27" s="60">
        <f>-DC7+DC22</f>
        <v>-17374.100000000002</v>
      </c>
      <c r="DD27" s="45"/>
      <c r="DE27" s="43"/>
      <c r="DF27" s="60">
        <f>-DF7+DF22</f>
        <v>-13449.62</v>
      </c>
      <c r="DG27" s="45"/>
      <c r="DH27" s="43"/>
      <c r="DI27" s="60">
        <f>-DI7+DI22</f>
        <v>-1674.61</v>
      </c>
      <c r="DJ27" s="45"/>
      <c r="DK27" s="43"/>
      <c r="DL27" s="60">
        <f>-DL7+DL22</f>
        <v>0</v>
      </c>
      <c r="DM27" s="45"/>
      <c r="DN27" s="43"/>
      <c r="DO27" s="60">
        <f>-DO7+DO22</f>
        <v>0</v>
      </c>
      <c r="DP27" s="45"/>
      <c r="DQ27" s="43"/>
      <c r="DR27" s="60">
        <f>-DR7+DR22</f>
        <v>0</v>
      </c>
      <c r="DS27" s="45"/>
      <c r="DT27" s="43"/>
      <c r="DU27" s="60">
        <f>-DU7+DU22</f>
        <v>0</v>
      </c>
      <c r="DV27" s="45"/>
      <c r="DW27" s="43"/>
      <c r="DX27" s="60">
        <f>-DX7+DX22</f>
        <v>0</v>
      </c>
      <c r="DY27" s="45"/>
      <c r="DZ27" s="43"/>
      <c r="EA27" s="60">
        <f>-EA7+EA22</f>
        <v>0</v>
      </c>
      <c r="EB27" s="45"/>
      <c r="EC27" s="43"/>
      <c r="ED27" s="60">
        <f>-ED7+ED22</f>
        <v>0</v>
      </c>
      <c r="EE27" s="45"/>
      <c r="EF27" s="43"/>
      <c r="EG27" s="60">
        <f>-EG7+EG22</f>
        <v>0</v>
      </c>
      <c r="EH27" s="45"/>
      <c r="EI27" s="43"/>
    </row>
    <row r="28" spans="1:139" x14ac:dyDescent="0.2">
      <c r="E28" s="21"/>
      <c r="G28" s="22"/>
      <c r="H28" s="21"/>
      <c r="J28" s="22"/>
      <c r="K28" s="21"/>
      <c r="M28" s="22"/>
      <c r="N28" s="21"/>
      <c r="P28" s="22"/>
      <c r="Q28" s="21"/>
      <c r="S28" s="22"/>
      <c r="T28" s="21"/>
      <c r="V28" s="22"/>
      <c r="W28" s="21"/>
      <c r="Y28" s="22"/>
      <c r="Z28" s="21"/>
      <c r="AB28" s="22"/>
      <c r="AC28" s="21"/>
      <c r="AE28" s="22"/>
      <c r="AF28" s="21"/>
      <c r="AH28" s="22"/>
      <c r="AI28" s="21"/>
      <c r="AK28" s="22"/>
      <c r="AL28" s="21"/>
      <c r="AN28" s="22"/>
      <c r="AO28" s="21"/>
      <c r="AQ28" s="22"/>
      <c r="AR28" s="21"/>
      <c r="AT28" s="22"/>
      <c r="AU28" s="21"/>
      <c r="AW28" s="22"/>
      <c r="AX28" s="21"/>
      <c r="AZ28" s="22"/>
      <c r="BA28" s="21"/>
      <c r="BC28" s="22"/>
      <c r="BD28" s="21"/>
      <c r="BF28" s="22"/>
      <c r="BG28" s="21"/>
      <c r="BI28" s="22"/>
      <c r="BJ28" s="21"/>
      <c r="BL28" s="22"/>
      <c r="BM28" s="21"/>
      <c r="BO28" s="22"/>
      <c r="BP28" s="21"/>
      <c r="BR28" s="22"/>
      <c r="BS28" s="21"/>
      <c r="BU28" s="22"/>
      <c r="BV28" s="21"/>
      <c r="BX28" s="22"/>
      <c r="BY28" s="21"/>
      <c r="CA28" s="22"/>
      <c r="CB28" s="21"/>
      <c r="CD28" s="22"/>
      <c r="CE28" s="21"/>
      <c r="CG28" s="22"/>
      <c r="CH28" s="21"/>
      <c r="CJ28" s="22"/>
      <c r="CK28" s="21"/>
      <c r="CM28" s="22"/>
      <c r="CN28" s="21"/>
      <c r="CP28" s="22"/>
      <c r="CQ28" s="21"/>
      <c r="CS28" s="22"/>
      <c r="CT28" s="21"/>
      <c r="CV28" s="22"/>
      <c r="CW28" s="21"/>
      <c r="CY28" s="22"/>
      <c r="CZ28" s="21"/>
      <c r="DB28" s="22"/>
      <c r="DC28" s="21"/>
      <c r="DE28" s="22"/>
      <c r="DF28" s="21"/>
      <c r="DH28" s="22"/>
      <c r="DI28" s="21"/>
      <c r="DK28" s="22"/>
      <c r="DL28" s="21"/>
      <c r="DN28" s="22"/>
      <c r="DO28" s="21"/>
      <c r="DQ28" s="22"/>
      <c r="DR28" s="21"/>
      <c r="DT28" s="22"/>
      <c r="DU28" s="21"/>
      <c r="DW28" s="22"/>
      <c r="DX28" s="21"/>
      <c r="DZ28" s="22"/>
      <c r="EA28" s="21"/>
      <c r="EC28" s="22"/>
      <c r="ED28" s="21"/>
      <c r="EF28" s="22"/>
      <c r="EG28" s="21"/>
      <c r="EI28" s="22"/>
    </row>
    <row r="29" spans="1:139" ht="21" x14ac:dyDescent="0.25">
      <c r="A29" s="34" t="s">
        <v>5714</v>
      </c>
      <c r="B29" s="34"/>
      <c r="C29" s="34"/>
      <c r="D29" s="34"/>
      <c r="E29" s="57"/>
      <c r="F29" s="54"/>
      <c r="G29" s="55"/>
      <c r="H29" s="57"/>
      <c r="I29" s="54"/>
      <c r="J29" s="55"/>
      <c r="K29" s="57"/>
      <c r="L29" s="54"/>
      <c r="M29" s="55"/>
      <c r="N29" s="61">
        <f>N$27</f>
        <v>40819</v>
      </c>
      <c r="O29" s="54"/>
      <c r="P29" s="55"/>
      <c r="Q29" s="61">
        <f>$N29+Q$27</f>
        <v>24056.14</v>
      </c>
      <c r="R29" s="54"/>
      <c r="S29" s="55"/>
      <c r="T29" s="61">
        <f>$Q29+T$27</f>
        <v>10199.429999999998</v>
      </c>
      <c r="U29" s="54"/>
      <c r="V29" s="55"/>
      <c r="W29" s="61">
        <f>$T29+W$27</f>
        <v>20012.900000000001</v>
      </c>
      <c r="X29" s="54"/>
      <c r="Y29" s="55"/>
      <c r="Z29" s="61">
        <f>$W29+Z$27</f>
        <v>9952.0600000000013</v>
      </c>
      <c r="AA29" s="54"/>
      <c r="AB29" s="55"/>
      <c r="AC29" s="61">
        <f>$Z29+AC$27</f>
        <v>-602.94999999999891</v>
      </c>
      <c r="AD29" s="54"/>
      <c r="AE29" s="55"/>
      <c r="AF29" s="61">
        <f>$AC29+AF$27</f>
        <v>16887.920000000006</v>
      </c>
      <c r="AG29" s="54"/>
      <c r="AH29" s="55"/>
      <c r="AI29" s="61">
        <f>$AF29+AI$27</f>
        <v>5940.0600000000068</v>
      </c>
      <c r="AJ29" s="54"/>
      <c r="AK29" s="55"/>
      <c r="AL29" s="61">
        <f>$AI29+AL$27</f>
        <v>-4794.4599999999937</v>
      </c>
      <c r="AM29" s="54"/>
      <c r="AN29" s="55"/>
      <c r="AO29" s="61">
        <f>$AL29+AO$27</f>
        <v>37077.62000000001</v>
      </c>
      <c r="AP29" s="54"/>
      <c r="AQ29" s="55"/>
      <c r="AR29" s="61">
        <f>$AO29+AR$27</f>
        <v>26339.380000000012</v>
      </c>
      <c r="AS29" s="54"/>
      <c r="AT29" s="55"/>
      <c r="AU29" s="61">
        <f>$AR29+AU$27</f>
        <v>3751.5900000000111</v>
      </c>
      <c r="AV29" s="54"/>
      <c r="AW29" s="55"/>
      <c r="AX29" s="61">
        <f>$AU29+AX$27</f>
        <v>-8078.5399999999881</v>
      </c>
      <c r="AY29" s="54"/>
      <c r="AZ29" s="55"/>
      <c r="BA29" s="57"/>
      <c r="BB29" s="54"/>
      <c r="BC29" s="55"/>
      <c r="BD29" s="57"/>
      <c r="BE29" s="54"/>
      <c r="BF29" s="55"/>
      <c r="BG29" s="61">
        <f>$AX29+BG$27</f>
        <v>35070.960000000014</v>
      </c>
      <c r="BH29" s="54"/>
      <c r="BI29" s="55"/>
      <c r="BJ29" s="61">
        <f>$BG29+BJ$27</f>
        <v>43311.660000000011</v>
      </c>
      <c r="BK29" s="54"/>
      <c r="BL29" s="55"/>
      <c r="BM29" s="61">
        <f>$BJ29+BM$27</f>
        <v>30874.860000000008</v>
      </c>
      <c r="BN29" s="54"/>
      <c r="BO29" s="55"/>
      <c r="BP29" s="61">
        <f>$BM29+BP$27</f>
        <v>31204.000000000007</v>
      </c>
      <c r="BQ29" s="54"/>
      <c r="BR29" s="55"/>
      <c r="BS29" s="61">
        <f>$BP29+BS$27</f>
        <v>15659.210000000006</v>
      </c>
      <c r="BT29" s="54"/>
      <c r="BU29" s="55"/>
      <c r="BV29" s="61">
        <f>$BS29+BV$27</f>
        <v>33053.37000000001</v>
      </c>
      <c r="BW29" s="54"/>
      <c r="BX29" s="55"/>
      <c r="BY29" s="61">
        <f>$BV29+BY$27</f>
        <v>21461.640000000007</v>
      </c>
      <c r="BZ29" s="54"/>
      <c r="CA29" s="55"/>
      <c r="CB29" s="61">
        <f>$BY29+CB$27</f>
        <v>9830.4500000000062</v>
      </c>
      <c r="CC29" s="54"/>
      <c r="CD29" s="55"/>
      <c r="CE29" s="61">
        <f>$CB29+CE$27</f>
        <v>-3378.0299999999916</v>
      </c>
      <c r="CF29" s="54"/>
      <c r="CG29" s="55"/>
      <c r="CH29" s="61">
        <f>$CE29+CH$27</f>
        <v>15916.620000000006</v>
      </c>
      <c r="CI29" s="54"/>
      <c r="CJ29" s="55"/>
      <c r="CK29" s="61">
        <f>$CH29+CK$27</f>
        <v>-3989.9699999999975</v>
      </c>
      <c r="CL29" s="54"/>
      <c r="CM29" s="55"/>
      <c r="CN29" s="61">
        <f>$CK29+CN$27</f>
        <v>7525.8900000000031</v>
      </c>
      <c r="CO29" s="54"/>
      <c r="CP29" s="55"/>
      <c r="CQ29" s="57"/>
      <c r="CR29" s="54"/>
      <c r="CS29" s="55"/>
      <c r="CT29" s="57"/>
      <c r="CU29" s="54"/>
      <c r="CV29" s="55"/>
      <c r="CW29" s="61">
        <f>$CN29+CW$27</f>
        <v>13976.340000000002</v>
      </c>
      <c r="CX29" s="54"/>
      <c r="CY29" s="55"/>
      <c r="CZ29" s="61">
        <f>$CW29+CZ$27</f>
        <v>39756.490000000005</v>
      </c>
      <c r="DA29" s="54"/>
      <c r="DB29" s="55"/>
      <c r="DC29" s="61">
        <f>$CZ29+DC$27</f>
        <v>22382.390000000003</v>
      </c>
      <c r="DD29" s="54"/>
      <c r="DE29" s="55"/>
      <c r="DF29" s="61">
        <f>$DC29+DF$27</f>
        <v>8932.7700000000023</v>
      </c>
      <c r="DG29" s="54"/>
      <c r="DH29" s="55"/>
      <c r="DI29" s="61">
        <f>$DF29+DI$27</f>
        <v>7258.1600000000026</v>
      </c>
      <c r="DJ29" s="54"/>
      <c r="DK29" s="55"/>
      <c r="DL29" s="57"/>
      <c r="DM29" s="54"/>
      <c r="DN29" s="55"/>
      <c r="DO29" s="57"/>
      <c r="DP29" s="54"/>
      <c r="DQ29" s="55"/>
      <c r="DR29" s="57"/>
      <c r="DS29" s="54"/>
      <c r="DT29" s="55"/>
      <c r="DU29" s="57"/>
      <c r="DV29" s="54"/>
      <c r="DW29" s="55"/>
      <c r="DX29" s="57"/>
      <c r="DY29" s="54"/>
      <c r="DZ29" s="55"/>
      <c r="EA29" s="57"/>
      <c r="EB29" s="54"/>
      <c r="EC29" s="55"/>
      <c r="ED29" s="57"/>
      <c r="EE29" s="54"/>
      <c r="EF29" s="55"/>
      <c r="EG29" s="57"/>
      <c r="EH29" s="54"/>
      <c r="EI29" s="55"/>
    </row>
  </sheetData>
  <mergeCells count="496">
    <mergeCell ref="E3:G3"/>
    <mergeCell ref="DI3:DK3"/>
    <mergeCell ref="AI29:AK29"/>
    <mergeCell ref="CI12:CJ12"/>
    <mergeCell ref="CC12:CD12"/>
    <mergeCell ref="AR27:AT27"/>
    <mergeCell ref="BZ16:CA16"/>
    <mergeCell ref="CI20:CJ20"/>
    <mergeCell ref="K4:L4"/>
    <mergeCell ref="AO3:AQ3"/>
    <mergeCell ref="X12:Y12"/>
    <mergeCell ref="Z22:AB22"/>
    <mergeCell ref="AD20:AE20"/>
    <mergeCell ref="BV5:BW5"/>
    <mergeCell ref="EA29:EC29"/>
    <mergeCell ref="CU16:CV16"/>
    <mergeCell ref="CN3:CP3"/>
    <mergeCell ref="N29:P29"/>
    <mergeCell ref="BH12:BI12"/>
    <mergeCell ref="W27:Y27"/>
    <mergeCell ref="BE16:BF16"/>
    <mergeCell ref="DU27:DW27"/>
    <mergeCell ref="CT4:CU4"/>
    <mergeCell ref="AX29:AZ29"/>
    <mergeCell ref="DR3:DT3"/>
    <mergeCell ref="DO7:DQ7"/>
    <mergeCell ref="CR12:CS12"/>
    <mergeCell ref="AY20:AZ20"/>
    <mergeCell ref="DC22:DE22"/>
    <mergeCell ref="AO4:AP4"/>
    <mergeCell ref="BM3:BO3"/>
    <mergeCell ref="Z27:AB27"/>
    <mergeCell ref="AM12:AN12"/>
    <mergeCell ref="CW29:CY29"/>
    <mergeCell ref="DO4:DP4"/>
    <mergeCell ref="CL20:CM20"/>
    <mergeCell ref="BD3:BF3"/>
    <mergeCell ref="AG8:AH8"/>
    <mergeCell ref="CZ27:DB27"/>
    <mergeCell ref="AD12:AE12"/>
    <mergeCell ref="ED27:EF27"/>
    <mergeCell ref="BE8:BF8"/>
    <mergeCell ref="Z4:AA4"/>
    <mergeCell ref="AM16:AN16"/>
    <mergeCell ref="CW4:CX4"/>
    <mergeCell ref="AO7:AQ7"/>
    <mergeCell ref="AV20:AW20"/>
    <mergeCell ref="AX22:AZ22"/>
    <mergeCell ref="EB12:EC12"/>
    <mergeCell ref="CO8:CP8"/>
    <mergeCell ref="BJ4:BK4"/>
    <mergeCell ref="CL12:CM12"/>
    <mergeCell ref="AU27:AW27"/>
    <mergeCell ref="CH22:CJ22"/>
    <mergeCell ref="DR4:DS4"/>
    <mergeCell ref="DY8:DZ8"/>
    <mergeCell ref="BQ20:BR20"/>
    <mergeCell ref="AU22:AW22"/>
    <mergeCell ref="CE27:CG27"/>
    <mergeCell ref="CQ5:CR5"/>
    <mergeCell ref="DR7:DT7"/>
    <mergeCell ref="DJ8:DK8"/>
    <mergeCell ref="CE4:CF4"/>
    <mergeCell ref="DG12:DH12"/>
    <mergeCell ref="BA3:BC3"/>
    <mergeCell ref="CO20:CP20"/>
    <mergeCell ref="BY22:CA22"/>
    <mergeCell ref="AJ8:AK8"/>
    <mergeCell ref="E4:F4"/>
    <mergeCell ref="R16:S16"/>
    <mergeCell ref="DU5:DV5"/>
    <mergeCell ref="AC22:AE22"/>
    <mergeCell ref="DX7:DZ7"/>
    <mergeCell ref="K7:M7"/>
    <mergeCell ref="DY20:DZ20"/>
    <mergeCell ref="BT8:BU8"/>
    <mergeCell ref="L20:M20"/>
    <mergeCell ref="CI16:CJ16"/>
    <mergeCell ref="AR5:AS5"/>
    <mergeCell ref="AL5:AM5"/>
    <mergeCell ref="CT22:CV22"/>
    <mergeCell ref="Q5:R5"/>
    <mergeCell ref="AI3:AK3"/>
    <mergeCell ref="T7:V7"/>
    <mergeCell ref="L8:M8"/>
    <mergeCell ref="F8:G8"/>
    <mergeCell ref="E22:G22"/>
    <mergeCell ref="CR16:CS16"/>
    <mergeCell ref="Q3:S3"/>
    <mergeCell ref="DC5:DD5"/>
    <mergeCell ref="N7:P7"/>
    <mergeCell ref="DU3:DW3"/>
    <mergeCell ref="DR29:DT29"/>
    <mergeCell ref="CL16:CM16"/>
    <mergeCell ref="E29:G29"/>
    <mergeCell ref="BY3:CA3"/>
    <mergeCell ref="W4:X4"/>
    <mergeCell ref="BN8:BO8"/>
    <mergeCell ref="AY12:AZ12"/>
    <mergeCell ref="CE29:CG29"/>
    <mergeCell ref="DL27:DN27"/>
    <mergeCell ref="DV16:DW16"/>
    <mergeCell ref="AO29:AQ29"/>
    <mergeCell ref="AI7:AK7"/>
    <mergeCell ref="L12:M12"/>
    <mergeCell ref="I16:J16"/>
    <mergeCell ref="AP20:AQ20"/>
    <mergeCell ref="T22:V22"/>
    <mergeCell ref="DG16:DH16"/>
    <mergeCell ref="BP5:BQ5"/>
    <mergeCell ref="DP20:DQ20"/>
    <mergeCell ref="CI8:CJ8"/>
    <mergeCell ref="CZ3:DB3"/>
    <mergeCell ref="Z29:AB29"/>
    <mergeCell ref="CW7:CY7"/>
    <mergeCell ref="BG27:BI27"/>
    <mergeCell ref="BT12:BU12"/>
    <mergeCell ref="BQ16:BR16"/>
    <mergeCell ref="ED29:EF29"/>
    <mergeCell ref="DF4:DG4"/>
    <mergeCell ref="CQ27:CS27"/>
    <mergeCell ref="EA4:EB4"/>
    <mergeCell ref="DY12:DZ12"/>
    <mergeCell ref="BV3:BX3"/>
    <mergeCell ref="BS7:BU7"/>
    <mergeCell ref="BK8:BL8"/>
    <mergeCell ref="AS16:AT16"/>
    <mergeCell ref="AF3:AH3"/>
    <mergeCell ref="BT20:BU20"/>
    <mergeCell ref="BD22:BF22"/>
    <mergeCell ref="BJ29:BL29"/>
    <mergeCell ref="EA7:EC7"/>
    <mergeCell ref="DS8:DT8"/>
    <mergeCell ref="CN4:CO4"/>
    <mergeCell ref="DD12:DE12"/>
    <mergeCell ref="AD16:AE16"/>
    <mergeCell ref="H5:I5"/>
    <mergeCell ref="BP22:BR22"/>
    <mergeCell ref="BJ22:BL22"/>
    <mergeCell ref="AA8:AB8"/>
    <mergeCell ref="DL5:DM5"/>
    <mergeCell ref="DF5:DG5"/>
    <mergeCell ref="CZ4:DA4"/>
    <mergeCell ref="ED3:EF3"/>
    <mergeCell ref="BD29:BF29"/>
    <mergeCell ref="DA8:DB8"/>
    <mergeCell ref="CX12:CY12"/>
    <mergeCell ref="BM27:BO27"/>
    <mergeCell ref="AF4:AG4"/>
    <mergeCell ref="BY5:BZ5"/>
    <mergeCell ref="DY16:DZ16"/>
    <mergeCell ref="Q27:S27"/>
    <mergeCell ref="ED4:EE4"/>
    <mergeCell ref="AC5:AD5"/>
    <mergeCell ref="Q4:R4"/>
    <mergeCell ref="AU3:AW3"/>
    <mergeCell ref="AF7:AH7"/>
    <mergeCell ref="U12:V12"/>
    <mergeCell ref="AM20:AN20"/>
    <mergeCell ref="DS12:DT12"/>
    <mergeCell ref="E7:G7"/>
    <mergeCell ref="AR29:AT29"/>
    <mergeCell ref="DL3:DN3"/>
    <mergeCell ref="AL29:AN29"/>
    <mergeCell ref="DI7:DK7"/>
    <mergeCell ref="CU8:CV8"/>
    <mergeCell ref="CF12:CG12"/>
    <mergeCell ref="CC16:CD16"/>
    <mergeCell ref="CN22:CP22"/>
    <mergeCell ref="BV29:BX29"/>
    <mergeCell ref="BW20:BX20"/>
    <mergeCell ref="DM16:DN16"/>
    <mergeCell ref="Z7:AB7"/>
    <mergeCell ref="R8:S8"/>
    <mergeCell ref="CK27:CM27"/>
    <mergeCell ref="AG20:AH20"/>
    <mergeCell ref="K22:M22"/>
    <mergeCell ref="CX16:CY16"/>
    <mergeCell ref="BG5:BH5"/>
    <mergeCell ref="DG20:DH20"/>
    <mergeCell ref="DI22:DK22"/>
    <mergeCell ref="AU4:AV4"/>
    <mergeCell ref="BJ7:BL7"/>
    <mergeCell ref="BB8:BC8"/>
    <mergeCell ref="DU29:DW29"/>
    <mergeCell ref="BS22:BU22"/>
    <mergeCell ref="DX27:DZ27"/>
    <mergeCell ref="BY29:CA29"/>
    <mergeCell ref="K27:M27"/>
    <mergeCell ref="CH27:CJ27"/>
    <mergeCell ref="U16:V16"/>
    <mergeCell ref="BB20:BC20"/>
    <mergeCell ref="H3:J3"/>
    <mergeCell ref="DX22:DZ22"/>
    <mergeCell ref="DP8:DQ8"/>
    <mergeCell ref="CK22:CM22"/>
    <mergeCell ref="AV8:AW8"/>
    <mergeCell ref="AS12:AT12"/>
    <mergeCell ref="CQ29:CS29"/>
    <mergeCell ref="H27:J27"/>
    <mergeCell ref="DU4:DV4"/>
    <mergeCell ref="AO22:AQ22"/>
    <mergeCell ref="BA29:BC29"/>
    <mergeCell ref="AU7:AW7"/>
    <mergeCell ref="DF27:DH27"/>
    <mergeCell ref="AF22:AH22"/>
    <mergeCell ref="CB5:CC5"/>
    <mergeCell ref="CH3:CJ3"/>
    <mergeCell ref="BG3:BI3"/>
    <mergeCell ref="AR7:AT7"/>
    <mergeCell ref="DC27:DE27"/>
    <mergeCell ref="BD7:BF7"/>
    <mergeCell ref="AG12:AH12"/>
    <mergeCell ref="AA12:AB12"/>
    <mergeCell ref="CQ3:CS3"/>
    <mergeCell ref="Q29:S29"/>
    <mergeCell ref="BZ8:CA8"/>
    <mergeCell ref="BK12:BL12"/>
    <mergeCell ref="BH16:BI16"/>
    <mergeCell ref="CE7:CG7"/>
    <mergeCell ref="BW8:BX8"/>
    <mergeCell ref="DD16:DE16"/>
    <mergeCell ref="AY16:AZ16"/>
    <mergeCell ref="CF20:CG20"/>
    <mergeCell ref="BM5:BN5"/>
    <mergeCell ref="CF8:CG8"/>
    <mergeCell ref="BA4:BB4"/>
    <mergeCell ref="AL27:AN27"/>
    <mergeCell ref="AX5:AY5"/>
    <mergeCell ref="BP3:BR3"/>
    <mergeCell ref="AP12:AQ12"/>
    <mergeCell ref="CK4:CL4"/>
    <mergeCell ref="EG4:EH4"/>
    <mergeCell ref="AF5:AG5"/>
    <mergeCell ref="DR27:DT27"/>
    <mergeCell ref="EE12:EF12"/>
    <mergeCell ref="CT27:CV27"/>
    <mergeCell ref="EB16:EC16"/>
    <mergeCell ref="AU29:AW29"/>
    <mergeCell ref="DO3:DQ3"/>
    <mergeCell ref="CR8:CS8"/>
    <mergeCell ref="BM4:BN4"/>
    <mergeCell ref="CO12:CP12"/>
    <mergeCell ref="AX27:AZ27"/>
    <mergeCell ref="BZ12:CA12"/>
    <mergeCell ref="BB12:BC12"/>
    <mergeCell ref="AL3:AN3"/>
    <mergeCell ref="CT5:CU5"/>
    <mergeCell ref="BP29:BR29"/>
    <mergeCell ref="DM8:DN8"/>
    <mergeCell ref="DJ12:DK12"/>
    <mergeCell ref="BY27:CA27"/>
    <mergeCell ref="BS27:BU27"/>
    <mergeCell ref="AR4:AS4"/>
    <mergeCell ref="CZ29:DB29"/>
    <mergeCell ref="AO5:AP5"/>
    <mergeCell ref="T3:V3"/>
    <mergeCell ref="Q7:S7"/>
    <mergeCell ref="I8:J8"/>
    <mergeCell ref="AR22:AT22"/>
    <mergeCell ref="CB27:CD27"/>
    <mergeCell ref="CN5:CO5"/>
    <mergeCell ref="CB4:CC4"/>
    <mergeCell ref="CQ7:CS7"/>
    <mergeCell ref="CX20:CY20"/>
    <mergeCell ref="BA7:BC7"/>
    <mergeCell ref="CB22:CD22"/>
    <mergeCell ref="N4:O4"/>
    <mergeCell ref="AM8:AN8"/>
    <mergeCell ref="AJ12:AK12"/>
    <mergeCell ref="K5:L5"/>
    <mergeCell ref="CW27:CY27"/>
    <mergeCell ref="BP4:BQ4"/>
    <mergeCell ref="CT3:CV3"/>
    <mergeCell ref="O20:P20"/>
    <mergeCell ref="CK3:CM3"/>
    <mergeCell ref="BV7:BX7"/>
    <mergeCell ref="AI4:AJ4"/>
    <mergeCell ref="CW22:CY22"/>
    <mergeCell ref="BH8:BI8"/>
    <mergeCell ref="F20:G20"/>
    <mergeCell ref="CC20:CD20"/>
    <mergeCell ref="CE22:CG22"/>
    <mergeCell ref="EA5:EB5"/>
    <mergeCell ref="BM29:BO29"/>
    <mergeCell ref="ED7:EF7"/>
    <mergeCell ref="DV8:DW8"/>
    <mergeCell ref="CQ4:CR4"/>
    <mergeCell ref="AG16:AH16"/>
    <mergeCell ref="BN20:BO20"/>
    <mergeCell ref="CH29:CJ29"/>
    <mergeCell ref="DX5:DY5"/>
    <mergeCell ref="DL4:DM4"/>
    <mergeCell ref="DD8:DE8"/>
    <mergeCell ref="DS20:DT20"/>
    <mergeCell ref="EA27:EC27"/>
    <mergeCell ref="BE12:BF12"/>
    <mergeCell ref="T27:V27"/>
    <mergeCell ref="N27:P27"/>
    <mergeCell ref="T5:U5"/>
    <mergeCell ref="H4:I4"/>
    <mergeCell ref="F12:G12"/>
    <mergeCell ref="AC27:AE27"/>
    <mergeCell ref="BW12:BX12"/>
    <mergeCell ref="K3:M3"/>
    <mergeCell ref="DG8:DH8"/>
    <mergeCell ref="CO16:CP16"/>
    <mergeCell ref="DV20:DW20"/>
    <mergeCell ref="H29:J29"/>
    <mergeCell ref="DF22:DH22"/>
    <mergeCell ref="BY7:CA7"/>
    <mergeCell ref="BQ8:BR8"/>
    <mergeCell ref="AL4:AM4"/>
    <mergeCell ref="I20:J20"/>
    <mergeCell ref="CZ22:DB22"/>
    <mergeCell ref="DF29:DH29"/>
    <mergeCell ref="AI5:AJ5"/>
    <mergeCell ref="AL7:AN7"/>
    <mergeCell ref="AD8:AE8"/>
    <mergeCell ref="L16:M16"/>
    <mergeCell ref="AS20:AT20"/>
    <mergeCell ref="W22:Y22"/>
    <mergeCell ref="DP16:DQ16"/>
    <mergeCell ref="AC29:AE29"/>
    <mergeCell ref="BS5:BT5"/>
    <mergeCell ref="CT7:CV7"/>
    <mergeCell ref="CL8:CM8"/>
    <mergeCell ref="BG4:BH4"/>
    <mergeCell ref="E27:G27"/>
    <mergeCell ref="CB29:CD29"/>
    <mergeCell ref="DV12:DW12"/>
    <mergeCell ref="DS16:DT16"/>
    <mergeCell ref="DF3:DH3"/>
    <mergeCell ref="I12:J12"/>
    <mergeCell ref="BD4:BE4"/>
    <mergeCell ref="AA20:AB20"/>
    <mergeCell ref="ED22:EF22"/>
    <mergeCell ref="AO27:AQ27"/>
    <mergeCell ref="DL29:DN29"/>
    <mergeCell ref="BA5:BB5"/>
    <mergeCell ref="BS3:BU3"/>
    <mergeCell ref="BP7:BR7"/>
    <mergeCell ref="AP16:AQ16"/>
    <mergeCell ref="AJ16:AK16"/>
    <mergeCell ref="AC3:AE3"/>
    <mergeCell ref="BA22:BC22"/>
    <mergeCell ref="BG29:BI29"/>
    <mergeCell ref="CW5:CX5"/>
    <mergeCell ref="EA3:EC3"/>
    <mergeCell ref="BY4:BZ4"/>
    <mergeCell ref="DA12:DB12"/>
    <mergeCell ref="DO27:DQ27"/>
    <mergeCell ref="EG3:EI3"/>
    <mergeCell ref="CN27:CP27"/>
    <mergeCell ref="N3:P3"/>
    <mergeCell ref="CZ5:DA5"/>
    <mergeCell ref="DC7:DE7"/>
    <mergeCell ref="DO29:DQ29"/>
    <mergeCell ref="BA27:BC27"/>
    <mergeCell ref="AY8:AZ8"/>
    <mergeCell ref="T4:U4"/>
    <mergeCell ref="AV12:AW12"/>
    <mergeCell ref="DC3:DE3"/>
    <mergeCell ref="CZ7:DB7"/>
    <mergeCell ref="BJ27:BL27"/>
    <mergeCell ref="EG29:EI29"/>
    <mergeCell ref="DA20:DB20"/>
    <mergeCell ref="BN12:BO12"/>
    <mergeCell ref="CR20:CS20"/>
    <mergeCell ref="AX3:AZ3"/>
    <mergeCell ref="N5:O5"/>
    <mergeCell ref="R12:S12"/>
    <mergeCell ref="O16:P16"/>
    <mergeCell ref="DR5:DS5"/>
    <mergeCell ref="X20:Y20"/>
    <mergeCell ref="DX3:DZ3"/>
    <mergeCell ref="CB3:CD3"/>
    <mergeCell ref="BM7:BO7"/>
    <mergeCell ref="AI27:AK27"/>
    <mergeCell ref="W3:Y3"/>
    <mergeCell ref="AU5:AV5"/>
    <mergeCell ref="DX4:DY4"/>
    <mergeCell ref="A1:K1"/>
    <mergeCell ref="W5:X5"/>
    <mergeCell ref="AX7:AZ7"/>
    <mergeCell ref="AP8:AQ8"/>
    <mergeCell ref="DI27:DK27"/>
    <mergeCell ref="X16:Y16"/>
    <mergeCell ref="CH4:CI4"/>
    <mergeCell ref="BE20:BF20"/>
    <mergeCell ref="AI22:AK22"/>
    <mergeCell ref="CE5:CF5"/>
    <mergeCell ref="CW3:CY3"/>
    <mergeCell ref="CH7:CJ7"/>
    <mergeCell ref="R20:S20"/>
    <mergeCell ref="AR3:AT3"/>
    <mergeCell ref="BQ12:BR12"/>
    <mergeCell ref="AF27:AH27"/>
    <mergeCell ref="DO5:DP5"/>
    <mergeCell ref="DC4:DD4"/>
    <mergeCell ref="N22:P22"/>
    <mergeCell ref="DP12:DQ12"/>
    <mergeCell ref="DA16:DB16"/>
    <mergeCell ref="EH20:EI20"/>
    <mergeCell ref="BJ5:BK5"/>
    <mergeCell ref="DR22:DT22"/>
    <mergeCell ref="DJ20:DK20"/>
    <mergeCell ref="DL22:DN22"/>
    <mergeCell ref="CC8:CD8"/>
    <mergeCell ref="EE20:EF20"/>
    <mergeCell ref="EH8:EI8"/>
    <mergeCell ref="DU7:DW7"/>
    <mergeCell ref="BT16:BU16"/>
    <mergeCell ref="EE8:EF8"/>
    <mergeCell ref="EH16:EI16"/>
    <mergeCell ref="EB20:EC20"/>
    <mergeCell ref="EG5:EH5"/>
    <mergeCell ref="DO22:DQ22"/>
    <mergeCell ref="BH20:BI20"/>
    <mergeCell ref="CH5:CI5"/>
    <mergeCell ref="O12:P12"/>
    <mergeCell ref="EG22:EI22"/>
    <mergeCell ref="O8:P8"/>
    <mergeCell ref="BK20:BL20"/>
    <mergeCell ref="BS4:BT4"/>
    <mergeCell ref="CU12:CV12"/>
    <mergeCell ref="CF16:CG16"/>
    <mergeCell ref="DM20:DN20"/>
    <mergeCell ref="BD27:BF27"/>
    <mergeCell ref="CQ22:CS22"/>
    <mergeCell ref="AC4:AD4"/>
    <mergeCell ref="CK29:CM29"/>
    <mergeCell ref="Z5:AA5"/>
    <mergeCell ref="BZ20:CA20"/>
    <mergeCell ref="AC7:AE7"/>
    <mergeCell ref="AJ20:AK20"/>
    <mergeCell ref="AX4:AY4"/>
    <mergeCell ref="CT29:CV29"/>
    <mergeCell ref="DI4:DJ4"/>
    <mergeCell ref="DI29:DK29"/>
    <mergeCell ref="BV27:BX27"/>
    <mergeCell ref="BV4:BW4"/>
    <mergeCell ref="CK5:CL5"/>
    <mergeCell ref="CN7:CP7"/>
    <mergeCell ref="BN16:BO16"/>
    <mergeCell ref="CU20:CV20"/>
    <mergeCell ref="AF29:AH29"/>
    <mergeCell ref="BP27:BR27"/>
    <mergeCell ref="ED5:EE5"/>
    <mergeCell ref="EH12:EI12"/>
    <mergeCell ref="AL22:AN22"/>
    <mergeCell ref="EE16:EF16"/>
    <mergeCell ref="T29:V29"/>
    <mergeCell ref="CK7:CM7"/>
    <mergeCell ref="U20:V20"/>
    <mergeCell ref="BK16:BL16"/>
    <mergeCell ref="EA22:EC22"/>
    <mergeCell ref="BV22:BX22"/>
    <mergeCell ref="CB7:CD7"/>
    <mergeCell ref="BB16:BC16"/>
    <mergeCell ref="AV16:AW16"/>
    <mergeCell ref="BM22:BO22"/>
    <mergeCell ref="BG22:BI22"/>
    <mergeCell ref="X8:Y8"/>
    <mergeCell ref="DI5:DJ5"/>
    <mergeCell ref="DL7:DN7"/>
    <mergeCell ref="DF7:DH7"/>
    <mergeCell ref="CX8:CY8"/>
    <mergeCell ref="U8:V8"/>
    <mergeCell ref="EG7:EI7"/>
    <mergeCell ref="W29:Y29"/>
    <mergeCell ref="EG27:EI27"/>
    <mergeCell ref="DX29:DZ29"/>
    <mergeCell ref="F16:G16"/>
    <mergeCell ref="BS29:BU29"/>
    <mergeCell ref="EB8:EC8"/>
    <mergeCell ref="DM12:DN12"/>
    <mergeCell ref="DJ16:DK16"/>
    <mergeCell ref="Z3:AB3"/>
    <mergeCell ref="W7:Y7"/>
    <mergeCell ref="DU22:DW22"/>
    <mergeCell ref="H22:J22"/>
    <mergeCell ref="DC29:DE29"/>
    <mergeCell ref="BD5:BE5"/>
    <mergeCell ref="BW16:BX16"/>
    <mergeCell ref="DD20:DE20"/>
    <mergeCell ref="BJ3:BL3"/>
    <mergeCell ref="BG7:BI7"/>
    <mergeCell ref="AS8:AT8"/>
    <mergeCell ref="AA16:AB16"/>
    <mergeCell ref="CN29:CP29"/>
    <mergeCell ref="K29:M29"/>
    <mergeCell ref="CE3:CG3"/>
    <mergeCell ref="E5:F5"/>
    <mergeCell ref="H7:J7"/>
    <mergeCell ref="Q22:S22"/>
  </mergeCells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S731"/>
  <sheetViews>
    <sheetView workbookViewId="0"/>
  </sheetViews>
  <sheetFormatPr baseColWidth="10" defaultColWidth="8.83203125" defaultRowHeight="15" x14ac:dyDescent="0.2"/>
  <cols>
    <col min="2" max="2" width="6" customWidth="1"/>
    <col min="3" max="3" width="9" customWidth="1"/>
    <col min="4" max="4" width="6" customWidth="1"/>
    <col min="5" max="5" width="40" customWidth="1"/>
    <col min="6" max="6" width="15" customWidth="1"/>
    <col min="7" max="10" width="5" customWidth="1"/>
    <col min="12" max="12" width="16" customWidth="1"/>
    <col min="14" max="14" width="5" customWidth="1"/>
    <col min="16" max="16" width="12" customWidth="1"/>
  </cols>
  <sheetData>
    <row r="1" spans="1:4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</row>
    <row r="2" spans="1:45" ht="16" x14ac:dyDescent="0.2">
      <c r="A2">
        <v>2129</v>
      </c>
      <c r="B2">
        <v>2129</v>
      </c>
      <c r="C2" s="2">
        <v>44914</v>
      </c>
      <c r="D2" t="s">
        <v>1538</v>
      </c>
      <c r="E2" t="s">
        <v>1539</v>
      </c>
      <c r="F2" s="3">
        <v>40819</v>
      </c>
      <c r="G2" t="s">
        <v>47</v>
      </c>
      <c r="H2" s="3">
        <v>0</v>
      </c>
      <c r="I2" t="s">
        <v>104</v>
      </c>
      <c r="J2">
        <v>940</v>
      </c>
      <c r="K2" t="s">
        <v>52</v>
      </c>
      <c r="L2" t="s">
        <v>53</v>
      </c>
      <c r="N2">
        <v>3200</v>
      </c>
      <c r="O2" t="s">
        <v>49</v>
      </c>
      <c r="P2" t="s">
        <v>105</v>
      </c>
      <c r="Q2" t="s">
        <v>106</v>
      </c>
      <c r="T2" t="s">
        <v>1540</v>
      </c>
      <c r="U2" t="s">
        <v>1541</v>
      </c>
      <c r="V2" t="s">
        <v>1518</v>
      </c>
      <c r="W2" t="s">
        <v>56</v>
      </c>
      <c r="X2" t="s">
        <v>1542</v>
      </c>
      <c r="Y2" t="s">
        <v>446</v>
      </c>
      <c r="Z2" s="3">
        <v>0</v>
      </c>
      <c r="AA2" t="s">
        <v>1543</v>
      </c>
      <c r="AB2" t="s">
        <v>1544</v>
      </c>
      <c r="AC2" t="s">
        <v>61</v>
      </c>
      <c r="AD2" t="s">
        <v>61</v>
      </c>
      <c r="AE2" t="s">
        <v>1545</v>
      </c>
      <c r="AF2" t="s">
        <v>63</v>
      </c>
      <c r="AH2">
        <v>0</v>
      </c>
      <c r="AI2" s="2">
        <v>44914</v>
      </c>
      <c r="AJ2" t="s">
        <v>64</v>
      </c>
      <c r="AK2" t="s">
        <v>64</v>
      </c>
      <c r="AL2" t="s">
        <v>1546</v>
      </c>
      <c r="AM2" t="s">
        <v>1541</v>
      </c>
      <c r="AN2" s="3">
        <v>40819</v>
      </c>
      <c r="AO2" t="s">
        <v>1544</v>
      </c>
      <c r="AP2" t="s">
        <v>64</v>
      </c>
      <c r="AQ2" t="s">
        <v>1545</v>
      </c>
      <c r="AR2">
        <v>773</v>
      </c>
      <c r="AS2" t="s">
        <v>66</v>
      </c>
    </row>
    <row r="3" spans="1:45" ht="16" x14ac:dyDescent="0.2">
      <c r="A3">
        <v>2090</v>
      </c>
      <c r="B3">
        <v>2090</v>
      </c>
      <c r="C3" s="2">
        <v>44929</v>
      </c>
      <c r="D3" t="s">
        <v>1748</v>
      </c>
      <c r="E3" t="s">
        <v>1749</v>
      </c>
      <c r="F3" s="3">
        <v>12</v>
      </c>
      <c r="G3" t="s">
        <v>47</v>
      </c>
      <c r="H3" s="3">
        <v>0</v>
      </c>
      <c r="I3" t="s">
        <v>48</v>
      </c>
      <c r="J3">
        <v>2704</v>
      </c>
      <c r="K3" t="s">
        <v>49</v>
      </c>
      <c r="L3" t="s">
        <v>50</v>
      </c>
      <c r="M3" t="s">
        <v>51</v>
      </c>
      <c r="N3">
        <v>942</v>
      </c>
      <c r="O3" t="s">
        <v>52</v>
      </c>
      <c r="P3" t="s">
        <v>53</v>
      </c>
      <c r="T3" t="s">
        <v>1750</v>
      </c>
      <c r="U3" t="s">
        <v>1751</v>
      </c>
      <c r="V3" t="s">
        <v>1752</v>
      </c>
      <c r="W3" t="s">
        <v>56</v>
      </c>
      <c r="X3" t="s">
        <v>1753</v>
      </c>
      <c r="Y3" t="s">
        <v>274</v>
      </c>
      <c r="Z3" s="3">
        <v>19</v>
      </c>
      <c r="AA3" t="s">
        <v>135</v>
      </c>
      <c r="AB3" t="s">
        <v>1754</v>
      </c>
      <c r="AC3" t="s">
        <v>61</v>
      </c>
      <c r="AD3" t="s">
        <v>61</v>
      </c>
      <c r="AE3" t="s">
        <v>1755</v>
      </c>
      <c r="AF3" t="s">
        <v>63</v>
      </c>
      <c r="AH3">
        <v>0</v>
      </c>
      <c r="AI3" s="2">
        <v>44929</v>
      </c>
      <c r="AJ3" t="s">
        <v>64</v>
      </c>
      <c r="AK3" t="s">
        <v>64</v>
      </c>
      <c r="AL3" t="s">
        <v>1756</v>
      </c>
      <c r="AM3" t="s">
        <v>1751</v>
      </c>
      <c r="AN3" s="3">
        <v>12</v>
      </c>
      <c r="AO3" t="s">
        <v>1754</v>
      </c>
      <c r="AP3" t="s">
        <v>64</v>
      </c>
      <c r="AQ3" t="s">
        <v>1755</v>
      </c>
      <c r="AR3">
        <v>820</v>
      </c>
      <c r="AS3" t="s">
        <v>66</v>
      </c>
    </row>
    <row r="4" spans="1:45" ht="16" x14ac:dyDescent="0.2">
      <c r="A4">
        <v>2091</v>
      </c>
      <c r="B4">
        <v>2091</v>
      </c>
      <c r="C4" s="2">
        <v>44929</v>
      </c>
      <c r="D4" t="s">
        <v>1748</v>
      </c>
      <c r="E4" t="s">
        <v>1757</v>
      </c>
      <c r="F4" s="3">
        <v>0.12</v>
      </c>
      <c r="G4" t="s">
        <v>47</v>
      </c>
      <c r="H4" s="3">
        <v>0</v>
      </c>
      <c r="I4" t="s">
        <v>48</v>
      </c>
      <c r="J4">
        <v>2705</v>
      </c>
      <c r="K4" t="s">
        <v>49</v>
      </c>
      <c r="L4" t="s">
        <v>50</v>
      </c>
      <c r="M4" t="s">
        <v>51</v>
      </c>
      <c r="N4">
        <v>942</v>
      </c>
      <c r="O4" t="s">
        <v>52</v>
      </c>
      <c r="P4" t="s">
        <v>53</v>
      </c>
      <c r="T4" t="s">
        <v>1750</v>
      </c>
      <c r="U4" t="s">
        <v>1751</v>
      </c>
      <c r="V4" t="s">
        <v>1752</v>
      </c>
      <c r="W4" t="s">
        <v>56</v>
      </c>
      <c r="X4" t="s">
        <v>1753</v>
      </c>
      <c r="Y4" t="s">
        <v>274</v>
      </c>
      <c r="Z4" s="3">
        <v>19</v>
      </c>
      <c r="AA4" t="s">
        <v>135</v>
      </c>
      <c r="AB4" t="s">
        <v>1754</v>
      </c>
      <c r="AC4" t="s">
        <v>61</v>
      </c>
      <c r="AD4" t="s">
        <v>61</v>
      </c>
      <c r="AE4" t="s">
        <v>1755</v>
      </c>
      <c r="AF4" t="s">
        <v>63</v>
      </c>
      <c r="AH4">
        <v>0</v>
      </c>
      <c r="AI4" s="2">
        <v>44929</v>
      </c>
      <c r="AJ4" t="s">
        <v>64</v>
      </c>
      <c r="AK4" t="s">
        <v>64</v>
      </c>
      <c r="AL4" t="s">
        <v>1756</v>
      </c>
      <c r="AM4" t="s">
        <v>1751</v>
      </c>
      <c r="AN4" s="3">
        <v>12</v>
      </c>
      <c r="AO4" t="s">
        <v>1754</v>
      </c>
      <c r="AP4" t="s">
        <v>64</v>
      </c>
      <c r="AQ4" t="s">
        <v>1755</v>
      </c>
      <c r="AR4">
        <v>820</v>
      </c>
      <c r="AS4" t="s">
        <v>66</v>
      </c>
    </row>
    <row r="5" spans="1:45" ht="16" x14ac:dyDescent="0.2">
      <c r="A5">
        <v>2062</v>
      </c>
      <c r="B5">
        <v>2062</v>
      </c>
      <c r="C5" s="2">
        <v>44929.812569444453</v>
      </c>
      <c r="D5" t="s">
        <v>1761</v>
      </c>
      <c r="E5" t="s">
        <v>1762</v>
      </c>
      <c r="F5" s="3">
        <v>235.62</v>
      </c>
      <c r="G5" t="s">
        <v>47</v>
      </c>
      <c r="H5" s="3">
        <v>0</v>
      </c>
      <c r="I5" t="s">
        <v>48</v>
      </c>
      <c r="J5">
        <v>2710</v>
      </c>
      <c r="K5" t="s">
        <v>49</v>
      </c>
      <c r="L5" t="s">
        <v>50</v>
      </c>
      <c r="M5" t="s">
        <v>51</v>
      </c>
      <c r="N5">
        <v>941</v>
      </c>
      <c r="O5" t="s">
        <v>52</v>
      </c>
      <c r="P5" t="s">
        <v>53</v>
      </c>
      <c r="T5" t="s">
        <v>1763</v>
      </c>
      <c r="U5" t="s">
        <v>1764</v>
      </c>
      <c r="V5" t="s">
        <v>1765</v>
      </c>
      <c r="W5" t="s">
        <v>56</v>
      </c>
      <c r="X5" t="s">
        <v>1766</v>
      </c>
      <c r="Y5" t="s">
        <v>1767</v>
      </c>
      <c r="Z5" s="3">
        <v>19</v>
      </c>
      <c r="AA5" t="s">
        <v>1758</v>
      </c>
      <c r="AB5" t="s">
        <v>1768</v>
      </c>
      <c r="AC5" t="s">
        <v>61</v>
      </c>
      <c r="AD5" t="s">
        <v>61</v>
      </c>
      <c r="AE5" t="s">
        <v>1769</v>
      </c>
      <c r="AF5" t="s">
        <v>63</v>
      </c>
      <c r="AH5">
        <v>0</v>
      </c>
      <c r="AI5" s="2">
        <v>44929</v>
      </c>
      <c r="AJ5" t="s">
        <v>64</v>
      </c>
      <c r="AK5" t="s">
        <v>64</v>
      </c>
      <c r="AL5" t="s">
        <v>1770</v>
      </c>
      <c r="AM5" t="s">
        <v>1764</v>
      </c>
      <c r="AN5" s="3">
        <v>235.62</v>
      </c>
      <c r="AO5" t="s">
        <v>1768</v>
      </c>
      <c r="AP5" t="s">
        <v>64</v>
      </c>
      <c r="AQ5" t="s">
        <v>1769</v>
      </c>
      <c r="AR5">
        <v>811</v>
      </c>
      <c r="AS5" t="s">
        <v>66</v>
      </c>
    </row>
    <row r="6" spans="1:45" ht="16" x14ac:dyDescent="0.2">
      <c r="A6">
        <v>2065</v>
      </c>
      <c r="B6">
        <v>2065</v>
      </c>
      <c r="C6" s="2">
        <v>44931</v>
      </c>
      <c r="D6" t="s">
        <v>1782</v>
      </c>
      <c r="E6" t="s">
        <v>280</v>
      </c>
      <c r="F6" s="3">
        <v>53.43</v>
      </c>
      <c r="G6" t="s">
        <v>47</v>
      </c>
      <c r="H6" s="3">
        <v>0</v>
      </c>
      <c r="I6" t="s">
        <v>48</v>
      </c>
      <c r="J6">
        <v>2704</v>
      </c>
      <c r="K6" t="s">
        <v>49</v>
      </c>
      <c r="L6" t="s">
        <v>50</v>
      </c>
      <c r="M6" t="s">
        <v>51</v>
      </c>
      <c r="N6">
        <v>940</v>
      </c>
      <c r="O6" t="s">
        <v>52</v>
      </c>
      <c r="P6" t="s">
        <v>53</v>
      </c>
      <c r="T6" t="s">
        <v>281</v>
      </c>
      <c r="U6" t="s">
        <v>1783</v>
      </c>
      <c r="V6" t="s">
        <v>1784</v>
      </c>
      <c r="W6" t="s">
        <v>56</v>
      </c>
      <c r="X6" t="s">
        <v>1785</v>
      </c>
      <c r="Y6" t="s">
        <v>231</v>
      </c>
      <c r="Z6" s="3">
        <v>19</v>
      </c>
      <c r="AA6" t="s">
        <v>284</v>
      </c>
      <c r="AB6" t="s">
        <v>1754</v>
      </c>
      <c r="AC6" t="s">
        <v>61</v>
      </c>
      <c r="AD6" t="s">
        <v>61</v>
      </c>
      <c r="AE6" t="s">
        <v>1786</v>
      </c>
      <c r="AF6" t="s">
        <v>63</v>
      </c>
      <c r="AH6">
        <v>0</v>
      </c>
      <c r="AI6" s="2">
        <v>44931</v>
      </c>
      <c r="AJ6" t="s">
        <v>64</v>
      </c>
      <c r="AK6" t="s">
        <v>64</v>
      </c>
      <c r="AL6" t="s">
        <v>1787</v>
      </c>
      <c r="AM6" t="s">
        <v>1783</v>
      </c>
      <c r="AN6" s="3">
        <v>53.43</v>
      </c>
      <c r="AO6" t="s">
        <v>1754</v>
      </c>
      <c r="AP6" t="s">
        <v>64</v>
      </c>
      <c r="AQ6" t="s">
        <v>1786</v>
      </c>
      <c r="AR6">
        <v>813</v>
      </c>
      <c r="AS6" t="s">
        <v>66</v>
      </c>
    </row>
    <row r="7" spans="1:45" ht="16" x14ac:dyDescent="0.2">
      <c r="A7">
        <v>2080</v>
      </c>
      <c r="B7">
        <v>2080</v>
      </c>
      <c r="C7" s="2">
        <v>44936</v>
      </c>
      <c r="D7" t="s">
        <v>1748</v>
      </c>
      <c r="E7" t="s">
        <v>1217</v>
      </c>
      <c r="F7" s="3">
        <v>45.9</v>
      </c>
      <c r="G7" t="s">
        <v>47</v>
      </c>
      <c r="H7" s="3">
        <v>0</v>
      </c>
      <c r="I7" t="s">
        <v>48</v>
      </c>
      <c r="J7">
        <v>2900</v>
      </c>
      <c r="K7" t="s">
        <v>49</v>
      </c>
      <c r="L7" t="s">
        <v>50</v>
      </c>
      <c r="M7" t="s">
        <v>51</v>
      </c>
      <c r="N7">
        <v>940</v>
      </c>
      <c r="O7" t="s">
        <v>52</v>
      </c>
      <c r="P7" t="s">
        <v>53</v>
      </c>
      <c r="T7" t="s">
        <v>612</v>
      </c>
      <c r="U7" t="s">
        <v>1808</v>
      </c>
      <c r="V7" t="s">
        <v>1809</v>
      </c>
      <c r="W7" t="s">
        <v>56</v>
      </c>
      <c r="X7" t="s">
        <v>1810</v>
      </c>
      <c r="Y7" t="s">
        <v>323</v>
      </c>
      <c r="Z7" s="3">
        <v>19</v>
      </c>
      <c r="AA7" t="s">
        <v>615</v>
      </c>
      <c r="AB7" t="s">
        <v>1811</v>
      </c>
      <c r="AC7" t="s">
        <v>61</v>
      </c>
      <c r="AD7" t="s">
        <v>61</v>
      </c>
      <c r="AE7" t="s">
        <v>1812</v>
      </c>
      <c r="AF7" t="s">
        <v>63</v>
      </c>
      <c r="AH7">
        <v>0</v>
      </c>
      <c r="AI7" s="2">
        <v>44936</v>
      </c>
      <c r="AJ7" t="s">
        <v>64</v>
      </c>
      <c r="AK7" t="s">
        <v>64</v>
      </c>
      <c r="AL7" t="s">
        <v>1813</v>
      </c>
      <c r="AM7" t="s">
        <v>1808</v>
      </c>
      <c r="AN7" s="3">
        <v>45.9</v>
      </c>
      <c r="AO7" t="s">
        <v>1811</v>
      </c>
      <c r="AP7" t="s">
        <v>64</v>
      </c>
      <c r="AQ7" t="s">
        <v>1812</v>
      </c>
      <c r="AR7">
        <v>819</v>
      </c>
      <c r="AS7" t="s">
        <v>66</v>
      </c>
    </row>
    <row r="8" spans="1:45" ht="16" x14ac:dyDescent="0.2">
      <c r="A8">
        <v>2252</v>
      </c>
      <c r="B8">
        <v>2252</v>
      </c>
      <c r="C8" s="2">
        <v>44936</v>
      </c>
      <c r="D8" t="s">
        <v>1814</v>
      </c>
      <c r="E8" t="s">
        <v>1815</v>
      </c>
      <c r="F8" s="3">
        <v>127.6</v>
      </c>
      <c r="G8" t="s">
        <v>47</v>
      </c>
      <c r="H8" s="3">
        <v>0</v>
      </c>
      <c r="I8" t="s">
        <v>48</v>
      </c>
      <c r="J8">
        <v>2560</v>
      </c>
      <c r="K8" t="s">
        <v>49</v>
      </c>
      <c r="L8" t="s">
        <v>50</v>
      </c>
      <c r="M8" t="s">
        <v>51</v>
      </c>
      <c r="N8">
        <v>561</v>
      </c>
      <c r="O8" t="s">
        <v>52</v>
      </c>
      <c r="P8" t="s">
        <v>53</v>
      </c>
      <c r="T8" t="s">
        <v>1816</v>
      </c>
      <c r="U8" t="s">
        <v>1817</v>
      </c>
      <c r="V8" t="s">
        <v>1457</v>
      </c>
      <c r="W8" t="s">
        <v>56</v>
      </c>
      <c r="X8" t="s">
        <v>1818</v>
      </c>
      <c r="Y8" t="s">
        <v>1819</v>
      </c>
      <c r="Z8" s="3">
        <v>0</v>
      </c>
      <c r="AA8" t="s">
        <v>1820</v>
      </c>
      <c r="AB8" t="s">
        <v>1821</v>
      </c>
      <c r="AC8" t="s">
        <v>61</v>
      </c>
      <c r="AD8" t="s">
        <v>61</v>
      </c>
      <c r="AE8" t="s">
        <v>1822</v>
      </c>
      <c r="AF8" t="s">
        <v>63</v>
      </c>
      <c r="AH8">
        <v>0</v>
      </c>
      <c r="AI8" s="2">
        <v>44936</v>
      </c>
      <c r="AJ8" t="s">
        <v>64</v>
      </c>
      <c r="AK8" t="s">
        <v>64</v>
      </c>
      <c r="AL8" t="s">
        <v>1823</v>
      </c>
      <c r="AM8" t="s">
        <v>1817</v>
      </c>
      <c r="AN8" s="3">
        <v>127.6</v>
      </c>
      <c r="AO8" t="s">
        <v>1821</v>
      </c>
      <c r="AP8" t="s">
        <v>64</v>
      </c>
      <c r="AQ8" t="s">
        <v>1822</v>
      </c>
      <c r="AR8">
        <v>863</v>
      </c>
      <c r="AS8" t="s">
        <v>66</v>
      </c>
    </row>
    <row r="9" spans="1:45" ht="16" x14ac:dyDescent="0.2">
      <c r="A9">
        <v>2086</v>
      </c>
      <c r="B9">
        <v>2086</v>
      </c>
      <c r="C9" s="2">
        <v>44942</v>
      </c>
      <c r="D9" t="s">
        <v>1748</v>
      </c>
      <c r="E9" t="s">
        <v>188</v>
      </c>
      <c r="F9" s="3">
        <v>60</v>
      </c>
      <c r="G9" t="s">
        <v>47</v>
      </c>
      <c r="H9" s="3">
        <v>0</v>
      </c>
      <c r="I9" t="s">
        <v>48</v>
      </c>
      <c r="J9">
        <v>2753</v>
      </c>
      <c r="K9" t="s">
        <v>49</v>
      </c>
      <c r="L9" t="s">
        <v>50</v>
      </c>
      <c r="M9" t="s">
        <v>51</v>
      </c>
      <c r="N9">
        <v>940</v>
      </c>
      <c r="O9" t="s">
        <v>52</v>
      </c>
      <c r="P9" t="s">
        <v>53</v>
      </c>
      <c r="T9" t="s">
        <v>189</v>
      </c>
      <c r="U9" t="s">
        <v>1842</v>
      </c>
      <c r="Z9" s="3"/>
      <c r="AF9" t="s">
        <v>63</v>
      </c>
      <c r="AH9">
        <v>0</v>
      </c>
      <c r="AI9" s="2">
        <v>44942</v>
      </c>
      <c r="AJ9" t="s">
        <v>64</v>
      </c>
      <c r="AK9" t="s">
        <v>64</v>
      </c>
      <c r="AL9" t="s">
        <v>1843</v>
      </c>
      <c r="AM9" t="s">
        <v>1842</v>
      </c>
      <c r="AN9" s="3"/>
      <c r="AP9" t="s">
        <v>64</v>
      </c>
      <c r="AR9">
        <v>823</v>
      </c>
      <c r="AS9" t="s">
        <v>66</v>
      </c>
    </row>
    <row r="10" spans="1:45" ht="16" x14ac:dyDescent="0.2">
      <c r="A10">
        <v>2253</v>
      </c>
      <c r="B10">
        <v>2253</v>
      </c>
      <c r="C10" s="2">
        <v>44942</v>
      </c>
      <c r="D10" t="s">
        <v>1814</v>
      </c>
      <c r="E10" t="s">
        <v>1844</v>
      </c>
      <c r="F10" s="3">
        <v>39.17</v>
      </c>
      <c r="G10" t="s">
        <v>47</v>
      </c>
      <c r="H10" s="3">
        <v>0</v>
      </c>
      <c r="I10" t="s">
        <v>48</v>
      </c>
      <c r="J10">
        <v>3270</v>
      </c>
      <c r="K10" t="s">
        <v>49</v>
      </c>
      <c r="L10" t="s">
        <v>50</v>
      </c>
      <c r="M10" t="s">
        <v>106</v>
      </c>
      <c r="N10">
        <v>942</v>
      </c>
      <c r="O10" t="s">
        <v>52</v>
      </c>
      <c r="P10" t="s">
        <v>53</v>
      </c>
      <c r="T10" t="s">
        <v>1845</v>
      </c>
      <c r="U10" t="s">
        <v>1846</v>
      </c>
      <c r="V10" t="s">
        <v>1479</v>
      </c>
      <c r="W10" t="s">
        <v>56</v>
      </c>
      <c r="X10" t="s">
        <v>1847</v>
      </c>
      <c r="Y10" t="s">
        <v>1819</v>
      </c>
      <c r="Z10" s="3">
        <v>0</v>
      </c>
      <c r="AA10" t="s">
        <v>1848</v>
      </c>
      <c r="AB10" t="s">
        <v>1849</v>
      </c>
      <c r="AC10" t="s">
        <v>61</v>
      </c>
      <c r="AD10" t="s">
        <v>61</v>
      </c>
      <c r="AE10" t="s">
        <v>1850</v>
      </c>
      <c r="AF10" t="s">
        <v>63</v>
      </c>
      <c r="AH10">
        <v>0</v>
      </c>
      <c r="AI10" s="2">
        <v>44942</v>
      </c>
      <c r="AJ10" t="s">
        <v>64</v>
      </c>
      <c r="AK10" t="s">
        <v>64</v>
      </c>
      <c r="AL10" t="s">
        <v>1851</v>
      </c>
      <c r="AM10" t="s">
        <v>1846</v>
      </c>
      <c r="AN10" s="3">
        <v>39.17</v>
      </c>
      <c r="AO10" t="s">
        <v>1849</v>
      </c>
      <c r="AP10" t="s">
        <v>64</v>
      </c>
      <c r="AQ10" t="s">
        <v>1850</v>
      </c>
      <c r="AR10">
        <v>832</v>
      </c>
      <c r="AS10" t="s">
        <v>66</v>
      </c>
    </row>
    <row r="11" spans="1:45" ht="16" x14ac:dyDescent="0.2">
      <c r="A11">
        <v>2254</v>
      </c>
      <c r="B11">
        <v>2254</v>
      </c>
      <c r="C11" s="2">
        <v>44942</v>
      </c>
      <c r="D11" t="s">
        <v>1748</v>
      </c>
      <c r="E11" t="s">
        <v>1852</v>
      </c>
      <c r="F11" s="3">
        <v>0.52</v>
      </c>
      <c r="G11" t="s">
        <v>47</v>
      </c>
      <c r="H11" s="3">
        <v>0</v>
      </c>
      <c r="I11" t="s">
        <v>48</v>
      </c>
      <c r="J11">
        <v>2705</v>
      </c>
      <c r="K11" t="s">
        <v>49</v>
      </c>
      <c r="L11" t="s">
        <v>50</v>
      </c>
      <c r="M11" t="s">
        <v>51</v>
      </c>
      <c r="N11">
        <v>942</v>
      </c>
      <c r="O11" t="s">
        <v>52</v>
      </c>
      <c r="P11" t="s">
        <v>53</v>
      </c>
      <c r="T11" t="s">
        <v>1845</v>
      </c>
      <c r="U11" t="s">
        <v>1846</v>
      </c>
      <c r="V11" t="s">
        <v>1479</v>
      </c>
      <c r="W11" t="s">
        <v>56</v>
      </c>
      <c r="X11" t="s">
        <v>1847</v>
      </c>
      <c r="Y11" t="s">
        <v>1819</v>
      </c>
      <c r="Z11" s="3">
        <v>0</v>
      </c>
      <c r="AA11" t="s">
        <v>1848</v>
      </c>
      <c r="AB11" t="s">
        <v>1849</v>
      </c>
      <c r="AC11" t="s">
        <v>61</v>
      </c>
      <c r="AD11" t="s">
        <v>61</v>
      </c>
      <c r="AE11" t="s">
        <v>1850</v>
      </c>
      <c r="AF11" t="s">
        <v>63</v>
      </c>
      <c r="AH11">
        <v>0</v>
      </c>
      <c r="AI11" s="2">
        <v>44942</v>
      </c>
      <c r="AJ11" t="s">
        <v>64</v>
      </c>
      <c r="AK11" t="s">
        <v>64</v>
      </c>
      <c r="AL11" t="s">
        <v>1851</v>
      </c>
      <c r="AM11" t="s">
        <v>1846</v>
      </c>
      <c r="AN11" s="3">
        <v>39.17</v>
      </c>
      <c r="AO11" t="s">
        <v>1849</v>
      </c>
      <c r="AP11" t="s">
        <v>64</v>
      </c>
      <c r="AQ11" t="s">
        <v>1850</v>
      </c>
      <c r="AR11">
        <v>832</v>
      </c>
      <c r="AS11" t="s">
        <v>66</v>
      </c>
    </row>
    <row r="12" spans="1:45" ht="16" x14ac:dyDescent="0.2">
      <c r="A12">
        <v>2255</v>
      </c>
      <c r="B12">
        <v>2255</v>
      </c>
      <c r="C12" s="2">
        <v>44942</v>
      </c>
      <c r="D12" t="s">
        <v>1814</v>
      </c>
      <c r="E12" t="s">
        <v>1853</v>
      </c>
      <c r="F12" s="3">
        <v>21.24</v>
      </c>
      <c r="G12" t="s">
        <v>47</v>
      </c>
      <c r="H12" s="3">
        <v>0</v>
      </c>
      <c r="I12" t="s">
        <v>48</v>
      </c>
      <c r="J12">
        <v>3270</v>
      </c>
      <c r="K12" t="s">
        <v>49</v>
      </c>
      <c r="L12" t="s">
        <v>50</v>
      </c>
      <c r="M12" t="s">
        <v>106</v>
      </c>
      <c r="N12">
        <v>942</v>
      </c>
      <c r="O12" t="s">
        <v>52</v>
      </c>
      <c r="P12" t="s">
        <v>53</v>
      </c>
      <c r="T12" t="s">
        <v>1854</v>
      </c>
      <c r="U12" t="s">
        <v>1855</v>
      </c>
      <c r="V12" t="s">
        <v>1468</v>
      </c>
      <c r="W12" t="s">
        <v>56</v>
      </c>
      <c r="X12" t="s">
        <v>1856</v>
      </c>
      <c r="Y12" t="s">
        <v>1819</v>
      </c>
      <c r="Z12" s="3">
        <v>0</v>
      </c>
      <c r="AA12" t="s">
        <v>1857</v>
      </c>
      <c r="AB12" t="s">
        <v>1858</v>
      </c>
      <c r="AC12" t="s">
        <v>61</v>
      </c>
      <c r="AD12" t="s">
        <v>61</v>
      </c>
      <c r="AE12" t="s">
        <v>1859</v>
      </c>
      <c r="AF12" t="s">
        <v>63</v>
      </c>
      <c r="AH12">
        <v>0</v>
      </c>
      <c r="AI12" s="2">
        <v>44942</v>
      </c>
      <c r="AJ12" t="s">
        <v>64</v>
      </c>
      <c r="AK12" t="s">
        <v>64</v>
      </c>
      <c r="AL12" t="s">
        <v>1860</v>
      </c>
      <c r="AM12" t="s">
        <v>1855</v>
      </c>
      <c r="AN12" s="3">
        <v>21.24</v>
      </c>
      <c r="AO12" t="s">
        <v>1858</v>
      </c>
      <c r="AP12" t="s">
        <v>64</v>
      </c>
      <c r="AQ12" t="s">
        <v>1859</v>
      </c>
      <c r="AR12">
        <v>833</v>
      </c>
      <c r="AS12" t="s">
        <v>66</v>
      </c>
    </row>
    <row r="13" spans="1:45" ht="16" x14ac:dyDescent="0.2">
      <c r="A13">
        <v>2256</v>
      </c>
      <c r="B13">
        <v>2256</v>
      </c>
      <c r="C13" s="2">
        <v>44942</v>
      </c>
      <c r="D13" t="s">
        <v>1748</v>
      </c>
      <c r="E13" t="s">
        <v>1861</v>
      </c>
      <c r="F13" s="3">
        <v>0.6</v>
      </c>
      <c r="G13" t="s">
        <v>47</v>
      </c>
      <c r="H13" s="3">
        <v>0</v>
      </c>
      <c r="I13" t="s">
        <v>48</v>
      </c>
      <c r="J13">
        <v>2705</v>
      </c>
      <c r="K13" t="s">
        <v>49</v>
      </c>
      <c r="L13" t="s">
        <v>50</v>
      </c>
      <c r="M13" t="s">
        <v>51</v>
      </c>
      <c r="N13">
        <v>942</v>
      </c>
      <c r="O13" t="s">
        <v>52</v>
      </c>
      <c r="P13" t="s">
        <v>53</v>
      </c>
      <c r="T13" t="s">
        <v>1854</v>
      </c>
      <c r="U13" t="s">
        <v>1855</v>
      </c>
      <c r="V13" t="s">
        <v>1468</v>
      </c>
      <c r="W13" t="s">
        <v>56</v>
      </c>
      <c r="X13" t="s">
        <v>1856</v>
      </c>
      <c r="Y13" t="s">
        <v>1819</v>
      </c>
      <c r="Z13" s="3">
        <v>0</v>
      </c>
      <c r="AA13" t="s">
        <v>1857</v>
      </c>
      <c r="AB13" t="s">
        <v>1858</v>
      </c>
      <c r="AC13" t="s">
        <v>61</v>
      </c>
      <c r="AD13" t="s">
        <v>61</v>
      </c>
      <c r="AE13" t="s">
        <v>1859</v>
      </c>
      <c r="AF13" t="s">
        <v>63</v>
      </c>
      <c r="AH13">
        <v>0</v>
      </c>
      <c r="AI13" s="2">
        <v>44942</v>
      </c>
      <c r="AJ13" t="s">
        <v>64</v>
      </c>
      <c r="AK13" t="s">
        <v>64</v>
      </c>
      <c r="AL13" t="s">
        <v>1860</v>
      </c>
      <c r="AM13" t="s">
        <v>1855</v>
      </c>
      <c r="AN13" s="3">
        <v>21.24</v>
      </c>
      <c r="AO13" t="s">
        <v>1858</v>
      </c>
      <c r="AP13" t="s">
        <v>64</v>
      </c>
      <c r="AQ13" t="s">
        <v>1859</v>
      </c>
      <c r="AR13">
        <v>833</v>
      </c>
      <c r="AS13" t="s">
        <v>66</v>
      </c>
    </row>
    <row r="14" spans="1:45" ht="16" x14ac:dyDescent="0.2">
      <c r="A14">
        <v>2201</v>
      </c>
      <c r="B14">
        <v>2201</v>
      </c>
      <c r="C14" s="2">
        <v>44943</v>
      </c>
      <c r="D14" t="s">
        <v>1761</v>
      </c>
      <c r="E14" t="s">
        <v>1868</v>
      </c>
      <c r="F14" s="3">
        <v>116.52</v>
      </c>
      <c r="G14" t="s">
        <v>47</v>
      </c>
      <c r="H14" s="3">
        <v>0</v>
      </c>
      <c r="I14" t="s">
        <v>48</v>
      </c>
      <c r="J14">
        <v>2720</v>
      </c>
      <c r="K14" t="s">
        <v>49</v>
      </c>
      <c r="L14" t="s">
        <v>50</v>
      </c>
      <c r="M14" t="s">
        <v>51</v>
      </c>
      <c r="N14">
        <v>940</v>
      </c>
      <c r="O14" t="s">
        <v>52</v>
      </c>
      <c r="P14" t="s">
        <v>53</v>
      </c>
      <c r="T14" t="s">
        <v>1869</v>
      </c>
      <c r="U14" t="s">
        <v>1870</v>
      </c>
      <c r="V14" t="s">
        <v>1871</v>
      </c>
      <c r="W14" t="s">
        <v>56</v>
      </c>
      <c r="X14" t="s">
        <v>1872</v>
      </c>
      <c r="Y14" t="s">
        <v>1873</v>
      </c>
      <c r="Z14" s="3">
        <v>7</v>
      </c>
      <c r="AA14" t="s">
        <v>1874</v>
      </c>
      <c r="AB14" t="s">
        <v>1875</v>
      </c>
      <c r="AC14" t="s">
        <v>61</v>
      </c>
      <c r="AD14" t="s">
        <v>61</v>
      </c>
      <c r="AE14" t="s">
        <v>1876</v>
      </c>
      <c r="AF14" t="s">
        <v>63</v>
      </c>
      <c r="AH14">
        <v>0</v>
      </c>
      <c r="AI14" s="2">
        <v>44943</v>
      </c>
      <c r="AJ14" t="s">
        <v>64</v>
      </c>
      <c r="AK14" t="s">
        <v>64</v>
      </c>
      <c r="AL14" t="s">
        <v>1877</v>
      </c>
      <c r="AM14" t="s">
        <v>1870</v>
      </c>
      <c r="AN14" s="3">
        <v>116.52</v>
      </c>
      <c r="AO14" t="s">
        <v>1875</v>
      </c>
      <c r="AP14" t="s">
        <v>64</v>
      </c>
      <c r="AQ14" t="s">
        <v>1876</v>
      </c>
      <c r="AR14">
        <v>824</v>
      </c>
      <c r="AS14" t="s">
        <v>66</v>
      </c>
    </row>
    <row r="15" spans="1:45" ht="16" x14ac:dyDescent="0.2">
      <c r="A15">
        <v>2198</v>
      </c>
      <c r="B15">
        <v>2198</v>
      </c>
      <c r="C15" s="2">
        <v>44945</v>
      </c>
      <c r="D15" t="s">
        <v>1748</v>
      </c>
      <c r="E15" t="s">
        <v>46</v>
      </c>
      <c r="F15" s="3">
        <v>3.7</v>
      </c>
      <c r="G15" t="s">
        <v>47</v>
      </c>
      <c r="H15" s="3">
        <v>0</v>
      </c>
      <c r="I15" t="s">
        <v>48</v>
      </c>
      <c r="J15">
        <v>2702</v>
      </c>
      <c r="K15" t="s">
        <v>49</v>
      </c>
      <c r="L15" t="s">
        <v>50</v>
      </c>
      <c r="M15" t="s">
        <v>51</v>
      </c>
      <c r="N15">
        <v>940</v>
      </c>
      <c r="O15" t="s">
        <v>52</v>
      </c>
      <c r="P15" t="s">
        <v>53</v>
      </c>
      <c r="T15" t="s">
        <v>1878</v>
      </c>
      <c r="U15" t="s">
        <v>1879</v>
      </c>
      <c r="V15" t="s">
        <v>1393</v>
      </c>
      <c r="W15" t="s">
        <v>56</v>
      </c>
      <c r="X15" t="s">
        <v>1880</v>
      </c>
      <c r="Y15" t="s">
        <v>58</v>
      </c>
      <c r="Z15" s="3">
        <v>0</v>
      </c>
      <c r="AA15" t="s">
        <v>1881</v>
      </c>
      <c r="AB15" t="s">
        <v>1882</v>
      </c>
      <c r="AC15" t="s">
        <v>61</v>
      </c>
      <c r="AD15" t="s">
        <v>61</v>
      </c>
      <c r="AE15" t="s">
        <v>1883</v>
      </c>
      <c r="AF15" t="s">
        <v>63</v>
      </c>
      <c r="AH15">
        <v>0</v>
      </c>
      <c r="AI15" s="2">
        <v>44945</v>
      </c>
      <c r="AJ15" t="s">
        <v>64</v>
      </c>
      <c r="AK15" t="s">
        <v>64</v>
      </c>
      <c r="AL15" t="s">
        <v>1884</v>
      </c>
      <c r="AM15" t="s">
        <v>1879</v>
      </c>
      <c r="AN15" s="3">
        <v>3.7</v>
      </c>
      <c r="AO15" t="s">
        <v>1882</v>
      </c>
      <c r="AP15" t="s">
        <v>64</v>
      </c>
      <c r="AQ15" t="s">
        <v>1883</v>
      </c>
      <c r="AR15">
        <v>826</v>
      </c>
      <c r="AS15" t="s">
        <v>66</v>
      </c>
    </row>
    <row r="16" spans="1:45" ht="16" x14ac:dyDescent="0.2">
      <c r="A16">
        <v>2156</v>
      </c>
      <c r="B16">
        <v>2156</v>
      </c>
      <c r="C16" s="2">
        <v>44950</v>
      </c>
      <c r="D16" t="s">
        <v>1748</v>
      </c>
      <c r="E16" t="s">
        <v>1268</v>
      </c>
      <c r="F16" s="3">
        <v>39.9</v>
      </c>
      <c r="G16" t="s">
        <v>47</v>
      </c>
      <c r="H16" s="3">
        <v>0</v>
      </c>
      <c r="I16" t="s">
        <v>48</v>
      </c>
      <c r="J16">
        <v>2900</v>
      </c>
      <c r="K16" t="s">
        <v>49</v>
      </c>
      <c r="L16" t="s">
        <v>50</v>
      </c>
      <c r="M16" t="s">
        <v>51</v>
      </c>
      <c r="N16">
        <v>940</v>
      </c>
      <c r="O16" t="s">
        <v>52</v>
      </c>
      <c r="P16" t="s">
        <v>53</v>
      </c>
      <c r="T16" t="s">
        <v>554</v>
      </c>
      <c r="U16" t="s">
        <v>1893</v>
      </c>
      <c r="V16" t="s">
        <v>1894</v>
      </c>
      <c r="W16" t="s">
        <v>56</v>
      </c>
      <c r="X16" t="s">
        <v>1895</v>
      </c>
      <c r="Y16" t="s">
        <v>323</v>
      </c>
      <c r="Z16" s="3">
        <v>19</v>
      </c>
      <c r="AA16" t="s">
        <v>558</v>
      </c>
      <c r="AB16" t="s">
        <v>1896</v>
      </c>
      <c r="AC16" t="s">
        <v>61</v>
      </c>
      <c r="AD16" t="s">
        <v>61</v>
      </c>
      <c r="AE16" t="s">
        <v>1897</v>
      </c>
      <c r="AF16" t="s">
        <v>63</v>
      </c>
      <c r="AH16">
        <v>0</v>
      </c>
      <c r="AI16" s="2">
        <v>44950</v>
      </c>
      <c r="AJ16" t="s">
        <v>64</v>
      </c>
      <c r="AK16" t="s">
        <v>64</v>
      </c>
      <c r="AL16" t="s">
        <v>1898</v>
      </c>
      <c r="AM16" t="s">
        <v>1893</v>
      </c>
      <c r="AN16" s="3">
        <v>39.9</v>
      </c>
      <c r="AO16" t="s">
        <v>1896</v>
      </c>
      <c r="AP16" t="s">
        <v>64</v>
      </c>
      <c r="AQ16" t="s">
        <v>1897</v>
      </c>
      <c r="AR16">
        <v>829</v>
      </c>
      <c r="AS16" t="s">
        <v>66</v>
      </c>
    </row>
    <row r="17" spans="1:45" ht="16" x14ac:dyDescent="0.2">
      <c r="A17">
        <v>2197</v>
      </c>
      <c r="B17">
        <v>2197</v>
      </c>
      <c r="C17" s="2">
        <v>44950</v>
      </c>
      <c r="D17" t="s">
        <v>1761</v>
      </c>
      <c r="E17" t="s">
        <v>1899</v>
      </c>
      <c r="F17" s="3">
        <v>6.1</v>
      </c>
      <c r="G17" t="s">
        <v>47</v>
      </c>
      <c r="H17" s="3">
        <v>0</v>
      </c>
      <c r="I17" t="s">
        <v>48</v>
      </c>
      <c r="J17">
        <v>2720</v>
      </c>
      <c r="K17" t="s">
        <v>49</v>
      </c>
      <c r="L17" t="s">
        <v>50</v>
      </c>
      <c r="M17" t="s">
        <v>51</v>
      </c>
      <c r="N17">
        <v>942</v>
      </c>
      <c r="O17" t="s">
        <v>52</v>
      </c>
      <c r="P17" t="s">
        <v>53</v>
      </c>
      <c r="T17" t="s">
        <v>1900</v>
      </c>
      <c r="U17" t="s">
        <v>1901</v>
      </c>
      <c r="V17" t="s">
        <v>1902</v>
      </c>
      <c r="W17" t="s">
        <v>56</v>
      </c>
      <c r="X17" t="s">
        <v>1903</v>
      </c>
      <c r="Y17" t="s">
        <v>953</v>
      </c>
      <c r="Z17" s="3">
        <v>19</v>
      </c>
      <c r="AA17" t="s">
        <v>1904</v>
      </c>
      <c r="AB17" t="s">
        <v>1905</v>
      </c>
      <c r="AC17" t="s">
        <v>61</v>
      </c>
      <c r="AD17" t="s">
        <v>61</v>
      </c>
      <c r="AE17" t="s">
        <v>1906</v>
      </c>
      <c r="AF17" t="s">
        <v>63</v>
      </c>
      <c r="AH17">
        <v>0</v>
      </c>
      <c r="AI17" s="2">
        <v>44950</v>
      </c>
      <c r="AJ17" t="s">
        <v>64</v>
      </c>
      <c r="AK17" t="s">
        <v>64</v>
      </c>
      <c r="AL17" t="s">
        <v>1907</v>
      </c>
      <c r="AM17" t="s">
        <v>1901</v>
      </c>
      <c r="AN17" s="3">
        <v>6.1</v>
      </c>
      <c r="AO17" t="s">
        <v>1905</v>
      </c>
      <c r="AP17" t="s">
        <v>64</v>
      </c>
      <c r="AQ17" t="s">
        <v>1906</v>
      </c>
      <c r="AR17">
        <v>835</v>
      </c>
      <c r="AS17" t="s">
        <v>66</v>
      </c>
    </row>
    <row r="18" spans="1:45" ht="16" x14ac:dyDescent="0.2">
      <c r="A18">
        <v>2157</v>
      </c>
      <c r="B18">
        <v>2157</v>
      </c>
      <c r="C18" s="2">
        <v>44953</v>
      </c>
      <c r="D18" t="s">
        <v>1748</v>
      </c>
      <c r="E18" t="s">
        <v>1921</v>
      </c>
      <c r="F18" s="3">
        <v>75.989999999999995</v>
      </c>
      <c r="G18" t="s">
        <v>47</v>
      </c>
      <c r="H18" s="3">
        <v>0</v>
      </c>
      <c r="I18" t="s">
        <v>48</v>
      </c>
      <c r="J18">
        <v>2704</v>
      </c>
      <c r="K18" t="s">
        <v>49</v>
      </c>
      <c r="L18" t="s">
        <v>50</v>
      </c>
      <c r="M18" t="s">
        <v>51</v>
      </c>
      <c r="N18">
        <v>940</v>
      </c>
      <c r="O18" t="s">
        <v>52</v>
      </c>
      <c r="P18" t="s">
        <v>53</v>
      </c>
      <c r="T18" t="s">
        <v>1922</v>
      </c>
      <c r="U18" t="s">
        <v>1923</v>
      </c>
      <c r="V18" t="s">
        <v>1924</v>
      </c>
      <c r="W18" t="s">
        <v>56</v>
      </c>
      <c r="X18" t="s">
        <v>1925</v>
      </c>
      <c r="Y18" t="s">
        <v>1926</v>
      </c>
      <c r="Z18" s="3">
        <v>19</v>
      </c>
      <c r="AA18" t="s">
        <v>1927</v>
      </c>
      <c r="AB18" t="s">
        <v>1928</v>
      </c>
      <c r="AC18" t="s">
        <v>61</v>
      </c>
      <c r="AD18" t="s">
        <v>61</v>
      </c>
      <c r="AE18" t="s">
        <v>1929</v>
      </c>
      <c r="AF18" t="s">
        <v>63</v>
      </c>
      <c r="AH18">
        <v>0</v>
      </c>
      <c r="AI18" s="2">
        <v>44953</v>
      </c>
      <c r="AJ18" t="s">
        <v>64</v>
      </c>
      <c r="AK18" t="s">
        <v>64</v>
      </c>
      <c r="AL18" t="s">
        <v>1930</v>
      </c>
      <c r="AM18" t="s">
        <v>1923</v>
      </c>
      <c r="AN18" s="3">
        <v>75.989999999999995</v>
      </c>
      <c r="AO18" t="s">
        <v>1928</v>
      </c>
      <c r="AP18" t="s">
        <v>64</v>
      </c>
      <c r="AQ18" t="s">
        <v>1929</v>
      </c>
      <c r="AR18">
        <v>836</v>
      </c>
      <c r="AS18" t="s">
        <v>66</v>
      </c>
    </row>
    <row r="19" spans="1:45" ht="16" x14ac:dyDescent="0.2">
      <c r="A19">
        <v>2196</v>
      </c>
      <c r="B19">
        <v>2196</v>
      </c>
      <c r="C19" s="2">
        <v>44957</v>
      </c>
      <c r="D19" t="s">
        <v>1748</v>
      </c>
      <c r="E19" t="s">
        <v>147</v>
      </c>
      <c r="F19" s="3">
        <v>5.78</v>
      </c>
      <c r="G19" t="s">
        <v>47</v>
      </c>
      <c r="H19" s="3">
        <v>0</v>
      </c>
      <c r="I19" t="s">
        <v>48</v>
      </c>
      <c r="J19">
        <v>2705</v>
      </c>
      <c r="K19" t="s">
        <v>49</v>
      </c>
      <c r="L19" t="s">
        <v>50</v>
      </c>
      <c r="M19" t="s">
        <v>51</v>
      </c>
      <c r="N19">
        <v>940</v>
      </c>
      <c r="O19" t="s">
        <v>52</v>
      </c>
      <c r="P19" t="s">
        <v>53</v>
      </c>
      <c r="T19" t="s">
        <v>1931</v>
      </c>
      <c r="U19" t="s">
        <v>1932</v>
      </c>
      <c r="Z19" s="3"/>
      <c r="AF19" t="s">
        <v>63</v>
      </c>
      <c r="AH19">
        <v>0</v>
      </c>
      <c r="AI19" s="2">
        <v>44957</v>
      </c>
      <c r="AJ19" t="s">
        <v>64</v>
      </c>
      <c r="AK19" t="s">
        <v>64</v>
      </c>
      <c r="AL19" t="s">
        <v>1933</v>
      </c>
      <c r="AM19" t="s">
        <v>1932</v>
      </c>
      <c r="AN19" s="3"/>
      <c r="AP19" t="s">
        <v>64</v>
      </c>
      <c r="AR19">
        <v>841</v>
      </c>
      <c r="AS19" t="s">
        <v>66</v>
      </c>
    </row>
    <row r="20" spans="1:45" ht="16" x14ac:dyDescent="0.2">
      <c r="A20">
        <v>2217</v>
      </c>
      <c r="B20">
        <v>2217</v>
      </c>
      <c r="C20" s="2">
        <v>44957</v>
      </c>
      <c r="D20" t="s">
        <v>1934</v>
      </c>
      <c r="E20" t="s">
        <v>206</v>
      </c>
      <c r="F20" s="3">
        <v>2847.87</v>
      </c>
      <c r="G20" t="s">
        <v>47</v>
      </c>
      <c r="H20" s="3">
        <v>0</v>
      </c>
      <c r="I20" t="s">
        <v>104</v>
      </c>
      <c r="J20">
        <v>2551</v>
      </c>
      <c r="K20" t="s">
        <v>49</v>
      </c>
      <c r="L20" t="s">
        <v>50</v>
      </c>
      <c r="M20" t="s">
        <v>51</v>
      </c>
      <c r="N20">
        <v>1730</v>
      </c>
      <c r="O20" t="s">
        <v>52</v>
      </c>
      <c r="P20" t="s">
        <v>203</v>
      </c>
      <c r="T20" t="s">
        <v>64</v>
      </c>
      <c r="Z20" s="3"/>
      <c r="AF20" t="s">
        <v>63</v>
      </c>
      <c r="AH20">
        <v>0</v>
      </c>
      <c r="AI20" s="2">
        <v>44957</v>
      </c>
      <c r="AJ20" t="s">
        <v>64</v>
      </c>
      <c r="AK20" t="s">
        <v>64</v>
      </c>
      <c r="AL20" t="s">
        <v>64</v>
      </c>
      <c r="AN20" s="3"/>
      <c r="AP20" t="s">
        <v>64</v>
      </c>
      <c r="AR20" t="s">
        <v>64</v>
      </c>
      <c r="AS20" t="s">
        <v>66</v>
      </c>
    </row>
    <row r="21" spans="1:45" ht="16" x14ac:dyDescent="0.2">
      <c r="A21">
        <v>2218</v>
      </c>
      <c r="B21">
        <v>2218</v>
      </c>
      <c r="C21" s="2">
        <v>44957</v>
      </c>
      <c r="D21" t="s">
        <v>1935</v>
      </c>
      <c r="E21" t="s">
        <v>206</v>
      </c>
      <c r="F21" s="3">
        <v>2158.59</v>
      </c>
      <c r="G21" t="s">
        <v>47</v>
      </c>
      <c r="H21" s="3">
        <v>0</v>
      </c>
      <c r="I21" t="s">
        <v>104</v>
      </c>
      <c r="J21">
        <v>2551</v>
      </c>
      <c r="K21" t="s">
        <v>49</v>
      </c>
      <c r="L21" t="s">
        <v>50</v>
      </c>
      <c r="M21" t="s">
        <v>51</v>
      </c>
      <c r="N21">
        <v>1730</v>
      </c>
      <c r="O21" t="s">
        <v>52</v>
      </c>
      <c r="P21" t="s">
        <v>203</v>
      </c>
      <c r="T21" t="s">
        <v>64</v>
      </c>
      <c r="Z21" s="3"/>
      <c r="AF21" t="s">
        <v>63</v>
      </c>
      <c r="AH21">
        <v>0</v>
      </c>
      <c r="AI21" s="2">
        <v>44957</v>
      </c>
      <c r="AJ21" t="s">
        <v>64</v>
      </c>
      <c r="AK21" t="s">
        <v>64</v>
      </c>
      <c r="AL21" t="s">
        <v>64</v>
      </c>
      <c r="AN21" s="3"/>
      <c r="AP21" t="s">
        <v>64</v>
      </c>
      <c r="AR21" t="s">
        <v>64</v>
      </c>
      <c r="AS21" t="s">
        <v>66</v>
      </c>
    </row>
    <row r="22" spans="1:45" ht="16" x14ac:dyDescent="0.2">
      <c r="A22">
        <v>2220</v>
      </c>
      <c r="B22">
        <v>2220</v>
      </c>
      <c r="C22" s="2">
        <v>44957</v>
      </c>
      <c r="D22" t="s">
        <v>1936</v>
      </c>
      <c r="E22" t="s">
        <v>206</v>
      </c>
      <c r="F22" s="3">
        <v>2988.56</v>
      </c>
      <c r="G22" t="s">
        <v>47</v>
      </c>
      <c r="H22" s="3">
        <v>0</v>
      </c>
      <c r="I22" t="s">
        <v>104</v>
      </c>
      <c r="J22">
        <v>2551</v>
      </c>
      <c r="K22" t="s">
        <v>49</v>
      </c>
      <c r="L22" t="s">
        <v>50</v>
      </c>
      <c r="M22" t="s">
        <v>51</v>
      </c>
      <c r="N22">
        <v>1730</v>
      </c>
      <c r="O22" t="s">
        <v>52</v>
      </c>
      <c r="P22" t="s">
        <v>203</v>
      </c>
      <c r="T22" t="s">
        <v>64</v>
      </c>
      <c r="Z22" s="3"/>
      <c r="AF22" t="s">
        <v>63</v>
      </c>
      <c r="AH22">
        <v>0</v>
      </c>
      <c r="AI22" s="2">
        <v>44957</v>
      </c>
      <c r="AJ22" t="s">
        <v>64</v>
      </c>
      <c r="AK22" t="s">
        <v>64</v>
      </c>
      <c r="AL22" t="s">
        <v>64</v>
      </c>
      <c r="AN22" s="3"/>
      <c r="AP22" t="s">
        <v>64</v>
      </c>
      <c r="AR22" t="s">
        <v>64</v>
      </c>
      <c r="AS22" t="s">
        <v>66</v>
      </c>
    </row>
    <row r="23" spans="1:45" ht="16" x14ac:dyDescent="0.2">
      <c r="A23">
        <v>2223</v>
      </c>
      <c r="B23">
        <v>2223</v>
      </c>
      <c r="C23" s="2">
        <v>44957</v>
      </c>
      <c r="D23" t="s">
        <v>1936</v>
      </c>
      <c r="E23" t="s">
        <v>204</v>
      </c>
      <c r="F23" s="3">
        <v>695.29</v>
      </c>
      <c r="G23" t="s">
        <v>47</v>
      </c>
      <c r="H23" s="3">
        <v>0</v>
      </c>
      <c r="I23" t="s">
        <v>104</v>
      </c>
      <c r="J23">
        <v>2555</v>
      </c>
      <c r="K23" t="s">
        <v>49</v>
      </c>
      <c r="L23" t="s">
        <v>50</v>
      </c>
      <c r="M23" t="s">
        <v>51</v>
      </c>
      <c r="N23">
        <v>1730</v>
      </c>
      <c r="O23" t="s">
        <v>52</v>
      </c>
      <c r="P23" t="s">
        <v>203</v>
      </c>
      <c r="T23" t="s">
        <v>64</v>
      </c>
      <c r="Z23" s="3"/>
      <c r="AF23" t="s">
        <v>63</v>
      </c>
      <c r="AH23">
        <v>0</v>
      </c>
      <c r="AI23" s="2">
        <v>44957</v>
      </c>
      <c r="AJ23" t="s">
        <v>64</v>
      </c>
      <c r="AK23" t="s">
        <v>64</v>
      </c>
      <c r="AL23" t="s">
        <v>64</v>
      </c>
      <c r="AN23" s="3"/>
      <c r="AP23" t="s">
        <v>64</v>
      </c>
      <c r="AR23" t="s">
        <v>64</v>
      </c>
      <c r="AS23" t="s">
        <v>66</v>
      </c>
    </row>
    <row r="24" spans="1:45" ht="16" x14ac:dyDescent="0.2">
      <c r="A24">
        <v>2224</v>
      </c>
      <c r="B24">
        <v>2224</v>
      </c>
      <c r="C24" s="2">
        <v>44957</v>
      </c>
      <c r="D24" t="s">
        <v>1934</v>
      </c>
      <c r="E24" t="s">
        <v>204</v>
      </c>
      <c r="F24" s="3">
        <v>662.56</v>
      </c>
      <c r="G24" t="s">
        <v>47</v>
      </c>
      <c r="H24" s="3">
        <v>0</v>
      </c>
      <c r="I24" t="s">
        <v>104</v>
      </c>
      <c r="J24">
        <v>2555</v>
      </c>
      <c r="K24" t="s">
        <v>49</v>
      </c>
      <c r="L24" t="s">
        <v>50</v>
      </c>
      <c r="M24" t="s">
        <v>51</v>
      </c>
      <c r="N24">
        <v>1730</v>
      </c>
      <c r="O24" t="s">
        <v>52</v>
      </c>
      <c r="P24" t="s">
        <v>203</v>
      </c>
      <c r="T24" t="s">
        <v>64</v>
      </c>
      <c r="Z24" s="3"/>
      <c r="AF24" t="s">
        <v>63</v>
      </c>
      <c r="AH24">
        <v>0</v>
      </c>
      <c r="AI24" s="2">
        <v>44957</v>
      </c>
      <c r="AJ24" t="s">
        <v>64</v>
      </c>
      <c r="AK24" t="s">
        <v>64</v>
      </c>
      <c r="AL24" t="s">
        <v>64</v>
      </c>
      <c r="AN24" s="3"/>
      <c r="AP24" t="s">
        <v>64</v>
      </c>
      <c r="AR24" t="s">
        <v>64</v>
      </c>
      <c r="AS24" t="s">
        <v>66</v>
      </c>
    </row>
    <row r="25" spans="1:45" ht="16" x14ac:dyDescent="0.2">
      <c r="A25">
        <v>2225</v>
      </c>
      <c r="B25">
        <v>2225</v>
      </c>
      <c r="C25" s="2">
        <v>44957</v>
      </c>
      <c r="D25" t="s">
        <v>1935</v>
      </c>
      <c r="E25" t="s">
        <v>204</v>
      </c>
      <c r="F25" s="3">
        <v>503.5</v>
      </c>
      <c r="G25" t="s">
        <v>47</v>
      </c>
      <c r="H25" s="3">
        <v>0</v>
      </c>
      <c r="I25" t="s">
        <v>104</v>
      </c>
      <c r="J25">
        <v>2555</v>
      </c>
      <c r="K25" t="s">
        <v>49</v>
      </c>
      <c r="L25" t="s">
        <v>50</v>
      </c>
      <c r="M25" t="s">
        <v>51</v>
      </c>
      <c r="N25">
        <v>1730</v>
      </c>
      <c r="O25" t="s">
        <v>52</v>
      </c>
      <c r="P25" t="s">
        <v>203</v>
      </c>
      <c r="T25" t="s">
        <v>64</v>
      </c>
      <c r="Z25" s="3"/>
      <c r="AF25" t="s">
        <v>63</v>
      </c>
      <c r="AH25">
        <v>0</v>
      </c>
      <c r="AI25" s="2">
        <v>44957</v>
      </c>
      <c r="AJ25" t="s">
        <v>64</v>
      </c>
      <c r="AK25" t="s">
        <v>64</v>
      </c>
      <c r="AL25" t="s">
        <v>64</v>
      </c>
      <c r="AN25" s="3"/>
      <c r="AP25" t="s">
        <v>64</v>
      </c>
      <c r="AR25" t="s">
        <v>64</v>
      </c>
      <c r="AS25" t="s">
        <v>66</v>
      </c>
    </row>
    <row r="26" spans="1:45" ht="16" x14ac:dyDescent="0.2">
      <c r="A26">
        <v>2356</v>
      </c>
      <c r="B26">
        <v>2356</v>
      </c>
      <c r="C26" s="2">
        <v>44957</v>
      </c>
      <c r="D26" t="s">
        <v>1937</v>
      </c>
      <c r="E26" t="s">
        <v>1938</v>
      </c>
      <c r="F26" s="3">
        <v>2482.9</v>
      </c>
      <c r="G26" t="s">
        <v>47</v>
      </c>
      <c r="H26" s="3">
        <v>0</v>
      </c>
      <c r="I26" t="s">
        <v>104</v>
      </c>
      <c r="J26">
        <v>2500</v>
      </c>
      <c r="K26" t="s">
        <v>49</v>
      </c>
      <c r="L26" t="s">
        <v>50</v>
      </c>
      <c r="M26" t="s">
        <v>51</v>
      </c>
      <c r="N26">
        <v>405</v>
      </c>
      <c r="O26" t="s">
        <v>52</v>
      </c>
      <c r="P26" t="s">
        <v>53</v>
      </c>
      <c r="T26" t="s">
        <v>64</v>
      </c>
      <c r="Z26" s="3"/>
      <c r="AF26" t="s">
        <v>63</v>
      </c>
      <c r="AH26">
        <v>0</v>
      </c>
      <c r="AI26" s="2">
        <v>44957</v>
      </c>
      <c r="AJ26" t="s">
        <v>64</v>
      </c>
      <c r="AK26" t="s">
        <v>64</v>
      </c>
      <c r="AL26" t="s">
        <v>64</v>
      </c>
      <c r="AN26" s="3"/>
      <c r="AP26" t="s">
        <v>64</v>
      </c>
      <c r="AR26" t="s">
        <v>64</v>
      </c>
      <c r="AS26" t="s">
        <v>66</v>
      </c>
    </row>
    <row r="27" spans="1:45" ht="16" x14ac:dyDescent="0.2">
      <c r="A27">
        <v>2357</v>
      </c>
      <c r="B27">
        <v>2357</v>
      </c>
      <c r="C27" s="2">
        <v>44957</v>
      </c>
      <c r="D27" t="s">
        <v>1937</v>
      </c>
      <c r="E27" t="s">
        <v>1939</v>
      </c>
      <c r="F27" s="3">
        <v>378.83</v>
      </c>
      <c r="G27" t="s">
        <v>47</v>
      </c>
      <c r="H27" s="3">
        <v>0</v>
      </c>
      <c r="I27" t="s">
        <v>104</v>
      </c>
      <c r="J27">
        <v>2501</v>
      </c>
      <c r="K27" t="s">
        <v>49</v>
      </c>
      <c r="L27" t="s">
        <v>50</v>
      </c>
      <c r="M27" t="s">
        <v>51</v>
      </c>
      <c r="N27">
        <v>340</v>
      </c>
      <c r="O27" t="s">
        <v>52</v>
      </c>
      <c r="P27" t="s">
        <v>53</v>
      </c>
      <c r="T27" t="s">
        <v>64</v>
      </c>
      <c r="Z27" s="3"/>
      <c r="AF27" t="s">
        <v>63</v>
      </c>
      <c r="AH27">
        <v>0</v>
      </c>
      <c r="AI27" s="2">
        <v>44957</v>
      </c>
      <c r="AJ27" t="s">
        <v>64</v>
      </c>
      <c r="AK27" t="s">
        <v>64</v>
      </c>
      <c r="AL27" t="s">
        <v>64</v>
      </c>
      <c r="AN27" s="3"/>
      <c r="AP27" t="s">
        <v>64</v>
      </c>
      <c r="AR27" t="s">
        <v>64</v>
      </c>
      <c r="AS27" t="s">
        <v>66</v>
      </c>
    </row>
    <row r="28" spans="1:45" ht="16" x14ac:dyDescent="0.2">
      <c r="A28">
        <v>2358</v>
      </c>
      <c r="B28">
        <v>2358</v>
      </c>
      <c r="C28" s="2">
        <v>44957</v>
      </c>
      <c r="D28" t="s">
        <v>1937</v>
      </c>
      <c r="E28" t="s">
        <v>1940</v>
      </c>
      <c r="F28" s="3">
        <v>3330.09</v>
      </c>
      <c r="G28" t="s">
        <v>47</v>
      </c>
      <c r="H28" s="3">
        <v>0</v>
      </c>
      <c r="I28" t="s">
        <v>104</v>
      </c>
      <c r="J28">
        <v>2500</v>
      </c>
      <c r="K28" t="s">
        <v>49</v>
      </c>
      <c r="L28" t="s">
        <v>50</v>
      </c>
      <c r="M28" t="s">
        <v>51</v>
      </c>
      <c r="N28">
        <v>405</v>
      </c>
      <c r="O28" t="s">
        <v>52</v>
      </c>
      <c r="P28" t="s">
        <v>53</v>
      </c>
      <c r="T28" t="s">
        <v>64</v>
      </c>
      <c r="Z28" s="3"/>
      <c r="AF28" t="s">
        <v>63</v>
      </c>
      <c r="AH28">
        <v>0</v>
      </c>
      <c r="AI28" s="2">
        <v>44957</v>
      </c>
      <c r="AJ28" t="s">
        <v>64</v>
      </c>
      <c r="AK28" t="s">
        <v>64</v>
      </c>
      <c r="AL28" t="s">
        <v>64</v>
      </c>
      <c r="AN28" s="3"/>
      <c r="AP28" t="s">
        <v>64</v>
      </c>
      <c r="AR28" t="s">
        <v>64</v>
      </c>
      <c r="AS28" t="s">
        <v>66</v>
      </c>
    </row>
    <row r="29" spans="1:45" ht="16" x14ac:dyDescent="0.2">
      <c r="A29">
        <v>3746</v>
      </c>
      <c r="B29">
        <v>3746</v>
      </c>
      <c r="C29" s="2">
        <v>44957</v>
      </c>
      <c r="D29" t="s">
        <v>1935</v>
      </c>
      <c r="E29" t="s">
        <v>1945</v>
      </c>
      <c r="F29" s="3">
        <v>129.52000000000001</v>
      </c>
      <c r="G29" t="s">
        <v>47</v>
      </c>
      <c r="H29" s="3">
        <v>0</v>
      </c>
      <c r="I29" t="s">
        <v>104</v>
      </c>
      <c r="J29">
        <v>1730</v>
      </c>
      <c r="K29" t="s">
        <v>52</v>
      </c>
      <c r="L29" t="s">
        <v>203</v>
      </c>
      <c r="N29">
        <v>2400</v>
      </c>
      <c r="O29" t="s">
        <v>49</v>
      </c>
      <c r="P29" t="s">
        <v>105</v>
      </c>
      <c r="Q29" t="s">
        <v>51</v>
      </c>
      <c r="T29" t="s">
        <v>64</v>
      </c>
      <c r="Z29" s="3"/>
      <c r="AF29" t="s">
        <v>63</v>
      </c>
      <c r="AH29">
        <v>0</v>
      </c>
      <c r="AI29" s="2">
        <v>44957</v>
      </c>
      <c r="AJ29" t="s">
        <v>64</v>
      </c>
      <c r="AK29" t="s">
        <v>64</v>
      </c>
      <c r="AL29" t="s">
        <v>64</v>
      </c>
      <c r="AN29" s="3"/>
      <c r="AP29" t="s">
        <v>64</v>
      </c>
      <c r="AR29" t="s">
        <v>64</v>
      </c>
      <c r="AS29" t="s">
        <v>66</v>
      </c>
    </row>
    <row r="30" spans="1:45" ht="16" x14ac:dyDescent="0.2">
      <c r="A30">
        <v>2155</v>
      </c>
      <c r="B30">
        <v>2155</v>
      </c>
      <c r="C30" s="2">
        <v>44958.447881944441</v>
      </c>
      <c r="D30" t="s">
        <v>1761</v>
      </c>
      <c r="E30" t="s">
        <v>1946</v>
      </c>
      <c r="F30" s="3">
        <v>141.91999999999999</v>
      </c>
      <c r="G30" t="s">
        <v>47</v>
      </c>
      <c r="H30" s="3">
        <v>0</v>
      </c>
      <c r="I30" t="s">
        <v>48</v>
      </c>
      <c r="J30">
        <v>2720</v>
      </c>
      <c r="K30" t="s">
        <v>49</v>
      </c>
      <c r="L30" t="s">
        <v>50</v>
      </c>
      <c r="M30" t="s">
        <v>51</v>
      </c>
      <c r="N30">
        <v>941</v>
      </c>
      <c r="O30" t="s">
        <v>52</v>
      </c>
      <c r="P30" t="s">
        <v>53</v>
      </c>
      <c r="T30" t="s">
        <v>1947</v>
      </c>
      <c r="U30" t="s">
        <v>1948</v>
      </c>
      <c r="V30" t="s">
        <v>1949</v>
      </c>
      <c r="W30" t="s">
        <v>56</v>
      </c>
      <c r="X30" t="s">
        <v>1950</v>
      </c>
      <c r="Y30" t="s">
        <v>1255</v>
      </c>
      <c r="Z30" s="3">
        <v>19</v>
      </c>
      <c r="AA30" t="s">
        <v>1951</v>
      </c>
      <c r="AB30" t="s">
        <v>1952</v>
      </c>
      <c r="AC30" t="s">
        <v>61</v>
      </c>
      <c r="AD30" t="s">
        <v>61</v>
      </c>
      <c r="AE30" t="s">
        <v>1953</v>
      </c>
      <c r="AF30" t="s">
        <v>63</v>
      </c>
      <c r="AH30">
        <v>0</v>
      </c>
      <c r="AI30" s="2">
        <v>44958</v>
      </c>
      <c r="AJ30" t="s">
        <v>64</v>
      </c>
      <c r="AK30" t="s">
        <v>64</v>
      </c>
      <c r="AL30" t="s">
        <v>1954</v>
      </c>
      <c r="AM30" t="s">
        <v>1948</v>
      </c>
      <c r="AN30" s="3">
        <v>141.91999999999999</v>
      </c>
      <c r="AO30" t="s">
        <v>1952</v>
      </c>
      <c r="AP30" t="s">
        <v>64</v>
      </c>
      <c r="AQ30" t="s">
        <v>1953</v>
      </c>
      <c r="AR30">
        <v>840</v>
      </c>
      <c r="AS30" t="s">
        <v>66</v>
      </c>
    </row>
    <row r="31" spans="1:45" ht="16" x14ac:dyDescent="0.2">
      <c r="A31">
        <v>2158</v>
      </c>
      <c r="B31">
        <v>2158</v>
      </c>
      <c r="C31" s="2">
        <v>44963</v>
      </c>
      <c r="D31" t="s">
        <v>1782</v>
      </c>
      <c r="E31" t="s">
        <v>280</v>
      </c>
      <c r="F31" s="3">
        <v>53.43</v>
      </c>
      <c r="G31" t="s">
        <v>47</v>
      </c>
      <c r="H31" s="3">
        <v>0</v>
      </c>
      <c r="I31" t="s">
        <v>48</v>
      </c>
      <c r="J31">
        <v>2704</v>
      </c>
      <c r="K31" t="s">
        <v>49</v>
      </c>
      <c r="L31" t="s">
        <v>50</v>
      </c>
      <c r="M31" t="s">
        <v>51</v>
      </c>
      <c r="N31">
        <v>940</v>
      </c>
      <c r="O31" t="s">
        <v>52</v>
      </c>
      <c r="P31" t="s">
        <v>53</v>
      </c>
      <c r="T31" t="s">
        <v>281</v>
      </c>
      <c r="U31" t="s">
        <v>1959</v>
      </c>
      <c r="V31" t="s">
        <v>1960</v>
      </c>
      <c r="W31" t="s">
        <v>56</v>
      </c>
      <c r="X31" t="s">
        <v>1961</v>
      </c>
      <c r="Y31" t="s">
        <v>231</v>
      </c>
      <c r="Z31" s="3">
        <v>19</v>
      </c>
      <c r="AA31" t="s">
        <v>284</v>
      </c>
      <c r="AB31" t="s">
        <v>1952</v>
      </c>
      <c r="AC31" t="s">
        <v>61</v>
      </c>
      <c r="AD31" t="s">
        <v>61</v>
      </c>
      <c r="AE31" t="s">
        <v>1962</v>
      </c>
      <c r="AF31" t="s">
        <v>63</v>
      </c>
      <c r="AH31">
        <v>0</v>
      </c>
      <c r="AI31" s="2">
        <v>44963</v>
      </c>
      <c r="AJ31" t="s">
        <v>64</v>
      </c>
      <c r="AK31" t="s">
        <v>64</v>
      </c>
      <c r="AL31" t="s">
        <v>1963</v>
      </c>
      <c r="AM31" t="s">
        <v>1959</v>
      </c>
      <c r="AN31" s="3">
        <v>53.43</v>
      </c>
      <c r="AO31" t="s">
        <v>1952</v>
      </c>
      <c r="AP31" t="s">
        <v>64</v>
      </c>
      <c r="AQ31" t="s">
        <v>1962</v>
      </c>
      <c r="AR31">
        <v>843</v>
      </c>
      <c r="AS31" t="s">
        <v>66</v>
      </c>
    </row>
    <row r="32" spans="1:45" ht="16" x14ac:dyDescent="0.2">
      <c r="A32">
        <v>2287</v>
      </c>
      <c r="B32">
        <v>2287</v>
      </c>
      <c r="C32" s="2">
        <v>44965</v>
      </c>
      <c r="D32" t="s">
        <v>1748</v>
      </c>
      <c r="E32" t="s">
        <v>1217</v>
      </c>
      <c r="F32" s="3">
        <v>45.9</v>
      </c>
      <c r="G32" t="s">
        <v>47</v>
      </c>
      <c r="H32" s="3">
        <v>0</v>
      </c>
      <c r="I32" t="s">
        <v>48</v>
      </c>
      <c r="J32">
        <v>2900</v>
      </c>
      <c r="K32" t="s">
        <v>49</v>
      </c>
      <c r="L32" t="s">
        <v>50</v>
      </c>
      <c r="M32" t="s">
        <v>51</v>
      </c>
      <c r="N32">
        <v>940</v>
      </c>
      <c r="O32" t="s">
        <v>52</v>
      </c>
      <c r="P32" t="s">
        <v>53</v>
      </c>
      <c r="T32" t="s">
        <v>612</v>
      </c>
      <c r="U32" t="s">
        <v>1964</v>
      </c>
      <c r="V32" t="s">
        <v>1965</v>
      </c>
      <c r="W32" t="s">
        <v>56</v>
      </c>
      <c r="X32" t="s">
        <v>1966</v>
      </c>
      <c r="Y32" t="s">
        <v>323</v>
      </c>
      <c r="Z32" s="3">
        <v>19</v>
      </c>
      <c r="AA32" t="s">
        <v>615</v>
      </c>
      <c r="AB32" t="s">
        <v>1967</v>
      </c>
      <c r="AC32" t="s">
        <v>61</v>
      </c>
      <c r="AD32" t="s">
        <v>61</v>
      </c>
      <c r="AE32" t="s">
        <v>1968</v>
      </c>
      <c r="AF32" t="s">
        <v>63</v>
      </c>
      <c r="AH32">
        <v>0</v>
      </c>
      <c r="AI32" s="2">
        <v>44965</v>
      </c>
      <c r="AJ32" t="s">
        <v>64</v>
      </c>
      <c r="AK32" t="s">
        <v>64</v>
      </c>
      <c r="AL32" t="s">
        <v>1969</v>
      </c>
      <c r="AM32" t="s">
        <v>1964</v>
      </c>
      <c r="AN32" s="3">
        <v>45.9</v>
      </c>
      <c r="AO32" t="s">
        <v>1967</v>
      </c>
      <c r="AP32" t="s">
        <v>64</v>
      </c>
      <c r="AQ32" t="s">
        <v>1968</v>
      </c>
      <c r="AR32">
        <v>844</v>
      </c>
      <c r="AS32" t="s">
        <v>66</v>
      </c>
    </row>
    <row r="33" spans="1:45" ht="16" x14ac:dyDescent="0.2">
      <c r="A33">
        <v>2163</v>
      </c>
      <c r="B33">
        <v>2163</v>
      </c>
      <c r="C33" s="2">
        <v>44966</v>
      </c>
      <c r="D33" t="s">
        <v>1782</v>
      </c>
      <c r="E33" t="s">
        <v>287</v>
      </c>
      <c r="F33" s="3">
        <v>95.2</v>
      </c>
      <c r="G33" t="s">
        <v>47</v>
      </c>
      <c r="H33" s="3">
        <v>0</v>
      </c>
      <c r="I33" t="s">
        <v>48</v>
      </c>
      <c r="J33">
        <v>2894</v>
      </c>
      <c r="K33" t="s">
        <v>49</v>
      </c>
      <c r="L33" t="s">
        <v>50</v>
      </c>
      <c r="M33" t="s">
        <v>51</v>
      </c>
      <c r="N33">
        <v>940</v>
      </c>
      <c r="O33" t="s">
        <v>52</v>
      </c>
      <c r="P33" t="s">
        <v>53</v>
      </c>
      <c r="T33" t="s">
        <v>288</v>
      </c>
      <c r="U33" t="s">
        <v>1970</v>
      </c>
      <c r="V33" t="s">
        <v>1971</v>
      </c>
      <c r="W33" t="s">
        <v>56</v>
      </c>
      <c r="X33" t="s">
        <v>1972</v>
      </c>
      <c r="Y33" t="s">
        <v>291</v>
      </c>
      <c r="Z33" s="3">
        <v>19</v>
      </c>
      <c r="AA33" t="s">
        <v>292</v>
      </c>
      <c r="AB33" t="s">
        <v>1973</v>
      </c>
      <c r="AC33" t="s">
        <v>61</v>
      </c>
      <c r="AD33" t="s">
        <v>61</v>
      </c>
      <c r="AE33" t="s">
        <v>1974</v>
      </c>
      <c r="AF33" t="s">
        <v>63</v>
      </c>
      <c r="AH33">
        <v>0</v>
      </c>
      <c r="AI33" s="2">
        <v>44966</v>
      </c>
      <c r="AJ33" t="s">
        <v>64</v>
      </c>
      <c r="AK33" t="s">
        <v>64</v>
      </c>
      <c r="AL33" t="s">
        <v>1975</v>
      </c>
      <c r="AM33" t="s">
        <v>1970</v>
      </c>
      <c r="AN33" s="3">
        <v>95.2</v>
      </c>
      <c r="AO33" t="s">
        <v>1973</v>
      </c>
      <c r="AP33" t="s">
        <v>64</v>
      </c>
      <c r="AQ33" t="s">
        <v>1974</v>
      </c>
      <c r="AR33">
        <v>845</v>
      </c>
      <c r="AS33" t="s">
        <v>66</v>
      </c>
    </row>
    <row r="34" spans="1:45" ht="16" x14ac:dyDescent="0.2">
      <c r="A34">
        <v>2645</v>
      </c>
      <c r="B34">
        <v>2645</v>
      </c>
      <c r="C34" s="2">
        <v>44971.772719907407</v>
      </c>
      <c r="D34" t="s">
        <v>1761</v>
      </c>
      <c r="E34" t="s">
        <v>1987</v>
      </c>
      <c r="F34" s="3">
        <v>185.31</v>
      </c>
      <c r="G34" t="s">
        <v>47</v>
      </c>
      <c r="H34" s="3">
        <v>0</v>
      </c>
      <c r="I34" t="s">
        <v>48</v>
      </c>
      <c r="J34">
        <v>2721</v>
      </c>
      <c r="K34" t="s">
        <v>49</v>
      </c>
      <c r="L34" t="s">
        <v>50</v>
      </c>
      <c r="M34" t="s">
        <v>51</v>
      </c>
      <c r="N34">
        <v>941</v>
      </c>
      <c r="O34" t="s">
        <v>52</v>
      </c>
      <c r="P34" t="s">
        <v>53</v>
      </c>
      <c r="T34" t="s">
        <v>1988</v>
      </c>
      <c r="U34" t="s">
        <v>1989</v>
      </c>
      <c r="V34" t="s">
        <v>1990</v>
      </c>
      <c r="W34" t="s">
        <v>56</v>
      </c>
      <c r="X34" t="s">
        <v>1991</v>
      </c>
      <c r="Y34" t="s">
        <v>1992</v>
      </c>
      <c r="Z34" s="3">
        <v>0</v>
      </c>
      <c r="AA34" t="s">
        <v>1993</v>
      </c>
      <c r="AB34" t="s">
        <v>1994</v>
      </c>
      <c r="AC34" t="s">
        <v>61</v>
      </c>
      <c r="AD34" t="s">
        <v>61</v>
      </c>
      <c r="AE34" t="s">
        <v>1995</v>
      </c>
      <c r="AF34" t="s">
        <v>63</v>
      </c>
      <c r="AH34">
        <v>0</v>
      </c>
      <c r="AI34" s="2">
        <v>44971</v>
      </c>
      <c r="AJ34" t="s">
        <v>64</v>
      </c>
      <c r="AK34" t="s">
        <v>64</v>
      </c>
      <c r="AL34" t="s">
        <v>1996</v>
      </c>
      <c r="AM34" t="s">
        <v>1989</v>
      </c>
      <c r="AN34" s="3">
        <v>185.31</v>
      </c>
      <c r="AO34" t="s">
        <v>1994</v>
      </c>
      <c r="AP34" t="s">
        <v>64</v>
      </c>
      <c r="AQ34" t="s">
        <v>1995</v>
      </c>
      <c r="AR34">
        <v>847</v>
      </c>
      <c r="AS34" t="s">
        <v>66</v>
      </c>
    </row>
    <row r="35" spans="1:45" ht="16" x14ac:dyDescent="0.2">
      <c r="A35">
        <v>2646</v>
      </c>
      <c r="B35">
        <v>2646</v>
      </c>
      <c r="C35" s="2">
        <v>44971.772719907407</v>
      </c>
      <c r="D35" t="s">
        <v>1748</v>
      </c>
      <c r="E35" t="s">
        <v>1997</v>
      </c>
      <c r="F35" s="3">
        <v>3.99</v>
      </c>
      <c r="G35" t="s">
        <v>47</v>
      </c>
      <c r="H35" s="3">
        <v>0</v>
      </c>
      <c r="I35" t="s">
        <v>48</v>
      </c>
      <c r="J35">
        <v>2705</v>
      </c>
      <c r="K35" t="s">
        <v>49</v>
      </c>
      <c r="L35" t="s">
        <v>50</v>
      </c>
      <c r="M35" t="s">
        <v>51</v>
      </c>
      <c r="N35">
        <v>941</v>
      </c>
      <c r="O35" t="s">
        <v>52</v>
      </c>
      <c r="P35" t="s">
        <v>53</v>
      </c>
      <c r="T35" t="s">
        <v>1988</v>
      </c>
      <c r="U35" t="s">
        <v>1989</v>
      </c>
      <c r="V35" t="s">
        <v>1990</v>
      </c>
      <c r="W35" t="s">
        <v>56</v>
      </c>
      <c r="X35" t="s">
        <v>1991</v>
      </c>
      <c r="Y35" t="s">
        <v>1992</v>
      </c>
      <c r="Z35" s="3">
        <v>0</v>
      </c>
      <c r="AA35" t="s">
        <v>1993</v>
      </c>
      <c r="AB35" t="s">
        <v>1994</v>
      </c>
      <c r="AC35" t="s">
        <v>61</v>
      </c>
      <c r="AD35" t="s">
        <v>61</v>
      </c>
      <c r="AE35" t="s">
        <v>1995</v>
      </c>
      <c r="AF35" t="s">
        <v>63</v>
      </c>
      <c r="AH35">
        <v>0</v>
      </c>
      <c r="AI35" s="2">
        <v>44971</v>
      </c>
      <c r="AJ35" t="s">
        <v>64</v>
      </c>
      <c r="AK35" t="s">
        <v>64</v>
      </c>
      <c r="AL35" t="s">
        <v>1996</v>
      </c>
      <c r="AM35" t="s">
        <v>1989</v>
      </c>
      <c r="AN35" s="3">
        <v>185.31</v>
      </c>
      <c r="AO35" t="s">
        <v>1994</v>
      </c>
      <c r="AP35" t="s">
        <v>64</v>
      </c>
      <c r="AQ35" t="s">
        <v>1995</v>
      </c>
      <c r="AR35">
        <v>847</v>
      </c>
      <c r="AS35" t="s">
        <v>66</v>
      </c>
    </row>
    <row r="36" spans="1:45" ht="16" x14ac:dyDescent="0.2">
      <c r="A36">
        <v>2195</v>
      </c>
      <c r="B36">
        <v>2195</v>
      </c>
      <c r="C36" s="2">
        <v>44975.815729166658</v>
      </c>
      <c r="D36" t="s">
        <v>1748</v>
      </c>
      <c r="E36" t="s">
        <v>179</v>
      </c>
      <c r="F36" s="3">
        <v>332.96</v>
      </c>
      <c r="G36" t="s">
        <v>47</v>
      </c>
      <c r="H36" s="3">
        <v>0</v>
      </c>
      <c r="I36" t="s">
        <v>48</v>
      </c>
      <c r="J36">
        <v>2702</v>
      </c>
      <c r="K36" t="s">
        <v>49</v>
      </c>
      <c r="L36" t="s">
        <v>50</v>
      </c>
      <c r="M36" t="s">
        <v>51</v>
      </c>
      <c r="N36">
        <v>941</v>
      </c>
      <c r="O36" t="s">
        <v>52</v>
      </c>
      <c r="P36" t="s">
        <v>53</v>
      </c>
      <c r="T36" t="s">
        <v>2019</v>
      </c>
      <c r="U36" t="s">
        <v>2020</v>
      </c>
      <c r="V36" t="s">
        <v>1376</v>
      </c>
      <c r="W36" t="s">
        <v>56</v>
      </c>
      <c r="X36" t="s">
        <v>2021</v>
      </c>
      <c r="Y36" t="s">
        <v>184</v>
      </c>
      <c r="Z36" s="3">
        <v>19</v>
      </c>
      <c r="AA36" t="s">
        <v>2016</v>
      </c>
      <c r="AB36" t="s">
        <v>2022</v>
      </c>
      <c r="AC36" t="s">
        <v>61</v>
      </c>
      <c r="AD36" t="s">
        <v>61</v>
      </c>
      <c r="AE36" t="s">
        <v>2023</v>
      </c>
      <c r="AF36" t="s">
        <v>63</v>
      </c>
      <c r="AH36">
        <v>0</v>
      </c>
      <c r="AI36" s="2">
        <v>44975</v>
      </c>
      <c r="AJ36" t="s">
        <v>64</v>
      </c>
      <c r="AK36" t="s">
        <v>64</v>
      </c>
      <c r="AL36" t="s">
        <v>2024</v>
      </c>
      <c r="AM36" t="s">
        <v>2020</v>
      </c>
      <c r="AN36" s="3">
        <v>332.96</v>
      </c>
      <c r="AO36" t="s">
        <v>2022</v>
      </c>
      <c r="AP36" t="s">
        <v>64</v>
      </c>
      <c r="AQ36" t="s">
        <v>2023</v>
      </c>
      <c r="AR36">
        <v>855</v>
      </c>
      <c r="AS36" t="s">
        <v>66</v>
      </c>
    </row>
    <row r="37" spans="1:45" ht="16" x14ac:dyDescent="0.2">
      <c r="A37">
        <v>2242</v>
      </c>
      <c r="B37">
        <v>2242</v>
      </c>
      <c r="C37" s="2">
        <v>44977</v>
      </c>
      <c r="D37" t="s">
        <v>1761</v>
      </c>
      <c r="E37" t="s">
        <v>940</v>
      </c>
      <c r="F37" s="3">
        <v>278.39999999999998</v>
      </c>
      <c r="G37" t="s">
        <v>47</v>
      </c>
      <c r="H37" s="3">
        <v>0</v>
      </c>
      <c r="I37" t="s">
        <v>48</v>
      </c>
      <c r="J37">
        <v>2720</v>
      </c>
      <c r="K37" t="s">
        <v>49</v>
      </c>
      <c r="L37" t="s">
        <v>50</v>
      </c>
      <c r="M37" t="s">
        <v>51</v>
      </c>
      <c r="N37">
        <v>940</v>
      </c>
      <c r="O37" t="s">
        <v>52</v>
      </c>
      <c r="P37" t="s">
        <v>53</v>
      </c>
      <c r="T37" t="s">
        <v>2025</v>
      </c>
      <c r="U37" t="s">
        <v>2026</v>
      </c>
      <c r="V37" t="s">
        <v>1355</v>
      </c>
      <c r="W37" t="s">
        <v>56</v>
      </c>
      <c r="X37" t="s">
        <v>2027</v>
      </c>
      <c r="Y37" t="s">
        <v>945</v>
      </c>
      <c r="Z37" s="3">
        <v>19</v>
      </c>
      <c r="AA37" t="s">
        <v>2028</v>
      </c>
      <c r="AB37" t="s">
        <v>2029</v>
      </c>
      <c r="AC37" t="s">
        <v>61</v>
      </c>
      <c r="AD37" t="s">
        <v>61</v>
      </c>
      <c r="AE37" t="s">
        <v>2030</v>
      </c>
      <c r="AF37" t="s">
        <v>63</v>
      </c>
      <c r="AH37">
        <v>0</v>
      </c>
      <c r="AI37" s="2">
        <v>44977</v>
      </c>
      <c r="AJ37" t="s">
        <v>64</v>
      </c>
      <c r="AK37" t="s">
        <v>64</v>
      </c>
      <c r="AL37" t="s">
        <v>2031</v>
      </c>
      <c r="AM37" t="s">
        <v>2026</v>
      </c>
      <c r="AN37" s="3">
        <v>278.39999999999998</v>
      </c>
      <c r="AO37" t="s">
        <v>2029</v>
      </c>
      <c r="AP37" t="s">
        <v>64</v>
      </c>
      <c r="AQ37" t="s">
        <v>2030</v>
      </c>
      <c r="AR37">
        <v>859</v>
      </c>
      <c r="AS37" t="s">
        <v>66</v>
      </c>
    </row>
    <row r="38" spans="1:45" ht="16" x14ac:dyDescent="0.2">
      <c r="A38">
        <v>2243</v>
      </c>
      <c r="B38">
        <v>2243</v>
      </c>
      <c r="C38" s="2">
        <v>44978</v>
      </c>
      <c r="D38" t="s">
        <v>1761</v>
      </c>
      <c r="E38" t="s">
        <v>2032</v>
      </c>
      <c r="F38" s="3">
        <v>22.65</v>
      </c>
      <c r="G38" t="s">
        <v>47</v>
      </c>
      <c r="H38" s="3">
        <v>0</v>
      </c>
      <c r="I38" t="s">
        <v>48</v>
      </c>
      <c r="J38">
        <v>2720</v>
      </c>
      <c r="K38" t="s">
        <v>49</v>
      </c>
      <c r="L38" t="s">
        <v>50</v>
      </c>
      <c r="M38" t="s">
        <v>51</v>
      </c>
      <c r="N38">
        <v>942</v>
      </c>
      <c r="O38" t="s">
        <v>52</v>
      </c>
      <c r="P38" t="s">
        <v>53</v>
      </c>
      <c r="T38" t="s">
        <v>2033</v>
      </c>
      <c r="U38" t="s">
        <v>2034</v>
      </c>
      <c r="V38" t="s">
        <v>1349</v>
      </c>
      <c r="W38" t="s">
        <v>56</v>
      </c>
      <c r="X38" t="s">
        <v>2035</v>
      </c>
      <c r="Y38" t="s">
        <v>2036</v>
      </c>
      <c r="Z38" s="3">
        <v>19</v>
      </c>
      <c r="AA38" t="s">
        <v>2037</v>
      </c>
      <c r="AB38" t="s">
        <v>2038</v>
      </c>
      <c r="AC38" t="s">
        <v>61</v>
      </c>
      <c r="AD38" t="s">
        <v>61</v>
      </c>
      <c r="AE38" t="s">
        <v>2039</v>
      </c>
      <c r="AF38" t="s">
        <v>63</v>
      </c>
      <c r="AH38">
        <v>0</v>
      </c>
      <c r="AI38" s="2">
        <v>44978</v>
      </c>
      <c r="AJ38" t="s">
        <v>64</v>
      </c>
      <c r="AK38" t="s">
        <v>64</v>
      </c>
      <c r="AL38" t="s">
        <v>2040</v>
      </c>
      <c r="AM38" t="s">
        <v>2034</v>
      </c>
      <c r="AN38" s="3">
        <v>22.65</v>
      </c>
      <c r="AO38" t="s">
        <v>2038</v>
      </c>
      <c r="AP38" t="s">
        <v>64</v>
      </c>
      <c r="AQ38" t="s">
        <v>2039</v>
      </c>
      <c r="AR38">
        <v>857</v>
      </c>
      <c r="AS38" t="s">
        <v>66</v>
      </c>
    </row>
    <row r="39" spans="1:45" ht="16" x14ac:dyDescent="0.2">
      <c r="A39">
        <v>2257</v>
      </c>
      <c r="B39">
        <v>2257</v>
      </c>
      <c r="C39" s="2">
        <v>44980</v>
      </c>
      <c r="D39" t="s">
        <v>1761</v>
      </c>
      <c r="E39" t="s">
        <v>2049</v>
      </c>
      <c r="F39" s="3">
        <v>5.34</v>
      </c>
      <c r="G39" t="s">
        <v>47</v>
      </c>
      <c r="H39" s="3">
        <v>0</v>
      </c>
      <c r="I39" t="s">
        <v>48</v>
      </c>
      <c r="J39">
        <v>2720</v>
      </c>
      <c r="K39" t="s">
        <v>49</v>
      </c>
      <c r="L39" t="s">
        <v>50</v>
      </c>
      <c r="M39" t="s">
        <v>51</v>
      </c>
      <c r="N39">
        <v>942</v>
      </c>
      <c r="O39" t="s">
        <v>52</v>
      </c>
      <c r="P39" t="s">
        <v>53</v>
      </c>
      <c r="T39" t="s">
        <v>2050</v>
      </c>
      <c r="U39" t="s">
        <v>2051</v>
      </c>
      <c r="V39" t="s">
        <v>1490</v>
      </c>
      <c r="W39" t="s">
        <v>56</v>
      </c>
      <c r="X39" t="s">
        <v>2052</v>
      </c>
      <c r="Y39" t="s">
        <v>953</v>
      </c>
      <c r="Z39" s="3">
        <v>19</v>
      </c>
      <c r="AA39" t="s">
        <v>2053</v>
      </c>
      <c r="AB39" t="s">
        <v>2054</v>
      </c>
      <c r="AC39" t="s">
        <v>61</v>
      </c>
      <c r="AD39" t="s">
        <v>61</v>
      </c>
      <c r="AE39" t="s">
        <v>2055</v>
      </c>
      <c r="AF39" t="s">
        <v>63</v>
      </c>
      <c r="AH39">
        <v>0</v>
      </c>
      <c r="AI39" s="2">
        <v>44980</v>
      </c>
      <c r="AJ39" t="s">
        <v>64</v>
      </c>
      <c r="AK39" t="s">
        <v>64</v>
      </c>
      <c r="AL39" t="s">
        <v>2056</v>
      </c>
      <c r="AM39" t="s">
        <v>2051</v>
      </c>
      <c r="AN39" s="3">
        <v>5.34</v>
      </c>
      <c r="AO39" t="s">
        <v>2054</v>
      </c>
      <c r="AP39" t="s">
        <v>64</v>
      </c>
      <c r="AQ39" t="s">
        <v>2055</v>
      </c>
      <c r="AR39">
        <v>862</v>
      </c>
      <c r="AS39" t="s">
        <v>66</v>
      </c>
    </row>
    <row r="40" spans="1:45" ht="16" x14ac:dyDescent="0.2">
      <c r="A40">
        <v>2264</v>
      </c>
      <c r="B40">
        <v>2264</v>
      </c>
      <c r="C40" s="2">
        <v>44980</v>
      </c>
      <c r="D40" t="s">
        <v>1814</v>
      </c>
      <c r="E40" t="s">
        <v>2057</v>
      </c>
      <c r="F40" s="3">
        <v>22.42</v>
      </c>
      <c r="G40" t="s">
        <v>47</v>
      </c>
      <c r="H40" s="3">
        <v>0</v>
      </c>
      <c r="I40" t="s">
        <v>48</v>
      </c>
      <c r="J40">
        <v>2710</v>
      </c>
      <c r="K40" t="s">
        <v>49</v>
      </c>
      <c r="L40" t="s">
        <v>50</v>
      </c>
      <c r="M40" t="s">
        <v>51</v>
      </c>
      <c r="N40">
        <v>940</v>
      </c>
      <c r="O40" t="s">
        <v>52</v>
      </c>
      <c r="P40" t="s">
        <v>53</v>
      </c>
      <c r="T40" t="s">
        <v>2058</v>
      </c>
      <c r="U40" t="s">
        <v>2059</v>
      </c>
      <c r="V40" t="s">
        <v>1417</v>
      </c>
      <c r="W40" t="s">
        <v>56</v>
      </c>
      <c r="X40" t="s">
        <v>2060</v>
      </c>
      <c r="Y40" t="s">
        <v>2061</v>
      </c>
      <c r="Z40" s="3">
        <v>19</v>
      </c>
      <c r="AA40" t="s">
        <v>2062</v>
      </c>
      <c r="AB40" t="s">
        <v>2054</v>
      </c>
      <c r="AC40" t="s">
        <v>61</v>
      </c>
      <c r="AD40" t="s">
        <v>61</v>
      </c>
      <c r="AE40" t="s">
        <v>2063</v>
      </c>
      <c r="AF40" t="s">
        <v>63</v>
      </c>
      <c r="AH40">
        <v>0</v>
      </c>
      <c r="AI40" s="2">
        <v>44980</v>
      </c>
      <c r="AJ40" t="s">
        <v>64</v>
      </c>
      <c r="AK40" t="s">
        <v>64</v>
      </c>
      <c r="AL40" t="s">
        <v>2064</v>
      </c>
      <c r="AM40" t="s">
        <v>2059</v>
      </c>
      <c r="AN40" s="3">
        <v>22.42</v>
      </c>
      <c r="AO40" t="s">
        <v>2054</v>
      </c>
      <c r="AP40" t="s">
        <v>64</v>
      </c>
      <c r="AQ40" t="s">
        <v>2063</v>
      </c>
      <c r="AR40">
        <v>868</v>
      </c>
      <c r="AS40" t="s">
        <v>66</v>
      </c>
    </row>
    <row r="41" spans="1:45" ht="16" x14ac:dyDescent="0.2">
      <c r="A41">
        <v>2265</v>
      </c>
      <c r="B41">
        <v>2265</v>
      </c>
      <c r="C41" s="2">
        <v>44980</v>
      </c>
      <c r="D41" t="s">
        <v>1748</v>
      </c>
      <c r="E41" t="s">
        <v>2065</v>
      </c>
      <c r="F41" s="3">
        <v>21.42</v>
      </c>
      <c r="G41" t="s">
        <v>47</v>
      </c>
      <c r="H41" s="3">
        <v>0</v>
      </c>
      <c r="I41" t="s">
        <v>48</v>
      </c>
      <c r="J41">
        <v>2704</v>
      </c>
      <c r="K41" t="s">
        <v>49</v>
      </c>
      <c r="L41" t="s">
        <v>50</v>
      </c>
      <c r="M41" t="s">
        <v>51</v>
      </c>
      <c r="N41">
        <v>940</v>
      </c>
      <c r="O41" t="s">
        <v>52</v>
      </c>
      <c r="P41" t="s">
        <v>53</v>
      </c>
      <c r="T41" t="s">
        <v>2066</v>
      </c>
      <c r="U41" t="s">
        <v>2067</v>
      </c>
      <c r="V41" t="s">
        <v>2068</v>
      </c>
      <c r="W41" t="s">
        <v>56</v>
      </c>
      <c r="X41" t="s">
        <v>2069</v>
      </c>
      <c r="Y41" t="s">
        <v>2070</v>
      </c>
      <c r="Z41" s="3">
        <v>19</v>
      </c>
      <c r="AA41" t="s">
        <v>2071</v>
      </c>
      <c r="AB41" t="s">
        <v>2072</v>
      </c>
      <c r="AC41" t="s">
        <v>61</v>
      </c>
      <c r="AD41" t="s">
        <v>61</v>
      </c>
      <c r="AE41" t="s">
        <v>2073</v>
      </c>
      <c r="AF41" t="s">
        <v>63</v>
      </c>
      <c r="AH41">
        <v>0</v>
      </c>
      <c r="AI41" s="2">
        <v>44980</v>
      </c>
      <c r="AJ41" t="s">
        <v>64</v>
      </c>
      <c r="AK41" t="s">
        <v>64</v>
      </c>
      <c r="AL41" t="s">
        <v>2074</v>
      </c>
      <c r="AM41" t="s">
        <v>2067</v>
      </c>
      <c r="AN41" s="3">
        <v>21.42</v>
      </c>
      <c r="AO41" t="s">
        <v>2072</v>
      </c>
      <c r="AP41" t="s">
        <v>64</v>
      </c>
      <c r="AQ41" t="s">
        <v>2073</v>
      </c>
      <c r="AR41">
        <v>867</v>
      </c>
      <c r="AS41" t="s">
        <v>66</v>
      </c>
    </row>
    <row r="42" spans="1:45" ht="16" x14ac:dyDescent="0.2">
      <c r="A42">
        <v>2286</v>
      </c>
      <c r="B42">
        <v>2286</v>
      </c>
      <c r="C42" s="2">
        <v>44981</v>
      </c>
      <c r="D42" t="s">
        <v>1748</v>
      </c>
      <c r="E42" t="s">
        <v>1268</v>
      </c>
      <c r="F42" s="3">
        <v>39.9</v>
      </c>
      <c r="G42" t="s">
        <v>47</v>
      </c>
      <c r="H42" s="3">
        <v>0</v>
      </c>
      <c r="I42" t="s">
        <v>48</v>
      </c>
      <c r="J42">
        <v>2900</v>
      </c>
      <c r="K42" t="s">
        <v>49</v>
      </c>
      <c r="L42" t="s">
        <v>50</v>
      </c>
      <c r="M42" t="s">
        <v>51</v>
      </c>
      <c r="N42">
        <v>940</v>
      </c>
      <c r="O42" t="s">
        <v>52</v>
      </c>
      <c r="P42" t="s">
        <v>53</v>
      </c>
      <c r="T42" t="s">
        <v>554</v>
      </c>
      <c r="U42" t="s">
        <v>2084</v>
      </c>
      <c r="V42" t="s">
        <v>1510</v>
      </c>
      <c r="W42" t="s">
        <v>56</v>
      </c>
      <c r="X42" t="s">
        <v>2085</v>
      </c>
      <c r="Y42" t="s">
        <v>323</v>
      </c>
      <c r="Z42" s="3">
        <v>19</v>
      </c>
      <c r="AA42" t="s">
        <v>558</v>
      </c>
      <c r="AB42" t="s">
        <v>2086</v>
      </c>
      <c r="AC42" t="s">
        <v>61</v>
      </c>
      <c r="AD42" t="s">
        <v>61</v>
      </c>
      <c r="AE42" t="s">
        <v>2087</v>
      </c>
      <c r="AF42" t="s">
        <v>63</v>
      </c>
      <c r="AH42">
        <v>0</v>
      </c>
      <c r="AI42" s="2">
        <v>44981</v>
      </c>
      <c r="AJ42" t="s">
        <v>64</v>
      </c>
      <c r="AK42" t="s">
        <v>64</v>
      </c>
      <c r="AL42" t="s">
        <v>2088</v>
      </c>
      <c r="AM42" t="s">
        <v>2084</v>
      </c>
      <c r="AN42" s="3">
        <v>39.9</v>
      </c>
      <c r="AO42" t="s">
        <v>2086</v>
      </c>
      <c r="AP42" t="s">
        <v>64</v>
      </c>
      <c r="AQ42" t="s">
        <v>2087</v>
      </c>
      <c r="AR42">
        <v>874</v>
      </c>
      <c r="AS42" t="s">
        <v>66</v>
      </c>
    </row>
    <row r="43" spans="1:45" ht="16" x14ac:dyDescent="0.2">
      <c r="A43">
        <v>2289</v>
      </c>
      <c r="B43">
        <v>2289</v>
      </c>
      <c r="C43" s="2">
        <v>44981</v>
      </c>
      <c r="D43" t="s">
        <v>1782</v>
      </c>
      <c r="E43" t="s">
        <v>2089</v>
      </c>
      <c r="F43" s="3">
        <v>452.22</v>
      </c>
      <c r="G43" t="s">
        <v>47</v>
      </c>
      <c r="H43" s="3">
        <v>0</v>
      </c>
      <c r="I43" t="s">
        <v>48</v>
      </c>
      <c r="J43">
        <v>2704</v>
      </c>
      <c r="K43" t="s">
        <v>49</v>
      </c>
      <c r="L43" t="s">
        <v>50</v>
      </c>
      <c r="M43" t="s">
        <v>51</v>
      </c>
      <c r="N43">
        <v>940</v>
      </c>
      <c r="O43" t="s">
        <v>52</v>
      </c>
      <c r="P43" t="s">
        <v>53</v>
      </c>
      <c r="T43" t="s">
        <v>2090</v>
      </c>
      <c r="U43" t="s">
        <v>2091</v>
      </c>
      <c r="V43" t="s">
        <v>1531</v>
      </c>
      <c r="W43" t="s">
        <v>56</v>
      </c>
      <c r="X43" t="s">
        <v>2092</v>
      </c>
      <c r="Y43" t="s">
        <v>231</v>
      </c>
      <c r="Z43" s="3">
        <v>19</v>
      </c>
      <c r="AA43" t="s">
        <v>2093</v>
      </c>
      <c r="AB43" t="s">
        <v>2054</v>
      </c>
      <c r="AC43" t="s">
        <v>61</v>
      </c>
      <c r="AD43" t="s">
        <v>61</v>
      </c>
      <c r="AE43" t="s">
        <v>2094</v>
      </c>
      <c r="AF43" t="s">
        <v>63</v>
      </c>
      <c r="AH43">
        <v>0</v>
      </c>
      <c r="AI43" s="2">
        <v>44981</v>
      </c>
      <c r="AJ43" t="s">
        <v>64</v>
      </c>
      <c r="AK43" t="s">
        <v>64</v>
      </c>
      <c r="AL43" t="s">
        <v>2095</v>
      </c>
      <c r="AM43" t="s">
        <v>2091</v>
      </c>
      <c r="AN43" s="3">
        <v>452.22</v>
      </c>
      <c r="AO43" t="s">
        <v>2054</v>
      </c>
      <c r="AP43" t="s">
        <v>64</v>
      </c>
      <c r="AQ43" t="s">
        <v>2094</v>
      </c>
      <c r="AR43">
        <v>873</v>
      </c>
      <c r="AS43" t="s">
        <v>66</v>
      </c>
    </row>
    <row r="44" spans="1:45" ht="16" x14ac:dyDescent="0.2">
      <c r="A44">
        <v>2343</v>
      </c>
      <c r="B44">
        <v>2343</v>
      </c>
      <c r="C44" s="2">
        <v>44981</v>
      </c>
      <c r="D44" t="s">
        <v>1814</v>
      </c>
      <c r="E44" t="s">
        <v>2098</v>
      </c>
      <c r="F44" s="3">
        <v>220.29</v>
      </c>
      <c r="G44" t="s">
        <v>47</v>
      </c>
      <c r="H44" s="3">
        <v>0</v>
      </c>
      <c r="I44" t="s">
        <v>48</v>
      </c>
      <c r="J44">
        <v>2561</v>
      </c>
      <c r="K44" t="s">
        <v>49</v>
      </c>
      <c r="L44" t="s">
        <v>50</v>
      </c>
      <c r="M44" t="s">
        <v>51</v>
      </c>
      <c r="N44">
        <v>942</v>
      </c>
      <c r="O44" t="s">
        <v>52</v>
      </c>
      <c r="P44" t="s">
        <v>53</v>
      </c>
      <c r="T44" t="s">
        <v>2099</v>
      </c>
      <c r="U44" t="s">
        <v>2100</v>
      </c>
      <c r="V44" t="s">
        <v>1601</v>
      </c>
      <c r="W44" t="s">
        <v>56</v>
      </c>
      <c r="X44" t="s">
        <v>2101</v>
      </c>
      <c r="Y44" t="s">
        <v>2102</v>
      </c>
      <c r="Z44" s="3">
        <v>0</v>
      </c>
      <c r="AA44" t="s">
        <v>2103</v>
      </c>
      <c r="AB44" t="s">
        <v>2054</v>
      </c>
      <c r="AC44" t="s">
        <v>61</v>
      </c>
      <c r="AD44" t="s">
        <v>61</v>
      </c>
      <c r="AE44" t="s">
        <v>2104</v>
      </c>
      <c r="AF44" t="s">
        <v>63</v>
      </c>
      <c r="AH44">
        <v>0</v>
      </c>
      <c r="AI44" s="2">
        <v>44981</v>
      </c>
      <c r="AJ44" t="s">
        <v>64</v>
      </c>
      <c r="AK44" t="s">
        <v>64</v>
      </c>
      <c r="AL44" t="s">
        <v>2105</v>
      </c>
      <c r="AM44" t="s">
        <v>2100</v>
      </c>
      <c r="AN44" s="3">
        <v>220.29</v>
      </c>
      <c r="AO44" t="s">
        <v>2054</v>
      </c>
      <c r="AP44" t="s">
        <v>64</v>
      </c>
      <c r="AQ44" t="s">
        <v>2104</v>
      </c>
      <c r="AR44">
        <v>870</v>
      </c>
      <c r="AS44" t="s">
        <v>66</v>
      </c>
    </row>
    <row r="45" spans="1:45" ht="16" x14ac:dyDescent="0.2">
      <c r="A45">
        <v>2344</v>
      </c>
      <c r="B45">
        <v>2344</v>
      </c>
      <c r="C45" s="2">
        <v>44981</v>
      </c>
      <c r="D45" t="s">
        <v>1748</v>
      </c>
      <c r="E45" t="s">
        <v>2106</v>
      </c>
      <c r="F45" s="3">
        <v>2.2000000000000002</v>
      </c>
      <c r="G45" t="s">
        <v>47</v>
      </c>
      <c r="H45" s="3">
        <v>0</v>
      </c>
      <c r="I45" t="s">
        <v>48</v>
      </c>
      <c r="J45">
        <v>2705</v>
      </c>
      <c r="K45" t="s">
        <v>49</v>
      </c>
      <c r="L45" t="s">
        <v>50</v>
      </c>
      <c r="M45" t="s">
        <v>51</v>
      </c>
      <c r="N45">
        <v>942</v>
      </c>
      <c r="O45" t="s">
        <v>52</v>
      </c>
      <c r="P45" t="s">
        <v>53</v>
      </c>
      <c r="T45" t="s">
        <v>2099</v>
      </c>
      <c r="U45" t="s">
        <v>2100</v>
      </c>
      <c r="V45" t="s">
        <v>1601</v>
      </c>
      <c r="W45" t="s">
        <v>56</v>
      </c>
      <c r="X45" t="s">
        <v>2101</v>
      </c>
      <c r="Y45" t="s">
        <v>2102</v>
      </c>
      <c r="Z45" s="3">
        <v>0</v>
      </c>
      <c r="AA45" t="s">
        <v>2103</v>
      </c>
      <c r="AB45" t="s">
        <v>2054</v>
      </c>
      <c r="AC45" t="s">
        <v>61</v>
      </c>
      <c r="AD45" t="s">
        <v>61</v>
      </c>
      <c r="AE45" t="s">
        <v>2104</v>
      </c>
      <c r="AF45" t="s">
        <v>63</v>
      </c>
      <c r="AH45">
        <v>0</v>
      </c>
      <c r="AI45" s="2">
        <v>44981</v>
      </c>
      <c r="AJ45" t="s">
        <v>64</v>
      </c>
      <c r="AK45" t="s">
        <v>64</v>
      </c>
      <c r="AL45" t="s">
        <v>2105</v>
      </c>
      <c r="AM45" t="s">
        <v>2100</v>
      </c>
      <c r="AN45" s="3">
        <v>220.29</v>
      </c>
      <c r="AO45" t="s">
        <v>2054</v>
      </c>
      <c r="AP45" t="s">
        <v>64</v>
      </c>
      <c r="AQ45" t="s">
        <v>2104</v>
      </c>
      <c r="AR45">
        <v>870</v>
      </c>
      <c r="AS45" t="s">
        <v>66</v>
      </c>
    </row>
    <row r="46" spans="1:45" ht="16" x14ac:dyDescent="0.2">
      <c r="A46">
        <v>2345</v>
      </c>
      <c r="B46">
        <v>2345</v>
      </c>
      <c r="C46" s="2">
        <v>44981</v>
      </c>
      <c r="D46" t="s">
        <v>1814</v>
      </c>
      <c r="E46" t="s">
        <v>2107</v>
      </c>
      <c r="F46" s="3">
        <v>220.87</v>
      </c>
      <c r="G46" t="s">
        <v>47</v>
      </c>
      <c r="H46" s="3">
        <v>0</v>
      </c>
      <c r="I46" t="s">
        <v>48</v>
      </c>
      <c r="J46">
        <v>2561</v>
      </c>
      <c r="K46" t="s">
        <v>49</v>
      </c>
      <c r="L46" t="s">
        <v>50</v>
      </c>
      <c r="M46" t="s">
        <v>51</v>
      </c>
      <c r="N46">
        <v>942</v>
      </c>
      <c r="O46" t="s">
        <v>52</v>
      </c>
      <c r="P46" t="s">
        <v>53</v>
      </c>
      <c r="T46" t="s">
        <v>2108</v>
      </c>
      <c r="U46" t="s">
        <v>2109</v>
      </c>
      <c r="V46" t="s">
        <v>1446</v>
      </c>
      <c r="W46" t="s">
        <v>56</v>
      </c>
      <c r="X46" t="s">
        <v>2110</v>
      </c>
      <c r="Y46" t="s">
        <v>2102</v>
      </c>
      <c r="Z46" s="3">
        <v>0</v>
      </c>
      <c r="AA46" t="s">
        <v>2111</v>
      </c>
      <c r="AB46" t="s">
        <v>2112</v>
      </c>
      <c r="AC46" t="s">
        <v>61</v>
      </c>
      <c r="AD46" t="s">
        <v>61</v>
      </c>
      <c r="AE46" t="s">
        <v>2113</v>
      </c>
      <c r="AF46" t="s">
        <v>63</v>
      </c>
      <c r="AH46">
        <v>0</v>
      </c>
      <c r="AI46" s="2">
        <v>44981</v>
      </c>
      <c r="AJ46" t="s">
        <v>64</v>
      </c>
      <c r="AK46" t="s">
        <v>64</v>
      </c>
      <c r="AL46" t="s">
        <v>2114</v>
      </c>
      <c r="AM46" t="s">
        <v>2109</v>
      </c>
      <c r="AN46" s="3">
        <v>220.87</v>
      </c>
      <c r="AO46" t="s">
        <v>2112</v>
      </c>
      <c r="AP46" t="s">
        <v>64</v>
      </c>
      <c r="AQ46" t="s">
        <v>2113</v>
      </c>
      <c r="AR46">
        <v>871</v>
      </c>
      <c r="AS46" t="s">
        <v>66</v>
      </c>
    </row>
    <row r="47" spans="1:45" ht="16" x14ac:dyDescent="0.2">
      <c r="A47">
        <v>2346</v>
      </c>
      <c r="B47">
        <v>2346</v>
      </c>
      <c r="C47" s="2">
        <v>44981</v>
      </c>
      <c r="D47" t="s">
        <v>1748</v>
      </c>
      <c r="E47" t="s">
        <v>2106</v>
      </c>
      <c r="F47" s="3">
        <v>2.21</v>
      </c>
      <c r="G47" t="s">
        <v>47</v>
      </c>
      <c r="H47" s="3">
        <v>0</v>
      </c>
      <c r="I47" t="s">
        <v>48</v>
      </c>
      <c r="J47">
        <v>2705</v>
      </c>
      <c r="K47" t="s">
        <v>49</v>
      </c>
      <c r="L47" t="s">
        <v>50</v>
      </c>
      <c r="M47" t="s">
        <v>51</v>
      </c>
      <c r="N47">
        <v>942</v>
      </c>
      <c r="O47" t="s">
        <v>52</v>
      </c>
      <c r="P47" t="s">
        <v>53</v>
      </c>
      <c r="T47" t="s">
        <v>2108</v>
      </c>
      <c r="U47" t="s">
        <v>2109</v>
      </c>
      <c r="V47" t="s">
        <v>1446</v>
      </c>
      <c r="W47" t="s">
        <v>56</v>
      </c>
      <c r="X47" t="s">
        <v>2110</v>
      </c>
      <c r="Y47" t="s">
        <v>2102</v>
      </c>
      <c r="Z47" s="3">
        <v>0</v>
      </c>
      <c r="AA47" t="s">
        <v>2111</v>
      </c>
      <c r="AB47" t="s">
        <v>2112</v>
      </c>
      <c r="AC47" t="s">
        <v>61</v>
      </c>
      <c r="AD47" t="s">
        <v>61</v>
      </c>
      <c r="AE47" t="s">
        <v>2113</v>
      </c>
      <c r="AF47" t="s">
        <v>63</v>
      </c>
      <c r="AH47">
        <v>0</v>
      </c>
      <c r="AI47" s="2">
        <v>44981</v>
      </c>
      <c r="AJ47" t="s">
        <v>64</v>
      </c>
      <c r="AK47" t="s">
        <v>64</v>
      </c>
      <c r="AL47" t="s">
        <v>2114</v>
      </c>
      <c r="AM47" t="s">
        <v>2109</v>
      </c>
      <c r="AN47" s="3">
        <v>220.87</v>
      </c>
      <c r="AO47" t="s">
        <v>2112</v>
      </c>
      <c r="AP47" t="s">
        <v>64</v>
      </c>
      <c r="AQ47" t="s">
        <v>2113</v>
      </c>
      <c r="AR47">
        <v>871</v>
      </c>
      <c r="AS47" t="s">
        <v>66</v>
      </c>
    </row>
    <row r="48" spans="1:45" ht="16" x14ac:dyDescent="0.2">
      <c r="A48">
        <v>2325</v>
      </c>
      <c r="B48">
        <v>2325</v>
      </c>
      <c r="C48" s="2">
        <v>44984</v>
      </c>
      <c r="D48" t="s">
        <v>1748</v>
      </c>
      <c r="E48" t="s">
        <v>2125</v>
      </c>
      <c r="F48" s="3">
        <v>36.99</v>
      </c>
      <c r="G48" t="s">
        <v>47</v>
      </c>
      <c r="H48" s="3">
        <v>0</v>
      </c>
      <c r="I48" t="s">
        <v>48</v>
      </c>
      <c r="J48">
        <v>2701</v>
      </c>
      <c r="K48" t="s">
        <v>49</v>
      </c>
      <c r="L48" t="s">
        <v>50</v>
      </c>
      <c r="M48" t="s">
        <v>51</v>
      </c>
      <c r="N48">
        <v>940</v>
      </c>
      <c r="O48" t="s">
        <v>52</v>
      </c>
      <c r="P48" t="s">
        <v>53</v>
      </c>
      <c r="T48" t="s">
        <v>2126</v>
      </c>
      <c r="U48" t="s">
        <v>2127</v>
      </c>
      <c r="V48" t="s">
        <v>1546</v>
      </c>
      <c r="W48" t="s">
        <v>56</v>
      </c>
      <c r="X48" t="s">
        <v>2128</v>
      </c>
      <c r="Y48" t="s">
        <v>2129</v>
      </c>
      <c r="Z48" s="3">
        <v>19</v>
      </c>
      <c r="AA48" t="s">
        <v>2130</v>
      </c>
      <c r="AB48" t="s">
        <v>2086</v>
      </c>
      <c r="AC48" t="s">
        <v>61</v>
      </c>
      <c r="AD48" t="s">
        <v>61</v>
      </c>
      <c r="AE48" t="s">
        <v>2131</v>
      </c>
      <c r="AF48" t="s">
        <v>63</v>
      </c>
      <c r="AH48">
        <v>0</v>
      </c>
      <c r="AI48" s="2">
        <v>44984</v>
      </c>
      <c r="AJ48" t="s">
        <v>64</v>
      </c>
      <c r="AK48" t="s">
        <v>64</v>
      </c>
      <c r="AL48" t="s">
        <v>2132</v>
      </c>
      <c r="AM48" t="s">
        <v>2127</v>
      </c>
      <c r="AN48" s="3">
        <v>36.99</v>
      </c>
      <c r="AO48" t="s">
        <v>2086</v>
      </c>
      <c r="AP48" t="s">
        <v>64</v>
      </c>
      <c r="AQ48" t="s">
        <v>2131</v>
      </c>
      <c r="AR48">
        <v>877</v>
      </c>
      <c r="AS48" t="s">
        <v>66</v>
      </c>
    </row>
    <row r="49" spans="1:45" ht="16" x14ac:dyDescent="0.2">
      <c r="A49">
        <v>2226</v>
      </c>
      <c r="B49">
        <v>2226</v>
      </c>
      <c r="C49" s="2">
        <v>44985</v>
      </c>
      <c r="D49" t="s">
        <v>1935</v>
      </c>
      <c r="E49" t="s">
        <v>2133</v>
      </c>
      <c r="F49" s="3">
        <v>129.52000000000001</v>
      </c>
      <c r="G49" t="s">
        <v>47</v>
      </c>
      <c r="H49" s="3">
        <v>0</v>
      </c>
      <c r="I49" t="s">
        <v>104</v>
      </c>
      <c r="J49">
        <v>703</v>
      </c>
      <c r="K49" t="s">
        <v>52</v>
      </c>
      <c r="L49" t="s">
        <v>53</v>
      </c>
      <c r="N49">
        <v>1730</v>
      </c>
      <c r="O49" t="s">
        <v>52</v>
      </c>
      <c r="P49" t="s">
        <v>203</v>
      </c>
      <c r="T49" t="s">
        <v>64</v>
      </c>
      <c r="Z49" s="3"/>
      <c r="AF49" t="s">
        <v>63</v>
      </c>
      <c r="AH49">
        <v>0</v>
      </c>
      <c r="AI49" s="2">
        <v>44985</v>
      </c>
      <c r="AJ49" t="s">
        <v>64</v>
      </c>
      <c r="AK49" t="s">
        <v>64</v>
      </c>
      <c r="AL49" t="s">
        <v>64</v>
      </c>
      <c r="AN49" s="3"/>
      <c r="AP49" t="s">
        <v>64</v>
      </c>
      <c r="AR49" t="s">
        <v>64</v>
      </c>
      <c r="AS49" t="s">
        <v>66</v>
      </c>
    </row>
    <row r="50" spans="1:45" ht="16" x14ac:dyDescent="0.2">
      <c r="A50">
        <v>2227</v>
      </c>
      <c r="B50">
        <v>2227</v>
      </c>
      <c r="C50" s="2">
        <v>44985</v>
      </c>
      <c r="D50" t="s">
        <v>1934</v>
      </c>
      <c r="E50" t="s">
        <v>2134</v>
      </c>
      <c r="F50" s="3">
        <v>265.8</v>
      </c>
      <c r="G50" t="s">
        <v>47</v>
      </c>
      <c r="H50" s="3">
        <v>0</v>
      </c>
      <c r="I50" t="s">
        <v>104</v>
      </c>
      <c r="J50">
        <v>703</v>
      </c>
      <c r="K50" t="s">
        <v>52</v>
      </c>
      <c r="L50" t="s">
        <v>53</v>
      </c>
      <c r="N50">
        <v>1730</v>
      </c>
      <c r="O50" t="s">
        <v>52</v>
      </c>
      <c r="P50" t="s">
        <v>203</v>
      </c>
      <c r="T50" t="s">
        <v>64</v>
      </c>
      <c r="Z50" s="3"/>
      <c r="AF50" t="s">
        <v>63</v>
      </c>
      <c r="AH50">
        <v>0</v>
      </c>
      <c r="AI50" s="2">
        <v>44985</v>
      </c>
      <c r="AJ50" t="s">
        <v>64</v>
      </c>
      <c r="AK50" t="s">
        <v>64</v>
      </c>
      <c r="AL50" t="s">
        <v>64</v>
      </c>
      <c r="AN50" s="3"/>
      <c r="AP50" t="s">
        <v>64</v>
      </c>
      <c r="AR50" t="s">
        <v>64</v>
      </c>
      <c r="AS50" t="s">
        <v>66</v>
      </c>
    </row>
    <row r="51" spans="1:45" ht="16" x14ac:dyDescent="0.2">
      <c r="A51">
        <v>2233</v>
      </c>
      <c r="B51">
        <v>2233</v>
      </c>
      <c r="C51" s="2">
        <v>44985</v>
      </c>
      <c r="D51" t="s">
        <v>1934</v>
      </c>
      <c r="E51" t="s">
        <v>206</v>
      </c>
      <c r="F51" s="3">
        <v>2847.87</v>
      </c>
      <c r="G51" t="s">
        <v>47</v>
      </c>
      <c r="H51" s="3">
        <v>0</v>
      </c>
      <c r="I51" t="s">
        <v>104</v>
      </c>
      <c r="J51">
        <v>2551</v>
      </c>
      <c r="K51" t="s">
        <v>49</v>
      </c>
      <c r="L51" t="s">
        <v>50</v>
      </c>
      <c r="M51" t="s">
        <v>51</v>
      </c>
      <c r="N51">
        <v>1730</v>
      </c>
      <c r="O51" t="s">
        <v>52</v>
      </c>
      <c r="P51" t="s">
        <v>203</v>
      </c>
      <c r="T51" t="s">
        <v>64</v>
      </c>
      <c r="Z51" s="3"/>
      <c r="AF51" t="s">
        <v>63</v>
      </c>
      <c r="AH51">
        <v>0</v>
      </c>
      <c r="AI51" s="2">
        <v>44985</v>
      </c>
      <c r="AJ51" t="s">
        <v>64</v>
      </c>
      <c r="AK51" t="s">
        <v>64</v>
      </c>
      <c r="AL51" t="s">
        <v>64</v>
      </c>
      <c r="AN51" s="3"/>
      <c r="AP51" t="s">
        <v>64</v>
      </c>
      <c r="AR51" t="s">
        <v>64</v>
      </c>
      <c r="AS51" t="s">
        <v>66</v>
      </c>
    </row>
    <row r="52" spans="1:45" ht="16" x14ac:dyDescent="0.2">
      <c r="A52">
        <v>2234</v>
      </c>
      <c r="B52">
        <v>2234</v>
      </c>
      <c r="C52" s="2">
        <v>44985</v>
      </c>
      <c r="D52" t="s">
        <v>1935</v>
      </c>
      <c r="E52" t="s">
        <v>206</v>
      </c>
      <c r="F52" s="3">
        <v>2158.59</v>
      </c>
      <c r="G52" t="s">
        <v>47</v>
      </c>
      <c r="H52" s="3">
        <v>0</v>
      </c>
      <c r="I52" t="s">
        <v>104</v>
      </c>
      <c r="J52">
        <v>2551</v>
      </c>
      <c r="K52" t="s">
        <v>49</v>
      </c>
      <c r="L52" t="s">
        <v>50</v>
      </c>
      <c r="M52" t="s">
        <v>51</v>
      </c>
      <c r="N52">
        <v>1730</v>
      </c>
      <c r="O52" t="s">
        <v>52</v>
      </c>
      <c r="P52" t="s">
        <v>203</v>
      </c>
      <c r="T52" t="s">
        <v>64</v>
      </c>
      <c r="Z52" s="3"/>
      <c r="AF52" t="s">
        <v>63</v>
      </c>
      <c r="AH52">
        <v>0</v>
      </c>
      <c r="AI52" s="2">
        <v>44985</v>
      </c>
      <c r="AJ52" t="s">
        <v>64</v>
      </c>
      <c r="AK52" t="s">
        <v>64</v>
      </c>
      <c r="AL52" t="s">
        <v>64</v>
      </c>
      <c r="AN52" s="3"/>
      <c r="AP52" t="s">
        <v>64</v>
      </c>
      <c r="AR52" t="s">
        <v>64</v>
      </c>
      <c r="AS52" t="s">
        <v>66</v>
      </c>
    </row>
    <row r="53" spans="1:45" ht="16" x14ac:dyDescent="0.2">
      <c r="A53">
        <v>2238</v>
      </c>
      <c r="B53">
        <v>2238</v>
      </c>
      <c r="C53" s="2">
        <v>44985</v>
      </c>
      <c r="D53" t="s">
        <v>1936</v>
      </c>
      <c r="E53" t="s">
        <v>206</v>
      </c>
      <c r="F53" s="3">
        <v>2988.56</v>
      </c>
      <c r="G53" t="s">
        <v>47</v>
      </c>
      <c r="H53" s="3">
        <v>0</v>
      </c>
      <c r="I53" t="s">
        <v>104</v>
      </c>
      <c r="J53">
        <v>2551</v>
      </c>
      <c r="K53" t="s">
        <v>49</v>
      </c>
      <c r="L53" t="s">
        <v>50</v>
      </c>
      <c r="M53" t="s">
        <v>51</v>
      </c>
      <c r="N53">
        <v>1730</v>
      </c>
      <c r="O53" t="s">
        <v>52</v>
      </c>
      <c r="P53" t="s">
        <v>203</v>
      </c>
      <c r="T53" t="s">
        <v>64</v>
      </c>
      <c r="Z53" s="3"/>
      <c r="AF53" t="s">
        <v>63</v>
      </c>
      <c r="AH53">
        <v>0</v>
      </c>
      <c r="AI53" s="2">
        <v>44985</v>
      </c>
      <c r="AJ53" t="s">
        <v>64</v>
      </c>
      <c r="AK53" t="s">
        <v>64</v>
      </c>
      <c r="AL53" t="s">
        <v>64</v>
      </c>
      <c r="AN53" s="3"/>
      <c r="AP53" t="s">
        <v>64</v>
      </c>
      <c r="AR53" t="s">
        <v>64</v>
      </c>
      <c r="AS53" t="s">
        <v>66</v>
      </c>
    </row>
    <row r="54" spans="1:45" ht="16" x14ac:dyDescent="0.2">
      <c r="A54">
        <v>2239</v>
      </c>
      <c r="B54">
        <v>2239</v>
      </c>
      <c r="C54" s="2">
        <v>44985</v>
      </c>
      <c r="D54" t="s">
        <v>1936</v>
      </c>
      <c r="E54" t="s">
        <v>204</v>
      </c>
      <c r="F54" s="3">
        <v>695.28</v>
      </c>
      <c r="G54" t="s">
        <v>47</v>
      </c>
      <c r="H54" s="3">
        <v>0</v>
      </c>
      <c r="I54" t="s">
        <v>104</v>
      </c>
      <c r="J54">
        <v>2555</v>
      </c>
      <c r="K54" t="s">
        <v>49</v>
      </c>
      <c r="L54" t="s">
        <v>50</v>
      </c>
      <c r="M54" t="s">
        <v>51</v>
      </c>
      <c r="N54">
        <v>1730</v>
      </c>
      <c r="O54" t="s">
        <v>52</v>
      </c>
      <c r="P54" t="s">
        <v>203</v>
      </c>
      <c r="T54" t="s">
        <v>64</v>
      </c>
      <c r="Z54" s="3"/>
      <c r="AF54" t="s">
        <v>63</v>
      </c>
      <c r="AH54">
        <v>0</v>
      </c>
      <c r="AI54" s="2">
        <v>44985</v>
      </c>
      <c r="AJ54" t="s">
        <v>64</v>
      </c>
      <c r="AK54" t="s">
        <v>64</v>
      </c>
      <c r="AL54" t="s">
        <v>64</v>
      </c>
      <c r="AN54" s="3"/>
      <c r="AP54" t="s">
        <v>64</v>
      </c>
      <c r="AR54" t="s">
        <v>64</v>
      </c>
      <c r="AS54" t="s">
        <v>66</v>
      </c>
    </row>
    <row r="55" spans="1:45" ht="16" x14ac:dyDescent="0.2">
      <c r="A55">
        <v>2240</v>
      </c>
      <c r="B55">
        <v>2240</v>
      </c>
      <c r="C55" s="2">
        <v>44985</v>
      </c>
      <c r="D55" t="s">
        <v>1934</v>
      </c>
      <c r="E55" t="s">
        <v>204</v>
      </c>
      <c r="F55" s="3">
        <v>662.55</v>
      </c>
      <c r="G55" t="s">
        <v>47</v>
      </c>
      <c r="H55" s="3">
        <v>0</v>
      </c>
      <c r="I55" t="s">
        <v>104</v>
      </c>
      <c r="J55">
        <v>2555</v>
      </c>
      <c r="K55" t="s">
        <v>49</v>
      </c>
      <c r="L55" t="s">
        <v>50</v>
      </c>
      <c r="M55" t="s">
        <v>51</v>
      </c>
      <c r="N55">
        <v>1730</v>
      </c>
      <c r="O55" t="s">
        <v>52</v>
      </c>
      <c r="P55" t="s">
        <v>203</v>
      </c>
      <c r="T55" t="s">
        <v>64</v>
      </c>
      <c r="Z55" s="3"/>
      <c r="AF55" t="s">
        <v>63</v>
      </c>
      <c r="AH55">
        <v>0</v>
      </c>
      <c r="AI55" s="2">
        <v>44985</v>
      </c>
      <c r="AJ55" t="s">
        <v>64</v>
      </c>
      <c r="AK55" t="s">
        <v>64</v>
      </c>
      <c r="AL55" t="s">
        <v>64</v>
      </c>
      <c r="AN55" s="3"/>
      <c r="AP55" t="s">
        <v>64</v>
      </c>
      <c r="AR55" t="s">
        <v>64</v>
      </c>
      <c r="AS55" t="s">
        <v>66</v>
      </c>
    </row>
    <row r="56" spans="1:45" ht="16" x14ac:dyDescent="0.2">
      <c r="A56">
        <v>2241</v>
      </c>
      <c r="B56">
        <v>2241</v>
      </c>
      <c r="C56" s="2">
        <v>44985</v>
      </c>
      <c r="D56" t="s">
        <v>1935</v>
      </c>
      <c r="E56" t="s">
        <v>204</v>
      </c>
      <c r="F56" s="3">
        <v>503.5</v>
      </c>
      <c r="G56" t="s">
        <v>47</v>
      </c>
      <c r="H56" s="3">
        <v>0</v>
      </c>
      <c r="I56" t="s">
        <v>104</v>
      </c>
      <c r="J56">
        <v>2555</v>
      </c>
      <c r="K56" t="s">
        <v>49</v>
      </c>
      <c r="L56" t="s">
        <v>50</v>
      </c>
      <c r="M56" t="s">
        <v>51</v>
      </c>
      <c r="N56">
        <v>1730</v>
      </c>
      <c r="O56" t="s">
        <v>52</v>
      </c>
      <c r="P56" t="s">
        <v>203</v>
      </c>
      <c r="T56" t="s">
        <v>64</v>
      </c>
      <c r="Z56" s="3"/>
      <c r="AF56" t="s">
        <v>63</v>
      </c>
      <c r="AH56">
        <v>0</v>
      </c>
      <c r="AI56" s="2">
        <v>44985</v>
      </c>
      <c r="AJ56" t="s">
        <v>64</v>
      </c>
      <c r="AK56" t="s">
        <v>64</v>
      </c>
      <c r="AL56" t="s">
        <v>64</v>
      </c>
      <c r="AN56" s="3"/>
      <c r="AP56" t="s">
        <v>64</v>
      </c>
      <c r="AR56" t="s">
        <v>64</v>
      </c>
      <c r="AS56" t="s">
        <v>66</v>
      </c>
    </row>
    <row r="57" spans="1:45" ht="16" x14ac:dyDescent="0.2">
      <c r="A57">
        <v>2347</v>
      </c>
      <c r="B57">
        <v>2347</v>
      </c>
      <c r="C57" s="2">
        <v>44985</v>
      </c>
      <c r="D57" t="s">
        <v>1748</v>
      </c>
      <c r="E57" t="s">
        <v>147</v>
      </c>
      <c r="F57" s="3">
        <v>5.88</v>
      </c>
      <c r="G57" t="s">
        <v>47</v>
      </c>
      <c r="H57" s="3">
        <v>0</v>
      </c>
      <c r="I57" t="s">
        <v>48</v>
      </c>
      <c r="J57">
        <v>2705</v>
      </c>
      <c r="K57" t="s">
        <v>49</v>
      </c>
      <c r="L57" t="s">
        <v>50</v>
      </c>
      <c r="M57" t="s">
        <v>51</v>
      </c>
      <c r="N57">
        <v>940</v>
      </c>
      <c r="O57" t="s">
        <v>52</v>
      </c>
      <c r="P57" t="s">
        <v>53</v>
      </c>
      <c r="T57" t="s">
        <v>2151</v>
      </c>
      <c r="U57" t="s">
        <v>2152</v>
      </c>
      <c r="Z57" s="3"/>
      <c r="AF57" t="s">
        <v>63</v>
      </c>
      <c r="AH57">
        <v>0</v>
      </c>
      <c r="AI57" s="2">
        <v>44985</v>
      </c>
      <c r="AJ57" t="s">
        <v>64</v>
      </c>
      <c r="AK57" t="s">
        <v>64</v>
      </c>
      <c r="AL57" t="s">
        <v>2153</v>
      </c>
      <c r="AM57" t="s">
        <v>2152</v>
      </c>
      <c r="AN57" s="3"/>
      <c r="AP57" t="s">
        <v>64</v>
      </c>
      <c r="AR57">
        <v>883</v>
      </c>
      <c r="AS57" t="s">
        <v>66</v>
      </c>
    </row>
    <row r="58" spans="1:45" ht="16" x14ac:dyDescent="0.2">
      <c r="A58">
        <v>2354</v>
      </c>
      <c r="B58">
        <v>2354</v>
      </c>
      <c r="C58" s="2">
        <v>44985</v>
      </c>
      <c r="D58" t="s">
        <v>1937</v>
      </c>
      <c r="E58" t="s">
        <v>2154</v>
      </c>
      <c r="F58" s="3">
        <v>2206.1799999999998</v>
      </c>
      <c r="G58" t="s">
        <v>47</v>
      </c>
      <c r="H58" s="3">
        <v>0</v>
      </c>
      <c r="I58" t="s">
        <v>104</v>
      </c>
      <c r="J58">
        <v>2500</v>
      </c>
      <c r="K58" t="s">
        <v>49</v>
      </c>
      <c r="L58" t="s">
        <v>50</v>
      </c>
      <c r="M58" t="s">
        <v>51</v>
      </c>
      <c r="N58">
        <v>405</v>
      </c>
      <c r="O58" t="s">
        <v>52</v>
      </c>
      <c r="P58" t="s">
        <v>53</v>
      </c>
      <c r="T58" t="s">
        <v>64</v>
      </c>
      <c r="Z58" s="3"/>
      <c r="AF58" t="s">
        <v>63</v>
      </c>
      <c r="AH58">
        <v>0</v>
      </c>
      <c r="AI58" s="2">
        <v>44985</v>
      </c>
      <c r="AJ58" t="s">
        <v>64</v>
      </c>
      <c r="AK58" t="s">
        <v>64</v>
      </c>
      <c r="AL58" t="s">
        <v>64</v>
      </c>
      <c r="AN58" s="3"/>
      <c r="AP58" t="s">
        <v>64</v>
      </c>
      <c r="AR58" t="s">
        <v>64</v>
      </c>
      <c r="AS58" t="s">
        <v>66</v>
      </c>
    </row>
    <row r="59" spans="1:45" ht="16" x14ac:dyDescent="0.2">
      <c r="A59">
        <v>3747</v>
      </c>
      <c r="B59">
        <v>3747</v>
      </c>
      <c r="C59" s="2">
        <v>44985</v>
      </c>
      <c r="D59" t="s">
        <v>1934</v>
      </c>
      <c r="E59" t="s">
        <v>2155</v>
      </c>
      <c r="F59" s="3">
        <v>265.8</v>
      </c>
      <c r="G59" t="s">
        <v>47</v>
      </c>
      <c r="H59" s="3">
        <v>0</v>
      </c>
      <c r="I59" t="s">
        <v>104</v>
      </c>
      <c r="J59">
        <v>1730</v>
      </c>
      <c r="K59" t="s">
        <v>52</v>
      </c>
      <c r="L59" t="s">
        <v>203</v>
      </c>
      <c r="N59">
        <v>2400</v>
      </c>
      <c r="O59" t="s">
        <v>49</v>
      </c>
      <c r="P59" t="s">
        <v>105</v>
      </c>
      <c r="Q59" t="s">
        <v>51</v>
      </c>
      <c r="T59" t="s">
        <v>64</v>
      </c>
      <c r="Z59" s="3"/>
      <c r="AF59" t="s">
        <v>63</v>
      </c>
      <c r="AH59">
        <v>0</v>
      </c>
      <c r="AI59" s="2">
        <v>44985</v>
      </c>
      <c r="AJ59" t="s">
        <v>64</v>
      </c>
      <c r="AK59" t="s">
        <v>64</v>
      </c>
      <c r="AL59" t="s">
        <v>64</v>
      </c>
      <c r="AN59" s="3"/>
      <c r="AP59" t="s">
        <v>64</v>
      </c>
      <c r="AR59" t="s">
        <v>64</v>
      </c>
      <c r="AS59" t="s">
        <v>66</v>
      </c>
    </row>
    <row r="60" spans="1:45" ht="16" x14ac:dyDescent="0.2">
      <c r="A60">
        <v>3748</v>
      </c>
      <c r="B60">
        <v>3748</v>
      </c>
      <c r="C60" s="2">
        <v>44985</v>
      </c>
      <c r="D60" t="s">
        <v>1935</v>
      </c>
      <c r="E60" t="s">
        <v>2155</v>
      </c>
      <c r="F60" s="3">
        <v>129.52000000000001</v>
      </c>
      <c r="G60" t="s">
        <v>47</v>
      </c>
      <c r="H60" s="3">
        <v>0</v>
      </c>
      <c r="I60" t="s">
        <v>104</v>
      </c>
      <c r="J60">
        <v>1730</v>
      </c>
      <c r="K60" t="s">
        <v>52</v>
      </c>
      <c r="L60" t="s">
        <v>203</v>
      </c>
      <c r="N60">
        <v>2400</v>
      </c>
      <c r="O60" t="s">
        <v>49</v>
      </c>
      <c r="P60" t="s">
        <v>105</v>
      </c>
      <c r="Q60" t="s">
        <v>51</v>
      </c>
      <c r="T60" t="s">
        <v>64</v>
      </c>
      <c r="Z60" s="3"/>
      <c r="AF60" t="s">
        <v>63</v>
      </c>
      <c r="AH60">
        <v>0</v>
      </c>
      <c r="AI60" s="2">
        <v>44985</v>
      </c>
      <c r="AJ60" t="s">
        <v>64</v>
      </c>
      <c r="AK60" t="s">
        <v>64</v>
      </c>
      <c r="AL60" t="s">
        <v>64</v>
      </c>
      <c r="AN60" s="3"/>
      <c r="AP60" t="s">
        <v>64</v>
      </c>
      <c r="AR60" t="s">
        <v>64</v>
      </c>
      <c r="AS60" t="s">
        <v>66</v>
      </c>
    </row>
    <row r="61" spans="1:45" ht="16" x14ac:dyDescent="0.2">
      <c r="A61">
        <v>2296</v>
      </c>
      <c r="B61">
        <v>2296</v>
      </c>
      <c r="C61" s="2">
        <v>44991.417453703703</v>
      </c>
      <c r="D61" t="s">
        <v>1748</v>
      </c>
      <c r="E61" t="s">
        <v>2165</v>
      </c>
      <c r="F61" s="3">
        <v>57.85</v>
      </c>
      <c r="G61" t="s">
        <v>47</v>
      </c>
      <c r="H61" s="3">
        <v>0</v>
      </c>
      <c r="I61" t="s">
        <v>48</v>
      </c>
      <c r="J61">
        <v>2900</v>
      </c>
      <c r="K61" t="s">
        <v>49</v>
      </c>
      <c r="L61" t="s">
        <v>50</v>
      </c>
      <c r="M61" t="s">
        <v>51</v>
      </c>
      <c r="N61">
        <v>941</v>
      </c>
      <c r="O61" t="s">
        <v>52</v>
      </c>
      <c r="P61" t="s">
        <v>53</v>
      </c>
      <c r="T61" t="s">
        <v>2166</v>
      </c>
      <c r="U61" t="s">
        <v>2167</v>
      </c>
      <c r="V61" t="s">
        <v>1534</v>
      </c>
      <c r="W61" t="s">
        <v>56</v>
      </c>
      <c r="X61" t="s">
        <v>2168</v>
      </c>
      <c r="Y61" t="s">
        <v>323</v>
      </c>
      <c r="Z61" s="3">
        <v>19</v>
      </c>
      <c r="AA61" t="s">
        <v>2169</v>
      </c>
      <c r="AB61" t="s">
        <v>2170</v>
      </c>
      <c r="AC61" t="s">
        <v>61</v>
      </c>
      <c r="AD61" t="s">
        <v>61</v>
      </c>
      <c r="AE61" t="s">
        <v>2171</v>
      </c>
      <c r="AF61" t="s">
        <v>63</v>
      </c>
      <c r="AH61">
        <v>0</v>
      </c>
      <c r="AI61" s="2">
        <v>44991</v>
      </c>
      <c r="AJ61" t="s">
        <v>64</v>
      </c>
      <c r="AK61" t="s">
        <v>64</v>
      </c>
      <c r="AL61" t="s">
        <v>2172</v>
      </c>
      <c r="AM61" t="s">
        <v>2167</v>
      </c>
      <c r="AN61" s="3">
        <v>57.85</v>
      </c>
      <c r="AO61" t="s">
        <v>2170</v>
      </c>
      <c r="AP61" t="s">
        <v>64</v>
      </c>
      <c r="AQ61" t="s">
        <v>2171</v>
      </c>
      <c r="AR61">
        <v>887</v>
      </c>
      <c r="AS61" t="s">
        <v>66</v>
      </c>
    </row>
    <row r="62" spans="1:45" ht="16" x14ac:dyDescent="0.2">
      <c r="A62">
        <v>2336</v>
      </c>
      <c r="B62">
        <v>2336</v>
      </c>
      <c r="C62" s="2">
        <v>44993</v>
      </c>
      <c r="D62" t="s">
        <v>1761</v>
      </c>
      <c r="E62" t="s">
        <v>2177</v>
      </c>
      <c r="F62" s="3">
        <v>71.900000000000006</v>
      </c>
      <c r="G62" t="s">
        <v>47</v>
      </c>
      <c r="H62" s="3">
        <v>0</v>
      </c>
      <c r="I62" t="s">
        <v>48</v>
      </c>
      <c r="J62">
        <v>2563</v>
      </c>
      <c r="K62" t="s">
        <v>49</v>
      </c>
      <c r="L62" t="s">
        <v>50</v>
      </c>
      <c r="M62" t="s">
        <v>51</v>
      </c>
      <c r="N62">
        <v>562</v>
      </c>
      <c r="O62" t="s">
        <v>52</v>
      </c>
      <c r="P62" t="s">
        <v>53</v>
      </c>
      <c r="T62" t="s">
        <v>2178</v>
      </c>
      <c r="V62" t="s">
        <v>1586</v>
      </c>
      <c r="W62" t="s">
        <v>56</v>
      </c>
      <c r="X62" t="s">
        <v>2179</v>
      </c>
      <c r="Y62" t="s">
        <v>2180</v>
      </c>
      <c r="Z62" s="3">
        <v>7</v>
      </c>
      <c r="AA62" t="s">
        <v>2181</v>
      </c>
      <c r="AB62" t="s">
        <v>2182</v>
      </c>
      <c r="AC62" t="s">
        <v>61</v>
      </c>
      <c r="AD62" t="s">
        <v>61</v>
      </c>
      <c r="AE62" t="s">
        <v>2183</v>
      </c>
      <c r="AF62" t="s">
        <v>63</v>
      </c>
      <c r="AH62">
        <v>0</v>
      </c>
      <c r="AI62" s="2">
        <v>44993</v>
      </c>
      <c r="AJ62" t="s">
        <v>64</v>
      </c>
      <c r="AK62" t="s">
        <v>64</v>
      </c>
      <c r="AL62" t="s">
        <v>2184</v>
      </c>
      <c r="AN62" s="3">
        <v>71.900000000000006</v>
      </c>
      <c r="AO62" t="s">
        <v>2182</v>
      </c>
      <c r="AP62" t="s">
        <v>64</v>
      </c>
      <c r="AQ62" t="s">
        <v>2183</v>
      </c>
      <c r="AR62">
        <v>906</v>
      </c>
      <c r="AS62" t="s">
        <v>66</v>
      </c>
    </row>
    <row r="63" spans="1:45" ht="16" x14ac:dyDescent="0.2">
      <c r="A63">
        <v>2340</v>
      </c>
      <c r="B63">
        <v>2340</v>
      </c>
      <c r="C63" s="2">
        <v>44994</v>
      </c>
      <c r="D63" t="s">
        <v>1814</v>
      </c>
      <c r="E63" t="s">
        <v>2185</v>
      </c>
      <c r="F63" s="3">
        <v>11.7</v>
      </c>
      <c r="G63" t="s">
        <v>47</v>
      </c>
      <c r="H63" s="3">
        <v>0</v>
      </c>
      <c r="I63" t="s">
        <v>48</v>
      </c>
      <c r="J63">
        <v>3270</v>
      </c>
      <c r="K63" t="s">
        <v>49</v>
      </c>
      <c r="L63" t="s">
        <v>50</v>
      </c>
      <c r="M63" t="s">
        <v>106</v>
      </c>
      <c r="N63">
        <v>561</v>
      </c>
      <c r="O63" t="s">
        <v>52</v>
      </c>
      <c r="P63" t="s">
        <v>53</v>
      </c>
      <c r="T63" t="s">
        <v>2186</v>
      </c>
      <c r="V63" t="s">
        <v>1615</v>
      </c>
      <c r="W63" t="s">
        <v>56</v>
      </c>
      <c r="X63" t="s">
        <v>2187</v>
      </c>
      <c r="Y63" t="s">
        <v>2188</v>
      </c>
      <c r="Z63" s="3">
        <v>0</v>
      </c>
      <c r="AA63" t="s">
        <v>2189</v>
      </c>
      <c r="AB63" t="s">
        <v>2190</v>
      </c>
      <c r="AC63" t="s">
        <v>61</v>
      </c>
      <c r="AD63" t="s">
        <v>61</v>
      </c>
      <c r="AE63" t="s">
        <v>2191</v>
      </c>
      <c r="AF63" t="s">
        <v>63</v>
      </c>
      <c r="AH63">
        <v>0</v>
      </c>
      <c r="AI63" s="2">
        <v>44994</v>
      </c>
      <c r="AJ63" t="s">
        <v>64</v>
      </c>
      <c r="AK63" t="s">
        <v>64</v>
      </c>
      <c r="AL63" t="s">
        <v>2192</v>
      </c>
      <c r="AN63" s="3">
        <v>37.200000000000003</v>
      </c>
      <c r="AO63" t="s">
        <v>2190</v>
      </c>
      <c r="AP63" t="s">
        <v>64</v>
      </c>
      <c r="AQ63" t="s">
        <v>2191</v>
      </c>
      <c r="AR63">
        <v>908</v>
      </c>
      <c r="AS63" t="s">
        <v>66</v>
      </c>
    </row>
    <row r="64" spans="1:45" ht="16" x14ac:dyDescent="0.2">
      <c r="A64">
        <v>2341</v>
      </c>
      <c r="B64">
        <v>2341</v>
      </c>
      <c r="C64" s="2">
        <v>44994</v>
      </c>
      <c r="D64" t="s">
        <v>1814</v>
      </c>
      <c r="E64" t="s">
        <v>2193</v>
      </c>
      <c r="F64" s="3">
        <v>8</v>
      </c>
      <c r="G64" t="s">
        <v>47</v>
      </c>
      <c r="H64" s="3">
        <v>0</v>
      </c>
      <c r="I64" t="s">
        <v>48</v>
      </c>
      <c r="J64">
        <v>2900</v>
      </c>
      <c r="K64" t="s">
        <v>49</v>
      </c>
      <c r="L64" t="s">
        <v>50</v>
      </c>
      <c r="M64" t="s">
        <v>51</v>
      </c>
      <c r="N64">
        <v>561</v>
      </c>
      <c r="O64" t="s">
        <v>52</v>
      </c>
      <c r="P64" t="s">
        <v>53</v>
      </c>
      <c r="T64" t="s">
        <v>2186</v>
      </c>
      <c r="V64" t="s">
        <v>1615</v>
      </c>
      <c r="W64" t="s">
        <v>56</v>
      </c>
      <c r="X64" t="s">
        <v>2187</v>
      </c>
      <c r="Y64" t="s">
        <v>2188</v>
      </c>
      <c r="Z64" s="3">
        <v>0</v>
      </c>
      <c r="AA64" t="s">
        <v>2189</v>
      </c>
      <c r="AB64" t="s">
        <v>2190</v>
      </c>
      <c r="AC64" t="s">
        <v>61</v>
      </c>
      <c r="AD64" t="s">
        <v>61</v>
      </c>
      <c r="AE64" t="s">
        <v>2191</v>
      </c>
      <c r="AF64" t="s">
        <v>63</v>
      </c>
      <c r="AH64">
        <v>0</v>
      </c>
      <c r="AI64" s="2">
        <v>44994</v>
      </c>
      <c r="AJ64" t="s">
        <v>64</v>
      </c>
      <c r="AK64" t="s">
        <v>64</v>
      </c>
      <c r="AL64" t="s">
        <v>2192</v>
      </c>
      <c r="AN64" s="3">
        <v>37.200000000000003</v>
      </c>
      <c r="AO64" t="s">
        <v>2190</v>
      </c>
      <c r="AP64" t="s">
        <v>64</v>
      </c>
      <c r="AQ64" t="s">
        <v>2191</v>
      </c>
      <c r="AR64">
        <v>908</v>
      </c>
      <c r="AS64" t="s">
        <v>66</v>
      </c>
    </row>
    <row r="65" spans="1:45" ht="16" x14ac:dyDescent="0.2">
      <c r="A65">
        <v>2342</v>
      </c>
      <c r="B65">
        <v>2342</v>
      </c>
      <c r="C65" s="2">
        <v>44994</v>
      </c>
      <c r="D65" t="s">
        <v>1814</v>
      </c>
      <c r="E65" t="s">
        <v>2194</v>
      </c>
      <c r="F65" s="3">
        <v>17.5</v>
      </c>
      <c r="G65" t="s">
        <v>47</v>
      </c>
      <c r="H65" s="3">
        <v>0</v>
      </c>
      <c r="I65" t="s">
        <v>48</v>
      </c>
      <c r="J65">
        <v>3270</v>
      </c>
      <c r="K65" t="s">
        <v>49</v>
      </c>
      <c r="L65" t="s">
        <v>50</v>
      </c>
      <c r="M65" t="s">
        <v>106</v>
      </c>
      <c r="N65">
        <v>561</v>
      </c>
      <c r="O65" t="s">
        <v>52</v>
      </c>
      <c r="P65" t="s">
        <v>53</v>
      </c>
      <c r="T65" t="s">
        <v>2186</v>
      </c>
      <c r="V65" t="s">
        <v>1615</v>
      </c>
      <c r="W65" t="s">
        <v>56</v>
      </c>
      <c r="X65" t="s">
        <v>2187</v>
      </c>
      <c r="Y65" t="s">
        <v>2188</v>
      </c>
      <c r="Z65" s="3">
        <v>0</v>
      </c>
      <c r="AA65" t="s">
        <v>2189</v>
      </c>
      <c r="AB65" t="s">
        <v>2190</v>
      </c>
      <c r="AC65" t="s">
        <v>61</v>
      </c>
      <c r="AD65" t="s">
        <v>61</v>
      </c>
      <c r="AE65" t="s">
        <v>2191</v>
      </c>
      <c r="AF65" t="s">
        <v>63</v>
      </c>
      <c r="AH65">
        <v>0</v>
      </c>
      <c r="AI65" s="2">
        <v>44994</v>
      </c>
      <c r="AJ65" t="s">
        <v>64</v>
      </c>
      <c r="AK65" t="s">
        <v>64</v>
      </c>
      <c r="AL65" t="s">
        <v>2192</v>
      </c>
      <c r="AN65" s="3">
        <v>37.200000000000003</v>
      </c>
      <c r="AO65" t="s">
        <v>2190</v>
      </c>
      <c r="AP65" t="s">
        <v>64</v>
      </c>
      <c r="AQ65" t="s">
        <v>2191</v>
      </c>
      <c r="AR65">
        <v>908</v>
      </c>
      <c r="AS65" t="s">
        <v>66</v>
      </c>
    </row>
    <row r="66" spans="1:45" ht="16" x14ac:dyDescent="0.2">
      <c r="A66">
        <v>2326</v>
      </c>
      <c r="B66">
        <v>2326</v>
      </c>
      <c r="C66" s="2">
        <v>44995</v>
      </c>
      <c r="D66" t="s">
        <v>1814</v>
      </c>
      <c r="E66" t="s">
        <v>2195</v>
      </c>
      <c r="F66" s="3">
        <v>104.1</v>
      </c>
      <c r="G66" t="s">
        <v>47</v>
      </c>
      <c r="H66" s="3">
        <v>0</v>
      </c>
      <c r="I66" t="s">
        <v>48</v>
      </c>
      <c r="J66">
        <v>3270</v>
      </c>
      <c r="K66" t="s">
        <v>49</v>
      </c>
      <c r="L66" t="s">
        <v>50</v>
      </c>
      <c r="M66" t="s">
        <v>106</v>
      </c>
      <c r="N66">
        <v>942</v>
      </c>
      <c r="O66" t="s">
        <v>52</v>
      </c>
      <c r="P66" t="s">
        <v>53</v>
      </c>
      <c r="T66" t="s">
        <v>2196</v>
      </c>
      <c r="U66" t="s">
        <v>2197</v>
      </c>
      <c r="V66" t="s">
        <v>1555</v>
      </c>
      <c r="W66" t="s">
        <v>56</v>
      </c>
      <c r="X66" t="s">
        <v>2198</v>
      </c>
      <c r="Y66" t="s">
        <v>2199</v>
      </c>
      <c r="Z66" s="3">
        <v>0</v>
      </c>
      <c r="AA66" t="s">
        <v>2200</v>
      </c>
      <c r="AB66" t="s">
        <v>2182</v>
      </c>
      <c r="AC66" t="s">
        <v>61</v>
      </c>
      <c r="AD66" t="s">
        <v>61</v>
      </c>
      <c r="AE66" t="s">
        <v>2201</v>
      </c>
      <c r="AF66" t="s">
        <v>63</v>
      </c>
      <c r="AH66">
        <v>0</v>
      </c>
      <c r="AI66" s="2">
        <v>44995</v>
      </c>
      <c r="AJ66" t="s">
        <v>64</v>
      </c>
      <c r="AK66" t="s">
        <v>64</v>
      </c>
      <c r="AL66" t="s">
        <v>2202</v>
      </c>
      <c r="AM66" t="s">
        <v>2197</v>
      </c>
      <c r="AN66" s="3">
        <v>104.1</v>
      </c>
      <c r="AO66" t="s">
        <v>2182</v>
      </c>
      <c r="AP66" t="s">
        <v>64</v>
      </c>
      <c r="AQ66" t="s">
        <v>2201</v>
      </c>
      <c r="AR66">
        <v>897</v>
      </c>
      <c r="AS66" t="s">
        <v>66</v>
      </c>
    </row>
    <row r="67" spans="1:45" ht="16" x14ac:dyDescent="0.2">
      <c r="A67">
        <v>2327</v>
      </c>
      <c r="B67">
        <v>2327</v>
      </c>
      <c r="C67" s="2">
        <v>44995</v>
      </c>
      <c r="D67" t="s">
        <v>1814</v>
      </c>
      <c r="E67" t="s">
        <v>2203</v>
      </c>
      <c r="F67" s="3">
        <v>5.9</v>
      </c>
      <c r="G67" t="s">
        <v>47</v>
      </c>
      <c r="H67" s="3">
        <v>0</v>
      </c>
      <c r="I67" t="s">
        <v>48</v>
      </c>
      <c r="J67">
        <v>3270</v>
      </c>
      <c r="K67" t="s">
        <v>49</v>
      </c>
      <c r="L67" t="s">
        <v>50</v>
      </c>
      <c r="M67" t="s">
        <v>106</v>
      </c>
      <c r="N67">
        <v>942</v>
      </c>
      <c r="O67" t="s">
        <v>52</v>
      </c>
      <c r="P67" t="s">
        <v>53</v>
      </c>
      <c r="T67" t="s">
        <v>2196</v>
      </c>
      <c r="U67" t="s">
        <v>2197</v>
      </c>
      <c r="V67" t="s">
        <v>1555</v>
      </c>
      <c r="W67" t="s">
        <v>56</v>
      </c>
      <c r="X67" t="s">
        <v>2198</v>
      </c>
      <c r="Y67" t="s">
        <v>2199</v>
      </c>
      <c r="Z67" s="3">
        <v>0</v>
      </c>
      <c r="AA67" t="s">
        <v>2200</v>
      </c>
      <c r="AB67" t="s">
        <v>2182</v>
      </c>
      <c r="AC67" t="s">
        <v>61</v>
      </c>
      <c r="AD67" t="s">
        <v>61</v>
      </c>
      <c r="AE67" t="s">
        <v>2201</v>
      </c>
      <c r="AF67" t="s">
        <v>63</v>
      </c>
      <c r="AH67">
        <v>0</v>
      </c>
      <c r="AI67" s="2">
        <v>44995</v>
      </c>
      <c r="AJ67" t="s">
        <v>64</v>
      </c>
      <c r="AK67" t="s">
        <v>64</v>
      </c>
      <c r="AL67" t="s">
        <v>2202</v>
      </c>
      <c r="AM67" t="s">
        <v>2197</v>
      </c>
      <c r="AN67" s="3">
        <v>104.1</v>
      </c>
      <c r="AO67" t="s">
        <v>2182</v>
      </c>
      <c r="AP67" t="s">
        <v>64</v>
      </c>
      <c r="AQ67" t="s">
        <v>2201</v>
      </c>
      <c r="AR67">
        <v>897</v>
      </c>
      <c r="AS67" t="s">
        <v>66</v>
      </c>
    </row>
    <row r="68" spans="1:45" ht="16" x14ac:dyDescent="0.2">
      <c r="A68">
        <v>2334</v>
      </c>
      <c r="B68">
        <v>2334</v>
      </c>
      <c r="C68" s="2">
        <v>44998</v>
      </c>
      <c r="D68" t="s">
        <v>1761</v>
      </c>
      <c r="E68" t="s">
        <v>2204</v>
      </c>
      <c r="F68" s="3">
        <v>73.55</v>
      </c>
      <c r="G68" t="s">
        <v>47</v>
      </c>
      <c r="H68" s="3">
        <v>0</v>
      </c>
      <c r="I68" t="s">
        <v>48</v>
      </c>
      <c r="J68">
        <v>2563</v>
      </c>
      <c r="K68" t="s">
        <v>49</v>
      </c>
      <c r="L68" t="s">
        <v>50</v>
      </c>
      <c r="M68" t="s">
        <v>51</v>
      </c>
      <c r="N68">
        <v>942</v>
      </c>
      <c r="O68" t="s">
        <v>52</v>
      </c>
      <c r="P68" t="s">
        <v>53</v>
      </c>
      <c r="T68" t="s">
        <v>2205</v>
      </c>
      <c r="U68" t="s">
        <v>2206</v>
      </c>
      <c r="V68" t="s">
        <v>1578</v>
      </c>
      <c r="W68" t="s">
        <v>56</v>
      </c>
      <c r="X68" t="s">
        <v>2207</v>
      </c>
      <c r="Y68" t="s">
        <v>2180</v>
      </c>
      <c r="Z68" s="3">
        <v>7</v>
      </c>
      <c r="AA68" t="s">
        <v>2208</v>
      </c>
      <c r="AB68" t="s">
        <v>2209</v>
      </c>
      <c r="AC68" t="s">
        <v>61</v>
      </c>
      <c r="AD68" t="s">
        <v>61</v>
      </c>
      <c r="AE68" t="s">
        <v>2210</v>
      </c>
      <c r="AF68" t="s">
        <v>63</v>
      </c>
      <c r="AH68">
        <v>0</v>
      </c>
      <c r="AI68" s="2">
        <v>44998</v>
      </c>
      <c r="AJ68" t="s">
        <v>64</v>
      </c>
      <c r="AK68" t="s">
        <v>64</v>
      </c>
      <c r="AL68" t="s">
        <v>2211</v>
      </c>
      <c r="AM68" t="s">
        <v>2206</v>
      </c>
      <c r="AN68" s="3">
        <v>73.55</v>
      </c>
      <c r="AO68" t="s">
        <v>2209</v>
      </c>
      <c r="AP68" t="s">
        <v>64</v>
      </c>
      <c r="AQ68" t="s">
        <v>2210</v>
      </c>
      <c r="AR68">
        <v>898</v>
      </c>
      <c r="AS68" t="s">
        <v>66</v>
      </c>
    </row>
    <row r="69" spans="1:45" ht="16" x14ac:dyDescent="0.2">
      <c r="A69">
        <v>2299</v>
      </c>
      <c r="B69">
        <v>2299</v>
      </c>
      <c r="C69" s="2">
        <v>45005</v>
      </c>
      <c r="D69" t="s">
        <v>1782</v>
      </c>
      <c r="E69" t="s">
        <v>287</v>
      </c>
      <c r="F69" s="3">
        <v>95.2</v>
      </c>
      <c r="G69" t="s">
        <v>47</v>
      </c>
      <c r="H69" s="3">
        <v>0</v>
      </c>
      <c r="I69" t="s">
        <v>48</v>
      </c>
      <c r="J69">
        <v>2894</v>
      </c>
      <c r="K69" t="s">
        <v>49</v>
      </c>
      <c r="L69" t="s">
        <v>50</v>
      </c>
      <c r="M69" t="s">
        <v>51</v>
      </c>
      <c r="N69">
        <v>940</v>
      </c>
      <c r="O69" t="s">
        <v>52</v>
      </c>
      <c r="P69" t="s">
        <v>53</v>
      </c>
      <c r="T69" t="s">
        <v>288</v>
      </c>
      <c r="U69" t="s">
        <v>2224</v>
      </c>
      <c r="V69" t="s">
        <v>1563</v>
      </c>
      <c r="W69" t="s">
        <v>56</v>
      </c>
      <c r="X69" t="s">
        <v>2225</v>
      </c>
      <c r="Y69" t="s">
        <v>291</v>
      </c>
      <c r="Z69" s="3">
        <v>19</v>
      </c>
      <c r="AA69" t="s">
        <v>292</v>
      </c>
      <c r="AB69" t="s">
        <v>2226</v>
      </c>
      <c r="AC69" t="s">
        <v>61</v>
      </c>
      <c r="AD69" t="s">
        <v>61</v>
      </c>
      <c r="AE69" t="s">
        <v>2227</v>
      </c>
      <c r="AF69" t="s">
        <v>63</v>
      </c>
      <c r="AH69">
        <v>0</v>
      </c>
      <c r="AI69" s="2">
        <v>45005</v>
      </c>
      <c r="AJ69" t="s">
        <v>64</v>
      </c>
      <c r="AK69" t="s">
        <v>64</v>
      </c>
      <c r="AL69" t="s">
        <v>2228</v>
      </c>
      <c r="AM69" t="s">
        <v>2224</v>
      </c>
      <c r="AN69" s="3">
        <v>95.2</v>
      </c>
      <c r="AO69" t="s">
        <v>2226</v>
      </c>
      <c r="AP69" t="s">
        <v>64</v>
      </c>
      <c r="AQ69" t="s">
        <v>2227</v>
      </c>
      <c r="AR69">
        <v>891</v>
      </c>
      <c r="AS69" t="s">
        <v>66</v>
      </c>
    </row>
    <row r="70" spans="1:45" ht="16" x14ac:dyDescent="0.2">
      <c r="A70">
        <v>2318</v>
      </c>
      <c r="B70">
        <v>2318</v>
      </c>
      <c r="C70" s="2">
        <v>45006</v>
      </c>
      <c r="D70" t="s">
        <v>1761</v>
      </c>
      <c r="E70" t="s">
        <v>2032</v>
      </c>
      <c r="F70" s="3">
        <v>22.7</v>
      </c>
      <c r="G70" t="s">
        <v>47</v>
      </c>
      <c r="H70" s="3">
        <v>0</v>
      </c>
      <c r="I70" t="s">
        <v>48</v>
      </c>
      <c r="J70">
        <v>2720</v>
      </c>
      <c r="K70" t="s">
        <v>49</v>
      </c>
      <c r="L70" t="s">
        <v>50</v>
      </c>
      <c r="M70" t="s">
        <v>51</v>
      </c>
      <c r="N70">
        <v>942</v>
      </c>
      <c r="O70" t="s">
        <v>52</v>
      </c>
      <c r="P70" t="s">
        <v>53</v>
      </c>
      <c r="T70" t="s">
        <v>2235</v>
      </c>
      <c r="U70" t="s">
        <v>2236</v>
      </c>
      <c r="V70" t="s">
        <v>1624</v>
      </c>
      <c r="W70" t="s">
        <v>56</v>
      </c>
      <c r="X70" t="s">
        <v>2237</v>
      </c>
      <c r="Y70" t="s">
        <v>2036</v>
      </c>
      <c r="Z70" s="3">
        <v>19</v>
      </c>
      <c r="AA70" t="s">
        <v>2238</v>
      </c>
      <c r="AB70" t="s">
        <v>2239</v>
      </c>
      <c r="AC70" t="s">
        <v>61</v>
      </c>
      <c r="AD70" t="s">
        <v>61</v>
      </c>
      <c r="AE70" t="s">
        <v>2240</v>
      </c>
      <c r="AF70" t="s">
        <v>63</v>
      </c>
      <c r="AH70">
        <v>0</v>
      </c>
      <c r="AI70" s="2">
        <v>45006</v>
      </c>
      <c r="AJ70" t="s">
        <v>64</v>
      </c>
      <c r="AK70" t="s">
        <v>64</v>
      </c>
      <c r="AL70" t="s">
        <v>2241</v>
      </c>
      <c r="AM70" t="s">
        <v>2236</v>
      </c>
      <c r="AN70" s="3">
        <v>22.7</v>
      </c>
      <c r="AO70" t="s">
        <v>2239</v>
      </c>
      <c r="AP70" t="s">
        <v>64</v>
      </c>
      <c r="AQ70" t="s">
        <v>2240</v>
      </c>
      <c r="AR70">
        <v>899</v>
      </c>
      <c r="AS70" t="s">
        <v>66</v>
      </c>
    </row>
    <row r="71" spans="1:45" ht="16" x14ac:dyDescent="0.2">
      <c r="A71">
        <v>2352</v>
      </c>
      <c r="B71">
        <v>2352</v>
      </c>
      <c r="C71" s="2">
        <v>45008</v>
      </c>
      <c r="D71" t="s">
        <v>1761</v>
      </c>
      <c r="E71" t="s">
        <v>2242</v>
      </c>
      <c r="F71" s="3">
        <v>4.99</v>
      </c>
      <c r="G71" t="s">
        <v>47</v>
      </c>
      <c r="H71" s="3">
        <v>0</v>
      </c>
      <c r="I71" t="s">
        <v>48</v>
      </c>
      <c r="J71">
        <v>2720</v>
      </c>
      <c r="K71" t="s">
        <v>49</v>
      </c>
      <c r="L71" t="s">
        <v>50</v>
      </c>
      <c r="M71" t="s">
        <v>51</v>
      </c>
      <c r="N71">
        <v>942</v>
      </c>
      <c r="O71" t="s">
        <v>52</v>
      </c>
      <c r="P71" t="s">
        <v>53</v>
      </c>
      <c r="T71" t="s">
        <v>1043</v>
      </c>
      <c r="U71" t="s">
        <v>2243</v>
      </c>
      <c r="V71" t="s">
        <v>1570</v>
      </c>
      <c r="W71" t="s">
        <v>56</v>
      </c>
      <c r="X71" t="s">
        <v>2244</v>
      </c>
      <c r="Y71" t="s">
        <v>953</v>
      </c>
      <c r="Z71" s="3">
        <v>19</v>
      </c>
      <c r="AA71" t="s">
        <v>1046</v>
      </c>
      <c r="AB71" t="s">
        <v>2245</v>
      </c>
      <c r="AC71" t="s">
        <v>61</v>
      </c>
      <c r="AD71" t="s">
        <v>61</v>
      </c>
      <c r="AE71" t="s">
        <v>2246</v>
      </c>
      <c r="AF71" t="s">
        <v>63</v>
      </c>
      <c r="AH71">
        <v>0</v>
      </c>
      <c r="AI71" s="2">
        <v>45008</v>
      </c>
      <c r="AJ71" t="s">
        <v>64</v>
      </c>
      <c r="AK71" t="s">
        <v>64</v>
      </c>
      <c r="AL71" t="s">
        <v>2247</v>
      </c>
      <c r="AM71" t="s">
        <v>2243</v>
      </c>
      <c r="AN71" s="3">
        <v>4.99</v>
      </c>
      <c r="AO71" t="s">
        <v>2245</v>
      </c>
      <c r="AP71" t="s">
        <v>64</v>
      </c>
      <c r="AQ71" t="s">
        <v>2246</v>
      </c>
      <c r="AR71">
        <v>901</v>
      </c>
      <c r="AS71" t="s">
        <v>66</v>
      </c>
    </row>
    <row r="72" spans="1:45" ht="16" x14ac:dyDescent="0.2">
      <c r="A72">
        <v>2300</v>
      </c>
      <c r="B72">
        <v>2300</v>
      </c>
      <c r="C72" s="2">
        <v>45008</v>
      </c>
      <c r="D72" t="s">
        <v>1814</v>
      </c>
      <c r="E72" t="s">
        <v>2248</v>
      </c>
      <c r="F72" s="3">
        <v>22.5</v>
      </c>
      <c r="G72" t="s">
        <v>47</v>
      </c>
      <c r="H72" s="3">
        <v>0</v>
      </c>
      <c r="I72" t="s">
        <v>48</v>
      </c>
      <c r="J72">
        <v>2710</v>
      </c>
      <c r="K72" t="s">
        <v>49</v>
      </c>
      <c r="L72" t="s">
        <v>50</v>
      </c>
      <c r="M72" t="s">
        <v>51</v>
      </c>
      <c r="N72">
        <v>940</v>
      </c>
      <c r="O72" t="s">
        <v>52</v>
      </c>
      <c r="P72" t="s">
        <v>53</v>
      </c>
      <c r="T72" t="s">
        <v>2249</v>
      </c>
      <c r="U72" t="s">
        <v>2250</v>
      </c>
      <c r="V72" t="s">
        <v>1647</v>
      </c>
      <c r="W72" t="s">
        <v>56</v>
      </c>
      <c r="X72" t="s">
        <v>2251</v>
      </c>
      <c r="Y72" t="s">
        <v>2061</v>
      </c>
      <c r="Z72" s="3">
        <v>19</v>
      </c>
      <c r="AA72" t="s">
        <v>2252</v>
      </c>
      <c r="AB72" t="s">
        <v>2245</v>
      </c>
      <c r="AC72" t="s">
        <v>61</v>
      </c>
      <c r="AD72" t="s">
        <v>61</v>
      </c>
      <c r="AE72" t="s">
        <v>2253</v>
      </c>
      <c r="AF72" t="s">
        <v>63</v>
      </c>
      <c r="AH72">
        <v>0</v>
      </c>
      <c r="AI72" s="2">
        <v>45008</v>
      </c>
      <c r="AJ72" t="s">
        <v>64</v>
      </c>
      <c r="AK72" t="s">
        <v>64</v>
      </c>
      <c r="AL72" t="s">
        <v>2254</v>
      </c>
      <c r="AM72" t="s">
        <v>2250</v>
      </c>
      <c r="AN72" s="3">
        <v>22.5</v>
      </c>
      <c r="AO72" t="s">
        <v>2245</v>
      </c>
      <c r="AP72" t="s">
        <v>64</v>
      </c>
      <c r="AQ72" t="s">
        <v>2253</v>
      </c>
      <c r="AR72">
        <v>893</v>
      </c>
      <c r="AS72" t="s">
        <v>66</v>
      </c>
    </row>
    <row r="73" spans="1:45" ht="16" x14ac:dyDescent="0.2">
      <c r="A73">
        <v>2338</v>
      </c>
      <c r="B73">
        <v>2338</v>
      </c>
      <c r="C73" s="2">
        <v>45009</v>
      </c>
      <c r="D73" t="s">
        <v>1748</v>
      </c>
      <c r="E73" t="s">
        <v>2255</v>
      </c>
      <c r="F73" s="3">
        <v>24</v>
      </c>
      <c r="G73" t="s">
        <v>47</v>
      </c>
      <c r="H73" s="3">
        <v>0</v>
      </c>
      <c r="I73" t="s">
        <v>48</v>
      </c>
      <c r="J73">
        <v>2702</v>
      </c>
      <c r="K73" t="s">
        <v>49</v>
      </c>
      <c r="L73" t="s">
        <v>50</v>
      </c>
      <c r="M73" t="s">
        <v>51</v>
      </c>
      <c r="N73">
        <v>561</v>
      </c>
      <c r="O73" t="s">
        <v>52</v>
      </c>
      <c r="P73" t="s">
        <v>53</v>
      </c>
      <c r="T73" t="s">
        <v>2256</v>
      </c>
      <c r="V73" t="s">
        <v>1592</v>
      </c>
      <c r="W73" t="s">
        <v>56</v>
      </c>
      <c r="X73" t="s">
        <v>2257</v>
      </c>
      <c r="Y73" t="s">
        <v>2258</v>
      </c>
      <c r="Z73" s="3">
        <v>19</v>
      </c>
      <c r="AA73" t="s">
        <v>198</v>
      </c>
      <c r="AB73" t="s">
        <v>2259</v>
      </c>
      <c r="AC73" t="s">
        <v>61</v>
      </c>
      <c r="AD73" t="s">
        <v>61</v>
      </c>
      <c r="AE73" t="s">
        <v>2260</v>
      </c>
      <c r="AF73" t="s">
        <v>63</v>
      </c>
      <c r="AH73">
        <v>0</v>
      </c>
      <c r="AI73" s="2">
        <v>45009</v>
      </c>
      <c r="AJ73" t="s">
        <v>64</v>
      </c>
      <c r="AK73" t="s">
        <v>64</v>
      </c>
      <c r="AL73" t="s">
        <v>2261</v>
      </c>
      <c r="AN73" s="3">
        <v>24</v>
      </c>
      <c r="AO73" t="s">
        <v>2259</v>
      </c>
      <c r="AP73" t="s">
        <v>64</v>
      </c>
      <c r="AQ73" t="s">
        <v>2260</v>
      </c>
      <c r="AR73">
        <v>907</v>
      </c>
      <c r="AS73" t="s">
        <v>66</v>
      </c>
    </row>
    <row r="74" spans="1:45" ht="16" x14ac:dyDescent="0.2">
      <c r="A74">
        <v>2316</v>
      </c>
      <c r="B74">
        <v>2316</v>
      </c>
      <c r="C74" s="2">
        <v>45012</v>
      </c>
      <c r="D74" t="s">
        <v>1748</v>
      </c>
      <c r="E74" t="s">
        <v>1921</v>
      </c>
      <c r="F74" s="3">
        <v>19.989999999999998</v>
      </c>
      <c r="G74" t="s">
        <v>47</v>
      </c>
      <c r="H74" s="3">
        <v>0</v>
      </c>
      <c r="I74" t="s">
        <v>48</v>
      </c>
      <c r="J74">
        <v>2704</v>
      </c>
      <c r="K74" t="s">
        <v>49</v>
      </c>
      <c r="L74" t="s">
        <v>50</v>
      </c>
      <c r="M74" t="s">
        <v>51</v>
      </c>
      <c r="N74">
        <v>940</v>
      </c>
      <c r="O74" t="s">
        <v>52</v>
      </c>
      <c r="P74" t="s">
        <v>53</v>
      </c>
      <c r="T74" t="s">
        <v>2262</v>
      </c>
      <c r="U74" t="s">
        <v>2263</v>
      </c>
      <c r="V74" t="s">
        <v>1567</v>
      </c>
      <c r="W74" t="s">
        <v>56</v>
      </c>
      <c r="X74" t="s">
        <v>2264</v>
      </c>
      <c r="Y74" t="s">
        <v>2265</v>
      </c>
      <c r="Z74" s="3">
        <v>19</v>
      </c>
      <c r="AA74" t="s">
        <v>2266</v>
      </c>
      <c r="AB74" t="s">
        <v>2267</v>
      </c>
      <c r="AC74" t="s">
        <v>61</v>
      </c>
      <c r="AD74" t="s">
        <v>61</v>
      </c>
      <c r="AE74" t="s">
        <v>2268</v>
      </c>
      <c r="AF74" t="s">
        <v>63</v>
      </c>
      <c r="AH74">
        <v>0</v>
      </c>
      <c r="AI74" s="2">
        <v>45012</v>
      </c>
      <c r="AJ74" t="s">
        <v>64</v>
      </c>
      <c r="AK74" t="s">
        <v>64</v>
      </c>
      <c r="AL74" t="s">
        <v>2269</v>
      </c>
      <c r="AM74" t="s">
        <v>2263</v>
      </c>
      <c r="AN74" s="3">
        <v>19.989999999999998</v>
      </c>
      <c r="AO74" t="s">
        <v>2267</v>
      </c>
      <c r="AP74" t="s">
        <v>64</v>
      </c>
      <c r="AQ74" t="s">
        <v>2268</v>
      </c>
      <c r="AR74">
        <v>895</v>
      </c>
      <c r="AS74" t="s">
        <v>66</v>
      </c>
    </row>
    <row r="75" spans="1:45" ht="16" x14ac:dyDescent="0.2">
      <c r="A75">
        <v>2324</v>
      </c>
      <c r="B75">
        <v>2324</v>
      </c>
      <c r="C75" s="2">
        <v>45012</v>
      </c>
      <c r="D75" t="s">
        <v>1748</v>
      </c>
      <c r="E75" t="s">
        <v>2270</v>
      </c>
      <c r="F75" s="3">
        <v>40.130000000000003</v>
      </c>
      <c r="G75" t="s">
        <v>47</v>
      </c>
      <c r="H75" s="3">
        <v>0</v>
      </c>
      <c r="I75" t="s">
        <v>48</v>
      </c>
      <c r="J75">
        <v>2701</v>
      </c>
      <c r="K75" t="s">
        <v>49</v>
      </c>
      <c r="L75" t="s">
        <v>50</v>
      </c>
      <c r="M75" t="s">
        <v>51</v>
      </c>
      <c r="N75">
        <v>940</v>
      </c>
      <c r="O75" t="s">
        <v>52</v>
      </c>
      <c r="P75" t="s">
        <v>53</v>
      </c>
      <c r="T75" t="s">
        <v>2271</v>
      </c>
      <c r="U75" t="s">
        <v>2272</v>
      </c>
      <c r="V75" t="s">
        <v>1572</v>
      </c>
      <c r="W75" t="s">
        <v>56</v>
      </c>
      <c r="X75" t="s">
        <v>2273</v>
      </c>
      <c r="Y75" t="s">
        <v>2274</v>
      </c>
      <c r="Z75" s="3">
        <v>19</v>
      </c>
      <c r="AA75" t="s">
        <v>2275</v>
      </c>
      <c r="AB75" t="s">
        <v>2259</v>
      </c>
      <c r="AC75" t="s">
        <v>61</v>
      </c>
      <c r="AD75" t="s">
        <v>61</v>
      </c>
      <c r="AE75" t="s">
        <v>2276</v>
      </c>
      <c r="AF75" t="s">
        <v>63</v>
      </c>
      <c r="AH75">
        <v>0</v>
      </c>
      <c r="AI75" s="2">
        <v>45012</v>
      </c>
      <c r="AJ75" t="s">
        <v>64</v>
      </c>
      <c r="AK75" t="s">
        <v>64</v>
      </c>
      <c r="AL75" t="s">
        <v>2277</v>
      </c>
      <c r="AM75" t="s">
        <v>2272</v>
      </c>
      <c r="AN75" s="3">
        <v>40.130000000000003</v>
      </c>
      <c r="AO75" t="s">
        <v>2259</v>
      </c>
      <c r="AP75" t="s">
        <v>64</v>
      </c>
      <c r="AQ75" t="s">
        <v>2276</v>
      </c>
      <c r="AR75">
        <v>894</v>
      </c>
      <c r="AS75" t="s">
        <v>66</v>
      </c>
    </row>
    <row r="76" spans="1:45" ht="16" x14ac:dyDescent="0.2">
      <c r="A76">
        <v>2351</v>
      </c>
      <c r="B76">
        <v>2351</v>
      </c>
      <c r="C76" s="2">
        <v>45014</v>
      </c>
      <c r="D76" t="s">
        <v>1748</v>
      </c>
      <c r="E76" t="s">
        <v>46</v>
      </c>
      <c r="F76" s="3">
        <v>1</v>
      </c>
      <c r="G76" t="s">
        <v>47</v>
      </c>
      <c r="H76" s="3">
        <v>0</v>
      </c>
      <c r="I76" t="s">
        <v>48</v>
      </c>
      <c r="J76">
        <v>2702</v>
      </c>
      <c r="K76" t="s">
        <v>49</v>
      </c>
      <c r="L76" t="s">
        <v>50</v>
      </c>
      <c r="M76" t="s">
        <v>51</v>
      </c>
      <c r="N76">
        <v>940</v>
      </c>
      <c r="O76" t="s">
        <v>52</v>
      </c>
      <c r="P76" t="s">
        <v>53</v>
      </c>
      <c r="T76" t="s">
        <v>2001</v>
      </c>
      <c r="U76" t="s">
        <v>2289</v>
      </c>
      <c r="Z76" s="3"/>
      <c r="AF76" t="s">
        <v>63</v>
      </c>
      <c r="AH76">
        <v>0</v>
      </c>
      <c r="AI76" s="2">
        <v>45014</v>
      </c>
      <c r="AJ76" t="s">
        <v>64</v>
      </c>
      <c r="AK76" t="s">
        <v>64</v>
      </c>
      <c r="AL76" t="s">
        <v>2290</v>
      </c>
      <c r="AM76" t="s">
        <v>2289</v>
      </c>
      <c r="AN76" s="3"/>
      <c r="AP76" t="s">
        <v>64</v>
      </c>
      <c r="AR76">
        <v>905</v>
      </c>
      <c r="AS76" t="s">
        <v>66</v>
      </c>
    </row>
    <row r="77" spans="1:45" ht="16" x14ac:dyDescent="0.2">
      <c r="A77">
        <v>2429</v>
      </c>
      <c r="B77">
        <v>2429</v>
      </c>
      <c r="C77" s="2">
        <v>45015</v>
      </c>
      <c r="D77" t="s">
        <v>1761</v>
      </c>
      <c r="E77" t="s">
        <v>2291</v>
      </c>
      <c r="F77" s="3">
        <v>9.99</v>
      </c>
      <c r="G77" t="s">
        <v>47</v>
      </c>
      <c r="H77" s="3">
        <v>0</v>
      </c>
      <c r="I77" t="s">
        <v>48</v>
      </c>
      <c r="J77">
        <v>2702</v>
      </c>
      <c r="K77" t="s">
        <v>49</v>
      </c>
      <c r="L77" t="s">
        <v>50</v>
      </c>
      <c r="M77" t="s">
        <v>51</v>
      </c>
      <c r="N77">
        <v>940</v>
      </c>
      <c r="O77" t="s">
        <v>52</v>
      </c>
      <c r="P77" t="s">
        <v>53</v>
      </c>
      <c r="T77" t="s">
        <v>2292</v>
      </c>
      <c r="U77" t="s">
        <v>2293</v>
      </c>
      <c r="V77" t="s">
        <v>1678</v>
      </c>
      <c r="W77" t="s">
        <v>56</v>
      </c>
      <c r="X77" t="s">
        <v>2294</v>
      </c>
      <c r="Y77" t="s">
        <v>2295</v>
      </c>
      <c r="Z77" s="3">
        <v>19</v>
      </c>
      <c r="AA77" t="s">
        <v>2296</v>
      </c>
      <c r="AB77" t="s">
        <v>2297</v>
      </c>
      <c r="AC77" t="s">
        <v>61</v>
      </c>
      <c r="AD77" t="s">
        <v>61</v>
      </c>
      <c r="AE77" t="s">
        <v>2298</v>
      </c>
      <c r="AF77" t="s">
        <v>63</v>
      </c>
      <c r="AH77">
        <v>0</v>
      </c>
      <c r="AI77" s="2">
        <v>45015</v>
      </c>
      <c r="AJ77" t="s">
        <v>64</v>
      </c>
      <c r="AK77" t="s">
        <v>64</v>
      </c>
      <c r="AL77" t="s">
        <v>2299</v>
      </c>
      <c r="AM77" t="s">
        <v>2293</v>
      </c>
      <c r="AN77" s="3">
        <v>9.99</v>
      </c>
      <c r="AO77" t="s">
        <v>2297</v>
      </c>
      <c r="AP77" t="s">
        <v>64</v>
      </c>
      <c r="AQ77" t="s">
        <v>2298</v>
      </c>
      <c r="AR77">
        <v>909</v>
      </c>
      <c r="AS77" t="s">
        <v>66</v>
      </c>
    </row>
    <row r="78" spans="1:45" ht="16" x14ac:dyDescent="0.2">
      <c r="A78">
        <v>2306</v>
      </c>
      <c r="B78">
        <v>2306</v>
      </c>
      <c r="C78" s="2">
        <v>45016</v>
      </c>
      <c r="D78" t="s">
        <v>1934</v>
      </c>
      <c r="E78" t="s">
        <v>206</v>
      </c>
      <c r="F78" s="3">
        <v>2847.87</v>
      </c>
      <c r="G78" t="s">
        <v>47</v>
      </c>
      <c r="H78" s="3">
        <v>0</v>
      </c>
      <c r="I78" t="s">
        <v>104</v>
      </c>
      <c r="J78">
        <v>2551</v>
      </c>
      <c r="K78" t="s">
        <v>49</v>
      </c>
      <c r="L78" t="s">
        <v>50</v>
      </c>
      <c r="M78" t="s">
        <v>51</v>
      </c>
      <c r="N78">
        <v>1730</v>
      </c>
      <c r="O78" t="s">
        <v>52</v>
      </c>
      <c r="P78" t="s">
        <v>203</v>
      </c>
      <c r="T78" t="s">
        <v>64</v>
      </c>
      <c r="Z78" s="3"/>
      <c r="AF78" t="s">
        <v>63</v>
      </c>
      <c r="AH78">
        <v>0</v>
      </c>
      <c r="AI78" s="2">
        <v>45016</v>
      </c>
      <c r="AJ78" t="s">
        <v>64</v>
      </c>
      <c r="AK78" t="s">
        <v>64</v>
      </c>
      <c r="AL78" t="s">
        <v>64</v>
      </c>
      <c r="AN78" s="3"/>
      <c r="AP78" t="s">
        <v>64</v>
      </c>
      <c r="AR78" t="s">
        <v>64</v>
      </c>
      <c r="AS78" t="s">
        <v>66</v>
      </c>
    </row>
    <row r="79" spans="1:45" ht="16" x14ac:dyDescent="0.2">
      <c r="A79">
        <v>2307</v>
      </c>
      <c r="B79">
        <v>2307</v>
      </c>
      <c r="C79" s="2">
        <v>45016</v>
      </c>
      <c r="D79" t="s">
        <v>1935</v>
      </c>
      <c r="E79" t="s">
        <v>206</v>
      </c>
      <c r="F79" s="3">
        <v>2158.59</v>
      </c>
      <c r="G79" t="s">
        <v>47</v>
      </c>
      <c r="H79" s="3">
        <v>0</v>
      </c>
      <c r="I79" t="s">
        <v>104</v>
      </c>
      <c r="J79">
        <v>2551</v>
      </c>
      <c r="K79" t="s">
        <v>49</v>
      </c>
      <c r="L79" t="s">
        <v>50</v>
      </c>
      <c r="M79" t="s">
        <v>51</v>
      </c>
      <c r="N79">
        <v>1730</v>
      </c>
      <c r="O79" t="s">
        <v>52</v>
      </c>
      <c r="P79" t="s">
        <v>203</v>
      </c>
      <c r="T79" t="s">
        <v>64</v>
      </c>
      <c r="Z79" s="3"/>
      <c r="AF79" t="s">
        <v>63</v>
      </c>
      <c r="AH79">
        <v>0</v>
      </c>
      <c r="AI79" s="2">
        <v>45016</v>
      </c>
      <c r="AJ79" t="s">
        <v>64</v>
      </c>
      <c r="AK79" t="s">
        <v>64</v>
      </c>
      <c r="AL79" t="s">
        <v>64</v>
      </c>
      <c r="AN79" s="3"/>
      <c r="AP79" t="s">
        <v>64</v>
      </c>
      <c r="AR79" t="s">
        <v>64</v>
      </c>
      <c r="AS79" t="s">
        <v>66</v>
      </c>
    </row>
    <row r="80" spans="1:45" ht="16" x14ac:dyDescent="0.2">
      <c r="A80">
        <v>2311</v>
      </c>
      <c r="B80">
        <v>2311</v>
      </c>
      <c r="C80" s="2">
        <v>45016</v>
      </c>
      <c r="D80" t="s">
        <v>1936</v>
      </c>
      <c r="E80" t="s">
        <v>206</v>
      </c>
      <c r="F80" s="3">
        <v>2988.56</v>
      </c>
      <c r="G80" t="s">
        <v>47</v>
      </c>
      <c r="H80" s="3">
        <v>0</v>
      </c>
      <c r="I80" t="s">
        <v>104</v>
      </c>
      <c r="J80">
        <v>2551</v>
      </c>
      <c r="K80" t="s">
        <v>49</v>
      </c>
      <c r="L80" t="s">
        <v>50</v>
      </c>
      <c r="M80" t="s">
        <v>51</v>
      </c>
      <c r="N80">
        <v>1730</v>
      </c>
      <c r="O80" t="s">
        <v>52</v>
      </c>
      <c r="P80" t="s">
        <v>203</v>
      </c>
      <c r="T80" t="s">
        <v>64</v>
      </c>
      <c r="Z80" s="3"/>
      <c r="AF80" t="s">
        <v>63</v>
      </c>
      <c r="AH80">
        <v>0</v>
      </c>
      <c r="AI80" s="2">
        <v>45016</v>
      </c>
      <c r="AJ80" t="s">
        <v>64</v>
      </c>
      <c r="AK80" t="s">
        <v>64</v>
      </c>
      <c r="AL80" t="s">
        <v>64</v>
      </c>
      <c r="AN80" s="3"/>
      <c r="AP80" t="s">
        <v>64</v>
      </c>
      <c r="AR80" t="s">
        <v>64</v>
      </c>
      <c r="AS80" t="s">
        <v>66</v>
      </c>
    </row>
    <row r="81" spans="1:45" ht="16" x14ac:dyDescent="0.2">
      <c r="A81">
        <v>2312</v>
      </c>
      <c r="B81">
        <v>2312</v>
      </c>
      <c r="C81" s="2">
        <v>45016</v>
      </c>
      <c r="D81" t="s">
        <v>1936</v>
      </c>
      <c r="E81" t="s">
        <v>204</v>
      </c>
      <c r="F81" s="3">
        <v>695.28</v>
      </c>
      <c r="G81" t="s">
        <v>47</v>
      </c>
      <c r="H81" s="3">
        <v>0</v>
      </c>
      <c r="I81" t="s">
        <v>104</v>
      </c>
      <c r="J81">
        <v>2555</v>
      </c>
      <c r="K81" t="s">
        <v>49</v>
      </c>
      <c r="L81" t="s">
        <v>50</v>
      </c>
      <c r="M81" t="s">
        <v>51</v>
      </c>
      <c r="N81">
        <v>1730</v>
      </c>
      <c r="O81" t="s">
        <v>52</v>
      </c>
      <c r="P81" t="s">
        <v>203</v>
      </c>
      <c r="T81" t="s">
        <v>64</v>
      </c>
      <c r="Z81" s="3"/>
      <c r="AF81" t="s">
        <v>63</v>
      </c>
      <c r="AH81">
        <v>0</v>
      </c>
      <c r="AI81" s="2">
        <v>45016</v>
      </c>
      <c r="AJ81" t="s">
        <v>64</v>
      </c>
      <c r="AK81" t="s">
        <v>64</v>
      </c>
      <c r="AL81" t="s">
        <v>64</v>
      </c>
      <c r="AN81" s="3"/>
      <c r="AP81" t="s">
        <v>64</v>
      </c>
      <c r="AR81" t="s">
        <v>64</v>
      </c>
      <c r="AS81" t="s">
        <v>66</v>
      </c>
    </row>
    <row r="82" spans="1:45" ht="16" x14ac:dyDescent="0.2">
      <c r="A82">
        <v>2313</v>
      </c>
      <c r="B82">
        <v>2313</v>
      </c>
      <c r="C82" s="2">
        <v>45016</v>
      </c>
      <c r="D82" t="s">
        <v>1934</v>
      </c>
      <c r="E82" t="s">
        <v>204</v>
      </c>
      <c r="F82" s="3">
        <v>662.55</v>
      </c>
      <c r="G82" t="s">
        <v>47</v>
      </c>
      <c r="H82" s="3">
        <v>0</v>
      </c>
      <c r="I82" t="s">
        <v>104</v>
      </c>
      <c r="J82">
        <v>2555</v>
      </c>
      <c r="K82" t="s">
        <v>49</v>
      </c>
      <c r="L82" t="s">
        <v>50</v>
      </c>
      <c r="M82" t="s">
        <v>51</v>
      </c>
      <c r="N82">
        <v>1730</v>
      </c>
      <c r="O82" t="s">
        <v>52</v>
      </c>
      <c r="P82" t="s">
        <v>203</v>
      </c>
      <c r="T82" t="s">
        <v>64</v>
      </c>
      <c r="Z82" s="3"/>
      <c r="AF82" t="s">
        <v>63</v>
      </c>
      <c r="AH82">
        <v>0</v>
      </c>
      <c r="AI82" s="2">
        <v>45016</v>
      </c>
      <c r="AJ82" t="s">
        <v>64</v>
      </c>
      <c r="AK82" t="s">
        <v>64</v>
      </c>
      <c r="AL82" t="s">
        <v>64</v>
      </c>
      <c r="AN82" s="3"/>
      <c r="AP82" t="s">
        <v>64</v>
      </c>
      <c r="AR82" t="s">
        <v>64</v>
      </c>
      <c r="AS82" t="s">
        <v>66</v>
      </c>
    </row>
    <row r="83" spans="1:45" ht="16" x14ac:dyDescent="0.2">
      <c r="A83">
        <v>2314</v>
      </c>
      <c r="B83">
        <v>2314</v>
      </c>
      <c r="C83" s="2">
        <v>45016</v>
      </c>
      <c r="D83" t="s">
        <v>1935</v>
      </c>
      <c r="E83" t="s">
        <v>204</v>
      </c>
      <c r="F83" s="3">
        <v>503.5</v>
      </c>
      <c r="G83" t="s">
        <v>47</v>
      </c>
      <c r="H83" s="3">
        <v>0</v>
      </c>
      <c r="I83" t="s">
        <v>104</v>
      </c>
      <c r="J83">
        <v>2555</v>
      </c>
      <c r="K83" t="s">
        <v>49</v>
      </c>
      <c r="L83" t="s">
        <v>50</v>
      </c>
      <c r="M83" t="s">
        <v>51</v>
      </c>
      <c r="N83">
        <v>1730</v>
      </c>
      <c r="O83" t="s">
        <v>52</v>
      </c>
      <c r="P83" t="s">
        <v>203</v>
      </c>
      <c r="T83" t="s">
        <v>64</v>
      </c>
      <c r="Z83" s="3"/>
      <c r="AF83" t="s">
        <v>63</v>
      </c>
      <c r="AH83">
        <v>0</v>
      </c>
      <c r="AI83" s="2">
        <v>45016</v>
      </c>
      <c r="AJ83" t="s">
        <v>64</v>
      </c>
      <c r="AK83" t="s">
        <v>64</v>
      </c>
      <c r="AL83" t="s">
        <v>64</v>
      </c>
      <c r="AN83" s="3"/>
      <c r="AP83" t="s">
        <v>64</v>
      </c>
      <c r="AR83" t="s">
        <v>64</v>
      </c>
      <c r="AS83" t="s">
        <v>66</v>
      </c>
    </row>
    <row r="84" spans="1:45" ht="16" x14ac:dyDescent="0.2">
      <c r="A84">
        <v>2396</v>
      </c>
      <c r="B84">
        <v>2396</v>
      </c>
      <c r="C84" s="2">
        <v>45016</v>
      </c>
      <c r="D84" t="s">
        <v>1748</v>
      </c>
      <c r="E84" t="s">
        <v>147</v>
      </c>
      <c r="F84" s="3">
        <v>4.9800000000000004</v>
      </c>
      <c r="G84" t="s">
        <v>47</v>
      </c>
      <c r="H84" s="3">
        <v>0</v>
      </c>
      <c r="I84" t="s">
        <v>48</v>
      </c>
      <c r="J84">
        <v>2705</v>
      </c>
      <c r="K84" t="s">
        <v>49</v>
      </c>
      <c r="L84" t="s">
        <v>50</v>
      </c>
      <c r="M84" t="s">
        <v>51</v>
      </c>
      <c r="N84">
        <v>940</v>
      </c>
      <c r="O84" t="s">
        <v>52</v>
      </c>
      <c r="P84" t="s">
        <v>53</v>
      </c>
      <c r="T84" t="s">
        <v>1125</v>
      </c>
      <c r="U84" t="s">
        <v>2301</v>
      </c>
      <c r="Z84" s="3"/>
      <c r="AF84" t="s">
        <v>63</v>
      </c>
      <c r="AH84">
        <v>0</v>
      </c>
      <c r="AI84" s="2">
        <v>45016</v>
      </c>
      <c r="AJ84" t="s">
        <v>64</v>
      </c>
      <c r="AK84" t="s">
        <v>64</v>
      </c>
      <c r="AL84" t="s">
        <v>2302</v>
      </c>
      <c r="AM84" t="s">
        <v>2301</v>
      </c>
      <c r="AN84" s="3"/>
      <c r="AP84" t="s">
        <v>64</v>
      </c>
      <c r="AR84">
        <v>911</v>
      </c>
      <c r="AS84" t="s">
        <v>66</v>
      </c>
    </row>
    <row r="85" spans="1:45" ht="16" x14ac:dyDescent="0.2">
      <c r="A85">
        <v>2430</v>
      </c>
      <c r="B85">
        <v>2430</v>
      </c>
      <c r="C85" s="2">
        <v>45016</v>
      </c>
      <c r="D85" t="s">
        <v>2303</v>
      </c>
      <c r="E85" t="s">
        <v>2304</v>
      </c>
      <c r="F85" s="3">
        <v>20000</v>
      </c>
      <c r="G85" t="s">
        <v>47</v>
      </c>
      <c r="H85" s="3">
        <v>0</v>
      </c>
      <c r="I85" t="s">
        <v>104</v>
      </c>
      <c r="J85">
        <v>940</v>
      </c>
      <c r="K85" t="s">
        <v>52</v>
      </c>
      <c r="L85" t="s">
        <v>53</v>
      </c>
      <c r="N85">
        <v>3200</v>
      </c>
      <c r="O85" t="s">
        <v>49</v>
      </c>
      <c r="P85" t="s">
        <v>105</v>
      </c>
      <c r="Q85" t="s">
        <v>106</v>
      </c>
      <c r="T85" t="s">
        <v>298</v>
      </c>
      <c r="U85" t="s">
        <v>2305</v>
      </c>
      <c r="V85" t="s">
        <v>1686</v>
      </c>
      <c r="W85" t="s">
        <v>56</v>
      </c>
      <c r="X85" t="s">
        <v>2306</v>
      </c>
      <c r="Y85" t="s">
        <v>142</v>
      </c>
      <c r="Z85" s="3">
        <v>0</v>
      </c>
      <c r="AA85" t="s">
        <v>302</v>
      </c>
      <c r="AB85" t="s">
        <v>2307</v>
      </c>
      <c r="AC85" t="s">
        <v>61</v>
      </c>
      <c r="AD85" t="s">
        <v>61</v>
      </c>
      <c r="AE85" t="s">
        <v>2308</v>
      </c>
      <c r="AF85" t="s">
        <v>63</v>
      </c>
      <c r="AH85">
        <v>0</v>
      </c>
      <c r="AI85" s="2">
        <v>45016</v>
      </c>
      <c r="AJ85" t="s">
        <v>64</v>
      </c>
      <c r="AK85" t="s">
        <v>64</v>
      </c>
      <c r="AL85" t="s">
        <v>2309</v>
      </c>
      <c r="AM85" t="s">
        <v>2305</v>
      </c>
      <c r="AN85" s="3">
        <v>20000</v>
      </c>
      <c r="AO85" t="s">
        <v>2307</v>
      </c>
      <c r="AP85" t="s">
        <v>64</v>
      </c>
      <c r="AQ85" t="s">
        <v>2308</v>
      </c>
      <c r="AR85">
        <v>910</v>
      </c>
      <c r="AS85" t="s">
        <v>66</v>
      </c>
    </row>
    <row r="86" spans="1:45" ht="16" x14ac:dyDescent="0.2">
      <c r="A86">
        <v>3750</v>
      </c>
      <c r="B86">
        <v>3750</v>
      </c>
      <c r="C86" s="2">
        <v>45016</v>
      </c>
      <c r="D86" t="s">
        <v>1934</v>
      </c>
      <c r="E86" t="s">
        <v>2155</v>
      </c>
      <c r="F86" s="3">
        <v>265.8</v>
      </c>
      <c r="G86" t="s">
        <v>47</v>
      </c>
      <c r="H86" s="3">
        <v>0</v>
      </c>
      <c r="I86" t="s">
        <v>104</v>
      </c>
      <c r="J86">
        <v>1730</v>
      </c>
      <c r="K86" t="s">
        <v>52</v>
      </c>
      <c r="L86" t="s">
        <v>203</v>
      </c>
      <c r="N86">
        <v>2400</v>
      </c>
      <c r="O86" t="s">
        <v>49</v>
      </c>
      <c r="P86" t="s">
        <v>105</v>
      </c>
      <c r="Q86" t="s">
        <v>51</v>
      </c>
      <c r="T86" t="s">
        <v>64</v>
      </c>
      <c r="Z86" s="3"/>
      <c r="AF86" t="s">
        <v>63</v>
      </c>
      <c r="AH86">
        <v>0</v>
      </c>
      <c r="AI86" s="2">
        <v>45016</v>
      </c>
      <c r="AJ86" t="s">
        <v>64</v>
      </c>
      <c r="AK86" t="s">
        <v>64</v>
      </c>
      <c r="AL86" t="s">
        <v>64</v>
      </c>
      <c r="AN86" s="3"/>
      <c r="AP86" t="s">
        <v>64</v>
      </c>
      <c r="AR86" t="s">
        <v>64</v>
      </c>
      <c r="AS86" t="s">
        <v>66</v>
      </c>
    </row>
    <row r="87" spans="1:45" ht="16" x14ac:dyDescent="0.2">
      <c r="A87">
        <v>2366</v>
      </c>
      <c r="B87">
        <v>2366</v>
      </c>
      <c r="C87" s="2">
        <v>45019</v>
      </c>
      <c r="D87" t="s">
        <v>1748</v>
      </c>
      <c r="E87" t="s">
        <v>46</v>
      </c>
      <c r="F87" s="3">
        <v>1.6</v>
      </c>
      <c r="G87" t="s">
        <v>47</v>
      </c>
      <c r="H87" s="3">
        <v>0</v>
      </c>
      <c r="I87" t="s">
        <v>48</v>
      </c>
      <c r="J87">
        <v>2702</v>
      </c>
      <c r="K87" t="s">
        <v>49</v>
      </c>
      <c r="L87" t="s">
        <v>50</v>
      </c>
      <c r="M87" t="s">
        <v>51</v>
      </c>
      <c r="N87">
        <v>940</v>
      </c>
      <c r="O87" t="s">
        <v>52</v>
      </c>
      <c r="P87" t="s">
        <v>53</v>
      </c>
      <c r="T87" t="s">
        <v>1502</v>
      </c>
      <c r="U87" t="s">
        <v>2311</v>
      </c>
      <c r="Z87" s="3"/>
      <c r="AF87" t="s">
        <v>63</v>
      </c>
      <c r="AH87">
        <v>0</v>
      </c>
      <c r="AI87" s="2">
        <v>45019</v>
      </c>
      <c r="AJ87" t="s">
        <v>64</v>
      </c>
      <c r="AK87" t="s">
        <v>64</v>
      </c>
      <c r="AL87" t="s">
        <v>2312</v>
      </c>
      <c r="AM87" t="s">
        <v>2311</v>
      </c>
      <c r="AN87" s="3"/>
      <c r="AP87" t="s">
        <v>64</v>
      </c>
      <c r="AR87">
        <v>912</v>
      </c>
      <c r="AS87" t="s">
        <v>66</v>
      </c>
    </row>
    <row r="88" spans="1:45" ht="16" x14ac:dyDescent="0.2">
      <c r="A88">
        <v>2368</v>
      </c>
      <c r="B88">
        <v>2368</v>
      </c>
      <c r="C88" s="2">
        <v>45026.656458333331</v>
      </c>
      <c r="D88" t="s">
        <v>1748</v>
      </c>
      <c r="E88" t="s">
        <v>2165</v>
      </c>
      <c r="F88" s="3">
        <v>52.9</v>
      </c>
      <c r="G88" t="s">
        <v>47</v>
      </c>
      <c r="H88" s="3">
        <v>0</v>
      </c>
      <c r="I88" t="s">
        <v>48</v>
      </c>
      <c r="J88">
        <v>2900</v>
      </c>
      <c r="K88" t="s">
        <v>49</v>
      </c>
      <c r="L88" t="s">
        <v>50</v>
      </c>
      <c r="M88" t="s">
        <v>51</v>
      </c>
      <c r="N88">
        <v>941</v>
      </c>
      <c r="O88" t="s">
        <v>52</v>
      </c>
      <c r="P88" t="s">
        <v>53</v>
      </c>
      <c r="T88" t="s">
        <v>2313</v>
      </c>
      <c r="U88" t="s">
        <v>2314</v>
      </c>
      <c r="V88" t="s">
        <v>1629</v>
      </c>
      <c r="W88" t="s">
        <v>56</v>
      </c>
      <c r="X88" t="s">
        <v>2315</v>
      </c>
      <c r="Y88" t="s">
        <v>323</v>
      </c>
      <c r="Z88" s="3">
        <v>19</v>
      </c>
      <c r="AA88" t="s">
        <v>2316</v>
      </c>
      <c r="AB88" t="s">
        <v>2317</v>
      </c>
      <c r="AC88" t="s">
        <v>61</v>
      </c>
      <c r="AD88" t="s">
        <v>61</v>
      </c>
      <c r="AE88" t="s">
        <v>2318</v>
      </c>
      <c r="AF88" t="s">
        <v>63</v>
      </c>
      <c r="AH88">
        <v>0</v>
      </c>
      <c r="AI88" s="2">
        <v>45026</v>
      </c>
      <c r="AJ88" t="s">
        <v>64</v>
      </c>
      <c r="AK88" t="s">
        <v>64</v>
      </c>
      <c r="AL88" t="s">
        <v>2319</v>
      </c>
      <c r="AM88" t="s">
        <v>2314</v>
      </c>
      <c r="AN88" s="3">
        <v>52.9</v>
      </c>
      <c r="AO88" t="s">
        <v>2317</v>
      </c>
      <c r="AP88" t="s">
        <v>64</v>
      </c>
      <c r="AQ88" t="s">
        <v>2318</v>
      </c>
      <c r="AR88">
        <v>914</v>
      </c>
      <c r="AS88" t="s">
        <v>66</v>
      </c>
    </row>
    <row r="89" spans="1:45" ht="16" x14ac:dyDescent="0.2">
      <c r="A89">
        <v>2372</v>
      </c>
      <c r="B89">
        <v>2372</v>
      </c>
      <c r="C89" s="2">
        <v>45036</v>
      </c>
      <c r="D89" t="s">
        <v>1782</v>
      </c>
      <c r="E89" t="s">
        <v>287</v>
      </c>
      <c r="F89" s="3">
        <v>95.2</v>
      </c>
      <c r="G89" t="s">
        <v>47</v>
      </c>
      <c r="H89" s="3">
        <v>0</v>
      </c>
      <c r="I89" t="s">
        <v>48</v>
      </c>
      <c r="J89">
        <v>2894</v>
      </c>
      <c r="K89" t="s">
        <v>49</v>
      </c>
      <c r="L89" t="s">
        <v>50</v>
      </c>
      <c r="M89" t="s">
        <v>51</v>
      </c>
      <c r="N89">
        <v>940</v>
      </c>
      <c r="O89" t="s">
        <v>52</v>
      </c>
      <c r="P89" t="s">
        <v>53</v>
      </c>
      <c r="T89" t="s">
        <v>288</v>
      </c>
      <c r="U89" t="s">
        <v>2327</v>
      </c>
      <c r="V89" t="s">
        <v>1639</v>
      </c>
      <c r="W89" t="s">
        <v>56</v>
      </c>
      <c r="X89" t="s">
        <v>2328</v>
      </c>
      <c r="Y89" t="s">
        <v>291</v>
      </c>
      <c r="Z89" s="3">
        <v>19</v>
      </c>
      <c r="AA89" t="s">
        <v>292</v>
      </c>
      <c r="AB89" t="s">
        <v>2329</v>
      </c>
      <c r="AC89" t="s">
        <v>61</v>
      </c>
      <c r="AD89" t="s">
        <v>61</v>
      </c>
      <c r="AE89" t="s">
        <v>2330</v>
      </c>
      <c r="AF89" t="s">
        <v>63</v>
      </c>
      <c r="AH89">
        <v>0</v>
      </c>
      <c r="AI89" s="2">
        <v>45036</v>
      </c>
      <c r="AJ89" t="s">
        <v>64</v>
      </c>
      <c r="AK89" t="s">
        <v>64</v>
      </c>
      <c r="AL89" t="s">
        <v>2331</v>
      </c>
      <c r="AM89" t="s">
        <v>2327</v>
      </c>
      <c r="AN89" s="3">
        <v>95.2</v>
      </c>
      <c r="AO89" t="s">
        <v>2329</v>
      </c>
      <c r="AP89" t="s">
        <v>64</v>
      </c>
      <c r="AQ89" t="s">
        <v>2330</v>
      </c>
      <c r="AR89">
        <v>917</v>
      </c>
      <c r="AS89" t="s">
        <v>66</v>
      </c>
    </row>
    <row r="90" spans="1:45" ht="16" x14ac:dyDescent="0.2">
      <c r="A90">
        <v>2421</v>
      </c>
      <c r="B90">
        <v>2421</v>
      </c>
      <c r="C90" s="2">
        <v>45036</v>
      </c>
      <c r="D90" t="s">
        <v>1761</v>
      </c>
      <c r="E90" t="s">
        <v>2032</v>
      </c>
      <c r="F90" s="3">
        <v>22.04</v>
      </c>
      <c r="G90" t="s">
        <v>47</v>
      </c>
      <c r="H90" s="3">
        <v>0</v>
      </c>
      <c r="I90" t="s">
        <v>48</v>
      </c>
      <c r="J90">
        <v>2720</v>
      </c>
      <c r="K90" t="s">
        <v>49</v>
      </c>
      <c r="L90" t="s">
        <v>50</v>
      </c>
      <c r="M90" t="s">
        <v>51</v>
      </c>
      <c r="N90">
        <v>942</v>
      </c>
      <c r="O90" t="s">
        <v>52</v>
      </c>
      <c r="P90" t="s">
        <v>53</v>
      </c>
      <c r="T90" t="s">
        <v>2332</v>
      </c>
      <c r="U90" t="s">
        <v>2333</v>
      </c>
      <c r="V90" t="s">
        <v>1698</v>
      </c>
      <c r="W90" t="s">
        <v>56</v>
      </c>
      <c r="X90" t="s">
        <v>2334</v>
      </c>
      <c r="Y90" t="s">
        <v>2036</v>
      </c>
      <c r="Z90" s="3">
        <v>19</v>
      </c>
      <c r="AA90" t="s">
        <v>2335</v>
      </c>
      <c r="AB90" t="s">
        <v>2336</v>
      </c>
      <c r="AC90" t="s">
        <v>61</v>
      </c>
      <c r="AD90" t="s">
        <v>61</v>
      </c>
      <c r="AE90" t="s">
        <v>2337</v>
      </c>
      <c r="AF90" t="s">
        <v>63</v>
      </c>
      <c r="AH90">
        <v>0</v>
      </c>
      <c r="AI90" s="2">
        <v>45036</v>
      </c>
      <c r="AJ90" t="s">
        <v>64</v>
      </c>
      <c r="AK90" t="s">
        <v>64</v>
      </c>
      <c r="AL90" t="s">
        <v>2338</v>
      </c>
      <c r="AM90" t="s">
        <v>2333</v>
      </c>
      <c r="AN90" s="3">
        <v>22.04</v>
      </c>
      <c r="AO90" t="s">
        <v>2336</v>
      </c>
      <c r="AP90" t="s">
        <v>64</v>
      </c>
      <c r="AQ90" t="s">
        <v>2337</v>
      </c>
      <c r="AR90">
        <v>938</v>
      </c>
      <c r="AS90" t="s">
        <v>66</v>
      </c>
    </row>
    <row r="91" spans="1:45" ht="16" x14ac:dyDescent="0.2">
      <c r="A91">
        <v>2373</v>
      </c>
      <c r="B91">
        <v>2373</v>
      </c>
      <c r="C91" s="2">
        <v>45037</v>
      </c>
      <c r="D91" t="s">
        <v>1748</v>
      </c>
      <c r="E91" t="s">
        <v>46</v>
      </c>
      <c r="F91" s="3">
        <v>1.6</v>
      </c>
      <c r="G91" t="s">
        <v>47</v>
      </c>
      <c r="H91" s="3">
        <v>0</v>
      </c>
      <c r="I91" t="s">
        <v>48</v>
      </c>
      <c r="J91">
        <v>2702</v>
      </c>
      <c r="K91" t="s">
        <v>49</v>
      </c>
      <c r="L91" t="s">
        <v>50</v>
      </c>
      <c r="M91" t="s">
        <v>51</v>
      </c>
      <c r="N91">
        <v>940</v>
      </c>
      <c r="O91" t="s">
        <v>52</v>
      </c>
      <c r="P91" t="s">
        <v>53</v>
      </c>
      <c r="T91" t="s">
        <v>1502</v>
      </c>
      <c r="U91" t="s">
        <v>2339</v>
      </c>
      <c r="Z91" s="3"/>
      <c r="AF91" t="s">
        <v>63</v>
      </c>
      <c r="AH91">
        <v>0</v>
      </c>
      <c r="AI91" s="2">
        <v>45037</v>
      </c>
      <c r="AJ91" t="s">
        <v>64</v>
      </c>
      <c r="AK91" t="s">
        <v>64</v>
      </c>
      <c r="AL91" t="s">
        <v>2340</v>
      </c>
      <c r="AM91" t="s">
        <v>2339</v>
      </c>
      <c r="AN91" s="3"/>
      <c r="AP91" t="s">
        <v>64</v>
      </c>
      <c r="AR91">
        <v>918</v>
      </c>
      <c r="AS91" t="s">
        <v>66</v>
      </c>
    </row>
    <row r="92" spans="1:45" ht="16" x14ac:dyDescent="0.2">
      <c r="A92">
        <v>2387</v>
      </c>
      <c r="B92">
        <v>2387</v>
      </c>
      <c r="C92" s="2">
        <v>45041</v>
      </c>
      <c r="D92" t="s">
        <v>1814</v>
      </c>
      <c r="E92" t="s">
        <v>2057</v>
      </c>
      <c r="F92" s="3">
        <v>21.88</v>
      </c>
      <c r="G92" t="s">
        <v>47</v>
      </c>
      <c r="H92" s="3">
        <v>0</v>
      </c>
      <c r="I92" t="s">
        <v>48</v>
      </c>
      <c r="J92">
        <v>2710</v>
      </c>
      <c r="K92" t="s">
        <v>49</v>
      </c>
      <c r="L92" t="s">
        <v>50</v>
      </c>
      <c r="M92" t="s">
        <v>51</v>
      </c>
      <c r="N92">
        <v>940</v>
      </c>
      <c r="O92" t="s">
        <v>52</v>
      </c>
      <c r="P92" t="s">
        <v>53</v>
      </c>
      <c r="T92" t="s">
        <v>2341</v>
      </c>
      <c r="U92" t="s">
        <v>2342</v>
      </c>
      <c r="V92" t="s">
        <v>1590</v>
      </c>
      <c r="W92" t="s">
        <v>56</v>
      </c>
      <c r="X92" t="s">
        <v>2343</v>
      </c>
      <c r="Y92" t="s">
        <v>2061</v>
      </c>
      <c r="Z92" s="3">
        <v>19</v>
      </c>
      <c r="AA92" t="s">
        <v>2344</v>
      </c>
      <c r="AB92" t="s">
        <v>2345</v>
      </c>
      <c r="AC92" t="s">
        <v>61</v>
      </c>
      <c r="AD92" t="s">
        <v>61</v>
      </c>
      <c r="AE92" t="s">
        <v>2346</v>
      </c>
      <c r="AF92" t="s">
        <v>63</v>
      </c>
      <c r="AH92">
        <v>0</v>
      </c>
      <c r="AI92" s="2">
        <v>45041</v>
      </c>
      <c r="AJ92" t="s">
        <v>64</v>
      </c>
      <c r="AK92" t="s">
        <v>64</v>
      </c>
      <c r="AL92" t="s">
        <v>2347</v>
      </c>
      <c r="AM92" t="s">
        <v>2342</v>
      </c>
      <c r="AN92" s="3">
        <v>21.88</v>
      </c>
      <c r="AO92" t="s">
        <v>2345</v>
      </c>
      <c r="AP92" t="s">
        <v>64</v>
      </c>
      <c r="AQ92" t="s">
        <v>2346</v>
      </c>
      <c r="AR92">
        <v>920</v>
      </c>
      <c r="AS92" t="s">
        <v>66</v>
      </c>
    </row>
    <row r="93" spans="1:45" ht="16" x14ac:dyDescent="0.2">
      <c r="A93">
        <v>2427</v>
      </c>
      <c r="B93">
        <v>2427</v>
      </c>
      <c r="C93" s="2">
        <v>45041</v>
      </c>
      <c r="D93" t="s">
        <v>1761</v>
      </c>
      <c r="E93" t="s">
        <v>2350</v>
      </c>
      <c r="F93" s="3">
        <v>4.99</v>
      </c>
      <c r="G93" t="s">
        <v>47</v>
      </c>
      <c r="H93" s="3">
        <v>0</v>
      </c>
      <c r="I93" t="s">
        <v>48</v>
      </c>
      <c r="J93">
        <v>2720</v>
      </c>
      <c r="K93" t="s">
        <v>49</v>
      </c>
      <c r="L93" t="s">
        <v>50</v>
      </c>
      <c r="M93" t="s">
        <v>51</v>
      </c>
      <c r="N93">
        <v>942</v>
      </c>
      <c r="O93" t="s">
        <v>52</v>
      </c>
      <c r="P93" t="s">
        <v>53</v>
      </c>
      <c r="T93" t="s">
        <v>1043</v>
      </c>
      <c r="U93" t="s">
        <v>2351</v>
      </c>
      <c r="V93" t="s">
        <v>2352</v>
      </c>
      <c r="W93" t="s">
        <v>56</v>
      </c>
      <c r="X93" t="s">
        <v>2353</v>
      </c>
      <c r="Y93" t="s">
        <v>953</v>
      </c>
      <c r="Z93" s="3">
        <v>19</v>
      </c>
      <c r="AA93" t="s">
        <v>1046</v>
      </c>
      <c r="AB93" t="s">
        <v>2345</v>
      </c>
      <c r="AC93" t="s">
        <v>61</v>
      </c>
      <c r="AD93" t="s">
        <v>61</v>
      </c>
      <c r="AE93" t="s">
        <v>2354</v>
      </c>
      <c r="AF93" t="s">
        <v>63</v>
      </c>
      <c r="AH93">
        <v>0</v>
      </c>
      <c r="AI93" s="2">
        <v>45041</v>
      </c>
      <c r="AJ93" t="s">
        <v>64</v>
      </c>
      <c r="AK93" t="s">
        <v>64</v>
      </c>
      <c r="AL93" t="s">
        <v>2355</v>
      </c>
      <c r="AM93" t="s">
        <v>2351</v>
      </c>
      <c r="AN93" s="3">
        <v>4.99</v>
      </c>
      <c r="AO93" t="s">
        <v>2345</v>
      </c>
      <c r="AP93" t="s">
        <v>64</v>
      </c>
      <c r="AQ93" t="s">
        <v>2354</v>
      </c>
      <c r="AR93">
        <v>939</v>
      </c>
      <c r="AS93" t="s">
        <v>66</v>
      </c>
    </row>
    <row r="94" spans="1:45" ht="16" x14ac:dyDescent="0.2">
      <c r="A94">
        <v>2392</v>
      </c>
      <c r="B94">
        <v>2392</v>
      </c>
      <c r="C94" s="2">
        <v>45044</v>
      </c>
      <c r="D94" t="s">
        <v>1748</v>
      </c>
      <c r="E94" t="s">
        <v>147</v>
      </c>
      <c r="F94" s="3">
        <v>4.28</v>
      </c>
      <c r="G94" t="s">
        <v>47</v>
      </c>
      <c r="H94" s="3">
        <v>0</v>
      </c>
      <c r="I94" t="s">
        <v>48</v>
      </c>
      <c r="J94">
        <v>2705</v>
      </c>
      <c r="K94" t="s">
        <v>49</v>
      </c>
      <c r="L94" t="s">
        <v>50</v>
      </c>
      <c r="M94" t="s">
        <v>51</v>
      </c>
      <c r="N94">
        <v>940</v>
      </c>
      <c r="O94" t="s">
        <v>52</v>
      </c>
      <c r="P94" t="s">
        <v>53</v>
      </c>
      <c r="T94" t="s">
        <v>2368</v>
      </c>
      <c r="U94" t="s">
        <v>2369</v>
      </c>
      <c r="Z94" s="3"/>
      <c r="AF94" t="s">
        <v>63</v>
      </c>
      <c r="AH94">
        <v>0</v>
      </c>
      <c r="AI94" s="2">
        <v>45044</v>
      </c>
      <c r="AJ94" t="s">
        <v>64</v>
      </c>
      <c r="AK94" t="s">
        <v>64</v>
      </c>
      <c r="AL94" t="s">
        <v>2370</v>
      </c>
      <c r="AM94" t="s">
        <v>2369</v>
      </c>
      <c r="AN94" s="3"/>
      <c r="AP94" t="s">
        <v>64</v>
      </c>
      <c r="AR94">
        <v>924</v>
      </c>
      <c r="AS94" t="s">
        <v>66</v>
      </c>
    </row>
    <row r="95" spans="1:45" ht="16" x14ac:dyDescent="0.2">
      <c r="A95">
        <v>2377</v>
      </c>
      <c r="B95">
        <v>2377</v>
      </c>
      <c r="C95" s="2">
        <v>45046</v>
      </c>
      <c r="D95" t="s">
        <v>1934</v>
      </c>
      <c r="E95" t="s">
        <v>206</v>
      </c>
      <c r="F95" s="3">
        <v>2847.87</v>
      </c>
      <c r="G95" t="s">
        <v>47</v>
      </c>
      <c r="H95" s="3">
        <v>0</v>
      </c>
      <c r="I95" t="s">
        <v>104</v>
      </c>
      <c r="J95">
        <v>2551</v>
      </c>
      <c r="K95" t="s">
        <v>49</v>
      </c>
      <c r="L95" t="s">
        <v>50</v>
      </c>
      <c r="M95" t="s">
        <v>51</v>
      </c>
      <c r="N95">
        <v>1730</v>
      </c>
      <c r="O95" t="s">
        <v>52</v>
      </c>
      <c r="P95" t="s">
        <v>203</v>
      </c>
      <c r="T95" t="s">
        <v>64</v>
      </c>
      <c r="Z95" s="3"/>
      <c r="AF95" t="s">
        <v>63</v>
      </c>
      <c r="AH95">
        <v>0</v>
      </c>
      <c r="AI95" s="2">
        <v>45046</v>
      </c>
      <c r="AJ95" t="s">
        <v>64</v>
      </c>
      <c r="AK95" t="s">
        <v>64</v>
      </c>
      <c r="AL95" t="s">
        <v>64</v>
      </c>
      <c r="AN95" s="3"/>
      <c r="AP95" t="s">
        <v>64</v>
      </c>
      <c r="AR95" t="s">
        <v>64</v>
      </c>
      <c r="AS95" t="s">
        <v>66</v>
      </c>
    </row>
    <row r="96" spans="1:45" ht="16" x14ac:dyDescent="0.2">
      <c r="A96">
        <v>2378</v>
      </c>
      <c r="B96">
        <v>2378</v>
      </c>
      <c r="C96" s="2">
        <v>45046</v>
      </c>
      <c r="D96" t="s">
        <v>1935</v>
      </c>
      <c r="E96" t="s">
        <v>206</v>
      </c>
      <c r="F96" s="3">
        <v>2158.59</v>
      </c>
      <c r="G96" t="s">
        <v>47</v>
      </c>
      <c r="H96" s="3">
        <v>0</v>
      </c>
      <c r="I96" t="s">
        <v>104</v>
      </c>
      <c r="J96">
        <v>2551</v>
      </c>
      <c r="K96" t="s">
        <v>49</v>
      </c>
      <c r="L96" t="s">
        <v>50</v>
      </c>
      <c r="M96" t="s">
        <v>51</v>
      </c>
      <c r="N96">
        <v>1730</v>
      </c>
      <c r="O96" t="s">
        <v>52</v>
      </c>
      <c r="P96" t="s">
        <v>203</v>
      </c>
      <c r="T96" t="s">
        <v>64</v>
      </c>
      <c r="Z96" s="3"/>
      <c r="AF96" t="s">
        <v>63</v>
      </c>
      <c r="AH96">
        <v>0</v>
      </c>
      <c r="AI96" s="2">
        <v>45046</v>
      </c>
      <c r="AJ96" t="s">
        <v>64</v>
      </c>
      <c r="AK96" t="s">
        <v>64</v>
      </c>
      <c r="AL96" t="s">
        <v>64</v>
      </c>
      <c r="AN96" s="3"/>
      <c r="AP96" t="s">
        <v>64</v>
      </c>
      <c r="AR96" t="s">
        <v>64</v>
      </c>
      <c r="AS96" t="s">
        <v>66</v>
      </c>
    </row>
    <row r="97" spans="1:45" ht="16" x14ac:dyDescent="0.2">
      <c r="A97">
        <v>2382</v>
      </c>
      <c r="B97">
        <v>2382</v>
      </c>
      <c r="C97" s="2">
        <v>45046</v>
      </c>
      <c r="D97" t="s">
        <v>1936</v>
      </c>
      <c r="E97" t="s">
        <v>206</v>
      </c>
      <c r="F97" s="3">
        <v>2988.56</v>
      </c>
      <c r="G97" t="s">
        <v>47</v>
      </c>
      <c r="H97" s="3">
        <v>0</v>
      </c>
      <c r="I97" t="s">
        <v>104</v>
      </c>
      <c r="J97">
        <v>2551</v>
      </c>
      <c r="K97" t="s">
        <v>49</v>
      </c>
      <c r="L97" t="s">
        <v>50</v>
      </c>
      <c r="M97" t="s">
        <v>51</v>
      </c>
      <c r="N97">
        <v>1730</v>
      </c>
      <c r="O97" t="s">
        <v>52</v>
      </c>
      <c r="P97" t="s">
        <v>203</v>
      </c>
      <c r="T97" t="s">
        <v>64</v>
      </c>
      <c r="Z97" s="3"/>
      <c r="AF97" t="s">
        <v>63</v>
      </c>
      <c r="AH97">
        <v>0</v>
      </c>
      <c r="AI97" s="2">
        <v>45046</v>
      </c>
      <c r="AJ97" t="s">
        <v>64</v>
      </c>
      <c r="AK97" t="s">
        <v>64</v>
      </c>
      <c r="AL97" t="s">
        <v>64</v>
      </c>
      <c r="AN97" s="3"/>
      <c r="AP97" t="s">
        <v>64</v>
      </c>
      <c r="AR97" t="s">
        <v>64</v>
      </c>
      <c r="AS97" t="s">
        <v>66</v>
      </c>
    </row>
    <row r="98" spans="1:45" ht="16" x14ac:dyDescent="0.2">
      <c r="A98">
        <v>2383</v>
      </c>
      <c r="B98">
        <v>2383</v>
      </c>
      <c r="C98" s="2">
        <v>45046</v>
      </c>
      <c r="D98" t="s">
        <v>1936</v>
      </c>
      <c r="E98" t="s">
        <v>204</v>
      </c>
      <c r="F98" s="3">
        <v>695.28</v>
      </c>
      <c r="G98" t="s">
        <v>47</v>
      </c>
      <c r="H98" s="3">
        <v>0</v>
      </c>
      <c r="I98" t="s">
        <v>104</v>
      </c>
      <c r="J98">
        <v>2555</v>
      </c>
      <c r="K98" t="s">
        <v>49</v>
      </c>
      <c r="L98" t="s">
        <v>50</v>
      </c>
      <c r="M98" t="s">
        <v>51</v>
      </c>
      <c r="N98">
        <v>1730</v>
      </c>
      <c r="O98" t="s">
        <v>52</v>
      </c>
      <c r="P98" t="s">
        <v>203</v>
      </c>
      <c r="T98" t="s">
        <v>64</v>
      </c>
      <c r="Z98" s="3"/>
      <c r="AF98" t="s">
        <v>63</v>
      </c>
      <c r="AH98">
        <v>0</v>
      </c>
      <c r="AI98" s="2">
        <v>45046</v>
      </c>
      <c r="AJ98" t="s">
        <v>64</v>
      </c>
      <c r="AK98" t="s">
        <v>64</v>
      </c>
      <c r="AL98" t="s">
        <v>64</v>
      </c>
      <c r="AN98" s="3"/>
      <c r="AP98" t="s">
        <v>64</v>
      </c>
      <c r="AR98" t="s">
        <v>64</v>
      </c>
      <c r="AS98" t="s">
        <v>66</v>
      </c>
    </row>
    <row r="99" spans="1:45" ht="16" x14ac:dyDescent="0.2">
      <c r="A99">
        <v>2384</v>
      </c>
      <c r="B99">
        <v>2384</v>
      </c>
      <c r="C99" s="2">
        <v>45046</v>
      </c>
      <c r="D99" t="s">
        <v>1934</v>
      </c>
      <c r="E99" t="s">
        <v>204</v>
      </c>
      <c r="F99" s="3">
        <v>662.55</v>
      </c>
      <c r="G99" t="s">
        <v>47</v>
      </c>
      <c r="H99" s="3">
        <v>0</v>
      </c>
      <c r="I99" t="s">
        <v>104</v>
      </c>
      <c r="J99">
        <v>2555</v>
      </c>
      <c r="K99" t="s">
        <v>49</v>
      </c>
      <c r="L99" t="s">
        <v>50</v>
      </c>
      <c r="M99" t="s">
        <v>51</v>
      </c>
      <c r="N99">
        <v>1730</v>
      </c>
      <c r="O99" t="s">
        <v>52</v>
      </c>
      <c r="P99" t="s">
        <v>203</v>
      </c>
      <c r="T99" t="s">
        <v>64</v>
      </c>
      <c r="Z99" s="3"/>
      <c r="AF99" t="s">
        <v>63</v>
      </c>
      <c r="AH99">
        <v>0</v>
      </c>
      <c r="AI99" s="2">
        <v>45046</v>
      </c>
      <c r="AJ99" t="s">
        <v>64</v>
      </c>
      <c r="AK99" t="s">
        <v>64</v>
      </c>
      <c r="AL99" t="s">
        <v>64</v>
      </c>
      <c r="AN99" s="3"/>
      <c r="AP99" t="s">
        <v>64</v>
      </c>
      <c r="AR99" t="s">
        <v>64</v>
      </c>
      <c r="AS99" t="s">
        <v>66</v>
      </c>
    </row>
    <row r="100" spans="1:45" ht="16" x14ac:dyDescent="0.2">
      <c r="A100">
        <v>2385</v>
      </c>
      <c r="B100">
        <v>2385</v>
      </c>
      <c r="C100" s="2">
        <v>45046</v>
      </c>
      <c r="D100" t="s">
        <v>1935</v>
      </c>
      <c r="E100" t="s">
        <v>204</v>
      </c>
      <c r="F100" s="3">
        <v>503.5</v>
      </c>
      <c r="G100" t="s">
        <v>47</v>
      </c>
      <c r="H100" s="3">
        <v>0</v>
      </c>
      <c r="I100" t="s">
        <v>104</v>
      </c>
      <c r="J100">
        <v>2555</v>
      </c>
      <c r="K100" t="s">
        <v>49</v>
      </c>
      <c r="L100" t="s">
        <v>50</v>
      </c>
      <c r="M100" t="s">
        <v>51</v>
      </c>
      <c r="N100">
        <v>1730</v>
      </c>
      <c r="O100" t="s">
        <v>52</v>
      </c>
      <c r="P100" t="s">
        <v>203</v>
      </c>
      <c r="T100" t="s">
        <v>64</v>
      </c>
      <c r="Z100" s="3"/>
      <c r="AF100" t="s">
        <v>63</v>
      </c>
      <c r="AH100">
        <v>0</v>
      </c>
      <c r="AI100" s="2">
        <v>45046</v>
      </c>
      <c r="AJ100" t="s">
        <v>64</v>
      </c>
      <c r="AK100" t="s">
        <v>64</v>
      </c>
      <c r="AL100" t="s">
        <v>64</v>
      </c>
      <c r="AN100" s="3"/>
      <c r="AP100" t="s">
        <v>64</v>
      </c>
      <c r="AR100" t="s">
        <v>64</v>
      </c>
      <c r="AS100" t="s">
        <v>66</v>
      </c>
    </row>
    <row r="101" spans="1:45" ht="16" x14ac:dyDescent="0.2">
      <c r="A101">
        <v>2431</v>
      </c>
      <c r="B101">
        <v>2431</v>
      </c>
      <c r="C101" s="2">
        <v>45056</v>
      </c>
      <c r="D101" t="s">
        <v>1748</v>
      </c>
      <c r="E101" t="s">
        <v>2371</v>
      </c>
      <c r="F101" s="3">
        <v>86.83</v>
      </c>
      <c r="G101" t="s">
        <v>47</v>
      </c>
      <c r="H101" s="3">
        <v>0</v>
      </c>
      <c r="I101" t="s">
        <v>48</v>
      </c>
      <c r="J101">
        <v>2663</v>
      </c>
      <c r="K101" t="s">
        <v>49</v>
      </c>
      <c r="L101" t="s">
        <v>50</v>
      </c>
      <c r="M101" t="s">
        <v>51</v>
      </c>
      <c r="N101">
        <v>940</v>
      </c>
      <c r="O101" t="s">
        <v>52</v>
      </c>
      <c r="P101" t="s">
        <v>53</v>
      </c>
      <c r="T101" t="s">
        <v>2372</v>
      </c>
      <c r="U101" t="s">
        <v>2373</v>
      </c>
      <c r="V101" t="s">
        <v>1607</v>
      </c>
      <c r="W101" t="s">
        <v>56</v>
      </c>
      <c r="X101" t="s">
        <v>2374</v>
      </c>
      <c r="Y101" t="s">
        <v>2375</v>
      </c>
      <c r="Z101" s="3">
        <v>19</v>
      </c>
      <c r="AA101" t="s">
        <v>2376</v>
      </c>
      <c r="AB101" t="s">
        <v>2377</v>
      </c>
      <c r="AC101" t="s">
        <v>61</v>
      </c>
      <c r="AD101" t="s">
        <v>61</v>
      </c>
      <c r="AE101" t="s">
        <v>2378</v>
      </c>
      <c r="AF101" t="s">
        <v>63</v>
      </c>
      <c r="AH101">
        <v>0</v>
      </c>
      <c r="AI101" s="2">
        <v>45056</v>
      </c>
      <c r="AJ101" t="s">
        <v>64</v>
      </c>
      <c r="AK101" t="s">
        <v>64</v>
      </c>
      <c r="AL101" t="s">
        <v>2379</v>
      </c>
      <c r="AM101" t="s">
        <v>2373</v>
      </c>
      <c r="AN101" s="3">
        <v>86.83</v>
      </c>
      <c r="AO101" t="s">
        <v>2377</v>
      </c>
      <c r="AP101" t="s">
        <v>64</v>
      </c>
      <c r="AQ101" t="s">
        <v>2378</v>
      </c>
      <c r="AR101">
        <v>927</v>
      </c>
      <c r="AS101" t="s">
        <v>66</v>
      </c>
    </row>
    <row r="102" spans="1:45" ht="16" x14ac:dyDescent="0.2">
      <c r="A102">
        <v>2398</v>
      </c>
      <c r="B102">
        <v>2398</v>
      </c>
      <c r="C102" s="2">
        <v>45056.421099537038</v>
      </c>
      <c r="D102" t="s">
        <v>1748</v>
      </c>
      <c r="E102" t="s">
        <v>2165</v>
      </c>
      <c r="F102" s="3">
        <v>52.9</v>
      </c>
      <c r="G102" t="s">
        <v>47</v>
      </c>
      <c r="H102" s="3">
        <v>0</v>
      </c>
      <c r="I102" t="s">
        <v>48</v>
      </c>
      <c r="J102">
        <v>2900</v>
      </c>
      <c r="K102" t="s">
        <v>49</v>
      </c>
      <c r="L102" t="s">
        <v>50</v>
      </c>
      <c r="M102" t="s">
        <v>51</v>
      </c>
      <c r="N102">
        <v>941</v>
      </c>
      <c r="O102" t="s">
        <v>52</v>
      </c>
      <c r="P102" t="s">
        <v>53</v>
      </c>
      <c r="T102" t="s">
        <v>2313</v>
      </c>
      <c r="U102" t="s">
        <v>2382</v>
      </c>
      <c r="V102" t="s">
        <v>1713</v>
      </c>
      <c r="W102" t="s">
        <v>56</v>
      </c>
      <c r="X102" t="s">
        <v>2383</v>
      </c>
      <c r="Y102" t="s">
        <v>323</v>
      </c>
      <c r="Z102" s="3">
        <v>19</v>
      </c>
      <c r="AA102" t="s">
        <v>2316</v>
      </c>
      <c r="AB102" t="s">
        <v>2384</v>
      </c>
      <c r="AC102" t="s">
        <v>61</v>
      </c>
      <c r="AD102" t="s">
        <v>61</v>
      </c>
      <c r="AE102" t="s">
        <v>2385</v>
      </c>
      <c r="AF102" t="s">
        <v>63</v>
      </c>
      <c r="AH102">
        <v>0</v>
      </c>
      <c r="AI102" s="2">
        <v>45056</v>
      </c>
      <c r="AJ102" t="s">
        <v>64</v>
      </c>
      <c r="AK102" t="s">
        <v>64</v>
      </c>
      <c r="AL102" t="s">
        <v>2386</v>
      </c>
      <c r="AM102" t="s">
        <v>2382</v>
      </c>
      <c r="AN102" s="3">
        <v>52.9</v>
      </c>
      <c r="AO102" t="s">
        <v>2384</v>
      </c>
      <c r="AP102" t="s">
        <v>64</v>
      </c>
      <c r="AQ102" t="s">
        <v>2385</v>
      </c>
      <c r="AR102">
        <v>926</v>
      </c>
      <c r="AS102" t="s">
        <v>66</v>
      </c>
    </row>
    <row r="103" spans="1:45" ht="16" x14ac:dyDescent="0.2">
      <c r="A103">
        <v>2434</v>
      </c>
      <c r="B103">
        <v>2434</v>
      </c>
      <c r="C103" s="2">
        <v>45061</v>
      </c>
      <c r="D103" t="s">
        <v>1748</v>
      </c>
      <c r="E103" t="s">
        <v>2392</v>
      </c>
      <c r="F103" s="3">
        <v>17.89</v>
      </c>
      <c r="G103" t="s">
        <v>47</v>
      </c>
      <c r="H103" s="3">
        <v>0</v>
      </c>
      <c r="I103" t="s">
        <v>48</v>
      </c>
      <c r="J103">
        <v>2558</v>
      </c>
      <c r="K103" t="s">
        <v>49</v>
      </c>
      <c r="L103" t="s">
        <v>50</v>
      </c>
      <c r="M103" t="s">
        <v>51</v>
      </c>
      <c r="N103">
        <v>940</v>
      </c>
      <c r="O103" t="s">
        <v>52</v>
      </c>
      <c r="P103" t="s">
        <v>53</v>
      </c>
      <c r="T103" t="s">
        <v>2393</v>
      </c>
      <c r="U103" t="s">
        <v>2394</v>
      </c>
      <c r="V103" t="s">
        <v>1738</v>
      </c>
      <c r="W103" t="s">
        <v>56</v>
      </c>
      <c r="X103" t="s">
        <v>2395</v>
      </c>
      <c r="Y103" t="s">
        <v>2396</v>
      </c>
      <c r="Z103" s="3">
        <v>0</v>
      </c>
      <c r="AA103" t="s">
        <v>2397</v>
      </c>
      <c r="AB103" t="s">
        <v>2398</v>
      </c>
      <c r="AC103" t="s">
        <v>61</v>
      </c>
      <c r="AD103" t="s">
        <v>61</v>
      </c>
      <c r="AE103" t="s">
        <v>2399</v>
      </c>
      <c r="AF103" t="s">
        <v>63</v>
      </c>
      <c r="AH103">
        <v>0</v>
      </c>
      <c r="AI103" s="2">
        <v>45061</v>
      </c>
      <c r="AJ103" t="s">
        <v>64</v>
      </c>
      <c r="AK103" t="s">
        <v>64</v>
      </c>
      <c r="AL103" t="s">
        <v>2400</v>
      </c>
      <c r="AM103" t="s">
        <v>2394</v>
      </c>
      <c r="AN103" s="3">
        <v>280.64999999999998</v>
      </c>
      <c r="AO103" t="s">
        <v>2398</v>
      </c>
      <c r="AP103" t="s">
        <v>64</v>
      </c>
      <c r="AQ103" t="s">
        <v>2399</v>
      </c>
      <c r="AR103">
        <v>930</v>
      </c>
      <c r="AS103" t="s">
        <v>66</v>
      </c>
    </row>
    <row r="104" spans="1:45" ht="16" x14ac:dyDescent="0.2">
      <c r="A104">
        <v>2435</v>
      </c>
      <c r="B104">
        <v>2435</v>
      </c>
      <c r="C104" s="2">
        <v>45061</v>
      </c>
      <c r="D104" t="s">
        <v>1936</v>
      </c>
      <c r="E104" t="s">
        <v>2401</v>
      </c>
      <c r="F104" s="3">
        <v>95.62</v>
      </c>
      <c r="G104" t="s">
        <v>47</v>
      </c>
      <c r="H104" s="3">
        <v>0</v>
      </c>
      <c r="I104" t="s">
        <v>48</v>
      </c>
      <c r="J104">
        <v>2558</v>
      </c>
      <c r="K104" t="s">
        <v>49</v>
      </c>
      <c r="L104" t="s">
        <v>50</v>
      </c>
      <c r="M104" t="s">
        <v>51</v>
      </c>
      <c r="N104">
        <v>940</v>
      </c>
      <c r="O104" t="s">
        <v>52</v>
      </c>
      <c r="P104" t="s">
        <v>53</v>
      </c>
      <c r="T104" t="s">
        <v>2393</v>
      </c>
      <c r="U104" t="s">
        <v>2394</v>
      </c>
      <c r="V104" t="s">
        <v>1738</v>
      </c>
      <c r="W104" t="s">
        <v>56</v>
      </c>
      <c r="X104" t="s">
        <v>2395</v>
      </c>
      <c r="Y104" t="s">
        <v>2396</v>
      </c>
      <c r="Z104" s="3">
        <v>0</v>
      </c>
      <c r="AA104" t="s">
        <v>2397</v>
      </c>
      <c r="AB104" t="s">
        <v>2398</v>
      </c>
      <c r="AC104" t="s">
        <v>61</v>
      </c>
      <c r="AD104" t="s">
        <v>61</v>
      </c>
      <c r="AE104" t="s">
        <v>2399</v>
      </c>
      <c r="AF104" t="s">
        <v>63</v>
      </c>
      <c r="AH104">
        <v>0</v>
      </c>
      <c r="AI104" s="2">
        <v>45061</v>
      </c>
      <c r="AJ104" t="s">
        <v>64</v>
      </c>
      <c r="AK104" t="s">
        <v>64</v>
      </c>
      <c r="AL104" t="s">
        <v>2400</v>
      </c>
      <c r="AM104" t="s">
        <v>2394</v>
      </c>
      <c r="AN104" s="3">
        <v>280.64999999999998</v>
      </c>
      <c r="AO104" t="s">
        <v>2398</v>
      </c>
      <c r="AP104" t="s">
        <v>64</v>
      </c>
      <c r="AQ104" t="s">
        <v>2399</v>
      </c>
      <c r="AR104">
        <v>930</v>
      </c>
      <c r="AS104" t="s">
        <v>66</v>
      </c>
    </row>
    <row r="105" spans="1:45" ht="16" x14ac:dyDescent="0.2">
      <c r="A105">
        <v>2436</v>
      </c>
      <c r="B105">
        <v>2436</v>
      </c>
      <c r="C105" s="2">
        <v>45061</v>
      </c>
      <c r="D105" t="s">
        <v>1934</v>
      </c>
      <c r="E105" t="s">
        <v>2402</v>
      </c>
      <c r="F105" s="3">
        <v>96.63</v>
      </c>
      <c r="G105" t="s">
        <v>47</v>
      </c>
      <c r="H105" s="3">
        <v>0</v>
      </c>
      <c r="I105" t="s">
        <v>48</v>
      </c>
      <c r="J105">
        <v>2558</v>
      </c>
      <c r="K105" t="s">
        <v>49</v>
      </c>
      <c r="L105" t="s">
        <v>50</v>
      </c>
      <c r="M105" t="s">
        <v>51</v>
      </c>
      <c r="N105">
        <v>940</v>
      </c>
      <c r="O105" t="s">
        <v>52</v>
      </c>
      <c r="P105" t="s">
        <v>53</v>
      </c>
      <c r="T105" t="s">
        <v>2393</v>
      </c>
      <c r="U105" t="s">
        <v>2394</v>
      </c>
      <c r="V105" t="s">
        <v>1738</v>
      </c>
      <c r="W105" t="s">
        <v>56</v>
      </c>
      <c r="X105" t="s">
        <v>2395</v>
      </c>
      <c r="Y105" t="s">
        <v>2396</v>
      </c>
      <c r="Z105" s="3">
        <v>0</v>
      </c>
      <c r="AA105" t="s">
        <v>2397</v>
      </c>
      <c r="AB105" t="s">
        <v>2398</v>
      </c>
      <c r="AC105" t="s">
        <v>61</v>
      </c>
      <c r="AD105" t="s">
        <v>61</v>
      </c>
      <c r="AE105" t="s">
        <v>2399</v>
      </c>
      <c r="AF105" t="s">
        <v>63</v>
      </c>
      <c r="AH105">
        <v>0</v>
      </c>
      <c r="AI105" s="2">
        <v>45061</v>
      </c>
      <c r="AJ105" t="s">
        <v>64</v>
      </c>
      <c r="AK105" t="s">
        <v>64</v>
      </c>
      <c r="AL105" t="s">
        <v>2400</v>
      </c>
      <c r="AM105" t="s">
        <v>2394</v>
      </c>
      <c r="AN105" s="3">
        <v>280.64999999999998</v>
      </c>
      <c r="AO105" t="s">
        <v>2398</v>
      </c>
      <c r="AP105" t="s">
        <v>64</v>
      </c>
      <c r="AQ105" t="s">
        <v>2399</v>
      </c>
      <c r="AR105">
        <v>930</v>
      </c>
      <c r="AS105" t="s">
        <v>66</v>
      </c>
    </row>
    <row r="106" spans="1:45" ht="16" x14ac:dyDescent="0.2">
      <c r="A106">
        <v>2437</v>
      </c>
      <c r="B106">
        <v>2437</v>
      </c>
      <c r="C106" s="2">
        <v>45061</v>
      </c>
      <c r="D106" t="s">
        <v>1935</v>
      </c>
      <c r="E106" t="s">
        <v>2403</v>
      </c>
      <c r="F106" s="3">
        <v>54.71</v>
      </c>
      <c r="G106" t="s">
        <v>47</v>
      </c>
      <c r="H106" s="3">
        <v>0</v>
      </c>
      <c r="I106" t="s">
        <v>48</v>
      </c>
      <c r="J106">
        <v>2558</v>
      </c>
      <c r="K106" t="s">
        <v>49</v>
      </c>
      <c r="L106" t="s">
        <v>50</v>
      </c>
      <c r="M106" t="s">
        <v>51</v>
      </c>
      <c r="N106">
        <v>940</v>
      </c>
      <c r="O106" t="s">
        <v>52</v>
      </c>
      <c r="P106" t="s">
        <v>53</v>
      </c>
      <c r="T106" t="s">
        <v>2393</v>
      </c>
      <c r="U106" t="s">
        <v>2394</v>
      </c>
      <c r="V106" t="s">
        <v>1738</v>
      </c>
      <c r="W106" t="s">
        <v>56</v>
      </c>
      <c r="X106" t="s">
        <v>2395</v>
      </c>
      <c r="Y106" t="s">
        <v>2396</v>
      </c>
      <c r="Z106" s="3">
        <v>0</v>
      </c>
      <c r="AA106" t="s">
        <v>2397</v>
      </c>
      <c r="AB106" t="s">
        <v>2398</v>
      </c>
      <c r="AC106" t="s">
        <v>61</v>
      </c>
      <c r="AD106" t="s">
        <v>61</v>
      </c>
      <c r="AE106" t="s">
        <v>2399</v>
      </c>
      <c r="AF106" t="s">
        <v>63</v>
      </c>
      <c r="AH106">
        <v>0</v>
      </c>
      <c r="AI106" s="2">
        <v>45061</v>
      </c>
      <c r="AJ106" t="s">
        <v>64</v>
      </c>
      <c r="AK106" t="s">
        <v>64</v>
      </c>
      <c r="AL106" t="s">
        <v>2400</v>
      </c>
      <c r="AM106" t="s">
        <v>2394</v>
      </c>
      <c r="AN106" s="3">
        <v>280.64999999999998</v>
      </c>
      <c r="AO106" t="s">
        <v>2398</v>
      </c>
      <c r="AP106" t="s">
        <v>64</v>
      </c>
      <c r="AQ106" t="s">
        <v>2399</v>
      </c>
      <c r="AR106">
        <v>930</v>
      </c>
      <c r="AS106" t="s">
        <v>66</v>
      </c>
    </row>
    <row r="107" spans="1:45" ht="16" x14ac:dyDescent="0.2">
      <c r="A107">
        <v>2442</v>
      </c>
      <c r="B107">
        <v>2442</v>
      </c>
      <c r="C107" s="2">
        <v>45061</v>
      </c>
      <c r="D107" t="s">
        <v>1748</v>
      </c>
      <c r="E107" t="s">
        <v>2408</v>
      </c>
      <c r="F107" s="3">
        <v>17.89</v>
      </c>
      <c r="G107" t="s">
        <v>47</v>
      </c>
      <c r="H107" s="3">
        <v>0</v>
      </c>
      <c r="I107" t="s">
        <v>48</v>
      </c>
      <c r="J107">
        <v>2558</v>
      </c>
      <c r="K107" t="s">
        <v>49</v>
      </c>
      <c r="L107" t="s">
        <v>50</v>
      </c>
      <c r="M107" t="s">
        <v>51</v>
      </c>
      <c r="N107">
        <v>940</v>
      </c>
      <c r="O107" t="s">
        <v>52</v>
      </c>
      <c r="P107" t="s">
        <v>53</v>
      </c>
      <c r="T107" t="s">
        <v>2393</v>
      </c>
      <c r="U107" t="s">
        <v>2409</v>
      </c>
      <c r="V107" t="s">
        <v>1728</v>
      </c>
      <c r="W107" t="s">
        <v>56</v>
      </c>
      <c r="X107" t="s">
        <v>2410</v>
      </c>
      <c r="Y107" t="s">
        <v>2396</v>
      </c>
      <c r="Z107" s="3">
        <v>0</v>
      </c>
      <c r="AA107" t="s">
        <v>2397</v>
      </c>
      <c r="AB107" t="s">
        <v>2411</v>
      </c>
      <c r="AC107" t="s">
        <v>61</v>
      </c>
      <c r="AD107" t="s">
        <v>61</v>
      </c>
      <c r="AE107" t="s">
        <v>2412</v>
      </c>
      <c r="AF107" t="s">
        <v>63</v>
      </c>
      <c r="AH107">
        <v>0</v>
      </c>
      <c r="AI107" s="2">
        <v>45061</v>
      </c>
      <c r="AJ107" t="s">
        <v>64</v>
      </c>
      <c r="AK107" t="s">
        <v>64</v>
      </c>
      <c r="AL107" t="s">
        <v>2413</v>
      </c>
      <c r="AM107" t="s">
        <v>2409</v>
      </c>
      <c r="AN107" s="3">
        <v>280.64999999999998</v>
      </c>
      <c r="AO107" t="s">
        <v>2411</v>
      </c>
      <c r="AP107" t="s">
        <v>64</v>
      </c>
      <c r="AQ107" t="s">
        <v>2412</v>
      </c>
      <c r="AR107">
        <v>929</v>
      </c>
      <c r="AS107" t="s">
        <v>66</v>
      </c>
    </row>
    <row r="108" spans="1:45" ht="16" x14ac:dyDescent="0.2">
      <c r="A108">
        <v>2423</v>
      </c>
      <c r="B108">
        <v>2423</v>
      </c>
      <c r="C108" s="2">
        <v>45068</v>
      </c>
      <c r="D108" t="s">
        <v>1761</v>
      </c>
      <c r="E108" t="s">
        <v>2032</v>
      </c>
      <c r="F108" s="3">
        <v>22.24</v>
      </c>
      <c r="G108" t="s">
        <v>47</v>
      </c>
      <c r="H108" s="3">
        <v>0</v>
      </c>
      <c r="I108" t="s">
        <v>48</v>
      </c>
      <c r="J108">
        <v>2720</v>
      </c>
      <c r="K108" t="s">
        <v>49</v>
      </c>
      <c r="L108" t="s">
        <v>50</v>
      </c>
      <c r="M108" t="s">
        <v>51</v>
      </c>
      <c r="N108">
        <v>942</v>
      </c>
      <c r="O108" t="s">
        <v>52</v>
      </c>
      <c r="P108" t="s">
        <v>53</v>
      </c>
      <c r="T108" t="s">
        <v>2416</v>
      </c>
      <c r="U108" t="s">
        <v>2417</v>
      </c>
      <c r="V108" t="s">
        <v>1705</v>
      </c>
      <c r="W108" t="s">
        <v>56</v>
      </c>
      <c r="X108" t="s">
        <v>2418</v>
      </c>
      <c r="Y108" t="s">
        <v>2036</v>
      </c>
      <c r="Z108" s="3">
        <v>19</v>
      </c>
      <c r="AA108" t="s">
        <v>2419</v>
      </c>
      <c r="AB108" t="s">
        <v>2420</v>
      </c>
      <c r="AC108" t="s">
        <v>61</v>
      </c>
      <c r="AD108" t="s">
        <v>61</v>
      </c>
      <c r="AE108" t="s">
        <v>2421</v>
      </c>
      <c r="AF108" t="s">
        <v>63</v>
      </c>
      <c r="AH108">
        <v>0</v>
      </c>
      <c r="AI108" s="2">
        <v>45068</v>
      </c>
      <c r="AJ108" t="s">
        <v>64</v>
      </c>
      <c r="AK108" t="s">
        <v>64</v>
      </c>
      <c r="AL108" t="s">
        <v>2422</v>
      </c>
      <c r="AM108" t="s">
        <v>2417</v>
      </c>
      <c r="AN108" s="3">
        <v>22.24</v>
      </c>
      <c r="AO108" t="s">
        <v>2420</v>
      </c>
      <c r="AP108" t="s">
        <v>64</v>
      </c>
      <c r="AQ108" t="s">
        <v>2421</v>
      </c>
      <c r="AR108">
        <v>941</v>
      </c>
      <c r="AS108" t="s">
        <v>66</v>
      </c>
    </row>
    <row r="109" spans="1:45" ht="16" x14ac:dyDescent="0.2">
      <c r="A109">
        <v>2445</v>
      </c>
      <c r="B109">
        <v>2445</v>
      </c>
      <c r="C109" s="2">
        <v>45068</v>
      </c>
      <c r="D109" t="s">
        <v>1761</v>
      </c>
      <c r="E109" t="s">
        <v>2423</v>
      </c>
      <c r="F109" s="3">
        <v>20.89</v>
      </c>
      <c r="G109" t="s">
        <v>47</v>
      </c>
      <c r="H109" s="3">
        <v>0</v>
      </c>
      <c r="I109" t="s">
        <v>48</v>
      </c>
      <c r="J109">
        <v>2900</v>
      </c>
      <c r="K109" t="s">
        <v>49</v>
      </c>
      <c r="L109" t="s">
        <v>50</v>
      </c>
      <c r="M109" t="s">
        <v>51</v>
      </c>
      <c r="N109">
        <v>940</v>
      </c>
      <c r="O109" t="s">
        <v>52</v>
      </c>
      <c r="P109" t="s">
        <v>53</v>
      </c>
      <c r="T109" t="s">
        <v>2424</v>
      </c>
      <c r="U109" t="s">
        <v>2425</v>
      </c>
      <c r="V109" t="s">
        <v>1747</v>
      </c>
      <c r="W109" t="s">
        <v>56</v>
      </c>
      <c r="X109" t="s">
        <v>2426</v>
      </c>
      <c r="Y109" t="s">
        <v>1475</v>
      </c>
      <c r="Z109" s="3">
        <v>19</v>
      </c>
      <c r="AA109" t="s">
        <v>2427</v>
      </c>
      <c r="AB109" t="s">
        <v>2428</v>
      </c>
      <c r="AC109" t="s">
        <v>61</v>
      </c>
      <c r="AD109" t="s">
        <v>61</v>
      </c>
      <c r="AE109" t="s">
        <v>2429</v>
      </c>
      <c r="AF109" t="s">
        <v>63</v>
      </c>
      <c r="AH109">
        <v>0</v>
      </c>
      <c r="AI109" s="2">
        <v>45068</v>
      </c>
      <c r="AJ109" t="s">
        <v>64</v>
      </c>
      <c r="AK109" t="s">
        <v>64</v>
      </c>
      <c r="AL109" t="s">
        <v>2430</v>
      </c>
      <c r="AM109" t="s">
        <v>2425</v>
      </c>
      <c r="AN109" s="3">
        <v>20.89</v>
      </c>
      <c r="AO109" t="s">
        <v>2428</v>
      </c>
      <c r="AP109" t="s">
        <v>64</v>
      </c>
      <c r="AQ109" t="s">
        <v>2429</v>
      </c>
      <c r="AR109">
        <v>937</v>
      </c>
      <c r="AS109" t="s">
        <v>66</v>
      </c>
    </row>
    <row r="110" spans="1:45" ht="16" x14ac:dyDescent="0.2">
      <c r="A110">
        <v>2428</v>
      </c>
      <c r="B110">
        <v>2428</v>
      </c>
      <c r="C110" s="2">
        <v>45069</v>
      </c>
      <c r="D110" t="s">
        <v>1761</v>
      </c>
      <c r="E110" t="s">
        <v>2445</v>
      </c>
      <c r="F110" s="3">
        <v>4.99</v>
      </c>
      <c r="G110" t="s">
        <v>47</v>
      </c>
      <c r="H110" s="3">
        <v>0</v>
      </c>
      <c r="I110" t="s">
        <v>48</v>
      </c>
      <c r="J110">
        <v>2720</v>
      </c>
      <c r="K110" t="s">
        <v>49</v>
      </c>
      <c r="L110" t="s">
        <v>50</v>
      </c>
      <c r="M110" t="s">
        <v>51</v>
      </c>
      <c r="N110">
        <v>942</v>
      </c>
      <c r="O110" t="s">
        <v>52</v>
      </c>
      <c r="P110" t="s">
        <v>53</v>
      </c>
      <c r="T110" t="s">
        <v>1043</v>
      </c>
      <c r="U110" t="s">
        <v>2446</v>
      </c>
      <c r="V110" t="s">
        <v>1670</v>
      </c>
      <c r="W110" t="s">
        <v>56</v>
      </c>
      <c r="X110" t="s">
        <v>2447</v>
      </c>
      <c r="Y110" t="s">
        <v>953</v>
      </c>
      <c r="Z110" s="3">
        <v>19</v>
      </c>
      <c r="AA110" t="s">
        <v>1046</v>
      </c>
      <c r="AB110" t="s">
        <v>2448</v>
      </c>
      <c r="AC110" t="s">
        <v>61</v>
      </c>
      <c r="AD110" t="s">
        <v>61</v>
      </c>
      <c r="AE110" t="s">
        <v>2449</v>
      </c>
      <c r="AF110" t="s">
        <v>63</v>
      </c>
      <c r="AH110">
        <v>0</v>
      </c>
      <c r="AI110" s="2">
        <v>45069</v>
      </c>
      <c r="AJ110" t="s">
        <v>64</v>
      </c>
      <c r="AK110" t="s">
        <v>64</v>
      </c>
      <c r="AL110" t="s">
        <v>2450</v>
      </c>
      <c r="AM110" t="s">
        <v>2446</v>
      </c>
      <c r="AN110" s="3">
        <v>4.99</v>
      </c>
      <c r="AO110" t="s">
        <v>2448</v>
      </c>
      <c r="AP110" t="s">
        <v>64</v>
      </c>
      <c r="AQ110" t="s">
        <v>2449</v>
      </c>
      <c r="AR110">
        <v>942</v>
      </c>
      <c r="AS110" t="s">
        <v>66</v>
      </c>
    </row>
    <row r="111" spans="1:45" ht="16" x14ac:dyDescent="0.2">
      <c r="A111">
        <v>2446</v>
      </c>
      <c r="B111">
        <v>2446</v>
      </c>
      <c r="C111" s="2">
        <v>45069</v>
      </c>
      <c r="D111" t="s">
        <v>1761</v>
      </c>
      <c r="E111" t="s">
        <v>2453</v>
      </c>
      <c r="F111" s="3">
        <v>12.49</v>
      </c>
      <c r="G111" t="s">
        <v>47</v>
      </c>
      <c r="H111" s="3">
        <v>0</v>
      </c>
      <c r="I111" t="s">
        <v>48</v>
      </c>
      <c r="J111">
        <v>2900</v>
      </c>
      <c r="K111" t="s">
        <v>49</v>
      </c>
      <c r="L111" t="s">
        <v>50</v>
      </c>
      <c r="M111" t="s">
        <v>51</v>
      </c>
      <c r="N111">
        <v>940</v>
      </c>
      <c r="O111" t="s">
        <v>52</v>
      </c>
      <c r="P111" t="s">
        <v>53</v>
      </c>
      <c r="T111" t="s">
        <v>2454</v>
      </c>
      <c r="U111" t="s">
        <v>2455</v>
      </c>
      <c r="V111" t="s">
        <v>1770</v>
      </c>
      <c r="W111" t="s">
        <v>56</v>
      </c>
      <c r="X111" t="s">
        <v>2456</v>
      </c>
      <c r="Y111" t="s">
        <v>2457</v>
      </c>
      <c r="Z111" s="3">
        <v>19</v>
      </c>
      <c r="AA111" t="s">
        <v>2458</v>
      </c>
      <c r="AB111" t="s">
        <v>2428</v>
      </c>
      <c r="AC111" t="s">
        <v>61</v>
      </c>
      <c r="AD111" t="s">
        <v>61</v>
      </c>
      <c r="AE111" t="s">
        <v>2459</v>
      </c>
      <c r="AF111" t="s">
        <v>63</v>
      </c>
      <c r="AH111">
        <v>0</v>
      </c>
      <c r="AI111" s="2">
        <v>45069</v>
      </c>
      <c r="AJ111" t="s">
        <v>64</v>
      </c>
      <c r="AK111" t="s">
        <v>64</v>
      </c>
      <c r="AL111" t="s">
        <v>2460</v>
      </c>
      <c r="AM111" t="s">
        <v>2455</v>
      </c>
      <c r="AN111" s="3">
        <v>12.49</v>
      </c>
      <c r="AO111" t="s">
        <v>2428</v>
      </c>
      <c r="AP111" t="s">
        <v>64</v>
      </c>
      <c r="AQ111" t="s">
        <v>2459</v>
      </c>
      <c r="AR111">
        <v>933</v>
      </c>
      <c r="AS111" t="s">
        <v>66</v>
      </c>
    </row>
    <row r="112" spans="1:45" ht="16" x14ac:dyDescent="0.2">
      <c r="A112">
        <v>2447</v>
      </c>
      <c r="B112">
        <v>2447</v>
      </c>
      <c r="C112" s="2">
        <v>45069</v>
      </c>
      <c r="D112" t="s">
        <v>1761</v>
      </c>
      <c r="E112" t="s">
        <v>2461</v>
      </c>
      <c r="F112" s="3">
        <v>111.49</v>
      </c>
      <c r="G112" t="s">
        <v>47</v>
      </c>
      <c r="H112" s="3">
        <v>0</v>
      </c>
      <c r="I112" t="s">
        <v>48</v>
      </c>
      <c r="J112">
        <v>2900</v>
      </c>
      <c r="K112" t="s">
        <v>49</v>
      </c>
      <c r="L112" t="s">
        <v>50</v>
      </c>
      <c r="M112" t="s">
        <v>51</v>
      </c>
      <c r="N112">
        <v>940</v>
      </c>
      <c r="O112" t="s">
        <v>52</v>
      </c>
      <c r="P112" t="s">
        <v>53</v>
      </c>
      <c r="T112" t="s">
        <v>2462</v>
      </c>
      <c r="U112" t="s">
        <v>2463</v>
      </c>
      <c r="V112" t="s">
        <v>1760</v>
      </c>
      <c r="W112" t="s">
        <v>56</v>
      </c>
      <c r="X112" t="s">
        <v>2464</v>
      </c>
      <c r="Y112" t="s">
        <v>1475</v>
      </c>
      <c r="Z112" s="3">
        <v>19</v>
      </c>
      <c r="AA112" t="s">
        <v>2465</v>
      </c>
      <c r="AB112" t="s">
        <v>2466</v>
      </c>
      <c r="AC112" t="s">
        <v>61</v>
      </c>
      <c r="AD112" t="s">
        <v>61</v>
      </c>
      <c r="AE112" t="s">
        <v>2467</v>
      </c>
      <c r="AF112" t="s">
        <v>63</v>
      </c>
      <c r="AH112">
        <v>0</v>
      </c>
      <c r="AI112" s="2">
        <v>45069</v>
      </c>
      <c r="AJ112" t="s">
        <v>64</v>
      </c>
      <c r="AK112" t="s">
        <v>64</v>
      </c>
      <c r="AL112" t="s">
        <v>2468</v>
      </c>
      <c r="AM112" t="s">
        <v>2463</v>
      </c>
      <c r="AN112" s="3">
        <v>111.49</v>
      </c>
      <c r="AO112" t="s">
        <v>2466</v>
      </c>
      <c r="AP112" t="s">
        <v>64</v>
      </c>
      <c r="AQ112" t="s">
        <v>2467</v>
      </c>
      <c r="AR112">
        <v>934</v>
      </c>
      <c r="AS112" t="s">
        <v>66</v>
      </c>
    </row>
    <row r="113" spans="1:45" ht="16" x14ac:dyDescent="0.2">
      <c r="A113">
        <v>2416</v>
      </c>
      <c r="B113">
        <v>2416</v>
      </c>
      <c r="C113" s="2">
        <v>45069</v>
      </c>
      <c r="D113" t="s">
        <v>1814</v>
      </c>
      <c r="E113" t="s">
        <v>2057</v>
      </c>
      <c r="F113" s="3">
        <v>22.23</v>
      </c>
      <c r="G113" t="s">
        <v>47</v>
      </c>
      <c r="H113" s="3">
        <v>0</v>
      </c>
      <c r="I113" t="s">
        <v>48</v>
      </c>
      <c r="J113">
        <v>2710</v>
      </c>
      <c r="K113" t="s">
        <v>49</v>
      </c>
      <c r="L113" t="s">
        <v>50</v>
      </c>
      <c r="M113" t="s">
        <v>51</v>
      </c>
      <c r="N113">
        <v>940</v>
      </c>
      <c r="O113" t="s">
        <v>52</v>
      </c>
      <c r="P113" t="s">
        <v>53</v>
      </c>
      <c r="T113" t="s">
        <v>2469</v>
      </c>
      <c r="U113" t="s">
        <v>2470</v>
      </c>
      <c r="V113" t="s">
        <v>1779</v>
      </c>
      <c r="W113" t="s">
        <v>56</v>
      </c>
      <c r="X113" t="s">
        <v>2471</v>
      </c>
      <c r="Y113" t="s">
        <v>2061</v>
      </c>
      <c r="Z113" s="3">
        <v>19</v>
      </c>
      <c r="AA113" t="s">
        <v>2472</v>
      </c>
      <c r="AB113" t="s">
        <v>2448</v>
      </c>
      <c r="AC113" t="s">
        <v>61</v>
      </c>
      <c r="AD113" t="s">
        <v>61</v>
      </c>
      <c r="AE113" t="s">
        <v>2473</v>
      </c>
      <c r="AF113" t="s">
        <v>63</v>
      </c>
      <c r="AH113">
        <v>0</v>
      </c>
      <c r="AI113" s="2">
        <v>45069</v>
      </c>
      <c r="AJ113" t="s">
        <v>64</v>
      </c>
      <c r="AK113" t="s">
        <v>64</v>
      </c>
      <c r="AL113" t="s">
        <v>2474</v>
      </c>
      <c r="AM113" t="s">
        <v>2470</v>
      </c>
      <c r="AN113" s="3">
        <v>22.23</v>
      </c>
      <c r="AO113" t="s">
        <v>2448</v>
      </c>
      <c r="AP113" t="s">
        <v>64</v>
      </c>
      <c r="AQ113" t="s">
        <v>2473</v>
      </c>
      <c r="AR113">
        <v>932</v>
      </c>
      <c r="AS113" t="s">
        <v>66</v>
      </c>
    </row>
    <row r="114" spans="1:45" ht="16" x14ac:dyDescent="0.2">
      <c r="A114">
        <v>2455</v>
      </c>
      <c r="B114">
        <v>2455</v>
      </c>
      <c r="C114" s="2">
        <v>45071</v>
      </c>
      <c r="D114" t="s">
        <v>1761</v>
      </c>
      <c r="E114" t="s">
        <v>2475</v>
      </c>
      <c r="F114" s="3">
        <v>69.09</v>
      </c>
      <c r="G114" t="s">
        <v>47</v>
      </c>
      <c r="H114" s="3">
        <v>0</v>
      </c>
      <c r="I114" t="s">
        <v>48</v>
      </c>
      <c r="J114">
        <v>2900</v>
      </c>
      <c r="K114" t="s">
        <v>49</v>
      </c>
      <c r="L114" t="s">
        <v>50</v>
      </c>
      <c r="M114" t="s">
        <v>51</v>
      </c>
      <c r="N114">
        <v>940</v>
      </c>
      <c r="O114" t="s">
        <v>52</v>
      </c>
      <c r="P114" t="s">
        <v>53</v>
      </c>
      <c r="T114" t="s">
        <v>2476</v>
      </c>
      <c r="U114" t="s">
        <v>2477</v>
      </c>
      <c r="V114" t="s">
        <v>1662</v>
      </c>
      <c r="W114" t="s">
        <v>56</v>
      </c>
      <c r="X114" t="s">
        <v>2478</v>
      </c>
      <c r="Y114" t="s">
        <v>1428</v>
      </c>
      <c r="Z114" s="3">
        <v>19</v>
      </c>
      <c r="AA114" t="s">
        <v>2479</v>
      </c>
      <c r="AB114" t="s">
        <v>2480</v>
      </c>
      <c r="AC114" t="s">
        <v>61</v>
      </c>
      <c r="AD114" t="s">
        <v>61</v>
      </c>
      <c r="AE114" t="s">
        <v>2481</v>
      </c>
      <c r="AF114" t="s">
        <v>63</v>
      </c>
      <c r="AH114">
        <v>0</v>
      </c>
      <c r="AI114" s="2">
        <v>45071</v>
      </c>
      <c r="AJ114" t="s">
        <v>64</v>
      </c>
      <c r="AK114" t="s">
        <v>64</v>
      </c>
      <c r="AL114" t="s">
        <v>2482</v>
      </c>
      <c r="AM114" t="s">
        <v>2477</v>
      </c>
      <c r="AN114" s="3">
        <v>69.09</v>
      </c>
      <c r="AO114" t="s">
        <v>2480</v>
      </c>
      <c r="AP114" t="s">
        <v>64</v>
      </c>
      <c r="AQ114" t="s">
        <v>2481</v>
      </c>
      <c r="AR114">
        <v>944</v>
      </c>
      <c r="AS114" t="s">
        <v>66</v>
      </c>
    </row>
    <row r="115" spans="1:45" ht="16" x14ac:dyDescent="0.2">
      <c r="A115">
        <v>2407</v>
      </c>
      <c r="B115">
        <v>2407</v>
      </c>
      <c r="C115" s="2">
        <v>45077</v>
      </c>
      <c r="D115" t="s">
        <v>1934</v>
      </c>
      <c r="E115" t="s">
        <v>2502</v>
      </c>
      <c r="F115" s="3">
        <v>2847.87</v>
      </c>
      <c r="G115" t="s">
        <v>47</v>
      </c>
      <c r="H115" s="3">
        <v>0</v>
      </c>
      <c r="I115" t="s">
        <v>104</v>
      </c>
      <c r="J115">
        <v>2551</v>
      </c>
      <c r="K115" t="s">
        <v>49</v>
      </c>
      <c r="L115" t="s">
        <v>50</v>
      </c>
      <c r="M115" t="s">
        <v>51</v>
      </c>
      <c r="N115">
        <v>1730</v>
      </c>
      <c r="O115" t="s">
        <v>52</v>
      </c>
      <c r="P115" t="s">
        <v>203</v>
      </c>
      <c r="T115" t="s">
        <v>64</v>
      </c>
      <c r="Z115" s="3"/>
      <c r="AF115" t="s">
        <v>63</v>
      </c>
      <c r="AH115">
        <v>0</v>
      </c>
      <c r="AI115" s="2">
        <v>45077</v>
      </c>
      <c r="AJ115" t="s">
        <v>64</v>
      </c>
      <c r="AK115" t="s">
        <v>64</v>
      </c>
      <c r="AL115" t="s">
        <v>64</v>
      </c>
      <c r="AN115" s="3"/>
      <c r="AP115" t="s">
        <v>64</v>
      </c>
      <c r="AR115" t="s">
        <v>64</v>
      </c>
      <c r="AS115" t="s">
        <v>66</v>
      </c>
    </row>
    <row r="116" spans="1:45" ht="16" x14ac:dyDescent="0.2">
      <c r="A116">
        <v>2408</v>
      </c>
      <c r="B116">
        <v>2408</v>
      </c>
      <c r="C116" s="2">
        <v>45077</v>
      </c>
      <c r="D116" t="s">
        <v>1935</v>
      </c>
      <c r="E116" t="s">
        <v>2502</v>
      </c>
      <c r="F116" s="3">
        <v>2158.59</v>
      </c>
      <c r="G116" t="s">
        <v>47</v>
      </c>
      <c r="H116" s="3">
        <v>0</v>
      </c>
      <c r="I116" t="s">
        <v>104</v>
      </c>
      <c r="J116">
        <v>2551</v>
      </c>
      <c r="K116" t="s">
        <v>49</v>
      </c>
      <c r="L116" t="s">
        <v>50</v>
      </c>
      <c r="M116" t="s">
        <v>51</v>
      </c>
      <c r="N116">
        <v>1730</v>
      </c>
      <c r="O116" t="s">
        <v>52</v>
      </c>
      <c r="P116" t="s">
        <v>203</v>
      </c>
      <c r="T116" t="s">
        <v>64</v>
      </c>
      <c r="Z116" s="3"/>
      <c r="AF116" t="s">
        <v>63</v>
      </c>
      <c r="AH116">
        <v>0</v>
      </c>
      <c r="AI116" s="2">
        <v>45077</v>
      </c>
      <c r="AJ116" t="s">
        <v>64</v>
      </c>
      <c r="AK116" t="s">
        <v>64</v>
      </c>
      <c r="AL116" t="s">
        <v>64</v>
      </c>
      <c r="AN116" s="3"/>
      <c r="AP116" t="s">
        <v>64</v>
      </c>
      <c r="AR116" t="s">
        <v>64</v>
      </c>
      <c r="AS116" t="s">
        <v>66</v>
      </c>
    </row>
    <row r="117" spans="1:45" ht="16" x14ac:dyDescent="0.2">
      <c r="A117">
        <v>2412</v>
      </c>
      <c r="B117">
        <v>2412</v>
      </c>
      <c r="C117" s="2">
        <v>45077</v>
      </c>
      <c r="D117" t="s">
        <v>1936</v>
      </c>
      <c r="E117" t="s">
        <v>2502</v>
      </c>
      <c r="F117" s="3">
        <v>2988.56</v>
      </c>
      <c r="G117" t="s">
        <v>47</v>
      </c>
      <c r="H117" s="3">
        <v>0</v>
      </c>
      <c r="I117" t="s">
        <v>104</v>
      </c>
      <c r="J117">
        <v>2551</v>
      </c>
      <c r="K117" t="s">
        <v>49</v>
      </c>
      <c r="L117" t="s">
        <v>50</v>
      </c>
      <c r="M117" t="s">
        <v>51</v>
      </c>
      <c r="N117">
        <v>1730</v>
      </c>
      <c r="O117" t="s">
        <v>52</v>
      </c>
      <c r="P117" t="s">
        <v>203</v>
      </c>
      <c r="T117" t="s">
        <v>64</v>
      </c>
      <c r="Z117" s="3"/>
      <c r="AF117" t="s">
        <v>63</v>
      </c>
      <c r="AH117">
        <v>0</v>
      </c>
      <c r="AI117" s="2">
        <v>45077</v>
      </c>
      <c r="AJ117" t="s">
        <v>64</v>
      </c>
      <c r="AK117" t="s">
        <v>64</v>
      </c>
      <c r="AL117" t="s">
        <v>64</v>
      </c>
      <c r="AN117" s="3"/>
      <c r="AP117" t="s">
        <v>64</v>
      </c>
      <c r="AR117" t="s">
        <v>64</v>
      </c>
      <c r="AS117" t="s">
        <v>66</v>
      </c>
    </row>
    <row r="118" spans="1:45" ht="16" x14ac:dyDescent="0.2">
      <c r="A118">
        <v>2413</v>
      </c>
      <c r="B118">
        <v>2413</v>
      </c>
      <c r="C118" s="2">
        <v>45077</v>
      </c>
      <c r="D118" t="s">
        <v>1936</v>
      </c>
      <c r="E118" t="s">
        <v>204</v>
      </c>
      <c r="F118" s="3">
        <v>695.28</v>
      </c>
      <c r="G118" t="s">
        <v>47</v>
      </c>
      <c r="H118" s="3">
        <v>0</v>
      </c>
      <c r="I118" t="s">
        <v>104</v>
      </c>
      <c r="J118">
        <v>2555</v>
      </c>
      <c r="K118" t="s">
        <v>49</v>
      </c>
      <c r="L118" t="s">
        <v>50</v>
      </c>
      <c r="M118" t="s">
        <v>51</v>
      </c>
      <c r="N118">
        <v>1730</v>
      </c>
      <c r="O118" t="s">
        <v>52</v>
      </c>
      <c r="P118" t="s">
        <v>203</v>
      </c>
      <c r="T118" t="s">
        <v>64</v>
      </c>
      <c r="Z118" s="3"/>
      <c r="AF118" t="s">
        <v>63</v>
      </c>
      <c r="AH118">
        <v>0</v>
      </c>
      <c r="AI118" s="2">
        <v>45077</v>
      </c>
      <c r="AJ118" t="s">
        <v>64</v>
      </c>
      <c r="AK118" t="s">
        <v>64</v>
      </c>
      <c r="AL118" t="s">
        <v>64</v>
      </c>
      <c r="AN118" s="3"/>
      <c r="AP118" t="s">
        <v>64</v>
      </c>
      <c r="AR118" t="s">
        <v>64</v>
      </c>
      <c r="AS118" t="s">
        <v>66</v>
      </c>
    </row>
    <row r="119" spans="1:45" ht="16" x14ac:dyDescent="0.2">
      <c r="A119">
        <v>2414</v>
      </c>
      <c r="B119">
        <v>2414</v>
      </c>
      <c r="C119" s="2">
        <v>45077</v>
      </c>
      <c r="D119" t="s">
        <v>1934</v>
      </c>
      <c r="E119" t="s">
        <v>204</v>
      </c>
      <c r="F119" s="3">
        <v>662.55</v>
      </c>
      <c r="G119" t="s">
        <v>47</v>
      </c>
      <c r="H119" s="3">
        <v>0</v>
      </c>
      <c r="I119" t="s">
        <v>104</v>
      </c>
      <c r="J119">
        <v>2555</v>
      </c>
      <c r="K119" t="s">
        <v>49</v>
      </c>
      <c r="L119" t="s">
        <v>50</v>
      </c>
      <c r="M119" t="s">
        <v>51</v>
      </c>
      <c r="N119">
        <v>1730</v>
      </c>
      <c r="O119" t="s">
        <v>52</v>
      </c>
      <c r="P119" t="s">
        <v>203</v>
      </c>
      <c r="T119" t="s">
        <v>64</v>
      </c>
      <c r="Z119" s="3"/>
      <c r="AF119" t="s">
        <v>63</v>
      </c>
      <c r="AH119">
        <v>0</v>
      </c>
      <c r="AI119" s="2">
        <v>45077</v>
      </c>
      <c r="AJ119" t="s">
        <v>64</v>
      </c>
      <c r="AK119" t="s">
        <v>64</v>
      </c>
      <c r="AL119" t="s">
        <v>64</v>
      </c>
      <c r="AN119" s="3"/>
      <c r="AP119" t="s">
        <v>64</v>
      </c>
      <c r="AR119" t="s">
        <v>64</v>
      </c>
      <c r="AS119" t="s">
        <v>66</v>
      </c>
    </row>
    <row r="120" spans="1:45" ht="16" x14ac:dyDescent="0.2">
      <c r="A120">
        <v>2415</v>
      </c>
      <c r="B120">
        <v>2415</v>
      </c>
      <c r="C120" s="2">
        <v>45077</v>
      </c>
      <c r="D120" t="s">
        <v>1935</v>
      </c>
      <c r="E120" t="s">
        <v>204</v>
      </c>
      <c r="F120" s="3">
        <v>511.49</v>
      </c>
      <c r="G120" t="s">
        <v>47</v>
      </c>
      <c r="H120" s="3">
        <v>0</v>
      </c>
      <c r="I120" t="s">
        <v>104</v>
      </c>
      <c r="J120">
        <v>2555</v>
      </c>
      <c r="K120" t="s">
        <v>49</v>
      </c>
      <c r="L120" t="s">
        <v>50</v>
      </c>
      <c r="M120" t="s">
        <v>51</v>
      </c>
      <c r="N120">
        <v>1730</v>
      </c>
      <c r="O120" t="s">
        <v>52</v>
      </c>
      <c r="P120" t="s">
        <v>203</v>
      </c>
      <c r="T120" t="s">
        <v>64</v>
      </c>
      <c r="Z120" s="3"/>
      <c r="AF120" t="s">
        <v>63</v>
      </c>
      <c r="AH120">
        <v>0</v>
      </c>
      <c r="AI120" s="2">
        <v>45077</v>
      </c>
      <c r="AJ120" t="s">
        <v>64</v>
      </c>
      <c r="AK120" t="s">
        <v>64</v>
      </c>
      <c r="AL120" t="s">
        <v>64</v>
      </c>
      <c r="AN120" s="3"/>
      <c r="AP120" t="s">
        <v>64</v>
      </c>
      <c r="AR120" t="s">
        <v>64</v>
      </c>
      <c r="AS120" t="s">
        <v>66</v>
      </c>
    </row>
    <row r="121" spans="1:45" ht="16" x14ac:dyDescent="0.2">
      <c r="A121">
        <v>2459</v>
      </c>
      <c r="B121">
        <v>2459</v>
      </c>
      <c r="C121" s="2">
        <v>45077</v>
      </c>
      <c r="D121" t="s">
        <v>1748</v>
      </c>
      <c r="E121" t="s">
        <v>147</v>
      </c>
      <c r="F121" s="3">
        <v>4.78</v>
      </c>
      <c r="G121" t="s">
        <v>47</v>
      </c>
      <c r="H121" s="3">
        <v>0</v>
      </c>
      <c r="I121" t="s">
        <v>48</v>
      </c>
      <c r="J121">
        <v>2705</v>
      </c>
      <c r="K121" t="s">
        <v>49</v>
      </c>
      <c r="L121" t="s">
        <v>50</v>
      </c>
      <c r="M121" t="s">
        <v>51</v>
      </c>
      <c r="N121">
        <v>940</v>
      </c>
      <c r="O121" t="s">
        <v>52</v>
      </c>
      <c r="P121" t="s">
        <v>53</v>
      </c>
      <c r="T121" t="s">
        <v>792</v>
      </c>
      <c r="U121" t="s">
        <v>2503</v>
      </c>
      <c r="Z121" s="3"/>
      <c r="AF121" t="s">
        <v>63</v>
      </c>
      <c r="AH121">
        <v>0</v>
      </c>
      <c r="AI121" s="2">
        <v>45077</v>
      </c>
      <c r="AJ121" t="s">
        <v>64</v>
      </c>
      <c r="AK121" t="s">
        <v>64</v>
      </c>
      <c r="AL121" t="s">
        <v>2504</v>
      </c>
      <c r="AM121" t="s">
        <v>2503</v>
      </c>
      <c r="AN121" s="3"/>
      <c r="AP121" t="s">
        <v>64</v>
      </c>
      <c r="AR121">
        <v>951</v>
      </c>
      <c r="AS121" t="s">
        <v>66</v>
      </c>
    </row>
    <row r="122" spans="1:45" ht="16" x14ac:dyDescent="0.2">
      <c r="A122">
        <v>2490</v>
      </c>
      <c r="B122">
        <v>2490</v>
      </c>
      <c r="C122" s="2">
        <v>45079</v>
      </c>
      <c r="D122" t="s">
        <v>1748</v>
      </c>
      <c r="E122" t="s">
        <v>2507</v>
      </c>
      <c r="F122" s="3">
        <v>2.7</v>
      </c>
      <c r="G122" t="s">
        <v>47</v>
      </c>
      <c r="H122" s="3">
        <v>0</v>
      </c>
      <c r="I122" t="s">
        <v>48</v>
      </c>
      <c r="J122">
        <v>2702</v>
      </c>
      <c r="K122" t="s">
        <v>49</v>
      </c>
      <c r="L122" t="s">
        <v>50</v>
      </c>
      <c r="M122" t="s">
        <v>51</v>
      </c>
      <c r="N122">
        <v>940</v>
      </c>
      <c r="O122" t="s">
        <v>52</v>
      </c>
      <c r="P122" t="s">
        <v>53</v>
      </c>
      <c r="T122" t="s">
        <v>2508</v>
      </c>
      <c r="U122" t="s">
        <v>2509</v>
      </c>
      <c r="V122" t="s">
        <v>1781</v>
      </c>
      <c r="W122" t="s">
        <v>56</v>
      </c>
      <c r="X122" t="s">
        <v>2510</v>
      </c>
      <c r="Y122" t="s">
        <v>2511</v>
      </c>
      <c r="Z122" s="3">
        <v>19</v>
      </c>
      <c r="AA122" t="s">
        <v>2512</v>
      </c>
      <c r="AB122" t="s">
        <v>2513</v>
      </c>
      <c r="AC122" t="s">
        <v>61</v>
      </c>
      <c r="AD122" t="s">
        <v>61</v>
      </c>
      <c r="AE122" t="s">
        <v>2514</v>
      </c>
      <c r="AF122" t="s">
        <v>63</v>
      </c>
      <c r="AH122">
        <v>0</v>
      </c>
      <c r="AI122" s="2">
        <v>45079</v>
      </c>
      <c r="AJ122" t="s">
        <v>64</v>
      </c>
      <c r="AK122" t="s">
        <v>64</v>
      </c>
      <c r="AL122" t="s">
        <v>2515</v>
      </c>
      <c r="AM122" t="s">
        <v>2509</v>
      </c>
      <c r="AN122" s="3">
        <v>2.7</v>
      </c>
      <c r="AO122" t="s">
        <v>2513</v>
      </c>
      <c r="AP122" t="s">
        <v>64</v>
      </c>
      <c r="AQ122" t="s">
        <v>2514</v>
      </c>
      <c r="AR122">
        <v>953</v>
      </c>
      <c r="AS122" t="s">
        <v>66</v>
      </c>
    </row>
    <row r="123" spans="1:45" ht="16" x14ac:dyDescent="0.2">
      <c r="A123">
        <v>2462</v>
      </c>
      <c r="B123">
        <v>2462</v>
      </c>
      <c r="C123" s="2">
        <v>45083</v>
      </c>
      <c r="D123" t="s">
        <v>1748</v>
      </c>
      <c r="E123" t="s">
        <v>2371</v>
      </c>
      <c r="F123" s="3">
        <v>46.41</v>
      </c>
      <c r="G123" t="s">
        <v>47</v>
      </c>
      <c r="H123" s="3">
        <v>0</v>
      </c>
      <c r="I123" t="s">
        <v>48</v>
      </c>
      <c r="J123">
        <v>2663</v>
      </c>
      <c r="K123" t="s">
        <v>49</v>
      </c>
      <c r="L123" t="s">
        <v>50</v>
      </c>
      <c r="M123" t="s">
        <v>51</v>
      </c>
      <c r="N123">
        <v>940</v>
      </c>
      <c r="O123" t="s">
        <v>52</v>
      </c>
      <c r="P123" t="s">
        <v>53</v>
      </c>
      <c r="T123" t="s">
        <v>2516</v>
      </c>
      <c r="U123" t="s">
        <v>2517</v>
      </c>
      <c r="V123" t="s">
        <v>1787</v>
      </c>
      <c r="W123" t="s">
        <v>56</v>
      </c>
      <c r="X123" t="s">
        <v>2518</v>
      </c>
      <c r="Y123" t="s">
        <v>2375</v>
      </c>
      <c r="Z123" s="3">
        <v>19</v>
      </c>
      <c r="AA123" t="s">
        <v>2519</v>
      </c>
      <c r="AB123" t="s">
        <v>2520</v>
      </c>
      <c r="AC123" t="s">
        <v>61</v>
      </c>
      <c r="AD123" t="s">
        <v>61</v>
      </c>
      <c r="AE123" t="s">
        <v>2521</v>
      </c>
      <c r="AF123" t="s">
        <v>63</v>
      </c>
      <c r="AH123">
        <v>0</v>
      </c>
      <c r="AI123" s="2">
        <v>45083</v>
      </c>
      <c r="AJ123" t="s">
        <v>64</v>
      </c>
      <c r="AK123" t="s">
        <v>64</v>
      </c>
      <c r="AL123" t="s">
        <v>2522</v>
      </c>
      <c r="AM123" t="s">
        <v>2517</v>
      </c>
      <c r="AN123" s="3">
        <v>46.41</v>
      </c>
      <c r="AO123" t="s">
        <v>2520</v>
      </c>
      <c r="AP123" t="s">
        <v>64</v>
      </c>
      <c r="AQ123" t="s">
        <v>2521</v>
      </c>
      <c r="AR123">
        <v>954</v>
      </c>
      <c r="AS123" t="s">
        <v>66</v>
      </c>
    </row>
    <row r="124" spans="1:45" ht="16" x14ac:dyDescent="0.2">
      <c r="A124">
        <v>2470</v>
      </c>
      <c r="B124">
        <v>2470</v>
      </c>
      <c r="C124" s="2">
        <v>45086</v>
      </c>
      <c r="D124" t="s">
        <v>1782</v>
      </c>
      <c r="E124" t="s">
        <v>287</v>
      </c>
      <c r="F124" s="3">
        <v>95.2</v>
      </c>
      <c r="G124" t="s">
        <v>47</v>
      </c>
      <c r="H124" s="3">
        <v>0</v>
      </c>
      <c r="I124" t="s">
        <v>48</v>
      </c>
      <c r="J124">
        <v>2894</v>
      </c>
      <c r="K124" t="s">
        <v>49</v>
      </c>
      <c r="L124" t="s">
        <v>50</v>
      </c>
      <c r="M124" t="s">
        <v>51</v>
      </c>
      <c r="N124">
        <v>940</v>
      </c>
      <c r="O124" t="s">
        <v>52</v>
      </c>
      <c r="P124" t="s">
        <v>53</v>
      </c>
      <c r="T124" t="s">
        <v>288</v>
      </c>
      <c r="U124" t="s">
        <v>2523</v>
      </c>
      <c r="V124" t="s">
        <v>1804</v>
      </c>
      <c r="W124" t="s">
        <v>56</v>
      </c>
      <c r="X124" t="s">
        <v>2524</v>
      </c>
      <c r="Y124" t="s">
        <v>291</v>
      </c>
      <c r="Z124" s="3">
        <v>19</v>
      </c>
      <c r="AA124" t="s">
        <v>292</v>
      </c>
      <c r="AB124" t="s">
        <v>2525</v>
      </c>
      <c r="AC124" t="s">
        <v>61</v>
      </c>
      <c r="AD124" t="s">
        <v>61</v>
      </c>
      <c r="AE124" t="s">
        <v>2526</v>
      </c>
      <c r="AF124" t="s">
        <v>63</v>
      </c>
      <c r="AH124">
        <v>0</v>
      </c>
      <c r="AI124" s="2">
        <v>45086</v>
      </c>
      <c r="AJ124" t="s">
        <v>64</v>
      </c>
      <c r="AK124" t="s">
        <v>64</v>
      </c>
      <c r="AL124" t="s">
        <v>2527</v>
      </c>
      <c r="AM124" t="s">
        <v>2523</v>
      </c>
      <c r="AN124" s="3">
        <v>95.2</v>
      </c>
      <c r="AO124" t="s">
        <v>2525</v>
      </c>
      <c r="AP124" t="s">
        <v>64</v>
      </c>
      <c r="AQ124" t="s">
        <v>2526</v>
      </c>
      <c r="AR124">
        <v>955</v>
      </c>
      <c r="AS124" t="s">
        <v>66</v>
      </c>
    </row>
    <row r="125" spans="1:45" ht="16" x14ac:dyDescent="0.2">
      <c r="A125">
        <v>2467</v>
      </c>
      <c r="B125">
        <v>2467</v>
      </c>
      <c r="C125" s="2">
        <v>45087.420659722222</v>
      </c>
      <c r="D125" t="s">
        <v>1748</v>
      </c>
      <c r="E125" t="s">
        <v>2165</v>
      </c>
      <c r="F125" s="3">
        <v>52.9</v>
      </c>
      <c r="G125" t="s">
        <v>47</v>
      </c>
      <c r="H125" s="3">
        <v>0</v>
      </c>
      <c r="I125" t="s">
        <v>48</v>
      </c>
      <c r="J125">
        <v>2900</v>
      </c>
      <c r="K125" t="s">
        <v>49</v>
      </c>
      <c r="L125" t="s">
        <v>50</v>
      </c>
      <c r="M125" t="s">
        <v>51</v>
      </c>
      <c r="N125">
        <v>941</v>
      </c>
      <c r="O125" t="s">
        <v>52</v>
      </c>
      <c r="P125" t="s">
        <v>53</v>
      </c>
      <c r="T125" t="s">
        <v>2313</v>
      </c>
      <c r="U125" t="s">
        <v>2530</v>
      </c>
      <c r="V125" t="s">
        <v>1794</v>
      </c>
      <c r="W125" t="s">
        <v>56</v>
      </c>
      <c r="X125" t="s">
        <v>2531</v>
      </c>
      <c r="Y125" t="s">
        <v>323</v>
      </c>
      <c r="Z125" s="3">
        <v>19</v>
      </c>
      <c r="AA125" t="s">
        <v>2316</v>
      </c>
      <c r="AB125" t="s">
        <v>2532</v>
      </c>
      <c r="AC125" t="s">
        <v>61</v>
      </c>
      <c r="AD125" t="s">
        <v>61</v>
      </c>
      <c r="AE125" t="s">
        <v>2533</v>
      </c>
      <c r="AF125" t="s">
        <v>63</v>
      </c>
      <c r="AH125">
        <v>0</v>
      </c>
      <c r="AI125" s="2">
        <v>45087</v>
      </c>
      <c r="AJ125" t="s">
        <v>64</v>
      </c>
      <c r="AK125" t="s">
        <v>64</v>
      </c>
      <c r="AL125" t="s">
        <v>2534</v>
      </c>
      <c r="AM125" t="s">
        <v>2530</v>
      </c>
      <c r="AN125" s="3">
        <v>52.9</v>
      </c>
      <c r="AO125" t="s">
        <v>2532</v>
      </c>
      <c r="AP125" t="s">
        <v>64</v>
      </c>
      <c r="AQ125" t="s">
        <v>2533</v>
      </c>
      <c r="AR125">
        <v>957</v>
      </c>
      <c r="AS125" t="s">
        <v>66</v>
      </c>
    </row>
    <row r="126" spans="1:45" ht="16" x14ac:dyDescent="0.2">
      <c r="A126">
        <v>2503</v>
      </c>
      <c r="B126">
        <v>2503</v>
      </c>
      <c r="C126" s="2">
        <v>45097</v>
      </c>
      <c r="D126" t="s">
        <v>1761</v>
      </c>
      <c r="E126" t="s">
        <v>2547</v>
      </c>
      <c r="F126" s="3">
        <v>210.95</v>
      </c>
      <c r="G126" t="s">
        <v>47</v>
      </c>
      <c r="H126" s="3">
        <v>0</v>
      </c>
      <c r="I126" t="s">
        <v>48</v>
      </c>
      <c r="J126">
        <v>2720</v>
      </c>
      <c r="K126" t="s">
        <v>49</v>
      </c>
      <c r="L126" t="s">
        <v>50</v>
      </c>
      <c r="M126" t="s">
        <v>51</v>
      </c>
      <c r="N126">
        <v>942</v>
      </c>
      <c r="O126" t="s">
        <v>52</v>
      </c>
      <c r="P126" t="s">
        <v>53</v>
      </c>
      <c r="T126" t="s">
        <v>2548</v>
      </c>
      <c r="U126" t="s">
        <v>2549</v>
      </c>
      <c r="V126" t="s">
        <v>1898</v>
      </c>
      <c r="W126" t="s">
        <v>56</v>
      </c>
      <c r="X126" t="s">
        <v>2550</v>
      </c>
      <c r="Y126" t="s">
        <v>2551</v>
      </c>
      <c r="Z126" s="3">
        <v>0</v>
      </c>
      <c r="AA126" t="s">
        <v>2552</v>
      </c>
      <c r="AB126" t="s">
        <v>2553</v>
      </c>
      <c r="AC126" t="s">
        <v>61</v>
      </c>
      <c r="AD126" t="s">
        <v>61</v>
      </c>
      <c r="AE126" t="s">
        <v>2554</v>
      </c>
      <c r="AF126" t="s">
        <v>63</v>
      </c>
      <c r="AH126">
        <v>0</v>
      </c>
      <c r="AI126" s="2">
        <v>45097</v>
      </c>
      <c r="AJ126" t="s">
        <v>64</v>
      </c>
      <c r="AK126" t="s">
        <v>64</v>
      </c>
      <c r="AL126" t="s">
        <v>2555</v>
      </c>
      <c r="AM126" t="s">
        <v>2549</v>
      </c>
      <c r="AN126" s="3">
        <v>210.95</v>
      </c>
      <c r="AO126" t="s">
        <v>2553</v>
      </c>
      <c r="AP126" t="s">
        <v>64</v>
      </c>
      <c r="AQ126" t="s">
        <v>2554</v>
      </c>
      <c r="AR126">
        <v>979</v>
      </c>
      <c r="AS126" t="s">
        <v>66</v>
      </c>
    </row>
    <row r="127" spans="1:45" ht="16" x14ac:dyDescent="0.2">
      <c r="A127">
        <v>2498</v>
      </c>
      <c r="B127">
        <v>2498</v>
      </c>
      <c r="C127" s="2">
        <v>45097</v>
      </c>
      <c r="D127" t="s">
        <v>1761</v>
      </c>
      <c r="E127" t="s">
        <v>2032</v>
      </c>
      <c r="F127" s="3">
        <v>22.02</v>
      </c>
      <c r="G127" t="s">
        <v>47</v>
      </c>
      <c r="H127" s="3">
        <v>0</v>
      </c>
      <c r="I127" t="s">
        <v>48</v>
      </c>
      <c r="J127">
        <v>2720</v>
      </c>
      <c r="K127" t="s">
        <v>49</v>
      </c>
      <c r="L127" t="s">
        <v>50</v>
      </c>
      <c r="M127" t="s">
        <v>51</v>
      </c>
      <c r="N127">
        <v>942</v>
      </c>
      <c r="O127" t="s">
        <v>52</v>
      </c>
      <c r="P127" t="s">
        <v>53</v>
      </c>
      <c r="T127" t="s">
        <v>2556</v>
      </c>
      <c r="U127" t="s">
        <v>2557</v>
      </c>
      <c r="V127" t="s">
        <v>1982</v>
      </c>
      <c r="W127" t="s">
        <v>56</v>
      </c>
      <c r="X127" t="s">
        <v>2558</v>
      </c>
      <c r="Y127" t="s">
        <v>2036</v>
      </c>
      <c r="Z127" s="3">
        <v>19</v>
      </c>
      <c r="AA127" t="s">
        <v>2559</v>
      </c>
      <c r="AB127" t="s">
        <v>2560</v>
      </c>
      <c r="AC127" t="s">
        <v>61</v>
      </c>
      <c r="AD127" t="s">
        <v>61</v>
      </c>
      <c r="AE127" t="s">
        <v>2561</v>
      </c>
      <c r="AF127" t="s">
        <v>63</v>
      </c>
      <c r="AH127">
        <v>0</v>
      </c>
      <c r="AI127" s="2">
        <v>45097</v>
      </c>
      <c r="AJ127" t="s">
        <v>64</v>
      </c>
      <c r="AK127" t="s">
        <v>64</v>
      </c>
      <c r="AL127" t="s">
        <v>2562</v>
      </c>
      <c r="AM127" t="s">
        <v>2557</v>
      </c>
      <c r="AN127" s="3">
        <v>22.02</v>
      </c>
      <c r="AO127" t="s">
        <v>2560</v>
      </c>
      <c r="AP127" t="s">
        <v>64</v>
      </c>
      <c r="AQ127" t="s">
        <v>2561</v>
      </c>
      <c r="AR127">
        <v>980</v>
      </c>
      <c r="AS127" t="s">
        <v>66</v>
      </c>
    </row>
    <row r="128" spans="1:45" ht="16" x14ac:dyDescent="0.2">
      <c r="A128">
        <v>2476</v>
      </c>
      <c r="B128">
        <v>2476</v>
      </c>
      <c r="C128" s="2">
        <v>45100</v>
      </c>
      <c r="D128" t="s">
        <v>1814</v>
      </c>
      <c r="E128" t="s">
        <v>2057</v>
      </c>
      <c r="F128" s="3">
        <v>21.96</v>
      </c>
      <c r="G128" t="s">
        <v>47</v>
      </c>
      <c r="H128" s="3">
        <v>0</v>
      </c>
      <c r="I128" t="s">
        <v>48</v>
      </c>
      <c r="J128">
        <v>2710</v>
      </c>
      <c r="K128" t="s">
        <v>49</v>
      </c>
      <c r="L128" t="s">
        <v>50</v>
      </c>
      <c r="M128" t="s">
        <v>51</v>
      </c>
      <c r="N128">
        <v>940</v>
      </c>
      <c r="O128" t="s">
        <v>52</v>
      </c>
      <c r="P128" t="s">
        <v>53</v>
      </c>
      <c r="T128" t="s">
        <v>2569</v>
      </c>
      <c r="U128" t="s">
        <v>2570</v>
      </c>
      <c r="V128" t="s">
        <v>1756</v>
      </c>
      <c r="W128" t="s">
        <v>56</v>
      </c>
      <c r="X128" t="s">
        <v>2571</v>
      </c>
      <c r="Y128" t="s">
        <v>2061</v>
      </c>
      <c r="Z128" s="3">
        <v>19</v>
      </c>
      <c r="AA128" t="s">
        <v>2572</v>
      </c>
      <c r="AB128" t="s">
        <v>2573</v>
      </c>
      <c r="AC128" t="s">
        <v>61</v>
      </c>
      <c r="AD128" t="s">
        <v>61</v>
      </c>
      <c r="AE128" t="s">
        <v>2574</v>
      </c>
      <c r="AF128" t="s">
        <v>63</v>
      </c>
      <c r="AH128">
        <v>0</v>
      </c>
      <c r="AI128" s="2">
        <v>45100</v>
      </c>
      <c r="AJ128" t="s">
        <v>64</v>
      </c>
      <c r="AK128" t="s">
        <v>64</v>
      </c>
      <c r="AL128" t="s">
        <v>2575</v>
      </c>
      <c r="AM128" t="s">
        <v>2570</v>
      </c>
      <c r="AN128" s="3">
        <v>21.96</v>
      </c>
      <c r="AO128" t="s">
        <v>2573</v>
      </c>
      <c r="AP128" t="s">
        <v>64</v>
      </c>
      <c r="AQ128" t="s">
        <v>2574</v>
      </c>
      <c r="AR128">
        <v>962</v>
      </c>
      <c r="AS128" t="s">
        <v>66</v>
      </c>
    </row>
    <row r="129" spans="1:45" ht="16" x14ac:dyDescent="0.2">
      <c r="A129">
        <v>2502</v>
      </c>
      <c r="B129">
        <v>2502</v>
      </c>
      <c r="C129" s="2">
        <v>45100</v>
      </c>
      <c r="D129" t="s">
        <v>1761</v>
      </c>
      <c r="E129" t="s">
        <v>2576</v>
      </c>
      <c r="F129" s="3">
        <v>12.71</v>
      </c>
      <c r="G129" t="s">
        <v>47</v>
      </c>
      <c r="H129" s="3">
        <v>0</v>
      </c>
      <c r="I129" t="s">
        <v>48</v>
      </c>
      <c r="J129">
        <v>2720</v>
      </c>
      <c r="K129" t="s">
        <v>49</v>
      </c>
      <c r="L129" t="s">
        <v>50</v>
      </c>
      <c r="M129" t="s">
        <v>51</v>
      </c>
      <c r="N129">
        <v>942</v>
      </c>
      <c r="O129" t="s">
        <v>52</v>
      </c>
      <c r="P129" t="s">
        <v>53</v>
      </c>
      <c r="T129" t="s">
        <v>2577</v>
      </c>
      <c r="U129" t="s">
        <v>2578</v>
      </c>
      <c r="V129" t="s">
        <v>1907</v>
      </c>
      <c r="W129" t="s">
        <v>56</v>
      </c>
      <c r="X129" t="s">
        <v>2579</v>
      </c>
      <c r="Y129" t="s">
        <v>953</v>
      </c>
      <c r="Z129" s="3">
        <v>19</v>
      </c>
      <c r="AA129" t="s">
        <v>2580</v>
      </c>
      <c r="AB129" t="s">
        <v>2573</v>
      </c>
      <c r="AC129" t="s">
        <v>61</v>
      </c>
      <c r="AD129" t="s">
        <v>61</v>
      </c>
      <c r="AE129" t="s">
        <v>2581</v>
      </c>
      <c r="AF129" t="s">
        <v>63</v>
      </c>
      <c r="AH129">
        <v>0</v>
      </c>
      <c r="AI129" s="2">
        <v>45100</v>
      </c>
      <c r="AJ129" t="s">
        <v>64</v>
      </c>
      <c r="AK129" t="s">
        <v>64</v>
      </c>
      <c r="AL129" t="s">
        <v>2582</v>
      </c>
      <c r="AM129" t="s">
        <v>2578</v>
      </c>
      <c r="AN129" s="3">
        <v>12.71</v>
      </c>
      <c r="AO129" t="s">
        <v>2573</v>
      </c>
      <c r="AP129" t="s">
        <v>64</v>
      </c>
      <c r="AQ129" t="s">
        <v>2581</v>
      </c>
      <c r="AR129">
        <v>982</v>
      </c>
      <c r="AS129" t="s">
        <v>66</v>
      </c>
    </row>
    <row r="130" spans="1:45" ht="16" x14ac:dyDescent="0.2">
      <c r="A130">
        <v>2484</v>
      </c>
      <c r="B130">
        <v>2484</v>
      </c>
      <c r="C130" s="2">
        <v>45105</v>
      </c>
      <c r="D130" t="s">
        <v>1782</v>
      </c>
      <c r="E130" t="s">
        <v>2602</v>
      </c>
      <c r="F130" s="3">
        <v>107.1</v>
      </c>
      <c r="G130" t="s">
        <v>47</v>
      </c>
      <c r="H130" s="3">
        <v>0</v>
      </c>
      <c r="I130" t="s">
        <v>48</v>
      </c>
      <c r="J130">
        <v>2704</v>
      </c>
      <c r="K130" t="s">
        <v>49</v>
      </c>
      <c r="L130" t="s">
        <v>50</v>
      </c>
      <c r="M130" t="s">
        <v>51</v>
      </c>
      <c r="N130">
        <v>940</v>
      </c>
      <c r="O130" t="s">
        <v>52</v>
      </c>
      <c r="P130" t="s">
        <v>53</v>
      </c>
      <c r="T130" t="s">
        <v>573</v>
      </c>
      <c r="U130" t="s">
        <v>2603</v>
      </c>
      <c r="V130" t="s">
        <v>1838</v>
      </c>
      <c r="W130" t="s">
        <v>56</v>
      </c>
      <c r="X130" t="s">
        <v>2604</v>
      </c>
      <c r="Y130" t="s">
        <v>576</v>
      </c>
      <c r="Z130" s="3">
        <v>19</v>
      </c>
      <c r="AA130" t="s">
        <v>577</v>
      </c>
      <c r="AB130" t="s">
        <v>2605</v>
      </c>
      <c r="AC130" t="s">
        <v>61</v>
      </c>
      <c r="AD130" t="s">
        <v>61</v>
      </c>
      <c r="AE130" t="s">
        <v>2606</v>
      </c>
      <c r="AF130" t="s">
        <v>63</v>
      </c>
      <c r="AH130">
        <v>0</v>
      </c>
      <c r="AI130" s="2">
        <v>45105</v>
      </c>
      <c r="AJ130" t="s">
        <v>64</v>
      </c>
      <c r="AK130" t="s">
        <v>64</v>
      </c>
      <c r="AL130" t="s">
        <v>2607</v>
      </c>
      <c r="AM130" t="s">
        <v>2603</v>
      </c>
      <c r="AN130" s="3">
        <v>107.1</v>
      </c>
      <c r="AO130" t="s">
        <v>2605</v>
      </c>
      <c r="AP130" t="s">
        <v>64</v>
      </c>
      <c r="AQ130" t="s">
        <v>2606</v>
      </c>
      <c r="AR130">
        <v>968</v>
      </c>
      <c r="AS130" t="s">
        <v>66</v>
      </c>
    </row>
    <row r="131" spans="1:45" ht="16" x14ac:dyDescent="0.2">
      <c r="A131">
        <v>2488</v>
      </c>
      <c r="B131">
        <v>2488</v>
      </c>
      <c r="C131" s="2">
        <v>45107</v>
      </c>
      <c r="D131" t="s">
        <v>2612</v>
      </c>
      <c r="E131" t="s">
        <v>2613</v>
      </c>
      <c r="F131" s="3">
        <v>30000</v>
      </c>
      <c r="G131" t="s">
        <v>47</v>
      </c>
      <c r="H131" s="3">
        <v>0</v>
      </c>
      <c r="I131" t="s">
        <v>104</v>
      </c>
      <c r="J131">
        <v>940</v>
      </c>
      <c r="K131" t="s">
        <v>52</v>
      </c>
      <c r="L131" t="s">
        <v>53</v>
      </c>
      <c r="N131">
        <v>3200</v>
      </c>
      <c r="O131" t="s">
        <v>49</v>
      </c>
      <c r="P131" t="s">
        <v>105</v>
      </c>
      <c r="Q131" t="s">
        <v>106</v>
      </c>
      <c r="T131" t="s">
        <v>2614</v>
      </c>
      <c r="U131" t="s">
        <v>2615</v>
      </c>
      <c r="V131" t="s">
        <v>1841</v>
      </c>
      <c r="W131" t="s">
        <v>56</v>
      </c>
      <c r="X131" t="s">
        <v>2616</v>
      </c>
      <c r="Y131" t="s">
        <v>2617</v>
      </c>
      <c r="Z131" s="3">
        <v>0</v>
      </c>
      <c r="AA131" t="s">
        <v>2618</v>
      </c>
      <c r="AB131" t="s">
        <v>2619</v>
      </c>
      <c r="AC131" t="s">
        <v>61</v>
      </c>
      <c r="AD131" t="s">
        <v>61</v>
      </c>
      <c r="AE131" t="s">
        <v>2620</v>
      </c>
      <c r="AF131" t="s">
        <v>63</v>
      </c>
      <c r="AH131">
        <v>0</v>
      </c>
      <c r="AI131" s="2">
        <v>45107</v>
      </c>
      <c r="AJ131" t="s">
        <v>64</v>
      </c>
      <c r="AK131" t="s">
        <v>64</v>
      </c>
      <c r="AL131" t="s">
        <v>2621</v>
      </c>
      <c r="AM131" t="s">
        <v>2615</v>
      </c>
      <c r="AN131" s="3">
        <v>30000</v>
      </c>
      <c r="AO131" t="s">
        <v>2619</v>
      </c>
      <c r="AP131" t="s">
        <v>64</v>
      </c>
      <c r="AQ131" t="s">
        <v>2620</v>
      </c>
      <c r="AR131">
        <v>971</v>
      </c>
      <c r="AS131" t="s">
        <v>66</v>
      </c>
    </row>
    <row r="132" spans="1:45" ht="16" x14ac:dyDescent="0.2">
      <c r="A132">
        <v>2486</v>
      </c>
      <c r="B132">
        <v>2486</v>
      </c>
      <c r="C132" s="2">
        <v>45107</v>
      </c>
      <c r="D132" t="s">
        <v>1748</v>
      </c>
      <c r="E132" t="s">
        <v>147</v>
      </c>
      <c r="F132" s="3">
        <v>5.18</v>
      </c>
      <c r="G132" t="s">
        <v>47</v>
      </c>
      <c r="H132" s="3">
        <v>0</v>
      </c>
      <c r="I132" t="s">
        <v>48</v>
      </c>
      <c r="J132">
        <v>2705</v>
      </c>
      <c r="K132" t="s">
        <v>49</v>
      </c>
      <c r="L132" t="s">
        <v>50</v>
      </c>
      <c r="M132" t="s">
        <v>51</v>
      </c>
      <c r="N132">
        <v>940</v>
      </c>
      <c r="O132" t="s">
        <v>52</v>
      </c>
      <c r="P132" t="s">
        <v>53</v>
      </c>
      <c r="T132" t="s">
        <v>2622</v>
      </c>
      <c r="U132" t="s">
        <v>2623</v>
      </c>
      <c r="Z132" s="3"/>
      <c r="AF132" t="s">
        <v>63</v>
      </c>
      <c r="AH132">
        <v>0</v>
      </c>
      <c r="AI132" s="2">
        <v>45107</v>
      </c>
      <c r="AJ132" t="s">
        <v>64</v>
      </c>
      <c r="AK132" t="s">
        <v>64</v>
      </c>
      <c r="AL132" t="s">
        <v>2624</v>
      </c>
      <c r="AM132" t="s">
        <v>2623</v>
      </c>
      <c r="AN132" s="3"/>
      <c r="AP132" t="s">
        <v>64</v>
      </c>
      <c r="AR132">
        <v>972</v>
      </c>
      <c r="AS132" t="s">
        <v>66</v>
      </c>
    </row>
    <row r="133" spans="1:45" ht="16" x14ac:dyDescent="0.2">
      <c r="A133">
        <v>2489</v>
      </c>
      <c r="B133">
        <v>2489</v>
      </c>
      <c r="C133" s="2">
        <v>45107</v>
      </c>
      <c r="D133" t="s">
        <v>1748</v>
      </c>
      <c r="E133" t="s">
        <v>2507</v>
      </c>
      <c r="F133" s="3">
        <v>204.29</v>
      </c>
      <c r="G133" t="s">
        <v>47</v>
      </c>
      <c r="H133" s="3">
        <v>0</v>
      </c>
      <c r="I133" t="s">
        <v>48</v>
      </c>
      <c r="J133">
        <v>2702</v>
      </c>
      <c r="K133" t="s">
        <v>49</v>
      </c>
      <c r="L133" t="s">
        <v>50</v>
      </c>
      <c r="M133" t="s">
        <v>51</v>
      </c>
      <c r="N133">
        <v>940</v>
      </c>
      <c r="O133" t="s">
        <v>52</v>
      </c>
      <c r="P133" t="s">
        <v>53</v>
      </c>
      <c r="T133" t="s">
        <v>2625</v>
      </c>
      <c r="U133" t="s">
        <v>2626</v>
      </c>
      <c r="V133" t="s">
        <v>1843</v>
      </c>
      <c r="W133" t="s">
        <v>56</v>
      </c>
      <c r="X133" t="s">
        <v>2627</v>
      </c>
      <c r="Y133" t="s">
        <v>2511</v>
      </c>
      <c r="Z133" s="3">
        <v>19</v>
      </c>
      <c r="AA133" t="s">
        <v>2628</v>
      </c>
      <c r="AB133" t="s">
        <v>2629</v>
      </c>
      <c r="AC133" t="s">
        <v>61</v>
      </c>
      <c r="AD133" t="s">
        <v>61</v>
      </c>
      <c r="AE133" t="s">
        <v>2630</v>
      </c>
      <c r="AF133" t="s">
        <v>63</v>
      </c>
      <c r="AH133">
        <v>0</v>
      </c>
      <c r="AI133" s="2">
        <v>45107</v>
      </c>
      <c r="AJ133" t="s">
        <v>64</v>
      </c>
      <c r="AK133" t="s">
        <v>64</v>
      </c>
      <c r="AL133" t="s">
        <v>2631</v>
      </c>
      <c r="AM133" t="s">
        <v>2626</v>
      </c>
      <c r="AN133" s="3">
        <v>204.29</v>
      </c>
      <c r="AO133" t="s">
        <v>2629</v>
      </c>
      <c r="AP133" t="s">
        <v>64</v>
      </c>
      <c r="AQ133" t="s">
        <v>2630</v>
      </c>
      <c r="AR133">
        <v>973</v>
      </c>
      <c r="AS133" t="s">
        <v>66</v>
      </c>
    </row>
    <row r="134" spans="1:45" ht="16" x14ac:dyDescent="0.2">
      <c r="A134">
        <v>2570</v>
      </c>
      <c r="B134">
        <v>2570</v>
      </c>
      <c r="C134" s="2">
        <v>45107</v>
      </c>
      <c r="D134" t="s">
        <v>1934</v>
      </c>
      <c r="E134" t="s">
        <v>206</v>
      </c>
      <c r="F134" s="3">
        <v>3467.87</v>
      </c>
      <c r="G134" t="s">
        <v>47</v>
      </c>
      <c r="H134" s="3">
        <v>0</v>
      </c>
      <c r="I134" t="s">
        <v>104</v>
      </c>
      <c r="J134">
        <v>2551</v>
      </c>
      <c r="K134" t="s">
        <v>49</v>
      </c>
      <c r="L134" t="s">
        <v>50</v>
      </c>
      <c r="M134" t="s">
        <v>51</v>
      </c>
      <c r="N134">
        <v>1730</v>
      </c>
      <c r="O134" t="s">
        <v>52</v>
      </c>
      <c r="P134" t="s">
        <v>203</v>
      </c>
      <c r="T134" t="s">
        <v>64</v>
      </c>
      <c r="Z134" s="3"/>
      <c r="AF134" t="s">
        <v>63</v>
      </c>
      <c r="AH134">
        <v>0</v>
      </c>
      <c r="AI134" s="2">
        <v>45107</v>
      </c>
      <c r="AJ134" t="s">
        <v>64</v>
      </c>
      <c r="AK134" t="s">
        <v>64</v>
      </c>
      <c r="AL134" t="s">
        <v>64</v>
      </c>
      <c r="AN134" s="3"/>
      <c r="AP134" t="s">
        <v>64</v>
      </c>
      <c r="AR134" t="s">
        <v>64</v>
      </c>
      <c r="AS134" t="s">
        <v>66</v>
      </c>
    </row>
    <row r="135" spans="1:45" ht="16" x14ac:dyDescent="0.2">
      <c r="A135">
        <v>2571</v>
      </c>
      <c r="B135">
        <v>2571</v>
      </c>
      <c r="C135" s="2">
        <v>45107</v>
      </c>
      <c r="D135" t="s">
        <v>1935</v>
      </c>
      <c r="E135" t="s">
        <v>206</v>
      </c>
      <c r="F135" s="3">
        <v>2778.59</v>
      </c>
      <c r="G135" t="s">
        <v>47</v>
      </c>
      <c r="H135" s="3">
        <v>0</v>
      </c>
      <c r="I135" t="s">
        <v>104</v>
      </c>
      <c r="J135">
        <v>2551</v>
      </c>
      <c r="K135" t="s">
        <v>49</v>
      </c>
      <c r="L135" t="s">
        <v>50</v>
      </c>
      <c r="M135" t="s">
        <v>51</v>
      </c>
      <c r="N135">
        <v>1730</v>
      </c>
      <c r="O135" t="s">
        <v>52</v>
      </c>
      <c r="P135" t="s">
        <v>203</v>
      </c>
      <c r="T135" t="s">
        <v>64</v>
      </c>
      <c r="Z135" s="3"/>
      <c r="AF135" t="s">
        <v>63</v>
      </c>
      <c r="AH135">
        <v>0</v>
      </c>
      <c r="AI135" s="2">
        <v>45107</v>
      </c>
      <c r="AJ135" t="s">
        <v>64</v>
      </c>
      <c r="AK135" t="s">
        <v>64</v>
      </c>
      <c r="AL135" t="s">
        <v>64</v>
      </c>
      <c r="AN135" s="3"/>
      <c r="AP135" t="s">
        <v>64</v>
      </c>
      <c r="AR135" t="s">
        <v>64</v>
      </c>
      <c r="AS135" t="s">
        <v>66</v>
      </c>
    </row>
    <row r="136" spans="1:45" ht="16" x14ac:dyDescent="0.2">
      <c r="A136">
        <v>2575</v>
      </c>
      <c r="B136">
        <v>2575</v>
      </c>
      <c r="C136" s="2">
        <v>45107</v>
      </c>
      <c r="D136" t="s">
        <v>1936</v>
      </c>
      <c r="E136" t="s">
        <v>2634</v>
      </c>
      <c r="F136" s="3">
        <v>139.46</v>
      </c>
      <c r="G136" t="s">
        <v>47</v>
      </c>
      <c r="H136" s="3">
        <v>0</v>
      </c>
      <c r="I136" t="s">
        <v>104</v>
      </c>
      <c r="J136">
        <v>1730</v>
      </c>
      <c r="K136" t="s">
        <v>52</v>
      </c>
      <c r="L136" t="s">
        <v>203</v>
      </c>
      <c r="N136">
        <v>2551</v>
      </c>
      <c r="O136" t="s">
        <v>49</v>
      </c>
      <c r="P136" t="s">
        <v>50</v>
      </c>
      <c r="Q136" t="s">
        <v>51</v>
      </c>
      <c r="T136" t="s">
        <v>64</v>
      </c>
      <c r="Z136" s="3"/>
      <c r="AF136" t="s">
        <v>63</v>
      </c>
      <c r="AH136">
        <v>0</v>
      </c>
      <c r="AI136" s="2">
        <v>45107</v>
      </c>
      <c r="AJ136" t="s">
        <v>64</v>
      </c>
      <c r="AK136" t="s">
        <v>64</v>
      </c>
      <c r="AL136" t="s">
        <v>64</v>
      </c>
      <c r="AN136" s="3"/>
      <c r="AP136" t="s">
        <v>64</v>
      </c>
      <c r="AR136" t="s">
        <v>64</v>
      </c>
      <c r="AS136" t="s">
        <v>66</v>
      </c>
    </row>
    <row r="137" spans="1:45" ht="16" x14ac:dyDescent="0.2">
      <c r="A137">
        <v>2576</v>
      </c>
      <c r="B137">
        <v>2576</v>
      </c>
      <c r="C137" s="2">
        <v>45107</v>
      </c>
      <c r="D137" t="s">
        <v>1936</v>
      </c>
      <c r="E137" t="s">
        <v>2635</v>
      </c>
      <c r="F137" s="3">
        <v>806</v>
      </c>
      <c r="G137" t="s">
        <v>47</v>
      </c>
      <c r="H137" s="3">
        <v>0</v>
      </c>
      <c r="I137" t="s">
        <v>104</v>
      </c>
      <c r="J137">
        <v>2551</v>
      </c>
      <c r="K137" t="s">
        <v>49</v>
      </c>
      <c r="L137" t="s">
        <v>50</v>
      </c>
      <c r="M137" t="s">
        <v>51</v>
      </c>
      <c r="N137">
        <v>1730</v>
      </c>
      <c r="O137" t="s">
        <v>52</v>
      </c>
      <c r="P137" t="s">
        <v>203</v>
      </c>
      <c r="T137" t="s">
        <v>64</v>
      </c>
      <c r="Z137" s="3"/>
      <c r="AF137" t="s">
        <v>63</v>
      </c>
      <c r="AH137">
        <v>0</v>
      </c>
      <c r="AI137" s="2">
        <v>45107</v>
      </c>
      <c r="AJ137" t="s">
        <v>64</v>
      </c>
      <c r="AK137" t="s">
        <v>64</v>
      </c>
      <c r="AL137" t="s">
        <v>64</v>
      </c>
      <c r="AN137" s="3"/>
      <c r="AP137" t="s">
        <v>64</v>
      </c>
      <c r="AR137" t="s">
        <v>64</v>
      </c>
      <c r="AS137" t="s">
        <v>66</v>
      </c>
    </row>
    <row r="138" spans="1:45" ht="16" x14ac:dyDescent="0.2">
      <c r="A138">
        <v>2577</v>
      </c>
      <c r="B138">
        <v>2577</v>
      </c>
      <c r="C138" s="2">
        <v>45107</v>
      </c>
      <c r="D138" t="s">
        <v>1936</v>
      </c>
      <c r="E138" t="s">
        <v>206</v>
      </c>
      <c r="F138" s="3">
        <v>2988.56</v>
      </c>
      <c r="G138" t="s">
        <v>47</v>
      </c>
      <c r="H138" s="3">
        <v>0</v>
      </c>
      <c r="I138" t="s">
        <v>104</v>
      </c>
      <c r="J138">
        <v>2551</v>
      </c>
      <c r="K138" t="s">
        <v>49</v>
      </c>
      <c r="L138" t="s">
        <v>50</v>
      </c>
      <c r="M138" t="s">
        <v>51</v>
      </c>
      <c r="N138">
        <v>1730</v>
      </c>
      <c r="O138" t="s">
        <v>52</v>
      </c>
      <c r="P138" t="s">
        <v>203</v>
      </c>
      <c r="T138" t="s">
        <v>64</v>
      </c>
      <c r="Z138" s="3"/>
      <c r="AF138" t="s">
        <v>63</v>
      </c>
      <c r="AH138">
        <v>0</v>
      </c>
      <c r="AI138" s="2">
        <v>45107</v>
      </c>
      <c r="AJ138" t="s">
        <v>64</v>
      </c>
      <c r="AK138" t="s">
        <v>64</v>
      </c>
      <c r="AL138" t="s">
        <v>64</v>
      </c>
      <c r="AN138" s="3"/>
      <c r="AP138" t="s">
        <v>64</v>
      </c>
      <c r="AR138" t="s">
        <v>64</v>
      </c>
      <c r="AS138" t="s">
        <v>66</v>
      </c>
    </row>
    <row r="139" spans="1:45" ht="16" x14ac:dyDescent="0.2">
      <c r="A139">
        <v>2578</v>
      </c>
      <c r="B139">
        <v>2578</v>
      </c>
      <c r="C139" s="2">
        <v>45107</v>
      </c>
      <c r="D139" t="s">
        <v>1936</v>
      </c>
      <c r="E139" t="s">
        <v>204</v>
      </c>
      <c r="F139" s="3">
        <v>695.28</v>
      </c>
      <c r="G139" t="s">
        <v>47</v>
      </c>
      <c r="H139" s="3">
        <v>0</v>
      </c>
      <c r="I139" t="s">
        <v>104</v>
      </c>
      <c r="J139">
        <v>2555</v>
      </c>
      <c r="K139" t="s">
        <v>49</v>
      </c>
      <c r="L139" t="s">
        <v>50</v>
      </c>
      <c r="M139" t="s">
        <v>51</v>
      </c>
      <c r="N139">
        <v>1730</v>
      </c>
      <c r="O139" t="s">
        <v>52</v>
      </c>
      <c r="P139" t="s">
        <v>203</v>
      </c>
      <c r="T139" t="s">
        <v>64</v>
      </c>
      <c r="Z139" s="3"/>
      <c r="AF139" t="s">
        <v>63</v>
      </c>
      <c r="AH139">
        <v>0</v>
      </c>
      <c r="AI139" s="2">
        <v>45107</v>
      </c>
      <c r="AJ139" t="s">
        <v>64</v>
      </c>
      <c r="AK139" t="s">
        <v>64</v>
      </c>
      <c r="AL139" t="s">
        <v>64</v>
      </c>
      <c r="AN139" s="3"/>
      <c r="AP139" t="s">
        <v>64</v>
      </c>
      <c r="AR139" t="s">
        <v>64</v>
      </c>
      <c r="AS139" t="s">
        <v>66</v>
      </c>
    </row>
    <row r="140" spans="1:45" ht="16" x14ac:dyDescent="0.2">
      <c r="A140">
        <v>2579</v>
      </c>
      <c r="B140">
        <v>2579</v>
      </c>
      <c r="C140" s="2">
        <v>45107</v>
      </c>
      <c r="D140" t="s">
        <v>1934</v>
      </c>
      <c r="E140" t="s">
        <v>204</v>
      </c>
      <c r="F140" s="3">
        <v>662.55</v>
      </c>
      <c r="G140" t="s">
        <v>47</v>
      </c>
      <c r="H140" s="3">
        <v>0</v>
      </c>
      <c r="I140" t="s">
        <v>104</v>
      </c>
      <c r="J140">
        <v>2555</v>
      </c>
      <c r="K140" t="s">
        <v>49</v>
      </c>
      <c r="L140" t="s">
        <v>50</v>
      </c>
      <c r="M140" t="s">
        <v>51</v>
      </c>
      <c r="N140">
        <v>1730</v>
      </c>
      <c r="O140" t="s">
        <v>52</v>
      </c>
      <c r="P140" t="s">
        <v>203</v>
      </c>
      <c r="T140" t="s">
        <v>64</v>
      </c>
      <c r="Z140" s="3"/>
      <c r="AF140" t="s">
        <v>63</v>
      </c>
      <c r="AH140">
        <v>0</v>
      </c>
      <c r="AI140" s="2">
        <v>45107</v>
      </c>
      <c r="AJ140" t="s">
        <v>64</v>
      </c>
      <c r="AK140" t="s">
        <v>64</v>
      </c>
      <c r="AL140" t="s">
        <v>64</v>
      </c>
      <c r="AN140" s="3"/>
      <c r="AP140" t="s">
        <v>64</v>
      </c>
      <c r="AR140" t="s">
        <v>64</v>
      </c>
      <c r="AS140" t="s">
        <v>66</v>
      </c>
    </row>
    <row r="141" spans="1:45" ht="16" x14ac:dyDescent="0.2">
      <c r="A141">
        <v>2580</v>
      </c>
      <c r="B141">
        <v>2580</v>
      </c>
      <c r="C141" s="2">
        <v>45107</v>
      </c>
      <c r="D141" t="s">
        <v>1935</v>
      </c>
      <c r="E141" t="s">
        <v>204</v>
      </c>
      <c r="F141" s="3">
        <v>511.49</v>
      </c>
      <c r="G141" t="s">
        <v>47</v>
      </c>
      <c r="H141" s="3">
        <v>0</v>
      </c>
      <c r="I141" t="s">
        <v>104</v>
      </c>
      <c r="J141">
        <v>2555</v>
      </c>
      <c r="K141" t="s">
        <v>49</v>
      </c>
      <c r="L141" t="s">
        <v>50</v>
      </c>
      <c r="M141" t="s">
        <v>51</v>
      </c>
      <c r="N141">
        <v>1730</v>
      </c>
      <c r="O141" t="s">
        <v>52</v>
      </c>
      <c r="P141" t="s">
        <v>203</v>
      </c>
      <c r="T141" t="s">
        <v>64</v>
      </c>
      <c r="Z141" s="3"/>
      <c r="AF141" t="s">
        <v>63</v>
      </c>
      <c r="AH141">
        <v>0</v>
      </c>
      <c r="AI141" s="2">
        <v>45107</v>
      </c>
      <c r="AJ141" t="s">
        <v>64</v>
      </c>
      <c r="AK141" t="s">
        <v>64</v>
      </c>
      <c r="AL141" t="s">
        <v>64</v>
      </c>
      <c r="AN141" s="3"/>
      <c r="AP141" t="s">
        <v>64</v>
      </c>
      <c r="AR141" t="s">
        <v>64</v>
      </c>
      <c r="AS141" t="s">
        <v>66</v>
      </c>
    </row>
    <row r="142" spans="1:45" ht="16" x14ac:dyDescent="0.2">
      <c r="A142">
        <v>3749</v>
      </c>
      <c r="B142">
        <v>3749</v>
      </c>
      <c r="C142" s="2">
        <v>45107</v>
      </c>
      <c r="D142" t="s">
        <v>1935</v>
      </c>
      <c r="E142" t="s">
        <v>2155</v>
      </c>
      <c r="F142" s="3">
        <v>43.17</v>
      </c>
      <c r="G142" t="s">
        <v>47</v>
      </c>
      <c r="H142" s="3">
        <v>0</v>
      </c>
      <c r="I142" t="s">
        <v>104</v>
      </c>
      <c r="J142">
        <v>1730</v>
      </c>
      <c r="K142" t="s">
        <v>52</v>
      </c>
      <c r="L142" t="s">
        <v>203</v>
      </c>
      <c r="N142">
        <v>2400</v>
      </c>
      <c r="O142" t="s">
        <v>49</v>
      </c>
      <c r="P142" t="s">
        <v>105</v>
      </c>
      <c r="Q142" t="s">
        <v>51</v>
      </c>
      <c r="T142" t="s">
        <v>64</v>
      </c>
      <c r="Z142" s="3"/>
      <c r="AF142" t="s">
        <v>63</v>
      </c>
      <c r="AH142">
        <v>0</v>
      </c>
      <c r="AI142" s="2">
        <v>45107</v>
      </c>
      <c r="AJ142" t="s">
        <v>64</v>
      </c>
      <c r="AK142" t="s">
        <v>64</v>
      </c>
      <c r="AL142" t="s">
        <v>64</v>
      </c>
      <c r="AN142" s="3"/>
      <c r="AP142" t="s">
        <v>64</v>
      </c>
      <c r="AR142" t="s">
        <v>64</v>
      </c>
      <c r="AS142" t="s">
        <v>66</v>
      </c>
    </row>
    <row r="143" spans="1:45" ht="16" x14ac:dyDescent="0.2">
      <c r="A143">
        <v>2492</v>
      </c>
      <c r="B143">
        <v>2492</v>
      </c>
      <c r="C143" s="2">
        <v>45112</v>
      </c>
      <c r="D143" t="s">
        <v>1814</v>
      </c>
      <c r="E143" t="s">
        <v>68</v>
      </c>
      <c r="F143" s="3">
        <v>100.39</v>
      </c>
      <c r="G143" t="s">
        <v>47</v>
      </c>
      <c r="H143" s="3">
        <v>0</v>
      </c>
      <c r="I143" t="s">
        <v>48</v>
      </c>
      <c r="J143">
        <v>2710</v>
      </c>
      <c r="K143" t="s">
        <v>49</v>
      </c>
      <c r="L143" t="s">
        <v>50</v>
      </c>
      <c r="M143" t="s">
        <v>51</v>
      </c>
      <c r="N143">
        <v>940</v>
      </c>
      <c r="O143" t="s">
        <v>52</v>
      </c>
      <c r="P143" t="s">
        <v>53</v>
      </c>
      <c r="T143" t="s">
        <v>2636</v>
      </c>
      <c r="U143" t="s">
        <v>2637</v>
      </c>
      <c r="V143" t="s">
        <v>1867</v>
      </c>
      <c r="W143" t="s">
        <v>56</v>
      </c>
      <c r="X143" t="s">
        <v>2638</v>
      </c>
      <c r="Y143" t="s">
        <v>72</v>
      </c>
      <c r="Z143" s="3">
        <v>0</v>
      </c>
      <c r="AA143" t="s">
        <v>2639</v>
      </c>
      <c r="AB143" t="s">
        <v>2640</v>
      </c>
      <c r="AC143" t="s">
        <v>61</v>
      </c>
      <c r="AD143" t="s">
        <v>61</v>
      </c>
      <c r="AE143" t="s">
        <v>2641</v>
      </c>
      <c r="AF143" t="s">
        <v>63</v>
      </c>
      <c r="AH143">
        <v>0</v>
      </c>
      <c r="AI143" s="2">
        <v>45112</v>
      </c>
      <c r="AJ143" t="s">
        <v>64</v>
      </c>
      <c r="AK143" t="s">
        <v>64</v>
      </c>
      <c r="AL143" t="s">
        <v>2642</v>
      </c>
      <c r="AM143" t="s">
        <v>2637</v>
      </c>
      <c r="AN143" s="3">
        <v>100.39</v>
      </c>
      <c r="AO143" t="s">
        <v>2640</v>
      </c>
      <c r="AP143" t="s">
        <v>64</v>
      </c>
      <c r="AQ143" t="s">
        <v>2641</v>
      </c>
      <c r="AR143">
        <v>974</v>
      </c>
      <c r="AS143" t="s">
        <v>66</v>
      </c>
    </row>
    <row r="144" spans="1:45" ht="16" x14ac:dyDescent="0.2">
      <c r="A144">
        <v>2493</v>
      </c>
      <c r="B144">
        <v>2493</v>
      </c>
      <c r="C144" s="2">
        <v>45113</v>
      </c>
      <c r="D144" t="s">
        <v>1748</v>
      </c>
      <c r="E144" t="s">
        <v>2371</v>
      </c>
      <c r="F144" s="3">
        <v>46.41</v>
      </c>
      <c r="G144" t="s">
        <v>47</v>
      </c>
      <c r="H144" s="3">
        <v>0</v>
      </c>
      <c r="I144" t="s">
        <v>48</v>
      </c>
      <c r="J144">
        <v>2663</v>
      </c>
      <c r="K144" t="s">
        <v>49</v>
      </c>
      <c r="L144" t="s">
        <v>50</v>
      </c>
      <c r="M144" t="s">
        <v>51</v>
      </c>
      <c r="N144">
        <v>940</v>
      </c>
      <c r="O144" t="s">
        <v>52</v>
      </c>
      <c r="P144" t="s">
        <v>53</v>
      </c>
      <c r="T144" t="s">
        <v>2516</v>
      </c>
      <c r="U144" t="s">
        <v>2643</v>
      </c>
      <c r="V144" t="s">
        <v>1877</v>
      </c>
      <c r="W144" t="s">
        <v>56</v>
      </c>
      <c r="X144" t="s">
        <v>2644</v>
      </c>
      <c r="Y144" t="s">
        <v>2375</v>
      </c>
      <c r="Z144" s="3">
        <v>19</v>
      </c>
      <c r="AA144" t="s">
        <v>2519</v>
      </c>
      <c r="AB144" t="s">
        <v>2645</v>
      </c>
      <c r="AC144" t="s">
        <v>61</v>
      </c>
      <c r="AD144" t="s">
        <v>61</v>
      </c>
      <c r="AE144" t="s">
        <v>2646</v>
      </c>
      <c r="AF144" t="s">
        <v>63</v>
      </c>
      <c r="AH144">
        <v>0</v>
      </c>
      <c r="AI144" s="2">
        <v>45113</v>
      </c>
      <c r="AJ144" t="s">
        <v>64</v>
      </c>
      <c r="AK144" t="s">
        <v>64</v>
      </c>
      <c r="AL144" t="s">
        <v>2647</v>
      </c>
      <c r="AM144" t="s">
        <v>2643</v>
      </c>
      <c r="AN144" s="3">
        <v>46.41</v>
      </c>
      <c r="AO144" t="s">
        <v>2645</v>
      </c>
      <c r="AP144" t="s">
        <v>64</v>
      </c>
      <c r="AQ144" t="s">
        <v>2646</v>
      </c>
      <c r="AR144">
        <v>975</v>
      </c>
      <c r="AS144" t="s">
        <v>66</v>
      </c>
    </row>
    <row r="145" spans="1:45" ht="16" x14ac:dyDescent="0.2">
      <c r="A145">
        <v>2494</v>
      </c>
      <c r="B145">
        <v>2494</v>
      </c>
      <c r="C145" s="2">
        <v>45117.43440972222</v>
      </c>
      <c r="D145" t="s">
        <v>1748</v>
      </c>
      <c r="E145" t="s">
        <v>2165</v>
      </c>
      <c r="F145" s="3">
        <v>52.9</v>
      </c>
      <c r="G145" t="s">
        <v>47</v>
      </c>
      <c r="H145" s="3">
        <v>0</v>
      </c>
      <c r="I145" t="s">
        <v>48</v>
      </c>
      <c r="J145">
        <v>2900</v>
      </c>
      <c r="K145" t="s">
        <v>49</v>
      </c>
      <c r="L145" t="s">
        <v>50</v>
      </c>
      <c r="M145" t="s">
        <v>51</v>
      </c>
      <c r="N145">
        <v>941</v>
      </c>
      <c r="O145" t="s">
        <v>52</v>
      </c>
      <c r="P145" t="s">
        <v>53</v>
      </c>
      <c r="T145" t="s">
        <v>2313</v>
      </c>
      <c r="U145" t="s">
        <v>2648</v>
      </c>
      <c r="V145" t="s">
        <v>1914</v>
      </c>
      <c r="W145" t="s">
        <v>56</v>
      </c>
      <c r="X145" t="s">
        <v>2649</v>
      </c>
      <c r="Y145" t="s">
        <v>323</v>
      </c>
      <c r="Z145" s="3">
        <v>19</v>
      </c>
      <c r="AA145" t="s">
        <v>2316</v>
      </c>
      <c r="AB145" t="s">
        <v>2650</v>
      </c>
      <c r="AC145" t="s">
        <v>61</v>
      </c>
      <c r="AD145" t="s">
        <v>61</v>
      </c>
      <c r="AE145" t="s">
        <v>2651</v>
      </c>
      <c r="AF145" t="s">
        <v>63</v>
      </c>
      <c r="AH145">
        <v>0</v>
      </c>
      <c r="AI145" s="2">
        <v>45117</v>
      </c>
      <c r="AJ145" t="s">
        <v>64</v>
      </c>
      <c r="AK145" t="s">
        <v>64</v>
      </c>
      <c r="AL145" t="s">
        <v>2652</v>
      </c>
      <c r="AM145" t="s">
        <v>2648</v>
      </c>
      <c r="AN145" s="3">
        <v>52.9</v>
      </c>
      <c r="AO145" t="s">
        <v>2650</v>
      </c>
      <c r="AP145" t="s">
        <v>64</v>
      </c>
      <c r="AQ145" t="s">
        <v>2651</v>
      </c>
      <c r="AR145">
        <v>976</v>
      </c>
      <c r="AS145" t="s">
        <v>66</v>
      </c>
    </row>
    <row r="146" spans="1:45" ht="16" x14ac:dyDescent="0.2">
      <c r="A146">
        <v>2781</v>
      </c>
      <c r="B146">
        <v>2781</v>
      </c>
      <c r="C146" s="2">
        <v>45119</v>
      </c>
      <c r="D146" t="s">
        <v>1761</v>
      </c>
      <c r="E146" t="s">
        <v>2665</v>
      </c>
      <c r="F146" s="3">
        <v>276.66000000000003</v>
      </c>
      <c r="G146" t="s">
        <v>47</v>
      </c>
      <c r="H146" s="3">
        <v>0</v>
      </c>
      <c r="I146" t="s">
        <v>48</v>
      </c>
      <c r="J146">
        <v>2722</v>
      </c>
      <c r="K146" t="s">
        <v>49</v>
      </c>
      <c r="L146" t="s">
        <v>50</v>
      </c>
      <c r="M146" t="s">
        <v>51</v>
      </c>
      <c r="N146">
        <v>561</v>
      </c>
      <c r="O146" t="s">
        <v>52</v>
      </c>
      <c r="P146" t="s">
        <v>53</v>
      </c>
      <c r="T146" t="s">
        <v>2666</v>
      </c>
      <c r="V146" t="s">
        <v>1892</v>
      </c>
      <c r="W146" t="s">
        <v>56</v>
      </c>
      <c r="X146" t="s">
        <v>2667</v>
      </c>
      <c r="Y146" t="s">
        <v>2668</v>
      </c>
      <c r="Z146" s="3">
        <v>0</v>
      </c>
      <c r="AA146" t="s">
        <v>2669</v>
      </c>
      <c r="AB146" t="s">
        <v>2640</v>
      </c>
      <c r="AC146" t="s">
        <v>61</v>
      </c>
      <c r="AD146" t="s">
        <v>61</v>
      </c>
      <c r="AE146" t="s">
        <v>2670</v>
      </c>
      <c r="AF146" t="s">
        <v>63</v>
      </c>
      <c r="AH146">
        <v>0</v>
      </c>
      <c r="AI146" s="2">
        <v>45119</v>
      </c>
      <c r="AJ146" t="s">
        <v>64</v>
      </c>
      <c r="AK146" t="s">
        <v>64</v>
      </c>
      <c r="AL146" t="s">
        <v>2671</v>
      </c>
      <c r="AN146" s="3">
        <v>276.66000000000003</v>
      </c>
      <c r="AO146" t="s">
        <v>2640</v>
      </c>
      <c r="AP146" t="s">
        <v>64</v>
      </c>
      <c r="AQ146" t="s">
        <v>2670</v>
      </c>
      <c r="AR146">
        <v>978</v>
      </c>
      <c r="AS146" t="s">
        <v>66</v>
      </c>
    </row>
    <row r="147" spans="1:45" ht="16" x14ac:dyDescent="0.2">
      <c r="A147">
        <v>2623</v>
      </c>
      <c r="B147">
        <v>2623</v>
      </c>
      <c r="C147" s="2">
        <v>45126</v>
      </c>
      <c r="D147" t="s">
        <v>1761</v>
      </c>
      <c r="E147" t="s">
        <v>2674</v>
      </c>
      <c r="F147" s="3">
        <v>30.81</v>
      </c>
      <c r="G147" t="s">
        <v>47</v>
      </c>
      <c r="H147" s="3">
        <v>0</v>
      </c>
      <c r="I147" t="s">
        <v>48</v>
      </c>
      <c r="J147">
        <v>2720</v>
      </c>
      <c r="K147" t="s">
        <v>49</v>
      </c>
      <c r="L147" t="s">
        <v>50</v>
      </c>
      <c r="M147" t="s">
        <v>51</v>
      </c>
      <c r="N147">
        <v>942</v>
      </c>
      <c r="O147" t="s">
        <v>52</v>
      </c>
      <c r="P147" t="s">
        <v>53</v>
      </c>
      <c r="T147" t="s">
        <v>2675</v>
      </c>
      <c r="U147" t="s">
        <v>2676</v>
      </c>
      <c r="V147" t="s">
        <v>2044</v>
      </c>
      <c r="W147" t="s">
        <v>56</v>
      </c>
      <c r="X147" t="s">
        <v>2677</v>
      </c>
      <c r="Y147" t="s">
        <v>2036</v>
      </c>
      <c r="Z147" s="3">
        <v>19</v>
      </c>
      <c r="AA147" t="s">
        <v>2678</v>
      </c>
      <c r="AB147" t="s">
        <v>2679</v>
      </c>
      <c r="AC147" t="s">
        <v>61</v>
      </c>
      <c r="AD147" t="s">
        <v>61</v>
      </c>
      <c r="AE147" t="s">
        <v>2680</v>
      </c>
      <c r="AF147" t="s">
        <v>63</v>
      </c>
      <c r="AH147">
        <v>0</v>
      </c>
      <c r="AI147" s="2">
        <v>45126</v>
      </c>
      <c r="AJ147" t="s">
        <v>64</v>
      </c>
      <c r="AK147" t="s">
        <v>64</v>
      </c>
      <c r="AL147" t="s">
        <v>2681</v>
      </c>
      <c r="AM147" t="s">
        <v>2676</v>
      </c>
      <c r="AN147" s="3">
        <v>30.41</v>
      </c>
      <c r="AO147" t="s">
        <v>2679</v>
      </c>
      <c r="AP147" t="s">
        <v>64</v>
      </c>
      <c r="AQ147" t="s">
        <v>2680</v>
      </c>
      <c r="AR147">
        <v>1026</v>
      </c>
      <c r="AS147" t="s">
        <v>66</v>
      </c>
    </row>
    <row r="148" spans="1:45" ht="16" x14ac:dyDescent="0.2">
      <c r="A148">
        <v>2627</v>
      </c>
      <c r="B148">
        <v>2627</v>
      </c>
      <c r="C148" s="2">
        <v>45127</v>
      </c>
      <c r="D148" t="s">
        <v>1761</v>
      </c>
      <c r="E148" t="s">
        <v>2032</v>
      </c>
      <c r="F148" s="3">
        <v>21.46</v>
      </c>
      <c r="G148" t="s">
        <v>47</v>
      </c>
      <c r="H148" s="3">
        <v>0</v>
      </c>
      <c r="I148" t="s">
        <v>48</v>
      </c>
      <c r="J148">
        <v>2720</v>
      </c>
      <c r="K148" t="s">
        <v>49</v>
      </c>
      <c r="L148" t="s">
        <v>50</v>
      </c>
      <c r="M148" t="s">
        <v>51</v>
      </c>
      <c r="N148">
        <v>942</v>
      </c>
      <c r="O148" t="s">
        <v>52</v>
      </c>
      <c r="P148" t="s">
        <v>53</v>
      </c>
      <c r="T148" t="s">
        <v>2682</v>
      </c>
      <c r="U148" t="s">
        <v>2683</v>
      </c>
      <c r="V148" t="s">
        <v>1986</v>
      </c>
      <c r="W148" t="s">
        <v>56</v>
      </c>
      <c r="X148" t="s">
        <v>2684</v>
      </c>
      <c r="Y148" t="s">
        <v>2036</v>
      </c>
      <c r="Z148" s="3">
        <v>19</v>
      </c>
      <c r="AA148" t="s">
        <v>2685</v>
      </c>
      <c r="AB148" t="s">
        <v>2686</v>
      </c>
      <c r="AC148" t="s">
        <v>61</v>
      </c>
      <c r="AD148" t="s">
        <v>61</v>
      </c>
      <c r="AE148" t="s">
        <v>2687</v>
      </c>
      <c r="AF148" t="s">
        <v>63</v>
      </c>
      <c r="AH148">
        <v>0</v>
      </c>
      <c r="AI148" s="2">
        <v>45127</v>
      </c>
      <c r="AJ148" t="s">
        <v>64</v>
      </c>
      <c r="AK148" t="s">
        <v>64</v>
      </c>
      <c r="AL148" t="s">
        <v>2688</v>
      </c>
      <c r="AM148" t="s">
        <v>2683</v>
      </c>
      <c r="AN148" s="3">
        <v>21.46</v>
      </c>
      <c r="AO148" t="s">
        <v>2686</v>
      </c>
      <c r="AP148" t="s">
        <v>64</v>
      </c>
      <c r="AQ148" t="s">
        <v>2687</v>
      </c>
      <c r="AR148">
        <v>1027</v>
      </c>
      <c r="AS148" t="s">
        <v>66</v>
      </c>
    </row>
    <row r="149" spans="1:45" ht="16" x14ac:dyDescent="0.2">
      <c r="A149">
        <v>2507</v>
      </c>
      <c r="B149">
        <v>2507</v>
      </c>
      <c r="C149" s="2">
        <v>45128</v>
      </c>
      <c r="D149" t="s">
        <v>1748</v>
      </c>
      <c r="E149" t="s">
        <v>652</v>
      </c>
      <c r="F149" s="3">
        <v>50</v>
      </c>
      <c r="G149" t="s">
        <v>47</v>
      </c>
      <c r="H149" s="3">
        <v>0</v>
      </c>
      <c r="I149" t="s">
        <v>48</v>
      </c>
      <c r="J149">
        <v>2705</v>
      </c>
      <c r="K149" t="s">
        <v>49</v>
      </c>
      <c r="L149" t="s">
        <v>50</v>
      </c>
      <c r="M149" t="s">
        <v>51</v>
      </c>
      <c r="N149">
        <v>940</v>
      </c>
      <c r="O149" t="s">
        <v>52</v>
      </c>
      <c r="P149" t="s">
        <v>53</v>
      </c>
      <c r="T149" t="s">
        <v>653</v>
      </c>
      <c r="U149" t="s">
        <v>654</v>
      </c>
      <c r="Z149" s="3"/>
      <c r="AF149" t="s">
        <v>63</v>
      </c>
      <c r="AH149">
        <v>0</v>
      </c>
      <c r="AI149" s="2">
        <v>45128</v>
      </c>
      <c r="AJ149" t="s">
        <v>64</v>
      </c>
      <c r="AK149" t="s">
        <v>64</v>
      </c>
      <c r="AL149" t="s">
        <v>2689</v>
      </c>
      <c r="AM149" t="s">
        <v>654</v>
      </c>
      <c r="AN149" s="3"/>
      <c r="AP149" t="s">
        <v>64</v>
      </c>
      <c r="AR149">
        <v>986</v>
      </c>
      <c r="AS149" t="s">
        <v>66</v>
      </c>
    </row>
    <row r="150" spans="1:45" ht="16" x14ac:dyDescent="0.2">
      <c r="A150">
        <v>2515</v>
      </c>
      <c r="B150">
        <v>2515</v>
      </c>
      <c r="C150" s="2">
        <v>45132</v>
      </c>
      <c r="D150" t="s">
        <v>1814</v>
      </c>
      <c r="E150" t="s">
        <v>2057</v>
      </c>
      <c r="F150" s="3">
        <v>21.52</v>
      </c>
      <c r="G150" t="s">
        <v>47</v>
      </c>
      <c r="H150" s="3">
        <v>0</v>
      </c>
      <c r="I150" t="s">
        <v>48</v>
      </c>
      <c r="J150">
        <v>2710</v>
      </c>
      <c r="K150" t="s">
        <v>49</v>
      </c>
      <c r="L150" t="s">
        <v>50</v>
      </c>
      <c r="M150" t="s">
        <v>51</v>
      </c>
      <c r="N150">
        <v>940</v>
      </c>
      <c r="O150" t="s">
        <v>52</v>
      </c>
      <c r="P150" t="s">
        <v>53</v>
      </c>
      <c r="T150" t="s">
        <v>2696</v>
      </c>
      <c r="U150" t="s">
        <v>2697</v>
      </c>
      <c r="V150" t="s">
        <v>1920</v>
      </c>
      <c r="W150" t="s">
        <v>56</v>
      </c>
      <c r="X150" t="s">
        <v>2698</v>
      </c>
      <c r="Y150" t="s">
        <v>2061</v>
      </c>
      <c r="Z150" s="3">
        <v>19</v>
      </c>
      <c r="AA150" t="s">
        <v>2699</v>
      </c>
      <c r="AB150" t="s">
        <v>2700</v>
      </c>
      <c r="AC150" t="s">
        <v>61</v>
      </c>
      <c r="AD150" t="s">
        <v>61</v>
      </c>
      <c r="AE150" t="s">
        <v>2701</v>
      </c>
      <c r="AF150" t="s">
        <v>63</v>
      </c>
      <c r="AH150">
        <v>0</v>
      </c>
      <c r="AI150" s="2">
        <v>45132</v>
      </c>
      <c r="AJ150" t="s">
        <v>64</v>
      </c>
      <c r="AK150" t="s">
        <v>64</v>
      </c>
      <c r="AL150" t="s">
        <v>2702</v>
      </c>
      <c r="AM150" t="s">
        <v>2697</v>
      </c>
      <c r="AN150" s="3">
        <v>21.52</v>
      </c>
      <c r="AO150" t="s">
        <v>2700</v>
      </c>
      <c r="AP150" t="s">
        <v>64</v>
      </c>
      <c r="AQ150" t="s">
        <v>2701</v>
      </c>
      <c r="AR150">
        <v>991</v>
      </c>
      <c r="AS150" t="s">
        <v>66</v>
      </c>
    </row>
    <row r="151" spans="1:45" ht="16" x14ac:dyDescent="0.2">
      <c r="A151">
        <v>2625</v>
      </c>
      <c r="B151">
        <v>2625</v>
      </c>
      <c r="C151" s="2">
        <v>45132</v>
      </c>
      <c r="D151" t="s">
        <v>1761</v>
      </c>
      <c r="E151" t="s">
        <v>2703</v>
      </c>
      <c r="F151" s="3">
        <v>6.98</v>
      </c>
      <c r="G151" t="s">
        <v>47</v>
      </c>
      <c r="H151" s="3">
        <v>0</v>
      </c>
      <c r="I151" t="s">
        <v>48</v>
      </c>
      <c r="J151">
        <v>2720</v>
      </c>
      <c r="K151" t="s">
        <v>49</v>
      </c>
      <c r="L151" t="s">
        <v>50</v>
      </c>
      <c r="M151" t="s">
        <v>51</v>
      </c>
      <c r="N151">
        <v>942</v>
      </c>
      <c r="O151" t="s">
        <v>52</v>
      </c>
      <c r="P151" t="s">
        <v>53</v>
      </c>
      <c r="T151" t="s">
        <v>2704</v>
      </c>
      <c r="U151" t="s">
        <v>2705</v>
      </c>
      <c r="V151" t="s">
        <v>1930</v>
      </c>
      <c r="W151" t="s">
        <v>56</v>
      </c>
      <c r="X151" t="s">
        <v>2706</v>
      </c>
      <c r="Y151" t="s">
        <v>953</v>
      </c>
      <c r="Z151" s="3">
        <v>19</v>
      </c>
      <c r="AA151" t="s">
        <v>2707</v>
      </c>
      <c r="AB151" t="s">
        <v>2700</v>
      </c>
      <c r="AC151" t="s">
        <v>61</v>
      </c>
      <c r="AD151" t="s">
        <v>61</v>
      </c>
      <c r="AE151" t="s">
        <v>2708</v>
      </c>
      <c r="AF151" t="s">
        <v>63</v>
      </c>
      <c r="AH151">
        <v>0</v>
      </c>
      <c r="AI151" s="2">
        <v>45132</v>
      </c>
      <c r="AJ151" t="s">
        <v>64</v>
      </c>
      <c r="AK151" t="s">
        <v>64</v>
      </c>
      <c r="AL151" t="s">
        <v>2709</v>
      </c>
      <c r="AM151" t="s">
        <v>2705</v>
      </c>
      <c r="AN151" s="3">
        <v>6.98</v>
      </c>
      <c r="AO151" t="s">
        <v>2700</v>
      </c>
      <c r="AP151" t="s">
        <v>64</v>
      </c>
      <c r="AQ151" t="s">
        <v>2708</v>
      </c>
      <c r="AR151">
        <v>1029</v>
      </c>
      <c r="AS151" t="s">
        <v>66</v>
      </c>
    </row>
    <row r="152" spans="1:45" ht="16" x14ac:dyDescent="0.2">
      <c r="A152">
        <v>2519</v>
      </c>
      <c r="B152">
        <v>2519</v>
      </c>
      <c r="C152" s="2">
        <v>45138</v>
      </c>
      <c r="D152" t="s">
        <v>1782</v>
      </c>
      <c r="E152" t="s">
        <v>287</v>
      </c>
      <c r="F152" s="3">
        <v>95.2</v>
      </c>
      <c r="G152" t="s">
        <v>47</v>
      </c>
      <c r="H152" s="3">
        <v>0</v>
      </c>
      <c r="I152" t="s">
        <v>48</v>
      </c>
      <c r="J152">
        <v>2894</v>
      </c>
      <c r="K152" t="s">
        <v>49</v>
      </c>
      <c r="L152" t="s">
        <v>50</v>
      </c>
      <c r="M152" t="s">
        <v>51</v>
      </c>
      <c r="N152">
        <v>940</v>
      </c>
      <c r="O152" t="s">
        <v>52</v>
      </c>
      <c r="P152" t="s">
        <v>53</v>
      </c>
      <c r="T152" t="s">
        <v>288</v>
      </c>
      <c r="U152" t="s">
        <v>2714</v>
      </c>
      <c r="V152" t="s">
        <v>1917</v>
      </c>
      <c r="W152" t="s">
        <v>56</v>
      </c>
      <c r="X152" t="s">
        <v>2715</v>
      </c>
      <c r="Y152" t="s">
        <v>291</v>
      </c>
      <c r="Z152" s="3">
        <v>19</v>
      </c>
      <c r="AA152" t="s">
        <v>292</v>
      </c>
      <c r="AB152" t="s">
        <v>2716</v>
      </c>
      <c r="AC152" t="s">
        <v>61</v>
      </c>
      <c r="AD152" t="s">
        <v>61</v>
      </c>
      <c r="AE152" t="s">
        <v>2717</v>
      </c>
      <c r="AF152" t="s">
        <v>63</v>
      </c>
      <c r="AH152">
        <v>0</v>
      </c>
      <c r="AI152" s="2">
        <v>45138</v>
      </c>
      <c r="AJ152" t="s">
        <v>64</v>
      </c>
      <c r="AK152" t="s">
        <v>64</v>
      </c>
      <c r="AL152" t="s">
        <v>2718</v>
      </c>
      <c r="AM152" t="s">
        <v>2714</v>
      </c>
      <c r="AN152" s="3">
        <v>95.2</v>
      </c>
      <c r="AO152" t="s">
        <v>2716</v>
      </c>
      <c r="AP152" t="s">
        <v>64</v>
      </c>
      <c r="AQ152" t="s">
        <v>2717</v>
      </c>
      <c r="AR152">
        <v>995</v>
      </c>
      <c r="AS152" t="s">
        <v>66</v>
      </c>
    </row>
    <row r="153" spans="1:45" ht="16" x14ac:dyDescent="0.2">
      <c r="A153">
        <v>2518</v>
      </c>
      <c r="B153">
        <v>2518</v>
      </c>
      <c r="C153" s="2">
        <v>45138</v>
      </c>
      <c r="D153" t="s">
        <v>1748</v>
      </c>
      <c r="E153" t="s">
        <v>147</v>
      </c>
      <c r="F153" s="3">
        <v>4.2</v>
      </c>
      <c r="G153" t="s">
        <v>47</v>
      </c>
      <c r="H153" s="3">
        <v>0</v>
      </c>
      <c r="I153" t="s">
        <v>48</v>
      </c>
      <c r="J153">
        <v>2705</v>
      </c>
      <c r="K153" t="s">
        <v>49</v>
      </c>
      <c r="L153" t="s">
        <v>50</v>
      </c>
      <c r="M153" t="s">
        <v>51</v>
      </c>
      <c r="N153">
        <v>940</v>
      </c>
      <c r="O153" t="s">
        <v>52</v>
      </c>
      <c r="P153" t="s">
        <v>53</v>
      </c>
      <c r="T153" t="s">
        <v>2719</v>
      </c>
      <c r="U153" t="s">
        <v>2720</v>
      </c>
      <c r="Z153" s="3"/>
      <c r="AF153" t="s">
        <v>63</v>
      </c>
      <c r="AH153">
        <v>0</v>
      </c>
      <c r="AI153" s="2">
        <v>45138</v>
      </c>
      <c r="AJ153" t="s">
        <v>64</v>
      </c>
      <c r="AK153" t="s">
        <v>64</v>
      </c>
      <c r="AL153" t="s">
        <v>2721</v>
      </c>
      <c r="AM153" t="s">
        <v>2720</v>
      </c>
      <c r="AN153" s="3"/>
      <c r="AP153" t="s">
        <v>64</v>
      </c>
      <c r="AR153">
        <v>994</v>
      </c>
      <c r="AS153" t="s">
        <v>66</v>
      </c>
    </row>
    <row r="154" spans="1:45" ht="16" x14ac:dyDescent="0.2">
      <c r="A154">
        <v>2585</v>
      </c>
      <c r="B154">
        <v>2585</v>
      </c>
      <c r="C154" s="2">
        <v>45138</v>
      </c>
      <c r="D154" t="s">
        <v>1934</v>
      </c>
      <c r="E154" t="s">
        <v>206</v>
      </c>
      <c r="F154" s="3">
        <v>2957.87</v>
      </c>
      <c r="G154" t="s">
        <v>47</v>
      </c>
      <c r="H154" s="3">
        <v>0</v>
      </c>
      <c r="I154" t="s">
        <v>104</v>
      </c>
      <c r="J154">
        <v>2551</v>
      </c>
      <c r="K154" t="s">
        <v>49</v>
      </c>
      <c r="L154" t="s">
        <v>50</v>
      </c>
      <c r="M154" t="s">
        <v>51</v>
      </c>
      <c r="N154">
        <v>1730</v>
      </c>
      <c r="O154" t="s">
        <v>52</v>
      </c>
      <c r="P154" t="s">
        <v>203</v>
      </c>
      <c r="T154" t="s">
        <v>64</v>
      </c>
      <c r="Z154" s="3"/>
      <c r="AF154" t="s">
        <v>63</v>
      </c>
      <c r="AH154">
        <v>0</v>
      </c>
      <c r="AI154" s="2">
        <v>45138</v>
      </c>
      <c r="AJ154" t="s">
        <v>64</v>
      </c>
      <c r="AK154" t="s">
        <v>64</v>
      </c>
      <c r="AL154" t="s">
        <v>64</v>
      </c>
      <c r="AN154" s="3"/>
      <c r="AP154" t="s">
        <v>64</v>
      </c>
      <c r="AR154" t="s">
        <v>64</v>
      </c>
      <c r="AS154" t="s">
        <v>66</v>
      </c>
    </row>
    <row r="155" spans="1:45" ht="16" x14ac:dyDescent="0.2">
      <c r="A155">
        <v>2586</v>
      </c>
      <c r="B155">
        <v>2586</v>
      </c>
      <c r="C155" s="2">
        <v>45138</v>
      </c>
      <c r="D155" t="s">
        <v>1935</v>
      </c>
      <c r="E155" t="s">
        <v>206</v>
      </c>
      <c r="F155" s="3">
        <v>2268.59</v>
      </c>
      <c r="G155" t="s">
        <v>47</v>
      </c>
      <c r="H155" s="3">
        <v>0</v>
      </c>
      <c r="I155" t="s">
        <v>104</v>
      </c>
      <c r="J155">
        <v>2551</v>
      </c>
      <c r="K155" t="s">
        <v>49</v>
      </c>
      <c r="L155" t="s">
        <v>50</v>
      </c>
      <c r="M155" t="s">
        <v>51</v>
      </c>
      <c r="N155">
        <v>1730</v>
      </c>
      <c r="O155" t="s">
        <v>52</v>
      </c>
      <c r="P155" t="s">
        <v>203</v>
      </c>
      <c r="T155" t="s">
        <v>64</v>
      </c>
      <c r="Z155" s="3"/>
      <c r="AF155" t="s">
        <v>63</v>
      </c>
      <c r="AH155">
        <v>0</v>
      </c>
      <c r="AI155" s="2">
        <v>45138</v>
      </c>
      <c r="AJ155" t="s">
        <v>64</v>
      </c>
      <c r="AK155" t="s">
        <v>64</v>
      </c>
      <c r="AL155" t="s">
        <v>64</v>
      </c>
      <c r="AN155" s="3"/>
      <c r="AP155" t="s">
        <v>64</v>
      </c>
      <c r="AR155" t="s">
        <v>64</v>
      </c>
      <c r="AS155" t="s">
        <v>66</v>
      </c>
    </row>
    <row r="156" spans="1:45" ht="16" x14ac:dyDescent="0.2">
      <c r="A156">
        <v>2588</v>
      </c>
      <c r="B156">
        <v>2588</v>
      </c>
      <c r="C156" s="2">
        <v>45138</v>
      </c>
      <c r="D156" t="s">
        <v>1936</v>
      </c>
      <c r="E156" t="s">
        <v>2635</v>
      </c>
      <c r="F156" s="3">
        <v>143</v>
      </c>
      <c r="G156" t="s">
        <v>47</v>
      </c>
      <c r="H156" s="3">
        <v>0</v>
      </c>
      <c r="I156" t="s">
        <v>104</v>
      </c>
      <c r="J156">
        <v>2551</v>
      </c>
      <c r="K156" t="s">
        <v>49</v>
      </c>
      <c r="L156" t="s">
        <v>50</v>
      </c>
      <c r="M156" t="s">
        <v>51</v>
      </c>
      <c r="N156">
        <v>1730</v>
      </c>
      <c r="O156" t="s">
        <v>52</v>
      </c>
      <c r="P156" t="s">
        <v>203</v>
      </c>
      <c r="T156" t="s">
        <v>64</v>
      </c>
      <c r="Z156" s="3"/>
      <c r="AF156" t="s">
        <v>63</v>
      </c>
      <c r="AH156">
        <v>0</v>
      </c>
      <c r="AI156" s="2">
        <v>45138</v>
      </c>
      <c r="AJ156" t="s">
        <v>64</v>
      </c>
      <c r="AK156" t="s">
        <v>64</v>
      </c>
      <c r="AL156" t="s">
        <v>64</v>
      </c>
      <c r="AN156" s="3"/>
      <c r="AP156" t="s">
        <v>64</v>
      </c>
      <c r="AR156" t="s">
        <v>64</v>
      </c>
      <c r="AS156" t="s">
        <v>66</v>
      </c>
    </row>
    <row r="157" spans="1:45" ht="16" x14ac:dyDescent="0.2">
      <c r="A157">
        <v>2589</v>
      </c>
      <c r="B157">
        <v>2589</v>
      </c>
      <c r="C157" s="2">
        <v>45138</v>
      </c>
      <c r="D157" t="s">
        <v>1936</v>
      </c>
      <c r="E157" t="s">
        <v>206</v>
      </c>
      <c r="F157" s="3">
        <v>2988.56</v>
      </c>
      <c r="G157" t="s">
        <v>47</v>
      </c>
      <c r="H157" s="3">
        <v>0</v>
      </c>
      <c r="I157" t="s">
        <v>104</v>
      </c>
      <c r="J157">
        <v>2551</v>
      </c>
      <c r="K157" t="s">
        <v>49</v>
      </c>
      <c r="L157" t="s">
        <v>50</v>
      </c>
      <c r="M157" t="s">
        <v>51</v>
      </c>
      <c r="N157">
        <v>1730</v>
      </c>
      <c r="O157" t="s">
        <v>52</v>
      </c>
      <c r="P157" t="s">
        <v>203</v>
      </c>
      <c r="T157" t="s">
        <v>64</v>
      </c>
      <c r="Z157" s="3"/>
      <c r="AF157" t="s">
        <v>63</v>
      </c>
      <c r="AH157">
        <v>0</v>
      </c>
      <c r="AI157" s="2">
        <v>45138</v>
      </c>
      <c r="AJ157" t="s">
        <v>64</v>
      </c>
      <c r="AK157" t="s">
        <v>64</v>
      </c>
      <c r="AL157" t="s">
        <v>64</v>
      </c>
      <c r="AN157" s="3"/>
      <c r="AP157" t="s">
        <v>64</v>
      </c>
      <c r="AR157" t="s">
        <v>64</v>
      </c>
      <c r="AS157" t="s">
        <v>66</v>
      </c>
    </row>
    <row r="158" spans="1:45" ht="16" x14ac:dyDescent="0.2">
      <c r="A158">
        <v>2592</v>
      </c>
      <c r="B158">
        <v>2592</v>
      </c>
      <c r="C158" s="2">
        <v>45138</v>
      </c>
      <c r="D158" t="s">
        <v>1936</v>
      </c>
      <c r="E158" t="s">
        <v>204</v>
      </c>
      <c r="F158" s="3">
        <v>700.51</v>
      </c>
      <c r="G158" t="s">
        <v>47</v>
      </c>
      <c r="H158" s="3">
        <v>0</v>
      </c>
      <c r="I158" t="s">
        <v>104</v>
      </c>
      <c r="J158">
        <v>2555</v>
      </c>
      <c r="K158" t="s">
        <v>49</v>
      </c>
      <c r="L158" t="s">
        <v>50</v>
      </c>
      <c r="M158" t="s">
        <v>51</v>
      </c>
      <c r="N158">
        <v>1730</v>
      </c>
      <c r="O158" t="s">
        <v>52</v>
      </c>
      <c r="P158" t="s">
        <v>203</v>
      </c>
      <c r="T158" t="s">
        <v>64</v>
      </c>
      <c r="Z158" s="3"/>
      <c r="AF158" t="s">
        <v>63</v>
      </c>
      <c r="AH158">
        <v>0</v>
      </c>
      <c r="AI158" s="2">
        <v>45138</v>
      </c>
      <c r="AJ158" t="s">
        <v>64</v>
      </c>
      <c r="AK158" t="s">
        <v>64</v>
      </c>
      <c r="AL158" t="s">
        <v>64</v>
      </c>
      <c r="AN158" s="3"/>
      <c r="AP158" t="s">
        <v>64</v>
      </c>
      <c r="AR158" t="s">
        <v>64</v>
      </c>
      <c r="AS158" t="s">
        <v>66</v>
      </c>
    </row>
    <row r="159" spans="1:45" ht="16" x14ac:dyDescent="0.2">
      <c r="A159">
        <v>2593</v>
      </c>
      <c r="B159">
        <v>2593</v>
      </c>
      <c r="C159" s="2">
        <v>45138</v>
      </c>
      <c r="D159" t="s">
        <v>1934</v>
      </c>
      <c r="E159" t="s">
        <v>204</v>
      </c>
      <c r="F159" s="3">
        <v>667.53</v>
      </c>
      <c r="G159" t="s">
        <v>47</v>
      </c>
      <c r="H159" s="3">
        <v>0</v>
      </c>
      <c r="I159" t="s">
        <v>104</v>
      </c>
      <c r="J159">
        <v>2555</v>
      </c>
      <c r="K159" t="s">
        <v>49</v>
      </c>
      <c r="L159" t="s">
        <v>50</v>
      </c>
      <c r="M159" t="s">
        <v>51</v>
      </c>
      <c r="N159">
        <v>1730</v>
      </c>
      <c r="O159" t="s">
        <v>52</v>
      </c>
      <c r="P159" t="s">
        <v>203</v>
      </c>
      <c r="T159" t="s">
        <v>64</v>
      </c>
      <c r="Z159" s="3"/>
      <c r="AF159" t="s">
        <v>63</v>
      </c>
      <c r="AH159">
        <v>0</v>
      </c>
      <c r="AI159" s="2">
        <v>45138</v>
      </c>
      <c r="AJ159" t="s">
        <v>64</v>
      </c>
      <c r="AK159" t="s">
        <v>64</v>
      </c>
      <c r="AL159" t="s">
        <v>64</v>
      </c>
      <c r="AN159" s="3"/>
      <c r="AP159" t="s">
        <v>64</v>
      </c>
      <c r="AR159" t="s">
        <v>64</v>
      </c>
      <c r="AS159" t="s">
        <v>66</v>
      </c>
    </row>
    <row r="160" spans="1:45" ht="16" x14ac:dyDescent="0.2">
      <c r="A160">
        <v>2594</v>
      </c>
      <c r="B160">
        <v>2594</v>
      </c>
      <c r="C160" s="2">
        <v>45138</v>
      </c>
      <c r="D160" t="s">
        <v>1935</v>
      </c>
      <c r="E160" t="s">
        <v>204</v>
      </c>
      <c r="F160" s="3">
        <v>515.27</v>
      </c>
      <c r="G160" t="s">
        <v>47</v>
      </c>
      <c r="H160" s="3">
        <v>0</v>
      </c>
      <c r="I160" t="s">
        <v>104</v>
      </c>
      <c r="J160">
        <v>2555</v>
      </c>
      <c r="K160" t="s">
        <v>49</v>
      </c>
      <c r="L160" t="s">
        <v>50</v>
      </c>
      <c r="M160" t="s">
        <v>51</v>
      </c>
      <c r="N160">
        <v>1730</v>
      </c>
      <c r="O160" t="s">
        <v>52</v>
      </c>
      <c r="P160" t="s">
        <v>203</v>
      </c>
      <c r="T160" t="s">
        <v>64</v>
      </c>
      <c r="Z160" s="3"/>
      <c r="AF160" t="s">
        <v>63</v>
      </c>
      <c r="AH160">
        <v>0</v>
      </c>
      <c r="AI160" s="2">
        <v>45138</v>
      </c>
      <c r="AJ160" t="s">
        <v>64</v>
      </c>
      <c r="AK160" t="s">
        <v>64</v>
      </c>
      <c r="AL160" t="s">
        <v>64</v>
      </c>
      <c r="AN160" s="3"/>
      <c r="AP160" t="s">
        <v>64</v>
      </c>
      <c r="AR160" t="s">
        <v>64</v>
      </c>
      <c r="AS160" t="s">
        <v>66</v>
      </c>
    </row>
    <row r="161" spans="1:45" ht="16" x14ac:dyDescent="0.2">
      <c r="A161">
        <v>2520</v>
      </c>
      <c r="B161">
        <v>2520</v>
      </c>
      <c r="C161" s="2">
        <v>45139</v>
      </c>
      <c r="D161" t="s">
        <v>1748</v>
      </c>
      <c r="E161" t="s">
        <v>2507</v>
      </c>
      <c r="F161" s="3">
        <v>20.3</v>
      </c>
      <c r="G161" t="s">
        <v>47</v>
      </c>
      <c r="H161" s="3">
        <v>0</v>
      </c>
      <c r="I161" t="s">
        <v>48</v>
      </c>
      <c r="J161">
        <v>2702</v>
      </c>
      <c r="K161" t="s">
        <v>49</v>
      </c>
      <c r="L161" t="s">
        <v>50</v>
      </c>
      <c r="M161" t="s">
        <v>51</v>
      </c>
      <c r="N161">
        <v>940</v>
      </c>
      <c r="O161" t="s">
        <v>52</v>
      </c>
      <c r="P161" t="s">
        <v>53</v>
      </c>
      <c r="T161" t="s">
        <v>2723</v>
      </c>
      <c r="U161" t="s">
        <v>2724</v>
      </c>
      <c r="V161" t="s">
        <v>1956</v>
      </c>
      <c r="W161" t="s">
        <v>56</v>
      </c>
      <c r="X161" t="s">
        <v>2725</v>
      </c>
      <c r="Y161" t="s">
        <v>2726</v>
      </c>
      <c r="Z161" s="3">
        <v>19</v>
      </c>
      <c r="AA161" t="s">
        <v>2727</v>
      </c>
      <c r="AB161" t="s">
        <v>2728</v>
      </c>
      <c r="AC161" t="s">
        <v>61</v>
      </c>
      <c r="AD161" t="s">
        <v>61</v>
      </c>
      <c r="AE161" t="s">
        <v>2729</v>
      </c>
      <c r="AF161" t="s">
        <v>63</v>
      </c>
      <c r="AH161">
        <v>0</v>
      </c>
      <c r="AI161" s="2">
        <v>45139</v>
      </c>
      <c r="AJ161" t="s">
        <v>64</v>
      </c>
      <c r="AK161" t="s">
        <v>64</v>
      </c>
      <c r="AL161" t="s">
        <v>2730</v>
      </c>
      <c r="AM161" t="s">
        <v>2724</v>
      </c>
      <c r="AN161" s="3">
        <v>20.3</v>
      </c>
      <c r="AO161" t="s">
        <v>2728</v>
      </c>
      <c r="AP161" t="s">
        <v>64</v>
      </c>
      <c r="AQ161" t="s">
        <v>2729</v>
      </c>
      <c r="AR161">
        <v>996</v>
      </c>
      <c r="AS161" t="s">
        <v>66</v>
      </c>
    </row>
    <row r="162" spans="1:45" ht="16" x14ac:dyDescent="0.2">
      <c r="A162">
        <v>2521</v>
      </c>
      <c r="B162">
        <v>2521</v>
      </c>
      <c r="C162" s="2">
        <v>45142</v>
      </c>
      <c r="D162" t="s">
        <v>1748</v>
      </c>
      <c r="E162" t="s">
        <v>2371</v>
      </c>
      <c r="F162" s="3">
        <v>46.41</v>
      </c>
      <c r="G162" t="s">
        <v>47</v>
      </c>
      <c r="H162" s="3">
        <v>0</v>
      </c>
      <c r="I162" t="s">
        <v>48</v>
      </c>
      <c r="J162">
        <v>2663</v>
      </c>
      <c r="K162" t="s">
        <v>49</v>
      </c>
      <c r="L162" t="s">
        <v>50</v>
      </c>
      <c r="M162" t="s">
        <v>51</v>
      </c>
      <c r="N162">
        <v>940</v>
      </c>
      <c r="O162" t="s">
        <v>52</v>
      </c>
      <c r="P162" t="s">
        <v>53</v>
      </c>
      <c r="T162" t="s">
        <v>2516</v>
      </c>
      <c r="U162" t="s">
        <v>2731</v>
      </c>
      <c r="V162" t="s">
        <v>1954</v>
      </c>
      <c r="W162" t="s">
        <v>56</v>
      </c>
      <c r="X162" t="s">
        <v>2732</v>
      </c>
      <c r="Y162" t="s">
        <v>2375</v>
      </c>
      <c r="Z162" s="3">
        <v>19</v>
      </c>
      <c r="AA162" t="s">
        <v>2519</v>
      </c>
      <c r="AB162" t="s">
        <v>2733</v>
      </c>
      <c r="AC162" t="s">
        <v>61</v>
      </c>
      <c r="AD162" t="s">
        <v>61</v>
      </c>
      <c r="AE162" t="s">
        <v>2734</v>
      </c>
      <c r="AF162" t="s">
        <v>63</v>
      </c>
      <c r="AH162">
        <v>0</v>
      </c>
      <c r="AI162" s="2">
        <v>45142</v>
      </c>
      <c r="AJ162" t="s">
        <v>64</v>
      </c>
      <c r="AK162" t="s">
        <v>64</v>
      </c>
      <c r="AL162" t="s">
        <v>2735</v>
      </c>
      <c r="AM162" t="s">
        <v>2731</v>
      </c>
      <c r="AN162" s="3">
        <v>46.41</v>
      </c>
      <c r="AO162" t="s">
        <v>2733</v>
      </c>
      <c r="AP162" t="s">
        <v>64</v>
      </c>
      <c r="AQ162" t="s">
        <v>2734</v>
      </c>
      <c r="AR162">
        <v>997</v>
      </c>
      <c r="AS162" t="s">
        <v>66</v>
      </c>
    </row>
    <row r="163" spans="1:45" ht="16" x14ac:dyDescent="0.2">
      <c r="A163">
        <v>2531</v>
      </c>
      <c r="B163">
        <v>2531</v>
      </c>
      <c r="C163" s="2">
        <v>45147</v>
      </c>
      <c r="D163" t="s">
        <v>1782</v>
      </c>
      <c r="E163" t="s">
        <v>2740</v>
      </c>
      <c r="F163" s="3">
        <v>190.4</v>
      </c>
      <c r="G163" t="s">
        <v>47</v>
      </c>
      <c r="H163" s="3">
        <v>0</v>
      </c>
      <c r="I163" t="s">
        <v>48</v>
      </c>
      <c r="J163">
        <v>2894</v>
      </c>
      <c r="K163" t="s">
        <v>49</v>
      </c>
      <c r="L163" t="s">
        <v>50</v>
      </c>
      <c r="M163" t="s">
        <v>51</v>
      </c>
      <c r="N163">
        <v>940</v>
      </c>
      <c r="O163" t="s">
        <v>52</v>
      </c>
      <c r="P163" t="s">
        <v>53</v>
      </c>
      <c r="T163" t="s">
        <v>2741</v>
      </c>
      <c r="U163" t="s">
        <v>2742</v>
      </c>
      <c r="V163" t="s">
        <v>1963</v>
      </c>
      <c r="W163" t="s">
        <v>56</v>
      </c>
      <c r="X163" t="s">
        <v>2743</v>
      </c>
      <c r="Y163" t="s">
        <v>291</v>
      </c>
      <c r="Z163" s="3">
        <v>19</v>
      </c>
      <c r="AA163" t="s">
        <v>2744</v>
      </c>
      <c r="AB163" t="s">
        <v>2745</v>
      </c>
      <c r="AC163" t="s">
        <v>61</v>
      </c>
      <c r="AD163" t="s">
        <v>61</v>
      </c>
      <c r="AE163" t="s">
        <v>2746</v>
      </c>
      <c r="AF163" t="s">
        <v>63</v>
      </c>
      <c r="AH163">
        <v>0</v>
      </c>
      <c r="AI163" s="2">
        <v>45147</v>
      </c>
      <c r="AJ163" t="s">
        <v>64</v>
      </c>
      <c r="AK163" t="s">
        <v>64</v>
      </c>
      <c r="AL163" t="s">
        <v>2747</v>
      </c>
      <c r="AM163" t="s">
        <v>2742</v>
      </c>
      <c r="AN163" s="3">
        <v>190.4</v>
      </c>
      <c r="AO163" t="s">
        <v>2745</v>
      </c>
      <c r="AP163" t="s">
        <v>64</v>
      </c>
      <c r="AQ163" t="s">
        <v>2746</v>
      </c>
      <c r="AR163">
        <v>998</v>
      </c>
      <c r="AS163" t="s">
        <v>66</v>
      </c>
    </row>
    <row r="164" spans="1:45" ht="16" x14ac:dyDescent="0.2">
      <c r="A164">
        <v>2525</v>
      </c>
      <c r="B164">
        <v>2525</v>
      </c>
      <c r="C164" s="2">
        <v>45148.421030092592</v>
      </c>
      <c r="D164" t="s">
        <v>1748</v>
      </c>
      <c r="E164" t="s">
        <v>2165</v>
      </c>
      <c r="F164" s="3">
        <v>52.9</v>
      </c>
      <c r="G164" t="s">
        <v>47</v>
      </c>
      <c r="H164" s="3">
        <v>0</v>
      </c>
      <c r="I164" t="s">
        <v>48</v>
      </c>
      <c r="J164">
        <v>2900</v>
      </c>
      <c r="K164" t="s">
        <v>49</v>
      </c>
      <c r="L164" t="s">
        <v>50</v>
      </c>
      <c r="M164" t="s">
        <v>51</v>
      </c>
      <c r="N164">
        <v>941</v>
      </c>
      <c r="O164" t="s">
        <v>52</v>
      </c>
      <c r="P164" t="s">
        <v>53</v>
      </c>
      <c r="T164" t="s">
        <v>2313</v>
      </c>
      <c r="U164" t="s">
        <v>2748</v>
      </c>
      <c r="V164" t="s">
        <v>1933</v>
      </c>
      <c r="W164" t="s">
        <v>56</v>
      </c>
      <c r="X164" t="s">
        <v>2749</v>
      </c>
      <c r="Y164" t="s">
        <v>323</v>
      </c>
      <c r="Z164" s="3">
        <v>19</v>
      </c>
      <c r="AA164" t="s">
        <v>2316</v>
      </c>
      <c r="AB164" t="s">
        <v>2750</v>
      </c>
      <c r="AC164" t="s">
        <v>61</v>
      </c>
      <c r="AD164" t="s">
        <v>61</v>
      </c>
      <c r="AE164" t="s">
        <v>2751</v>
      </c>
      <c r="AF164" t="s">
        <v>63</v>
      </c>
      <c r="AH164">
        <v>0</v>
      </c>
      <c r="AI164" s="2">
        <v>45148</v>
      </c>
      <c r="AJ164" t="s">
        <v>64</v>
      </c>
      <c r="AK164" t="s">
        <v>64</v>
      </c>
      <c r="AL164" t="s">
        <v>2752</v>
      </c>
      <c r="AM164" t="s">
        <v>2748</v>
      </c>
      <c r="AN164" s="3">
        <v>52.9</v>
      </c>
      <c r="AO164" t="s">
        <v>2750</v>
      </c>
      <c r="AP164" t="s">
        <v>64</v>
      </c>
      <c r="AQ164" t="s">
        <v>2751</v>
      </c>
      <c r="AR164">
        <v>1001</v>
      </c>
      <c r="AS164" t="s">
        <v>66</v>
      </c>
    </row>
    <row r="165" spans="1:45" ht="16" x14ac:dyDescent="0.2">
      <c r="A165">
        <v>2530</v>
      </c>
      <c r="B165">
        <v>2530</v>
      </c>
      <c r="C165" s="2">
        <v>45155</v>
      </c>
      <c r="D165" t="s">
        <v>1748</v>
      </c>
      <c r="E165" t="s">
        <v>2762</v>
      </c>
      <c r="F165" s="3">
        <v>11.97</v>
      </c>
      <c r="G165" t="s">
        <v>47</v>
      </c>
      <c r="H165" s="3">
        <v>0</v>
      </c>
      <c r="I165" t="s">
        <v>48</v>
      </c>
      <c r="J165">
        <v>2701</v>
      </c>
      <c r="K165" t="s">
        <v>49</v>
      </c>
      <c r="L165" t="s">
        <v>50</v>
      </c>
      <c r="M165" t="s">
        <v>51</v>
      </c>
      <c r="N165">
        <v>940</v>
      </c>
      <c r="O165" t="s">
        <v>52</v>
      </c>
      <c r="P165" t="s">
        <v>53</v>
      </c>
      <c r="T165" t="s">
        <v>2763</v>
      </c>
      <c r="U165" t="s">
        <v>2764</v>
      </c>
      <c r="V165" t="s">
        <v>1958</v>
      </c>
      <c r="W165" t="s">
        <v>56</v>
      </c>
      <c r="X165" t="s">
        <v>2765</v>
      </c>
      <c r="Y165" t="s">
        <v>2766</v>
      </c>
      <c r="Z165" s="3">
        <v>19</v>
      </c>
      <c r="AA165" t="s">
        <v>2767</v>
      </c>
      <c r="AB165" t="s">
        <v>2768</v>
      </c>
      <c r="AC165" t="s">
        <v>61</v>
      </c>
      <c r="AD165" t="s">
        <v>61</v>
      </c>
      <c r="AE165" t="s">
        <v>2769</v>
      </c>
      <c r="AF165" t="s">
        <v>63</v>
      </c>
      <c r="AH165">
        <v>0</v>
      </c>
      <c r="AI165" s="2">
        <v>45155</v>
      </c>
      <c r="AJ165" t="s">
        <v>64</v>
      </c>
      <c r="AK165" t="s">
        <v>64</v>
      </c>
      <c r="AL165" t="s">
        <v>2770</v>
      </c>
      <c r="AM165" t="s">
        <v>2764</v>
      </c>
      <c r="AN165" s="3">
        <v>11.97</v>
      </c>
      <c r="AO165" t="s">
        <v>2768</v>
      </c>
      <c r="AP165" t="s">
        <v>64</v>
      </c>
      <c r="AQ165" t="s">
        <v>2769</v>
      </c>
      <c r="AR165">
        <v>1004</v>
      </c>
      <c r="AS165" t="s">
        <v>66</v>
      </c>
    </row>
    <row r="166" spans="1:45" ht="16" x14ac:dyDescent="0.2">
      <c r="A166">
        <v>2617</v>
      </c>
      <c r="B166">
        <v>2617</v>
      </c>
      <c r="C166" s="2">
        <v>45160</v>
      </c>
      <c r="D166" t="s">
        <v>1761</v>
      </c>
      <c r="E166" t="s">
        <v>2032</v>
      </c>
      <c r="F166" s="3">
        <v>22.13</v>
      </c>
      <c r="G166" t="s">
        <v>47</v>
      </c>
      <c r="H166" s="3">
        <v>0</v>
      </c>
      <c r="I166" t="s">
        <v>48</v>
      </c>
      <c r="J166">
        <v>2720</v>
      </c>
      <c r="K166" t="s">
        <v>49</v>
      </c>
      <c r="L166" t="s">
        <v>50</v>
      </c>
      <c r="M166" t="s">
        <v>51</v>
      </c>
      <c r="N166">
        <v>942</v>
      </c>
      <c r="O166" t="s">
        <v>52</v>
      </c>
      <c r="P166" t="s">
        <v>53</v>
      </c>
      <c r="T166" t="s">
        <v>2777</v>
      </c>
      <c r="U166" t="s">
        <v>2778</v>
      </c>
      <c r="Z166" s="3"/>
      <c r="AF166" t="s">
        <v>63</v>
      </c>
      <c r="AH166">
        <v>0</v>
      </c>
      <c r="AI166" s="2">
        <v>45160</v>
      </c>
      <c r="AJ166" t="s">
        <v>64</v>
      </c>
      <c r="AK166" t="s">
        <v>64</v>
      </c>
      <c r="AL166" t="s">
        <v>2779</v>
      </c>
      <c r="AM166" t="s">
        <v>2778</v>
      </c>
      <c r="AN166" s="3"/>
      <c r="AP166" t="s">
        <v>64</v>
      </c>
      <c r="AR166">
        <v>1031</v>
      </c>
      <c r="AS166" t="s">
        <v>66</v>
      </c>
    </row>
    <row r="167" spans="1:45" ht="16" x14ac:dyDescent="0.2">
      <c r="A167">
        <v>2551</v>
      </c>
      <c r="B167">
        <v>2551</v>
      </c>
      <c r="C167" s="2">
        <v>45161</v>
      </c>
      <c r="D167" t="s">
        <v>1814</v>
      </c>
      <c r="E167" t="s">
        <v>2057</v>
      </c>
      <c r="F167" s="3">
        <v>22.06</v>
      </c>
      <c r="G167" t="s">
        <v>47</v>
      </c>
      <c r="H167" s="3">
        <v>0</v>
      </c>
      <c r="I167" t="s">
        <v>48</v>
      </c>
      <c r="J167">
        <v>2710</v>
      </c>
      <c r="K167" t="s">
        <v>49</v>
      </c>
      <c r="L167" t="s">
        <v>50</v>
      </c>
      <c r="M167" t="s">
        <v>51</v>
      </c>
      <c r="N167">
        <v>940</v>
      </c>
      <c r="O167" t="s">
        <v>52</v>
      </c>
      <c r="P167" t="s">
        <v>53</v>
      </c>
      <c r="T167" t="s">
        <v>2780</v>
      </c>
      <c r="U167" t="s">
        <v>2781</v>
      </c>
      <c r="V167" t="s">
        <v>1996</v>
      </c>
      <c r="W167" t="s">
        <v>56</v>
      </c>
      <c r="X167" t="s">
        <v>2782</v>
      </c>
      <c r="Y167" t="s">
        <v>2061</v>
      </c>
      <c r="Z167" s="3">
        <v>19</v>
      </c>
      <c r="AA167" t="s">
        <v>2783</v>
      </c>
      <c r="AB167" t="s">
        <v>2784</v>
      </c>
      <c r="AC167" t="s">
        <v>61</v>
      </c>
      <c r="AD167" t="s">
        <v>61</v>
      </c>
      <c r="AE167" t="s">
        <v>2785</v>
      </c>
      <c r="AF167" t="s">
        <v>63</v>
      </c>
      <c r="AH167">
        <v>0</v>
      </c>
      <c r="AI167" s="2">
        <v>45161</v>
      </c>
      <c r="AJ167" t="s">
        <v>64</v>
      </c>
      <c r="AK167" t="s">
        <v>64</v>
      </c>
      <c r="AL167" t="s">
        <v>2786</v>
      </c>
      <c r="AM167" t="s">
        <v>2781</v>
      </c>
      <c r="AN167" s="3">
        <v>22.06</v>
      </c>
      <c r="AO167" t="s">
        <v>2784</v>
      </c>
      <c r="AP167" t="s">
        <v>64</v>
      </c>
      <c r="AQ167" t="s">
        <v>2785</v>
      </c>
      <c r="AR167">
        <v>1012</v>
      </c>
      <c r="AS167" t="s">
        <v>66</v>
      </c>
    </row>
    <row r="168" spans="1:45" ht="16" x14ac:dyDescent="0.2">
      <c r="A168">
        <v>2679</v>
      </c>
      <c r="B168">
        <v>2679</v>
      </c>
      <c r="C168" s="2">
        <v>45161</v>
      </c>
      <c r="D168" t="s">
        <v>1761</v>
      </c>
      <c r="E168" t="s">
        <v>2787</v>
      </c>
      <c r="F168" s="3">
        <v>5.16</v>
      </c>
      <c r="G168" t="s">
        <v>47</v>
      </c>
      <c r="H168" s="3">
        <v>0</v>
      </c>
      <c r="I168" t="s">
        <v>48</v>
      </c>
      <c r="J168">
        <v>2720</v>
      </c>
      <c r="K168" t="s">
        <v>49</v>
      </c>
      <c r="L168" t="s">
        <v>50</v>
      </c>
      <c r="M168" t="s">
        <v>51</v>
      </c>
      <c r="N168">
        <v>942</v>
      </c>
      <c r="O168" t="s">
        <v>52</v>
      </c>
      <c r="P168" t="s">
        <v>53</v>
      </c>
      <c r="T168" t="s">
        <v>2788</v>
      </c>
      <c r="U168" t="s">
        <v>2789</v>
      </c>
      <c r="V168" t="s">
        <v>2122</v>
      </c>
      <c r="W168" t="s">
        <v>56</v>
      </c>
      <c r="X168" t="s">
        <v>2790</v>
      </c>
      <c r="Y168" t="s">
        <v>953</v>
      </c>
      <c r="Z168" s="3">
        <v>19</v>
      </c>
      <c r="AA168" t="s">
        <v>2791</v>
      </c>
      <c r="AB168" t="s">
        <v>2784</v>
      </c>
      <c r="AC168" t="s">
        <v>61</v>
      </c>
      <c r="AD168" t="s">
        <v>61</v>
      </c>
      <c r="AE168" t="s">
        <v>2792</v>
      </c>
      <c r="AF168" t="s">
        <v>63</v>
      </c>
      <c r="AH168">
        <v>0</v>
      </c>
      <c r="AI168" s="2">
        <v>45161</v>
      </c>
      <c r="AJ168" t="s">
        <v>64</v>
      </c>
      <c r="AK168" t="s">
        <v>64</v>
      </c>
      <c r="AL168" t="s">
        <v>2793</v>
      </c>
      <c r="AM168" t="s">
        <v>2789</v>
      </c>
      <c r="AN168" s="3">
        <v>5.16</v>
      </c>
      <c r="AO168" t="s">
        <v>2784</v>
      </c>
      <c r="AP168" t="s">
        <v>64</v>
      </c>
      <c r="AQ168" t="s">
        <v>2792</v>
      </c>
      <c r="AR168">
        <v>1032</v>
      </c>
      <c r="AS168" t="s">
        <v>66</v>
      </c>
    </row>
    <row r="169" spans="1:45" ht="16" x14ac:dyDescent="0.2">
      <c r="A169">
        <v>2553</v>
      </c>
      <c r="B169">
        <v>2553</v>
      </c>
      <c r="C169" s="2">
        <v>45164.702268518522</v>
      </c>
      <c r="D169" t="s">
        <v>1814</v>
      </c>
      <c r="E169" t="s">
        <v>1098</v>
      </c>
      <c r="F169" s="3">
        <v>96.77</v>
      </c>
      <c r="G169" t="s">
        <v>47</v>
      </c>
      <c r="H169" s="3">
        <v>0</v>
      </c>
      <c r="I169" t="s">
        <v>48</v>
      </c>
      <c r="J169">
        <v>2710</v>
      </c>
      <c r="K169" t="s">
        <v>49</v>
      </c>
      <c r="L169" t="s">
        <v>50</v>
      </c>
      <c r="M169" t="s">
        <v>51</v>
      </c>
      <c r="N169">
        <v>941</v>
      </c>
      <c r="O169" t="s">
        <v>52</v>
      </c>
      <c r="P169" t="s">
        <v>53</v>
      </c>
      <c r="T169" t="s">
        <v>2794</v>
      </c>
      <c r="U169" t="s">
        <v>2795</v>
      </c>
      <c r="V169" t="s">
        <v>1975</v>
      </c>
      <c r="W169" t="s">
        <v>56</v>
      </c>
      <c r="X169" t="s">
        <v>2796</v>
      </c>
      <c r="Y169" t="s">
        <v>1103</v>
      </c>
      <c r="Z169" s="3">
        <v>0</v>
      </c>
      <c r="AA169" t="s">
        <v>2797</v>
      </c>
      <c r="AB169" t="s">
        <v>2798</v>
      </c>
      <c r="AC169" t="s">
        <v>61</v>
      </c>
      <c r="AD169" t="s">
        <v>61</v>
      </c>
      <c r="AE169" t="s">
        <v>2799</v>
      </c>
      <c r="AF169" t="s">
        <v>63</v>
      </c>
      <c r="AH169">
        <v>0</v>
      </c>
      <c r="AI169" s="2">
        <v>45164</v>
      </c>
      <c r="AJ169" t="s">
        <v>64</v>
      </c>
      <c r="AK169" t="s">
        <v>64</v>
      </c>
      <c r="AL169" t="s">
        <v>2800</v>
      </c>
      <c r="AM169" t="s">
        <v>2795</v>
      </c>
      <c r="AN169" s="3">
        <v>96.77</v>
      </c>
      <c r="AO169" t="s">
        <v>2798</v>
      </c>
      <c r="AP169" t="s">
        <v>64</v>
      </c>
      <c r="AQ169" t="s">
        <v>2799</v>
      </c>
      <c r="AR169">
        <v>1006</v>
      </c>
      <c r="AS169" t="s">
        <v>66</v>
      </c>
    </row>
    <row r="170" spans="1:45" ht="16" x14ac:dyDescent="0.2">
      <c r="A170">
        <v>2558</v>
      </c>
      <c r="B170">
        <v>2558</v>
      </c>
      <c r="C170" s="2">
        <v>45169</v>
      </c>
      <c r="D170" t="s">
        <v>1748</v>
      </c>
      <c r="E170" t="s">
        <v>147</v>
      </c>
      <c r="F170" s="3">
        <v>4.8600000000000003</v>
      </c>
      <c r="G170" t="s">
        <v>47</v>
      </c>
      <c r="H170" s="3">
        <v>0</v>
      </c>
      <c r="I170" t="s">
        <v>48</v>
      </c>
      <c r="J170">
        <v>2705</v>
      </c>
      <c r="K170" t="s">
        <v>49</v>
      </c>
      <c r="L170" t="s">
        <v>50</v>
      </c>
      <c r="M170" t="s">
        <v>51</v>
      </c>
      <c r="N170">
        <v>940</v>
      </c>
      <c r="O170" t="s">
        <v>52</v>
      </c>
      <c r="P170" t="s">
        <v>53</v>
      </c>
      <c r="T170" t="s">
        <v>2816</v>
      </c>
      <c r="U170" t="s">
        <v>2817</v>
      </c>
      <c r="Z170" s="3"/>
      <c r="AF170" t="s">
        <v>63</v>
      </c>
      <c r="AH170">
        <v>0</v>
      </c>
      <c r="AI170" s="2">
        <v>45169</v>
      </c>
      <c r="AJ170" t="s">
        <v>64</v>
      </c>
      <c r="AK170" t="s">
        <v>64</v>
      </c>
      <c r="AL170" t="s">
        <v>2818</v>
      </c>
      <c r="AM170" t="s">
        <v>2817</v>
      </c>
      <c r="AN170" s="3"/>
      <c r="AP170" t="s">
        <v>64</v>
      </c>
      <c r="AR170">
        <v>1016</v>
      </c>
      <c r="AS170" t="s">
        <v>66</v>
      </c>
    </row>
    <row r="171" spans="1:45" ht="16" x14ac:dyDescent="0.2">
      <c r="A171">
        <v>2559</v>
      </c>
      <c r="B171">
        <v>2559</v>
      </c>
      <c r="C171" s="2">
        <v>45169</v>
      </c>
      <c r="D171" t="s">
        <v>1748</v>
      </c>
      <c r="E171" t="s">
        <v>2507</v>
      </c>
      <c r="F171" s="3">
        <v>20.23</v>
      </c>
      <c r="G171" t="s">
        <v>47</v>
      </c>
      <c r="H171" s="3">
        <v>0</v>
      </c>
      <c r="I171" t="s">
        <v>48</v>
      </c>
      <c r="J171">
        <v>2702</v>
      </c>
      <c r="K171" t="s">
        <v>49</v>
      </c>
      <c r="L171" t="s">
        <v>50</v>
      </c>
      <c r="M171" t="s">
        <v>51</v>
      </c>
      <c r="N171">
        <v>940</v>
      </c>
      <c r="O171" t="s">
        <v>52</v>
      </c>
      <c r="P171" t="s">
        <v>53</v>
      </c>
      <c r="T171" t="s">
        <v>2826</v>
      </c>
      <c r="U171" t="s">
        <v>2827</v>
      </c>
      <c r="V171" t="s">
        <v>2040</v>
      </c>
      <c r="W171" t="s">
        <v>56</v>
      </c>
      <c r="X171" t="s">
        <v>2828</v>
      </c>
      <c r="Y171" t="s">
        <v>2726</v>
      </c>
      <c r="Z171" s="3">
        <v>19</v>
      </c>
      <c r="AA171" t="s">
        <v>2829</v>
      </c>
      <c r="AB171" t="s">
        <v>2830</v>
      </c>
      <c r="AC171" t="s">
        <v>61</v>
      </c>
      <c r="AD171" t="s">
        <v>61</v>
      </c>
      <c r="AE171" t="s">
        <v>2831</v>
      </c>
      <c r="AF171" t="s">
        <v>63</v>
      </c>
      <c r="AH171">
        <v>0</v>
      </c>
      <c r="AI171" s="2">
        <v>45169</v>
      </c>
      <c r="AJ171" t="s">
        <v>64</v>
      </c>
      <c r="AK171" t="s">
        <v>64</v>
      </c>
      <c r="AL171" t="s">
        <v>2832</v>
      </c>
      <c r="AM171" t="s">
        <v>2827</v>
      </c>
      <c r="AN171" s="3">
        <v>20.23</v>
      </c>
      <c r="AO171" t="s">
        <v>2830</v>
      </c>
      <c r="AP171" t="s">
        <v>64</v>
      </c>
      <c r="AQ171" t="s">
        <v>2831</v>
      </c>
      <c r="AR171">
        <v>1017</v>
      </c>
      <c r="AS171" t="s">
        <v>66</v>
      </c>
    </row>
    <row r="172" spans="1:45" ht="16" x14ac:dyDescent="0.2">
      <c r="A172">
        <v>2599</v>
      </c>
      <c r="B172">
        <v>2599</v>
      </c>
      <c r="C172" s="2">
        <v>45169</v>
      </c>
      <c r="D172" t="s">
        <v>1934</v>
      </c>
      <c r="E172" t="s">
        <v>206</v>
      </c>
      <c r="F172" s="3">
        <v>2957.87</v>
      </c>
      <c r="G172" t="s">
        <v>47</v>
      </c>
      <c r="H172" s="3">
        <v>0</v>
      </c>
      <c r="I172" t="s">
        <v>104</v>
      </c>
      <c r="J172">
        <v>2551</v>
      </c>
      <c r="K172" t="s">
        <v>49</v>
      </c>
      <c r="L172" t="s">
        <v>50</v>
      </c>
      <c r="M172" t="s">
        <v>51</v>
      </c>
      <c r="N172">
        <v>1730</v>
      </c>
      <c r="O172" t="s">
        <v>52</v>
      </c>
      <c r="P172" t="s">
        <v>203</v>
      </c>
      <c r="T172" t="s">
        <v>64</v>
      </c>
      <c r="Z172" s="3"/>
      <c r="AF172" t="s">
        <v>63</v>
      </c>
      <c r="AH172">
        <v>0</v>
      </c>
      <c r="AI172" s="2">
        <v>45169</v>
      </c>
      <c r="AJ172" t="s">
        <v>64</v>
      </c>
      <c r="AK172" t="s">
        <v>64</v>
      </c>
      <c r="AL172" t="s">
        <v>64</v>
      </c>
      <c r="AN172" s="3"/>
      <c r="AP172" t="s">
        <v>64</v>
      </c>
      <c r="AR172" t="s">
        <v>64</v>
      </c>
      <c r="AS172" t="s">
        <v>66</v>
      </c>
    </row>
    <row r="173" spans="1:45" ht="16" x14ac:dyDescent="0.2">
      <c r="A173">
        <v>2600</v>
      </c>
      <c r="B173">
        <v>2600</v>
      </c>
      <c r="C173" s="2">
        <v>45169</v>
      </c>
      <c r="D173" t="s">
        <v>1935</v>
      </c>
      <c r="E173" t="s">
        <v>206</v>
      </c>
      <c r="F173" s="3">
        <v>2268.59</v>
      </c>
      <c r="G173" t="s">
        <v>47</v>
      </c>
      <c r="H173" s="3">
        <v>0</v>
      </c>
      <c r="I173" t="s">
        <v>104</v>
      </c>
      <c r="J173">
        <v>2551</v>
      </c>
      <c r="K173" t="s">
        <v>49</v>
      </c>
      <c r="L173" t="s">
        <v>50</v>
      </c>
      <c r="M173" t="s">
        <v>51</v>
      </c>
      <c r="N173">
        <v>1730</v>
      </c>
      <c r="O173" t="s">
        <v>52</v>
      </c>
      <c r="P173" t="s">
        <v>203</v>
      </c>
      <c r="T173" t="s">
        <v>64</v>
      </c>
      <c r="Z173" s="3"/>
      <c r="AF173" t="s">
        <v>63</v>
      </c>
      <c r="AH173">
        <v>0</v>
      </c>
      <c r="AI173" s="2">
        <v>45169</v>
      </c>
      <c r="AJ173" t="s">
        <v>64</v>
      </c>
      <c r="AK173" t="s">
        <v>64</v>
      </c>
      <c r="AL173" t="s">
        <v>64</v>
      </c>
      <c r="AN173" s="3"/>
      <c r="AP173" t="s">
        <v>64</v>
      </c>
      <c r="AR173" t="s">
        <v>64</v>
      </c>
      <c r="AS173" t="s">
        <v>66</v>
      </c>
    </row>
    <row r="174" spans="1:45" ht="16" x14ac:dyDescent="0.2">
      <c r="A174">
        <v>2602</v>
      </c>
      <c r="B174">
        <v>2602</v>
      </c>
      <c r="C174" s="2">
        <v>45169</v>
      </c>
      <c r="D174" t="s">
        <v>1936</v>
      </c>
      <c r="E174" t="s">
        <v>2635</v>
      </c>
      <c r="F174" s="3">
        <v>143</v>
      </c>
      <c r="G174" t="s">
        <v>47</v>
      </c>
      <c r="H174" s="3">
        <v>0</v>
      </c>
      <c r="I174" t="s">
        <v>104</v>
      </c>
      <c r="J174">
        <v>2551</v>
      </c>
      <c r="K174" t="s">
        <v>49</v>
      </c>
      <c r="L174" t="s">
        <v>50</v>
      </c>
      <c r="M174" t="s">
        <v>51</v>
      </c>
      <c r="N174">
        <v>1730</v>
      </c>
      <c r="O174" t="s">
        <v>52</v>
      </c>
      <c r="P174" t="s">
        <v>203</v>
      </c>
      <c r="T174" t="s">
        <v>64</v>
      </c>
      <c r="Z174" s="3"/>
      <c r="AF174" t="s">
        <v>63</v>
      </c>
      <c r="AH174">
        <v>0</v>
      </c>
      <c r="AI174" s="2">
        <v>45169</v>
      </c>
      <c r="AJ174" t="s">
        <v>64</v>
      </c>
      <c r="AK174" t="s">
        <v>64</v>
      </c>
      <c r="AL174" t="s">
        <v>64</v>
      </c>
      <c r="AN174" s="3"/>
      <c r="AP174" t="s">
        <v>64</v>
      </c>
      <c r="AR174" t="s">
        <v>64</v>
      </c>
      <c r="AS174" t="s">
        <v>66</v>
      </c>
    </row>
    <row r="175" spans="1:45" ht="16" x14ac:dyDescent="0.2">
      <c r="A175">
        <v>2603</v>
      </c>
      <c r="B175">
        <v>2603</v>
      </c>
      <c r="C175" s="2">
        <v>45169</v>
      </c>
      <c r="D175" t="s">
        <v>1936</v>
      </c>
      <c r="E175" t="s">
        <v>206</v>
      </c>
      <c r="F175" s="3">
        <v>2988.56</v>
      </c>
      <c r="G175" t="s">
        <v>47</v>
      </c>
      <c r="H175" s="3">
        <v>0</v>
      </c>
      <c r="I175" t="s">
        <v>104</v>
      </c>
      <c r="J175">
        <v>2551</v>
      </c>
      <c r="K175" t="s">
        <v>49</v>
      </c>
      <c r="L175" t="s">
        <v>50</v>
      </c>
      <c r="M175" t="s">
        <v>51</v>
      </c>
      <c r="N175">
        <v>1730</v>
      </c>
      <c r="O175" t="s">
        <v>52</v>
      </c>
      <c r="P175" t="s">
        <v>203</v>
      </c>
      <c r="T175" t="s">
        <v>64</v>
      </c>
      <c r="Z175" s="3"/>
      <c r="AF175" t="s">
        <v>63</v>
      </c>
      <c r="AH175">
        <v>0</v>
      </c>
      <c r="AI175" s="2">
        <v>45169</v>
      </c>
      <c r="AJ175" t="s">
        <v>64</v>
      </c>
      <c r="AK175" t="s">
        <v>64</v>
      </c>
      <c r="AL175" t="s">
        <v>64</v>
      </c>
      <c r="AN175" s="3"/>
      <c r="AP175" t="s">
        <v>64</v>
      </c>
      <c r="AR175" t="s">
        <v>64</v>
      </c>
      <c r="AS175" t="s">
        <v>66</v>
      </c>
    </row>
    <row r="176" spans="1:45" ht="16" x14ac:dyDescent="0.2">
      <c r="A176">
        <v>2606</v>
      </c>
      <c r="B176">
        <v>2606</v>
      </c>
      <c r="C176" s="2">
        <v>45169</v>
      </c>
      <c r="D176" t="s">
        <v>1936</v>
      </c>
      <c r="E176" t="s">
        <v>204</v>
      </c>
      <c r="F176" s="3">
        <v>700.51</v>
      </c>
      <c r="G176" t="s">
        <v>47</v>
      </c>
      <c r="H176" s="3">
        <v>0</v>
      </c>
      <c r="I176" t="s">
        <v>104</v>
      </c>
      <c r="J176">
        <v>2555</v>
      </c>
      <c r="K176" t="s">
        <v>49</v>
      </c>
      <c r="L176" t="s">
        <v>50</v>
      </c>
      <c r="M176" t="s">
        <v>51</v>
      </c>
      <c r="N176">
        <v>1730</v>
      </c>
      <c r="O176" t="s">
        <v>52</v>
      </c>
      <c r="P176" t="s">
        <v>203</v>
      </c>
      <c r="T176" t="s">
        <v>64</v>
      </c>
      <c r="Z176" s="3"/>
      <c r="AF176" t="s">
        <v>63</v>
      </c>
      <c r="AH176">
        <v>0</v>
      </c>
      <c r="AI176" s="2">
        <v>45169</v>
      </c>
      <c r="AJ176" t="s">
        <v>64</v>
      </c>
      <c r="AK176" t="s">
        <v>64</v>
      </c>
      <c r="AL176" t="s">
        <v>64</v>
      </c>
      <c r="AN176" s="3"/>
      <c r="AP176" t="s">
        <v>64</v>
      </c>
      <c r="AR176" t="s">
        <v>64</v>
      </c>
      <c r="AS176" t="s">
        <v>66</v>
      </c>
    </row>
    <row r="177" spans="1:45" ht="16" x14ac:dyDescent="0.2">
      <c r="A177">
        <v>2607</v>
      </c>
      <c r="B177">
        <v>2607</v>
      </c>
      <c r="C177" s="2">
        <v>45169</v>
      </c>
      <c r="D177" t="s">
        <v>1934</v>
      </c>
      <c r="E177" t="s">
        <v>204</v>
      </c>
      <c r="F177" s="3">
        <v>667.53</v>
      </c>
      <c r="G177" t="s">
        <v>47</v>
      </c>
      <c r="H177" s="3">
        <v>0</v>
      </c>
      <c r="I177" t="s">
        <v>104</v>
      </c>
      <c r="J177">
        <v>2555</v>
      </c>
      <c r="K177" t="s">
        <v>49</v>
      </c>
      <c r="L177" t="s">
        <v>50</v>
      </c>
      <c r="M177" t="s">
        <v>51</v>
      </c>
      <c r="N177">
        <v>1730</v>
      </c>
      <c r="O177" t="s">
        <v>52</v>
      </c>
      <c r="P177" t="s">
        <v>203</v>
      </c>
      <c r="T177" t="s">
        <v>64</v>
      </c>
      <c r="Z177" s="3"/>
      <c r="AF177" t="s">
        <v>63</v>
      </c>
      <c r="AH177">
        <v>0</v>
      </c>
      <c r="AI177" s="2">
        <v>45169</v>
      </c>
      <c r="AJ177" t="s">
        <v>64</v>
      </c>
      <c r="AK177" t="s">
        <v>64</v>
      </c>
      <c r="AL177" t="s">
        <v>64</v>
      </c>
      <c r="AN177" s="3"/>
      <c r="AP177" t="s">
        <v>64</v>
      </c>
      <c r="AR177" t="s">
        <v>64</v>
      </c>
      <c r="AS177" t="s">
        <v>66</v>
      </c>
    </row>
    <row r="178" spans="1:45" ht="16" x14ac:dyDescent="0.2">
      <c r="A178">
        <v>2608</v>
      </c>
      <c r="B178">
        <v>2608</v>
      </c>
      <c r="C178" s="2">
        <v>45169</v>
      </c>
      <c r="D178" t="s">
        <v>1935</v>
      </c>
      <c r="E178" t="s">
        <v>204</v>
      </c>
      <c r="F178" s="3">
        <v>515.27</v>
      </c>
      <c r="G178" t="s">
        <v>47</v>
      </c>
      <c r="H178" s="3">
        <v>0</v>
      </c>
      <c r="I178" t="s">
        <v>104</v>
      </c>
      <c r="J178">
        <v>2555</v>
      </c>
      <c r="K178" t="s">
        <v>49</v>
      </c>
      <c r="L178" t="s">
        <v>50</v>
      </c>
      <c r="M178" t="s">
        <v>51</v>
      </c>
      <c r="N178">
        <v>1730</v>
      </c>
      <c r="O178" t="s">
        <v>52</v>
      </c>
      <c r="P178" t="s">
        <v>203</v>
      </c>
      <c r="T178" t="s">
        <v>64</v>
      </c>
      <c r="Z178" s="3"/>
      <c r="AF178" t="s">
        <v>63</v>
      </c>
      <c r="AH178">
        <v>0</v>
      </c>
      <c r="AI178" s="2">
        <v>45169</v>
      </c>
      <c r="AJ178" t="s">
        <v>64</v>
      </c>
      <c r="AK178" t="s">
        <v>64</v>
      </c>
      <c r="AL178" t="s">
        <v>64</v>
      </c>
      <c r="AN178" s="3"/>
      <c r="AP178" t="s">
        <v>64</v>
      </c>
      <c r="AR178" t="s">
        <v>64</v>
      </c>
      <c r="AS178" t="s">
        <v>66</v>
      </c>
    </row>
    <row r="179" spans="1:45" ht="16" x14ac:dyDescent="0.2">
      <c r="A179">
        <v>2609</v>
      </c>
      <c r="B179">
        <v>2609</v>
      </c>
      <c r="C179" s="2">
        <v>45175</v>
      </c>
      <c r="D179" t="s">
        <v>1748</v>
      </c>
      <c r="E179" t="s">
        <v>2371</v>
      </c>
      <c r="F179" s="3">
        <v>46.41</v>
      </c>
      <c r="G179" t="s">
        <v>47</v>
      </c>
      <c r="H179" s="3">
        <v>0</v>
      </c>
      <c r="I179" t="s">
        <v>48</v>
      </c>
      <c r="J179">
        <v>2663</v>
      </c>
      <c r="K179" t="s">
        <v>49</v>
      </c>
      <c r="L179" t="s">
        <v>50</v>
      </c>
      <c r="M179" t="s">
        <v>51</v>
      </c>
      <c r="N179">
        <v>940</v>
      </c>
      <c r="O179" t="s">
        <v>52</v>
      </c>
      <c r="P179" t="s">
        <v>53</v>
      </c>
      <c r="T179" t="s">
        <v>2516</v>
      </c>
      <c r="U179" t="s">
        <v>2845</v>
      </c>
      <c r="V179" t="s">
        <v>2024</v>
      </c>
      <c r="W179" t="s">
        <v>56</v>
      </c>
      <c r="X179" t="s">
        <v>2846</v>
      </c>
      <c r="Y179" t="s">
        <v>2375</v>
      </c>
      <c r="Z179" s="3">
        <v>19</v>
      </c>
      <c r="AA179" t="s">
        <v>2519</v>
      </c>
      <c r="AB179" t="s">
        <v>2847</v>
      </c>
      <c r="AC179" t="s">
        <v>61</v>
      </c>
      <c r="AD179" t="s">
        <v>61</v>
      </c>
      <c r="AE179" t="s">
        <v>2848</v>
      </c>
      <c r="AF179" t="s">
        <v>63</v>
      </c>
      <c r="AH179">
        <v>0</v>
      </c>
      <c r="AI179" s="2">
        <v>45175</v>
      </c>
      <c r="AJ179" t="s">
        <v>64</v>
      </c>
      <c r="AK179" t="s">
        <v>64</v>
      </c>
      <c r="AL179" t="s">
        <v>2849</v>
      </c>
      <c r="AM179" t="s">
        <v>2845</v>
      </c>
      <c r="AN179" s="3">
        <v>46.41</v>
      </c>
      <c r="AO179" t="s">
        <v>2847</v>
      </c>
      <c r="AP179" t="s">
        <v>64</v>
      </c>
      <c r="AQ179" t="s">
        <v>2848</v>
      </c>
      <c r="AR179">
        <v>1021</v>
      </c>
      <c r="AS179" t="s">
        <v>66</v>
      </c>
    </row>
    <row r="180" spans="1:45" ht="16" x14ac:dyDescent="0.2">
      <c r="A180">
        <v>2629</v>
      </c>
      <c r="B180">
        <v>2629</v>
      </c>
      <c r="C180" s="2">
        <v>45177</v>
      </c>
      <c r="D180" t="s">
        <v>1814</v>
      </c>
      <c r="E180" t="s">
        <v>2853</v>
      </c>
      <c r="F180" s="3">
        <v>80</v>
      </c>
      <c r="G180" t="s">
        <v>47</v>
      </c>
      <c r="H180" s="3">
        <v>0</v>
      </c>
      <c r="I180" t="s">
        <v>48</v>
      </c>
      <c r="J180">
        <v>3270</v>
      </c>
      <c r="K180" t="s">
        <v>49</v>
      </c>
      <c r="L180" t="s">
        <v>50</v>
      </c>
      <c r="M180" t="s">
        <v>106</v>
      </c>
      <c r="N180">
        <v>561</v>
      </c>
      <c r="O180" t="s">
        <v>52</v>
      </c>
      <c r="P180" t="s">
        <v>53</v>
      </c>
      <c r="T180" t="s">
        <v>2854</v>
      </c>
      <c r="V180" t="s">
        <v>2048</v>
      </c>
      <c r="W180" t="s">
        <v>56</v>
      </c>
      <c r="X180" t="s">
        <v>2855</v>
      </c>
      <c r="Y180" t="s">
        <v>2188</v>
      </c>
      <c r="Z180" s="3">
        <v>0</v>
      </c>
      <c r="AA180" t="s">
        <v>1159</v>
      </c>
      <c r="AB180" t="s">
        <v>2856</v>
      </c>
      <c r="AC180" t="s">
        <v>61</v>
      </c>
      <c r="AD180" t="s">
        <v>61</v>
      </c>
      <c r="AE180" t="s">
        <v>2857</v>
      </c>
      <c r="AF180" t="s">
        <v>63</v>
      </c>
      <c r="AH180">
        <v>0</v>
      </c>
      <c r="AI180" s="2">
        <v>45177</v>
      </c>
      <c r="AJ180" t="s">
        <v>64</v>
      </c>
      <c r="AK180" t="s">
        <v>64</v>
      </c>
      <c r="AL180" t="s">
        <v>2858</v>
      </c>
      <c r="AN180" s="3">
        <v>214</v>
      </c>
      <c r="AO180" t="s">
        <v>2856</v>
      </c>
      <c r="AP180" t="s">
        <v>64</v>
      </c>
      <c r="AQ180" t="s">
        <v>2857</v>
      </c>
      <c r="AR180">
        <v>1035</v>
      </c>
      <c r="AS180" t="s">
        <v>66</v>
      </c>
    </row>
    <row r="181" spans="1:45" ht="16" x14ac:dyDescent="0.2">
      <c r="A181">
        <v>2630</v>
      </c>
      <c r="B181">
        <v>2630</v>
      </c>
      <c r="C181" s="2">
        <v>45177</v>
      </c>
      <c r="D181" t="s">
        <v>1814</v>
      </c>
      <c r="E181" t="s">
        <v>2859</v>
      </c>
      <c r="F181" s="3">
        <v>14</v>
      </c>
      <c r="G181" t="s">
        <v>47</v>
      </c>
      <c r="H181" s="3">
        <v>0</v>
      </c>
      <c r="I181" t="s">
        <v>48</v>
      </c>
      <c r="J181">
        <v>2563</v>
      </c>
      <c r="K181" t="s">
        <v>49</v>
      </c>
      <c r="L181" t="s">
        <v>50</v>
      </c>
      <c r="M181" t="s">
        <v>51</v>
      </c>
      <c r="N181">
        <v>561</v>
      </c>
      <c r="O181" t="s">
        <v>52</v>
      </c>
      <c r="P181" t="s">
        <v>53</v>
      </c>
      <c r="T181" t="s">
        <v>2854</v>
      </c>
      <c r="V181" t="s">
        <v>2048</v>
      </c>
      <c r="W181" t="s">
        <v>56</v>
      </c>
      <c r="X181" t="s">
        <v>2855</v>
      </c>
      <c r="Y181" t="s">
        <v>2188</v>
      </c>
      <c r="Z181" s="3">
        <v>0</v>
      </c>
      <c r="AA181" t="s">
        <v>1159</v>
      </c>
      <c r="AB181" t="s">
        <v>2856</v>
      </c>
      <c r="AC181" t="s">
        <v>61</v>
      </c>
      <c r="AD181" t="s">
        <v>61</v>
      </c>
      <c r="AE181" t="s">
        <v>2857</v>
      </c>
      <c r="AF181" t="s">
        <v>63</v>
      </c>
      <c r="AH181">
        <v>0</v>
      </c>
      <c r="AI181" s="2">
        <v>45177</v>
      </c>
      <c r="AJ181" t="s">
        <v>64</v>
      </c>
      <c r="AK181" t="s">
        <v>64</v>
      </c>
      <c r="AL181" t="s">
        <v>2858</v>
      </c>
      <c r="AN181" s="3">
        <v>214</v>
      </c>
      <c r="AO181" t="s">
        <v>2856</v>
      </c>
      <c r="AP181" t="s">
        <v>64</v>
      </c>
      <c r="AQ181" t="s">
        <v>2857</v>
      </c>
      <c r="AR181">
        <v>1035</v>
      </c>
      <c r="AS181" t="s">
        <v>66</v>
      </c>
    </row>
    <row r="182" spans="1:45" ht="16" x14ac:dyDescent="0.2">
      <c r="A182">
        <v>2631</v>
      </c>
      <c r="B182">
        <v>2631</v>
      </c>
      <c r="C182" s="2">
        <v>45177</v>
      </c>
      <c r="D182" t="s">
        <v>1814</v>
      </c>
      <c r="E182" t="s">
        <v>2860</v>
      </c>
      <c r="F182" s="3">
        <v>120</v>
      </c>
      <c r="G182" t="s">
        <v>47</v>
      </c>
      <c r="H182" s="3">
        <v>0</v>
      </c>
      <c r="I182" t="s">
        <v>48</v>
      </c>
      <c r="J182">
        <v>3270</v>
      </c>
      <c r="K182" t="s">
        <v>49</v>
      </c>
      <c r="L182" t="s">
        <v>50</v>
      </c>
      <c r="M182" t="s">
        <v>106</v>
      </c>
      <c r="N182">
        <v>561</v>
      </c>
      <c r="O182" t="s">
        <v>52</v>
      </c>
      <c r="P182" t="s">
        <v>53</v>
      </c>
      <c r="T182" t="s">
        <v>2854</v>
      </c>
      <c r="V182" t="s">
        <v>2048</v>
      </c>
      <c r="W182" t="s">
        <v>56</v>
      </c>
      <c r="X182" t="s">
        <v>2855</v>
      </c>
      <c r="Y182" t="s">
        <v>2188</v>
      </c>
      <c r="Z182" s="3">
        <v>0</v>
      </c>
      <c r="AA182" t="s">
        <v>1159</v>
      </c>
      <c r="AB182" t="s">
        <v>2856</v>
      </c>
      <c r="AC182" t="s">
        <v>61</v>
      </c>
      <c r="AD182" t="s">
        <v>61</v>
      </c>
      <c r="AE182" t="s">
        <v>2857</v>
      </c>
      <c r="AF182" t="s">
        <v>63</v>
      </c>
      <c r="AH182">
        <v>0</v>
      </c>
      <c r="AI182" s="2">
        <v>45177</v>
      </c>
      <c r="AJ182" t="s">
        <v>64</v>
      </c>
      <c r="AK182" t="s">
        <v>64</v>
      </c>
      <c r="AL182" t="s">
        <v>2858</v>
      </c>
      <c r="AN182" s="3">
        <v>214</v>
      </c>
      <c r="AO182" t="s">
        <v>2856</v>
      </c>
      <c r="AP182" t="s">
        <v>64</v>
      </c>
      <c r="AQ182" t="s">
        <v>2857</v>
      </c>
      <c r="AR182">
        <v>1035</v>
      </c>
      <c r="AS182" t="s">
        <v>66</v>
      </c>
    </row>
    <row r="183" spans="1:45" ht="16" x14ac:dyDescent="0.2">
      <c r="A183">
        <v>2612</v>
      </c>
      <c r="B183">
        <v>2612</v>
      </c>
      <c r="C183" s="2">
        <v>45179.413472222222</v>
      </c>
      <c r="D183" t="s">
        <v>1748</v>
      </c>
      <c r="E183" t="s">
        <v>2165</v>
      </c>
      <c r="F183" s="3">
        <v>52.9</v>
      </c>
      <c r="G183" t="s">
        <v>47</v>
      </c>
      <c r="H183" s="3">
        <v>0</v>
      </c>
      <c r="I183" t="s">
        <v>48</v>
      </c>
      <c r="J183">
        <v>2900</v>
      </c>
      <c r="K183" t="s">
        <v>49</v>
      </c>
      <c r="L183" t="s">
        <v>50</v>
      </c>
      <c r="M183" t="s">
        <v>51</v>
      </c>
      <c r="N183">
        <v>941</v>
      </c>
      <c r="O183" t="s">
        <v>52</v>
      </c>
      <c r="P183" t="s">
        <v>53</v>
      </c>
      <c r="T183" t="s">
        <v>2313</v>
      </c>
      <c r="U183" t="s">
        <v>2861</v>
      </c>
      <c r="V183" t="s">
        <v>2862</v>
      </c>
      <c r="W183" t="s">
        <v>56</v>
      </c>
      <c r="X183" t="s">
        <v>2863</v>
      </c>
      <c r="Y183" t="s">
        <v>323</v>
      </c>
      <c r="Z183" s="3">
        <v>19</v>
      </c>
      <c r="AA183" t="s">
        <v>2316</v>
      </c>
      <c r="AB183" t="s">
        <v>2864</v>
      </c>
      <c r="AC183" t="s">
        <v>61</v>
      </c>
      <c r="AD183" t="s">
        <v>61</v>
      </c>
      <c r="AE183" t="s">
        <v>2865</v>
      </c>
      <c r="AF183" t="s">
        <v>63</v>
      </c>
      <c r="AH183">
        <v>0</v>
      </c>
      <c r="AI183" s="2">
        <v>45179</v>
      </c>
      <c r="AJ183" t="s">
        <v>64</v>
      </c>
      <c r="AK183" t="s">
        <v>64</v>
      </c>
      <c r="AL183" t="s">
        <v>2866</v>
      </c>
      <c r="AM183" t="s">
        <v>2861</v>
      </c>
      <c r="AN183" s="3">
        <v>52.9</v>
      </c>
      <c r="AO183" t="s">
        <v>2864</v>
      </c>
      <c r="AP183" t="s">
        <v>64</v>
      </c>
      <c r="AQ183" t="s">
        <v>2865</v>
      </c>
      <c r="AR183">
        <v>1024</v>
      </c>
      <c r="AS183" t="s">
        <v>66</v>
      </c>
    </row>
    <row r="184" spans="1:45" ht="16" x14ac:dyDescent="0.2">
      <c r="A184">
        <v>2635</v>
      </c>
      <c r="B184">
        <v>2635</v>
      </c>
      <c r="C184" s="2">
        <v>45182</v>
      </c>
      <c r="D184" t="s">
        <v>1814</v>
      </c>
      <c r="E184" t="s">
        <v>2876</v>
      </c>
      <c r="F184" s="3">
        <v>950</v>
      </c>
      <c r="G184" t="s">
        <v>47</v>
      </c>
      <c r="H184" s="3">
        <v>0</v>
      </c>
      <c r="I184" t="s">
        <v>48</v>
      </c>
      <c r="J184">
        <v>2722</v>
      </c>
      <c r="K184" t="s">
        <v>49</v>
      </c>
      <c r="L184" t="s">
        <v>50</v>
      </c>
      <c r="M184" t="s">
        <v>51</v>
      </c>
      <c r="N184">
        <v>940</v>
      </c>
      <c r="O184" t="s">
        <v>52</v>
      </c>
      <c r="P184" t="s">
        <v>53</v>
      </c>
      <c r="T184" t="s">
        <v>2877</v>
      </c>
      <c r="U184" t="s">
        <v>2878</v>
      </c>
      <c r="V184" t="s">
        <v>2006</v>
      </c>
      <c r="W184" t="s">
        <v>56</v>
      </c>
      <c r="X184" t="s">
        <v>675</v>
      </c>
      <c r="Y184" t="s">
        <v>2879</v>
      </c>
      <c r="Z184" s="3">
        <v>0</v>
      </c>
      <c r="AA184" t="s">
        <v>2501</v>
      </c>
      <c r="AB184" t="s">
        <v>2856</v>
      </c>
      <c r="AC184" t="s">
        <v>61</v>
      </c>
      <c r="AD184" t="s">
        <v>61</v>
      </c>
      <c r="AE184" t="s">
        <v>2880</v>
      </c>
      <c r="AF184" t="s">
        <v>63</v>
      </c>
      <c r="AH184">
        <v>0</v>
      </c>
      <c r="AI184" s="2">
        <v>45182</v>
      </c>
      <c r="AJ184" t="s">
        <v>64</v>
      </c>
      <c r="AK184" t="s">
        <v>64</v>
      </c>
      <c r="AL184" t="s">
        <v>2881</v>
      </c>
      <c r="AM184" t="s">
        <v>2878</v>
      </c>
      <c r="AN184" s="3">
        <v>950</v>
      </c>
      <c r="AO184" t="s">
        <v>2856</v>
      </c>
      <c r="AP184" t="s">
        <v>64</v>
      </c>
      <c r="AQ184" t="s">
        <v>2880</v>
      </c>
      <c r="AR184">
        <v>1037</v>
      </c>
      <c r="AS184" t="s">
        <v>66</v>
      </c>
    </row>
    <row r="185" spans="1:45" ht="16" x14ac:dyDescent="0.2">
      <c r="A185">
        <v>2636</v>
      </c>
      <c r="B185">
        <v>2636</v>
      </c>
      <c r="C185" s="2">
        <v>45183</v>
      </c>
      <c r="D185" t="s">
        <v>1761</v>
      </c>
      <c r="E185" t="s">
        <v>2882</v>
      </c>
      <c r="F185" s="3">
        <v>4.24</v>
      </c>
      <c r="G185" t="s">
        <v>47</v>
      </c>
      <c r="H185" s="3">
        <v>0</v>
      </c>
      <c r="I185" t="s">
        <v>48</v>
      </c>
      <c r="J185">
        <v>2720</v>
      </c>
      <c r="K185" t="s">
        <v>49</v>
      </c>
      <c r="L185" t="s">
        <v>50</v>
      </c>
      <c r="M185" t="s">
        <v>51</v>
      </c>
      <c r="N185">
        <v>942</v>
      </c>
      <c r="O185" t="s">
        <v>52</v>
      </c>
      <c r="P185" t="s">
        <v>53</v>
      </c>
      <c r="T185" t="s">
        <v>2883</v>
      </c>
      <c r="U185" t="s">
        <v>2884</v>
      </c>
      <c r="V185" t="s">
        <v>2031</v>
      </c>
      <c r="W185" t="s">
        <v>56</v>
      </c>
      <c r="X185" t="s">
        <v>2885</v>
      </c>
      <c r="Y185" t="s">
        <v>2036</v>
      </c>
      <c r="Z185" s="3">
        <v>19</v>
      </c>
      <c r="AA185" t="s">
        <v>2886</v>
      </c>
      <c r="AB185" t="s">
        <v>2887</v>
      </c>
      <c r="AC185" t="s">
        <v>61</v>
      </c>
      <c r="AD185" t="s">
        <v>61</v>
      </c>
      <c r="AE185" t="s">
        <v>2888</v>
      </c>
      <c r="AF185" t="s">
        <v>63</v>
      </c>
      <c r="AH185">
        <v>0</v>
      </c>
      <c r="AI185" s="2">
        <v>45183</v>
      </c>
      <c r="AJ185" t="s">
        <v>64</v>
      </c>
      <c r="AK185" t="s">
        <v>64</v>
      </c>
      <c r="AL185" t="s">
        <v>2889</v>
      </c>
      <c r="AM185" t="s">
        <v>2884</v>
      </c>
      <c r="AN185" s="3">
        <v>4.24</v>
      </c>
      <c r="AO185" t="s">
        <v>2887</v>
      </c>
      <c r="AP185" t="s">
        <v>64</v>
      </c>
      <c r="AQ185" t="s">
        <v>2888</v>
      </c>
      <c r="AR185">
        <v>1039</v>
      </c>
      <c r="AS185" t="s">
        <v>66</v>
      </c>
    </row>
    <row r="186" spans="1:45" ht="16" x14ac:dyDescent="0.2">
      <c r="A186">
        <v>2640</v>
      </c>
      <c r="B186">
        <v>2640</v>
      </c>
      <c r="C186" s="2">
        <v>45183</v>
      </c>
      <c r="D186" t="s">
        <v>1761</v>
      </c>
      <c r="E186" t="s">
        <v>2893</v>
      </c>
      <c r="F186" s="3">
        <v>492.81</v>
      </c>
      <c r="G186" t="s">
        <v>47</v>
      </c>
      <c r="H186" s="3">
        <v>0</v>
      </c>
      <c r="I186" t="s">
        <v>48</v>
      </c>
      <c r="J186">
        <v>2722</v>
      </c>
      <c r="K186" t="s">
        <v>49</v>
      </c>
      <c r="L186" t="s">
        <v>50</v>
      </c>
      <c r="M186" t="s">
        <v>51</v>
      </c>
      <c r="N186">
        <v>940</v>
      </c>
      <c r="O186" t="s">
        <v>52</v>
      </c>
      <c r="P186" t="s">
        <v>53</v>
      </c>
      <c r="T186" t="s">
        <v>2894</v>
      </c>
      <c r="U186" t="s">
        <v>2895</v>
      </c>
      <c r="V186" t="s">
        <v>2896</v>
      </c>
      <c r="W186" t="s">
        <v>243</v>
      </c>
      <c r="X186" t="s">
        <v>2897</v>
      </c>
      <c r="Y186" t="s">
        <v>2898</v>
      </c>
      <c r="Z186" s="3" t="s">
        <v>484</v>
      </c>
      <c r="AA186" t="s">
        <v>2899</v>
      </c>
      <c r="AB186" t="s">
        <v>2900</v>
      </c>
      <c r="AC186" t="s">
        <v>249</v>
      </c>
      <c r="AD186" t="s">
        <v>249</v>
      </c>
      <c r="AE186" t="s">
        <v>2901</v>
      </c>
      <c r="AF186" t="s">
        <v>63</v>
      </c>
      <c r="AH186">
        <v>0</v>
      </c>
      <c r="AI186" s="2">
        <v>45183</v>
      </c>
      <c r="AJ186" t="s">
        <v>64</v>
      </c>
      <c r="AK186" t="s">
        <v>64</v>
      </c>
      <c r="AL186" t="s">
        <v>2902</v>
      </c>
      <c r="AM186" t="s">
        <v>2895</v>
      </c>
      <c r="AN186" s="3" t="s">
        <v>2899</v>
      </c>
      <c r="AO186" t="s">
        <v>2900</v>
      </c>
      <c r="AP186" t="s">
        <v>64</v>
      </c>
      <c r="AQ186" t="s">
        <v>2901</v>
      </c>
      <c r="AR186">
        <v>1041</v>
      </c>
      <c r="AS186" t="s">
        <v>66</v>
      </c>
    </row>
    <row r="187" spans="1:45" ht="16" x14ac:dyDescent="0.2">
      <c r="A187">
        <v>2641</v>
      </c>
      <c r="B187">
        <v>2641</v>
      </c>
      <c r="C187" s="2">
        <v>45183</v>
      </c>
      <c r="D187" t="s">
        <v>1748</v>
      </c>
      <c r="E187" t="s">
        <v>2903</v>
      </c>
      <c r="F187" s="3">
        <v>42.5</v>
      </c>
      <c r="G187" t="s">
        <v>47</v>
      </c>
      <c r="H187" s="3">
        <v>0</v>
      </c>
      <c r="I187" t="s">
        <v>48</v>
      </c>
      <c r="J187">
        <v>2705</v>
      </c>
      <c r="K187" t="s">
        <v>49</v>
      </c>
      <c r="L187" t="s">
        <v>50</v>
      </c>
      <c r="M187" t="s">
        <v>51</v>
      </c>
      <c r="N187">
        <v>940</v>
      </c>
      <c r="O187" t="s">
        <v>52</v>
      </c>
      <c r="P187" t="s">
        <v>53</v>
      </c>
      <c r="T187" t="s">
        <v>2894</v>
      </c>
      <c r="U187" t="s">
        <v>2895</v>
      </c>
      <c r="V187" t="s">
        <v>2896</v>
      </c>
      <c r="W187" t="s">
        <v>243</v>
      </c>
      <c r="X187" t="s">
        <v>2897</v>
      </c>
      <c r="Y187" t="s">
        <v>2898</v>
      </c>
      <c r="Z187" s="3" t="s">
        <v>484</v>
      </c>
      <c r="AA187" t="s">
        <v>2899</v>
      </c>
      <c r="AB187" t="s">
        <v>2900</v>
      </c>
      <c r="AC187" t="s">
        <v>249</v>
      </c>
      <c r="AD187" t="s">
        <v>249</v>
      </c>
      <c r="AE187" t="s">
        <v>2901</v>
      </c>
      <c r="AF187" t="s">
        <v>63</v>
      </c>
      <c r="AH187">
        <v>0</v>
      </c>
      <c r="AI187" s="2">
        <v>45183</v>
      </c>
      <c r="AJ187" t="s">
        <v>64</v>
      </c>
      <c r="AK187" t="s">
        <v>64</v>
      </c>
      <c r="AL187" t="s">
        <v>2902</v>
      </c>
      <c r="AM187" t="s">
        <v>2895</v>
      </c>
      <c r="AN187" s="3" t="s">
        <v>2899</v>
      </c>
      <c r="AO187" t="s">
        <v>2900</v>
      </c>
      <c r="AP187" t="s">
        <v>64</v>
      </c>
      <c r="AQ187" t="s">
        <v>2901</v>
      </c>
      <c r="AR187">
        <v>1041</v>
      </c>
      <c r="AS187" t="s">
        <v>66</v>
      </c>
    </row>
    <row r="188" spans="1:45" ht="16" x14ac:dyDescent="0.2">
      <c r="A188">
        <v>2648</v>
      </c>
      <c r="B188">
        <v>2648</v>
      </c>
      <c r="C188" s="2">
        <v>45187</v>
      </c>
      <c r="D188" t="s">
        <v>1538</v>
      </c>
      <c r="E188" t="s">
        <v>2911</v>
      </c>
      <c r="F188" s="3">
        <v>55500</v>
      </c>
      <c r="G188" t="s">
        <v>47</v>
      </c>
      <c r="H188" s="3">
        <v>0</v>
      </c>
      <c r="I188" t="s">
        <v>104</v>
      </c>
      <c r="J188">
        <v>940</v>
      </c>
      <c r="K188" t="s">
        <v>52</v>
      </c>
      <c r="L188" t="s">
        <v>53</v>
      </c>
      <c r="N188">
        <v>3200</v>
      </c>
      <c r="O188" t="s">
        <v>49</v>
      </c>
      <c r="P188" t="s">
        <v>105</v>
      </c>
      <c r="Q188" t="s">
        <v>106</v>
      </c>
      <c r="T188" t="s">
        <v>2912</v>
      </c>
      <c r="U188" t="s">
        <v>2913</v>
      </c>
      <c r="Z188" s="3"/>
      <c r="AF188" t="s">
        <v>63</v>
      </c>
      <c r="AH188">
        <v>0</v>
      </c>
      <c r="AI188" s="2">
        <v>45187</v>
      </c>
      <c r="AJ188" t="s">
        <v>64</v>
      </c>
      <c r="AK188" t="s">
        <v>64</v>
      </c>
      <c r="AL188" t="s">
        <v>2914</v>
      </c>
      <c r="AM188" t="s">
        <v>2913</v>
      </c>
      <c r="AN188" s="3"/>
      <c r="AP188" t="s">
        <v>64</v>
      </c>
      <c r="AR188">
        <v>1043</v>
      </c>
      <c r="AS188" t="s">
        <v>66</v>
      </c>
    </row>
    <row r="189" spans="1:45" ht="16" x14ac:dyDescent="0.2">
      <c r="A189">
        <v>2782</v>
      </c>
      <c r="B189">
        <v>2782</v>
      </c>
      <c r="C189" s="2">
        <v>45187</v>
      </c>
      <c r="D189" t="s">
        <v>1814</v>
      </c>
      <c r="E189" t="s">
        <v>2915</v>
      </c>
      <c r="F189" s="3">
        <v>800</v>
      </c>
      <c r="G189" t="s">
        <v>47</v>
      </c>
      <c r="H189" s="3">
        <v>0</v>
      </c>
      <c r="I189" t="s">
        <v>48</v>
      </c>
      <c r="J189">
        <v>2721</v>
      </c>
      <c r="K189" t="s">
        <v>49</v>
      </c>
      <c r="L189" t="s">
        <v>50</v>
      </c>
      <c r="M189" t="s">
        <v>51</v>
      </c>
      <c r="N189">
        <v>940</v>
      </c>
      <c r="O189" t="s">
        <v>52</v>
      </c>
      <c r="P189" t="s">
        <v>53</v>
      </c>
      <c r="T189" t="s">
        <v>2916</v>
      </c>
      <c r="U189" t="s">
        <v>2917</v>
      </c>
      <c r="V189" t="s">
        <v>2008</v>
      </c>
      <c r="W189" t="s">
        <v>56</v>
      </c>
      <c r="X189" t="s">
        <v>1033</v>
      </c>
      <c r="Y189" t="s">
        <v>2879</v>
      </c>
      <c r="Z189" s="3">
        <v>0</v>
      </c>
      <c r="AA189" t="s">
        <v>1678</v>
      </c>
      <c r="AB189" t="s">
        <v>2856</v>
      </c>
      <c r="AC189" t="s">
        <v>61</v>
      </c>
      <c r="AD189" t="s">
        <v>61</v>
      </c>
      <c r="AE189" t="s">
        <v>2918</v>
      </c>
      <c r="AF189" t="s">
        <v>63</v>
      </c>
      <c r="AH189">
        <v>0</v>
      </c>
      <c r="AI189" s="2">
        <v>45187</v>
      </c>
      <c r="AJ189" t="s">
        <v>64</v>
      </c>
      <c r="AK189" t="s">
        <v>64</v>
      </c>
      <c r="AL189" t="s">
        <v>2919</v>
      </c>
      <c r="AM189" t="s">
        <v>2917</v>
      </c>
      <c r="AN189" s="3">
        <v>800</v>
      </c>
      <c r="AO189" t="s">
        <v>2856</v>
      </c>
      <c r="AP189" t="s">
        <v>64</v>
      </c>
      <c r="AQ189" t="s">
        <v>2918</v>
      </c>
      <c r="AR189">
        <v>1044</v>
      </c>
      <c r="AS189" t="s">
        <v>66</v>
      </c>
    </row>
    <row r="190" spans="1:45" ht="16" x14ac:dyDescent="0.2">
      <c r="A190">
        <v>2650</v>
      </c>
      <c r="B190">
        <v>2650</v>
      </c>
      <c r="C190" s="2">
        <v>45189</v>
      </c>
      <c r="D190" t="s">
        <v>1782</v>
      </c>
      <c r="E190" t="s">
        <v>287</v>
      </c>
      <c r="F190" s="3">
        <v>95.2</v>
      </c>
      <c r="G190" t="s">
        <v>47</v>
      </c>
      <c r="H190" s="3">
        <v>0</v>
      </c>
      <c r="I190" t="s">
        <v>48</v>
      </c>
      <c r="J190">
        <v>2894</v>
      </c>
      <c r="K190" t="s">
        <v>49</v>
      </c>
      <c r="L190" t="s">
        <v>50</v>
      </c>
      <c r="M190" t="s">
        <v>51</v>
      </c>
      <c r="N190">
        <v>940</v>
      </c>
      <c r="O190" t="s">
        <v>52</v>
      </c>
      <c r="P190" t="s">
        <v>53</v>
      </c>
      <c r="T190" t="s">
        <v>288</v>
      </c>
      <c r="U190" t="s">
        <v>2920</v>
      </c>
      <c r="V190" t="s">
        <v>2083</v>
      </c>
      <c r="W190" t="s">
        <v>56</v>
      </c>
      <c r="X190" t="s">
        <v>2921</v>
      </c>
      <c r="Y190" t="s">
        <v>291</v>
      </c>
      <c r="Z190" s="3">
        <v>19</v>
      </c>
      <c r="AA190" t="s">
        <v>292</v>
      </c>
      <c r="AB190" t="s">
        <v>2908</v>
      </c>
      <c r="AC190" t="s">
        <v>61</v>
      </c>
      <c r="AD190" t="s">
        <v>61</v>
      </c>
      <c r="AE190" t="s">
        <v>2922</v>
      </c>
      <c r="AF190" t="s">
        <v>63</v>
      </c>
      <c r="AH190">
        <v>0</v>
      </c>
      <c r="AI190" s="2">
        <v>45189</v>
      </c>
      <c r="AJ190" t="s">
        <v>64</v>
      </c>
      <c r="AK190" t="s">
        <v>64</v>
      </c>
      <c r="AL190" t="s">
        <v>2923</v>
      </c>
      <c r="AM190" t="s">
        <v>2920</v>
      </c>
      <c r="AN190" s="3">
        <v>95.2</v>
      </c>
      <c r="AO190" t="s">
        <v>2908</v>
      </c>
      <c r="AP190" t="s">
        <v>64</v>
      </c>
      <c r="AQ190" t="s">
        <v>2922</v>
      </c>
      <c r="AR190">
        <v>1045</v>
      </c>
      <c r="AS190" t="s">
        <v>66</v>
      </c>
    </row>
    <row r="191" spans="1:45" ht="16" x14ac:dyDescent="0.2">
      <c r="A191">
        <v>2671</v>
      </c>
      <c r="B191">
        <v>2671</v>
      </c>
      <c r="C191" s="2">
        <v>45189</v>
      </c>
      <c r="D191" t="s">
        <v>1761</v>
      </c>
      <c r="E191" t="s">
        <v>2032</v>
      </c>
      <c r="F191" s="3">
        <v>22.61</v>
      </c>
      <c r="G191" t="s">
        <v>47</v>
      </c>
      <c r="H191" s="3">
        <v>0</v>
      </c>
      <c r="I191" t="s">
        <v>48</v>
      </c>
      <c r="J191">
        <v>2720</v>
      </c>
      <c r="K191" t="s">
        <v>49</v>
      </c>
      <c r="L191" t="s">
        <v>50</v>
      </c>
      <c r="M191" t="s">
        <v>51</v>
      </c>
      <c r="N191">
        <v>942</v>
      </c>
      <c r="O191" t="s">
        <v>52</v>
      </c>
      <c r="P191" t="s">
        <v>53</v>
      </c>
      <c r="T191" t="s">
        <v>2924</v>
      </c>
      <c r="U191" t="s">
        <v>2925</v>
      </c>
      <c r="V191" t="s">
        <v>2095</v>
      </c>
      <c r="W191" t="s">
        <v>56</v>
      </c>
      <c r="X191" t="s">
        <v>2926</v>
      </c>
      <c r="Y191" t="s">
        <v>2036</v>
      </c>
      <c r="Z191" s="3">
        <v>19</v>
      </c>
      <c r="AA191" t="s">
        <v>2927</v>
      </c>
      <c r="AB191" t="s">
        <v>2928</v>
      </c>
      <c r="AC191" t="s">
        <v>61</v>
      </c>
      <c r="AD191" t="s">
        <v>61</v>
      </c>
      <c r="AE191" t="s">
        <v>2929</v>
      </c>
      <c r="AF191" t="s">
        <v>63</v>
      </c>
      <c r="AH191">
        <v>0</v>
      </c>
      <c r="AI191" s="2">
        <v>45189</v>
      </c>
      <c r="AJ191" t="s">
        <v>64</v>
      </c>
      <c r="AK191" t="s">
        <v>64</v>
      </c>
      <c r="AL191" t="s">
        <v>2930</v>
      </c>
      <c r="AM191" t="s">
        <v>2925</v>
      </c>
      <c r="AN191" s="3">
        <v>22.61</v>
      </c>
      <c r="AO191" t="s">
        <v>2928</v>
      </c>
      <c r="AP191" t="s">
        <v>64</v>
      </c>
      <c r="AQ191" t="s">
        <v>2929</v>
      </c>
      <c r="AR191">
        <v>1066</v>
      </c>
      <c r="AS191" t="s">
        <v>66</v>
      </c>
    </row>
    <row r="192" spans="1:45" ht="16" x14ac:dyDescent="0.2">
      <c r="A192">
        <v>2654</v>
      </c>
      <c r="B192">
        <v>2654</v>
      </c>
      <c r="C192" s="2">
        <v>45194</v>
      </c>
      <c r="D192" t="s">
        <v>1814</v>
      </c>
      <c r="E192" t="s">
        <v>2057</v>
      </c>
      <c r="F192" s="3">
        <v>22.46</v>
      </c>
      <c r="G192" t="s">
        <v>47</v>
      </c>
      <c r="H192" s="3">
        <v>0</v>
      </c>
      <c r="I192" t="s">
        <v>48</v>
      </c>
      <c r="J192">
        <v>2710</v>
      </c>
      <c r="K192" t="s">
        <v>49</v>
      </c>
      <c r="L192" t="s">
        <v>50</v>
      </c>
      <c r="M192" t="s">
        <v>51</v>
      </c>
      <c r="N192">
        <v>940</v>
      </c>
      <c r="O192" t="s">
        <v>52</v>
      </c>
      <c r="P192" t="s">
        <v>53</v>
      </c>
      <c r="T192" t="s">
        <v>2947</v>
      </c>
      <c r="U192" t="s">
        <v>2948</v>
      </c>
      <c r="V192" t="s">
        <v>2076</v>
      </c>
      <c r="W192" t="s">
        <v>56</v>
      </c>
      <c r="X192" t="s">
        <v>2949</v>
      </c>
      <c r="Y192" t="s">
        <v>2061</v>
      </c>
      <c r="Z192" s="3">
        <v>19</v>
      </c>
      <c r="AA192" t="s">
        <v>2950</v>
      </c>
      <c r="AB192" t="s">
        <v>2951</v>
      </c>
      <c r="AC192" t="s">
        <v>61</v>
      </c>
      <c r="AD192" t="s">
        <v>61</v>
      </c>
      <c r="AE192" t="s">
        <v>2952</v>
      </c>
      <c r="AF192" t="s">
        <v>63</v>
      </c>
      <c r="AH192">
        <v>0</v>
      </c>
      <c r="AI192" s="2">
        <v>45194</v>
      </c>
      <c r="AJ192" t="s">
        <v>64</v>
      </c>
      <c r="AK192" t="s">
        <v>64</v>
      </c>
      <c r="AL192" t="s">
        <v>2953</v>
      </c>
      <c r="AM192" t="s">
        <v>2948</v>
      </c>
      <c r="AN192" s="3">
        <v>22.46</v>
      </c>
      <c r="AO192" t="s">
        <v>2951</v>
      </c>
      <c r="AP192" t="s">
        <v>64</v>
      </c>
      <c r="AQ192" t="s">
        <v>2952</v>
      </c>
      <c r="AR192">
        <v>1048</v>
      </c>
      <c r="AS192" t="s">
        <v>66</v>
      </c>
    </row>
    <row r="193" spans="1:45" ht="16" x14ac:dyDescent="0.2">
      <c r="A193">
        <v>2680</v>
      </c>
      <c r="B193">
        <v>2680</v>
      </c>
      <c r="C193" s="2">
        <v>45194</v>
      </c>
      <c r="D193" t="s">
        <v>1761</v>
      </c>
      <c r="E193" t="s">
        <v>2954</v>
      </c>
      <c r="F193" s="3">
        <v>71.88</v>
      </c>
      <c r="G193" t="s">
        <v>47</v>
      </c>
      <c r="H193" s="3">
        <v>0</v>
      </c>
      <c r="I193" t="s">
        <v>48</v>
      </c>
      <c r="J193">
        <v>2720</v>
      </c>
      <c r="K193" t="s">
        <v>49</v>
      </c>
      <c r="L193" t="s">
        <v>50</v>
      </c>
      <c r="M193" t="s">
        <v>51</v>
      </c>
      <c r="N193">
        <v>942</v>
      </c>
      <c r="O193" t="s">
        <v>52</v>
      </c>
      <c r="P193" t="s">
        <v>53</v>
      </c>
      <c r="T193" t="s">
        <v>950</v>
      </c>
      <c r="U193" t="s">
        <v>2955</v>
      </c>
      <c r="V193" t="s">
        <v>2114</v>
      </c>
      <c r="W193" t="s">
        <v>56</v>
      </c>
      <c r="X193" t="s">
        <v>2956</v>
      </c>
      <c r="Y193" t="s">
        <v>953</v>
      </c>
      <c r="Z193" s="3">
        <v>19</v>
      </c>
      <c r="AA193" t="s">
        <v>954</v>
      </c>
      <c r="AB193" t="s">
        <v>2951</v>
      </c>
      <c r="AC193" t="s">
        <v>61</v>
      </c>
      <c r="AD193" t="s">
        <v>61</v>
      </c>
      <c r="AE193" t="s">
        <v>2957</v>
      </c>
      <c r="AF193" t="s">
        <v>63</v>
      </c>
      <c r="AH193">
        <v>0</v>
      </c>
      <c r="AI193" s="2">
        <v>45194</v>
      </c>
      <c r="AJ193" t="s">
        <v>64</v>
      </c>
      <c r="AK193" t="s">
        <v>64</v>
      </c>
      <c r="AL193" t="s">
        <v>2958</v>
      </c>
      <c r="AM193" t="s">
        <v>2955</v>
      </c>
      <c r="AN193" s="3">
        <v>71.88</v>
      </c>
      <c r="AO193" t="s">
        <v>2951</v>
      </c>
      <c r="AP193" t="s">
        <v>64</v>
      </c>
      <c r="AQ193" t="s">
        <v>2957</v>
      </c>
      <c r="AR193">
        <v>1069</v>
      </c>
      <c r="AS193" t="s">
        <v>66</v>
      </c>
    </row>
    <row r="194" spans="1:45" ht="16" x14ac:dyDescent="0.2">
      <c r="A194">
        <v>3685</v>
      </c>
      <c r="B194">
        <v>3685</v>
      </c>
      <c r="C194" s="2">
        <v>45194</v>
      </c>
      <c r="D194" t="s">
        <v>1761</v>
      </c>
      <c r="E194" t="s">
        <v>2963</v>
      </c>
      <c r="F194" s="3">
        <v>84.33</v>
      </c>
      <c r="G194" t="s">
        <v>47</v>
      </c>
      <c r="H194" s="3">
        <v>0</v>
      </c>
      <c r="I194" t="s">
        <v>104</v>
      </c>
      <c r="J194">
        <v>2720</v>
      </c>
      <c r="K194" t="s">
        <v>49</v>
      </c>
      <c r="L194" t="s">
        <v>50</v>
      </c>
      <c r="M194" t="s">
        <v>51</v>
      </c>
      <c r="N194">
        <v>630</v>
      </c>
      <c r="O194" t="s">
        <v>52</v>
      </c>
      <c r="P194" t="s">
        <v>53</v>
      </c>
      <c r="T194" t="s">
        <v>64</v>
      </c>
      <c r="V194" t="s">
        <v>2153</v>
      </c>
      <c r="W194" t="s">
        <v>56</v>
      </c>
      <c r="X194" t="s">
        <v>2964</v>
      </c>
      <c r="Y194" t="s">
        <v>953</v>
      </c>
      <c r="Z194" s="3">
        <v>19</v>
      </c>
      <c r="AA194" t="s">
        <v>2965</v>
      </c>
      <c r="AB194" t="s">
        <v>2951</v>
      </c>
      <c r="AC194" t="s">
        <v>61</v>
      </c>
      <c r="AD194" t="s">
        <v>61</v>
      </c>
      <c r="AE194" t="s">
        <v>2966</v>
      </c>
      <c r="AF194" t="s">
        <v>63</v>
      </c>
      <c r="AH194">
        <v>0</v>
      </c>
      <c r="AI194" s="2">
        <v>45194</v>
      </c>
      <c r="AJ194" t="s">
        <v>64</v>
      </c>
      <c r="AK194" t="s">
        <v>64</v>
      </c>
      <c r="AL194" t="s">
        <v>64</v>
      </c>
      <c r="AN194" s="3">
        <v>84.33</v>
      </c>
      <c r="AO194" t="s">
        <v>2951</v>
      </c>
      <c r="AP194" t="s">
        <v>64</v>
      </c>
      <c r="AQ194" t="s">
        <v>2966</v>
      </c>
      <c r="AR194" t="s">
        <v>64</v>
      </c>
      <c r="AS194" t="s">
        <v>66</v>
      </c>
    </row>
    <row r="195" spans="1:45" ht="16" x14ac:dyDescent="0.2">
      <c r="A195">
        <v>2692</v>
      </c>
      <c r="B195">
        <v>2692</v>
      </c>
      <c r="C195" s="2">
        <v>45196</v>
      </c>
      <c r="D195" t="s">
        <v>1814</v>
      </c>
      <c r="E195" t="s">
        <v>2973</v>
      </c>
      <c r="F195" s="3">
        <v>313</v>
      </c>
      <c r="G195" t="s">
        <v>47</v>
      </c>
      <c r="H195" s="3">
        <v>0</v>
      </c>
      <c r="I195" t="s">
        <v>48</v>
      </c>
      <c r="J195">
        <v>2563</v>
      </c>
      <c r="K195" t="s">
        <v>49</v>
      </c>
      <c r="L195" t="s">
        <v>50</v>
      </c>
      <c r="M195" t="s">
        <v>51</v>
      </c>
      <c r="N195">
        <v>942</v>
      </c>
      <c r="O195" t="s">
        <v>52</v>
      </c>
      <c r="P195" t="s">
        <v>53</v>
      </c>
      <c r="T195" t="s">
        <v>2974</v>
      </c>
      <c r="U195" t="s">
        <v>2975</v>
      </c>
      <c r="V195" t="s">
        <v>2143</v>
      </c>
      <c r="W195" t="s">
        <v>56</v>
      </c>
      <c r="X195" t="s">
        <v>2976</v>
      </c>
      <c r="Y195" t="s">
        <v>2180</v>
      </c>
      <c r="Z195" s="3">
        <v>7</v>
      </c>
      <c r="AA195" t="s">
        <v>2977</v>
      </c>
      <c r="AB195" t="s">
        <v>2978</v>
      </c>
      <c r="AC195" t="s">
        <v>61</v>
      </c>
      <c r="AD195" t="s">
        <v>61</v>
      </c>
      <c r="AE195" t="s">
        <v>2979</v>
      </c>
      <c r="AF195" t="s">
        <v>63</v>
      </c>
      <c r="AH195">
        <v>0</v>
      </c>
      <c r="AI195" s="2">
        <v>45196</v>
      </c>
      <c r="AJ195" t="s">
        <v>64</v>
      </c>
      <c r="AK195" t="s">
        <v>64</v>
      </c>
      <c r="AL195" t="s">
        <v>2980</v>
      </c>
      <c r="AM195" t="s">
        <v>2975</v>
      </c>
      <c r="AN195" s="3">
        <v>313</v>
      </c>
      <c r="AO195" t="s">
        <v>2978</v>
      </c>
      <c r="AP195" t="s">
        <v>64</v>
      </c>
      <c r="AQ195" t="s">
        <v>2979</v>
      </c>
      <c r="AR195">
        <v>1071</v>
      </c>
      <c r="AS195" t="s">
        <v>66</v>
      </c>
    </row>
    <row r="196" spans="1:45" ht="16" x14ac:dyDescent="0.2">
      <c r="A196">
        <v>2693</v>
      </c>
      <c r="B196">
        <v>2693</v>
      </c>
      <c r="C196" s="2">
        <v>45196</v>
      </c>
      <c r="D196" t="s">
        <v>1814</v>
      </c>
      <c r="E196" t="s">
        <v>2981</v>
      </c>
      <c r="F196" s="3">
        <v>130.75</v>
      </c>
      <c r="G196" t="s">
        <v>47</v>
      </c>
      <c r="H196" s="3">
        <v>0</v>
      </c>
      <c r="I196" t="s">
        <v>48</v>
      </c>
      <c r="J196">
        <v>2563</v>
      </c>
      <c r="K196" t="s">
        <v>49</v>
      </c>
      <c r="L196" t="s">
        <v>50</v>
      </c>
      <c r="M196" t="s">
        <v>51</v>
      </c>
      <c r="N196">
        <v>942</v>
      </c>
      <c r="O196" t="s">
        <v>52</v>
      </c>
      <c r="P196" t="s">
        <v>53</v>
      </c>
      <c r="T196" t="s">
        <v>2982</v>
      </c>
      <c r="U196" t="s">
        <v>2983</v>
      </c>
      <c r="V196" t="s">
        <v>2147</v>
      </c>
      <c r="W196" t="s">
        <v>56</v>
      </c>
      <c r="X196" t="s">
        <v>2984</v>
      </c>
      <c r="Y196" t="s">
        <v>2180</v>
      </c>
      <c r="Z196" s="3">
        <v>7</v>
      </c>
      <c r="AA196" t="s">
        <v>2985</v>
      </c>
      <c r="AB196" t="s">
        <v>2978</v>
      </c>
      <c r="AC196" t="s">
        <v>61</v>
      </c>
      <c r="AD196" t="s">
        <v>61</v>
      </c>
      <c r="AE196" t="s">
        <v>2986</v>
      </c>
      <c r="AF196" t="s">
        <v>63</v>
      </c>
      <c r="AH196">
        <v>0</v>
      </c>
      <c r="AI196" s="2">
        <v>45196</v>
      </c>
      <c r="AJ196" t="s">
        <v>64</v>
      </c>
      <c r="AK196" t="s">
        <v>64</v>
      </c>
      <c r="AL196" t="s">
        <v>2987</v>
      </c>
      <c r="AM196" t="s">
        <v>2983</v>
      </c>
      <c r="AN196" s="3">
        <v>130.75</v>
      </c>
      <c r="AO196" t="s">
        <v>2978</v>
      </c>
      <c r="AP196" t="s">
        <v>64</v>
      </c>
      <c r="AQ196" t="s">
        <v>2986</v>
      </c>
      <c r="AR196">
        <v>1072</v>
      </c>
      <c r="AS196" t="s">
        <v>66</v>
      </c>
    </row>
    <row r="197" spans="1:45" ht="16" x14ac:dyDescent="0.2">
      <c r="A197">
        <v>2658</v>
      </c>
      <c r="B197">
        <v>2658</v>
      </c>
      <c r="C197" s="2">
        <v>45198</v>
      </c>
      <c r="D197" t="s">
        <v>1748</v>
      </c>
      <c r="E197" t="s">
        <v>147</v>
      </c>
      <c r="F197" s="3">
        <v>5.08</v>
      </c>
      <c r="G197" t="s">
        <v>47</v>
      </c>
      <c r="H197" s="3">
        <v>0</v>
      </c>
      <c r="I197" t="s">
        <v>48</v>
      </c>
      <c r="J197">
        <v>2705</v>
      </c>
      <c r="K197" t="s">
        <v>49</v>
      </c>
      <c r="L197" t="s">
        <v>50</v>
      </c>
      <c r="M197" t="s">
        <v>51</v>
      </c>
      <c r="N197">
        <v>940</v>
      </c>
      <c r="O197" t="s">
        <v>52</v>
      </c>
      <c r="P197" t="s">
        <v>53</v>
      </c>
      <c r="T197" t="s">
        <v>586</v>
      </c>
      <c r="U197" t="s">
        <v>2988</v>
      </c>
      <c r="Z197" s="3"/>
      <c r="AF197" t="s">
        <v>63</v>
      </c>
      <c r="AH197">
        <v>0</v>
      </c>
      <c r="AI197" s="2">
        <v>45198</v>
      </c>
      <c r="AJ197" t="s">
        <v>64</v>
      </c>
      <c r="AK197" t="s">
        <v>64</v>
      </c>
      <c r="AL197" t="s">
        <v>2989</v>
      </c>
      <c r="AM197" t="s">
        <v>2988</v>
      </c>
      <c r="AN197" s="3"/>
      <c r="AP197" t="s">
        <v>64</v>
      </c>
      <c r="AR197">
        <v>1052</v>
      </c>
      <c r="AS197" t="s">
        <v>66</v>
      </c>
    </row>
    <row r="198" spans="1:45" ht="16" x14ac:dyDescent="0.2">
      <c r="A198">
        <v>2691</v>
      </c>
      <c r="B198">
        <v>2691</v>
      </c>
      <c r="C198" s="2">
        <v>45198</v>
      </c>
      <c r="D198" t="s">
        <v>1814</v>
      </c>
      <c r="E198" t="s">
        <v>2990</v>
      </c>
      <c r="F198" s="3">
        <v>45</v>
      </c>
      <c r="G198" t="s">
        <v>47</v>
      </c>
      <c r="H198" s="3">
        <v>0</v>
      </c>
      <c r="I198" t="s">
        <v>48</v>
      </c>
      <c r="J198">
        <v>3270</v>
      </c>
      <c r="K198" t="s">
        <v>49</v>
      </c>
      <c r="L198" t="s">
        <v>50</v>
      </c>
      <c r="M198" t="s">
        <v>106</v>
      </c>
      <c r="N198">
        <v>940</v>
      </c>
      <c r="O198" t="s">
        <v>52</v>
      </c>
      <c r="P198" t="s">
        <v>53</v>
      </c>
      <c r="T198" t="s">
        <v>2991</v>
      </c>
      <c r="U198" t="s">
        <v>2992</v>
      </c>
      <c r="V198" t="s">
        <v>2140</v>
      </c>
      <c r="W198" t="s">
        <v>56</v>
      </c>
      <c r="X198" t="s">
        <v>2993</v>
      </c>
      <c r="Y198" t="s">
        <v>2994</v>
      </c>
      <c r="Z198" s="3">
        <v>0</v>
      </c>
      <c r="AA198" t="s">
        <v>327</v>
      </c>
      <c r="AB198" t="s">
        <v>2995</v>
      </c>
      <c r="AC198" t="s">
        <v>61</v>
      </c>
      <c r="AD198" t="s">
        <v>61</v>
      </c>
      <c r="AE198" t="s">
        <v>2996</v>
      </c>
      <c r="AF198" t="s">
        <v>63</v>
      </c>
      <c r="AH198">
        <v>0</v>
      </c>
      <c r="AI198" s="2">
        <v>45198</v>
      </c>
      <c r="AJ198" t="s">
        <v>64</v>
      </c>
      <c r="AK198" t="s">
        <v>64</v>
      </c>
      <c r="AL198" t="s">
        <v>2997</v>
      </c>
      <c r="AM198" t="s">
        <v>2992</v>
      </c>
      <c r="AN198" s="3">
        <v>45</v>
      </c>
      <c r="AO198" t="s">
        <v>2995</v>
      </c>
      <c r="AP198" t="s">
        <v>64</v>
      </c>
      <c r="AQ198" t="s">
        <v>2996</v>
      </c>
      <c r="AR198">
        <v>1051</v>
      </c>
      <c r="AS198" t="s">
        <v>66</v>
      </c>
    </row>
    <row r="199" spans="1:45" ht="16" x14ac:dyDescent="0.2">
      <c r="A199">
        <v>2964</v>
      </c>
      <c r="B199">
        <v>2964</v>
      </c>
      <c r="C199" s="2">
        <v>45199</v>
      </c>
      <c r="D199" t="s">
        <v>1936</v>
      </c>
      <c r="E199" t="s">
        <v>2635</v>
      </c>
      <c r="F199" s="3">
        <v>143</v>
      </c>
      <c r="G199" t="s">
        <v>47</v>
      </c>
      <c r="H199" s="3">
        <v>0</v>
      </c>
      <c r="I199" t="s">
        <v>104</v>
      </c>
      <c r="J199">
        <v>2551</v>
      </c>
      <c r="K199" t="s">
        <v>49</v>
      </c>
      <c r="L199" t="s">
        <v>50</v>
      </c>
      <c r="M199" t="s">
        <v>51</v>
      </c>
      <c r="N199">
        <v>1730</v>
      </c>
      <c r="O199" t="s">
        <v>52</v>
      </c>
      <c r="P199" t="s">
        <v>203</v>
      </c>
      <c r="T199" t="s">
        <v>64</v>
      </c>
      <c r="Z199" s="3"/>
      <c r="AF199" t="s">
        <v>63</v>
      </c>
      <c r="AH199">
        <v>0</v>
      </c>
      <c r="AI199" s="2">
        <v>45199</v>
      </c>
      <c r="AJ199" t="s">
        <v>64</v>
      </c>
      <c r="AK199" t="s">
        <v>64</v>
      </c>
      <c r="AL199" t="s">
        <v>64</v>
      </c>
      <c r="AN199" s="3"/>
      <c r="AP199" t="s">
        <v>64</v>
      </c>
      <c r="AR199" t="s">
        <v>64</v>
      </c>
      <c r="AS199" t="s">
        <v>66</v>
      </c>
    </row>
    <row r="200" spans="1:45" ht="16" x14ac:dyDescent="0.2">
      <c r="A200">
        <v>2965</v>
      </c>
      <c r="B200">
        <v>2965</v>
      </c>
      <c r="C200" s="2">
        <v>45199</v>
      </c>
      <c r="D200" t="s">
        <v>1936</v>
      </c>
      <c r="E200" t="s">
        <v>206</v>
      </c>
      <c r="F200" s="3">
        <v>2988.56</v>
      </c>
      <c r="G200" t="s">
        <v>47</v>
      </c>
      <c r="H200" s="3">
        <v>0</v>
      </c>
      <c r="I200" t="s">
        <v>104</v>
      </c>
      <c r="J200">
        <v>2551</v>
      </c>
      <c r="K200" t="s">
        <v>49</v>
      </c>
      <c r="L200" t="s">
        <v>50</v>
      </c>
      <c r="M200" t="s">
        <v>51</v>
      </c>
      <c r="N200">
        <v>1730</v>
      </c>
      <c r="O200" t="s">
        <v>52</v>
      </c>
      <c r="P200" t="s">
        <v>203</v>
      </c>
      <c r="T200" t="s">
        <v>64</v>
      </c>
      <c r="Z200" s="3"/>
      <c r="AF200" t="s">
        <v>63</v>
      </c>
      <c r="AH200">
        <v>0</v>
      </c>
      <c r="AI200" s="2">
        <v>45199</v>
      </c>
      <c r="AJ200" t="s">
        <v>64</v>
      </c>
      <c r="AK200" t="s">
        <v>64</v>
      </c>
      <c r="AL200" t="s">
        <v>64</v>
      </c>
      <c r="AN200" s="3"/>
      <c r="AP200" t="s">
        <v>64</v>
      </c>
      <c r="AR200" t="s">
        <v>64</v>
      </c>
      <c r="AS200" t="s">
        <v>66</v>
      </c>
    </row>
    <row r="201" spans="1:45" ht="16" x14ac:dyDescent="0.2">
      <c r="A201">
        <v>2966</v>
      </c>
      <c r="B201">
        <v>2966</v>
      </c>
      <c r="C201" s="2">
        <v>45199</v>
      </c>
      <c r="D201" t="s">
        <v>1936</v>
      </c>
      <c r="E201" t="s">
        <v>204</v>
      </c>
      <c r="F201" s="3">
        <v>693.92</v>
      </c>
      <c r="G201" t="s">
        <v>47</v>
      </c>
      <c r="H201" s="3">
        <v>0</v>
      </c>
      <c r="I201" t="s">
        <v>104</v>
      </c>
      <c r="J201">
        <v>2555</v>
      </c>
      <c r="K201" t="s">
        <v>49</v>
      </c>
      <c r="L201" t="s">
        <v>50</v>
      </c>
      <c r="M201" t="s">
        <v>51</v>
      </c>
      <c r="N201">
        <v>1730</v>
      </c>
      <c r="O201" t="s">
        <v>52</v>
      </c>
      <c r="P201" t="s">
        <v>203</v>
      </c>
      <c r="T201" t="s">
        <v>64</v>
      </c>
      <c r="Z201" s="3"/>
      <c r="AF201" t="s">
        <v>63</v>
      </c>
      <c r="AH201">
        <v>0</v>
      </c>
      <c r="AI201" s="2">
        <v>45199</v>
      </c>
      <c r="AJ201" t="s">
        <v>64</v>
      </c>
      <c r="AK201" t="s">
        <v>64</v>
      </c>
      <c r="AL201" t="s">
        <v>64</v>
      </c>
      <c r="AN201" s="3"/>
      <c r="AP201" t="s">
        <v>64</v>
      </c>
      <c r="AR201" t="s">
        <v>64</v>
      </c>
      <c r="AS201" t="s">
        <v>66</v>
      </c>
    </row>
    <row r="202" spans="1:45" ht="16" x14ac:dyDescent="0.2">
      <c r="A202">
        <v>2967</v>
      </c>
      <c r="B202">
        <v>2967</v>
      </c>
      <c r="C202" s="2">
        <v>45199</v>
      </c>
      <c r="D202" t="s">
        <v>1934</v>
      </c>
      <c r="E202" t="s">
        <v>206</v>
      </c>
      <c r="F202" s="3">
        <v>2957.87</v>
      </c>
      <c r="G202" t="s">
        <v>47</v>
      </c>
      <c r="H202" s="3">
        <v>0</v>
      </c>
      <c r="I202" t="s">
        <v>104</v>
      </c>
      <c r="J202">
        <v>2551</v>
      </c>
      <c r="K202" t="s">
        <v>49</v>
      </c>
      <c r="L202" t="s">
        <v>50</v>
      </c>
      <c r="M202" t="s">
        <v>51</v>
      </c>
      <c r="N202">
        <v>1730</v>
      </c>
      <c r="O202" t="s">
        <v>52</v>
      </c>
      <c r="P202" t="s">
        <v>203</v>
      </c>
      <c r="T202" t="s">
        <v>64</v>
      </c>
      <c r="Z202" s="3"/>
      <c r="AF202" t="s">
        <v>63</v>
      </c>
      <c r="AH202">
        <v>0</v>
      </c>
      <c r="AI202" s="2">
        <v>45199</v>
      </c>
      <c r="AJ202" t="s">
        <v>64</v>
      </c>
      <c r="AK202" t="s">
        <v>64</v>
      </c>
      <c r="AL202" t="s">
        <v>64</v>
      </c>
      <c r="AN202" s="3"/>
      <c r="AP202" t="s">
        <v>64</v>
      </c>
      <c r="AR202" t="s">
        <v>64</v>
      </c>
      <c r="AS202" t="s">
        <v>66</v>
      </c>
    </row>
    <row r="203" spans="1:45" ht="16" x14ac:dyDescent="0.2">
      <c r="A203">
        <v>2968</v>
      </c>
      <c r="B203">
        <v>2968</v>
      </c>
      <c r="C203" s="2">
        <v>45199</v>
      </c>
      <c r="D203" t="s">
        <v>1934</v>
      </c>
      <c r="E203" t="s">
        <v>204</v>
      </c>
      <c r="F203" s="3">
        <v>667.54</v>
      </c>
      <c r="G203" t="s">
        <v>47</v>
      </c>
      <c r="H203" s="3">
        <v>0</v>
      </c>
      <c r="I203" t="s">
        <v>104</v>
      </c>
      <c r="J203">
        <v>2555</v>
      </c>
      <c r="K203" t="s">
        <v>49</v>
      </c>
      <c r="L203" t="s">
        <v>50</v>
      </c>
      <c r="M203" t="s">
        <v>51</v>
      </c>
      <c r="N203">
        <v>1730</v>
      </c>
      <c r="O203" t="s">
        <v>52</v>
      </c>
      <c r="P203" t="s">
        <v>203</v>
      </c>
      <c r="T203" t="s">
        <v>64</v>
      </c>
      <c r="Z203" s="3"/>
      <c r="AF203" t="s">
        <v>63</v>
      </c>
      <c r="AH203">
        <v>0</v>
      </c>
      <c r="AI203" s="2">
        <v>45199</v>
      </c>
      <c r="AJ203" t="s">
        <v>64</v>
      </c>
      <c r="AK203" t="s">
        <v>64</v>
      </c>
      <c r="AL203" t="s">
        <v>64</v>
      </c>
      <c r="AN203" s="3"/>
      <c r="AP203" t="s">
        <v>64</v>
      </c>
      <c r="AR203" t="s">
        <v>64</v>
      </c>
      <c r="AS203" t="s">
        <v>66</v>
      </c>
    </row>
    <row r="204" spans="1:45" ht="16" x14ac:dyDescent="0.2">
      <c r="A204">
        <v>2969</v>
      </c>
      <c r="B204">
        <v>2969</v>
      </c>
      <c r="C204" s="2">
        <v>45199</v>
      </c>
      <c r="D204" t="s">
        <v>1935</v>
      </c>
      <c r="E204" t="s">
        <v>206</v>
      </c>
      <c r="F204" s="3">
        <v>2268.59</v>
      </c>
      <c r="G204" t="s">
        <v>47</v>
      </c>
      <c r="H204" s="3">
        <v>0</v>
      </c>
      <c r="I204" t="s">
        <v>104</v>
      </c>
      <c r="J204">
        <v>2551</v>
      </c>
      <c r="K204" t="s">
        <v>49</v>
      </c>
      <c r="L204" t="s">
        <v>50</v>
      </c>
      <c r="M204" t="s">
        <v>51</v>
      </c>
      <c r="N204">
        <v>1730</v>
      </c>
      <c r="O204" t="s">
        <v>52</v>
      </c>
      <c r="P204" t="s">
        <v>203</v>
      </c>
      <c r="T204" t="s">
        <v>64</v>
      </c>
      <c r="Z204" s="3"/>
      <c r="AF204" t="s">
        <v>63</v>
      </c>
      <c r="AH204">
        <v>0</v>
      </c>
      <c r="AI204" s="2">
        <v>45199</v>
      </c>
      <c r="AJ204" t="s">
        <v>64</v>
      </c>
      <c r="AK204" t="s">
        <v>64</v>
      </c>
      <c r="AL204" t="s">
        <v>64</v>
      </c>
      <c r="AN204" s="3"/>
      <c r="AP204" t="s">
        <v>64</v>
      </c>
      <c r="AR204" t="s">
        <v>64</v>
      </c>
      <c r="AS204" t="s">
        <v>66</v>
      </c>
    </row>
    <row r="205" spans="1:45" ht="16" x14ac:dyDescent="0.2">
      <c r="A205">
        <v>2970</v>
      </c>
      <c r="B205">
        <v>2970</v>
      </c>
      <c r="C205" s="2">
        <v>45199</v>
      </c>
      <c r="D205" t="s">
        <v>1935</v>
      </c>
      <c r="E205" t="s">
        <v>204</v>
      </c>
      <c r="F205" s="3">
        <v>515.27</v>
      </c>
      <c r="G205" t="s">
        <v>47</v>
      </c>
      <c r="H205" s="3">
        <v>0</v>
      </c>
      <c r="I205" t="s">
        <v>104</v>
      </c>
      <c r="J205">
        <v>2555</v>
      </c>
      <c r="K205" t="s">
        <v>49</v>
      </c>
      <c r="L205" t="s">
        <v>50</v>
      </c>
      <c r="M205" t="s">
        <v>51</v>
      </c>
      <c r="N205">
        <v>1730</v>
      </c>
      <c r="O205" t="s">
        <v>52</v>
      </c>
      <c r="P205" t="s">
        <v>203</v>
      </c>
      <c r="T205" t="s">
        <v>64</v>
      </c>
      <c r="Z205" s="3"/>
      <c r="AF205" t="s">
        <v>63</v>
      </c>
      <c r="AH205">
        <v>0</v>
      </c>
      <c r="AI205" s="2">
        <v>45199</v>
      </c>
      <c r="AJ205" t="s">
        <v>64</v>
      </c>
      <c r="AK205" t="s">
        <v>64</v>
      </c>
      <c r="AL205" t="s">
        <v>64</v>
      </c>
      <c r="AN205" s="3"/>
      <c r="AP205" t="s">
        <v>64</v>
      </c>
      <c r="AR205" t="s">
        <v>64</v>
      </c>
      <c r="AS205" t="s">
        <v>66</v>
      </c>
    </row>
    <row r="206" spans="1:45" ht="16" x14ac:dyDescent="0.2">
      <c r="A206">
        <v>2659</v>
      </c>
      <c r="B206">
        <v>2659</v>
      </c>
      <c r="C206" s="2">
        <v>45201</v>
      </c>
      <c r="D206" t="s">
        <v>1748</v>
      </c>
      <c r="E206" t="s">
        <v>2507</v>
      </c>
      <c r="F206" s="3">
        <v>20.73</v>
      </c>
      <c r="G206" t="s">
        <v>47</v>
      </c>
      <c r="H206" s="3">
        <v>0</v>
      </c>
      <c r="I206" t="s">
        <v>48</v>
      </c>
      <c r="J206">
        <v>2702</v>
      </c>
      <c r="K206" t="s">
        <v>49</v>
      </c>
      <c r="L206" t="s">
        <v>50</v>
      </c>
      <c r="M206" t="s">
        <v>51</v>
      </c>
      <c r="N206">
        <v>940</v>
      </c>
      <c r="O206" t="s">
        <v>52</v>
      </c>
      <c r="P206" t="s">
        <v>53</v>
      </c>
      <c r="T206" t="s">
        <v>2998</v>
      </c>
      <c r="U206" t="s">
        <v>2999</v>
      </c>
      <c r="V206" t="s">
        <v>2064</v>
      </c>
      <c r="W206" t="s">
        <v>56</v>
      </c>
      <c r="X206" t="s">
        <v>3000</v>
      </c>
      <c r="Y206" t="s">
        <v>2726</v>
      </c>
      <c r="Z206" s="3">
        <v>19</v>
      </c>
      <c r="AA206" t="s">
        <v>3001</v>
      </c>
      <c r="AB206" t="s">
        <v>3002</v>
      </c>
      <c r="AC206" t="s">
        <v>61</v>
      </c>
      <c r="AD206" t="s">
        <v>61</v>
      </c>
      <c r="AE206" t="s">
        <v>3003</v>
      </c>
      <c r="AF206" t="s">
        <v>63</v>
      </c>
      <c r="AH206">
        <v>0</v>
      </c>
      <c r="AI206" s="2">
        <v>45201</v>
      </c>
      <c r="AJ206" t="s">
        <v>64</v>
      </c>
      <c r="AK206" t="s">
        <v>64</v>
      </c>
      <c r="AL206" t="s">
        <v>3004</v>
      </c>
      <c r="AM206" t="s">
        <v>2999</v>
      </c>
      <c r="AN206" s="3">
        <v>20.73</v>
      </c>
      <c r="AO206" t="s">
        <v>3002</v>
      </c>
      <c r="AP206" t="s">
        <v>64</v>
      </c>
      <c r="AQ206" t="s">
        <v>3003</v>
      </c>
      <c r="AR206">
        <v>1053</v>
      </c>
      <c r="AS206" t="s">
        <v>66</v>
      </c>
    </row>
    <row r="207" spans="1:45" ht="16" x14ac:dyDescent="0.2">
      <c r="A207">
        <v>2690</v>
      </c>
      <c r="B207">
        <v>2690</v>
      </c>
      <c r="C207" s="2">
        <v>45201</v>
      </c>
      <c r="D207" t="s">
        <v>1814</v>
      </c>
      <c r="E207" t="s">
        <v>3005</v>
      </c>
      <c r="F207" s="3">
        <v>9.5</v>
      </c>
      <c r="G207" t="s">
        <v>47</v>
      </c>
      <c r="H207" s="3">
        <v>0</v>
      </c>
      <c r="I207" t="s">
        <v>48</v>
      </c>
      <c r="J207">
        <v>2563</v>
      </c>
      <c r="K207" t="s">
        <v>49</v>
      </c>
      <c r="L207" t="s">
        <v>50</v>
      </c>
      <c r="M207" t="s">
        <v>51</v>
      </c>
      <c r="N207">
        <v>940</v>
      </c>
      <c r="O207" t="s">
        <v>52</v>
      </c>
      <c r="P207" t="s">
        <v>53</v>
      </c>
      <c r="T207" t="s">
        <v>3006</v>
      </c>
      <c r="U207" t="s">
        <v>3007</v>
      </c>
      <c r="V207" t="s">
        <v>2137</v>
      </c>
      <c r="W207" t="s">
        <v>56</v>
      </c>
      <c r="X207" t="s">
        <v>3008</v>
      </c>
      <c r="Y207" t="s">
        <v>3009</v>
      </c>
      <c r="Z207" s="3">
        <v>7</v>
      </c>
      <c r="AA207" t="s">
        <v>3010</v>
      </c>
      <c r="AB207" t="s">
        <v>2978</v>
      </c>
      <c r="AC207" t="s">
        <v>61</v>
      </c>
      <c r="AD207" t="s">
        <v>61</v>
      </c>
      <c r="AE207" t="s">
        <v>3011</v>
      </c>
      <c r="AF207" t="s">
        <v>63</v>
      </c>
      <c r="AH207">
        <v>0</v>
      </c>
      <c r="AI207" s="2">
        <v>45201</v>
      </c>
      <c r="AJ207" t="s">
        <v>64</v>
      </c>
      <c r="AK207" t="s">
        <v>64</v>
      </c>
      <c r="AL207" t="s">
        <v>3012</v>
      </c>
      <c r="AM207" t="s">
        <v>3007</v>
      </c>
      <c r="AN207" s="3">
        <v>9.5</v>
      </c>
      <c r="AO207" t="s">
        <v>2978</v>
      </c>
      <c r="AP207" t="s">
        <v>64</v>
      </c>
      <c r="AQ207" t="s">
        <v>3011</v>
      </c>
      <c r="AR207">
        <v>1054</v>
      </c>
      <c r="AS207" t="s">
        <v>66</v>
      </c>
    </row>
    <row r="208" spans="1:45" ht="16" x14ac:dyDescent="0.2">
      <c r="A208">
        <v>2661</v>
      </c>
      <c r="B208">
        <v>2661</v>
      </c>
      <c r="C208" s="2">
        <v>45204</v>
      </c>
      <c r="D208" t="s">
        <v>1748</v>
      </c>
      <c r="E208" t="s">
        <v>2371</v>
      </c>
      <c r="F208" s="3">
        <v>46.41</v>
      </c>
      <c r="G208" t="s">
        <v>47</v>
      </c>
      <c r="H208" s="3">
        <v>0</v>
      </c>
      <c r="I208" t="s">
        <v>48</v>
      </c>
      <c r="J208">
        <v>2663</v>
      </c>
      <c r="K208" t="s">
        <v>49</v>
      </c>
      <c r="L208" t="s">
        <v>50</v>
      </c>
      <c r="M208" t="s">
        <v>51</v>
      </c>
      <c r="N208">
        <v>940</v>
      </c>
      <c r="O208" t="s">
        <v>52</v>
      </c>
      <c r="P208" t="s">
        <v>53</v>
      </c>
      <c r="T208" t="s">
        <v>2516</v>
      </c>
      <c r="U208" t="s">
        <v>3013</v>
      </c>
      <c r="V208" t="s">
        <v>2074</v>
      </c>
      <c r="W208" t="s">
        <v>56</v>
      </c>
      <c r="X208" t="s">
        <v>3014</v>
      </c>
      <c r="Y208" t="s">
        <v>2375</v>
      </c>
      <c r="Z208" s="3">
        <v>19</v>
      </c>
      <c r="AA208" t="s">
        <v>2519</v>
      </c>
      <c r="AB208" t="s">
        <v>3015</v>
      </c>
      <c r="AC208" t="s">
        <v>61</v>
      </c>
      <c r="AD208" t="s">
        <v>61</v>
      </c>
      <c r="AE208" t="s">
        <v>3016</v>
      </c>
      <c r="AF208" t="s">
        <v>63</v>
      </c>
      <c r="AH208">
        <v>0</v>
      </c>
      <c r="AI208" s="2">
        <v>45204</v>
      </c>
      <c r="AJ208" t="s">
        <v>64</v>
      </c>
      <c r="AK208" t="s">
        <v>64</v>
      </c>
      <c r="AL208" t="s">
        <v>3017</v>
      </c>
      <c r="AM208" t="s">
        <v>3013</v>
      </c>
      <c r="AN208" s="3">
        <v>46.41</v>
      </c>
      <c r="AO208" t="s">
        <v>3015</v>
      </c>
      <c r="AP208" t="s">
        <v>64</v>
      </c>
      <c r="AQ208" t="s">
        <v>3016</v>
      </c>
      <c r="AR208">
        <v>1055</v>
      </c>
      <c r="AS208" t="s">
        <v>66</v>
      </c>
    </row>
    <row r="209" spans="1:45" ht="16" x14ac:dyDescent="0.2">
      <c r="A209">
        <v>2663</v>
      </c>
      <c r="B209">
        <v>2663</v>
      </c>
      <c r="C209" s="2">
        <v>45209.413634259261</v>
      </c>
      <c r="D209" t="s">
        <v>1748</v>
      </c>
      <c r="E209" t="s">
        <v>2165</v>
      </c>
      <c r="F209" s="3">
        <v>52.9</v>
      </c>
      <c r="G209" t="s">
        <v>47</v>
      </c>
      <c r="H209" s="3">
        <v>0</v>
      </c>
      <c r="I209" t="s">
        <v>48</v>
      </c>
      <c r="J209">
        <v>2900</v>
      </c>
      <c r="K209" t="s">
        <v>49</v>
      </c>
      <c r="L209" t="s">
        <v>50</v>
      </c>
      <c r="M209" t="s">
        <v>51</v>
      </c>
      <c r="N209">
        <v>941</v>
      </c>
      <c r="O209" t="s">
        <v>52</v>
      </c>
      <c r="P209" t="s">
        <v>53</v>
      </c>
      <c r="T209" t="s">
        <v>2313</v>
      </c>
      <c r="U209" t="s">
        <v>3027</v>
      </c>
      <c r="V209" t="s">
        <v>2132</v>
      </c>
      <c r="W209" t="s">
        <v>56</v>
      </c>
      <c r="X209" t="s">
        <v>3028</v>
      </c>
      <c r="Y209" t="s">
        <v>323</v>
      </c>
      <c r="Z209" s="3">
        <v>19</v>
      </c>
      <c r="AA209" t="s">
        <v>2316</v>
      </c>
      <c r="AB209" t="s">
        <v>3029</v>
      </c>
      <c r="AC209" t="s">
        <v>61</v>
      </c>
      <c r="AD209" t="s">
        <v>61</v>
      </c>
      <c r="AE209" t="s">
        <v>3030</v>
      </c>
      <c r="AF209" t="s">
        <v>63</v>
      </c>
      <c r="AH209">
        <v>0</v>
      </c>
      <c r="AI209" s="2">
        <v>45209</v>
      </c>
      <c r="AJ209" t="s">
        <v>64</v>
      </c>
      <c r="AK209" t="s">
        <v>64</v>
      </c>
      <c r="AL209" t="s">
        <v>3031</v>
      </c>
      <c r="AM209" t="s">
        <v>3027</v>
      </c>
      <c r="AN209" s="3">
        <v>52.9</v>
      </c>
      <c r="AO209" t="s">
        <v>3029</v>
      </c>
      <c r="AP209" t="s">
        <v>64</v>
      </c>
      <c r="AQ209" t="s">
        <v>3030</v>
      </c>
      <c r="AR209">
        <v>1057</v>
      </c>
      <c r="AS209" t="s">
        <v>66</v>
      </c>
    </row>
    <row r="210" spans="1:45" ht="16" x14ac:dyDescent="0.2">
      <c r="A210">
        <v>2673</v>
      </c>
      <c r="B210">
        <v>2673</v>
      </c>
      <c r="C210" s="2">
        <v>45211</v>
      </c>
      <c r="D210" t="s">
        <v>1761</v>
      </c>
      <c r="E210" t="s">
        <v>2882</v>
      </c>
      <c r="F210" s="3">
        <v>24.31</v>
      </c>
      <c r="G210" t="s">
        <v>47</v>
      </c>
      <c r="H210" s="3">
        <v>0</v>
      </c>
      <c r="I210" t="s">
        <v>48</v>
      </c>
      <c r="J210">
        <v>2720</v>
      </c>
      <c r="K210" t="s">
        <v>49</v>
      </c>
      <c r="L210" t="s">
        <v>50</v>
      </c>
      <c r="M210" t="s">
        <v>51</v>
      </c>
      <c r="N210">
        <v>942</v>
      </c>
      <c r="O210" t="s">
        <v>52</v>
      </c>
      <c r="P210" t="s">
        <v>53</v>
      </c>
      <c r="T210" t="s">
        <v>3034</v>
      </c>
      <c r="U210" t="s">
        <v>3035</v>
      </c>
      <c r="V210" t="s">
        <v>2124</v>
      </c>
      <c r="W210" t="s">
        <v>56</v>
      </c>
      <c r="X210" t="s">
        <v>3036</v>
      </c>
      <c r="Y210" t="s">
        <v>2036</v>
      </c>
      <c r="Z210" s="3">
        <v>19</v>
      </c>
      <c r="AA210" t="s">
        <v>2871</v>
      </c>
      <c r="AB210" t="s">
        <v>3029</v>
      </c>
      <c r="AC210" t="s">
        <v>61</v>
      </c>
      <c r="AD210" t="s">
        <v>61</v>
      </c>
      <c r="AE210" t="s">
        <v>3037</v>
      </c>
      <c r="AF210" t="s">
        <v>63</v>
      </c>
      <c r="AH210">
        <v>0</v>
      </c>
      <c r="AI210" s="2">
        <v>45211</v>
      </c>
      <c r="AJ210" t="s">
        <v>64</v>
      </c>
      <c r="AK210" t="s">
        <v>64</v>
      </c>
      <c r="AL210" t="s">
        <v>3038</v>
      </c>
      <c r="AM210" t="s">
        <v>3035</v>
      </c>
      <c r="AN210" s="3">
        <v>24.05</v>
      </c>
      <c r="AO210" t="s">
        <v>3029</v>
      </c>
      <c r="AP210" t="s">
        <v>64</v>
      </c>
      <c r="AQ210" t="s">
        <v>3037</v>
      </c>
      <c r="AR210">
        <v>1073</v>
      </c>
      <c r="AS210" t="s">
        <v>66</v>
      </c>
    </row>
    <row r="211" spans="1:45" ht="16" x14ac:dyDescent="0.2">
      <c r="A211">
        <v>2681</v>
      </c>
      <c r="B211">
        <v>2681</v>
      </c>
      <c r="C211" s="2">
        <v>45216</v>
      </c>
      <c r="D211" t="s">
        <v>1761</v>
      </c>
      <c r="E211" t="s">
        <v>940</v>
      </c>
      <c r="F211" s="3">
        <v>283.41000000000003</v>
      </c>
      <c r="G211" t="s">
        <v>47</v>
      </c>
      <c r="H211" s="3">
        <v>0</v>
      </c>
      <c r="I211" t="s">
        <v>48</v>
      </c>
      <c r="J211">
        <v>2720</v>
      </c>
      <c r="K211" t="s">
        <v>49</v>
      </c>
      <c r="L211" t="s">
        <v>50</v>
      </c>
      <c r="M211" t="s">
        <v>51</v>
      </c>
      <c r="N211">
        <v>940</v>
      </c>
      <c r="O211" t="s">
        <v>52</v>
      </c>
      <c r="P211" t="s">
        <v>53</v>
      </c>
      <c r="T211" t="s">
        <v>3065</v>
      </c>
      <c r="U211" t="s">
        <v>3066</v>
      </c>
      <c r="V211" t="s">
        <v>2105</v>
      </c>
      <c r="W211" t="s">
        <v>56</v>
      </c>
      <c r="X211" t="s">
        <v>3067</v>
      </c>
      <c r="Y211" t="s">
        <v>945</v>
      </c>
      <c r="Z211" s="3">
        <v>19</v>
      </c>
      <c r="AA211" t="s">
        <v>3068</v>
      </c>
      <c r="AB211" t="s">
        <v>3069</v>
      </c>
      <c r="AC211" t="s">
        <v>61</v>
      </c>
      <c r="AD211" t="s">
        <v>61</v>
      </c>
      <c r="AE211" t="s">
        <v>3070</v>
      </c>
      <c r="AF211" t="s">
        <v>63</v>
      </c>
      <c r="AH211">
        <v>0</v>
      </c>
      <c r="AI211" s="2">
        <v>45216</v>
      </c>
      <c r="AJ211" t="s">
        <v>64</v>
      </c>
      <c r="AK211" t="s">
        <v>64</v>
      </c>
      <c r="AL211" t="s">
        <v>3071</v>
      </c>
      <c r="AM211" t="s">
        <v>3066</v>
      </c>
      <c r="AN211" s="3">
        <v>283.41000000000003</v>
      </c>
      <c r="AO211" t="s">
        <v>3069</v>
      </c>
      <c r="AP211" t="s">
        <v>64</v>
      </c>
      <c r="AQ211" t="s">
        <v>3070</v>
      </c>
      <c r="AR211">
        <v>1074</v>
      </c>
      <c r="AS211" t="s">
        <v>66</v>
      </c>
    </row>
    <row r="212" spans="1:45" ht="16" x14ac:dyDescent="0.2">
      <c r="A212">
        <v>3676</v>
      </c>
      <c r="B212">
        <v>3676</v>
      </c>
      <c r="C212" s="2">
        <v>45216</v>
      </c>
      <c r="D212" t="s">
        <v>1748</v>
      </c>
      <c r="E212" t="s">
        <v>3080</v>
      </c>
      <c r="F212" s="3">
        <v>9.5</v>
      </c>
      <c r="G212" t="s">
        <v>47</v>
      </c>
      <c r="H212" s="3">
        <v>0</v>
      </c>
      <c r="I212" t="s">
        <v>48</v>
      </c>
      <c r="J212">
        <v>2705</v>
      </c>
      <c r="K212" t="s">
        <v>49</v>
      </c>
      <c r="L212" t="s">
        <v>50</v>
      </c>
      <c r="M212" t="s">
        <v>51</v>
      </c>
      <c r="N212">
        <v>940</v>
      </c>
      <c r="O212" t="s">
        <v>52</v>
      </c>
      <c r="P212" t="s">
        <v>53</v>
      </c>
      <c r="T212" t="s">
        <v>3073</v>
      </c>
      <c r="U212" t="s">
        <v>3074</v>
      </c>
      <c r="V212" t="s">
        <v>1829</v>
      </c>
      <c r="W212" t="s">
        <v>56</v>
      </c>
      <c r="X212" t="s">
        <v>3075</v>
      </c>
      <c r="Y212" t="s">
        <v>3076</v>
      </c>
      <c r="Z212" s="3">
        <v>0</v>
      </c>
      <c r="AA212" t="s">
        <v>2000</v>
      </c>
      <c r="AB212" t="s">
        <v>3077</v>
      </c>
      <c r="AC212" t="s">
        <v>61</v>
      </c>
      <c r="AD212" t="s">
        <v>61</v>
      </c>
      <c r="AE212" t="s">
        <v>3078</v>
      </c>
      <c r="AF212" t="s">
        <v>63</v>
      </c>
      <c r="AH212">
        <v>0</v>
      </c>
      <c r="AI212" s="2">
        <v>45216</v>
      </c>
      <c r="AJ212" t="s">
        <v>64</v>
      </c>
      <c r="AK212" t="s">
        <v>64</v>
      </c>
      <c r="AL212" t="s">
        <v>3079</v>
      </c>
      <c r="AM212" t="s">
        <v>3074</v>
      </c>
      <c r="AN212" s="3">
        <v>850</v>
      </c>
      <c r="AO212" t="s">
        <v>3077</v>
      </c>
      <c r="AP212" t="s">
        <v>64</v>
      </c>
      <c r="AQ212" t="s">
        <v>3078</v>
      </c>
      <c r="AR212">
        <v>1075</v>
      </c>
      <c r="AS212" t="s">
        <v>66</v>
      </c>
    </row>
    <row r="213" spans="1:45" ht="16" x14ac:dyDescent="0.2">
      <c r="A213">
        <v>2683</v>
      </c>
      <c r="B213">
        <v>2683</v>
      </c>
      <c r="C213" s="2">
        <v>45219</v>
      </c>
      <c r="D213" t="s">
        <v>1761</v>
      </c>
      <c r="E213" t="s">
        <v>2032</v>
      </c>
      <c r="F213" s="3">
        <v>22.83</v>
      </c>
      <c r="G213" t="s">
        <v>47</v>
      </c>
      <c r="H213" s="3">
        <v>0</v>
      </c>
      <c r="I213" t="s">
        <v>48</v>
      </c>
      <c r="J213">
        <v>2720</v>
      </c>
      <c r="K213" t="s">
        <v>49</v>
      </c>
      <c r="L213" t="s">
        <v>50</v>
      </c>
      <c r="M213" t="s">
        <v>51</v>
      </c>
      <c r="N213">
        <v>942</v>
      </c>
      <c r="O213" t="s">
        <v>52</v>
      </c>
      <c r="P213" t="s">
        <v>53</v>
      </c>
      <c r="T213" t="s">
        <v>3081</v>
      </c>
      <c r="U213" t="s">
        <v>3082</v>
      </c>
      <c r="V213" t="s">
        <v>2088</v>
      </c>
      <c r="W213" t="s">
        <v>56</v>
      </c>
      <c r="X213" t="s">
        <v>3083</v>
      </c>
      <c r="Y213" t="s">
        <v>2036</v>
      </c>
      <c r="Z213" s="3">
        <v>19</v>
      </c>
      <c r="AA213" t="s">
        <v>3084</v>
      </c>
      <c r="AB213" t="s">
        <v>3085</v>
      </c>
      <c r="AC213" t="s">
        <v>61</v>
      </c>
      <c r="AD213" t="s">
        <v>61</v>
      </c>
      <c r="AE213" t="s">
        <v>3086</v>
      </c>
      <c r="AF213" t="s">
        <v>63</v>
      </c>
      <c r="AH213">
        <v>0</v>
      </c>
      <c r="AI213" s="2">
        <v>45219</v>
      </c>
      <c r="AJ213" t="s">
        <v>64</v>
      </c>
      <c r="AK213" t="s">
        <v>64</v>
      </c>
      <c r="AL213" t="s">
        <v>3087</v>
      </c>
      <c r="AM213" t="s">
        <v>3082</v>
      </c>
      <c r="AN213" s="3">
        <v>22.83</v>
      </c>
      <c r="AO213" t="s">
        <v>3085</v>
      </c>
      <c r="AP213" t="s">
        <v>64</v>
      </c>
      <c r="AQ213" t="s">
        <v>3086</v>
      </c>
      <c r="AR213">
        <v>1076</v>
      </c>
      <c r="AS213" t="s">
        <v>66</v>
      </c>
    </row>
    <row r="214" spans="1:45" ht="16" x14ac:dyDescent="0.2">
      <c r="A214">
        <v>2702</v>
      </c>
      <c r="B214">
        <v>2702</v>
      </c>
      <c r="C214" s="2">
        <v>45223</v>
      </c>
      <c r="D214" t="s">
        <v>1814</v>
      </c>
      <c r="E214" t="s">
        <v>2057</v>
      </c>
      <c r="F214" s="3">
        <v>22.64</v>
      </c>
      <c r="G214" t="s">
        <v>47</v>
      </c>
      <c r="H214" s="3">
        <v>0</v>
      </c>
      <c r="I214" t="s">
        <v>48</v>
      </c>
      <c r="J214">
        <v>2710</v>
      </c>
      <c r="K214" t="s">
        <v>49</v>
      </c>
      <c r="L214" t="s">
        <v>50</v>
      </c>
      <c r="M214" t="s">
        <v>51</v>
      </c>
      <c r="N214">
        <v>940</v>
      </c>
      <c r="O214" t="s">
        <v>52</v>
      </c>
      <c r="P214" t="s">
        <v>53</v>
      </c>
      <c r="T214" t="s">
        <v>3098</v>
      </c>
      <c r="U214" t="s">
        <v>3099</v>
      </c>
      <c r="V214" t="s">
        <v>2158</v>
      </c>
      <c r="W214" t="s">
        <v>56</v>
      </c>
      <c r="X214" t="s">
        <v>3100</v>
      </c>
      <c r="Y214" t="s">
        <v>2061</v>
      </c>
      <c r="Z214" s="3">
        <v>19</v>
      </c>
      <c r="AA214" t="s">
        <v>3101</v>
      </c>
      <c r="AB214" t="s">
        <v>3102</v>
      </c>
      <c r="AC214" t="s">
        <v>61</v>
      </c>
      <c r="AD214" t="s">
        <v>61</v>
      </c>
      <c r="AE214" t="s">
        <v>3103</v>
      </c>
      <c r="AF214" t="s">
        <v>63</v>
      </c>
      <c r="AH214">
        <v>0</v>
      </c>
      <c r="AI214" s="2">
        <v>45223</v>
      </c>
      <c r="AJ214" t="s">
        <v>64</v>
      </c>
      <c r="AK214" t="s">
        <v>64</v>
      </c>
      <c r="AL214" t="s">
        <v>3104</v>
      </c>
      <c r="AM214" t="s">
        <v>3099</v>
      </c>
      <c r="AN214" s="3">
        <v>22.64</v>
      </c>
      <c r="AO214" t="s">
        <v>3102</v>
      </c>
      <c r="AP214" t="s">
        <v>64</v>
      </c>
      <c r="AQ214" t="s">
        <v>3103</v>
      </c>
      <c r="AR214">
        <v>1079</v>
      </c>
      <c r="AS214" t="s">
        <v>66</v>
      </c>
    </row>
    <row r="215" spans="1:45" ht="16" x14ac:dyDescent="0.2">
      <c r="A215">
        <v>2708</v>
      </c>
      <c r="B215">
        <v>2708</v>
      </c>
      <c r="C215" s="2">
        <v>45230</v>
      </c>
      <c r="D215" t="s">
        <v>1934</v>
      </c>
      <c r="E215" t="s">
        <v>206</v>
      </c>
      <c r="F215" s="3">
        <v>2957.87</v>
      </c>
      <c r="G215" t="s">
        <v>47</v>
      </c>
      <c r="H215" s="3">
        <v>0</v>
      </c>
      <c r="I215" t="s">
        <v>104</v>
      </c>
      <c r="J215">
        <v>2551</v>
      </c>
      <c r="K215" t="s">
        <v>49</v>
      </c>
      <c r="L215" t="s">
        <v>50</v>
      </c>
      <c r="M215" t="s">
        <v>51</v>
      </c>
      <c r="N215">
        <v>1730</v>
      </c>
      <c r="O215" t="s">
        <v>52</v>
      </c>
      <c r="P215" t="s">
        <v>203</v>
      </c>
      <c r="T215" t="s">
        <v>64</v>
      </c>
      <c r="Z215" s="3"/>
      <c r="AF215" t="s">
        <v>63</v>
      </c>
      <c r="AH215">
        <v>0</v>
      </c>
      <c r="AI215" s="2">
        <v>45230</v>
      </c>
      <c r="AJ215" t="s">
        <v>64</v>
      </c>
      <c r="AK215" t="s">
        <v>64</v>
      </c>
      <c r="AL215" t="s">
        <v>64</v>
      </c>
      <c r="AN215" s="3"/>
      <c r="AP215" t="s">
        <v>64</v>
      </c>
      <c r="AR215" t="s">
        <v>64</v>
      </c>
      <c r="AS215" t="s">
        <v>66</v>
      </c>
    </row>
    <row r="216" spans="1:45" ht="16" x14ac:dyDescent="0.2">
      <c r="A216">
        <v>2709</v>
      </c>
      <c r="B216">
        <v>2709</v>
      </c>
      <c r="C216" s="2">
        <v>45230</v>
      </c>
      <c r="D216" t="s">
        <v>1935</v>
      </c>
      <c r="E216" t="s">
        <v>206</v>
      </c>
      <c r="F216" s="3">
        <v>2268.59</v>
      </c>
      <c r="G216" t="s">
        <v>47</v>
      </c>
      <c r="H216" s="3">
        <v>0</v>
      </c>
      <c r="I216" t="s">
        <v>104</v>
      </c>
      <c r="J216">
        <v>2551</v>
      </c>
      <c r="K216" t="s">
        <v>49</v>
      </c>
      <c r="L216" t="s">
        <v>50</v>
      </c>
      <c r="M216" t="s">
        <v>51</v>
      </c>
      <c r="N216">
        <v>1730</v>
      </c>
      <c r="O216" t="s">
        <v>52</v>
      </c>
      <c r="P216" t="s">
        <v>203</v>
      </c>
      <c r="T216" t="s">
        <v>64</v>
      </c>
      <c r="Z216" s="3"/>
      <c r="AF216" t="s">
        <v>63</v>
      </c>
      <c r="AH216">
        <v>0</v>
      </c>
      <c r="AI216" s="2">
        <v>45230</v>
      </c>
      <c r="AJ216" t="s">
        <v>64</v>
      </c>
      <c r="AK216" t="s">
        <v>64</v>
      </c>
      <c r="AL216" t="s">
        <v>64</v>
      </c>
      <c r="AN216" s="3"/>
      <c r="AP216" t="s">
        <v>64</v>
      </c>
      <c r="AR216" t="s">
        <v>64</v>
      </c>
      <c r="AS216" t="s">
        <v>66</v>
      </c>
    </row>
    <row r="217" spans="1:45" ht="16" x14ac:dyDescent="0.2">
      <c r="A217">
        <v>2714</v>
      </c>
      <c r="B217">
        <v>2714</v>
      </c>
      <c r="C217" s="2">
        <v>45230</v>
      </c>
      <c r="D217" t="s">
        <v>1748</v>
      </c>
      <c r="E217" t="s">
        <v>147</v>
      </c>
      <c r="F217" s="3">
        <v>4.68</v>
      </c>
      <c r="G217" t="s">
        <v>47</v>
      </c>
      <c r="H217" s="3">
        <v>0</v>
      </c>
      <c r="I217" t="s">
        <v>48</v>
      </c>
      <c r="J217">
        <v>2705</v>
      </c>
      <c r="K217" t="s">
        <v>49</v>
      </c>
      <c r="L217" t="s">
        <v>50</v>
      </c>
      <c r="M217" t="s">
        <v>51</v>
      </c>
      <c r="N217">
        <v>940</v>
      </c>
      <c r="O217" t="s">
        <v>52</v>
      </c>
      <c r="P217" t="s">
        <v>53</v>
      </c>
      <c r="T217" t="s">
        <v>3110</v>
      </c>
      <c r="U217" t="s">
        <v>3111</v>
      </c>
      <c r="Z217" s="3"/>
      <c r="AF217" t="s">
        <v>63</v>
      </c>
      <c r="AH217">
        <v>0</v>
      </c>
      <c r="AI217" s="2">
        <v>45230</v>
      </c>
      <c r="AJ217" t="s">
        <v>64</v>
      </c>
      <c r="AK217" t="s">
        <v>64</v>
      </c>
      <c r="AL217" t="s">
        <v>3112</v>
      </c>
      <c r="AM217" t="s">
        <v>3111</v>
      </c>
      <c r="AN217" s="3"/>
      <c r="AP217" t="s">
        <v>64</v>
      </c>
      <c r="AR217">
        <v>1082</v>
      </c>
      <c r="AS217" t="s">
        <v>66</v>
      </c>
    </row>
    <row r="218" spans="1:45" ht="16" x14ac:dyDescent="0.2">
      <c r="A218">
        <v>2977</v>
      </c>
      <c r="B218">
        <v>2977</v>
      </c>
      <c r="C218" s="2">
        <v>45230</v>
      </c>
      <c r="D218" t="s">
        <v>1936</v>
      </c>
      <c r="E218" t="s">
        <v>2635</v>
      </c>
      <c r="F218" s="3">
        <v>143</v>
      </c>
      <c r="G218" t="s">
        <v>47</v>
      </c>
      <c r="H218" s="3">
        <v>0</v>
      </c>
      <c r="I218" t="s">
        <v>104</v>
      </c>
      <c r="J218">
        <v>2551</v>
      </c>
      <c r="K218" t="s">
        <v>49</v>
      </c>
      <c r="L218" t="s">
        <v>50</v>
      </c>
      <c r="M218" t="s">
        <v>51</v>
      </c>
      <c r="N218">
        <v>1730</v>
      </c>
      <c r="O218" t="s">
        <v>52</v>
      </c>
      <c r="P218" t="s">
        <v>203</v>
      </c>
      <c r="T218" t="s">
        <v>64</v>
      </c>
      <c r="Z218" s="3"/>
      <c r="AF218" t="s">
        <v>63</v>
      </c>
      <c r="AH218">
        <v>0</v>
      </c>
      <c r="AI218" s="2">
        <v>45230</v>
      </c>
      <c r="AJ218" t="s">
        <v>64</v>
      </c>
      <c r="AK218" t="s">
        <v>64</v>
      </c>
      <c r="AL218" t="s">
        <v>64</v>
      </c>
      <c r="AN218" s="3"/>
      <c r="AP218" t="s">
        <v>64</v>
      </c>
      <c r="AR218" t="s">
        <v>64</v>
      </c>
      <c r="AS218" t="s">
        <v>66</v>
      </c>
    </row>
    <row r="219" spans="1:45" ht="16" x14ac:dyDescent="0.2">
      <c r="A219">
        <v>2978</v>
      </c>
      <c r="B219">
        <v>2978</v>
      </c>
      <c r="C219" s="2">
        <v>45230</v>
      </c>
      <c r="D219" t="s">
        <v>1936</v>
      </c>
      <c r="E219" t="s">
        <v>206</v>
      </c>
      <c r="F219" s="3">
        <v>2988.56</v>
      </c>
      <c r="G219" t="s">
        <v>47</v>
      </c>
      <c r="H219" s="3">
        <v>0</v>
      </c>
      <c r="I219" t="s">
        <v>104</v>
      </c>
      <c r="J219">
        <v>2551</v>
      </c>
      <c r="K219" t="s">
        <v>49</v>
      </c>
      <c r="L219" t="s">
        <v>50</v>
      </c>
      <c r="M219" t="s">
        <v>51</v>
      </c>
      <c r="N219">
        <v>1730</v>
      </c>
      <c r="O219" t="s">
        <v>52</v>
      </c>
      <c r="P219" t="s">
        <v>203</v>
      </c>
      <c r="T219" t="s">
        <v>64</v>
      </c>
      <c r="Z219" s="3"/>
      <c r="AF219" t="s">
        <v>63</v>
      </c>
      <c r="AH219">
        <v>0</v>
      </c>
      <c r="AI219" s="2">
        <v>45230</v>
      </c>
      <c r="AJ219" t="s">
        <v>64</v>
      </c>
      <c r="AK219" t="s">
        <v>64</v>
      </c>
      <c r="AL219" t="s">
        <v>64</v>
      </c>
      <c r="AN219" s="3"/>
      <c r="AP219" t="s">
        <v>64</v>
      </c>
      <c r="AR219" t="s">
        <v>64</v>
      </c>
      <c r="AS219" t="s">
        <v>66</v>
      </c>
    </row>
    <row r="220" spans="1:45" ht="16" x14ac:dyDescent="0.2">
      <c r="A220">
        <v>2979</v>
      </c>
      <c r="B220">
        <v>2979</v>
      </c>
      <c r="C220" s="2">
        <v>45230</v>
      </c>
      <c r="D220" t="s">
        <v>1936</v>
      </c>
      <c r="E220" t="s">
        <v>204</v>
      </c>
      <c r="F220" s="3">
        <v>700.51</v>
      </c>
      <c r="G220" t="s">
        <v>47</v>
      </c>
      <c r="H220" s="3">
        <v>0</v>
      </c>
      <c r="I220" t="s">
        <v>104</v>
      </c>
      <c r="J220">
        <v>2555</v>
      </c>
      <c r="K220" t="s">
        <v>49</v>
      </c>
      <c r="L220" t="s">
        <v>50</v>
      </c>
      <c r="M220" t="s">
        <v>51</v>
      </c>
      <c r="N220">
        <v>1730</v>
      </c>
      <c r="O220" t="s">
        <v>52</v>
      </c>
      <c r="P220" t="s">
        <v>203</v>
      </c>
      <c r="T220" t="s">
        <v>64</v>
      </c>
      <c r="Z220" s="3"/>
      <c r="AF220" t="s">
        <v>63</v>
      </c>
      <c r="AH220">
        <v>0</v>
      </c>
      <c r="AI220" s="2">
        <v>45230</v>
      </c>
      <c r="AJ220" t="s">
        <v>64</v>
      </c>
      <c r="AK220" t="s">
        <v>64</v>
      </c>
      <c r="AL220" t="s">
        <v>64</v>
      </c>
      <c r="AN220" s="3"/>
      <c r="AP220" t="s">
        <v>64</v>
      </c>
      <c r="AR220" t="s">
        <v>64</v>
      </c>
      <c r="AS220" t="s">
        <v>66</v>
      </c>
    </row>
    <row r="221" spans="1:45" ht="16" x14ac:dyDescent="0.2">
      <c r="A221">
        <v>3744</v>
      </c>
      <c r="B221">
        <v>3744</v>
      </c>
      <c r="C221" s="2">
        <v>45230</v>
      </c>
      <c r="D221" t="s">
        <v>1934</v>
      </c>
      <c r="E221" t="s">
        <v>204</v>
      </c>
      <c r="F221" s="3">
        <v>667.53</v>
      </c>
      <c r="G221" t="s">
        <v>47</v>
      </c>
      <c r="H221" s="3">
        <v>0</v>
      </c>
      <c r="I221" t="s">
        <v>104</v>
      </c>
      <c r="J221">
        <v>2555</v>
      </c>
      <c r="K221" t="s">
        <v>49</v>
      </c>
      <c r="L221" t="s">
        <v>50</v>
      </c>
      <c r="M221" t="s">
        <v>51</v>
      </c>
      <c r="N221">
        <v>1730</v>
      </c>
      <c r="O221" t="s">
        <v>52</v>
      </c>
      <c r="P221" t="s">
        <v>203</v>
      </c>
      <c r="T221" t="s">
        <v>64</v>
      </c>
      <c r="Z221" s="3"/>
      <c r="AF221" t="s">
        <v>63</v>
      </c>
      <c r="AH221">
        <v>0</v>
      </c>
      <c r="AI221" s="2">
        <v>45230</v>
      </c>
      <c r="AJ221" t="s">
        <v>64</v>
      </c>
      <c r="AK221" t="s">
        <v>64</v>
      </c>
      <c r="AL221" t="s">
        <v>64</v>
      </c>
      <c r="AN221" s="3"/>
      <c r="AP221" t="s">
        <v>64</v>
      </c>
      <c r="AR221" t="s">
        <v>64</v>
      </c>
      <c r="AS221" t="s">
        <v>66</v>
      </c>
    </row>
    <row r="222" spans="1:45" ht="16" x14ac:dyDescent="0.2">
      <c r="A222">
        <v>3745</v>
      </c>
      <c r="B222">
        <v>3745</v>
      </c>
      <c r="C222" s="2">
        <v>45230</v>
      </c>
      <c r="D222" t="s">
        <v>1935</v>
      </c>
      <c r="E222" t="s">
        <v>204</v>
      </c>
      <c r="F222" s="3">
        <v>515.27</v>
      </c>
      <c r="G222" t="s">
        <v>47</v>
      </c>
      <c r="H222" s="3">
        <v>0</v>
      </c>
      <c r="I222" t="s">
        <v>104</v>
      </c>
      <c r="J222">
        <v>2555</v>
      </c>
      <c r="K222" t="s">
        <v>49</v>
      </c>
      <c r="L222" t="s">
        <v>50</v>
      </c>
      <c r="M222" t="s">
        <v>51</v>
      </c>
      <c r="N222">
        <v>1730</v>
      </c>
      <c r="O222" t="s">
        <v>52</v>
      </c>
      <c r="P222" t="s">
        <v>203</v>
      </c>
      <c r="T222" t="s">
        <v>64</v>
      </c>
      <c r="Z222" s="3"/>
      <c r="AF222" t="s">
        <v>63</v>
      </c>
      <c r="AH222">
        <v>0</v>
      </c>
      <c r="AI222" s="2">
        <v>45230</v>
      </c>
      <c r="AJ222" t="s">
        <v>64</v>
      </c>
      <c r="AK222" t="s">
        <v>64</v>
      </c>
      <c r="AL222" t="s">
        <v>64</v>
      </c>
      <c r="AN222" s="3"/>
      <c r="AP222" t="s">
        <v>64</v>
      </c>
      <c r="AR222" t="s">
        <v>64</v>
      </c>
      <c r="AS222" t="s">
        <v>66</v>
      </c>
    </row>
    <row r="223" spans="1:45" ht="16" x14ac:dyDescent="0.2">
      <c r="A223">
        <v>2715</v>
      </c>
      <c r="B223">
        <v>2715</v>
      </c>
      <c r="C223" s="2">
        <v>45232</v>
      </c>
      <c r="D223" t="s">
        <v>1748</v>
      </c>
      <c r="E223" t="s">
        <v>2507</v>
      </c>
      <c r="F223" s="3">
        <v>20.23</v>
      </c>
      <c r="G223" t="s">
        <v>47</v>
      </c>
      <c r="H223" s="3">
        <v>0</v>
      </c>
      <c r="I223" t="s">
        <v>48</v>
      </c>
      <c r="J223">
        <v>2702</v>
      </c>
      <c r="K223" t="s">
        <v>49</v>
      </c>
      <c r="L223" t="s">
        <v>50</v>
      </c>
      <c r="M223" t="s">
        <v>51</v>
      </c>
      <c r="N223">
        <v>940</v>
      </c>
      <c r="O223" t="s">
        <v>52</v>
      </c>
      <c r="P223" t="s">
        <v>53</v>
      </c>
      <c r="T223" t="s">
        <v>2826</v>
      </c>
      <c r="U223" t="s">
        <v>3113</v>
      </c>
      <c r="V223" t="s">
        <v>2164</v>
      </c>
      <c r="W223" t="s">
        <v>56</v>
      </c>
      <c r="X223" t="s">
        <v>3114</v>
      </c>
      <c r="Y223" t="s">
        <v>2726</v>
      </c>
      <c r="Z223" s="3">
        <v>19</v>
      </c>
      <c r="AA223" t="s">
        <v>2829</v>
      </c>
      <c r="AB223" t="s">
        <v>3115</v>
      </c>
      <c r="AC223" t="s">
        <v>61</v>
      </c>
      <c r="AD223" t="s">
        <v>61</v>
      </c>
      <c r="AE223" t="s">
        <v>3116</v>
      </c>
      <c r="AF223" t="s">
        <v>63</v>
      </c>
      <c r="AH223">
        <v>0</v>
      </c>
      <c r="AI223" s="2">
        <v>45232</v>
      </c>
      <c r="AJ223" t="s">
        <v>64</v>
      </c>
      <c r="AK223" t="s">
        <v>64</v>
      </c>
      <c r="AL223" t="s">
        <v>3117</v>
      </c>
      <c r="AM223" t="s">
        <v>3113</v>
      </c>
      <c r="AN223" s="3">
        <v>20.23</v>
      </c>
      <c r="AO223" t="s">
        <v>3115</v>
      </c>
      <c r="AP223" t="s">
        <v>64</v>
      </c>
      <c r="AQ223" t="s">
        <v>3116</v>
      </c>
      <c r="AR223">
        <v>1083</v>
      </c>
      <c r="AS223" t="s">
        <v>66</v>
      </c>
    </row>
    <row r="224" spans="1:45" ht="16" x14ac:dyDescent="0.2">
      <c r="A224">
        <v>2719</v>
      </c>
      <c r="B224">
        <v>2719</v>
      </c>
      <c r="C224" s="2">
        <v>45232</v>
      </c>
      <c r="D224" t="s">
        <v>1761</v>
      </c>
      <c r="E224" t="s">
        <v>3118</v>
      </c>
      <c r="F224" s="3">
        <v>30.69</v>
      </c>
      <c r="G224" t="s">
        <v>47</v>
      </c>
      <c r="H224" s="3">
        <v>0</v>
      </c>
      <c r="I224" t="s">
        <v>48</v>
      </c>
      <c r="J224">
        <v>2720</v>
      </c>
      <c r="K224" t="s">
        <v>49</v>
      </c>
      <c r="L224" t="s">
        <v>50</v>
      </c>
      <c r="M224" t="s">
        <v>51</v>
      </c>
      <c r="N224">
        <v>942</v>
      </c>
      <c r="O224" t="s">
        <v>52</v>
      </c>
      <c r="P224" t="s">
        <v>53</v>
      </c>
      <c r="T224" t="s">
        <v>3119</v>
      </c>
      <c r="U224" t="s">
        <v>3120</v>
      </c>
      <c r="V224" t="s">
        <v>2176</v>
      </c>
      <c r="W224" t="s">
        <v>56</v>
      </c>
      <c r="X224" t="s">
        <v>3121</v>
      </c>
      <c r="Y224" t="s">
        <v>953</v>
      </c>
      <c r="Z224" s="3">
        <v>19</v>
      </c>
      <c r="AA224" t="s">
        <v>3122</v>
      </c>
      <c r="AB224" t="s">
        <v>3102</v>
      </c>
      <c r="AC224" t="s">
        <v>61</v>
      </c>
      <c r="AD224" t="s">
        <v>61</v>
      </c>
      <c r="AE224" t="s">
        <v>3123</v>
      </c>
      <c r="AF224" t="s">
        <v>63</v>
      </c>
      <c r="AH224">
        <v>0</v>
      </c>
      <c r="AI224" s="2">
        <v>45232</v>
      </c>
      <c r="AJ224" t="s">
        <v>64</v>
      </c>
      <c r="AK224" t="s">
        <v>64</v>
      </c>
      <c r="AL224" t="s">
        <v>3124</v>
      </c>
      <c r="AM224" t="s">
        <v>3120</v>
      </c>
      <c r="AN224" s="3">
        <v>30.69</v>
      </c>
      <c r="AO224" t="s">
        <v>3102</v>
      </c>
      <c r="AP224" t="s">
        <v>64</v>
      </c>
      <c r="AQ224" t="s">
        <v>3123</v>
      </c>
      <c r="AR224">
        <v>1086</v>
      </c>
      <c r="AS224" t="s">
        <v>66</v>
      </c>
    </row>
    <row r="225" spans="1:45" ht="16" x14ac:dyDescent="0.2">
      <c r="A225">
        <v>2717</v>
      </c>
      <c r="B225">
        <v>2717</v>
      </c>
      <c r="C225" s="2">
        <v>45236</v>
      </c>
      <c r="D225" t="s">
        <v>1748</v>
      </c>
      <c r="E225" t="s">
        <v>2371</v>
      </c>
      <c r="F225" s="3">
        <v>46.41</v>
      </c>
      <c r="G225" t="s">
        <v>47</v>
      </c>
      <c r="H225" s="3">
        <v>0</v>
      </c>
      <c r="I225" t="s">
        <v>48</v>
      </c>
      <c r="J225">
        <v>2663</v>
      </c>
      <c r="K225" t="s">
        <v>49</v>
      </c>
      <c r="L225" t="s">
        <v>50</v>
      </c>
      <c r="M225" t="s">
        <v>51</v>
      </c>
      <c r="N225">
        <v>940</v>
      </c>
      <c r="O225" t="s">
        <v>52</v>
      </c>
      <c r="P225" t="s">
        <v>53</v>
      </c>
      <c r="T225" t="s">
        <v>2516</v>
      </c>
      <c r="U225" t="s">
        <v>3125</v>
      </c>
      <c r="V225" t="s">
        <v>2219</v>
      </c>
      <c r="W225" t="s">
        <v>56</v>
      </c>
      <c r="X225" t="s">
        <v>3126</v>
      </c>
      <c r="Y225" t="s">
        <v>2375</v>
      </c>
      <c r="Z225" s="3">
        <v>19</v>
      </c>
      <c r="AA225" t="s">
        <v>2519</v>
      </c>
      <c r="AB225" t="s">
        <v>3127</v>
      </c>
      <c r="AC225" t="s">
        <v>61</v>
      </c>
      <c r="AD225" t="s">
        <v>61</v>
      </c>
      <c r="AE225" t="s">
        <v>3128</v>
      </c>
      <c r="AF225" t="s">
        <v>63</v>
      </c>
      <c r="AH225">
        <v>0</v>
      </c>
      <c r="AI225" s="2">
        <v>45236</v>
      </c>
      <c r="AJ225" t="s">
        <v>64</v>
      </c>
      <c r="AK225" t="s">
        <v>64</v>
      </c>
      <c r="AL225" t="s">
        <v>3129</v>
      </c>
      <c r="AM225" t="s">
        <v>3125</v>
      </c>
      <c r="AN225" s="3">
        <v>46.41</v>
      </c>
      <c r="AO225" t="s">
        <v>3127</v>
      </c>
      <c r="AP225" t="s">
        <v>64</v>
      </c>
      <c r="AQ225" t="s">
        <v>3128</v>
      </c>
      <c r="AR225">
        <v>1084</v>
      </c>
      <c r="AS225" t="s">
        <v>66</v>
      </c>
    </row>
    <row r="226" spans="1:45" ht="16" x14ac:dyDescent="0.2">
      <c r="A226">
        <v>2913</v>
      </c>
      <c r="B226">
        <v>2913</v>
      </c>
      <c r="C226" s="2">
        <v>45237</v>
      </c>
      <c r="D226" t="s">
        <v>1761</v>
      </c>
      <c r="E226" t="s">
        <v>3134</v>
      </c>
      <c r="F226" s="3">
        <v>447.83</v>
      </c>
      <c r="G226" t="s">
        <v>47</v>
      </c>
      <c r="H226" s="3">
        <v>0</v>
      </c>
      <c r="I226" t="s">
        <v>48</v>
      </c>
      <c r="J226">
        <v>2722</v>
      </c>
      <c r="K226" t="s">
        <v>49</v>
      </c>
      <c r="L226" t="s">
        <v>50</v>
      </c>
      <c r="M226" t="s">
        <v>51</v>
      </c>
      <c r="N226">
        <v>940</v>
      </c>
      <c r="O226" t="s">
        <v>52</v>
      </c>
      <c r="P226" t="s">
        <v>53</v>
      </c>
      <c r="T226" t="s">
        <v>3135</v>
      </c>
      <c r="U226" t="s">
        <v>3136</v>
      </c>
      <c r="V226" t="s">
        <v>2172</v>
      </c>
      <c r="W226" t="s">
        <v>56</v>
      </c>
      <c r="X226" t="s">
        <v>3137</v>
      </c>
      <c r="Y226" t="s">
        <v>3138</v>
      </c>
      <c r="Z226" s="3">
        <v>0</v>
      </c>
      <c r="AA226" t="s">
        <v>3139</v>
      </c>
      <c r="AB226" t="s">
        <v>3140</v>
      </c>
      <c r="AC226" t="s">
        <v>61</v>
      </c>
      <c r="AD226" t="s">
        <v>61</v>
      </c>
      <c r="AE226" t="s">
        <v>3141</v>
      </c>
      <c r="AF226" t="s">
        <v>63</v>
      </c>
      <c r="AH226">
        <v>0</v>
      </c>
      <c r="AI226" s="2">
        <v>45237</v>
      </c>
      <c r="AJ226" t="s">
        <v>64</v>
      </c>
      <c r="AK226" t="s">
        <v>64</v>
      </c>
      <c r="AL226" t="s">
        <v>3142</v>
      </c>
      <c r="AM226" t="s">
        <v>3136</v>
      </c>
      <c r="AN226" s="3">
        <v>461.83</v>
      </c>
      <c r="AO226" t="s">
        <v>3140</v>
      </c>
      <c r="AP226" t="s">
        <v>64</v>
      </c>
      <c r="AQ226" t="s">
        <v>3141</v>
      </c>
      <c r="AR226">
        <v>1088</v>
      </c>
      <c r="AS226" t="s">
        <v>66</v>
      </c>
    </row>
    <row r="227" spans="1:45" ht="16" x14ac:dyDescent="0.2">
      <c r="A227">
        <v>2914</v>
      </c>
      <c r="B227">
        <v>2914</v>
      </c>
      <c r="C227" s="2">
        <v>45237</v>
      </c>
      <c r="D227" t="s">
        <v>1748</v>
      </c>
      <c r="E227" t="s">
        <v>1521</v>
      </c>
      <c r="F227" s="3">
        <v>14</v>
      </c>
      <c r="G227" t="s">
        <v>47</v>
      </c>
      <c r="H227" s="3">
        <v>0</v>
      </c>
      <c r="I227" t="s">
        <v>48</v>
      </c>
      <c r="J227">
        <v>2705</v>
      </c>
      <c r="K227" t="s">
        <v>49</v>
      </c>
      <c r="L227" t="s">
        <v>50</v>
      </c>
      <c r="M227" t="s">
        <v>51</v>
      </c>
      <c r="N227">
        <v>940</v>
      </c>
      <c r="O227" t="s">
        <v>52</v>
      </c>
      <c r="P227" t="s">
        <v>53</v>
      </c>
      <c r="T227" t="s">
        <v>3135</v>
      </c>
      <c r="U227" t="s">
        <v>3136</v>
      </c>
      <c r="V227" t="s">
        <v>2172</v>
      </c>
      <c r="W227" t="s">
        <v>56</v>
      </c>
      <c r="X227" t="s">
        <v>3137</v>
      </c>
      <c r="Y227" t="s">
        <v>3138</v>
      </c>
      <c r="Z227" s="3">
        <v>0</v>
      </c>
      <c r="AA227" t="s">
        <v>3139</v>
      </c>
      <c r="AB227" t="s">
        <v>3140</v>
      </c>
      <c r="AC227" t="s">
        <v>61</v>
      </c>
      <c r="AD227" t="s">
        <v>61</v>
      </c>
      <c r="AE227" t="s">
        <v>3141</v>
      </c>
      <c r="AF227" t="s">
        <v>63</v>
      </c>
      <c r="AH227">
        <v>0</v>
      </c>
      <c r="AI227" s="2">
        <v>45237</v>
      </c>
      <c r="AJ227" t="s">
        <v>64</v>
      </c>
      <c r="AK227" t="s">
        <v>64</v>
      </c>
      <c r="AL227" t="s">
        <v>3142</v>
      </c>
      <c r="AM227" t="s">
        <v>3136</v>
      </c>
      <c r="AN227" s="3">
        <v>461.83</v>
      </c>
      <c r="AO227" t="s">
        <v>3140</v>
      </c>
      <c r="AP227" t="s">
        <v>64</v>
      </c>
      <c r="AQ227" t="s">
        <v>3141</v>
      </c>
      <c r="AR227">
        <v>1088</v>
      </c>
      <c r="AS227" t="s">
        <v>66</v>
      </c>
    </row>
    <row r="228" spans="1:45" ht="16" x14ac:dyDescent="0.2">
      <c r="A228">
        <v>2722</v>
      </c>
      <c r="B228">
        <v>2722</v>
      </c>
      <c r="C228" s="2">
        <v>45243</v>
      </c>
      <c r="D228" t="s">
        <v>1748</v>
      </c>
      <c r="E228" t="s">
        <v>2165</v>
      </c>
      <c r="F228" s="3">
        <v>52.9</v>
      </c>
      <c r="G228" t="s">
        <v>47</v>
      </c>
      <c r="H228" s="3">
        <v>0</v>
      </c>
      <c r="I228" t="s">
        <v>48</v>
      </c>
      <c r="J228">
        <v>2900</v>
      </c>
      <c r="K228" t="s">
        <v>49</v>
      </c>
      <c r="L228" t="s">
        <v>50</v>
      </c>
      <c r="M228" t="s">
        <v>51</v>
      </c>
      <c r="N228">
        <v>940</v>
      </c>
      <c r="O228" t="s">
        <v>52</v>
      </c>
      <c r="P228" t="s">
        <v>53</v>
      </c>
      <c r="T228" t="s">
        <v>2313</v>
      </c>
      <c r="U228" t="s">
        <v>3143</v>
      </c>
      <c r="V228" t="s">
        <v>2223</v>
      </c>
      <c r="W228" t="s">
        <v>56</v>
      </c>
      <c r="X228" t="s">
        <v>3144</v>
      </c>
      <c r="Y228" t="s">
        <v>323</v>
      </c>
      <c r="Z228" s="3">
        <v>19</v>
      </c>
      <c r="AA228" t="s">
        <v>2316</v>
      </c>
      <c r="AB228" t="s">
        <v>3145</v>
      </c>
      <c r="AC228" t="s">
        <v>61</v>
      </c>
      <c r="AD228" t="s">
        <v>61</v>
      </c>
      <c r="AE228" t="s">
        <v>3146</v>
      </c>
      <c r="AF228" t="s">
        <v>63</v>
      </c>
      <c r="AH228">
        <v>0</v>
      </c>
      <c r="AI228" s="2">
        <v>45243</v>
      </c>
      <c r="AJ228" t="s">
        <v>64</v>
      </c>
      <c r="AK228" t="s">
        <v>64</v>
      </c>
      <c r="AL228" t="s">
        <v>3147</v>
      </c>
      <c r="AM228" t="s">
        <v>3143</v>
      </c>
      <c r="AN228" s="3">
        <v>52.9</v>
      </c>
      <c r="AO228" t="s">
        <v>3145</v>
      </c>
      <c r="AP228" t="s">
        <v>64</v>
      </c>
      <c r="AQ228" t="s">
        <v>3146</v>
      </c>
      <c r="AR228">
        <v>1089</v>
      </c>
      <c r="AS228" t="s">
        <v>66</v>
      </c>
    </row>
    <row r="229" spans="1:45" ht="16" x14ac:dyDescent="0.2">
      <c r="A229">
        <v>2770</v>
      </c>
      <c r="B229">
        <v>2770</v>
      </c>
      <c r="C229" s="2">
        <v>45250</v>
      </c>
      <c r="D229" t="s">
        <v>1748</v>
      </c>
      <c r="E229" t="s">
        <v>3151</v>
      </c>
      <c r="F229" s="3">
        <v>21.42</v>
      </c>
      <c r="G229" t="s">
        <v>47</v>
      </c>
      <c r="H229" s="3">
        <v>0</v>
      </c>
      <c r="I229" t="s">
        <v>48</v>
      </c>
      <c r="J229">
        <v>2704</v>
      </c>
      <c r="K229" t="s">
        <v>49</v>
      </c>
      <c r="L229" t="s">
        <v>50</v>
      </c>
      <c r="M229" t="s">
        <v>51</v>
      </c>
      <c r="N229">
        <v>940</v>
      </c>
      <c r="O229" t="s">
        <v>52</v>
      </c>
      <c r="P229" t="s">
        <v>53</v>
      </c>
      <c r="T229" t="s">
        <v>2066</v>
      </c>
      <c r="U229" t="s">
        <v>3152</v>
      </c>
      <c r="V229" t="s">
        <v>2228</v>
      </c>
      <c r="W229" t="s">
        <v>56</v>
      </c>
      <c r="X229" t="s">
        <v>3153</v>
      </c>
      <c r="Y229" t="s">
        <v>2070</v>
      </c>
      <c r="Z229" s="3">
        <v>19</v>
      </c>
      <c r="AA229" t="s">
        <v>2071</v>
      </c>
      <c r="AB229" t="s">
        <v>3154</v>
      </c>
      <c r="AC229" t="s">
        <v>61</v>
      </c>
      <c r="AD229" t="s">
        <v>61</v>
      </c>
      <c r="AE229" t="s">
        <v>3155</v>
      </c>
      <c r="AF229" t="s">
        <v>63</v>
      </c>
      <c r="AH229">
        <v>0</v>
      </c>
      <c r="AI229" s="2">
        <v>45250</v>
      </c>
      <c r="AJ229" t="s">
        <v>64</v>
      </c>
      <c r="AK229" t="s">
        <v>64</v>
      </c>
      <c r="AL229" t="s">
        <v>3156</v>
      </c>
      <c r="AM229" t="s">
        <v>3152</v>
      </c>
      <c r="AN229" s="3">
        <v>21.42</v>
      </c>
      <c r="AO229" t="s">
        <v>3154</v>
      </c>
      <c r="AP229" t="s">
        <v>64</v>
      </c>
      <c r="AQ229" t="s">
        <v>3155</v>
      </c>
      <c r="AR229">
        <v>1092</v>
      </c>
      <c r="AS229" t="s">
        <v>66</v>
      </c>
    </row>
    <row r="230" spans="1:45" ht="16" x14ac:dyDescent="0.2">
      <c r="A230">
        <v>3707</v>
      </c>
      <c r="B230">
        <v>3707</v>
      </c>
      <c r="C230" s="2">
        <v>45250</v>
      </c>
      <c r="D230" t="s">
        <v>1748</v>
      </c>
      <c r="E230" t="s">
        <v>3161</v>
      </c>
      <c r="F230" s="3">
        <v>35</v>
      </c>
      <c r="G230" t="s">
        <v>47</v>
      </c>
      <c r="H230" s="3">
        <v>0</v>
      </c>
      <c r="I230" t="s">
        <v>104</v>
      </c>
      <c r="J230">
        <v>2705</v>
      </c>
      <c r="K230" t="s">
        <v>49</v>
      </c>
      <c r="L230" t="s">
        <v>50</v>
      </c>
      <c r="M230" t="s">
        <v>51</v>
      </c>
      <c r="N230">
        <v>700</v>
      </c>
      <c r="O230" t="s">
        <v>52</v>
      </c>
      <c r="P230" t="s">
        <v>53</v>
      </c>
      <c r="T230" t="s">
        <v>64</v>
      </c>
      <c r="Z230" s="3"/>
      <c r="AF230" t="s">
        <v>63</v>
      </c>
      <c r="AH230">
        <v>0</v>
      </c>
      <c r="AI230" s="2">
        <v>45250</v>
      </c>
      <c r="AJ230" t="s">
        <v>64</v>
      </c>
      <c r="AK230" t="s">
        <v>64</v>
      </c>
      <c r="AL230" t="s">
        <v>64</v>
      </c>
      <c r="AN230" s="3"/>
      <c r="AP230" t="s">
        <v>64</v>
      </c>
      <c r="AR230" t="s">
        <v>64</v>
      </c>
      <c r="AS230" t="s">
        <v>66</v>
      </c>
    </row>
    <row r="231" spans="1:45" ht="16" x14ac:dyDescent="0.2">
      <c r="A231">
        <v>2759</v>
      </c>
      <c r="B231">
        <v>2759</v>
      </c>
      <c r="C231" s="2">
        <v>45251</v>
      </c>
      <c r="D231" t="s">
        <v>1748</v>
      </c>
      <c r="E231" t="s">
        <v>3168</v>
      </c>
      <c r="F231" s="3">
        <v>1.6</v>
      </c>
      <c r="G231" t="s">
        <v>47</v>
      </c>
      <c r="H231" s="3">
        <v>0</v>
      </c>
      <c r="I231" t="s">
        <v>48</v>
      </c>
      <c r="J231">
        <v>2702</v>
      </c>
      <c r="K231" t="s">
        <v>49</v>
      </c>
      <c r="L231" t="s">
        <v>50</v>
      </c>
      <c r="M231" t="s">
        <v>51</v>
      </c>
      <c r="N231">
        <v>940</v>
      </c>
      <c r="O231" t="s">
        <v>52</v>
      </c>
      <c r="P231" t="s">
        <v>53</v>
      </c>
      <c r="T231" t="s">
        <v>1502</v>
      </c>
      <c r="U231" t="s">
        <v>3169</v>
      </c>
      <c r="Z231" s="3"/>
      <c r="AF231" t="s">
        <v>63</v>
      </c>
      <c r="AH231">
        <v>0</v>
      </c>
      <c r="AI231" s="2">
        <v>45251</v>
      </c>
      <c r="AJ231" t="s">
        <v>64</v>
      </c>
      <c r="AK231" t="s">
        <v>64</v>
      </c>
      <c r="AL231" t="s">
        <v>3170</v>
      </c>
      <c r="AM231" t="s">
        <v>3169</v>
      </c>
      <c r="AN231" s="3"/>
      <c r="AP231" t="s">
        <v>64</v>
      </c>
      <c r="AR231">
        <v>1093</v>
      </c>
      <c r="AS231" t="s">
        <v>66</v>
      </c>
    </row>
    <row r="232" spans="1:45" ht="16" x14ac:dyDescent="0.2">
      <c r="A232">
        <v>2760</v>
      </c>
      <c r="B232">
        <v>2760</v>
      </c>
      <c r="C232" s="2">
        <v>45251</v>
      </c>
      <c r="D232" t="s">
        <v>1748</v>
      </c>
      <c r="E232" t="s">
        <v>3168</v>
      </c>
      <c r="F232" s="3">
        <v>2</v>
      </c>
      <c r="G232" t="s">
        <v>47</v>
      </c>
      <c r="H232" s="3">
        <v>0</v>
      </c>
      <c r="I232" t="s">
        <v>48</v>
      </c>
      <c r="J232">
        <v>2702</v>
      </c>
      <c r="K232" t="s">
        <v>49</v>
      </c>
      <c r="L232" t="s">
        <v>50</v>
      </c>
      <c r="M232" t="s">
        <v>51</v>
      </c>
      <c r="N232">
        <v>940</v>
      </c>
      <c r="O232" t="s">
        <v>52</v>
      </c>
      <c r="P232" t="s">
        <v>53</v>
      </c>
      <c r="T232" t="s">
        <v>3171</v>
      </c>
      <c r="U232" t="s">
        <v>3172</v>
      </c>
      <c r="Z232" s="3"/>
      <c r="AF232" t="s">
        <v>63</v>
      </c>
      <c r="AH232">
        <v>0</v>
      </c>
      <c r="AI232" s="2">
        <v>45251</v>
      </c>
      <c r="AJ232" t="s">
        <v>64</v>
      </c>
      <c r="AK232" t="s">
        <v>64</v>
      </c>
      <c r="AL232" t="s">
        <v>3173</v>
      </c>
      <c r="AM232" t="s">
        <v>3172</v>
      </c>
      <c r="AN232" s="3"/>
      <c r="AP232" t="s">
        <v>64</v>
      </c>
      <c r="AR232">
        <v>1094</v>
      </c>
      <c r="AS232" t="s">
        <v>66</v>
      </c>
    </row>
    <row r="233" spans="1:45" ht="16" x14ac:dyDescent="0.2">
      <c r="A233">
        <v>2769</v>
      </c>
      <c r="B233">
        <v>2769</v>
      </c>
      <c r="C233" s="2">
        <v>45251</v>
      </c>
      <c r="D233" t="s">
        <v>1761</v>
      </c>
      <c r="E233" t="s">
        <v>3174</v>
      </c>
      <c r="F233" s="3">
        <v>31.68</v>
      </c>
      <c r="G233" t="s">
        <v>47</v>
      </c>
      <c r="H233" s="3">
        <v>0</v>
      </c>
      <c r="I233" t="s">
        <v>48</v>
      </c>
      <c r="J233">
        <v>2720</v>
      </c>
      <c r="K233" t="s">
        <v>49</v>
      </c>
      <c r="L233" t="s">
        <v>50</v>
      </c>
      <c r="M233" t="s">
        <v>51</v>
      </c>
      <c r="N233">
        <v>940</v>
      </c>
      <c r="O233" t="s">
        <v>52</v>
      </c>
      <c r="P233" t="s">
        <v>53</v>
      </c>
      <c r="T233" t="s">
        <v>3175</v>
      </c>
      <c r="U233" t="s">
        <v>3176</v>
      </c>
      <c r="V233" t="s">
        <v>2241</v>
      </c>
      <c r="W233" t="s">
        <v>56</v>
      </c>
      <c r="X233" t="s">
        <v>3177</v>
      </c>
      <c r="Y233" t="s">
        <v>454</v>
      </c>
      <c r="Z233" s="3">
        <v>0</v>
      </c>
      <c r="AA233" t="s">
        <v>3178</v>
      </c>
      <c r="AB233" t="s">
        <v>3179</v>
      </c>
      <c r="AC233" t="s">
        <v>61</v>
      </c>
      <c r="AD233" t="s">
        <v>61</v>
      </c>
      <c r="AE233" t="s">
        <v>3180</v>
      </c>
      <c r="AF233" t="s">
        <v>63</v>
      </c>
      <c r="AH233">
        <v>0</v>
      </c>
      <c r="AI233" s="2">
        <v>45251</v>
      </c>
      <c r="AJ233" t="s">
        <v>64</v>
      </c>
      <c r="AK233" t="s">
        <v>64</v>
      </c>
      <c r="AL233" t="s">
        <v>3181</v>
      </c>
      <c r="AM233" t="s">
        <v>3176</v>
      </c>
      <c r="AN233" s="3">
        <v>31.68</v>
      </c>
      <c r="AO233" t="s">
        <v>3179</v>
      </c>
      <c r="AP233" t="s">
        <v>64</v>
      </c>
      <c r="AQ233" t="s">
        <v>3180</v>
      </c>
      <c r="AR233">
        <v>1096</v>
      </c>
      <c r="AS233" t="s">
        <v>66</v>
      </c>
    </row>
    <row r="234" spans="1:45" ht="16" x14ac:dyDescent="0.2">
      <c r="A234">
        <v>2739</v>
      </c>
      <c r="B234">
        <v>2739</v>
      </c>
      <c r="C234" s="2">
        <v>45251</v>
      </c>
      <c r="D234" t="s">
        <v>1761</v>
      </c>
      <c r="E234" t="s">
        <v>2032</v>
      </c>
      <c r="F234" s="3">
        <v>22.21</v>
      </c>
      <c r="G234" t="s">
        <v>47</v>
      </c>
      <c r="H234" s="3">
        <v>0</v>
      </c>
      <c r="I234" t="s">
        <v>48</v>
      </c>
      <c r="J234">
        <v>2720</v>
      </c>
      <c r="K234" t="s">
        <v>49</v>
      </c>
      <c r="L234" t="s">
        <v>50</v>
      </c>
      <c r="M234" t="s">
        <v>51</v>
      </c>
      <c r="N234">
        <v>942</v>
      </c>
      <c r="O234" t="s">
        <v>52</v>
      </c>
      <c r="P234" t="s">
        <v>53</v>
      </c>
      <c r="T234" t="s">
        <v>3182</v>
      </c>
      <c r="U234" t="s">
        <v>3183</v>
      </c>
      <c r="V234" t="s">
        <v>2234</v>
      </c>
      <c r="W234" t="s">
        <v>56</v>
      </c>
      <c r="X234" t="s">
        <v>3184</v>
      </c>
      <c r="Y234" t="s">
        <v>2036</v>
      </c>
      <c r="Z234" s="3">
        <v>19</v>
      </c>
      <c r="AA234" t="s">
        <v>3185</v>
      </c>
      <c r="AB234" t="s">
        <v>3186</v>
      </c>
      <c r="AC234" t="s">
        <v>61</v>
      </c>
      <c r="AD234" t="s">
        <v>61</v>
      </c>
      <c r="AE234" t="s">
        <v>3187</v>
      </c>
      <c r="AF234" t="s">
        <v>63</v>
      </c>
      <c r="AH234">
        <v>0</v>
      </c>
      <c r="AI234" s="2">
        <v>45251</v>
      </c>
      <c r="AJ234" t="s">
        <v>64</v>
      </c>
      <c r="AK234" t="s">
        <v>64</v>
      </c>
      <c r="AL234" t="s">
        <v>3188</v>
      </c>
      <c r="AM234" t="s">
        <v>3183</v>
      </c>
      <c r="AN234" s="3">
        <v>22.21</v>
      </c>
      <c r="AO234" t="s">
        <v>3186</v>
      </c>
      <c r="AP234" t="s">
        <v>64</v>
      </c>
      <c r="AQ234" t="s">
        <v>3187</v>
      </c>
      <c r="AR234">
        <v>1106</v>
      </c>
      <c r="AS234" t="s">
        <v>66</v>
      </c>
    </row>
    <row r="235" spans="1:45" ht="16" x14ac:dyDescent="0.2">
      <c r="A235">
        <v>2773</v>
      </c>
      <c r="B235">
        <v>2773</v>
      </c>
      <c r="C235" s="2">
        <v>45252</v>
      </c>
      <c r="D235" t="s">
        <v>1761</v>
      </c>
      <c r="E235" t="s">
        <v>3189</v>
      </c>
      <c r="F235" s="3">
        <v>4.99</v>
      </c>
      <c r="G235" t="s">
        <v>47</v>
      </c>
      <c r="H235" s="3">
        <v>0</v>
      </c>
      <c r="I235" t="s">
        <v>48</v>
      </c>
      <c r="J235">
        <v>2720</v>
      </c>
      <c r="K235" t="s">
        <v>49</v>
      </c>
      <c r="L235" t="s">
        <v>50</v>
      </c>
      <c r="M235" t="s">
        <v>51</v>
      </c>
      <c r="N235">
        <v>942</v>
      </c>
      <c r="O235" t="s">
        <v>52</v>
      </c>
      <c r="P235" t="s">
        <v>53</v>
      </c>
      <c r="T235" t="s">
        <v>1043</v>
      </c>
      <c r="U235" t="s">
        <v>3190</v>
      </c>
      <c r="V235" t="s">
        <v>2247</v>
      </c>
      <c r="W235" t="s">
        <v>56</v>
      </c>
      <c r="X235" t="s">
        <v>3191</v>
      </c>
      <c r="Y235" t="s">
        <v>953</v>
      </c>
      <c r="Z235" s="3">
        <v>19</v>
      </c>
      <c r="AA235" t="s">
        <v>1046</v>
      </c>
      <c r="AB235" t="s">
        <v>3192</v>
      </c>
      <c r="AC235" t="s">
        <v>61</v>
      </c>
      <c r="AD235" t="s">
        <v>61</v>
      </c>
      <c r="AE235" t="s">
        <v>3193</v>
      </c>
      <c r="AF235" t="s">
        <v>63</v>
      </c>
      <c r="AH235">
        <v>0</v>
      </c>
      <c r="AI235" s="2">
        <v>45252</v>
      </c>
      <c r="AJ235" t="s">
        <v>64</v>
      </c>
      <c r="AK235" t="s">
        <v>64</v>
      </c>
      <c r="AL235" t="s">
        <v>3194</v>
      </c>
      <c r="AM235" t="s">
        <v>3190</v>
      </c>
      <c r="AN235" s="3">
        <v>4.99</v>
      </c>
      <c r="AO235" t="s">
        <v>3192</v>
      </c>
      <c r="AP235" t="s">
        <v>64</v>
      </c>
      <c r="AQ235" t="s">
        <v>3193</v>
      </c>
      <c r="AR235">
        <v>1108</v>
      </c>
      <c r="AS235" t="s">
        <v>66</v>
      </c>
    </row>
    <row r="236" spans="1:45" ht="16" x14ac:dyDescent="0.2">
      <c r="A236">
        <v>2730</v>
      </c>
      <c r="B236">
        <v>2730</v>
      </c>
      <c r="C236" s="2">
        <v>45253</v>
      </c>
      <c r="D236" t="s">
        <v>1814</v>
      </c>
      <c r="E236" t="s">
        <v>2057</v>
      </c>
      <c r="F236" s="3">
        <v>22.1</v>
      </c>
      <c r="G236" t="s">
        <v>47</v>
      </c>
      <c r="H236" s="3">
        <v>0</v>
      </c>
      <c r="I236" t="s">
        <v>48</v>
      </c>
      <c r="J236">
        <v>2710</v>
      </c>
      <c r="K236" t="s">
        <v>49</v>
      </c>
      <c r="L236" t="s">
        <v>50</v>
      </c>
      <c r="M236" t="s">
        <v>51</v>
      </c>
      <c r="N236">
        <v>940</v>
      </c>
      <c r="O236" t="s">
        <v>52</v>
      </c>
      <c r="P236" t="s">
        <v>53</v>
      </c>
      <c r="T236" t="s">
        <v>3195</v>
      </c>
      <c r="U236" t="s">
        <v>3196</v>
      </c>
      <c r="V236" t="s">
        <v>2285</v>
      </c>
      <c r="W236" t="s">
        <v>56</v>
      </c>
      <c r="X236" t="s">
        <v>3197</v>
      </c>
      <c r="Y236" t="s">
        <v>2061</v>
      </c>
      <c r="Z236" s="3">
        <v>19</v>
      </c>
      <c r="AA236" t="s">
        <v>3198</v>
      </c>
      <c r="AB236" t="s">
        <v>3192</v>
      </c>
      <c r="AC236" t="s">
        <v>61</v>
      </c>
      <c r="AD236" t="s">
        <v>61</v>
      </c>
      <c r="AE236" t="s">
        <v>3199</v>
      </c>
      <c r="AF236" t="s">
        <v>63</v>
      </c>
      <c r="AH236">
        <v>0</v>
      </c>
      <c r="AI236" s="2">
        <v>45253</v>
      </c>
      <c r="AJ236" t="s">
        <v>64</v>
      </c>
      <c r="AK236" t="s">
        <v>64</v>
      </c>
      <c r="AL236" t="s">
        <v>3200</v>
      </c>
      <c r="AM236" t="s">
        <v>3196</v>
      </c>
      <c r="AN236" s="3">
        <v>22.1</v>
      </c>
      <c r="AO236" t="s">
        <v>3192</v>
      </c>
      <c r="AP236" t="s">
        <v>64</v>
      </c>
      <c r="AQ236" t="s">
        <v>3199</v>
      </c>
      <c r="AR236">
        <v>1097</v>
      </c>
      <c r="AS236" t="s">
        <v>66</v>
      </c>
    </row>
    <row r="237" spans="1:45" ht="16" x14ac:dyDescent="0.2">
      <c r="A237">
        <v>2902</v>
      </c>
      <c r="B237">
        <v>2902</v>
      </c>
      <c r="C237" s="2">
        <v>45254.466099537043</v>
      </c>
      <c r="D237" t="s">
        <v>1761</v>
      </c>
      <c r="E237" t="s">
        <v>3210</v>
      </c>
      <c r="F237" s="3">
        <v>371.84</v>
      </c>
      <c r="G237" t="s">
        <v>47</v>
      </c>
      <c r="H237" s="3">
        <v>0</v>
      </c>
      <c r="I237" t="s">
        <v>48</v>
      </c>
      <c r="J237">
        <v>2722</v>
      </c>
      <c r="K237" t="s">
        <v>49</v>
      </c>
      <c r="L237" t="s">
        <v>50</v>
      </c>
      <c r="M237" t="s">
        <v>51</v>
      </c>
      <c r="N237">
        <v>941</v>
      </c>
      <c r="O237" t="s">
        <v>52</v>
      </c>
      <c r="P237" t="s">
        <v>53</v>
      </c>
      <c r="T237" t="s">
        <v>3211</v>
      </c>
      <c r="U237" t="s">
        <v>3212</v>
      </c>
      <c r="V237" t="s">
        <v>2460</v>
      </c>
      <c r="W237" t="s">
        <v>56</v>
      </c>
      <c r="X237" t="s">
        <v>3213</v>
      </c>
      <c r="Y237" t="s">
        <v>2668</v>
      </c>
      <c r="Z237" s="3">
        <v>0</v>
      </c>
      <c r="AA237" t="s">
        <v>3214</v>
      </c>
      <c r="AB237" t="s">
        <v>3215</v>
      </c>
      <c r="AC237" t="s">
        <v>61</v>
      </c>
      <c r="AD237" t="s">
        <v>61</v>
      </c>
      <c r="AE237" t="s">
        <v>3216</v>
      </c>
      <c r="AF237" t="s">
        <v>63</v>
      </c>
      <c r="AH237">
        <v>0</v>
      </c>
      <c r="AI237" s="2">
        <v>45254</v>
      </c>
      <c r="AJ237" t="s">
        <v>64</v>
      </c>
      <c r="AK237" t="s">
        <v>64</v>
      </c>
      <c r="AL237" t="s">
        <v>3217</v>
      </c>
      <c r="AM237" t="s">
        <v>3212</v>
      </c>
      <c r="AN237" s="3">
        <v>352.8</v>
      </c>
      <c r="AO237" t="s">
        <v>3215</v>
      </c>
      <c r="AP237" t="s">
        <v>64</v>
      </c>
      <c r="AQ237" t="s">
        <v>3216</v>
      </c>
      <c r="AR237">
        <v>1099</v>
      </c>
      <c r="AS237" t="s">
        <v>66</v>
      </c>
    </row>
    <row r="238" spans="1:45" ht="16" x14ac:dyDescent="0.2">
      <c r="A238">
        <v>2741</v>
      </c>
      <c r="B238">
        <v>2741</v>
      </c>
      <c r="C238" s="2">
        <v>45255</v>
      </c>
      <c r="D238" t="s">
        <v>1748</v>
      </c>
      <c r="E238" t="s">
        <v>3218</v>
      </c>
      <c r="F238" s="3">
        <v>217.74</v>
      </c>
      <c r="G238" t="s">
        <v>47</v>
      </c>
      <c r="H238" s="3">
        <v>0</v>
      </c>
      <c r="I238" t="s">
        <v>48</v>
      </c>
      <c r="J238">
        <v>2701</v>
      </c>
      <c r="K238" t="s">
        <v>49</v>
      </c>
      <c r="L238" t="s">
        <v>50</v>
      </c>
      <c r="M238" t="s">
        <v>51</v>
      </c>
      <c r="N238">
        <v>562</v>
      </c>
      <c r="O238" t="s">
        <v>52</v>
      </c>
      <c r="P238" t="s">
        <v>53</v>
      </c>
      <c r="T238" t="s">
        <v>3219</v>
      </c>
      <c r="V238" t="s">
        <v>2254</v>
      </c>
      <c r="W238" t="s">
        <v>56</v>
      </c>
      <c r="X238" t="s">
        <v>3220</v>
      </c>
      <c r="Y238" t="s">
        <v>3221</v>
      </c>
      <c r="Z238" s="3">
        <v>19</v>
      </c>
      <c r="AA238" t="s">
        <v>3222</v>
      </c>
      <c r="AB238" t="s">
        <v>3215</v>
      </c>
      <c r="AC238" t="s">
        <v>61</v>
      </c>
      <c r="AD238" t="s">
        <v>61</v>
      </c>
      <c r="AE238" t="s">
        <v>3223</v>
      </c>
      <c r="AF238" t="s">
        <v>63</v>
      </c>
      <c r="AH238">
        <v>0</v>
      </c>
      <c r="AI238" s="2">
        <v>45255</v>
      </c>
      <c r="AJ238" t="s">
        <v>64</v>
      </c>
      <c r="AK238" t="s">
        <v>64</v>
      </c>
      <c r="AL238" t="s">
        <v>3224</v>
      </c>
      <c r="AN238" s="3">
        <v>217.74</v>
      </c>
      <c r="AO238" t="s">
        <v>3215</v>
      </c>
      <c r="AP238" t="s">
        <v>64</v>
      </c>
      <c r="AQ238" t="s">
        <v>3223</v>
      </c>
      <c r="AR238">
        <v>1105</v>
      </c>
      <c r="AS238" t="s">
        <v>66</v>
      </c>
    </row>
    <row r="239" spans="1:45" ht="16" x14ac:dyDescent="0.2">
      <c r="A239">
        <v>2747</v>
      </c>
      <c r="B239">
        <v>2747</v>
      </c>
      <c r="C239" s="2">
        <v>45257</v>
      </c>
      <c r="D239" t="s">
        <v>1814</v>
      </c>
      <c r="E239" t="s">
        <v>3229</v>
      </c>
      <c r="F239" s="3">
        <v>232.05</v>
      </c>
      <c r="G239" t="s">
        <v>47</v>
      </c>
      <c r="H239" s="3">
        <v>0</v>
      </c>
      <c r="I239" t="s">
        <v>48</v>
      </c>
      <c r="J239">
        <v>2710</v>
      </c>
      <c r="K239" t="s">
        <v>49</v>
      </c>
      <c r="L239" t="s">
        <v>50</v>
      </c>
      <c r="M239" t="s">
        <v>51</v>
      </c>
      <c r="N239">
        <v>940</v>
      </c>
      <c r="O239" t="s">
        <v>52</v>
      </c>
      <c r="P239" t="s">
        <v>53</v>
      </c>
      <c r="T239" t="s">
        <v>1308</v>
      </c>
      <c r="U239" t="s">
        <v>3230</v>
      </c>
      <c r="V239" t="s">
        <v>2269</v>
      </c>
      <c r="W239" t="s">
        <v>56</v>
      </c>
      <c r="X239" t="s">
        <v>3231</v>
      </c>
      <c r="Y239" t="s">
        <v>1311</v>
      </c>
      <c r="Z239" s="3">
        <v>19</v>
      </c>
      <c r="AA239" t="s">
        <v>1312</v>
      </c>
      <c r="AB239" t="s">
        <v>3232</v>
      </c>
      <c r="AC239" t="s">
        <v>61</v>
      </c>
      <c r="AD239" t="s">
        <v>61</v>
      </c>
      <c r="AE239" t="s">
        <v>3233</v>
      </c>
      <c r="AF239" t="s">
        <v>63</v>
      </c>
      <c r="AH239">
        <v>0</v>
      </c>
      <c r="AI239" s="2">
        <v>45257</v>
      </c>
      <c r="AJ239" t="s">
        <v>64</v>
      </c>
      <c r="AK239" t="s">
        <v>64</v>
      </c>
      <c r="AL239" t="s">
        <v>3234</v>
      </c>
      <c r="AM239" t="s">
        <v>3230</v>
      </c>
      <c r="AN239" s="3">
        <v>232.05</v>
      </c>
      <c r="AO239" t="s">
        <v>3232</v>
      </c>
      <c r="AP239" t="s">
        <v>64</v>
      </c>
      <c r="AQ239" t="s">
        <v>3233</v>
      </c>
      <c r="AR239">
        <v>1103</v>
      </c>
      <c r="AS239" t="s">
        <v>66</v>
      </c>
    </row>
    <row r="240" spans="1:45" ht="16" x14ac:dyDescent="0.2">
      <c r="A240">
        <v>2748</v>
      </c>
      <c r="B240">
        <v>2748</v>
      </c>
      <c r="C240" s="2">
        <v>45257</v>
      </c>
      <c r="D240" t="s">
        <v>1761</v>
      </c>
      <c r="E240" t="s">
        <v>3235</v>
      </c>
      <c r="F240" s="3">
        <v>232.05</v>
      </c>
      <c r="G240" t="s">
        <v>47</v>
      </c>
      <c r="H240" s="3">
        <v>0</v>
      </c>
      <c r="I240" t="s">
        <v>48</v>
      </c>
      <c r="J240">
        <v>2710</v>
      </c>
      <c r="K240" t="s">
        <v>49</v>
      </c>
      <c r="L240" t="s">
        <v>50</v>
      </c>
      <c r="M240" t="s">
        <v>51</v>
      </c>
      <c r="N240">
        <v>940</v>
      </c>
      <c r="O240" t="s">
        <v>52</v>
      </c>
      <c r="P240" t="s">
        <v>53</v>
      </c>
      <c r="T240" t="s">
        <v>1308</v>
      </c>
      <c r="U240" t="s">
        <v>3236</v>
      </c>
      <c r="V240" t="s">
        <v>2202</v>
      </c>
      <c r="W240" t="s">
        <v>56</v>
      </c>
      <c r="X240" t="s">
        <v>3237</v>
      </c>
      <c r="Y240" t="s">
        <v>1311</v>
      </c>
      <c r="Z240" s="3">
        <v>19</v>
      </c>
      <c r="AA240" t="s">
        <v>1312</v>
      </c>
      <c r="AB240" t="s">
        <v>3232</v>
      </c>
      <c r="AC240" t="s">
        <v>61</v>
      </c>
      <c r="AD240" t="s">
        <v>61</v>
      </c>
      <c r="AE240" t="s">
        <v>3238</v>
      </c>
      <c r="AF240" t="s">
        <v>63</v>
      </c>
      <c r="AH240">
        <v>0</v>
      </c>
      <c r="AI240" s="2">
        <v>45257</v>
      </c>
      <c r="AJ240" t="s">
        <v>64</v>
      </c>
      <c r="AK240" t="s">
        <v>64</v>
      </c>
      <c r="AL240" t="s">
        <v>3239</v>
      </c>
      <c r="AM240" t="s">
        <v>3236</v>
      </c>
      <c r="AN240" s="3">
        <v>232.05</v>
      </c>
      <c r="AO240" t="s">
        <v>3232</v>
      </c>
      <c r="AP240" t="s">
        <v>64</v>
      </c>
      <c r="AQ240" t="s">
        <v>3238</v>
      </c>
      <c r="AR240">
        <v>1104</v>
      </c>
      <c r="AS240" t="s">
        <v>66</v>
      </c>
    </row>
    <row r="241" spans="1:45" ht="16" x14ac:dyDescent="0.2">
      <c r="A241">
        <v>2767</v>
      </c>
      <c r="B241">
        <v>2767</v>
      </c>
      <c r="C241" s="2">
        <v>45258</v>
      </c>
      <c r="D241" t="s">
        <v>1814</v>
      </c>
      <c r="E241" t="s">
        <v>3245</v>
      </c>
      <c r="F241" s="3">
        <v>35</v>
      </c>
      <c r="G241" t="s">
        <v>47</v>
      </c>
      <c r="H241" s="3">
        <v>0</v>
      </c>
      <c r="I241" t="s">
        <v>48</v>
      </c>
      <c r="J241">
        <v>2704</v>
      </c>
      <c r="K241" t="s">
        <v>49</v>
      </c>
      <c r="L241" t="s">
        <v>50</v>
      </c>
      <c r="M241" t="s">
        <v>51</v>
      </c>
      <c r="N241">
        <v>562</v>
      </c>
      <c r="O241" t="s">
        <v>52</v>
      </c>
      <c r="P241" t="s">
        <v>53</v>
      </c>
      <c r="T241" t="s">
        <v>3246</v>
      </c>
      <c r="V241" t="s">
        <v>2211</v>
      </c>
      <c r="W241" t="s">
        <v>56</v>
      </c>
      <c r="X241" t="s">
        <v>3247</v>
      </c>
      <c r="Y241" t="s">
        <v>3248</v>
      </c>
      <c r="Z241" s="3">
        <v>19</v>
      </c>
      <c r="AA241" t="s">
        <v>255</v>
      </c>
      <c r="AB241" t="s">
        <v>3249</v>
      </c>
      <c r="AC241" t="s">
        <v>61</v>
      </c>
      <c r="AD241" t="s">
        <v>61</v>
      </c>
      <c r="AE241" t="s">
        <v>3250</v>
      </c>
      <c r="AF241" t="s">
        <v>63</v>
      </c>
      <c r="AH241">
        <v>0</v>
      </c>
      <c r="AI241" s="2">
        <v>45258</v>
      </c>
      <c r="AJ241" t="s">
        <v>64</v>
      </c>
      <c r="AK241" t="s">
        <v>64</v>
      </c>
      <c r="AL241" t="s">
        <v>3251</v>
      </c>
      <c r="AN241" s="3">
        <v>35</v>
      </c>
      <c r="AO241" t="s">
        <v>3249</v>
      </c>
      <c r="AP241" t="s">
        <v>64</v>
      </c>
      <c r="AQ241" t="s">
        <v>3250</v>
      </c>
      <c r="AR241">
        <v>1116</v>
      </c>
      <c r="AS241" t="s">
        <v>66</v>
      </c>
    </row>
    <row r="242" spans="1:45" ht="16" x14ac:dyDescent="0.2">
      <c r="A242">
        <v>2768</v>
      </c>
      <c r="B242">
        <v>2768</v>
      </c>
      <c r="C242" s="2">
        <v>45258</v>
      </c>
      <c r="D242" t="s">
        <v>1814</v>
      </c>
      <c r="E242" t="s">
        <v>3235</v>
      </c>
      <c r="F242" s="3">
        <v>232.05</v>
      </c>
      <c r="G242" t="s">
        <v>47</v>
      </c>
      <c r="H242" s="3">
        <v>0</v>
      </c>
      <c r="I242" t="s">
        <v>48</v>
      </c>
      <c r="J242">
        <v>2710</v>
      </c>
      <c r="K242" t="s">
        <v>49</v>
      </c>
      <c r="L242" t="s">
        <v>50</v>
      </c>
      <c r="M242" t="s">
        <v>51</v>
      </c>
      <c r="N242">
        <v>940</v>
      </c>
      <c r="O242" t="s">
        <v>52</v>
      </c>
      <c r="P242" t="s">
        <v>53</v>
      </c>
      <c r="T242" t="s">
        <v>1308</v>
      </c>
      <c r="U242" t="s">
        <v>3256</v>
      </c>
      <c r="V242" t="s">
        <v>2280</v>
      </c>
      <c r="W242" t="s">
        <v>56</v>
      </c>
      <c r="X242" t="s">
        <v>3257</v>
      </c>
      <c r="Y242" t="s">
        <v>1311</v>
      </c>
      <c r="Z242" s="3">
        <v>19</v>
      </c>
      <c r="AA242" t="s">
        <v>1312</v>
      </c>
      <c r="AB242" t="s">
        <v>3258</v>
      </c>
      <c r="AC242" t="s">
        <v>61</v>
      </c>
      <c r="AD242" t="s">
        <v>61</v>
      </c>
      <c r="AE242" t="s">
        <v>3259</v>
      </c>
      <c r="AF242" t="s">
        <v>63</v>
      </c>
      <c r="AH242">
        <v>0</v>
      </c>
      <c r="AI242" s="2">
        <v>45258</v>
      </c>
      <c r="AJ242" t="s">
        <v>64</v>
      </c>
      <c r="AK242" t="s">
        <v>64</v>
      </c>
      <c r="AL242" t="s">
        <v>3260</v>
      </c>
      <c r="AM242" t="s">
        <v>3256</v>
      </c>
      <c r="AN242" s="3">
        <v>232.05</v>
      </c>
      <c r="AO242" t="s">
        <v>3258</v>
      </c>
      <c r="AP242" t="s">
        <v>64</v>
      </c>
      <c r="AQ242" t="s">
        <v>3259</v>
      </c>
      <c r="AR242">
        <v>1112</v>
      </c>
      <c r="AS242" t="s">
        <v>66</v>
      </c>
    </row>
    <row r="243" spans="1:45" ht="16" x14ac:dyDescent="0.2">
      <c r="A243">
        <v>2761</v>
      </c>
      <c r="B243">
        <v>2761</v>
      </c>
      <c r="C243" s="2">
        <v>45258</v>
      </c>
      <c r="D243" t="s">
        <v>1814</v>
      </c>
      <c r="E243" t="s">
        <v>3261</v>
      </c>
      <c r="F243" s="3">
        <v>850</v>
      </c>
      <c r="G243" t="s">
        <v>47</v>
      </c>
      <c r="H243" s="3">
        <v>0</v>
      </c>
      <c r="I243" t="s">
        <v>48</v>
      </c>
      <c r="J243">
        <v>2721</v>
      </c>
      <c r="K243" t="s">
        <v>49</v>
      </c>
      <c r="L243" t="s">
        <v>50</v>
      </c>
      <c r="M243" t="s">
        <v>51</v>
      </c>
      <c r="N243">
        <v>940</v>
      </c>
      <c r="O243" t="s">
        <v>52</v>
      </c>
      <c r="P243" t="s">
        <v>53</v>
      </c>
      <c r="T243" t="s">
        <v>3073</v>
      </c>
      <c r="U243" t="s">
        <v>3262</v>
      </c>
      <c r="V243" t="s">
        <v>2277</v>
      </c>
      <c r="W243" t="s">
        <v>56</v>
      </c>
      <c r="X243" t="s">
        <v>3263</v>
      </c>
      <c r="Y243" t="s">
        <v>3264</v>
      </c>
      <c r="Z243" s="3">
        <v>0</v>
      </c>
      <c r="AA243" t="s">
        <v>2000</v>
      </c>
      <c r="AB243" t="s">
        <v>3077</v>
      </c>
      <c r="AC243" t="s">
        <v>61</v>
      </c>
      <c r="AD243" t="s">
        <v>61</v>
      </c>
      <c r="AE243" t="s">
        <v>3265</v>
      </c>
      <c r="AF243" t="s">
        <v>63</v>
      </c>
      <c r="AH243">
        <v>0</v>
      </c>
      <c r="AI243" s="2">
        <v>45258</v>
      </c>
      <c r="AJ243" t="s">
        <v>64</v>
      </c>
      <c r="AK243" t="s">
        <v>64</v>
      </c>
      <c r="AL243" t="s">
        <v>3266</v>
      </c>
      <c r="AM243" t="s">
        <v>3262</v>
      </c>
      <c r="AN243" s="3">
        <v>850</v>
      </c>
      <c r="AO243" t="s">
        <v>3077</v>
      </c>
      <c r="AP243" t="s">
        <v>64</v>
      </c>
      <c r="AQ243" t="s">
        <v>3265</v>
      </c>
      <c r="AR243">
        <v>1110</v>
      </c>
      <c r="AS243" t="s">
        <v>66</v>
      </c>
    </row>
    <row r="244" spans="1:45" ht="16" x14ac:dyDescent="0.2">
      <c r="A244">
        <v>2762</v>
      </c>
      <c r="B244">
        <v>2762</v>
      </c>
      <c r="C244" s="2">
        <v>45258</v>
      </c>
      <c r="D244" t="s">
        <v>1748</v>
      </c>
      <c r="E244" t="s">
        <v>931</v>
      </c>
      <c r="F244" s="3">
        <v>9.5</v>
      </c>
      <c r="G244" t="s">
        <v>47</v>
      </c>
      <c r="H244" s="3">
        <v>0</v>
      </c>
      <c r="I244" t="s">
        <v>48</v>
      </c>
      <c r="J244">
        <v>2705</v>
      </c>
      <c r="K244" t="s">
        <v>49</v>
      </c>
      <c r="L244" t="s">
        <v>50</v>
      </c>
      <c r="M244" t="s">
        <v>51</v>
      </c>
      <c r="N244">
        <v>940</v>
      </c>
      <c r="O244" t="s">
        <v>52</v>
      </c>
      <c r="P244" t="s">
        <v>53</v>
      </c>
      <c r="T244" t="s">
        <v>3073</v>
      </c>
      <c r="U244" t="s">
        <v>3262</v>
      </c>
      <c r="V244" t="s">
        <v>2277</v>
      </c>
      <c r="W244" t="s">
        <v>56</v>
      </c>
      <c r="X244" t="s">
        <v>3263</v>
      </c>
      <c r="Y244" t="s">
        <v>3264</v>
      </c>
      <c r="Z244" s="3">
        <v>0</v>
      </c>
      <c r="AA244" t="s">
        <v>2000</v>
      </c>
      <c r="AB244" t="s">
        <v>3077</v>
      </c>
      <c r="AC244" t="s">
        <v>61</v>
      </c>
      <c r="AD244" t="s">
        <v>61</v>
      </c>
      <c r="AE244" t="s">
        <v>3265</v>
      </c>
      <c r="AF244" t="s">
        <v>63</v>
      </c>
      <c r="AH244">
        <v>0</v>
      </c>
      <c r="AI244" s="2">
        <v>45258</v>
      </c>
      <c r="AJ244" t="s">
        <v>64</v>
      </c>
      <c r="AK244" t="s">
        <v>64</v>
      </c>
      <c r="AL244" t="s">
        <v>3266</v>
      </c>
      <c r="AM244" t="s">
        <v>3262</v>
      </c>
      <c r="AN244" s="3">
        <v>850</v>
      </c>
      <c r="AO244" t="s">
        <v>3077</v>
      </c>
      <c r="AP244" t="s">
        <v>64</v>
      </c>
      <c r="AQ244" t="s">
        <v>3265</v>
      </c>
      <c r="AR244">
        <v>1110</v>
      </c>
      <c r="AS244" t="s">
        <v>66</v>
      </c>
    </row>
    <row r="245" spans="1:45" ht="16" x14ac:dyDescent="0.2">
      <c r="A245">
        <v>2777</v>
      </c>
      <c r="B245">
        <v>2777</v>
      </c>
      <c r="C245" s="2">
        <v>45260</v>
      </c>
      <c r="D245" t="s">
        <v>1814</v>
      </c>
      <c r="E245" t="s">
        <v>3267</v>
      </c>
      <c r="F245" s="3">
        <v>18.600000000000001</v>
      </c>
      <c r="G245" t="s">
        <v>47</v>
      </c>
      <c r="H245" s="3">
        <v>0</v>
      </c>
      <c r="I245" t="s">
        <v>48</v>
      </c>
      <c r="J245">
        <v>2563</v>
      </c>
      <c r="K245" t="s">
        <v>49</v>
      </c>
      <c r="L245" t="s">
        <v>50</v>
      </c>
      <c r="M245" t="s">
        <v>51</v>
      </c>
      <c r="N245">
        <v>562</v>
      </c>
      <c r="O245" t="s">
        <v>52</v>
      </c>
      <c r="P245" t="s">
        <v>53</v>
      </c>
      <c r="T245" t="s">
        <v>3268</v>
      </c>
      <c r="V245" t="s">
        <v>2288</v>
      </c>
      <c r="W245" t="s">
        <v>56</v>
      </c>
      <c r="X245" t="s">
        <v>3269</v>
      </c>
      <c r="Y245" t="s">
        <v>2180</v>
      </c>
      <c r="Z245" s="3">
        <v>7</v>
      </c>
      <c r="AA245" t="s">
        <v>3270</v>
      </c>
      <c r="AB245" t="s">
        <v>3271</v>
      </c>
      <c r="AC245" t="s">
        <v>61</v>
      </c>
      <c r="AD245" t="s">
        <v>61</v>
      </c>
      <c r="AE245" t="s">
        <v>3272</v>
      </c>
      <c r="AF245" t="s">
        <v>63</v>
      </c>
      <c r="AH245">
        <v>0</v>
      </c>
      <c r="AI245" s="2">
        <v>45260</v>
      </c>
      <c r="AJ245" t="s">
        <v>64</v>
      </c>
      <c r="AK245" t="s">
        <v>64</v>
      </c>
      <c r="AL245" t="s">
        <v>3273</v>
      </c>
      <c r="AN245" s="3">
        <v>18.600000000000001</v>
      </c>
      <c r="AO245" t="s">
        <v>3271</v>
      </c>
      <c r="AP245" t="s">
        <v>64</v>
      </c>
      <c r="AQ245" t="s">
        <v>3272</v>
      </c>
      <c r="AR245">
        <v>1118</v>
      </c>
      <c r="AS245" t="s">
        <v>66</v>
      </c>
    </row>
    <row r="246" spans="1:45" ht="16" x14ac:dyDescent="0.2">
      <c r="A246">
        <v>2778</v>
      </c>
      <c r="B246">
        <v>2778</v>
      </c>
      <c r="C246" s="2">
        <v>45260</v>
      </c>
      <c r="D246" t="s">
        <v>3274</v>
      </c>
      <c r="E246" t="s">
        <v>3275</v>
      </c>
      <c r="F246" s="3">
        <v>1963.5</v>
      </c>
      <c r="G246" t="s">
        <v>47</v>
      </c>
      <c r="H246" s="3">
        <v>0</v>
      </c>
      <c r="I246" t="s">
        <v>48</v>
      </c>
      <c r="J246">
        <v>2894</v>
      </c>
      <c r="K246" t="s">
        <v>49</v>
      </c>
      <c r="L246" t="s">
        <v>50</v>
      </c>
      <c r="M246" t="s">
        <v>51</v>
      </c>
      <c r="N246">
        <v>940</v>
      </c>
      <c r="O246" t="s">
        <v>52</v>
      </c>
      <c r="P246" t="s">
        <v>53</v>
      </c>
      <c r="T246" t="s">
        <v>3276</v>
      </c>
      <c r="U246" t="s">
        <v>3277</v>
      </c>
      <c r="V246" t="s">
        <v>2230</v>
      </c>
      <c r="W246" t="s">
        <v>56</v>
      </c>
      <c r="X246" t="s">
        <v>3278</v>
      </c>
      <c r="Y246" t="s">
        <v>2436</v>
      </c>
      <c r="Z246" s="3">
        <v>19</v>
      </c>
      <c r="AA246" t="s">
        <v>3279</v>
      </c>
      <c r="AB246" t="s">
        <v>3258</v>
      </c>
      <c r="AC246" t="s">
        <v>61</v>
      </c>
      <c r="AD246" t="s">
        <v>61</v>
      </c>
      <c r="AE246" t="s">
        <v>3280</v>
      </c>
      <c r="AF246" t="s">
        <v>63</v>
      </c>
      <c r="AH246">
        <v>0</v>
      </c>
      <c r="AI246" s="2">
        <v>45260</v>
      </c>
      <c r="AJ246" t="s">
        <v>64</v>
      </c>
      <c r="AK246" t="s">
        <v>64</v>
      </c>
      <c r="AL246" t="s">
        <v>3281</v>
      </c>
      <c r="AM246" t="s">
        <v>3277</v>
      </c>
      <c r="AN246" s="3">
        <v>1963.5</v>
      </c>
      <c r="AO246" t="s">
        <v>3258</v>
      </c>
      <c r="AP246" t="s">
        <v>64</v>
      </c>
      <c r="AQ246" t="s">
        <v>3280</v>
      </c>
      <c r="AR246">
        <v>1117</v>
      </c>
      <c r="AS246" t="s">
        <v>66</v>
      </c>
    </row>
    <row r="247" spans="1:45" ht="16" x14ac:dyDescent="0.2">
      <c r="A247">
        <v>3025</v>
      </c>
      <c r="B247">
        <v>3025</v>
      </c>
      <c r="C247" s="2">
        <v>45260</v>
      </c>
      <c r="D247" t="s">
        <v>1934</v>
      </c>
      <c r="E247" t="s">
        <v>206</v>
      </c>
      <c r="F247" s="3">
        <v>5324.17</v>
      </c>
      <c r="G247" t="s">
        <v>47</v>
      </c>
      <c r="H247" s="3">
        <v>0</v>
      </c>
      <c r="I247" t="s">
        <v>104</v>
      </c>
      <c r="J247">
        <v>2551</v>
      </c>
      <c r="K247" t="s">
        <v>49</v>
      </c>
      <c r="L247" t="s">
        <v>50</v>
      </c>
      <c r="M247" t="s">
        <v>51</v>
      </c>
      <c r="N247">
        <v>1730</v>
      </c>
      <c r="O247" t="s">
        <v>52</v>
      </c>
      <c r="P247" t="s">
        <v>203</v>
      </c>
      <c r="T247" t="s">
        <v>64</v>
      </c>
      <c r="Z247" s="3"/>
      <c r="AF247" t="s">
        <v>63</v>
      </c>
      <c r="AH247">
        <v>0</v>
      </c>
      <c r="AI247" s="2">
        <v>45260</v>
      </c>
      <c r="AJ247" t="s">
        <v>64</v>
      </c>
      <c r="AK247" t="s">
        <v>64</v>
      </c>
      <c r="AL247" t="s">
        <v>64</v>
      </c>
      <c r="AN247" s="3"/>
      <c r="AP247" t="s">
        <v>64</v>
      </c>
      <c r="AR247" t="s">
        <v>64</v>
      </c>
      <c r="AS247" t="s">
        <v>66</v>
      </c>
    </row>
    <row r="248" spans="1:45" ht="16" x14ac:dyDescent="0.2">
      <c r="A248">
        <v>3026</v>
      </c>
      <c r="B248">
        <v>3026</v>
      </c>
      <c r="C248" s="2">
        <v>45260</v>
      </c>
      <c r="D248" t="s">
        <v>1934</v>
      </c>
      <c r="E248" t="s">
        <v>204</v>
      </c>
      <c r="F248" s="3">
        <v>643.41</v>
      </c>
      <c r="G248" t="s">
        <v>47</v>
      </c>
      <c r="H248" s="3">
        <v>0</v>
      </c>
      <c r="I248" t="s">
        <v>104</v>
      </c>
      <c r="J248">
        <v>2555</v>
      </c>
      <c r="K248" t="s">
        <v>49</v>
      </c>
      <c r="L248" t="s">
        <v>50</v>
      </c>
      <c r="M248" t="s">
        <v>51</v>
      </c>
      <c r="N248">
        <v>1730</v>
      </c>
      <c r="O248" t="s">
        <v>52</v>
      </c>
      <c r="P248" t="s">
        <v>203</v>
      </c>
      <c r="T248" t="s">
        <v>64</v>
      </c>
      <c r="Z248" s="3"/>
      <c r="AF248" t="s">
        <v>63</v>
      </c>
      <c r="AH248">
        <v>0</v>
      </c>
      <c r="AI248" s="2">
        <v>45260</v>
      </c>
      <c r="AJ248" t="s">
        <v>64</v>
      </c>
      <c r="AK248" t="s">
        <v>64</v>
      </c>
      <c r="AL248" t="s">
        <v>64</v>
      </c>
      <c r="AN248" s="3"/>
      <c r="AP248" t="s">
        <v>64</v>
      </c>
      <c r="AR248" t="s">
        <v>64</v>
      </c>
      <c r="AS248" t="s">
        <v>66</v>
      </c>
    </row>
    <row r="249" spans="1:45" ht="16" x14ac:dyDescent="0.2">
      <c r="A249">
        <v>3027</v>
      </c>
      <c r="B249">
        <v>3027</v>
      </c>
      <c r="C249" s="2">
        <v>45260</v>
      </c>
      <c r="D249" t="s">
        <v>1935</v>
      </c>
      <c r="E249" t="s">
        <v>206</v>
      </c>
      <c r="F249" s="3">
        <v>4083.46</v>
      </c>
      <c r="G249" t="s">
        <v>47</v>
      </c>
      <c r="H249" s="3">
        <v>0</v>
      </c>
      <c r="I249" t="s">
        <v>104</v>
      </c>
      <c r="J249">
        <v>2551</v>
      </c>
      <c r="K249" t="s">
        <v>49</v>
      </c>
      <c r="L249" t="s">
        <v>50</v>
      </c>
      <c r="M249" t="s">
        <v>51</v>
      </c>
      <c r="N249">
        <v>1730</v>
      </c>
      <c r="O249" t="s">
        <v>52</v>
      </c>
      <c r="P249" t="s">
        <v>203</v>
      </c>
      <c r="T249" t="s">
        <v>64</v>
      </c>
      <c r="Z249" s="3"/>
      <c r="AF249" t="s">
        <v>63</v>
      </c>
      <c r="AH249">
        <v>0</v>
      </c>
      <c r="AI249" s="2">
        <v>45260</v>
      </c>
      <c r="AJ249" t="s">
        <v>64</v>
      </c>
      <c r="AK249" t="s">
        <v>64</v>
      </c>
      <c r="AL249" t="s">
        <v>64</v>
      </c>
      <c r="AN249" s="3"/>
      <c r="AP249" t="s">
        <v>64</v>
      </c>
      <c r="AR249" t="s">
        <v>64</v>
      </c>
      <c r="AS249" t="s">
        <v>66</v>
      </c>
    </row>
    <row r="250" spans="1:45" ht="16" x14ac:dyDescent="0.2">
      <c r="A250">
        <v>3028</v>
      </c>
      <c r="B250">
        <v>3028</v>
      </c>
      <c r="C250" s="2">
        <v>45260</v>
      </c>
      <c r="D250" t="s">
        <v>1935</v>
      </c>
      <c r="E250" t="s">
        <v>204</v>
      </c>
      <c r="F250" s="3">
        <v>927.46</v>
      </c>
      <c r="G250" t="s">
        <v>47</v>
      </c>
      <c r="H250" s="3">
        <v>0</v>
      </c>
      <c r="I250" t="s">
        <v>104</v>
      </c>
      <c r="J250">
        <v>2555</v>
      </c>
      <c r="K250" t="s">
        <v>49</v>
      </c>
      <c r="L250" t="s">
        <v>50</v>
      </c>
      <c r="M250" t="s">
        <v>51</v>
      </c>
      <c r="N250">
        <v>1730</v>
      </c>
      <c r="O250" t="s">
        <v>52</v>
      </c>
      <c r="P250" t="s">
        <v>203</v>
      </c>
      <c r="T250" t="s">
        <v>64</v>
      </c>
      <c r="Z250" s="3"/>
      <c r="AF250" t="s">
        <v>63</v>
      </c>
      <c r="AH250">
        <v>0</v>
      </c>
      <c r="AI250" s="2">
        <v>45260</v>
      </c>
      <c r="AJ250" t="s">
        <v>64</v>
      </c>
      <c r="AK250" t="s">
        <v>64</v>
      </c>
      <c r="AL250" t="s">
        <v>64</v>
      </c>
      <c r="AN250" s="3"/>
      <c r="AP250" t="s">
        <v>64</v>
      </c>
      <c r="AR250" t="s">
        <v>64</v>
      </c>
      <c r="AS250" t="s">
        <v>66</v>
      </c>
    </row>
    <row r="251" spans="1:45" ht="16" x14ac:dyDescent="0.2">
      <c r="A251">
        <v>3049</v>
      </c>
      <c r="B251">
        <v>3049</v>
      </c>
      <c r="C251" s="2">
        <v>45260</v>
      </c>
      <c r="D251" t="s">
        <v>1936</v>
      </c>
      <c r="E251" t="s">
        <v>206</v>
      </c>
      <c r="F251" s="3">
        <v>2390.85</v>
      </c>
      <c r="G251" t="s">
        <v>47</v>
      </c>
      <c r="H251" s="3">
        <v>0</v>
      </c>
      <c r="I251" t="s">
        <v>104</v>
      </c>
      <c r="J251">
        <v>2551</v>
      </c>
      <c r="K251" t="s">
        <v>49</v>
      </c>
      <c r="L251" t="s">
        <v>50</v>
      </c>
      <c r="M251" t="s">
        <v>51</v>
      </c>
      <c r="N251">
        <v>1730</v>
      </c>
      <c r="O251" t="s">
        <v>52</v>
      </c>
      <c r="P251" t="s">
        <v>203</v>
      </c>
      <c r="T251" t="s">
        <v>64</v>
      </c>
      <c r="Z251" s="3"/>
      <c r="AF251" t="s">
        <v>63</v>
      </c>
      <c r="AH251">
        <v>0</v>
      </c>
      <c r="AI251" s="2">
        <v>45260</v>
      </c>
      <c r="AJ251" t="s">
        <v>64</v>
      </c>
      <c r="AK251" t="s">
        <v>64</v>
      </c>
      <c r="AL251" t="s">
        <v>64</v>
      </c>
      <c r="AN251" s="3"/>
      <c r="AP251" t="s">
        <v>64</v>
      </c>
      <c r="AR251" t="s">
        <v>64</v>
      </c>
      <c r="AS251" t="s">
        <v>66</v>
      </c>
    </row>
    <row r="252" spans="1:45" ht="16" x14ac:dyDescent="0.2">
      <c r="A252">
        <v>3051</v>
      </c>
      <c r="B252">
        <v>3051</v>
      </c>
      <c r="C252" s="2">
        <v>45260</v>
      </c>
      <c r="D252" t="s">
        <v>1936</v>
      </c>
      <c r="E252" t="s">
        <v>206</v>
      </c>
      <c r="F252" s="3">
        <v>257.39999999999998</v>
      </c>
      <c r="G252" t="s">
        <v>47</v>
      </c>
      <c r="H252" s="3">
        <v>0</v>
      </c>
      <c r="I252" t="s">
        <v>104</v>
      </c>
      <c r="J252">
        <v>2551</v>
      </c>
      <c r="K252" t="s">
        <v>49</v>
      </c>
      <c r="L252" t="s">
        <v>50</v>
      </c>
      <c r="M252" t="s">
        <v>51</v>
      </c>
      <c r="N252">
        <v>1730</v>
      </c>
      <c r="O252" t="s">
        <v>52</v>
      </c>
      <c r="P252" t="s">
        <v>203</v>
      </c>
      <c r="T252" t="s">
        <v>64</v>
      </c>
      <c r="Z252" s="3"/>
      <c r="AF252" t="s">
        <v>63</v>
      </c>
      <c r="AH252">
        <v>0</v>
      </c>
      <c r="AI252" s="2">
        <v>45260</v>
      </c>
      <c r="AJ252" t="s">
        <v>64</v>
      </c>
      <c r="AK252" t="s">
        <v>64</v>
      </c>
      <c r="AL252" t="s">
        <v>64</v>
      </c>
      <c r="AN252" s="3"/>
      <c r="AP252" t="s">
        <v>64</v>
      </c>
      <c r="AR252" t="s">
        <v>64</v>
      </c>
      <c r="AS252" t="s">
        <v>66</v>
      </c>
    </row>
    <row r="253" spans="1:45" ht="16" x14ac:dyDescent="0.2">
      <c r="A253">
        <v>3052</v>
      </c>
      <c r="B253">
        <v>3052</v>
      </c>
      <c r="C253" s="2">
        <v>45260</v>
      </c>
      <c r="D253" t="s">
        <v>1936</v>
      </c>
      <c r="E253" t="s">
        <v>206</v>
      </c>
      <c r="F253" s="3">
        <v>2988.56</v>
      </c>
      <c r="G253" t="s">
        <v>47</v>
      </c>
      <c r="H253" s="3">
        <v>0</v>
      </c>
      <c r="I253" t="s">
        <v>104</v>
      </c>
      <c r="J253">
        <v>2551</v>
      </c>
      <c r="K253" t="s">
        <v>49</v>
      </c>
      <c r="L253" t="s">
        <v>50</v>
      </c>
      <c r="M253" t="s">
        <v>51</v>
      </c>
      <c r="N253">
        <v>1730</v>
      </c>
      <c r="O253" t="s">
        <v>52</v>
      </c>
      <c r="P253" t="s">
        <v>203</v>
      </c>
      <c r="T253" t="s">
        <v>64</v>
      </c>
      <c r="Z253" s="3"/>
      <c r="AF253" t="s">
        <v>63</v>
      </c>
      <c r="AH253">
        <v>0</v>
      </c>
      <c r="AI253" s="2">
        <v>45260</v>
      </c>
      <c r="AJ253" t="s">
        <v>64</v>
      </c>
      <c r="AK253" t="s">
        <v>64</v>
      </c>
      <c r="AL253" t="s">
        <v>64</v>
      </c>
      <c r="AN253" s="3"/>
      <c r="AP253" t="s">
        <v>64</v>
      </c>
      <c r="AR253" t="s">
        <v>64</v>
      </c>
      <c r="AS253" t="s">
        <v>66</v>
      </c>
    </row>
    <row r="254" spans="1:45" ht="16" x14ac:dyDescent="0.2">
      <c r="A254">
        <v>3053</v>
      </c>
      <c r="B254">
        <v>3053</v>
      </c>
      <c r="C254" s="2">
        <v>45260</v>
      </c>
      <c r="D254" t="s">
        <v>1936</v>
      </c>
      <c r="E254" t="s">
        <v>204</v>
      </c>
      <c r="F254" s="3">
        <v>1057.0899999999999</v>
      </c>
      <c r="G254" t="s">
        <v>47</v>
      </c>
      <c r="H254" s="3">
        <v>0</v>
      </c>
      <c r="I254" t="s">
        <v>104</v>
      </c>
      <c r="J254">
        <v>2555</v>
      </c>
      <c r="K254" t="s">
        <v>49</v>
      </c>
      <c r="L254" t="s">
        <v>50</v>
      </c>
      <c r="M254" t="s">
        <v>51</v>
      </c>
      <c r="N254">
        <v>1730</v>
      </c>
      <c r="O254" t="s">
        <v>52</v>
      </c>
      <c r="P254" t="s">
        <v>203</v>
      </c>
      <c r="T254" t="s">
        <v>64</v>
      </c>
      <c r="Z254" s="3"/>
      <c r="AF254" t="s">
        <v>63</v>
      </c>
      <c r="AH254">
        <v>0</v>
      </c>
      <c r="AI254" s="2">
        <v>45260</v>
      </c>
      <c r="AJ254" t="s">
        <v>64</v>
      </c>
      <c r="AK254" t="s">
        <v>64</v>
      </c>
      <c r="AL254" t="s">
        <v>64</v>
      </c>
      <c r="AN254" s="3"/>
      <c r="AP254" t="s">
        <v>64</v>
      </c>
      <c r="AR254" t="s">
        <v>64</v>
      </c>
      <c r="AS254" t="s">
        <v>66</v>
      </c>
    </row>
    <row r="255" spans="1:45" ht="16" x14ac:dyDescent="0.2">
      <c r="A255">
        <v>2779</v>
      </c>
      <c r="B255">
        <v>2779</v>
      </c>
      <c r="C255" s="2">
        <v>45261</v>
      </c>
      <c r="D255" t="s">
        <v>1748</v>
      </c>
      <c r="E255" t="s">
        <v>2507</v>
      </c>
      <c r="F255" s="3">
        <v>140.11000000000001</v>
      </c>
      <c r="G255" t="s">
        <v>47</v>
      </c>
      <c r="H255" s="3">
        <v>0</v>
      </c>
      <c r="I255" t="s">
        <v>48</v>
      </c>
      <c r="J255">
        <v>2702</v>
      </c>
      <c r="K255" t="s">
        <v>49</v>
      </c>
      <c r="L255" t="s">
        <v>50</v>
      </c>
      <c r="M255" t="s">
        <v>51</v>
      </c>
      <c r="N255">
        <v>940</v>
      </c>
      <c r="O255" t="s">
        <v>52</v>
      </c>
      <c r="P255" t="s">
        <v>53</v>
      </c>
      <c r="T255" t="s">
        <v>3283</v>
      </c>
      <c r="U255" t="s">
        <v>3284</v>
      </c>
      <c r="V255" t="s">
        <v>2283</v>
      </c>
      <c r="W255" t="s">
        <v>56</v>
      </c>
      <c r="X255" t="s">
        <v>3285</v>
      </c>
      <c r="Y255" t="s">
        <v>2726</v>
      </c>
      <c r="Z255" s="3">
        <v>19</v>
      </c>
      <c r="AA255" t="s">
        <v>3286</v>
      </c>
      <c r="AB255" t="s">
        <v>3232</v>
      </c>
      <c r="AC255" t="s">
        <v>61</v>
      </c>
      <c r="AD255" t="s">
        <v>61</v>
      </c>
      <c r="AE255" t="s">
        <v>3287</v>
      </c>
      <c r="AF255" t="s">
        <v>63</v>
      </c>
      <c r="AH255">
        <v>0</v>
      </c>
      <c r="AI255" s="2">
        <v>45261</v>
      </c>
      <c r="AJ255" t="s">
        <v>64</v>
      </c>
      <c r="AK255" t="s">
        <v>64</v>
      </c>
      <c r="AL255" t="s">
        <v>3288</v>
      </c>
      <c r="AM255" t="s">
        <v>3284</v>
      </c>
      <c r="AN255" s="3">
        <v>140.11000000000001</v>
      </c>
      <c r="AO255" t="s">
        <v>3232</v>
      </c>
      <c r="AP255" t="s">
        <v>64</v>
      </c>
      <c r="AQ255" t="s">
        <v>3287</v>
      </c>
      <c r="AR255">
        <v>1119</v>
      </c>
      <c r="AS255" t="s">
        <v>66</v>
      </c>
    </row>
    <row r="256" spans="1:45" ht="16" x14ac:dyDescent="0.2">
      <c r="A256">
        <v>2789</v>
      </c>
      <c r="B256">
        <v>2789</v>
      </c>
      <c r="C256" s="2">
        <v>45264</v>
      </c>
      <c r="D256" t="s">
        <v>1761</v>
      </c>
      <c r="E256" t="s">
        <v>3289</v>
      </c>
      <c r="F256" s="3">
        <v>48.98</v>
      </c>
      <c r="G256" t="s">
        <v>47</v>
      </c>
      <c r="H256" s="3">
        <v>0</v>
      </c>
      <c r="I256" t="s">
        <v>48</v>
      </c>
      <c r="J256">
        <v>2720</v>
      </c>
      <c r="K256" t="s">
        <v>49</v>
      </c>
      <c r="L256" t="s">
        <v>50</v>
      </c>
      <c r="M256" t="s">
        <v>51</v>
      </c>
      <c r="N256">
        <v>940</v>
      </c>
      <c r="O256" t="s">
        <v>52</v>
      </c>
      <c r="P256" t="s">
        <v>53</v>
      </c>
      <c r="T256" t="s">
        <v>3290</v>
      </c>
      <c r="U256" t="s">
        <v>3291</v>
      </c>
      <c r="V256" t="s">
        <v>2261</v>
      </c>
      <c r="W256" t="s">
        <v>56</v>
      </c>
      <c r="X256" t="s">
        <v>3292</v>
      </c>
      <c r="Y256" t="s">
        <v>81</v>
      </c>
      <c r="Z256" s="3">
        <v>7</v>
      </c>
      <c r="AA256" t="s">
        <v>3293</v>
      </c>
      <c r="AB256" t="s">
        <v>3294</v>
      </c>
      <c r="AC256" t="s">
        <v>61</v>
      </c>
      <c r="AD256" t="s">
        <v>61</v>
      </c>
      <c r="AE256" t="s">
        <v>3295</v>
      </c>
      <c r="AF256" t="s">
        <v>63</v>
      </c>
      <c r="AH256">
        <v>0</v>
      </c>
      <c r="AI256" s="2">
        <v>45264</v>
      </c>
      <c r="AJ256" t="s">
        <v>64</v>
      </c>
      <c r="AK256" t="s">
        <v>64</v>
      </c>
      <c r="AL256" t="s">
        <v>3296</v>
      </c>
      <c r="AM256" t="s">
        <v>3291</v>
      </c>
      <c r="AN256" s="3">
        <v>48.98</v>
      </c>
      <c r="AO256" t="s">
        <v>3294</v>
      </c>
      <c r="AP256" t="s">
        <v>64</v>
      </c>
      <c r="AQ256" t="s">
        <v>3295</v>
      </c>
      <c r="AR256">
        <v>1120</v>
      </c>
      <c r="AS256" t="s">
        <v>66</v>
      </c>
    </row>
    <row r="257" spans="1:45" ht="16" x14ac:dyDescent="0.2">
      <c r="A257">
        <v>2787</v>
      </c>
      <c r="B257">
        <v>2787</v>
      </c>
      <c r="C257" s="2">
        <v>45266</v>
      </c>
      <c r="D257" t="s">
        <v>1748</v>
      </c>
      <c r="E257" t="s">
        <v>2371</v>
      </c>
      <c r="F257" s="3">
        <v>46.41</v>
      </c>
      <c r="G257" t="s">
        <v>47</v>
      </c>
      <c r="H257" s="3">
        <v>0</v>
      </c>
      <c r="I257" t="s">
        <v>48</v>
      </c>
      <c r="J257">
        <v>2663</v>
      </c>
      <c r="K257" t="s">
        <v>49</v>
      </c>
      <c r="L257" t="s">
        <v>50</v>
      </c>
      <c r="M257" t="s">
        <v>51</v>
      </c>
      <c r="N257">
        <v>940</v>
      </c>
      <c r="O257" t="s">
        <v>52</v>
      </c>
      <c r="P257" t="s">
        <v>53</v>
      </c>
      <c r="T257" t="s">
        <v>2516</v>
      </c>
      <c r="U257" t="s">
        <v>3297</v>
      </c>
      <c r="V257" t="s">
        <v>2184</v>
      </c>
      <c r="W257" t="s">
        <v>56</v>
      </c>
      <c r="X257" t="s">
        <v>3298</v>
      </c>
      <c r="Y257" t="s">
        <v>2375</v>
      </c>
      <c r="Z257" s="3">
        <v>19</v>
      </c>
      <c r="AA257" t="s">
        <v>2519</v>
      </c>
      <c r="AB257" t="s">
        <v>3294</v>
      </c>
      <c r="AC257" t="s">
        <v>61</v>
      </c>
      <c r="AD257" t="s">
        <v>61</v>
      </c>
      <c r="AE257" t="s">
        <v>3299</v>
      </c>
      <c r="AF257" t="s">
        <v>63</v>
      </c>
      <c r="AH257">
        <v>0</v>
      </c>
      <c r="AI257" s="2">
        <v>45266</v>
      </c>
      <c r="AJ257" t="s">
        <v>64</v>
      </c>
      <c r="AK257" t="s">
        <v>64</v>
      </c>
      <c r="AL257" t="s">
        <v>3300</v>
      </c>
      <c r="AM257" t="s">
        <v>3297</v>
      </c>
      <c r="AN257" s="3">
        <v>46.41</v>
      </c>
      <c r="AO257" t="s">
        <v>3294</v>
      </c>
      <c r="AP257" t="s">
        <v>64</v>
      </c>
      <c r="AQ257" t="s">
        <v>3299</v>
      </c>
      <c r="AR257">
        <v>1121</v>
      </c>
      <c r="AS257" t="s">
        <v>66</v>
      </c>
    </row>
    <row r="258" spans="1:45" ht="16" x14ac:dyDescent="0.2">
      <c r="A258">
        <v>3261</v>
      </c>
      <c r="B258">
        <v>3261</v>
      </c>
      <c r="C258" s="2">
        <v>45266</v>
      </c>
      <c r="D258" t="s">
        <v>1782</v>
      </c>
      <c r="E258" t="s">
        <v>2740</v>
      </c>
      <c r="F258" s="3">
        <v>190.4</v>
      </c>
      <c r="G258" t="s">
        <v>47</v>
      </c>
      <c r="H258" s="3">
        <v>0</v>
      </c>
      <c r="I258" t="s">
        <v>48</v>
      </c>
      <c r="J258">
        <v>2894</v>
      </c>
      <c r="K258" t="s">
        <v>49</v>
      </c>
      <c r="L258" t="s">
        <v>50</v>
      </c>
      <c r="M258" t="s">
        <v>51</v>
      </c>
      <c r="N258">
        <v>940</v>
      </c>
      <c r="O258" t="s">
        <v>52</v>
      </c>
      <c r="P258" t="s">
        <v>53</v>
      </c>
      <c r="T258" t="s">
        <v>2741</v>
      </c>
      <c r="U258" t="s">
        <v>3301</v>
      </c>
      <c r="V258" t="s">
        <v>2192</v>
      </c>
      <c r="W258" t="s">
        <v>56</v>
      </c>
      <c r="X258" t="s">
        <v>3302</v>
      </c>
      <c r="Y258" t="s">
        <v>291</v>
      </c>
      <c r="Z258" s="3">
        <v>19</v>
      </c>
      <c r="AA258" t="s">
        <v>2744</v>
      </c>
      <c r="AB258" t="s">
        <v>3303</v>
      </c>
      <c r="AC258" t="s">
        <v>61</v>
      </c>
      <c r="AD258" t="s">
        <v>61</v>
      </c>
      <c r="AE258" t="s">
        <v>3304</v>
      </c>
      <c r="AF258" t="s">
        <v>63</v>
      </c>
      <c r="AH258">
        <v>0</v>
      </c>
      <c r="AI258" s="2">
        <v>45266</v>
      </c>
      <c r="AJ258" t="s">
        <v>64</v>
      </c>
      <c r="AK258" t="s">
        <v>64</v>
      </c>
      <c r="AL258" t="s">
        <v>3305</v>
      </c>
      <c r="AM258" t="s">
        <v>3301</v>
      </c>
      <c r="AN258" s="3">
        <v>190.4</v>
      </c>
      <c r="AO258" t="s">
        <v>3303</v>
      </c>
      <c r="AP258" t="s">
        <v>64</v>
      </c>
      <c r="AQ258" t="s">
        <v>3304</v>
      </c>
      <c r="AR258">
        <v>1122</v>
      </c>
      <c r="AS258" t="s">
        <v>66</v>
      </c>
    </row>
    <row r="259" spans="1:45" ht="16" x14ac:dyDescent="0.2">
      <c r="A259">
        <v>2893</v>
      </c>
      <c r="B259">
        <v>2893</v>
      </c>
      <c r="C259" s="2">
        <v>45267</v>
      </c>
      <c r="D259" t="s">
        <v>1761</v>
      </c>
      <c r="E259" t="s">
        <v>3306</v>
      </c>
      <c r="F259" s="3">
        <v>9.0500000000000007</v>
      </c>
      <c r="G259" t="s">
        <v>47</v>
      </c>
      <c r="H259" s="3">
        <v>0</v>
      </c>
      <c r="I259" t="s">
        <v>48</v>
      </c>
      <c r="J259">
        <v>2704</v>
      </c>
      <c r="K259" t="s">
        <v>49</v>
      </c>
      <c r="L259" t="s">
        <v>50</v>
      </c>
      <c r="M259" t="s">
        <v>51</v>
      </c>
      <c r="N259">
        <v>942</v>
      </c>
      <c r="O259" t="s">
        <v>52</v>
      </c>
      <c r="P259" t="s">
        <v>53</v>
      </c>
      <c r="T259" t="s">
        <v>3307</v>
      </c>
      <c r="U259" t="s">
        <v>3308</v>
      </c>
      <c r="V259" t="s">
        <v>2290</v>
      </c>
      <c r="W259" t="s">
        <v>56</v>
      </c>
      <c r="X259" t="s">
        <v>3309</v>
      </c>
      <c r="Y259" t="s">
        <v>3310</v>
      </c>
      <c r="Z259" s="3">
        <v>0</v>
      </c>
      <c r="AA259" t="s">
        <v>3311</v>
      </c>
      <c r="AB259" t="s">
        <v>3312</v>
      </c>
      <c r="AC259" t="s">
        <v>61</v>
      </c>
      <c r="AD259" t="s">
        <v>61</v>
      </c>
      <c r="AE259" t="s">
        <v>3313</v>
      </c>
      <c r="AF259" t="s">
        <v>63</v>
      </c>
      <c r="AH259">
        <v>0</v>
      </c>
      <c r="AI259" s="2">
        <v>45267</v>
      </c>
      <c r="AJ259" t="s">
        <v>64</v>
      </c>
      <c r="AK259" t="s">
        <v>64</v>
      </c>
      <c r="AL259" t="s">
        <v>3314</v>
      </c>
      <c r="AM259" t="s">
        <v>3308</v>
      </c>
      <c r="AN259" s="3">
        <v>9.1199999999999992</v>
      </c>
      <c r="AO259" t="s">
        <v>3312</v>
      </c>
      <c r="AP259" t="s">
        <v>64</v>
      </c>
      <c r="AQ259" t="s">
        <v>3313</v>
      </c>
      <c r="AR259">
        <v>1142</v>
      </c>
      <c r="AS259" t="s">
        <v>66</v>
      </c>
    </row>
    <row r="260" spans="1:45" ht="16" x14ac:dyDescent="0.2">
      <c r="A260">
        <v>2829</v>
      </c>
      <c r="B260">
        <v>2829</v>
      </c>
      <c r="C260" s="2">
        <v>45271</v>
      </c>
      <c r="D260" t="s">
        <v>1748</v>
      </c>
      <c r="E260" t="s">
        <v>147</v>
      </c>
      <c r="F260" s="3">
        <v>5.38</v>
      </c>
      <c r="G260" t="s">
        <v>47</v>
      </c>
      <c r="H260" s="3">
        <v>0</v>
      </c>
      <c r="I260" t="s">
        <v>48</v>
      </c>
      <c r="J260">
        <v>2705</v>
      </c>
      <c r="K260" t="s">
        <v>49</v>
      </c>
      <c r="L260" t="s">
        <v>50</v>
      </c>
      <c r="M260" t="s">
        <v>51</v>
      </c>
      <c r="N260">
        <v>940</v>
      </c>
      <c r="O260" t="s">
        <v>52</v>
      </c>
      <c r="P260" t="s">
        <v>53</v>
      </c>
      <c r="T260" t="s">
        <v>3315</v>
      </c>
      <c r="U260" t="s">
        <v>3316</v>
      </c>
      <c r="Z260" s="3"/>
      <c r="AF260" t="s">
        <v>63</v>
      </c>
      <c r="AH260">
        <v>0</v>
      </c>
      <c r="AI260" s="2">
        <v>45271</v>
      </c>
      <c r="AJ260" t="s">
        <v>64</v>
      </c>
      <c r="AK260" t="s">
        <v>64</v>
      </c>
      <c r="AL260" t="s">
        <v>3317</v>
      </c>
      <c r="AM260" t="s">
        <v>3316</v>
      </c>
      <c r="AN260" s="3"/>
      <c r="AP260" t="s">
        <v>64</v>
      </c>
      <c r="AR260">
        <v>1123</v>
      </c>
      <c r="AS260" t="s">
        <v>66</v>
      </c>
    </row>
    <row r="261" spans="1:45" ht="16" x14ac:dyDescent="0.2">
      <c r="A261">
        <v>2792</v>
      </c>
      <c r="B261">
        <v>2792</v>
      </c>
      <c r="C261" s="2">
        <v>45272</v>
      </c>
      <c r="D261" t="s">
        <v>1748</v>
      </c>
      <c r="E261" t="s">
        <v>2165</v>
      </c>
      <c r="F261" s="3">
        <v>52.9</v>
      </c>
      <c r="G261" t="s">
        <v>47</v>
      </c>
      <c r="H261" s="3">
        <v>0</v>
      </c>
      <c r="I261" t="s">
        <v>48</v>
      </c>
      <c r="J261">
        <v>2900</v>
      </c>
      <c r="K261" t="s">
        <v>49</v>
      </c>
      <c r="L261" t="s">
        <v>50</v>
      </c>
      <c r="M261" t="s">
        <v>51</v>
      </c>
      <c r="N261">
        <v>940</v>
      </c>
      <c r="O261" t="s">
        <v>52</v>
      </c>
      <c r="P261" t="s">
        <v>53</v>
      </c>
      <c r="T261" t="s">
        <v>2313</v>
      </c>
      <c r="U261" t="s">
        <v>3318</v>
      </c>
      <c r="V261" t="s">
        <v>2309</v>
      </c>
      <c r="W261" t="s">
        <v>56</v>
      </c>
      <c r="X261" t="s">
        <v>3319</v>
      </c>
      <c r="Y261" t="s">
        <v>323</v>
      </c>
      <c r="Z261" s="3">
        <v>19</v>
      </c>
      <c r="AA261" t="s">
        <v>2316</v>
      </c>
      <c r="AB261" t="s">
        <v>3320</v>
      </c>
      <c r="AC261" t="s">
        <v>61</v>
      </c>
      <c r="AD261" t="s">
        <v>61</v>
      </c>
      <c r="AE261" t="s">
        <v>3321</v>
      </c>
      <c r="AF261" t="s">
        <v>63</v>
      </c>
      <c r="AH261">
        <v>0</v>
      </c>
      <c r="AI261" s="2">
        <v>45272</v>
      </c>
      <c r="AJ261" t="s">
        <v>64</v>
      </c>
      <c r="AK261" t="s">
        <v>64</v>
      </c>
      <c r="AL261" t="s">
        <v>3322</v>
      </c>
      <c r="AM261" t="s">
        <v>3318</v>
      </c>
      <c r="AN261" s="3">
        <v>52.9</v>
      </c>
      <c r="AO261" t="s">
        <v>3320</v>
      </c>
      <c r="AP261" t="s">
        <v>64</v>
      </c>
      <c r="AQ261" t="s">
        <v>3321</v>
      </c>
      <c r="AR261">
        <v>1126</v>
      </c>
      <c r="AS261" t="s">
        <v>66</v>
      </c>
    </row>
    <row r="262" spans="1:45" ht="16" x14ac:dyDescent="0.2">
      <c r="A262">
        <v>2831</v>
      </c>
      <c r="B262">
        <v>2831</v>
      </c>
      <c r="C262" s="2">
        <v>45272</v>
      </c>
      <c r="D262" t="s">
        <v>1748</v>
      </c>
      <c r="E262" t="s">
        <v>3323</v>
      </c>
      <c r="F262" s="3">
        <v>5.38</v>
      </c>
      <c r="G262" t="s">
        <v>47</v>
      </c>
      <c r="H262" s="3">
        <v>0</v>
      </c>
      <c r="I262" t="s">
        <v>104</v>
      </c>
      <c r="J262">
        <v>940</v>
      </c>
      <c r="K262" t="s">
        <v>52</v>
      </c>
      <c r="L262" t="s">
        <v>53</v>
      </c>
      <c r="N262">
        <v>2705</v>
      </c>
      <c r="O262" t="s">
        <v>49</v>
      </c>
      <c r="P262" t="s">
        <v>50</v>
      </c>
      <c r="Q262" t="s">
        <v>51</v>
      </c>
      <c r="T262" t="s">
        <v>3324</v>
      </c>
      <c r="U262" t="s">
        <v>3325</v>
      </c>
      <c r="Z262" s="3"/>
      <c r="AF262" t="s">
        <v>63</v>
      </c>
      <c r="AH262">
        <v>0</v>
      </c>
      <c r="AI262" s="2">
        <v>45272</v>
      </c>
      <c r="AJ262" t="s">
        <v>64</v>
      </c>
      <c r="AK262" t="s">
        <v>64</v>
      </c>
      <c r="AL262" t="s">
        <v>3326</v>
      </c>
      <c r="AM262" t="s">
        <v>3325</v>
      </c>
      <c r="AN262" s="3"/>
      <c r="AP262" t="s">
        <v>64</v>
      </c>
      <c r="AR262">
        <v>1127</v>
      </c>
      <c r="AS262" t="s">
        <v>66</v>
      </c>
    </row>
    <row r="263" spans="1:45" ht="16" x14ac:dyDescent="0.2">
      <c r="A263">
        <v>2898</v>
      </c>
      <c r="B263">
        <v>2898</v>
      </c>
      <c r="C263" s="2">
        <v>45272.467719907407</v>
      </c>
      <c r="D263" t="s">
        <v>1814</v>
      </c>
      <c r="E263" t="s">
        <v>3330</v>
      </c>
      <c r="F263" s="3">
        <v>309.38</v>
      </c>
      <c r="G263" t="s">
        <v>47</v>
      </c>
      <c r="H263" s="3">
        <v>0</v>
      </c>
      <c r="I263" t="s">
        <v>48</v>
      </c>
      <c r="J263">
        <v>2704</v>
      </c>
      <c r="K263" t="s">
        <v>49</v>
      </c>
      <c r="L263" t="s">
        <v>50</v>
      </c>
      <c r="M263" t="s">
        <v>51</v>
      </c>
      <c r="N263">
        <v>941</v>
      </c>
      <c r="O263" t="s">
        <v>52</v>
      </c>
      <c r="P263" t="s">
        <v>53</v>
      </c>
      <c r="T263" t="s">
        <v>3331</v>
      </c>
      <c r="U263" t="s">
        <v>3332</v>
      </c>
      <c r="Z263" s="3"/>
      <c r="AF263" t="s">
        <v>63</v>
      </c>
      <c r="AG263" t="s">
        <v>3333</v>
      </c>
      <c r="AH263">
        <v>0</v>
      </c>
      <c r="AI263" s="2">
        <v>45272</v>
      </c>
      <c r="AJ263" t="s">
        <v>64</v>
      </c>
      <c r="AK263" t="s">
        <v>64</v>
      </c>
      <c r="AL263" t="s">
        <v>3334</v>
      </c>
      <c r="AM263" t="s">
        <v>3332</v>
      </c>
      <c r="AN263" s="3"/>
      <c r="AP263" t="s">
        <v>64</v>
      </c>
      <c r="AR263">
        <v>1125</v>
      </c>
      <c r="AS263" t="s">
        <v>66</v>
      </c>
    </row>
    <row r="264" spans="1:45" ht="16" x14ac:dyDescent="0.2">
      <c r="A264">
        <v>2899</v>
      </c>
      <c r="B264">
        <v>2899</v>
      </c>
      <c r="C264" s="2">
        <v>45272.467719907407</v>
      </c>
      <c r="D264" t="s">
        <v>1748</v>
      </c>
      <c r="E264" t="s">
        <v>3335</v>
      </c>
      <c r="F264" s="3">
        <v>3.99</v>
      </c>
      <c r="G264" t="s">
        <v>47</v>
      </c>
      <c r="H264" s="3">
        <v>0</v>
      </c>
      <c r="I264" t="s">
        <v>48</v>
      </c>
      <c r="J264">
        <v>2705</v>
      </c>
      <c r="K264" t="s">
        <v>49</v>
      </c>
      <c r="L264" t="s">
        <v>50</v>
      </c>
      <c r="M264" t="s">
        <v>51</v>
      </c>
      <c r="N264">
        <v>941</v>
      </c>
      <c r="O264" t="s">
        <v>52</v>
      </c>
      <c r="P264" t="s">
        <v>53</v>
      </c>
      <c r="T264" t="s">
        <v>3331</v>
      </c>
      <c r="U264" t="s">
        <v>3332</v>
      </c>
      <c r="Z264" s="3"/>
      <c r="AF264" t="s">
        <v>63</v>
      </c>
      <c r="AG264" t="s">
        <v>3333</v>
      </c>
      <c r="AH264">
        <v>0</v>
      </c>
      <c r="AI264" s="2">
        <v>45272</v>
      </c>
      <c r="AJ264" t="s">
        <v>64</v>
      </c>
      <c r="AK264" t="s">
        <v>64</v>
      </c>
      <c r="AL264" t="s">
        <v>3334</v>
      </c>
      <c r="AM264" t="s">
        <v>3332</v>
      </c>
      <c r="AN264" s="3"/>
      <c r="AP264" t="s">
        <v>64</v>
      </c>
      <c r="AR264">
        <v>1125</v>
      </c>
      <c r="AS264" t="s">
        <v>66</v>
      </c>
    </row>
    <row r="265" spans="1:45" ht="16" x14ac:dyDescent="0.2">
      <c r="A265">
        <v>2892</v>
      </c>
      <c r="B265">
        <v>2892</v>
      </c>
      <c r="C265" s="2">
        <v>45273</v>
      </c>
      <c r="D265" t="s">
        <v>1782</v>
      </c>
      <c r="E265" t="s">
        <v>3336</v>
      </c>
      <c r="F265" s="3">
        <v>25.98</v>
      </c>
      <c r="G265" t="s">
        <v>47</v>
      </c>
      <c r="H265" s="3">
        <v>0</v>
      </c>
      <c r="I265" t="s">
        <v>48</v>
      </c>
      <c r="J265">
        <v>2803</v>
      </c>
      <c r="K265" t="s">
        <v>49</v>
      </c>
      <c r="L265" t="s">
        <v>50</v>
      </c>
      <c r="M265" t="s">
        <v>51</v>
      </c>
      <c r="N265">
        <v>942</v>
      </c>
      <c r="O265" t="s">
        <v>52</v>
      </c>
      <c r="P265" t="s">
        <v>53</v>
      </c>
      <c r="T265" t="s">
        <v>3337</v>
      </c>
      <c r="U265" t="s">
        <v>3338</v>
      </c>
      <c r="V265" t="s">
        <v>2299</v>
      </c>
      <c r="W265" t="s">
        <v>56</v>
      </c>
      <c r="X265" t="s">
        <v>3339</v>
      </c>
      <c r="Y265" t="s">
        <v>1255</v>
      </c>
      <c r="Z265" s="3">
        <v>19</v>
      </c>
      <c r="AA265" t="s">
        <v>3340</v>
      </c>
      <c r="AB265" t="s">
        <v>3341</v>
      </c>
      <c r="AC265" t="s">
        <v>61</v>
      </c>
      <c r="AD265" t="s">
        <v>61</v>
      </c>
      <c r="AE265" t="s">
        <v>3342</v>
      </c>
      <c r="AF265" t="s">
        <v>63</v>
      </c>
      <c r="AH265">
        <v>0</v>
      </c>
      <c r="AI265" s="2">
        <v>45273</v>
      </c>
      <c r="AJ265" t="s">
        <v>64</v>
      </c>
      <c r="AK265" t="s">
        <v>64</v>
      </c>
      <c r="AL265" t="s">
        <v>3343</v>
      </c>
      <c r="AM265" t="s">
        <v>3338</v>
      </c>
      <c r="AN265" s="3">
        <v>25.98</v>
      </c>
      <c r="AO265" t="s">
        <v>3341</v>
      </c>
      <c r="AP265" t="s">
        <v>64</v>
      </c>
      <c r="AQ265" t="s">
        <v>3342</v>
      </c>
      <c r="AR265">
        <v>1143</v>
      </c>
      <c r="AS265" t="s">
        <v>66</v>
      </c>
    </row>
    <row r="266" spans="1:45" ht="16" x14ac:dyDescent="0.2">
      <c r="A266">
        <v>2830</v>
      </c>
      <c r="B266">
        <v>2830</v>
      </c>
      <c r="C266" s="2">
        <v>45279</v>
      </c>
      <c r="D266" t="s">
        <v>1748</v>
      </c>
      <c r="E266" t="s">
        <v>147</v>
      </c>
      <c r="F266" s="3">
        <v>5.68</v>
      </c>
      <c r="G266" t="s">
        <v>47</v>
      </c>
      <c r="H266" s="3">
        <v>0</v>
      </c>
      <c r="I266" t="s">
        <v>48</v>
      </c>
      <c r="J266">
        <v>2705</v>
      </c>
      <c r="K266" t="s">
        <v>49</v>
      </c>
      <c r="L266" t="s">
        <v>50</v>
      </c>
      <c r="M266" t="s">
        <v>51</v>
      </c>
      <c r="N266">
        <v>940</v>
      </c>
      <c r="O266" t="s">
        <v>52</v>
      </c>
      <c r="P266" t="s">
        <v>53</v>
      </c>
      <c r="T266" t="s">
        <v>3355</v>
      </c>
      <c r="U266" t="s">
        <v>3316</v>
      </c>
      <c r="Z266" s="3"/>
      <c r="AF266" t="s">
        <v>63</v>
      </c>
      <c r="AH266">
        <v>0</v>
      </c>
      <c r="AI266" s="2">
        <v>45279</v>
      </c>
      <c r="AJ266" t="s">
        <v>64</v>
      </c>
      <c r="AK266" t="s">
        <v>64</v>
      </c>
      <c r="AL266" t="s">
        <v>3356</v>
      </c>
      <c r="AM266" t="s">
        <v>3316</v>
      </c>
      <c r="AN266" s="3"/>
      <c r="AP266" t="s">
        <v>64</v>
      </c>
      <c r="AR266">
        <v>1131</v>
      </c>
      <c r="AS266" t="s">
        <v>66</v>
      </c>
    </row>
    <row r="267" spans="1:45" ht="16" x14ac:dyDescent="0.2">
      <c r="A267">
        <v>2816</v>
      </c>
      <c r="B267">
        <v>2816</v>
      </c>
      <c r="C267" s="2">
        <v>45280</v>
      </c>
      <c r="D267" t="s">
        <v>1761</v>
      </c>
      <c r="E267" t="s">
        <v>2032</v>
      </c>
      <c r="F267" s="3">
        <v>22.05</v>
      </c>
      <c r="G267" t="s">
        <v>47</v>
      </c>
      <c r="H267" s="3">
        <v>0</v>
      </c>
      <c r="I267" t="s">
        <v>48</v>
      </c>
      <c r="J267">
        <v>2720</v>
      </c>
      <c r="K267" t="s">
        <v>49</v>
      </c>
      <c r="L267" t="s">
        <v>50</v>
      </c>
      <c r="M267" t="s">
        <v>51</v>
      </c>
      <c r="N267">
        <v>942</v>
      </c>
      <c r="O267" t="s">
        <v>52</v>
      </c>
      <c r="P267" t="s">
        <v>53</v>
      </c>
      <c r="T267" t="s">
        <v>3357</v>
      </c>
      <c r="U267" t="s">
        <v>3358</v>
      </c>
      <c r="V267" t="s">
        <v>2347</v>
      </c>
      <c r="W267" t="s">
        <v>56</v>
      </c>
      <c r="X267" t="s">
        <v>3359</v>
      </c>
      <c r="Y267" t="s">
        <v>2036</v>
      </c>
      <c r="Z267" s="3">
        <v>19</v>
      </c>
      <c r="AA267" t="s">
        <v>3360</v>
      </c>
      <c r="AB267" t="s">
        <v>3361</v>
      </c>
      <c r="AC267" t="s">
        <v>61</v>
      </c>
      <c r="AD267" t="s">
        <v>61</v>
      </c>
      <c r="AE267" t="s">
        <v>3362</v>
      </c>
      <c r="AF267" t="s">
        <v>63</v>
      </c>
      <c r="AH267">
        <v>0</v>
      </c>
      <c r="AI267" s="2">
        <v>45280</v>
      </c>
      <c r="AJ267" t="s">
        <v>64</v>
      </c>
      <c r="AK267" t="s">
        <v>64</v>
      </c>
      <c r="AL267" t="s">
        <v>3363</v>
      </c>
      <c r="AM267" t="s">
        <v>3358</v>
      </c>
      <c r="AN267" s="3">
        <v>22.05</v>
      </c>
      <c r="AO267" t="s">
        <v>3361</v>
      </c>
      <c r="AP267" t="s">
        <v>64</v>
      </c>
      <c r="AQ267" t="s">
        <v>3362</v>
      </c>
      <c r="AR267">
        <v>1144</v>
      </c>
      <c r="AS267" t="s">
        <v>66</v>
      </c>
    </row>
    <row r="268" spans="1:45" ht="16" x14ac:dyDescent="0.2">
      <c r="A268">
        <v>3044</v>
      </c>
      <c r="B268">
        <v>3044</v>
      </c>
      <c r="C268" s="2">
        <v>45280</v>
      </c>
      <c r="D268" t="s">
        <v>1814</v>
      </c>
      <c r="E268" t="s">
        <v>3364</v>
      </c>
      <c r="F268" s="3">
        <v>691.7</v>
      </c>
      <c r="G268" t="s">
        <v>47</v>
      </c>
      <c r="H268" s="3">
        <v>0</v>
      </c>
      <c r="I268" t="s">
        <v>48</v>
      </c>
      <c r="J268">
        <v>2722</v>
      </c>
      <c r="K268" t="s">
        <v>49</v>
      </c>
      <c r="L268" t="s">
        <v>50</v>
      </c>
      <c r="M268" t="s">
        <v>51</v>
      </c>
      <c r="N268">
        <v>940</v>
      </c>
      <c r="O268" t="s">
        <v>52</v>
      </c>
      <c r="P268" t="s">
        <v>53</v>
      </c>
      <c r="T268" t="s">
        <v>3365</v>
      </c>
      <c r="U268" t="s">
        <v>3366</v>
      </c>
      <c r="V268" t="s">
        <v>2322</v>
      </c>
      <c r="W268" t="s">
        <v>56</v>
      </c>
      <c r="X268" t="s">
        <v>3367</v>
      </c>
      <c r="Y268" t="s">
        <v>3368</v>
      </c>
      <c r="Z268" s="3">
        <v>0</v>
      </c>
      <c r="AA268" t="s">
        <v>3369</v>
      </c>
      <c r="AB268" t="s">
        <v>3370</v>
      </c>
      <c r="AC268" t="s">
        <v>61</v>
      </c>
      <c r="AD268" t="s">
        <v>61</v>
      </c>
      <c r="AE268" t="s">
        <v>3371</v>
      </c>
      <c r="AF268" t="s">
        <v>63</v>
      </c>
      <c r="AH268">
        <v>0</v>
      </c>
      <c r="AI268" s="2">
        <v>45280</v>
      </c>
      <c r="AJ268" t="s">
        <v>64</v>
      </c>
      <c r="AK268" t="s">
        <v>64</v>
      </c>
      <c r="AL268" t="s">
        <v>3372</v>
      </c>
      <c r="AM268" t="s">
        <v>3366</v>
      </c>
      <c r="AN268" s="3">
        <v>691.7</v>
      </c>
      <c r="AO268" t="s">
        <v>3370</v>
      </c>
      <c r="AP268" t="s">
        <v>64</v>
      </c>
      <c r="AQ268" t="s">
        <v>3371</v>
      </c>
      <c r="AR268">
        <v>1132</v>
      </c>
      <c r="AS268" t="s">
        <v>66</v>
      </c>
    </row>
    <row r="269" spans="1:45" ht="16" x14ac:dyDescent="0.2">
      <c r="A269">
        <v>3045</v>
      </c>
      <c r="B269">
        <v>3045</v>
      </c>
      <c r="C269" s="2">
        <v>45280</v>
      </c>
      <c r="D269" t="s">
        <v>1748</v>
      </c>
      <c r="E269" t="s">
        <v>931</v>
      </c>
      <c r="F269" s="3">
        <v>9.5</v>
      </c>
      <c r="G269" t="s">
        <v>47</v>
      </c>
      <c r="H269" s="3">
        <v>0</v>
      </c>
      <c r="I269" t="s">
        <v>48</v>
      </c>
      <c r="J269">
        <v>2705</v>
      </c>
      <c r="K269" t="s">
        <v>49</v>
      </c>
      <c r="L269" t="s">
        <v>50</v>
      </c>
      <c r="M269" t="s">
        <v>51</v>
      </c>
      <c r="N269">
        <v>940</v>
      </c>
      <c r="O269" t="s">
        <v>52</v>
      </c>
      <c r="P269" t="s">
        <v>53</v>
      </c>
      <c r="T269" t="s">
        <v>3365</v>
      </c>
      <c r="U269" t="s">
        <v>3366</v>
      </c>
      <c r="V269" t="s">
        <v>2322</v>
      </c>
      <c r="W269" t="s">
        <v>56</v>
      </c>
      <c r="X269" t="s">
        <v>3367</v>
      </c>
      <c r="Y269" t="s">
        <v>3368</v>
      </c>
      <c r="Z269" s="3">
        <v>0</v>
      </c>
      <c r="AA269" t="s">
        <v>3369</v>
      </c>
      <c r="AB269" t="s">
        <v>3370</v>
      </c>
      <c r="AC269" t="s">
        <v>61</v>
      </c>
      <c r="AD269" t="s">
        <v>61</v>
      </c>
      <c r="AE269" t="s">
        <v>3371</v>
      </c>
      <c r="AF269" t="s">
        <v>63</v>
      </c>
      <c r="AH269">
        <v>0</v>
      </c>
      <c r="AI269" s="2">
        <v>45280</v>
      </c>
      <c r="AJ269" t="s">
        <v>64</v>
      </c>
      <c r="AK269" t="s">
        <v>64</v>
      </c>
      <c r="AL269" t="s">
        <v>3372</v>
      </c>
      <c r="AM269" t="s">
        <v>3366</v>
      </c>
      <c r="AN269" s="3">
        <v>691.7</v>
      </c>
      <c r="AO269" t="s">
        <v>3370</v>
      </c>
      <c r="AP269" t="s">
        <v>64</v>
      </c>
      <c r="AQ269" t="s">
        <v>3371</v>
      </c>
      <c r="AR269">
        <v>1132</v>
      </c>
      <c r="AS269" t="s">
        <v>66</v>
      </c>
    </row>
    <row r="270" spans="1:45" ht="16" x14ac:dyDescent="0.2">
      <c r="A270">
        <v>2839</v>
      </c>
      <c r="B270">
        <v>2839</v>
      </c>
      <c r="C270" s="2">
        <v>45282</v>
      </c>
      <c r="D270" t="s">
        <v>1761</v>
      </c>
      <c r="E270" t="s">
        <v>3379</v>
      </c>
      <c r="F270" s="3">
        <v>5.22</v>
      </c>
      <c r="G270" t="s">
        <v>47</v>
      </c>
      <c r="H270" s="3">
        <v>0</v>
      </c>
      <c r="I270" t="s">
        <v>48</v>
      </c>
      <c r="J270">
        <v>2720</v>
      </c>
      <c r="K270" t="s">
        <v>49</v>
      </c>
      <c r="L270" t="s">
        <v>50</v>
      </c>
      <c r="M270" t="s">
        <v>51</v>
      </c>
      <c r="N270">
        <v>942</v>
      </c>
      <c r="O270" t="s">
        <v>52</v>
      </c>
      <c r="P270" t="s">
        <v>53</v>
      </c>
      <c r="T270" t="s">
        <v>3380</v>
      </c>
      <c r="U270" t="s">
        <v>3381</v>
      </c>
      <c r="V270" t="s">
        <v>2363</v>
      </c>
      <c r="W270" t="s">
        <v>56</v>
      </c>
      <c r="X270" t="s">
        <v>3382</v>
      </c>
      <c r="Y270" t="s">
        <v>953</v>
      </c>
      <c r="Z270" s="3">
        <v>19</v>
      </c>
      <c r="AA270" t="s">
        <v>3383</v>
      </c>
      <c r="AB270" t="s">
        <v>3384</v>
      </c>
      <c r="AC270" t="s">
        <v>61</v>
      </c>
      <c r="AD270" t="s">
        <v>61</v>
      </c>
      <c r="AE270" t="s">
        <v>3385</v>
      </c>
      <c r="AF270" t="s">
        <v>63</v>
      </c>
      <c r="AH270">
        <v>0</v>
      </c>
      <c r="AI270" s="2">
        <v>45282</v>
      </c>
      <c r="AJ270" t="s">
        <v>64</v>
      </c>
      <c r="AK270" t="s">
        <v>64</v>
      </c>
      <c r="AL270" t="s">
        <v>3386</v>
      </c>
      <c r="AM270" t="s">
        <v>3381</v>
      </c>
      <c r="AN270" s="3">
        <v>5.22</v>
      </c>
      <c r="AO270" t="s">
        <v>3384</v>
      </c>
      <c r="AP270" t="s">
        <v>64</v>
      </c>
      <c r="AQ270" t="s">
        <v>3385</v>
      </c>
      <c r="AR270">
        <v>1146</v>
      </c>
      <c r="AS270" t="s">
        <v>66</v>
      </c>
    </row>
    <row r="271" spans="1:45" ht="16" x14ac:dyDescent="0.2">
      <c r="A271">
        <v>2803</v>
      </c>
      <c r="B271">
        <v>2803</v>
      </c>
      <c r="C271" s="2">
        <v>45287</v>
      </c>
      <c r="D271" t="s">
        <v>1814</v>
      </c>
      <c r="E271" t="s">
        <v>2057</v>
      </c>
      <c r="F271" s="3">
        <v>21.92</v>
      </c>
      <c r="G271" t="s">
        <v>47</v>
      </c>
      <c r="H271" s="3">
        <v>0</v>
      </c>
      <c r="I271" t="s">
        <v>48</v>
      </c>
      <c r="J271">
        <v>2710</v>
      </c>
      <c r="K271" t="s">
        <v>49</v>
      </c>
      <c r="L271" t="s">
        <v>50</v>
      </c>
      <c r="M271" t="s">
        <v>51</v>
      </c>
      <c r="N271">
        <v>940</v>
      </c>
      <c r="O271" t="s">
        <v>52</v>
      </c>
      <c r="P271" t="s">
        <v>53</v>
      </c>
      <c r="T271" t="s">
        <v>3390</v>
      </c>
      <c r="U271" t="s">
        <v>3391</v>
      </c>
      <c r="V271" t="s">
        <v>2340</v>
      </c>
      <c r="W271" t="s">
        <v>56</v>
      </c>
      <c r="X271" t="s">
        <v>3392</v>
      </c>
      <c r="Y271" t="s">
        <v>2061</v>
      </c>
      <c r="Z271" s="3">
        <v>19</v>
      </c>
      <c r="AA271" t="s">
        <v>3393</v>
      </c>
      <c r="AB271" t="s">
        <v>3384</v>
      </c>
      <c r="AC271" t="s">
        <v>61</v>
      </c>
      <c r="AD271" t="s">
        <v>61</v>
      </c>
      <c r="AE271" t="s">
        <v>3394</v>
      </c>
      <c r="AF271" t="s">
        <v>63</v>
      </c>
      <c r="AH271">
        <v>0</v>
      </c>
      <c r="AI271" s="2">
        <v>45287</v>
      </c>
      <c r="AJ271" t="s">
        <v>64</v>
      </c>
      <c r="AK271" t="s">
        <v>64</v>
      </c>
      <c r="AL271" t="s">
        <v>3395</v>
      </c>
      <c r="AM271" t="s">
        <v>3391</v>
      </c>
      <c r="AN271" s="3">
        <v>21.92</v>
      </c>
      <c r="AO271" t="s">
        <v>3384</v>
      </c>
      <c r="AP271" t="s">
        <v>64</v>
      </c>
      <c r="AQ271" t="s">
        <v>3394</v>
      </c>
      <c r="AR271">
        <v>1134</v>
      </c>
      <c r="AS271" t="s">
        <v>66</v>
      </c>
    </row>
    <row r="272" spans="1:45" ht="16" x14ac:dyDescent="0.2">
      <c r="A272">
        <v>2832</v>
      </c>
      <c r="B272">
        <v>2832</v>
      </c>
      <c r="C272" s="2">
        <v>45289.041666666657</v>
      </c>
      <c r="D272" t="s">
        <v>1748</v>
      </c>
      <c r="E272" t="s">
        <v>3410</v>
      </c>
      <c r="F272" s="3">
        <v>5.53</v>
      </c>
      <c r="G272" t="s">
        <v>47</v>
      </c>
      <c r="H272" s="3">
        <v>0</v>
      </c>
      <c r="I272" t="s">
        <v>48</v>
      </c>
      <c r="J272">
        <v>2705</v>
      </c>
      <c r="K272" t="s">
        <v>49</v>
      </c>
      <c r="L272" t="s">
        <v>50</v>
      </c>
      <c r="M272" t="s">
        <v>51</v>
      </c>
      <c r="N272">
        <v>940</v>
      </c>
      <c r="O272" t="s">
        <v>52</v>
      </c>
      <c r="P272" t="s">
        <v>53</v>
      </c>
      <c r="T272" t="s">
        <v>3411</v>
      </c>
      <c r="U272" t="s">
        <v>3412</v>
      </c>
      <c r="Z272" s="3"/>
      <c r="AF272" t="s">
        <v>63</v>
      </c>
      <c r="AH272">
        <v>0</v>
      </c>
      <c r="AI272" s="2">
        <v>45289</v>
      </c>
      <c r="AJ272" t="s">
        <v>64</v>
      </c>
      <c r="AK272" t="s">
        <v>64</v>
      </c>
      <c r="AL272" t="s">
        <v>3413</v>
      </c>
      <c r="AM272" t="s">
        <v>3412</v>
      </c>
      <c r="AN272" s="3"/>
      <c r="AP272" t="s">
        <v>64</v>
      </c>
      <c r="AR272">
        <v>1155</v>
      </c>
      <c r="AS272" t="s">
        <v>66</v>
      </c>
    </row>
    <row r="273" spans="1:45" ht="16" x14ac:dyDescent="0.2">
      <c r="A273">
        <v>2986</v>
      </c>
      <c r="B273">
        <v>2986</v>
      </c>
      <c r="C273" s="2">
        <v>45291</v>
      </c>
      <c r="D273" t="s">
        <v>1936</v>
      </c>
      <c r="E273" t="s">
        <v>2635</v>
      </c>
      <c r="F273" s="3">
        <v>143</v>
      </c>
      <c r="G273" t="s">
        <v>47</v>
      </c>
      <c r="H273" s="3">
        <v>0</v>
      </c>
      <c r="I273" t="s">
        <v>104</v>
      </c>
      <c r="J273">
        <v>2551</v>
      </c>
      <c r="K273" t="s">
        <v>49</v>
      </c>
      <c r="L273" t="s">
        <v>50</v>
      </c>
      <c r="M273" t="s">
        <v>51</v>
      </c>
      <c r="N273">
        <v>1730</v>
      </c>
      <c r="O273" t="s">
        <v>52</v>
      </c>
      <c r="P273" t="s">
        <v>203</v>
      </c>
      <c r="T273" t="s">
        <v>64</v>
      </c>
      <c r="Z273" s="3"/>
      <c r="AF273" t="s">
        <v>63</v>
      </c>
      <c r="AH273">
        <v>0</v>
      </c>
      <c r="AI273" s="2">
        <v>45291</v>
      </c>
      <c r="AJ273" t="s">
        <v>64</v>
      </c>
      <c r="AK273" t="s">
        <v>64</v>
      </c>
      <c r="AL273" t="s">
        <v>64</v>
      </c>
      <c r="AN273" s="3"/>
      <c r="AP273" t="s">
        <v>64</v>
      </c>
      <c r="AR273" t="s">
        <v>64</v>
      </c>
      <c r="AS273" t="s">
        <v>66</v>
      </c>
    </row>
    <row r="274" spans="1:45" ht="16" x14ac:dyDescent="0.2">
      <c r="A274">
        <v>2987</v>
      </c>
      <c r="B274">
        <v>2987</v>
      </c>
      <c r="C274" s="2">
        <v>45291</v>
      </c>
      <c r="D274" t="s">
        <v>1936</v>
      </c>
      <c r="E274" t="s">
        <v>206</v>
      </c>
      <c r="F274" s="3">
        <v>2988.56</v>
      </c>
      <c r="G274" t="s">
        <v>47</v>
      </c>
      <c r="H274" s="3">
        <v>0</v>
      </c>
      <c r="I274" t="s">
        <v>104</v>
      </c>
      <c r="J274">
        <v>2551</v>
      </c>
      <c r="K274" t="s">
        <v>49</v>
      </c>
      <c r="L274" t="s">
        <v>50</v>
      </c>
      <c r="M274" t="s">
        <v>51</v>
      </c>
      <c r="N274">
        <v>1730</v>
      </c>
      <c r="O274" t="s">
        <v>52</v>
      </c>
      <c r="P274" t="s">
        <v>203</v>
      </c>
      <c r="T274" t="s">
        <v>64</v>
      </c>
      <c r="Z274" s="3"/>
      <c r="AF274" t="s">
        <v>63</v>
      </c>
      <c r="AH274">
        <v>0</v>
      </c>
      <c r="AI274" s="2">
        <v>45291</v>
      </c>
      <c r="AJ274" t="s">
        <v>64</v>
      </c>
      <c r="AK274" t="s">
        <v>64</v>
      </c>
      <c r="AL274" t="s">
        <v>64</v>
      </c>
      <c r="AN274" s="3"/>
      <c r="AP274" t="s">
        <v>64</v>
      </c>
      <c r="AR274" t="s">
        <v>64</v>
      </c>
      <c r="AS274" t="s">
        <v>66</v>
      </c>
    </row>
    <row r="275" spans="1:45" ht="16" x14ac:dyDescent="0.2">
      <c r="A275">
        <v>2988</v>
      </c>
      <c r="B275">
        <v>2988</v>
      </c>
      <c r="C275" s="2">
        <v>45291</v>
      </c>
      <c r="D275" t="s">
        <v>1936</v>
      </c>
      <c r="E275" t="s">
        <v>204</v>
      </c>
      <c r="F275" s="3">
        <v>700.51</v>
      </c>
      <c r="G275" t="s">
        <v>47</v>
      </c>
      <c r="H275" s="3">
        <v>0</v>
      </c>
      <c r="I275" t="s">
        <v>104</v>
      </c>
      <c r="J275">
        <v>2555</v>
      </c>
      <c r="K275" t="s">
        <v>49</v>
      </c>
      <c r="L275" t="s">
        <v>50</v>
      </c>
      <c r="M275" t="s">
        <v>51</v>
      </c>
      <c r="N275">
        <v>1730</v>
      </c>
      <c r="O275" t="s">
        <v>52</v>
      </c>
      <c r="P275" t="s">
        <v>203</v>
      </c>
      <c r="T275" t="s">
        <v>64</v>
      </c>
      <c r="Z275" s="3"/>
      <c r="AF275" t="s">
        <v>63</v>
      </c>
      <c r="AH275">
        <v>0</v>
      </c>
      <c r="AI275" s="2">
        <v>45291</v>
      </c>
      <c r="AJ275" t="s">
        <v>64</v>
      </c>
      <c r="AK275" t="s">
        <v>64</v>
      </c>
      <c r="AL275" t="s">
        <v>64</v>
      </c>
      <c r="AN275" s="3"/>
      <c r="AP275" t="s">
        <v>64</v>
      </c>
      <c r="AR275" t="s">
        <v>64</v>
      </c>
      <c r="AS275" t="s">
        <v>66</v>
      </c>
    </row>
    <row r="276" spans="1:45" ht="16" x14ac:dyDescent="0.2">
      <c r="A276">
        <v>2989</v>
      </c>
      <c r="B276">
        <v>2989</v>
      </c>
      <c r="C276" s="2">
        <v>45291</v>
      </c>
      <c r="D276" t="s">
        <v>1934</v>
      </c>
      <c r="E276" t="s">
        <v>206</v>
      </c>
      <c r="F276" s="3">
        <v>2957.87</v>
      </c>
      <c r="G276" t="s">
        <v>47</v>
      </c>
      <c r="H276" s="3">
        <v>0</v>
      </c>
      <c r="I276" t="s">
        <v>104</v>
      </c>
      <c r="J276">
        <v>2551</v>
      </c>
      <c r="K276" t="s">
        <v>49</v>
      </c>
      <c r="L276" t="s">
        <v>50</v>
      </c>
      <c r="M276" t="s">
        <v>51</v>
      </c>
      <c r="N276">
        <v>1730</v>
      </c>
      <c r="O276" t="s">
        <v>52</v>
      </c>
      <c r="P276" t="s">
        <v>203</v>
      </c>
      <c r="T276" t="s">
        <v>64</v>
      </c>
      <c r="Z276" s="3"/>
      <c r="AF276" t="s">
        <v>63</v>
      </c>
      <c r="AH276">
        <v>0</v>
      </c>
      <c r="AI276" s="2">
        <v>45291</v>
      </c>
      <c r="AJ276" t="s">
        <v>64</v>
      </c>
      <c r="AK276" t="s">
        <v>64</v>
      </c>
      <c r="AL276" t="s">
        <v>64</v>
      </c>
      <c r="AN276" s="3"/>
      <c r="AP276" t="s">
        <v>64</v>
      </c>
      <c r="AR276" t="s">
        <v>64</v>
      </c>
      <c r="AS276" t="s">
        <v>66</v>
      </c>
    </row>
    <row r="277" spans="1:45" ht="16" x14ac:dyDescent="0.2">
      <c r="A277">
        <v>2990</v>
      </c>
      <c r="B277">
        <v>2990</v>
      </c>
      <c r="C277" s="2">
        <v>45291</v>
      </c>
      <c r="D277" t="s">
        <v>1934</v>
      </c>
      <c r="E277" t="s">
        <v>204</v>
      </c>
      <c r="F277" s="3">
        <v>667.53</v>
      </c>
      <c r="G277" t="s">
        <v>47</v>
      </c>
      <c r="H277" s="3">
        <v>0</v>
      </c>
      <c r="I277" t="s">
        <v>104</v>
      </c>
      <c r="J277">
        <v>2555</v>
      </c>
      <c r="K277" t="s">
        <v>49</v>
      </c>
      <c r="L277" t="s">
        <v>50</v>
      </c>
      <c r="M277" t="s">
        <v>51</v>
      </c>
      <c r="N277">
        <v>1730</v>
      </c>
      <c r="O277" t="s">
        <v>52</v>
      </c>
      <c r="P277" t="s">
        <v>203</v>
      </c>
      <c r="T277" t="s">
        <v>64</v>
      </c>
      <c r="Z277" s="3"/>
      <c r="AF277" t="s">
        <v>63</v>
      </c>
      <c r="AH277">
        <v>0</v>
      </c>
      <c r="AI277" s="2">
        <v>45291</v>
      </c>
      <c r="AJ277" t="s">
        <v>64</v>
      </c>
      <c r="AK277" t="s">
        <v>64</v>
      </c>
      <c r="AL277" t="s">
        <v>64</v>
      </c>
      <c r="AN277" s="3"/>
      <c r="AP277" t="s">
        <v>64</v>
      </c>
      <c r="AR277" t="s">
        <v>64</v>
      </c>
      <c r="AS277" t="s">
        <v>66</v>
      </c>
    </row>
    <row r="278" spans="1:45" ht="16" x14ac:dyDescent="0.2">
      <c r="A278">
        <v>2991</v>
      </c>
      <c r="B278">
        <v>2991</v>
      </c>
      <c r="C278" s="2">
        <v>45291</v>
      </c>
      <c r="D278" t="s">
        <v>1935</v>
      </c>
      <c r="E278" t="s">
        <v>206</v>
      </c>
      <c r="F278" s="3">
        <v>2268.59</v>
      </c>
      <c r="G278" t="s">
        <v>47</v>
      </c>
      <c r="H278" s="3">
        <v>0</v>
      </c>
      <c r="I278" t="s">
        <v>104</v>
      </c>
      <c r="J278">
        <v>2551</v>
      </c>
      <c r="K278" t="s">
        <v>49</v>
      </c>
      <c r="L278" t="s">
        <v>50</v>
      </c>
      <c r="M278" t="s">
        <v>51</v>
      </c>
      <c r="N278">
        <v>1730</v>
      </c>
      <c r="O278" t="s">
        <v>52</v>
      </c>
      <c r="P278" t="s">
        <v>203</v>
      </c>
      <c r="T278" t="s">
        <v>64</v>
      </c>
      <c r="Z278" s="3"/>
      <c r="AF278" t="s">
        <v>63</v>
      </c>
      <c r="AH278">
        <v>0</v>
      </c>
      <c r="AI278" s="2">
        <v>45291</v>
      </c>
      <c r="AJ278" t="s">
        <v>64</v>
      </c>
      <c r="AK278" t="s">
        <v>64</v>
      </c>
      <c r="AL278" t="s">
        <v>64</v>
      </c>
      <c r="AN278" s="3"/>
      <c r="AP278" t="s">
        <v>64</v>
      </c>
      <c r="AR278" t="s">
        <v>64</v>
      </c>
      <c r="AS278" t="s">
        <v>66</v>
      </c>
    </row>
    <row r="279" spans="1:45" ht="16" x14ac:dyDescent="0.2">
      <c r="A279">
        <v>2992</v>
      </c>
      <c r="B279">
        <v>2992</v>
      </c>
      <c r="C279" s="2">
        <v>45291</v>
      </c>
      <c r="D279" t="s">
        <v>1935</v>
      </c>
      <c r="E279" t="s">
        <v>204</v>
      </c>
      <c r="F279" s="3">
        <v>515.27</v>
      </c>
      <c r="G279" t="s">
        <v>47</v>
      </c>
      <c r="H279" s="3">
        <v>0</v>
      </c>
      <c r="I279" t="s">
        <v>104</v>
      </c>
      <c r="J279">
        <v>2555</v>
      </c>
      <c r="K279" t="s">
        <v>49</v>
      </c>
      <c r="L279" t="s">
        <v>50</v>
      </c>
      <c r="M279" t="s">
        <v>51</v>
      </c>
      <c r="N279">
        <v>1730</v>
      </c>
      <c r="O279" t="s">
        <v>52</v>
      </c>
      <c r="P279" t="s">
        <v>203</v>
      </c>
      <c r="T279" t="s">
        <v>64</v>
      </c>
      <c r="Z279" s="3"/>
      <c r="AF279" t="s">
        <v>63</v>
      </c>
      <c r="AH279">
        <v>0</v>
      </c>
      <c r="AI279" s="2">
        <v>45291</v>
      </c>
      <c r="AJ279" t="s">
        <v>64</v>
      </c>
      <c r="AK279" t="s">
        <v>64</v>
      </c>
      <c r="AL279" t="s">
        <v>64</v>
      </c>
      <c r="AN279" s="3"/>
      <c r="AP279" t="s">
        <v>64</v>
      </c>
      <c r="AR279" t="s">
        <v>64</v>
      </c>
      <c r="AS279" t="s">
        <v>66</v>
      </c>
    </row>
    <row r="280" spans="1:45" ht="16" x14ac:dyDescent="0.2">
      <c r="A280">
        <v>2823</v>
      </c>
      <c r="B280">
        <v>2823</v>
      </c>
      <c r="C280" s="2">
        <v>45294.041666666657</v>
      </c>
      <c r="D280" t="s">
        <v>1748</v>
      </c>
      <c r="E280" t="s">
        <v>2507</v>
      </c>
      <c r="F280" s="3">
        <v>55.22</v>
      </c>
      <c r="G280" t="s">
        <v>47</v>
      </c>
      <c r="H280" s="3">
        <v>0</v>
      </c>
      <c r="I280" t="s">
        <v>48</v>
      </c>
      <c r="J280">
        <v>2702</v>
      </c>
      <c r="K280" t="s">
        <v>49</v>
      </c>
      <c r="L280" t="s">
        <v>50</v>
      </c>
      <c r="M280" t="s">
        <v>51</v>
      </c>
      <c r="N280">
        <v>940</v>
      </c>
      <c r="O280" t="s">
        <v>52</v>
      </c>
      <c r="P280" t="s">
        <v>53</v>
      </c>
      <c r="T280" t="s">
        <v>3421</v>
      </c>
      <c r="U280" t="s">
        <v>3422</v>
      </c>
      <c r="V280" t="s">
        <v>2331</v>
      </c>
      <c r="W280" t="s">
        <v>56</v>
      </c>
      <c r="X280" t="s">
        <v>3423</v>
      </c>
      <c r="Y280" t="s">
        <v>2726</v>
      </c>
      <c r="Z280" s="3">
        <v>19</v>
      </c>
      <c r="AA280" t="s">
        <v>3424</v>
      </c>
      <c r="AB280" t="s">
        <v>3425</v>
      </c>
      <c r="AC280" t="s">
        <v>61</v>
      </c>
      <c r="AD280" t="s">
        <v>61</v>
      </c>
      <c r="AE280" t="s">
        <v>3426</v>
      </c>
      <c r="AF280" t="s">
        <v>63</v>
      </c>
      <c r="AH280">
        <v>0</v>
      </c>
      <c r="AI280" s="2">
        <v>45294</v>
      </c>
      <c r="AJ280" t="s">
        <v>64</v>
      </c>
      <c r="AK280" t="s">
        <v>64</v>
      </c>
      <c r="AL280" t="s">
        <v>3427</v>
      </c>
      <c r="AM280" t="s">
        <v>3422</v>
      </c>
      <c r="AN280" s="3">
        <v>55.22</v>
      </c>
      <c r="AO280" t="s">
        <v>3425</v>
      </c>
      <c r="AP280" t="s">
        <v>64</v>
      </c>
      <c r="AQ280" t="s">
        <v>3426</v>
      </c>
      <c r="AR280">
        <v>1152</v>
      </c>
      <c r="AS280" t="s">
        <v>66</v>
      </c>
    </row>
    <row r="281" spans="1:45" ht="16" x14ac:dyDescent="0.2">
      <c r="A281">
        <v>2822</v>
      </c>
      <c r="B281">
        <v>2822</v>
      </c>
      <c r="C281" s="2">
        <v>45296.041666666657</v>
      </c>
      <c r="D281" t="s">
        <v>1748</v>
      </c>
      <c r="E281" t="s">
        <v>2371</v>
      </c>
      <c r="F281" s="3">
        <v>46.41</v>
      </c>
      <c r="G281" t="s">
        <v>47</v>
      </c>
      <c r="H281" s="3">
        <v>0</v>
      </c>
      <c r="I281" t="s">
        <v>48</v>
      </c>
      <c r="J281">
        <v>2663</v>
      </c>
      <c r="K281" t="s">
        <v>49</v>
      </c>
      <c r="L281" t="s">
        <v>50</v>
      </c>
      <c r="M281" t="s">
        <v>51</v>
      </c>
      <c r="N281">
        <v>940</v>
      </c>
      <c r="O281" t="s">
        <v>52</v>
      </c>
      <c r="P281" t="s">
        <v>53</v>
      </c>
      <c r="T281" t="s">
        <v>2516</v>
      </c>
      <c r="U281" t="s">
        <v>3428</v>
      </c>
      <c r="V281" t="s">
        <v>2324</v>
      </c>
      <c r="W281" t="s">
        <v>56</v>
      </c>
      <c r="X281" t="s">
        <v>3429</v>
      </c>
      <c r="Y281" t="s">
        <v>2375</v>
      </c>
      <c r="Z281" s="3">
        <v>19</v>
      </c>
      <c r="AA281" t="s">
        <v>2519</v>
      </c>
      <c r="AB281" t="s">
        <v>3430</v>
      </c>
      <c r="AC281" t="s">
        <v>61</v>
      </c>
      <c r="AD281" t="s">
        <v>61</v>
      </c>
      <c r="AE281" t="s">
        <v>3431</v>
      </c>
      <c r="AF281" t="s">
        <v>63</v>
      </c>
      <c r="AH281">
        <v>0</v>
      </c>
      <c r="AI281" s="2">
        <v>45296</v>
      </c>
      <c r="AJ281" t="s">
        <v>64</v>
      </c>
      <c r="AK281" t="s">
        <v>64</v>
      </c>
      <c r="AL281" t="s">
        <v>3432</v>
      </c>
      <c r="AM281" t="s">
        <v>3428</v>
      </c>
      <c r="AN281" s="3">
        <v>46.41</v>
      </c>
      <c r="AO281" t="s">
        <v>3430</v>
      </c>
      <c r="AP281" t="s">
        <v>64</v>
      </c>
      <c r="AQ281" t="s">
        <v>3431</v>
      </c>
      <c r="AR281">
        <v>1151</v>
      </c>
      <c r="AS281" t="s">
        <v>66</v>
      </c>
    </row>
    <row r="282" spans="1:45" ht="16" x14ac:dyDescent="0.2">
      <c r="A282">
        <v>2827</v>
      </c>
      <c r="B282">
        <v>2827</v>
      </c>
      <c r="C282" s="2">
        <v>45299.041666666657</v>
      </c>
      <c r="D282" t="s">
        <v>1782</v>
      </c>
      <c r="E282" t="s">
        <v>3433</v>
      </c>
      <c r="F282" s="3">
        <v>337</v>
      </c>
      <c r="G282" t="s">
        <v>47</v>
      </c>
      <c r="H282" s="3">
        <v>0</v>
      </c>
      <c r="I282" t="s">
        <v>48</v>
      </c>
      <c r="J282">
        <v>2894</v>
      </c>
      <c r="K282" t="s">
        <v>49</v>
      </c>
      <c r="L282" t="s">
        <v>50</v>
      </c>
      <c r="M282" t="s">
        <v>51</v>
      </c>
      <c r="N282">
        <v>940</v>
      </c>
      <c r="O282" t="s">
        <v>52</v>
      </c>
      <c r="P282" t="s">
        <v>53</v>
      </c>
      <c r="T282" t="s">
        <v>3434</v>
      </c>
      <c r="U282" t="s">
        <v>3435</v>
      </c>
      <c r="V282" t="s">
        <v>2319</v>
      </c>
      <c r="W282" t="s">
        <v>56</v>
      </c>
      <c r="X282" t="s">
        <v>3436</v>
      </c>
      <c r="Y282" t="s">
        <v>3437</v>
      </c>
      <c r="Z282" s="3">
        <v>19</v>
      </c>
      <c r="AA282" t="s">
        <v>3438</v>
      </c>
      <c r="AB282" t="s">
        <v>3439</v>
      </c>
      <c r="AC282" t="s">
        <v>61</v>
      </c>
      <c r="AD282" t="s">
        <v>61</v>
      </c>
      <c r="AE282" t="s">
        <v>3440</v>
      </c>
      <c r="AF282" t="s">
        <v>63</v>
      </c>
      <c r="AH282">
        <v>0</v>
      </c>
      <c r="AI282" s="2">
        <v>45299</v>
      </c>
      <c r="AJ282" t="s">
        <v>64</v>
      </c>
      <c r="AK282" t="s">
        <v>64</v>
      </c>
      <c r="AL282" t="s">
        <v>3441</v>
      </c>
      <c r="AM282" t="s">
        <v>3435</v>
      </c>
      <c r="AN282" s="3">
        <v>357</v>
      </c>
      <c r="AO282" t="s">
        <v>3439</v>
      </c>
      <c r="AP282" t="s">
        <v>64</v>
      </c>
      <c r="AQ282" t="s">
        <v>3440</v>
      </c>
      <c r="AR282">
        <v>1150</v>
      </c>
      <c r="AS282" t="s">
        <v>66</v>
      </c>
    </row>
    <row r="283" spans="1:45" ht="16" x14ac:dyDescent="0.2">
      <c r="A283">
        <v>2820</v>
      </c>
      <c r="B283">
        <v>2820</v>
      </c>
      <c r="C283" s="2">
        <v>45302.041666666657</v>
      </c>
      <c r="D283" t="s">
        <v>1748</v>
      </c>
      <c r="E283" t="s">
        <v>2165</v>
      </c>
      <c r="F283" s="3">
        <v>52.9</v>
      </c>
      <c r="G283" t="s">
        <v>47</v>
      </c>
      <c r="H283" s="3">
        <v>0</v>
      </c>
      <c r="I283" t="s">
        <v>48</v>
      </c>
      <c r="J283">
        <v>2900</v>
      </c>
      <c r="K283" t="s">
        <v>49</v>
      </c>
      <c r="L283" t="s">
        <v>50</v>
      </c>
      <c r="M283" t="s">
        <v>51</v>
      </c>
      <c r="N283">
        <v>940</v>
      </c>
      <c r="O283" t="s">
        <v>52</v>
      </c>
      <c r="P283" t="s">
        <v>53</v>
      </c>
      <c r="T283" t="s">
        <v>2313</v>
      </c>
      <c r="U283" t="s">
        <v>3443</v>
      </c>
      <c r="V283" t="s">
        <v>2326</v>
      </c>
      <c r="W283" t="s">
        <v>56</v>
      </c>
      <c r="X283" t="s">
        <v>3444</v>
      </c>
      <c r="Y283" t="s">
        <v>323</v>
      </c>
      <c r="Z283" s="3">
        <v>19</v>
      </c>
      <c r="AA283" t="s">
        <v>2316</v>
      </c>
      <c r="AB283" t="s">
        <v>3445</v>
      </c>
      <c r="AC283" t="s">
        <v>61</v>
      </c>
      <c r="AD283" t="s">
        <v>61</v>
      </c>
      <c r="AE283" t="s">
        <v>3446</v>
      </c>
      <c r="AF283" t="s">
        <v>63</v>
      </c>
      <c r="AH283">
        <v>0</v>
      </c>
      <c r="AI283" s="2">
        <v>45302</v>
      </c>
      <c r="AJ283" t="s">
        <v>64</v>
      </c>
      <c r="AK283" t="s">
        <v>64</v>
      </c>
      <c r="AL283" t="s">
        <v>3447</v>
      </c>
      <c r="AM283" t="s">
        <v>3443</v>
      </c>
      <c r="AN283" s="3">
        <v>52.9</v>
      </c>
      <c r="AO283" t="s">
        <v>3445</v>
      </c>
      <c r="AP283" t="s">
        <v>64</v>
      </c>
      <c r="AQ283" t="s">
        <v>3446</v>
      </c>
      <c r="AR283">
        <v>1149</v>
      </c>
      <c r="AS283" t="s">
        <v>66</v>
      </c>
    </row>
    <row r="284" spans="1:45" ht="16" x14ac:dyDescent="0.2">
      <c r="A284">
        <v>2953</v>
      </c>
      <c r="B284">
        <v>2953</v>
      </c>
      <c r="C284" s="2">
        <v>45302.5622337963</v>
      </c>
      <c r="D284" t="s">
        <v>1761</v>
      </c>
      <c r="E284" t="s">
        <v>3451</v>
      </c>
      <c r="F284" s="3">
        <v>434.17</v>
      </c>
      <c r="G284" t="s">
        <v>47</v>
      </c>
      <c r="H284" s="3">
        <v>0</v>
      </c>
      <c r="I284" t="s">
        <v>48</v>
      </c>
      <c r="J284">
        <v>2722</v>
      </c>
      <c r="K284" t="s">
        <v>49</v>
      </c>
      <c r="L284" t="s">
        <v>50</v>
      </c>
      <c r="M284" t="s">
        <v>51</v>
      </c>
      <c r="N284">
        <v>941</v>
      </c>
      <c r="O284" t="s">
        <v>52</v>
      </c>
      <c r="P284" t="s">
        <v>53</v>
      </c>
      <c r="T284" t="s">
        <v>3452</v>
      </c>
      <c r="U284" t="s">
        <v>3453</v>
      </c>
      <c r="V284" t="s">
        <v>2355</v>
      </c>
      <c r="W284" t="s">
        <v>56</v>
      </c>
      <c r="X284" t="s">
        <v>3454</v>
      </c>
      <c r="Y284" t="s">
        <v>3455</v>
      </c>
      <c r="Z284" s="3">
        <v>0</v>
      </c>
      <c r="AA284" t="s">
        <v>3456</v>
      </c>
      <c r="AB284" t="s">
        <v>3457</v>
      </c>
      <c r="AC284" t="s">
        <v>61</v>
      </c>
      <c r="AD284" t="s">
        <v>61</v>
      </c>
      <c r="AE284" t="s">
        <v>3458</v>
      </c>
      <c r="AF284" t="s">
        <v>63</v>
      </c>
      <c r="AH284">
        <v>0</v>
      </c>
      <c r="AI284" s="2">
        <v>45302</v>
      </c>
      <c r="AJ284" t="s">
        <v>64</v>
      </c>
      <c r="AK284" t="s">
        <v>64</v>
      </c>
      <c r="AL284" t="s">
        <v>3459</v>
      </c>
      <c r="AM284" t="s">
        <v>3453</v>
      </c>
      <c r="AN284" s="3">
        <v>434.17</v>
      </c>
      <c r="AO284" t="s">
        <v>3457</v>
      </c>
      <c r="AP284" t="s">
        <v>64</v>
      </c>
      <c r="AQ284" t="s">
        <v>3458</v>
      </c>
      <c r="AR284">
        <v>1141</v>
      </c>
      <c r="AS284" t="s">
        <v>66</v>
      </c>
    </row>
    <row r="285" spans="1:45" ht="16" x14ac:dyDescent="0.2">
      <c r="A285">
        <v>2954</v>
      </c>
      <c r="B285">
        <v>2954</v>
      </c>
      <c r="C285" s="2">
        <v>45302.5622337963</v>
      </c>
      <c r="D285" t="s">
        <v>1748</v>
      </c>
      <c r="E285" t="s">
        <v>3335</v>
      </c>
      <c r="F285" s="3">
        <v>3.99</v>
      </c>
      <c r="G285" t="s">
        <v>47</v>
      </c>
      <c r="H285" s="3">
        <v>0</v>
      </c>
      <c r="I285" t="s">
        <v>48</v>
      </c>
      <c r="J285">
        <v>2705</v>
      </c>
      <c r="K285" t="s">
        <v>49</v>
      </c>
      <c r="L285" t="s">
        <v>50</v>
      </c>
      <c r="M285" t="s">
        <v>51</v>
      </c>
      <c r="N285">
        <v>941</v>
      </c>
      <c r="O285" t="s">
        <v>52</v>
      </c>
      <c r="P285" t="s">
        <v>53</v>
      </c>
      <c r="T285" t="s">
        <v>3452</v>
      </c>
      <c r="U285" t="s">
        <v>3453</v>
      </c>
      <c r="V285" t="s">
        <v>2355</v>
      </c>
      <c r="W285" t="s">
        <v>56</v>
      </c>
      <c r="X285" t="s">
        <v>3454</v>
      </c>
      <c r="Y285" t="s">
        <v>3455</v>
      </c>
      <c r="Z285" s="3">
        <v>0</v>
      </c>
      <c r="AA285" t="s">
        <v>3456</v>
      </c>
      <c r="AB285" t="s">
        <v>3457</v>
      </c>
      <c r="AC285" t="s">
        <v>61</v>
      </c>
      <c r="AD285" t="s">
        <v>61</v>
      </c>
      <c r="AE285" t="s">
        <v>3458</v>
      </c>
      <c r="AF285" t="s">
        <v>63</v>
      </c>
      <c r="AH285">
        <v>0</v>
      </c>
      <c r="AI285" s="2">
        <v>45302</v>
      </c>
      <c r="AJ285" t="s">
        <v>64</v>
      </c>
      <c r="AK285" t="s">
        <v>64</v>
      </c>
      <c r="AL285" t="s">
        <v>3459</v>
      </c>
      <c r="AM285" t="s">
        <v>3453</v>
      </c>
      <c r="AN285" s="3">
        <v>434.17</v>
      </c>
      <c r="AO285" t="s">
        <v>3457</v>
      </c>
      <c r="AP285" t="s">
        <v>64</v>
      </c>
      <c r="AQ285" t="s">
        <v>3458</v>
      </c>
      <c r="AR285">
        <v>1141</v>
      </c>
      <c r="AS285" t="s">
        <v>66</v>
      </c>
    </row>
    <row r="286" spans="1:45" ht="16" x14ac:dyDescent="0.2">
      <c r="A286">
        <v>2818</v>
      </c>
      <c r="B286">
        <v>2818</v>
      </c>
      <c r="C286" s="2">
        <v>45306.041666666657</v>
      </c>
      <c r="D286" t="s">
        <v>1748</v>
      </c>
      <c r="E286" t="s">
        <v>188</v>
      </c>
      <c r="F286" s="3">
        <v>60</v>
      </c>
      <c r="G286" t="s">
        <v>47</v>
      </c>
      <c r="H286" s="3">
        <v>0</v>
      </c>
      <c r="I286" t="s">
        <v>48</v>
      </c>
      <c r="J286">
        <v>2753</v>
      </c>
      <c r="K286" t="s">
        <v>49</v>
      </c>
      <c r="L286" t="s">
        <v>50</v>
      </c>
      <c r="M286" t="s">
        <v>51</v>
      </c>
      <c r="N286">
        <v>940</v>
      </c>
      <c r="O286" t="s">
        <v>52</v>
      </c>
      <c r="P286" t="s">
        <v>53</v>
      </c>
      <c r="T286" t="s">
        <v>189</v>
      </c>
      <c r="U286" t="s">
        <v>3460</v>
      </c>
      <c r="Z286" s="3"/>
      <c r="AF286" t="s">
        <v>63</v>
      </c>
      <c r="AH286">
        <v>0</v>
      </c>
      <c r="AI286" s="2">
        <v>45306</v>
      </c>
      <c r="AJ286" t="s">
        <v>64</v>
      </c>
      <c r="AK286" t="s">
        <v>64</v>
      </c>
      <c r="AL286" t="s">
        <v>3461</v>
      </c>
      <c r="AM286" t="s">
        <v>3460</v>
      </c>
      <c r="AN286" s="3"/>
      <c r="AP286" t="s">
        <v>64</v>
      </c>
      <c r="AR286">
        <v>1147</v>
      </c>
      <c r="AS286" t="s">
        <v>66</v>
      </c>
    </row>
    <row r="287" spans="1:45" ht="16" x14ac:dyDescent="0.2">
      <c r="A287">
        <v>2841</v>
      </c>
      <c r="B287">
        <v>2841</v>
      </c>
      <c r="C287" s="2">
        <v>45308.57984953704</v>
      </c>
      <c r="D287" t="s">
        <v>1761</v>
      </c>
      <c r="E287" t="s">
        <v>1762</v>
      </c>
      <c r="F287" s="3">
        <v>117.81</v>
      </c>
      <c r="G287" t="s">
        <v>47</v>
      </c>
      <c r="H287" s="3">
        <v>0</v>
      </c>
      <c r="I287" t="s">
        <v>48</v>
      </c>
      <c r="J287">
        <v>2710</v>
      </c>
      <c r="K287" t="s">
        <v>49</v>
      </c>
      <c r="L287" t="s">
        <v>50</v>
      </c>
      <c r="M287" t="s">
        <v>51</v>
      </c>
      <c r="N287">
        <v>941</v>
      </c>
      <c r="O287" t="s">
        <v>52</v>
      </c>
      <c r="P287" t="s">
        <v>53</v>
      </c>
      <c r="T287" t="s">
        <v>3473</v>
      </c>
      <c r="U287" t="s">
        <v>3474</v>
      </c>
      <c r="V287" t="s">
        <v>2413</v>
      </c>
      <c r="W287" t="s">
        <v>56</v>
      </c>
      <c r="X287" t="s">
        <v>3475</v>
      </c>
      <c r="Y287" t="s">
        <v>1767</v>
      </c>
      <c r="Z287" s="3">
        <v>19</v>
      </c>
      <c r="AA287" t="s">
        <v>3470</v>
      </c>
      <c r="AB287" t="s">
        <v>3476</v>
      </c>
      <c r="AC287" t="s">
        <v>61</v>
      </c>
      <c r="AD287" t="s">
        <v>61</v>
      </c>
      <c r="AE287" t="s">
        <v>3477</v>
      </c>
      <c r="AF287" t="s">
        <v>63</v>
      </c>
      <c r="AH287">
        <v>0</v>
      </c>
      <c r="AI287" s="2">
        <v>45308</v>
      </c>
      <c r="AJ287" t="s">
        <v>64</v>
      </c>
      <c r="AK287" t="s">
        <v>64</v>
      </c>
      <c r="AL287" t="s">
        <v>3478</v>
      </c>
      <c r="AM287" t="s">
        <v>3474</v>
      </c>
      <c r="AN287" s="3">
        <v>117.81</v>
      </c>
      <c r="AO287" t="s">
        <v>3476</v>
      </c>
      <c r="AP287" t="s">
        <v>64</v>
      </c>
      <c r="AQ287" t="s">
        <v>3477</v>
      </c>
      <c r="AR287">
        <v>1158</v>
      </c>
      <c r="AS287" t="s">
        <v>66</v>
      </c>
    </row>
    <row r="288" spans="1:45" ht="16" x14ac:dyDescent="0.2">
      <c r="A288">
        <v>2876</v>
      </c>
      <c r="B288">
        <v>2876</v>
      </c>
      <c r="C288" s="2">
        <v>45313</v>
      </c>
      <c r="D288" t="s">
        <v>1761</v>
      </c>
      <c r="E288" t="s">
        <v>2032</v>
      </c>
      <c r="F288" s="3">
        <v>22.17</v>
      </c>
      <c r="G288" t="s">
        <v>47</v>
      </c>
      <c r="H288" s="3">
        <v>0</v>
      </c>
      <c r="I288" t="s">
        <v>48</v>
      </c>
      <c r="J288">
        <v>2720</v>
      </c>
      <c r="K288" t="s">
        <v>49</v>
      </c>
      <c r="L288" t="s">
        <v>50</v>
      </c>
      <c r="M288" t="s">
        <v>51</v>
      </c>
      <c r="N288">
        <v>942</v>
      </c>
      <c r="O288" t="s">
        <v>52</v>
      </c>
      <c r="P288" t="s">
        <v>53</v>
      </c>
      <c r="T288" t="s">
        <v>3485</v>
      </c>
      <c r="U288" t="s">
        <v>3486</v>
      </c>
      <c r="V288" t="s">
        <v>2422</v>
      </c>
      <c r="W288" t="s">
        <v>56</v>
      </c>
      <c r="X288" t="s">
        <v>3487</v>
      </c>
      <c r="Y288" t="s">
        <v>2036</v>
      </c>
      <c r="Z288" s="3">
        <v>19</v>
      </c>
      <c r="AA288" t="s">
        <v>3488</v>
      </c>
      <c r="AB288" t="s">
        <v>3489</v>
      </c>
      <c r="AC288" t="s">
        <v>61</v>
      </c>
      <c r="AD288" t="s">
        <v>61</v>
      </c>
      <c r="AE288" t="s">
        <v>3490</v>
      </c>
      <c r="AF288" t="s">
        <v>63</v>
      </c>
      <c r="AH288">
        <v>0</v>
      </c>
      <c r="AI288" s="2">
        <v>45313</v>
      </c>
      <c r="AJ288" t="s">
        <v>64</v>
      </c>
      <c r="AK288" t="s">
        <v>64</v>
      </c>
      <c r="AL288" t="s">
        <v>3491</v>
      </c>
      <c r="AM288" t="s">
        <v>3486</v>
      </c>
      <c r="AN288" s="3">
        <v>22.17</v>
      </c>
      <c r="AO288" t="s">
        <v>3489</v>
      </c>
      <c r="AP288" t="s">
        <v>64</v>
      </c>
      <c r="AQ288" t="s">
        <v>3490</v>
      </c>
      <c r="AR288">
        <v>1182</v>
      </c>
      <c r="AS288" t="s">
        <v>66</v>
      </c>
    </row>
    <row r="289" spans="1:45" ht="16" x14ac:dyDescent="0.2">
      <c r="A289">
        <v>2849</v>
      </c>
      <c r="B289">
        <v>2849</v>
      </c>
      <c r="C289" s="2">
        <v>45313.041666666657</v>
      </c>
      <c r="D289" t="s">
        <v>1538</v>
      </c>
      <c r="E289" t="s">
        <v>3492</v>
      </c>
      <c r="F289" s="3">
        <v>55800</v>
      </c>
      <c r="G289" t="s">
        <v>47</v>
      </c>
      <c r="H289" s="3">
        <v>0</v>
      </c>
      <c r="I289" t="s">
        <v>104</v>
      </c>
      <c r="J289">
        <v>940</v>
      </c>
      <c r="K289" t="s">
        <v>52</v>
      </c>
      <c r="L289" t="s">
        <v>53</v>
      </c>
      <c r="N289">
        <v>3200</v>
      </c>
      <c r="O289" t="s">
        <v>49</v>
      </c>
      <c r="P289" t="s">
        <v>105</v>
      </c>
      <c r="Q289" t="s">
        <v>106</v>
      </c>
      <c r="T289" t="s">
        <v>3493</v>
      </c>
      <c r="U289" t="s">
        <v>3494</v>
      </c>
      <c r="V289" t="s">
        <v>2365</v>
      </c>
      <c r="W289" t="s">
        <v>56</v>
      </c>
      <c r="X289" t="s">
        <v>3495</v>
      </c>
      <c r="Y289" t="s">
        <v>446</v>
      </c>
      <c r="Z289" s="3">
        <v>0</v>
      </c>
      <c r="AA289" t="s">
        <v>3496</v>
      </c>
      <c r="AB289" t="s">
        <v>3497</v>
      </c>
      <c r="AC289" t="s">
        <v>61</v>
      </c>
      <c r="AD289" t="s">
        <v>61</v>
      </c>
      <c r="AE289" t="s">
        <v>3498</v>
      </c>
      <c r="AF289" t="s">
        <v>63</v>
      </c>
      <c r="AH289">
        <v>0</v>
      </c>
      <c r="AI289" s="2">
        <v>45313</v>
      </c>
      <c r="AJ289" t="s">
        <v>64</v>
      </c>
      <c r="AK289" t="s">
        <v>64</v>
      </c>
      <c r="AL289" t="s">
        <v>3499</v>
      </c>
      <c r="AM289" t="s">
        <v>3494</v>
      </c>
      <c r="AN289" s="3">
        <v>55800</v>
      </c>
      <c r="AO289" t="s">
        <v>3497</v>
      </c>
      <c r="AP289" t="s">
        <v>64</v>
      </c>
      <c r="AQ289" t="s">
        <v>3498</v>
      </c>
      <c r="AR289">
        <v>1162</v>
      </c>
      <c r="AS289" t="s">
        <v>66</v>
      </c>
    </row>
    <row r="290" spans="1:45" ht="16" x14ac:dyDescent="0.2">
      <c r="A290">
        <v>2887</v>
      </c>
      <c r="B290">
        <v>2887</v>
      </c>
      <c r="C290" s="2">
        <v>45314</v>
      </c>
      <c r="D290" t="s">
        <v>1761</v>
      </c>
      <c r="E290" t="s">
        <v>3503</v>
      </c>
      <c r="F290" s="3">
        <v>4.99</v>
      </c>
      <c r="G290" t="s">
        <v>47</v>
      </c>
      <c r="H290" s="3">
        <v>0</v>
      </c>
      <c r="I290" t="s">
        <v>48</v>
      </c>
      <c r="J290">
        <v>2720</v>
      </c>
      <c r="K290" t="s">
        <v>49</v>
      </c>
      <c r="L290" t="s">
        <v>50</v>
      </c>
      <c r="M290" t="s">
        <v>51</v>
      </c>
      <c r="N290">
        <v>942</v>
      </c>
      <c r="O290" t="s">
        <v>52</v>
      </c>
      <c r="P290" t="s">
        <v>53</v>
      </c>
      <c r="T290" t="s">
        <v>1043</v>
      </c>
      <c r="U290" t="s">
        <v>3504</v>
      </c>
      <c r="V290" t="s">
        <v>2474</v>
      </c>
      <c r="W290" t="s">
        <v>56</v>
      </c>
      <c r="X290" t="s">
        <v>3505</v>
      </c>
      <c r="Y290" t="s">
        <v>953</v>
      </c>
      <c r="Z290" s="3">
        <v>19</v>
      </c>
      <c r="AA290" t="s">
        <v>1046</v>
      </c>
      <c r="AB290" t="s">
        <v>3506</v>
      </c>
      <c r="AC290" t="s">
        <v>61</v>
      </c>
      <c r="AD290" t="s">
        <v>61</v>
      </c>
      <c r="AE290" t="s">
        <v>3507</v>
      </c>
      <c r="AF290" t="s">
        <v>63</v>
      </c>
      <c r="AH290">
        <v>0</v>
      </c>
      <c r="AI290" s="2">
        <v>45314</v>
      </c>
      <c r="AJ290" t="s">
        <v>64</v>
      </c>
      <c r="AK290" t="s">
        <v>64</v>
      </c>
      <c r="AL290" t="s">
        <v>3508</v>
      </c>
      <c r="AM290" t="s">
        <v>3504</v>
      </c>
      <c r="AN290" s="3">
        <v>4.99</v>
      </c>
      <c r="AO290" t="s">
        <v>3506</v>
      </c>
      <c r="AP290" t="s">
        <v>64</v>
      </c>
      <c r="AQ290" t="s">
        <v>3507</v>
      </c>
      <c r="AR290">
        <v>1184</v>
      </c>
      <c r="AS290" t="s">
        <v>66</v>
      </c>
    </row>
    <row r="291" spans="1:45" ht="16" x14ac:dyDescent="0.2">
      <c r="A291">
        <v>2847</v>
      </c>
      <c r="B291">
        <v>2847</v>
      </c>
      <c r="C291" s="2">
        <v>45314.041666666657</v>
      </c>
      <c r="D291" t="s">
        <v>1814</v>
      </c>
      <c r="E291" t="s">
        <v>3509</v>
      </c>
      <c r="F291" s="3">
        <v>691.7</v>
      </c>
      <c r="G291" t="s">
        <v>47</v>
      </c>
      <c r="H291" s="3">
        <v>0</v>
      </c>
      <c r="I291" t="s">
        <v>48</v>
      </c>
      <c r="J291">
        <v>2722</v>
      </c>
      <c r="K291" t="s">
        <v>49</v>
      </c>
      <c r="L291" t="s">
        <v>50</v>
      </c>
      <c r="M291" t="s">
        <v>51</v>
      </c>
      <c r="N291">
        <v>940</v>
      </c>
      <c r="O291" t="s">
        <v>52</v>
      </c>
      <c r="P291" t="s">
        <v>53</v>
      </c>
      <c r="T291" t="s">
        <v>3365</v>
      </c>
      <c r="U291" t="s">
        <v>3510</v>
      </c>
      <c r="V291" t="s">
        <v>2349</v>
      </c>
      <c r="W291" t="s">
        <v>56</v>
      </c>
      <c r="X291" t="s">
        <v>3511</v>
      </c>
      <c r="Y291" t="s">
        <v>3368</v>
      </c>
      <c r="Z291" s="3">
        <v>0</v>
      </c>
      <c r="AA291" t="s">
        <v>3369</v>
      </c>
      <c r="AB291" t="s">
        <v>3445</v>
      </c>
      <c r="AC291" t="s">
        <v>61</v>
      </c>
      <c r="AD291" t="s">
        <v>61</v>
      </c>
      <c r="AE291" t="s">
        <v>3512</v>
      </c>
      <c r="AF291" t="s">
        <v>63</v>
      </c>
      <c r="AH291">
        <v>0</v>
      </c>
      <c r="AI291" s="2">
        <v>45314</v>
      </c>
      <c r="AJ291" t="s">
        <v>64</v>
      </c>
      <c r="AK291" t="s">
        <v>64</v>
      </c>
      <c r="AL291" t="s">
        <v>3513</v>
      </c>
      <c r="AM291" t="s">
        <v>3510</v>
      </c>
      <c r="AN291" s="3">
        <v>691.7</v>
      </c>
      <c r="AO291" t="s">
        <v>3445</v>
      </c>
      <c r="AP291" t="s">
        <v>64</v>
      </c>
      <c r="AQ291" t="s">
        <v>3512</v>
      </c>
      <c r="AR291">
        <v>1164</v>
      </c>
      <c r="AS291" t="s">
        <v>66</v>
      </c>
    </row>
    <row r="292" spans="1:45" ht="16" x14ac:dyDescent="0.2">
      <c r="A292">
        <v>2848</v>
      </c>
      <c r="B292">
        <v>2848</v>
      </c>
      <c r="C292" s="2">
        <v>45314.041666666657</v>
      </c>
      <c r="D292" t="s">
        <v>1748</v>
      </c>
      <c r="E292" t="s">
        <v>3514</v>
      </c>
      <c r="F292" s="3">
        <v>9.5</v>
      </c>
      <c r="G292" t="s">
        <v>47</v>
      </c>
      <c r="H292" s="3">
        <v>0</v>
      </c>
      <c r="I292" t="s">
        <v>48</v>
      </c>
      <c r="J292">
        <v>2705</v>
      </c>
      <c r="K292" t="s">
        <v>49</v>
      </c>
      <c r="L292" t="s">
        <v>50</v>
      </c>
      <c r="M292" t="s">
        <v>51</v>
      </c>
      <c r="N292">
        <v>940</v>
      </c>
      <c r="O292" t="s">
        <v>52</v>
      </c>
      <c r="P292" t="s">
        <v>53</v>
      </c>
      <c r="T292" t="s">
        <v>3365</v>
      </c>
      <c r="U292" t="s">
        <v>3510</v>
      </c>
      <c r="V292" t="s">
        <v>2349</v>
      </c>
      <c r="W292" t="s">
        <v>56</v>
      </c>
      <c r="X292" t="s">
        <v>3511</v>
      </c>
      <c r="Y292" t="s">
        <v>3368</v>
      </c>
      <c r="Z292" s="3">
        <v>0</v>
      </c>
      <c r="AA292" t="s">
        <v>3369</v>
      </c>
      <c r="AB292" t="s">
        <v>3445</v>
      </c>
      <c r="AC292" t="s">
        <v>61</v>
      </c>
      <c r="AD292" t="s">
        <v>61</v>
      </c>
      <c r="AE292" t="s">
        <v>3512</v>
      </c>
      <c r="AF292" t="s">
        <v>63</v>
      </c>
      <c r="AH292">
        <v>0</v>
      </c>
      <c r="AI292" s="2">
        <v>45314</v>
      </c>
      <c r="AJ292" t="s">
        <v>64</v>
      </c>
      <c r="AK292" t="s">
        <v>64</v>
      </c>
      <c r="AL292" t="s">
        <v>3513</v>
      </c>
      <c r="AM292" t="s">
        <v>3510</v>
      </c>
      <c r="AN292" s="3">
        <v>691.7</v>
      </c>
      <c r="AO292" t="s">
        <v>3445</v>
      </c>
      <c r="AP292" t="s">
        <v>64</v>
      </c>
      <c r="AQ292" t="s">
        <v>3512</v>
      </c>
      <c r="AR292">
        <v>1164</v>
      </c>
      <c r="AS292" t="s">
        <v>66</v>
      </c>
    </row>
    <row r="293" spans="1:45" ht="16" x14ac:dyDescent="0.2">
      <c r="A293">
        <v>2846</v>
      </c>
      <c r="B293">
        <v>2846</v>
      </c>
      <c r="C293" s="2">
        <v>45314.041666666657</v>
      </c>
      <c r="D293" t="s">
        <v>1814</v>
      </c>
      <c r="E293" t="s">
        <v>2057</v>
      </c>
      <c r="F293" s="3">
        <v>22.02</v>
      </c>
      <c r="G293" t="s">
        <v>47</v>
      </c>
      <c r="H293" s="3">
        <v>0</v>
      </c>
      <c r="I293" t="s">
        <v>48</v>
      </c>
      <c r="J293">
        <v>2710</v>
      </c>
      <c r="K293" t="s">
        <v>49</v>
      </c>
      <c r="L293" t="s">
        <v>50</v>
      </c>
      <c r="M293" t="s">
        <v>51</v>
      </c>
      <c r="N293">
        <v>940</v>
      </c>
      <c r="O293" t="s">
        <v>52</v>
      </c>
      <c r="P293" t="s">
        <v>53</v>
      </c>
      <c r="T293" t="s">
        <v>2556</v>
      </c>
      <c r="U293" t="s">
        <v>3515</v>
      </c>
      <c r="V293" t="s">
        <v>2370</v>
      </c>
      <c r="W293" t="s">
        <v>56</v>
      </c>
      <c r="X293" t="s">
        <v>3516</v>
      </c>
      <c r="Y293" t="s">
        <v>2061</v>
      </c>
      <c r="Z293" s="3">
        <v>19</v>
      </c>
      <c r="AA293" t="s">
        <v>2559</v>
      </c>
      <c r="AB293" t="s">
        <v>3506</v>
      </c>
      <c r="AC293" t="s">
        <v>61</v>
      </c>
      <c r="AD293" t="s">
        <v>61</v>
      </c>
      <c r="AE293" t="s">
        <v>3517</v>
      </c>
      <c r="AF293" t="s">
        <v>63</v>
      </c>
      <c r="AH293">
        <v>0</v>
      </c>
      <c r="AI293" s="2">
        <v>45314</v>
      </c>
      <c r="AJ293" t="s">
        <v>64</v>
      </c>
      <c r="AK293" t="s">
        <v>64</v>
      </c>
      <c r="AL293" t="s">
        <v>3518</v>
      </c>
      <c r="AM293" t="s">
        <v>3515</v>
      </c>
      <c r="AN293" s="3">
        <v>22.02</v>
      </c>
      <c r="AO293" t="s">
        <v>3506</v>
      </c>
      <c r="AP293" t="s">
        <v>64</v>
      </c>
      <c r="AQ293" t="s">
        <v>3517</v>
      </c>
      <c r="AR293">
        <v>1163</v>
      </c>
      <c r="AS293" t="s">
        <v>66</v>
      </c>
    </row>
    <row r="294" spans="1:45" ht="16" x14ac:dyDescent="0.2">
      <c r="A294">
        <v>2860</v>
      </c>
      <c r="B294">
        <v>2860</v>
      </c>
      <c r="C294" s="2">
        <v>45315.560532407413</v>
      </c>
      <c r="D294" t="s">
        <v>1748</v>
      </c>
      <c r="E294" t="s">
        <v>383</v>
      </c>
      <c r="F294" s="3">
        <v>3.7</v>
      </c>
      <c r="G294" t="s">
        <v>47</v>
      </c>
      <c r="H294" s="3">
        <v>0</v>
      </c>
      <c r="I294" t="s">
        <v>48</v>
      </c>
      <c r="J294">
        <v>2702</v>
      </c>
      <c r="K294" t="s">
        <v>49</v>
      </c>
      <c r="L294" t="s">
        <v>50</v>
      </c>
      <c r="M294" t="s">
        <v>51</v>
      </c>
      <c r="N294">
        <v>941</v>
      </c>
      <c r="O294" t="s">
        <v>52</v>
      </c>
      <c r="P294" t="s">
        <v>53</v>
      </c>
      <c r="T294" t="s">
        <v>1878</v>
      </c>
      <c r="U294" t="s">
        <v>3525</v>
      </c>
      <c r="Z294" s="3"/>
      <c r="AF294" t="s">
        <v>63</v>
      </c>
      <c r="AH294">
        <v>0</v>
      </c>
      <c r="AI294" s="2">
        <v>45315</v>
      </c>
      <c r="AJ294" t="s">
        <v>64</v>
      </c>
      <c r="AK294" t="s">
        <v>64</v>
      </c>
      <c r="AL294" t="s">
        <v>3526</v>
      </c>
      <c r="AM294" t="s">
        <v>3525</v>
      </c>
      <c r="AN294" s="3"/>
      <c r="AP294" t="s">
        <v>64</v>
      </c>
      <c r="AR294">
        <v>1167</v>
      </c>
      <c r="AS294" t="s">
        <v>66</v>
      </c>
    </row>
    <row r="295" spans="1:45" ht="16" x14ac:dyDescent="0.2">
      <c r="A295">
        <v>4144</v>
      </c>
      <c r="B295">
        <v>4144</v>
      </c>
      <c r="C295" s="2">
        <v>45316.041666666657</v>
      </c>
      <c r="D295" t="s">
        <v>1761</v>
      </c>
      <c r="E295" t="s">
        <v>3534</v>
      </c>
      <c r="F295" s="3">
        <v>508.08</v>
      </c>
      <c r="G295" t="s">
        <v>47</v>
      </c>
      <c r="H295" s="3">
        <v>0</v>
      </c>
      <c r="I295" t="s">
        <v>48</v>
      </c>
      <c r="J295">
        <v>2722</v>
      </c>
      <c r="K295" t="s">
        <v>49</v>
      </c>
      <c r="L295" t="s">
        <v>50</v>
      </c>
      <c r="M295" t="s">
        <v>51</v>
      </c>
      <c r="N295">
        <v>940</v>
      </c>
      <c r="O295" t="s">
        <v>52</v>
      </c>
      <c r="P295" t="s">
        <v>53</v>
      </c>
      <c r="T295" t="s">
        <v>3535</v>
      </c>
      <c r="U295" t="s">
        <v>3536</v>
      </c>
      <c r="V295" t="s">
        <v>2386</v>
      </c>
      <c r="W295" t="s">
        <v>56</v>
      </c>
      <c r="X295" t="s">
        <v>3537</v>
      </c>
      <c r="Y295" t="s">
        <v>2668</v>
      </c>
      <c r="Z295" s="3">
        <v>19</v>
      </c>
      <c r="AA295" t="s">
        <v>3538</v>
      </c>
      <c r="AB295" t="s">
        <v>3361</v>
      </c>
      <c r="AC295" t="s">
        <v>61</v>
      </c>
      <c r="AD295" t="s">
        <v>61</v>
      </c>
      <c r="AE295" t="s">
        <v>3539</v>
      </c>
      <c r="AF295" t="s">
        <v>63</v>
      </c>
      <c r="AH295">
        <v>0</v>
      </c>
      <c r="AI295" s="2">
        <v>45316</v>
      </c>
      <c r="AJ295" t="s">
        <v>64</v>
      </c>
      <c r="AK295" t="s">
        <v>64</v>
      </c>
      <c r="AL295" t="s">
        <v>3540</v>
      </c>
      <c r="AM295" t="s">
        <v>3536</v>
      </c>
      <c r="AN295" s="3">
        <v>51.15</v>
      </c>
      <c r="AO295" t="s">
        <v>3361</v>
      </c>
      <c r="AP295" t="s">
        <v>64</v>
      </c>
      <c r="AQ295" t="s">
        <v>3539</v>
      </c>
      <c r="AR295">
        <v>1168</v>
      </c>
      <c r="AS295" t="s">
        <v>66</v>
      </c>
    </row>
    <row r="296" spans="1:45" ht="16" x14ac:dyDescent="0.2">
      <c r="A296">
        <v>4145</v>
      </c>
      <c r="B296">
        <v>4145</v>
      </c>
      <c r="C296" s="2">
        <v>45316.041666666657</v>
      </c>
      <c r="D296" t="s">
        <v>1748</v>
      </c>
      <c r="E296" t="s">
        <v>3541</v>
      </c>
      <c r="F296" s="3">
        <v>42.5</v>
      </c>
      <c r="G296" t="s">
        <v>47</v>
      </c>
      <c r="H296" s="3">
        <v>0</v>
      </c>
      <c r="I296" t="s">
        <v>48</v>
      </c>
      <c r="J296">
        <v>2705</v>
      </c>
      <c r="K296" t="s">
        <v>49</v>
      </c>
      <c r="L296" t="s">
        <v>50</v>
      </c>
      <c r="M296" t="s">
        <v>51</v>
      </c>
      <c r="N296">
        <v>940</v>
      </c>
      <c r="O296" t="s">
        <v>52</v>
      </c>
      <c r="P296" t="s">
        <v>53</v>
      </c>
      <c r="T296" t="s">
        <v>3535</v>
      </c>
      <c r="U296" t="s">
        <v>3536</v>
      </c>
      <c r="V296" t="s">
        <v>2386</v>
      </c>
      <c r="W296" t="s">
        <v>56</v>
      </c>
      <c r="X296" t="s">
        <v>3537</v>
      </c>
      <c r="Y296" t="s">
        <v>2668</v>
      </c>
      <c r="Z296" s="3">
        <v>19</v>
      </c>
      <c r="AA296" t="s">
        <v>3538</v>
      </c>
      <c r="AB296" t="s">
        <v>3361</v>
      </c>
      <c r="AC296" t="s">
        <v>61</v>
      </c>
      <c r="AD296" t="s">
        <v>61</v>
      </c>
      <c r="AE296" t="s">
        <v>3539</v>
      </c>
      <c r="AF296" t="s">
        <v>63</v>
      </c>
      <c r="AH296">
        <v>0</v>
      </c>
      <c r="AI296" s="2">
        <v>45316</v>
      </c>
      <c r="AJ296" t="s">
        <v>64</v>
      </c>
      <c r="AK296" t="s">
        <v>64</v>
      </c>
      <c r="AL296" t="s">
        <v>3540</v>
      </c>
      <c r="AM296" t="s">
        <v>3536</v>
      </c>
      <c r="AN296" s="3">
        <v>51.15</v>
      </c>
      <c r="AO296" t="s">
        <v>3361</v>
      </c>
      <c r="AP296" t="s">
        <v>64</v>
      </c>
      <c r="AQ296" t="s">
        <v>3539</v>
      </c>
      <c r="AR296">
        <v>1168</v>
      </c>
      <c r="AS296" t="s">
        <v>66</v>
      </c>
    </row>
    <row r="297" spans="1:45" ht="16" x14ac:dyDescent="0.2">
      <c r="A297">
        <v>2889</v>
      </c>
      <c r="B297">
        <v>2889</v>
      </c>
      <c r="C297" s="2">
        <v>45320.041666666657</v>
      </c>
      <c r="D297" t="s">
        <v>1782</v>
      </c>
      <c r="E297" t="s">
        <v>3551</v>
      </c>
      <c r="F297" s="3">
        <v>36</v>
      </c>
      <c r="G297" t="s">
        <v>47</v>
      </c>
      <c r="H297" s="3">
        <v>0</v>
      </c>
      <c r="I297" t="s">
        <v>48</v>
      </c>
      <c r="J297">
        <v>2900</v>
      </c>
      <c r="K297" t="s">
        <v>49</v>
      </c>
      <c r="L297" t="s">
        <v>50</v>
      </c>
      <c r="M297" t="s">
        <v>51</v>
      </c>
      <c r="N297">
        <v>940</v>
      </c>
      <c r="O297" t="s">
        <v>52</v>
      </c>
      <c r="P297" t="s">
        <v>53</v>
      </c>
      <c r="T297" t="s">
        <v>3548</v>
      </c>
      <c r="U297" t="s">
        <v>3549</v>
      </c>
      <c r="Z297" s="3"/>
      <c r="AF297" t="s">
        <v>63</v>
      </c>
      <c r="AH297">
        <v>0</v>
      </c>
      <c r="AI297" s="2">
        <v>45320</v>
      </c>
      <c r="AJ297" t="s">
        <v>64</v>
      </c>
      <c r="AK297" t="s">
        <v>64</v>
      </c>
      <c r="AL297" t="s">
        <v>3550</v>
      </c>
      <c r="AM297" t="s">
        <v>3549</v>
      </c>
      <c r="AN297" s="3"/>
      <c r="AP297" t="s">
        <v>64</v>
      </c>
      <c r="AR297">
        <v>1173</v>
      </c>
      <c r="AS297" t="s">
        <v>66</v>
      </c>
    </row>
    <row r="298" spans="1:45" ht="16" x14ac:dyDescent="0.2">
      <c r="A298">
        <v>3314</v>
      </c>
      <c r="B298">
        <v>3314</v>
      </c>
      <c r="C298" s="2">
        <v>45322</v>
      </c>
      <c r="D298" t="s">
        <v>1934</v>
      </c>
      <c r="E298" t="s">
        <v>206</v>
      </c>
      <c r="F298" s="3">
        <v>2957.87</v>
      </c>
      <c r="G298" t="s">
        <v>47</v>
      </c>
      <c r="H298" s="3">
        <v>0</v>
      </c>
      <c r="I298" t="s">
        <v>104</v>
      </c>
      <c r="J298">
        <v>2551</v>
      </c>
      <c r="K298" t="s">
        <v>49</v>
      </c>
      <c r="L298" t="s">
        <v>50</v>
      </c>
      <c r="M298" t="s">
        <v>51</v>
      </c>
      <c r="N298">
        <v>1730</v>
      </c>
      <c r="O298" t="s">
        <v>52</v>
      </c>
      <c r="P298" t="s">
        <v>203</v>
      </c>
      <c r="T298" t="s">
        <v>64</v>
      </c>
      <c r="Z298" s="3"/>
      <c r="AF298" t="s">
        <v>63</v>
      </c>
      <c r="AH298">
        <v>0</v>
      </c>
      <c r="AI298" s="2">
        <v>45322</v>
      </c>
      <c r="AJ298" t="s">
        <v>64</v>
      </c>
      <c r="AK298" t="s">
        <v>64</v>
      </c>
      <c r="AL298" t="s">
        <v>64</v>
      </c>
      <c r="AN298" s="3"/>
      <c r="AP298" t="s">
        <v>64</v>
      </c>
      <c r="AR298" t="s">
        <v>64</v>
      </c>
      <c r="AS298" t="s">
        <v>66</v>
      </c>
    </row>
    <row r="299" spans="1:45" ht="16" x14ac:dyDescent="0.2">
      <c r="A299">
        <v>3315</v>
      </c>
      <c r="B299">
        <v>3315</v>
      </c>
      <c r="C299" s="2">
        <v>45322</v>
      </c>
      <c r="D299" t="s">
        <v>1935</v>
      </c>
      <c r="E299" t="s">
        <v>206</v>
      </c>
      <c r="F299" s="3">
        <v>2268.59</v>
      </c>
      <c r="G299" t="s">
        <v>47</v>
      </c>
      <c r="H299" s="3">
        <v>0</v>
      </c>
      <c r="I299" t="s">
        <v>104</v>
      </c>
      <c r="J299">
        <v>2551</v>
      </c>
      <c r="K299" t="s">
        <v>49</v>
      </c>
      <c r="L299" t="s">
        <v>50</v>
      </c>
      <c r="M299" t="s">
        <v>51</v>
      </c>
      <c r="N299">
        <v>1730</v>
      </c>
      <c r="O299" t="s">
        <v>52</v>
      </c>
      <c r="P299" t="s">
        <v>203</v>
      </c>
      <c r="T299" t="s">
        <v>64</v>
      </c>
      <c r="Z299" s="3"/>
      <c r="AF299" t="s">
        <v>63</v>
      </c>
      <c r="AH299">
        <v>0</v>
      </c>
      <c r="AI299" s="2">
        <v>45322</v>
      </c>
      <c r="AJ299" t="s">
        <v>64</v>
      </c>
      <c r="AK299" t="s">
        <v>64</v>
      </c>
      <c r="AL299" t="s">
        <v>64</v>
      </c>
      <c r="AN299" s="3"/>
      <c r="AP299" t="s">
        <v>64</v>
      </c>
      <c r="AR299" t="s">
        <v>64</v>
      </c>
      <c r="AS299" t="s">
        <v>66</v>
      </c>
    </row>
    <row r="300" spans="1:45" ht="16" x14ac:dyDescent="0.2">
      <c r="A300">
        <v>3612</v>
      </c>
      <c r="B300">
        <v>3612</v>
      </c>
      <c r="C300" s="2">
        <v>45322</v>
      </c>
      <c r="D300" t="s">
        <v>1936</v>
      </c>
      <c r="E300" t="s">
        <v>2635</v>
      </c>
      <c r="F300" s="3">
        <v>143</v>
      </c>
      <c r="G300" t="s">
        <v>47</v>
      </c>
      <c r="H300" s="3">
        <v>0</v>
      </c>
      <c r="I300" t="s">
        <v>104</v>
      </c>
      <c r="J300">
        <v>2551</v>
      </c>
      <c r="K300" t="s">
        <v>49</v>
      </c>
      <c r="L300" t="s">
        <v>50</v>
      </c>
      <c r="M300" t="s">
        <v>51</v>
      </c>
      <c r="N300">
        <v>1730</v>
      </c>
      <c r="O300" t="s">
        <v>52</v>
      </c>
      <c r="P300" t="s">
        <v>203</v>
      </c>
      <c r="T300" t="s">
        <v>64</v>
      </c>
      <c r="Z300" s="3"/>
      <c r="AF300" t="s">
        <v>63</v>
      </c>
      <c r="AH300">
        <v>0</v>
      </c>
      <c r="AI300" s="2">
        <v>45322</v>
      </c>
      <c r="AJ300" t="s">
        <v>64</v>
      </c>
      <c r="AK300" t="s">
        <v>64</v>
      </c>
      <c r="AL300" t="s">
        <v>64</v>
      </c>
      <c r="AN300" s="3"/>
      <c r="AP300" t="s">
        <v>64</v>
      </c>
      <c r="AR300" t="s">
        <v>64</v>
      </c>
      <c r="AS300" t="s">
        <v>66</v>
      </c>
    </row>
    <row r="301" spans="1:45" ht="16" x14ac:dyDescent="0.2">
      <c r="A301">
        <v>3618</v>
      </c>
      <c r="B301">
        <v>3618</v>
      </c>
      <c r="C301" s="2">
        <v>45322</v>
      </c>
      <c r="D301" t="s">
        <v>1936</v>
      </c>
      <c r="E301" t="s">
        <v>206</v>
      </c>
      <c r="F301" s="3">
        <v>2988.56</v>
      </c>
      <c r="G301" t="s">
        <v>47</v>
      </c>
      <c r="H301" s="3">
        <v>0</v>
      </c>
      <c r="I301" t="s">
        <v>104</v>
      </c>
      <c r="J301">
        <v>2551</v>
      </c>
      <c r="K301" t="s">
        <v>49</v>
      </c>
      <c r="L301" t="s">
        <v>50</v>
      </c>
      <c r="M301" t="s">
        <v>51</v>
      </c>
      <c r="N301">
        <v>1730</v>
      </c>
      <c r="O301" t="s">
        <v>52</v>
      </c>
      <c r="P301" t="s">
        <v>203</v>
      </c>
      <c r="T301" t="s">
        <v>64</v>
      </c>
      <c r="Z301" s="3"/>
      <c r="AF301" t="s">
        <v>63</v>
      </c>
      <c r="AH301">
        <v>0</v>
      </c>
      <c r="AI301" s="2">
        <v>45322</v>
      </c>
      <c r="AJ301" t="s">
        <v>64</v>
      </c>
      <c r="AK301" t="s">
        <v>64</v>
      </c>
      <c r="AL301" t="s">
        <v>64</v>
      </c>
      <c r="AN301" s="3"/>
      <c r="AP301" t="s">
        <v>64</v>
      </c>
      <c r="AR301" t="s">
        <v>64</v>
      </c>
      <c r="AS301" t="s">
        <v>66</v>
      </c>
    </row>
    <row r="302" spans="1:45" ht="16" x14ac:dyDescent="0.2">
      <c r="A302">
        <v>3619</v>
      </c>
      <c r="B302">
        <v>3619</v>
      </c>
      <c r="C302" s="2">
        <v>45322</v>
      </c>
      <c r="D302" t="s">
        <v>1936</v>
      </c>
      <c r="E302" t="s">
        <v>204</v>
      </c>
      <c r="F302" s="3">
        <v>684.38</v>
      </c>
      <c r="G302" t="s">
        <v>47</v>
      </c>
      <c r="H302" s="3">
        <v>0</v>
      </c>
      <c r="I302" t="s">
        <v>104</v>
      </c>
      <c r="J302">
        <v>2555</v>
      </c>
      <c r="K302" t="s">
        <v>49</v>
      </c>
      <c r="L302" t="s">
        <v>50</v>
      </c>
      <c r="M302" t="s">
        <v>51</v>
      </c>
      <c r="N302">
        <v>1730</v>
      </c>
      <c r="O302" t="s">
        <v>52</v>
      </c>
      <c r="P302" t="s">
        <v>203</v>
      </c>
      <c r="T302" t="s">
        <v>64</v>
      </c>
      <c r="Z302" s="3"/>
      <c r="AF302" t="s">
        <v>63</v>
      </c>
      <c r="AH302">
        <v>0</v>
      </c>
      <c r="AI302" s="2">
        <v>45322</v>
      </c>
      <c r="AJ302" t="s">
        <v>64</v>
      </c>
      <c r="AK302" t="s">
        <v>64</v>
      </c>
      <c r="AL302" t="s">
        <v>64</v>
      </c>
      <c r="AN302" s="3"/>
      <c r="AP302" t="s">
        <v>64</v>
      </c>
      <c r="AR302" t="s">
        <v>64</v>
      </c>
      <c r="AS302" t="s">
        <v>66</v>
      </c>
    </row>
    <row r="303" spans="1:45" ht="16" x14ac:dyDescent="0.2">
      <c r="A303">
        <v>3620</v>
      </c>
      <c r="B303">
        <v>3620</v>
      </c>
      <c r="C303" s="2">
        <v>45322</v>
      </c>
      <c r="D303" t="s">
        <v>1935</v>
      </c>
      <c r="E303" t="s">
        <v>204</v>
      </c>
      <c r="F303" s="3">
        <v>502.11</v>
      </c>
      <c r="G303" t="s">
        <v>47</v>
      </c>
      <c r="H303" s="3">
        <v>0</v>
      </c>
      <c r="I303" t="s">
        <v>104</v>
      </c>
      <c r="J303">
        <v>2555</v>
      </c>
      <c r="K303" t="s">
        <v>49</v>
      </c>
      <c r="L303" t="s">
        <v>50</v>
      </c>
      <c r="M303" t="s">
        <v>51</v>
      </c>
      <c r="N303">
        <v>1730</v>
      </c>
      <c r="O303" t="s">
        <v>52</v>
      </c>
      <c r="P303" t="s">
        <v>203</v>
      </c>
      <c r="T303" t="s">
        <v>64</v>
      </c>
      <c r="Z303" s="3"/>
      <c r="AF303" t="s">
        <v>63</v>
      </c>
      <c r="AH303">
        <v>0</v>
      </c>
      <c r="AI303" s="2">
        <v>45322</v>
      </c>
      <c r="AJ303" t="s">
        <v>64</v>
      </c>
      <c r="AK303" t="s">
        <v>64</v>
      </c>
      <c r="AL303" t="s">
        <v>64</v>
      </c>
      <c r="AN303" s="3"/>
      <c r="AP303" t="s">
        <v>64</v>
      </c>
      <c r="AR303" t="s">
        <v>64</v>
      </c>
      <c r="AS303" t="s">
        <v>66</v>
      </c>
    </row>
    <row r="304" spans="1:45" ht="16" x14ac:dyDescent="0.2">
      <c r="A304">
        <v>3621</v>
      </c>
      <c r="B304">
        <v>3621</v>
      </c>
      <c r="C304" s="2">
        <v>45322</v>
      </c>
      <c r="D304" t="s">
        <v>1934</v>
      </c>
      <c r="E304" t="s">
        <v>204</v>
      </c>
      <c r="F304" s="3">
        <v>652.15</v>
      </c>
      <c r="G304" t="s">
        <v>47</v>
      </c>
      <c r="H304" s="3">
        <v>0</v>
      </c>
      <c r="I304" t="s">
        <v>104</v>
      </c>
      <c r="J304">
        <v>2555</v>
      </c>
      <c r="K304" t="s">
        <v>49</v>
      </c>
      <c r="L304" t="s">
        <v>50</v>
      </c>
      <c r="M304" t="s">
        <v>51</v>
      </c>
      <c r="N304">
        <v>1730</v>
      </c>
      <c r="O304" t="s">
        <v>52</v>
      </c>
      <c r="P304" t="s">
        <v>203</v>
      </c>
      <c r="T304" t="s">
        <v>64</v>
      </c>
      <c r="Z304" s="3"/>
      <c r="AF304" t="s">
        <v>63</v>
      </c>
      <c r="AH304">
        <v>0</v>
      </c>
      <c r="AI304" s="2">
        <v>45322</v>
      </c>
      <c r="AJ304" t="s">
        <v>64</v>
      </c>
      <c r="AK304" t="s">
        <v>64</v>
      </c>
      <c r="AL304" t="s">
        <v>64</v>
      </c>
      <c r="AN304" s="3"/>
      <c r="AP304" t="s">
        <v>64</v>
      </c>
      <c r="AR304" t="s">
        <v>64</v>
      </c>
      <c r="AS304" t="s">
        <v>66</v>
      </c>
    </row>
    <row r="305" spans="1:45" ht="16" x14ac:dyDescent="0.2">
      <c r="A305">
        <v>2894</v>
      </c>
      <c r="B305">
        <v>2894</v>
      </c>
      <c r="C305" s="2">
        <v>45322.041666666657</v>
      </c>
      <c r="D305" t="s">
        <v>1748</v>
      </c>
      <c r="E305" t="s">
        <v>3565</v>
      </c>
      <c r="F305" s="3">
        <v>5.68</v>
      </c>
      <c r="G305" t="s">
        <v>47</v>
      </c>
      <c r="H305" s="3">
        <v>0</v>
      </c>
      <c r="I305" t="s">
        <v>48</v>
      </c>
      <c r="J305">
        <v>2705</v>
      </c>
      <c r="K305" t="s">
        <v>49</v>
      </c>
      <c r="L305" t="s">
        <v>50</v>
      </c>
      <c r="M305" t="s">
        <v>51</v>
      </c>
      <c r="N305">
        <v>940</v>
      </c>
      <c r="O305" t="s">
        <v>52</v>
      </c>
      <c r="P305" t="s">
        <v>53</v>
      </c>
      <c r="T305" t="s">
        <v>3355</v>
      </c>
      <c r="U305" t="s">
        <v>3566</v>
      </c>
      <c r="Z305" s="3"/>
      <c r="AF305" t="s">
        <v>63</v>
      </c>
      <c r="AH305">
        <v>0</v>
      </c>
      <c r="AI305" s="2">
        <v>45322</v>
      </c>
      <c r="AJ305" t="s">
        <v>64</v>
      </c>
      <c r="AK305" t="s">
        <v>64</v>
      </c>
      <c r="AL305" t="s">
        <v>3567</v>
      </c>
      <c r="AM305" t="s">
        <v>3566</v>
      </c>
      <c r="AN305" s="3"/>
      <c r="AP305" t="s">
        <v>64</v>
      </c>
      <c r="AR305">
        <v>1177</v>
      </c>
      <c r="AS305" t="s">
        <v>66</v>
      </c>
    </row>
    <row r="306" spans="1:45" ht="16" x14ac:dyDescent="0.2">
      <c r="A306">
        <v>2866</v>
      </c>
      <c r="B306">
        <v>2866</v>
      </c>
      <c r="C306" s="2">
        <v>45323.041666666657</v>
      </c>
      <c r="D306" t="s">
        <v>1748</v>
      </c>
      <c r="E306" t="s">
        <v>2507</v>
      </c>
      <c r="F306" s="3">
        <v>200.15</v>
      </c>
      <c r="G306" t="s">
        <v>47</v>
      </c>
      <c r="H306" s="3">
        <v>0</v>
      </c>
      <c r="I306" t="s">
        <v>48</v>
      </c>
      <c r="J306">
        <v>2702</v>
      </c>
      <c r="K306" t="s">
        <v>49</v>
      </c>
      <c r="L306" t="s">
        <v>50</v>
      </c>
      <c r="M306" t="s">
        <v>51</v>
      </c>
      <c r="N306">
        <v>940</v>
      </c>
      <c r="O306" t="s">
        <v>52</v>
      </c>
      <c r="P306" t="s">
        <v>53</v>
      </c>
      <c r="T306" t="s">
        <v>3568</v>
      </c>
      <c r="U306" t="s">
        <v>3569</v>
      </c>
      <c r="V306" t="s">
        <v>2381</v>
      </c>
      <c r="W306" t="s">
        <v>56</v>
      </c>
      <c r="X306" t="s">
        <v>3570</v>
      </c>
      <c r="Y306" t="s">
        <v>2726</v>
      </c>
      <c r="Z306" s="3">
        <v>19</v>
      </c>
      <c r="AA306" t="s">
        <v>3571</v>
      </c>
      <c r="AB306" t="s">
        <v>3497</v>
      </c>
      <c r="AC306" t="s">
        <v>61</v>
      </c>
      <c r="AD306" t="s">
        <v>61</v>
      </c>
      <c r="AE306" t="s">
        <v>3572</v>
      </c>
      <c r="AF306" t="s">
        <v>63</v>
      </c>
      <c r="AH306">
        <v>0</v>
      </c>
      <c r="AI306" s="2">
        <v>45323</v>
      </c>
      <c r="AJ306" t="s">
        <v>64</v>
      </c>
      <c r="AK306" t="s">
        <v>64</v>
      </c>
      <c r="AL306" t="s">
        <v>3573</v>
      </c>
      <c r="AM306" t="s">
        <v>3569</v>
      </c>
      <c r="AN306" s="3">
        <v>200.15</v>
      </c>
      <c r="AO306" t="s">
        <v>3497</v>
      </c>
      <c r="AP306" t="s">
        <v>64</v>
      </c>
      <c r="AQ306" t="s">
        <v>3572</v>
      </c>
      <c r="AR306">
        <v>1176</v>
      </c>
      <c r="AS306" t="s">
        <v>66</v>
      </c>
    </row>
    <row r="307" spans="1:45" ht="16" x14ac:dyDescent="0.2">
      <c r="A307">
        <v>2872</v>
      </c>
      <c r="B307">
        <v>2872</v>
      </c>
      <c r="C307" s="2">
        <v>45328.041666666657</v>
      </c>
      <c r="D307" t="s">
        <v>1748</v>
      </c>
      <c r="E307" t="s">
        <v>2371</v>
      </c>
      <c r="F307" s="3">
        <v>46.41</v>
      </c>
      <c r="G307" t="s">
        <v>47</v>
      </c>
      <c r="H307" s="3">
        <v>0</v>
      </c>
      <c r="I307" t="s">
        <v>48</v>
      </c>
      <c r="J307">
        <v>2663</v>
      </c>
      <c r="K307" t="s">
        <v>49</v>
      </c>
      <c r="L307" t="s">
        <v>50</v>
      </c>
      <c r="M307" t="s">
        <v>51</v>
      </c>
      <c r="N307">
        <v>940</v>
      </c>
      <c r="O307" t="s">
        <v>52</v>
      </c>
      <c r="P307" t="s">
        <v>53</v>
      </c>
      <c r="T307" t="s">
        <v>2516</v>
      </c>
      <c r="U307" t="s">
        <v>3574</v>
      </c>
      <c r="V307" t="s">
        <v>2379</v>
      </c>
      <c r="W307" t="s">
        <v>56</v>
      </c>
      <c r="X307" t="s">
        <v>3575</v>
      </c>
      <c r="Y307" t="s">
        <v>2375</v>
      </c>
      <c r="Z307" s="3">
        <v>19</v>
      </c>
      <c r="AA307" t="s">
        <v>2519</v>
      </c>
      <c r="AB307" t="s">
        <v>3576</v>
      </c>
      <c r="AC307" t="s">
        <v>61</v>
      </c>
      <c r="AD307" t="s">
        <v>61</v>
      </c>
      <c r="AE307" t="s">
        <v>3577</v>
      </c>
      <c r="AF307" t="s">
        <v>63</v>
      </c>
      <c r="AH307">
        <v>0</v>
      </c>
      <c r="AI307" s="2">
        <v>45328</v>
      </c>
      <c r="AJ307" t="s">
        <v>64</v>
      </c>
      <c r="AK307" t="s">
        <v>64</v>
      </c>
      <c r="AL307" t="s">
        <v>3578</v>
      </c>
      <c r="AM307" t="s">
        <v>3574</v>
      </c>
      <c r="AN307" s="3">
        <v>46.41</v>
      </c>
      <c r="AO307" t="s">
        <v>3576</v>
      </c>
      <c r="AP307" t="s">
        <v>64</v>
      </c>
      <c r="AQ307" t="s">
        <v>3577</v>
      </c>
      <c r="AR307">
        <v>1178</v>
      </c>
      <c r="AS307" t="s">
        <v>66</v>
      </c>
    </row>
    <row r="308" spans="1:45" ht="16" x14ac:dyDescent="0.2">
      <c r="A308">
        <v>2873</v>
      </c>
      <c r="B308">
        <v>2873</v>
      </c>
      <c r="C308" s="2">
        <v>45329.041666666657</v>
      </c>
      <c r="D308" t="s">
        <v>2303</v>
      </c>
      <c r="E308" t="s">
        <v>137</v>
      </c>
      <c r="F308" s="3">
        <v>20000</v>
      </c>
      <c r="G308" t="s">
        <v>47</v>
      </c>
      <c r="H308" s="3">
        <v>0</v>
      </c>
      <c r="I308" t="s">
        <v>104</v>
      </c>
      <c r="J308">
        <v>940</v>
      </c>
      <c r="K308" t="s">
        <v>52</v>
      </c>
      <c r="L308" t="s">
        <v>53</v>
      </c>
      <c r="N308">
        <v>3200</v>
      </c>
      <c r="O308" t="s">
        <v>49</v>
      </c>
      <c r="P308" t="s">
        <v>105</v>
      </c>
      <c r="Q308" t="s">
        <v>106</v>
      </c>
      <c r="T308" t="s">
        <v>298</v>
      </c>
      <c r="U308" t="s">
        <v>3579</v>
      </c>
      <c r="V308" t="s">
        <v>2388</v>
      </c>
      <c r="W308" t="s">
        <v>56</v>
      </c>
      <c r="X308" t="s">
        <v>3580</v>
      </c>
      <c r="Y308" t="s">
        <v>142</v>
      </c>
      <c r="Z308" s="3">
        <v>0</v>
      </c>
      <c r="AA308" t="s">
        <v>302</v>
      </c>
      <c r="AB308" t="s">
        <v>3581</v>
      </c>
      <c r="AC308" t="s">
        <v>61</v>
      </c>
      <c r="AD308" t="s">
        <v>61</v>
      </c>
      <c r="AE308" t="s">
        <v>3582</v>
      </c>
      <c r="AF308" t="s">
        <v>63</v>
      </c>
      <c r="AH308">
        <v>0</v>
      </c>
      <c r="AI308" s="2">
        <v>45329</v>
      </c>
      <c r="AJ308" t="s">
        <v>64</v>
      </c>
      <c r="AK308" t="s">
        <v>64</v>
      </c>
      <c r="AL308" t="s">
        <v>3583</v>
      </c>
      <c r="AM308" t="s">
        <v>3579</v>
      </c>
      <c r="AN308" s="3">
        <v>20000</v>
      </c>
      <c r="AO308" t="s">
        <v>3581</v>
      </c>
      <c r="AP308" t="s">
        <v>64</v>
      </c>
      <c r="AQ308" t="s">
        <v>3582</v>
      </c>
      <c r="AR308">
        <v>1179</v>
      </c>
      <c r="AS308" t="s">
        <v>66</v>
      </c>
    </row>
    <row r="309" spans="1:45" ht="16" x14ac:dyDescent="0.2">
      <c r="A309">
        <v>2881</v>
      </c>
      <c r="B309">
        <v>2881</v>
      </c>
      <c r="C309" s="2">
        <v>45335.041666666657</v>
      </c>
      <c r="D309" t="s">
        <v>1748</v>
      </c>
      <c r="E309" t="s">
        <v>2165</v>
      </c>
      <c r="F309" s="3">
        <v>52.9</v>
      </c>
      <c r="G309" t="s">
        <v>47</v>
      </c>
      <c r="H309" s="3">
        <v>0</v>
      </c>
      <c r="I309" t="s">
        <v>48</v>
      </c>
      <c r="J309">
        <v>2900</v>
      </c>
      <c r="K309" t="s">
        <v>49</v>
      </c>
      <c r="L309" t="s">
        <v>50</v>
      </c>
      <c r="M309" t="s">
        <v>51</v>
      </c>
      <c r="N309">
        <v>940</v>
      </c>
      <c r="O309" t="s">
        <v>52</v>
      </c>
      <c r="P309" t="s">
        <v>53</v>
      </c>
      <c r="T309" t="s">
        <v>2313</v>
      </c>
      <c r="U309" t="s">
        <v>3594</v>
      </c>
      <c r="V309" t="s">
        <v>2400</v>
      </c>
      <c r="W309" t="s">
        <v>56</v>
      </c>
      <c r="X309" t="s">
        <v>3595</v>
      </c>
      <c r="Y309" t="s">
        <v>323</v>
      </c>
      <c r="Z309" s="3">
        <v>19</v>
      </c>
      <c r="AA309" t="s">
        <v>2316</v>
      </c>
      <c r="AB309" t="s">
        <v>3445</v>
      </c>
      <c r="AC309" t="s">
        <v>61</v>
      </c>
      <c r="AD309" t="s">
        <v>61</v>
      </c>
      <c r="AE309" t="s">
        <v>3596</v>
      </c>
      <c r="AF309" t="s">
        <v>63</v>
      </c>
      <c r="AH309">
        <v>0</v>
      </c>
      <c r="AI309" s="2">
        <v>45335</v>
      </c>
      <c r="AJ309" t="s">
        <v>64</v>
      </c>
      <c r="AK309" t="s">
        <v>64</v>
      </c>
      <c r="AL309" t="s">
        <v>3597</v>
      </c>
      <c r="AM309" t="s">
        <v>3594</v>
      </c>
      <c r="AN309" s="3">
        <v>52.9</v>
      </c>
      <c r="AO309" t="s">
        <v>3445</v>
      </c>
      <c r="AP309" t="s">
        <v>64</v>
      </c>
      <c r="AQ309" t="s">
        <v>3596</v>
      </c>
      <c r="AR309">
        <v>1185</v>
      </c>
      <c r="AS309" t="s">
        <v>66</v>
      </c>
    </row>
    <row r="310" spans="1:45" ht="16" x14ac:dyDescent="0.2">
      <c r="A310">
        <v>2930</v>
      </c>
      <c r="B310">
        <v>2930</v>
      </c>
      <c r="C310" s="2">
        <v>45342</v>
      </c>
      <c r="D310" t="s">
        <v>1761</v>
      </c>
      <c r="E310" t="s">
        <v>2032</v>
      </c>
      <c r="F310" s="3">
        <v>22.4</v>
      </c>
      <c r="G310" t="s">
        <v>47</v>
      </c>
      <c r="H310" s="3">
        <v>0</v>
      </c>
      <c r="I310" t="s">
        <v>48</v>
      </c>
      <c r="J310">
        <v>2720</v>
      </c>
      <c r="K310" t="s">
        <v>49</v>
      </c>
      <c r="L310" t="s">
        <v>50</v>
      </c>
      <c r="M310" t="s">
        <v>51</v>
      </c>
      <c r="N310">
        <v>942</v>
      </c>
      <c r="O310" t="s">
        <v>52</v>
      </c>
      <c r="P310" t="s">
        <v>53</v>
      </c>
      <c r="T310" t="s">
        <v>3598</v>
      </c>
      <c r="U310" t="s">
        <v>3599</v>
      </c>
      <c r="V310" t="s">
        <v>2450</v>
      </c>
      <c r="W310" t="s">
        <v>56</v>
      </c>
      <c r="X310" t="s">
        <v>3600</v>
      </c>
      <c r="Y310" t="s">
        <v>2036</v>
      </c>
      <c r="Z310" s="3">
        <v>19</v>
      </c>
      <c r="AA310" t="s">
        <v>3601</v>
      </c>
      <c r="AB310" t="s">
        <v>3602</v>
      </c>
      <c r="AC310" t="s">
        <v>61</v>
      </c>
      <c r="AD310" t="s">
        <v>61</v>
      </c>
      <c r="AE310" t="s">
        <v>3603</v>
      </c>
      <c r="AF310" t="s">
        <v>63</v>
      </c>
      <c r="AH310">
        <v>0</v>
      </c>
      <c r="AI310" s="2">
        <v>45342</v>
      </c>
      <c r="AJ310" t="s">
        <v>64</v>
      </c>
      <c r="AK310" t="s">
        <v>64</v>
      </c>
      <c r="AL310" t="s">
        <v>3604</v>
      </c>
      <c r="AM310" t="s">
        <v>3599</v>
      </c>
      <c r="AN310" s="3">
        <v>22.4</v>
      </c>
      <c r="AO310" t="s">
        <v>3602</v>
      </c>
      <c r="AP310" t="s">
        <v>64</v>
      </c>
      <c r="AQ310" t="s">
        <v>3603</v>
      </c>
      <c r="AR310">
        <v>1198</v>
      </c>
      <c r="AS310" t="s">
        <v>66</v>
      </c>
    </row>
    <row r="311" spans="1:45" ht="16" x14ac:dyDescent="0.2">
      <c r="A311">
        <v>2936</v>
      </c>
      <c r="B311">
        <v>2936</v>
      </c>
      <c r="C311" s="2">
        <v>45344</v>
      </c>
      <c r="D311" t="s">
        <v>1761</v>
      </c>
      <c r="E311" t="s">
        <v>3611</v>
      </c>
      <c r="F311" s="3">
        <v>4.99</v>
      </c>
      <c r="G311" t="s">
        <v>47</v>
      </c>
      <c r="H311" s="3">
        <v>0</v>
      </c>
      <c r="I311" t="s">
        <v>48</v>
      </c>
      <c r="J311">
        <v>2720</v>
      </c>
      <c r="K311" t="s">
        <v>49</v>
      </c>
      <c r="L311" t="s">
        <v>50</v>
      </c>
      <c r="M311" t="s">
        <v>51</v>
      </c>
      <c r="N311">
        <v>942</v>
      </c>
      <c r="O311" t="s">
        <v>52</v>
      </c>
      <c r="P311" t="s">
        <v>53</v>
      </c>
      <c r="T311" t="s">
        <v>1043</v>
      </c>
      <c r="U311" t="s">
        <v>3612</v>
      </c>
      <c r="V311" t="s">
        <v>2444</v>
      </c>
      <c r="W311" t="s">
        <v>56</v>
      </c>
      <c r="X311" t="s">
        <v>3613</v>
      </c>
      <c r="Y311" t="s">
        <v>953</v>
      </c>
      <c r="Z311" s="3">
        <v>19</v>
      </c>
      <c r="AA311" t="s">
        <v>1046</v>
      </c>
      <c r="AB311" t="s">
        <v>3614</v>
      </c>
      <c r="AC311" t="s">
        <v>61</v>
      </c>
      <c r="AD311" t="s">
        <v>61</v>
      </c>
      <c r="AE311" t="s">
        <v>3615</v>
      </c>
      <c r="AF311" t="s">
        <v>63</v>
      </c>
      <c r="AH311">
        <v>0</v>
      </c>
      <c r="AI311" s="2">
        <v>45344</v>
      </c>
      <c r="AJ311" t="s">
        <v>64</v>
      </c>
      <c r="AK311" t="s">
        <v>64</v>
      </c>
      <c r="AL311" t="s">
        <v>747</v>
      </c>
      <c r="AM311" t="s">
        <v>3612</v>
      </c>
      <c r="AN311" s="3">
        <v>4.99</v>
      </c>
      <c r="AO311" t="s">
        <v>3614</v>
      </c>
      <c r="AP311" t="s">
        <v>64</v>
      </c>
      <c r="AQ311" t="s">
        <v>3615</v>
      </c>
      <c r="AR311">
        <v>1200</v>
      </c>
      <c r="AS311" t="s">
        <v>66</v>
      </c>
    </row>
    <row r="312" spans="1:45" ht="16" x14ac:dyDescent="0.2">
      <c r="A312">
        <v>2909</v>
      </c>
      <c r="B312">
        <v>2909</v>
      </c>
      <c r="C312" s="2">
        <v>45345.041666666657</v>
      </c>
      <c r="D312" t="s">
        <v>1814</v>
      </c>
      <c r="E312" t="s">
        <v>2057</v>
      </c>
      <c r="F312" s="3">
        <v>22.23</v>
      </c>
      <c r="G312" t="s">
        <v>47</v>
      </c>
      <c r="H312" s="3">
        <v>0</v>
      </c>
      <c r="I312" t="s">
        <v>48</v>
      </c>
      <c r="J312">
        <v>2710</v>
      </c>
      <c r="K312" t="s">
        <v>49</v>
      </c>
      <c r="L312" t="s">
        <v>50</v>
      </c>
      <c r="M312" t="s">
        <v>51</v>
      </c>
      <c r="N312">
        <v>940</v>
      </c>
      <c r="O312" t="s">
        <v>52</v>
      </c>
      <c r="P312" t="s">
        <v>53</v>
      </c>
      <c r="T312" t="s">
        <v>2469</v>
      </c>
      <c r="U312" t="s">
        <v>3619</v>
      </c>
      <c r="V312" t="s">
        <v>2440</v>
      </c>
      <c r="W312" t="s">
        <v>56</v>
      </c>
      <c r="X312" t="s">
        <v>3620</v>
      </c>
      <c r="Y312" t="s">
        <v>2061</v>
      </c>
      <c r="Z312" s="3">
        <v>19</v>
      </c>
      <c r="AA312" t="s">
        <v>2472</v>
      </c>
      <c r="AB312" t="s">
        <v>3614</v>
      </c>
      <c r="AC312" t="s">
        <v>61</v>
      </c>
      <c r="AD312" t="s">
        <v>61</v>
      </c>
      <c r="AE312" t="s">
        <v>3621</v>
      </c>
      <c r="AF312" t="s">
        <v>63</v>
      </c>
      <c r="AH312">
        <v>0</v>
      </c>
      <c r="AI312" s="2">
        <v>45345</v>
      </c>
      <c r="AJ312" t="s">
        <v>64</v>
      </c>
      <c r="AK312" t="s">
        <v>64</v>
      </c>
      <c r="AL312" t="s">
        <v>3622</v>
      </c>
      <c r="AM312" t="s">
        <v>3619</v>
      </c>
      <c r="AN312" s="3">
        <v>22.23</v>
      </c>
      <c r="AO312" t="s">
        <v>3614</v>
      </c>
      <c r="AP312" t="s">
        <v>64</v>
      </c>
      <c r="AQ312" t="s">
        <v>3621</v>
      </c>
      <c r="AR312">
        <v>1188</v>
      </c>
      <c r="AS312" t="s">
        <v>66</v>
      </c>
    </row>
    <row r="313" spans="1:45" ht="16" x14ac:dyDescent="0.2">
      <c r="A313">
        <v>2916</v>
      </c>
      <c r="B313">
        <v>2916</v>
      </c>
      <c r="C313" s="2">
        <v>45348.041666666657</v>
      </c>
      <c r="D313" t="s">
        <v>1782</v>
      </c>
      <c r="E313" t="s">
        <v>3623</v>
      </c>
      <c r="F313" s="3">
        <v>469.39</v>
      </c>
      <c r="G313" t="s">
        <v>47</v>
      </c>
      <c r="H313" s="3">
        <v>0</v>
      </c>
      <c r="I313" t="s">
        <v>48</v>
      </c>
      <c r="J313">
        <v>2704</v>
      </c>
      <c r="K313" t="s">
        <v>49</v>
      </c>
      <c r="L313" t="s">
        <v>50</v>
      </c>
      <c r="M313" t="s">
        <v>51</v>
      </c>
      <c r="N313">
        <v>940</v>
      </c>
      <c r="O313" t="s">
        <v>52</v>
      </c>
      <c r="P313" t="s">
        <v>53</v>
      </c>
      <c r="T313" t="s">
        <v>3624</v>
      </c>
      <c r="U313" t="s">
        <v>3625</v>
      </c>
      <c r="V313" t="s">
        <v>2452</v>
      </c>
      <c r="W313" t="s">
        <v>56</v>
      </c>
      <c r="X313" t="s">
        <v>3626</v>
      </c>
      <c r="Y313" t="s">
        <v>231</v>
      </c>
      <c r="Z313" s="3">
        <v>19</v>
      </c>
      <c r="AA313" t="s">
        <v>3627</v>
      </c>
      <c r="AB313" t="s">
        <v>3628</v>
      </c>
      <c r="AC313" t="s">
        <v>61</v>
      </c>
      <c r="AD313" t="s">
        <v>61</v>
      </c>
      <c r="AE313" t="s">
        <v>3629</v>
      </c>
      <c r="AF313" t="s">
        <v>63</v>
      </c>
      <c r="AH313">
        <v>0</v>
      </c>
      <c r="AI313" s="2">
        <v>45348</v>
      </c>
      <c r="AJ313" t="s">
        <v>64</v>
      </c>
      <c r="AK313" t="s">
        <v>64</v>
      </c>
      <c r="AL313" t="s">
        <v>3630</v>
      </c>
      <c r="AM313" t="s">
        <v>3625</v>
      </c>
      <c r="AN313" s="3">
        <v>469.39</v>
      </c>
      <c r="AO313" t="s">
        <v>3628</v>
      </c>
      <c r="AP313" t="s">
        <v>64</v>
      </c>
      <c r="AQ313" t="s">
        <v>3629</v>
      </c>
      <c r="AR313">
        <v>1189</v>
      </c>
      <c r="AS313" t="s">
        <v>66</v>
      </c>
    </row>
    <row r="314" spans="1:45" ht="16" x14ac:dyDescent="0.2">
      <c r="A314">
        <v>2917</v>
      </c>
      <c r="B314">
        <v>2917</v>
      </c>
      <c r="C314" s="2">
        <v>45348.041666666657</v>
      </c>
      <c r="D314" t="s">
        <v>1814</v>
      </c>
      <c r="E314" t="s">
        <v>3509</v>
      </c>
      <c r="F314" s="3">
        <v>730.07</v>
      </c>
      <c r="G314" t="s">
        <v>47</v>
      </c>
      <c r="H314" s="3">
        <v>0</v>
      </c>
      <c r="I314" t="s">
        <v>48</v>
      </c>
      <c r="J314">
        <v>2722</v>
      </c>
      <c r="K314" t="s">
        <v>49</v>
      </c>
      <c r="L314" t="s">
        <v>50</v>
      </c>
      <c r="M314" t="s">
        <v>51</v>
      </c>
      <c r="N314">
        <v>940</v>
      </c>
      <c r="O314" t="s">
        <v>52</v>
      </c>
      <c r="P314" t="s">
        <v>53</v>
      </c>
      <c r="T314" t="s">
        <v>3631</v>
      </c>
      <c r="U314" t="s">
        <v>3632</v>
      </c>
      <c r="V314" t="s">
        <v>2468</v>
      </c>
      <c r="W314" t="s">
        <v>56</v>
      </c>
      <c r="X314" t="s">
        <v>3633</v>
      </c>
      <c r="Y314" t="s">
        <v>3368</v>
      </c>
      <c r="Z314" s="3">
        <v>0</v>
      </c>
      <c r="AA314" t="s">
        <v>3634</v>
      </c>
      <c r="AB314" t="s">
        <v>3635</v>
      </c>
      <c r="AC314" t="s">
        <v>61</v>
      </c>
      <c r="AD314" t="s">
        <v>61</v>
      </c>
      <c r="AE314" t="s">
        <v>3636</v>
      </c>
      <c r="AF314" t="s">
        <v>63</v>
      </c>
      <c r="AH314">
        <v>0</v>
      </c>
      <c r="AI314" s="2">
        <v>45348</v>
      </c>
      <c r="AJ314" t="s">
        <v>64</v>
      </c>
      <c r="AK314" t="s">
        <v>64</v>
      </c>
      <c r="AL314" t="s">
        <v>3637</v>
      </c>
      <c r="AM314" t="s">
        <v>3632</v>
      </c>
      <c r="AN314" s="3">
        <v>730.07</v>
      </c>
      <c r="AO314" t="s">
        <v>3635</v>
      </c>
      <c r="AP314" t="s">
        <v>64</v>
      </c>
      <c r="AQ314" t="s">
        <v>3636</v>
      </c>
      <c r="AR314">
        <v>1190</v>
      </c>
      <c r="AS314" t="s">
        <v>66</v>
      </c>
    </row>
    <row r="315" spans="1:45" ht="16" x14ac:dyDescent="0.2">
      <c r="A315">
        <v>2918</v>
      </c>
      <c r="B315">
        <v>2918</v>
      </c>
      <c r="C315" s="2">
        <v>45348.041666666657</v>
      </c>
      <c r="D315" t="s">
        <v>1748</v>
      </c>
      <c r="E315" t="s">
        <v>3514</v>
      </c>
      <c r="F315" s="3">
        <v>9.5</v>
      </c>
      <c r="G315" t="s">
        <v>47</v>
      </c>
      <c r="H315" s="3">
        <v>0</v>
      </c>
      <c r="I315" t="s">
        <v>48</v>
      </c>
      <c r="J315">
        <v>2705</v>
      </c>
      <c r="K315" t="s">
        <v>49</v>
      </c>
      <c r="L315" t="s">
        <v>50</v>
      </c>
      <c r="M315" t="s">
        <v>51</v>
      </c>
      <c r="N315">
        <v>940</v>
      </c>
      <c r="O315" t="s">
        <v>52</v>
      </c>
      <c r="P315" t="s">
        <v>53</v>
      </c>
      <c r="T315" t="s">
        <v>3631</v>
      </c>
      <c r="U315" t="s">
        <v>3632</v>
      </c>
      <c r="V315" t="s">
        <v>2468</v>
      </c>
      <c r="W315" t="s">
        <v>56</v>
      </c>
      <c r="X315" t="s">
        <v>3633</v>
      </c>
      <c r="Y315" t="s">
        <v>3368</v>
      </c>
      <c r="Z315" s="3">
        <v>0</v>
      </c>
      <c r="AA315" t="s">
        <v>3634</v>
      </c>
      <c r="AB315" t="s">
        <v>3635</v>
      </c>
      <c r="AC315" t="s">
        <v>61</v>
      </c>
      <c r="AD315" t="s">
        <v>61</v>
      </c>
      <c r="AE315" t="s">
        <v>3636</v>
      </c>
      <c r="AF315" t="s">
        <v>63</v>
      </c>
      <c r="AH315">
        <v>0</v>
      </c>
      <c r="AI315" s="2">
        <v>45348</v>
      </c>
      <c r="AJ315" t="s">
        <v>64</v>
      </c>
      <c r="AK315" t="s">
        <v>64</v>
      </c>
      <c r="AL315" t="s">
        <v>3637</v>
      </c>
      <c r="AM315" t="s">
        <v>3632</v>
      </c>
      <c r="AN315" s="3">
        <v>730.07</v>
      </c>
      <c r="AO315" t="s">
        <v>3635</v>
      </c>
      <c r="AP315" t="s">
        <v>64</v>
      </c>
      <c r="AQ315" t="s">
        <v>3636</v>
      </c>
      <c r="AR315">
        <v>1190</v>
      </c>
      <c r="AS315" t="s">
        <v>66</v>
      </c>
    </row>
    <row r="316" spans="1:45" ht="16" x14ac:dyDescent="0.2">
      <c r="A316">
        <v>3448</v>
      </c>
      <c r="B316">
        <v>3448</v>
      </c>
      <c r="C316" s="2">
        <v>45351</v>
      </c>
      <c r="D316" t="s">
        <v>1934</v>
      </c>
      <c r="E316" t="s">
        <v>206</v>
      </c>
      <c r="F316" s="3">
        <v>2957.87</v>
      </c>
      <c r="G316" t="s">
        <v>47</v>
      </c>
      <c r="H316" s="3">
        <v>0</v>
      </c>
      <c r="I316" t="s">
        <v>104</v>
      </c>
      <c r="J316">
        <v>2551</v>
      </c>
      <c r="K316" t="s">
        <v>49</v>
      </c>
      <c r="L316" t="s">
        <v>50</v>
      </c>
      <c r="M316" t="s">
        <v>51</v>
      </c>
      <c r="N316">
        <v>1730</v>
      </c>
      <c r="O316" t="s">
        <v>52</v>
      </c>
      <c r="P316" t="s">
        <v>203</v>
      </c>
      <c r="T316" t="s">
        <v>64</v>
      </c>
      <c r="Z316" s="3"/>
      <c r="AF316" t="s">
        <v>63</v>
      </c>
      <c r="AH316">
        <v>0</v>
      </c>
      <c r="AI316" s="2">
        <v>45351</v>
      </c>
      <c r="AJ316" t="s">
        <v>64</v>
      </c>
      <c r="AK316" t="s">
        <v>64</v>
      </c>
      <c r="AL316" t="s">
        <v>64</v>
      </c>
      <c r="AN316" s="3"/>
      <c r="AP316" t="s">
        <v>64</v>
      </c>
      <c r="AR316" t="s">
        <v>64</v>
      </c>
      <c r="AS316" t="s">
        <v>66</v>
      </c>
    </row>
    <row r="317" spans="1:45" ht="16" x14ac:dyDescent="0.2">
      <c r="A317">
        <v>3449</v>
      </c>
      <c r="B317">
        <v>3449</v>
      </c>
      <c r="C317" s="2">
        <v>45351</v>
      </c>
      <c r="D317" t="s">
        <v>1935</v>
      </c>
      <c r="E317" t="s">
        <v>206</v>
      </c>
      <c r="F317" s="3">
        <v>2268.59</v>
      </c>
      <c r="G317" t="s">
        <v>47</v>
      </c>
      <c r="H317" s="3">
        <v>0</v>
      </c>
      <c r="I317" t="s">
        <v>104</v>
      </c>
      <c r="J317">
        <v>2551</v>
      </c>
      <c r="K317" t="s">
        <v>49</v>
      </c>
      <c r="L317" t="s">
        <v>50</v>
      </c>
      <c r="M317" t="s">
        <v>51</v>
      </c>
      <c r="N317">
        <v>1730</v>
      </c>
      <c r="O317" t="s">
        <v>52</v>
      </c>
      <c r="P317" t="s">
        <v>203</v>
      </c>
      <c r="T317" t="s">
        <v>64</v>
      </c>
      <c r="Z317" s="3"/>
      <c r="AF317" t="s">
        <v>63</v>
      </c>
      <c r="AH317">
        <v>0</v>
      </c>
      <c r="AI317" s="2">
        <v>45351</v>
      </c>
      <c r="AJ317" t="s">
        <v>64</v>
      </c>
      <c r="AK317" t="s">
        <v>64</v>
      </c>
      <c r="AL317" t="s">
        <v>64</v>
      </c>
      <c r="AN317" s="3"/>
      <c r="AP317" t="s">
        <v>64</v>
      </c>
      <c r="AR317" t="s">
        <v>64</v>
      </c>
      <c r="AS317" t="s">
        <v>66</v>
      </c>
    </row>
    <row r="318" spans="1:45" ht="16" x14ac:dyDescent="0.2">
      <c r="A318">
        <v>3622</v>
      </c>
      <c r="B318">
        <v>3622</v>
      </c>
      <c r="C318" s="2">
        <v>45351</v>
      </c>
      <c r="D318" t="s">
        <v>1936</v>
      </c>
      <c r="E318" t="s">
        <v>3643</v>
      </c>
      <c r="F318" s="3">
        <v>684.38</v>
      </c>
      <c r="G318" t="s">
        <v>47</v>
      </c>
      <c r="H318" s="3">
        <v>0</v>
      </c>
      <c r="I318" t="s">
        <v>104</v>
      </c>
      <c r="J318">
        <v>2555</v>
      </c>
      <c r="K318" t="s">
        <v>49</v>
      </c>
      <c r="L318" t="s">
        <v>50</v>
      </c>
      <c r="M318" t="s">
        <v>51</v>
      </c>
      <c r="N318">
        <v>1730</v>
      </c>
      <c r="O318" t="s">
        <v>52</v>
      </c>
      <c r="P318" t="s">
        <v>203</v>
      </c>
      <c r="T318" t="s">
        <v>64</v>
      </c>
      <c r="Z318" s="3"/>
      <c r="AF318" t="s">
        <v>63</v>
      </c>
      <c r="AH318">
        <v>0</v>
      </c>
      <c r="AI318" s="2">
        <v>45351</v>
      </c>
      <c r="AJ318" t="s">
        <v>64</v>
      </c>
      <c r="AK318" t="s">
        <v>64</v>
      </c>
      <c r="AL318" t="s">
        <v>64</v>
      </c>
      <c r="AN318" s="3"/>
      <c r="AP318" t="s">
        <v>64</v>
      </c>
      <c r="AR318" t="s">
        <v>64</v>
      </c>
      <c r="AS318" t="s">
        <v>66</v>
      </c>
    </row>
    <row r="319" spans="1:45" ht="16" x14ac:dyDescent="0.2">
      <c r="A319">
        <v>3623</v>
      </c>
      <c r="B319">
        <v>3623</v>
      </c>
      <c r="C319" s="2">
        <v>45351</v>
      </c>
      <c r="D319" t="s">
        <v>1934</v>
      </c>
      <c r="E319" t="s">
        <v>204</v>
      </c>
      <c r="F319" s="3">
        <v>652.15</v>
      </c>
      <c r="G319" t="s">
        <v>47</v>
      </c>
      <c r="H319" s="3">
        <v>0</v>
      </c>
      <c r="I319" t="s">
        <v>104</v>
      </c>
      <c r="J319">
        <v>2555</v>
      </c>
      <c r="K319" t="s">
        <v>49</v>
      </c>
      <c r="L319" t="s">
        <v>50</v>
      </c>
      <c r="M319" t="s">
        <v>51</v>
      </c>
      <c r="N319">
        <v>1730</v>
      </c>
      <c r="O319" t="s">
        <v>52</v>
      </c>
      <c r="P319" t="s">
        <v>203</v>
      </c>
      <c r="T319" t="s">
        <v>64</v>
      </c>
      <c r="Z319" s="3"/>
      <c r="AF319" t="s">
        <v>63</v>
      </c>
      <c r="AH319">
        <v>0</v>
      </c>
      <c r="AI319" s="2">
        <v>45351</v>
      </c>
      <c r="AJ319" t="s">
        <v>64</v>
      </c>
      <c r="AK319" t="s">
        <v>64</v>
      </c>
      <c r="AL319" t="s">
        <v>64</v>
      </c>
      <c r="AN319" s="3"/>
      <c r="AP319" t="s">
        <v>64</v>
      </c>
      <c r="AR319" t="s">
        <v>64</v>
      </c>
      <c r="AS319" t="s">
        <v>66</v>
      </c>
    </row>
    <row r="320" spans="1:45" ht="16" x14ac:dyDescent="0.2">
      <c r="A320">
        <v>3624</v>
      </c>
      <c r="B320">
        <v>3624</v>
      </c>
      <c r="C320" s="2">
        <v>45351</v>
      </c>
      <c r="D320" t="s">
        <v>1935</v>
      </c>
      <c r="E320" t="s">
        <v>3643</v>
      </c>
      <c r="F320" s="3">
        <v>502.11</v>
      </c>
      <c r="G320" t="s">
        <v>47</v>
      </c>
      <c r="H320" s="3">
        <v>0</v>
      </c>
      <c r="I320" t="s">
        <v>104</v>
      </c>
      <c r="J320">
        <v>2555</v>
      </c>
      <c r="K320" t="s">
        <v>49</v>
      </c>
      <c r="L320" t="s">
        <v>50</v>
      </c>
      <c r="M320" t="s">
        <v>51</v>
      </c>
      <c r="N320">
        <v>1730</v>
      </c>
      <c r="O320" t="s">
        <v>52</v>
      </c>
      <c r="P320" t="s">
        <v>203</v>
      </c>
      <c r="T320" t="s">
        <v>64</v>
      </c>
      <c r="Z320" s="3"/>
      <c r="AF320" t="s">
        <v>63</v>
      </c>
      <c r="AH320">
        <v>0</v>
      </c>
      <c r="AI320" s="2">
        <v>45351</v>
      </c>
      <c r="AJ320" t="s">
        <v>64</v>
      </c>
      <c r="AK320" t="s">
        <v>64</v>
      </c>
      <c r="AL320" t="s">
        <v>64</v>
      </c>
      <c r="AN320" s="3"/>
      <c r="AP320" t="s">
        <v>64</v>
      </c>
      <c r="AR320" t="s">
        <v>64</v>
      </c>
      <c r="AS320" t="s">
        <v>66</v>
      </c>
    </row>
    <row r="321" spans="1:45" ht="16" x14ac:dyDescent="0.2">
      <c r="A321">
        <v>3625</v>
      </c>
      <c r="B321">
        <v>3625</v>
      </c>
      <c r="C321" s="2">
        <v>45351</v>
      </c>
      <c r="D321" t="s">
        <v>1936</v>
      </c>
      <c r="E321" t="s">
        <v>206</v>
      </c>
      <c r="F321" s="3">
        <v>2988.56</v>
      </c>
      <c r="G321" t="s">
        <v>47</v>
      </c>
      <c r="H321" s="3">
        <v>0</v>
      </c>
      <c r="I321" t="s">
        <v>104</v>
      </c>
      <c r="J321">
        <v>2551</v>
      </c>
      <c r="K321" t="s">
        <v>49</v>
      </c>
      <c r="L321" t="s">
        <v>50</v>
      </c>
      <c r="M321" t="s">
        <v>51</v>
      </c>
      <c r="N321">
        <v>1730</v>
      </c>
      <c r="O321" t="s">
        <v>52</v>
      </c>
      <c r="P321" t="s">
        <v>203</v>
      </c>
      <c r="T321" t="s">
        <v>64</v>
      </c>
      <c r="Z321" s="3"/>
      <c r="AF321" t="s">
        <v>63</v>
      </c>
      <c r="AH321">
        <v>0</v>
      </c>
      <c r="AI321" s="2">
        <v>45351</v>
      </c>
      <c r="AJ321" t="s">
        <v>64</v>
      </c>
      <c r="AK321" t="s">
        <v>64</v>
      </c>
      <c r="AL321" t="s">
        <v>64</v>
      </c>
      <c r="AN321" s="3"/>
      <c r="AP321" t="s">
        <v>64</v>
      </c>
      <c r="AR321" t="s">
        <v>64</v>
      </c>
      <c r="AS321" t="s">
        <v>66</v>
      </c>
    </row>
    <row r="322" spans="1:45" ht="16" x14ac:dyDescent="0.2">
      <c r="A322">
        <v>3626</v>
      </c>
      <c r="B322">
        <v>3626</v>
      </c>
      <c r="C322" s="2">
        <v>45351</v>
      </c>
      <c r="D322" t="s">
        <v>1936</v>
      </c>
      <c r="E322" t="s">
        <v>3644</v>
      </c>
      <c r="F322" s="3">
        <v>143</v>
      </c>
      <c r="G322" t="s">
        <v>47</v>
      </c>
      <c r="H322" s="3">
        <v>0</v>
      </c>
      <c r="I322" t="s">
        <v>104</v>
      </c>
      <c r="J322">
        <v>2551</v>
      </c>
      <c r="K322" t="s">
        <v>49</v>
      </c>
      <c r="L322" t="s">
        <v>50</v>
      </c>
      <c r="M322" t="s">
        <v>51</v>
      </c>
      <c r="N322">
        <v>1730</v>
      </c>
      <c r="O322" t="s">
        <v>52</v>
      </c>
      <c r="P322" t="s">
        <v>203</v>
      </c>
      <c r="T322" t="s">
        <v>64</v>
      </c>
      <c r="Z322" s="3"/>
      <c r="AF322" t="s">
        <v>63</v>
      </c>
      <c r="AH322">
        <v>0</v>
      </c>
      <c r="AI322" s="2">
        <v>45351</v>
      </c>
      <c r="AJ322" t="s">
        <v>64</v>
      </c>
      <c r="AK322" t="s">
        <v>64</v>
      </c>
      <c r="AL322" t="s">
        <v>64</v>
      </c>
      <c r="AN322" s="3"/>
      <c r="AP322" t="s">
        <v>64</v>
      </c>
      <c r="AR322" t="s">
        <v>64</v>
      </c>
      <c r="AS322" t="s">
        <v>66</v>
      </c>
    </row>
    <row r="323" spans="1:45" ht="16" x14ac:dyDescent="0.2">
      <c r="A323">
        <v>2921</v>
      </c>
      <c r="B323">
        <v>2921</v>
      </c>
      <c r="C323" s="2">
        <v>45351.041666666657</v>
      </c>
      <c r="D323" t="s">
        <v>1748</v>
      </c>
      <c r="E323" t="s">
        <v>3645</v>
      </c>
      <c r="F323" s="3">
        <v>4.5999999999999996</v>
      </c>
      <c r="G323" t="s">
        <v>47</v>
      </c>
      <c r="H323" s="3">
        <v>0</v>
      </c>
      <c r="I323" t="s">
        <v>48</v>
      </c>
      <c r="J323">
        <v>2705</v>
      </c>
      <c r="K323" t="s">
        <v>49</v>
      </c>
      <c r="L323" t="s">
        <v>50</v>
      </c>
      <c r="M323" t="s">
        <v>51</v>
      </c>
      <c r="N323">
        <v>940</v>
      </c>
      <c r="O323" t="s">
        <v>52</v>
      </c>
      <c r="P323" t="s">
        <v>53</v>
      </c>
      <c r="T323" t="s">
        <v>3646</v>
      </c>
      <c r="U323" t="s">
        <v>3647</v>
      </c>
      <c r="Z323" s="3"/>
      <c r="AF323" t="s">
        <v>63</v>
      </c>
      <c r="AH323">
        <v>0</v>
      </c>
      <c r="AI323" s="2">
        <v>45351</v>
      </c>
      <c r="AJ323" t="s">
        <v>64</v>
      </c>
      <c r="AK323" t="s">
        <v>64</v>
      </c>
      <c r="AL323" t="s">
        <v>3648</v>
      </c>
      <c r="AM323" t="s">
        <v>3647</v>
      </c>
      <c r="AN323" s="3"/>
      <c r="AP323" t="s">
        <v>64</v>
      </c>
      <c r="AR323">
        <v>1194</v>
      </c>
      <c r="AS323" t="s">
        <v>66</v>
      </c>
    </row>
    <row r="324" spans="1:45" ht="16" x14ac:dyDescent="0.2">
      <c r="A324">
        <v>2919</v>
      </c>
      <c r="B324">
        <v>2919</v>
      </c>
      <c r="C324" s="2">
        <v>45352.041666666657</v>
      </c>
      <c r="D324" t="s">
        <v>1748</v>
      </c>
      <c r="E324" t="s">
        <v>2507</v>
      </c>
      <c r="F324" s="3">
        <v>65.209999999999994</v>
      </c>
      <c r="G324" t="s">
        <v>47</v>
      </c>
      <c r="H324" s="3">
        <v>0</v>
      </c>
      <c r="I324" t="s">
        <v>48</v>
      </c>
      <c r="J324">
        <v>2702</v>
      </c>
      <c r="K324" t="s">
        <v>49</v>
      </c>
      <c r="L324" t="s">
        <v>50</v>
      </c>
      <c r="M324" t="s">
        <v>51</v>
      </c>
      <c r="N324">
        <v>940</v>
      </c>
      <c r="O324" t="s">
        <v>52</v>
      </c>
      <c r="P324" t="s">
        <v>53</v>
      </c>
      <c r="T324" t="s">
        <v>3649</v>
      </c>
      <c r="U324" t="s">
        <v>3650</v>
      </c>
      <c r="V324" t="s">
        <v>2430</v>
      </c>
      <c r="W324" t="s">
        <v>56</v>
      </c>
      <c r="X324" t="s">
        <v>3651</v>
      </c>
      <c r="Y324" t="s">
        <v>2726</v>
      </c>
      <c r="Z324" s="3">
        <v>19</v>
      </c>
      <c r="AA324" t="s">
        <v>3652</v>
      </c>
      <c r="AB324" t="s">
        <v>3653</v>
      </c>
      <c r="AC324" t="s">
        <v>61</v>
      </c>
      <c r="AD324" t="s">
        <v>61</v>
      </c>
      <c r="AE324" t="s">
        <v>3654</v>
      </c>
      <c r="AF324" t="s">
        <v>63</v>
      </c>
      <c r="AH324">
        <v>0</v>
      </c>
      <c r="AI324" s="2">
        <v>45352</v>
      </c>
      <c r="AJ324" t="s">
        <v>64</v>
      </c>
      <c r="AK324" t="s">
        <v>64</v>
      </c>
      <c r="AL324" t="s">
        <v>3655</v>
      </c>
      <c r="AM324" t="s">
        <v>3650</v>
      </c>
      <c r="AN324" s="3">
        <v>65.209999999999994</v>
      </c>
      <c r="AO324" t="s">
        <v>3653</v>
      </c>
      <c r="AP324" t="s">
        <v>64</v>
      </c>
      <c r="AQ324" t="s">
        <v>3654</v>
      </c>
      <c r="AR324">
        <v>1193</v>
      </c>
      <c r="AS324" t="s">
        <v>66</v>
      </c>
    </row>
    <row r="325" spans="1:45" ht="16" x14ac:dyDescent="0.2">
      <c r="A325">
        <v>2925</v>
      </c>
      <c r="B325">
        <v>2925</v>
      </c>
      <c r="C325" s="2">
        <v>45357.041666666657</v>
      </c>
      <c r="D325" t="s">
        <v>1748</v>
      </c>
      <c r="E325" t="s">
        <v>3659</v>
      </c>
      <c r="F325" s="3">
        <v>46.41</v>
      </c>
      <c r="G325" t="s">
        <v>47</v>
      </c>
      <c r="H325" s="3">
        <v>0</v>
      </c>
      <c r="I325" t="s">
        <v>48</v>
      </c>
      <c r="J325">
        <v>2663</v>
      </c>
      <c r="K325" t="s">
        <v>49</v>
      </c>
      <c r="L325" t="s">
        <v>50</v>
      </c>
      <c r="M325" t="s">
        <v>51</v>
      </c>
      <c r="N325">
        <v>940</v>
      </c>
      <c r="O325" t="s">
        <v>52</v>
      </c>
      <c r="P325" t="s">
        <v>53</v>
      </c>
      <c r="T325" t="s">
        <v>2516</v>
      </c>
      <c r="U325" t="s">
        <v>3660</v>
      </c>
      <c r="V325" t="s">
        <v>2482</v>
      </c>
      <c r="W325" t="s">
        <v>56</v>
      </c>
      <c r="X325" t="s">
        <v>3661</v>
      </c>
      <c r="Y325" t="s">
        <v>2375</v>
      </c>
      <c r="Z325" s="3">
        <v>19</v>
      </c>
      <c r="AA325" t="s">
        <v>2519</v>
      </c>
      <c r="AB325" t="s">
        <v>3662</v>
      </c>
      <c r="AC325" t="s">
        <v>61</v>
      </c>
      <c r="AD325" t="s">
        <v>61</v>
      </c>
      <c r="AE325" t="s">
        <v>3663</v>
      </c>
      <c r="AF325" t="s">
        <v>63</v>
      </c>
      <c r="AH325">
        <v>0</v>
      </c>
      <c r="AI325" s="2">
        <v>45357</v>
      </c>
      <c r="AJ325" t="s">
        <v>64</v>
      </c>
      <c r="AK325" t="s">
        <v>64</v>
      </c>
      <c r="AL325" t="s">
        <v>3664</v>
      </c>
      <c r="AM325" t="s">
        <v>3660</v>
      </c>
      <c r="AN325" s="3">
        <v>46.41</v>
      </c>
      <c r="AO325" t="s">
        <v>3662</v>
      </c>
      <c r="AP325" t="s">
        <v>64</v>
      </c>
      <c r="AQ325" t="s">
        <v>3663</v>
      </c>
      <c r="AR325">
        <v>1196</v>
      </c>
      <c r="AS325" t="s">
        <v>66</v>
      </c>
    </row>
    <row r="326" spans="1:45" ht="16" x14ac:dyDescent="0.2">
      <c r="A326">
        <v>2951</v>
      </c>
      <c r="B326">
        <v>2951</v>
      </c>
      <c r="C326" s="2">
        <v>45363.041666666657</v>
      </c>
      <c r="D326" t="s">
        <v>1761</v>
      </c>
      <c r="E326" t="s">
        <v>3667</v>
      </c>
      <c r="F326" s="3">
        <v>726</v>
      </c>
      <c r="G326" t="s">
        <v>47</v>
      </c>
      <c r="H326" s="3">
        <v>0</v>
      </c>
      <c r="I326" t="s">
        <v>48</v>
      </c>
      <c r="J326">
        <v>2722</v>
      </c>
      <c r="K326" t="s">
        <v>49</v>
      </c>
      <c r="L326" t="s">
        <v>50</v>
      </c>
      <c r="M326" t="s">
        <v>51</v>
      </c>
      <c r="N326">
        <v>940</v>
      </c>
      <c r="O326" t="s">
        <v>52</v>
      </c>
      <c r="P326" t="s">
        <v>53</v>
      </c>
      <c r="T326" t="s">
        <v>3668</v>
      </c>
      <c r="U326" t="s">
        <v>3669</v>
      </c>
      <c r="V326" t="s">
        <v>2359</v>
      </c>
      <c r="W326" t="s">
        <v>56</v>
      </c>
      <c r="X326" t="s">
        <v>3670</v>
      </c>
      <c r="Y326" t="s">
        <v>3455</v>
      </c>
      <c r="Z326" s="3">
        <v>0</v>
      </c>
      <c r="AA326" t="s">
        <v>3671</v>
      </c>
      <c r="AB326" t="s">
        <v>3653</v>
      </c>
      <c r="AC326" t="s">
        <v>61</v>
      </c>
      <c r="AD326" t="s">
        <v>61</v>
      </c>
      <c r="AE326" t="s">
        <v>3672</v>
      </c>
      <c r="AF326" t="s">
        <v>63</v>
      </c>
      <c r="AH326">
        <v>0</v>
      </c>
      <c r="AI326" s="2">
        <v>45363</v>
      </c>
      <c r="AJ326" t="s">
        <v>64</v>
      </c>
      <c r="AK326" t="s">
        <v>64</v>
      </c>
      <c r="AL326" t="s">
        <v>3673</v>
      </c>
      <c r="AM326" t="s">
        <v>3669</v>
      </c>
      <c r="AN326" s="3">
        <v>729.39</v>
      </c>
      <c r="AO326" t="s">
        <v>3653</v>
      </c>
      <c r="AP326" t="s">
        <v>64</v>
      </c>
      <c r="AQ326" t="s">
        <v>3672</v>
      </c>
      <c r="AR326">
        <v>1201</v>
      </c>
      <c r="AS326" t="s">
        <v>66</v>
      </c>
    </row>
    <row r="327" spans="1:45" ht="16" x14ac:dyDescent="0.2">
      <c r="A327">
        <v>2952</v>
      </c>
      <c r="B327">
        <v>2952</v>
      </c>
      <c r="C327" s="2">
        <v>45363.041666666657</v>
      </c>
      <c r="D327" t="s">
        <v>1748</v>
      </c>
      <c r="E327" t="s">
        <v>3335</v>
      </c>
      <c r="F327" s="3">
        <v>22.5</v>
      </c>
      <c r="G327" t="s">
        <v>47</v>
      </c>
      <c r="H327" s="3">
        <v>0</v>
      </c>
      <c r="I327" t="s">
        <v>48</v>
      </c>
      <c r="J327">
        <v>2705</v>
      </c>
      <c r="K327" t="s">
        <v>49</v>
      </c>
      <c r="L327" t="s">
        <v>50</v>
      </c>
      <c r="M327" t="s">
        <v>51</v>
      </c>
      <c r="N327">
        <v>940</v>
      </c>
      <c r="O327" t="s">
        <v>52</v>
      </c>
      <c r="P327" t="s">
        <v>53</v>
      </c>
      <c r="T327" t="s">
        <v>3668</v>
      </c>
      <c r="U327" t="s">
        <v>3669</v>
      </c>
      <c r="V327" t="s">
        <v>2359</v>
      </c>
      <c r="W327" t="s">
        <v>56</v>
      </c>
      <c r="X327" t="s">
        <v>3670</v>
      </c>
      <c r="Y327" t="s">
        <v>3455</v>
      </c>
      <c r="Z327" s="3">
        <v>0</v>
      </c>
      <c r="AA327" t="s">
        <v>3671</v>
      </c>
      <c r="AB327" t="s">
        <v>3653</v>
      </c>
      <c r="AC327" t="s">
        <v>61</v>
      </c>
      <c r="AD327" t="s">
        <v>61</v>
      </c>
      <c r="AE327" t="s">
        <v>3672</v>
      </c>
      <c r="AF327" t="s">
        <v>63</v>
      </c>
      <c r="AH327">
        <v>0</v>
      </c>
      <c r="AI327" s="2">
        <v>45363</v>
      </c>
      <c r="AJ327" t="s">
        <v>64</v>
      </c>
      <c r="AK327" t="s">
        <v>64</v>
      </c>
      <c r="AL327" t="s">
        <v>3673</v>
      </c>
      <c r="AM327" t="s">
        <v>3669</v>
      </c>
      <c r="AN327" s="3">
        <v>729.39</v>
      </c>
      <c r="AO327" t="s">
        <v>3653</v>
      </c>
      <c r="AP327" t="s">
        <v>64</v>
      </c>
      <c r="AQ327" t="s">
        <v>3672</v>
      </c>
      <c r="AR327">
        <v>1201</v>
      </c>
      <c r="AS327" t="s">
        <v>66</v>
      </c>
    </row>
    <row r="328" spans="1:45" ht="16" x14ac:dyDescent="0.2">
      <c r="A328">
        <v>2950</v>
      </c>
      <c r="B328">
        <v>2950</v>
      </c>
      <c r="C328" s="2">
        <v>45363.041666666657</v>
      </c>
      <c r="D328" t="s">
        <v>1748</v>
      </c>
      <c r="E328" t="s">
        <v>2165</v>
      </c>
      <c r="F328" s="3">
        <v>52.9</v>
      </c>
      <c r="G328" t="s">
        <v>47</v>
      </c>
      <c r="H328" s="3">
        <v>0</v>
      </c>
      <c r="I328" t="s">
        <v>48</v>
      </c>
      <c r="J328">
        <v>2900</v>
      </c>
      <c r="K328" t="s">
        <v>49</v>
      </c>
      <c r="L328" t="s">
        <v>50</v>
      </c>
      <c r="M328" t="s">
        <v>51</v>
      </c>
      <c r="N328">
        <v>940</v>
      </c>
      <c r="O328" t="s">
        <v>52</v>
      </c>
      <c r="P328" t="s">
        <v>53</v>
      </c>
      <c r="T328" t="s">
        <v>2313</v>
      </c>
      <c r="U328" t="s">
        <v>3674</v>
      </c>
      <c r="V328" t="s">
        <v>2486</v>
      </c>
      <c r="W328" t="s">
        <v>56</v>
      </c>
      <c r="X328" t="s">
        <v>3675</v>
      </c>
      <c r="Y328" t="s">
        <v>323</v>
      </c>
      <c r="Z328" s="3">
        <v>19</v>
      </c>
      <c r="AA328" t="s">
        <v>2316</v>
      </c>
      <c r="AB328" t="s">
        <v>3676</v>
      </c>
      <c r="AC328" t="s">
        <v>61</v>
      </c>
      <c r="AD328" t="s">
        <v>61</v>
      </c>
      <c r="AE328" t="s">
        <v>3677</v>
      </c>
      <c r="AF328" t="s">
        <v>63</v>
      </c>
      <c r="AH328">
        <v>0</v>
      </c>
      <c r="AI328" s="2">
        <v>45363</v>
      </c>
      <c r="AJ328" t="s">
        <v>64</v>
      </c>
      <c r="AK328" t="s">
        <v>64</v>
      </c>
      <c r="AL328" t="s">
        <v>3678</v>
      </c>
      <c r="AM328" t="s">
        <v>3674</v>
      </c>
      <c r="AN328" s="3">
        <v>52.9</v>
      </c>
      <c r="AO328" t="s">
        <v>3676</v>
      </c>
      <c r="AP328" t="s">
        <v>64</v>
      </c>
      <c r="AQ328" t="s">
        <v>3677</v>
      </c>
      <c r="AR328">
        <v>1202</v>
      </c>
      <c r="AS328" t="s">
        <v>66</v>
      </c>
    </row>
    <row r="329" spans="1:45" ht="16" x14ac:dyDescent="0.2">
      <c r="A329">
        <v>2957</v>
      </c>
      <c r="B329">
        <v>2957</v>
      </c>
      <c r="C329" s="2">
        <v>45366.543564814812</v>
      </c>
      <c r="D329" t="s">
        <v>1748</v>
      </c>
      <c r="E329" t="s">
        <v>179</v>
      </c>
      <c r="F329" s="3">
        <v>356.76</v>
      </c>
      <c r="G329" t="s">
        <v>47</v>
      </c>
      <c r="H329" s="3">
        <v>0</v>
      </c>
      <c r="I329" t="s">
        <v>48</v>
      </c>
      <c r="J329">
        <v>2702</v>
      </c>
      <c r="K329" t="s">
        <v>49</v>
      </c>
      <c r="L329" t="s">
        <v>50</v>
      </c>
      <c r="M329" t="s">
        <v>51</v>
      </c>
      <c r="N329">
        <v>941</v>
      </c>
      <c r="O329" t="s">
        <v>52</v>
      </c>
      <c r="P329" t="s">
        <v>53</v>
      </c>
      <c r="T329" t="s">
        <v>3684</v>
      </c>
      <c r="U329" t="s">
        <v>3685</v>
      </c>
      <c r="V329" t="s">
        <v>2497</v>
      </c>
      <c r="W329" t="s">
        <v>56</v>
      </c>
      <c r="X329" t="s">
        <v>3686</v>
      </c>
      <c r="Y329" t="s">
        <v>3687</v>
      </c>
      <c r="Z329" s="3">
        <v>19</v>
      </c>
      <c r="AA329" t="s">
        <v>3681</v>
      </c>
      <c r="AB329" t="s">
        <v>3688</v>
      </c>
      <c r="AC329" t="s">
        <v>61</v>
      </c>
      <c r="AD329" t="s">
        <v>61</v>
      </c>
      <c r="AE329" t="s">
        <v>3689</v>
      </c>
      <c r="AF329" t="s">
        <v>63</v>
      </c>
      <c r="AH329">
        <v>0</v>
      </c>
      <c r="AI329" s="2">
        <v>45366</v>
      </c>
      <c r="AJ329" t="s">
        <v>64</v>
      </c>
      <c r="AK329" t="s">
        <v>64</v>
      </c>
      <c r="AL329" t="s">
        <v>3690</v>
      </c>
      <c r="AM329" t="s">
        <v>3685</v>
      </c>
      <c r="AN329" s="3">
        <v>356.76</v>
      </c>
      <c r="AO329" t="s">
        <v>3688</v>
      </c>
      <c r="AP329" t="s">
        <v>64</v>
      </c>
      <c r="AQ329" t="s">
        <v>3689</v>
      </c>
      <c r="AR329">
        <v>1205</v>
      </c>
      <c r="AS329" t="s">
        <v>66</v>
      </c>
    </row>
    <row r="330" spans="1:45" ht="16" x14ac:dyDescent="0.2">
      <c r="A330">
        <v>3002</v>
      </c>
      <c r="B330">
        <v>3002</v>
      </c>
      <c r="C330" s="2">
        <v>45369.041666666657</v>
      </c>
      <c r="D330" t="s">
        <v>1782</v>
      </c>
      <c r="E330" t="s">
        <v>3691</v>
      </c>
      <c r="F330" s="3">
        <v>285.60000000000002</v>
      </c>
      <c r="G330" t="s">
        <v>47</v>
      </c>
      <c r="H330" s="3">
        <v>0</v>
      </c>
      <c r="I330" t="s">
        <v>48</v>
      </c>
      <c r="J330">
        <v>2894</v>
      </c>
      <c r="K330" t="s">
        <v>49</v>
      </c>
      <c r="L330" t="s">
        <v>50</v>
      </c>
      <c r="M330" t="s">
        <v>51</v>
      </c>
      <c r="N330">
        <v>940</v>
      </c>
      <c r="O330" t="s">
        <v>52</v>
      </c>
      <c r="P330" t="s">
        <v>53</v>
      </c>
      <c r="T330" t="s">
        <v>3692</v>
      </c>
      <c r="U330" t="s">
        <v>3693</v>
      </c>
      <c r="V330" t="s">
        <v>2491</v>
      </c>
      <c r="W330" t="s">
        <v>56</v>
      </c>
      <c r="X330" t="s">
        <v>3694</v>
      </c>
      <c r="Y330" t="s">
        <v>291</v>
      </c>
      <c r="Z330" s="3">
        <v>19</v>
      </c>
      <c r="AA330" t="s">
        <v>3695</v>
      </c>
      <c r="AB330" t="s">
        <v>3696</v>
      </c>
      <c r="AC330" t="s">
        <v>61</v>
      </c>
      <c r="AD330" t="s">
        <v>61</v>
      </c>
      <c r="AE330" t="s">
        <v>3697</v>
      </c>
      <c r="AF330" t="s">
        <v>63</v>
      </c>
      <c r="AH330">
        <v>0</v>
      </c>
      <c r="AI330" s="2">
        <v>45369</v>
      </c>
      <c r="AJ330" t="s">
        <v>64</v>
      </c>
      <c r="AK330" t="s">
        <v>64</v>
      </c>
      <c r="AL330" t="s">
        <v>3698</v>
      </c>
      <c r="AM330" t="s">
        <v>3693</v>
      </c>
      <c r="AN330" s="3">
        <v>285.60000000000002</v>
      </c>
      <c r="AO330" t="s">
        <v>3696</v>
      </c>
      <c r="AP330" t="s">
        <v>64</v>
      </c>
      <c r="AQ330" t="s">
        <v>3697</v>
      </c>
      <c r="AR330">
        <v>1206</v>
      </c>
      <c r="AS330" t="s">
        <v>66</v>
      </c>
    </row>
    <row r="331" spans="1:45" ht="16" x14ac:dyDescent="0.2">
      <c r="A331">
        <v>3092</v>
      </c>
      <c r="B331">
        <v>3092</v>
      </c>
      <c r="C331" s="2">
        <v>45371</v>
      </c>
      <c r="D331" t="s">
        <v>1761</v>
      </c>
      <c r="E331" t="s">
        <v>2032</v>
      </c>
      <c r="F331" s="3">
        <v>22.11</v>
      </c>
      <c r="G331" t="s">
        <v>47</v>
      </c>
      <c r="H331" s="3">
        <v>0</v>
      </c>
      <c r="I331" t="s">
        <v>48</v>
      </c>
      <c r="J331">
        <v>2720</v>
      </c>
      <c r="K331" t="s">
        <v>49</v>
      </c>
      <c r="L331" t="s">
        <v>50</v>
      </c>
      <c r="M331" t="s">
        <v>51</v>
      </c>
      <c r="N331">
        <v>942</v>
      </c>
      <c r="O331" t="s">
        <v>52</v>
      </c>
      <c r="P331" t="s">
        <v>53</v>
      </c>
      <c r="T331" t="s">
        <v>3701</v>
      </c>
      <c r="U331" t="s">
        <v>3702</v>
      </c>
      <c r="V331" t="s">
        <v>2589</v>
      </c>
      <c r="W331" t="s">
        <v>56</v>
      </c>
      <c r="X331" t="s">
        <v>3703</v>
      </c>
      <c r="Y331" t="s">
        <v>2036</v>
      </c>
      <c r="Z331" s="3">
        <v>19</v>
      </c>
      <c r="AA331" t="s">
        <v>3704</v>
      </c>
      <c r="AB331" t="s">
        <v>3705</v>
      </c>
      <c r="AC331" t="s">
        <v>61</v>
      </c>
      <c r="AD331" t="s">
        <v>61</v>
      </c>
      <c r="AE331" t="s">
        <v>3706</v>
      </c>
      <c r="AF331" t="s">
        <v>63</v>
      </c>
      <c r="AH331">
        <v>0</v>
      </c>
      <c r="AI331" s="2">
        <v>45371</v>
      </c>
      <c r="AJ331" t="s">
        <v>64</v>
      </c>
      <c r="AK331" t="s">
        <v>64</v>
      </c>
      <c r="AL331" t="s">
        <v>3707</v>
      </c>
      <c r="AM331" t="s">
        <v>3702</v>
      </c>
      <c r="AN331" s="3">
        <v>21.86</v>
      </c>
      <c r="AO331" t="s">
        <v>3705</v>
      </c>
      <c r="AP331" t="s">
        <v>64</v>
      </c>
      <c r="AQ331" t="s">
        <v>3706</v>
      </c>
      <c r="AR331">
        <v>1241</v>
      </c>
      <c r="AS331" t="s">
        <v>66</v>
      </c>
    </row>
    <row r="332" spans="1:45" ht="16" x14ac:dyDescent="0.2">
      <c r="A332">
        <v>3106</v>
      </c>
      <c r="B332">
        <v>3106</v>
      </c>
      <c r="C332" s="2">
        <v>45373</v>
      </c>
      <c r="D332" t="s">
        <v>1761</v>
      </c>
      <c r="E332" t="s">
        <v>3714</v>
      </c>
      <c r="F332" s="3">
        <v>9.98</v>
      </c>
      <c r="G332" t="s">
        <v>47</v>
      </c>
      <c r="H332" s="3">
        <v>0</v>
      </c>
      <c r="I332" t="s">
        <v>48</v>
      </c>
      <c r="J332">
        <v>2720</v>
      </c>
      <c r="K332" t="s">
        <v>49</v>
      </c>
      <c r="L332" t="s">
        <v>50</v>
      </c>
      <c r="M332" t="s">
        <v>51</v>
      </c>
      <c r="N332">
        <v>942</v>
      </c>
      <c r="O332" t="s">
        <v>52</v>
      </c>
      <c r="P332" t="s">
        <v>53</v>
      </c>
      <c r="T332" t="s">
        <v>3715</v>
      </c>
      <c r="U332" t="s">
        <v>3716</v>
      </c>
      <c r="V332" t="s">
        <v>2586</v>
      </c>
      <c r="W332" t="s">
        <v>56</v>
      </c>
      <c r="X332" t="s">
        <v>3717</v>
      </c>
      <c r="Y332" t="s">
        <v>953</v>
      </c>
      <c r="Z332" s="3">
        <v>19</v>
      </c>
      <c r="AA332" t="s">
        <v>3718</v>
      </c>
      <c r="AB332" t="s">
        <v>3719</v>
      </c>
      <c r="AC332" t="s">
        <v>61</v>
      </c>
      <c r="AD332" t="s">
        <v>61</v>
      </c>
      <c r="AE332" t="s">
        <v>3720</v>
      </c>
      <c r="AF332" t="s">
        <v>63</v>
      </c>
      <c r="AH332">
        <v>0</v>
      </c>
      <c r="AI332" s="2">
        <v>45373</v>
      </c>
      <c r="AJ332" t="s">
        <v>64</v>
      </c>
      <c r="AK332" t="s">
        <v>64</v>
      </c>
      <c r="AL332" t="s">
        <v>3721</v>
      </c>
      <c r="AM332" t="s">
        <v>3716</v>
      </c>
      <c r="AN332" s="3">
        <v>9.98</v>
      </c>
      <c r="AO332" t="s">
        <v>3719</v>
      </c>
      <c r="AP332" t="s">
        <v>64</v>
      </c>
      <c r="AQ332" t="s">
        <v>3720</v>
      </c>
      <c r="AR332">
        <v>1243</v>
      </c>
      <c r="AS332" t="s">
        <v>66</v>
      </c>
    </row>
    <row r="333" spans="1:45" ht="16" x14ac:dyDescent="0.2">
      <c r="A333">
        <v>3035</v>
      </c>
      <c r="B333">
        <v>3035</v>
      </c>
      <c r="C333" s="2">
        <v>45376.041666666657</v>
      </c>
      <c r="D333" t="s">
        <v>1814</v>
      </c>
      <c r="E333" t="s">
        <v>2248</v>
      </c>
      <c r="F333" s="3">
        <v>22.08</v>
      </c>
      <c r="G333" t="s">
        <v>47</v>
      </c>
      <c r="H333" s="3">
        <v>0</v>
      </c>
      <c r="I333" t="s">
        <v>48</v>
      </c>
      <c r="J333">
        <v>2710</v>
      </c>
      <c r="K333" t="s">
        <v>49</v>
      </c>
      <c r="L333" t="s">
        <v>50</v>
      </c>
      <c r="M333" t="s">
        <v>51</v>
      </c>
      <c r="N333">
        <v>940</v>
      </c>
      <c r="O333" t="s">
        <v>52</v>
      </c>
      <c r="P333" t="s">
        <v>53</v>
      </c>
      <c r="T333" t="s">
        <v>3722</v>
      </c>
      <c r="U333" t="s">
        <v>3723</v>
      </c>
      <c r="V333" t="s">
        <v>2489</v>
      </c>
      <c r="W333" t="s">
        <v>56</v>
      </c>
      <c r="X333" t="s">
        <v>3724</v>
      </c>
      <c r="Y333" t="s">
        <v>2061</v>
      </c>
      <c r="Z333" s="3">
        <v>19</v>
      </c>
      <c r="AA333" t="s">
        <v>3725</v>
      </c>
      <c r="AB333" t="s">
        <v>3719</v>
      </c>
      <c r="AC333" t="s">
        <v>61</v>
      </c>
      <c r="AD333" t="s">
        <v>61</v>
      </c>
      <c r="AE333" t="s">
        <v>3726</v>
      </c>
      <c r="AF333" t="s">
        <v>63</v>
      </c>
      <c r="AH333">
        <v>0</v>
      </c>
      <c r="AI333" s="2">
        <v>45376</v>
      </c>
      <c r="AJ333" t="s">
        <v>64</v>
      </c>
      <c r="AK333" t="s">
        <v>64</v>
      </c>
      <c r="AL333" t="s">
        <v>3727</v>
      </c>
      <c r="AM333" t="s">
        <v>3723</v>
      </c>
      <c r="AN333" s="3">
        <v>22.08</v>
      </c>
      <c r="AO333" t="s">
        <v>3719</v>
      </c>
      <c r="AP333" t="s">
        <v>64</v>
      </c>
      <c r="AQ333" t="s">
        <v>3726</v>
      </c>
      <c r="AR333">
        <v>1209</v>
      </c>
      <c r="AS333" t="s">
        <v>66</v>
      </c>
    </row>
    <row r="334" spans="1:45" ht="16" x14ac:dyDescent="0.2">
      <c r="A334">
        <v>3054</v>
      </c>
      <c r="B334">
        <v>3054</v>
      </c>
      <c r="C334" s="2">
        <v>45379.041666666657</v>
      </c>
      <c r="D334" t="s">
        <v>1748</v>
      </c>
      <c r="E334" t="s">
        <v>2507</v>
      </c>
      <c r="F334" s="3">
        <v>20.23</v>
      </c>
      <c r="G334" t="s">
        <v>47</v>
      </c>
      <c r="H334" s="3">
        <v>0</v>
      </c>
      <c r="I334" t="s">
        <v>48</v>
      </c>
      <c r="J334">
        <v>2702</v>
      </c>
      <c r="K334" t="s">
        <v>49</v>
      </c>
      <c r="L334" t="s">
        <v>50</v>
      </c>
      <c r="M334" t="s">
        <v>51</v>
      </c>
      <c r="N334">
        <v>940</v>
      </c>
      <c r="O334" t="s">
        <v>52</v>
      </c>
      <c r="P334" t="s">
        <v>53</v>
      </c>
      <c r="T334" t="s">
        <v>2826</v>
      </c>
      <c r="U334" t="s">
        <v>3733</v>
      </c>
      <c r="V334" t="s">
        <v>2495</v>
      </c>
      <c r="W334" t="s">
        <v>56</v>
      </c>
      <c r="X334" t="s">
        <v>3734</v>
      </c>
      <c r="Y334" t="s">
        <v>2726</v>
      </c>
      <c r="Z334" s="3">
        <v>19</v>
      </c>
      <c r="AA334" t="s">
        <v>2829</v>
      </c>
      <c r="AB334" t="s">
        <v>3719</v>
      </c>
      <c r="AC334" t="s">
        <v>61</v>
      </c>
      <c r="AD334" t="s">
        <v>61</v>
      </c>
      <c r="AE334" t="s">
        <v>3735</v>
      </c>
      <c r="AF334" t="s">
        <v>63</v>
      </c>
      <c r="AH334">
        <v>0</v>
      </c>
      <c r="AI334" s="2">
        <v>45379</v>
      </c>
      <c r="AJ334" t="s">
        <v>64</v>
      </c>
      <c r="AK334" t="s">
        <v>64</v>
      </c>
      <c r="AL334" t="s">
        <v>3736</v>
      </c>
      <c r="AM334" t="s">
        <v>3733</v>
      </c>
      <c r="AN334" s="3">
        <v>20.23</v>
      </c>
      <c r="AO334" t="s">
        <v>3719</v>
      </c>
      <c r="AP334" t="s">
        <v>64</v>
      </c>
      <c r="AQ334" t="s">
        <v>3735</v>
      </c>
      <c r="AR334">
        <v>1212</v>
      </c>
      <c r="AS334" t="s">
        <v>66</v>
      </c>
    </row>
    <row r="335" spans="1:45" ht="16" x14ac:dyDescent="0.2">
      <c r="A335">
        <v>3058</v>
      </c>
      <c r="B335">
        <v>3058</v>
      </c>
      <c r="C335" s="2">
        <v>45379.041666666657</v>
      </c>
      <c r="D335" t="s">
        <v>1748</v>
      </c>
      <c r="E335" t="s">
        <v>3737</v>
      </c>
      <c r="F335" s="3">
        <v>4.2300000000000004</v>
      </c>
      <c r="G335" t="s">
        <v>47</v>
      </c>
      <c r="H335" s="3">
        <v>0</v>
      </c>
      <c r="I335" t="s">
        <v>48</v>
      </c>
      <c r="J335">
        <v>2705</v>
      </c>
      <c r="K335" t="s">
        <v>49</v>
      </c>
      <c r="L335" t="s">
        <v>50</v>
      </c>
      <c r="M335" t="s">
        <v>51</v>
      </c>
      <c r="N335">
        <v>940</v>
      </c>
      <c r="O335" t="s">
        <v>52</v>
      </c>
      <c r="P335" t="s">
        <v>53</v>
      </c>
      <c r="T335" t="s">
        <v>3738</v>
      </c>
      <c r="U335" t="s">
        <v>3739</v>
      </c>
      <c r="Z335" s="3"/>
      <c r="AF335" t="s">
        <v>63</v>
      </c>
      <c r="AH335">
        <v>0</v>
      </c>
      <c r="AI335" s="2">
        <v>45379</v>
      </c>
      <c r="AJ335" t="s">
        <v>64</v>
      </c>
      <c r="AK335" t="s">
        <v>64</v>
      </c>
      <c r="AL335" t="s">
        <v>797</v>
      </c>
      <c r="AM335" t="s">
        <v>3739</v>
      </c>
      <c r="AN335" s="3"/>
      <c r="AP335" t="s">
        <v>64</v>
      </c>
      <c r="AR335">
        <v>1213</v>
      </c>
      <c r="AS335" t="s">
        <v>66</v>
      </c>
    </row>
    <row r="336" spans="1:45" ht="16" x14ac:dyDescent="0.2">
      <c r="A336">
        <v>3465</v>
      </c>
      <c r="B336">
        <v>3465</v>
      </c>
      <c r="C336" s="2">
        <v>45382</v>
      </c>
      <c r="D336" t="s">
        <v>1934</v>
      </c>
      <c r="E336" t="s">
        <v>206</v>
      </c>
      <c r="F336" s="3">
        <v>3110.01</v>
      </c>
      <c r="G336" t="s">
        <v>47</v>
      </c>
      <c r="H336" s="3">
        <v>0</v>
      </c>
      <c r="I336" t="s">
        <v>104</v>
      </c>
      <c r="J336">
        <v>2551</v>
      </c>
      <c r="K336" t="s">
        <v>49</v>
      </c>
      <c r="L336" t="s">
        <v>50</v>
      </c>
      <c r="M336" t="s">
        <v>51</v>
      </c>
      <c r="N336">
        <v>1730</v>
      </c>
      <c r="O336" t="s">
        <v>52</v>
      </c>
      <c r="P336" t="s">
        <v>203</v>
      </c>
      <c r="T336" t="s">
        <v>64</v>
      </c>
      <c r="Z336" s="3"/>
      <c r="AF336" t="s">
        <v>63</v>
      </c>
      <c r="AH336">
        <v>0</v>
      </c>
      <c r="AI336" s="2">
        <v>45382</v>
      </c>
      <c r="AJ336" t="s">
        <v>64</v>
      </c>
      <c r="AK336" t="s">
        <v>64</v>
      </c>
      <c r="AL336" t="s">
        <v>64</v>
      </c>
      <c r="AN336" s="3"/>
      <c r="AP336" t="s">
        <v>64</v>
      </c>
      <c r="AR336" t="s">
        <v>64</v>
      </c>
      <c r="AS336" t="s">
        <v>66</v>
      </c>
    </row>
    <row r="337" spans="1:45" ht="16" x14ac:dyDescent="0.2">
      <c r="A337">
        <v>3466</v>
      </c>
      <c r="B337">
        <v>3466</v>
      </c>
      <c r="C337" s="2">
        <v>45382</v>
      </c>
      <c r="D337" t="s">
        <v>1935</v>
      </c>
      <c r="E337" t="s">
        <v>206</v>
      </c>
      <c r="F337" s="3">
        <v>2382.81</v>
      </c>
      <c r="G337" t="s">
        <v>47</v>
      </c>
      <c r="H337" s="3">
        <v>0</v>
      </c>
      <c r="I337" t="s">
        <v>104</v>
      </c>
      <c r="J337">
        <v>2551</v>
      </c>
      <c r="K337" t="s">
        <v>49</v>
      </c>
      <c r="L337" t="s">
        <v>50</v>
      </c>
      <c r="M337" t="s">
        <v>51</v>
      </c>
      <c r="N337">
        <v>1730</v>
      </c>
      <c r="O337" t="s">
        <v>52</v>
      </c>
      <c r="P337" t="s">
        <v>203</v>
      </c>
      <c r="T337" t="s">
        <v>64</v>
      </c>
      <c r="Z337" s="3"/>
      <c r="AF337" t="s">
        <v>63</v>
      </c>
      <c r="AH337">
        <v>0</v>
      </c>
      <c r="AI337" s="2">
        <v>45382</v>
      </c>
      <c r="AJ337" t="s">
        <v>64</v>
      </c>
      <c r="AK337" t="s">
        <v>64</v>
      </c>
      <c r="AL337" t="s">
        <v>64</v>
      </c>
      <c r="AN337" s="3"/>
      <c r="AP337" t="s">
        <v>64</v>
      </c>
      <c r="AR337" t="s">
        <v>64</v>
      </c>
      <c r="AS337" t="s">
        <v>66</v>
      </c>
    </row>
    <row r="338" spans="1:45" ht="16" x14ac:dyDescent="0.2">
      <c r="A338">
        <v>3627</v>
      </c>
      <c r="B338">
        <v>3627</v>
      </c>
      <c r="C338" s="2">
        <v>45382</v>
      </c>
      <c r="D338" t="s">
        <v>1935</v>
      </c>
      <c r="E338" t="s">
        <v>3643</v>
      </c>
      <c r="F338" s="3">
        <v>554.26</v>
      </c>
      <c r="G338" t="s">
        <v>47</v>
      </c>
      <c r="H338" s="3">
        <v>0</v>
      </c>
      <c r="I338" t="s">
        <v>104</v>
      </c>
      <c r="J338">
        <v>2555</v>
      </c>
      <c r="K338" t="s">
        <v>49</v>
      </c>
      <c r="L338" t="s">
        <v>50</v>
      </c>
      <c r="M338" t="s">
        <v>51</v>
      </c>
      <c r="N338">
        <v>1730</v>
      </c>
      <c r="O338" t="s">
        <v>52</v>
      </c>
      <c r="P338" t="s">
        <v>203</v>
      </c>
      <c r="T338" t="s">
        <v>64</v>
      </c>
      <c r="Z338" s="3"/>
      <c r="AF338" t="s">
        <v>63</v>
      </c>
      <c r="AH338">
        <v>0</v>
      </c>
      <c r="AI338" s="2">
        <v>45382</v>
      </c>
      <c r="AJ338" t="s">
        <v>64</v>
      </c>
      <c r="AK338" t="s">
        <v>64</v>
      </c>
      <c r="AL338" t="s">
        <v>64</v>
      </c>
      <c r="AN338" s="3"/>
      <c r="AP338" t="s">
        <v>64</v>
      </c>
      <c r="AR338" t="s">
        <v>64</v>
      </c>
      <c r="AS338" t="s">
        <v>66</v>
      </c>
    </row>
    <row r="339" spans="1:45" ht="16" x14ac:dyDescent="0.2">
      <c r="A339">
        <v>3628</v>
      </c>
      <c r="B339">
        <v>3628</v>
      </c>
      <c r="C339" s="2">
        <v>45382</v>
      </c>
      <c r="D339" t="s">
        <v>1934</v>
      </c>
      <c r="E339" t="s">
        <v>3643</v>
      </c>
      <c r="F339" s="3">
        <v>712.19</v>
      </c>
      <c r="G339" t="s">
        <v>47</v>
      </c>
      <c r="H339" s="3">
        <v>0</v>
      </c>
      <c r="I339" t="s">
        <v>104</v>
      </c>
      <c r="J339">
        <v>2555</v>
      </c>
      <c r="K339" t="s">
        <v>49</v>
      </c>
      <c r="L339" t="s">
        <v>50</v>
      </c>
      <c r="M339" t="s">
        <v>51</v>
      </c>
      <c r="N339">
        <v>1730</v>
      </c>
      <c r="O339" t="s">
        <v>52</v>
      </c>
      <c r="P339" t="s">
        <v>203</v>
      </c>
      <c r="T339" t="s">
        <v>64</v>
      </c>
      <c r="Z339" s="3"/>
      <c r="AF339" t="s">
        <v>63</v>
      </c>
      <c r="AH339">
        <v>0</v>
      </c>
      <c r="AI339" s="2">
        <v>45382</v>
      </c>
      <c r="AJ339" t="s">
        <v>64</v>
      </c>
      <c r="AK339" t="s">
        <v>64</v>
      </c>
      <c r="AL339" t="s">
        <v>64</v>
      </c>
      <c r="AN339" s="3"/>
      <c r="AP339" t="s">
        <v>64</v>
      </c>
      <c r="AR339" t="s">
        <v>64</v>
      </c>
      <c r="AS339" t="s">
        <v>66</v>
      </c>
    </row>
    <row r="340" spans="1:45" ht="16" x14ac:dyDescent="0.2">
      <c r="A340">
        <v>3629</v>
      </c>
      <c r="B340">
        <v>3629</v>
      </c>
      <c r="C340" s="2">
        <v>45382</v>
      </c>
      <c r="D340" t="s">
        <v>1936</v>
      </c>
      <c r="E340" t="s">
        <v>3643</v>
      </c>
      <c r="F340" s="3">
        <v>753.43</v>
      </c>
      <c r="G340" t="s">
        <v>47</v>
      </c>
      <c r="H340" s="3">
        <v>0</v>
      </c>
      <c r="I340" t="s">
        <v>104</v>
      </c>
      <c r="J340">
        <v>2555</v>
      </c>
      <c r="K340" t="s">
        <v>49</v>
      </c>
      <c r="L340" t="s">
        <v>50</v>
      </c>
      <c r="M340" t="s">
        <v>51</v>
      </c>
      <c r="N340">
        <v>1730</v>
      </c>
      <c r="O340" t="s">
        <v>52</v>
      </c>
      <c r="P340" t="s">
        <v>203</v>
      </c>
      <c r="T340" t="s">
        <v>64</v>
      </c>
      <c r="Z340" s="3"/>
      <c r="AF340" t="s">
        <v>63</v>
      </c>
      <c r="AH340">
        <v>0</v>
      </c>
      <c r="AI340" s="2">
        <v>45382</v>
      </c>
      <c r="AJ340" t="s">
        <v>64</v>
      </c>
      <c r="AK340" t="s">
        <v>64</v>
      </c>
      <c r="AL340" t="s">
        <v>64</v>
      </c>
      <c r="AN340" s="3"/>
      <c r="AP340" t="s">
        <v>64</v>
      </c>
      <c r="AR340" t="s">
        <v>64</v>
      </c>
      <c r="AS340" t="s">
        <v>66</v>
      </c>
    </row>
    <row r="341" spans="1:45" ht="16" x14ac:dyDescent="0.2">
      <c r="A341">
        <v>3630</v>
      </c>
      <c r="B341">
        <v>3630</v>
      </c>
      <c r="C341" s="2">
        <v>45382</v>
      </c>
      <c r="D341" t="s">
        <v>1936</v>
      </c>
      <c r="E341" t="s">
        <v>206</v>
      </c>
      <c r="F341" s="3">
        <v>3290.09</v>
      </c>
      <c r="G341" t="s">
        <v>47</v>
      </c>
      <c r="H341" s="3">
        <v>0</v>
      </c>
      <c r="I341" t="s">
        <v>104</v>
      </c>
      <c r="J341">
        <v>2551</v>
      </c>
      <c r="K341" t="s">
        <v>49</v>
      </c>
      <c r="L341" t="s">
        <v>50</v>
      </c>
      <c r="M341" t="s">
        <v>51</v>
      </c>
      <c r="N341">
        <v>1730</v>
      </c>
      <c r="O341" t="s">
        <v>52</v>
      </c>
      <c r="P341" t="s">
        <v>203</v>
      </c>
      <c r="T341" t="s">
        <v>64</v>
      </c>
      <c r="Z341" s="3"/>
      <c r="AF341" t="s">
        <v>63</v>
      </c>
      <c r="AH341">
        <v>0</v>
      </c>
      <c r="AI341" s="2">
        <v>45382</v>
      </c>
      <c r="AJ341" t="s">
        <v>64</v>
      </c>
      <c r="AK341" t="s">
        <v>64</v>
      </c>
      <c r="AL341" t="s">
        <v>64</v>
      </c>
      <c r="AN341" s="3"/>
      <c r="AP341" t="s">
        <v>64</v>
      </c>
      <c r="AR341" t="s">
        <v>64</v>
      </c>
      <c r="AS341" t="s">
        <v>66</v>
      </c>
    </row>
    <row r="342" spans="1:45" ht="16" x14ac:dyDescent="0.2">
      <c r="A342">
        <v>3061</v>
      </c>
      <c r="B342">
        <v>3061</v>
      </c>
      <c r="C342" s="2">
        <v>45385.083333333343</v>
      </c>
      <c r="D342" t="s">
        <v>1814</v>
      </c>
      <c r="E342" t="s">
        <v>3744</v>
      </c>
      <c r="F342" s="3">
        <v>405</v>
      </c>
      <c r="G342" t="s">
        <v>47</v>
      </c>
      <c r="H342" s="3">
        <v>0</v>
      </c>
      <c r="I342" t="s">
        <v>48</v>
      </c>
      <c r="J342">
        <v>2722</v>
      </c>
      <c r="K342" t="s">
        <v>49</v>
      </c>
      <c r="L342" t="s">
        <v>50</v>
      </c>
      <c r="M342" t="s">
        <v>51</v>
      </c>
      <c r="N342">
        <v>940</v>
      </c>
      <c r="O342" t="s">
        <v>52</v>
      </c>
      <c r="P342" t="s">
        <v>53</v>
      </c>
      <c r="T342" t="s">
        <v>3745</v>
      </c>
      <c r="U342" t="s">
        <v>3746</v>
      </c>
      <c r="V342" t="s">
        <v>2501</v>
      </c>
      <c r="W342" t="s">
        <v>56</v>
      </c>
      <c r="X342" t="s">
        <v>3747</v>
      </c>
      <c r="Y342" t="s">
        <v>3368</v>
      </c>
      <c r="Z342" s="3">
        <v>0</v>
      </c>
      <c r="AA342" t="s">
        <v>3748</v>
      </c>
      <c r="AB342" t="s">
        <v>3749</v>
      </c>
      <c r="AC342" t="s">
        <v>61</v>
      </c>
      <c r="AD342" t="s">
        <v>61</v>
      </c>
      <c r="AE342" t="s">
        <v>3750</v>
      </c>
      <c r="AF342" t="s">
        <v>63</v>
      </c>
      <c r="AH342">
        <v>0</v>
      </c>
      <c r="AI342" s="2">
        <v>45385</v>
      </c>
      <c r="AJ342" t="s">
        <v>64</v>
      </c>
      <c r="AK342" t="s">
        <v>64</v>
      </c>
      <c r="AL342" t="s">
        <v>3751</v>
      </c>
      <c r="AM342" t="s">
        <v>3746</v>
      </c>
      <c r="AN342" s="3">
        <v>405</v>
      </c>
      <c r="AO342" t="s">
        <v>3749</v>
      </c>
      <c r="AP342" t="s">
        <v>64</v>
      </c>
      <c r="AQ342" t="s">
        <v>3750</v>
      </c>
      <c r="AR342">
        <v>1215</v>
      </c>
      <c r="AS342" t="s">
        <v>66</v>
      </c>
    </row>
    <row r="343" spans="1:45" ht="16" x14ac:dyDescent="0.2">
      <c r="A343">
        <v>3062</v>
      </c>
      <c r="B343">
        <v>3062</v>
      </c>
      <c r="C343" s="2">
        <v>45385.083333333343</v>
      </c>
      <c r="D343" t="s">
        <v>1748</v>
      </c>
      <c r="E343" t="s">
        <v>3514</v>
      </c>
      <c r="F343" s="3">
        <v>9.5</v>
      </c>
      <c r="G343" t="s">
        <v>47</v>
      </c>
      <c r="H343" s="3">
        <v>0</v>
      </c>
      <c r="I343" t="s">
        <v>48</v>
      </c>
      <c r="J343">
        <v>2705</v>
      </c>
      <c r="K343" t="s">
        <v>49</v>
      </c>
      <c r="L343" t="s">
        <v>50</v>
      </c>
      <c r="M343" t="s">
        <v>51</v>
      </c>
      <c r="N343">
        <v>940</v>
      </c>
      <c r="O343" t="s">
        <v>52</v>
      </c>
      <c r="P343" t="s">
        <v>53</v>
      </c>
      <c r="T343" t="s">
        <v>3745</v>
      </c>
      <c r="U343" t="s">
        <v>3746</v>
      </c>
      <c r="V343" t="s">
        <v>2501</v>
      </c>
      <c r="W343" t="s">
        <v>56</v>
      </c>
      <c r="X343" t="s">
        <v>3747</v>
      </c>
      <c r="Y343" t="s">
        <v>3368</v>
      </c>
      <c r="Z343" s="3">
        <v>0</v>
      </c>
      <c r="AA343" t="s">
        <v>3748</v>
      </c>
      <c r="AB343" t="s">
        <v>3749</v>
      </c>
      <c r="AC343" t="s">
        <v>61</v>
      </c>
      <c r="AD343" t="s">
        <v>61</v>
      </c>
      <c r="AE343" t="s">
        <v>3750</v>
      </c>
      <c r="AF343" t="s">
        <v>63</v>
      </c>
      <c r="AH343">
        <v>0</v>
      </c>
      <c r="AI343" s="2">
        <v>45385</v>
      </c>
      <c r="AJ343" t="s">
        <v>64</v>
      </c>
      <c r="AK343" t="s">
        <v>64</v>
      </c>
      <c r="AL343" t="s">
        <v>3751</v>
      </c>
      <c r="AM343" t="s">
        <v>3746</v>
      </c>
      <c r="AN343" s="3">
        <v>405</v>
      </c>
      <c r="AO343" t="s">
        <v>3749</v>
      </c>
      <c r="AP343" t="s">
        <v>64</v>
      </c>
      <c r="AQ343" t="s">
        <v>3750</v>
      </c>
      <c r="AR343">
        <v>1215</v>
      </c>
      <c r="AS343" t="s">
        <v>66</v>
      </c>
    </row>
    <row r="344" spans="1:45" ht="16" x14ac:dyDescent="0.2">
      <c r="A344">
        <v>3067</v>
      </c>
      <c r="B344">
        <v>3067</v>
      </c>
      <c r="C344" s="2">
        <v>45386.083333333343</v>
      </c>
      <c r="D344" t="s">
        <v>1814</v>
      </c>
      <c r="E344" t="s">
        <v>2915</v>
      </c>
      <c r="F344" s="3">
        <v>900</v>
      </c>
      <c r="G344" t="s">
        <v>47</v>
      </c>
      <c r="H344" s="3">
        <v>0</v>
      </c>
      <c r="I344" t="s">
        <v>48</v>
      </c>
      <c r="J344">
        <v>2721</v>
      </c>
      <c r="K344" t="s">
        <v>49</v>
      </c>
      <c r="L344" t="s">
        <v>50</v>
      </c>
      <c r="M344" t="s">
        <v>51</v>
      </c>
      <c r="N344">
        <v>940</v>
      </c>
      <c r="O344" t="s">
        <v>52</v>
      </c>
      <c r="P344" t="s">
        <v>53</v>
      </c>
      <c r="T344" t="s">
        <v>3019</v>
      </c>
      <c r="U344" t="s">
        <v>3752</v>
      </c>
      <c r="V344" t="s">
        <v>2504</v>
      </c>
      <c r="W344" t="s">
        <v>56</v>
      </c>
      <c r="X344" t="s">
        <v>692</v>
      </c>
      <c r="Y344" t="s">
        <v>3021</v>
      </c>
      <c r="Z344" s="3">
        <v>0</v>
      </c>
      <c r="AA344" t="s">
        <v>2234</v>
      </c>
      <c r="AB344" t="s">
        <v>3753</v>
      </c>
      <c r="AC344" t="s">
        <v>61</v>
      </c>
      <c r="AD344" t="s">
        <v>61</v>
      </c>
      <c r="AE344" t="s">
        <v>3754</v>
      </c>
      <c r="AF344" t="s">
        <v>63</v>
      </c>
      <c r="AH344">
        <v>0</v>
      </c>
      <c r="AI344" s="2">
        <v>45386</v>
      </c>
      <c r="AJ344" t="s">
        <v>64</v>
      </c>
      <c r="AK344" t="s">
        <v>64</v>
      </c>
      <c r="AL344" t="s">
        <v>3755</v>
      </c>
      <c r="AM344" t="s">
        <v>3752</v>
      </c>
      <c r="AN344" s="3">
        <v>900</v>
      </c>
      <c r="AO344" t="s">
        <v>3753</v>
      </c>
      <c r="AP344" t="s">
        <v>64</v>
      </c>
      <c r="AQ344" t="s">
        <v>3754</v>
      </c>
      <c r="AR344">
        <v>1216</v>
      </c>
      <c r="AS344" t="s">
        <v>66</v>
      </c>
    </row>
    <row r="345" spans="1:45" ht="16" x14ac:dyDescent="0.2">
      <c r="A345">
        <v>3064</v>
      </c>
      <c r="B345">
        <v>3064</v>
      </c>
      <c r="C345" s="2">
        <v>45387.083333333343</v>
      </c>
      <c r="D345" t="s">
        <v>1748</v>
      </c>
      <c r="E345" t="s">
        <v>3659</v>
      </c>
      <c r="F345" s="3">
        <v>46.41</v>
      </c>
      <c r="G345" t="s">
        <v>47</v>
      </c>
      <c r="H345" s="3">
        <v>0</v>
      </c>
      <c r="I345" t="s">
        <v>48</v>
      </c>
      <c r="J345">
        <v>2663</v>
      </c>
      <c r="K345" t="s">
        <v>49</v>
      </c>
      <c r="L345" t="s">
        <v>50</v>
      </c>
      <c r="M345" t="s">
        <v>51</v>
      </c>
      <c r="N345">
        <v>940</v>
      </c>
      <c r="O345" t="s">
        <v>52</v>
      </c>
      <c r="P345" t="s">
        <v>53</v>
      </c>
      <c r="T345" t="s">
        <v>2516</v>
      </c>
      <c r="U345" t="s">
        <v>3759</v>
      </c>
      <c r="V345" t="s">
        <v>2527</v>
      </c>
      <c r="W345" t="s">
        <v>56</v>
      </c>
      <c r="X345" t="s">
        <v>3760</v>
      </c>
      <c r="Y345" t="s">
        <v>2375</v>
      </c>
      <c r="Z345" s="3">
        <v>19</v>
      </c>
      <c r="AA345" t="s">
        <v>2519</v>
      </c>
      <c r="AB345" t="s">
        <v>3761</v>
      </c>
      <c r="AC345" t="s">
        <v>61</v>
      </c>
      <c r="AD345" t="s">
        <v>61</v>
      </c>
      <c r="AE345" t="s">
        <v>3762</v>
      </c>
      <c r="AF345" t="s">
        <v>63</v>
      </c>
      <c r="AH345">
        <v>0</v>
      </c>
      <c r="AI345" s="2">
        <v>45387</v>
      </c>
      <c r="AJ345" t="s">
        <v>64</v>
      </c>
      <c r="AK345" t="s">
        <v>64</v>
      </c>
      <c r="AL345" t="s">
        <v>3763</v>
      </c>
      <c r="AM345" t="s">
        <v>3759</v>
      </c>
      <c r="AN345" s="3">
        <v>46.41</v>
      </c>
      <c r="AO345" t="s">
        <v>3761</v>
      </c>
      <c r="AP345" t="s">
        <v>64</v>
      </c>
      <c r="AQ345" t="s">
        <v>3762</v>
      </c>
      <c r="AR345">
        <v>1219</v>
      </c>
      <c r="AS345" t="s">
        <v>66</v>
      </c>
    </row>
    <row r="346" spans="1:45" ht="16" x14ac:dyDescent="0.2">
      <c r="A346">
        <v>3103</v>
      </c>
      <c r="B346">
        <v>3103</v>
      </c>
      <c r="C346" s="2">
        <v>45392</v>
      </c>
      <c r="D346" t="s">
        <v>1814</v>
      </c>
      <c r="E346" t="s">
        <v>3767</v>
      </c>
      <c r="F346" s="3">
        <v>38.08</v>
      </c>
      <c r="G346" t="s">
        <v>47</v>
      </c>
      <c r="H346" s="3">
        <v>0</v>
      </c>
      <c r="I346" t="s">
        <v>48</v>
      </c>
      <c r="J346">
        <v>2710</v>
      </c>
      <c r="K346" t="s">
        <v>49</v>
      </c>
      <c r="L346" t="s">
        <v>50</v>
      </c>
      <c r="M346" t="s">
        <v>51</v>
      </c>
      <c r="N346">
        <v>942</v>
      </c>
      <c r="O346" t="s">
        <v>52</v>
      </c>
      <c r="P346" t="s">
        <v>53</v>
      </c>
      <c r="T346" t="s">
        <v>3768</v>
      </c>
      <c r="U346" t="s">
        <v>3769</v>
      </c>
      <c r="V346" t="s">
        <v>2599</v>
      </c>
      <c r="W346" t="s">
        <v>56</v>
      </c>
      <c r="X346" t="s">
        <v>3770</v>
      </c>
      <c r="Y346" t="s">
        <v>3771</v>
      </c>
      <c r="Z346" s="3">
        <v>19</v>
      </c>
      <c r="AA346" t="s">
        <v>3772</v>
      </c>
      <c r="AB346" t="s">
        <v>3773</v>
      </c>
      <c r="AC346" t="s">
        <v>61</v>
      </c>
      <c r="AD346" t="s">
        <v>61</v>
      </c>
      <c r="AE346" t="s">
        <v>3774</v>
      </c>
      <c r="AF346" t="s">
        <v>63</v>
      </c>
      <c r="AH346">
        <v>0</v>
      </c>
      <c r="AI346" s="2">
        <v>45392</v>
      </c>
      <c r="AJ346" t="s">
        <v>64</v>
      </c>
      <c r="AK346" t="s">
        <v>64</v>
      </c>
      <c r="AL346" t="s">
        <v>3775</v>
      </c>
      <c r="AM346" t="s">
        <v>3769</v>
      </c>
      <c r="AN346" s="3">
        <v>38.08</v>
      </c>
      <c r="AO346" t="s">
        <v>3773</v>
      </c>
      <c r="AP346" t="s">
        <v>64</v>
      </c>
      <c r="AQ346" t="s">
        <v>3774</v>
      </c>
      <c r="AR346">
        <v>1244</v>
      </c>
      <c r="AS346" t="s">
        <v>66</v>
      </c>
    </row>
    <row r="347" spans="1:45" ht="16" x14ac:dyDescent="0.2">
      <c r="A347">
        <v>3104</v>
      </c>
      <c r="B347">
        <v>3104</v>
      </c>
      <c r="C347" s="2">
        <v>45392</v>
      </c>
      <c r="D347" t="s">
        <v>1748</v>
      </c>
      <c r="E347" t="s">
        <v>3776</v>
      </c>
      <c r="F347" s="3">
        <v>0.38</v>
      </c>
      <c r="G347" t="s">
        <v>47</v>
      </c>
      <c r="H347" s="3">
        <v>0</v>
      </c>
      <c r="I347" t="s">
        <v>48</v>
      </c>
      <c r="J347">
        <v>2705</v>
      </c>
      <c r="K347" t="s">
        <v>49</v>
      </c>
      <c r="L347" t="s">
        <v>50</v>
      </c>
      <c r="M347" t="s">
        <v>51</v>
      </c>
      <c r="N347">
        <v>942</v>
      </c>
      <c r="O347" t="s">
        <v>52</v>
      </c>
      <c r="P347" t="s">
        <v>53</v>
      </c>
      <c r="T347" t="s">
        <v>3768</v>
      </c>
      <c r="U347" t="s">
        <v>3769</v>
      </c>
      <c r="V347" t="s">
        <v>2599</v>
      </c>
      <c r="W347" t="s">
        <v>56</v>
      </c>
      <c r="X347" t="s">
        <v>3770</v>
      </c>
      <c r="Y347" t="s">
        <v>3771</v>
      </c>
      <c r="Z347" s="3">
        <v>19</v>
      </c>
      <c r="AA347" t="s">
        <v>3772</v>
      </c>
      <c r="AB347" t="s">
        <v>3773</v>
      </c>
      <c r="AC347" t="s">
        <v>61</v>
      </c>
      <c r="AD347" t="s">
        <v>61</v>
      </c>
      <c r="AE347" t="s">
        <v>3774</v>
      </c>
      <c r="AF347" t="s">
        <v>63</v>
      </c>
      <c r="AH347">
        <v>0</v>
      </c>
      <c r="AI347" s="2">
        <v>45392</v>
      </c>
      <c r="AJ347" t="s">
        <v>64</v>
      </c>
      <c r="AK347" t="s">
        <v>64</v>
      </c>
      <c r="AL347" t="s">
        <v>3775</v>
      </c>
      <c r="AM347" t="s">
        <v>3769</v>
      </c>
      <c r="AN347" s="3">
        <v>38.08</v>
      </c>
      <c r="AO347" t="s">
        <v>3773</v>
      </c>
      <c r="AP347" t="s">
        <v>64</v>
      </c>
      <c r="AQ347" t="s">
        <v>3774</v>
      </c>
      <c r="AR347">
        <v>1244</v>
      </c>
      <c r="AS347" t="s">
        <v>66</v>
      </c>
    </row>
    <row r="348" spans="1:45" ht="16" x14ac:dyDescent="0.2">
      <c r="A348">
        <v>3068</v>
      </c>
      <c r="B348">
        <v>3068</v>
      </c>
      <c r="C348" s="2">
        <v>45393.083333333343</v>
      </c>
      <c r="D348" t="s">
        <v>1761</v>
      </c>
      <c r="E348" t="s">
        <v>3777</v>
      </c>
      <c r="F348" s="3">
        <v>539.65</v>
      </c>
      <c r="G348" t="s">
        <v>47</v>
      </c>
      <c r="H348" s="3">
        <v>0</v>
      </c>
      <c r="I348" t="s">
        <v>48</v>
      </c>
      <c r="J348">
        <v>2722</v>
      </c>
      <c r="K348" t="s">
        <v>49</v>
      </c>
      <c r="L348" t="s">
        <v>50</v>
      </c>
      <c r="M348" t="s">
        <v>51</v>
      </c>
      <c r="N348">
        <v>940</v>
      </c>
      <c r="O348" t="s">
        <v>52</v>
      </c>
      <c r="P348" t="s">
        <v>53</v>
      </c>
      <c r="T348" t="s">
        <v>3778</v>
      </c>
      <c r="U348" t="s">
        <v>3779</v>
      </c>
      <c r="V348" t="s">
        <v>2529</v>
      </c>
      <c r="W348" t="s">
        <v>56</v>
      </c>
      <c r="X348" t="s">
        <v>3780</v>
      </c>
      <c r="Y348" t="s">
        <v>3455</v>
      </c>
      <c r="Z348" s="3">
        <v>0</v>
      </c>
      <c r="AA348" t="s">
        <v>3781</v>
      </c>
      <c r="AB348" t="s">
        <v>3782</v>
      </c>
      <c r="AC348" t="s">
        <v>61</v>
      </c>
      <c r="AD348" t="s">
        <v>61</v>
      </c>
      <c r="AE348" t="s">
        <v>3783</v>
      </c>
      <c r="AF348" t="s">
        <v>63</v>
      </c>
      <c r="AH348">
        <v>0</v>
      </c>
      <c r="AI348" s="2">
        <v>45393</v>
      </c>
      <c r="AJ348" t="s">
        <v>64</v>
      </c>
      <c r="AK348" t="s">
        <v>64</v>
      </c>
      <c r="AL348" t="s">
        <v>3784</v>
      </c>
      <c r="AM348" t="s">
        <v>3779</v>
      </c>
      <c r="AN348" s="3">
        <v>523.87</v>
      </c>
      <c r="AO348" t="s">
        <v>3782</v>
      </c>
      <c r="AP348" t="s">
        <v>64</v>
      </c>
      <c r="AQ348" t="s">
        <v>3783</v>
      </c>
      <c r="AR348">
        <v>1220</v>
      </c>
      <c r="AS348" t="s">
        <v>66</v>
      </c>
    </row>
    <row r="349" spans="1:45" ht="16" x14ac:dyDescent="0.2">
      <c r="A349">
        <v>3069</v>
      </c>
      <c r="B349">
        <v>3069</v>
      </c>
      <c r="C349" s="2">
        <v>45393.083333333343</v>
      </c>
      <c r="D349" t="s">
        <v>1748</v>
      </c>
      <c r="E349" t="s">
        <v>3335</v>
      </c>
      <c r="F349" s="3">
        <v>14</v>
      </c>
      <c r="G349" t="s">
        <v>47</v>
      </c>
      <c r="H349" s="3">
        <v>0</v>
      </c>
      <c r="I349" t="s">
        <v>48</v>
      </c>
      <c r="J349">
        <v>2705</v>
      </c>
      <c r="K349" t="s">
        <v>49</v>
      </c>
      <c r="L349" t="s">
        <v>50</v>
      </c>
      <c r="M349" t="s">
        <v>51</v>
      </c>
      <c r="N349">
        <v>940</v>
      </c>
      <c r="O349" t="s">
        <v>52</v>
      </c>
      <c r="P349" t="s">
        <v>53</v>
      </c>
      <c r="T349" t="s">
        <v>3778</v>
      </c>
      <c r="U349" t="s">
        <v>3779</v>
      </c>
      <c r="V349" t="s">
        <v>2529</v>
      </c>
      <c r="W349" t="s">
        <v>56</v>
      </c>
      <c r="X349" t="s">
        <v>3780</v>
      </c>
      <c r="Y349" t="s">
        <v>3455</v>
      </c>
      <c r="Z349" s="3">
        <v>0</v>
      </c>
      <c r="AA349" t="s">
        <v>3781</v>
      </c>
      <c r="AB349" t="s">
        <v>3782</v>
      </c>
      <c r="AC349" t="s">
        <v>61</v>
      </c>
      <c r="AD349" t="s">
        <v>61</v>
      </c>
      <c r="AE349" t="s">
        <v>3783</v>
      </c>
      <c r="AF349" t="s">
        <v>63</v>
      </c>
      <c r="AH349">
        <v>0</v>
      </c>
      <c r="AI349" s="2">
        <v>45393</v>
      </c>
      <c r="AJ349" t="s">
        <v>64</v>
      </c>
      <c r="AK349" t="s">
        <v>64</v>
      </c>
      <c r="AL349" t="s">
        <v>3784</v>
      </c>
      <c r="AM349" t="s">
        <v>3779</v>
      </c>
      <c r="AN349" s="3">
        <v>523.87</v>
      </c>
      <c r="AO349" t="s">
        <v>3782</v>
      </c>
      <c r="AP349" t="s">
        <v>64</v>
      </c>
      <c r="AQ349" t="s">
        <v>3783</v>
      </c>
      <c r="AR349">
        <v>1220</v>
      </c>
      <c r="AS349" t="s">
        <v>66</v>
      </c>
    </row>
    <row r="350" spans="1:45" ht="16" x14ac:dyDescent="0.2">
      <c r="A350">
        <v>3070</v>
      </c>
      <c r="B350">
        <v>3070</v>
      </c>
      <c r="C350" s="2">
        <v>45393.083333333343</v>
      </c>
      <c r="D350" t="s">
        <v>2612</v>
      </c>
      <c r="E350" t="s">
        <v>3785</v>
      </c>
      <c r="F350" s="3">
        <v>15000</v>
      </c>
      <c r="G350" t="s">
        <v>47</v>
      </c>
      <c r="H350" s="3">
        <v>0</v>
      </c>
      <c r="I350" t="s">
        <v>104</v>
      </c>
      <c r="J350">
        <v>940</v>
      </c>
      <c r="K350" t="s">
        <v>52</v>
      </c>
      <c r="L350" t="s">
        <v>53</v>
      </c>
      <c r="N350">
        <v>3200</v>
      </c>
      <c r="O350" t="s">
        <v>49</v>
      </c>
      <c r="P350" t="s">
        <v>105</v>
      </c>
      <c r="Q350" t="s">
        <v>106</v>
      </c>
      <c r="T350" t="s">
        <v>3786</v>
      </c>
      <c r="U350" t="s">
        <v>3787</v>
      </c>
      <c r="V350" t="s">
        <v>2534</v>
      </c>
      <c r="W350" t="s">
        <v>56</v>
      </c>
      <c r="X350" t="s">
        <v>3788</v>
      </c>
      <c r="Y350" t="s">
        <v>301</v>
      </c>
      <c r="Z350" s="3">
        <v>0</v>
      </c>
      <c r="AA350" t="s">
        <v>3789</v>
      </c>
      <c r="AB350" t="s">
        <v>3790</v>
      </c>
      <c r="AC350" t="s">
        <v>61</v>
      </c>
      <c r="AD350" t="s">
        <v>61</v>
      </c>
      <c r="AE350" t="s">
        <v>3791</v>
      </c>
      <c r="AF350" t="s">
        <v>63</v>
      </c>
      <c r="AH350">
        <v>0</v>
      </c>
      <c r="AI350" s="2">
        <v>45393</v>
      </c>
      <c r="AJ350" t="s">
        <v>64</v>
      </c>
      <c r="AK350" t="s">
        <v>64</v>
      </c>
      <c r="AL350" t="s">
        <v>967</v>
      </c>
      <c r="AM350" t="s">
        <v>3787</v>
      </c>
      <c r="AN350" s="3">
        <v>15000</v>
      </c>
      <c r="AO350" t="s">
        <v>3790</v>
      </c>
      <c r="AP350" t="s">
        <v>64</v>
      </c>
      <c r="AQ350" t="s">
        <v>3791</v>
      </c>
      <c r="AR350">
        <v>1222</v>
      </c>
      <c r="AS350" t="s">
        <v>66</v>
      </c>
    </row>
    <row r="351" spans="1:45" ht="16" x14ac:dyDescent="0.2">
      <c r="A351">
        <v>3065</v>
      </c>
      <c r="B351">
        <v>3065</v>
      </c>
      <c r="C351" s="2">
        <v>45393.083333333343</v>
      </c>
      <c r="D351" t="s">
        <v>1748</v>
      </c>
      <c r="E351" t="s">
        <v>3168</v>
      </c>
      <c r="F351" s="3">
        <v>1.6</v>
      </c>
      <c r="G351" t="s">
        <v>47</v>
      </c>
      <c r="H351" s="3">
        <v>0</v>
      </c>
      <c r="I351" t="s">
        <v>48</v>
      </c>
      <c r="J351">
        <v>2702</v>
      </c>
      <c r="K351" t="s">
        <v>49</v>
      </c>
      <c r="L351" t="s">
        <v>50</v>
      </c>
      <c r="M351" t="s">
        <v>51</v>
      </c>
      <c r="N351">
        <v>940</v>
      </c>
      <c r="O351" t="s">
        <v>52</v>
      </c>
      <c r="P351" t="s">
        <v>53</v>
      </c>
      <c r="T351" t="s">
        <v>1502</v>
      </c>
      <c r="U351" t="s">
        <v>3792</v>
      </c>
      <c r="Z351" s="3"/>
      <c r="AF351" t="s">
        <v>63</v>
      </c>
      <c r="AH351">
        <v>0</v>
      </c>
      <c r="AI351" s="2">
        <v>45393</v>
      </c>
      <c r="AJ351" t="s">
        <v>64</v>
      </c>
      <c r="AK351" t="s">
        <v>64</v>
      </c>
      <c r="AL351" t="s">
        <v>970</v>
      </c>
      <c r="AM351" t="s">
        <v>3792</v>
      </c>
      <c r="AN351" s="3"/>
      <c r="AP351" t="s">
        <v>64</v>
      </c>
      <c r="AR351">
        <v>1221</v>
      </c>
      <c r="AS351" t="s">
        <v>66</v>
      </c>
    </row>
    <row r="352" spans="1:45" ht="16" x14ac:dyDescent="0.2">
      <c r="A352">
        <v>3075</v>
      </c>
      <c r="B352">
        <v>3075</v>
      </c>
      <c r="C352" s="2">
        <v>45397.083333333343</v>
      </c>
      <c r="D352" t="s">
        <v>1748</v>
      </c>
      <c r="E352" t="s">
        <v>2165</v>
      </c>
      <c r="F352" s="3">
        <v>52.9</v>
      </c>
      <c r="G352" t="s">
        <v>47</v>
      </c>
      <c r="H352" s="3">
        <v>0</v>
      </c>
      <c r="I352" t="s">
        <v>48</v>
      </c>
      <c r="J352">
        <v>2900</v>
      </c>
      <c r="K352" t="s">
        <v>49</v>
      </c>
      <c r="L352" t="s">
        <v>50</v>
      </c>
      <c r="M352" t="s">
        <v>51</v>
      </c>
      <c r="N352">
        <v>940</v>
      </c>
      <c r="O352" t="s">
        <v>52</v>
      </c>
      <c r="P352" t="s">
        <v>53</v>
      </c>
      <c r="T352" t="s">
        <v>2313</v>
      </c>
      <c r="U352" t="s">
        <v>3796</v>
      </c>
      <c r="V352" t="s">
        <v>2702</v>
      </c>
      <c r="W352" t="s">
        <v>56</v>
      </c>
      <c r="X352" t="s">
        <v>3797</v>
      </c>
      <c r="Y352" t="s">
        <v>323</v>
      </c>
      <c r="Z352" s="3">
        <v>19</v>
      </c>
      <c r="AA352" t="s">
        <v>2316</v>
      </c>
      <c r="AB352" t="s">
        <v>3798</v>
      </c>
      <c r="AC352" t="s">
        <v>61</v>
      </c>
      <c r="AD352" t="s">
        <v>61</v>
      </c>
      <c r="AE352" t="s">
        <v>3799</v>
      </c>
      <c r="AF352" t="s">
        <v>63</v>
      </c>
      <c r="AH352">
        <v>0</v>
      </c>
      <c r="AI352" s="2">
        <v>45397</v>
      </c>
      <c r="AJ352" t="s">
        <v>64</v>
      </c>
      <c r="AK352" t="s">
        <v>64</v>
      </c>
      <c r="AL352" t="s">
        <v>3800</v>
      </c>
      <c r="AM352" t="s">
        <v>3796</v>
      </c>
      <c r="AN352" s="3">
        <v>52.9</v>
      </c>
      <c r="AO352" t="s">
        <v>3798</v>
      </c>
      <c r="AP352" t="s">
        <v>64</v>
      </c>
      <c r="AQ352" t="s">
        <v>3799</v>
      </c>
      <c r="AR352">
        <v>1227</v>
      </c>
      <c r="AS352" t="s">
        <v>66</v>
      </c>
    </row>
    <row r="353" spans="1:45" ht="16" x14ac:dyDescent="0.2">
      <c r="A353">
        <v>3083</v>
      </c>
      <c r="B353">
        <v>3083</v>
      </c>
      <c r="C353" s="2">
        <v>45400.083333333343</v>
      </c>
      <c r="D353" t="s">
        <v>1814</v>
      </c>
      <c r="E353" t="s">
        <v>2915</v>
      </c>
      <c r="F353" s="3">
        <v>900</v>
      </c>
      <c r="G353" t="s">
        <v>47</v>
      </c>
      <c r="H353" s="3">
        <v>0</v>
      </c>
      <c r="I353" t="s">
        <v>48</v>
      </c>
      <c r="J353">
        <v>2721</v>
      </c>
      <c r="K353" t="s">
        <v>49</v>
      </c>
      <c r="L353" t="s">
        <v>50</v>
      </c>
      <c r="M353" t="s">
        <v>51</v>
      </c>
      <c r="N353">
        <v>940</v>
      </c>
      <c r="O353" t="s">
        <v>52</v>
      </c>
      <c r="P353" t="s">
        <v>53</v>
      </c>
      <c r="T353" t="s">
        <v>3019</v>
      </c>
      <c r="U353" t="s">
        <v>3801</v>
      </c>
      <c r="V353" t="s">
        <v>2506</v>
      </c>
      <c r="W353" t="s">
        <v>56</v>
      </c>
      <c r="X353" t="s">
        <v>708</v>
      </c>
      <c r="Y353" t="s">
        <v>3021</v>
      </c>
      <c r="Z353" s="3">
        <v>0</v>
      </c>
      <c r="AA353" t="s">
        <v>2234</v>
      </c>
      <c r="AB353" t="s">
        <v>3802</v>
      </c>
      <c r="AC353" t="s">
        <v>61</v>
      </c>
      <c r="AD353" t="s">
        <v>61</v>
      </c>
      <c r="AE353" t="s">
        <v>3803</v>
      </c>
      <c r="AF353" t="s">
        <v>63</v>
      </c>
      <c r="AH353">
        <v>0</v>
      </c>
      <c r="AI353" s="2">
        <v>45400</v>
      </c>
      <c r="AJ353" t="s">
        <v>64</v>
      </c>
      <c r="AK353" t="s">
        <v>64</v>
      </c>
      <c r="AL353" t="s">
        <v>3804</v>
      </c>
      <c r="AM353" t="s">
        <v>3801</v>
      </c>
      <c r="AN353" s="3">
        <v>900</v>
      </c>
      <c r="AO353" t="s">
        <v>3802</v>
      </c>
      <c r="AP353" t="s">
        <v>64</v>
      </c>
      <c r="AQ353" t="s">
        <v>3803</v>
      </c>
      <c r="AR353">
        <v>1225</v>
      </c>
      <c r="AS353" t="s">
        <v>66</v>
      </c>
    </row>
    <row r="354" spans="1:45" ht="16" x14ac:dyDescent="0.2">
      <c r="A354">
        <v>3074</v>
      </c>
      <c r="B354">
        <v>3074</v>
      </c>
      <c r="C354" s="2">
        <v>45400.083333333343</v>
      </c>
      <c r="D354" t="s">
        <v>1748</v>
      </c>
      <c r="E354" t="s">
        <v>3168</v>
      </c>
      <c r="F354" s="3">
        <v>1.6</v>
      </c>
      <c r="G354" t="s">
        <v>47</v>
      </c>
      <c r="H354" s="3">
        <v>0</v>
      </c>
      <c r="I354" t="s">
        <v>48</v>
      </c>
      <c r="J354">
        <v>2702</v>
      </c>
      <c r="K354" t="s">
        <v>49</v>
      </c>
      <c r="L354" t="s">
        <v>50</v>
      </c>
      <c r="M354" t="s">
        <v>51</v>
      </c>
      <c r="N354">
        <v>940</v>
      </c>
      <c r="O354" t="s">
        <v>52</v>
      </c>
      <c r="P354" t="s">
        <v>53</v>
      </c>
      <c r="T354" t="s">
        <v>1502</v>
      </c>
      <c r="U354" t="s">
        <v>3805</v>
      </c>
      <c r="Z354" s="3"/>
      <c r="AF354" t="s">
        <v>63</v>
      </c>
      <c r="AH354">
        <v>0</v>
      </c>
      <c r="AI354" s="2">
        <v>45400</v>
      </c>
      <c r="AJ354" t="s">
        <v>64</v>
      </c>
      <c r="AK354" t="s">
        <v>64</v>
      </c>
      <c r="AL354" t="s">
        <v>3806</v>
      </c>
      <c r="AM354" t="s">
        <v>3805</v>
      </c>
      <c r="AN354" s="3"/>
      <c r="AP354" t="s">
        <v>64</v>
      </c>
      <c r="AR354">
        <v>1226</v>
      </c>
      <c r="AS354" t="s">
        <v>66</v>
      </c>
    </row>
    <row r="355" spans="1:45" ht="16" x14ac:dyDescent="0.2">
      <c r="A355">
        <v>3094</v>
      </c>
      <c r="B355">
        <v>3094</v>
      </c>
      <c r="C355" s="2">
        <v>45404</v>
      </c>
      <c r="D355" t="s">
        <v>1761</v>
      </c>
      <c r="E355" t="s">
        <v>2032</v>
      </c>
      <c r="F355" s="3">
        <v>22.84</v>
      </c>
      <c r="G355" t="s">
        <v>47</v>
      </c>
      <c r="H355" s="3">
        <v>0</v>
      </c>
      <c r="I355" t="s">
        <v>48</v>
      </c>
      <c r="J355">
        <v>2720</v>
      </c>
      <c r="K355" t="s">
        <v>49</v>
      </c>
      <c r="L355" t="s">
        <v>50</v>
      </c>
      <c r="M355" t="s">
        <v>51</v>
      </c>
      <c r="N355">
        <v>942</v>
      </c>
      <c r="O355" t="s">
        <v>52</v>
      </c>
      <c r="P355" t="s">
        <v>53</v>
      </c>
      <c r="T355" t="s">
        <v>3807</v>
      </c>
      <c r="U355" t="s">
        <v>3808</v>
      </c>
      <c r="V355" t="s">
        <v>2591</v>
      </c>
      <c r="W355" t="s">
        <v>56</v>
      </c>
      <c r="X355" t="s">
        <v>3809</v>
      </c>
      <c r="Y355" t="s">
        <v>2036</v>
      </c>
      <c r="Z355" s="3">
        <v>19</v>
      </c>
      <c r="AA355" t="s">
        <v>3810</v>
      </c>
      <c r="AB355" t="s">
        <v>3811</v>
      </c>
      <c r="AC355" t="s">
        <v>61</v>
      </c>
      <c r="AD355" t="s">
        <v>61</v>
      </c>
      <c r="AE355" t="s">
        <v>3812</v>
      </c>
      <c r="AF355" t="s">
        <v>63</v>
      </c>
      <c r="AH355">
        <v>0</v>
      </c>
      <c r="AI355" s="2">
        <v>45404</v>
      </c>
      <c r="AJ355" t="s">
        <v>64</v>
      </c>
      <c r="AK355" t="s">
        <v>64</v>
      </c>
      <c r="AL355" t="s">
        <v>3813</v>
      </c>
      <c r="AM355" t="s">
        <v>3808</v>
      </c>
      <c r="AN355" s="3">
        <v>22.84</v>
      </c>
      <c r="AO355" t="s">
        <v>3811</v>
      </c>
      <c r="AP355" t="s">
        <v>64</v>
      </c>
      <c r="AQ355" t="s">
        <v>3812</v>
      </c>
      <c r="AR355">
        <v>1245</v>
      </c>
      <c r="AS355" t="s">
        <v>66</v>
      </c>
    </row>
    <row r="356" spans="1:45" ht="16" x14ac:dyDescent="0.2">
      <c r="A356">
        <v>3107</v>
      </c>
      <c r="B356">
        <v>3107</v>
      </c>
      <c r="C356" s="2">
        <v>45405</v>
      </c>
      <c r="D356" t="s">
        <v>1761</v>
      </c>
      <c r="E356" t="s">
        <v>3820</v>
      </c>
      <c r="F356" s="3">
        <v>6.5</v>
      </c>
      <c r="G356" t="s">
        <v>47</v>
      </c>
      <c r="H356" s="3">
        <v>0</v>
      </c>
      <c r="I356" t="s">
        <v>48</v>
      </c>
      <c r="J356">
        <v>2720</v>
      </c>
      <c r="K356" t="s">
        <v>49</v>
      </c>
      <c r="L356" t="s">
        <v>50</v>
      </c>
      <c r="M356" t="s">
        <v>51</v>
      </c>
      <c r="N356">
        <v>942</v>
      </c>
      <c r="O356" t="s">
        <v>52</v>
      </c>
      <c r="P356" t="s">
        <v>53</v>
      </c>
      <c r="T356" t="s">
        <v>3821</v>
      </c>
      <c r="U356" t="s">
        <v>3822</v>
      </c>
      <c r="Z356" s="3"/>
      <c r="AF356" t="s">
        <v>63</v>
      </c>
      <c r="AH356">
        <v>0</v>
      </c>
      <c r="AI356" s="2">
        <v>45405</v>
      </c>
      <c r="AJ356" t="s">
        <v>64</v>
      </c>
      <c r="AK356" t="s">
        <v>64</v>
      </c>
      <c r="AL356" t="s">
        <v>3823</v>
      </c>
      <c r="AM356" t="s">
        <v>3822</v>
      </c>
      <c r="AN356" s="3"/>
      <c r="AP356" t="s">
        <v>64</v>
      </c>
      <c r="AR356">
        <v>1247</v>
      </c>
      <c r="AS356" t="s">
        <v>66</v>
      </c>
    </row>
    <row r="357" spans="1:45" ht="16" x14ac:dyDescent="0.2">
      <c r="A357">
        <v>3071</v>
      </c>
      <c r="B357">
        <v>3071</v>
      </c>
      <c r="C357" s="2">
        <v>45405.083333333343</v>
      </c>
      <c r="D357" t="s">
        <v>1814</v>
      </c>
      <c r="E357" t="s">
        <v>2057</v>
      </c>
      <c r="F357" s="3">
        <v>22.55</v>
      </c>
      <c r="G357" t="s">
        <v>47</v>
      </c>
      <c r="H357" s="3">
        <v>0</v>
      </c>
      <c r="I357" t="s">
        <v>48</v>
      </c>
      <c r="J357">
        <v>2710</v>
      </c>
      <c r="K357" t="s">
        <v>49</v>
      </c>
      <c r="L357" t="s">
        <v>50</v>
      </c>
      <c r="M357" t="s">
        <v>51</v>
      </c>
      <c r="N357">
        <v>940</v>
      </c>
      <c r="O357" t="s">
        <v>52</v>
      </c>
      <c r="P357" t="s">
        <v>53</v>
      </c>
      <c r="T357" t="s">
        <v>3824</v>
      </c>
      <c r="U357" t="s">
        <v>3825</v>
      </c>
      <c r="V357" t="s">
        <v>2536</v>
      </c>
      <c r="W357" t="s">
        <v>56</v>
      </c>
      <c r="X357" t="s">
        <v>3826</v>
      </c>
      <c r="Y357" t="s">
        <v>2061</v>
      </c>
      <c r="Z357" s="3">
        <v>19</v>
      </c>
      <c r="AA357" t="s">
        <v>3827</v>
      </c>
      <c r="AB357" t="s">
        <v>3828</v>
      </c>
      <c r="AC357" t="s">
        <v>61</v>
      </c>
      <c r="AD357" t="s">
        <v>61</v>
      </c>
      <c r="AE357" t="s">
        <v>3829</v>
      </c>
      <c r="AF357" t="s">
        <v>63</v>
      </c>
      <c r="AH357">
        <v>0</v>
      </c>
      <c r="AI357" s="2">
        <v>45405</v>
      </c>
      <c r="AJ357" t="s">
        <v>64</v>
      </c>
      <c r="AK357" t="s">
        <v>64</v>
      </c>
      <c r="AL357" t="s">
        <v>969</v>
      </c>
      <c r="AM357" t="s">
        <v>3825</v>
      </c>
      <c r="AN357" s="3">
        <v>22.55</v>
      </c>
      <c r="AO357" t="s">
        <v>3828</v>
      </c>
      <c r="AP357" t="s">
        <v>64</v>
      </c>
      <c r="AQ357" t="s">
        <v>3829</v>
      </c>
      <c r="AR357">
        <v>1223</v>
      </c>
      <c r="AS357" t="s">
        <v>66</v>
      </c>
    </row>
    <row r="358" spans="1:45" ht="16" x14ac:dyDescent="0.2">
      <c r="A358">
        <v>3077</v>
      </c>
      <c r="B358">
        <v>3077</v>
      </c>
      <c r="C358" s="2">
        <v>45406.083333333343</v>
      </c>
      <c r="D358" t="s">
        <v>1748</v>
      </c>
      <c r="E358" t="s">
        <v>3168</v>
      </c>
      <c r="F358" s="3">
        <v>1.6</v>
      </c>
      <c r="G358" t="s">
        <v>47</v>
      </c>
      <c r="H358" s="3">
        <v>0</v>
      </c>
      <c r="I358" t="s">
        <v>48</v>
      </c>
      <c r="J358">
        <v>2702</v>
      </c>
      <c r="K358" t="s">
        <v>49</v>
      </c>
      <c r="L358" t="s">
        <v>50</v>
      </c>
      <c r="M358" t="s">
        <v>51</v>
      </c>
      <c r="N358">
        <v>940</v>
      </c>
      <c r="O358" t="s">
        <v>52</v>
      </c>
      <c r="P358" t="s">
        <v>53</v>
      </c>
      <c r="T358" t="s">
        <v>1502</v>
      </c>
      <c r="U358" t="s">
        <v>3830</v>
      </c>
      <c r="Z358" s="3"/>
      <c r="AF358" t="s">
        <v>63</v>
      </c>
      <c r="AH358">
        <v>0</v>
      </c>
      <c r="AI358" s="2">
        <v>45406</v>
      </c>
      <c r="AJ358" t="s">
        <v>64</v>
      </c>
      <c r="AK358" t="s">
        <v>64</v>
      </c>
      <c r="AL358" t="s">
        <v>3831</v>
      </c>
      <c r="AM358" t="s">
        <v>3830</v>
      </c>
      <c r="AN358" s="3"/>
      <c r="AP358" t="s">
        <v>64</v>
      </c>
      <c r="AR358">
        <v>1229</v>
      </c>
      <c r="AS358" t="s">
        <v>66</v>
      </c>
    </row>
    <row r="359" spans="1:45" ht="16" x14ac:dyDescent="0.2">
      <c r="A359">
        <v>3084</v>
      </c>
      <c r="B359">
        <v>3084</v>
      </c>
      <c r="C359" s="2">
        <v>45411.083333333343</v>
      </c>
      <c r="D359" t="s">
        <v>1814</v>
      </c>
      <c r="E359" t="s">
        <v>2915</v>
      </c>
      <c r="F359" s="3">
        <v>900</v>
      </c>
      <c r="G359" t="s">
        <v>47</v>
      </c>
      <c r="H359" s="3">
        <v>0</v>
      </c>
      <c r="I359" t="s">
        <v>48</v>
      </c>
      <c r="J359">
        <v>2721</v>
      </c>
      <c r="K359" t="s">
        <v>49</v>
      </c>
      <c r="L359" t="s">
        <v>50</v>
      </c>
      <c r="M359" t="s">
        <v>51</v>
      </c>
      <c r="N359">
        <v>940</v>
      </c>
      <c r="O359" t="s">
        <v>52</v>
      </c>
      <c r="P359" t="s">
        <v>53</v>
      </c>
      <c r="T359" t="s">
        <v>3019</v>
      </c>
      <c r="U359" t="s">
        <v>3842</v>
      </c>
      <c r="V359" t="s">
        <v>2515</v>
      </c>
      <c r="W359" t="s">
        <v>56</v>
      </c>
      <c r="X359" t="s">
        <v>717</v>
      </c>
      <c r="Y359" t="s">
        <v>3021</v>
      </c>
      <c r="Z359" s="3">
        <v>0</v>
      </c>
      <c r="AA359" t="s">
        <v>2234</v>
      </c>
      <c r="AB359" t="s">
        <v>3802</v>
      </c>
      <c r="AC359" t="s">
        <v>61</v>
      </c>
      <c r="AD359" t="s">
        <v>61</v>
      </c>
      <c r="AE359" t="s">
        <v>3843</v>
      </c>
      <c r="AF359" t="s">
        <v>63</v>
      </c>
      <c r="AH359">
        <v>0</v>
      </c>
      <c r="AI359" s="2">
        <v>45411</v>
      </c>
      <c r="AJ359" t="s">
        <v>64</v>
      </c>
      <c r="AK359" t="s">
        <v>64</v>
      </c>
      <c r="AL359" t="s">
        <v>3844</v>
      </c>
      <c r="AM359" t="s">
        <v>3842</v>
      </c>
      <c r="AN359" s="3">
        <v>900</v>
      </c>
      <c r="AO359" t="s">
        <v>3802</v>
      </c>
      <c r="AP359" t="s">
        <v>64</v>
      </c>
      <c r="AQ359" t="s">
        <v>3843</v>
      </c>
      <c r="AR359">
        <v>1233</v>
      </c>
      <c r="AS359" t="s">
        <v>66</v>
      </c>
    </row>
    <row r="360" spans="1:45" ht="16" x14ac:dyDescent="0.2">
      <c r="A360">
        <v>3305</v>
      </c>
      <c r="B360">
        <v>3305</v>
      </c>
      <c r="C360" s="2">
        <v>45412</v>
      </c>
      <c r="D360" t="s">
        <v>1934</v>
      </c>
      <c r="E360" t="s">
        <v>206</v>
      </c>
      <c r="F360" s="3">
        <v>3110.01</v>
      </c>
      <c r="G360" t="s">
        <v>47</v>
      </c>
      <c r="H360" s="3">
        <v>0</v>
      </c>
      <c r="I360" t="s">
        <v>104</v>
      </c>
      <c r="J360">
        <v>2551</v>
      </c>
      <c r="K360" t="s">
        <v>49</v>
      </c>
      <c r="L360" t="s">
        <v>50</v>
      </c>
      <c r="M360" t="s">
        <v>51</v>
      </c>
      <c r="N360">
        <v>1730</v>
      </c>
      <c r="O360" t="s">
        <v>52</v>
      </c>
      <c r="P360" t="s">
        <v>203</v>
      </c>
      <c r="T360" t="s">
        <v>64</v>
      </c>
      <c r="Z360" s="3"/>
      <c r="AF360" t="s">
        <v>63</v>
      </c>
      <c r="AH360">
        <v>0</v>
      </c>
      <c r="AI360" s="2">
        <v>45412</v>
      </c>
      <c r="AJ360" t="s">
        <v>64</v>
      </c>
      <c r="AK360" t="s">
        <v>64</v>
      </c>
      <c r="AL360" t="s">
        <v>64</v>
      </c>
      <c r="AN360" s="3"/>
      <c r="AP360" t="s">
        <v>64</v>
      </c>
      <c r="AR360" t="s">
        <v>64</v>
      </c>
      <c r="AS360" t="s">
        <v>66</v>
      </c>
    </row>
    <row r="361" spans="1:45" ht="16" x14ac:dyDescent="0.2">
      <c r="A361">
        <v>3306</v>
      </c>
      <c r="B361">
        <v>3306</v>
      </c>
      <c r="C361" s="2">
        <v>45412</v>
      </c>
      <c r="D361" t="s">
        <v>1935</v>
      </c>
      <c r="E361" t="s">
        <v>206</v>
      </c>
      <c r="F361" s="3">
        <v>2382.81</v>
      </c>
      <c r="G361" t="s">
        <v>47</v>
      </c>
      <c r="H361" s="3">
        <v>0</v>
      </c>
      <c r="I361" t="s">
        <v>104</v>
      </c>
      <c r="J361">
        <v>2551</v>
      </c>
      <c r="K361" t="s">
        <v>49</v>
      </c>
      <c r="L361" t="s">
        <v>50</v>
      </c>
      <c r="M361" t="s">
        <v>51</v>
      </c>
      <c r="N361">
        <v>1730</v>
      </c>
      <c r="O361" t="s">
        <v>52</v>
      </c>
      <c r="P361" t="s">
        <v>203</v>
      </c>
      <c r="T361" t="s">
        <v>64</v>
      </c>
      <c r="Z361" s="3"/>
      <c r="AF361" t="s">
        <v>63</v>
      </c>
      <c r="AH361">
        <v>0</v>
      </c>
      <c r="AI361" s="2">
        <v>45412</v>
      </c>
      <c r="AJ361" t="s">
        <v>64</v>
      </c>
      <c r="AK361" t="s">
        <v>64</v>
      </c>
      <c r="AL361" t="s">
        <v>64</v>
      </c>
      <c r="AN361" s="3"/>
      <c r="AP361" t="s">
        <v>64</v>
      </c>
      <c r="AR361" t="s">
        <v>64</v>
      </c>
      <c r="AS361" t="s">
        <v>66</v>
      </c>
    </row>
    <row r="362" spans="1:45" ht="16" x14ac:dyDescent="0.2">
      <c r="A362">
        <v>3631</v>
      </c>
      <c r="B362">
        <v>3631</v>
      </c>
      <c r="C362" s="2">
        <v>45412</v>
      </c>
      <c r="D362" t="s">
        <v>1936</v>
      </c>
      <c r="E362" t="s">
        <v>206</v>
      </c>
      <c r="F362" s="3">
        <v>3290.09</v>
      </c>
      <c r="G362" t="s">
        <v>47</v>
      </c>
      <c r="H362" s="3">
        <v>0</v>
      </c>
      <c r="I362" t="s">
        <v>104</v>
      </c>
      <c r="J362">
        <v>2551</v>
      </c>
      <c r="K362" t="s">
        <v>49</v>
      </c>
      <c r="L362" t="s">
        <v>50</v>
      </c>
      <c r="M362" t="s">
        <v>51</v>
      </c>
      <c r="N362">
        <v>1730</v>
      </c>
      <c r="O362" t="s">
        <v>52</v>
      </c>
      <c r="P362" t="s">
        <v>203</v>
      </c>
      <c r="T362" t="s">
        <v>64</v>
      </c>
      <c r="Z362" s="3"/>
      <c r="AF362" t="s">
        <v>63</v>
      </c>
      <c r="AH362">
        <v>0</v>
      </c>
      <c r="AI362" s="2">
        <v>45412</v>
      </c>
      <c r="AJ362" t="s">
        <v>64</v>
      </c>
      <c r="AK362" t="s">
        <v>64</v>
      </c>
      <c r="AL362" t="s">
        <v>64</v>
      </c>
      <c r="AN362" s="3"/>
      <c r="AP362" t="s">
        <v>64</v>
      </c>
      <c r="AR362" t="s">
        <v>64</v>
      </c>
      <c r="AS362" t="s">
        <v>66</v>
      </c>
    </row>
    <row r="363" spans="1:45" ht="16" x14ac:dyDescent="0.2">
      <c r="A363">
        <v>3634</v>
      </c>
      <c r="B363">
        <v>3634</v>
      </c>
      <c r="C363" s="2">
        <v>45412</v>
      </c>
      <c r="D363" t="s">
        <v>1936</v>
      </c>
      <c r="E363" t="s">
        <v>204</v>
      </c>
      <c r="F363" s="3">
        <v>753.43</v>
      </c>
      <c r="G363" t="s">
        <v>47</v>
      </c>
      <c r="H363" s="3">
        <v>0</v>
      </c>
      <c r="I363" t="s">
        <v>104</v>
      </c>
      <c r="J363">
        <v>2555</v>
      </c>
      <c r="K363" t="s">
        <v>49</v>
      </c>
      <c r="L363" t="s">
        <v>50</v>
      </c>
      <c r="M363" t="s">
        <v>51</v>
      </c>
      <c r="N363">
        <v>1730</v>
      </c>
      <c r="O363" t="s">
        <v>52</v>
      </c>
      <c r="P363" t="s">
        <v>203</v>
      </c>
      <c r="T363" t="s">
        <v>64</v>
      </c>
      <c r="Z363" s="3"/>
      <c r="AF363" t="s">
        <v>63</v>
      </c>
      <c r="AH363">
        <v>0</v>
      </c>
      <c r="AI363" s="2">
        <v>45412</v>
      </c>
      <c r="AJ363" t="s">
        <v>64</v>
      </c>
      <c r="AK363" t="s">
        <v>64</v>
      </c>
      <c r="AL363" t="s">
        <v>64</v>
      </c>
      <c r="AN363" s="3"/>
      <c r="AP363" t="s">
        <v>64</v>
      </c>
      <c r="AR363" t="s">
        <v>64</v>
      </c>
      <c r="AS363" t="s">
        <v>66</v>
      </c>
    </row>
    <row r="364" spans="1:45" ht="16" x14ac:dyDescent="0.2">
      <c r="A364">
        <v>3637</v>
      </c>
      <c r="B364">
        <v>3637</v>
      </c>
      <c r="C364" s="2">
        <v>45412</v>
      </c>
      <c r="D364" t="s">
        <v>1935</v>
      </c>
      <c r="E364" t="s">
        <v>204</v>
      </c>
      <c r="F364" s="3">
        <v>554.26</v>
      </c>
      <c r="G364" t="s">
        <v>47</v>
      </c>
      <c r="H364" s="3">
        <v>0</v>
      </c>
      <c r="I364" t="s">
        <v>104</v>
      </c>
      <c r="J364">
        <v>2555</v>
      </c>
      <c r="K364" t="s">
        <v>49</v>
      </c>
      <c r="L364" t="s">
        <v>50</v>
      </c>
      <c r="M364" t="s">
        <v>51</v>
      </c>
      <c r="N364">
        <v>1730</v>
      </c>
      <c r="O364" t="s">
        <v>52</v>
      </c>
      <c r="P364" t="s">
        <v>203</v>
      </c>
      <c r="T364" t="s">
        <v>64</v>
      </c>
      <c r="Z364" s="3"/>
      <c r="AF364" t="s">
        <v>63</v>
      </c>
      <c r="AH364">
        <v>0</v>
      </c>
      <c r="AI364" s="2">
        <v>45412</v>
      </c>
      <c r="AJ364" t="s">
        <v>64</v>
      </c>
      <c r="AK364" t="s">
        <v>64</v>
      </c>
      <c r="AL364" t="s">
        <v>64</v>
      </c>
      <c r="AN364" s="3"/>
      <c r="AP364" t="s">
        <v>64</v>
      </c>
      <c r="AR364" t="s">
        <v>64</v>
      </c>
      <c r="AS364" t="s">
        <v>66</v>
      </c>
    </row>
    <row r="365" spans="1:45" ht="16" x14ac:dyDescent="0.2">
      <c r="A365">
        <v>3640</v>
      </c>
      <c r="B365">
        <v>3640</v>
      </c>
      <c r="C365" s="2">
        <v>45412</v>
      </c>
      <c r="D365" t="s">
        <v>1934</v>
      </c>
      <c r="E365" t="s">
        <v>204</v>
      </c>
      <c r="F365" s="3">
        <v>712.19</v>
      </c>
      <c r="G365" t="s">
        <v>47</v>
      </c>
      <c r="H365" s="3">
        <v>0</v>
      </c>
      <c r="I365" t="s">
        <v>104</v>
      </c>
      <c r="J365">
        <v>2555</v>
      </c>
      <c r="K365" t="s">
        <v>49</v>
      </c>
      <c r="L365" t="s">
        <v>50</v>
      </c>
      <c r="M365" t="s">
        <v>51</v>
      </c>
      <c r="N365">
        <v>1730</v>
      </c>
      <c r="O365" t="s">
        <v>52</v>
      </c>
      <c r="P365" t="s">
        <v>203</v>
      </c>
      <c r="T365" t="s">
        <v>64</v>
      </c>
      <c r="Z365" s="3"/>
      <c r="AF365" t="s">
        <v>63</v>
      </c>
      <c r="AH365">
        <v>0</v>
      </c>
      <c r="AI365" s="2">
        <v>45412</v>
      </c>
      <c r="AJ365" t="s">
        <v>64</v>
      </c>
      <c r="AK365" t="s">
        <v>64</v>
      </c>
      <c r="AL365" t="s">
        <v>64</v>
      </c>
      <c r="AN365" s="3"/>
      <c r="AP365" t="s">
        <v>64</v>
      </c>
      <c r="AR365" t="s">
        <v>64</v>
      </c>
      <c r="AS365" t="s">
        <v>66</v>
      </c>
    </row>
    <row r="366" spans="1:45" ht="16" x14ac:dyDescent="0.2">
      <c r="A366">
        <v>3100</v>
      </c>
      <c r="B366">
        <v>3100</v>
      </c>
      <c r="C366" s="2">
        <v>45412.083333333343</v>
      </c>
      <c r="D366" t="s">
        <v>1748</v>
      </c>
      <c r="E366" t="s">
        <v>3845</v>
      </c>
      <c r="F366" s="3">
        <v>5.46</v>
      </c>
      <c r="G366" t="s">
        <v>47</v>
      </c>
      <c r="H366" s="3">
        <v>0</v>
      </c>
      <c r="I366" t="s">
        <v>48</v>
      </c>
      <c r="J366">
        <v>2705</v>
      </c>
      <c r="K366" t="s">
        <v>49</v>
      </c>
      <c r="L366" t="s">
        <v>50</v>
      </c>
      <c r="M366" t="s">
        <v>51</v>
      </c>
      <c r="N366">
        <v>940</v>
      </c>
      <c r="O366" t="s">
        <v>52</v>
      </c>
      <c r="P366" t="s">
        <v>53</v>
      </c>
      <c r="T366" t="s">
        <v>3846</v>
      </c>
      <c r="U366" t="s">
        <v>3847</v>
      </c>
      <c r="Z366" s="3"/>
      <c r="AF366" t="s">
        <v>63</v>
      </c>
      <c r="AH366">
        <v>0</v>
      </c>
      <c r="AI366" s="2">
        <v>45412</v>
      </c>
      <c r="AJ366" t="s">
        <v>64</v>
      </c>
      <c r="AK366" t="s">
        <v>64</v>
      </c>
      <c r="AL366" t="s">
        <v>3848</v>
      </c>
      <c r="AM366" t="s">
        <v>3847</v>
      </c>
      <c r="AN366" s="3"/>
      <c r="AP366" t="s">
        <v>64</v>
      </c>
      <c r="AR366">
        <v>1235</v>
      </c>
      <c r="AS366" t="s">
        <v>66</v>
      </c>
    </row>
    <row r="367" spans="1:45" ht="16" x14ac:dyDescent="0.2">
      <c r="A367">
        <v>3087</v>
      </c>
      <c r="B367">
        <v>3087</v>
      </c>
      <c r="C367" s="2">
        <v>45415.083333333343</v>
      </c>
      <c r="D367" t="s">
        <v>1748</v>
      </c>
      <c r="E367" t="s">
        <v>2507</v>
      </c>
      <c r="F367" s="3">
        <v>20.23</v>
      </c>
      <c r="G367" t="s">
        <v>47</v>
      </c>
      <c r="H367" s="3">
        <v>0</v>
      </c>
      <c r="I367" t="s">
        <v>48</v>
      </c>
      <c r="J367">
        <v>2702</v>
      </c>
      <c r="K367" t="s">
        <v>49</v>
      </c>
      <c r="L367" t="s">
        <v>50</v>
      </c>
      <c r="M367" t="s">
        <v>51</v>
      </c>
      <c r="N367">
        <v>940</v>
      </c>
      <c r="O367" t="s">
        <v>52</v>
      </c>
      <c r="P367" t="s">
        <v>53</v>
      </c>
      <c r="T367" t="s">
        <v>2826</v>
      </c>
      <c r="U367" t="s">
        <v>3851</v>
      </c>
      <c r="V367" t="s">
        <v>2564</v>
      </c>
      <c r="W367" t="s">
        <v>56</v>
      </c>
      <c r="X367" t="s">
        <v>3852</v>
      </c>
      <c r="Y367" t="s">
        <v>2726</v>
      </c>
      <c r="Z367" s="3">
        <v>19</v>
      </c>
      <c r="AA367" t="s">
        <v>2829</v>
      </c>
      <c r="AB367" t="s">
        <v>3853</v>
      </c>
      <c r="AC367" t="s">
        <v>61</v>
      </c>
      <c r="AD367" t="s">
        <v>61</v>
      </c>
      <c r="AE367" t="s">
        <v>3854</v>
      </c>
      <c r="AF367" t="s">
        <v>63</v>
      </c>
      <c r="AH367">
        <v>0</v>
      </c>
      <c r="AI367" s="2">
        <v>45415</v>
      </c>
      <c r="AJ367" t="s">
        <v>64</v>
      </c>
      <c r="AK367" t="s">
        <v>64</v>
      </c>
      <c r="AL367" t="s">
        <v>3855</v>
      </c>
      <c r="AM367" t="s">
        <v>3851</v>
      </c>
      <c r="AN367" s="3">
        <v>20.23</v>
      </c>
      <c r="AO367" t="s">
        <v>3853</v>
      </c>
      <c r="AP367" t="s">
        <v>64</v>
      </c>
      <c r="AQ367" t="s">
        <v>3854</v>
      </c>
      <c r="AR367">
        <v>1236</v>
      </c>
      <c r="AS367" t="s">
        <v>66</v>
      </c>
    </row>
    <row r="368" spans="1:45" ht="16" x14ac:dyDescent="0.2">
      <c r="A368">
        <v>3088</v>
      </c>
      <c r="B368">
        <v>3088</v>
      </c>
      <c r="C368" s="2">
        <v>45418.083333333343</v>
      </c>
      <c r="D368" t="s">
        <v>1814</v>
      </c>
      <c r="E368" t="s">
        <v>2915</v>
      </c>
      <c r="F368" s="3">
        <v>900</v>
      </c>
      <c r="G368" t="s">
        <v>47</v>
      </c>
      <c r="H368" s="3">
        <v>0</v>
      </c>
      <c r="I368" t="s">
        <v>48</v>
      </c>
      <c r="J368">
        <v>2721</v>
      </c>
      <c r="K368" t="s">
        <v>49</v>
      </c>
      <c r="L368" t="s">
        <v>50</v>
      </c>
      <c r="M368" t="s">
        <v>51</v>
      </c>
      <c r="N368">
        <v>940</v>
      </c>
      <c r="O368" t="s">
        <v>52</v>
      </c>
      <c r="P368" t="s">
        <v>53</v>
      </c>
      <c r="T368" t="s">
        <v>3019</v>
      </c>
      <c r="U368" t="s">
        <v>3856</v>
      </c>
      <c r="V368" t="s">
        <v>2522</v>
      </c>
      <c r="W368" t="s">
        <v>56</v>
      </c>
      <c r="X368" t="s">
        <v>722</v>
      </c>
      <c r="Y368" t="s">
        <v>3021</v>
      </c>
      <c r="Z368" s="3">
        <v>0</v>
      </c>
      <c r="AA368" t="s">
        <v>2234</v>
      </c>
      <c r="AB368" t="s">
        <v>3802</v>
      </c>
      <c r="AC368" t="s">
        <v>61</v>
      </c>
      <c r="AD368" t="s">
        <v>61</v>
      </c>
      <c r="AE368" t="s">
        <v>3857</v>
      </c>
      <c r="AF368" t="s">
        <v>63</v>
      </c>
      <c r="AH368">
        <v>0</v>
      </c>
      <c r="AI368" s="2">
        <v>45418</v>
      </c>
      <c r="AJ368" t="s">
        <v>64</v>
      </c>
      <c r="AK368" t="s">
        <v>64</v>
      </c>
      <c r="AL368" t="s">
        <v>3858</v>
      </c>
      <c r="AM368" t="s">
        <v>3856</v>
      </c>
      <c r="AN368" s="3">
        <v>900</v>
      </c>
      <c r="AO368" t="s">
        <v>3802</v>
      </c>
      <c r="AP368" t="s">
        <v>64</v>
      </c>
      <c r="AQ368" t="s">
        <v>3857</v>
      </c>
      <c r="AR368">
        <v>1237</v>
      </c>
      <c r="AS368" t="s">
        <v>66</v>
      </c>
    </row>
    <row r="369" spans="1:45" ht="16" x14ac:dyDescent="0.2">
      <c r="A369">
        <v>3089</v>
      </c>
      <c r="B369">
        <v>3089</v>
      </c>
      <c r="C369" s="2">
        <v>45419.083333333343</v>
      </c>
      <c r="D369" t="s">
        <v>1748</v>
      </c>
      <c r="E369" t="s">
        <v>3659</v>
      </c>
      <c r="F369" s="3">
        <v>46.41</v>
      </c>
      <c r="G369" t="s">
        <v>47</v>
      </c>
      <c r="H369" s="3">
        <v>0</v>
      </c>
      <c r="I369" t="s">
        <v>48</v>
      </c>
      <c r="J369">
        <v>2663</v>
      </c>
      <c r="K369" t="s">
        <v>49</v>
      </c>
      <c r="L369" t="s">
        <v>50</v>
      </c>
      <c r="M369" t="s">
        <v>51</v>
      </c>
      <c r="N369">
        <v>940</v>
      </c>
      <c r="O369" t="s">
        <v>52</v>
      </c>
      <c r="P369" t="s">
        <v>53</v>
      </c>
      <c r="T369" t="s">
        <v>2516</v>
      </c>
      <c r="U369" t="s">
        <v>3859</v>
      </c>
      <c r="V369" t="s">
        <v>2546</v>
      </c>
      <c r="W369" t="s">
        <v>56</v>
      </c>
      <c r="X369" t="s">
        <v>3860</v>
      </c>
      <c r="Y369" t="s">
        <v>2375</v>
      </c>
      <c r="Z369" s="3">
        <v>19</v>
      </c>
      <c r="AA369" t="s">
        <v>2519</v>
      </c>
      <c r="AB369" t="s">
        <v>3861</v>
      </c>
      <c r="AC369" t="s">
        <v>61</v>
      </c>
      <c r="AD369" t="s">
        <v>61</v>
      </c>
      <c r="AE369" t="s">
        <v>3862</v>
      </c>
      <c r="AF369" t="s">
        <v>63</v>
      </c>
      <c r="AH369">
        <v>0</v>
      </c>
      <c r="AI369" s="2">
        <v>45419</v>
      </c>
      <c r="AJ369" t="s">
        <v>64</v>
      </c>
      <c r="AK369" t="s">
        <v>64</v>
      </c>
      <c r="AL369" t="s">
        <v>3863</v>
      </c>
      <c r="AM369" t="s">
        <v>3859</v>
      </c>
      <c r="AN369" s="3">
        <v>46.41</v>
      </c>
      <c r="AO369" t="s">
        <v>3861</v>
      </c>
      <c r="AP369" t="s">
        <v>64</v>
      </c>
      <c r="AQ369" t="s">
        <v>3862</v>
      </c>
      <c r="AR369">
        <v>1238</v>
      </c>
      <c r="AS369" t="s">
        <v>66</v>
      </c>
    </row>
    <row r="370" spans="1:45" ht="16" x14ac:dyDescent="0.2">
      <c r="A370">
        <v>3229</v>
      </c>
      <c r="B370">
        <v>3229</v>
      </c>
      <c r="C370" s="2">
        <v>45425.083333333343</v>
      </c>
      <c r="D370" t="s">
        <v>1748</v>
      </c>
      <c r="E370" t="s">
        <v>2165</v>
      </c>
      <c r="F370" s="3">
        <v>52.9</v>
      </c>
      <c r="G370" t="s">
        <v>47</v>
      </c>
      <c r="H370" s="3">
        <v>0</v>
      </c>
      <c r="I370" t="s">
        <v>48</v>
      </c>
      <c r="J370">
        <v>2900</v>
      </c>
      <c r="K370" t="s">
        <v>49</v>
      </c>
      <c r="L370" t="s">
        <v>50</v>
      </c>
      <c r="M370" t="s">
        <v>51</v>
      </c>
      <c r="N370">
        <v>940</v>
      </c>
      <c r="O370" t="s">
        <v>52</v>
      </c>
      <c r="P370" t="s">
        <v>53</v>
      </c>
      <c r="T370" t="s">
        <v>2313</v>
      </c>
      <c r="U370" t="s">
        <v>3864</v>
      </c>
      <c r="V370" t="s">
        <v>2711</v>
      </c>
      <c r="W370" t="s">
        <v>56</v>
      </c>
      <c r="X370" t="s">
        <v>3865</v>
      </c>
      <c r="Y370" t="s">
        <v>323</v>
      </c>
      <c r="Z370" s="3">
        <v>19</v>
      </c>
      <c r="AA370" t="s">
        <v>2316</v>
      </c>
      <c r="AB370" t="s">
        <v>3798</v>
      </c>
      <c r="AC370" t="s">
        <v>61</v>
      </c>
      <c r="AD370" t="s">
        <v>61</v>
      </c>
      <c r="AE370" t="s">
        <v>3866</v>
      </c>
      <c r="AF370" t="s">
        <v>63</v>
      </c>
      <c r="AH370">
        <v>0</v>
      </c>
      <c r="AI370" s="2">
        <v>45425</v>
      </c>
      <c r="AJ370" t="s">
        <v>64</v>
      </c>
      <c r="AK370" t="s">
        <v>64</v>
      </c>
      <c r="AL370" t="s">
        <v>3867</v>
      </c>
      <c r="AM370" t="s">
        <v>3864</v>
      </c>
      <c r="AN370" s="3">
        <v>52.9</v>
      </c>
      <c r="AO370" t="s">
        <v>3798</v>
      </c>
      <c r="AP370" t="s">
        <v>64</v>
      </c>
      <c r="AQ370" t="s">
        <v>3866</v>
      </c>
      <c r="AR370">
        <v>1239</v>
      </c>
      <c r="AS370" t="s">
        <v>66</v>
      </c>
    </row>
    <row r="371" spans="1:45" ht="16" x14ac:dyDescent="0.2">
      <c r="A371">
        <v>3097</v>
      </c>
      <c r="B371">
        <v>3097</v>
      </c>
      <c r="C371" s="2">
        <v>45426.083333333343</v>
      </c>
      <c r="D371" t="s">
        <v>1814</v>
      </c>
      <c r="E371" t="s">
        <v>3868</v>
      </c>
      <c r="F371" s="3">
        <v>159.11000000000001</v>
      </c>
      <c r="G371" t="s">
        <v>47</v>
      </c>
      <c r="H371" s="3">
        <v>0</v>
      </c>
      <c r="I371" t="s">
        <v>48</v>
      </c>
      <c r="J371">
        <v>2722</v>
      </c>
      <c r="K371" t="s">
        <v>49</v>
      </c>
      <c r="L371" t="s">
        <v>50</v>
      </c>
      <c r="M371" t="s">
        <v>51</v>
      </c>
      <c r="N371">
        <v>940</v>
      </c>
      <c r="O371" t="s">
        <v>52</v>
      </c>
      <c r="P371" t="s">
        <v>53</v>
      </c>
      <c r="T371" t="s">
        <v>3869</v>
      </c>
      <c r="U371" t="s">
        <v>3870</v>
      </c>
      <c r="V371" t="s">
        <v>2575</v>
      </c>
      <c r="W371" t="s">
        <v>56</v>
      </c>
      <c r="X371" t="s">
        <v>3871</v>
      </c>
      <c r="Y371" t="s">
        <v>3368</v>
      </c>
      <c r="Z371" s="3">
        <v>0</v>
      </c>
      <c r="AA371" t="s">
        <v>3872</v>
      </c>
      <c r="AB371" t="s">
        <v>3873</v>
      </c>
      <c r="AC371" t="s">
        <v>61</v>
      </c>
      <c r="AD371" t="s">
        <v>61</v>
      </c>
      <c r="AE371" t="s">
        <v>3874</v>
      </c>
      <c r="AF371" t="s">
        <v>63</v>
      </c>
      <c r="AH371">
        <v>0</v>
      </c>
      <c r="AI371" s="2">
        <v>45426</v>
      </c>
      <c r="AJ371" t="s">
        <v>64</v>
      </c>
      <c r="AK371" t="s">
        <v>64</v>
      </c>
      <c r="AL371" t="s">
        <v>3875</v>
      </c>
      <c r="AM371" t="s">
        <v>3870</v>
      </c>
      <c r="AN371" s="3">
        <v>159.11000000000001</v>
      </c>
      <c r="AO371" t="s">
        <v>3873</v>
      </c>
      <c r="AP371" t="s">
        <v>64</v>
      </c>
      <c r="AQ371" t="s">
        <v>3874</v>
      </c>
      <c r="AR371">
        <v>1240</v>
      </c>
      <c r="AS371" t="s">
        <v>66</v>
      </c>
    </row>
    <row r="372" spans="1:45" ht="16" x14ac:dyDescent="0.2">
      <c r="A372">
        <v>3098</v>
      </c>
      <c r="B372">
        <v>3098</v>
      </c>
      <c r="C372" s="2">
        <v>45426.083333333343</v>
      </c>
      <c r="D372" t="s">
        <v>1748</v>
      </c>
      <c r="E372" t="s">
        <v>3514</v>
      </c>
      <c r="F372" s="3">
        <v>9.5</v>
      </c>
      <c r="G372" t="s">
        <v>47</v>
      </c>
      <c r="H372" s="3">
        <v>0</v>
      </c>
      <c r="I372" t="s">
        <v>48</v>
      </c>
      <c r="J372">
        <v>2705</v>
      </c>
      <c r="K372" t="s">
        <v>49</v>
      </c>
      <c r="L372" t="s">
        <v>50</v>
      </c>
      <c r="M372" t="s">
        <v>51</v>
      </c>
      <c r="N372">
        <v>940</v>
      </c>
      <c r="O372" t="s">
        <v>52</v>
      </c>
      <c r="P372" t="s">
        <v>53</v>
      </c>
      <c r="T372" t="s">
        <v>3869</v>
      </c>
      <c r="U372" t="s">
        <v>3870</v>
      </c>
      <c r="V372" t="s">
        <v>2575</v>
      </c>
      <c r="W372" t="s">
        <v>56</v>
      </c>
      <c r="X372" t="s">
        <v>3871</v>
      </c>
      <c r="Y372" t="s">
        <v>3368</v>
      </c>
      <c r="Z372" s="3">
        <v>0</v>
      </c>
      <c r="AA372" t="s">
        <v>3872</v>
      </c>
      <c r="AB372" t="s">
        <v>3873</v>
      </c>
      <c r="AC372" t="s">
        <v>61</v>
      </c>
      <c r="AD372" t="s">
        <v>61</v>
      </c>
      <c r="AE372" t="s">
        <v>3874</v>
      </c>
      <c r="AF372" t="s">
        <v>63</v>
      </c>
      <c r="AH372">
        <v>0</v>
      </c>
      <c r="AI372" s="2">
        <v>45426</v>
      </c>
      <c r="AJ372" t="s">
        <v>64</v>
      </c>
      <c r="AK372" t="s">
        <v>64</v>
      </c>
      <c r="AL372" t="s">
        <v>3875</v>
      </c>
      <c r="AM372" t="s">
        <v>3870</v>
      </c>
      <c r="AN372" s="3">
        <v>159.11000000000001</v>
      </c>
      <c r="AO372" t="s">
        <v>3873</v>
      </c>
      <c r="AP372" t="s">
        <v>64</v>
      </c>
      <c r="AQ372" t="s">
        <v>3874</v>
      </c>
      <c r="AR372">
        <v>1240</v>
      </c>
      <c r="AS372" t="s">
        <v>66</v>
      </c>
    </row>
    <row r="373" spans="1:45" ht="16" x14ac:dyDescent="0.2">
      <c r="A373">
        <v>3109</v>
      </c>
      <c r="B373">
        <v>3109</v>
      </c>
      <c r="C373" s="2">
        <v>45429.083333333343</v>
      </c>
      <c r="D373" t="s">
        <v>3274</v>
      </c>
      <c r="E373" t="s">
        <v>3878</v>
      </c>
      <c r="F373" s="3">
        <v>1963.5</v>
      </c>
      <c r="G373" t="s">
        <v>47</v>
      </c>
      <c r="H373" s="3">
        <v>0</v>
      </c>
      <c r="I373" t="s">
        <v>48</v>
      </c>
      <c r="J373">
        <v>2894</v>
      </c>
      <c r="K373" t="s">
        <v>49</v>
      </c>
      <c r="L373" t="s">
        <v>50</v>
      </c>
      <c r="M373" t="s">
        <v>51</v>
      </c>
      <c r="N373">
        <v>940</v>
      </c>
      <c r="O373" t="s">
        <v>52</v>
      </c>
      <c r="P373" t="s">
        <v>53</v>
      </c>
      <c r="T373" t="s">
        <v>3276</v>
      </c>
      <c r="U373" t="s">
        <v>3879</v>
      </c>
      <c r="V373" t="s">
        <v>2607</v>
      </c>
      <c r="W373" t="s">
        <v>56</v>
      </c>
      <c r="X373" t="s">
        <v>3880</v>
      </c>
      <c r="Y373" t="s">
        <v>2436</v>
      </c>
      <c r="Z373" s="3">
        <v>19</v>
      </c>
      <c r="AA373" t="s">
        <v>3279</v>
      </c>
      <c r="AB373" t="s">
        <v>3881</v>
      </c>
      <c r="AC373" t="s">
        <v>61</v>
      </c>
      <c r="AD373" t="s">
        <v>61</v>
      </c>
      <c r="AE373" t="s">
        <v>3882</v>
      </c>
      <c r="AF373" t="s">
        <v>63</v>
      </c>
      <c r="AH373">
        <v>0</v>
      </c>
      <c r="AI373" s="2">
        <v>45429</v>
      </c>
      <c r="AJ373" t="s">
        <v>64</v>
      </c>
      <c r="AK373" t="s">
        <v>64</v>
      </c>
      <c r="AL373" t="s">
        <v>3883</v>
      </c>
      <c r="AM373" t="s">
        <v>3879</v>
      </c>
      <c r="AN373" s="3">
        <v>1963.5</v>
      </c>
      <c r="AO373" t="s">
        <v>3881</v>
      </c>
      <c r="AP373" t="s">
        <v>64</v>
      </c>
      <c r="AQ373" t="s">
        <v>3882</v>
      </c>
      <c r="AR373">
        <v>1251</v>
      </c>
      <c r="AS373" t="s">
        <v>66</v>
      </c>
    </row>
    <row r="374" spans="1:45" ht="16" x14ac:dyDescent="0.2">
      <c r="A374">
        <v>3687</v>
      </c>
      <c r="B374">
        <v>3687</v>
      </c>
      <c r="C374" s="2">
        <v>45429.083333333343</v>
      </c>
      <c r="D374" t="s">
        <v>1936</v>
      </c>
      <c r="E374" t="s">
        <v>3893</v>
      </c>
      <c r="F374" s="3">
        <v>17.05</v>
      </c>
      <c r="G374" t="s">
        <v>47</v>
      </c>
      <c r="H374" s="3">
        <v>0</v>
      </c>
      <c r="I374" t="s">
        <v>48</v>
      </c>
      <c r="J374">
        <v>2558</v>
      </c>
      <c r="K374" t="s">
        <v>49</v>
      </c>
      <c r="L374" t="s">
        <v>50</v>
      </c>
      <c r="M374" t="s">
        <v>51</v>
      </c>
      <c r="N374">
        <v>940</v>
      </c>
      <c r="O374" t="s">
        <v>52</v>
      </c>
      <c r="P374" t="s">
        <v>53</v>
      </c>
      <c r="T374" t="s">
        <v>3885</v>
      </c>
      <c r="U374" t="s">
        <v>3886</v>
      </c>
      <c r="V374" t="s">
        <v>3887</v>
      </c>
      <c r="W374" t="s">
        <v>56</v>
      </c>
      <c r="X374" t="s">
        <v>3888</v>
      </c>
      <c r="Y374" t="s">
        <v>2396</v>
      </c>
      <c r="Z374" s="3">
        <v>0</v>
      </c>
      <c r="AA374" t="s">
        <v>3889</v>
      </c>
      <c r="AB374" t="s">
        <v>3890</v>
      </c>
      <c r="AC374" t="s">
        <v>61</v>
      </c>
      <c r="AD374" t="s">
        <v>61</v>
      </c>
      <c r="AE374" t="s">
        <v>3891</v>
      </c>
      <c r="AF374" t="s">
        <v>63</v>
      </c>
      <c r="AH374">
        <v>0</v>
      </c>
      <c r="AI374" s="2">
        <v>45429</v>
      </c>
      <c r="AJ374" t="s">
        <v>64</v>
      </c>
      <c r="AK374" t="s">
        <v>64</v>
      </c>
      <c r="AL374" t="s">
        <v>3892</v>
      </c>
      <c r="AM374" t="s">
        <v>3886</v>
      </c>
      <c r="AN374" s="3">
        <v>457.53</v>
      </c>
      <c r="AO374" t="s">
        <v>3890</v>
      </c>
      <c r="AP374" t="s">
        <v>64</v>
      </c>
      <c r="AQ374" t="s">
        <v>3891</v>
      </c>
      <c r="AR374">
        <v>1250</v>
      </c>
      <c r="AS374" t="s">
        <v>66</v>
      </c>
    </row>
    <row r="375" spans="1:45" ht="16" x14ac:dyDescent="0.2">
      <c r="A375">
        <v>3688</v>
      </c>
      <c r="B375">
        <v>3688</v>
      </c>
      <c r="C375" s="2">
        <v>45429.083333333343</v>
      </c>
      <c r="D375" t="s">
        <v>1934</v>
      </c>
      <c r="E375" t="s">
        <v>3893</v>
      </c>
      <c r="F375" s="3">
        <v>11.77</v>
      </c>
      <c r="G375" t="s">
        <v>47</v>
      </c>
      <c r="H375" s="3">
        <v>0</v>
      </c>
      <c r="I375" t="s">
        <v>48</v>
      </c>
      <c r="J375">
        <v>2558</v>
      </c>
      <c r="K375" t="s">
        <v>49</v>
      </c>
      <c r="L375" t="s">
        <v>50</v>
      </c>
      <c r="M375" t="s">
        <v>51</v>
      </c>
      <c r="N375">
        <v>940</v>
      </c>
      <c r="O375" t="s">
        <v>52</v>
      </c>
      <c r="P375" t="s">
        <v>53</v>
      </c>
      <c r="T375" t="s">
        <v>3885</v>
      </c>
      <c r="U375" t="s">
        <v>3886</v>
      </c>
      <c r="V375" t="s">
        <v>3887</v>
      </c>
      <c r="W375" t="s">
        <v>56</v>
      </c>
      <c r="X375" t="s">
        <v>3888</v>
      </c>
      <c r="Y375" t="s">
        <v>2396</v>
      </c>
      <c r="Z375" s="3">
        <v>0</v>
      </c>
      <c r="AA375" t="s">
        <v>3889</v>
      </c>
      <c r="AB375" t="s">
        <v>3890</v>
      </c>
      <c r="AC375" t="s">
        <v>61</v>
      </c>
      <c r="AD375" t="s">
        <v>61</v>
      </c>
      <c r="AE375" t="s">
        <v>3891</v>
      </c>
      <c r="AF375" t="s">
        <v>63</v>
      </c>
      <c r="AH375">
        <v>0</v>
      </c>
      <c r="AI375" s="2">
        <v>45429</v>
      </c>
      <c r="AJ375" t="s">
        <v>64</v>
      </c>
      <c r="AK375" t="s">
        <v>64</v>
      </c>
      <c r="AL375" t="s">
        <v>3892</v>
      </c>
      <c r="AM375" t="s">
        <v>3886</v>
      </c>
      <c r="AN375" s="3">
        <v>457.53</v>
      </c>
      <c r="AO375" t="s">
        <v>3890</v>
      </c>
      <c r="AP375" t="s">
        <v>64</v>
      </c>
      <c r="AQ375" t="s">
        <v>3891</v>
      </c>
      <c r="AR375">
        <v>1250</v>
      </c>
      <c r="AS375" t="s">
        <v>66</v>
      </c>
    </row>
    <row r="376" spans="1:45" ht="16" x14ac:dyDescent="0.2">
      <c r="A376">
        <v>3689</v>
      </c>
      <c r="B376">
        <v>3689</v>
      </c>
      <c r="C376" s="2">
        <v>45429.083333333343</v>
      </c>
      <c r="D376" t="s">
        <v>1935</v>
      </c>
      <c r="E376" t="s">
        <v>3893</v>
      </c>
      <c r="F376" s="3">
        <v>28.4</v>
      </c>
      <c r="G376" t="s">
        <v>47</v>
      </c>
      <c r="H376" s="3">
        <v>0</v>
      </c>
      <c r="I376" t="s">
        <v>48</v>
      </c>
      <c r="J376">
        <v>2558</v>
      </c>
      <c r="K376" t="s">
        <v>49</v>
      </c>
      <c r="L376" t="s">
        <v>50</v>
      </c>
      <c r="M376" t="s">
        <v>51</v>
      </c>
      <c r="N376">
        <v>940</v>
      </c>
      <c r="O376" t="s">
        <v>52</v>
      </c>
      <c r="P376" t="s">
        <v>53</v>
      </c>
      <c r="T376" t="s">
        <v>3885</v>
      </c>
      <c r="U376" t="s">
        <v>3886</v>
      </c>
      <c r="V376" t="s">
        <v>3887</v>
      </c>
      <c r="W376" t="s">
        <v>56</v>
      </c>
      <c r="X376" t="s">
        <v>3888</v>
      </c>
      <c r="Y376" t="s">
        <v>2396</v>
      </c>
      <c r="Z376" s="3">
        <v>0</v>
      </c>
      <c r="AA376" t="s">
        <v>3889</v>
      </c>
      <c r="AB376" t="s">
        <v>3890</v>
      </c>
      <c r="AC376" t="s">
        <v>61</v>
      </c>
      <c r="AD376" t="s">
        <v>61</v>
      </c>
      <c r="AE376" t="s">
        <v>3891</v>
      </c>
      <c r="AF376" t="s">
        <v>63</v>
      </c>
      <c r="AH376">
        <v>0</v>
      </c>
      <c r="AI376" s="2">
        <v>45429</v>
      </c>
      <c r="AJ376" t="s">
        <v>64</v>
      </c>
      <c r="AK376" t="s">
        <v>64</v>
      </c>
      <c r="AL376" t="s">
        <v>3892</v>
      </c>
      <c r="AM376" t="s">
        <v>3886</v>
      </c>
      <c r="AN376" s="3">
        <v>457.53</v>
      </c>
      <c r="AO376" t="s">
        <v>3890</v>
      </c>
      <c r="AP376" t="s">
        <v>64</v>
      </c>
      <c r="AQ376" t="s">
        <v>3891</v>
      </c>
      <c r="AR376">
        <v>1250</v>
      </c>
      <c r="AS376" t="s">
        <v>66</v>
      </c>
    </row>
    <row r="377" spans="1:45" ht="16" x14ac:dyDescent="0.2">
      <c r="A377">
        <v>3693</v>
      </c>
      <c r="B377">
        <v>3693</v>
      </c>
      <c r="C377" s="2">
        <v>45429.083333333343</v>
      </c>
      <c r="D377" t="s">
        <v>1748</v>
      </c>
      <c r="E377" t="s">
        <v>3893</v>
      </c>
      <c r="F377" s="3">
        <v>4.8600000000000003</v>
      </c>
      <c r="G377" t="s">
        <v>47</v>
      </c>
      <c r="H377" s="3">
        <v>0</v>
      </c>
      <c r="I377" t="s">
        <v>48</v>
      </c>
      <c r="J377">
        <v>2558</v>
      </c>
      <c r="K377" t="s">
        <v>49</v>
      </c>
      <c r="L377" t="s">
        <v>50</v>
      </c>
      <c r="M377" t="s">
        <v>51</v>
      </c>
      <c r="N377">
        <v>940</v>
      </c>
      <c r="O377" t="s">
        <v>52</v>
      </c>
      <c r="P377" t="s">
        <v>53</v>
      </c>
      <c r="T377" t="s">
        <v>3885</v>
      </c>
      <c r="U377" t="s">
        <v>3886</v>
      </c>
      <c r="V377" t="s">
        <v>3887</v>
      </c>
      <c r="W377" t="s">
        <v>56</v>
      </c>
      <c r="X377" t="s">
        <v>3888</v>
      </c>
      <c r="Y377" t="s">
        <v>2396</v>
      </c>
      <c r="Z377" s="3">
        <v>0</v>
      </c>
      <c r="AA377" t="s">
        <v>3889</v>
      </c>
      <c r="AB377" t="s">
        <v>3890</v>
      </c>
      <c r="AC377" t="s">
        <v>61</v>
      </c>
      <c r="AD377" t="s">
        <v>61</v>
      </c>
      <c r="AE377" t="s">
        <v>3891</v>
      </c>
      <c r="AF377" t="s">
        <v>63</v>
      </c>
      <c r="AH377">
        <v>0</v>
      </c>
      <c r="AI377" s="2">
        <v>45429</v>
      </c>
      <c r="AJ377" t="s">
        <v>64</v>
      </c>
      <c r="AK377" t="s">
        <v>64</v>
      </c>
      <c r="AL377" t="s">
        <v>3892</v>
      </c>
      <c r="AM377" t="s">
        <v>3886</v>
      </c>
      <c r="AN377" s="3">
        <v>457.53</v>
      </c>
      <c r="AO377" t="s">
        <v>3890</v>
      </c>
      <c r="AP377" t="s">
        <v>64</v>
      </c>
      <c r="AQ377" t="s">
        <v>3891</v>
      </c>
      <c r="AR377">
        <v>1250</v>
      </c>
      <c r="AS377" t="s">
        <v>66</v>
      </c>
    </row>
    <row r="378" spans="1:45" ht="16" x14ac:dyDescent="0.2">
      <c r="A378">
        <v>3695</v>
      </c>
      <c r="B378">
        <v>3695</v>
      </c>
      <c r="C378" s="2">
        <v>45429.083333333343</v>
      </c>
      <c r="D378" t="s">
        <v>1936</v>
      </c>
      <c r="E378" t="s">
        <v>3884</v>
      </c>
      <c r="F378" s="3">
        <v>121.09</v>
      </c>
      <c r="G378" t="s">
        <v>47</v>
      </c>
      <c r="H378" s="3">
        <v>0</v>
      </c>
      <c r="I378" t="s">
        <v>48</v>
      </c>
      <c r="J378">
        <v>2558</v>
      </c>
      <c r="K378" t="s">
        <v>49</v>
      </c>
      <c r="L378" t="s">
        <v>50</v>
      </c>
      <c r="M378" t="s">
        <v>51</v>
      </c>
      <c r="N378">
        <v>940</v>
      </c>
      <c r="O378" t="s">
        <v>52</v>
      </c>
      <c r="P378" t="s">
        <v>53</v>
      </c>
      <c r="T378" t="s">
        <v>3885</v>
      </c>
      <c r="U378" t="s">
        <v>3886</v>
      </c>
      <c r="V378" t="s">
        <v>3887</v>
      </c>
      <c r="W378" t="s">
        <v>56</v>
      </c>
      <c r="X378" t="s">
        <v>3888</v>
      </c>
      <c r="Y378" t="s">
        <v>2396</v>
      </c>
      <c r="Z378" s="3">
        <v>0</v>
      </c>
      <c r="AA378" t="s">
        <v>3889</v>
      </c>
      <c r="AB378" t="s">
        <v>3890</v>
      </c>
      <c r="AC378" t="s">
        <v>61</v>
      </c>
      <c r="AD378" t="s">
        <v>61</v>
      </c>
      <c r="AE378" t="s">
        <v>3891</v>
      </c>
      <c r="AF378" t="s">
        <v>63</v>
      </c>
      <c r="AH378">
        <v>0</v>
      </c>
      <c r="AI378" s="2">
        <v>45429</v>
      </c>
      <c r="AJ378" t="s">
        <v>64</v>
      </c>
      <c r="AK378" t="s">
        <v>64</v>
      </c>
      <c r="AL378" t="s">
        <v>3892</v>
      </c>
      <c r="AM378" t="s">
        <v>3886</v>
      </c>
      <c r="AN378" s="3">
        <v>457.53</v>
      </c>
      <c r="AO378" t="s">
        <v>3890</v>
      </c>
      <c r="AP378" t="s">
        <v>64</v>
      </c>
      <c r="AQ378" t="s">
        <v>3891</v>
      </c>
      <c r="AR378">
        <v>1250</v>
      </c>
      <c r="AS378" t="s">
        <v>66</v>
      </c>
    </row>
    <row r="379" spans="1:45" ht="16" x14ac:dyDescent="0.2">
      <c r="A379">
        <v>3696</v>
      </c>
      <c r="B379">
        <v>3696</v>
      </c>
      <c r="C379" s="2">
        <v>45429.083333333343</v>
      </c>
      <c r="D379" t="s">
        <v>1934</v>
      </c>
      <c r="E379" t="s">
        <v>3884</v>
      </c>
      <c r="F379" s="3">
        <v>116.5</v>
      </c>
      <c r="G379" t="s">
        <v>47</v>
      </c>
      <c r="H379" s="3">
        <v>0</v>
      </c>
      <c r="I379" t="s">
        <v>48</v>
      </c>
      <c r="J379">
        <v>2558</v>
      </c>
      <c r="K379" t="s">
        <v>49</v>
      </c>
      <c r="L379" t="s">
        <v>50</v>
      </c>
      <c r="M379" t="s">
        <v>51</v>
      </c>
      <c r="N379">
        <v>940</v>
      </c>
      <c r="O379" t="s">
        <v>52</v>
      </c>
      <c r="P379" t="s">
        <v>53</v>
      </c>
      <c r="T379" t="s">
        <v>3885</v>
      </c>
      <c r="U379" t="s">
        <v>3886</v>
      </c>
      <c r="V379" t="s">
        <v>3887</v>
      </c>
      <c r="W379" t="s">
        <v>56</v>
      </c>
      <c r="X379" t="s">
        <v>3888</v>
      </c>
      <c r="Y379" t="s">
        <v>2396</v>
      </c>
      <c r="Z379" s="3">
        <v>0</v>
      </c>
      <c r="AA379" t="s">
        <v>3889</v>
      </c>
      <c r="AB379" t="s">
        <v>3890</v>
      </c>
      <c r="AC379" t="s">
        <v>61</v>
      </c>
      <c r="AD379" t="s">
        <v>61</v>
      </c>
      <c r="AE379" t="s">
        <v>3891</v>
      </c>
      <c r="AF379" t="s">
        <v>63</v>
      </c>
      <c r="AH379">
        <v>0</v>
      </c>
      <c r="AI379" s="2">
        <v>45429</v>
      </c>
      <c r="AJ379" t="s">
        <v>64</v>
      </c>
      <c r="AK379" t="s">
        <v>64</v>
      </c>
      <c r="AL379" t="s">
        <v>3892</v>
      </c>
      <c r="AM379" t="s">
        <v>3886</v>
      </c>
      <c r="AN379" s="3">
        <v>457.53</v>
      </c>
      <c r="AO379" t="s">
        <v>3890</v>
      </c>
      <c r="AP379" t="s">
        <v>64</v>
      </c>
      <c r="AQ379" t="s">
        <v>3891</v>
      </c>
      <c r="AR379">
        <v>1250</v>
      </c>
      <c r="AS379" t="s">
        <v>66</v>
      </c>
    </row>
    <row r="380" spans="1:45" ht="16" x14ac:dyDescent="0.2">
      <c r="A380">
        <v>3697</v>
      </c>
      <c r="B380">
        <v>3697</v>
      </c>
      <c r="C380" s="2">
        <v>45429.083333333343</v>
      </c>
      <c r="D380" t="s">
        <v>1935</v>
      </c>
      <c r="E380" t="s">
        <v>3884</v>
      </c>
      <c r="F380" s="3">
        <v>89.33</v>
      </c>
      <c r="G380" t="s">
        <v>47</v>
      </c>
      <c r="H380" s="3">
        <v>0</v>
      </c>
      <c r="I380" t="s">
        <v>48</v>
      </c>
      <c r="J380">
        <v>2558</v>
      </c>
      <c r="K380" t="s">
        <v>49</v>
      </c>
      <c r="L380" t="s">
        <v>50</v>
      </c>
      <c r="M380" t="s">
        <v>51</v>
      </c>
      <c r="N380">
        <v>940</v>
      </c>
      <c r="O380" t="s">
        <v>52</v>
      </c>
      <c r="P380" t="s">
        <v>53</v>
      </c>
      <c r="T380" t="s">
        <v>3885</v>
      </c>
      <c r="U380" t="s">
        <v>3886</v>
      </c>
      <c r="V380" t="s">
        <v>3887</v>
      </c>
      <c r="W380" t="s">
        <v>56</v>
      </c>
      <c r="X380" t="s">
        <v>3888</v>
      </c>
      <c r="Y380" t="s">
        <v>2396</v>
      </c>
      <c r="Z380" s="3">
        <v>0</v>
      </c>
      <c r="AA380" t="s">
        <v>3889</v>
      </c>
      <c r="AB380" t="s">
        <v>3890</v>
      </c>
      <c r="AC380" t="s">
        <v>61</v>
      </c>
      <c r="AD380" t="s">
        <v>61</v>
      </c>
      <c r="AE380" t="s">
        <v>3891</v>
      </c>
      <c r="AF380" t="s">
        <v>63</v>
      </c>
      <c r="AH380">
        <v>0</v>
      </c>
      <c r="AI380" s="2">
        <v>45429</v>
      </c>
      <c r="AJ380" t="s">
        <v>64</v>
      </c>
      <c r="AK380" t="s">
        <v>64</v>
      </c>
      <c r="AL380" t="s">
        <v>3892</v>
      </c>
      <c r="AM380" t="s">
        <v>3886</v>
      </c>
      <c r="AN380" s="3">
        <v>457.53</v>
      </c>
      <c r="AO380" t="s">
        <v>3890</v>
      </c>
      <c r="AP380" t="s">
        <v>64</v>
      </c>
      <c r="AQ380" t="s">
        <v>3891</v>
      </c>
      <c r="AR380">
        <v>1250</v>
      </c>
      <c r="AS380" t="s">
        <v>66</v>
      </c>
    </row>
    <row r="381" spans="1:45" ht="16" x14ac:dyDescent="0.2">
      <c r="A381">
        <v>3142</v>
      </c>
      <c r="B381">
        <v>3142</v>
      </c>
      <c r="C381" s="2">
        <v>45434</v>
      </c>
      <c r="D381" t="s">
        <v>1761</v>
      </c>
      <c r="E381" t="s">
        <v>3898</v>
      </c>
      <c r="F381" s="3">
        <v>4.99</v>
      </c>
      <c r="G381" t="s">
        <v>47</v>
      </c>
      <c r="H381" s="3">
        <v>0</v>
      </c>
      <c r="I381" t="s">
        <v>48</v>
      </c>
      <c r="J381">
        <v>2720</v>
      </c>
      <c r="K381" t="s">
        <v>49</v>
      </c>
      <c r="L381" t="s">
        <v>50</v>
      </c>
      <c r="M381" t="s">
        <v>51</v>
      </c>
      <c r="N381">
        <v>942</v>
      </c>
      <c r="O381" t="s">
        <v>52</v>
      </c>
      <c r="P381" t="s">
        <v>53</v>
      </c>
      <c r="T381" t="s">
        <v>1043</v>
      </c>
      <c r="U381" t="s">
        <v>3899</v>
      </c>
      <c r="V381" t="s">
        <v>2568</v>
      </c>
      <c r="W381" t="s">
        <v>56</v>
      </c>
      <c r="X381" t="s">
        <v>3900</v>
      </c>
      <c r="Y381" t="s">
        <v>953</v>
      </c>
      <c r="Z381" s="3">
        <v>19</v>
      </c>
      <c r="AA381" t="s">
        <v>1046</v>
      </c>
      <c r="AB381" t="s">
        <v>3901</v>
      </c>
      <c r="AC381" t="s">
        <v>61</v>
      </c>
      <c r="AD381" t="s">
        <v>61</v>
      </c>
      <c r="AE381" t="s">
        <v>3902</v>
      </c>
      <c r="AF381" t="s">
        <v>63</v>
      </c>
      <c r="AH381">
        <v>0</v>
      </c>
      <c r="AI381" s="2">
        <v>45434</v>
      </c>
      <c r="AJ381" t="s">
        <v>64</v>
      </c>
      <c r="AK381" t="s">
        <v>64</v>
      </c>
      <c r="AL381" t="s">
        <v>3903</v>
      </c>
      <c r="AM381" t="s">
        <v>3899</v>
      </c>
      <c r="AN381" s="3">
        <v>4.99</v>
      </c>
      <c r="AO381" t="s">
        <v>3901</v>
      </c>
      <c r="AP381" t="s">
        <v>64</v>
      </c>
      <c r="AQ381" t="s">
        <v>3902</v>
      </c>
      <c r="AR381">
        <v>1273</v>
      </c>
      <c r="AS381" t="s">
        <v>66</v>
      </c>
    </row>
    <row r="382" spans="1:45" ht="16" x14ac:dyDescent="0.2">
      <c r="A382">
        <v>3157</v>
      </c>
      <c r="B382">
        <v>3157</v>
      </c>
      <c r="C382" s="2">
        <v>45434</v>
      </c>
      <c r="D382" t="s">
        <v>1761</v>
      </c>
      <c r="E382" t="s">
        <v>3904</v>
      </c>
      <c r="F382" s="3">
        <v>21.97</v>
      </c>
      <c r="G382" t="s">
        <v>47</v>
      </c>
      <c r="H382" s="3">
        <v>0</v>
      </c>
      <c r="I382" t="s">
        <v>48</v>
      </c>
      <c r="J382">
        <v>2720</v>
      </c>
      <c r="K382" t="s">
        <v>49</v>
      </c>
      <c r="L382" t="s">
        <v>50</v>
      </c>
      <c r="M382" t="s">
        <v>51</v>
      </c>
      <c r="N382">
        <v>942</v>
      </c>
      <c r="O382" t="s">
        <v>52</v>
      </c>
      <c r="P382" t="s">
        <v>53</v>
      </c>
      <c r="T382" t="s">
        <v>3905</v>
      </c>
      <c r="U382" t="s">
        <v>3906</v>
      </c>
      <c r="V382" t="s">
        <v>2691</v>
      </c>
      <c r="W382" t="s">
        <v>56</v>
      </c>
      <c r="X382" t="s">
        <v>3703</v>
      </c>
      <c r="Y382" t="s">
        <v>2036</v>
      </c>
      <c r="Z382" s="3">
        <v>19</v>
      </c>
      <c r="AA382" t="s">
        <v>3907</v>
      </c>
      <c r="AB382" t="s">
        <v>3908</v>
      </c>
      <c r="AC382" t="s">
        <v>61</v>
      </c>
      <c r="AD382" t="s">
        <v>61</v>
      </c>
      <c r="AE382" t="s">
        <v>3909</v>
      </c>
      <c r="AF382" t="s">
        <v>63</v>
      </c>
      <c r="AH382">
        <v>0</v>
      </c>
      <c r="AI382" s="2">
        <v>45434</v>
      </c>
      <c r="AJ382" t="s">
        <v>64</v>
      </c>
      <c r="AK382" t="s">
        <v>64</v>
      </c>
      <c r="AL382" t="s">
        <v>3910</v>
      </c>
      <c r="AM382" t="s">
        <v>3906</v>
      </c>
      <c r="AN382" s="3">
        <v>21.97</v>
      </c>
      <c r="AO382" t="s">
        <v>3908</v>
      </c>
      <c r="AP382" t="s">
        <v>64</v>
      </c>
      <c r="AQ382" t="s">
        <v>3909</v>
      </c>
      <c r="AR382">
        <v>1272</v>
      </c>
      <c r="AS382" t="s">
        <v>66</v>
      </c>
    </row>
    <row r="383" spans="1:45" ht="16" x14ac:dyDescent="0.2">
      <c r="A383">
        <v>3158</v>
      </c>
      <c r="B383">
        <v>3158</v>
      </c>
      <c r="C383" s="2">
        <v>45434</v>
      </c>
      <c r="D383" t="s">
        <v>1748</v>
      </c>
      <c r="E383" t="s">
        <v>3911</v>
      </c>
      <c r="F383" s="3">
        <v>0.38</v>
      </c>
      <c r="G383" t="s">
        <v>47</v>
      </c>
      <c r="H383" s="3">
        <v>0</v>
      </c>
      <c r="I383" t="s">
        <v>48</v>
      </c>
      <c r="J383">
        <v>2705</v>
      </c>
      <c r="K383" t="s">
        <v>49</v>
      </c>
      <c r="L383" t="s">
        <v>50</v>
      </c>
      <c r="M383" t="s">
        <v>51</v>
      </c>
      <c r="N383">
        <v>942</v>
      </c>
      <c r="O383" t="s">
        <v>52</v>
      </c>
      <c r="P383" t="s">
        <v>53</v>
      </c>
      <c r="T383" t="s">
        <v>3905</v>
      </c>
      <c r="U383" t="s">
        <v>3906</v>
      </c>
      <c r="V383" t="s">
        <v>2691</v>
      </c>
      <c r="W383" t="s">
        <v>56</v>
      </c>
      <c r="X383" t="s">
        <v>3703</v>
      </c>
      <c r="Y383" t="s">
        <v>2036</v>
      </c>
      <c r="Z383" s="3">
        <v>19</v>
      </c>
      <c r="AA383" t="s">
        <v>3907</v>
      </c>
      <c r="AB383" t="s">
        <v>3908</v>
      </c>
      <c r="AC383" t="s">
        <v>61</v>
      </c>
      <c r="AD383" t="s">
        <v>61</v>
      </c>
      <c r="AE383" t="s">
        <v>3909</v>
      </c>
      <c r="AF383" t="s">
        <v>63</v>
      </c>
      <c r="AH383">
        <v>0</v>
      </c>
      <c r="AI383" s="2">
        <v>45434</v>
      </c>
      <c r="AJ383" t="s">
        <v>64</v>
      </c>
      <c r="AK383" t="s">
        <v>64</v>
      </c>
      <c r="AL383" t="s">
        <v>3910</v>
      </c>
      <c r="AM383" t="s">
        <v>3906</v>
      </c>
      <c r="AN383" s="3">
        <v>21.97</v>
      </c>
      <c r="AO383" t="s">
        <v>3908</v>
      </c>
      <c r="AP383" t="s">
        <v>64</v>
      </c>
      <c r="AQ383" t="s">
        <v>3909</v>
      </c>
      <c r="AR383">
        <v>1272</v>
      </c>
      <c r="AS383" t="s">
        <v>66</v>
      </c>
    </row>
    <row r="384" spans="1:45" ht="16" x14ac:dyDescent="0.2">
      <c r="A384">
        <v>3111</v>
      </c>
      <c r="B384">
        <v>3111</v>
      </c>
      <c r="C384" s="2">
        <v>45435.083333333343</v>
      </c>
      <c r="D384" t="s">
        <v>1814</v>
      </c>
      <c r="E384" t="s">
        <v>2057</v>
      </c>
      <c r="F384" s="3">
        <v>22.04</v>
      </c>
      <c r="G384" t="s">
        <v>47</v>
      </c>
      <c r="H384" s="3">
        <v>0</v>
      </c>
      <c r="I384" t="s">
        <v>48</v>
      </c>
      <c r="J384">
        <v>2710</v>
      </c>
      <c r="K384" t="s">
        <v>49</v>
      </c>
      <c r="L384" t="s">
        <v>50</v>
      </c>
      <c r="M384" t="s">
        <v>51</v>
      </c>
      <c r="N384">
        <v>940</v>
      </c>
      <c r="O384" t="s">
        <v>52</v>
      </c>
      <c r="P384" t="s">
        <v>53</v>
      </c>
      <c r="T384" t="s">
        <v>2332</v>
      </c>
      <c r="U384" t="s">
        <v>3912</v>
      </c>
      <c r="V384" t="s">
        <v>2611</v>
      </c>
      <c r="W384" t="s">
        <v>56</v>
      </c>
      <c r="X384" t="s">
        <v>3913</v>
      </c>
      <c r="Y384" t="s">
        <v>2061</v>
      </c>
      <c r="Z384" s="3">
        <v>19</v>
      </c>
      <c r="AA384" t="s">
        <v>2335</v>
      </c>
      <c r="AB384" t="s">
        <v>3901</v>
      </c>
      <c r="AC384" t="s">
        <v>61</v>
      </c>
      <c r="AD384" t="s">
        <v>61</v>
      </c>
      <c r="AE384" t="s">
        <v>3914</v>
      </c>
      <c r="AF384" t="s">
        <v>63</v>
      </c>
      <c r="AH384">
        <v>0</v>
      </c>
      <c r="AI384" s="2">
        <v>45435</v>
      </c>
      <c r="AJ384" t="s">
        <v>64</v>
      </c>
      <c r="AK384" t="s">
        <v>64</v>
      </c>
      <c r="AL384" t="s">
        <v>3915</v>
      </c>
      <c r="AM384" t="s">
        <v>3912</v>
      </c>
      <c r="AN384" s="3">
        <v>22.04</v>
      </c>
      <c r="AO384" t="s">
        <v>3901</v>
      </c>
      <c r="AP384" t="s">
        <v>64</v>
      </c>
      <c r="AQ384" t="s">
        <v>3914</v>
      </c>
      <c r="AR384">
        <v>1253</v>
      </c>
      <c r="AS384" t="s">
        <v>66</v>
      </c>
    </row>
    <row r="385" spans="1:45" ht="16" x14ac:dyDescent="0.2">
      <c r="A385">
        <v>3135</v>
      </c>
      <c r="B385">
        <v>3135</v>
      </c>
      <c r="C385" s="2">
        <v>45439.083333333343</v>
      </c>
      <c r="D385" t="s">
        <v>1761</v>
      </c>
      <c r="E385" t="s">
        <v>3922</v>
      </c>
      <c r="F385" s="3">
        <v>290.67</v>
      </c>
      <c r="G385" t="s">
        <v>47</v>
      </c>
      <c r="H385" s="3">
        <v>0</v>
      </c>
      <c r="I385" t="s">
        <v>48</v>
      </c>
      <c r="J385">
        <v>2722</v>
      </c>
      <c r="K385" t="s">
        <v>49</v>
      </c>
      <c r="L385" t="s">
        <v>50</v>
      </c>
      <c r="M385" t="s">
        <v>51</v>
      </c>
      <c r="N385">
        <v>940</v>
      </c>
      <c r="O385" t="s">
        <v>52</v>
      </c>
      <c r="P385" t="s">
        <v>53</v>
      </c>
      <c r="T385" t="s">
        <v>3923</v>
      </c>
      <c r="U385" t="s">
        <v>3924</v>
      </c>
      <c r="V385" t="s">
        <v>2642</v>
      </c>
      <c r="W385" t="s">
        <v>56</v>
      </c>
      <c r="X385" t="s">
        <v>3213</v>
      </c>
      <c r="Y385" t="s">
        <v>2216</v>
      </c>
      <c r="Z385" s="3">
        <v>0</v>
      </c>
      <c r="AA385" t="s">
        <v>3925</v>
      </c>
      <c r="AB385" t="s">
        <v>3926</v>
      </c>
      <c r="AC385" t="s">
        <v>61</v>
      </c>
      <c r="AD385" t="s">
        <v>61</v>
      </c>
      <c r="AE385" t="s">
        <v>3927</v>
      </c>
      <c r="AF385" t="s">
        <v>63</v>
      </c>
      <c r="AH385">
        <v>0</v>
      </c>
      <c r="AI385" s="2">
        <v>45439</v>
      </c>
      <c r="AJ385" t="s">
        <v>64</v>
      </c>
      <c r="AK385" t="s">
        <v>64</v>
      </c>
      <c r="AL385" t="s">
        <v>3928</v>
      </c>
      <c r="AM385" t="s">
        <v>3924</v>
      </c>
      <c r="AN385" s="3">
        <v>290.67</v>
      </c>
      <c r="AO385" t="s">
        <v>3926</v>
      </c>
      <c r="AP385" t="s">
        <v>64</v>
      </c>
      <c r="AQ385" t="s">
        <v>3927</v>
      </c>
      <c r="AR385">
        <v>1255</v>
      </c>
      <c r="AS385" t="s">
        <v>66</v>
      </c>
    </row>
    <row r="386" spans="1:45" ht="16" x14ac:dyDescent="0.2">
      <c r="A386">
        <v>3136</v>
      </c>
      <c r="B386">
        <v>3136</v>
      </c>
      <c r="C386" s="2">
        <v>45439.083333333343</v>
      </c>
      <c r="D386" t="s">
        <v>1748</v>
      </c>
      <c r="E386" t="s">
        <v>3929</v>
      </c>
      <c r="F386" s="3">
        <v>42.5</v>
      </c>
      <c r="G386" t="s">
        <v>47</v>
      </c>
      <c r="H386" s="3">
        <v>0</v>
      </c>
      <c r="I386" t="s">
        <v>48</v>
      </c>
      <c r="J386">
        <v>2705</v>
      </c>
      <c r="K386" t="s">
        <v>49</v>
      </c>
      <c r="L386" t="s">
        <v>50</v>
      </c>
      <c r="M386" t="s">
        <v>51</v>
      </c>
      <c r="N386">
        <v>940</v>
      </c>
      <c r="O386" t="s">
        <v>52</v>
      </c>
      <c r="P386" t="s">
        <v>53</v>
      </c>
      <c r="T386" t="s">
        <v>3923</v>
      </c>
      <c r="U386" t="s">
        <v>3924</v>
      </c>
      <c r="V386" t="s">
        <v>2642</v>
      </c>
      <c r="W386" t="s">
        <v>56</v>
      </c>
      <c r="X386" t="s">
        <v>3213</v>
      </c>
      <c r="Y386" t="s">
        <v>2216</v>
      </c>
      <c r="Z386" s="3">
        <v>0</v>
      </c>
      <c r="AA386" t="s">
        <v>3925</v>
      </c>
      <c r="AB386" t="s">
        <v>3926</v>
      </c>
      <c r="AC386" t="s">
        <v>61</v>
      </c>
      <c r="AD386" t="s">
        <v>61</v>
      </c>
      <c r="AE386" t="s">
        <v>3927</v>
      </c>
      <c r="AF386" t="s">
        <v>63</v>
      </c>
      <c r="AH386">
        <v>0</v>
      </c>
      <c r="AI386" s="2">
        <v>45439</v>
      </c>
      <c r="AJ386" t="s">
        <v>64</v>
      </c>
      <c r="AK386" t="s">
        <v>64</v>
      </c>
      <c r="AL386" t="s">
        <v>3928</v>
      </c>
      <c r="AM386" t="s">
        <v>3924</v>
      </c>
      <c r="AN386" s="3">
        <v>290.67</v>
      </c>
      <c r="AO386" t="s">
        <v>3926</v>
      </c>
      <c r="AP386" t="s">
        <v>64</v>
      </c>
      <c r="AQ386" t="s">
        <v>3927</v>
      </c>
      <c r="AR386">
        <v>1255</v>
      </c>
      <c r="AS386" t="s">
        <v>66</v>
      </c>
    </row>
    <row r="387" spans="1:45" ht="16" x14ac:dyDescent="0.2">
      <c r="A387">
        <v>3126</v>
      </c>
      <c r="B387">
        <v>3126</v>
      </c>
      <c r="C387" s="2">
        <v>45440.083333333343</v>
      </c>
      <c r="D387" t="s">
        <v>1761</v>
      </c>
      <c r="E387" t="s">
        <v>3930</v>
      </c>
      <c r="F387" s="3">
        <v>791.22</v>
      </c>
      <c r="G387" t="s">
        <v>47</v>
      </c>
      <c r="H387" s="3">
        <v>0</v>
      </c>
      <c r="I387" t="s">
        <v>48</v>
      </c>
      <c r="J387">
        <v>2722</v>
      </c>
      <c r="K387" t="s">
        <v>49</v>
      </c>
      <c r="L387" t="s">
        <v>50</v>
      </c>
      <c r="M387" t="s">
        <v>51</v>
      </c>
      <c r="N387">
        <v>940</v>
      </c>
      <c r="O387" t="s">
        <v>52</v>
      </c>
      <c r="P387" t="s">
        <v>53</v>
      </c>
      <c r="T387" t="s">
        <v>3931</v>
      </c>
      <c r="U387" t="s">
        <v>3932</v>
      </c>
      <c r="V387" t="s">
        <v>2624</v>
      </c>
      <c r="W387" t="s">
        <v>56</v>
      </c>
      <c r="X387" t="s">
        <v>3933</v>
      </c>
      <c r="Y387" t="s">
        <v>3455</v>
      </c>
      <c r="Z387" s="3">
        <v>0</v>
      </c>
      <c r="AA387" t="s">
        <v>3934</v>
      </c>
      <c r="AB387" t="s">
        <v>3935</v>
      </c>
      <c r="AC387" t="s">
        <v>61</v>
      </c>
      <c r="AD387" t="s">
        <v>61</v>
      </c>
      <c r="AE387" t="s">
        <v>3936</v>
      </c>
      <c r="AF387" t="s">
        <v>63</v>
      </c>
      <c r="AH387">
        <v>0</v>
      </c>
      <c r="AI387" s="2">
        <v>45440</v>
      </c>
      <c r="AJ387" t="s">
        <v>64</v>
      </c>
      <c r="AK387" t="s">
        <v>64</v>
      </c>
      <c r="AL387" t="s">
        <v>3937</v>
      </c>
      <c r="AM387" t="s">
        <v>3932</v>
      </c>
      <c r="AN387" s="3">
        <v>791.22</v>
      </c>
      <c r="AO387" t="s">
        <v>3935</v>
      </c>
      <c r="AP387" t="s">
        <v>64</v>
      </c>
      <c r="AQ387" t="s">
        <v>3936</v>
      </c>
      <c r="AR387">
        <v>1256</v>
      </c>
      <c r="AS387" t="s">
        <v>66</v>
      </c>
    </row>
    <row r="388" spans="1:45" ht="16" x14ac:dyDescent="0.2">
      <c r="A388">
        <v>3127</v>
      </c>
      <c r="B388">
        <v>3127</v>
      </c>
      <c r="C388" s="2">
        <v>45440.083333333343</v>
      </c>
      <c r="D388" t="s">
        <v>1748</v>
      </c>
      <c r="E388" t="s">
        <v>3335</v>
      </c>
      <c r="F388" s="3">
        <v>22.5</v>
      </c>
      <c r="G388" t="s">
        <v>47</v>
      </c>
      <c r="H388" s="3">
        <v>0</v>
      </c>
      <c r="I388" t="s">
        <v>48</v>
      </c>
      <c r="J388">
        <v>2705</v>
      </c>
      <c r="K388" t="s">
        <v>49</v>
      </c>
      <c r="L388" t="s">
        <v>50</v>
      </c>
      <c r="M388" t="s">
        <v>51</v>
      </c>
      <c r="N388">
        <v>940</v>
      </c>
      <c r="O388" t="s">
        <v>52</v>
      </c>
      <c r="P388" t="s">
        <v>53</v>
      </c>
      <c r="T388" t="s">
        <v>3931</v>
      </c>
      <c r="U388" t="s">
        <v>3932</v>
      </c>
      <c r="V388" t="s">
        <v>2624</v>
      </c>
      <c r="W388" t="s">
        <v>56</v>
      </c>
      <c r="X388" t="s">
        <v>3933</v>
      </c>
      <c r="Y388" t="s">
        <v>3455</v>
      </c>
      <c r="Z388" s="3">
        <v>0</v>
      </c>
      <c r="AA388" t="s">
        <v>3934</v>
      </c>
      <c r="AB388" t="s">
        <v>3935</v>
      </c>
      <c r="AC388" t="s">
        <v>61</v>
      </c>
      <c r="AD388" t="s">
        <v>61</v>
      </c>
      <c r="AE388" t="s">
        <v>3936</v>
      </c>
      <c r="AF388" t="s">
        <v>63</v>
      </c>
      <c r="AH388">
        <v>0</v>
      </c>
      <c r="AI388" s="2">
        <v>45440</v>
      </c>
      <c r="AJ388" t="s">
        <v>64</v>
      </c>
      <c r="AK388" t="s">
        <v>64</v>
      </c>
      <c r="AL388" t="s">
        <v>3937</v>
      </c>
      <c r="AM388" t="s">
        <v>3932</v>
      </c>
      <c r="AN388" s="3">
        <v>791.22</v>
      </c>
      <c r="AO388" t="s">
        <v>3935</v>
      </c>
      <c r="AP388" t="s">
        <v>64</v>
      </c>
      <c r="AQ388" t="s">
        <v>3936</v>
      </c>
      <c r="AR388">
        <v>1256</v>
      </c>
      <c r="AS388" t="s">
        <v>66</v>
      </c>
    </row>
    <row r="389" spans="1:45" ht="16" x14ac:dyDescent="0.2">
      <c r="A389">
        <v>3296</v>
      </c>
      <c r="B389">
        <v>3296</v>
      </c>
      <c r="C389" s="2">
        <v>45443</v>
      </c>
      <c r="D389" t="s">
        <v>1934</v>
      </c>
      <c r="E389" t="s">
        <v>206</v>
      </c>
      <c r="F389" s="3">
        <v>3110.01</v>
      </c>
      <c r="G389" t="s">
        <v>47</v>
      </c>
      <c r="H389" s="3">
        <v>0</v>
      </c>
      <c r="I389" t="s">
        <v>104</v>
      </c>
      <c r="J389">
        <v>2551</v>
      </c>
      <c r="K389" t="s">
        <v>49</v>
      </c>
      <c r="L389" t="s">
        <v>50</v>
      </c>
      <c r="M389" t="s">
        <v>51</v>
      </c>
      <c r="N389">
        <v>1730</v>
      </c>
      <c r="O389" t="s">
        <v>52</v>
      </c>
      <c r="P389" t="s">
        <v>203</v>
      </c>
      <c r="T389" t="s">
        <v>64</v>
      </c>
      <c r="Z389" s="3"/>
      <c r="AF389" t="s">
        <v>63</v>
      </c>
      <c r="AH389">
        <v>0</v>
      </c>
      <c r="AI389" s="2">
        <v>45443</v>
      </c>
      <c r="AJ389" t="s">
        <v>64</v>
      </c>
      <c r="AK389" t="s">
        <v>64</v>
      </c>
      <c r="AL389" t="s">
        <v>64</v>
      </c>
      <c r="AN389" s="3"/>
      <c r="AP389" t="s">
        <v>64</v>
      </c>
      <c r="AR389" t="s">
        <v>64</v>
      </c>
      <c r="AS389" t="s">
        <v>66</v>
      </c>
    </row>
    <row r="390" spans="1:45" ht="16" x14ac:dyDescent="0.2">
      <c r="A390">
        <v>3297</v>
      </c>
      <c r="B390">
        <v>3297</v>
      </c>
      <c r="C390" s="2">
        <v>45443</v>
      </c>
      <c r="D390" t="s">
        <v>1935</v>
      </c>
      <c r="E390" t="s">
        <v>206</v>
      </c>
      <c r="F390" s="3">
        <v>2382.81</v>
      </c>
      <c r="G390" t="s">
        <v>47</v>
      </c>
      <c r="H390" s="3">
        <v>0</v>
      </c>
      <c r="I390" t="s">
        <v>104</v>
      </c>
      <c r="J390">
        <v>2551</v>
      </c>
      <c r="K390" t="s">
        <v>49</v>
      </c>
      <c r="L390" t="s">
        <v>50</v>
      </c>
      <c r="M390" t="s">
        <v>51</v>
      </c>
      <c r="N390">
        <v>1730</v>
      </c>
      <c r="O390" t="s">
        <v>52</v>
      </c>
      <c r="P390" t="s">
        <v>203</v>
      </c>
      <c r="T390" t="s">
        <v>64</v>
      </c>
      <c r="Z390" s="3"/>
      <c r="AF390" t="s">
        <v>63</v>
      </c>
      <c r="AH390">
        <v>0</v>
      </c>
      <c r="AI390" s="2">
        <v>45443</v>
      </c>
      <c r="AJ390" t="s">
        <v>64</v>
      </c>
      <c r="AK390" t="s">
        <v>64</v>
      </c>
      <c r="AL390" t="s">
        <v>64</v>
      </c>
      <c r="AN390" s="3"/>
      <c r="AP390" t="s">
        <v>64</v>
      </c>
      <c r="AR390" t="s">
        <v>64</v>
      </c>
      <c r="AS390" t="s">
        <v>66</v>
      </c>
    </row>
    <row r="391" spans="1:45" ht="16" x14ac:dyDescent="0.2">
      <c r="A391">
        <v>3632</v>
      </c>
      <c r="B391">
        <v>3632</v>
      </c>
      <c r="C391" s="2">
        <v>45443</v>
      </c>
      <c r="D391" t="s">
        <v>1936</v>
      </c>
      <c r="E391" t="s">
        <v>206</v>
      </c>
      <c r="F391" s="3">
        <v>3290.09</v>
      </c>
      <c r="G391" t="s">
        <v>47</v>
      </c>
      <c r="H391" s="3">
        <v>0</v>
      </c>
      <c r="I391" t="s">
        <v>104</v>
      </c>
      <c r="J391">
        <v>2551</v>
      </c>
      <c r="K391" t="s">
        <v>49</v>
      </c>
      <c r="L391" t="s">
        <v>50</v>
      </c>
      <c r="M391" t="s">
        <v>51</v>
      </c>
      <c r="N391">
        <v>1730</v>
      </c>
      <c r="O391" t="s">
        <v>52</v>
      </c>
      <c r="P391" t="s">
        <v>203</v>
      </c>
      <c r="T391" t="s">
        <v>64</v>
      </c>
      <c r="Z391" s="3"/>
      <c r="AF391" t="s">
        <v>63</v>
      </c>
      <c r="AH391">
        <v>0</v>
      </c>
      <c r="AI391" s="2">
        <v>45443</v>
      </c>
      <c r="AJ391" t="s">
        <v>64</v>
      </c>
      <c r="AK391" t="s">
        <v>64</v>
      </c>
      <c r="AL391" t="s">
        <v>64</v>
      </c>
      <c r="AN391" s="3"/>
      <c r="AP391" t="s">
        <v>64</v>
      </c>
      <c r="AR391" t="s">
        <v>64</v>
      </c>
      <c r="AS391" t="s">
        <v>66</v>
      </c>
    </row>
    <row r="392" spans="1:45" ht="16" x14ac:dyDescent="0.2">
      <c r="A392">
        <v>3635</v>
      </c>
      <c r="B392">
        <v>3635</v>
      </c>
      <c r="C392" s="2">
        <v>45443</v>
      </c>
      <c r="D392" t="s">
        <v>1936</v>
      </c>
      <c r="E392" t="s">
        <v>204</v>
      </c>
      <c r="F392" s="3">
        <v>753.43</v>
      </c>
      <c r="G392" t="s">
        <v>47</v>
      </c>
      <c r="H392" s="3">
        <v>0</v>
      </c>
      <c r="I392" t="s">
        <v>104</v>
      </c>
      <c r="J392">
        <v>2555</v>
      </c>
      <c r="K392" t="s">
        <v>49</v>
      </c>
      <c r="L392" t="s">
        <v>50</v>
      </c>
      <c r="M392" t="s">
        <v>51</v>
      </c>
      <c r="N392">
        <v>1730</v>
      </c>
      <c r="O392" t="s">
        <v>52</v>
      </c>
      <c r="P392" t="s">
        <v>203</v>
      </c>
      <c r="T392" t="s">
        <v>64</v>
      </c>
      <c r="Z392" s="3"/>
      <c r="AF392" t="s">
        <v>63</v>
      </c>
      <c r="AH392">
        <v>0</v>
      </c>
      <c r="AI392" s="2">
        <v>45443</v>
      </c>
      <c r="AJ392" t="s">
        <v>64</v>
      </c>
      <c r="AK392" t="s">
        <v>64</v>
      </c>
      <c r="AL392" t="s">
        <v>64</v>
      </c>
      <c r="AN392" s="3"/>
      <c r="AP392" t="s">
        <v>64</v>
      </c>
      <c r="AR392" t="s">
        <v>64</v>
      </c>
      <c r="AS392" t="s">
        <v>66</v>
      </c>
    </row>
    <row r="393" spans="1:45" ht="16" x14ac:dyDescent="0.2">
      <c r="A393">
        <v>3638</v>
      </c>
      <c r="B393">
        <v>3638</v>
      </c>
      <c r="C393" s="2">
        <v>45443</v>
      </c>
      <c r="D393" t="s">
        <v>1935</v>
      </c>
      <c r="E393" t="s">
        <v>204</v>
      </c>
      <c r="F393" s="3">
        <v>554.26</v>
      </c>
      <c r="G393" t="s">
        <v>47</v>
      </c>
      <c r="H393" s="3">
        <v>0</v>
      </c>
      <c r="I393" t="s">
        <v>104</v>
      </c>
      <c r="J393">
        <v>2555</v>
      </c>
      <c r="K393" t="s">
        <v>49</v>
      </c>
      <c r="L393" t="s">
        <v>50</v>
      </c>
      <c r="M393" t="s">
        <v>51</v>
      </c>
      <c r="N393">
        <v>1730</v>
      </c>
      <c r="O393" t="s">
        <v>52</v>
      </c>
      <c r="P393" t="s">
        <v>203</v>
      </c>
      <c r="T393" t="s">
        <v>64</v>
      </c>
      <c r="Z393" s="3"/>
      <c r="AF393" t="s">
        <v>63</v>
      </c>
      <c r="AH393">
        <v>0</v>
      </c>
      <c r="AI393" s="2">
        <v>45443</v>
      </c>
      <c r="AJ393" t="s">
        <v>64</v>
      </c>
      <c r="AK393" t="s">
        <v>64</v>
      </c>
      <c r="AL393" t="s">
        <v>64</v>
      </c>
      <c r="AN393" s="3"/>
      <c r="AP393" t="s">
        <v>64</v>
      </c>
      <c r="AR393" t="s">
        <v>64</v>
      </c>
      <c r="AS393" t="s">
        <v>66</v>
      </c>
    </row>
    <row r="394" spans="1:45" ht="16" x14ac:dyDescent="0.2">
      <c r="A394">
        <v>3641</v>
      </c>
      <c r="B394">
        <v>3641</v>
      </c>
      <c r="C394" s="2">
        <v>45443</v>
      </c>
      <c r="D394" t="s">
        <v>1934</v>
      </c>
      <c r="E394" t="s">
        <v>204</v>
      </c>
      <c r="F394" s="3">
        <v>712.19</v>
      </c>
      <c r="G394" t="s">
        <v>47</v>
      </c>
      <c r="H394" s="3">
        <v>0</v>
      </c>
      <c r="I394" t="s">
        <v>104</v>
      </c>
      <c r="J394">
        <v>2555</v>
      </c>
      <c r="K394" t="s">
        <v>49</v>
      </c>
      <c r="L394" t="s">
        <v>50</v>
      </c>
      <c r="M394" t="s">
        <v>51</v>
      </c>
      <c r="N394">
        <v>1730</v>
      </c>
      <c r="O394" t="s">
        <v>52</v>
      </c>
      <c r="P394" t="s">
        <v>203</v>
      </c>
      <c r="T394" t="s">
        <v>64</v>
      </c>
      <c r="Z394" s="3"/>
      <c r="AF394" t="s">
        <v>63</v>
      </c>
      <c r="AH394">
        <v>0</v>
      </c>
      <c r="AI394" s="2">
        <v>45443</v>
      </c>
      <c r="AJ394" t="s">
        <v>64</v>
      </c>
      <c r="AK394" t="s">
        <v>64</v>
      </c>
      <c r="AL394" t="s">
        <v>64</v>
      </c>
      <c r="AN394" s="3"/>
      <c r="AP394" t="s">
        <v>64</v>
      </c>
      <c r="AR394" t="s">
        <v>64</v>
      </c>
      <c r="AS394" t="s">
        <v>66</v>
      </c>
    </row>
    <row r="395" spans="1:45" ht="16" x14ac:dyDescent="0.2">
      <c r="A395">
        <v>3125</v>
      </c>
      <c r="B395">
        <v>3125</v>
      </c>
      <c r="C395" s="2">
        <v>45443.083333333343</v>
      </c>
      <c r="D395" t="s">
        <v>1748</v>
      </c>
      <c r="E395" t="s">
        <v>3946</v>
      </c>
      <c r="F395" s="3">
        <v>5.08</v>
      </c>
      <c r="G395" t="s">
        <v>47</v>
      </c>
      <c r="H395" s="3">
        <v>0</v>
      </c>
      <c r="I395" t="s">
        <v>48</v>
      </c>
      <c r="J395">
        <v>2705</v>
      </c>
      <c r="K395" t="s">
        <v>49</v>
      </c>
      <c r="L395" t="s">
        <v>50</v>
      </c>
      <c r="M395" t="s">
        <v>51</v>
      </c>
      <c r="N395">
        <v>940</v>
      </c>
      <c r="O395" t="s">
        <v>52</v>
      </c>
      <c r="P395" t="s">
        <v>53</v>
      </c>
      <c r="T395" t="s">
        <v>586</v>
      </c>
      <c r="U395" t="s">
        <v>3947</v>
      </c>
      <c r="Z395" s="3"/>
      <c r="AF395" t="s">
        <v>63</v>
      </c>
      <c r="AH395">
        <v>0</v>
      </c>
      <c r="AI395" s="2">
        <v>45443</v>
      </c>
      <c r="AJ395" t="s">
        <v>64</v>
      </c>
      <c r="AK395" t="s">
        <v>64</v>
      </c>
      <c r="AL395" t="s">
        <v>3948</v>
      </c>
      <c r="AM395" t="s">
        <v>3947</v>
      </c>
      <c r="AN395" s="3"/>
      <c r="AP395" t="s">
        <v>64</v>
      </c>
      <c r="AR395">
        <v>1260</v>
      </c>
      <c r="AS395" t="s">
        <v>66</v>
      </c>
    </row>
    <row r="396" spans="1:45" ht="16" x14ac:dyDescent="0.2">
      <c r="A396">
        <v>3116</v>
      </c>
      <c r="B396">
        <v>3116</v>
      </c>
      <c r="C396" s="2">
        <v>45446.083333333343</v>
      </c>
      <c r="D396" t="s">
        <v>1748</v>
      </c>
      <c r="E396" t="s">
        <v>2507</v>
      </c>
      <c r="F396" s="3">
        <v>20.23</v>
      </c>
      <c r="G396" t="s">
        <v>47</v>
      </c>
      <c r="H396" s="3">
        <v>0</v>
      </c>
      <c r="I396" t="s">
        <v>48</v>
      </c>
      <c r="J396">
        <v>2702</v>
      </c>
      <c r="K396" t="s">
        <v>49</v>
      </c>
      <c r="L396" t="s">
        <v>50</v>
      </c>
      <c r="M396" t="s">
        <v>51</v>
      </c>
      <c r="N396">
        <v>940</v>
      </c>
      <c r="O396" t="s">
        <v>52</v>
      </c>
      <c r="P396" t="s">
        <v>53</v>
      </c>
      <c r="T396" t="s">
        <v>2826</v>
      </c>
      <c r="U396" t="s">
        <v>3949</v>
      </c>
      <c r="V396" t="s">
        <v>2609</v>
      </c>
      <c r="W396" t="s">
        <v>56</v>
      </c>
      <c r="X396" t="s">
        <v>3950</v>
      </c>
      <c r="Y396" t="s">
        <v>2726</v>
      </c>
      <c r="Z396" s="3">
        <v>19</v>
      </c>
      <c r="AA396" t="s">
        <v>2829</v>
      </c>
      <c r="AB396" t="s">
        <v>3951</v>
      </c>
      <c r="AC396" t="s">
        <v>61</v>
      </c>
      <c r="AD396" t="s">
        <v>61</v>
      </c>
      <c r="AE396" t="s">
        <v>3952</v>
      </c>
      <c r="AF396" t="s">
        <v>63</v>
      </c>
      <c r="AH396">
        <v>0</v>
      </c>
      <c r="AI396" s="2">
        <v>45446</v>
      </c>
      <c r="AJ396" t="s">
        <v>64</v>
      </c>
      <c r="AK396" t="s">
        <v>64</v>
      </c>
      <c r="AL396" t="s">
        <v>3953</v>
      </c>
      <c r="AM396" t="s">
        <v>3949</v>
      </c>
      <c r="AN396" s="3">
        <v>20.23</v>
      </c>
      <c r="AO396" t="s">
        <v>3951</v>
      </c>
      <c r="AP396" t="s">
        <v>64</v>
      </c>
      <c r="AQ396" t="s">
        <v>3952</v>
      </c>
      <c r="AR396">
        <v>1261</v>
      </c>
      <c r="AS396" t="s">
        <v>66</v>
      </c>
    </row>
    <row r="397" spans="1:45" ht="16" x14ac:dyDescent="0.2">
      <c r="A397">
        <v>3226</v>
      </c>
      <c r="B397">
        <v>3226</v>
      </c>
      <c r="C397" s="2">
        <v>45446.083333333343</v>
      </c>
      <c r="D397" t="s">
        <v>1538</v>
      </c>
      <c r="E397" t="s">
        <v>3954</v>
      </c>
      <c r="F397" s="3">
        <v>30960</v>
      </c>
      <c r="G397" t="s">
        <v>47</v>
      </c>
      <c r="H397" s="3">
        <v>0</v>
      </c>
      <c r="I397" t="s">
        <v>104</v>
      </c>
      <c r="J397">
        <v>940</v>
      </c>
      <c r="K397" t="s">
        <v>52</v>
      </c>
      <c r="L397" t="s">
        <v>53</v>
      </c>
      <c r="N397">
        <v>3200</v>
      </c>
      <c r="O397" t="s">
        <v>49</v>
      </c>
      <c r="P397" t="s">
        <v>105</v>
      </c>
      <c r="Q397" t="s">
        <v>106</v>
      </c>
      <c r="T397" t="s">
        <v>3955</v>
      </c>
      <c r="U397" t="s">
        <v>3956</v>
      </c>
      <c r="V397" t="s">
        <v>2664</v>
      </c>
      <c r="W397" t="s">
        <v>752</v>
      </c>
      <c r="X397" t="s">
        <v>3957</v>
      </c>
      <c r="Y397" t="s">
        <v>3958</v>
      </c>
      <c r="Z397" s="3">
        <v>0</v>
      </c>
      <c r="AA397" t="s">
        <v>3959</v>
      </c>
      <c r="AB397" t="s">
        <v>3960</v>
      </c>
      <c r="AC397" t="s">
        <v>61</v>
      </c>
      <c r="AD397" t="s">
        <v>61</v>
      </c>
      <c r="AE397" t="s">
        <v>3961</v>
      </c>
      <c r="AF397" t="s">
        <v>63</v>
      </c>
      <c r="AG397" t="s">
        <v>3962</v>
      </c>
      <c r="AH397">
        <v>0</v>
      </c>
      <c r="AI397" s="2">
        <v>45446</v>
      </c>
      <c r="AJ397" t="s">
        <v>64</v>
      </c>
      <c r="AK397" t="s">
        <v>64</v>
      </c>
      <c r="AL397" t="s">
        <v>3963</v>
      </c>
      <c r="AM397" t="s">
        <v>3956</v>
      </c>
      <c r="AN397" s="3">
        <v>30960</v>
      </c>
      <c r="AO397" t="s">
        <v>3960</v>
      </c>
      <c r="AP397" t="s">
        <v>64</v>
      </c>
      <c r="AQ397" t="s">
        <v>3961</v>
      </c>
      <c r="AR397">
        <v>1262</v>
      </c>
      <c r="AS397" t="s">
        <v>66</v>
      </c>
    </row>
    <row r="398" spans="1:45" ht="16" x14ac:dyDescent="0.2">
      <c r="A398">
        <v>3120</v>
      </c>
      <c r="B398">
        <v>3120</v>
      </c>
      <c r="C398" s="2">
        <v>45449.083333333343</v>
      </c>
      <c r="D398" t="s">
        <v>1748</v>
      </c>
      <c r="E398" t="s">
        <v>3659</v>
      </c>
      <c r="F398" s="3">
        <v>46.41</v>
      </c>
      <c r="G398" t="s">
        <v>47</v>
      </c>
      <c r="H398" s="3">
        <v>0</v>
      </c>
      <c r="I398" t="s">
        <v>48</v>
      </c>
      <c r="J398">
        <v>2663</v>
      </c>
      <c r="K398" t="s">
        <v>49</v>
      </c>
      <c r="L398" t="s">
        <v>50</v>
      </c>
      <c r="M398" t="s">
        <v>51</v>
      </c>
      <c r="N398">
        <v>940</v>
      </c>
      <c r="O398" t="s">
        <v>52</v>
      </c>
      <c r="P398" t="s">
        <v>53</v>
      </c>
      <c r="T398" t="s">
        <v>2516</v>
      </c>
      <c r="U398" t="s">
        <v>3968</v>
      </c>
      <c r="V398" t="s">
        <v>2621</v>
      </c>
      <c r="W398" t="s">
        <v>56</v>
      </c>
      <c r="X398" t="s">
        <v>3969</v>
      </c>
      <c r="Y398" t="s">
        <v>2375</v>
      </c>
      <c r="Z398" s="3">
        <v>19</v>
      </c>
      <c r="AA398" t="s">
        <v>2519</v>
      </c>
      <c r="AB398" t="s">
        <v>3970</v>
      </c>
      <c r="AC398" t="s">
        <v>61</v>
      </c>
      <c r="AD398" t="s">
        <v>61</v>
      </c>
      <c r="AE398" t="s">
        <v>3971</v>
      </c>
      <c r="AF398" t="s">
        <v>63</v>
      </c>
      <c r="AH398">
        <v>0</v>
      </c>
      <c r="AI398" s="2">
        <v>45449</v>
      </c>
      <c r="AJ398" t="s">
        <v>64</v>
      </c>
      <c r="AK398" t="s">
        <v>64</v>
      </c>
      <c r="AL398" t="s">
        <v>3972</v>
      </c>
      <c r="AM398" t="s">
        <v>3968</v>
      </c>
      <c r="AN398" s="3">
        <v>46.41</v>
      </c>
      <c r="AO398" t="s">
        <v>3970</v>
      </c>
      <c r="AP398" t="s">
        <v>64</v>
      </c>
      <c r="AQ398" t="s">
        <v>3971</v>
      </c>
      <c r="AR398">
        <v>1264</v>
      </c>
      <c r="AS398" t="s">
        <v>66</v>
      </c>
    </row>
    <row r="399" spans="1:45" ht="16" x14ac:dyDescent="0.2">
      <c r="A399">
        <v>3128</v>
      </c>
      <c r="B399">
        <v>3128</v>
      </c>
      <c r="C399" s="2">
        <v>45454.083333333343</v>
      </c>
      <c r="D399" t="s">
        <v>1748</v>
      </c>
      <c r="E399" t="s">
        <v>2165</v>
      </c>
      <c r="F399" s="3">
        <v>52.9</v>
      </c>
      <c r="G399" t="s">
        <v>47</v>
      </c>
      <c r="H399" s="3">
        <v>0</v>
      </c>
      <c r="I399" t="s">
        <v>48</v>
      </c>
      <c r="J399">
        <v>2900</v>
      </c>
      <c r="K399" t="s">
        <v>49</v>
      </c>
      <c r="L399" t="s">
        <v>50</v>
      </c>
      <c r="M399" t="s">
        <v>51</v>
      </c>
      <c r="N399">
        <v>940</v>
      </c>
      <c r="O399" t="s">
        <v>52</v>
      </c>
      <c r="P399" t="s">
        <v>53</v>
      </c>
      <c r="T399" t="s">
        <v>2313</v>
      </c>
      <c r="U399" t="s">
        <v>3973</v>
      </c>
      <c r="V399" t="s">
        <v>3974</v>
      </c>
      <c r="W399" t="s">
        <v>56</v>
      </c>
      <c r="X399" t="s">
        <v>3975</v>
      </c>
      <c r="Y399" t="s">
        <v>3976</v>
      </c>
      <c r="Z399" s="3">
        <v>19</v>
      </c>
      <c r="AA399" t="s">
        <v>2316</v>
      </c>
      <c r="AB399" t="s">
        <v>3977</v>
      </c>
      <c r="AC399" t="s">
        <v>61</v>
      </c>
      <c r="AD399" t="s">
        <v>61</v>
      </c>
      <c r="AE399" t="s">
        <v>3978</v>
      </c>
      <c r="AF399" t="s">
        <v>63</v>
      </c>
      <c r="AH399">
        <v>0</v>
      </c>
      <c r="AI399" s="2">
        <v>45454</v>
      </c>
      <c r="AJ399" t="s">
        <v>64</v>
      </c>
      <c r="AK399" t="s">
        <v>64</v>
      </c>
      <c r="AL399" t="s">
        <v>3979</v>
      </c>
      <c r="AM399" t="s">
        <v>3973</v>
      </c>
      <c r="AN399" s="3">
        <v>52.9</v>
      </c>
      <c r="AO399" t="s">
        <v>3977</v>
      </c>
      <c r="AP399" t="s">
        <v>64</v>
      </c>
      <c r="AQ399" t="s">
        <v>3978</v>
      </c>
      <c r="AR399">
        <v>1265</v>
      </c>
      <c r="AS399" t="s">
        <v>66</v>
      </c>
    </row>
    <row r="400" spans="1:45" ht="16" x14ac:dyDescent="0.2">
      <c r="A400">
        <v>3137</v>
      </c>
      <c r="B400">
        <v>3137</v>
      </c>
      <c r="C400" s="2">
        <v>45460.083333333343</v>
      </c>
      <c r="D400" t="s">
        <v>1814</v>
      </c>
      <c r="E400" t="s">
        <v>3868</v>
      </c>
      <c r="F400" s="3">
        <v>306</v>
      </c>
      <c r="G400" t="s">
        <v>47</v>
      </c>
      <c r="H400" s="3">
        <v>0</v>
      </c>
      <c r="I400" t="s">
        <v>48</v>
      </c>
      <c r="J400">
        <v>2722</v>
      </c>
      <c r="K400" t="s">
        <v>49</v>
      </c>
      <c r="L400" t="s">
        <v>50</v>
      </c>
      <c r="M400" t="s">
        <v>51</v>
      </c>
      <c r="N400">
        <v>940</v>
      </c>
      <c r="O400" t="s">
        <v>52</v>
      </c>
      <c r="P400" t="s">
        <v>53</v>
      </c>
      <c r="T400" t="s">
        <v>3982</v>
      </c>
      <c r="U400" t="s">
        <v>3983</v>
      </c>
      <c r="V400" t="s">
        <v>2631</v>
      </c>
      <c r="W400" t="s">
        <v>56</v>
      </c>
      <c r="X400" t="s">
        <v>3984</v>
      </c>
      <c r="Y400" t="s">
        <v>3368</v>
      </c>
      <c r="Z400" s="3">
        <v>0</v>
      </c>
      <c r="AA400" t="s">
        <v>3985</v>
      </c>
      <c r="AB400" t="s">
        <v>3986</v>
      </c>
      <c r="AC400" t="s">
        <v>61</v>
      </c>
      <c r="AD400" t="s">
        <v>61</v>
      </c>
      <c r="AE400" t="s">
        <v>3987</v>
      </c>
      <c r="AF400" t="s">
        <v>63</v>
      </c>
      <c r="AH400">
        <v>0</v>
      </c>
      <c r="AI400" s="2">
        <v>45460</v>
      </c>
      <c r="AJ400" t="s">
        <v>64</v>
      </c>
      <c r="AK400" t="s">
        <v>64</v>
      </c>
      <c r="AL400" t="s">
        <v>3988</v>
      </c>
      <c r="AM400" t="s">
        <v>3983</v>
      </c>
      <c r="AN400" s="3">
        <v>306</v>
      </c>
      <c r="AO400" t="s">
        <v>3986</v>
      </c>
      <c r="AP400" t="s">
        <v>64</v>
      </c>
      <c r="AQ400" t="s">
        <v>3987</v>
      </c>
      <c r="AR400">
        <v>1267</v>
      </c>
      <c r="AS400" t="s">
        <v>66</v>
      </c>
    </row>
    <row r="401" spans="1:45" ht="16" x14ac:dyDescent="0.2">
      <c r="A401">
        <v>3138</v>
      </c>
      <c r="B401">
        <v>3138</v>
      </c>
      <c r="C401" s="2">
        <v>45460.083333333343</v>
      </c>
      <c r="D401" t="s">
        <v>1748</v>
      </c>
      <c r="E401" t="s">
        <v>3514</v>
      </c>
      <c r="F401" s="3">
        <v>9.5</v>
      </c>
      <c r="G401" t="s">
        <v>47</v>
      </c>
      <c r="H401" s="3">
        <v>0</v>
      </c>
      <c r="I401" t="s">
        <v>48</v>
      </c>
      <c r="J401">
        <v>2705</v>
      </c>
      <c r="K401" t="s">
        <v>49</v>
      </c>
      <c r="L401" t="s">
        <v>50</v>
      </c>
      <c r="M401" t="s">
        <v>51</v>
      </c>
      <c r="N401">
        <v>940</v>
      </c>
      <c r="O401" t="s">
        <v>52</v>
      </c>
      <c r="P401" t="s">
        <v>53</v>
      </c>
      <c r="T401" t="s">
        <v>3982</v>
      </c>
      <c r="U401" t="s">
        <v>3983</v>
      </c>
      <c r="V401" t="s">
        <v>2631</v>
      </c>
      <c r="W401" t="s">
        <v>56</v>
      </c>
      <c r="X401" t="s">
        <v>3984</v>
      </c>
      <c r="Y401" t="s">
        <v>3368</v>
      </c>
      <c r="Z401" s="3">
        <v>0</v>
      </c>
      <c r="AA401" t="s">
        <v>3985</v>
      </c>
      <c r="AB401" t="s">
        <v>3986</v>
      </c>
      <c r="AC401" t="s">
        <v>61</v>
      </c>
      <c r="AD401" t="s">
        <v>61</v>
      </c>
      <c r="AE401" t="s">
        <v>3987</v>
      </c>
      <c r="AF401" t="s">
        <v>63</v>
      </c>
      <c r="AH401">
        <v>0</v>
      </c>
      <c r="AI401" s="2">
        <v>45460</v>
      </c>
      <c r="AJ401" t="s">
        <v>64</v>
      </c>
      <c r="AK401" t="s">
        <v>64</v>
      </c>
      <c r="AL401" t="s">
        <v>3988</v>
      </c>
      <c r="AM401" t="s">
        <v>3983</v>
      </c>
      <c r="AN401" s="3">
        <v>306</v>
      </c>
      <c r="AO401" t="s">
        <v>3986</v>
      </c>
      <c r="AP401" t="s">
        <v>64</v>
      </c>
      <c r="AQ401" t="s">
        <v>3987</v>
      </c>
      <c r="AR401">
        <v>1267</v>
      </c>
      <c r="AS401" t="s">
        <v>66</v>
      </c>
    </row>
    <row r="402" spans="1:45" ht="16" x14ac:dyDescent="0.2">
      <c r="A402">
        <v>3152</v>
      </c>
      <c r="B402">
        <v>3152</v>
      </c>
      <c r="C402" s="2">
        <v>45461</v>
      </c>
      <c r="D402" t="s">
        <v>1761</v>
      </c>
      <c r="E402" t="s">
        <v>2547</v>
      </c>
      <c r="F402" s="3">
        <v>213.76</v>
      </c>
      <c r="G402" t="s">
        <v>47</v>
      </c>
      <c r="H402" s="3">
        <v>0</v>
      </c>
      <c r="I402" t="s">
        <v>48</v>
      </c>
      <c r="J402">
        <v>2720</v>
      </c>
      <c r="K402" t="s">
        <v>49</v>
      </c>
      <c r="L402" t="s">
        <v>50</v>
      </c>
      <c r="M402" t="s">
        <v>51</v>
      </c>
      <c r="N402">
        <v>942</v>
      </c>
      <c r="O402" t="s">
        <v>52</v>
      </c>
      <c r="P402" t="s">
        <v>53</v>
      </c>
      <c r="T402" t="s">
        <v>3989</v>
      </c>
      <c r="U402" t="s">
        <v>3990</v>
      </c>
      <c r="V402" t="s">
        <v>2662</v>
      </c>
      <c r="W402" t="s">
        <v>56</v>
      </c>
      <c r="X402" t="s">
        <v>3991</v>
      </c>
      <c r="Y402" t="s">
        <v>2551</v>
      </c>
      <c r="Z402" s="3">
        <v>0</v>
      </c>
      <c r="AA402" t="s">
        <v>3992</v>
      </c>
      <c r="AB402" t="s">
        <v>3993</v>
      </c>
      <c r="AC402" t="s">
        <v>61</v>
      </c>
      <c r="AD402" t="s">
        <v>61</v>
      </c>
      <c r="AE402" t="s">
        <v>3994</v>
      </c>
      <c r="AF402" t="s">
        <v>63</v>
      </c>
      <c r="AH402">
        <v>0</v>
      </c>
      <c r="AI402" s="2">
        <v>45461</v>
      </c>
      <c r="AJ402" t="s">
        <v>64</v>
      </c>
      <c r="AK402" t="s">
        <v>64</v>
      </c>
      <c r="AL402" t="s">
        <v>3995</v>
      </c>
      <c r="AM402" t="s">
        <v>3990</v>
      </c>
      <c r="AN402" s="3">
        <v>213.76</v>
      </c>
      <c r="AO402" t="s">
        <v>3993</v>
      </c>
      <c r="AP402" t="s">
        <v>64</v>
      </c>
      <c r="AQ402" t="s">
        <v>3994</v>
      </c>
      <c r="AR402">
        <v>1275</v>
      </c>
      <c r="AS402" t="s">
        <v>66</v>
      </c>
    </row>
    <row r="403" spans="1:45" ht="16" x14ac:dyDescent="0.2">
      <c r="A403">
        <v>3153</v>
      </c>
      <c r="B403">
        <v>3153</v>
      </c>
      <c r="C403" s="2">
        <v>45461</v>
      </c>
      <c r="D403" t="s">
        <v>1748</v>
      </c>
      <c r="E403" t="s">
        <v>3996</v>
      </c>
      <c r="F403" s="3">
        <v>3.74</v>
      </c>
      <c r="G403" t="s">
        <v>47</v>
      </c>
      <c r="H403" s="3">
        <v>0</v>
      </c>
      <c r="I403" t="s">
        <v>48</v>
      </c>
      <c r="J403">
        <v>2705</v>
      </c>
      <c r="K403" t="s">
        <v>49</v>
      </c>
      <c r="L403" t="s">
        <v>50</v>
      </c>
      <c r="M403" t="s">
        <v>51</v>
      </c>
      <c r="N403">
        <v>942</v>
      </c>
      <c r="O403" t="s">
        <v>52</v>
      </c>
      <c r="P403" t="s">
        <v>53</v>
      </c>
      <c r="T403" t="s">
        <v>3989</v>
      </c>
      <c r="U403" t="s">
        <v>3990</v>
      </c>
      <c r="V403" t="s">
        <v>2662</v>
      </c>
      <c r="W403" t="s">
        <v>56</v>
      </c>
      <c r="X403" t="s">
        <v>3991</v>
      </c>
      <c r="Y403" t="s">
        <v>2551</v>
      </c>
      <c r="Z403" s="3">
        <v>0</v>
      </c>
      <c r="AA403" t="s">
        <v>3992</v>
      </c>
      <c r="AB403" t="s">
        <v>3993</v>
      </c>
      <c r="AC403" t="s">
        <v>61</v>
      </c>
      <c r="AD403" t="s">
        <v>61</v>
      </c>
      <c r="AE403" t="s">
        <v>3994</v>
      </c>
      <c r="AF403" t="s">
        <v>63</v>
      </c>
      <c r="AH403">
        <v>0</v>
      </c>
      <c r="AI403" s="2">
        <v>45461</v>
      </c>
      <c r="AJ403" t="s">
        <v>64</v>
      </c>
      <c r="AK403" t="s">
        <v>64</v>
      </c>
      <c r="AL403" t="s">
        <v>3995</v>
      </c>
      <c r="AM403" t="s">
        <v>3990</v>
      </c>
      <c r="AN403" s="3">
        <v>213.76</v>
      </c>
      <c r="AO403" t="s">
        <v>3993</v>
      </c>
      <c r="AP403" t="s">
        <v>64</v>
      </c>
      <c r="AQ403" t="s">
        <v>3994</v>
      </c>
      <c r="AR403">
        <v>1275</v>
      </c>
      <c r="AS403" t="s">
        <v>66</v>
      </c>
    </row>
    <row r="404" spans="1:45" ht="16" x14ac:dyDescent="0.2">
      <c r="A404">
        <v>3154</v>
      </c>
      <c r="B404">
        <v>3154</v>
      </c>
      <c r="C404" s="2">
        <v>45462</v>
      </c>
      <c r="D404" t="s">
        <v>1761</v>
      </c>
      <c r="E404" t="s">
        <v>3997</v>
      </c>
      <c r="F404" s="3">
        <v>17.010000000000002</v>
      </c>
      <c r="G404" t="s">
        <v>47</v>
      </c>
      <c r="H404" s="3">
        <v>0</v>
      </c>
      <c r="I404" t="s">
        <v>48</v>
      </c>
      <c r="J404">
        <v>2720</v>
      </c>
      <c r="K404" t="s">
        <v>49</v>
      </c>
      <c r="L404" t="s">
        <v>50</v>
      </c>
      <c r="M404" t="s">
        <v>51</v>
      </c>
      <c r="N404">
        <v>942</v>
      </c>
      <c r="O404" t="s">
        <v>52</v>
      </c>
      <c r="P404" t="s">
        <v>53</v>
      </c>
      <c r="T404" t="s">
        <v>3998</v>
      </c>
      <c r="U404" t="s">
        <v>3999</v>
      </c>
      <c r="V404" t="s">
        <v>2673</v>
      </c>
      <c r="W404" t="s">
        <v>56</v>
      </c>
      <c r="X404" t="s">
        <v>4000</v>
      </c>
      <c r="Y404" t="s">
        <v>4001</v>
      </c>
      <c r="Z404" s="3">
        <v>19</v>
      </c>
      <c r="AA404" t="s">
        <v>4002</v>
      </c>
      <c r="AB404" t="s">
        <v>4003</v>
      </c>
      <c r="AC404" t="s">
        <v>61</v>
      </c>
      <c r="AD404" t="s">
        <v>61</v>
      </c>
      <c r="AE404" t="s">
        <v>4004</v>
      </c>
      <c r="AF404" t="s">
        <v>63</v>
      </c>
      <c r="AH404">
        <v>0</v>
      </c>
      <c r="AI404" s="2">
        <v>45462</v>
      </c>
      <c r="AJ404" t="s">
        <v>64</v>
      </c>
      <c r="AK404" t="s">
        <v>64</v>
      </c>
      <c r="AL404" t="s">
        <v>4005</v>
      </c>
      <c r="AM404" t="s">
        <v>3999</v>
      </c>
      <c r="AN404" s="3">
        <v>17.010000000000002</v>
      </c>
      <c r="AO404" t="s">
        <v>4003</v>
      </c>
      <c r="AP404" t="s">
        <v>64</v>
      </c>
      <c r="AQ404" t="s">
        <v>4004</v>
      </c>
      <c r="AR404">
        <v>1276</v>
      </c>
      <c r="AS404" t="s">
        <v>66</v>
      </c>
    </row>
    <row r="405" spans="1:45" ht="16" x14ac:dyDescent="0.2">
      <c r="A405">
        <v>3155</v>
      </c>
      <c r="B405">
        <v>3155</v>
      </c>
      <c r="C405" s="2">
        <v>45463</v>
      </c>
      <c r="D405" t="s">
        <v>1761</v>
      </c>
      <c r="E405" t="s">
        <v>3904</v>
      </c>
      <c r="F405" s="3">
        <v>22.27</v>
      </c>
      <c r="G405" t="s">
        <v>47</v>
      </c>
      <c r="H405" s="3">
        <v>0</v>
      </c>
      <c r="I405" t="s">
        <v>48</v>
      </c>
      <c r="J405">
        <v>2720</v>
      </c>
      <c r="K405" t="s">
        <v>49</v>
      </c>
      <c r="L405" t="s">
        <v>50</v>
      </c>
      <c r="M405" t="s">
        <v>51</v>
      </c>
      <c r="N405">
        <v>942</v>
      </c>
      <c r="O405" t="s">
        <v>52</v>
      </c>
      <c r="P405" t="s">
        <v>53</v>
      </c>
      <c r="T405" t="s">
        <v>4006</v>
      </c>
      <c r="U405" t="s">
        <v>4007</v>
      </c>
      <c r="V405" t="s">
        <v>2689</v>
      </c>
      <c r="W405" t="s">
        <v>56</v>
      </c>
      <c r="X405" t="s">
        <v>4008</v>
      </c>
      <c r="Y405" t="s">
        <v>2036</v>
      </c>
      <c r="Z405" s="3">
        <v>19</v>
      </c>
      <c r="AA405" t="s">
        <v>4009</v>
      </c>
      <c r="AB405" t="s">
        <v>4010</v>
      </c>
      <c r="AC405" t="s">
        <v>61</v>
      </c>
      <c r="AD405" t="s">
        <v>61</v>
      </c>
      <c r="AE405" t="s">
        <v>4011</v>
      </c>
      <c r="AF405" t="s">
        <v>63</v>
      </c>
      <c r="AH405">
        <v>0</v>
      </c>
      <c r="AI405" s="2">
        <v>45463</v>
      </c>
      <c r="AJ405" t="s">
        <v>64</v>
      </c>
      <c r="AK405" t="s">
        <v>64</v>
      </c>
      <c r="AL405" t="s">
        <v>4012</v>
      </c>
      <c r="AM405" t="s">
        <v>4007</v>
      </c>
      <c r="AN405" s="3">
        <v>22.27</v>
      </c>
      <c r="AO405" t="s">
        <v>4010</v>
      </c>
      <c r="AP405" t="s">
        <v>64</v>
      </c>
      <c r="AQ405" t="s">
        <v>4011</v>
      </c>
      <c r="AR405">
        <v>1277</v>
      </c>
      <c r="AS405" t="s">
        <v>66</v>
      </c>
    </row>
    <row r="406" spans="1:45" ht="16" x14ac:dyDescent="0.2">
      <c r="A406">
        <v>3156</v>
      </c>
      <c r="B406">
        <v>3156</v>
      </c>
      <c r="C406" s="2">
        <v>45463</v>
      </c>
      <c r="D406" t="s">
        <v>1748</v>
      </c>
      <c r="E406" t="s">
        <v>3911</v>
      </c>
      <c r="F406" s="3">
        <v>0.39</v>
      </c>
      <c r="G406" t="s">
        <v>47</v>
      </c>
      <c r="H406" s="3">
        <v>0</v>
      </c>
      <c r="I406" t="s">
        <v>48</v>
      </c>
      <c r="J406">
        <v>2705</v>
      </c>
      <c r="K406" t="s">
        <v>49</v>
      </c>
      <c r="L406" t="s">
        <v>50</v>
      </c>
      <c r="M406" t="s">
        <v>51</v>
      </c>
      <c r="N406">
        <v>942</v>
      </c>
      <c r="O406" t="s">
        <v>52</v>
      </c>
      <c r="P406" t="s">
        <v>53</v>
      </c>
      <c r="T406" t="s">
        <v>4006</v>
      </c>
      <c r="U406" t="s">
        <v>4007</v>
      </c>
      <c r="V406" t="s">
        <v>2689</v>
      </c>
      <c r="W406" t="s">
        <v>56</v>
      </c>
      <c r="X406" t="s">
        <v>4008</v>
      </c>
      <c r="Y406" t="s">
        <v>2036</v>
      </c>
      <c r="Z406" s="3">
        <v>19</v>
      </c>
      <c r="AA406" t="s">
        <v>4009</v>
      </c>
      <c r="AB406" t="s">
        <v>4010</v>
      </c>
      <c r="AC406" t="s">
        <v>61</v>
      </c>
      <c r="AD406" t="s">
        <v>61</v>
      </c>
      <c r="AE406" t="s">
        <v>4011</v>
      </c>
      <c r="AF406" t="s">
        <v>63</v>
      </c>
      <c r="AH406">
        <v>0</v>
      </c>
      <c r="AI406" s="2">
        <v>45463</v>
      </c>
      <c r="AJ406" t="s">
        <v>64</v>
      </c>
      <c r="AK406" t="s">
        <v>64</v>
      </c>
      <c r="AL406" t="s">
        <v>4012</v>
      </c>
      <c r="AM406" t="s">
        <v>4007</v>
      </c>
      <c r="AN406" s="3">
        <v>22.27</v>
      </c>
      <c r="AO406" t="s">
        <v>4010</v>
      </c>
      <c r="AP406" t="s">
        <v>64</v>
      </c>
      <c r="AQ406" t="s">
        <v>4011</v>
      </c>
      <c r="AR406">
        <v>1277</v>
      </c>
      <c r="AS406" t="s">
        <v>66</v>
      </c>
    </row>
    <row r="407" spans="1:45" ht="16" x14ac:dyDescent="0.2">
      <c r="A407">
        <v>3139</v>
      </c>
      <c r="B407">
        <v>3139</v>
      </c>
      <c r="C407" s="2">
        <v>45464.083333333343</v>
      </c>
      <c r="D407" t="s">
        <v>1761</v>
      </c>
      <c r="E407" t="s">
        <v>4017</v>
      </c>
      <c r="F407" s="3">
        <v>657.31</v>
      </c>
      <c r="G407" t="s">
        <v>47</v>
      </c>
      <c r="H407" s="3">
        <v>0</v>
      </c>
      <c r="I407" t="s">
        <v>48</v>
      </c>
      <c r="J407">
        <v>2722</v>
      </c>
      <c r="K407" t="s">
        <v>49</v>
      </c>
      <c r="L407" t="s">
        <v>50</v>
      </c>
      <c r="M407" t="s">
        <v>51</v>
      </c>
      <c r="N407">
        <v>940</v>
      </c>
      <c r="O407" t="s">
        <v>52</v>
      </c>
      <c r="P407" t="s">
        <v>53</v>
      </c>
      <c r="T407" t="s">
        <v>4018</v>
      </c>
      <c r="U407" t="s">
        <v>4019</v>
      </c>
      <c r="V407" t="s">
        <v>2671</v>
      </c>
      <c r="W407" t="s">
        <v>56</v>
      </c>
      <c r="X407" t="s">
        <v>4020</v>
      </c>
      <c r="Y407" t="s">
        <v>2216</v>
      </c>
      <c r="Z407" s="3">
        <v>0</v>
      </c>
      <c r="AA407" t="s">
        <v>4021</v>
      </c>
      <c r="AB407" t="s">
        <v>4022</v>
      </c>
      <c r="AC407" t="s">
        <v>61</v>
      </c>
      <c r="AD407" t="s">
        <v>61</v>
      </c>
      <c r="AE407" t="s">
        <v>4023</v>
      </c>
      <c r="AF407" t="s">
        <v>63</v>
      </c>
      <c r="AH407">
        <v>0</v>
      </c>
      <c r="AI407" s="2">
        <v>45464</v>
      </c>
      <c r="AJ407" t="s">
        <v>64</v>
      </c>
      <c r="AK407" t="s">
        <v>64</v>
      </c>
      <c r="AL407" t="s">
        <v>4024</v>
      </c>
      <c r="AM407" t="s">
        <v>4019</v>
      </c>
      <c r="AN407" s="3">
        <v>657.31</v>
      </c>
      <c r="AO407" t="s">
        <v>4022</v>
      </c>
      <c r="AP407" t="s">
        <v>64</v>
      </c>
      <c r="AQ407" t="s">
        <v>4023</v>
      </c>
      <c r="AR407">
        <v>1268</v>
      </c>
      <c r="AS407" t="s">
        <v>66</v>
      </c>
    </row>
    <row r="408" spans="1:45" ht="16" x14ac:dyDescent="0.2">
      <c r="A408">
        <v>3140</v>
      </c>
      <c r="B408">
        <v>3140</v>
      </c>
      <c r="C408" s="2">
        <v>45464.083333333343</v>
      </c>
      <c r="D408" t="s">
        <v>1748</v>
      </c>
      <c r="E408" t="s">
        <v>4025</v>
      </c>
      <c r="F408" s="3">
        <v>14</v>
      </c>
      <c r="G408" t="s">
        <v>47</v>
      </c>
      <c r="H408" s="3">
        <v>0</v>
      </c>
      <c r="I408" t="s">
        <v>48</v>
      </c>
      <c r="J408">
        <v>2705</v>
      </c>
      <c r="K408" t="s">
        <v>49</v>
      </c>
      <c r="L408" t="s">
        <v>50</v>
      </c>
      <c r="M408" t="s">
        <v>51</v>
      </c>
      <c r="N408">
        <v>940</v>
      </c>
      <c r="O408" t="s">
        <v>52</v>
      </c>
      <c r="P408" t="s">
        <v>53</v>
      </c>
      <c r="T408" t="s">
        <v>4018</v>
      </c>
      <c r="U408" t="s">
        <v>4019</v>
      </c>
      <c r="V408" t="s">
        <v>2671</v>
      </c>
      <c r="W408" t="s">
        <v>56</v>
      </c>
      <c r="X408" t="s">
        <v>4020</v>
      </c>
      <c r="Y408" t="s">
        <v>2216</v>
      </c>
      <c r="Z408" s="3">
        <v>0</v>
      </c>
      <c r="AA408" t="s">
        <v>4021</v>
      </c>
      <c r="AB408" t="s">
        <v>4022</v>
      </c>
      <c r="AC408" t="s">
        <v>61</v>
      </c>
      <c r="AD408" t="s">
        <v>61</v>
      </c>
      <c r="AE408" t="s">
        <v>4023</v>
      </c>
      <c r="AF408" t="s">
        <v>63</v>
      </c>
      <c r="AH408">
        <v>0</v>
      </c>
      <c r="AI408" s="2">
        <v>45464</v>
      </c>
      <c r="AJ408" t="s">
        <v>64</v>
      </c>
      <c r="AK408" t="s">
        <v>64</v>
      </c>
      <c r="AL408" t="s">
        <v>4024</v>
      </c>
      <c r="AM408" t="s">
        <v>4019</v>
      </c>
      <c r="AN408" s="3">
        <v>657.31</v>
      </c>
      <c r="AO408" t="s">
        <v>4022</v>
      </c>
      <c r="AP408" t="s">
        <v>64</v>
      </c>
      <c r="AQ408" t="s">
        <v>4023</v>
      </c>
      <c r="AR408">
        <v>1268</v>
      </c>
      <c r="AS408" t="s">
        <v>66</v>
      </c>
    </row>
    <row r="409" spans="1:45" ht="16" x14ac:dyDescent="0.2">
      <c r="A409">
        <v>3143</v>
      </c>
      <c r="B409">
        <v>3143</v>
      </c>
      <c r="C409" s="2">
        <v>45467</v>
      </c>
      <c r="D409" t="s">
        <v>1761</v>
      </c>
      <c r="E409" t="s">
        <v>3898</v>
      </c>
      <c r="F409" s="3">
        <v>4.99</v>
      </c>
      <c r="G409" t="s">
        <v>47</v>
      </c>
      <c r="H409" s="3">
        <v>0</v>
      </c>
      <c r="I409" t="s">
        <v>48</v>
      </c>
      <c r="J409">
        <v>2720</v>
      </c>
      <c r="K409" t="s">
        <v>49</v>
      </c>
      <c r="L409" t="s">
        <v>50</v>
      </c>
      <c r="M409" t="s">
        <v>51</v>
      </c>
      <c r="N409">
        <v>942</v>
      </c>
      <c r="O409" t="s">
        <v>52</v>
      </c>
      <c r="P409" t="s">
        <v>53</v>
      </c>
      <c r="T409" t="s">
        <v>1043</v>
      </c>
      <c r="U409" t="s">
        <v>4028</v>
      </c>
      <c r="V409" t="s">
        <v>2562</v>
      </c>
      <c r="W409" t="s">
        <v>56</v>
      </c>
      <c r="X409" t="s">
        <v>4029</v>
      </c>
      <c r="Y409" t="s">
        <v>953</v>
      </c>
      <c r="Z409" s="3">
        <v>19</v>
      </c>
      <c r="AA409" t="s">
        <v>1046</v>
      </c>
      <c r="AB409" t="s">
        <v>4030</v>
      </c>
      <c r="AC409" t="s">
        <v>61</v>
      </c>
      <c r="AD409" t="s">
        <v>61</v>
      </c>
      <c r="AE409" t="s">
        <v>4031</v>
      </c>
      <c r="AF409" t="s">
        <v>63</v>
      </c>
      <c r="AH409">
        <v>0</v>
      </c>
      <c r="AI409" s="2">
        <v>45467</v>
      </c>
      <c r="AJ409" t="s">
        <v>64</v>
      </c>
      <c r="AK409" t="s">
        <v>64</v>
      </c>
      <c r="AL409" t="s">
        <v>4032</v>
      </c>
      <c r="AM409" t="s">
        <v>4028</v>
      </c>
      <c r="AN409" s="3">
        <v>4.99</v>
      </c>
      <c r="AO409" t="s">
        <v>4030</v>
      </c>
      <c r="AP409" t="s">
        <v>64</v>
      </c>
      <c r="AQ409" t="s">
        <v>4031</v>
      </c>
      <c r="AR409">
        <v>1279</v>
      </c>
      <c r="AS409" t="s">
        <v>66</v>
      </c>
    </row>
    <row r="410" spans="1:45" ht="16" x14ac:dyDescent="0.2">
      <c r="A410">
        <v>3131</v>
      </c>
      <c r="B410">
        <v>3131</v>
      </c>
      <c r="C410" s="2">
        <v>45468.083333333343</v>
      </c>
      <c r="D410" t="s">
        <v>1814</v>
      </c>
      <c r="E410" t="s">
        <v>2248</v>
      </c>
      <c r="F410" s="3">
        <v>22.35</v>
      </c>
      <c r="G410" t="s">
        <v>47</v>
      </c>
      <c r="H410" s="3">
        <v>0</v>
      </c>
      <c r="I410" t="s">
        <v>48</v>
      </c>
      <c r="J410">
        <v>2710</v>
      </c>
      <c r="K410" t="s">
        <v>49</v>
      </c>
      <c r="L410" t="s">
        <v>50</v>
      </c>
      <c r="M410" t="s">
        <v>51</v>
      </c>
      <c r="N410">
        <v>940</v>
      </c>
      <c r="O410" t="s">
        <v>52</v>
      </c>
      <c r="P410" t="s">
        <v>53</v>
      </c>
      <c r="T410" t="s">
        <v>3905</v>
      </c>
      <c r="U410" t="s">
        <v>4036</v>
      </c>
      <c r="V410" t="s">
        <v>2555</v>
      </c>
      <c r="W410" t="s">
        <v>56</v>
      </c>
      <c r="X410" t="s">
        <v>4037</v>
      </c>
      <c r="Y410" t="s">
        <v>2061</v>
      </c>
      <c r="Z410" s="3">
        <v>19</v>
      </c>
      <c r="AA410" t="s">
        <v>4038</v>
      </c>
      <c r="AB410" t="s">
        <v>4030</v>
      </c>
      <c r="AC410" t="s">
        <v>61</v>
      </c>
      <c r="AD410" t="s">
        <v>61</v>
      </c>
      <c r="AE410" t="s">
        <v>4039</v>
      </c>
      <c r="AF410" t="s">
        <v>63</v>
      </c>
      <c r="AH410">
        <v>0</v>
      </c>
      <c r="AI410" s="2">
        <v>45468</v>
      </c>
      <c r="AJ410" t="s">
        <v>64</v>
      </c>
      <c r="AK410" t="s">
        <v>64</v>
      </c>
      <c r="AL410" t="s">
        <v>4040</v>
      </c>
      <c r="AM410" t="s">
        <v>4036</v>
      </c>
      <c r="AN410" s="3">
        <v>22.35</v>
      </c>
      <c r="AO410" t="s">
        <v>4030</v>
      </c>
      <c r="AP410" t="s">
        <v>64</v>
      </c>
      <c r="AQ410" t="s">
        <v>4039</v>
      </c>
      <c r="AR410">
        <v>1270</v>
      </c>
      <c r="AS410" t="s">
        <v>66</v>
      </c>
    </row>
    <row r="411" spans="1:45" ht="16" x14ac:dyDescent="0.2">
      <c r="A411">
        <v>3150</v>
      </c>
      <c r="B411">
        <v>3150</v>
      </c>
      <c r="C411" s="2">
        <v>45468.083333333343</v>
      </c>
      <c r="D411" t="s">
        <v>1761</v>
      </c>
      <c r="E411" t="s">
        <v>4041</v>
      </c>
      <c r="F411" s="3">
        <v>1246.21</v>
      </c>
      <c r="G411" t="s">
        <v>47</v>
      </c>
      <c r="H411" s="3">
        <v>0</v>
      </c>
      <c r="I411" t="s">
        <v>48</v>
      </c>
      <c r="J411">
        <v>2722</v>
      </c>
      <c r="K411" t="s">
        <v>49</v>
      </c>
      <c r="L411" t="s">
        <v>50</v>
      </c>
      <c r="M411" t="s">
        <v>51</v>
      </c>
      <c r="N411">
        <v>940</v>
      </c>
      <c r="O411" t="s">
        <v>52</v>
      </c>
      <c r="P411" t="s">
        <v>53</v>
      </c>
      <c r="T411" t="s">
        <v>4042</v>
      </c>
      <c r="U411" t="s">
        <v>4043</v>
      </c>
      <c r="V411" t="s">
        <v>2647</v>
      </c>
      <c r="W411" t="s">
        <v>56</v>
      </c>
      <c r="X411" t="s">
        <v>4044</v>
      </c>
      <c r="Y411" t="s">
        <v>3455</v>
      </c>
      <c r="Z411" s="3">
        <v>0</v>
      </c>
      <c r="AA411" t="s">
        <v>4045</v>
      </c>
      <c r="AB411" t="s">
        <v>4046</v>
      </c>
      <c r="AC411" t="s">
        <v>61</v>
      </c>
      <c r="AD411" t="s">
        <v>61</v>
      </c>
      <c r="AE411" t="s">
        <v>4047</v>
      </c>
      <c r="AF411" t="s">
        <v>63</v>
      </c>
      <c r="AH411">
        <v>0</v>
      </c>
      <c r="AI411" s="2">
        <v>45468</v>
      </c>
      <c r="AJ411" t="s">
        <v>64</v>
      </c>
      <c r="AK411" t="s">
        <v>64</v>
      </c>
      <c r="AL411" t="s">
        <v>4048</v>
      </c>
      <c r="AM411" t="s">
        <v>4043</v>
      </c>
      <c r="AN411" s="3">
        <v>1246.21</v>
      </c>
      <c r="AO411" t="s">
        <v>4046</v>
      </c>
      <c r="AP411" t="s">
        <v>64</v>
      </c>
      <c r="AQ411" t="s">
        <v>4047</v>
      </c>
      <c r="AR411">
        <v>1280</v>
      </c>
      <c r="AS411" t="s">
        <v>66</v>
      </c>
    </row>
    <row r="412" spans="1:45" ht="16" x14ac:dyDescent="0.2">
      <c r="A412">
        <v>3151</v>
      </c>
      <c r="B412">
        <v>3151</v>
      </c>
      <c r="C412" s="2">
        <v>45468.083333333343</v>
      </c>
      <c r="D412" t="s">
        <v>1748</v>
      </c>
      <c r="E412" t="s">
        <v>4049</v>
      </c>
      <c r="F412" s="3">
        <v>14</v>
      </c>
      <c r="G412" t="s">
        <v>47</v>
      </c>
      <c r="H412" s="3">
        <v>0</v>
      </c>
      <c r="I412" t="s">
        <v>48</v>
      </c>
      <c r="J412">
        <v>2705</v>
      </c>
      <c r="K412" t="s">
        <v>49</v>
      </c>
      <c r="L412" t="s">
        <v>50</v>
      </c>
      <c r="M412" t="s">
        <v>51</v>
      </c>
      <c r="N412">
        <v>940</v>
      </c>
      <c r="O412" t="s">
        <v>52</v>
      </c>
      <c r="P412" t="s">
        <v>53</v>
      </c>
      <c r="T412" t="s">
        <v>4042</v>
      </c>
      <c r="U412" t="s">
        <v>4043</v>
      </c>
      <c r="V412" t="s">
        <v>2647</v>
      </c>
      <c r="W412" t="s">
        <v>56</v>
      </c>
      <c r="X412" t="s">
        <v>4044</v>
      </c>
      <c r="Y412" t="s">
        <v>3455</v>
      </c>
      <c r="Z412" s="3">
        <v>0</v>
      </c>
      <c r="AA412" t="s">
        <v>4045</v>
      </c>
      <c r="AB412" t="s">
        <v>4046</v>
      </c>
      <c r="AC412" t="s">
        <v>61</v>
      </c>
      <c r="AD412" t="s">
        <v>61</v>
      </c>
      <c r="AE412" t="s">
        <v>4047</v>
      </c>
      <c r="AF412" t="s">
        <v>63</v>
      </c>
      <c r="AH412">
        <v>0</v>
      </c>
      <c r="AI412" s="2">
        <v>45468</v>
      </c>
      <c r="AJ412" t="s">
        <v>64</v>
      </c>
      <c r="AK412" t="s">
        <v>64</v>
      </c>
      <c r="AL412" t="s">
        <v>4048</v>
      </c>
      <c r="AM412" t="s">
        <v>4043</v>
      </c>
      <c r="AN412" s="3">
        <v>1246.21</v>
      </c>
      <c r="AO412" t="s">
        <v>4046</v>
      </c>
      <c r="AP412" t="s">
        <v>64</v>
      </c>
      <c r="AQ412" t="s">
        <v>4047</v>
      </c>
      <c r="AR412">
        <v>1280</v>
      </c>
      <c r="AS412" t="s">
        <v>66</v>
      </c>
    </row>
    <row r="413" spans="1:45" ht="16" x14ac:dyDescent="0.2">
      <c r="A413">
        <v>3144</v>
      </c>
      <c r="B413">
        <v>3144</v>
      </c>
      <c r="C413" s="2">
        <v>45469.083333333343</v>
      </c>
      <c r="D413" t="s">
        <v>1782</v>
      </c>
      <c r="E413" t="s">
        <v>2602</v>
      </c>
      <c r="F413" s="3">
        <v>107.1</v>
      </c>
      <c r="G413" t="s">
        <v>47</v>
      </c>
      <c r="H413" s="3">
        <v>0</v>
      </c>
      <c r="I413" t="s">
        <v>48</v>
      </c>
      <c r="J413">
        <v>2704</v>
      </c>
      <c r="K413" t="s">
        <v>49</v>
      </c>
      <c r="L413" t="s">
        <v>50</v>
      </c>
      <c r="M413" t="s">
        <v>51</v>
      </c>
      <c r="N413">
        <v>940</v>
      </c>
      <c r="O413" t="s">
        <v>52</v>
      </c>
      <c r="P413" t="s">
        <v>53</v>
      </c>
      <c r="T413" t="s">
        <v>573</v>
      </c>
      <c r="U413" t="s">
        <v>4050</v>
      </c>
      <c r="V413" t="s">
        <v>2582</v>
      </c>
      <c r="W413" t="s">
        <v>56</v>
      </c>
      <c r="X413" t="s">
        <v>4051</v>
      </c>
      <c r="Y413" t="s">
        <v>576</v>
      </c>
      <c r="Z413" s="3">
        <v>19</v>
      </c>
      <c r="AA413" t="s">
        <v>577</v>
      </c>
      <c r="AB413" t="s">
        <v>4052</v>
      </c>
      <c r="AC413" t="s">
        <v>61</v>
      </c>
      <c r="AD413" t="s">
        <v>61</v>
      </c>
      <c r="AE413" t="s">
        <v>4053</v>
      </c>
      <c r="AF413" t="s">
        <v>63</v>
      </c>
      <c r="AH413">
        <v>0</v>
      </c>
      <c r="AI413" s="2">
        <v>45469</v>
      </c>
      <c r="AJ413" t="s">
        <v>64</v>
      </c>
      <c r="AK413" t="s">
        <v>64</v>
      </c>
      <c r="AL413" t="s">
        <v>4054</v>
      </c>
      <c r="AM413" t="s">
        <v>4050</v>
      </c>
      <c r="AN413" s="3">
        <v>107.1</v>
      </c>
      <c r="AO413" t="s">
        <v>4052</v>
      </c>
      <c r="AP413" t="s">
        <v>64</v>
      </c>
      <c r="AQ413" t="s">
        <v>4053</v>
      </c>
      <c r="AR413">
        <v>1281</v>
      </c>
      <c r="AS413" t="s">
        <v>66</v>
      </c>
    </row>
    <row r="414" spans="1:45" ht="16" x14ac:dyDescent="0.2">
      <c r="A414">
        <v>3147</v>
      </c>
      <c r="B414">
        <v>3147</v>
      </c>
      <c r="C414" s="2">
        <v>45471.083333333343</v>
      </c>
      <c r="D414" t="s">
        <v>1748</v>
      </c>
      <c r="E414" t="s">
        <v>3946</v>
      </c>
      <c r="F414" s="3">
        <v>4.88</v>
      </c>
      <c r="G414" t="s">
        <v>47</v>
      </c>
      <c r="H414" s="3">
        <v>0</v>
      </c>
      <c r="I414" t="s">
        <v>48</v>
      </c>
      <c r="J414">
        <v>2705</v>
      </c>
      <c r="K414" t="s">
        <v>49</v>
      </c>
      <c r="L414" t="s">
        <v>50</v>
      </c>
      <c r="M414" t="s">
        <v>51</v>
      </c>
      <c r="N414">
        <v>940</v>
      </c>
      <c r="O414" t="s">
        <v>52</v>
      </c>
      <c r="P414" t="s">
        <v>53</v>
      </c>
      <c r="T414" t="s">
        <v>4059</v>
      </c>
      <c r="U414" t="s">
        <v>4060</v>
      </c>
      <c r="Z414" s="3"/>
      <c r="AF414" t="s">
        <v>63</v>
      </c>
      <c r="AH414">
        <v>0</v>
      </c>
      <c r="AI414" s="2">
        <v>45471</v>
      </c>
      <c r="AJ414" t="s">
        <v>64</v>
      </c>
      <c r="AK414" t="s">
        <v>64</v>
      </c>
      <c r="AL414" t="s">
        <v>4061</v>
      </c>
      <c r="AM414" t="s">
        <v>4060</v>
      </c>
      <c r="AN414" s="3"/>
      <c r="AP414" t="s">
        <v>64</v>
      </c>
      <c r="AR414">
        <v>1284</v>
      </c>
      <c r="AS414" t="s">
        <v>66</v>
      </c>
    </row>
    <row r="415" spans="1:45" ht="16" x14ac:dyDescent="0.2">
      <c r="A415">
        <v>3287</v>
      </c>
      <c r="B415">
        <v>3287</v>
      </c>
      <c r="C415" s="2">
        <v>45473</v>
      </c>
      <c r="D415" t="s">
        <v>1934</v>
      </c>
      <c r="E415" t="s">
        <v>206</v>
      </c>
      <c r="F415" s="3">
        <v>3110.01</v>
      </c>
      <c r="G415" t="s">
        <v>47</v>
      </c>
      <c r="H415" s="3">
        <v>0</v>
      </c>
      <c r="I415" t="s">
        <v>104</v>
      </c>
      <c r="J415">
        <v>2551</v>
      </c>
      <c r="K415" t="s">
        <v>49</v>
      </c>
      <c r="L415" t="s">
        <v>50</v>
      </c>
      <c r="M415" t="s">
        <v>51</v>
      </c>
      <c r="N415">
        <v>1730</v>
      </c>
      <c r="O415" t="s">
        <v>52</v>
      </c>
      <c r="P415" t="s">
        <v>203</v>
      </c>
      <c r="T415" t="s">
        <v>64</v>
      </c>
      <c r="Z415" s="3"/>
      <c r="AF415" t="s">
        <v>63</v>
      </c>
      <c r="AH415">
        <v>0</v>
      </c>
      <c r="AI415" s="2">
        <v>45473</v>
      </c>
      <c r="AJ415" t="s">
        <v>64</v>
      </c>
      <c r="AK415" t="s">
        <v>64</v>
      </c>
      <c r="AL415" t="s">
        <v>64</v>
      </c>
      <c r="AN415" s="3"/>
      <c r="AP415" t="s">
        <v>64</v>
      </c>
      <c r="AR415" t="s">
        <v>64</v>
      </c>
      <c r="AS415" t="s">
        <v>66</v>
      </c>
    </row>
    <row r="416" spans="1:45" ht="16" x14ac:dyDescent="0.2">
      <c r="A416">
        <v>3288</v>
      </c>
      <c r="B416">
        <v>3288</v>
      </c>
      <c r="C416" s="2">
        <v>45473</v>
      </c>
      <c r="D416" t="s">
        <v>1935</v>
      </c>
      <c r="E416" t="s">
        <v>206</v>
      </c>
      <c r="F416" s="3">
        <v>2382.81</v>
      </c>
      <c r="G416" t="s">
        <v>47</v>
      </c>
      <c r="H416" s="3">
        <v>0</v>
      </c>
      <c r="I416" t="s">
        <v>104</v>
      </c>
      <c r="J416">
        <v>2551</v>
      </c>
      <c r="K416" t="s">
        <v>49</v>
      </c>
      <c r="L416" t="s">
        <v>50</v>
      </c>
      <c r="M416" t="s">
        <v>51</v>
      </c>
      <c r="N416">
        <v>1730</v>
      </c>
      <c r="O416" t="s">
        <v>52</v>
      </c>
      <c r="P416" t="s">
        <v>203</v>
      </c>
      <c r="T416" t="s">
        <v>64</v>
      </c>
      <c r="Z416" s="3"/>
      <c r="AF416" t="s">
        <v>63</v>
      </c>
      <c r="AH416">
        <v>0</v>
      </c>
      <c r="AI416" s="2">
        <v>45473</v>
      </c>
      <c r="AJ416" t="s">
        <v>64</v>
      </c>
      <c r="AK416" t="s">
        <v>64</v>
      </c>
      <c r="AL416" t="s">
        <v>64</v>
      </c>
      <c r="AN416" s="3"/>
      <c r="AP416" t="s">
        <v>64</v>
      </c>
      <c r="AR416" t="s">
        <v>64</v>
      </c>
      <c r="AS416" t="s">
        <v>66</v>
      </c>
    </row>
    <row r="417" spans="1:45" ht="16" x14ac:dyDescent="0.2">
      <c r="A417">
        <v>3633</v>
      </c>
      <c r="B417">
        <v>3633</v>
      </c>
      <c r="C417" s="2">
        <v>45473</v>
      </c>
      <c r="D417" t="s">
        <v>1936</v>
      </c>
      <c r="E417" t="s">
        <v>206</v>
      </c>
      <c r="F417" s="3">
        <v>3290.09</v>
      </c>
      <c r="G417" t="s">
        <v>47</v>
      </c>
      <c r="H417" s="3">
        <v>0</v>
      </c>
      <c r="I417" t="s">
        <v>104</v>
      </c>
      <c r="J417">
        <v>2551</v>
      </c>
      <c r="K417" t="s">
        <v>49</v>
      </c>
      <c r="L417" t="s">
        <v>50</v>
      </c>
      <c r="M417" t="s">
        <v>51</v>
      </c>
      <c r="N417">
        <v>1730</v>
      </c>
      <c r="O417" t="s">
        <v>52</v>
      </c>
      <c r="P417" t="s">
        <v>203</v>
      </c>
      <c r="T417" t="s">
        <v>64</v>
      </c>
      <c r="Z417" s="3"/>
      <c r="AF417" t="s">
        <v>63</v>
      </c>
      <c r="AH417">
        <v>0</v>
      </c>
      <c r="AI417" s="2">
        <v>45473</v>
      </c>
      <c r="AJ417" t="s">
        <v>64</v>
      </c>
      <c r="AK417" t="s">
        <v>64</v>
      </c>
      <c r="AL417" t="s">
        <v>64</v>
      </c>
      <c r="AN417" s="3"/>
      <c r="AP417" t="s">
        <v>64</v>
      </c>
      <c r="AR417" t="s">
        <v>64</v>
      </c>
      <c r="AS417" t="s">
        <v>66</v>
      </c>
    </row>
    <row r="418" spans="1:45" ht="16" x14ac:dyDescent="0.2">
      <c r="A418">
        <v>3636</v>
      </c>
      <c r="B418">
        <v>3636</v>
      </c>
      <c r="C418" s="2">
        <v>45473</v>
      </c>
      <c r="D418" t="s">
        <v>1936</v>
      </c>
      <c r="E418" t="s">
        <v>204</v>
      </c>
      <c r="F418" s="3">
        <v>753.43</v>
      </c>
      <c r="G418" t="s">
        <v>47</v>
      </c>
      <c r="H418" s="3">
        <v>0</v>
      </c>
      <c r="I418" t="s">
        <v>104</v>
      </c>
      <c r="J418">
        <v>2555</v>
      </c>
      <c r="K418" t="s">
        <v>49</v>
      </c>
      <c r="L418" t="s">
        <v>50</v>
      </c>
      <c r="M418" t="s">
        <v>51</v>
      </c>
      <c r="N418">
        <v>1730</v>
      </c>
      <c r="O418" t="s">
        <v>52</v>
      </c>
      <c r="P418" t="s">
        <v>203</v>
      </c>
      <c r="T418" t="s">
        <v>64</v>
      </c>
      <c r="Z418" s="3"/>
      <c r="AF418" t="s">
        <v>63</v>
      </c>
      <c r="AH418">
        <v>0</v>
      </c>
      <c r="AI418" s="2">
        <v>45473</v>
      </c>
      <c r="AJ418" t="s">
        <v>64</v>
      </c>
      <c r="AK418" t="s">
        <v>64</v>
      </c>
      <c r="AL418" t="s">
        <v>64</v>
      </c>
      <c r="AN418" s="3"/>
      <c r="AP418" t="s">
        <v>64</v>
      </c>
      <c r="AR418" t="s">
        <v>64</v>
      </c>
      <c r="AS418" t="s">
        <v>66</v>
      </c>
    </row>
    <row r="419" spans="1:45" ht="16" x14ac:dyDescent="0.2">
      <c r="A419">
        <v>3639</v>
      </c>
      <c r="B419">
        <v>3639</v>
      </c>
      <c r="C419" s="2">
        <v>45473</v>
      </c>
      <c r="D419" t="s">
        <v>1935</v>
      </c>
      <c r="E419" t="s">
        <v>204</v>
      </c>
      <c r="F419" s="3">
        <v>554.26</v>
      </c>
      <c r="G419" t="s">
        <v>47</v>
      </c>
      <c r="H419" s="3">
        <v>0</v>
      </c>
      <c r="I419" t="s">
        <v>104</v>
      </c>
      <c r="J419">
        <v>2555</v>
      </c>
      <c r="K419" t="s">
        <v>49</v>
      </c>
      <c r="L419" t="s">
        <v>50</v>
      </c>
      <c r="M419" t="s">
        <v>51</v>
      </c>
      <c r="N419">
        <v>1730</v>
      </c>
      <c r="O419" t="s">
        <v>52</v>
      </c>
      <c r="P419" t="s">
        <v>203</v>
      </c>
      <c r="T419" t="s">
        <v>64</v>
      </c>
      <c r="Z419" s="3"/>
      <c r="AF419" t="s">
        <v>63</v>
      </c>
      <c r="AH419">
        <v>0</v>
      </c>
      <c r="AI419" s="2">
        <v>45473</v>
      </c>
      <c r="AJ419" t="s">
        <v>64</v>
      </c>
      <c r="AK419" t="s">
        <v>64</v>
      </c>
      <c r="AL419" t="s">
        <v>64</v>
      </c>
      <c r="AN419" s="3"/>
      <c r="AP419" t="s">
        <v>64</v>
      </c>
      <c r="AR419" t="s">
        <v>64</v>
      </c>
      <c r="AS419" t="s">
        <v>66</v>
      </c>
    </row>
    <row r="420" spans="1:45" ht="16" x14ac:dyDescent="0.2">
      <c r="A420">
        <v>3642</v>
      </c>
      <c r="B420">
        <v>3642</v>
      </c>
      <c r="C420" s="2">
        <v>45473</v>
      </c>
      <c r="D420" t="s">
        <v>1934</v>
      </c>
      <c r="E420" t="s">
        <v>204</v>
      </c>
      <c r="F420" s="3">
        <v>712.19</v>
      </c>
      <c r="G420" t="s">
        <v>47</v>
      </c>
      <c r="H420" s="3">
        <v>0</v>
      </c>
      <c r="I420" t="s">
        <v>104</v>
      </c>
      <c r="J420">
        <v>2555</v>
      </c>
      <c r="K420" t="s">
        <v>49</v>
      </c>
      <c r="L420" t="s">
        <v>50</v>
      </c>
      <c r="M420" t="s">
        <v>51</v>
      </c>
      <c r="N420">
        <v>1730</v>
      </c>
      <c r="O420" t="s">
        <v>52</v>
      </c>
      <c r="P420" t="s">
        <v>203</v>
      </c>
      <c r="T420" t="s">
        <v>64</v>
      </c>
      <c r="Z420" s="3"/>
      <c r="AF420" t="s">
        <v>63</v>
      </c>
      <c r="AH420">
        <v>0</v>
      </c>
      <c r="AI420" s="2">
        <v>45473</v>
      </c>
      <c r="AJ420" t="s">
        <v>64</v>
      </c>
      <c r="AK420" t="s">
        <v>64</v>
      </c>
      <c r="AL420" t="s">
        <v>64</v>
      </c>
      <c r="AN420" s="3"/>
      <c r="AP420" t="s">
        <v>64</v>
      </c>
      <c r="AR420" t="s">
        <v>64</v>
      </c>
      <c r="AS420" t="s">
        <v>66</v>
      </c>
    </row>
    <row r="421" spans="1:45" ht="16" x14ac:dyDescent="0.2">
      <c r="A421">
        <v>3148</v>
      </c>
      <c r="B421">
        <v>3148</v>
      </c>
      <c r="C421" s="2">
        <v>45475.083333333343</v>
      </c>
      <c r="D421" t="s">
        <v>1748</v>
      </c>
      <c r="E421" t="s">
        <v>2507</v>
      </c>
      <c r="F421" s="3">
        <v>20.23</v>
      </c>
      <c r="G421" t="s">
        <v>47</v>
      </c>
      <c r="H421" s="3">
        <v>0</v>
      </c>
      <c r="I421" t="s">
        <v>48</v>
      </c>
      <c r="J421">
        <v>2702</v>
      </c>
      <c r="K421" t="s">
        <v>49</v>
      </c>
      <c r="L421" t="s">
        <v>50</v>
      </c>
      <c r="M421" t="s">
        <v>51</v>
      </c>
      <c r="N421">
        <v>940</v>
      </c>
      <c r="O421" t="s">
        <v>52</v>
      </c>
      <c r="P421" t="s">
        <v>53</v>
      </c>
      <c r="T421" t="s">
        <v>2826</v>
      </c>
      <c r="U421" t="s">
        <v>4062</v>
      </c>
      <c r="V421" t="s">
        <v>2713</v>
      </c>
      <c r="W421" t="s">
        <v>56</v>
      </c>
      <c r="X421" t="s">
        <v>4063</v>
      </c>
      <c r="Y421" t="s">
        <v>2726</v>
      </c>
      <c r="Z421" s="3">
        <v>19</v>
      </c>
      <c r="AA421" t="s">
        <v>2829</v>
      </c>
      <c r="AB421" t="s">
        <v>4064</v>
      </c>
      <c r="AC421" t="s">
        <v>61</v>
      </c>
      <c r="AD421" t="s">
        <v>61</v>
      </c>
      <c r="AE421" t="s">
        <v>4065</v>
      </c>
      <c r="AF421" t="s">
        <v>63</v>
      </c>
      <c r="AH421">
        <v>0</v>
      </c>
      <c r="AI421" s="2">
        <v>45475</v>
      </c>
      <c r="AJ421" t="s">
        <v>64</v>
      </c>
      <c r="AK421" t="s">
        <v>64</v>
      </c>
      <c r="AL421" t="s">
        <v>4066</v>
      </c>
      <c r="AM421" t="s">
        <v>4062</v>
      </c>
      <c r="AN421" s="3">
        <v>20.23</v>
      </c>
      <c r="AO421" t="s">
        <v>4064</v>
      </c>
      <c r="AP421" t="s">
        <v>64</v>
      </c>
      <c r="AQ421" t="s">
        <v>4065</v>
      </c>
      <c r="AR421">
        <v>1285</v>
      </c>
      <c r="AS421" t="s">
        <v>66</v>
      </c>
    </row>
    <row r="422" spans="1:45" ht="16" x14ac:dyDescent="0.2">
      <c r="A422">
        <v>3149</v>
      </c>
      <c r="B422">
        <v>3149</v>
      </c>
      <c r="C422" s="2">
        <v>45477.083333333343</v>
      </c>
      <c r="D422" t="s">
        <v>1748</v>
      </c>
      <c r="E422" t="s">
        <v>3659</v>
      </c>
      <c r="F422" s="3">
        <v>46.41</v>
      </c>
      <c r="G422" t="s">
        <v>47</v>
      </c>
      <c r="H422" s="3">
        <v>0</v>
      </c>
      <c r="I422" t="s">
        <v>48</v>
      </c>
      <c r="J422">
        <v>2663</v>
      </c>
      <c r="K422" t="s">
        <v>49</v>
      </c>
      <c r="L422" t="s">
        <v>50</v>
      </c>
      <c r="M422" t="s">
        <v>51</v>
      </c>
      <c r="N422">
        <v>940</v>
      </c>
      <c r="O422" t="s">
        <v>52</v>
      </c>
      <c r="P422" t="s">
        <v>53</v>
      </c>
      <c r="T422" t="s">
        <v>2516</v>
      </c>
      <c r="U422" t="s">
        <v>4067</v>
      </c>
      <c r="V422" t="s">
        <v>2658</v>
      </c>
      <c r="W422" t="s">
        <v>56</v>
      </c>
      <c r="X422" t="s">
        <v>4068</v>
      </c>
      <c r="Y422" t="s">
        <v>2375</v>
      </c>
      <c r="Z422" s="3">
        <v>19</v>
      </c>
      <c r="AA422" t="s">
        <v>2519</v>
      </c>
      <c r="AB422" t="s">
        <v>4069</v>
      </c>
      <c r="AC422" t="s">
        <v>61</v>
      </c>
      <c r="AD422" t="s">
        <v>61</v>
      </c>
      <c r="AE422" t="s">
        <v>4070</v>
      </c>
      <c r="AF422" t="s">
        <v>63</v>
      </c>
      <c r="AH422">
        <v>0</v>
      </c>
      <c r="AI422" s="2">
        <v>45477</v>
      </c>
      <c r="AJ422" t="s">
        <v>64</v>
      </c>
      <c r="AK422" t="s">
        <v>64</v>
      </c>
      <c r="AL422" t="s">
        <v>4071</v>
      </c>
      <c r="AM422" t="s">
        <v>4067</v>
      </c>
      <c r="AN422" s="3">
        <v>46.41</v>
      </c>
      <c r="AO422" t="s">
        <v>4069</v>
      </c>
      <c r="AP422" t="s">
        <v>64</v>
      </c>
      <c r="AQ422" t="s">
        <v>4070</v>
      </c>
      <c r="AR422">
        <v>1286</v>
      </c>
      <c r="AS422" t="s">
        <v>66</v>
      </c>
    </row>
    <row r="423" spans="1:45" ht="16" x14ac:dyDescent="0.2">
      <c r="A423">
        <v>3227</v>
      </c>
      <c r="B423">
        <v>3227</v>
      </c>
      <c r="C423" s="2">
        <v>45483.083333333343</v>
      </c>
      <c r="D423" t="s">
        <v>1761</v>
      </c>
      <c r="E423" t="s">
        <v>2291</v>
      </c>
      <c r="F423" s="3">
        <v>15</v>
      </c>
      <c r="G423" t="s">
        <v>47</v>
      </c>
      <c r="H423" s="3">
        <v>0</v>
      </c>
      <c r="I423" t="s">
        <v>48</v>
      </c>
      <c r="J423">
        <v>2702</v>
      </c>
      <c r="K423" t="s">
        <v>49</v>
      </c>
      <c r="L423" t="s">
        <v>50</v>
      </c>
      <c r="M423" t="s">
        <v>51</v>
      </c>
      <c r="N423">
        <v>940</v>
      </c>
      <c r="O423" t="s">
        <v>52</v>
      </c>
      <c r="P423" t="s">
        <v>53</v>
      </c>
      <c r="T423" t="s">
        <v>4072</v>
      </c>
      <c r="U423" t="s">
        <v>4073</v>
      </c>
      <c r="V423" t="s">
        <v>2655</v>
      </c>
      <c r="W423" t="s">
        <v>56</v>
      </c>
      <c r="X423" t="s">
        <v>4074</v>
      </c>
      <c r="Y423" t="s">
        <v>2295</v>
      </c>
      <c r="Z423" s="3">
        <v>0</v>
      </c>
      <c r="AA423" t="s">
        <v>55</v>
      </c>
      <c r="AB423" t="s">
        <v>4075</v>
      </c>
      <c r="AC423" t="s">
        <v>61</v>
      </c>
      <c r="AD423" t="s">
        <v>61</v>
      </c>
      <c r="AE423" t="s">
        <v>4076</v>
      </c>
      <c r="AF423" t="s">
        <v>63</v>
      </c>
      <c r="AH423">
        <v>0</v>
      </c>
      <c r="AI423" s="2">
        <v>45483</v>
      </c>
      <c r="AJ423" t="s">
        <v>64</v>
      </c>
      <c r="AK423" t="s">
        <v>64</v>
      </c>
      <c r="AL423" t="s">
        <v>4077</v>
      </c>
      <c r="AM423" t="s">
        <v>4073</v>
      </c>
      <c r="AN423" s="3">
        <v>15</v>
      </c>
      <c r="AO423" t="s">
        <v>4075</v>
      </c>
      <c r="AP423" t="s">
        <v>64</v>
      </c>
      <c r="AQ423" t="s">
        <v>4076</v>
      </c>
      <c r="AR423">
        <v>1287</v>
      </c>
      <c r="AS423" t="s">
        <v>66</v>
      </c>
    </row>
    <row r="424" spans="1:45" ht="16" x14ac:dyDescent="0.2">
      <c r="A424">
        <v>3230</v>
      </c>
      <c r="B424">
        <v>3230</v>
      </c>
      <c r="C424" s="2">
        <v>45484.083333333343</v>
      </c>
      <c r="D424" t="s">
        <v>1748</v>
      </c>
      <c r="E424" t="s">
        <v>2165</v>
      </c>
      <c r="F424" s="3">
        <v>52.9</v>
      </c>
      <c r="G424" t="s">
        <v>47</v>
      </c>
      <c r="H424" s="3">
        <v>0</v>
      </c>
      <c r="I424" t="s">
        <v>48</v>
      </c>
      <c r="J424">
        <v>2900</v>
      </c>
      <c r="K424" t="s">
        <v>49</v>
      </c>
      <c r="L424" t="s">
        <v>50</v>
      </c>
      <c r="M424" t="s">
        <v>51</v>
      </c>
      <c r="N424">
        <v>940</v>
      </c>
      <c r="O424" t="s">
        <v>52</v>
      </c>
      <c r="P424" t="s">
        <v>53</v>
      </c>
      <c r="T424" t="s">
        <v>2313</v>
      </c>
      <c r="U424" t="s">
        <v>4078</v>
      </c>
      <c r="V424" t="s">
        <v>2747</v>
      </c>
      <c r="W424" t="s">
        <v>56</v>
      </c>
      <c r="X424" t="s">
        <v>4079</v>
      </c>
      <c r="Y424" t="s">
        <v>3976</v>
      </c>
      <c r="Z424" s="3">
        <v>19</v>
      </c>
      <c r="AA424" t="s">
        <v>2316</v>
      </c>
      <c r="AB424" t="s">
        <v>4080</v>
      </c>
      <c r="AC424" t="s">
        <v>61</v>
      </c>
      <c r="AD424" t="s">
        <v>61</v>
      </c>
      <c r="AE424" t="s">
        <v>4081</v>
      </c>
      <c r="AF424" t="s">
        <v>63</v>
      </c>
      <c r="AH424">
        <v>0</v>
      </c>
      <c r="AI424" s="2">
        <v>45484</v>
      </c>
      <c r="AJ424" t="s">
        <v>64</v>
      </c>
      <c r="AK424" t="s">
        <v>64</v>
      </c>
      <c r="AL424" t="s">
        <v>4082</v>
      </c>
      <c r="AM424" t="s">
        <v>4078</v>
      </c>
      <c r="AN424" s="3">
        <v>52.9</v>
      </c>
      <c r="AO424" t="s">
        <v>4080</v>
      </c>
      <c r="AP424" t="s">
        <v>64</v>
      </c>
      <c r="AQ424" t="s">
        <v>4081</v>
      </c>
      <c r="AR424">
        <v>1288</v>
      </c>
      <c r="AS424" t="s">
        <v>66</v>
      </c>
    </row>
    <row r="425" spans="1:45" ht="16" x14ac:dyDescent="0.2">
      <c r="A425">
        <v>3518</v>
      </c>
      <c r="B425">
        <v>3518</v>
      </c>
      <c r="C425" s="2">
        <v>45490</v>
      </c>
      <c r="D425" t="s">
        <v>1761</v>
      </c>
      <c r="E425" t="s">
        <v>4085</v>
      </c>
      <c r="F425" s="3">
        <v>17.010000000000002</v>
      </c>
      <c r="G425" t="s">
        <v>47</v>
      </c>
      <c r="H425" s="3">
        <v>0</v>
      </c>
      <c r="I425" t="s">
        <v>104</v>
      </c>
      <c r="J425">
        <v>942</v>
      </c>
      <c r="K425" t="s">
        <v>52</v>
      </c>
      <c r="L425" t="s">
        <v>53</v>
      </c>
      <c r="N425">
        <v>2720</v>
      </c>
      <c r="O425" t="s">
        <v>49</v>
      </c>
      <c r="P425" t="s">
        <v>50</v>
      </c>
      <c r="Q425" t="s">
        <v>51</v>
      </c>
      <c r="T425" t="s">
        <v>4002</v>
      </c>
      <c r="U425" t="s">
        <v>4086</v>
      </c>
      <c r="Z425" s="3"/>
      <c r="AF425" t="s">
        <v>63</v>
      </c>
      <c r="AH425">
        <v>0</v>
      </c>
      <c r="AI425" s="2">
        <v>45490</v>
      </c>
      <c r="AJ425" t="s">
        <v>64</v>
      </c>
      <c r="AK425" t="s">
        <v>64</v>
      </c>
      <c r="AL425" t="s">
        <v>4087</v>
      </c>
      <c r="AM425" t="s">
        <v>4086</v>
      </c>
      <c r="AN425" s="3"/>
      <c r="AP425" t="s">
        <v>64</v>
      </c>
      <c r="AR425">
        <v>1304</v>
      </c>
      <c r="AS425" t="s">
        <v>66</v>
      </c>
    </row>
    <row r="426" spans="1:45" ht="16" x14ac:dyDescent="0.2">
      <c r="A426">
        <v>3256</v>
      </c>
      <c r="B426">
        <v>3256</v>
      </c>
      <c r="C426" s="2">
        <v>45492.083333333343</v>
      </c>
      <c r="D426" t="s">
        <v>1748</v>
      </c>
      <c r="E426" t="s">
        <v>652</v>
      </c>
      <c r="F426" s="3">
        <v>50</v>
      </c>
      <c r="G426" t="s">
        <v>47</v>
      </c>
      <c r="H426" s="3">
        <v>0</v>
      </c>
      <c r="I426" t="s">
        <v>48</v>
      </c>
      <c r="J426">
        <v>2705</v>
      </c>
      <c r="K426" t="s">
        <v>49</v>
      </c>
      <c r="L426" t="s">
        <v>50</v>
      </c>
      <c r="M426" t="s">
        <v>51</v>
      </c>
      <c r="N426">
        <v>940</v>
      </c>
      <c r="O426" t="s">
        <v>52</v>
      </c>
      <c r="P426" t="s">
        <v>53</v>
      </c>
      <c r="T426" t="s">
        <v>653</v>
      </c>
      <c r="U426" t="s">
        <v>4092</v>
      </c>
      <c r="Z426" s="3"/>
      <c r="AF426" t="s">
        <v>63</v>
      </c>
      <c r="AH426">
        <v>0</v>
      </c>
      <c r="AI426" s="2">
        <v>45492</v>
      </c>
      <c r="AJ426" t="s">
        <v>64</v>
      </c>
      <c r="AK426" t="s">
        <v>64</v>
      </c>
      <c r="AL426" t="s">
        <v>4093</v>
      </c>
      <c r="AM426" t="s">
        <v>4092</v>
      </c>
      <c r="AN426" s="3"/>
      <c r="AP426" t="s">
        <v>64</v>
      </c>
      <c r="AR426">
        <v>1291</v>
      </c>
      <c r="AS426" t="s">
        <v>66</v>
      </c>
    </row>
    <row r="427" spans="1:45" ht="16" x14ac:dyDescent="0.2">
      <c r="A427">
        <v>3333</v>
      </c>
      <c r="B427">
        <v>3333</v>
      </c>
      <c r="C427" s="2">
        <v>45495</v>
      </c>
      <c r="D427" t="s">
        <v>1761</v>
      </c>
      <c r="E427" t="s">
        <v>3904</v>
      </c>
      <c r="F427" s="3">
        <v>21.88</v>
      </c>
      <c r="G427" t="s">
        <v>47</v>
      </c>
      <c r="H427" s="3">
        <v>0</v>
      </c>
      <c r="I427" t="s">
        <v>48</v>
      </c>
      <c r="J427">
        <v>2720</v>
      </c>
      <c r="K427" t="s">
        <v>49</v>
      </c>
      <c r="L427" t="s">
        <v>50</v>
      </c>
      <c r="M427" t="s">
        <v>51</v>
      </c>
      <c r="N427">
        <v>942</v>
      </c>
      <c r="O427" t="s">
        <v>52</v>
      </c>
      <c r="P427" t="s">
        <v>53</v>
      </c>
      <c r="T427" t="s">
        <v>4096</v>
      </c>
      <c r="U427" t="s">
        <v>4097</v>
      </c>
      <c r="V427" t="s">
        <v>2786</v>
      </c>
      <c r="W427" t="s">
        <v>56</v>
      </c>
      <c r="X427" t="s">
        <v>4098</v>
      </c>
      <c r="Y427" t="s">
        <v>2036</v>
      </c>
      <c r="Z427" s="3">
        <v>19</v>
      </c>
      <c r="AA427" t="s">
        <v>2344</v>
      </c>
      <c r="AB427" t="s">
        <v>4099</v>
      </c>
      <c r="AC427" t="s">
        <v>61</v>
      </c>
      <c r="AD427" t="s">
        <v>61</v>
      </c>
      <c r="AE427" t="s">
        <v>4100</v>
      </c>
      <c r="AF427" t="s">
        <v>63</v>
      </c>
      <c r="AH427">
        <v>0</v>
      </c>
      <c r="AI427" s="2">
        <v>45495</v>
      </c>
      <c r="AJ427" t="s">
        <v>64</v>
      </c>
      <c r="AK427" t="s">
        <v>64</v>
      </c>
      <c r="AL427" t="s">
        <v>4101</v>
      </c>
      <c r="AM427" t="s">
        <v>4097</v>
      </c>
      <c r="AN427" s="3">
        <v>21.88</v>
      </c>
      <c r="AO427" t="s">
        <v>4099</v>
      </c>
      <c r="AP427" t="s">
        <v>64</v>
      </c>
      <c r="AQ427" t="s">
        <v>4100</v>
      </c>
      <c r="AR427">
        <v>1306</v>
      </c>
      <c r="AS427" t="s">
        <v>66</v>
      </c>
    </row>
    <row r="428" spans="1:45" ht="16" x14ac:dyDescent="0.2">
      <c r="A428">
        <v>3334</v>
      </c>
      <c r="B428">
        <v>3334</v>
      </c>
      <c r="C428" s="2">
        <v>45495</v>
      </c>
      <c r="D428" t="s">
        <v>1748</v>
      </c>
      <c r="E428" t="s">
        <v>3911</v>
      </c>
      <c r="F428" s="3">
        <v>0.38</v>
      </c>
      <c r="G428" t="s">
        <v>47</v>
      </c>
      <c r="H428" s="3">
        <v>0</v>
      </c>
      <c r="I428" t="s">
        <v>48</v>
      </c>
      <c r="J428">
        <v>2705</v>
      </c>
      <c r="K428" t="s">
        <v>49</v>
      </c>
      <c r="L428" t="s">
        <v>50</v>
      </c>
      <c r="M428" t="s">
        <v>51</v>
      </c>
      <c r="N428">
        <v>942</v>
      </c>
      <c r="O428" t="s">
        <v>52</v>
      </c>
      <c r="P428" t="s">
        <v>53</v>
      </c>
      <c r="T428" t="s">
        <v>4096</v>
      </c>
      <c r="U428" t="s">
        <v>4097</v>
      </c>
      <c r="V428" t="s">
        <v>2786</v>
      </c>
      <c r="W428" t="s">
        <v>56</v>
      </c>
      <c r="X428" t="s">
        <v>4098</v>
      </c>
      <c r="Y428" t="s">
        <v>2036</v>
      </c>
      <c r="Z428" s="3">
        <v>19</v>
      </c>
      <c r="AA428" t="s">
        <v>2344</v>
      </c>
      <c r="AB428" t="s">
        <v>4099</v>
      </c>
      <c r="AC428" t="s">
        <v>61</v>
      </c>
      <c r="AD428" t="s">
        <v>61</v>
      </c>
      <c r="AE428" t="s">
        <v>4100</v>
      </c>
      <c r="AF428" t="s">
        <v>63</v>
      </c>
      <c r="AH428">
        <v>0</v>
      </c>
      <c r="AI428" s="2">
        <v>45495</v>
      </c>
      <c r="AJ428" t="s">
        <v>64</v>
      </c>
      <c r="AK428" t="s">
        <v>64</v>
      </c>
      <c r="AL428" t="s">
        <v>4101</v>
      </c>
      <c r="AM428" t="s">
        <v>4097</v>
      </c>
      <c r="AN428" s="3">
        <v>21.88</v>
      </c>
      <c r="AO428" t="s">
        <v>4099</v>
      </c>
      <c r="AP428" t="s">
        <v>64</v>
      </c>
      <c r="AQ428" t="s">
        <v>4100</v>
      </c>
      <c r="AR428">
        <v>1306</v>
      </c>
      <c r="AS428" t="s">
        <v>66</v>
      </c>
    </row>
    <row r="429" spans="1:45" ht="16" x14ac:dyDescent="0.2">
      <c r="A429">
        <v>3530</v>
      </c>
      <c r="B429">
        <v>3530</v>
      </c>
      <c r="C429" s="2">
        <v>45495.083333333343</v>
      </c>
      <c r="D429" t="s">
        <v>1761</v>
      </c>
      <c r="E429" t="s">
        <v>4102</v>
      </c>
      <c r="F429" s="3">
        <v>9.27</v>
      </c>
      <c r="G429" t="s">
        <v>47</v>
      </c>
      <c r="H429" s="3">
        <v>0</v>
      </c>
      <c r="I429" t="s">
        <v>48</v>
      </c>
      <c r="J429">
        <v>2555</v>
      </c>
      <c r="K429" t="s">
        <v>49</v>
      </c>
      <c r="L429" t="s">
        <v>50</v>
      </c>
      <c r="M429" t="s">
        <v>51</v>
      </c>
      <c r="N429">
        <v>940</v>
      </c>
      <c r="O429" t="s">
        <v>52</v>
      </c>
      <c r="P429" t="s">
        <v>53</v>
      </c>
      <c r="T429" t="s">
        <v>4103</v>
      </c>
      <c r="U429" t="s">
        <v>4104</v>
      </c>
      <c r="V429" t="s">
        <v>3041</v>
      </c>
      <c r="W429" t="s">
        <v>56</v>
      </c>
      <c r="X429" t="s">
        <v>4105</v>
      </c>
      <c r="Y429" t="s">
        <v>4106</v>
      </c>
      <c r="Z429" s="3">
        <v>0</v>
      </c>
      <c r="AA429" t="s">
        <v>4107</v>
      </c>
      <c r="AB429" t="s">
        <v>4108</v>
      </c>
      <c r="AC429" t="s">
        <v>61</v>
      </c>
      <c r="AD429" t="s">
        <v>61</v>
      </c>
      <c r="AE429" t="s">
        <v>4109</v>
      </c>
      <c r="AF429" t="s">
        <v>63</v>
      </c>
      <c r="AH429">
        <v>0</v>
      </c>
      <c r="AI429" s="2">
        <v>45495</v>
      </c>
      <c r="AJ429" t="s">
        <v>64</v>
      </c>
      <c r="AK429" t="s">
        <v>64</v>
      </c>
      <c r="AL429" t="s">
        <v>4110</v>
      </c>
      <c r="AM429" t="s">
        <v>4104</v>
      </c>
      <c r="AN429" s="3">
        <v>181.75</v>
      </c>
      <c r="AO429" t="s">
        <v>4108</v>
      </c>
      <c r="AP429" t="s">
        <v>64</v>
      </c>
      <c r="AQ429" t="s">
        <v>4109</v>
      </c>
      <c r="AR429">
        <v>1292</v>
      </c>
      <c r="AS429" t="s">
        <v>66</v>
      </c>
    </row>
    <row r="430" spans="1:45" ht="16" x14ac:dyDescent="0.2">
      <c r="A430">
        <v>3531</v>
      </c>
      <c r="B430">
        <v>3531</v>
      </c>
      <c r="C430" s="2">
        <v>45495.083333333343</v>
      </c>
      <c r="D430" t="s">
        <v>1814</v>
      </c>
      <c r="E430" t="s">
        <v>4102</v>
      </c>
      <c r="F430" s="3">
        <v>82.49</v>
      </c>
      <c r="G430" t="s">
        <v>47</v>
      </c>
      <c r="H430" s="3">
        <v>0</v>
      </c>
      <c r="I430" t="s">
        <v>48</v>
      </c>
      <c r="J430">
        <v>2555</v>
      </c>
      <c r="K430" t="s">
        <v>49</v>
      </c>
      <c r="L430" t="s">
        <v>50</v>
      </c>
      <c r="M430" t="s">
        <v>51</v>
      </c>
      <c r="N430">
        <v>940</v>
      </c>
      <c r="O430" t="s">
        <v>52</v>
      </c>
      <c r="P430" t="s">
        <v>53</v>
      </c>
      <c r="T430" t="s">
        <v>4103</v>
      </c>
      <c r="U430" t="s">
        <v>4104</v>
      </c>
      <c r="V430" t="s">
        <v>3041</v>
      </c>
      <c r="W430" t="s">
        <v>56</v>
      </c>
      <c r="X430" t="s">
        <v>4105</v>
      </c>
      <c r="Y430" t="s">
        <v>4106</v>
      </c>
      <c r="Z430" s="3">
        <v>0</v>
      </c>
      <c r="AA430" t="s">
        <v>4107</v>
      </c>
      <c r="AB430" t="s">
        <v>4108</v>
      </c>
      <c r="AC430" t="s">
        <v>61</v>
      </c>
      <c r="AD430" t="s">
        <v>61</v>
      </c>
      <c r="AE430" t="s">
        <v>4109</v>
      </c>
      <c r="AF430" t="s">
        <v>63</v>
      </c>
      <c r="AH430">
        <v>0</v>
      </c>
      <c r="AI430" s="2">
        <v>45495</v>
      </c>
      <c r="AJ430" t="s">
        <v>64</v>
      </c>
      <c r="AK430" t="s">
        <v>64</v>
      </c>
      <c r="AL430" t="s">
        <v>4110</v>
      </c>
      <c r="AM430" t="s">
        <v>4104</v>
      </c>
      <c r="AN430" s="3">
        <v>181.75</v>
      </c>
      <c r="AO430" t="s">
        <v>4108</v>
      </c>
      <c r="AP430" t="s">
        <v>64</v>
      </c>
      <c r="AQ430" t="s">
        <v>4109</v>
      </c>
      <c r="AR430">
        <v>1292</v>
      </c>
      <c r="AS430" t="s">
        <v>66</v>
      </c>
    </row>
    <row r="431" spans="1:45" ht="16" x14ac:dyDescent="0.2">
      <c r="A431">
        <v>3257</v>
      </c>
      <c r="B431">
        <v>3257</v>
      </c>
      <c r="C431" s="2">
        <v>45496</v>
      </c>
      <c r="D431" t="s">
        <v>1761</v>
      </c>
      <c r="E431" t="s">
        <v>4111</v>
      </c>
      <c r="F431" s="3">
        <v>4.99</v>
      </c>
      <c r="G431" t="s">
        <v>47</v>
      </c>
      <c r="H431" s="3">
        <v>0</v>
      </c>
      <c r="I431" t="s">
        <v>48</v>
      </c>
      <c r="J431">
        <v>2720</v>
      </c>
      <c r="K431" t="s">
        <v>49</v>
      </c>
      <c r="L431" t="s">
        <v>50</v>
      </c>
      <c r="M431" t="s">
        <v>51</v>
      </c>
      <c r="N431">
        <v>942</v>
      </c>
      <c r="O431" t="s">
        <v>52</v>
      </c>
      <c r="P431" t="s">
        <v>53</v>
      </c>
      <c r="T431" t="s">
        <v>1043</v>
      </c>
      <c r="U431" t="s">
        <v>4112</v>
      </c>
      <c r="V431" t="s">
        <v>2755</v>
      </c>
      <c r="W431" t="s">
        <v>56</v>
      </c>
      <c r="X431" t="s">
        <v>4113</v>
      </c>
      <c r="Y431" t="s">
        <v>953</v>
      </c>
      <c r="Z431" s="3">
        <v>19</v>
      </c>
      <c r="AA431" t="s">
        <v>1046</v>
      </c>
      <c r="AB431" t="s">
        <v>4114</v>
      </c>
      <c r="AC431" t="s">
        <v>61</v>
      </c>
      <c r="AD431" t="s">
        <v>61</v>
      </c>
      <c r="AE431" t="s">
        <v>4115</v>
      </c>
      <c r="AF431" t="s">
        <v>63</v>
      </c>
      <c r="AH431">
        <v>0</v>
      </c>
      <c r="AI431" s="2">
        <v>45496</v>
      </c>
      <c r="AJ431" t="s">
        <v>64</v>
      </c>
      <c r="AK431" t="s">
        <v>64</v>
      </c>
      <c r="AL431" t="s">
        <v>4116</v>
      </c>
      <c r="AM431" t="s">
        <v>4112</v>
      </c>
      <c r="AN431" s="3">
        <v>4.99</v>
      </c>
      <c r="AO431" t="s">
        <v>4114</v>
      </c>
      <c r="AP431" t="s">
        <v>64</v>
      </c>
      <c r="AQ431" t="s">
        <v>4115</v>
      </c>
      <c r="AR431">
        <v>1307</v>
      </c>
      <c r="AS431" t="s">
        <v>66</v>
      </c>
    </row>
    <row r="432" spans="1:45" ht="16" x14ac:dyDescent="0.2">
      <c r="A432">
        <v>3235</v>
      </c>
      <c r="B432">
        <v>3235</v>
      </c>
      <c r="C432" s="2">
        <v>45496.083333333343</v>
      </c>
      <c r="D432" t="s">
        <v>1814</v>
      </c>
      <c r="E432" t="s">
        <v>2057</v>
      </c>
      <c r="F432" s="3">
        <v>22</v>
      </c>
      <c r="G432" t="s">
        <v>47</v>
      </c>
      <c r="H432" s="3">
        <v>0</v>
      </c>
      <c r="I432" t="s">
        <v>48</v>
      </c>
      <c r="J432">
        <v>2710</v>
      </c>
      <c r="K432" t="s">
        <v>49</v>
      </c>
      <c r="L432" t="s">
        <v>50</v>
      </c>
      <c r="M432" t="s">
        <v>51</v>
      </c>
      <c r="N432">
        <v>940</v>
      </c>
      <c r="O432" t="s">
        <v>52</v>
      </c>
      <c r="P432" t="s">
        <v>53</v>
      </c>
      <c r="T432" t="s">
        <v>4117</v>
      </c>
      <c r="U432" t="s">
        <v>4118</v>
      </c>
      <c r="V432" t="s">
        <v>2752</v>
      </c>
      <c r="W432" t="s">
        <v>56</v>
      </c>
      <c r="X432" t="s">
        <v>4119</v>
      </c>
      <c r="Y432" t="s">
        <v>2061</v>
      </c>
      <c r="Z432" s="3">
        <v>19</v>
      </c>
      <c r="AA432" t="s">
        <v>182</v>
      </c>
      <c r="AB432" t="s">
        <v>4114</v>
      </c>
      <c r="AC432" t="s">
        <v>61</v>
      </c>
      <c r="AD432" t="s">
        <v>61</v>
      </c>
      <c r="AE432" t="s">
        <v>4120</v>
      </c>
      <c r="AF432" t="s">
        <v>63</v>
      </c>
      <c r="AH432">
        <v>0</v>
      </c>
      <c r="AI432" s="2">
        <v>45496</v>
      </c>
      <c r="AJ432" t="s">
        <v>64</v>
      </c>
      <c r="AK432" t="s">
        <v>64</v>
      </c>
      <c r="AL432" t="s">
        <v>4121</v>
      </c>
      <c r="AM432" t="s">
        <v>4118</v>
      </c>
      <c r="AN432" s="3">
        <v>22</v>
      </c>
      <c r="AO432" t="s">
        <v>4114</v>
      </c>
      <c r="AP432" t="s">
        <v>64</v>
      </c>
      <c r="AQ432" t="s">
        <v>4120</v>
      </c>
      <c r="AR432">
        <v>1293</v>
      </c>
      <c r="AS432" t="s">
        <v>66</v>
      </c>
    </row>
    <row r="433" spans="1:45" ht="16" x14ac:dyDescent="0.2">
      <c r="A433">
        <v>3246</v>
      </c>
      <c r="B433">
        <v>3246</v>
      </c>
      <c r="C433" s="2">
        <v>45497.083333333343</v>
      </c>
      <c r="D433" t="s">
        <v>1748</v>
      </c>
      <c r="E433" t="s">
        <v>3514</v>
      </c>
      <c r="F433" s="3">
        <v>9.5</v>
      </c>
      <c r="G433" t="s">
        <v>47</v>
      </c>
      <c r="H433" s="3">
        <v>0</v>
      </c>
      <c r="I433" t="s">
        <v>48</v>
      </c>
      <c r="J433">
        <v>2705</v>
      </c>
      <c r="K433" t="s">
        <v>49</v>
      </c>
      <c r="L433" t="s">
        <v>50</v>
      </c>
      <c r="M433" t="s">
        <v>51</v>
      </c>
      <c r="N433">
        <v>940</v>
      </c>
      <c r="O433" t="s">
        <v>52</v>
      </c>
      <c r="P433" t="s">
        <v>53</v>
      </c>
      <c r="T433" t="s">
        <v>4122</v>
      </c>
      <c r="U433" t="s">
        <v>4123</v>
      </c>
      <c r="V433" t="s">
        <v>2721</v>
      </c>
      <c r="W433" t="s">
        <v>56</v>
      </c>
      <c r="X433" t="s">
        <v>4124</v>
      </c>
      <c r="Y433" t="s">
        <v>3368</v>
      </c>
      <c r="Z433" s="3">
        <v>0</v>
      </c>
      <c r="AA433" t="s">
        <v>4125</v>
      </c>
      <c r="AB433" t="s">
        <v>4114</v>
      </c>
      <c r="AC433" t="s">
        <v>61</v>
      </c>
      <c r="AD433" t="s">
        <v>61</v>
      </c>
      <c r="AE433" t="s">
        <v>4126</v>
      </c>
      <c r="AF433" t="s">
        <v>63</v>
      </c>
      <c r="AH433">
        <v>0</v>
      </c>
      <c r="AI433" s="2">
        <v>45497</v>
      </c>
      <c r="AJ433" t="s">
        <v>64</v>
      </c>
      <c r="AK433" t="s">
        <v>64</v>
      </c>
      <c r="AL433" t="s">
        <v>4127</v>
      </c>
      <c r="AM433" t="s">
        <v>4123</v>
      </c>
      <c r="AN433" s="3">
        <v>427.5</v>
      </c>
      <c r="AO433" t="s">
        <v>4114</v>
      </c>
      <c r="AP433" t="s">
        <v>64</v>
      </c>
      <c r="AQ433" t="s">
        <v>4126</v>
      </c>
      <c r="AR433">
        <v>1294</v>
      </c>
      <c r="AS433" t="s">
        <v>66</v>
      </c>
    </row>
    <row r="434" spans="1:45" ht="16" x14ac:dyDescent="0.2">
      <c r="A434">
        <v>3247</v>
      </c>
      <c r="B434">
        <v>3247</v>
      </c>
      <c r="C434" s="2">
        <v>45497.083333333343</v>
      </c>
      <c r="D434" t="s">
        <v>1814</v>
      </c>
      <c r="E434" t="s">
        <v>3868</v>
      </c>
      <c r="F434" s="3">
        <v>427.5</v>
      </c>
      <c r="G434" t="s">
        <v>47</v>
      </c>
      <c r="H434" s="3">
        <v>0</v>
      </c>
      <c r="I434" t="s">
        <v>48</v>
      </c>
      <c r="J434">
        <v>2722</v>
      </c>
      <c r="K434" t="s">
        <v>49</v>
      </c>
      <c r="L434" t="s">
        <v>50</v>
      </c>
      <c r="M434" t="s">
        <v>51</v>
      </c>
      <c r="N434">
        <v>940</v>
      </c>
      <c r="O434" t="s">
        <v>52</v>
      </c>
      <c r="P434" t="s">
        <v>53</v>
      </c>
      <c r="T434" t="s">
        <v>4122</v>
      </c>
      <c r="U434" t="s">
        <v>4123</v>
      </c>
      <c r="V434" t="s">
        <v>2721</v>
      </c>
      <c r="W434" t="s">
        <v>56</v>
      </c>
      <c r="X434" t="s">
        <v>4124</v>
      </c>
      <c r="Y434" t="s">
        <v>3368</v>
      </c>
      <c r="Z434" s="3">
        <v>0</v>
      </c>
      <c r="AA434" t="s">
        <v>4125</v>
      </c>
      <c r="AB434" t="s">
        <v>4114</v>
      </c>
      <c r="AC434" t="s">
        <v>61</v>
      </c>
      <c r="AD434" t="s">
        <v>61</v>
      </c>
      <c r="AE434" t="s">
        <v>4126</v>
      </c>
      <c r="AF434" t="s">
        <v>63</v>
      </c>
      <c r="AH434">
        <v>0</v>
      </c>
      <c r="AI434" s="2">
        <v>45497</v>
      </c>
      <c r="AJ434" t="s">
        <v>64</v>
      </c>
      <c r="AK434" t="s">
        <v>64</v>
      </c>
      <c r="AL434" t="s">
        <v>4127</v>
      </c>
      <c r="AM434" t="s">
        <v>4123</v>
      </c>
      <c r="AN434" s="3">
        <v>427.5</v>
      </c>
      <c r="AO434" t="s">
        <v>4114</v>
      </c>
      <c r="AP434" t="s">
        <v>64</v>
      </c>
      <c r="AQ434" t="s">
        <v>4126</v>
      </c>
      <c r="AR434">
        <v>1294</v>
      </c>
      <c r="AS434" t="s">
        <v>66</v>
      </c>
    </row>
    <row r="435" spans="1:45" ht="16" x14ac:dyDescent="0.2">
      <c r="A435">
        <v>3265</v>
      </c>
      <c r="B435">
        <v>3265</v>
      </c>
      <c r="C435" s="2">
        <v>45498.083333333343</v>
      </c>
      <c r="D435" t="s">
        <v>1814</v>
      </c>
      <c r="E435" t="s">
        <v>4128</v>
      </c>
      <c r="F435" s="3">
        <v>38.619999999999997</v>
      </c>
      <c r="G435" t="s">
        <v>47</v>
      </c>
      <c r="H435" s="3">
        <v>0</v>
      </c>
      <c r="I435" t="s">
        <v>48</v>
      </c>
      <c r="J435">
        <v>2710</v>
      </c>
      <c r="K435" t="s">
        <v>49</v>
      </c>
      <c r="L435" t="s">
        <v>50</v>
      </c>
      <c r="M435" t="s">
        <v>51</v>
      </c>
      <c r="N435">
        <v>940</v>
      </c>
      <c r="O435" t="s">
        <v>52</v>
      </c>
      <c r="P435" t="s">
        <v>53</v>
      </c>
      <c r="T435" t="s">
        <v>4129</v>
      </c>
      <c r="U435" t="s">
        <v>4130</v>
      </c>
      <c r="V435" t="s">
        <v>2805</v>
      </c>
      <c r="W435" t="s">
        <v>56</v>
      </c>
      <c r="X435" t="s">
        <v>4131</v>
      </c>
      <c r="Y435" t="s">
        <v>72</v>
      </c>
      <c r="Z435" s="3">
        <v>19</v>
      </c>
      <c r="AA435" t="s">
        <v>4132</v>
      </c>
      <c r="AB435" t="s">
        <v>4133</v>
      </c>
      <c r="AC435" t="s">
        <v>61</v>
      </c>
      <c r="AD435" t="s">
        <v>61</v>
      </c>
      <c r="AE435" t="s">
        <v>4134</v>
      </c>
      <c r="AF435" t="s">
        <v>63</v>
      </c>
      <c r="AH435">
        <v>0</v>
      </c>
      <c r="AI435" s="2">
        <v>45498</v>
      </c>
      <c r="AJ435" t="s">
        <v>64</v>
      </c>
      <c r="AK435" t="s">
        <v>64</v>
      </c>
      <c r="AL435" t="s">
        <v>4135</v>
      </c>
      <c r="AM435" t="s">
        <v>4130</v>
      </c>
      <c r="AN435" s="3">
        <v>38.619999999999997</v>
      </c>
      <c r="AO435" t="s">
        <v>4133</v>
      </c>
      <c r="AP435" t="s">
        <v>64</v>
      </c>
      <c r="AQ435" t="s">
        <v>4134</v>
      </c>
      <c r="AR435">
        <v>1295</v>
      </c>
      <c r="AS435" t="s">
        <v>66</v>
      </c>
    </row>
    <row r="436" spans="1:45" ht="16" x14ac:dyDescent="0.2">
      <c r="A436">
        <v>3278</v>
      </c>
      <c r="B436">
        <v>3278</v>
      </c>
      <c r="C436" s="2">
        <v>45504</v>
      </c>
      <c r="D436" t="s">
        <v>1934</v>
      </c>
      <c r="E436" t="s">
        <v>206</v>
      </c>
      <c r="F436" s="3">
        <v>3110.01</v>
      </c>
      <c r="G436" t="s">
        <v>47</v>
      </c>
      <c r="H436" s="3">
        <v>0</v>
      </c>
      <c r="I436" t="s">
        <v>104</v>
      </c>
      <c r="J436">
        <v>2551</v>
      </c>
      <c r="K436" t="s">
        <v>49</v>
      </c>
      <c r="L436" t="s">
        <v>50</v>
      </c>
      <c r="M436" t="s">
        <v>51</v>
      </c>
      <c r="N436">
        <v>1730</v>
      </c>
      <c r="O436" t="s">
        <v>52</v>
      </c>
      <c r="P436" t="s">
        <v>203</v>
      </c>
      <c r="T436" t="s">
        <v>64</v>
      </c>
      <c r="Z436" s="3"/>
      <c r="AF436" t="s">
        <v>63</v>
      </c>
      <c r="AH436">
        <v>0</v>
      </c>
      <c r="AI436" s="2">
        <v>45504</v>
      </c>
      <c r="AJ436" t="s">
        <v>64</v>
      </c>
      <c r="AK436" t="s">
        <v>64</v>
      </c>
      <c r="AL436" t="s">
        <v>64</v>
      </c>
      <c r="AN436" s="3"/>
      <c r="AP436" t="s">
        <v>64</v>
      </c>
      <c r="AR436" t="s">
        <v>64</v>
      </c>
      <c r="AS436" t="s">
        <v>66</v>
      </c>
    </row>
    <row r="437" spans="1:45" ht="16" x14ac:dyDescent="0.2">
      <c r="A437">
        <v>3279</v>
      </c>
      <c r="B437">
        <v>3279</v>
      </c>
      <c r="C437" s="2">
        <v>45504</v>
      </c>
      <c r="D437" t="s">
        <v>1935</v>
      </c>
      <c r="E437" t="s">
        <v>206</v>
      </c>
      <c r="F437" s="3">
        <v>2382.81</v>
      </c>
      <c r="G437" t="s">
        <v>47</v>
      </c>
      <c r="H437" s="3">
        <v>0</v>
      </c>
      <c r="I437" t="s">
        <v>104</v>
      </c>
      <c r="J437">
        <v>2551</v>
      </c>
      <c r="K437" t="s">
        <v>49</v>
      </c>
      <c r="L437" t="s">
        <v>50</v>
      </c>
      <c r="M437" t="s">
        <v>51</v>
      </c>
      <c r="N437">
        <v>1730</v>
      </c>
      <c r="O437" t="s">
        <v>52</v>
      </c>
      <c r="P437" t="s">
        <v>203</v>
      </c>
      <c r="T437" t="s">
        <v>64</v>
      </c>
      <c r="Z437" s="3"/>
      <c r="AF437" t="s">
        <v>63</v>
      </c>
      <c r="AH437">
        <v>0</v>
      </c>
      <c r="AI437" s="2">
        <v>45504</v>
      </c>
      <c r="AJ437" t="s">
        <v>64</v>
      </c>
      <c r="AK437" t="s">
        <v>64</v>
      </c>
      <c r="AL437" t="s">
        <v>64</v>
      </c>
      <c r="AN437" s="3"/>
      <c r="AP437" t="s">
        <v>64</v>
      </c>
      <c r="AR437" t="s">
        <v>64</v>
      </c>
      <c r="AS437" t="s">
        <v>66</v>
      </c>
    </row>
    <row r="438" spans="1:45" ht="16" x14ac:dyDescent="0.2">
      <c r="A438">
        <v>3643</v>
      </c>
      <c r="B438">
        <v>3643</v>
      </c>
      <c r="C438" s="2">
        <v>45504</v>
      </c>
      <c r="D438" t="s">
        <v>1934</v>
      </c>
      <c r="E438" t="s">
        <v>204</v>
      </c>
      <c r="F438" s="3">
        <v>712.19</v>
      </c>
      <c r="G438" t="s">
        <v>47</v>
      </c>
      <c r="H438" s="3">
        <v>0</v>
      </c>
      <c r="I438" t="s">
        <v>104</v>
      </c>
      <c r="J438">
        <v>2555</v>
      </c>
      <c r="K438" t="s">
        <v>49</v>
      </c>
      <c r="L438" t="s">
        <v>50</v>
      </c>
      <c r="M438" t="s">
        <v>51</v>
      </c>
      <c r="N438">
        <v>1730</v>
      </c>
      <c r="O438" t="s">
        <v>52</v>
      </c>
      <c r="P438" t="s">
        <v>203</v>
      </c>
      <c r="T438" t="s">
        <v>64</v>
      </c>
      <c r="Z438" s="3"/>
      <c r="AF438" t="s">
        <v>63</v>
      </c>
      <c r="AH438">
        <v>0</v>
      </c>
      <c r="AI438" s="2">
        <v>45504</v>
      </c>
      <c r="AJ438" t="s">
        <v>64</v>
      </c>
      <c r="AK438" t="s">
        <v>64</v>
      </c>
      <c r="AL438" t="s">
        <v>64</v>
      </c>
      <c r="AN438" s="3"/>
      <c r="AP438" t="s">
        <v>64</v>
      </c>
      <c r="AR438" t="s">
        <v>64</v>
      </c>
      <c r="AS438" t="s">
        <v>66</v>
      </c>
    </row>
    <row r="439" spans="1:45" ht="16" x14ac:dyDescent="0.2">
      <c r="A439">
        <v>3646</v>
      </c>
      <c r="B439">
        <v>3646</v>
      </c>
      <c r="C439" s="2">
        <v>45504</v>
      </c>
      <c r="D439" t="s">
        <v>1936</v>
      </c>
      <c r="E439" t="s">
        <v>206</v>
      </c>
      <c r="F439" s="3">
        <v>3290.09</v>
      </c>
      <c r="G439" t="s">
        <v>47</v>
      </c>
      <c r="H439" s="3">
        <v>0</v>
      </c>
      <c r="I439" t="s">
        <v>104</v>
      </c>
      <c r="J439">
        <v>2551</v>
      </c>
      <c r="K439" t="s">
        <v>49</v>
      </c>
      <c r="L439" t="s">
        <v>50</v>
      </c>
      <c r="M439" t="s">
        <v>51</v>
      </c>
      <c r="N439">
        <v>1730</v>
      </c>
      <c r="O439" t="s">
        <v>52</v>
      </c>
      <c r="P439" t="s">
        <v>203</v>
      </c>
      <c r="T439" t="s">
        <v>64</v>
      </c>
      <c r="Z439" s="3"/>
      <c r="AF439" t="s">
        <v>63</v>
      </c>
      <c r="AH439">
        <v>0</v>
      </c>
      <c r="AI439" s="2">
        <v>45504</v>
      </c>
      <c r="AJ439" t="s">
        <v>64</v>
      </c>
      <c r="AK439" t="s">
        <v>64</v>
      </c>
      <c r="AL439" t="s">
        <v>64</v>
      </c>
      <c r="AN439" s="3"/>
      <c r="AP439" t="s">
        <v>64</v>
      </c>
      <c r="AR439" t="s">
        <v>64</v>
      </c>
      <c r="AS439" t="s">
        <v>66</v>
      </c>
    </row>
    <row r="440" spans="1:45" ht="16" x14ac:dyDescent="0.2">
      <c r="A440">
        <v>3649</v>
      </c>
      <c r="B440">
        <v>3649</v>
      </c>
      <c r="C440" s="2">
        <v>45504</v>
      </c>
      <c r="D440" t="s">
        <v>1936</v>
      </c>
      <c r="E440" t="s">
        <v>204</v>
      </c>
      <c r="F440" s="3">
        <v>753.43</v>
      </c>
      <c r="G440" t="s">
        <v>47</v>
      </c>
      <c r="H440" s="3">
        <v>0</v>
      </c>
      <c r="I440" t="s">
        <v>104</v>
      </c>
      <c r="J440">
        <v>2555</v>
      </c>
      <c r="K440" t="s">
        <v>49</v>
      </c>
      <c r="L440" t="s">
        <v>50</v>
      </c>
      <c r="M440" t="s">
        <v>51</v>
      </c>
      <c r="N440">
        <v>1730</v>
      </c>
      <c r="O440" t="s">
        <v>52</v>
      </c>
      <c r="P440" t="s">
        <v>203</v>
      </c>
      <c r="T440" t="s">
        <v>64</v>
      </c>
      <c r="Z440" s="3"/>
      <c r="AF440" t="s">
        <v>63</v>
      </c>
      <c r="AH440">
        <v>0</v>
      </c>
      <c r="AI440" s="2">
        <v>45504</v>
      </c>
      <c r="AJ440" t="s">
        <v>64</v>
      </c>
      <c r="AK440" t="s">
        <v>64</v>
      </c>
      <c r="AL440" t="s">
        <v>64</v>
      </c>
      <c r="AN440" s="3"/>
      <c r="AP440" t="s">
        <v>64</v>
      </c>
      <c r="AR440" t="s">
        <v>64</v>
      </c>
      <c r="AS440" t="s">
        <v>66</v>
      </c>
    </row>
    <row r="441" spans="1:45" ht="16" x14ac:dyDescent="0.2">
      <c r="A441">
        <v>4205</v>
      </c>
      <c r="B441">
        <v>4205</v>
      </c>
      <c r="C441" s="2">
        <v>45504</v>
      </c>
      <c r="D441" t="s">
        <v>1935</v>
      </c>
      <c r="E441" t="s">
        <v>204</v>
      </c>
      <c r="F441" s="3">
        <v>554.26</v>
      </c>
      <c r="G441" t="s">
        <v>47</v>
      </c>
      <c r="H441" s="3">
        <v>0</v>
      </c>
      <c r="I441" t="s">
        <v>104</v>
      </c>
      <c r="J441">
        <v>2555</v>
      </c>
      <c r="K441" t="s">
        <v>49</v>
      </c>
      <c r="L441" t="s">
        <v>50</v>
      </c>
      <c r="M441" t="s">
        <v>51</v>
      </c>
      <c r="N441">
        <v>1730</v>
      </c>
      <c r="O441" t="s">
        <v>52</v>
      </c>
      <c r="P441" t="s">
        <v>203</v>
      </c>
      <c r="T441" t="s">
        <v>64</v>
      </c>
      <c r="Z441" s="3"/>
      <c r="AF441" t="s">
        <v>63</v>
      </c>
      <c r="AH441">
        <v>0</v>
      </c>
      <c r="AI441" s="2">
        <v>45504</v>
      </c>
      <c r="AJ441" t="s">
        <v>64</v>
      </c>
      <c r="AK441" t="s">
        <v>64</v>
      </c>
      <c r="AL441" t="s">
        <v>64</v>
      </c>
      <c r="AN441" s="3"/>
      <c r="AP441" t="s">
        <v>64</v>
      </c>
      <c r="AR441" t="s">
        <v>64</v>
      </c>
      <c r="AS441" t="s">
        <v>66</v>
      </c>
    </row>
    <row r="442" spans="1:45" ht="16" x14ac:dyDescent="0.2">
      <c r="A442">
        <v>3259</v>
      </c>
      <c r="B442">
        <v>3259</v>
      </c>
      <c r="C442" s="2">
        <v>45504.083333333343</v>
      </c>
      <c r="D442" t="s">
        <v>1748</v>
      </c>
      <c r="E442" t="s">
        <v>4143</v>
      </c>
      <c r="F442" s="3">
        <v>4.78</v>
      </c>
      <c r="G442" t="s">
        <v>47</v>
      </c>
      <c r="H442" s="3">
        <v>0</v>
      </c>
      <c r="I442" t="s">
        <v>48</v>
      </c>
      <c r="J442">
        <v>2705</v>
      </c>
      <c r="K442" t="s">
        <v>49</v>
      </c>
      <c r="L442" t="s">
        <v>50</v>
      </c>
      <c r="M442" t="s">
        <v>51</v>
      </c>
      <c r="N442">
        <v>940</v>
      </c>
      <c r="O442" t="s">
        <v>52</v>
      </c>
      <c r="P442" t="s">
        <v>53</v>
      </c>
      <c r="T442" t="s">
        <v>792</v>
      </c>
      <c r="U442" t="s">
        <v>4144</v>
      </c>
      <c r="Z442" s="3"/>
      <c r="AF442" t="s">
        <v>63</v>
      </c>
      <c r="AH442">
        <v>0</v>
      </c>
      <c r="AI442" s="2">
        <v>45504</v>
      </c>
      <c r="AJ442" t="s">
        <v>64</v>
      </c>
      <c r="AK442" t="s">
        <v>64</v>
      </c>
      <c r="AL442" t="s">
        <v>4145</v>
      </c>
      <c r="AM442" t="s">
        <v>4144</v>
      </c>
      <c r="AN442" s="3"/>
      <c r="AP442" t="s">
        <v>64</v>
      </c>
      <c r="AR442">
        <v>1301</v>
      </c>
      <c r="AS442" t="s">
        <v>66</v>
      </c>
    </row>
    <row r="443" spans="1:45" ht="16" x14ac:dyDescent="0.2">
      <c r="A443">
        <v>3260</v>
      </c>
      <c r="B443">
        <v>3260</v>
      </c>
      <c r="C443" s="2">
        <v>45505.083333333343</v>
      </c>
      <c r="D443" t="s">
        <v>1748</v>
      </c>
      <c r="E443" t="s">
        <v>2507</v>
      </c>
      <c r="F443" s="3">
        <v>20.23</v>
      </c>
      <c r="G443" t="s">
        <v>47</v>
      </c>
      <c r="H443" s="3">
        <v>0</v>
      </c>
      <c r="I443" t="s">
        <v>48</v>
      </c>
      <c r="J443">
        <v>2702</v>
      </c>
      <c r="K443" t="s">
        <v>49</v>
      </c>
      <c r="L443" t="s">
        <v>50</v>
      </c>
      <c r="M443" t="s">
        <v>51</v>
      </c>
      <c r="N443">
        <v>940</v>
      </c>
      <c r="O443" t="s">
        <v>52</v>
      </c>
      <c r="P443" t="s">
        <v>53</v>
      </c>
      <c r="T443" t="s">
        <v>2826</v>
      </c>
      <c r="U443" t="s">
        <v>4154</v>
      </c>
      <c r="V443" t="s">
        <v>2761</v>
      </c>
      <c r="W443" t="s">
        <v>56</v>
      </c>
      <c r="X443" t="s">
        <v>4155</v>
      </c>
      <c r="Y443" t="s">
        <v>2726</v>
      </c>
      <c r="Z443" s="3">
        <v>19</v>
      </c>
      <c r="AA443" t="s">
        <v>2829</v>
      </c>
      <c r="AB443" t="s">
        <v>4156</v>
      </c>
      <c r="AC443" t="s">
        <v>61</v>
      </c>
      <c r="AD443" t="s">
        <v>61</v>
      </c>
      <c r="AE443" t="s">
        <v>4157</v>
      </c>
      <c r="AF443" t="s">
        <v>63</v>
      </c>
      <c r="AH443">
        <v>0</v>
      </c>
      <c r="AI443" s="2">
        <v>45505</v>
      </c>
      <c r="AJ443" t="s">
        <v>64</v>
      </c>
      <c r="AK443" t="s">
        <v>64</v>
      </c>
      <c r="AL443" t="s">
        <v>4158</v>
      </c>
      <c r="AM443" t="s">
        <v>4154</v>
      </c>
      <c r="AN443" s="3">
        <v>20.23</v>
      </c>
      <c r="AO443" t="s">
        <v>4156</v>
      </c>
      <c r="AP443" t="s">
        <v>64</v>
      </c>
      <c r="AQ443" t="s">
        <v>4157</v>
      </c>
      <c r="AR443">
        <v>1300</v>
      </c>
      <c r="AS443" t="s">
        <v>66</v>
      </c>
    </row>
    <row r="444" spans="1:45" ht="16" x14ac:dyDescent="0.2">
      <c r="A444">
        <v>3242</v>
      </c>
      <c r="B444">
        <v>3242</v>
      </c>
      <c r="C444" s="2">
        <v>45510.083333333343</v>
      </c>
      <c r="D444" t="s">
        <v>1748</v>
      </c>
      <c r="E444" t="s">
        <v>3659</v>
      </c>
      <c r="F444" s="3">
        <v>46.41</v>
      </c>
      <c r="G444" t="s">
        <v>47</v>
      </c>
      <c r="H444" s="3">
        <v>0</v>
      </c>
      <c r="I444" t="s">
        <v>48</v>
      </c>
      <c r="J444">
        <v>2663</v>
      </c>
      <c r="K444" t="s">
        <v>49</v>
      </c>
      <c r="L444" t="s">
        <v>50</v>
      </c>
      <c r="M444" t="s">
        <v>51</v>
      </c>
      <c r="N444">
        <v>940</v>
      </c>
      <c r="O444" t="s">
        <v>52</v>
      </c>
      <c r="P444" t="s">
        <v>53</v>
      </c>
      <c r="T444" t="s">
        <v>2516</v>
      </c>
      <c r="U444" t="s">
        <v>4162</v>
      </c>
      <c r="V444" t="s">
        <v>2770</v>
      </c>
      <c r="W444" t="s">
        <v>56</v>
      </c>
      <c r="X444" t="s">
        <v>4163</v>
      </c>
      <c r="Y444" t="s">
        <v>2375</v>
      </c>
      <c r="Z444" s="3">
        <v>19</v>
      </c>
      <c r="AA444" t="s">
        <v>2519</v>
      </c>
      <c r="AB444" t="s">
        <v>4164</v>
      </c>
      <c r="AC444" t="s">
        <v>61</v>
      </c>
      <c r="AD444" t="s">
        <v>61</v>
      </c>
      <c r="AE444" t="s">
        <v>4165</v>
      </c>
      <c r="AF444" t="s">
        <v>63</v>
      </c>
      <c r="AH444">
        <v>0</v>
      </c>
      <c r="AI444" s="2">
        <v>45510</v>
      </c>
      <c r="AJ444" t="s">
        <v>64</v>
      </c>
      <c r="AK444" t="s">
        <v>64</v>
      </c>
      <c r="AL444" t="s">
        <v>4166</v>
      </c>
      <c r="AM444" t="s">
        <v>4162</v>
      </c>
      <c r="AN444" s="3">
        <v>46.41</v>
      </c>
      <c r="AO444" t="s">
        <v>4164</v>
      </c>
      <c r="AP444" t="s">
        <v>64</v>
      </c>
      <c r="AQ444" t="s">
        <v>4165</v>
      </c>
      <c r="AR444">
        <v>1302</v>
      </c>
      <c r="AS444" t="s">
        <v>66</v>
      </c>
    </row>
    <row r="445" spans="1:45" ht="16" x14ac:dyDescent="0.2">
      <c r="A445">
        <v>3255</v>
      </c>
      <c r="B445">
        <v>3255</v>
      </c>
      <c r="C445" s="2">
        <v>45517.083333333343</v>
      </c>
      <c r="D445" t="s">
        <v>1748</v>
      </c>
      <c r="E445" t="s">
        <v>2165</v>
      </c>
      <c r="F445" s="3">
        <v>52.9</v>
      </c>
      <c r="G445" t="s">
        <v>47</v>
      </c>
      <c r="H445" s="3">
        <v>0</v>
      </c>
      <c r="I445" t="s">
        <v>48</v>
      </c>
      <c r="J445">
        <v>2900</v>
      </c>
      <c r="K445" t="s">
        <v>49</v>
      </c>
      <c r="L445" t="s">
        <v>50</v>
      </c>
      <c r="M445" t="s">
        <v>51</v>
      </c>
      <c r="N445">
        <v>940</v>
      </c>
      <c r="O445" t="s">
        <v>52</v>
      </c>
      <c r="P445" t="s">
        <v>53</v>
      </c>
      <c r="T445" t="s">
        <v>2313</v>
      </c>
      <c r="U445" t="s">
        <v>4175</v>
      </c>
      <c r="V445" t="s">
        <v>2735</v>
      </c>
      <c r="W445" t="s">
        <v>56</v>
      </c>
      <c r="X445" t="s">
        <v>4176</v>
      </c>
      <c r="Y445" t="s">
        <v>3976</v>
      </c>
      <c r="Z445" s="3">
        <v>19</v>
      </c>
      <c r="AA445" t="s">
        <v>2316</v>
      </c>
      <c r="AB445" t="s">
        <v>4177</v>
      </c>
      <c r="AC445" t="s">
        <v>61</v>
      </c>
      <c r="AD445" t="s">
        <v>61</v>
      </c>
      <c r="AE445" t="s">
        <v>4178</v>
      </c>
      <c r="AF445" t="s">
        <v>63</v>
      </c>
      <c r="AH445">
        <v>0</v>
      </c>
      <c r="AI445" s="2">
        <v>45517</v>
      </c>
      <c r="AJ445" t="s">
        <v>64</v>
      </c>
      <c r="AK445" t="s">
        <v>64</v>
      </c>
      <c r="AL445" t="s">
        <v>4179</v>
      </c>
      <c r="AM445" t="s">
        <v>4175</v>
      </c>
      <c r="AN445" s="3">
        <v>52.9</v>
      </c>
      <c r="AO445" t="s">
        <v>4177</v>
      </c>
      <c r="AP445" t="s">
        <v>64</v>
      </c>
      <c r="AQ445" t="s">
        <v>4178</v>
      </c>
      <c r="AR445">
        <v>1310</v>
      </c>
      <c r="AS445" t="s">
        <v>66</v>
      </c>
    </row>
    <row r="446" spans="1:45" ht="16" x14ac:dyDescent="0.2">
      <c r="A446">
        <v>3262</v>
      </c>
      <c r="B446">
        <v>3262</v>
      </c>
      <c r="C446" s="2">
        <v>45518.083333333343</v>
      </c>
      <c r="D446" t="s">
        <v>1782</v>
      </c>
      <c r="E446" t="s">
        <v>3691</v>
      </c>
      <c r="F446" s="3">
        <v>285.60000000000002</v>
      </c>
      <c r="G446" t="s">
        <v>47</v>
      </c>
      <c r="H446" s="3">
        <v>0</v>
      </c>
      <c r="I446" t="s">
        <v>48</v>
      </c>
      <c r="J446">
        <v>2894</v>
      </c>
      <c r="K446" t="s">
        <v>49</v>
      </c>
      <c r="L446" t="s">
        <v>50</v>
      </c>
      <c r="M446" t="s">
        <v>51</v>
      </c>
      <c r="N446">
        <v>940</v>
      </c>
      <c r="O446" t="s">
        <v>52</v>
      </c>
      <c r="P446" t="s">
        <v>53</v>
      </c>
      <c r="T446" t="s">
        <v>3692</v>
      </c>
      <c r="U446" t="s">
        <v>4180</v>
      </c>
      <c r="V446" t="s">
        <v>2808</v>
      </c>
      <c r="W446" t="s">
        <v>56</v>
      </c>
      <c r="X446" t="s">
        <v>4181</v>
      </c>
      <c r="Y446" t="s">
        <v>291</v>
      </c>
      <c r="Z446" s="3">
        <v>19</v>
      </c>
      <c r="AA446" t="s">
        <v>3695</v>
      </c>
      <c r="AB446" t="s">
        <v>4182</v>
      </c>
      <c r="AC446" t="s">
        <v>61</v>
      </c>
      <c r="AD446" t="s">
        <v>61</v>
      </c>
      <c r="AE446" t="s">
        <v>4183</v>
      </c>
      <c r="AF446" t="s">
        <v>63</v>
      </c>
      <c r="AH446">
        <v>0</v>
      </c>
      <c r="AI446" s="2">
        <v>45518</v>
      </c>
      <c r="AJ446" t="s">
        <v>64</v>
      </c>
      <c r="AK446" t="s">
        <v>64</v>
      </c>
      <c r="AL446" t="s">
        <v>4184</v>
      </c>
      <c r="AM446" t="s">
        <v>4180</v>
      </c>
      <c r="AN446" s="3">
        <v>285.60000000000002</v>
      </c>
      <c r="AO446" t="s">
        <v>4182</v>
      </c>
      <c r="AP446" t="s">
        <v>64</v>
      </c>
      <c r="AQ446" t="s">
        <v>4183</v>
      </c>
      <c r="AR446">
        <v>1311</v>
      </c>
      <c r="AS446" t="s">
        <v>66</v>
      </c>
    </row>
    <row r="447" spans="1:45" ht="16" x14ac:dyDescent="0.2">
      <c r="A447">
        <v>3335</v>
      </c>
      <c r="B447">
        <v>3335</v>
      </c>
      <c r="C447" s="2">
        <v>45524</v>
      </c>
      <c r="D447" t="s">
        <v>1761</v>
      </c>
      <c r="E447" t="s">
        <v>3904</v>
      </c>
      <c r="F447" s="3">
        <v>21.7</v>
      </c>
      <c r="G447" t="s">
        <v>47</v>
      </c>
      <c r="H447" s="3">
        <v>0</v>
      </c>
      <c r="I447" t="s">
        <v>48</v>
      </c>
      <c r="J447">
        <v>2720</v>
      </c>
      <c r="K447" t="s">
        <v>49</v>
      </c>
      <c r="L447" t="s">
        <v>50</v>
      </c>
      <c r="M447" t="s">
        <v>51</v>
      </c>
      <c r="N447">
        <v>942</v>
      </c>
      <c r="O447" t="s">
        <v>52</v>
      </c>
      <c r="P447" t="s">
        <v>53</v>
      </c>
      <c r="T447" t="s">
        <v>3722</v>
      </c>
      <c r="U447" t="s">
        <v>4187</v>
      </c>
      <c r="V447" t="s">
        <v>2815</v>
      </c>
      <c r="W447" t="s">
        <v>56</v>
      </c>
      <c r="X447" t="s">
        <v>4188</v>
      </c>
      <c r="Y447" t="s">
        <v>2036</v>
      </c>
      <c r="Z447" s="3">
        <v>19</v>
      </c>
      <c r="AA447" t="s">
        <v>4189</v>
      </c>
      <c r="AB447" t="s">
        <v>4190</v>
      </c>
      <c r="AC447" t="s">
        <v>61</v>
      </c>
      <c r="AD447" t="s">
        <v>61</v>
      </c>
      <c r="AE447" t="s">
        <v>4191</v>
      </c>
      <c r="AF447" t="s">
        <v>63</v>
      </c>
      <c r="AH447">
        <v>0</v>
      </c>
      <c r="AI447" s="2">
        <v>45524</v>
      </c>
      <c r="AJ447" t="s">
        <v>64</v>
      </c>
      <c r="AK447" t="s">
        <v>64</v>
      </c>
      <c r="AL447" t="s">
        <v>4192</v>
      </c>
      <c r="AM447" t="s">
        <v>4187</v>
      </c>
      <c r="AN447" s="3">
        <v>21.7</v>
      </c>
      <c r="AO447" t="s">
        <v>4190</v>
      </c>
      <c r="AP447" t="s">
        <v>64</v>
      </c>
      <c r="AQ447" t="s">
        <v>4191</v>
      </c>
      <c r="AR447">
        <v>1320</v>
      </c>
      <c r="AS447" t="s">
        <v>66</v>
      </c>
    </row>
    <row r="448" spans="1:45" ht="16" x14ac:dyDescent="0.2">
      <c r="A448">
        <v>3336</v>
      </c>
      <c r="B448">
        <v>3336</v>
      </c>
      <c r="C448" s="2">
        <v>45524</v>
      </c>
      <c r="D448" t="s">
        <v>1748</v>
      </c>
      <c r="E448" t="s">
        <v>3911</v>
      </c>
      <c r="F448" s="3">
        <v>0.38</v>
      </c>
      <c r="G448" t="s">
        <v>47</v>
      </c>
      <c r="H448" s="3">
        <v>0</v>
      </c>
      <c r="I448" t="s">
        <v>48</v>
      </c>
      <c r="J448">
        <v>2705</v>
      </c>
      <c r="K448" t="s">
        <v>49</v>
      </c>
      <c r="L448" t="s">
        <v>50</v>
      </c>
      <c r="M448" t="s">
        <v>51</v>
      </c>
      <c r="N448">
        <v>942</v>
      </c>
      <c r="O448" t="s">
        <v>52</v>
      </c>
      <c r="P448" t="s">
        <v>53</v>
      </c>
      <c r="T448" t="s">
        <v>3722</v>
      </c>
      <c r="U448" t="s">
        <v>4187</v>
      </c>
      <c r="V448" t="s">
        <v>2815</v>
      </c>
      <c r="W448" t="s">
        <v>56</v>
      </c>
      <c r="X448" t="s">
        <v>4188</v>
      </c>
      <c r="Y448" t="s">
        <v>2036</v>
      </c>
      <c r="Z448" s="3">
        <v>19</v>
      </c>
      <c r="AA448" t="s">
        <v>4189</v>
      </c>
      <c r="AB448" t="s">
        <v>4190</v>
      </c>
      <c r="AC448" t="s">
        <v>61</v>
      </c>
      <c r="AD448" t="s">
        <v>61</v>
      </c>
      <c r="AE448" t="s">
        <v>4191</v>
      </c>
      <c r="AF448" t="s">
        <v>63</v>
      </c>
      <c r="AH448">
        <v>0</v>
      </c>
      <c r="AI448" s="2">
        <v>45524</v>
      </c>
      <c r="AJ448" t="s">
        <v>64</v>
      </c>
      <c r="AK448" t="s">
        <v>64</v>
      </c>
      <c r="AL448" t="s">
        <v>4192</v>
      </c>
      <c r="AM448" t="s">
        <v>4187</v>
      </c>
      <c r="AN448" s="3">
        <v>21.7</v>
      </c>
      <c r="AO448" t="s">
        <v>4190</v>
      </c>
      <c r="AP448" t="s">
        <v>64</v>
      </c>
      <c r="AQ448" t="s">
        <v>4191</v>
      </c>
      <c r="AR448">
        <v>1320</v>
      </c>
      <c r="AS448" t="s">
        <v>66</v>
      </c>
    </row>
    <row r="449" spans="1:45" ht="16" x14ac:dyDescent="0.2">
      <c r="A449">
        <v>3324</v>
      </c>
      <c r="B449">
        <v>3324</v>
      </c>
      <c r="C449" s="2">
        <v>45526</v>
      </c>
      <c r="D449" t="s">
        <v>1761</v>
      </c>
      <c r="E449" t="s">
        <v>4111</v>
      </c>
      <c r="F449" s="3">
        <v>4.99</v>
      </c>
      <c r="G449" t="s">
        <v>47</v>
      </c>
      <c r="H449" s="3">
        <v>0</v>
      </c>
      <c r="I449" t="s">
        <v>48</v>
      </c>
      <c r="J449">
        <v>2720</v>
      </c>
      <c r="K449" t="s">
        <v>49</v>
      </c>
      <c r="L449" t="s">
        <v>50</v>
      </c>
      <c r="M449" t="s">
        <v>51</v>
      </c>
      <c r="N449">
        <v>942</v>
      </c>
      <c r="O449" t="s">
        <v>52</v>
      </c>
      <c r="P449" t="s">
        <v>53</v>
      </c>
      <c r="T449" t="s">
        <v>1043</v>
      </c>
      <c r="U449" t="s">
        <v>4193</v>
      </c>
      <c r="V449" t="s">
        <v>3017</v>
      </c>
      <c r="W449" t="s">
        <v>56</v>
      </c>
      <c r="X449" t="s">
        <v>4194</v>
      </c>
      <c r="Y449" t="s">
        <v>953</v>
      </c>
      <c r="Z449" s="3">
        <v>19</v>
      </c>
      <c r="AA449" t="s">
        <v>1046</v>
      </c>
      <c r="AB449" t="s">
        <v>4195</v>
      </c>
      <c r="AC449" t="s">
        <v>61</v>
      </c>
      <c r="AD449" t="s">
        <v>61</v>
      </c>
      <c r="AE449" t="s">
        <v>4196</v>
      </c>
      <c r="AF449" t="s">
        <v>63</v>
      </c>
      <c r="AH449">
        <v>0</v>
      </c>
      <c r="AI449" s="2">
        <v>45526</v>
      </c>
      <c r="AJ449" t="s">
        <v>64</v>
      </c>
      <c r="AK449" t="s">
        <v>64</v>
      </c>
      <c r="AL449" t="s">
        <v>4197</v>
      </c>
      <c r="AM449" t="s">
        <v>4193</v>
      </c>
      <c r="AN449" s="3">
        <v>4.99</v>
      </c>
      <c r="AO449" t="s">
        <v>4195</v>
      </c>
      <c r="AP449" t="s">
        <v>64</v>
      </c>
      <c r="AQ449" t="s">
        <v>4196</v>
      </c>
      <c r="AR449">
        <v>1321</v>
      </c>
      <c r="AS449" t="s">
        <v>66</v>
      </c>
    </row>
    <row r="450" spans="1:45" ht="16" x14ac:dyDescent="0.2">
      <c r="A450">
        <v>3253</v>
      </c>
      <c r="B450">
        <v>3253</v>
      </c>
      <c r="C450" s="2">
        <v>45527.083333333343</v>
      </c>
      <c r="D450" t="s">
        <v>1814</v>
      </c>
      <c r="E450" t="s">
        <v>2248</v>
      </c>
      <c r="F450" s="3">
        <v>21.61</v>
      </c>
      <c r="G450" t="s">
        <v>47</v>
      </c>
      <c r="H450" s="3">
        <v>0</v>
      </c>
      <c r="I450" t="s">
        <v>48</v>
      </c>
      <c r="J450">
        <v>2710</v>
      </c>
      <c r="K450" t="s">
        <v>49</v>
      </c>
      <c r="L450" t="s">
        <v>50</v>
      </c>
      <c r="M450" t="s">
        <v>51</v>
      </c>
      <c r="N450">
        <v>940</v>
      </c>
      <c r="O450" t="s">
        <v>52</v>
      </c>
      <c r="P450" t="s">
        <v>53</v>
      </c>
      <c r="T450" t="s">
        <v>4198</v>
      </c>
      <c r="U450" t="s">
        <v>4199</v>
      </c>
      <c r="V450" t="s">
        <v>2800</v>
      </c>
      <c r="W450" t="s">
        <v>56</v>
      </c>
      <c r="X450" t="s">
        <v>4200</v>
      </c>
      <c r="Y450" t="s">
        <v>2061</v>
      </c>
      <c r="Z450" s="3">
        <v>19</v>
      </c>
      <c r="AA450" t="s">
        <v>4201</v>
      </c>
      <c r="AB450" t="s">
        <v>4202</v>
      </c>
      <c r="AC450" t="s">
        <v>61</v>
      </c>
      <c r="AD450" t="s">
        <v>61</v>
      </c>
      <c r="AE450" t="s">
        <v>4203</v>
      </c>
      <c r="AF450" t="s">
        <v>63</v>
      </c>
      <c r="AH450">
        <v>0</v>
      </c>
      <c r="AI450" s="2">
        <v>45527</v>
      </c>
      <c r="AJ450" t="s">
        <v>64</v>
      </c>
      <c r="AK450" t="s">
        <v>64</v>
      </c>
      <c r="AL450" t="s">
        <v>4204</v>
      </c>
      <c r="AM450" t="s">
        <v>4199</v>
      </c>
      <c r="AN450" s="3">
        <v>21.61</v>
      </c>
      <c r="AO450" t="s">
        <v>4202</v>
      </c>
      <c r="AP450" t="s">
        <v>64</v>
      </c>
      <c r="AQ450" t="s">
        <v>4203</v>
      </c>
      <c r="AR450">
        <v>1313</v>
      </c>
      <c r="AS450" t="s">
        <v>66</v>
      </c>
    </row>
    <row r="451" spans="1:45" ht="16" x14ac:dyDescent="0.2">
      <c r="A451">
        <v>3254</v>
      </c>
      <c r="B451">
        <v>3254</v>
      </c>
      <c r="C451" s="2">
        <v>45527.083333333343</v>
      </c>
      <c r="D451" t="s">
        <v>1814</v>
      </c>
      <c r="E451" t="s">
        <v>68</v>
      </c>
      <c r="F451" s="3">
        <v>5.39</v>
      </c>
      <c r="G451" t="s">
        <v>47</v>
      </c>
      <c r="H451" s="3">
        <v>0</v>
      </c>
      <c r="I451" t="s">
        <v>48</v>
      </c>
      <c r="J451">
        <v>2710</v>
      </c>
      <c r="K451" t="s">
        <v>49</v>
      </c>
      <c r="L451" t="s">
        <v>50</v>
      </c>
      <c r="M451" t="s">
        <v>51</v>
      </c>
      <c r="N451">
        <v>940</v>
      </c>
      <c r="O451" t="s">
        <v>52</v>
      </c>
      <c r="P451" t="s">
        <v>53</v>
      </c>
      <c r="T451" t="s">
        <v>4205</v>
      </c>
      <c r="U451" t="s">
        <v>4206</v>
      </c>
      <c r="V451" t="s">
        <v>2802</v>
      </c>
      <c r="W451" t="s">
        <v>56</v>
      </c>
      <c r="X451" t="s">
        <v>4207</v>
      </c>
      <c r="Y451" t="s">
        <v>72</v>
      </c>
      <c r="Z451" s="3">
        <v>19</v>
      </c>
      <c r="AA451" t="s">
        <v>4208</v>
      </c>
      <c r="AB451" t="s">
        <v>4209</v>
      </c>
      <c r="AC451" t="s">
        <v>61</v>
      </c>
      <c r="AD451" t="s">
        <v>61</v>
      </c>
      <c r="AE451" t="s">
        <v>4210</v>
      </c>
      <c r="AF451" t="s">
        <v>63</v>
      </c>
      <c r="AH451">
        <v>0</v>
      </c>
      <c r="AI451" s="2">
        <v>45527</v>
      </c>
      <c r="AJ451" t="s">
        <v>64</v>
      </c>
      <c r="AK451" t="s">
        <v>64</v>
      </c>
      <c r="AL451" t="s">
        <v>4211</v>
      </c>
      <c r="AM451" t="s">
        <v>4206</v>
      </c>
      <c r="AN451" s="3">
        <v>5.39</v>
      </c>
      <c r="AO451" t="s">
        <v>4209</v>
      </c>
      <c r="AP451" t="s">
        <v>64</v>
      </c>
      <c r="AQ451" t="s">
        <v>4210</v>
      </c>
      <c r="AR451">
        <v>1314</v>
      </c>
      <c r="AS451" t="s">
        <v>66</v>
      </c>
    </row>
    <row r="452" spans="1:45" ht="16" x14ac:dyDescent="0.2">
      <c r="A452">
        <v>3535</v>
      </c>
      <c r="B452">
        <v>3535</v>
      </c>
      <c r="C452" s="2">
        <v>45530.718344907407</v>
      </c>
      <c r="D452" t="s">
        <v>1814</v>
      </c>
      <c r="E452" t="s">
        <v>4221</v>
      </c>
      <c r="F452" s="3">
        <v>93.81</v>
      </c>
      <c r="G452" t="s">
        <v>47</v>
      </c>
      <c r="H452" s="3">
        <v>0</v>
      </c>
      <c r="I452" t="s">
        <v>48</v>
      </c>
      <c r="J452">
        <v>2710</v>
      </c>
      <c r="K452" t="s">
        <v>49</v>
      </c>
      <c r="L452" t="s">
        <v>50</v>
      </c>
      <c r="M452" t="s">
        <v>51</v>
      </c>
      <c r="N452">
        <v>941</v>
      </c>
      <c r="O452" t="s">
        <v>52</v>
      </c>
      <c r="P452" t="s">
        <v>53</v>
      </c>
      <c r="T452" t="s">
        <v>2803</v>
      </c>
      <c r="U452" t="s">
        <v>4222</v>
      </c>
      <c r="V452" t="s">
        <v>2812</v>
      </c>
      <c r="W452" t="s">
        <v>56</v>
      </c>
      <c r="X452" t="s">
        <v>4223</v>
      </c>
      <c r="Y452" t="s">
        <v>1103</v>
      </c>
      <c r="Z452" s="3">
        <v>0</v>
      </c>
      <c r="AA452" t="s">
        <v>4212</v>
      </c>
      <c r="AB452" t="s">
        <v>4224</v>
      </c>
      <c r="AC452" t="s">
        <v>61</v>
      </c>
      <c r="AD452" t="s">
        <v>61</v>
      </c>
      <c r="AE452" t="s">
        <v>4225</v>
      </c>
      <c r="AF452" t="s">
        <v>63</v>
      </c>
      <c r="AH452">
        <v>0</v>
      </c>
      <c r="AI452" s="2">
        <v>45530</v>
      </c>
      <c r="AJ452" t="s">
        <v>64</v>
      </c>
      <c r="AK452" t="s">
        <v>64</v>
      </c>
      <c r="AL452" t="s">
        <v>4226</v>
      </c>
      <c r="AM452" t="s">
        <v>4222</v>
      </c>
      <c r="AN452" s="3">
        <v>93.81</v>
      </c>
      <c r="AO452" t="s">
        <v>4224</v>
      </c>
      <c r="AP452" t="s">
        <v>64</v>
      </c>
      <c r="AQ452" t="s">
        <v>4225</v>
      </c>
      <c r="AR452">
        <v>1318</v>
      </c>
      <c r="AS452" t="s">
        <v>66</v>
      </c>
    </row>
    <row r="453" spans="1:45" ht="16" x14ac:dyDescent="0.2">
      <c r="A453">
        <v>3514</v>
      </c>
      <c r="B453">
        <v>3514</v>
      </c>
      <c r="C453" s="2">
        <v>45531.083333333343</v>
      </c>
      <c r="D453" t="s">
        <v>1748</v>
      </c>
      <c r="E453" t="s">
        <v>4230</v>
      </c>
      <c r="F453" s="3">
        <v>14</v>
      </c>
      <c r="G453" t="s">
        <v>47</v>
      </c>
      <c r="H453" s="3">
        <v>0</v>
      </c>
      <c r="I453" t="s">
        <v>48</v>
      </c>
      <c r="J453">
        <v>2705</v>
      </c>
      <c r="K453" t="s">
        <v>49</v>
      </c>
      <c r="L453" t="s">
        <v>50</v>
      </c>
      <c r="M453" t="s">
        <v>51</v>
      </c>
      <c r="N453">
        <v>940</v>
      </c>
      <c r="O453" t="s">
        <v>52</v>
      </c>
      <c r="P453" t="s">
        <v>53</v>
      </c>
      <c r="T453" t="s">
        <v>4231</v>
      </c>
      <c r="U453" t="s">
        <v>4232</v>
      </c>
      <c r="V453" t="s">
        <v>2810</v>
      </c>
      <c r="W453" t="s">
        <v>56</v>
      </c>
      <c r="X453" t="s">
        <v>3670</v>
      </c>
      <c r="Y453" t="s">
        <v>4233</v>
      </c>
      <c r="Z453" s="3">
        <v>0</v>
      </c>
      <c r="AA453" t="s">
        <v>4234</v>
      </c>
      <c r="AB453" t="s">
        <v>4177</v>
      </c>
      <c r="AC453" t="s">
        <v>61</v>
      </c>
      <c r="AD453" t="s">
        <v>61</v>
      </c>
      <c r="AE453" t="s">
        <v>4235</v>
      </c>
      <c r="AF453" t="s">
        <v>63</v>
      </c>
      <c r="AH453">
        <v>0</v>
      </c>
      <c r="AI453" s="2">
        <v>45531</v>
      </c>
      <c r="AJ453" t="s">
        <v>64</v>
      </c>
      <c r="AK453" t="s">
        <v>64</v>
      </c>
      <c r="AL453" t="s">
        <v>4236</v>
      </c>
      <c r="AM453" t="s">
        <v>4232</v>
      </c>
      <c r="AN453" s="3">
        <v>232.89</v>
      </c>
      <c r="AO453" t="s">
        <v>4177</v>
      </c>
      <c r="AP453" t="s">
        <v>64</v>
      </c>
      <c r="AQ453" t="s">
        <v>4235</v>
      </c>
      <c r="AR453">
        <v>1322</v>
      </c>
      <c r="AS453" t="s">
        <v>66</v>
      </c>
    </row>
    <row r="454" spans="1:45" ht="16" x14ac:dyDescent="0.2">
      <c r="A454">
        <v>3515</v>
      </c>
      <c r="B454">
        <v>3515</v>
      </c>
      <c r="C454" s="2">
        <v>45531.083333333343</v>
      </c>
      <c r="D454" t="s">
        <v>1761</v>
      </c>
      <c r="E454" t="s">
        <v>4237</v>
      </c>
      <c r="F454" s="3">
        <v>232.89</v>
      </c>
      <c r="G454" t="s">
        <v>47</v>
      </c>
      <c r="H454" s="3">
        <v>0</v>
      </c>
      <c r="I454" t="s">
        <v>48</v>
      </c>
      <c r="J454">
        <v>2722</v>
      </c>
      <c r="K454" t="s">
        <v>49</v>
      </c>
      <c r="L454" t="s">
        <v>50</v>
      </c>
      <c r="M454" t="s">
        <v>51</v>
      </c>
      <c r="N454">
        <v>940</v>
      </c>
      <c r="O454" t="s">
        <v>52</v>
      </c>
      <c r="P454" t="s">
        <v>53</v>
      </c>
      <c r="T454" t="s">
        <v>4231</v>
      </c>
      <c r="U454" t="s">
        <v>4232</v>
      </c>
      <c r="V454" t="s">
        <v>2810</v>
      </c>
      <c r="W454" t="s">
        <v>56</v>
      </c>
      <c r="X454" t="s">
        <v>3670</v>
      </c>
      <c r="Y454" t="s">
        <v>4233</v>
      </c>
      <c r="Z454" s="3">
        <v>0</v>
      </c>
      <c r="AA454" t="s">
        <v>4234</v>
      </c>
      <c r="AB454" t="s">
        <v>4177</v>
      </c>
      <c r="AC454" t="s">
        <v>61</v>
      </c>
      <c r="AD454" t="s">
        <v>61</v>
      </c>
      <c r="AE454" t="s">
        <v>4235</v>
      </c>
      <c r="AF454" t="s">
        <v>63</v>
      </c>
      <c r="AH454">
        <v>0</v>
      </c>
      <c r="AI454" s="2">
        <v>45531</v>
      </c>
      <c r="AJ454" t="s">
        <v>64</v>
      </c>
      <c r="AK454" t="s">
        <v>64</v>
      </c>
      <c r="AL454" t="s">
        <v>4236</v>
      </c>
      <c r="AM454" t="s">
        <v>4232</v>
      </c>
      <c r="AN454" s="3">
        <v>232.89</v>
      </c>
      <c r="AO454" t="s">
        <v>4177</v>
      </c>
      <c r="AP454" t="s">
        <v>64</v>
      </c>
      <c r="AQ454" t="s">
        <v>4235</v>
      </c>
      <c r="AR454">
        <v>1322</v>
      </c>
      <c r="AS454" t="s">
        <v>66</v>
      </c>
    </row>
    <row r="455" spans="1:45" ht="16" x14ac:dyDescent="0.2">
      <c r="A455">
        <v>3341</v>
      </c>
      <c r="B455">
        <v>3341</v>
      </c>
      <c r="C455" s="2">
        <v>45534.083333333343</v>
      </c>
      <c r="D455" t="s">
        <v>1748</v>
      </c>
      <c r="E455" t="s">
        <v>2507</v>
      </c>
      <c r="F455" s="3">
        <v>22.17</v>
      </c>
      <c r="G455" t="s">
        <v>47</v>
      </c>
      <c r="H455" s="3">
        <v>0</v>
      </c>
      <c r="I455" t="s">
        <v>48</v>
      </c>
      <c r="J455">
        <v>2702</v>
      </c>
      <c r="K455" t="s">
        <v>49</v>
      </c>
      <c r="L455" t="s">
        <v>50</v>
      </c>
      <c r="M455" t="s">
        <v>51</v>
      </c>
      <c r="N455">
        <v>940</v>
      </c>
      <c r="O455" t="s">
        <v>52</v>
      </c>
      <c r="P455" t="s">
        <v>53</v>
      </c>
      <c r="T455" t="s">
        <v>3485</v>
      </c>
      <c r="U455" t="s">
        <v>4244</v>
      </c>
      <c r="V455" t="s">
        <v>2842</v>
      </c>
      <c r="W455" t="s">
        <v>56</v>
      </c>
      <c r="X455" t="s">
        <v>4245</v>
      </c>
      <c r="Y455" t="s">
        <v>2726</v>
      </c>
      <c r="Z455" s="3">
        <v>19</v>
      </c>
      <c r="AA455" t="s">
        <v>3488</v>
      </c>
      <c r="AB455" t="s">
        <v>4246</v>
      </c>
      <c r="AC455" t="s">
        <v>61</v>
      </c>
      <c r="AD455" t="s">
        <v>61</v>
      </c>
      <c r="AE455" t="s">
        <v>4247</v>
      </c>
      <c r="AF455" t="s">
        <v>63</v>
      </c>
      <c r="AH455">
        <v>0</v>
      </c>
      <c r="AI455" s="2">
        <v>45534</v>
      </c>
      <c r="AJ455" t="s">
        <v>64</v>
      </c>
      <c r="AK455" t="s">
        <v>64</v>
      </c>
      <c r="AL455" t="s">
        <v>4248</v>
      </c>
      <c r="AM455" t="s">
        <v>4244</v>
      </c>
      <c r="AN455" s="3">
        <v>22.17</v>
      </c>
      <c r="AO455" t="s">
        <v>4246</v>
      </c>
      <c r="AP455" t="s">
        <v>64</v>
      </c>
      <c r="AQ455" t="s">
        <v>4247</v>
      </c>
      <c r="AR455">
        <v>1326</v>
      </c>
      <c r="AS455" t="s">
        <v>66</v>
      </c>
    </row>
    <row r="456" spans="1:45" ht="16" x14ac:dyDescent="0.2">
      <c r="A456">
        <v>3411</v>
      </c>
      <c r="B456">
        <v>3411</v>
      </c>
      <c r="C456" s="2">
        <v>45534.083333333343</v>
      </c>
      <c r="D456" t="s">
        <v>1748</v>
      </c>
      <c r="E456" t="s">
        <v>4249</v>
      </c>
      <c r="F456" s="3">
        <v>6.32</v>
      </c>
      <c r="G456" t="s">
        <v>47</v>
      </c>
      <c r="H456" s="3">
        <v>0</v>
      </c>
      <c r="I456" t="s">
        <v>48</v>
      </c>
      <c r="J456">
        <v>2705</v>
      </c>
      <c r="K456" t="s">
        <v>49</v>
      </c>
      <c r="L456" t="s">
        <v>50</v>
      </c>
      <c r="M456" t="s">
        <v>51</v>
      </c>
      <c r="N456">
        <v>940</v>
      </c>
      <c r="O456" t="s">
        <v>52</v>
      </c>
      <c r="P456" t="s">
        <v>53</v>
      </c>
      <c r="T456" t="s">
        <v>4250</v>
      </c>
      <c r="U456" t="s">
        <v>4251</v>
      </c>
      <c r="Z456" s="3"/>
      <c r="AF456" t="s">
        <v>63</v>
      </c>
      <c r="AH456">
        <v>0</v>
      </c>
      <c r="AI456" s="2">
        <v>45534</v>
      </c>
      <c r="AJ456" t="s">
        <v>64</v>
      </c>
      <c r="AK456" t="s">
        <v>64</v>
      </c>
      <c r="AL456" t="s">
        <v>4252</v>
      </c>
      <c r="AM456" t="s">
        <v>4251</v>
      </c>
      <c r="AN456" s="3"/>
      <c r="AP456" t="s">
        <v>64</v>
      </c>
      <c r="AR456">
        <v>1327</v>
      </c>
      <c r="AS456" t="s">
        <v>66</v>
      </c>
    </row>
    <row r="457" spans="1:45" ht="16" x14ac:dyDescent="0.2">
      <c r="A457">
        <v>3269</v>
      </c>
      <c r="B457">
        <v>3269</v>
      </c>
      <c r="C457" s="2">
        <v>45535</v>
      </c>
      <c r="D457" t="s">
        <v>1934</v>
      </c>
      <c r="E457" t="s">
        <v>206</v>
      </c>
      <c r="F457" s="3">
        <v>3110.01</v>
      </c>
      <c r="G457" t="s">
        <v>47</v>
      </c>
      <c r="H457" s="3">
        <v>0</v>
      </c>
      <c r="I457" t="s">
        <v>104</v>
      </c>
      <c r="J457">
        <v>2551</v>
      </c>
      <c r="K457" t="s">
        <v>49</v>
      </c>
      <c r="L457" t="s">
        <v>50</v>
      </c>
      <c r="M457" t="s">
        <v>51</v>
      </c>
      <c r="N457">
        <v>1730</v>
      </c>
      <c r="O457" t="s">
        <v>52</v>
      </c>
      <c r="P457" t="s">
        <v>203</v>
      </c>
      <c r="T457" t="s">
        <v>64</v>
      </c>
      <c r="Z457" s="3"/>
      <c r="AF457" t="s">
        <v>63</v>
      </c>
      <c r="AH457">
        <v>0</v>
      </c>
      <c r="AI457" s="2">
        <v>45535</v>
      </c>
      <c r="AJ457" t="s">
        <v>64</v>
      </c>
      <c r="AK457" t="s">
        <v>64</v>
      </c>
      <c r="AL457" t="s">
        <v>64</v>
      </c>
      <c r="AN457" s="3"/>
      <c r="AP457" t="s">
        <v>64</v>
      </c>
      <c r="AR457" t="s">
        <v>64</v>
      </c>
      <c r="AS457" t="s">
        <v>66</v>
      </c>
    </row>
    <row r="458" spans="1:45" ht="16" x14ac:dyDescent="0.2">
      <c r="A458">
        <v>3270</v>
      </c>
      <c r="B458">
        <v>3270</v>
      </c>
      <c r="C458" s="2">
        <v>45535</v>
      </c>
      <c r="D458" t="s">
        <v>1935</v>
      </c>
      <c r="E458" t="s">
        <v>206</v>
      </c>
      <c r="F458" s="3">
        <v>2382.81</v>
      </c>
      <c r="G458" t="s">
        <v>47</v>
      </c>
      <c r="H458" s="3">
        <v>0</v>
      </c>
      <c r="I458" t="s">
        <v>104</v>
      </c>
      <c r="J458">
        <v>2551</v>
      </c>
      <c r="K458" t="s">
        <v>49</v>
      </c>
      <c r="L458" t="s">
        <v>50</v>
      </c>
      <c r="M458" t="s">
        <v>51</v>
      </c>
      <c r="N458">
        <v>1730</v>
      </c>
      <c r="O458" t="s">
        <v>52</v>
      </c>
      <c r="P458" t="s">
        <v>203</v>
      </c>
      <c r="T458" t="s">
        <v>64</v>
      </c>
      <c r="Z458" s="3"/>
      <c r="AF458" t="s">
        <v>63</v>
      </c>
      <c r="AH458">
        <v>0</v>
      </c>
      <c r="AI458" s="2">
        <v>45535</v>
      </c>
      <c r="AJ458" t="s">
        <v>64</v>
      </c>
      <c r="AK458" t="s">
        <v>64</v>
      </c>
      <c r="AL458" t="s">
        <v>64</v>
      </c>
      <c r="AN458" s="3"/>
      <c r="AP458" t="s">
        <v>64</v>
      </c>
      <c r="AR458" t="s">
        <v>64</v>
      </c>
      <c r="AS458" t="s">
        <v>66</v>
      </c>
    </row>
    <row r="459" spans="1:45" ht="16" x14ac:dyDescent="0.2">
      <c r="A459">
        <v>3644</v>
      </c>
      <c r="B459">
        <v>3644</v>
      </c>
      <c r="C459" s="2">
        <v>45535</v>
      </c>
      <c r="D459" t="s">
        <v>1934</v>
      </c>
      <c r="E459" t="s">
        <v>204</v>
      </c>
      <c r="F459" s="3">
        <v>712.19</v>
      </c>
      <c r="G459" t="s">
        <v>47</v>
      </c>
      <c r="H459" s="3">
        <v>0</v>
      </c>
      <c r="I459" t="s">
        <v>104</v>
      </c>
      <c r="J459">
        <v>2555</v>
      </c>
      <c r="K459" t="s">
        <v>49</v>
      </c>
      <c r="L459" t="s">
        <v>50</v>
      </c>
      <c r="M459" t="s">
        <v>51</v>
      </c>
      <c r="N459">
        <v>1730</v>
      </c>
      <c r="O459" t="s">
        <v>52</v>
      </c>
      <c r="P459" t="s">
        <v>203</v>
      </c>
      <c r="T459" t="s">
        <v>64</v>
      </c>
      <c r="Z459" s="3"/>
      <c r="AF459" t="s">
        <v>63</v>
      </c>
      <c r="AH459">
        <v>0</v>
      </c>
      <c r="AI459" s="2">
        <v>45535</v>
      </c>
      <c r="AJ459" t="s">
        <v>64</v>
      </c>
      <c r="AK459" t="s">
        <v>64</v>
      </c>
      <c r="AL459" t="s">
        <v>64</v>
      </c>
      <c r="AN459" s="3"/>
      <c r="AP459" t="s">
        <v>64</v>
      </c>
      <c r="AR459" t="s">
        <v>64</v>
      </c>
      <c r="AS459" t="s">
        <v>66</v>
      </c>
    </row>
    <row r="460" spans="1:45" ht="16" x14ac:dyDescent="0.2">
      <c r="A460">
        <v>3647</v>
      </c>
      <c r="B460">
        <v>3647</v>
      </c>
      <c r="C460" s="2">
        <v>45535</v>
      </c>
      <c r="D460" t="s">
        <v>1936</v>
      </c>
      <c r="E460" t="s">
        <v>206</v>
      </c>
      <c r="F460" s="3">
        <v>3290.09</v>
      </c>
      <c r="G460" t="s">
        <v>47</v>
      </c>
      <c r="H460" s="3">
        <v>0</v>
      </c>
      <c r="I460" t="s">
        <v>104</v>
      </c>
      <c r="J460">
        <v>2551</v>
      </c>
      <c r="K460" t="s">
        <v>49</v>
      </c>
      <c r="L460" t="s">
        <v>50</v>
      </c>
      <c r="M460" t="s">
        <v>51</v>
      </c>
      <c r="N460">
        <v>1730</v>
      </c>
      <c r="O460" t="s">
        <v>52</v>
      </c>
      <c r="P460" t="s">
        <v>203</v>
      </c>
      <c r="T460" t="s">
        <v>64</v>
      </c>
      <c r="Z460" s="3"/>
      <c r="AF460" t="s">
        <v>63</v>
      </c>
      <c r="AH460">
        <v>0</v>
      </c>
      <c r="AI460" s="2">
        <v>45535</v>
      </c>
      <c r="AJ460" t="s">
        <v>64</v>
      </c>
      <c r="AK460" t="s">
        <v>64</v>
      </c>
      <c r="AL460" t="s">
        <v>64</v>
      </c>
      <c r="AN460" s="3"/>
      <c r="AP460" t="s">
        <v>64</v>
      </c>
      <c r="AR460" t="s">
        <v>64</v>
      </c>
      <c r="AS460" t="s">
        <v>66</v>
      </c>
    </row>
    <row r="461" spans="1:45" ht="16" x14ac:dyDescent="0.2">
      <c r="A461">
        <v>3650</v>
      </c>
      <c r="B461">
        <v>3650</v>
      </c>
      <c r="C461" s="2">
        <v>45535</v>
      </c>
      <c r="D461" t="s">
        <v>1936</v>
      </c>
      <c r="E461" t="s">
        <v>204</v>
      </c>
      <c r="F461" s="3">
        <v>753.43</v>
      </c>
      <c r="G461" t="s">
        <v>47</v>
      </c>
      <c r="H461" s="3">
        <v>0</v>
      </c>
      <c r="I461" t="s">
        <v>104</v>
      </c>
      <c r="J461">
        <v>2555</v>
      </c>
      <c r="K461" t="s">
        <v>49</v>
      </c>
      <c r="L461" t="s">
        <v>50</v>
      </c>
      <c r="M461" t="s">
        <v>51</v>
      </c>
      <c r="N461">
        <v>1730</v>
      </c>
      <c r="O461" t="s">
        <v>52</v>
      </c>
      <c r="P461" t="s">
        <v>203</v>
      </c>
      <c r="T461" t="s">
        <v>64</v>
      </c>
      <c r="Z461" s="3"/>
      <c r="AF461" t="s">
        <v>63</v>
      </c>
      <c r="AH461">
        <v>0</v>
      </c>
      <c r="AI461" s="2">
        <v>45535</v>
      </c>
      <c r="AJ461" t="s">
        <v>64</v>
      </c>
      <c r="AK461" t="s">
        <v>64</v>
      </c>
      <c r="AL461" t="s">
        <v>64</v>
      </c>
      <c r="AN461" s="3"/>
      <c r="AP461" t="s">
        <v>64</v>
      </c>
      <c r="AR461" t="s">
        <v>64</v>
      </c>
      <c r="AS461" t="s">
        <v>66</v>
      </c>
    </row>
    <row r="462" spans="1:45" ht="16" x14ac:dyDescent="0.2">
      <c r="A462">
        <v>4204</v>
      </c>
      <c r="B462">
        <v>4204</v>
      </c>
      <c r="C462" s="2">
        <v>45535</v>
      </c>
      <c r="D462" t="s">
        <v>1935</v>
      </c>
      <c r="E462" t="s">
        <v>204</v>
      </c>
      <c r="F462" s="3">
        <v>554.26</v>
      </c>
      <c r="G462" t="s">
        <v>47</v>
      </c>
      <c r="H462" s="3">
        <v>0</v>
      </c>
      <c r="I462" t="s">
        <v>104</v>
      </c>
      <c r="J462">
        <v>2555</v>
      </c>
      <c r="K462" t="s">
        <v>49</v>
      </c>
      <c r="L462" t="s">
        <v>50</v>
      </c>
      <c r="M462" t="s">
        <v>51</v>
      </c>
      <c r="N462">
        <v>1730</v>
      </c>
      <c r="O462" t="s">
        <v>52</v>
      </c>
      <c r="P462" t="s">
        <v>203</v>
      </c>
      <c r="T462" t="s">
        <v>64</v>
      </c>
      <c r="Z462" s="3"/>
      <c r="AF462" t="s">
        <v>63</v>
      </c>
      <c r="AH462">
        <v>0</v>
      </c>
      <c r="AI462" s="2">
        <v>45535</v>
      </c>
      <c r="AJ462" t="s">
        <v>64</v>
      </c>
      <c r="AK462" t="s">
        <v>64</v>
      </c>
      <c r="AL462" t="s">
        <v>64</v>
      </c>
      <c r="AN462" s="3"/>
      <c r="AP462" t="s">
        <v>64</v>
      </c>
      <c r="AR462" t="s">
        <v>64</v>
      </c>
      <c r="AS462" t="s">
        <v>66</v>
      </c>
    </row>
    <row r="463" spans="1:45" ht="16" x14ac:dyDescent="0.2">
      <c r="A463">
        <v>3344</v>
      </c>
      <c r="B463">
        <v>3344</v>
      </c>
      <c r="C463" s="2">
        <v>45540.083333333343</v>
      </c>
      <c r="D463" t="s">
        <v>1748</v>
      </c>
      <c r="E463" t="s">
        <v>3659</v>
      </c>
      <c r="F463" s="3">
        <v>46.41</v>
      </c>
      <c r="G463" t="s">
        <v>47</v>
      </c>
      <c r="H463" s="3">
        <v>0</v>
      </c>
      <c r="I463" t="s">
        <v>48</v>
      </c>
      <c r="J463">
        <v>2663</v>
      </c>
      <c r="K463" t="s">
        <v>49</v>
      </c>
      <c r="L463" t="s">
        <v>50</v>
      </c>
      <c r="M463" t="s">
        <v>51</v>
      </c>
      <c r="N463">
        <v>940</v>
      </c>
      <c r="O463" t="s">
        <v>52</v>
      </c>
      <c r="P463" t="s">
        <v>53</v>
      </c>
      <c r="T463" t="s">
        <v>2516</v>
      </c>
      <c r="U463" t="s">
        <v>4253</v>
      </c>
      <c r="V463" t="s">
        <v>2818</v>
      </c>
      <c r="W463" t="s">
        <v>56</v>
      </c>
      <c r="X463" t="s">
        <v>4254</v>
      </c>
      <c r="Y463" t="s">
        <v>2375</v>
      </c>
      <c r="Z463" s="3">
        <v>19</v>
      </c>
      <c r="AA463" t="s">
        <v>2519</v>
      </c>
      <c r="AB463" t="s">
        <v>4255</v>
      </c>
      <c r="AC463" t="s">
        <v>61</v>
      </c>
      <c r="AD463" t="s">
        <v>61</v>
      </c>
      <c r="AE463" t="s">
        <v>4256</v>
      </c>
      <c r="AF463" t="s">
        <v>63</v>
      </c>
      <c r="AH463">
        <v>0</v>
      </c>
      <c r="AI463" s="2">
        <v>45540</v>
      </c>
      <c r="AJ463" t="s">
        <v>64</v>
      </c>
      <c r="AK463" t="s">
        <v>64</v>
      </c>
      <c r="AL463" t="s">
        <v>4257</v>
      </c>
      <c r="AM463" t="s">
        <v>4253</v>
      </c>
      <c r="AN463" s="3">
        <v>46.41</v>
      </c>
      <c r="AO463" t="s">
        <v>4255</v>
      </c>
      <c r="AP463" t="s">
        <v>64</v>
      </c>
      <c r="AQ463" t="s">
        <v>4256</v>
      </c>
      <c r="AR463">
        <v>1328</v>
      </c>
      <c r="AS463" t="s">
        <v>66</v>
      </c>
    </row>
    <row r="464" spans="1:45" ht="16" x14ac:dyDescent="0.2">
      <c r="A464">
        <v>3522</v>
      </c>
      <c r="B464">
        <v>3522</v>
      </c>
      <c r="C464" s="2">
        <v>45545</v>
      </c>
      <c r="D464" t="s">
        <v>1814</v>
      </c>
      <c r="E464" t="s">
        <v>4271</v>
      </c>
      <c r="F464" s="3">
        <v>92</v>
      </c>
      <c r="G464" t="s">
        <v>47</v>
      </c>
      <c r="H464" s="3">
        <v>0</v>
      </c>
      <c r="I464" t="s">
        <v>48</v>
      </c>
      <c r="J464">
        <v>2563</v>
      </c>
      <c r="K464" t="s">
        <v>49</v>
      </c>
      <c r="L464" t="s">
        <v>50</v>
      </c>
      <c r="M464" t="s">
        <v>51</v>
      </c>
      <c r="N464">
        <v>942</v>
      </c>
      <c r="O464" t="s">
        <v>52</v>
      </c>
      <c r="P464" t="s">
        <v>53</v>
      </c>
      <c r="T464" t="s">
        <v>4272</v>
      </c>
      <c r="U464" t="s">
        <v>4273</v>
      </c>
      <c r="V464" t="s">
        <v>3004</v>
      </c>
      <c r="W464" t="s">
        <v>56</v>
      </c>
      <c r="X464" t="s">
        <v>4274</v>
      </c>
      <c r="Y464" t="s">
        <v>4275</v>
      </c>
      <c r="Z464" s="3">
        <v>7</v>
      </c>
      <c r="AA464" t="s">
        <v>581</v>
      </c>
      <c r="AB464" t="s">
        <v>4276</v>
      </c>
      <c r="AC464" t="s">
        <v>61</v>
      </c>
      <c r="AD464" t="s">
        <v>61</v>
      </c>
      <c r="AE464" t="s">
        <v>4277</v>
      </c>
      <c r="AF464" t="s">
        <v>63</v>
      </c>
      <c r="AH464">
        <v>0</v>
      </c>
      <c r="AI464" s="2">
        <v>45545</v>
      </c>
      <c r="AJ464" t="s">
        <v>64</v>
      </c>
      <c r="AK464" t="s">
        <v>64</v>
      </c>
      <c r="AL464" t="s">
        <v>4278</v>
      </c>
      <c r="AM464" t="s">
        <v>4273</v>
      </c>
      <c r="AN464" s="3">
        <v>92</v>
      </c>
      <c r="AO464" t="s">
        <v>4276</v>
      </c>
      <c r="AP464" t="s">
        <v>64</v>
      </c>
      <c r="AQ464" t="s">
        <v>4277</v>
      </c>
      <c r="AR464">
        <v>1332</v>
      </c>
      <c r="AS464" t="s">
        <v>66</v>
      </c>
    </row>
    <row r="465" spans="1:45" ht="16" x14ac:dyDescent="0.2">
      <c r="A465">
        <v>3523</v>
      </c>
      <c r="B465">
        <v>3523</v>
      </c>
      <c r="C465" s="2">
        <v>45545</v>
      </c>
      <c r="D465" t="s">
        <v>1814</v>
      </c>
      <c r="E465" t="s">
        <v>4279</v>
      </c>
      <c r="F465" s="3">
        <v>44.99</v>
      </c>
      <c r="G465" t="s">
        <v>47</v>
      </c>
      <c r="H465" s="3">
        <v>0</v>
      </c>
      <c r="I465" t="s">
        <v>48</v>
      </c>
      <c r="J465">
        <v>2563</v>
      </c>
      <c r="K465" t="s">
        <v>49</v>
      </c>
      <c r="L465" t="s">
        <v>50</v>
      </c>
      <c r="M465" t="s">
        <v>51</v>
      </c>
      <c r="N465">
        <v>942</v>
      </c>
      <c r="O465" t="s">
        <v>52</v>
      </c>
      <c r="P465" t="s">
        <v>53</v>
      </c>
      <c r="T465" t="s">
        <v>4280</v>
      </c>
      <c r="U465" t="s">
        <v>4281</v>
      </c>
      <c r="V465" t="s">
        <v>3012</v>
      </c>
      <c r="W465" t="s">
        <v>56</v>
      </c>
      <c r="X465" t="s">
        <v>4282</v>
      </c>
      <c r="Y465" t="s">
        <v>4275</v>
      </c>
      <c r="Z465" s="3">
        <v>7</v>
      </c>
      <c r="AA465" t="s">
        <v>4283</v>
      </c>
      <c r="AB465" t="s">
        <v>4276</v>
      </c>
      <c r="AC465" t="s">
        <v>61</v>
      </c>
      <c r="AD465" t="s">
        <v>61</v>
      </c>
      <c r="AE465" t="s">
        <v>4284</v>
      </c>
      <c r="AF465" t="s">
        <v>63</v>
      </c>
      <c r="AH465">
        <v>0</v>
      </c>
      <c r="AI465" s="2">
        <v>45545</v>
      </c>
      <c r="AJ465" t="s">
        <v>64</v>
      </c>
      <c r="AK465" t="s">
        <v>64</v>
      </c>
      <c r="AL465" t="s">
        <v>4285</v>
      </c>
      <c r="AM465" t="s">
        <v>4281</v>
      </c>
      <c r="AN465" s="3">
        <v>44.99</v>
      </c>
      <c r="AO465" t="s">
        <v>4276</v>
      </c>
      <c r="AP465" t="s">
        <v>64</v>
      </c>
      <c r="AQ465" t="s">
        <v>4284</v>
      </c>
      <c r="AR465">
        <v>1331</v>
      </c>
      <c r="AS465" t="s">
        <v>66</v>
      </c>
    </row>
    <row r="466" spans="1:45" ht="16" x14ac:dyDescent="0.2">
      <c r="A466">
        <v>3393</v>
      </c>
      <c r="B466">
        <v>3393</v>
      </c>
      <c r="C466" s="2">
        <v>45546</v>
      </c>
      <c r="D466" t="s">
        <v>1814</v>
      </c>
      <c r="E466" t="s">
        <v>4295</v>
      </c>
      <c r="F466" s="3">
        <v>22.4</v>
      </c>
      <c r="G466" t="s">
        <v>47</v>
      </c>
      <c r="H466" s="3">
        <v>0</v>
      </c>
      <c r="I466" t="s">
        <v>48</v>
      </c>
      <c r="J466">
        <v>2560</v>
      </c>
      <c r="K466" t="s">
        <v>49</v>
      </c>
      <c r="L466" t="s">
        <v>50</v>
      </c>
      <c r="M466" t="s">
        <v>51</v>
      </c>
      <c r="N466">
        <v>561</v>
      </c>
      <c r="O466" t="s">
        <v>52</v>
      </c>
      <c r="P466" t="s">
        <v>53</v>
      </c>
      <c r="T466" t="s">
        <v>4296</v>
      </c>
      <c r="U466" t="s">
        <v>4297</v>
      </c>
      <c r="V466" t="s">
        <v>2695</v>
      </c>
      <c r="W466" t="s">
        <v>56</v>
      </c>
      <c r="X466" t="s">
        <v>4298</v>
      </c>
      <c r="Y466" t="s">
        <v>4299</v>
      </c>
      <c r="Z466" s="3">
        <v>0</v>
      </c>
      <c r="AA466" t="s">
        <v>4300</v>
      </c>
      <c r="AB466" t="s">
        <v>4301</v>
      </c>
      <c r="AC466" t="s">
        <v>61</v>
      </c>
      <c r="AD466" t="s">
        <v>61</v>
      </c>
      <c r="AE466" t="s">
        <v>4302</v>
      </c>
      <c r="AF466" t="s">
        <v>63</v>
      </c>
      <c r="AH466">
        <v>0</v>
      </c>
      <c r="AI466" s="2">
        <v>45546</v>
      </c>
      <c r="AJ466" t="s">
        <v>64</v>
      </c>
      <c r="AK466" t="s">
        <v>64</v>
      </c>
      <c r="AL466" t="s">
        <v>4303</v>
      </c>
      <c r="AM466" t="s">
        <v>4297</v>
      </c>
      <c r="AN466" s="3">
        <v>242.4</v>
      </c>
      <c r="AO466" t="s">
        <v>4301</v>
      </c>
      <c r="AP466" t="s">
        <v>64</v>
      </c>
      <c r="AQ466" t="s">
        <v>4302</v>
      </c>
      <c r="AR466">
        <v>1357</v>
      </c>
      <c r="AS466" t="s">
        <v>66</v>
      </c>
    </row>
    <row r="467" spans="1:45" ht="16" x14ac:dyDescent="0.2">
      <c r="A467">
        <v>3394</v>
      </c>
      <c r="B467">
        <v>3394</v>
      </c>
      <c r="C467" s="2">
        <v>45546</v>
      </c>
      <c r="D467" t="s">
        <v>1814</v>
      </c>
      <c r="E467" t="s">
        <v>4304</v>
      </c>
      <c r="F467" s="3">
        <v>76.5</v>
      </c>
      <c r="G467" t="s">
        <v>47</v>
      </c>
      <c r="H467" s="3">
        <v>7</v>
      </c>
      <c r="I467" t="s">
        <v>48</v>
      </c>
      <c r="J467">
        <v>2562</v>
      </c>
      <c r="K467" t="s">
        <v>49</v>
      </c>
      <c r="L467" t="s">
        <v>50</v>
      </c>
      <c r="M467" t="s">
        <v>51</v>
      </c>
      <c r="N467">
        <v>561</v>
      </c>
      <c r="O467" t="s">
        <v>52</v>
      </c>
      <c r="P467" t="s">
        <v>53</v>
      </c>
      <c r="T467" t="s">
        <v>4296</v>
      </c>
      <c r="U467" t="s">
        <v>4297</v>
      </c>
      <c r="V467" t="s">
        <v>2695</v>
      </c>
      <c r="W467" t="s">
        <v>56</v>
      </c>
      <c r="X467" t="s">
        <v>4298</v>
      </c>
      <c r="Y467" t="s">
        <v>4299</v>
      </c>
      <c r="Z467" s="3">
        <v>0</v>
      </c>
      <c r="AA467" t="s">
        <v>4300</v>
      </c>
      <c r="AB467" t="s">
        <v>4301</v>
      </c>
      <c r="AC467" t="s">
        <v>61</v>
      </c>
      <c r="AD467" t="s">
        <v>61</v>
      </c>
      <c r="AE467" t="s">
        <v>4302</v>
      </c>
      <c r="AF467" t="s">
        <v>63</v>
      </c>
      <c r="AH467">
        <v>58</v>
      </c>
      <c r="AI467" s="2">
        <v>45546</v>
      </c>
      <c r="AJ467" t="s">
        <v>64</v>
      </c>
      <c r="AK467" t="s">
        <v>64</v>
      </c>
      <c r="AL467" t="s">
        <v>4303</v>
      </c>
      <c r="AM467" t="s">
        <v>4297</v>
      </c>
      <c r="AN467" s="3">
        <v>242.4</v>
      </c>
      <c r="AO467" t="s">
        <v>4301</v>
      </c>
      <c r="AP467" t="s">
        <v>64</v>
      </c>
      <c r="AQ467" t="s">
        <v>4302</v>
      </c>
      <c r="AR467">
        <v>1357</v>
      </c>
      <c r="AS467" t="s">
        <v>66</v>
      </c>
    </row>
    <row r="468" spans="1:45" ht="16" x14ac:dyDescent="0.2">
      <c r="A468">
        <v>3395</v>
      </c>
      <c r="B468">
        <v>3395</v>
      </c>
      <c r="C468" s="2">
        <v>45546</v>
      </c>
      <c r="D468" t="s">
        <v>1814</v>
      </c>
      <c r="E468" t="s">
        <v>4305</v>
      </c>
      <c r="F468" s="3">
        <v>116.3</v>
      </c>
      <c r="G468" t="s">
        <v>47</v>
      </c>
      <c r="H468" s="3">
        <v>19</v>
      </c>
      <c r="I468" t="s">
        <v>48</v>
      </c>
      <c r="J468">
        <v>3270</v>
      </c>
      <c r="K468" t="s">
        <v>49</v>
      </c>
      <c r="L468" t="s">
        <v>50</v>
      </c>
      <c r="M468" t="s">
        <v>106</v>
      </c>
      <c r="N468">
        <v>561</v>
      </c>
      <c r="O468" t="s">
        <v>52</v>
      </c>
      <c r="P468" t="s">
        <v>53</v>
      </c>
      <c r="T468" t="s">
        <v>4296</v>
      </c>
      <c r="U468" t="s">
        <v>4297</v>
      </c>
      <c r="V468" t="s">
        <v>2695</v>
      </c>
      <c r="W468" t="s">
        <v>56</v>
      </c>
      <c r="X468" t="s">
        <v>4298</v>
      </c>
      <c r="Y468" t="s">
        <v>4299</v>
      </c>
      <c r="Z468" s="3">
        <v>0</v>
      </c>
      <c r="AA468" t="s">
        <v>4300</v>
      </c>
      <c r="AB468" t="s">
        <v>4301</v>
      </c>
      <c r="AC468" t="s">
        <v>61</v>
      </c>
      <c r="AD468" t="s">
        <v>61</v>
      </c>
      <c r="AE468" t="s">
        <v>4302</v>
      </c>
      <c r="AF468" t="s">
        <v>63</v>
      </c>
      <c r="AH468">
        <v>59</v>
      </c>
      <c r="AI468" s="2">
        <v>45546</v>
      </c>
      <c r="AJ468" t="s">
        <v>64</v>
      </c>
      <c r="AK468" t="s">
        <v>64</v>
      </c>
      <c r="AL468" t="s">
        <v>4303</v>
      </c>
      <c r="AM468" t="s">
        <v>4297</v>
      </c>
      <c r="AN468" s="3">
        <v>242.4</v>
      </c>
      <c r="AO468" t="s">
        <v>4301</v>
      </c>
      <c r="AP468" t="s">
        <v>64</v>
      </c>
      <c r="AQ468" t="s">
        <v>4302</v>
      </c>
      <c r="AR468">
        <v>1357</v>
      </c>
      <c r="AS468" t="s">
        <v>66</v>
      </c>
    </row>
    <row r="469" spans="1:45" ht="16" x14ac:dyDescent="0.2">
      <c r="A469">
        <v>3396</v>
      </c>
      <c r="B469">
        <v>3396</v>
      </c>
      <c r="C469" s="2">
        <v>45546</v>
      </c>
      <c r="D469" t="s">
        <v>1814</v>
      </c>
      <c r="E469" t="s">
        <v>4305</v>
      </c>
      <c r="F469" s="3">
        <v>5</v>
      </c>
      <c r="G469" t="s">
        <v>47</v>
      </c>
      <c r="H469" s="3">
        <v>0</v>
      </c>
      <c r="I469" t="s">
        <v>48</v>
      </c>
      <c r="J469">
        <v>3270</v>
      </c>
      <c r="K469" t="s">
        <v>49</v>
      </c>
      <c r="L469" t="s">
        <v>50</v>
      </c>
      <c r="M469" t="s">
        <v>106</v>
      </c>
      <c r="N469">
        <v>561</v>
      </c>
      <c r="O469" t="s">
        <v>52</v>
      </c>
      <c r="P469" t="s">
        <v>53</v>
      </c>
      <c r="T469" t="s">
        <v>4296</v>
      </c>
      <c r="U469" t="s">
        <v>4297</v>
      </c>
      <c r="V469" t="s">
        <v>2695</v>
      </c>
      <c r="W469" t="s">
        <v>56</v>
      </c>
      <c r="X469" t="s">
        <v>4298</v>
      </c>
      <c r="Y469" t="s">
        <v>4299</v>
      </c>
      <c r="Z469" s="3">
        <v>0</v>
      </c>
      <c r="AA469" t="s">
        <v>4300</v>
      </c>
      <c r="AB469" t="s">
        <v>4301</v>
      </c>
      <c r="AC469" t="s">
        <v>61</v>
      </c>
      <c r="AD469" t="s">
        <v>61</v>
      </c>
      <c r="AE469" t="s">
        <v>4302</v>
      </c>
      <c r="AF469" t="s">
        <v>63</v>
      </c>
      <c r="AH469">
        <v>0</v>
      </c>
      <c r="AI469" s="2">
        <v>45546</v>
      </c>
      <c r="AJ469" t="s">
        <v>64</v>
      </c>
      <c r="AK469" t="s">
        <v>64</v>
      </c>
      <c r="AL469" t="s">
        <v>4303</v>
      </c>
      <c r="AM469" t="s">
        <v>4297</v>
      </c>
      <c r="AN469" s="3">
        <v>242.4</v>
      </c>
      <c r="AO469" t="s">
        <v>4301</v>
      </c>
      <c r="AP469" t="s">
        <v>64</v>
      </c>
      <c r="AQ469" t="s">
        <v>4302</v>
      </c>
      <c r="AR469">
        <v>1357</v>
      </c>
      <c r="AS469" t="s">
        <v>66</v>
      </c>
    </row>
    <row r="470" spans="1:45" ht="16" x14ac:dyDescent="0.2">
      <c r="A470">
        <v>3397</v>
      </c>
      <c r="B470">
        <v>3397</v>
      </c>
      <c r="C470" s="2">
        <v>45546</v>
      </c>
      <c r="D470" t="s">
        <v>1814</v>
      </c>
      <c r="E470" t="s">
        <v>4306</v>
      </c>
      <c r="F470" s="3">
        <v>22</v>
      </c>
      <c r="G470" t="s">
        <v>47</v>
      </c>
      <c r="H470" s="3">
        <v>7</v>
      </c>
      <c r="I470" t="s">
        <v>48</v>
      </c>
      <c r="J470">
        <v>3270</v>
      </c>
      <c r="K470" t="s">
        <v>49</v>
      </c>
      <c r="L470" t="s">
        <v>50</v>
      </c>
      <c r="M470" t="s">
        <v>106</v>
      </c>
      <c r="N470">
        <v>561</v>
      </c>
      <c r="O470" t="s">
        <v>52</v>
      </c>
      <c r="P470" t="s">
        <v>53</v>
      </c>
      <c r="T470" t="s">
        <v>4296</v>
      </c>
      <c r="U470" t="s">
        <v>4297</v>
      </c>
      <c r="V470" t="s">
        <v>2695</v>
      </c>
      <c r="W470" t="s">
        <v>56</v>
      </c>
      <c r="X470" t="s">
        <v>4298</v>
      </c>
      <c r="Y470" t="s">
        <v>4299</v>
      </c>
      <c r="Z470" s="3">
        <v>0</v>
      </c>
      <c r="AA470" t="s">
        <v>4300</v>
      </c>
      <c r="AB470" t="s">
        <v>4301</v>
      </c>
      <c r="AC470" t="s">
        <v>61</v>
      </c>
      <c r="AD470" t="s">
        <v>61</v>
      </c>
      <c r="AE470" t="s">
        <v>4302</v>
      </c>
      <c r="AF470" t="s">
        <v>63</v>
      </c>
      <c r="AH470">
        <v>58</v>
      </c>
      <c r="AI470" s="2">
        <v>45546</v>
      </c>
      <c r="AJ470" t="s">
        <v>64</v>
      </c>
      <c r="AK470" t="s">
        <v>64</v>
      </c>
      <c r="AL470" t="s">
        <v>4303</v>
      </c>
      <c r="AM470" t="s">
        <v>4297</v>
      </c>
      <c r="AN470" s="3">
        <v>242.4</v>
      </c>
      <c r="AO470" t="s">
        <v>4301</v>
      </c>
      <c r="AP470" t="s">
        <v>64</v>
      </c>
      <c r="AQ470" t="s">
        <v>4302</v>
      </c>
      <c r="AR470">
        <v>1357</v>
      </c>
      <c r="AS470" t="s">
        <v>66</v>
      </c>
    </row>
    <row r="471" spans="1:45" ht="16" x14ac:dyDescent="0.2">
      <c r="A471">
        <v>3398</v>
      </c>
      <c r="B471">
        <v>3398</v>
      </c>
      <c r="C471" s="2">
        <v>45546</v>
      </c>
      <c r="D471" t="s">
        <v>1814</v>
      </c>
      <c r="E471" t="s">
        <v>4306</v>
      </c>
      <c r="F471" s="3">
        <v>0.2</v>
      </c>
      <c r="G471" t="s">
        <v>47</v>
      </c>
      <c r="H471" s="3">
        <v>19</v>
      </c>
      <c r="I471" t="s">
        <v>48</v>
      </c>
      <c r="J471">
        <v>3270</v>
      </c>
      <c r="K471" t="s">
        <v>49</v>
      </c>
      <c r="L471" t="s">
        <v>50</v>
      </c>
      <c r="M471" t="s">
        <v>106</v>
      </c>
      <c r="N471">
        <v>561</v>
      </c>
      <c r="O471" t="s">
        <v>52</v>
      </c>
      <c r="P471" t="s">
        <v>53</v>
      </c>
      <c r="T471" t="s">
        <v>4296</v>
      </c>
      <c r="U471" t="s">
        <v>4297</v>
      </c>
      <c r="V471" t="s">
        <v>2695</v>
      </c>
      <c r="W471" t="s">
        <v>56</v>
      </c>
      <c r="X471" t="s">
        <v>4298</v>
      </c>
      <c r="Y471" t="s">
        <v>4299</v>
      </c>
      <c r="Z471" s="3">
        <v>0</v>
      </c>
      <c r="AA471" t="s">
        <v>4300</v>
      </c>
      <c r="AB471" t="s">
        <v>4301</v>
      </c>
      <c r="AC471" t="s">
        <v>61</v>
      </c>
      <c r="AD471" t="s">
        <v>61</v>
      </c>
      <c r="AE471" t="s">
        <v>4302</v>
      </c>
      <c r="AF471" t="s">
        <v>63</v>
      </c>
      <c r="AH471">
        <v>59</v>
      </c>
      <c r="AI471" s="2">
        <v>45546</v>
      </c>
      <c r="AJ471" t="s">
        <v>64</v>
      </c>
      <c r="AK471" t="s">
        <v>64</v>
      </c>
      <c r="AL471" t="s">
        <v>4303</v>
      </c>
      <c r="AM471" t="s">
        <v>4297</v>
      </c>
      <c r="AN471" s="3">
        <v>242.4</v>
      </c>
      <c r="AO471" t="s">
        <v>4301</v>
      </c>
      <c r="AP471" t="s">
        <v>64</v>
      </c>
      <c r="AQ471" t="s">
        <v>4302</v>
      </c>
      <c r="AR471">
        <v>1357</v>
      </c>
      <c r="AS471" t="s">
        <v>66</v>
      </c>
    </row>
    <row r="472" spans="1:45" ht="16" x14ac:dyDescent="0.2">
      <c r="A472">
        <v>3400</v>
      </c>
      <c r="B472">
        <v>3400</v>
      </c>
      <c r="C472" s="2">
        <v>45546</v>
      </c>
      <c r="D472" t="s">
        <v>1814</v>
      </c>
      <c r="E472" t="s">
        <v>4307</v>
      </c>
      <c r="F472" s="3">
        <v>17</v>
      </c>
      <c r="G472" t="s">
        <v>47</v>
      </c>
      <c r="H472" s="3">
        <v>7</v>
      </c>
      <c r="I472" t="s">
        <v>48</v>
      </c>
      <c r="J472">
        <v>2563</v>
      </c>
      <c r="K472" t="s">
        <v>49</v>
      </c>
      <c r="L472" t="s">
        <v>50</v>
      </c>
      <c r="M472" t="s">
        <v>51</v>
      </c>
      <c r="N472">
        <v>561</v>
      </c>
      <c r="O472" t="s">
        <v>52</v>
      </c>
      <c r="P472" t="s">
        <v>53</v>
      </c>
      <c r="T472" t="s">
        <v>1825</v>
      </c>
      <c r="U472" t="s">
        <v>4297</v>
      </c>
      <c r="V472" t="s">
        <v>2709</v>
      </c>
      <c r="W472" t="s">
        <v>56</v>
      </c>
      <c r="X472" t="s">
        <v>4308</v>
      </c>
      <c r="Y472" t="s">
        <v>4299</v>
      </c>
      <c r="Z472" s="3">
        <v>0</v>
      </c>
      <c r="AA472" t="s">
        <v>165</v>
      </c>
      <c r="AB472" t="s">
        <v>4301</v>
      </c>
      <c r="AC472" t="s">
        <v>61</v>
      </c>
      <c r="AD472" t="s">
        <v>61</v>
      </c>
      <c r="AE472" t="s">
        <v>4309</v>
      </c>
      <c r="AF472" t="s">
        <v>63</v>
      </c>
      <c r="AH472">
        <v>58</v>
      </c>
      <c r="AI472" s="2">
        <v>45546</v>
      </c>
      <c r="AJ472" t="s">
        <v>64</v>
      </c>
      <c r="AK472" t="s">
        <v>64</v>
      </c>
      <c r="AL472" t="s">
        <v>4310</v>
      </c>
      <c r="AM472" t="s">
        <v>4297</v>
      </c>
      <c r="AN472" s="3">
        <v>17</v>
      </c>
      <c r="AO472" t="s">
        <v>4301</v>
      </c>
      <c r="AP472" t="s">
        <v>64</v>
      </c>
      <c r="AQ472" t="s">
        <v>4309</v>
      </c>
      <c r="AR472">
        <v>1358</v>
      </c>
      <c r="AS472" t="s">
        <v>66</v>
      </c>
    </row>
    <row r="473" spans="1:45" ht="16" x14ac:dyDescent="0.2">
      <c r="A473">
        <v>3349</v>
      </c>
      <c r="B473">
        <v>3349</v>
      </c>
      <c r="C473" s="2">
        <v>45546.083333333343</v>
      </c>
      <c r="D473" t="s">
        <v>1748</v>
      </c>
      <c r="E473" t="s">
        <v>2165</v>
      </c>
      <c r="F473" s="3">
        <v>52.9</v>
      </c>
      <c r="G473" t="s">
        <v>47</v>
      </c>
      <c r="H473" s="3">
        <v>0</v>
      </c>
      <c r="I473" t="s">
        <v>48</v>
      </c>
      <c r="J473">
        <v>2900</v>
      </c>
      <c r="K473" t="s">
        <v>49</v>
      </c>
      <c r="L473" t="s">
        <v>50</v>
      </c>
      <c r="M473" t="s">
        <v>51</v>
      </c>
      <c r="N473">
        <v>940</v>
      </c>
      <c r="O473" t="s">
        <v>52</v>
      </c>
      <c r="P473" t="s">
        <v>53</v>
      </c>
      <c r="T473" t="s">
        <v>2313</v>
      </c>
      <c r="U473" t="s">
        <v>4311</v>
      </c>
      <c r="V473" t="s">
        <v>2822</v>
      </c>
      <c r="W473" t="s">
        <v>56</v>
      </c>
      <c r="X473" t="s">
        <v>4312</v>
      </c>
      <c r="Y473" t="s">
        <v>3976</v>
      </c>
      <c r="Z473" s="3">
        <v>19</v>
      </c>
      <c r="AA473" t="s">
        <v>2316</v>
      </c>
      <c r="AB473" t="s">
        <v>4313</v>
      </c>
      <c r="AC473" t="s">
        <v>61</v>
      </c>
      <c r="AD473" t="s">
        <v>61</v>
      </c>
      <c r="AE473" t="s">
        <v>4314</v>
      </c>
      <c r="AF473" t="s">
        <v>63</v>
      </c>
      <c r="AH473">
        <v>0</v>
      </c>
      <c r="AI473" s="2">
        <v>45546</v>
      </c>
      <c r="AJ473" t="s">
        <v>64</v>
      </c>
      <c r="AK473" t="s">
        <v>64</v>
      </c>
      <c r="AL473" t="s">
        <v>4315</v>
      </c>
      <c r="AM473" t="s">
        <v>4311</v>
      </c>
      <c r="AN473" s="3">
        <v>52.9</v>
      </c>
      <c r="AO473" t="s">
        <v>4313</v>
      </c>
      <c r="AP473" t="s">
        <v>64</v>
      </c>
      <c r="AQ473" t="s">
        <v>4314</v>
      </c>
      <c r="AR473">
        <v>1335</v>
      </c>
      <c r="AS473" t="s">
        <v>66</v>
      </c>
    </row>
    <row r="474" spans="1:45" ht="16" x14ac:dyDescent="0.2">
      <c r="A474">
        <v>3352</v>
      </c>
      <c r="B474">
        <v>3352</v>
      </c>
      <c r="C474" s="2">
        <v>45548.083333333343</v>
      </c>
      <c r="D474" t="s">
        <v>1814</v>
      </c>
      <c r="E474" t="s">
        <v>4316</v>
      </c>
      <c r="F474" s="3">
        <v>237.72</v>
      </c>
      <c r="G474" t="s">
        <v>47</v>
      </c>
      <c r="H474" s="3">
        <v>0</v>
      </c>
      <c r="I474" t="s">
        <v>48</v>
      </c>
      <c r="J474">
        <v>2722</v>
      </c>
      <c r="K474" t="s">
        <v>49</v>
      </c>
      <c r="L474" t="s">
        <v>50</v>
      </c>
      <c r="M474" t="s">
        <v>51</v>
      </c>
      <c r="N474">
        <v>940</v>
      </c>
      <c r="O474" t="s">
        <v>52</v>
      </c>
      <c r="P474" t="s">
        <v>53</v>
      </c>
      <c r="T474" t="s">
        <v>4317</v>
      </c>
      <c r="U474" t="s">
        <v>4318</v>
      </c>
      <c r="V474" t="s">
        <v>2832</v>
      </c>
      <c r="W474" t="s">
        <v>56</v>
      </c>
      <c r="X474" t="s">
        <v>4319</v>
      </c>
      <c r="Y474" t="s">
        <v>2668</v>
      </c>
      <c r="Z474" s="3">
        <v>0</v>
      </c>
      <c r="AA474" t="s">
        <v>4320</v>
      </c>
      <c r="AB474" t="s">
        <v>4313</v>
      </c>
      <c r="AC474" t="s">
        <v>61</v>
      </c>
      <c r="AD474" t="s">
        <v>61</v>
      </c>
      <c r="AE474" t="s">
        <v>4321</v>
      </c>
      <c r="AF474" t="s">
        <v>63</v>
      </c>
      <c r="AH474">
        <v>0</v>
      </c>
      <c r="AI474" s="2">
        <v>45548</v>
      </c>
      <c r="AJ474" t="s">
        <v>64</v>
      </c>
      <c r="AK474" t="s">
        <v>64</v>
      </c>
      <c r="AL474" t="s">
        <v>4322</v>
      </c>
      <c r="AM474" t="s">
        <v>4318</v>
      </c>
      <c r="AN474" s="3">
        <v>237.72</v>
      </c>
      <c r="AO474" t="s">
        <v>4313</v>
      </c>
      <c r="AP474" t="s">
        <v>64</v>
      </c>
      <c r="AQ474" t="s">
        <v>4321</v>
      </c>
      <c r="AR474">
        <v>1336</v>
      </c>
      <c r="AS474" t="s">
        <v>66</v>
      </c>
    </row>
    <row r="475" spans="1:45" ht="16" x14ac:dyDescent="0.2">
      <c r="A475">
        <v>3353</v>
      </c>
      <c r="B475">
        <v>3353</v>
      </c>
      <c r="C475" s="2">
        <v>45548.083333333343</v>
      </c>
      <c r="D475" t="s">
        <v>1748</v>
      </c>
      <c r="E475" t="s">
        <v>4323</v>
      </c>
      <c r="F475" s="3">
        <v>34</v>
      </c>
      <c r="G475" t="s">
        <v>47</v>
      </c>
      <c r="H475" s="3">
        <v>0</v>
      </c>
      <c r="I475" t="s">
        <v>48</v>
      </c>
      <c r="J475">
        <v>2705</v>
      </c>
      <c r="K475" t="s">
        <v>49</v>
      </c>
      <c r="L475" t="s">
        <v>50</v>
      </c>
      <c r="M475" t="s">
        <v>51</v>
      </c>
      <c r="N475">
        <v>940</v>
      </c>
      <c r="O475" t="s">
        <v>52</v>
      </c>
      <c r="P475" t="s">
        <v>53</v>
      </c>
      <c r="T475" t="s">
        <v>4317</v>
      </c>
      <c r="U475" t="s">
        <v>4318</v>
      </c>
      <c r="V475" t="s">
        <v>2832</v>
      </c>
      <c r="W475" t="s">
        <v>56</v>
      </c>
      <c r="X475" t="s">
        <v>4319</v>
      </c>
      <c r="Y475" t="s">
        <v>2668</v>
      </c>
      <c r="Z475" s="3">
        <v>0</v>
      </c>
      <c r="AA475" t="s">
        <v>4320</v>
      </c>
      <c r="AB475" t="s">
        <v>4313</v>
      </c>
      <c r="AC475" t="s">
        <v>61</v>
      </c>
      <c r="AD475" t="s">
        <v>61</v>
      </c>
      <c r="AE475" t="s">
        <v>4321</v>
      </c>
      <c r="AF475" t="s">
        <v>63</v>
      </c>
      <c r="AH475">
        <v>0</v>
      </c>
      <c r="AI475" s="2">
        <v>45548</v>
      </c>
      <c r="AJ475" t="s">
        <v>64</v>
      </c>
      <c r="AK475" t="s">
        <v>64</v>
      </c>
      <c r="AL475" t="s">
        <v>4322</v>
      </c>
      <c r="AM475" t="s">
        <v>4318</v>
      </c>
      <c r="AN475" s="3">
        <v>237.72</v>
      </c>
      <c r="AO475" t="s">
        <v>4313</v>
      </c>
      <c r="AP475" t="s">
        <v>64</v>
      </c>
      <c r="AQ475" t="s">
        <v>4321</v>
      </c>
      <c r="AR475">
        <v>1336</v>
      </c>
      <c r="AS475" t="s">
        <v>66</v>
      </c>
    </row>
    <row r="476" spans="1:45" ht="16" x14ac:dyDescent="0.2">
      <c r="A476">
        <v>3524</v>
      </c>
      <c r="B476">
        <v>3524</v>
      </c>
      <c r="C476" s="2">
        <v>45555</v>
      </c>
      <c r="D476" t="s">
        <v>1761</v>
      </c>
      <c r="E476" t="s">
        <v>4330</v>
      </c>
      <c r="F476" s="3">
        <v>21.79</v>
      </c>
      <c r="G476" t="s">
        <v>47</v>
      </c>
      <c r="H476" s="3">
        <v>0</v>
      </c>
      <c r="I476" t="s">
        <v>48</v>
      </c>
      <c r="J476">
        <v>2720</v>
      </c>
      <c r="K476" t="s">
        <v>49</v>
      </c>
      <c r="L476" t="s">
        <v>50</v>
      </c>
      <c r="M476" t="s">
        <v>51</v>
      </c>
      <c r="N476">
        <v>942</v>
      </c>
      <c r="O476" t="s">
        <v>52</v>
      </c>
      <c r="P476" t="s">
        <v>53</v>
      </c>
      <c r="T476" t="s">
        <v>4331</v>
      </c>
      <c r="U476" t="s">
        <v>4332</v>
      </c>
      <c r="V476" t="s">
        <v>3031</v>
      </c>
      <c r="W476" t="s">
        <v>56</v>
      </c>
      <c r="X476" t="s">
        <v>4333</v>
      </c>
      <c r="Y476" t="s">
        <v>2036</v>
      </c>
      <c r="Z476" s="3">
        <v>19</v>
      </c>
      <c r="AA476" t="s">
        <v>4334</v>
      </c>
      <c r="AB476" t="s">
        <v>4335</v>
      </c>
      <c r="AC476" t="s">
        <v>61</v>
      </c>
      <c r="AD476" t="s">
        <v>61</v>
      </c>
      <c r="AE476" t="s">
        <v>4336</v>
      </c>
      <c r="AF476" t="s">
        <v>63</v>
      </c>
      <c r="AH476">
        <v>0</v>
      </c>
      <c r="AI476" s="2">
        <v>45555</v>
      </c>
      <c r="AJ476" t="s">
        <v>64</v>
      </c>
      <c r="AK476" t="s">
        <v>64</v>
      </c>
      <c r="AL476" t="s">
        <v>4337</v>
      </c>
      <c r="AM476" t="s">
        <v>4332</v>
      </c>
      <c r="AN476" s="3">
        <v>21.79</v>
      </c>
      <c r="AO476" t="s">
        <v>4335</v>
      </c>
      <c r="AP476" t="s">
        <v>64</v>
      </c>
      <c r="AQ476" t="s">
        <v>4336</v>
      </c>
      <c r="AR476">
        <v>1351</v>
      </c>
      <c r="AS476" t="s">
        <v>66</v>
      </c>
    </row>
    <row r="477" spans="1:45" ht="16" x14ac:dyDescent="0.2">
      <c r="A477">
        <v>3903</v>
      </c>
      <c r="B477">
        <v>3903</v>
      </c>
      <c r="C477" s="2">
        <v>45559</v>
      </c>
      <c r="D477" t="s">
        <v>1761</v>
      </c>
      <c r="E477" t="s">
        <v>4340</v>
      </c>
      <c r="F477" s="3">
        <v>4.99</v>
      </c>
      <c r="G477" t="s">
        <v>47</v>
      </c>
      <c r="H477" s="3">
        <v>0</v>
      </c>
      <c r="I477" t="s">
        <v>48</v>
      </c>
      <c r="J477">
        <v>2720</v>
      </c>
      <c r="K477" t="s">
        <v>49</v>
      </c>
      <c r="L477" t="s">
        <v>50</v>
      </c>
      <c r="M477" t="s">
        <v>51</v>
      </c>
      <c r="N477">
        <v>942</v>
      </c>
      <c r="O477" t="s">
        <v>52</v>
      </c>
      <c r="P477" t="s">
        <v>53</v>
      </c>
      <c r="T477" t="s">
        <v>1043</v>
      </c>
      <c r="U477" t="s">
        <v>4341</v>
      </c>
      <c r="V477" t="s">
        <v>2858</v>
      </c>
      <c r="W477" t="s">
        <v>56</v>
      </c>
      <c r="X477" t="s">
        <v>4342</v>
      </c>
      <c r="Y477" t="s">
        <v>953</v>
      </c>
      <c r="Z477" s="3">
        <v>19</v>
      </c>
      <c r="AA477" t="s">
        <v>1046</v>
      </c>
      <c r="AB477" t="s">
        <v>4195</v>
      </c>
      <c r="AC477" t="s">
        <v>61</v>
      </c>
      <c r="AD477" t="s">
        <v>61</v>
      </c>
      <c r="AE477" t="s">
        <v>4343</v>
      </c>
      <c r="AF477" t="s">
        <v>63</v>
      </c>
      <c r="AH477">
        <v>0</v>
      </c>
      <c r="AI477" s="2">
        <v>45559</v>
      </c>
      <c r="AJ477" t="s">
        <v>64</v>
      </c>
      <c r="AK477" t="s">
        <v>64</v>
      </c>
      <c r="AL477" t="s">
        <v>4344</v>
      </c>
      <c r="AM477" t="s">
        <v>4341</v>
      </c>
      <c r="AN477" s="3">
        <v>4.99</v>
      </c>
      <c r="AO477" t="s">
        <v>4195</v>
      </c>
      <c r="AP477" t="s">
        <v>64</v>
      </c>
      <c r="AQ477" t="s">
        <v>4343</v>
      </c>
      <c r="AR477">
        <v>1353</v>
      </c>
      <c r="AS477" t="s">
        <v>66</v>
      </c>
    </row>
    <row r="478" spans="1:45" ht="16" x14ac:dyDescent="0.2">
      <c r="A478">
        <v>3410</v>
      </c>
      <c r="B478">
        <v>3410</v>
      </c>
      <c r="C478" s="2">
        <v>45559.083333333343</v>
      </c>
      <c r="D478" t="s">
        <v>1761</v>
      </c>
      <c r="E478" t="s">
        <v>4345</v>
      </c>
      <c r="F478" s="3">
        <v>71.88</v>
      </c>
      <c r="G478" t="s">
        <v>47</v>
      </c>
      <c r="H478" s="3">
        <v>0</v>
      </c>
      <c r="I478" t="s">
        <v>48</v>
      </c>
      <c r="J478">
        <v>2720</v>
      </c>
      <c r="K478" t="s">
        <v>49</v>
      </c>
      <c r="L478" t="s">
        <v>50</v>
      </c>
      <c r="M478" t="s">
        <v>51</v>
      </c>
      <c r="N478">
        <v>940</v>
      </c>
      <c r="O478" t="s">
        <v>52</v>
      </c>
      <c r="P478" t="s">
        <v>53</v>
      </c>
      <c r="T478" t="s">
        <v>950</v>
      </c>
      <c r="U478" t="s">
        <v>4346</v>
      </c>
      <c r="V478" t="s">
        <v>2835</v>
      </c>
      <c r="W478" t="s">
        <v>56</v>
      </c>
      <c r="X478" t="s">
        <v>4347</v>
      </c>
      <c r="Y478" t="s">
        <v>953</v>
      </c>
      <c r="Z478" s="3">
        <v>19</v>
      </c>
      <c r="AA478" t="s">
        <v>954</v>
      </c>
      <c r="AB478" t="s">
        <v>4195</v>
      </c>
      <c r="AC478" t="s">
        <v>61</v>
      </c>
      <c r="AD478" t="s">
        <v>61</v>
      </c>
      <c r="AE478" t="s">
        <v>4348</v>
      </c>
      <c r="AF478" t="s">
        <v>63</v>
      </c>
      <c r="AH478">
        <v>0</v>
      </c>
      <c r="AI478" s="2">
        <v>45559</v>
      </c>
      <c r="AJ478" t="s">
        <v>64</v>
      </c>
      <c r="AK478" t="s">
        <v>64</v>
      </c>
      <c r="AL478" t="s">
        <v>4349</v>
      </c>
      <c r="AM478" t="s">
        <v>4346</v>
      </c>
      <c r="AN478" s="3">
        <v>71.88</v>
      </c>
      <c r="AO478" t="s">
        <v>4195</v>
      </c>
      <c r="AP478" t="s">
        <v>64</v>
      </c>
      <c r="AQ478" t="s">
        <v>4348</v>
      </c>
      <c r="AR478">
        <v>1340</v>
      </c>
      <c r="AS478" t="s">
        <v>66</v>
      </c>
    </row>
    <row r="479" spans="1:45" ht="16" x14ac:dyDescent="0.2">
      <c r="A479">
        <v>3360</v>
      </c>
      <c r="B479">
        <v>3360</v>
      </c>
      <c r="C479" s="2">
        <v>45559.083333333343</v>
      </c>
      <c r="D479" t="s">
        <v>1814</v>
      </c>
      <c r="E479" t="s">
        <v>2248</v>
      </c>
      <c r="F479" s="3">
        <v>21.56</v>
      </c>
      <c r="G479" t="s">
        <v>47</v>
      </c>
      <c r="H479" s="3">
        <v>0</v>
      </c>
      <c r="I479" t="s">
        <v>48</v>
      </c>
      <c r="J479">
        <v>2710</v>
      </c>
      <c r="K479" t="s">
        <v>49</v>
      </c>
      <c r="L479" t="s">
        <v>50</v>
      </c>
      <c r="M479" t="s">
        <v>51</v>
      </c>
      <c r="N479">
        <v>940</v>
      </c>
      <c r="O479" t="s">
        <v>52</v>
      </c>
      <c r="P479" t="s">
        <v>53</v>
      </c>
      <c r="T479" t="s">
        <v>4350</v>
      </c>
      <c r="U479" t="s">
        <v>4351</v>
      </c>
      <c r="V479" t="s">
        <v>2872</v>
      </c>
      <c r="W479" t="s">
        <v>56</v>
      </c>
      <c r="X479" t="s">
        <v>4352</v>
      </c>
      <c r="Y479" t="s">
        <v>2061</v>
      </c>
      <c r="Z479" s="3">
        <v>19</v>
      </c>
      <c r="AA479" t="s">
        <v>4353</v>
      </c>
      <c r="AB479" t="s">
        <v>4195</v>
      </c>
      <c r="AC479" t="s">
        <v>61</v>
      </c>
      <c r="AD479" t="s">
        <v>61</v>
      </c>
      <c r="AE479" t="s">
        <v>4354</v>
      </c>
      <c r="AF479" t="s">
        <v>63</v>
      </c>
      <c r="AH479">
        <v>0</v>
      </c>
      <c r="AI479" s="2">
        <v>45559</v>
      </c>
      <c r="AJ479" t="s">
        <v>64</v>
      </c>
      <c r="AK479" t="s">
        <v>64</v>
      </c>
      <c r="AL479" t="s">
        <v>4355</v>
      </c>
      <c r="AM479" t="s">
        <v>4351</v>
      </c>
      <c r="AN479" s="3">
        <v>21.56</v>
      </c>
      <c r="AO479" t="s">
        <v>4195</v>
      </c>
      <c r="AP479" t="s">
        <v>64</v>
      </c>
      <c r="AQ479" t="s">
        <v>4354</v>
      </c>
      <c r="AR479">
        <v>1339</v>
      </c>
      <c r="AS479" t="s">
        <v>66</v>
      </c>
    </row>
    <row r="480" spans="1:45" ht="16" x14ac:dyDescent="0.2">
      <c r="A480">
        <v>3362</v>
      </c>
      <c r="B480">
        <v>3362</v>
      </c>
      <c r="C480" s="2">
        <v>45560.083333333343</v>
      </c>
      <c r="D480" t="s">
        <v>1814</v>
      </c>
      <c r="E480" t="s">
        <v>68</v>
      </c>
      <c r="F480" s="3">
        <v>5.39</v>
      </c>
      <c r="G480" t="s">
        <v>47</v>
      </c>
      <c r="H480" s="3">
        <v>0</v>
      </c>
      <c r="I480" t="s">
        <v>48</v>
      </c>
      <c r="J480">
        <v>2710</v>
      </c>
      <c r="K480" t="s">
        <v>49</v>
      </c>
      <c r="L480" t="s">
        <v>50</v>
      </c>
      <c r="M480" t="s">
        <v>51</v>
      </c>
      <c r="N480">
        <v>940</v>
      </c>
      <c r="O480" t="s">
        <v>52</v>
      </c>
      <c r="P480" t="s">
        <v>53</v>
      </c>
      <c r="T480" t="s">
        <v>4205</v>
      </c>
      <c r="U480" t="s">
        <v>4356</v>
      </c>
      <c r="V480" t="s">
        <v>2793</v>
      </c>
      <c r="W480" t="s">
        <v>56</v>
      </c>
      <c r="X480" t="s">
        <v>4357</v>
      </c>
      <c r="Y480" t="s">
        <v>72</v>
      </c>
      <c r="Z480" s="3">
        <v>19</v>
      </c>
      <c r="AA480" t="s">
        <v>4208</v>
      </c>
      <c r="AB480" t="s">
        <v>4358</v>
      </c>
      <c r="AC480" t="s">
        <v>61</v>
      </c>
      <c r="AD480" t="s">
        <v>61</v>
      </c>
      <c r="AE480" t="s">
        <v>4359</v>
      </c>
      <c r="AF480" t="s">
        <v>63</v>
      </c>
      <c r="AH480">
        <v>0</v>
      </c>
      <c r="AI480" s="2">
        <v>45560</v>
      </c>
      <c r="AJ480" t="s">
        <v>64</v>
      </c>
      <c r="AK480" t="s">
        <v>64</v>
      </c>
      <c r="AL480" t="s">
        <v>4360</v>
      </c>
      <c r="AM480" t="s">
        <v>4356</v>
      </c>
      <c r="AN480" s="3">
        <v>5.39</v>
      </c>
      <c r="AO480" t="s">
        <v>4358</v>
      </c>
      <c r="AP480" t="s">
        <v>64</v>
      </c>
      <c r="AQ480" t="s">
        <v>4359</v>
      </c>
      <c r="AR480">
        <v>1341</v>
      </c>
      <c r="AS480" t="s">
        <v>66</v>
      </c>
    </row>
    <row r="481" spans="1:45" ht="16" x14ac:dyDescent="0.2">
      <c r="A481">
        <v>3386</v>
      </c>
      <c r="B481">
        <v>3386</v>
      </c>
      <c r="C481" s="2">
        <v>45561</v>
      </c>
      <c r="D481" t="s">
        <v>1814</v>
      </c>
      <c r="E481" t="s">
        <v>4361</v>
      </c>
      <c r="F481" s="3">
        <v>313</v>
      </c>
      <c r="G481" t="s">
        <v>47</v>
      </c>
      <c r="H481" s="3">
        <v>0</v>
      </c>
      <c r="I481" t="s">
        <v>48</v>
      </c>
      <c r="J481">
        <v>2563</v>
      </c>
      <c r="K481" t="s">
        <v>49</v>
      </c>
      <c r="L481" t="s">
        <v>50</v>
      </c>
      <c r="M481" t="s">
        <v>51</v>
      </c>
      <c r="N481">
        <v>942</v>
      </c>
      <c r="O481" t="s">
        <v>52</v>
      </c>
      <c r="P481" t="s">
        <v>53</v>
      </c>
      <c r="T481" t="s">
        <v>2974</v>
      </c>
      <c r="U481" t="s">
        <v>4362</v>
      </c>
      <c r="V481" t="s">
        <v>2844</v>
      </c>
      <c r="W481" t="s">
        <v>56</v>
      </c>
      <c r="X481" t="s">
        <v>4363</v>
      </c>
      <c r="Y481" t="s">
        <v>4275</v>
      </c>
      <c r="Z481" s="3">
        <v>7</v>
      </c>
      <c r="AA481" t="s">
        <v>2977</v>
      </c>
      <c r="AB481" t="s">
        <v>4364</v>
      </c>
      <c r="AC481" t="s">
        <v>61</v>
      </c>
      <c r="AD481" t="s">
        <v>61</v>
      </c>
      <c r="AE481" t="s">
        <v>4365</v>
      </c>
      <c r="AF481" t="s">
        <v>63</v>
      </c>
      <c r="AH481">
        <v>0</v>
      </c>
      <c r="AI481" s="2">
        <v>45561</v>
      </c>
      <c r="AJ481" t="s">
        <v>64</v>
      </c>
      <c r="AK481" t="s">
        <v>64</v>
      </c>
      <c r="AL481" t="s">
        <v>4366</v>
      </c>
      <c r="AM481" t="s">
        <v>4362</v>
      </c>
      <c r="AN481" s="3">
        <v>313</v>
      </c>
      <c r="AO481" t="s">
        <v>4364</v>
      </c>
      <c r="AP481" t="s">
        <v>64</v>
      </c>
      <c r="AQ481" t="s">
        <v>4365</v>
      </c>
      <c r="AR481">
        <v>1354</v>
      </c>
      <c r="AS481" t="s">
        <v>66</v>
      </c>
    </row>
    <row r="482" spans="1:45" ht="16" x14ac:dyDescent="0.2">
      <c r="A482">
        <v>3388</v>
      </c>
      <c r="B482">
        <v>3388</v>
      </c>
      <c r="C482" s="2">
        <v>45562</v>
      </c>
      <c r="D482" t="s">
        <v>1814</v>
      </c>
      <c r="E482" t="s">
        <v>4371</v>
      </c>
      <c r="F482" s="3">
        <v>351.55</v>
      </c>
      <c r="G482" t="s">
        <v>47</v>
      </c>
      <c r="H482" s="3">
        <v>0</v>
      </c>
      <c r="I482" t="s">
        <v>48</v>
      </c>
      <c r="J482">
        <v>2563</v>
      </c>
      <c r="K482" t="s">
        <v>49</v>
      </c>
      <c r="L482" t="s">
        <v>50</v>
      </c>
      <c r="M482" t="s">
        <v>51</v>
      </c>
      <c r="N482">
        <v>942</v>
      </c>
      <c r="O482" t="s">
        <v>52</v>
      </c>
      <c r="P482" t="s">
        <v>53</v>
      </c>
      <c r="T482" t="s">
        <v>4372</v>
      </c>
      <c r="U482" t="s">
        <v>4373</v>
      </c>
      <c r="V482" t="s">
        <v>2852</v>
      </c>
      <c r="W482" t="s">
        <v>56</v>
      </c>
      <c r="X482" t="s">
        <v>4374</v>
      </c>
      <c r="Y482" t="s">
        <v>4275</v>
      </c>
      <c r="Z482" s="3">
        <v>0</v>
      </c>
      <c r="AA482" t="s">
        <v>4375</v>
      </c>
      <c r="AB482" t="s">
        <v>4376</v>
      </c>
      <c r="AC482" t="s">
        <v>61</v>
      </c>
      <c r="AD482" t="s">
        <v>61</v>
      </c>
      <c r="AE482" t="s">
        <v>4377</v>
      </c>
      <c r="AF482" t="s">
        <v>63</v>
      </c>
      <c r="AH482">
        <v>0</v>
      </c>
      <c r="AI482" s="2">
        <v>45562</v>
      </c>
      <c r="AJ482" t="s">
        <v>64</v>
      </c>
      <c r="AK482" t="s">
        <v>64</v>
      </c>
      <c r="AL482" t="s">
        <v>4378</v>
      </c>
      <c r="AM482" t="s">
        <v>4373</v>
      </c>
      <c r="AN482" s="3">
        <v>351.55</v>
      </c>
      <c r="AO482" t="s">
        <v>4376</v>
      </c>
      <c r="AP482" t="s">
        <v>64</v>
      </c>
      <c r="AQ482" t="s">
        <v>4377</v>
      </c>
      <c r="AR482">
        <v>1355</v>
      </c>
      <c r="AS482" t="s">
        <v>66</v>
      </c>
    </row>
    <row r="483" spans="1:45" ht="16" x14ac:dyDescent="0.2">
      <c r="A483">
        <v>3389</v>
      </c>
      <c r="B483">
        <v>3389</v>
      </c>
      <c r="C483" s="2">
        <v>45562.083333333343</v>
      </c>
      <c r="D483" t="s">
        <v>1761</v>
      </c>
      <c r="E483" t="s">
        <v>1010</v>
      </c>
      <c r="F483" s="3">
        <v>274.33999999999997</v>
      </c>
      <c r="G483" t="s">
        <v>47</v>
      </c>
      <c r="H483" s="3">
        <v>0</v>
      </c>
      <c r="I483" t="s">
        <v>48</v>
      </c>
      <c r="J483">
        <v>2720</v>
      </c>
      <c r="K483" t="s">
        <v>49</v>
      </c>
      <c r="L483" t="s">
        <v>50</v>
      </c>
      <c r="M483" t="s">
        <v>51</v>
      </c>
      <c r="N483">
        <v>940</v>
      </c>
      <c r="O483" t="s">
        <v>52</v>
      </c>
      <c r="P483" t="s">
        <v>53</v>
      </c>
      <c r="T483" t="s">
        <v>4383</v>
      </c>
      <c r="U483" t="s">
        <v>4384</v>
      </c>
      <c r="V483" t="s">
        <v>2868</v>
      </c>
      <c r="W483" t="s">
        <v>56</v>
      </c>
      <c r="X483" t="s">
        <v>4385</v>
      </c>
      <c r="Y483" t="s">
        <v>945</v>
      </c>
      <c r="Z483" s="3">
        <v>19</v>
      </c>
      <c r="AA483" t="s">
        <v>4386</v>
      </c>
      <c r="AB483" t="s">
        <v>4387</v>
      </c>
      <c r="AC483" t="s">
        <v>61</v>
      </c>
      <c r="AD483" t="s">
        <v>61</v>
      </c>
      <c r="AE483" t="s">
        <v>4388</v>
      </c>
      <c r="AF483" t="s">
        <v>63</v>
      </c>
      <c r="AH483">
        <v>0</v>
      </c>
      <c r="AI483" s="2">
        <v>45562</v>
      </c>
      <c r="AJ483" t="s">
        <v>64</v>
      </c>
      <c r="AK483" t="s">
        <v>64</v>
      </c>
      <c r="AL483" t="s">
        <v>4389</v>
      </c>
      <c r="AM483" t="s">
        <v>4384</v>
      </c>
      <c r="AN483" s="3">
        <v>274.33999999999997</v>
      </c>
      <c r="AO483" t="s">
        <v>4387</v>
      </c>
      <c r="AP483" t="s">
        <v>64</v>
      </c>
      <c r="AQ483" t="s">
        <v>4388</v>
      </c>
      <c r="AR483">
        <v>1346</v>
      </c>
      <c r="AS483" t="s">
        <v>66</v>
      </c>
    </row>
    <row r="484" spans="1:45" ht="16" x14ac:dyDescent="0.2">
      <c r="A484">
        <v>3370</v>
      </c>
      <c r="B484">
        <v>3370</v>
      </c>
      <c r="C484" s="2">
        <v>45565</v>
      </c>
      <c r="D484" t="s">
        <v>1934</v>
      </c>
      <c r="E484" t="s">
        <v>206</v>
      </c>
      <c r="F484" s="3">
        <v>3110.01</v>
      </c>
      <c r="G484" t="s">
        <v>47</v>
      </c>
      <c r="H484" s="3">
        <v>0</v>
      </c>
      <c r="I484" t="s">
        <v>104</v>
      </c>
      <c r="J484">
        <v>2551</v>
      </c>
      <c r="K484" t="s">
        <v>49</v>
      </c>
      <c r="L484" t="s">
        <v>50</v>
      </c>
      <c r="M484" t="s">
        <v>51</v>
      </c>
      <c r="N484">
        <v>1730</v>
      </c>
      <c r="O484" t="s">
        <v>52</v>
      </c>
      <c r="P484" t="s">
        <v>203</v>
      </c>
      <c r="T484" t="s">
        <v>64</v>
      </c>
      <c r="Z484" s="3"/>
      <c r="AF484" t="s">
        <v>63</v>
      </c>
      <c r="AH484">
        <v>0</v>
      </c>
      <c r="AI484" s="2">
        <v>45565</v>
      </c>
      <c r="AJ484" t="s">
        <v>64</v>
      </c>
      <c r="AK484" t="s">
        <v>64</v>
      </c>
      <c r="AL484" t="s">
        <v>64</v>
      </c>
      <c r="AN484" s="3"/>
      <c r="AP484" t="s">
        <v>64</v>
      </c>
      <c r="AR484" t="s">
        <v>64</v>
      </c>
      <c r="AS484" t="s">
        <v>66</v>
      </c>
    </row>
    <row r="485" spans="1:45" ht="16" x14ac:dyDescent="0.2">
      <c r="A485">
        <v>3371</v>
      </c>
      <c r="B485">
        <v>3371</v>
      </c>
      <c r="C485" s="2">
        <v>45565</v>
      </c>
      <c r="D485" t="s">
        <v>1935</v>
      </c>
      <c r="E485" t="s">
        <v>206</v>
      </c>
      <c r="F485" s="3">
        <v>2382.81</v>
      </c>
      <c r="G485" t="s">
        <v>47</v>
      </c>
      <c r="H485" s="3">
        <v>0</v>
      </c>
      <c r="I485" t="s">
        <v>104</v>
      </c>
      <c r="J485">
        <v>2551</v>
      </c>
      <c r="K485" t="s">
        <v>49</v>
      </c>
      <c r="L485" t="s">
        <v>50</v>
      </c>
      <c r="M485" t="s">
        <v>51</v>
      </c>
      <c r="N485">
        <v>1730</v>
      </c>
      <c r="O485" t="s">
        <v>52</v>
      </c>
      <c r="P485" t="s">
        <v>203</v>
      </c>
      <c r="T485" t="s">
        <v>64</v>
      </c>
      <c r="Z485" s="3"/>
      <c r="AF485" t="s">
        <v>63</v>
      </c>
      <c r="AH485">
        <v>0</v>
      </c>
      <c r="AI485" s="2">
        <v>45565</v>
      </c>
      <c r="AJ485" t="s">
        <v>64</v>
      </c>
      <c r="AK485" t="s">
        <v>64</v>
      </c>
      <c r="AL485" t="s">
        <v>64</v>
      </c>
      <c r="AN485" s="3"/>
      <c r="AP485" t="s">
        <v>64</v>
      </c>
      <c r="AR485" t="s">
        <v>64</v>
      </c>
      <c r="AS485" t="s">
        <v>66</v>
      </c>
    </row>
    <row r="486" spans="1:45" ht="16" x14ac:dyDescent="0.2">
      <c r="A486">
        <v>3402</v>
      </c>
      <c r="B486">
        <v>3402</v>
      </c>
      <c r="C486" s="2">
        <v>45565</v>
      </c>
      <c r="D486" t="s">
        <v>1814</v>
      </c>
      <c r="E486" t="s">
        <v>4393</v>
      </c>
      <c r="F486" s="3">
        <v>101.2</v>
      </c>
      <c r="G486" t="s">
        <v>47</v>
      </c>
      <c r="H486" s="3">
        <v>0</v>
      </c>
      <c r="I486" t="s">
        <v>48</v>
      </c>
      <c r="J486">
        <v>2560</v>
      </c>
      <c r="K486" t="s">
        <v>49</v>
      </c>
      <c r="L486" t="s">
        <v>50</v>
      </c>
      <c r="M486" t="s">
        <v>51</v>
      </c>
      <c r="N486">
        <v>561</v>
      </c>
      <c r="O486" t="s">
        <v>52</v>
      </c>
      <c r="P486" t="s">
        <v>53</v>
      </c>
      <c r="T486" t="s">
        <v>4394</v>
      </c>
      <c r="U486" t="s">
        <v>4395</v>
      </c>
      <c r="V486" t="s">
        <v>2776</v>
      </c>
      <c r="W486" t="s">
        <v>56</v>
      </c>
      <c r="X486" t="s">
        <v>4396</v>
      </c>
      <c r="Y486" t="s">
        <v>4397</v>
      </c>
      <c r="Z486" s="3">
        <v>0</v>
      </c>
      <c r="AA486" t="s">
        <v>4398</v>
      </c>
      <c r="AB486" t="s">
        <v>4399</v>
      </c>
      <c r="AC486" t="s">
        <v>61</v>
      </c>
      <c r="AD486" t="s">
        <v>61</v>
      </c>
      <c r="AE486" t="s">
        <v>4400</v>
      </c>
      <c r="AF486" t="s">
        <v>63</v>
      </c>
      <c r="AH486">
        <v>0</v>
      </c>
      <c r="AI486" s="2">
        <v>45565</v>
      </c>
      <c r="AJ486" t="s">
        <v>64</v>
      </c>
      <c r="AK486" t="s">
        <v>64</v>
      </c>
      <c r="AL486" t="s">
        <v>4401</v>
      </c>
      <c r="AM486" t="s">
        <v>4395</v>
      </c>
      <c r="AN486" s="3">
        <v>257.18</v>
      </c>
      <c r="AO486" t="s">
        <v>4399</v>
      </c>
      <c r="AP486" t="s">
        <v>64</v>
      </c>
      <c r="AQ486" t="s">
        <v>4400</v>
      </c>
      <c r="AR486">
        <v>1359</v>
      </c>
      <c r="AS486" t="s">
        <v>66</v>
      </c>
    </row>
    <row r="487" spans="1:45" ht="16" x14ac:dyDescent="0.2">
      <c r="A487">
        <v>3403</v>
      </c>
      <c r="B487">
        <v>3403</v>
      </c>
      <c r="C487" s="2">
        <v>45565</v>
      </c>
      <c r="D487" t="s">
        <v>1814</v>
      </c>
      <c r="E487" t="s">
        <v>4402</v>
      </c>
      <c r="F487" s="3">
        <v>135.63999999999999</v>
      </c>
      <c r="G487" t="s">
        <v>47</v>
      </c>
      <c r="H487" s="3">
        <v>0</v>
      </c>
      <c r="I487" t="s">
        <v>48</v>
      </c>
      <c r="J487">
        <v>3270</v>
      </c>
      <c r="K487" t="s">
        <v>49</v>
      </c>
      <c r="L487" t="s">
        <v>50</v>
      </c>
      <c r="M487" t="s">
        <v>106</v>
      </c>
      <c r="N487">
        <v>561</v>
      </c>
      <c r="O487" t="s">
        <v>52</v>
      </c>
      <c r="P487" t="s">
        <v>53</v>
      </c>
      <c r="T487" t="s">
        <v>4394</v>
      </c>
      <c r="U487" t="s">
        <v>4395</v>
      </c>
      <c r="V487" t="s">
        <v>2776</v>
      </c>
      <c r="W487" t="s">
        <v>56</v>
      </c>
      <c r="X487" t="s">
        <v>4396</v>
      </c>
      <c r="Y487" t="s">
        <v>4397</v>
      </c>
      <c r="Z487" s="3">
        <v>0</v>
      </c>
      <c r="AA487" t="s">
        <v>4398</v>
      </c>
      <c r="AB487" t="s">
        <v>4399</v>
      </c>
      <c r="AC487" t="s">
        <v>61</v>
      </c>
      <c r="AD487" t="s">
        <v>61</v>
      </c>
      <c r="AE487" t="s">
        <v>4400</v>
      </c>
      <c r="AF487" t="s">
        <v>63</v>
      </c>
      <c r="AH487">
        <v>0</v>
      </c>
      <c r="AI487" s="2">
        <v>45565</v>
      </c>
      <c r="AJ487" t="s">
        <v>64</v>
      </c>
      <c r="AK487" t="s">
        <v>64</v>
      </c>
      <c r="AL487" t="s">
        <v>4401</v>
      </c>
      <c r="AM487" t="s">
        <v>4395</v>
      </c>
      <c r="AN487" s="3">
        <v>257.18</v>
      </c>
      <c r="AO487" t="s">
        <v>4399</v>
      </c>
      <c r="AP487" t="s">
        <v>64</v>
      </c>
      <c r="AQ487" t="s">
        <v>4400</v>
      </c>
      <c r="AR487">
        <v>1359</v>
      </c>
      <c r="AS487" t="s">
        <v>66</v>
      </c>
    </row>
    <row r="488" spans="1:45" ht="16" x14ac:dyDescent="0.2">
      <c r="A488">
        <v>3404</v>
      </c>
      <c r="B488">
        <v>3404</v>
      </c>
      <c r="C488" s="2">
        <v>45565</v>
      </c>
      <c r="D488" t="s">
        <v>1814</v>
      </c>
      <c r="E488" t="s">
        <v>4403</v>
      </c>
      <c r="F488" s="3">
        <v>5.34</v>
      </c>
      <c r="G488" t="s">
        <v>47</v>
      </c>
      <c r="H488" s="3">
        <v>0</v>
      </c>
      <c r="I488" t="s">
        <v>48</v>
      </c>
      <c r="J488">
        <v>2561</v>
      </c>
      <c r="K488" t="s">
        <v>49</v>
      </c>
      <c r="L488" t="s">
        <v>50</v>
      </c>
      <c r="M488" t="s">
        <v>51</v>
      </c>
      <c r="N488">
        <v>561</v>
      </c>
      <c r="O488" t="s">
        <v>52</v>
      </c>
      <c r="P488" t="s">
        <v>53</v>
      </c>
      <c r="T488" t="s">
        <v>4394</v>
      </c>
      <c r="U488" t="s">
        <v>4395</v>
      </c>
      <c r="V488" t="s">
        <v>2776</v>
      </c>
      <c r="W488" t="s">
        <v>56</v>
      </c>
      <c r="X488" t="s">
        <v>4396</v>
      </c>
      <c r="Y488" t="s">
        <v>4397</v>
      </c>
      <c r="Z488" s="3">
        <v>0</v>
      </c>
      <c r="AA488" t="s">
        <v>4398</v>
      </c>
      <c r="AB488" t="s">
        <v>4399</v>
      </c>
      <c r="AC488" t="s">
        <v>61</v>
      </c>
      <c r="AD488" t="s">
        <v>61</v>
      </c>
      <c r="AE488" t="s">
        <v>4400</v>
      </c>
      <c r="AF488" t="s">
        <v>63</v>
      </c>
      <c r="AH488">
        <v>0</v>
      </c>
      <c r="AI488" s="2">
        <v>45565</v>
      </c>
      <c r="AJ488" t="s">
        <v>64</v>
      </c>
      <c r="AK488" t="s">
        <v>64</v>
      </c>
      <c r="AL488" t="s">
        <v>4401</v>
      </c>
      <c r="AM488" t="s">
        <v>4395</v>
      </c>
      <c r="AN488" s="3">
        <v>257.18</v>
      </c>
      <c r="AO488" t="s">
        <v>4399</v>
      </c>
      <c r="AP488" t="s">
        <v>64</v>
      </c>
      <c r="AQ488" t="s">
        <v>4400</v>
      </c>
      <c r="AR488">
        <v>1359</v>
      </c>
      <c r="AS488" t="s">
        <v>66</v>
      </c>
    </row>
    <row r="489" spans="1:45" ht="16" x14ac:dyDescent="0.2">
      <c r="A489">
        <v>3405</v>
      </c>
      <c r="B489">
        <v>3405</v>
      </c>
      <c r="C489" s="2">
        <v>45565</v>
      </c>
      <c r="D489" t="s">
        <v>1814</v>
      </c>
      <c r="E489" t="s">
        <v>4404</v>
      </c>
      <c r="F489" s="3">
        <v>15</v>
      </c>
      <c r="G489" t="s">
        <v>47</v>
      </c>
      <c r="H489" s="3">
        <v>7</v>
      </c>
      <c r="I489" t="s">
        <v>48</v>
      </c>
      <c r="J489">
        <v>2563</v>
      </c>
      <c r="K489" t="s">
        <v>49</v>
      </c>
      <c r="L489" t="s">
        <v>50</v>
      </c>
      <c r="M489" t="s">
        <v>51</v>
      </c>
      <c r="N489">
        <v>561</v>
      </c>
      <c r="O489" t="s">
        <v>52</v>
      </c>
      <c r="P489" t="s">
        <v>53</v>
      </c>
      <c r="T489" t="s">
        <v>4394</v>
      </c>
      <c r="U489" t="s">
        <v>4395</v>
      </c>
      <c r="V489" t="s">
        <v>2776</v>
      </c>
      <c r="W489" t="s">
        <v>56</v>
      </c>
      <c r="X489" t="s">
        <v>4396</v>
      </c>
      <c r="Y489" t="s">
        <v>4397</v>
      </c>
      <c r="Z489" s="3">
        <v>0</v>
      </c>
      <c r="AA489" t="s">
        <v>4398</v>
      </c>
      <c r="AB489" t="s">
        <v>4399</v>
      </c>
      <c r="AC489" t="s">
        <v>61</v>
      </c>
      <c r="AD489" t="s">
        <v>61</v>
      </c>
      <c r="AE489" t="s">
        <v>4400</v>
      </c>
      <c r="AF489" t="s">
        <v>63</v>
      </c>
      <c r="AH489">
        <v>58</v>
      </c>
      <c r="AI489" s="2">
        <v>45565</v>
      </c>
      <c r="AJ489" t="s">
        <v>64</v>
      </c>
      <c r="AK489" t="s">
        <v>64</v>
      </c>
      <c r="AL489" t="s">
        <v>4401</v>
      </c>
      <c r="AM489" t="s">
        <v>4395</v>
      </c>
      <c r="AN489" s="3">
        <v>257.18</v>
      </c>
      <c r="AO489" t="s">
        <v>4399</v>
      </c>
      <c r="AP489" t="s">
        <v>64</v>
      </c>
      <c r="AQ489" t="s">
        <v>4400</v>
      </c>
      <c r="AR489">
        <v>1359</v>
      </c>
      <c r="AS489" t="s">
        <v>66</v>
      </c>
    </row>
    <row r="490" spans="1:45" ht="16" x14ac:dyDescent="0.2">
      <c r="A490">
        <v>3407</v>
      </c>
      <c r="B490">
        <v>3407</v>
      </c>
      <c r="C490" s="2">
        <v>45565</v>
      </c>
      <c r="D490" t="s">
        <v>1814</v>
      </c>
      <c r="E490" t="s">
        <v>4405</v>
      </c>
      <c r="F490" s="3">
        <v>295.99</v>
      </c>
      <c r="G490" t="s">
        <v>47</v>
      </c>
      <c r="H490" s="3">
        <v>0</v>
      </c>
      <c r="I490" t="s">
        <v>48</v>
      </c>
      <c r="J490">
        <v>2562</v>
      </c>
      <c r="K490" t="s">
        <v>49</v>
      </c>
      <c r="L490" t="s">
        <v>50</v>
      </c>
      <c r="M490" t="s">
        <v>51</v>
      </c>
      <c r="N490">
        <v>561</v>
      </c>
      <c r="O490" t="s">
        <v>52</v>
      </c>
      <c r="P490" t="s">
        <v>53</v>
      </c>
      <c r="T490" t="s">
        <v>4406</v>
      </c>
      <c r="U490" t="s">
        <v>4395</v>
      </c>
      <c r="V490" t="s">
        <v>2779</v>
      </c>
      <c r="W490" t="s">
        <v>56</v>
      </c>
      <c r="X490" t="s">
        <v>4407</v>
      </c>
      <c r="Y490" t="s">
        <v>4397</v>
      </c>
      <c r="Z490" s="3">
        <v>0</v>
      </c>
      <c r="AA490" t="s">
        <v>4408</v>
      </c>
      <c r="AB490" t="s">
        <v>4399</v>
      </c>
      <c r="AC490" t="s">
        <v>61</v>
      </c>
      <c r="AD490" t="s">
        <v>61</v>
      </c>
      <c r="AE490" t="s">
        <v>4409</v>
      </c>
      <c r="AF490" t="s">
        <v>63</v>
      </c>
      <c r="AH490">
        <v>0</v>
      </c>
      <c r="AI490" s="2">
        <v>45565</v>
      </c>
      <c r="AJ490" t="s">
        <v>64</v>
      </c>
      <c r="AK490" t="s">
        <v>64</v>
      </c>
      <c r="AL490" t="s">
        <v>4410</v>
      </c>
      <c r="AM490" t="s">
        <v>4395</v>
      </c>
      <c r="AN490" s="3">
        <v>295.99</v>
      </c>
      <c r="AO490" t="s">
        <v>4399</v>
      </c>
      <c r="AP490" t="s">
        <v>64</v>
      </c>
      <c r="AQ490" t="s">
        <v>4409</v>
      </c>
      <c r="AR490">
        <v>1360</v>
      </c>
      <c r="AS490" t="s">
        <v>66</v>
      </c>
    </row>
    <row r="491" spans="1:45" ht="16" x14ac:dyDescent="0.2">
      <c r="A491">
        <v>3645</v>
      </c>
      <c r="B491">
        <v>3645</v>
      </c>
      <c r="C491" s="2">
        <v>45565</v>
      </c>
      <c r="D491" t="s">
        <v>1934</v>
      </c>
      <c r="E491" t="s">
        <v>204</v>
      </c>
      <c r="F491" s="3">
        <v>712.19</v>
      </c>
      <c r="G491" t="s">
        <v>47</v>
      </c>
      <c r="H491" s="3">
        <v>0</v>
      </c>
      <c r="I491" t="s">
        <v>104</v>
      </c>
      <c r="J491">
        <v>2555</v>
      </c>
      <c r="K491" t="s">
        <v>49</v>
      </c>
      <c r="L491" t="s">
        <v>50</v>
      </c>
      <c r="M491" t="s">
        <v>51</v>
      </c>
      <c r="N491">
        <v>1730</v>
      </c>
      <c r="O491" t="s">
        <v>52</v>
      </c>
      <c r="P491" t="s">
        <v>203</v>
      </c>
      <c r="T491" t="s">
        <v>64</v>
      </c>
      <c r="Z491" s="3"/>
      <c r="AF491" t="s">
        <v>63</v>
      </c>
      <c r="AH491">
        <v>0</v>
      </c>
      <c r="AI491" s="2">
        <v>45565</v>
      </c>
      <c r="AJ491" t="s">
        <v>64</v>
      </c>
      <c r="AK491" t="s">
        <v>64</v>
      </c>
      <c r="AL491" t="s">
        <v>64</v>
      </c>
      <c r="AN491" s="3"/>
      <c r="AP491" t="s">
        <v>64</v>
      </c>
      <c r="AR491" t="s">
        <v>64</v>
      </c>
      <c r="AS491" t="s">
        <v>66</v>
      </c>
    </row>
    <row r="492" spans="1:45" ht="16" x14ac:dyDescent="0.2">
      <c r="A492">
        <v>3648</v>
      </c>
      <c r="B492">
        <v>3648</v>
      </c>
      <c r="C492" s="2">
        <v>45565</v>
      </c>
      <c r="D492" t="s">
        <v>1936</v>
      </c>
      <c r="E492" t="s">
        <v>206</v>
      </c>
      <c r="F492" s="3">
        <v>3290.09</v>
      </c>
      <c r="G492" t="s">
        <v>47</v>
      </c>
      <c r="H492" s="3">
        <v>0</v>
      </c>
      <c r="I492" t="s">
        <v>104</v>
      </c>
      <c r="J492">
        <v>2551</v>
      </c>
      <c r="K492" t="s">
        <v>49</v>
      </c>
      <c r="L492" t="s">
        <v>50</v>
      </c>
      <c r="M492" t="s">
        <v>51</v>
      </c>
      <c r="N492">
        <v>1730</v>
      </c>
      <c r="O492" t="s">
        <v>52</v>
      </c>
      <c r="P492" t="s">
        <v>203</v>
      </c>
      <c r="T492" t="s">
        <v>64</v>
      </c>
      <c r="Z492" s="3"/>
      <c r="AF492" t="s">
        <v>63</v>
      </c>
      <c r="AH492">
        <v>0</v>
      </c>
      <c r="AI492" s="2">
        <v>45565</v>
      </c>
      <c r="AJ492" t="s">
        <v>64</v>
      </c>
      <c r="AK492" t="s">
        <v>64</v>
      </c>
      <c r="AL492" t="s">
        <v>64</v>
      </c>
      <c r="AN492" s="3"/>
      <c r="AP492" t="s">
        <v>64</v>
      </c>
      <c r="AR492" t="s">
        <v>64</v>
      </c>
      <c r="AS492" t="s">
        <v>66</v>
      </c>
    </row>
    <row r="493" spans="1:45" ht="16" x14ac:dyDescent="0.2">
      <c r="A493">
        <v>3651</v>
      </c>
      <c r="B493">
        <v>3651</v>
      </c>
      <c r="C493" s="2">
        <v>45565</v>
      </c>
      <c r="D493" t="s">
        <v>1936</v>
      </c>
      <c r="E493" t="s">
        <v>204</v>
      </c>
      <c r="F493" s="3">
        <v>753.43</v>
      </c>
      <c r="G493" t="s">
        <v>47</v>
      </c>
      <c r="H493" s="3">
        <v>0</v>
      </c>
      <c r="I493" t="s">
        <v>104</v>
      </c>
      <c r="J493">
        <v>2555</v>
      </c>
      <c r="K493" t="s">
        <v>49</v>
      </c>
      <c r="L493" t="s">
        <v>50</v>
      </c>
      <c r="M493" t="s">
        <v>51</v>
      </c>
      <c r="N493">
        <v>1730</v>
      </c>
      <c r="O493" t="s">
        <v>52</v>
      </c>
      <c r="P493" t="s">
        <v>203</v>
      </c>
      <c r="T493" t="s">
        <v>64</v>
      </c>
      <c r="Z493" s="3"/>
      <c r="AF493" t="s">
        <v>63</v>
      </c>
      <c r="AH493">
        <v>0</v>
      </c>
      <c r="AI493" s="2">
        <v>45565</v>
      </c>
      <c r="AJ493" t="s">
        <v>64</v>
      </c>
      <c r="AK493" t="s">
        <v>64</v>
      </c>
      <c r="AL493" t="s">
        <v>64</v>
      </c>
      <c r="AN493" s="3"/>
      <c r="AP493" t="s">
        <v>64</v>
      </c>
      <c r="AR493" t="s">
        <v>64</v>
      </c>
      <c r="AS493" t="s">
        <v>66</v>
      </c>
    </row>
    <row r="494" spans="1:45" ht="16" x14ac:dyDescent="0.2">
      <c r="A494">
        <v>4203</v>
      </c>
      <c r="B494">
        <v>4203</v>
      </c>
      <c r="C494" s="2">
        <v>45565</v>
      </c>
      <c r="D494" t="s">
        <v>1935</v>
      </c>
      <c r="E494" t="s">
        <v>204</v>
      </c>
      <c r="F494" s="3">
        <v>568.54</v>
      </c>
      <c r="G494" t="s">
        <v>47</v>
      </c>
      <c r="H494" s="3">
        <v>0</v>
      </c>
      <c r="I494" t="s">
        <v>104</v>
      </c>
      <c r="J494">
        <v>2555</v>
      </c>
      <c r="K494" t="s">
        <v>49</v>
      </c>
      <c r="L494" t="s">
        <v>50</v>
      </c>
      <c r="M494" t="s">
        <v>51</v>
      </c>
      <c r="N494">
        <v>1730</v>
      </c>
      <c r="O494" t="s">
        <v>52</v>
      </c>
      <c r="P494" t="s">
        <v>203</v>
      </c>
      <c r="T494" t="s">
        <v>64</v>
      </c>
      <c r="Z494" s="3"/>
      <c r="AF494" t="s">
        <v>63</v>
      </c>
      <c r="AH494">
        <v>0</v>
      </c>
      <c r="AI494" s="2">
        <v>45565</v>
      </c>
      <c r="AJ494" t="s">
        <v>64</v>
      </c>
      <c r="AK494" t="s">
        <v>64</v>
      </c>
      <c r="AL494" t="s">
        <v>64</v>
      </c>
      <c r="AN494" s="3"/>
      <c r="AP494" t="s">
        <v>64</v>
      </c>
      <c r="AR494" t="s">
        <v>64</v>
      </c>
      <c r="AS494" t="s">
        <v>66</v>
      </c>
    </row>
    <row r="495" spans="1:45" ht="16" x14ac:dyDescent="0.2">
      <c r="A495">
        <v>3412</v>
      </c>
      <c r="B495">
        <v>3412</v>
      </c>
      <c r="C495" s="2">
        <v>45565.083333333343</v>
      </c>
      <c r="D495" t="s">
        <v>1748</v>
      </c>
      <c r="E495" t="s">
        <v>4411</v>
      </c>
      <c r="F495" s="3">
        <v>6.32</v>
      </c>
      <c r="G495" t="s">
        <v>47</v>
      </c>
      <c r="H495" s="3">
        <v>0</v>
      </c>
      <c r="I495" t="s">
        <v>48</v>
      </c>
      <c r="J495">
        <v>2704</v>
      </c>
      <c r="K495" t="s">
        <v>49</v>
      </c>
      <c r="L495" t="s">
        <v>50</v>
      </c>
      <c r="M495" t="s">
        <v>51</v>
      </c>
      <c r="N495">
        <v>940</v>
      </c>
      <c r="O495" t="s">
        <v>52</v>
      </c>
      <c r="P495" t="s">
        <v>53</v>
      </c>
      <c r="T495" t="s">
        <v>4250</v>
      </c>
      <c r="U495" t="s">
        <v>4412</v>
      </c>
      <c r="Z495" s="3"/>
      <c r="AF495" t="s">
        <v>63</v>
      </c>
      <c r="AH495">
        <v>0</v>
      </c>
      <c r="AI495" s="2">
        <v>45565</v>
      </c>
      <c r="AJ495" t="s">
        <v>64</v>
      </c>
      <c r="AK495" t="s">
        <v>64</v>
      </c>
      <c r="AL495" t="s">
        <v>4413</v>
      </c>
      <c r="AM495" t="s">
        <v>4412</v>
      </c>
      <c r="AN495" s="3"/>
      <c r="AP495" t="s">
        <v>64</v>
      </c>
      <c r="AR495">
        <v>1347</v>
      </c>
      <c r="AS495" t="s">
        <v>66</v>
      </c>
    </row>
    <row r="496" spans="1:45" ht="16" x14ac:dyDescent="0.2">
      <c r="A496">
        <v>3793</v>
      </c>
      <c r="B496">
        <v>3793</v>
      </c>
      <c r="C496" s="2">
        <v>45566</v>
      </c>
      <c r="D496" t="s">
        <v>1761</v>
      </c>
      <c r="E496" t="s">
        <v>4414</v>
      </c>
      <c r="F496" s="3">
        <v>174</v>
      </c>
      <c r="G496" t="s">
        <v>47</v>
      </c>
      <c r="H496" s="3">
        <v>0</v>
      </c>
      <c r="I496" t="s">
        <v>48</v>
      </c>
      <c r="J496">
        <v>2560</v>
      </c>
      <c r="K496" t="s">
        <v>49</v>
      </c>
      <c r="L496" t="s">
        <v>50</v>
      </c>
      <c r="M496" t="s">
        <v>51</v>
      </c>
      <c r="N496">
        <v>562</v>
      </c>
      <c r="O496" t="s">
        <v>52</v>
      </c>
      <c r="P496" t="s">
        <v>53</v>
      </c>
      <c r="T496" t="s">
        <v>4415</v>
      </c>
      <c r="U496" t="s">
        <v>4416</v>
      </c>
      <c r="V496" t="s">
        <v>3064</v>
      </c>
      <c r="W496" t="s">
        <v>56</v>
      </c>
      <c r="X496" t="s">
        <v>4417</v>
      </c>
      <c r="Y496" t="s">
        <v>4418</v>
      </c>
      <c r="Z496" s="3">
        <v>0</v>
      </c>
      <c r="AA496" t="s">
        <v>4419</v>
      </c>
      <c r="AB496" t="s">
        <v>4420</v>
      </c>
      <c r="AC496" t="s">
        <v>61</v>
      </c>
      <c r="AD496" t="s">
        <v>61</v>
      </c>
      <c r="AE496" t="s">
        <v>4421</v>
      </c>
      <c r="AF496" t="s">
        <v>63</v>
      </c>
      <c r="AH496">
        <v>0</v>
      </c>
      <c r="AI496" s="2">
        <v>45566</v>
      </c>
      <c r="AJ496" t="s">
        <v>64</v>
      </c>
      <c r="AK496" t="s">
        <v>64</v>
      </c>
      <c r="AL496" t="s">
        <v>4422</v>
      </c>
      <c r="AM496" t="s">
        <v>4416</v>
      </c>
      <c r="AN496" s="3">
        <v>2900.03</v>
      </c>
      <c r="AO496" t="s">
        <v>4420</v>
      </c>
      <c r="AP496" t="s">
        <v>64</v>
      </c>
      <c r="AQ496" t="s">
        <v>4421</v>
      </c>
      <c r="AR496">
        <v>1410</v>
      </c>
      <c r="AS496" t="s">
        <v>66</v>
      </c>
    </row>
    <row r="497" spans="1:45" ht="16" x14ac:dyDescent="0.2">
      <c r="A497">
        <v>3794</v>
      </c>
      <c r="B497">
        <v>3794</v>
      </c>
      <c r="C497" s="2">
        <v>45566</v>
      </c>
      <c r="D497" t="s">
        <v>1761</v>
      </c>
      <c r="E497" t="s">
        <v>4423</v>
      </c>
      <c r="F497" s="3">
        <v>141.32</v>
      </c>
      <c r="G497" t="s">
        <v>47</v>
      </c>
      <c r="H497" s="3">
        <v>0</v>
      </c>
      <c r="I497" t="s">
        <v>48</v>
      </c>
      <c r="J497">
        <v>2562</v>
      </c>
      <c r="K497" t="s">
        <v>49</v>
      </c>
      <c r="L497" t="s">
        <v>50</v>
      </c>
      <c r="M497" t="s">
        <v>51</v>
      </c>
      <c r="N497">
        <v>562</v>
      </c>
      <c r="O497" t="s">
        <v>52</v>
      </c>
      <c r="P497" t="s">
        <v>53</v>
      </c>
      <c r="T497" t="s">
        <v>4415</v>
      </c>
      <c r="U497" t="s">
        <v>4416</v>
      </c>
      <c r="V497" t="s">
        <v>3064</v>
      </c>
      <c r="W497" t="s">
        <v>56</v>
      </c>
      <c r="X497" t="s">
        <v>4417</v>
      </c>
      <c r="Y497" t="s">
        <v>4418</v>
      </c>
      <c r="Z497" s="3">
        <v>0</v>
      </c>
      <c r="AA497" t="s">
        <v>4419</v>
      </c>
      <c r="AB497" t="s">
        <v>4420</v>
      </c>
      <c r="AC497" t="s">
        <v>61</v>
      </c>
      <c r="AD497" t="s">
        <v>61</v>
      </c>
      <c r="AE497" t="s">
        <v>4421</v>
      </c>
      <c r="AF497" t="s">
        <v>63</v>
      </c>
      <c r="AH497">
        <v>0</v>
      </c>
      <c r="AI497" s="2">
        <v>45566</v>
      </c>
      <c r="AJ497" t="s">
        <v>64</v>
      </c>
      <c r="AK497" t="s">
        <v>64</v>
      </c>
      <c r="AL497" t="s">
        <v>4422</v>
      </c>
      <c r="AM497" t="s">
        <v>4416</v>
      </c>
      <c r="AN497" s="3">
        <v>2900.03</v>
      </c>
      <c r="AO497" t="s">
        <v>4420</v>
      </c>
      <c r="AP497" t="s">
        <v>64</v>
      </c>
      <c r="AQ497" t="s">
        <v>4421</v>
      </c>
      <c r="AR497">
        <v>1410</v>
      </c>
      <c r="AS497" t="s">
        <v>66</v>
      </c>
    </row>
    <row r="498" spans="1:45" ht="16" x14ac:dyDescent="0.2">
      <c r="A498">
        <v>3795</v>
      </c>
      <c r="B498">
        <v>3795</v>
      </c>
      <c r="C498" s="2">
        <v>45566</v>
      </c>
      <c r="D498" t="s">
        <v>1761</v>
      </c>
      <c r="E498" t="s">
        <v>4424</v>
      </c>
      <c r="F498" s="3">
        <v>59.91</v>
      </c>
      <c r="G498" t="s">
        <v>47</v>
      </c>
      <c r="H498" s="3">
        <v>0</v>
      </c>
      <c r="I498" t="s">
        <v>48</v>
      </c>
      <c r="J498">
        <v>3270</v>
      </c>
      <c r="K498" t="s">
        <v>49</v>
      </c>
      <c r="L498" t="s">
        <v>50</v>
      </c>
      <c r="M498" t="s">
        <v>106</v>
      </c>
      <c r="N498">
        <v>562</v>
      </c>
      <c r="O498" t="s">
        <v>52</v>
      </c>
      <c r="P498" t="s">
        <v>53</v>
      </c>
      <c r="T498" t="s">
        <v>4415</v>
      </c>
      <c r="U498" t="s">
        <v>4416</v>
      </c>
      <c r="V498" t="s">
        <v>3064</v>
      </c>
      <c r="W498" t="s">
        <v>56</v>
      </c>
      <c r="X498" t="s">
        <v>4417</v>
      </c>
      <c r="Y498" t="s">
        <v>4418</v>
      </c>
      <c r="Z498" s="3">
        <v>0</v>
      </c>
      <c r="AA498" t="s">
        <v>4419</v>
      </c>
      <c r="AB498" t="s">
        <v>4420</v>
      </c>
      <c r="AC498" t="s">
        <v>61</v>
      </c>
      <c r="AD498" t="s">
        <v>61</v>
      </c>
      <c r="AE498" t="s">
        <v>4421</v>
      </c>
      <c r="AF498" t="s">
        <v>63</v>
      </c>
      <c r="AH498">
        <v>0</v>
      </c>
      <c r="AI498" s="2">
        <v>45566</v>
      </c>
      <c r="AJ498" t="s">
        <v>64</v>
      </c>
      <c r="AK498" t="s">
        <v>64</v>
      </c>
      <c r="AL498" t="s">
        <v>4422</v>
      </c>
      <c r="AM498" t="s">
        <v>4416</v>
      </c>
      <c r="AN498" s="3">
        <v>2900.03</v>
      </c>
      <c r="AO498" t="s">
        <v>4420</v>
      </c>
      <c r="AP498" t="s">
        <v>64</v>
      </c>
      <c r="AQ498" t="s">
        <v>4421</v>
      </c>
      <c r="AR498">
        <v>1410</v>
      </c>
      <c r="AS498" t="s">
        <v>66</v>
      </c>
    </row>
    <row r="499" spans="1:45" ht="16" x14ac:dyDescent="0.2">
      <c r="A499">
        <v>3796</v>
      </c>
      <c r="B499">
        <v>3796</v>
      </c>
      <c r="C499" s="2">
        <v>45566</v>
      </c>
      <c r="D499" t="s">
        <v>1761</v>
      </c>
      <c r="E499" t="s">
        <v>4425</v>
      </c>
      <c r="F499" s="3">
        <v>13.32</v>
      </c>
      <c r="G499" t="s">
        <v>47</v>
      </c>
      <c r="H499" s="3">
        <v>0</v>
      </c>
      <c r="I499" t="s">
        <v>48</v>
      </c>
      <c r="J499">
        <v>3270</v>
      </c>
      <c r="K499" t="s">
        <v>49</v>
      </c>
      <c r="L499" t="s">
        <v>50</v>
      </c>
      <c r="M499" t="s">
        <v>106</v>
      </c>
      <c r="N499">
        <v>562</v>
      </c>
      <c r="O499" t="s">
        <v>52</v>
      </c>
      <c r="P499" t="s">
        <v>53</v>
      </c>
      <c r="T499" t="s">
        <v>4415</v>
      </c>
      <c r="U499" t="s">
        <v>4416</v>
      </c>
      <c r="V499" t="s">
        <v>3064</v>
      </c>
      <c r="W499" t="s">
        <v>56</v>
      </c>
      <c r="X499" t="s">
        <v>4417</v>
      </c>
      <c r="Y499" t="s">
        <v>4418</v>
      </c>
      <c r="Z499" s="3">
        <v>0</v>
      </c>
      <c r="AA499" t="s">
        <v>4419</v>
      </c>
      <c r="AB499" t="s">
        <v>4420</v>
      </c>
      <c r="AC499" t="s">
        <v>61</v>
      </c>
      <c r="AD499" t="s">
        <v>61</v>
      </c>
      <c r="AE499" t="s">
        <v>4421</v>
      </c>
      <c r="AF499" t="s">
        <v>63</v>
      </c>
      <c r="AH499">
        <v>0</v>
      </c>
      <c r="AI499" s="2">
        <v>45566</v>
      </c>
      <c r="AJ499" t="s">
        <v>64</v>
      </c>
      <c r="AK499" t="s">
        <v>64</v>
      </c>
      <c r="AL499" t="s">
        <v>4422</v>
      </c>
      <c r="AM499" t="s">
        <v>4416</v>
      </c>
      <c r="AN499" s="3">
        <v>2900.03</v>
      </c>
      <c r="AO499" t="s">
        <v>4420</v>
      </c>
      <c r="AP499" t="s">
        <v>64</v>
      </c>
      <c r="AQ499" t="s">
        <v>4421</v>
      </c>
      <c r="AR499">
        <v>1410</v>
      </c>
      <c r="AS499" t="s">
        <v>66</v>
      </c>
    </row>
    <row r="500" spans="1:45" ht="16" x14ac:dyDescent="0.2">
      <c r="A500">
        <v>3797</v>
      </c>
      <c r="B500">
        <v>3797</v>
      </c>
      <c r="C500" s="2">
        <v>45566</v>
      </c>
      <c r="D500" t="s">
        <v>1761</v>
      </c>
      <c r="E500" t="s">
        <v>4425</v>
      </c>
      <c r="F500" s="3">
        <v>11.49</v>
      </c>
      <c r="G500" t="s">
        <v>47</v>
      </c>
      <c r="H500" s="3">
        <v>0</v>
      </c>
      <c r="I500" t="s">
        <v>48</v>
      </c>
      <c r="J500">
        <v>3270</v>
      </c>
      <c r="K500" t="s">
        <v>49</v>
      </c>
      <c r="L500" t="s">
        <v>50</v>
      </c>
      <c r="M500" t="s">
        <v>106</v>
      </c>
      <c r="N500">
        <v>562</v>
      </c>
      <c r="O500" t="s">
        <v>52</v>
      </c>
      <c r="P500" t="s">
        <v>53</v>
      </c>
      <c r="T500" t="s">
        <v>4415</v>
      </c>
      <c r="U500" t="s">
        <v>4416</v>
      </c>
      <c r="V500" t="s">
        <v>3064</v>
      </c>
      <c r="W500" t="s">
        <v>56</v>
      </c>
      <c r="X500" t="s">
        <v>4417</v>
      </c>
      <c r="Y500" t="s">
        <v>4418</v>
      </c>
      <c r="Z500" s="3">
        <v>0</v>
      </c>
      <c r="AA500" t="s">
        <v>4419</v>
      </c>
      <c r="AB500" t="s">
        <v>4420</v>
      </c>
      <c r="AC500" t="s">
        <v>61</v>
      </c>
      <c r="AD500" t="s">
        <v>61</v>
      </c>
      <c r="AE500" t="s">
        <v>4421</v>
      </c>
      <c r="AF500" t="s">
        <v>63</v>
      </c>
      <c r="AH500">
        <v>0</v>
      </c>
      <c r="AI500" s="2">
        <v>45566</v>
      </c>
      <c r="AJ500" t="s">
        <v>64</v>
      </c>
      <c r="AK500" t="s">
        <v>64</v>
      </c>
      <c r="AL500" t="s">
        <v>4422</v>
      </c>
      <c r="AM500" t="s">
        <v>4416</v>
      </c>
      <c r="AN500" s="3">
        <v>2900.03</v>
      </c>
      <c r="AO500" t="s">
        <v>4420</v>
      </c>
      <c r="AP500" t="s">
        <v>64</v>
      </c>
      <c r="AQ500" t="s">
        <v>4421</v>
      </c>
      <c r="AR500">
        <v>1410</v>
      </c>
      <c r="AS500" t="s">
        <v>66</v>
      </c>
    </row>
    <row r="501" spans="1:45" ht="16" x14ac:dyDescent="0.2">
      <c r="A501">
        <v>3798</v>
      </c>
      <c r="B501">
        <v>3798</v>
      </c>
      <c r="C501" s="2">
        <v>45566</v>
      </c>
      <c r="D501" t="s">
        <v>1761</v>
      </c>
      <c r="E501" t="s">
        <v>4426</v>
      </c>
      <c r="F501" s="3">
        <v>3.91</v>
      </c>
      <c r="G501" t="s">
        <v>47</v>
      </c>
      <c r="H501" s="3">
        <v>0</v>
      </c>
      <c r="I501" t="s">
        <v>48</v>
      </c>
      <c r="J501">
        <v>3270</v>
      </c>
      <c r="K501" t="s">
        <v>49</v>
      </c>
      <c r="L501" t="s">
        <v>50</v>
      </c>
      <c r="M501" t="s">
        <v>106</v>
      </c>
      <c r="N501">
        <v>562</v>
      </c>
      <c r="O501" t="s">
        <v>52</v>
      </c>
      <c r="P501" t="s">
        <v>53</v>
      </c>
      <c r="T501" t="s">
        <v>4415</v>
      </c>
      <c r="U501" t="s">
        <v>4416</v>
      </c>
      <c r="V501" t="s">
        <v>3064</v>
      </c>
      <c r="W501" t="s">
        <v>56</v>
      </c>
      <c r="X501" t="s">
        <v>4417</v>
      </c>
      <c r="Y501" t="s">
        <v>4418</v>
      </c>
      <c r="Z501" s="3">
        <v>0</v>
      </c>
      <c r="AA501" t="s">
        <v>4419</v>
      </c>
      <c r="AB501" t="s">
        <v>4420</v>
      </c>
      <c r="AC501" t="s">
        <v>61</v>
      </c>
      <c r="AD501" t="s">
        <v>61</v>
      </c>
      <c r="AE501" t="s">
        <v>4421</v>
      </c>
      <c r="AF501" t="s">
        <v>63</v>
      </c>
      <c r="AH501">
        <v>0</v>
      </c>
      <c r="AI501" s="2">
        <v>45566</v>
      </c>
      <c r="AJ501" t="s">
        <v>64</v>
      </c>
      <c r="AK501" t="s">
        <v>64</v>
      </c>
      <c r="AL501" t="s">
        <v>4422</v>
      </c>
      <c r="AM501" t="s">
        <v>4416</v>
      </c>
      <c r="AN501" s="3">
        <v>2900.03</v>
      </c>
      <c r="AO501" t="s">
        <v>4420</v>
      </c>
      <c r="AP501" t="s">
        <v>64</v>
      </c>
      <c r="AQ501" t="s">
        <v>4421</v>
      </c>
      <c r="AR501">
        <v>1410</v>
      </c>
      <c r="AS501" t="s">
        <v>66</v>
      </c>
    </row>
    <row r="502" spans="1:45" ht="16" x14ac:dyDescent="0.2">
      <c r="A502">
        <v>3799</v>
      </c>
      <c r="B502">
        <v>3799</v>
      </c>
      <c r="C502" s="2">
        <v>45566</v>
      </c>
      <c r="D502" t="s">
        <v>1761</v>
      </c>
      <c r="E502" t="s">
        <v>4425</v>
      </c>
      <c r="F502" s="3">
        <v>10.24</v>
      </c>
      <c r="G502" t="s">
        <v>47</v>
      </c>
      <c r="H502" s="3">
        <v>0</v>
      </c>
      <c r="I502" t="s">
        <v>48</v>
      </c>
      <c r="J502">
        <v>3270</v>
      </c>
      <c r="K502" t="s">
        <v>49</v>
      </c>
      <c r="L502" t="s">
        <v>50</v>
      </c>
      <c r="M502" t="s">
        <v>106</v>
      </c>
      <c r="N502">
        <v>562</v>
      </c>
      <c r="O502" t="s">
        <v>52</v>
      </c>
      <c r="P502" t="s">
        <v>53</v>
      </c>
      <c r="T502" t="s">
        <v>4415</v>
      </c>
      <c r="U502" t="s">
        <v>4416</v>
      </c>
      <c r="V502" t="s">
        <v>3064</v>
      </c>
      <c r="W502" t="s">
        <v>56</v>
      </c>
      <c r="X502" t="s">
        <v>4417</v>
      </c>
      <c r="Y502" t="s">
        <v>4418</v>
      </c>
      <c r="Z502" s="3">
        <v>0</v>
      </c>
      <c r="AA502" t="s">
        <v>4419</v>
      </c>
      <c r="AB502" t="s">
        <v>4420</v>
      </c>
      <c r="AC502" t="s">
        <v>61</v>
      </c>
      <c r="AD502" t="s">
        <v>61</v>
      </c>
      <c r="AE502" t="s">
        <v>4421</v>
      </c>
      <c r="AF502" t="s">
        <v>63</v>
      </c>
      <c r="AH502">
        <v>0</v>
      </c>
      <c r="AI502" s="2">
        <v>45566</v>
      </c>
      <c r="AJ502" t="s">
        <v>64</v>
      </c>
      <c r="AK502" t="s">
        <v>64</v>
      </c>
      <c r="AL502" t="s">
        <v>4422</v>
      </c>
      <c r="AM502" t="s">
        <v>4416</v>
      </c>
      <c r="AN502" s="3">
        <v>2900.03</v>
      </c>
      <c r="AO502" t="s">
        <v>4420</v>
      </c>
      <c r="AP502" t="s">
        <v>64</v>
      </c>
      <c r="AQ502" t="s">
        <v>4421</v>
      </c>
      <c r="AR502">
        <v>1410</v>
      </c>
      <c r="AS502" t="s">
        <v>66</v>
      </c>
    </row>
    <row r="503" spans="1:45" ht="16" x14ac:dyDescent="0.2">
      <c r="A503">
        <v>3800</v>
      </c>
      <c r="B503">
        <v>3800</v>
      </c>
      <c r="C503" s="2">
        <v>45566</v>
      </c>
      <c r="D503" t="s">
        <v>1761</v>
      </c>
      <c r="E503" t="s">
        <v>4427</v>
      </c>
      <c r="F503" s="3">
        <v>17.23</v>
      </c>
      <c r="G503" t="s">
        <v>47</v>
      </c>
      <c r="H503" s="3">
        <v>0</v>
      </c>
      <c r="I503" t="s">
        <v>48</v>
      </c>
      <c r="J503">
        <v>3270</v>
      </c>
      <c r="K503" t="s">
        <v>49</v>
      </c>
      <c r="L503" t="s">
        <v>50</v>
      </c>
      <c r="M503" t="s">
        <v>106</v>
      </c>
      <c r="N503">
        <v>562</v>
      </c>
      <c r="O503" t="s">
        <v>52</v>
      </c>
      <c r="P503" t="s">
        <v>53</v>
      </c>
      <c r="T503" t="s">
        <v>4415</v>
      </c>
      <c r="U503" t="s">
        <v>4416</v>
      </c>
      <c r="V503" t="s">
        <v>3064</v>
      </c>
      <c r="W503" t="s">
        <v>56</v>
      </c>
      <c r="X503" t="s">
        <v>4417</v>
      </c>
      <c r="Y503" t="s">
        <v>4418</v>
      </c>
      <c r="Z503" s="3">
        <v>0</v>
      </c>
      <c r="AA503" t="s">
        <v>4419</v>
      </c>
      <c r="AB503" t="s">
        <v>4420</v>
      </c>
      <c r="AC503" t="s">
        <v>61</v>
      </c>
      <c r="AD503" t="s">
        <v>61</v>
      </c>
      <c r="AE503" t="s">
        <v>4421</v>
      </c>
      <c r="AF503" t="s">
        <v>63</v>
      </c>
      <c r="AH503">
        <v>0</v>
      </c>
      <c r="AI503" s="2">
        <v>45566</v>
      </c>
      <c r="AJ503" t="s">
        <v>64</v>
      </c>
      <c r="AK503" t="s">
        <v>64</v>
      </c>
      <c r="AL503" t="s">
        <v>4422</v>
      </c>
      <c r="AM503" t="s">
        <v>4416</v>
      </c>
      <c r="AN503" s="3">
        <v>2900.03</v>
      </c>
      <c r="AO503" t="s">
        <v>4420</v>
      </c>
      <c r="AP503" t="s">
        <v>64</v>
      </c>
      <c r="AQ503" t="s">
        <v>4421</v>
      </c>
      <c r="AR503">
        <v>1410</v>
      </c>
      <c r="AS503" t="s">
        <v>66</v>
      </c>
    </row>
    <row r="504" spans="1:45" ht="16" x14ac:dyDescent="0.2">
      <c r="A504">
        <v>3801</v>
      </c>
      <c r="B504">
        <v>3801</v>
      </c>
      <c r="C504" s="2">
        <v>45566</v>
      </c>
      <c r="D504" t="s">
        <v>1761</v>
      </c>
      <c r="E504" t="s">
        <v>4428</v>
      </c>
      <c r="F504" s="3">
        <v>35.46</v>
      </c>
      <c r="G504" t="s">
        <v>47</v>
      </c>
      <c r="H504" s="3">
        <v>0</v>
      </c>
      <c r="I504" t="s">
        <v>48</v>
      </c>
      <c r="J504">
        <v>3270</v>
      </c>
      <c r="K504" t="s">
        <v>49</v>
      </c>
      <c r="L504" t="s">
        <v>50</v>
      </c>
      <c r="M504" t="s">
        <v>106</v>
      </c>
      <c r="N504">
        <v>562</v>
      </c>
      <c r="O504" t="s">
        <v>52</v>
      </c>
      <c r="P504" t="s">
        <v>53</v>
      </c>
      <c r="T504" t="s">
        <v>4415</v>
      </c>
      <c r="U504" t="s">
        <v>4416</v>
      </c>
      <c r="V504" t="s">
        <v>3064</v>
      </c>
      <c r="W504" t="s">
        <v>56</v>
      </c>
      <c r="X504" t="s">
        <v>4417</v>
      </c>
      <c r="Y504" t="s">
        <v>4418</v>
      </c>
      <c r="Z504" s="3">
        <v>0</v>
      </c>
      <c r="AA504" t="s">
        <v>4419</v>
      </c>
      <c r="AB504" t="s">
        <v>4420</v>
      </c>
      <c r="AC504" t="s">
        <v>61</v>
      </c>
      <c r="AD504" t="s">
        <v>61</v>
      </c>
      <c r="AE504" t="s">
        <v>4421</v>
      </c>
      <c r="AF504" t="s">
        <v>63</v>
      </c>
      <c r="AH504">
        <v>0</v>
      </c>
      <c r="AI504" s="2">
        <v>45566</v>
      </c>
      <c r="AJ504" t="s">
        <v>64</v>
      </c>
      <c r="AK504" t="s">
        <v>64</v>
      </c>
      <c r="AL504" t="s">
        <v>4422</v>
      </c>
      <c r="AM504" t="s">
        <v>4416</v>
      </c>
      <c r="AN504" s="3">
        <v>2900.03</v>
      </c>
      <c r="AO504" t="s">
        <v>4420</v>
      </c>
      <c r="AP504" t="s">
        <v>64</v>
      </c>
      <c r="AQ504" t="s">
        <v>4421</v>
      </c>
      <c r="AR504">
        <v>1410</v>
      </c>
      <c r="AS504" t="s">
        <v>66</v>
      </c>
    </row>
    <row r="505" spans="1:45" ht="16" x14ac:dyDescent="0.2">
      <c r="A505">
        <v>3802</v>
      </c>
      <c r="B505">
        <v>3802</v>
      </c>
      <c r="C505" s="2">
        <v>45566</v>
      </c>
      <c r="D505" t="s">
        <v>1761</v>
      </c>
      <c r="E505" t="s">
        <v>4425</v>
      </c>
      <c r="F505" s="3">
        <v>33.56</v>
      </c>
      <c r="G505" t="s">
        <v>47</v>
      </c>
      <c r="H505" s="3">
        <v>0</v>
      </c>
      <c r="I505" t="s">
        <v>48</v>
      </c>
      <c r="J505">
        <v>3270</v>
      </c>
      <c r="K505" t="s">
        <v>49</v>
      </c>
      <c r="L505" t="s">
        <v>50</v>
      </c>
      <c r="M505" t="s">
        <v>106</v>
      </c>
      <c r="N505">
        <v>562</v>
      </c>
      <c r="O505" t="s">
        <v>52</v>
      </c>
      <c r="P505" t="s">
        <v>53</v>
      </c>
      <c r="T505" t="s">
        <v>4415</v>
      </c>
      <c r="U505" t="s">
        <v>4416</v>
      </c>
      <c r="V505" t="s">
        <v>3064</v>
      </c>
      <c r="W505" t="s">
        <v>56</v>
      </c>
      <c r="X505" t="s">
        <v>4417</v>
      </c>
      <c r="Y505" t="s">
        <v>4418</v>
      </c>
      <c r="Z505" s="3">
        <v>0</v>
      </c>
      <c r="AA505" t="s">
        <v>4419</v>
      </c>
      <c r="AB505" t="s">
        <v>4420</v>
      </c>
      <c r="AC505" t="s">
        <v>61</v>
      </c>
      <c r="AD505" t="s">
        <v>61</v>
      </c>
      <c r="AE505" t="s">
        <v>4421</v>
      </c>
      <c r="AF505" t="s">
        <v>63</v>
      </c>
      <c r="AH505">
        <v>0</v>
      </c>
      <c r="AI505" s="2">
        <v>45566</v>
      </c>
      <c r="AJ505" t="s">
        <v>64</v>
      </c>
      <c r="AK505" t="s">
        <v>64</v>
      </c>
      <c r="AL505" t="s">
        <v>4422</v>
      </c>
      <c r="AM505" t="s">
        <v>4416</v>
      </c>
      <c r="AN505" s="3">
        <v>2900.03</v>
      </c>
      <c r="AO505" t="s">
        <v>4420</v>
      </c>
      <c r="AP505" t="s">
        <v>64</v>
      </c>
      <c r="AQ505" t="s">
        <v>4421</v>
      </c>
      <c r="AR505">
        <v>1410</v>
      </c>
      <c r="AS505" t="s">
        <v>66</v>
      </c>
    </row>
    <row r="506" spans="1:45" ht="16" x14ac:dyDescent="0.2">
      <c r="A506">
        <v>3803</v>
      </c>
      <c r="B506">
        <v>3803</v>
      </c>
      <c r="C506" s="2">
        <v>45566</v>
      </c>
      <c r="D506" t="s">
        <v>1761</v>
      </c>
      <c r="E506" t="s">
        <v>4429</v>
      </c>
      <c r="F506" s="3">
        <v>28.76</v>
      </c>
      <c r="G506" t="s">
        <v>47</v>
      </c>
      <c r="H506" s="3">
        <v>0</v>
      </c>
      <c r="I506" t="s">
        <v>48</v>
      </c>
      <c r="J506">
        <v>3270</v>
      </c>
      <c r="K506" t="s">
        <v>49</v>
      </c>
      <c r="L506" t="s">
        <v>50</v>
      </c>
      <c r="M506" t="s">
        <v>106</v>
      </c>
      <c r="N506">
        <v>562</v>
      </c>
      <c r="O506" t="s">
        <v>52</v>
      </c>
      <c r="P506" t="s">
        <v>53</v>
      </c>
      <c r="T506" t="s">
        <v>4415</v>
      </c>
      <c r="U506" t="s">
        <v>4416</v>
      </c>
      <c r="V506" t="s">
        <v>3064</v>
      </c>
      <c r="W506" t="s">
        <v>56</v>
      </c>
      <c r="X506" t="s">
        <v>4417</v>
      </c>
      <c r="Y506" t="s">
        <v>4418</v>
      </c>
      <c r="Z506" s="3">
        <v>0</v>
      </c>
      <c r="AA506" t="s">
        <v>4419</v>
      </c>
      <c r="AB506" t="s">
        <v>4420</v>
      </c>
      <c r="AC506" t="s">
        <v>61</v>
      </c>
      <c r="AD506" t="s">
        <v>61</v>
      </c>
      <c r="AE506" t="s">
        <v>4421</v>
      </c>
      <c r="AF506" t="s">
        <v>63</v>
      </c>
      <c r="AH506">
        <v>0</v>
      </c>
      <c r="AI506" s="2">
        <v>45566</v>
      </c>
      <c r="AJ506" t="s">
        <v>64</v>
      </c>
      <c r="AK506" t="s">
        <v>64</v>
      </c>
      <c r="AL506" t="s">
        <v>4422</v>
      </c>
      <c r="AM506" t="s">
        <v>4416</v>
      </c>
      <c r="AN506" s="3">
        <v>2900.03</v>
      </c>
      <c r="AO506" t="s">
        <v>4420</v>
      </c>
      <c r="AP506" t="s">
        <v>64</v>
      </c>
      <c r="AQ506" t="s">
        <v>4421</v>
      </c>
      <c r="AR506">
        <v>1410</v>
      </c>
      <c r="AS506" t="s">
        <v>66</v>
      </c>
    </row>
    <row r="507" spans="1:45" ht="16" x14ac:dyDescent="0.2">
      <c r="A507">
        <v>3804</v>
      </c>
      <c r="B507">
        <v>3804</v>
      </c>
      <c r="C507" s="2">
        <v>45566</v>
      </c>
      <c r="D507" t="s">
        <v>1761</v>
      </c>
      <c r="E507" t="s">
        <v>4430</v>
      </c>
      <c r="F507" s="3">
        <v>1018.69</v>
      </c>
      <c r="G507" t="s">
        <v>47</v>
      </c>
      <c r="H507" s="3">
        <v>19</v>
      </c>
      <c r="I507" t="s">
        <v>48</v>
      </c>
      <c r="J507">
        <v>2563</v>
      </c>
      <c r="K507" t="s">
        <v>49</v>
      </c>
      <c r="L507" t="s">
        <v>50</v>
      </c>
      <c r="M507" t="s">
        <v>51</v>
      </c>
      <c r="N507">
        <v>562</v>
      </c>
      <c r="O507" t="s">
        <v>52</v>
      </c>
      <c r="P507" t="s">
        <v>53</v>
      </c>
      <c r="T507" t="s">
        <v>4415</v>
      </c>
      <c r="U507" t="s">
        <v>4416</v>
      </c>
      <c r="V507" t="s">
        <v>3064</v>
      </c>
      <c r="W507" t="s">
        <v>56</v>
      </c>
      <c r="X507" t="s">
        <v>4417</v>
      </c>
      <c r="Y507" t="s">
        <v>4418</v>
      </c>
      <c r="Z507" s="3">
        <v>0</v>
      </c>
      <c r="AA507" t="s">
        <v>4419</v>
      </c>
      <c r="AB507" t="s">
        <v>4420</v>
      </c>
      <c r="AC507" t="s">
        <v>61</v>
      </c>
      <c r="AD507" t="s">
        <v>61</v>
      </c>
      <c r="AE507" t="s">
        <v>4421</v>
      </c>
      <c r="AF507" t="s">
        <v>63</v>
      </c>
      <c r="AH507">
        <v>59</v>
      </c>
      <c r="AI507" s="2">
        <v>45566</v>
      </c>
      <c r="AJ507" t="s">
        <v>64</v>
      </c>
      <c r="AK507" t="s">
        <v>64</v>
      </c>
      <c r="AL507" t="s">
        <v>4422</v>
      </c>
      <c r="AM507" t="s">
        <v>4416</v>
      </c>
      <c r="AN507" s="3">
        <v>2900.03</v>
      </c>
      <c r="AO507" t="s">
        <v>4420</v>
      </c>
      <c r="AP507" t="s">
        <v>64</v>
      </c>
      <c r="AQ507" t="s">
        <v>4421</v>
      </c>
      <c r="AR507">
        <v>1410</v>
      </c>
      <c r="AS507" t="s">
        <v>66</v>
      </c>
    </row>
    <row r="508" spans="1:45" ht="16" x14ac:dyDescent="0.2">
      <c r="A508">
        <v>3805</v>
      </c>
      <c r="B508">
        <v>3805</v>
      </c>
      <c r="C508" s="2">
        <v>45566</v>
      </c>
      <c r="D508" t="s">
        <v>1761</v>
      </c>
      <c r="E508" t="s">
        <v>4431</v>
      </c>
      <c r="F508" s="3">
        <v>14.85</v>
      </c>
      <c r="G508" t="s">
        <v>47</v>
      </c>
      <c r="H508" s="3">
        <v>0</v>
      </c>
      <c r="I508" t="s">
        <v>48</v>
      </c>
      <c r="J508">
        <v>2563</v>
      </c>
      <c r="K508" t="s">
        <v>49</v>
      </c>
      <c r="L508" t="s">
        <v>50</v>
      </c>
      <c r="M508" t="s">
        <v>51</v>
      </c>
      <c r="N508">
        <v>562</v>
      </c>
      <c r="O508" t="s">
        <v>52</v>
      </c>
      <c r="P508" t="s">
        <v>53</v>
      </c>
      <c r="T508" t="s">
        <v>4415</v>
      </c>
      <c r="U508" t="s">
        <v>4416</v>
      </c>
      <c r="V508" t="s">
        <v>3064</v>
      </c>
      <c r="W508" t="s">
        <v>56</v>
      </c>
      <c r="X508" t="s">
        <v>4417</v>
      </c>
      <c r="Y508" t="s">
        <v>4418</v>
      </c>
      <c r="Z508" s="3">
        <v>0</v>
      </c>
      <c r="AA508" t="s">
        <v>4419</v>
      </c>
      <c r="AB508" t="s">
        <v>4420</v>
      </c>
      <c r="AC508" t="s">
        <v>61</v>
      </c>
      <c r="AD508" t="s">
        <v>61</v>
      </c>
      <c r="AE508" t="s">
        <v>4421</v>
      </c>
      <c r="AF508" t="s">
        <v>63</v>
      </c>
      <c r="AH508">
        <v>0</v>
      </c>
      <c r="AI508" s="2">
        <v>45566</v>
      </c>
      <c r="AJ508" t="s">
        <v>64</v>
      </c>
      <c r="AK508" t="s">
        <v>64</v>
      </c>
      <c r="AL508" t="s">
        <v>4422</v>
      </c>
      <c r="AM508" t="s">
        <v>4416</v>
      </c>
      <c r="AN508" s="3">
        <v>2900.03</v>
      </c>
      <c r="AO508" t="s">
        <v>4420</v>
      </c>
      <c r="AP508" t="s">
        <v>64</v>
      </c>
      <c r="AQ508" t="s">
        <v>4421</v>
      </c>
      <c r="AR508">
        <v>1410</v>
      </c>
      <c r="AS508" t="s">
        <v>66</v>
      </c>
    </row>
    <row r="509" spans="1:45" ht="16" x14ac:dyDescent="0.2">
      <c r="A509">
        <v>3806</v>
      </c>
      <c r="B509">
        <v>3806</v>
      </c>
      <c r="C509" s="2">
        <v>45566</v>
      </c>
      <c r="D509" t="s">
        <v>1761</v>
      </c>
      <c r="E509" t="s">
        <v>4432</v>
      </c>
      <c r="F509" s="3">
        <v>0.71</v>
      </c>
      <c r="G509" t="s">
        <v>47</v>
      </c>
      <c r="H509" s="3">
        <v>0</v>
      </c>
      <c r="I509" t="s">
        <v>48</v>
      </c>
      <c r="J509">
        <v>2701</v>
      </c>
      <c r="K509" t="s">
        <v>49</v>
      </c>
      <c r="L509" t="s">
        <v>50</v>
      </c>
      <c r="M509" t="s">
        <v>51</v>
      </c>
      <c r="N509">
        <v>562</v>
      </c>
      <c r="O509" t="s">
        <v>52</v>
      </c>
      <c r="P509" t="s">
        <v>53</v>
      </c>
      <c r="T509" t="s">
        <v>4415</v>
      </c>
      <c r="U509" t="s">
        <v>4416</v>
      </c>
      <c r="V509" t="s">
        <v>3064</v>
      </c>
      <c r="W509" t="s">
        <v>56</v>
      </c>
      <c r="X509" t="s">
        <v>4417</v>
      </c>
      <c r="Y509" t="s">
        <v>4418</v>
      </c>
      <c r="Z509" s="3">
        <v>0</v>
      </c>
      <c r="AA509" t="s">
        <v>4419</v>
      </c>
      <c r="AB509" t="s">
        <v>4420</v>
      </c>
      <c r="AC509" t="s">
        <v>61</v>
      </c>
      <c r="AD509" t="s">
        <v>61</v>
      </c>
      <c r="AE509" t="s">
        <v>4421</v>
      </c>
      <c r="AF509" t="s">
        <v>63</v>
      </c>
      <c r="AH509">
        <v>0</v>
      </c>
      <c r="AI509" s="2">
        <v>45566</v>
      </c>
      <c r="AJ509" t="s">
        <v>64</v>
      </c>
      <c r="AK509" t="s">
        <v>64</v>
      </c>
      <c r="AL509" t="s">
        <v>4422</v>
      </c>
      <c r="AM509" t="s">
        <v>4416</v>
      </c>
      <c r="AN509" s="3">
        <v>2900.03</v>
      </c>
      <c r="AO509" t="s">
        <v>4420</v>
      </c>
      <c r="AP509" t="s">
        <v>64</v>
      </c>
      <c r="AQ509" t="s">
        <v>4421</v>
      </c>
      <c r="AR509">
        <v>1410</v>
      </c>
      <c r="AS509" t="s">
        <v>66</v>
      </c>
    </row>
    <row r="510" spans="1:45" ht="16" x14ac:dyDescent="0.2">
      <c r="A510">
        <v>3807</v>
      </c>
      <c r="B510">
        <v>3807</v>
      </c>
      <c r="C510" s="2">
        <v>45566</v>
      </c>
      <c r="D510" t="s">
        <v>1761</v>
      </c>
      <c r="E510" t="s">
        <v>4433</v>
      </c>
      <c r="F510" s="3">
        <v>20.68</v>
      </c>
      <c r="G510" t="s">
        <v>47</v>
      </c>
      <c r="H510" s="3">
        <v>0</v>
      </c>
      <c r="I510" t="s">
        <v>48</v>
      </c>
      <c r="J510">
        <v>2563</v>
      </c>
      <c r="K510" t="s">
        <v>49</v>
      </c>
      <c r="L510" t="s">
        <v>50</v>
      </c>
      <c r="M510" t="s">
        <v>51</v>
      </c>
      <c r="N510">
        <v>562</v>
      </c>
      <c r="O510" t="s">
        <v>52</v>
      </c>
      <c r="P510" t="s">
        <v>53</v>
      </c>
      <c r="T510" t="s">
        <v>4415</v>
      </c>
      <c r="U510" t="s">
        <v>4416</v>
      </c>
      <c r="V510" t="s">
        <v>3064</v>
      </c>
      <c r="W510" t="s">
        <v>56</v>
      </c>
      <c r="X510" t="s">
        <v>4417</v>
      </c>
      <c r="Y510" t="s">
        <v>4418</v>
      </c>
      <c r="Z510" s="3">
        <v>0</v>
      </c>
      <c r="AA510" t="s">
        <v>4419</v>
      </c>
      <c r="AB510" t="s">
        <v>4420</v>
      </c>
      <c r="AC510" t="s">
        <v>61</v>
      </c>
      <c r="AD510" t="s">
        <v>61</v>
      </c>
      <c r="AE510" t="s">
        <v>4421</v>
      </c>
      <c r="AF510" t="s">
        <v>63</v>
      </c>
      <c r="AH510">
        <v>0</v>
      </c>
      <c r="AI510" s="2">
        <v>45566</v>
      </c>
      <c r="AJ510" t="s">
        <v>64</v>
      </c>
      <c r="AK510" t="s">
        <v>64</v>
      </c>
      <c r="AL510" t="s">
        <v>4422</v>
      </c>
      <c r="AM510" t="s">
        <v>4416</v>
      </c>
      <c r="AN510" s="3">
        <v>2900.03</v>
      </c>
      <c r="AO510" t="s">
        <v>4420</v>
      </c>
      <c r="AP510" t="s">
        <v>64</v>
      </c>
      <c r="AQ510" t="s">
        <v>4421</v>
      </c>
      <c r="AR510">
        <v>1410</v>
      </c>
      <c r="AS510" t="s">
        <v>66</v>
      </c>
    </row>
    <row r="511" spans="1:45" ht="16" x14ac:dyDescent="0.2">
      <c r="A511">
        <v>3808</v>
      </c>
      <c r="B511">
        <v>3808</v>
      </c>
      <c r="C511" s="2">
        <v>45566</v>
      </c>
      <c r="D511" t="s">
        <v>1761</v>
      </c>
      <c r="E511" t="s">
        <v>4434</v>
      </c>
      <c r="F511" s="3">
        <v>0.01</v>
      </c>
      <c r="G511" t="s">
        <v>47</v>
      </c>
      <c r="H511" s="3">
        <v>0</v>
      </c>
      <c r="I511" t="s">
        <v>48</v>
      </c>
      <c r="J511">
        <v>3250</v>
      </c>
      <c r="K511" t="s">
        <v>49</v>
      </c>
      <c r="L511" t="s">
        <v>50</v>
      </c>
      <c r="M511" t="s">
        <v>106</v>
      </c>
      <c r="N511">
        <v>562</v>
      </c>
      <c r="O511" t="s">
        <v>52</v>
      </c>
      <c r="P511" t="s">
        <v>53</v>
      </c>
      <c r="T511" t="s">
        <v>4415</v>
      </c>
      <c r="U511" t="s">
        <v>4416</v>
      </c>
      <c r="V511" t="s">
        <v>3064</v>
      </c>
      <c r="W511" t="s">
        <v>56</v>
      </c>
      <c r="X511" t="s">
        <v>4417</v>
      </c>
      <c r="Y511" t="s">
        <v>4418</v>
      </c>
      <c r="Z511" s="3">
        <v>0</v>
      </c>
      <c r="AA511" t="s">
        <v>4419</v>
      </c>
      <c r="AB511" t="s">
        <v>4420</v>
      </c>
      <c r="AC511" t="s">
        <v>61</v>
      </c>
      <c r="AD511" t="s">
        <v>61</v>
      </c>
      <c r="AE511" t="s">
        <v>4421</v>
      </c>
      <c r="AF511" t="s">
        <v>63</v>
      </c>
      <c r="AH511">
        <v>0</v>
      </c>
      <c r="AI511" s="2">
        <v>45566</v>
      </c>
      <c r="AJ511" t="s">
        <v>64</v>
      </c>
      <c r="AK511" t="s">
        <v>64</v>
      </c>
      <c r="AL511" t="s">
        <v>4422</v>
      </c>
      <c r="AM511" t="s">
        <v>4416</v>
      </c>
      <c r="AN511" s="3">
        <v>2900.03</v>
      </c>
      <c r="AO511" t="s">
        <v>4420</v>
      </c>
      <c r="AP511" t="s">
        <v>64</v>
      </c>
      <c r="AQ511" t="s">
        <v>4421</v>
      </c>
      <c r="AR511">
        <v>1410</v>
      </c>
      <c r="AS511" t="s">
        <v>66</v>
      </c>
    </row>
    <row r="512" spans="1:45" ht="16" x14ac:dyDescent="0.2">
      <c r="A512">
        <v>3809</v>
      </c>
      <c r="B512">
        <v>3809</v>
      </c>
      <c r="C512" s="2">
        <v>45566</v>
      </c>
      <c r="D512" t="s">
        <v>1761</v>
      </c>
      <c r="E512" t="s">
        <v>4435</v>
      </c>
      <c r="F512" s="3">
        <v>22.3</v>
      </c>
      <c r="G512" t="s">
        <v>47</v>
      </c>
      <c r="H512" s="3">
        <v>19</v>
      </c>
      <c r="I512" t="s">
        <v>48</v>
      </c>
      <c r="J512">
        <v>2561</v>
      </c>
      <c r="K512" t="s">
        <v>49</v>
      </c>
      <c r="L512" t="s">
        <v>50</v>
      </c>
      <c r="M512" t="s">
        <v>51</v>
      </c>
      <c r="N512">
        <v>562</v>
      </c>
      <c r="O512" t="s">
        <v>52</v>
      </c>
      <c r="P512" t="s">
        <v>53</v>
      </c>
      <c r="T512" t="s">
        <v>4415</v>
      </c>
      <c r="U512" t="s">
        <v>4416</v>
      </c>
      <c r="V512" t="s">
        <v>3064</v>
      </c>
      <c r="W512" t="s">
        <v>56</v>
      </c>
      <c r="X512" t="s">
        <v>4417</v>
      </c>
      <c r="Y512" t="s">
        <v>4418</v>
      </c>
      <c r="Z512" s="3">
        <v>0</v>
      </c>
      <c r="AA512" t="s">
        <v>4419</v>
      </c>
      <c r="AB512" t="s">
        <v>4420</v>
      </c>
      <c r="AC512" t="s">
        <v>61</v>
      </c>
      <c r="AD512" t="s">
        <v>61</v>
      </c>
      <c r="AE512" t="s">
        <v>4421</v>
      </c>
      <c r="AF512" t="s">
        <v>63</v>
      </c>
      <c r="AH512">
        <v>59</v>
      </c>
      <c r="AI512" s="2">
        <v>45566</v>
      </c>
      <c r="AJ512" t="s">
        <v>64</v>
      </c>
      <c r="AK512" t="s">
        <v>64</v>
      </c>
      <c r="AL512" t="s">
        <v>4422</v>
      </c>
      <c r="AM512" t="s">
        <v>4416</v>
      </c>
      <c r="AN512" s="3">
        <v>2900.03</v>
      </c>
      <c r="AO512" t="s">
        <v>4420</v>
      </c>
      <c r="AP512" t="s">
        <v>64</v>
      </c>
      <c r="AQ512" t="s">
        <v>4421</v>
      </c>
      <c r="AR512">
        <v>1410</v>
      </c>
      <c r="AS512" t="s">
        <v>66</v>
      </c>
    </row>
    <row r="513" spans="1:45" ht="16" x14ac:dyDescent="0.2">
      <c r="A513">
        <v>3810</v>
      </c>
      <c r="B513">
        <v>3810</v>
      </c>
      <c r="C513" s="2">
        <v>45566</v>
      </c>
      <c r="D513" t="s">
        <v>1761</v>
      </c>
      <c r="E513" t="s">
        <v>4436</v>
      </c>
      <c r="F513" s="3">
        <v>17.7</v>
      </c>
      <c r="G513" t="s">
        <v>47</v>
      </c>
      <c r="H513" s="3">
        <v>0</v>
      </c>
      <c r="I513" t="s">
        <v>48</v>
      </c>
      <c r="J513">
        <v>2561</v>
      </c>
      <c r="K513" t="s">
        <v>49</v>
      </c>
      <c r="L513" t="s">
        <v>50</v>
      </c>
      <c r="M513" t="s">
        <v>51</v>
      </c>
      <c r="N513">
        <v>562</v>
      </c>
      <c r="O513" t="s">
        <v>52</v>
      </c>
      <c r="P513" t="s">
        <v>53</v>
      </c>
      <c r="T513" t="s">
        <v>4415</v>
      </c>
      <c r="U513" t="s">
        <v>4416</v>
      </c>
      <c r="V513" t="s">
        <v>3064</v>
      </c>
      <c r="W513" t="s">
        <v>56</v>
      </c>
      <c r="X513" t="s">
        <v>4417</v>
      </c>
      <c r="Y513" t="s">
        <v>4418</v>
      </c>
      <c r="Z513" s="3">
        <v>0</v>
      </c>
      <c r="AA513" t="s">
        <v>4419</v>
      </c>
      <c r="AB513" t="s">
        <v>4420</v>
      </c>
      <c r="AC513" t="s">
        <v>61</v>
      </c>
      <c r="AD513" t="s">
        <v>61</v>
      </c>
      <c r="AE513" t="s">
        <v>4421</v>
      </c>
      <c r="AF513" t="s">
        <v>63</v>
      </c>
      <c r="AH513">
        <v>0</v>
      </c>
      <c r="AI513" s="2">
        <v>45566</v>
      </c>
      <c r="AJ513" t="s">
        <v>64</v>
      </c>
      <c r="AK513" t="s">
        <v>64</v>
      </c>
      <c r="AL513" t="s">
        <v>4422</v>
      </c>
      <c r="AM513" t="s">
        <v>4416</v>
      </c>
      <c r="AN513" s="3">
        <v>2900.03</v>
      </c>
      <c r="AO513" t="s">
        <v>4420</v>
      </c>
      <c r="AP513" t="s">
        <v>64</v>
      </c>
      <c r="AQ513" t="s">
        <v>4421</v>
      </c>
      <c r="AR513">
        <v>1410</v>
      </c>
      <c r="AS513" t="s">
        <v>66</v>
      </c>
    </row>
    <row r="514" spans="1:45" ht="16" x14ac:dyDescent="0.2">
      <c r="A514">
        <v>3811</v>
      </c>
      <c r="B514">
        <v>3811</v>
      </c>
      <c r="C514" s="2">
        <v>45566</v>
      </c>
      <c r="D514" t="s">
        <v>1761</v>
      </c>
      <c r="E514" t="s">
        <v>4437</v>
      </c>
      <c r="F514" s="3">
        <v>247.31</v>
      </c>
      <c r="G514" t="s">
        <v>47</v>
      </c>
      <c r="H514" s="3">
        <v>0</v>
      </c>
      <c r="I514" t="s">
        <v>48</v>
      </c>
      <c r="J514">
        <v>2561</v>
      </c>
      <c r="K514" t="s">
        <v>49</v>
      </c>
      <c r="L514" t="s">
        <v>50</v>
      </c>
      <c r="M514" t="s">
        <v>51</v>
      </c>
      <c r="N514">
        <v>562</v>
      </c>
      <c r="O514" t="s">
        <v>52</v>
      </c>
      <c r="P514" t="s">
        <v>53</v>
      </c>
      <c r="T514" t="s">
        <v>4415</v>
      </c>
      <c r="U514" t="s">
        <v>4416</v>
      </c>
      <c r="V514" t="s">
        <v>3064</v>
      </c>
      <c r="W514" t="s">
        <v>56</v>
      </c>
      <c r="X514" t="s">
        <v>4417</v>
      </c>
      <c r="Y514" t="s">
        <v>4418</v>
      </c>
      <c r="Z514" s="3">
        <v>0</v>
      </c>
      <c r="AA514" t="s">
        <v>4419</v>
      </c>
      <c r="AB514" t="s">
        <v>4420</v>
      </c>
      <c r="AC514" t="s">
        <v>61</v>
      </c>
      <c r="AD514" t="s">
        <v>61</v>
      </c>
      <c r="AE514" t="s">
        <v>4421</v>
      </c>
      <c r="AF514" t="s">
        <v>63</v>
      </c>
      <c r="AH514">
        <v>0</v>
      </c>
      <c r="AI514" s="2">
        <v>45566</v>
      </c>
      <c r="AJ514" t="s">
        <v>64</v>
      </c>
      <c r="AK514" t="s">
        <v>64</v>
      </c>
      <c r="AL514" t="s">
        <v>4422</v>
      </c>
      <c r="AM514" t="s">
        <v>4416</v>
      </c>
      <c r="AN514" s="3">
        <v>2900.03</v>
      </c>
      <c r="AO514" t="s">
        <v>4420</v>
      </c>
      <c r="AP514" t="s">
        <v>64</v>
      </c>
      <c r="AQ514" t="s">
        <v>4421</v>
      </c>
      <c r="AR514">
        <v>1410</v>
      </c>
      <c r="AS514" t="s">
        <v>66</v>
      </c>
    </row>
    <row r="515" spans="1:45" ht="16" x14ac:dyDescent="0.2">
      <c r="A515">
        <v>3812</v>
      </c>
      <c r="B515">
        <v>3812</v>
      </c>
      <c r="C515" s="2">
        <v>45566</v>
      </c>
      <c r="D515" t="s">
        <v>1761</v>
      </c>
      <c r="E515" t="s">
        <v>4438</v>
      </c>
      <c r="F515" s="3">
        <v>17.670000000000002</v>
      </c>
      <c r="G515" t="s">
        <v>47</v>
      </c>
      <c r="H515" s="3">
        <v>0</v>
      </c>
      <c r="I515" t="s">
        <v>48</v>
      </c>
      <c r="J515">
        <v>2563</v>
      </c>
      <c r="K515" t="s">
        <v>49</v>
      </c>
      <c r="L515" t="s">
        <v>50</v>
      </c>
      <c r="M515" t="s">
        <v>51</v>
      </c>
      <c r="N515">
        <v>562</v>
      </c>
      <c r="O515" t="s">
        <v>52</v>
      </c>
      <c r="P515" t="s">
        <v>53</v>
      </c>
      <c r="T515" t="s">
        <v>4415</v>
      </c>
      <c r="U515" t="s">
        <v>4416</v>
      </c>
      <c r="V515" t="s">
        <v>3064</v>
      </c>
      <c r="W515" t="s">
        <v>56</v>
      </c>
      <c r="X515" t="s">
        <v>4417</v>
      </c>
      <c r="Y515" t="s">
        <v>4418</v>
      </c>
      <c r="Z515" s="3">
        <v>0</v>
      </c>
      <c r="AA515" t="s">
        <v>4419</v>
      </c>
      <c r="AB515" t="s">
        <v>4420</v>
      </c>
      <c r="AC515" t="s">
        <v>61</v>
      </c>
      <c r="AD515" t="s">
        <v>61</v>
      </c>
      <c r="AE515" t="s">
        <v>4421</v>
      </c>
      <c r="AF515" t="s">
        <v>63</v>
      </c>
      <c r="AH515">
        <v>0</v>
      </c>
      <c r="AI515" s="2">
        <v>45566</v>
      </c>
      <c r="AJ515" t="s">
        <v>64</v>
      </c>
      <c r="AK515" t="s">
        <v>64</v>
      </c>
      <c r="AL515" t="s">
        <v>4422</v>
      </c>
      <c r="AM515" t="s">
        <v>4416</v>
      </c>
      <c r="AN515" s="3">
        <v>2900.03</v>
      </c>
      <c r="AO515" t="s">
        <v>4420</v>
      </c>
      <c r="AP515" t="s">
        <v>64</v>
      </c>
      <c r="AQ515" t="s">
        <v>4421</v>
      </c>
      <c r="AR515">
        <v>1410</v>
      </c>
      <c r="AS515" t="s">
        <v>66</v>
      </c>
    </row>
    <row r="516" spans="1:45" ht="16" x14ac:dyDescent="0.2">
      <c r="A516">
        <v>3813</v>
      </c>
      <c r="B516">
        <v>3813</v>
      </c>
      <c r="C516" s="2">
        <v>45566</v>
      </c>
      <c r="D516" t="s">
        <v>1761</v>
      </c>
      <c r="E516" t="s">
        <v>4439</v>
      </c>
      <c r="F516" s="3">
        <v>13.6</v>
      </c>
      <c r="G516" t="s">
        <v>47</v>
      </c>
      <c r="H516" s="3">
        <v>7</v>
      </c>
      <c r="I516" t="s">
        <v>48</v>
      </c>
      <c r="J516">
        <v>2563</v>
      </c>
      <c r="K516" t="s">
        <v>49</v>
      </c>
      <c r="L516" t="s">
        <v>50</v>
      </c>
      <c r="M516" t="s">
        <v>51</v>
      </c>
      <c r="N516">
        <v>562</v>
      </c>
      <c r="O516" t="s">
        <v>52</v>
      </c>
      <c r="P516" t="s">
        <v>53</v>
      </c>
      <c r="T516" t="s">
        <v>4415</v>
      </c>
      <c r="U516" t="s">
        <v>4416</v>
      </c>
      <c r="V516" t="s">
        <v>3064</v>
      </c>
      <c r="W516" t="s">
        <v>56</v>
      </c>
      <c r="X516" t="s">
        <v>4417</v>
      </c>
      <c r="Y516" t="s">
        <v>4418</v>
      </c>
      <c r="Z516" s="3">
        <v>0</v>
      </c>
      <c r="AA516" t="s">
        <v>4419</v>
      </c>
      <c r="AB516" t="s">
        <v>4420</v>
      </c>
      <c r="AC516" t="s">
        <v>61</v>
      </c>
      <c r="AD516" t="s">
        <v>61</v>
      </c>
      <c r="AE516" t="s">
        <v>4421</v>
      </c>
      <c r="AF516" t="s">
        <v>63</v>
      </c>
      <c r="AH516">
        <v>58</v>
      </c>
      <c r="AI516" s="2">
        <v>45566</v>
      </c>
      <c r="AJ516" t="s">
        <v>64</v>
      </c>
      <c r="AK516" t="s">
        <v>64</v>
      </c>
      <c r="AL516" t="s">
        <v>4422</v>
      </c>
      <c r="AM516" t="s">
        <v>4416</v>
      </c>
      <c r="AN516" s="3">
        <v>2900.03</v>
      </c>
      <c r="AO516" t="s">
        <v>4420</v>
      </c>
      <c r="AP516" t="s">
        <v>64</v>
      </c>
      <c r="AQ516" t="s">
        <v>4421</v>
      </c>
      <c r="AR516">
        <v>1410</v>
      </c>
      <c r="AS516" t="s">
        <v>66</v>
      </c>
    </row>
    <row r="517" spans="1:45" ht="16" x14ac:dyDescent="0.2">
      <c r="A517">
        <v>3814</v>
      </c>
      <c r="B517">
        <v>3814</v>
      </c>
      <c r="C517" s="2">
        <v>45566</v>
      </c>
      <c r="D517" t="s">
        <v>1761</v>
      </c>
      <c r="E517" t="s">
        <v>4440</v>
      </c>
      <c r="F517" s="3">
        <v>12</v>
      </c>
      <c r="G517" t="s">
        <v>47</v>
      </c>
      <c r="H517" s="3">
        <v>7</v>
      </c>
      <c r="I517" t="s">
        <v>48</v>
      </c>
      <c r="J517">
        <v>2563</v>
      </c>
      <c r="K517" t="s">
        <v>49</v>
      </c>
      <c r="L517" t="s">
        <v>50</v>
      </c>
      <c r="M517" t="s">
        <v>51</v>
      </c>
      <c r="N517">
        <v>562</v>
      </c>
      <c r="O517" t="s">
        <v>52</v>
      </c>
      <c r="P517" t="s">
        <v>53</v>
      </c>
      <c r="T517" t="s">
        <v>4415</v>
      </c>
      <c r="U517" t="s">
        <v>4416</v>
      </c>
      <c r="V517" t="s">
        <v>3064</v>
      </c>
      <c r="W517" t="s">
        <v>56</v>
      </c>
      <c r="X517" t="s">
        <v>4417</v>
      </c>
      <c r="Y517" t="s">
        <v>4418</v>
      </c>
      <c r="Z517" s="3">
        <v>0</v>
      </c>
      <c r="AA517" t="s">
        <v>4419</v>
      </c>
      <c r="AB517" t="s">
        <v>4420</v>
      </c>
      <c r="AC517" t="s">
        <v>61</v>
      </c>
      <c r="AD517" t="s">
        <v>61</v>
      </c>
      <c r="AE517" t="s">
        <v>4421</v>
      </c>
      <c r="AF517" t="s">
        <v>63</v>
      </c>
      <c r="AH517">
        <v>58</v>
      </c>
      <c r="AI517" s="2">
        <v>45566</v>
      </c>
      <c r="AJ517" t="s">
        <v>64</v>
      </c>
      <c r="AK517" t="s">
        <v>64</v>
      </c>
      <c r="AL517" t="s">
        <v>4422</v>
      </c>
      <c r="AM517" t="s">
        <v>4416</v>
      </c>
      <c r="AN517" s="3">
        <v>2900.03</v>
      </c>
      <c r="AO517" t="s">
        <v>4420</v>
      </c>
      <c r="AP517" t="s">
        <v>64</v>
      </c>
      <c r="AQ517" t="s">
        <v>4421</v>
      </c>
      <c r="AR517">
        <v>1410</v>
      </c>
      <c r="AS517" t="s">
        <v>66</v>
      </c>
    </row>
    <row r="518" spans="1:45" ht="16" x14ac:dyDescent="0.2">
      <c r="A518">
        <v>3815</v>
      </c>
      <c r="B518">
        <v>3815</v>
      </c>
      <c r="C518" s="2">
        <v>45566</v>
      </c>
      <c r="D518" t="s">
        <v>1761</v>
      </c>
      <c r="E518" t="s">
        <v>4441</v>
      </c>
      <c r="F518" s="3">
        <v>29.57</v>
      </c>
      <c r="G518" t="s">
        <v>47</v>
      </c>
      <c r="H518" s="3">
        <v>0</v>
      </c>
      <c r="I518" t="s">
        <v>48</v>
      </c>
      <c r="J518">
        <v>2561</v>
      </c>
      <c r="K518" t="s">
        <v>49</v>
      </c>
      <c r="L518" t="s">
        <v>50</v>
      </c>
      <c r="M518" t="s">
        <v>51</v>
      </c>
      <c r="N518">
        <v>562</v>
      </c>
      <c r="O518" t="s">
        <v>52</v>
      </c>
      <c r="P518" t="s">
        <v>53</v>
      </c>
      <c r="T518" t="s">
        <v>4415</v>
      </c>
      <c r="U518" t="s">
        <v>4416</v>
      </c>
      <c r="V518" t="s">
        <v>3064</v>
      </c>
      <c r="W518" t="s">
        <v>56</v>
      </c>
      <c r="X518" t="s">
        <v>4417</v>
      </c>
      <c r="Y518" t="s">
        <v>4418</v>
      </c>
      <c r="Z518" s="3">
        <v>0</v>
      </c>
      <c r="AA518" t="s">
        <v>4419</v>
      </c>
      <c r="AB518" t="s">
        <v>4420</v>
      </c>
      <c r="AC518" t="s">
        <v>61</v>
      </c>
      <c r="AD518" t="s">
        <v>61</v>
      </c>
      <c r="AE518" t="s">
        <v>4421</v>
      </c>
      <c r="AF518" t="s">
        <v>63</v>
      </c>
      <c r="AH518">
        <v>0</v>
      </c>
      <c r="AI518" s="2">
        <v>45566</v>
      </c>
      <c r="AJ518" t="s">
        <v>64</v>
      </c>
      <c r="AK518" t="s">
        <v>64</v>
      </c>
      <c r="AL518" t="s">
        <v>4422</v>
      </c>
      <c r="AM518" t="s">
        <v>4416</v>
      </c>
      <c r="AN518" s="3">
        <v>2900.03</v>
      </c>
      <c r="AO518" t="s">
        <v>4420</v>
      </c>
      <c r="AP518" t="s">
        <v>64</v>
      </c>
      <c r="AQ518" t="s">
        <v>4421</v>
      </c>
      <c r="AR518">
        <v>1410</v>
      </c>
      <c r="AS518" t="s">
        <v>66</v>
      </c>
    </row>
    <row r="519" spans="1:45" ht="16" x14ac:dyDescent="0.2">
      <c r="A519">
        <v>3816</v>
      </c>
      <c r="B519">
        <v>3816</v>
      </c>
      <c r="C519" s="2">
        <v>45566</v>
      </c>
      <c r="D519" t="s">
        <v>1761</v>
      </c>
      <c r="E519" t="s">
        <v>4442</v>
      </c>
      <c r="F519" s="3">
        <v>878.51</v>
      </c>
      <c r="G519" t="s">
        <v>47</v>
      </c>
      <c r="H519" s="3">
        <v>0</v>
      </c>
      <c r="I519" t="s">
        <v>48</v>
      </c>
      <c r="J519">
        <v>2563</v>
      </c>
      <c r="K519" t="s">
        <v>49</v>
      </c>
      <c r="L519" t="s">
        <v>50</v>
      </c>
      <c r="M519" t="s">
        <v>51</v>
      </c>
      <c r="N519">
        <v>562</v>
      </c>
      <c r="O519" t="s">
        <v>52</v>
      </c>
      <c r="P519" t="s">
        <v>53</v>
      </c>
      <c r="T519" t="s">
        <v>4415</v>
      </c>
      <c r="U519" t="s">
        <v>4416</v>
      </c>
      <c r="V519" t="s">
        <v>3064</v>
      </c>
      <c r="W519" t="s">
        <v>56</v>
      </c>
      <c r="X519" t="s">
        <v>4417</v>
      </c>
      <c r="Y519" t="s">
        <v>4418</v>
      </c>
      <c r="Z519" s="3">
        <v>0</v>
      </c>
      <c r="AA519" t="s">
        <v>4419</v>
      </c>
      <c r="AB519" t="s">
        <v>4420</v>
      </c>
      <c r="AC519" t="s">
        <v>61</v>
      </c>
      <c r="AD519" t="s">
        <v>61</v>
      </c>
      <c r="AE519" t="s">
        <v>4421</v>
      </c>
      <c r="AF519" t="s">
        <v>63</v>
      </c>
      <c r="AH519">
        <v>0</v>
      </c>
      <c r="AI519" s="2">
        <v>45566</v>
      </c>
      <c r="AJ519" t="s">
        <v>64</v>
      </c>
      <c r="AK519" t="s">
        <v>64</v>
      </c>
      <c r="AL519" t="s">
        <v>4422</v>
      </c>
      <c r="AM519" t="s">
        <v>4416</v>
      </c>
      <c r="AN519" s="3">
        <v>2900.03</v>
      </c>
      <c r="AO519" t="s">
        <v>4420</v>
      </c>
      <c r="AP519" t="s">
        <v>64</v>
      </c>
      <c r="AQ519" t="s">
        <v>4421</v>
      </c>
      <c r="AR519">
        <v>1410</v>
      </c>
      <c r="AS519" t="s">
        <v>66</v>
      </c>
    </row>
    <row r="520" spans="1:45" ht="16" x14ac:dyDescent="0.2">
      <c r="A520">
        <v>3817</v>
      </c>
      <c r="B520">
        <v>3817</v>
      </c>
      <c r="C520" s="2">
        <v>45566</v>
      </c>
      <c r="D520" t="s">
        <v>1761</v>
      </c>
      <c r="E520" t="s">
        <v>4443</v>
      </c>
      <c r="F520" s="3">
        <v>41.59</v>
      </c>
      <c r="G520" t="s">
        <v>47</v>
      </c>
      <c r="H520" s="3">
        <v>0</v>
      </c>
      <c r="I520" t="s">
        <v>48</v>
      </c>
      <c r="J520">
        <v>2802</v>
      </c>
      <c r="K520" t="s">
        <v>49</v>
      </c>
      <c r="L520" t="s">
        <v>50</v>
      </c>
      <c r="M520" t="s">
        <v>51</v>
      </c>
      <c r="N520">
        <v>562</v>
      </c>
      <c r="O520" t="s">
        <v>52</v>
      </c>
      <c r="P520" t="s">
        <v>53</v>
      </c>
      <c r="T520" t="s">
        <v>4415</v>
      </c>
      <c r="U520" t="s">
        <v>4416</v>
      </c>
      <c r="V520" t="s">
        <v>3064</v>
      </c>
      <c r="W520" t="s">
        <v>56</v>
      </c>
      <c r="X520" t="s">
        <v>4417</v>
      </c>
      <c r="Y520" t="s">
        <v>4418</v>
      </c>
      <c r="Z520" s="3">
        <v>0</v>
      </c>
      <c r="AA520" t="s">
        <v>4419</v>
      </c>
      <c r="AB520" t="s">
        <v>4420</v>
      </c>
      <c r="AC520" t="s">
        <v>61</v>
      </c>
      <c r="AD520" t="s">
        <v>61</v>
      </c>
      <c r="AE520" t="s">
        <v>4421</v>
      </c>
      <c r="AF520" t="s">
        <v>63</v>
      </c>
      <c r="AH520">
        <v>0</v>
      </c>
      <c r="AI520" s="2">
        <v>45566</v>
      </c>
      <c r="AJ520" t="s">
        <v>64</v>
      </c>
      <c r="AK520" t="s">
        <v>64</v>
      </c>
      <c r="AL520" t="s">
        <v>4422</v>
      </c>
      <c r="AM520" t="s">
        <v>4416</v>
      </c>
      <c r="AN520" s="3">
        <v>2900.03</v>
      </c>
      <c r="AO520" t="s">
        <v>4420</v>
      </c>
      <c r="AP520" t="s">
        <v>64</v>
      </c>
      <c r="AQ520" t="s">
        <v>4421</v>
      </c>
      <c r="AR520">
        <v>1410</v>
      </c>
      <c r="AS520" t="s">
        <v>66</v>
      </c>
    </row>
    <row r="521" spans="1:45" ht="16" x14ac:dyDescent="0.2">
      <c r="A521">
        <v>3818</v>
      </c>
      <c r="B521">
        <v>3818</v>
      </c>
      <c r="C521" s="2">
        <v>45566</v>
      </c>
      <c r="D521" t="s">
        <v>1761</v>
      </c>
      <c r="E521" t="s">
        <v>4444</v>
      </c>
      <c r="F521" s="3">
        <v>17.82</v>
      </c>
      <c r="G521" t="s">
        <v>47</v>
      </c>
      <c r="H521" s="3">
        <v>0</v>
      </c>
      <c r="I521" t="s">
        <v>48</v>
      </c>
      <c r="J521">
        <v>2802</v>
      </c>
      <c r="K521" t="s">
        <v>49</v>
      </c>
      <c r="L521" t="s">
        <v>50</v>
      </c>
      <c r="M521" t="s">
        <v>51</v>
      </c>
      <c r="N521">
        <v>562</v>
      </c>
      <c r="O521" t="s">
        <v>52</v>
      </c>
      <c r="P521" t="s">
        <v>53</v>
      </c>
      <c r="T521" t="s">
        <v>4415</v>
      </c>
      <c r="U521" t="s">
        <v>4416</v>
      </c>
      <c r="V521" t="s">
        <v>3064</v>
      </c>
      <c r="W521" t="s">
        <v>56</v>
      </c>
      <c r="X521" t="s">
        <v>4417</v>
      </c>
      <c r="Y521" t="s">
        <v>4418</v>
      </c>
      <c r="Z521" s="3">
        <v>0</v>
      </c>
      <c r="AA521" t="s">
        <v>4419</v>
      </c>
      <c r="AB521" t="s">
        <v>4420</v>
      </c>
      <c r="AC521" t="s">
        <v>61</v>
      </c>
      <c r="AD521" t="s">
        <v>61</v>
      </c>
      <c r="AE521" t="s">
        <v>4421</v>
      </c>
      <c r="AF521" t="s">
        <v>63</v>
      </c>
      <c r="AH521">
        <v>0</v>
      </c>
      <c r="AI521" s="2">
        <v>45566</v>
      </c>
      <c r="AJ521" t="s">
        <v>64</v>
      </c>
      <c r="AK521" t="s">
        <v>64</v>
      </c>
      <c r="AL521" t="s">
        <v>4422</v>
      </c>
      <c r="AM521" t="s">
        <v>4416</v>
      </c>
      <c r="AN521" s="3">
        <v>2900.03</v>
      </c>
      <c r="AO521" t="s">
        <v>4420</v>
      </c>
      <c r="AP521" t="s">
        <v>64</v>
      </c>
      <c r="AQ521" t="s">
        <v>4421</v>
      </c>
      <c r="AR521">
        <v>1410</v>
      </c>
      <c r="AS521" t="s">
        <v>66</v>
      </c>
    </row>
    <row r="522" spans="1:45" ht="16" x14ac:dyDescent="0.2">
      <c r="A522">
        <v>3819</v>
      </c>
      <c r="B522">
        <v>3819</v>
      </c>
      <c r="C522" s="2">
        <v>45566</v>
      </c>
      <c r="D522" t="s">
        <v>1761</v>
      </c>
      <c r="E522" t="s">
        <v>4445</v>
      </c>
      <c r="F522" s="3">
        <v>17.82</v>
      </c>
      <c r="G522" t="s">
        <v>47</v>
      </c>
      <c r="H522" s="3">
        <v>0</v>
      </c>
      <c r="I522" t="s">
        <v>48</v>
      </c>
      <c r="J522">
        <v>2563</v>
      </c>
      <c r="K522" t="s">
        <v>49</v>
      </c>
      <c r="L522" t="s">
        <v>50</v>
      </c>
      <c r="M522" t="s">
        <v>51</v>
      </c>
      <c r="N522">
        <v>562</v>
      </c>
      <c r="O522" t="s">
        <v>52</v>
      </c>
      <c r="P522" t="s">
        <v>53</v>
      </c>
      <c r="T522" t="s">
        <v>4415</v>
      </c>
      <c r="U522" t="s">
        <v>4416</v>
      </c>
      <c r="V522" t="s">
        <v>3064</v>
      </c>
      <c r="W522" t="s">
        <v>56</v>
      </c>
      <c r="X522" t="s">
        <v>4417</v>
      </c>
      <c r="Y522" t="s">
        <v>4418</v>
      </c>
      <c r="Z522" s="3">
        <v>0</v>
      </c>
      <c r="AA522" t="s">
        <v>4419</v>
      </c>
      <c r="AB522" t="s">
        <v>4420</v>
      </c>
      <c r="AC522" t="s">
        <v>61</v>
      </c>
      <c r="AD522" t="s">
        <v>61</v>
      </c>
      <c r="AE522" t="s">
        <v>4421</v>
      </c>
      <c r="AF522" t="s">
        <v>63</v>
      </c>
      <c r="AH522">
        <v>0</v>
      </c>
      <c r="AI522" s="2">
        <v>45566</v>
      </c>
      <c r="AJ522" t="s">
        <v>64</v>
      </c>
      <c r="AK522" t="s">
        <v>64</v>
      </c>
      <c r="AL522" t="s">
        <v>4422</v>
      </c>
      <c r="AM522" t="s">
        <v>4416</v>
      </c>
      <c r="AN522" s="3">
        <v>2900.03</v>
      </c>
      <c r="AO522" t="s">
        <v>4420</v>
      </c>
      <c r="AP522" t="s">
        <v>64</v>
      </c>
      <c r="AQ522" t="s">
        <v>4421</v>
      </c>
      <c r="AR522">
        <v>1410</v>
      </c>
      <c r="AS522" t="s">
        <v>66</v>
      </c>
    </row>
    <row r="523" spans="1:45" ht="16" x14ac:dyDescent="0.2">
      <c r="A523">
        <v>3383</v>
      </c>
      <c r="B523">
        <v>3383</v>
      </c>
      <c r="C523" s="2">
        <v>45567</v>
      </c>
      <c r="D523" t="s">
        <v>1814</v>
      </c>
      <c r="E523" t="s">
        <v>4446</v>
      </c>
      <c r="F523" s="3">
        <v>295.81</v>
      </c>
      <c r="G523" t="s">
        <v>47</v>
      </c>
      <c r="H523" s="3">
        <v>0</v>
      </c>
      <c r="I523" t="s">
        <v>48</v>
      </c>
      <c r="J523">
        <v>2562</v>
      </c>
      <c r="K523" t="s">
        <v>49</v>
      </c>
      <c r="L523" t="s">
        <v>50</v>
      </c>
      <c r="M523" t="s">
        <v>51</v>
      </c>
      <c r="N523">
        <v>942</v>
      </c>
      <c r="O523" t="s">
        <v>52</v>
      </c>
      <c r="P523" t="s">
        <v>53</v>
      </c>
      <c r="T523" t="s">
        <v>4447</v>
      </c>
      <c r="U523" t="s">
        <v>4448</v>
      </c>
      <c r="V523" t="s">
        <v>2688</v>
      </c>
      <c r="W523" t="s">
        <v>56</v>
      </c>
      <c r="X523" t="s">
        <v>4449</v>
      </c>
      <c r="Y523" t="s">
        <v>4450</v>
      </c>
      <c r="Z523" s="3">
        <v>0</v>
      </c>
      <c r="AA523" t="s">
        <v>4451</v>
      </c>
      <c r="AB523" t="s">
        <v>4399</v>
      </c>
      <c r="AC523" t="s">
        <v>61</v>
      </c>
      <c r="AD523" t="s">
        <v>61</v>
      </c>
      <c r="AE523" t="s">
        <v>4452</v>
      </c>
      <c r="AF523" t="s">
        <v>63</v>
      </c>
      <c r="AH523">
        <v>0</v>
      </c>
      <c r="AI523" s="2">
        <v>45567</v>
      </c>
      <c r="AJ523" t="s">
        <v>64</v>
      </c>
      <c r="AK523" t="s">
        <v>64</v>
      </c>
      <c r="AL523" t="s">
        <v>4453</v>
      </c>
      <c r="AM523" t="s">
        <v>4448</v>
      </c>
      <c r="AN523" s="3">
        <v>295.81</v>
      </c>
      <c r="AO523" t="s">
        <v>4399</v>
      </c>
      <c r="AP523" t="s">
        <v>64</v>
      </c>
      <c r="AQ523" t="s">
        <v>4452</v>
      </c>
      <c r="AR523">
        <v>1356</v>
      </c>
      <c r="AS523" t="s">
        <v>66</v>
      </c>
    </row>
    <row r="524" spans="1:45" ht="16" x14ac:dyDescent="0.2">
      <c r="A524">
        <v>3384</v>
      </c>
      <c r="B524">
        <v>3384</v>
      </c>
      <c r="C524" s="2">
        <v>45567</v>
      </c>
      <c r="D524" t="s">
        <v>1748</v>
      </c>
      <c r="E524" t="s">
        <v>4454</v>
      </c>
      <c r="F524" s="3">
        <v>5.18</v>
      </c>
      <c r="G524" t="s">
        <v>47</v>
      </c>
      <c r="H524" s="3">
        <v>0</v>
      </c>
      <c r="I524" t="s">
        <v>48</v>
      </c>
      <c r="J524">
        <v>2705</v>
      </c>
      <c r="K524" t="s">
        <v>49</v>
      </c>
      <c r="L524" t="s">
        <v>50</v>
      </c>
      <c r="M524" t="s">
        <v>51</v>
      </c>
      <c r="N524">
        <v>942</v>
      </c>
      <c r="O524" t="s">
        <v>52</v>
      </c>
      <c r="P524" t="s">
        <v>53</v>
      </c>
      <c r="T524" t="s">
        <v>4447</v>
      </c>
      <c r="U524" t="s">
        <v>4448</v>
      </c>
      <c r="V524" t="s">
        <v>2688</v>
      </c>
      <c r="W524" t="s">
        <v>56</v>
      </c>
      <c r="X524" t="s">
        <v>4449</v>
      </c>
      <c r="Y524" t="s">
        <v>4450</v>
      </c>
      <c r="Z524" s="3">
        <v>0</v>
      </c>
      <c r="AA524" t="s">
        <v>4451</v>
      </c>
      <c r="AB524" t="s">
        <v>4399</v>
      </c>
      <c r="AC524" t="s">
        <v>61</v>
      </c>
      <c r="AD524" t="s">
        <v>61</v>
      </c>
      <c r="AE524" t="s">
        <v>4452</v>
      </c>
      <c r="AF524" t="s">
        <v>63</v>
      </c>
      <c r="AH524">
        <v>0</v>
      </c>
      <c r="AI524" s="2">
        <v>45567</v>
      </c>
      <c r="AJ524" t="s">
        <v>64</v>
      </c>
      <c r="AK524" t="s">
        <v>64</v>
      </c>
      <c r="AL524" t="s">
        <v>4453</v>
      </c>
      <c r="AM524" t="s">
        <v>4448</v>
      </c>
      <c r="AN524" s="3">
        <v>295.81</v>
      </c>
      <c r="AO524" t="s">
        <v>4399</v>
      </c>
      <c r="AP524" t="s">
        <v>64</v>
      </c>
      <c r="AQ524" t="s">
        <v>4452</v>
      </c>
      <c r="AR524">
        <v>1356</v>
      </c>
      <c r="AS524" t="s">
        <v>66</v>
      </c>
    </row>
    <row r="525" spans="1:45" ht="16" x14ac:dyDescent="0.2">
      <c r="A525">
        <v>3378</v>
      </c>
      <c r="B525">
        <v>3378</v>
      </c>
      <c r="C525" s="2">
        <v>45567.083333333343</v>
      </c>
      <c r="D525" t="s">
        <v>1748</v>
      </c>
      <c r="E525" t="s">
        <v>3659</v>
      </c>
      <c r="F525" s="3">
        <v>46.41</v>
      </c>
      <c r="G525" t="s">
        <v>47</v>
      </c>
      <c r="H525" s="3">
        <v>0</v>
      </c>
      <c r="I525" t="s">
        <v>48</v>
      </c>
      <c r="J525">
        <v>2663</v>
      </c>
      <c r="K525" t="s">
        <v>49</v>
      </c>
      <c r="L525" t="s">
        <v>50</v>
      </c>
      <c r="M525" t="s">
        <v>51</v>
      </c>
      <c r="N525">
        <v>940</v>
      </c>
      <c r="O525" t="s">
        <v>52</v>
      </c>
      <c r="P525" t="s">
        <v>53</v>
      </c>
      <c r="T525" t="s">
        <v>2516</v>
      </c>
      <c r="U525" t="s">
        <v>4455</v>
      </c>
      <c r="V525" t="s">
        <v>2866</v>
      </c>
      <c r="W525" t="s">
        <v>56</v>
      </c>
      <c r="X525" t="s">
        <v>4456</v>
      </c>
      <c r="Y525" t="s">
        <v>2375</v>
      </c>
      <c r="Z525" s="3">
        <v>19</v>
      </c>
      <c r="AA525" t="s">
        <v>2519</v>
      </c>
      <c r="AB525" t="s">
        <v>4420</v>
      </c>
      <c r="AC525" t="s">
        <v>61</v>
      </c>
      <c r="AD525" t="s">
        <v>61</v>
      </c>
      <c r="AE525" t="s">
        <v>4457</v>
      </c>
      <c r="AF525" t="s">
        <v>63</v>
      </c>
      <c r="AH525">
        <v>0</v>
      </c>
      <c r="AI525" s="2">
        <v>45567</v>
      </c>
      <c r="AJ525" t="s">
        <v>64</v>
      </c>
      <c r="AK525" t="s">
        <v>64</v>
      </c>
      <c r="AL525" t="s">
        <v>4458</v>
      </c>
      <c r="AM525" t="s">
        <v>4455</v>
      </c>
      <c r="AN525" s="3">
        <v>46.41</v>
      </c>
      <c r="AO525" t="s">
        <v>4420</v>
      </c>
      <c r="AP525" t="s">
        <v>64</v>
      </c>
      <c r="AQ525" t="s">
        <v>4457</v>
      </c>
      <c r="AR525">
        <v>1349</v>
      </c>
      <c r="AS525" t="s">
        <v>66</v>
      </c>
    </row>
    <row r="526" spans="1:45" ht="16" x14ac:dyDescent="0.2">
      <c r="A526">
        <v>3377</v>
      </c>
      <c r="B526">
        <v>3377</v>
      </c>
      <c r="C526" s="2">
        <v>45567.083333333343</v>
      </c>
      <c r="D526" t="s">
        <v>1748</v>
      </c>
      <c r="E526" t="s">
        <v>2507</v>
      </c>
      <c r="F526" s="3">
        <v>20.23</v>
      </c>
      <c r="G526" t="s">
        <v>47</v>
      </c>
      <c r="H526" s="3">
        <v>0</v>
      </c>
      <c r="I526" t="s">
        <v>48</v>
      </c>
      <c r="J526">
        <v>2702</v>
      </c>
      <c r="K526" t="s">
        <v>49</v>
      </c>
      <c r="L526" t="s">
        <v>50</v>
      </c>
      <c r="M526" t="s">
        <v>51</v>
      </c>
      <c r="N526">
        <v>940</v>
      </c>
      <c r="O526" t="s">
        <v>52</v>
      </c>
      <c r="P526" t="s">
        <v>53</v>
      </c>
      <c r="T526" t="s">
        <v>2826</v>
      </c>
      <c r="U526" t="s">
        <v>4459</v>
      </c>
      <c r="V526" t="s">
        <v>2681</v>
      </c>
      <c r="W526" t="s">
        <v>56</v>
      </c>
      <c r="X526" t="s">
        <v>4460</v>
      </c>
      <c r="Y526" t="s">
        <v>2726</v>
      </c>
      <c r="Z526" s="3">
        <v>19</v>
      </c>
      <c r="AA526" t="s">
        <v>2829</v>
      </c>
      <c r="AB526" t="s">
        <v>4364</v>
      </c>
      <c r="AC526" t="s">
        <v>61</v>
      </c>
      <c r="AD526" t="s">
        <v>61</v>
      </c>
      <c r="AE526" t="s">
        <v>4461</v>
      </c>
      <c r="AF526" t="s">
        <v>63</v>
      </c>
      <c r="AH526">
        <v>0</v>
      </c>
      <c r="AI526" s="2">
        <v>45567</v>
      </c>
      <c r="AJ526" t="s">
        <v>64</v>
      </c>
      <c r="AK526" t="s">
        <v>64</v>
      </c>
      <c r="AL526" t="s">
        <v>4462</v>
      </c>
      <c r="AM526" t="s">
        <v>4459</v>
      </c>
      <c r="AN526" s="3">
        <v>20.23</v>
      </c>
      <c r="AO526" t="s">
        <v>4364</v>
      </c>
      <c r="AP526" t="s">
        <v>64</v>
      </c>
      <c r="AQ526" t="s">
        <v>4461</v>
      </c>
      <c r="AR526">
        <v>1348</v>
      </c>
      <c r="AS526" t="s">
        <v>66</v>
      </c>
    </row>
    <row r="527" spans="1:45" ht="16" x14ac:dyDescent="0.2">
      <c r="A527">
        <v>3427</v>
      </c>
      <c r="B527">
        <v>3427</v>
      </c>
      <c r="C527" s="2">
        <v>45574.083333333343</v>
      </c>
      <c r="D527" t="s">
        <v>1782</v>
      </c>
      <c r="E527" t="s">
        <v>2740</v>
      </c>
      <c r="F527" s="3">
        <v>190.4</v>
      </c>
      <c r="G527" t="s">
        <v>47</v>
      </c>
      <c r="H527" s="3">
        <v>0</v>
      </c>
      <c r="I527" t="s">
        <v>48</v>
      </c>
      <c r="J527">
        <v>2894</v>
      </c>
      <c r="K527" t="s">
        <v>49</v>
      </c>
      <c r="L527" t="s">
        <v>50</v>
      </c>
      <c r="M527" t="s">
        <v>51</v>
      </c>
      <c r="N527">
        <v>940</v>
      </c>
      <c r="O527" t="s">
        <v>52</v>
      </c>
      <c r="P527" t="s">
        <v>53</v>
      </c>
      <c r="T527" t="s">
        <v>2741</v>
      </c>
      <c r="U527" t="s">
        <v>4473</v>
      </c>
      <c r="V527" t="s">
        <v>2870</v>
      </c>
      <c r="W527" t="s">
        <v>56</v>
      </c>
      <c r="X527" t="s">
        <v>4474</v>
      </c>
      <c r="Y527" t="s">
        <v>291</v>
      </c>
      <c r="Z527" s="3">
        <v>19</v>
      </c>
      <c r="AA527" t="s">
        <v>2744</v>
      </c>
      <c r="AB527" t="s">
        <v>4399</v>
      </c>
      <c r="AC527" t="s">
        <v>61</v>
      </c>
      <c r="AD527" t="s">
        <v>61</v>
      </c>
      <c r="AE527" t="s">
        <v>4475</v>
      </c>
      <c r="AF527" t="s">
        <v>63</v>
      </c>
      <c r="AH527">
        <v>0</v>
      </c>
      <c r="AI527" s="2">
        <v>45574</v>
      </c>
      <c r="AJ527" t="s">
        <v>64</v>
      </c>
      <c r="AK527" t="s">
        <v>64</v>
      </c>
      <c r="AL527" t="s">
        <v>4476</v>
      </c>
      <c r="AM527" t="s">
        <v>4473</v>
      </c>
      <c r="AN527" s="3">
        <v>190.4</v>
      </c>
      <c r="AO527" t="s">
        <v>4399</v>
      </c>
      <c r="AP527" t="s">
        <v>64</v>
      </c>
      <c r="AQ527" t="s">
        <v>4475</v>
      </c>
      <c r="AR527">
        <v>1361</v>
      </c>
      <c r="AS527" t="s">
        <v>66</v>
      </c>
    </row>
    <row r="528" spans="1:45" ht="16" x14ac:dyDescent="0.2">
      <c r="A528">
        <v>3414</v>
      </c>
      <c r="B528">
        <v>3414</v>
      </c>
      <c r="C528" s="2">
        <v>45576.083333333343</v>
      </c>
      <c r="D528" t="s">
        <v>1748</v>
      </c>
      <c r="E528" t="s">
        <v>2165</v>
      </c>
      <c r="F528" s="3">
        <v>52.9</v>
      </c>
      <c r="G528" t="s">
        <v>47</v>
      </c>
      <c r="H528" s="3">
        <v>0</v>
      </c>
      <c r="I528" t="s">
        <v>48</v>
      </c>
      <c r="J528">
        <v>2900</v>
      </c>
      <c r="K528" t="s">
        <v>49</v>
      </c>
      <c r="L528" t="s">
        <v>50</v>
      </c>
      <c r="M528" t="s">
        <v>51</v>
      </c>
      <c r="N528">
        <v>940</v>
      </c>
      <c r="O528" t="s">
        <v>52</v>
      </c>
      <c r="P528" t="s">
        <v>53</v>
      </c>
      <c r="T528" t="s">
        <v>2313</v>
      </c>
      <c r="U528" t="s">
        <v>4477</v>
      </c>
      <c r="V528" t="s">
        <v>2902</v>
      </c>
      <c r="W528" t="s">
        <v>56</v>
      </c>
      <c r="X528" t="s">
        <v>4478</v>
      </c>
      <c r="Y528" t="s">
        <v>3976</v>
      </c>
      <c r="Z528" s="3">
        <v>19</v>
      </c>
      <c r="AA528" t="s">
        <v>2316</v>
      </c>
      <c r="AB528" t="s">
        <v>4479</v>
      </c>
      <c r="AC528" t="s">
        <v>61</v>
      </c>
      <c r="AD528" t="s">
        <v>61</v>
      </c>
      <c r="AE528" t="s">
        <v>4480</v>
      </c>
      <c r="AF528" t="s">
        <v>63</v>
      </c>
      <c r="AH528">
        <v>0</v>
      </c>
      <c r="AI528" s="2">
        <v>45576</v>
      </c>
      <c r="AJ528" t="s">
        <v>64</v>
      </c>
      <c r="AK528" t="s">
        <v>64</v>
      </c>
      <c r="AL528" t="s">
        <v>4481</v>
      </c>
      <c r="AM528" t="s">
        <v>4477</v>
      </c>
      <c r="AN528" s="3">
        <v>52.9</v>
      </c>
      <c r="AO528" t="s">
        <v>4479</v>
      </c>
      <c r="AP528" t="s">
        <v>64</v>
      </c>
      <c r="AQ528" t="s">
        <v>4480</v>
      </c>
      <c r="AR528">
        <v>1362</v>
      </c>
      <c r="AS528" t="s">
        <v>66</v>
      </c>
    </row>
    <row r="529" spans="1:45" ht="16" x14ac:dyDescent="0.2">
      <c r="A529">
        <v>3426</v>
      </c>
      <c r="B529">
        <v>3426</v>
      </c>
      <c r="C529" s="2">
        <v>45579.083333333343</v>
      </c>
      <c r="D529" t="s">
        <v>1538</v>
      </c>
      <c r="E529" t="s">
        <v>4482</v>
      </c>
      <c r="F529" s="3">
        <v>35000</v>
      </c>
      <c r="G529" t="s">
        <v>47</v>
      </c>
      <c r="H529" s="3">
        <v>0</v>
      </c>
      <c r="I529" t="s">
        <v>104</v>
      </c>
      <c r="J529">
        <v>940</v>
      </c>
      <c r="K529" t="s">
        <v>52</v>
      </c>
      <c r="L529" t="s">
        <v>53</v>
      </c>
      <c r="N529">
        <v>3200</v>
      </c>
      <c r="O529" t="s">
        <v>49</v>
      </c>
      <c r="P529" t="s">
        <v>105</v>
      </c>
      <c r="Q529" t="s">
        <v>106</v>
      </c>
      <c r="T529" t="s">
        <v>4483</v>
      </c>
      <c r="U529" t="s">
        <v>4484</v>
      </c>
      <c r="V529" t="s">
        <v>2910</v>
      </c>
      <c r="W529" t="s">
        <v>752</v>
      </c>
      <c r="X529" t="s">
        <v>4485</v>
      </c>
      <c r="Y529" t="s">
        <v>4486</v>
      </c>
      <c r="Z529" s="3">
        <v>0</v>
      </c>
      <c r="AA529" t="s">
        <v>4487</v>
      </c>
      <c r="AB529" t="s">
        <v>4488</v>
      </c>
      <c r="AC529" t="s">
        <v>61</v>
      </c>
      <c r="AD529" t="s">
        <v>61</v>
      </c>
      <c r="AE529" t="s">
        <v>4489</v>
      </c>
      <c r="AF529" t="s">
        <v>63</v>
      </c>
      <c r="AH529">
        <v>0</v>
      </c>
      <c r="AI529" s="2">
        <v>45579</v>
      </c>
      <c r="AJ529" t="s">
        <v>64</v>
      </c>
      <c r="AK529" t="s">
        <v>64</v>
      </c>
      <c r="AL529" t="s">
        <v>4490</v>
      </c>
      <c r="AM529" t="s">
        <v>4484</v>
      </c>
      <c r="AN529" s="3">
        <v>35000</v>
      </c>
      <c r="AO529" t="s">
        <v>4488</v>
      </c>
      <c r="AP529" t="s">
        <v>64</v>
      </c>
      <c r="AQ529" t="s">
        <v>4489</v>
      </c>
      <c r="AR529">
        <v>1363</v>
      </c>
      <c r="AS529" t="s">
        <v>66</v>
      </c>
    </row>
    <row r="530" spans="1:45" ht="16" x14ac:dyDescent="0.2">
      <c r="A530">
        <v>3526</v>
      </c>
      <c r="B530">
        <v>3526</v>
      </c>
      <c r="C530" s="2">
        <v>45587</v>
      </c>
      <c r="D530" t="s">
        <v>1761</v>
      </c>
      <c r="E530" t="s">
        <v>4330</v>
      </c>
      <c r="F530" s="3">
        <v>22.41</v>
      </c>
      <c r="G530" t="s">
        <v>47</v>
      </c>
      <c r="H530" s="3">
        <v>0</v>
      </c>
      <c r="I530" t="s">
        <v>48</v>
      </c>
      <c r="J530">
        <v>2720</v>
      </c>
      <c r="K530" t="s">
        <v>49</v>
      </c>
      <c r="L530" t="s">
        <v>50</v>
      </c>
      <c r="M530" t="s">
        <v>51</v>
      </c>
      <c r="N530">
        <v>942</v>
      </c>
      <c r="O530" t="s">
        <v>52</v>
      </c>
      <c r="P530" t="s">
        <v>53</v>
      </c>
      <c r="T530" t="s">
        <v>4498</v>
      </c>
      <c r="U530" t="s">
        <v>4499</v>
      </c>
      <c r="V530" t="s">
        <v>3045</v>
      </c>
      <c r="W530" t="s">
        <v>56</v>
      </c>
      <c r="X530" t="s">
        <v>4500</v>
      </c>
      <c r="Y530" t="s">
        <v>2036</v>
      </c>
      <c r="Z530" s="3">
        <v>19</v>
      </c>
      <c r="AA530" t="s">
        <v>4501</v>
      </c>
      <c r="AB530" t="s">
        <v>4502</v>
      </c>
      <c r="AC530" t="s">
        <v>61</v>
      </c>
      <c r="AD530" t="s">
        <v>61</v>
      </c>
      <c r="AE530" t="s">
        <v>4503</v>
      </c>
      <c r="AF530" t="s">
        <v>63</v>
      </c>
      <c r="AH530">
        <v>0</v>
      </c>
      <c r="AI530" s="2">
        <v>45587</v>
      </c>
      <c r="AJ530" t="s">
        <v>64</v>
      </c>
      <c r="AK530" t="s">
        <v>64</v>
      </c>
      <c r="AL530" t="s">
        <v>4504</v>
      </c>
      <c r="AM530" t="s">
        <v>4499</v>
      </c>
      <c r="AN530" s="3">
        <v>22.41</v>
      </c>
      <c r="AO530" t="s">
        <v>4502</v>
      </c>
      <c r="AP530" t="s">
        <v>64</v>
      </c>
      <c r="AQ530" t="s">
        <v>4503</v>
      </c>
      <c r="AR530">
        <v>1387</v>
      </c>
      <c r="AS530" t="s">
        <v>66</v>
      </c>
    </row>
    <row r="531" spans="1:45" ht="16" x14ac:dyDescent="0.2">
      <c r="A531">
        <v>3904</v>
      </c>
      <c r="B531">
        <v>3904</v>
      </c>
      <c r="C531" s="2">
        <v>45587</v>
      </c>
      <c r="D531" t="s">
        <v>1761</v>
      </c>
      <c r="E531" t="s">
        <v>4340</v>
      </c>
      <c r="F531" s="3">
        <v>4.99</v>
      </c>
      <c r="G531" t="s">
        <v>47</v>
      </c>
      <c r="H531" s="3">
        <v>0</v>
      </c>
      <c r="I531" t="s">
        <v>48</v>
      </c>
      <c r="J531">
        <v>2720</v>
      </c>
      <c r="K531" t="s">
        <v>49</v>
      </c>
      <c r="L531" t="s">
        <v>50</v>
      </c>
      <c r="M531" t="s">
        <v>51</v>
      </c>
      <c r="N531">
        <v>942</v>
      </c>
      <c r="O531" t="s">
        <v>52</v>
      </c>
      <c r="P531" t="s">
        <v>53</v>
      </c>
      <c r="T531" t="s">
        <v>1043</v>
      </c>
      <c r="U531" t="s">
        <v>4505</v>
      </c>
      <c r="V531" t="s">
        <v>3026</v>
      </c>
      <c r="W531" t="s">
        <v>56</v>
      </c>
      <c r="X531" t="s">
        <v>4506</v>
      </c>
      <c r="Y531" t="s">
        <v>953</v>
      </c>
      <c r="Z531" s="3">
        <v>19</v>
      </c>
      <c r="AA531" t="s">
        <v>1046</v>
      </c>
      <c r="AB531" t="s">
        <v>4507</v>
      </c>
      <c r="AC531" t="s">
        <v>61</v>
      </c>
      <c r="AD531" t="s">
        <v>61</v>
      </c>
      <c r="AE531" t="s">
        <v>4508</v>
      </c>
      <c r="AF531" t="s">
        <v>63</v>
      </c>
      <c r="AH531">
        <v>0</v>
      </c>
      <c r="AI531" s="2">
        <v>45587</v>
      </c>
      <c r="AJ531" t="s">
        <v>64</v>
      </c>
      <c r="AK531" t="s">
        <v>64</v>
      </c>
      <c r="AL531" t="s">
        <v>4509</v>
      </c>
      <c r="AM531" t="s">
        <v>4505</v>
      </c>
      <c r="AN531" s="3">
        <v>4.99</v>
      </c>
      <c r="AO531" t="s">
        <v>4507</v>
      </c>
      <c r="AP531" t="s">
        <v>64</v>
      </c>
      <c r="AQ531" t="s">
        <v>4508</v>
      </c>
      <c r="AR531">
        <v>1388</v>
      </c>
      <c r="AS531" t="s">
        <v>66</v>
      </c>
    </row>
    <row r="532" spans="1:45" ht="16" x14ac:dyDescent="0.2">
      <c r="A532">
        <v>3437</v>
      </c>
      <c r="B532">
        <v>3437</v>
      </c>
      <c r="C532" s="2">
        <v>45587.083333333343</v>
      </c>
      <c r="D532" t="s">
        <v>1814</v>
      </c>
      <c r="E532" t="s">
        <v>4510</v>
      </c>
      <c r="F532" s="3">
        <v>22.04</v>
      </c>
      <c r="G532" t="s">
        <v>47</v>
      </c>
      <c r="H532" s="3">
        <v>0</v>
      </c>
      <c r="I532" t="s">
        <v>48</v>
      </c>
      <c r="J532">
        <v>2710</v>
      </c>
      <c r="K532" t="s">
        <v>49</v>
      </c>
      <c r="L532" t="s">
        <v>50</v>
      </c>
      <c r="M532" t="s">
        <v>51</v>
      </c>
      <c r="N532">
        <v>940</v>
      </c>
      <c r="O532" t="s">
        <v>52</v>
      </c>
      <c r="P532" t="s">
        <v>53</v>
      </c>
      <c r="T532" t="s">
        <v>2332</v>
      </c>
      <c r="U532" t="s">
        <v>4511</v>
      </c>
      <c r="V532" t="s">
        <v>2892</v>
      </c>
      <c r="W532" t="s">
        <v>56</v>
      </c>
      <c r="X532" t="s">
        <v>4512</v>
      </c>
      <c r="Y532" t="s">
        <v>2061</v>
      </c>
      <c r="Z532" s="3">
        <v>19</v>
      </c>
      <c r="AA532" t="s">
        <v>2335</v>
      </c>
      <c r="AB532" t="s">
        <v>4513</v>
      </c>
      <c r="AC532" t="s">
        <v>61</v>
      </c>
      <c r="AD532" t="s">
        <v>61</v>
      </c>
      <c r="AE532" t="s">
        <v>4514</v>
      </c>
      <c r="AF532" t="s">
        <v>63</v>
      </c>
      <c r="AH532">
        <v>0</v>
      </c>
      <c r="AI532" s="2">
        <v>45587</v>
      </c>
      <c r="AJ532" t="s">
        <v>64</v>
      </c>
      <c r="AK532" t="s">
        <v>64</v>
      </c>
      <c r="AL532" t="s">
        <v>4515</v>
      </c>
      <c r="AM532" t="s">
        <v>4511</v>
      </c>
      <c r="AN532" s="3">
        <v>22.04</v>
      </c>
      <c r="AO532" t="s">
        <v>4513</v>
      </c>
      <c r="AP532" t="s">
        <v>64</v>
      </c>
      <c r="AQ532" t="s">
        <v>4514</v>
      </c>
      <c r="AR532">
        <v>1374</v>
      </c>
      <c r="AS532" t="s">
        <v>66</v>
      </c>
    </row>
    <row r="533" spans="1:45" ht="16" x14ac:dyDescent="0.2">
      <c r="A533">
        <v>3434</v>
      </c>
      <c r="B533">
        <v>3434</v>
      </c>
      <c r="C533" s="2">
        <v>45589.083333333343</v>
      </c>
      <c r="D533" t="s">
        <v>1814</v>
      </c>
      <c r="E533" t="s">
        <v>68</v>
      </c>
      <c r="F533" s="3">
        <v>5.39</v>
      </c>
      <c r="G533" t="s">
        <v>47</v>
      </c>
      <c r="H533" s="3">
        <v>0</v>
      </c>
      <c r="I533" t="s">
        <v>48</v>
      </c>
      <c r="J533">
        <v>2710</v>
      </c>
      <c r="K533" t="s">
        <v>49</v>
      </c>
      <c r="L533" t="s">
        <v>50</v>
      </c>
      <c r="M533" t="s">
        <v>51</v>
      </c>
      <c r="N533">
        <v>940</v>
      </c>
      <c r="O533" t="s">
        <v>52</v>
      </c>
      <c r="P533" t="s">
        <v>53</v>
      </c>
      <c r="T533" t="s">
        <v>4205</v>
      </c>
      <c r="U533" t="s">
        <v>4518</v>
      </c>
      <c r="V533" t="s">
        <v>2914</v>
      </c>
      <c r="W533" t="s">
        <v>56</v>
      </c>
      <c r="X533" t="s">
        <v>4519</v>
      </c>
      <c r="Y533" t="s">
        <v>72</v>
      </c>
      <c r="Z533" s="3">
        <v>19</v>
      </c>
      <c r="AA533" t="s">
        <v>4208</v>
      </c>
      <c r="AB533" t="s">
        <v>4520</v>
      </c>
      <c r="AC533" t="s">
        <v>61</v>
      </c>
      <c r="AD533" t="s">
        <v>61</v>
      </c>
      <c r="AE533" t="s">
        <v>4521</v>
      </c>
      <c r="AF533" t="s">
        <v>63</v>
      </c>
      <c r="AH533">
        <v>0</v>
      </c>
      <c r="AI533" s="2">
        <v>45589</v>
      </c>
      <c r="AJ533" t="s">
        <v>64</v>
      </c>
      <c r="AK533" t="s">
        <v>64</v>
      </c>
      <c r="AL533" t="s">
        <v>4522</v>
      </c>
      <c r="AM533" t="s">
        <v>4518</v>
      </c>
      <c r="AN533" s="3">
        <v>5.39</v>
      </c>
      <c r="AO533" t="s">
        <v>4520</v>
      </c>
      <c r="AP533" t="s">
        <v>64</v>
      </c>
      <c r="AQ533" t="s">
        <v>4521</v>
      </c>
      <c r="AR533">
        <v>1373</v>
      </c>
      <c r="AS533" t="s">
        <v>66</v>
      </c>
    </row>
    <row r="534" spans="1:45" ht="16" x14ac:dyDescent="0.2">
      <c r="A534">
        <v>3440</v>
      </c>
      <c r="B534">
        <v>3440</v>
      </c>
      <c r="C534" s="2">
        <v>45595.041666666657</v>
      </c>
      <c r="D534" t="s">
        <v>1761</v>
      </c>
      <c r="E534" t="s">
        <v>4174</v>
      </c>
      <c r="F534" s="3">
        <v>954.05</v>
      </c>
      <c r="G534" t="s">
        <v>47</v>
      </c>
      <c r="H534" s="3">
        <v>0</v>
      </c>
      <c r="I534" t="s">
        <v>48</v>
      </c>
      <c r="J534">
        <v>2722</v>
      </c>
      <c r="K534" t="s">
        <v>49</v>
      </c>
      <c r="L534" t="s">
        <v>50</v>
      </c>
      <c r="M534" t="s">
        <v>51</v>
      </c>
      <c r="N534">
        <v>940</v>
      </c>
      <c r="O534" t="s">
        <v>52</v>
      </c>
      <c r="P534" t="s">
        <v>53</v>
      </c>
      <c r="T534" t="s">
        <v>4532</v>
      </c>
      <c r="U534" t="s">
        <v>4533</v>
      </c>
      <c r="V534" t="s">
        <v>2932</v>
      </c>
      <c r="W534" t="s">
        <v>56</v>
      </c>
      <c r="X534" t="s">
        <v>4534</v>
      </c>
      <c r="Y534" t="s">
        <v>3455</v>
      </c>
      <c r="Z534" s="3">
        <v>0</v>
      </c>
      <c r="AA534" t="s">
        <v>4535</v>
      </c>
      <c r="AB534" t="s">
        <v>4536</v>
      </c>
      <c r="AC534" t="s">
        <v>61</v>
      </c>
      <c r="AD534" t="s">
        <v>61</v>
      </c>
      <c r="AE534" t="s">
        <v>4537</v>
      </c>
      <c r="AF534" t="s">
        <v>63</v>
      </c>
      <c r="AH534">
        <v>0</v>
      </c>
      <c r="AI534" s="2">
        <v>45595</v>
      </c>
      <c r="AJ534" t="s">
        <v>64</v>
      </c>
      <c r="AK534" t="s">
        <v>64</v>
      </c>
      <c r="AL534" t="s">
        <v>4538</v>
      </c>
      <c r="AM534" t="s">
        <v>4533</v>
      </c>
      <c r="AN534" s="3">
        <v>966.47</v>
      </c>
      <c r="AO534" t="s">
        <v>4536</v>
      </c>
      <c r="AP534" t="s">
        <v>64</v>
      </c>
      <c r="AQ534" t="s">
        <v>4537</v>
      </c>
      <c r="AR534">
        <v>1369</v>
      </c>
      <c r="AS534" t="s">
        <v>66</v>
      </c>
    </row>
    <row r="535" spans="1:45" ht="16" x14ac:dyDescent="0.2">
      <c r="A535">
        <v>3441</v>
      </c>
      <c r="B535">
        <v>3441</v>
      </c>
      <c r="C535" s="2">
        <v>45595.041666666657</v>
      </c>
      <c r="D535" t="s">
        <v>1748</v>
      </c>
      <c r="E535" t="s">
        <v>4539</v>
      </c>
      <c r="F535" s="3">
        <v>14</v>
      </c>
      <c r="G535" t="s">
        <v>47</v>
      </c>
      <c r="H535" s="3">
        <v>0</v>
      </c>
      <c r="I535" t="s">
        <v>48</v>
      </c>
      <c r="J535">
        <v>2705</v>
      </c>
      <c r="K535" t="s">
        <v>49</v>
      </c>
      <c r="L535" t="s">
        <v>50</v>
      </c>
      <c r="M535" t="s">
        <v>51</v>
      </c>
      <c r="N535">
        <v>940</v>
      </c>
      <c r="O535" t="s">
        <v>52</v>
      </c>
      <c r="P535" t="s">
        <v>53</v>
      </c>
      <c r="T535" t="s">
        <v>4532</v>
      </c>
      <c r="U535" t="s">
        <v>4533</v>
      </c>
      <c r="V535" t="s">
        <v>2932</v>
      </c>
      <c r="W535" t="s">
        <v>56</v>
      </c>
      <c r="X535" t="s">
        <v>4534</v>
      </c>
      <c r="Y535" t="s">
        <v>3455</v>
      </c>
      <c r="Z535" s="3">
        <v>0</v>
      </c>
      <c r="AA535" t="s">
        <v>4535</v>
      </c>
      <c r="AB535" t="s">
        <v>4536</v>
      </c>
      <c r="AC535" t="s">
        <v>61</v>
      </c>
      <c r="AD535" t="s">
        <v>61</v>
      </c>
      <c r="AE535" t="s">
        <v>4537</v>
      </c>
      <c r="AF535" t="s">
        <v>63</v>
      </c>
      <c r="AH535">
        <v>0</v>
      </c>
      <c r="AI535" s="2">
        <v>45595</v>
      </c>
      <c r="AJ535" t="s">
        <v>64</v>
      </c>
      <c r="AK535" t="s">
        <v>64</v>
      </c>
      <c r="AL535" t="s">
        <v>4538</v>
      </c>
      <c r="AM535" t="s">
        <v>4533</v>
      </c>
      <c r="AN535" s="3">
        <v>966.47</v>
      </c>
      <c r="AO535" t="s">
        <v>4536</v>
      </c>
      <c r="AP535" t="s">
        <v>64</v>
      </c>
      <c r="AQ535" t="s">
        <v>4537</v>
      </c>
      <c r="AR535">
        <v>1369</v>
      </c>
      <c r="AS535" t="s">
        <v>66</v>
      </c>
    </row>
    <row r="536" spans="1:45" ht="16" x14ac:dyDescent="0.2">
      <c r="A536">
        <v>3420</v>
      </c>
      <c r="B536">
        <v>3420</v>
      </c>
      <c r="C536" s="2">
        <v>45596</v>
      </c>
      <c r="D536" t="s">
        <v>1934</v>
      </c>
      <c r="E536" t="s">
        <v>206</v>
      </c>
      <c r="F536" s="3">
        <v>3220.01</v>
      </c>
      <c r="G536" t="s">
        <v>47</v>
      </c>
      <c r="H536" s="3">
        <v>0</v>
      </c>
      <c r="I536" t="s">
        <v>104</v>
      </c>
      <c r="J536">
        <v>2551</v>
      </c>
      <c r="K536" t="s">
        <v>49</v>
      </c>
      <c r="L536" t="s">
        <v>50</v>
      </c>
      <c r="M536" t="s">
        <v>51</v>
      </c>
      <c r="N536">
        <v>1730</v>
      </c>
      <c r="O536" t="s">
        <v>52</v>
      </c>
      <c r="P536" t="s">
        <v>203</v>
      </c>
      <c r="T536" t="s">
        <v>64</v>
      </c>
      <c r="Z536" s="3"/>
      <c r="AF536" t="s">
        <v>63</v>
      </c>
      <c r="AH536">
        <v>0</v>
      </c>
      <c r="AI536" s="2">
        <v>45596</v>
      </c>
      <c r="AJ536" t="s">
        <v>64</v>
      </c>
      <c r="AK536" t="s">
        <v>64</v>
      </c>
      <c r="AL536" t="s">
        <v>64</v>
      </c>
      <c r="AN536" s="3"/>
      <c r="AP536" t="s">
        <v>64</v>
      </c>
      <c r="AR536" t="s">
        <v>64</v>
      </c>
      <c r="AS536" t="s">
        <v>66</v>
      </c>
    </row>
    <row r="537" spans="1:45" ht="16" x14ac:dyDescent="0.2">
      <c r="A537">
        <v>3421</v>
      </c>
      <c r="B537">
        <v>3421</v>
      </c>
      <c r="C537" s="2">
        <v>45596</v>
      </c>
      <c r="D537" t="s">
        <v>1935</v>
      </c>
      <c r="E537" t="s">
        <v>206</v>
      </c>
      <c r="F537" s="3">
        <v>2492.81</v>
      </c>
      <c r="G537" t="s">
        <v>47</v>
      </c>
      <c r="H537" s="3">
        <v>0</v>
      </c>
      <c r="I537" t="s">
        <v>104</v>
      </c>
      <c r="J537">
        <v>2551</v>
      </c>
      <c r="K537" t="s">
        <v>49</v>
      </c>
      <c r="L537" t="s">
        <v>50</v>
      </c>
      <c r="M537" t="s">
        <v>51</v>
      </c>
      <c r="N537">
        <v>1730</v>
      </c>
      <c r="O537" t="s">
        <v>52</v>
      </c>
      <c r="P537" t="s">
        <v>203</v>
      </c>
      <c r="T537" t="s">
        <v>64</v>
      </c>
      <c r="Z537" s="3"/>
      <c r="AF537" t="s">
        <v>63</v>
      </c>
      <c r="AH537">
        <v>0</v>
      </c>
      <c r="AI537" s="2">
        <v>45596</v>
      </c>
      <c r="AJ537" t="s">
        <v>64</v>
      </c>
      <c r="AK537" t="s">
        <v>64</v>
      </c>
      <c r="AL537" t="s">
        <v>64</v>
      </c>
      <c r="AN537" s="3"/>
      <c r="AP537" t="s">
        <v>64</v>
      </c>
      <c r="AR537" t="s">
        <v>64</v>
      </c>
      <c r="AS537" t="s">
        <v>66</v>
      </c>
    </row>
    <row r="538" spans="1:45" ht="16" x14ac:dyDescent="0.2">
      <c r="A538">
        <v>3655</v>
      </c>
      <c r="B538">
        <v>3655</v>
      </c>
      <c r="C538" s="2">
        <v>45596</v>
      </c>
      <c r="D538" t="s">
        <v>1936</v>
      </c>
      <c r="E538" t="s">
        <v>206</v>
      </c>
      <c r="F538" s="3">
        <v>3290.09</v>
      </c>
      <c r="G538" t="s">
        <v>47</v>
      </c>
      <c r="H538" s="3">
        <v>0</v>
      </c>
      <c r="I538" t="s">
        <v>104</v>
      </c>
      <c r="J538">
        <v>2551</v>
      </c>
      <c r="K538" t="s">
        <v>49</v>
      </c>
      <c r="L538" t="s">
        <v>50</v>
      </c>
      <c r="M538" t="s">
        <v>51</v>
      </c>
      <c r="N538">
        <v>1730</v>
      </c>
      <c r="O538" t="s">
        <v>52</v>
      </c>
      <c r="P538" t="s">
        <v>203</v>
      </c>
      <c r="T538" t="s">
        <v>64</v>
      </c>
      <c r="Z538" s="3"/>
      <c r="AF538" t="s">
        <v>63</v>
      </c>
      <c r="AH538">
        <v>0</v>
      </c>
      <c r="AI538" s="2">
        <v>45596</v>
      </c>
      <c r="AJ538" t="s">
        <v>64</v>
      </c>
      <c r="AK538" t="s">
        <v>64</v>
      </c>
      <c r="AL538" t="s">
        <v>64</v>
      </c>
      <c r="AN538" s="3"/>
      <c r="AP538" t="s">
        <v>64</v>
      </c>
      <c r="AR538" t="s">
        <v>64</v>
      </c>
      <c r="AS538" t="s">
        <v>66</v>
      </c>
    </row>
    <row r="539" spans="1:45" ht="16" x14ac:dyDescent="0.2">
      <c r="A539">
        <v>3656</v>
      </c>
      <c r="B539">
        <v>3656</v>
      </c>
      <c r="C539" s="2">
        <v>45596</v>
      </c>
      <c r="D539" t="s">
        <v>1936</v>
      </c>
      <c r="E539" t="s">
        <v>204</v>
      </c>
      <c r="F539" s="3">
        <v>753.43</v>
      </c>
      <c r="G539" t="s">
        <v>47</v>
      </c>
      <c r="H539" s="3">
        <v>0</v>
      </c>
      <c r="I539" t="s">
        <v>104</v>
      </c>
      <c r="J539">
        <v>2555</v>
      </c>
      <c r="K539" t="s">
        <v>49</v>
      </c>
      <c r="L539" t="s">
        <v>50</v>
      </c>
      <c r="M539" t="s">
        <v>51</v>
      </c>
      <c r="N539">
        <v>1730</v>
      </c>
      <c r="O539" t="s">
        <v>52</v>
      </c>
      <c r="P539" t="s">
        <v>203</v>
      </c>
      <c r="T539" t="s">
        <v>64</v>
      </c>
      <c r="Z539" s="3"/>
      <c r="AF539" t="s">
        <v>63</v>
      </c>
      <c r="AH539">
        <v>0</v>
      </c>
      <c r="AI539" s="2">
        <v>45596</v>
      </c>
      <c r="AJ539" t="s">
        <v>64</v>
      </c>
      <c r="AK539" t="s">
        <v>64</v>
      </c>
      <c r="AL539" t="s">
        <v>64</v>
      </c>
      <c r="AN539" s="3"/>
      <c r="AP539" t="s">
        <v>64</v>
      </c>
      <c r="AR539" t="s">
        <v>64</v>
      </c>
      <c r="AS539" t="s">
        <v>66</v>
      </c>
    </row>
    <row r="540" spans="1:45" ht="16" x14ac:dyDescent="0.2">
      <c r="A540">
        <v>3657</v>
      </c>
      <c r="B540">
        <v>3657</v>
      </c>
      <c r="C540" s="2">
        <v>45596</v>
      </c>
      <c r="D540" t="s">
        <v>1935</v>
      </c>
      <c r="E540" t="s">
        <v>204</v>
      </c>
      <c r="F540" s="3">
        <v>561.4</v>
      </c>
      <c r="G540" t="s">
        <v>47</v>
      </c>
      <c r="H540" s="3">
        <v>0</v>
      </c>
      <c r="I540" t="s">
        <v>104</v>
      </c>
      <c r="J540">
        <v>2555</v>
      </c>
      <c r="K540" t="s">
        <v>49</v>
      </c>
      <c r="L540" t="s">
        <v>50</v>
      </c>
      <c r="M540" t="s">
        <v>51</v>
      </c>
      <c r="N540">
        <v>1730</v>
      </c>
      <c r="O540" t="s">
        <v>52</v>
      </c>
      <c r="P540" t="s">
        <v>203</v>
      </c>
      <c r="T540" t="s">
        <v>64</v>
      </c>
      <c r="Z540" s="3"/>
      <c r="AF540" t="s">
        <v>63</v>
      </c>
      <c r="AH540">
        <v>0</v>
      </c>
      <c r="AI540" s="2">
        <v>45596</v>
      </c>
      <c r="AJ540" t="s">
        <v>64</v>
      </c>
      <c r="AK540" t="s">
        <v>64</v>
      </c>
      <c r="AL540" t="s">
        <v>64</v>
      </c>
      <c r="AN540" s="3"/>
      <c r="AP540" t="s">
        <v>64</v>
      </c>
      <c r="AR540" t="s">
        <v>64</v>
      </c>
      <c r="AS540" t="s">
        <v>66</v>
      </c>
    </row>
    <row r="541" spans="1:45" ht="16" x14ac:dyDescent="0.2">
      <c r="A541">
        <v>3658</v>
      </c>
      <c r="B541">
        <v>3658</v>
      </c>
      <c r="C541" s="2">
        <v>45596</v>
      </c>
      <c r="D541" t="s">
        <v>1934</v>
      </c>
      <c r="E541" t="s">
        <v>204</v>
      </c>
      <c r="F541" s="3">
        <v>712.19</v>
      </c>
      <c r="G541" t="s">
        <v>47</v>
      </c>
      <c r="H541" s="3">
        <v>0</v>
      </c>
      <c r="I541" t="s">
        <v>104</v>
      </c>
      <c r="J541">
        <v>2555</v>
      </c>
      <c r="K541" t="s">
        <v>49</v>
      </c>
      <c r="L541" t="s">
        <v>50</v>
      </c>
      <c r="M541" t="s">
        <v>51</v>
      </c>
      <c r="N541">
        <v>1730</v>
      </c>
      <c r="O541" t="s">
        <v>52</v>
      </c>
      <c r="P541" t="s">
        <v>203</v>
      </c>
      <c r="T541" t="s">
        <v>64</v>
      </c>
      <c r="Z541" s="3"/>
      <c r="AF541" t="s">
        <v>63</v>
      </c>
      <c r="AH541">
        <v>0</v>
      </c>
      <c r="AI541" s="2">
        <v>45596</v>
      </c>
      <c r="AJ541" t="s">
        <v>64</v>
      </c>
      <c r="AK541" t="s">
        <v>64</v>
      </c>
      <c r="AL541" t="s">
        <v>64</v>
      </c>
      <c r="AN541" s="3"/>
      <c r="AP541" t="s">
        <v>64</v>
      </c>
      <c r="AR541" t="s">
        <v>64</v>
      </c>
      <c r="AS541" t="s">
        <v>66</v>
      </c>
    </row>
    <row r="542" spans="1:45" ht="16" x14ac:dyDescent="0.2">
      <c r="A542">
        <v>3429</v>
      </c>
      <c r="B542">
        <v>3429</v>
      </c>
      <c r="C542" s="2">
        <v>45596.041666666657</v>
      </c>
      <c r="D542" t="s">
        <v>1748</v>
      </c>
      <c r="E542" t="s">
        <v>2507</v>
      </c>
      <c r="F542" s="3">
        <v>135.13999999999999</v>
      </c>
      <c r="G542" t="s">
        <v>47</v>
      </c>
      <c r="H542" s="3">
        <v>0</v>
      </c>
      <c r="I542" t="s">
        <v>48</v>
      </c>
      <c r="J542">
        <v>2702</v>
      </c>
      <c r="K542" t="s">
        <v>49</v>
      </c>
      <c r="L542" t="s">
        <v>50</v>
      </c>
      <c r="M542" t="s">
        <v>51</v>
      </c>
      <c r="N542">
        <v>940</v>
      </c>
      <c r="O542" t="s">
        <v>52</v>
      </c>
      <c r="P542" t="s">
        <v>53</v>
      </c>
      <c r="T542" t="s">
        <v>4544</v>
      </c>
      <c r="U542" t="s">
        <v>4545</v>
      </c>
      <c r="V542" t="s">
        <v>2919</v>
      </c>
      <c r="W542" t="s">
        <v>56</v>
      </c>
      <c r="X542" t="s">
        <v>4546</v>
      </c>
      <c r="Y542" t="s">
        <v>2726</v>
      </c>
      <c r="Z542" s="3">
        <v>19</v>
      </c>
      <c r="AA542" t="s">
        <v>4547</v>
      </c>
      <c r="AB542" t="s">
        <v>4548</v>
      </c>
      <c r="AC542" t="s">
        <v>61</v>
      </c>
      <c r="AD542" t="s">
        <v>61</v>
      </c>
      <c r="AE542" t="s">
        <v>4549</v>
      </c>
      <c r="AF542" t="s">
        <v>63</v>
      </c>
      <c r="AH542">
        <v>0</v>
      </c>
      <c r="AI542" s="2">
        <v>45596</v>
      </c>
      <c r="AJ542" t="s">
        <v>64</v>
      </c>
      <c r="AK542" t="s">
        <v>64</v>
      </c>
      <c r="AL542" t="s">
        <v>4550</v>
      </c>
      <c r="AM542" t="s">
        <v>4545</v>
      </c>
      <c r="AN542" s="3">
        <v>135.13999999999999</v>
      </c>
      <c r="AO542" t="s">
        <v>4548</v>
      </c>
      <c r="AP542" t="s">
        <v>64</v>
      </c>
      <c r="AQ542" t="s">
        <v>4549</v>
      </c>
      <c r="AR542">
        <v>1366</v>
      </c>
      <c r="AS542" t="s">
        <v>66</v>
      </c>
    </row>
    <row r="543" spans="1:45" ht="16" x14ac:dyDescent="0.2">
      <c r="A543">
        <v>3439</v>
      </c>
      <c r="B543">
        <v>3439</v>
      </c>
      <c r="C543" s="2">
        <v>45596.041666666657</v>
      </c>
      <c r="D543" t="s">
        <v>1748</v>
      </c>
      <c r="E543" t="s">
        <v>4551</v>
      </c>
      <c r="F543" s="3">
        <v>6.44</v>
      </c>
      <c r="G543" t="s">
        <v>47</v>
      </c>
      <c r="H543" s="3">
        <v>0</v>
      </c>
      <c r="I543" t="s">
        <v>48</v>
      </c>
      <c r="J543">
        <v>2704</v>
      </c>
      <c r="K543" t="s">
        <v>49</v>
      </c>
      <c r="L543" t="s">
        <v>50</v>
      </c>
      <c r="M543" t="s">
        <v>51</v>
      </c>
      <c r="N543">
        <v>940</v>
      </c>
      <c r="O543" t="s">
        <v>52</v>
      </c>
      <c r="P543" t="s">
        <v>53</v>
      </c>
      <c r="T543" t="s">
        <v>4552</v>
      </c>
      <c r="U543" t="s">
        <v>4553</v>
      </c>
      <c r="Z543" s="3"/>
      <c r="AF543" t="s">
        <v>63</v>
      </c>
      <c r="AH543">
        <v>0</v>
      </c>
      <c r="AI543" s="2">
        <v>45596</v>
      </c>
      <c r="AJ543" t="s">
        <v>64</v>
      </c>
      <c r="AK543" t="s">
        <v>64</v>
      </c>
      <c r="AL543" t="s">
        <v>4554</v>
      </c>
      <c r="AM543" t="s">
        <v>4553</v>
      </c>
      <c r="AN543" s="3"/>
      <c r="AP543" t="s">
        <v>64</v>
      </c>
      <c r="AR543">
        <v>1368</v>
      </c>
      <c r="AS543" t="s">
        <v>66</v>
      </c>
    </row>
    <row r="544" spans="1:45" ht="16" x14ac:dyDescent="0.2">
      <c r="A544">
        <v>3428</v>
      </c>
      <c r="B544">
        <v>3428</v>
      </c>
      <c r="C544" s="2">
        <v>45600.041666666657</v>
      </c>
      <c r="D544" t="s">
        <v>1748</v>
      </c>
      <c r="E544" t="s">
        <v>3659</v>
      </c>
      <c r="F544" s="3">
        <v>46.41</v>
      </c>
      <c r="G544" t="s">
        <v>47</v>
      </c>
      <c r="H544" s="3">
        <v>0</v>
      </c>
      <c r="I544" t="s">
        <v>48</v>
      </c>
      <c r="J544">
        <v>2663</v>
      </c>
      <c r="K544" t="s">
        <v>49</v>
      </c>
      <c r="L544" t="s">
        <v>50</v>
      </c>
      <c r="M544" t="s">
        <v>51</v>
      </c>
      <c r="N544">
        <v>940</v>
      </c>
      <c r="O544" t="s">
        <v>52</v>
      </c>
      <c r="P544" t="s">
        <v>53</v>
      </c>
      <c r="T544" t="s">
        <v>2516</v>
      </c>
      <c r="U544" t="s">
        <v>4555</v>
      </c>
      <c r="V544" t="s">
        <v>2923</v>
      </c>
      <c r="W544" t="s">
        <v>56</v>
      </c>
      <c r="X544" t="s">
        <v>4556</v>
      </c>
      <c r="Y544" t="s">
        <v>2375</v>
      </c>
      <c r="Z544" s="3">
        <v>19</v>
      </c>
      <c r="AA544" t="s">
        <v>2519</v>
      </c>
      <c r="AB544" t="s">
        <v>4557</v>
      </c>
      <c r="AC544" t="s">
        <v>61</v>
      </c>
      <c r="AD544" t="s">
        <v>61</v>
      </c>
      <c r="AE544" t="s">
        <v>4558</v>
      </c>
      <c r="AF544" t="s">
        <v>63</v>
      </c>
      <c r="AH544">
        <v>0</v>
      </c>
      <c r="AI544" s="2">
        <v>45600</v>
      </c>
      <c r="AJ544" t="s">
        <v>64</v>
      </c>
      <c r="AK544" t="s">
        <v>64</v>
      </c>
      <c r="AL544" t="s">
        <v>4559</v>
      </c>
      <c r="AM544" t="s">
        <v>4555</v>
      </c>
      <c r="AN544" s="3">
        <v>46.41</v>
      </c>
      <c r="AO544" t="s">
        <v>4557</v>
      </c>
      <c r="AP544" t="s">
        <v>64</v>
      </c>
      <c r="AQ544" t="s">
        <v>4558</v>
      </c>
      <c r="AR544">
        <v>1365</v>
      </c>
      <c r="AS544" t="s">
        <v>66</v>
      </c>
    </row>
    <row r="545" spans="1:45" ht="16" x14ac:dyDescent="0.2">
      <c r="A545">
        <v>3492</v>
      </c>
      <c r="B545">
        <v>3492</v>
      </c>
      <c r="C545" s="2">
        <v>45610.041666666657</v>
      </c>
      <c r="D545" t="s">
        <v>1748</v>
      </c>
      <c r="E545" t="s">
        <v>2165</v>
      </c>
      <c r="F545" s="3">
        <v>52.9</v>
      </c>
      <c r="G545" t="s">
        <v>47</v>
      </c>
      <c r="H545" s="3">
        <v>0</v>
      </c>
      <c r="I545" t="s">
        <v>48</v>
      </c>
      <c r="J545">
        <v>2900</v>
      </c>
      <c r="K545" t="s">
        <v>49</v>
      </c>
      <c r="L545" t="s">
        <v>50</v>
      </c>
      <c r="M545" t="s">
        <v>51</v>
      </c>
      <c r="N545">
        <v>940</v>
      </c>
      <c r="O545" t="s">
        <v>52</v>
      </c>
      <c r="P545" t="s">
        <v>53</v>
      </c>
      <c r="T545" t="s">
        <v>2313</v>
      </c>
      <c r="U545" t="s">
        <v>4571</v>
      </c>
      <c r="V545" t="s">
        <v>2946</v>
      </c>
      <c r="W545" t="s">
        <v>56</v>
      </c>
      <c r="X545" t="s">
        <v>4572</v>
      </c>
      <c r="Y545" t="s">
        <v>3976</v>
      </c>
      <c r="Z545" s="3">
        <v>19</v>
      </c>
      <c r="AA545" t="s">
        <v>2316</v>
      </c>
      <c r="AB545" t="s">
        <v>4573</v>
      </c>
      <c r="AC545" t="s">
        <v>61</v>
      </c>
      <c r="AD545" t="s">
        <v>61</v>
      </c>
      <c r="AE545" t="s">
        <v>4574</v>
      </c>
      <c r="AF545" t="s">
        <v>63</v>
      </c>
      <c r="AH545">
        <v>0</v>
      </c>
      <c r="AI545" s="2">
        <v>45610</v>
      </c>
      <c r="AJ545" t="s">
        <v>64</v>
      </c>
      <c r="AK545" t="s">
        <v>64</v>
      </c>
      <c r="AL545" t="s">
        <v>4575</v>
      </c>
      <c r="AM545" t="s">
        <v>4571</v>
      </c>
      <c r="AN545" s="3">
        <v>52.9</v>
      </c>
      <c r="AO545" t="s">
        <v>4573</v>
      </c>
      <c r="AP545" t="s">
        <v>64</v>
      </c>
      <c r="AQ545" t="s">
        <v>4574</v>
      </c>
      <c r="AR545">
        <v>1378</v>
      </c>
      <c r="AS545" t="s">
        <v>66</v>
      </c>
    </row>
    <row r="546" spans="1:45" ht="16" x14ac:dyDescent="0.2">
      <c r="A546">
        <v>3525</v>
      </c>
      <c r="B546">
        <v>3525</v>
      </c>
      <c r="C546" s="2">
        <v>45616</v>
      </c>
      <c r="D546" t="s">
        <v>1761</v>
      </c>
      <c r="E546" t="s">
        <v>4330</v>
      </c>
      <c r="F546" s="3">
        <v>23.04</v>
      </c>
      <c r="G546" t="s">
        <v>47</v>
      </c>
      <c r="H546" s="3">
        <v>0</v>
      </c>
      <c r="I546" t="s">
        <v>48</v>
      </c>
      <c r="J546">
        <v>2720</v>
      </c>
      <c r="K546" t="s">
        <v>49</v>
      </c>
      <c r="L546" t="s">
        <v>50</v>
      </c>
      <c r="M546" t="s">
        <v>51</v>
      </c>
      <c r="N546">
        <v>942</v>
      </c>
      <c r="O546" t="s">
        <v>52</v>
      </c>
      <c r="P546" t="s">
        <v>53</v>
      </c>
      <c r="T546" t="s">
        <v>4579</v>
      </c>
      <c r="U546" t="s">
        <v>4580</v>
      </c>
      <c r="V546" t="s">
        <v>3058</v>
      </c>
      <c r="W546" t="s">
        <v>56</v>
      </c>
      <c r="X546" t="s">
        <v>4581</v>
      </c>
      <c r="Y546" t="s">
        <v>2036</v>
      </c>
      <c r="Z546" s="3">
        <v>19</v>
      </c>
      <c r="AA546" t="s">
        <v>4582</v>
      </c>
      <c r="AB546" t="s">
        <v>4583</v>
      </c>
      <c r="AC546" t="s">
        <v>61</v>
      </c>
      <c r="AD546" t="s">
        <v>61</v>
      </c>
      <c r="AE546" t="s">
        <v>4584</v>
      </c>
      <c r="AF546" t="s">
        <v>63</v>
      </c>
      <c r="AH546">
        <v>0</v>
      </c>
      <c r="AI546" s="2">
        <v>45616</v>
      </c>
      <c r="AJ546" t="s">
        <v>64</v>
      </c>
      <c r="AK546" t="s">
        <v>64</v>
      </c>
      <c r="AL546" t="s">
        <v>4585</v>
      </c>
      <c r="AM546" t="s">
        <v>4580</v>
      </c>
      <c r="AN546" s="3">
        <v>23.04</v>
      </c>
      <c r="AO546" t="s">
        <v>4583</v>
      </c>
      <c r="AP546" t="s">
        <v>64</v>
      </c>
      <c r="AQ546" t="s">
        <v>4584</v>
      </c>
      <c r="AR546">
        <v>1390</v>
      </c>
      <c r="AS546" t="s">
        <v>66</v>
      </c>
    </row>
    <row r="547" spans="1:45" ht="16" x14ac:dyDescent="0.2">
      <c r="A547">
        <v>3905</v>
      </c>
      <c r="B547">
        <v>3905</v>
      </c>
      <c r="C547" s="2">
        <v>45618</v>
      </c>
      <c r="D547" t="s">
        <v>1761</v>
      </c>
      <c r="E547" t="s">
        <v>4340</v>
      </c>
      <c r="F547" s="3">
        <v>4.99</v>
      </c>
      <c r="G547" t="s">
        <v>47</v>
      </c>
      <c r="H547" s="3">
        <v>0</v>
      </c>
      <c r="I547" t="s">
        <v>48</v>
      </c>
      <c r="J547">
        <v>2720</v>
      </c>
      <c r="K547" t="s">
        <v>49</v>
      </c>
      <c r="L547" t="s">
        <v>50</v>
      </c>
      <c r="M547" t="s">
        <v>51</v>
      </c>
      <c r="N547">
        <v>942</v>
      </c>
      <c r="O547" t="s">
        <v>52</v>
      </c>
      <c r="P547" t="s">
        <v>53</v>
      </c>
      <c r="T547" t="s">
        <v>1043</v>
      </c>
      <c r="U547" t="s">
        <v>4592</v>
      </c>
      <c r="V547" t="s">
        <v>2972</v>
      </c>
      <c r="W547" t="s">
        <v>56</v>
      </c>
      <c r="X547" t="s">
        <v>4593</v>
      </c>
      <c r="Y547" t="s">
        <v>953</v>
      </c>
      <c r="Z547" s="3">
        <v>19</v>
      </c>
      <c r="AA547" t="s">
        <v>1046</v>
      </c>
      <c r="AB547" t="s">
        <v>4594</v>
      </c>
      <c r="AC547" t="s">
        <v>61</v>
      </c>
      <c r="AD547" t="s">
        <v>61</v>
      </c>
      <c r="AE547" t="s">
        <v>4595</v>
      </c>
      <c r="AF547" t="s">
        <v>63</v>
      </c>
      <c r="AH547">
        <v>0</v>
      </c>
      <c r="AI547" s="2">
        <v>45618</v>
      </c>
      <c r="AJ547" t="s">
        <v>64</v>
      </c>
      <c r="AK547" t="s">
        <v>64</v>
      </c>
      <c r="AL547" t="s">
        <v>4596</v>
      </c>
      <c r="AM547" t="s">
        <v>4592</v>
      </c>
      <c r="AN547" s="3">
        <v>4.99</v>
      </c>
      <c r="AO547" t="s">
        <v>4594</v>
      </c>
      <c r="AP547" t="s">
        <v>64</v>
      </c>
      <c r="AQ547" t="s">
        <v>4595</v>
      </c>
      <c r="AR547">
        <v>1392</v>
      </c>
      <c r="AS547" t="s">
        <v>66</v>
      </c>
    </row>
    <row r="548" spans="1:45" ht="16" x14ac:dyDescent="0.2">
      <c r="A548">
        <v>3495</v>
      </c>
      <c r="B548">
        <v>3495</v>
      </c>
      <c r="C548" s="2">
        <v>45618.041666666657</v>
      </c>
      <c r="D548" t="s">
        <v>1814</v>
      </c>
      <c r="E548" t="s">
        <v>4510</v>
      </c>
      <c r="F548" s="3">
        <v>22.77</v>
      </c>
      <c r="G548" t="s">
        <v>47</v>
      </c>
      <c r="H548" s="3">
        <v>0</v>
      </c>
      <c r="I548" t="s">
        <v>48</v>
      </c>
      <c r="J548">
        <v>2710</v>
      </c>
      <c r="K548" t="s">
        <v>49</v>
      </c>
      <c r="L548" t="s">
        <v>50</v>
      </c>
      <c r="M548" t="s">
        <v>51</v>
      </c>
      <c r="N548">
        <v>940</v>
      </c>
      <c r="O548" t="s">
        <v>52</v>
      </c>
      <c r="P548" t="s">
        <v>53</v>
      </c>
      <c r="T548" t="s">
        <v>4597</v>
      </c>
      <c r="U548" t="s">
        <v>4598</v>
      </c>
      <c r="V548" t="s">
        <v>2969</v>
      </c>
      <c r="W548" t="s">
        <v>56</v>
      </c>
      <c r="X548" t="s">
        <v>4599</v>
      </c>
      <c r="Y548" t="s">
        <v>2061</v>
      </c>
      <c r="Z548" s="3">
        <v>19</v>
      </c>
      <c r="AA548" t="s">
        <v>4600</v>
      </c>
      <c r="AB548" t="s">
        <v>4594</v>
      </c>
      <c r="AC548" t="s">
        <v>61</v>
      </c>
      <c r="AD548" t="s">
        <v>61</v>
      </c>
      <c r="AE548" t="s">
        <v>4601</v>
      </c>
      <c r="AF548" t="s">
        <v>63</v>
      </c>
      <c r="AH548">
        <v>0</v>
      </c>
      <c r="AI548" s="2">
        <v>45618</v>
      </c>
      <c r="AJ548" t="s">
        <v>64</v>
      </c>
      <c r="AK548" t="s">
        <v>64</v>
      </c>
      <c r="AL548" t="s">
        <v>4602</v>
      </c>
      <c r="AM548" t="s">
        <v>4598</v>
      </c>
      <c r="AN548" s="3">
        <v>22.77</v>
      </c>
      <c r="AO548" t="s">
        <v>4594</v>
      </c>
      <c r="AP548" t="s">
        <v>64</v>
      </c>
      <c r="AQ548" t="s">
        <v>4601</v>
      </c>
      <c r="AR548">
        <v>1381</v>
      </c>
      <c r="AS548" t="s">
        <v>66</v>
      </c>
    </row>
    <row r="549" spans="1:45" ht="16" x14ac:dyDescent="0.2">
      <c r="A549">
        <v>3496</v>
      </c>
      <c r="B549">
        <v>3496</v>
      </c>
      <c r="C549" s="2">
        <v>45621.041666666657</v>
      </c>
      <c r="D549" t="s">
        <v>1814</v>
      </c>
      <c r="E549" t="s">
        <v>68</v>
      </c>
      <c r="F549" s="3">
        <v>5.39</v>
      </c>
      <c r="G549" t="s">
        <v>47</v>
      </c>
      <c r="H549" s="3">
        <v>0</v>
      </c>
      <c r="I549" t="s">
        <v>48</v>
      </c>
      <c r="J549">
        <v>2710</v>
      </c>
      <c r="K549" t="s">
        <v>49</v>
      </c>
      <c r="L549" t="s">
        <v>50</v>
      </c>
      <c r="M549" t="s">
        <v>51</v>
      </c>
      <c r="N549">
        <v>940</v>
      </c>
      <c r="O549" t="s">
        <v>52</v>
      </c>
      <c r="P549" t="s">
        <v>53</v>
      </c>
      <c r="T549" t="s">
        <v>4205</v>
      </c>
      <c r="U549" t="s">
        <v>4603</v>
      </c>
      <c r="V549" t="s">
        <v>2997</v>
      </c>
      <c r="W549" t="s">
        <v>56</v>
      </c>
      <c r="X549" t="s">
        <v>4604</v>
      </c>
      <c r="Y549" t="s">
        <v>72</v>
      </c>
      <c r="Z549" s="3">
        <v>19</v>
      </c>
      <c r="AA549" t="s">
        <v>4208</v>
      </c>
      <c r="AB549" t="s">
        <v>4605</v>
      </c>
      <c r="AC549" t="s">
        <v>61</v>
      </c>
      <c r="AD549" t="s">
        <v>61</v>
      </c>
      <c r="AE549" t="s">
        <v>4606</v>
      </c>
      <c r="AF549" t="s">
        <v>63</v>
      </c>
      <c r="AH549">
        <v>0</v>
      </c>
      <c r="AI549" s="2">
        <v>45621</v>
      </c>
      <c r="AJ549" t="s">
        <v>64</v>
      </c>
      <c r="AK549" t="s">
        <v>64</v>
      </c>
      <c r="AL549" t="s">
        <v>4607</v>
      </c>
      <c r="AM549" t="s">
        <v>4603</v>
      </c>
      <c r="AN549" s="3">
        <v>5.39</v>
      </c>
      <c r="AO549" t="s">
        <v>4605</v>
      </c>
      <c r="AP549" t="s">
        <v>64</v>
      </c>
      <c r="AQ549" t="s">
        <v>4606</v>
      </c>
      <c r="AR549">
        <v>1382</v>
      </c>
      <c r="AS549" t="s">
        <v>66</v>
      </c>
    </row>
    <row r="550" spans="1:45" ht="16" x14ac:dyDescent="0.2">
      <c r="A550">
        <v>3666</v>
      </c>
      <c r="B550">
        <v>3666</v>
      </c>
      <c r="C550" s="2">
        <v>45624.041666666657</v>
      </c>
      <c r="D550" t="s">
        <v>1814</v>
      </c>
      <c r="E550" t="s">
        <v>4648</v>
      </c>
      <c r="F550" s="3">
        <v>230.9</v>
      </c>
      <c r="G550" t="s">
        <v>47</v>
      </c>
      <c r="H550" s="3">
        <v>0</v>
      </c>
      <c r="I550" t="s">
        <v>48</v>
      </c>
      <c r="J550">
        <v>2710</v>
      </c>
      <c r="K550" t="s">
        <v>49</v>
      </c>
      <c r="L550" t="s">
        <v>50</v>
      </c>
      <c r="M550" t="s">
        <v>51</v>
      </c>
      <c r="N550">
        <v>940</v>
      </c>
      <c r="O550" t="s">
        <v>52</v>
      </c>
      <c r="P550" t="s">
        <v>53</v>
      </c>
      <c r="T550" t="s">
        <v>4649</v>
      </c>
      <c r="U550" t="s">
        <v>4650</v>
      </c>
      <c r="V550" t="s">
        <v>3033</v>
      </c>
      <c r="W550" t="s">
        <v>56</v>
      </c>
      <c r="X550" t="s">
        <v>4651</v>
      </c>
      <c r="Y550" t="s">
        <v>1311</v>
      </c>
      <c r="Z550" s="3">
        <v>19</v>
      </c>
      <c r="AA550" t="s">
        <v>4652</v>
      </c>
      <c r="AB550" t="s">
        <v>4653</v>
      </c>
      <c r="AC550" t="s">
        <v>61</v>
      </c>
      <c r="AD550" t="s">
        <v>61</v>
      </c>
      <c r="AE550" t="s">
        <v>4654</v>
      </c>
      <c r="AF550" t="s">
        <v>63</v>
      </c>
      <c r="AH550">
        <v>0</v>
      </c>
      <c r="AI550" s="2">
        <v>45624</v>
      </c>
      <c r="AJ550" t="s">
        <v>64</v>
      </c>
      <c r="AK550" t="s">
        <v>64</v>
      </c>
      <c r="AL550" t="s">
        <v>4655</v>
      </c>
      <c r="AM550" t="s">
        <v>4650</v>
      </c>
      <c r="AN550" s="3">
        <v>230.9</v>
      </c>
      <c r="AO550" t="s">
        <v>4653</v>
      </c>
      <c r="AP550" t="s">
        <v>64</v>
      </c>
      <c r="AQ550" t="s">
        <v>4654</v>
      </c>
      <c r="AR550">
        <v>1405</v>
      </c>
      <c r="AS550" t="s">
        <v>66</v>
      </c>
    </row>
    <row r="551" spans="1:45" ht="16" x14ac:dyDescent="0.2">
      <c r="A551">
        <v>3665</v>
      </c>
      <c r="B551">
        <v>3665</v>
      </c>
      <c r="C551" s="2">
        <v>45624.041666666657</v>
      </c>
      <c r="D551" t="s">
        <v>1761</v>
      </c>
      <c r="E551" t="s">
        <v>4656</v>
      </c>
      <c r="F551" s="3">
        <v>230.9</v>
      </c>
      <c r="G551" t="s">
        <v>47</v>
      </c>
      <c r="H551" s="3">
        <v>0</v>
      </c>
      <c r="I551" t="s">
        <v>48</v>
      </c>
      <c r="J551">
        <v>2710</v>
      </c>
      <c r="K551" t="s">
        <v>49</v>
      </c>
      <c r="L551" t="s">
        <v>50</v>
      </c>
      <c r="M551" t="s">
        <v>51</v>
      </c>
      <c r="N551">
        <v>940</v>
      </c>
      <c r="O551" t="s">
        <v>52</v>
      </c>
      <c r="P551" t="s">
        <v>53</v>
      </c>
      <c r="T551" t="s">
        <v>4649</v>
      </c>
      <c r="U551" t="s">
        <v>4657</v>
      </c>
      <c r="V551" t="s">
        <v>3049</v>
      </c>
      <c r="W551" t="s">
        <v>56</v>
      </c>
      <c r="X551" t="s">
        <v>4658</v>
      </c>
      <c r="Y551" t="s">
        <v>1311</v>
      </c>
      <c r="Z551" s="3">
        <v>19</v>
      </c>
      <c r="AA551" t="s">
        <v>4652</v>
      </c>
      <c r="AB551" t="s">
        <v>4653</v>
      </c>
      <c r="AC551" t="s">
        <v>61</v>
      </c>
      <c r="AD551" t="s">
        <v>61</v>
      </c>
      <c r="AE551" t="s">
        <v>4659</v>
      </c>
      <c r="AF551" t="s">
        <v>63</v>
      </c>
      <c r="AH551">
        <v>0</v>
      </c>
      <c r="AI551" s="2">
        <v>45624</v>
      </c>
      <c r="AJ551" t="s">
        <v>64</v>
      </c>
      <c r="AK551" t="s">
        <v>64</v>
      </c>
      <c r="AL551" t="s">
        <v>4660</v>
      </c>
      <c r="AM551" t="s">
        <v>4657</v>
      </c>
      <c r="AN551" s="3">
        <v>230.9</v>
      </c>
      <c r="AO551" t="s">
        <v>4653</v>
      </c>
      <c r="AP551" t="s">
        <v>64</v>
      </c>
      <c r="AQ551" t="s">
        <v>4659</v>
      </c>
      <c r="AR551">
        <v>1404</v>
      </c>
      <c r="AS551" t="s">
        <v>66</v>
      </c>
    </row>
    <row r="552" spans="1:45" ht="16" x14ac:dyDescent="0.2">
      <c r="A552">
        <v>3667</v>
      </c>
      <c r="B552">
        <v>3667</v>
      </c>
      <c r="C552" s="2">
        <v>45624.041666666657</v>
      </c>
      <c r="D552" t="s">
        <v>1814</v>
      </c>
      <c r="E552" t="s">
        <v>4661</v>
      </c>
      <c r="F552" s="3">
        <v>230.9</v>
      </c>
      <c r="G552" t="s">
        <v>47</v>
      </c>
      <c r="H552" s="3">
        <v>0</v>
      </c>
      <c r="I552" t="s">
        <v>48</v>
      </c>
      <c r="J552">
        <v>2710</v>
      </c>
      <c r="K552" t="s">
        <v>49</v>
      </c>
      <c r="L552" t="s">
        <v>50</v>
      </c>
      <c r="M552" t="s">
        <v>51</v>
      </c>
      <c r="N552">
        <v>940</v>
      </c>
      <c r="O552" t="s">
        <v>52</v>
      </c>
      <c r="P552" t="s">
        <v>53</v>
      </c>
      <c r="T552" t="s">
        <v>4649</v>
      </c>
      <c r="U552" t="s">
        <v>4662</v>
      </c>
      <c r="V552" t="s">
        <v>3024</v>
      </c>
      <c r="W552" t="s">
        <v>56</v>
      </c>
      <c r="X552" t="s">
        <v>4663</v>
      </c>
      <c r="Y552" t="s">
        <v>1311</v>
      </c>
      <c r="Z552" s="3">
        <v>19</v>
      </c>
      <c r="AA552" t="s">
        <v>4652</v>
      </c>
      <c r="AB552" t="s">
        <v>4653</v>
      </c>
      <c r="AC552" t="s">
        <v>61</v>
      </c>
      <c r="AD552" t="s">
        <v>61</v>
      </c>
      <c r="AE552" t="s">
        <v>4664</v>
      </c>
      <c r="AF552" t="s">
        <v>63</v>
      </c>
      <c r="AH552">
        <v>0</v>
      </c>
      <c r="AI552" s="2">
        <v>45624</v>
      </c>
      <c r="AJ552" t="s">
        <v>64</v>
      </c>
      <c r="AK552" t="s">
        <v>64</v>
      </c>
      <c r="AL552" t="s">
        <v>4665</v>
      </c>
      <c r="AM552" t="s">
        <v>4662</v>
      </c>
      <c r="AN552" s="3">
        <v>230.9</v>
      </c>
      <c r="AO552" t="s">
        <v>4653</v>
      </c>
      <c r="AP552" t="s">
        <v>64</v>
      </c>
      <c r="AQ552" t="s">
        <v>4664</v>
      </c>
      <c r="AR552">
        <v>1403</v>
      </c>
      <c r="AS552" t="s">
        <v>66</v>
      </c>
    </row>
    <row r="553" spans="1:45" ht="16" x14ac:dyDescent="0.2">
      <c r="A553">
        <v>3708</v>
      </c>
      <c r="B553">
        <v>3708</v>
      </c>
      <c r="C553" s="2">
        <v>45625.041666666657</v>
      </c>
      <c r="D553" t="s">
        <v>1748</v>
      </c>
      <c r="E553" t="s">
        <v>4669</v>
      </c>
      <c r="F553" s="3">
        <v>7.16</v>
      </c>
      <c r="G553" t="s">
        <v>47</v>
      </c>
      <c r="H553" s="3">
        <v>0</v>
      </c>
      <c r="I553" t="s">
        <v>48</v>
      </c>
      <c r="J553">
        <v>2705</v>
      </c>
      <c r="K553" t="s">
        <v>49</v>
      </c>
      <c r="L553" t="s">
        <v>50</v>
      </c>
      <c r="M553" t="s">
        <v>51</v>
      </c>
      <c r="N553">
        <v>940</v>
      </c>
      <c r="O553" t="s">
        <v>52</v>
      </c>
      <c r="P553" t="s">
        <v>53</v>
      </c>
      <c r="T553" t="s">
        <v>4670</v>
      </c>
      <c r="U553" t="s">
        <v>4671</v>
      </c>
      <c r="Z553" s="3"/>
      <c r="AF553" t="s">
        <v>63</v>
      </c>
      <c r="AH553">
        <v>0</v>
      </c>
      <c r="AI553" s="2">
        <v>45625</v>
      </c>
      <c r="AJ553" t="s">
        <v>64</v>
      </c>
      <c r="AK553" t="s">
        <v>64</v>
      </c>
      <c r="AL553" t="s">
        <v>4672</v>
      </c>
      <c r="AM553" t="s">
        <v>4671</v>
      </c>
      <c r="AN553" s="3"/>
      <c r="AP553" t="s">
        <v>64</v>
      </c>
      <c r="AR553">
        <v>1407</v>
      </c>
      <c r="AS553" t="s">
        <v>66</v>
      </c>
    </row>
    <row r="554" spans="1:45" ht="16" x14ac:dyDescent="0.2">
      <c r="A554">
        <v>3598</v>
      </c>
      <c r="B554">
        <v>3598</v>
      </c>
      <c r="C554" s="2">
        <v>45626</v>
      </c>
      <c r="D554" t="s">
        <v>1935</v>
      </c>
      <c r="E554" t="s">
        <v>204</v>
      </c>
      <c r="F554" s="3">
        <v>959.05</v>
      </c>
      <c r="G554" t="s">
        <v>47</v>
      </c>
      <c r="H554" s="3">
        <v>0</v>
      </c>
      <c r="I554" t="s">
        <v>104</v>
      </c>
      <c r="J554">
        <v>2555</v>
      </c>
      <c r="K554" t="s">
        <v>49</v>
      </c>
      <c r="L554" t="s">
        <v>50</v>
      </c>
      <c r="M554" t="s">
        <v>51</v>
      </c>
      <c r="N554">
        <v>1730</v>
      </c>
      <c r="O554" t="s">
        <v>52</v>
      </c>
      <c r="P554" t="s">
        <v>203</v>
      </c>
      <c r="T554" t="s">
        <v>64</v>
      </c>
      <c r="Z554" s="3"/>
      <c r="AF554" t="s">
        <v>63</v>
      </c>
      <c r="AH554">
        <v>0</v>
      </c>
      <c r="AI554" s="2">
        <v>45626</v>
      </c>
      <c r="AJ554" t="s">
        <v>64</v>
      </c>
      <c r="AK554" t="s">
        <v>64</v>
      </c>
      <c r="AL554" t="s">
        <v>64</v>
      </c>
      <c r="AN554" s="3"/>
      <c r="AP554" t="s">
        <v>64</v>
      </c>
      <c r="AR554" t="s">
        <v>64</v>
      </c>
      <c r="AS554" t="s">
        <v>66</v>
      </c>
    </row>
    <row r="555" spans="1:45" ht="16" x14ac:dyDescent="0.2">
      <c r="A555">
        <v>3599</v>
      </c>
      <c r="B555">
        <v>3599</v>
      </c>
      <c r="C555" s="2">
        <v>45626</v>
      </c>
      <c r="D555" t="s">
        <v>1934</v>
      </c>
      <c r="E555" t="s">
        <v>204</v>
      </c>
      <c r="F555" s="3">
        <v>1216.25</v>
      </c>
      <c r="G555" t="s">
        <v>47</v>
      </c>
      <c r="H555" s="3">
        <v>0</v>
      </c>
      <c r="I555" t="s">
        <v>104</v>
      </c>
      <c r="J555">
        <v>2555</v>
      </c>
      <c r="K555" t="s">
        <v>49</v>
      </c>
      <c r="L555" t="s">
        <v>50</v>
      </c>
      <c r="M555" t="s">
        <v>51</v>
      </c>
      <c r="N555">
        <v>1730</v>
      </c>
      <c r="O555" t="s">
        <v>52</v>
      </c>
      <c r="P555" t="s">
        <v>203</v>
      </c>
      <c r="T555" t="s">
        <v>64</v>
      </c>
      <c r="Z555" s="3"/>
      <c r="AF555" t="s">
        <v>63</v>
      </c>
      <c r="AH555">
        <v>0</v>
      </c>
      <c r="AI555" s="2">
        <v>45626</v>
      </c>
      <c r="AJ555" t="s">
        <v>64</v>
      </c>
      <c r="AK555" t="s">
        <v>64</v>
      </c>
      <c r="AL555" t="s">
        <v>64</v>
      </c>
      <c r="AN555" s="3"/>
      <c r="AP555" t="s">
        <v>64</v>
      </c>
      <c r="AR555" t="s">
        <v>64</v>
      </c>
      <c r="AS555" t="s">
        <v>66</v>
      </c>
    </row>
    <row r="556" spans="1:45" ht="16" x14ac:dyDescent="0.2">
      <c r="A556">
        <v>3600</v>
      </c>
      <c r="B556">
        <v>3600</v>
      </c>
      <c r="C556" s="2">
        <v>45626</v>
      </c>
      <c r="D556" t="s">
        <v>1936</v>
      </c>
      <c r="E556" t="s">
        <v>204</v>
      </c>
      <c r="F556" s="3">
        <v>1286.69</v>
      </c>
      <c r="G556" t="s">
        <v>47</v>
      </c>
      <c r="H556" s="3">
        <v>0</v>
      </c>
      <c r="I556" t="s">
        <v>104</v>
      </c>
      <c r="J556">
        <v>2555</v>
      </c>
      <c r="K556" t="s">
        <v>49</v>
      </c>
      <c r="L556" t="s">
        <v>50</v>
      </c>
      <c r="M556" t="s">
        <v>51</v>
      </c>
      <c r="N556">
        <v>1730</v>
      </c>
      <c r="O556" t="s">
        <v>52</v>
      </c>
      <c r="P556" t="s">
        <v>203</v>
      </c>
      <c r="T556" t="s">
        <v>64</v>
      </c>
      <c r="Z556" s="3"/>
      <c r="AF556" t="s">
        <v>63</v>
      </c>
      <c r="AH556">
        <v>0</v>
      </c>
      <c r="AI556" s="2">
        <v>45626</v>
      </c>
      <c r="AJ556" t="s">
        <v>64</v>
      </c>
      <c r="AK556" t="s">
        <v>64</v>
      </c>
      <c r="AL556" t="s">
        <v>64</v>
      </c>
      <c r="AN556" s="3"/>
      <c r="AP556" t="s">
        <v>64</v>
      </c>
      <c r="AR556" t="s">
        <v>64</v>
      </c>
      <c r="AS556" t="s">
        <v>66</v>
      </c>
    </row>
    <row r="557" spans="1:45" ht="16" x14ac:dyDescent="0.2">
      <c r="A557">
        <v>3601</v>
      </c>
      <c r="B557">
        <v>3601</v>
      </c>
      <c r="C557" s="2">
        <v>45626</v>
      </c>
      <c r="D557" t="s">
        <v>1935</v>
      </c>
      <c r="E557" t="s">
        <v>206</v>
      </c>
      <c r="F557" s="3">
        <v>4179.0600000000004</v>
      </c>
      <c r="G557" t="s">
        <v>47</v>
      </c>
      <c r="H557" s="3">
        <v>0</v>
      </c>
      <c r="I557" t="s">
        <v>104</v>
      </c>
      <c r="J557">
        <v>2551</v>
      </c>
      <c r="K557" t="s">
        <v>49</v>
      </c>
      <c r="L557" t="s">
        <v>50</v>
      </c>
      <c r="M557" t="s">
        <v>51</v>
      </c>
      <c r="N557">
        <v>1730</v>
      </c>
      <c r="O557" t="s">
        <v>52</v>
      </c>
      <c r="P557" t="s">
        <v>203</v>
      </c>
      <c r="T557" t="s">
        <v>64</v>
      </c>
      <c r="Z557" s="3"/>
      <c r="AF557" t="s">
        <v>63</v>
      </c>
      <c r="AH557">
        <v>0</v>
      </c>
      <c r="AI557" s="2">
        <v>45626</v>
      </c>
      <c r="AJ557" t="s">
        <v>64</v>
      </c>
      <c r="AK557" t="s">
        <v>64</v>
      </c>
      <c r="AL557" t="s">
        <v>64</v>
      </c>
      <c r="AN557" s="3"/>
      <c r="AP557" t="s">
        <v>64</v>
      </c>
      <c r="AR557" t="s">
        <v>64</v>
      </c>
      <c r="AS557" t="s">
        <v>66</v>
      </c>
    </row>
    <row r="558" spans="1:45" ht="16" x14ac:dyDescent="0.2">
      <c r="A558">
        <v>3603</v>
      </c>
      <c r="B558">
        <v>3603</v>
      </c>
      <c r="C558" s="2">
        <v>45626</v>
      </c>
      <c r="D558" t="s">
        <v>1936</v>
      </c>
      <c r="E558" t="s">
        <v>206</v>
      </c>
      <c r="F558" s="3">
        <v>3290.09</v>
      </c>
      <c r="G558" t="s">
        <v>47</v>
      </c>
      <c r="H558" s="3">
        <v>0</v>
      </c>
      <c r="I558" t="s">
        <v>104</v>
      </c>
      <c r="J558">
        <v>2551</v>
      </c>
      <c r="K558" t="s">
        <v>49</v>
      </c>
      <c r="L558" t="s">
        <v>50</v>
      </c>
      <c r="M558" t="s">
        <v>51</v>
      </c>
      <c r="N558">
        <v>1730</v>
      </c>
      <c r="O558" t="s">
        <v>52</v>
      </c>
      <c r="P558" t="s">
        <v>203</v>
      </c>
      <c r="T558" t="s">
        <v>64</v>
      </c>
      <c r="Z558" s="3"/>
      <c r="AF558" t="s">
        <v>63</v>
      </c>
      <c r="AH558">
        <v>0</v>
      </c>
      <c r="AI558" s="2">
        <v>45626</v>
      </c>
      <c r="AJ558" t="s">
        <v>64</v>
      </c>
      <c r="AK558" t="s">
        <v>64</v>
      </c>
      <c r="AL558" t="s">
        <v>64</v>
      </c>
      <c r="AN558" s="3"/>
      <c r="AP558" t="s">
        <v>64</v>
      </c>
      <c r="AR558" t="s">
        <v>64</v>
      </c>
      <c r="AS558" t="s">
        <v>66</v>
      </c>
    </row>
    <row r="559" spans="1:45" ht="16" x14ac:dyDescent="0.2">
      <c r="A559">
        <v>3604</v>
      </c>
      <c r="B559">
        <v>3604</v>
      </c>
      <c r="C559" s="2">
        <v>45626</v>
      </c>
      <c r="D559" t="s">
        <v>1936</v>
      </c>
      <c r="E559" t="s">
        <v>206</v>
      </c>
      <c r="F559" s="3">
        <v>2632.07</v>
      </c>
      <c r="G559" t="s">
        <v>47</v>
      </c>
      <c r="H559" s="3">
        <v>0</v>
      </c>
      <c r="I559" t="s">
        <v>104</v>
      </c>
      <c r="J559">
        <v>2551</v>
      </c>
      <c r="K559" t="s">
        <v>49</v>
      </c>
      <c r="L559" t="s">
        <v>50</v>
      </c>
      <c r="M559" t="s">
        <v>51</v>
      </c>
      <c r="N559">
        <v>1730</v>
      </c>
      <c r="O559" t="s">
        <v>52</v>
      </c>
      <c r="P559" t="s">
        <v>203</v>
      </c>
      <c r="T559" t="s">
        <v>64</v>
      </c>
      <c r="Z559" s="3"/>
      <c r="AF559" t="s">
        <v>63</v>
      </c>
      <c r="AH559">
        <v>0</v>
      </c>
      <c r="AI559" s="2">
        <v>45626</v>
      </c>
      <c r="AJ559" t="s">
        <v>64</v>
      </c>
      <c r="AK559" t="s">
        <v>64</v>
      </c>
      <c r="AL559" t="s">
        <v>64</v>
      </c>
      <c r="AN559" s="3"/>
      <c r="AP559" t="s">
        <v>64</v>
      </c>
      <c r="AR559" t="s">
        <v>64</v>
      </c>
      <c r="AS559" t="s">
        <v>66</v>
      </c>
    </row>
    <row r="560" spans="1:45" ht="16" x14ac:dyDescent="0.2">
      <c r="A560">
        <v>3758</v>
      </c>
      <c r="B560">
        <v>3758</v>
      </c>
      <c r="C560" s="2">
        <v>45626</v>
      </c>
      <c r="D560" t="s">
        <v>1934</v>
      </c>
      <c r="E560" t="s">
        <v>206</v>
      </c>
      <c r="F560" s="3">
        <v>5488.02</v>
      </c>
      <c r="G560" t="s">
        <v>47</v>
      </c>
      <c r="H560" s="3">
        <v>0</v>
      </c>
      <c r="I560" t="s">
        <v>104</v>
      </c>
      <c r="J560">
        <v>2551</v>
      </c>
      <c r="K560" t="s">
        <v>49</v>
      </c>
      <c r="L560" t="s">
        <v>50</v>
      </c>
      <c r="M560" t="s">
        <v>51</v>
      </c>
      <c r="N560">
        <v>1730</v>
      </c>
      <c r="O560" t="s">
        <v>52</v>
      </c>
      <c r="P560" t="s">
        <v>203</v>
      </c>
      <c r="T560" t="s">
        <v>64</v>
      </c>
      <c r="Z560" s="3"/>
      <c r="AF560" t="s">
        <v>63</v>
      </c>
      <c r="AH560">
        <v>0</v>
      </c>
      <c r="AI560" s="2">
        <v>45626</v>
      </c>
      <c r="AJ560" t="s">
        <v>64</v>
      </c>
      <c r="AK560" t="s">
        <v>64</v>
      </c>
      <c r="AL560" t="s">
        <v>64</v>
      </c>
      <c r="AN560" s="3"/>
      <c r="AP560" t="s">
        <v>64</v>
      </c>
      <c r="AR560" t="s">
        <v>64</v>
      </c>
      <c r="AS560" t="s">
        <v>66</v>
      </c>
    </row>
    <row r="561" spans="1:45" ht="16" x14ac:dyDescent="0.2">
      <c r="A561">
        <v>3709</v>
      </c>
      <c r="B561">
        <v>3709</v>
      </c>
      <c r="C561" s="2">
        <v>45628.041666666657</v>
      </c>
      <c r="D561" t="s">
        <v>1748</v>
      </c>
      <c r="E561" t="s">
        <v>2507</v>
      </c>
      <c r="F561" s="3">
        <v>68.150000000000006</v>
      </c>
      <c r="G561" t="s">
        <v>47</v>
      </c>
      <c r="H561" s="3">
        <v>0</v>
      </c>
      <c r="I561" t="s">
        <v>48</v>
      </c>
      <c r="J561">
        <v>2702</v>
      </c>
      <c r="K561" t="s">
        <v>49</v>
      </c>
      <c r="L561" t="s">
        <v>50</v>
      </c>
      <c r="M561" t="s">
        <v>51</v>
      </c>
      <c r="N561">
        <v>940</v>
      </c>
      <c r="O561" t="s">
        <v>52</v>
      </c>
      <c r="P561" t="s">
        <v>53</v>
      </c>
      <c r="T561" t="s">
        <v>4676</v>
      </c>
      <c r="U561" t="s">
        <v>4677</v>
      </c>
      <c r="V561" t="s">
        <v>3062</v>
      </c>
      <c r="W561" t="s">
        <v>56</v>
      </c>
      <c r="X561" t="s">
        <v>4678</v>
      </c>
      <c r="Y561" t="s">
        <v>2726</v>
      </c>
      <c r="Z561" s="3">
        <v>19</v>
      </c>
      <c r="AA561" t="s">
        <v>4679</v>
      </c>
      <c r="AB561" t="s">
        <v>4680</v>
      </c>
      <c r="AC561" t="s">
        <v>61</v>
      </c>
      <c r="AD561" t="s">
        <v>61</v>
      </c>
      <c r="AE561" t="s">
        <v>4681</v>
      </c>
      <c r="AF561" t="s">
        <v>63</v>
      </c>
      <c r="AH561">
        <v>0</v>
      </c>
      <c r="AI561" s="2">
        <v>45628</v>
      </c>
      <c r="AJ561" t="s">
        <v>64</v>
      </c>
      <c r="AK561" t="s">
        <v>64</v>
      </c>
      <c r="AL561" t="s">
        <v>4682</v>
      </c>
      <c r="AM561" t="s">
        <v>4677</v>
      </c>
      <c r="AN561" s="3">
        <v>148.07</v>
      </c>
      <c r="AO561" t="s">
        <v>4680</v>
      </c>
      <c r="AP561" t="s">
        <v>64</v>
      </c>
      <c r="AQ561" t="s">
        <v>4681</v>
      </c>
      <c r="AR561">
        <v>1408</v>
      </c>
      <c r="AS561" t="s">
        <v>66</v>
      </c>
    </row>
    <row r="562" spans="1:45" ht="16" x14ac:dyDescent="0.2">
      <c r="A562">
        <v>3710</v>
      </c>
      <c r="B562">
        <v>3710</v>
      </c>
      <c r="C562" s="2">
        <v>45628.041666666657</v>
      </c>
      <c r="D562" t="s">
        <v>1761</v>
      </c>
      <c r="E562" t="s">
        <v>4683</v>
      </c>
      <c r="F562" s="3">
        <v>79.92</v>
      </c>
      <c r="G562" t="s">
        <v>47</v>
      </c>
      <c r="H562" s="3">
        <v>0</v>
      </c>
      <c r="I562" t="s">
        <v>48</v>
      </c>
      <c r="J562">
        <v>2561</v>
      </c>
      <c r="K562" t="s">
        <v>49</v>
      </c>
      <c r="L562" t="s">
        <v>50</v>
      </c>
      <c r="M562" t="s">
        <v>51</v>
      </c>
      <c r="N562">
        <v>940</v>
      </c>
      <c r="O562" t="s">
        <v>52</v>
      </c>
      <c r="P562" t="s">
        <v>53</v>
      </c>
      <c r="T562" t="s">
        <v>4676</v>
      </c>
      <c r="U562" t="s">
        <v>4677</v>
      </c>
      <c r="V562" t="s">
        <v>3062</v>
      </c>
      <c r="W562" t="s">
        <v>56</v>
      </c>
      <c r="X562" t="s">
        <v>4678</v>
      </c>
      <c r="Y562" t="s">
        <v>2726</v>
      </c>
      <c r="Z562" s="3">
        <v>19</v>
      </c>
      <c r="AA562" t="s">
        <v>4679</v>
      </c>
      <c r="AB562" t="s">
        <v>4680</v>
      </c>
      <c r="AC562" t="s">
        <v>61</v>
      </c>
      <c r="AD562" t="s">
        <v>61</v>
      </c>
      <c r="AE562" t="s">
        <v>4681</v>
      </c>
      <c r="AF562" t="s">
        <v>63</v>
      </c>
      <c r="AH562">
        <v>0</v>
      </c>
      <c r="AI562" s="2">
        <v>45628</v>
      </c>
      <c r="AJ562" t="s">
        <v>64</v>
      </c>
      <c r="AK562" t="s">
        <v>64</v>
      </c>
      <c r="AL562" t="s">
        <v>4682</v>
      </c>
      <c r="AM562" t="s">
        <v>4677</v>
      </c>
      <c r="AN562" s="3">
        <v>148.07</v>
      </c>
      <c r="AO562" t="s">
        <v>4680</v>
      </c>
      <c r="AP562" t="s">
        <v>64</v>
      </c>
      <c r="AQ562" t="s">
        <v>4681</v>
      </c>
      <c r="AR562">
        <v>1408</v>
      </c>
      <c r="AS562" t="s">
        <v>66</v>
      </c>
    </row>
    <row r="563" spans="1:45" ht="16" x14ac:dyDescent="0.2">
      <c r="A563">
        <v>3740</v>
      </c>
      <c r="B563">
        <v>3740</v>
      </c>
      <c r="C563" s="2">
        <v>45629.041666666657</v>
      </c>
      <c r="D563" t="s">
        <v>1748</v>
      </c>
      <c r="E563" t="s">
        <v>3659</v>
      </c>
      <c r="F563" s="3">
        <v>46.41</v>
      </c>
      <c r="G563" t="s">
        <v>47</v>
      </c>
      <c r="H563" s="3">
        <v>0</v>
      </c>
      <c r="I563" t="s">
        <v>48</v>
      </c>
      <c r="J563">
        <v>2663</v>
      </c>
      <c r="K563" t="s">
        <v>49</v>
      </c>
      <c r="L563" t="s">
        <v>50</v>
      </c>
      <c r="M563" t="s">
        <v>51</v>
      </c>
      <c r="N563">
        <v>940</v>
      </c>
      <c r="O563" t="s">
        <v>52</v>
      </c>
      <c r="P563" t="s">
        <v>53</v>
      </c>
      <c r="T563" t="s">
        <v>2516</v>
      </c>
      <c r="U563" t="s">
        <v>4684</v>
      </c>
      <c r="V563" t="s">
        <v>2930</v>
      </c>
      <c r="W563" t="s">
        <v>56</v>
      </c>
      <c r="X563" t="s">
        <v>4685</v>
      </c>
      <c r="Y563" t="s">
        <v>2375</v>
      </c>
      <c r="Z563" s="3">
        <v>19</v>
      </c>
      <c r="AA563" t="s">
        <v>2519</v>
      </c>
      <c r="AB563" t="s">
        <v>4686</v>
      </c>
      <c r="AC563" t="s">
        <v>61</v>
      </c>
      <c r="AD563" t="s">
        <v>61</v>
      </c>
      <c r="AE563" t="s">
        <v>4687</v>
      </c>
      <c r="AF563" t="s">
        <v>63</v>
      </c>
      <c r="AH563">
        <v>0</v>
      </c>
      <c r="AI563" s="2">
        <v>45629</v>
      </c>
      <c r="AJ563" t="s">
        <v>64</v>
      </c>
      <c r="AK563" t="s">
        <v>64</v>
      </c>
      <c r="AL563" t="s">
        <v>4688</v>
      </c>
      <c r="AM563" t="s">
        <v>4684</v>
      </c>
      <c r="AN563" s="3">
        <v>46.41</v>
      </c>
      <c r="AO563" t="s">
        <v>4686</v>
      </c>
      <c r="AP563" t="s">
        <v>64</v>
      </c>
      <c r="AQ563" t="s">
        <v>4687</v>
      </c>
      <c r="AR563">
        <v>1411</v>
      </c>
      <c r="AS563" t="s">
        <v>66</v>
      </c>
    </row>
    <row r="564" spans="1:45" ht="16" x14ac:dyDescent="0.2">
      <c r="A564">
        <v>3767</v>
      </c>
      <c r="B564">
        <v>3767</v>
      </c>
      <c r="C564" s="2">
        <v>45637.041666666657</v>
      </c>
      <c r="D564" t="s">
        <v>1748</v>
      </c>
      <c r="E564" t="s">
        <v>2165</v>
      </c>
      <c r="F564" s="3">
        <v>52.9</v>
      </c>
      <c r="G564" t="s">
        <v>47</v>
      </c>
      <c r="H564" s="3">
        <v>0</v>
      </c>
      <c r="I564" t="s">
        <v>48</v>
      </c>
      <c r="J564">
        <v>2900</v>
      </c>
      <c r="K564" t="s">
        <v>49</v>
      </c>
      <c r="L564" t="s">
        <v>50</v>
      </c>
      <c r="M564" t="s">
        <v>51</v>
      </c>
      <c r="N564">
        <v>940</v>
      </c>
      <c r="O564" t="s">
        <v>52</v>
      </c>
      <c r="P564" t="s">
        <v>53</v>
      </c>
      <c r="T564" t="s">
        <v>2313</v>
      </c>
      <c r="U564" t="s">
        <v>4729</v>
      </c>
      <c r="V564" t="s">
        <v>2958</v>
      </c>
      <c r="W564" t="s">
        <v>56</v>
      </c>
      <c r="X564" t="s">
        <v>4730</v>
      </c>
      <c r="Y564" t="s">
        <v>3976</v>
      </c>
      <c r="Z564" s="3">
        <v>19</v>
      </c>
      <c r="AA564" t="s">
        <v>2316</v>
      </c>
      <c r="AB564" t="s">
        <v>4731</v>
      </c>
      <c r="AC564" t="s">
        <v>61</v>
      </c>
      <c r="AD564" t="s">
        <v>61</v>
      </c>
      <c r="AE564" t="s">
        <v>4732</v>
      </c>
      <c r="AF564" t="s">
        <v>63</v>
      </c>
      <c r="AH564">
        <v>0</v>
      </c>
      <c r="AI564" s="2">
        <v>45637</v>
      </c>
      <c r="AJ564" t="s">
        <v>64</v>
      </c>
      <c r="AK564" t="s">
        <v>64</v>
      </c>
      <c r="AL564" t="s">
        <v>4733</v>
      </c>
      <c r="AM564" t="s">
        <v>4729</v>
      </c>
      <c r="AN564" s="3">
        <v>52.9</v>
      </c>
      <c r="AO564" t="s">
        <v>4731</v>
      </c>
      <c r="AP564" t="s">
        <v>64</v>
      </c>
      <c r="AQ564" t="s">
        <v>4732</v>
      </c>
      <c r="AR564">
        <v>1413</v>
      </c>
      <c r="AS564" t="s">
        <v>66</v>
      </c>
    </row>
    <row r="565" spans="1:45" ht="16" x14ac:dyDescent="0.2">
      <c r="A565">
        <v>3789</v>
      </c>
      <c r="B565">
        <v>3789</v>
      </c>
      <c r="C565" s="2">
        <v>45643.650196759263</v>
      </c>
      <c r="D565" t="s">
        <v>1748</v>
      </c>
      <c r="E565" t="s">
        <v>4737</v>
      </c>
      <c r="F565" s="3">
        <v>3.2</v>
      </c>
      <c r="G565" t="s">
        <v>47</v>
      </c>
      <c r="H565" s="3">
        <v>0</v>
      </c>
      <c r="I565" t="s">
        <v>48</v>
      </c>
      <c r="J565">
        <v>2702</v>
      </c>
      <c r="K565" t="s">
        <v>49</v>
      </c>
      <c r="L565" t="s">
        <v>50</v>
      </c>
      <c r="M565" t="s">
        <v>51</v>
      </c>
      <c r="N565">
        <v>941</v>
      </c>
      <c r="O565" t="s">
        <v>52</v>
      </c>
      <c r="P565" t="s">
        <v>53</v>
      </c>
      <c r="T565" t="s">
        <v>4738</v>
      </c>
      <c r="U565" t="s">
        <v>4739</v>
      </c>
      <c r="V565" t="s">
        <v>2962</v>
      </c>
      <c r="W565" t="s">
        <v>56</v>
      </c>
      <c r="X565" t="s">
        <v>4740</v>
      </c>
      <c r="Y565" t="s">
        <v>58</v>
      </c>
      <c r="Z565" s="3">
        <v>0</v>
      </c>
      <c r="AA565" t="s">
        <v>4741</v>
      </c>
      <c r="AB565" t="s">
        <v>4742</v>
      </c>
      <c r="AC565" t="s">
        <v>61</v>
      </c>
      <c r="AD565" t="s">
        <v>61</v>
      </c>
      <c r="AE565" t="s">
        <v>4743</v>
      </c>
      <c r="AF565" t="s">
        <v>63</v>
      </c>
      <c r="AH565">
        <v>0</v>
      </c>
      <c r="AI565" s="2">
        <v>45643</v>
      </c>
      <c r="AJ565" t="s">
        <v>64</v>
      </c>
      <c r="AK565" t="s">
        <v>64</v>
      </c>
      <c r="AL565" t="s">
        <v>4744</v>
      </c>
      <c r="AM565" t="s">
        <v>4739</v>
      </c>
      <c r="AN565" s="3">
        <v>3.2</v>
      </c>
      <c r="AO565" t="s">
        <v>4742</v>
      </c>
      <c r="AP565" t="s">
        <v>64</v>
      </c>
      <c r="AQ565" t="s">
        <v>4743</v>
      </c>
      <c r="AR565">
        <v>1429</v>
      </c>
      <c r="AS565" t="s">
        <v>66</v>
      </c>
    </row>
    <row r="566" spans="1:45" ht="16" x14ac:dyDescent="0.2">
      <c r="A566">
        <v>3792</v>
      </c>
      <c r="B566">
        <v>3792</v>
      </c>
      <c r="C566" s="2">
        <v>45645.041666666657</v>
      </c>
      <c r="D566" t="s">
        <v>2612</v>
      </c>
      <c r="E566" t="s">
        <v>4758</v>
      </c>
      <c r="F566" s="3">
        <v>20000</v>
      </c>
      <c r="G566" t="s">
        <v>47</v>
      </c>
      <c r="H566" s="3">
        <v>0</v>
      </c>
      <c r="I566" t="s">
        <v>104</v>
      </c>
      <c r="J566">
        <v>940</v>
      </c>
      <c r="K566" t="s">
        <v>52</v>
      </c>
      <c r="L566" t="s">
        <v>53</v>
      </c>
      <c r="N566">
        <v>3200</v>
      </c>
      <c r="O566" t="s">
        <v>49</v>
      </c>
      <c r="P566" t="s">
        <v>105</v>
      </c>
      <c r="Q566" t="s">
        <v>106</v>
      </c>
      <c r="T566" t="s">
        <v>298</v>
      </c>
      <c r="U566" t="s">
        <v>3787</v>
      </c>
      <c r="V566" t="s">
        <v>3091</v>
      </c>
      <c r="W566" t="s">
        <v>752</v>
      </c>
      <c r="X566" t="s">
        <v>4759</v>
      </c>
      <c r="Y566" t="s">
        <v>4760</v>
      </c>
      <c r="Z566" s="3">
        <v>0</v>
      </c>
      <c r="AA566" t="s">
        <v>302</v>
      </c>
      <c r="AB566" t="s">
        <v>4761</v>
      </c>
      <c r="AC566" t="s">
        <v>61</v>
      </c>
      <c r="AD566" t="s">
        <v>61</v>
      </c>
      <c r="AE566" t="s">
        <v>4762</v>
      </c>
      <c r="AF566" t="s">
        <v>63</v>
      </c>
      <c r="AH566">
        <v>0</v>
      </c>
      <c r="AI566" s="2">
        <v>45645</v>
      </c>
      <c r="AJ566" t="s">
        <v>64</v>
      </c>
      <c r="AK566" t="s">
        <v>64</v>
      </c>
      <c r="AL566" t="s">
        <v>4763</v>
      </c>
      <c r="AM566" t="s">
        <v>3787</v>
      </c>
      <c r="AN566" s="3">
        <v>20000</v>
      </c>
      <c r="AO566" t="s">
        <v>4761</v>
      </c>
      <c r="AP566" t="s">
        <v>64</v>
      </c>
      <c r="AQ566" t="s">
        <v>4762</v>
      </c>
      <c r="AR566">
        <v>1430</v>
      </c>
      <c r="AS566" t="s">
        <v>66</v>
      </c>
    </row>
    <row r="567" spans="1:45" ht="16" x14ac:dyDescent="0.2">
      <c r="A567">
        <v>3821</v>
      </c>
      <c r="B567">
        <v>3821</v>
      </c>
      <c r="C567" s="2">
        <v>45645.473368055558</v>
      </c>
      <c r="D567" t="s">
        <v>1748</v>
      </c>
      <c r="E567" t="s">
        <v>383</v>
      </c>
      <c r="F567" s="3">
        <v>1.6</v>
      </c>
      <c r="G567" t="s">
        <v>47</v>
      </c>
      <c r="H567" s="3">
        <v>0</v>
      </c>
      <c r="I567" t="s">
        <v>48</v>
      </c>
      <c r="J567">
        <v>2702</v>
      </c>
      <c r="K567" t="s">
        <v>49</v>
      </c>
      <c r="L567" t="s">
        <v>50</v>
      </c>
      <c r="M567" t="s">
        <v>51</v>
      </c>
      <c r="N567">
        <v>941</v>
      </c>
      <c r="O567" t="s">
        <v>52</v>
      </c>
      <c r="P567" t="s">
        <v>53</v>
      </c>
      <c r="T567" t="s">
        <v>1502</v>
      </c>
      <c r="U567" t="s">
        <v>4764</v>
      </c>
      <c r="V567" t="s">
        <v>2980</v>
      </c>
      <c r="W567" t="s">
        <v>56</v>
      </c>
      <c r="X567" t="s">
        <v>4765</v>
      </c>
      <c r="Y567" t="s">
        <v>58</v>
      </c>
      <c r="Z567" s="3">
        <v>0</v>
      </c>
      <c r="AA567" t="s">
        <v>1507</v>
      </c>
      <c r="AB567" t="s">
        <v>4766</v>
      </c>
      <c r="AC567" t="s">
        <v>61</v>
      </c>
      <c r="AD567" t="s">
        <v>61</v>
      </c>
      <c r="AE567" t="s">
        <v>4767</v>
      </c>
      <c r="AF567" t="s">
        <v>63</v>
      </c>
      <c r="AH567">
        <v>0</v>
      </c>
      <c r="AI567" s="2">
        <v>45645</v>
      </c>
      <c r="AJ567" t="s">
        <v>64</v>
      </c>
      <c r="AK567" t="s">
        <v>64</v>
      </c>
      <c r="AL567" t="s">
        <v>4768</v>
      </c>
      <c r="AM567" t="s">
        <v>4764</v>
      </c>
      <c r="AN567" s="3">
        <v>1.6</v>
      </c>
      <c r="AO567" t="s">
        <v>4766</v>
      </c>
      <c r="AP567" t="s">
        <v>64</v>
      </c>
      <c r="AQ567" t="s">
        <v>4767</v>
      </c>
      <c r="AR567">
        <v>1436</v>
      </c>
      <c r="AS567" t="s">
        <v>66</v>
      </c>
    </row>
    <row r="568" spans="1:45" ht="16" x14ac:dyDescent="0.2">
      <c r="A568">
        <v>3823</v>
      </c>
      <c r="B568">
        <v>3823</v>
      </c>
      <c r="C568" s="2">
        <v>45646</v>
      </c>
      <c r="D568" t="s">
        <v>1761</v>
      </c>
      <c r="E568" t="s">
        <v>4330</v>
      </c>
      <c r="F568" s="3">
        <v>23.12</v>
      </c>
      <c r="G568" t="s">
        <v>47</v>
      </c>
      <c r="H568" s="3">
        <v>0</v>
      </c>
      <c r="I568" t="s">
        <v>48</v>
      </c>
      <c r="J568">
        <v>2720</v>
      </c>
      <c r="K568" t="s">
        <v>49</v>
      </c>
      <c r="L568" t="s">
        <v>50</v>
      </c>
      <c r="M568" t="s">
        <v>51</v>
      </c>
      <c r="N568">
        <v>942</v>
      </c>
      <c r="O568" t="s">
        <v>52</v>
      </c>
      <c r="P568" t="s">
        <v>53</v>
      </c>
      <c r="T568" t="s">
        <v>4776</v>
      </c>
      <c r="U568" t="s">
        <v>4777</v>
      </c>
      <c r="V568" t="s">
        <v>3160</v>
      </c>
      <c r="W568" t="s">
        <v>56</v>
      </c>
      <c r="X568" t="s">
        <v>3703</v>
      </c>
      <c r="Y568" t="s">
        <v>2036</v>
      </c>
      <c r="Z568" s="3">
        <v>19</v>
      </c>
      <c r="AA568" t="s">
        <v>4778</v>
      </c>
      <c r="AB568" t="s">
        <v>4779</v>
      </c>
      <c r="AC568" t="s">
        <v>61</v>
      </c>
      <c r="AD568" t="s">
        <v>61</v>
      </c>
      <c r="AE568" t="s">
        <v>4780</v>
      </c>
      <c r="AF568" t="s">
        <v>63</v>
      </c>
      <c r="AH568">
        <v>0</v>
      </c>
      <c r="AI568" s="2">
        <v>45646</v>
      </c>
      <c r="AJ568" t="s">
        <v>64</v>
      </c>
      <c r="AK568" t="s">
        <v>64</v>
      </c>
      <c r="AL568" t="s">
        <v>4781</v>
      </c>
      <c r="AM568" t="s">
        <v>4777</v>
      </c>
      <c r="AN568" s="3">
        <v>23.12</v>
      </c>
      <c r="AO568" t="s">
        <v>4779</v>
      </c>
      <c r="AP568" t="s">
        <v>64</v>
      </c>
      <c r="AQ568" t="s">
        <v>4780</v>
      </c>
      <c r="AR568">
        <v>1438</v>
      </c>
      <c r="AS568" t="s">
        <v>66</v>
      </c>
    </row>
    <row r="569" spans="1:45" ht="16" x14ac:dyDescent="0.2">
      <c r="A569">
        <v>3906</v>
      </c>
      <c r="B569">
        <v>3906</v>
      </c>
      <c r="C569" s="2">
        <v>45653</v>
      </c>
      <c r="D569" t="s">
        <v>1761</v>
      </c>
      <c r="E569" t="s">
        <v>4340</v>
      </c>
      <c r="F569" s="3">
        <v>4.99</v>
      </c>
      <c r="G569" t="s">
        <v>47</v>
      </c>
      <c r="H569" s="3">
        <v>0</v>
      </c>
      <c r="I569" t="s">
        <v>48</v>
      </c>
      <c r="J569">
        <v>2720</v>
      </c>
      <c r="K569" t="s">
        <v>49</v>
      </c>
      <c r="L569" t="s">
        <v>50</v>
      </c>
      <c r="M569" t="s">
        <v>51</v>
      </c>
      <c r="N569">
        <v>942</v>
      </c>
      <c r="O569" t="s">
        <v>52</v>
      </c>
      <c r="P569" t="s">
        <v>53</v>
      </c>
      <c r="T569" t="s">
        <v>1043</v>
      </c>
      <c r="U569" t="s">
        <v>4809</v>
      </c>
      <c r="V569" t="s">
        <v>3173</v>
      </c>
      <c r="W569" t="s">
        <v>56</v>
      </c>
      <c r="X569" t="s">
        <v>4810</v>
      </c>
      <c r="Y569" t="s">
        <v>953</v>
      </c>
      <c r="Z569" s="3">
        <v>19</v>
      </c>
      <c r="AA569" t="s">
        <v>1046</v>
      </c>
      <c r="AB569" t="s">
        <v>4811</v>
      </c>
      <c r="AC569" t="s">
        <v>61</v>
      </c>
      <c r="AD569" t="s">
        <v>61</v>
      </c>
      <c r="AE569" t="s">
        <v>4812</v>
      </c>
      <c r="AF569" t="s">
        <v>63</v>
      </c>
      <c r="AH569">
        <v>0</v>
      </c>
      <c r="AI569" s="2">
        <v>45653</v>
      </c>
      <c r="AJ569" t="s">
        <v>64</v>
      </c>
      <c r="AK569" t="s">
        <v>64</v>
      </c>
      <c r="AL569" t="s">
        <v>4813</v>
      </c>
      <c r="AM569" t="s">
        <v>4809</v>
      </c>
      <c r="AN569" s="3">
        <v>4.99</v>
      </c>
      <c r="AO569" t="s">
        <v>4811</v>
      </c>
      <c r="AP569" t="s">
        <v>64</v>
      </c>
      <c r="AQ569" t="s">
        <v>4812</v>
      </c>
      <c r="AR569">
        <v>1471</v>
      </c>
      <c r="AS569" t="s">
        <v>66</v>
      </c>
    </row>
    <row r="570" spans="1:45" ht="16" x14ac:dyDescent="0.2">
      <c r="A570">
        <v>3829</v>
      </c>
      <c r="B570">
        <v>3829</v>
      </c>
      <c r="C570" s="2">
        <v>45653.041666666657</v>
      </c>
      <c r="D570" t="s">
        <v>1814</v>
      </c>
      <c r="E570" t="s">
        <v>4510</v>
      </c>
      <c r="F570" s="3">
        <v>23.13</v>
      </c>
      <c r="G570" t="s">
        <v>47</v>
      </c>
      <c r="H570" s="3">
        <v>0</v>
      </c>
      <c r="I570" t="s">
        <v>48</v>
      </c>
      <c r="J570">
        <v>2710</v>
      </c>
      <c r="K570" t="s">
        <v>49</v>
      </c>
      <c r="L570" t="s">
        <v>50</v>
      </c>
      <c r="M570" t="s">
        <v>51</v>
      </c>
      <c r="N570">
        <v>940</v>
      </c>
      <c r="O570" t="s">
        <v>52</v>
      </c>
      <c r="P570" t="s">
        <v>53</v>
      </c>
      <c r="T570" t="s">
        <v>4814</v>
      </c>
      <c r="U570" t="s">
        <v>4815</v>
      </c>
      <c r="V570" t="s">
        <v>3093</v>
      </c>
      <c r="W570" t="s">
        <v>56</v>
      </c>
      <c r="X570" t="s">
        <v>4816</v>
      </c>
      <c r="Y570" t="s">
        <v>2061</v>
      </c>
      <c r="Z570" s="3">
        <v>19</v>
      </c>
      <c r="AA570" t="s">
        <v>4817</v>
      </c>
      <c r="AB570" t="s">
        <v>4811</v>
      </c>
      <c r="AC570" t="s">
        <v>61</v>
      </c>
      <c r="AD570" t="s">
        <v>61</v>
      </c>
      <c r="AE570" t="s">
        <v>4818</v>
      </c>
      <c r="AF570" t="s">
        <v>63</v>
      </c>
      <c r="AH570">
        <v>0</v>
      </c>
      <c r="AI570" s="2">
        <v>45653</v>
      </c>
      <c r="AJ570" t="s">
        <v>64</v>
      </c>
      <c r="AK570" t="s">
        <v>64</v>
      </c>
      <c r="AL570" t="s">
        <v>4819</v>
      </c>
      <c r="AM570" t="s">
        <v>4815</v>
      </c>
      <c r="AN570" s="3">
        <v>23.13</v>
      </c>
      <c r="AO570" t="s">
        <v>4811</v>
      </c>
      <c r="AP570" t="s">
        <v>64</v>
      </c>
      <c r="AQ570" t="s">
        <v>4818</v>
      </c>
      <c r="AR570">
        <v>1445</v>
      </c>
      <c r="AS570" t="s">
        <v>66</v>
      </c>
    </row>
    <row r="571" spans="1:45" ht="16" x14ac:dyDescent="0.2">
      <c r="A571">
        <v>3830</v>
      </c>
      <c r="B571">
        <v>3830</v>
      </c>
      <c r="C571" s="2">
        <v>45653.041666666657</v>
      </c>
      <c r="D571" t="s">
        <v>1814</v>
      </c>
      <c r="E571" t="s">
        <v>68</v>
      </c>
      <c r="F571" s="3">
        <v>5.39</v>
      </c>
      <c r="G571" t="s">
        <v>47</v>
      </c>
      <c r="H571" s="3">
        <v>0</v>
      </c>
      <c r="I571" t="s">
        <v>48</v>
      </c>
      <c r="J571">
        <v>2710</v>
      </c>
      <c r="K571" t="s">
        <v>49</v>
      </c>
      <c r="L571" t="s">
        <v>50</v>
      </c>
      <c r="M571" t="s">
        <v>51</v>
      </c>
      <c r="N571">
        <v>940</v>
      </c>
      <c r="O571" t="s">
        <v>52</v>
      </c>
      <c r="P571" t="s">
        <v>53</v>
      </c>
      <c r="T571" t="s">
        <v>4205</v>
      </c>
      <c r="U571" t="s">
        <v>4820</v>
      </c>
      <c r="V571" t="s">
        <v>3079</v>
      </c>
      <c r="W571" t="s">
        <v>56</v>
      </c>
      <c r="X571" t="s">
        <v>4821</v>
      </c>
      <c r="Y571" t="s">
        <v>72</v>
      </c>
      <c r="Z571" s="3">
        <v>19</v>
      </c>
      <c r="AA571" t="s">
        <v>4208</v>
      </c>
      <c r="AB571" t="s">
        <v>4822</v>
      </c>
      <c r="AC571" t="s">
        <v>61</v>
      </c>
      <c r="AD571" t="s">
        <v>61</v>
      </c>
      <c r="AE571" t="s">
        <v>4823</v>
      </c>
      <c r="AF571" t="s">
        <v>63</v>
      </c>
      <c r="AH571">
        <v>0</v>
      </c>
      <c r="AI571" s="2">
        <v>45653</v>
      </c>
      <c r="AJ571" t="s">
        <v>64</v>
      </c>
      <c r="AK571" t="s">
        <v>64</v>
      </c>
      <c r="AL571" t="s">
        <v>4824</v>
      </c>
      <c r="AM571" t="s">
        <v>4820</v>
      </c>
      <c r="AN571" s="3">
        <v>5.39</v>
      </c>
      <c r="AO571" t="s">
        <v>4822</v>
      </c>
      <c r="AP571" t="s">
        <v>64</v>
      </c>
      <c r="AQ571" t="s">
        <v>4823</v>
      </c>
      <c r="AR571">
        <v>1446</v>
      </c>
      <c r="AS571" t="s">
        <v>66</v>
      </c>
    </row>
    <row r="572" spans="1:45" ht="16" x14ac:dyDescent="0.2">
      <c r="A572">
        <v>3835</v>
      </c>
      <c r="B572">
        <v>3835</v>
      </c>
      <c r="C572" s="2">
        <v>45656.041666666657</v>
      </c>
      <c r="D572" t="s">
        <v>1748</v>
      </c>
      <c r="E572" t="s">
        <v>4825</v>
      </c>
      <c r="F572" s="3">
        <v>8.24</v>
      </c>
      <c r="G572" t="s">
        <v>47</v>
      </c>
      <c r="H572" s="3">
        <v>0</v>
      </c>
      <c r="I572" t="s">
        <v>48</v>
      </c>
      <c r="J572">
        <v>2704</v>
      </c>
      <c r="K572" t="s">
        <v>49</v>
      </c>
      <c r="L572" t="s">
        <v>50</v>
      </c>
      <c r="M572" t="s">
        <v>51</v>
      </c>
      <c r="N572">
        <v>940</v>
      </c>
      <c r="O572" t="s">
        <v>52</v>
      </c>
      <c r="P572" t="s">
        <v>53</v>
      </c>
      <c r="T572" t="s">
        <v>4826</v>
      </c>
      <c r="U572" t="s">
        <v>4827</v>
      </c>
      <c r="Z572" s="3"/>
      <c r="AF572" t="s">
        <v>63</v>
      </c>
      <c r="AH572">
        <v>0</v>
      </c>
      <c r="AI572" s="2">
        <v>45656</v>
      </c>
      <c r="AJ572" t="s">
        <v>64</v>
      </c>
      <c r="AK572" t="s">
        <v>64</v>
      </c>
      <c r="AL572" t="s">
        <v>4828</v>
      </c>
      <c r="AM572" t="s">
        <v>4827</v>
      </c>
      <c r="AN572" s="3"/>
      <c r="AP572" t="s">
        <v>64</v>
      </c>
      <c r="AR572">
        <v>1447</v>
      </c>
      <c r="AS572" t="s">
        <v>66</v>
      </c>
    </row>
    <row r="573" spans="1:45" ht="16" x14ac:dyDescent="0.2">
      <c r="A573">
        <v>3878</v>
      </c>
      <c r="B573">
        <v>3878</v>
      </c>
      <c r="C573" s="2">
        <v>45657</v>
      </c>
      <c r="D573" t="s">
        <v>1936</v>
      </c>
      <c r="E573" t="s">
        <v>206</v>
      </c>
      <c r="F573" s="3">
        <v>3290.09</v>
      </c>
      <c r="G573" t="s">
        <v>47</v>
      </c>
      <c r="H573" s="3">
        <v>0</v>
      </c>
      <c r="I573" t="s">
        <v>104</v>
      </c>
      <c r="J573">
        <v>2551</v>
      </c>
      <c r="K573" t="s">
        <v>49</v>
      </c>
      <c r="L573" t="s">
        <v>50</v>
      </c>
      <c r="M573" t="s">
        <v>51</v>
      </c>
      <c r="N573">
        <v>1730</v>
      </c>
      <c r="O573" t="s">
        <v>52</v>
      </c>
      <c r="P573" t="s">
        <v>203</v>
      </c>
      <c r="T573" t="s">
        <v>64</v>
      </c>
      <c r="Z573" s="3"/>
      <c r="AF573" t="s">
        <v>63</v>
      </c>
      <c r="AH573">
        <v>0</v>
      </c>
      <c r="AI573" s="2">
        <v>45657</v>
      </c>
      <c r="AJ573" t="s">
        <v>64</v>
      </c>
      <c r="AK573" t="s">
        <v>64</v>
      </c>
      <c r="AL573" t="s">
        <v>64</v>
      </c>
      <c r="AN573" s="3"/>
      <c r="AP573" t="s">
        <v>64</v>
      </c>
      <c r="AR573" t="s">
        <v>64</v>
      </c>
      <c r="AS573" t="s">
        <v>66</v>
      </c>
    </row>
    <row r="574" spans="1:45" ht="16" x14ac:dyDescent="0.2">
      <c r="A574">
        <v>3879</v>
      </c>
      <c r="B574">
        <v>3879</v>
      </c>
      <c r="C574" s="2">
        <v>45657</v>
      </c>
      <c r="D574" t="s">
        <v>1936</v>
      </c>
      <c r="E574" t="s">
        <v>204</v>
      </c>
      <c r="F574" s="3">
        <v>753.42</v>
      </c>
      <c r="G574" t="s">
        <v>47</v>
      </c>
      <c r="H574" s="3">
        <v>0</v>
      </c>
      <c r="I574" t="s">
        <v>104</v>
      </c>
      <c r="J574">
        <v>2555</v>
      </c>
      <c r="K574" t="s">
        <v>49</v>
      </c>
      <c r="L574" t="s">
        <v>50</v>
      </c>
      <c r="M574" t="s">
        <v>51</v>
      </c>
      <c r="N574">
        <v>1730</v>
      </c>
      <c r="O574" t="s">
        <v>52</v>
      </c>
      <c r="P574" t="s">
        <v>203</v>
      </c>
      <c r="T574" t="s">
        <v>64</v>
      </c>
      <c r="Z574" s="3"/>
      <c r="AF574" t="s">
        <v>63</v>
      </c>
      <c r="AH574">
        <v>0</v>
      </c>
      <c r="AI574" s="2">
        <v>45657</v>
      </c>
      <c r="AJ574" t="s">
        <v>64</v>
      </c>
      <c r="AK574" t="s">
        <v>64</v>
      </c>
      <c r="AL574" t="s">
        <v>64</v>
      </c>
      <c r="AN574" s="3"/>
      <c r="AP574" t="s">
        <v>64</v>
      </c>
      <c r="AR574" t="s">
        <v>64</v>
      </c>
      <c r="AS574" t="s">
        <v>66</v>
      </c>
    </row>
    <row r="575" spans="1:45" ht="16" x14ac:dyDescent="0.2">
      <c r="A575">
        <v>3880</v>
      </c>
      <c r="B575">
        <v>3880</v>
      </c>
      <c r="C575" s="2">
        <v>45657</v>
      </c>
      <c r="D575" t="s">
        <v>1934</v>
      </c>
      <c r="E575" t="s">
        <v>206</v>
      </c>
      <c r="F575" s="3">
        <v>3110.01</v>
      </c>
      <c r="G575" t="s">
        <v>47</v>
      </c>
      <c r="H575" s="3">
        <v>0</v>
      </c>
      <c r="I575" t="s">
        <v>104</v>
      </c>
      <c r="J575">
        <v>2551</v>
      </c>
      <c r="K575" t="s">
        <v>49</v>
      </c>
      <c r="L575" t="s">
        <v>50</v>
      </c>
      <c r="M575" t="s">
        <v>51</v>
      </c>
      <c r="N575">
        <v>1730</v>
      </c>
      <c r="O575" t="s">
        <v>52</v>
      </c>
      <c r="P575" t="s">
        <v>203</v>
      </c>
      <c r="T575" t="s">
        <v>64</v>
      </c>
      <c r="Z575" s="3"/>
      <c r="AF575" t="s">
        <v>63</v>
      </c>
      <c r="AH575">
        <v>0</v>
      </c>
      <c r="AI575" s="2">
        <v>45657</v>
      </c>
      <c r="AJ575" t="s">
        <v>64</v>
      </c>
      <c r="AK575" t="s">
        <v>64</v>
      </c>
      <c r="AL575" t="s">
        <v>64</v>
      </c>
      <c r="AN575" s="3"/>
      <c r="AP575" t="s">
        <v>64</v>
      </c>
      <c r="AR575" t="s">
        <v>64</v>
      </c>
      <c r="AS575" t="s">
        <v>66</v>
      </c>
    </row>
    <row r="576" spans="1:45" ht="16" x14ac:dyDescent="0.2">
      <c r="A576">
        <v>3881</v>
      </c>
      <c r="B576">
        <v>3881</v>
      </c>
      <c r="C576" s="2">
        <v>45657</v>
      </c>
      <c r="D576" t="s">
        <v>1934</v>
      </c>
      <c r="E576" t="s">
        <v>204</v>
      </c>
      <c r="F576" s="3">
        <v>668.49</v>
      </c>
      <c r="G576" t="s">
        <v>47</v>
      </c>
      <c r="H576" s="3">
        <v>0</v>
      </c>
      <c r="I576" t="s">
        <v>104</v>
      </c>
      <c r="J576">
        <v>2555</v>
      </c>
      <c r="K576" t="s">
        <v>49</v>
      </c>
      <c r="L576" t="s">
        <v>50</v>
      </c>
      <c r="M576" t="s">
        <v>51</v>
      </c>
      <c r="N576">
        <v>1730</v>
      </c>
      <c r="O576" t="s">
        <v>52</v>
      </c>
      <c r="P576" t="s">
        <v>203</v>
      </c>
      <c r="T576" t="s">
        <v>64</v>
      </c>
      <c r="Z576" s="3"/>
      <c r="AF576" t="s">
        <v>63</v>
      </c>
      <c r="AH576">
        <v>0</v>
      </c>
      <c r="AI576" s="2">
        <v>45657</v>
      </c>
      <c r="AJ576" t="s">
        <v>64</v>
      </c>
      <c r="AK576" t="s">
        <v>64</v>
      </c>
      <c r="AL576" t="s">
        <v>64</v>
      </c>
      <c r="AN576" s="3"/>
      <c r="AP576" t="s">
        <v>64</v>
      </c>
      <c r="AR576" t="s">
        <v>64</v>
      </c>
      <c r="AS576" t="s">
        <v>66</v>
      </c>
    </row>
    <row r="577" spans="1:45" ht="16" x14ac:dyDescent="0.2">
      <c r="A577">
        <v>3882</v>
      </c>
      <c r="B577">
        <v>3882</v>
      </c>
      <c r="C577" s="2">
        <v>45657</v>
      </c>
      <c r="D577" t="s">
        <v>1935</v>
      </c>
      <c r="E577" t="s">
        <v>206</v>
      </c>
      <c r="F577" s="3">
        <v>2382.81</v>
      </c>
      <c r="G577" t="s">
        <v>47</v>
      </c>
      <c r="H577" s="3">
        <v>0</v>
      </c>
      <c r="I577" t="s">
        <v>104</v>
      </c>
      <c r="J577">
        <v>2551</v>
      </c>
      <c r="K577" t="s">
        <v>49</v>
      </c>
      <c r="L577" t="s">
        <v>50</v>
      </c>
      <c r="M577" t="s">
        <v>51</v>
      </c>
      <c r="N577">
        <v>1730</v>
      </c>
      <c r="O577" t="s">
        <v>52</v>
      </c>
      <c r="P577" t="s">
        <v>203</v>
      </c>
      <c r="T577" t="s">
        <v>64</v>
      </c>
      <c r="Z577" s="3"/>
      <c r="AF577" t="s">
        <v>63</v>
      </c>
      <c r="AH577">
        <v>0</v>
      </c>
      <c r="AI577" s="2">
        <v>45657</v>
      </c>
      <c r="AJ577" t="s">
        <v>64</v>
      </c>
      <c r="AK577" t="s">
        <v>64</v>
      </c>
      <c r="AL577" t="s">
        <v>64</v>
      </c>
      <c r="AN577" s="3"/>
      <c r="AP577" t="s">
        <v>64</v>
      </c>
      <c r="AR577" t="s">
        <v>64</v>
      </c>
      <c r="AS577" t="s">
        <v>66</v>
      </c>
    </row>
    <row r="578" spans="1:45" ht="16" x14ac:dyDescent="0.2">
      <c r="A578">
        <v>3883</v>
      </c>
      <c r="B578">
        <v>3883</v>
      </c>
      <c r="C578" s="2">
        <v>45657</v>
      </c>
      <c r="D578" t="s">
        <v>1935</v>
      </c>
      <c r="E578" t="s">
        <v>204</v>
      </c>
      <c r="F578" s="3">
        <v>561.4</v>
      </c>
      <c r="G578" t="s">
        <v>47</v>
      </c>
      <c r="H578" s="3">
        <v>0</v>
      </c>
      <c r="I578" t="s">
        <v>104</v>
      </c>
      <c r="J578">
        <v>2555</v>
      </c>
      <c r="K578" t="s">
        <v>49</v>
      </c>
      <c r="L578" t="s">
        <v>50</v>
      </c>
      <c r="M578" t="s">
        <v>51</v>
      </c>
      <c r="N578">
        <v>1730</v>
      </c>
      <c r="O578" t="s">
        <v>52</v>
      </c>
      <c r="P578" t="s">
        <v>203</v>
      </c>
      <c r="T578" t="s">
        <v>64</v>
      </c>
      <c r="Z578" s="3"/>
      <c r="AF578" t="s">
        <v>63</v>
      </c>
      <c r="AH578">
        <v>0</v>
      </c>
      <c r="AI578" s="2">
        <v>45657</v>
      </c>
      <c r="AJ578" t="s">
        <v>64</v>
      </c>
      <c r="AK578" t="s">
        <v>64</v>
      </c>
      <c r="AL578" t="s">
        <v>64</v>
      </c>
      <c r="AN578" s="3"/>
      <c r="AP578" t="s">
        <v>64</v>
      </c>
      <c r="AR578" t="s">
        <v>64</v>
      </c>
      <c r="AS578" t="s">
        <v>66</v>
      </c>
    </row>
    <row r="579" spans="1:45" ht="16" x14ac:dyDescent="0.2">
      <c r="A579">
        <v>3890</v>
      </c>
      <c r="B579">
        <v>3890</v>
      </c>
      <c r="C579" s="2">
        <v>45657</v>
      </c>
      <c r="D579" t="s">
        <v>1936</v>
      </c>
      <c r="E579" t="s">
        <v>2634</v>
      </c>
      <c r="F579" s="3">
        <v>76.77</v>
      </c>
      <c r="G579" t="s">
        <v>47</v>
      </c>
      <c r="H579" s="3">
        <v>0</v>
      </c>
      <c r="I579" t="s">
        <v>104</v>
      </c>
      <c r="J579">
        <v>1730</v>
      </c>
      <c r="K579" t="s">
        <v>52</v>
      </c>
      <c r="L579" t="s">
        <v>203</v>
      </c>
      <c r="N579">
        <v>2551</v>
      </c>
      <c r="O579" t="s">
        <v>49</v>
      </c>
      <c r="P579" t="s">
        <v>50</v>
      </c>
      <c r="Q579" t="s">
        <v>51</v>
      </c>
      <c r="T579" t="s">
        <v>64</v>
      </c>
      <c r="Z579" s="3"/>
      <c r="AF579" t="s">
        <v>63</v>
      </c>
      <c r="AH579">
        <v>0</v>
      </c>
      <c r="AI579" s="2">
        <v>45657</v>
      </c>
      <c r="AJ579" t="s">
        <v>64</v>
      </c>
      <c r="AK579" t="s">
        <v>64</v>
      </c>
      <c r="AL579" t="s">
        <v>64</v>
      </c>
      <c r="AN579" s="3"/>
      <c r="AP579" t="s">
        <v>64</v>
      </c>
      <c r="AR579" t="s">
        <v>64</v>
      </c>
      <c r="AS579" t="s">
        <v>66</v>
      </c>
    </row>
    <row r="580" spans="1:45" ht="16" x14ac:dyDescent="0.2">
      <c r="A580">
        <v>4194</v>
      </c>
      <c r="B580">
        <v>4194</v>
      </c>
      <c r="C580" s="2">
        <v>45657</v>
      </c>
      <c r="D580" t="s">
        <v>1934</v>
      </c>
      <c r="E580" t="s">
        <v>2634</v>
      </c>
      <c r="F580" s="3">
        <v>2115.86</v>
      </c>
      <c r="G580" t="s">
        <v>47</v>
      </c>
      <c r="H580" s="3">
        <v>0</v>
      </c>
      <c r="I580" t="s">
        <v>104</v>
      </c>
      <c r="J580">
        <v>1730</v>
      </c>
      <c r="K580" t="s">
        <v>52</v>
      </c>
      <c r="L580" t="s">
        <v>203</v>
      </c>
      <c r="N580">
        <v>2551</v>
      </c>
      <c r="O580" t="s">
        <v>49</v>
      </c>
      <c r="P580" t="s">
        <v>50</v>
      </c>
      <c r="Q580" t="s">
        <v>51</v>
      </c>
      <c r="T580" t="s">
        <v>64</v>
      </c>
      <c r="Z580" s="3"/>
      <c r="AF580" t="s">
        <v>63</v>
      </c>
      <c r="AH580">
        <v>0</v>
      </c>
      <c r="AI580" s="2">
        <v>45657</v>
      </c>
      <c r="AJ580" t="s">
        <v>64</v>
      </c>
      <c r="AK580" t="s">
        <v>64</v>
      </c>
      <c r="AL580" t="s">
        <v>64</v>
      </c>
      <c r="AN580" s="3"/>
      <c r="AP580" t="s">
        <v>64</v>
      </c>
      <c r="AR580" t="s">
        <v>64</v>
      </c>
      <c r="AS580" t="s">
        <v>66</v>
      </c>
    </row>
    <row r="581" spans="1:45" ht="16" x14ac:dyDescent="0.2">
      <c r="A581">
        <v>4195</v>
      </c>
      <c r="B581">
        <v>4195</v>
      </c>
      <c r="C581" s="2">
        <v>45657</v>
      </c>
      <c r="D581" t="s">
        <v>1935</v>
      </c>
      <c r="E581" t="s">
        <v>2634</v>
      </c>
      <c r="F581" s="3">
        <v>406.5</v>
      </c>
      <c r="G581" t="s">
        <v>47</v>
      </c>
      <c r="H581" s="3">
        <v>0</v>
      </c>
      <c r="I581" t="s">
        <v>104</v>
      </c>
      <c r="J581">
        <v>1730</v>
      </c>
      <c r="K581" t="s">
        <v>52</v>
      </c>
      <c r="L581" t="s">
        <v>203</v>
      </c>
      <c r="N581">
        <v>2551</v>
      </c>
      <c r="O581" t="s">
        <v>49</v>
      </c>
      <c r="P581" t="s">
        <v>50</v>
      </c>
      <c r="Q581" t="s">
        <v>51</v>
      </c>
      <c r="T581" t="s">
        <v>64</v>
      </c>
      <c r="Z581" s="3"/>
      <c r="AF581" t="s">
        <v>63</v>
      </c>
      <c r="AH581">
        <v>0</v>
      </c>
      <c r="AI581" s="2">
        <v>45657</v>
      </c>
      <c r="AJ581" t="s">
        <v>64</v>
      </c>
      <c r="AK581" t="s">
        <v>64</v>
      </c>
      <c r="AL581" t="s">
        <v>64</v>
      </c>
      <c r="AN581" s="3"/>
      <c r="AP581" t="s">
        <v>64</v>
      </c>
      <c r="AR581" t="s">
        <v>64</v>
      </c>
      <c r="AS581" t="s">
        <v>66</v>
      </c>
    </row>
    <row r="582" spans="1:45" ht="16" x14ac:dyDescent="0.2">
      <c r="A582">
        <v>3836</v>
      </c>
      <c r="B582">
        <v>3836</v>
      </c>
      <c r="C582" s="2">
        <v>45660.041666666657</v>
      </c>
      <c r="D582" t="s">
        <v>1748</v>
      </c>
      <c r="E582" t="s">
        <v>3659</v>
      </c>
      <c r="F582" s="3">
        <v>46.41</v>
      </c>
      <c r="G582" t="s">
        <v>47</v>
      </c>
      <c r="H582" s="3">
        <v>0</v>
      </c>
      <c r="I582" t="s">
        <v>48</v>
      </c>
      <c r="J582">
        <v>2663</v>
      </c>
      <c r="K582" t="s">
        <v>49</v>
      </c>
      <c r="L582" t="s">
        <v>50</v>
      </c>
      <c r="M582" t="s">
        <v>51</v>
      </c>
      <c r="N582">
        <v>940</v>
      </c>
      <c r="O582" t="s">
        <v>52</v>
      </c>
      <c r="P582" t="s">
        <v>53</v>
      </c>
      <c r="T582" t="s">
        <v>2516</v>
      </c>
      <c r="U582" t="s">
        <v>4833</v>
      </c>
      <c r="V582" t="s">
        <v>3104</v>
      </c>
      <c r="W582" t="s">
        <v>56</v>
      </c>
      <c r="X582" t="s">
        <v>4834</v>
      </c>
      <c r="Y582" t="s">
        <v>2375</v>
      </c>
      <c r="Z582" s="3">
        <v>19</v>
      </c>
      <c r="AA582" t="s">
        <v>2519</v>
      </c>
      <c r="AB582" t="s">
        <v>4835</v>
      </c>
      <c r="AC582" t="s">
        <v>61</v>
      </c>
      <c r="AD582" t="s">
        <v>61</v>
      </c>
      <c r="AE582" t="s">
        <v>4836</v>
      </c>
      <c r="AF582" t="s">
        <v>63</v>
      </c>
      <c r="AH582">
        <v>0</v>
      </c>
      <c r="AI582" s="2">
        <v>45660</v>
      </c>
      <c r="AJ582" t="s">
        <v>64</v>
      </c>
      <c r="AK582" t="s">
        <v>64</v>
      </c>
      <c r="AL582" t="s">
        <v>4837</v>
      </c>
      <c r="AM582" t="s">
        <v>4833</v>
      </c>
      <c r="AN582" s="3">
        <v>46.41</v>
      </c>
      <c r="AO582" t="s">
        <v>4835</v>
      </c>
      <c r="AP582" t="s">
        <v>64</v>
      </c>
      <c r="AQ582" t="s">
        <v>4836</v>
      </c>
      <c r="AR582">
        <v>1448</v>
      </c>
      <c r="AS582" t="s">
        <v>66</v>
      </c>
    </row>
    <row r="583" spans="1:45" ht="16" x14ac:dyDescent="0.2">
      <c r="A583">
        <v>3837</v>
      </c>
      <c r="B583">
        <v>3837</v>
      </c>
      <c r="C583" s="2">
        <v>45664.041666666657</v>
      </c>
      <c r="D583" t="s">
        <v>1748</v>
      </c>
      <c r="E583" t="s">
        <v>2507</v>
      </c>
      <c r="F583" s="3">
        <v>20.23</v>
      </c>
      <c r="G583" t="s">
        <v>47</v>
      </c>
      <c r="H583" s="3">
        <v>0</v>
      </c>
      <c r="I583" t="s">
        <v>48</v>
      </c>
      <c r="J583">
        <v>2702</v>
      </c>
      <c r="K583" t="s">
        <v>49</v>
      </c>
      <c r="L583" t="s">
        <v>50</v>
      </c>
      <c r="M583" t="s">
        <v>51</v>
      </c>
      <c r="N583">
        <v>940</v>
      </c>
      <c r="O583" t="s">
        <v>52</v>
      </c>
      <c r="P583" t="s">
        <v>53</v>
      </c>
      <c r="T583" t="s">
        <v>2826</v>
      </c>
      <c r="U583" t="s">
        <v>4838</v>
      </c>
      <c r="V583" t="s">
        <v>3107</v>
      </c>
      <c r="W583" t="s">
        <v>56</v>
      </c>
      <c r="X583" t="s">
        <v>4839</v>
      </c>
      <c r="Y583" t="s">
        <v>2726</v>
      </c>
      <c r="Z583" s="3">
        <v>19</v>
      </c>
      <c r="AA583" t="s">
        <v>2829</v>
      </c>
      <c r="AB583" t="s">
        <v>4840</v>
      </c>
      <c r="AC583" t="s">
        <v>61</v>
      </c>
      <c r="AD583" t="s">
        <v>61</v>
      </c>
      <c r="AE583" t="s">
        <v>4841</v>
      </c>
      <c r="AF583" t="s">
        <v>63</v>
      </c>
      <c r="AH583">
        <v>0</v>
      </c>
      <c r="AI583" s="2">
        <v>45664</v>
      </c>
      <c r="AJ583" t="s">
        <v>64</v>
      </c>
      <c r="AK583" t="s">
        <v>64</v>
      </c>
      <c r="AL583" t="s">
        <v>4842</v>
      </c>
      <c r="AM583" t="s">
        <v>4838</v>
      </c>
      <c r="AN583" s="3">
        <v>20.23</v>
      </c>
      <c r="AO583" t="s">
        <v>4840</v>
      </c>
      <c r="AP583" t="s">
        <v>64</v>
      </c>
      <c r="AQ583" t="s">
        <v>4841</v>
      </c>
      <c r="AR583">
        <v>1450</v>
      </c>
      <c r="AS583" t="s">
        <v>66</v>
      </c>
    </row>
    <row r="584" spans="1:45" ht="16" x14ac:dyDescent="0.2">
      <c r="A584">
        <v>3843</v>
      </c>
      <c r="B584">
        <v>3843</v>
      </c>
      <c r="C584" s="2">
        <v>45664.041666666657</v>
      </c>
      <c r="D584" t="s">
        <v>1814</v>
      </c>
      <c r="E584" t="s">
        <v>4843</v>
      </c>
      <c r="F584" s="3">
        <v>652.62</v>
      </c>
      <c r="G584" t="s">
        <v>47</v>
      </c>
      <c r="H584" s="3">
        <v>0</v>
      </c>
      <c r="I584" t="s">
        <v>48</v>
      </c>
      <c r="J584">
        <v>2510</v>
      </c>
      <c r="K584" t="s">
        <v>49</v>
      </c>
      <c r="L584" t="s">
        <v>50</v>
      </c>
      <c r="M584" t="s">
        <v>51</v>
      </c>
      <c r="N584">
        <v>940</v>
      </c>
      <c r="O584" t="s">
        <v>52</v>
      </c>
      <c r="P584" t="s">
        <v>53</v>
      </c>
      <c r="T584" t="s">
        <v>4844</v>
      </c>
      <c r="U584" t="s">
        <v>4845</v>
      </c>
      <c r="V584" t="s">
        <v>3109</v>
      </c>
      <c r="W584" t="s">
        <v>56</v>
      </c>
      <c r="X584" t="s">
        <v>4846</v>
      </c>
      <c r="Y584" t="s">
        <v>3455</v>
      </c>
      <c r="Z584" s="3">
        <v>0</v>
      </c>
      <c r="AA584" t="s">
        <v>4847</v>
      </c>
      <c r="AB584" t="s">
        <v>4848</v>
      </c>
      <c r="AC584" t="s">
        <v>61</v>
      </c>
      <c r="AD584" t="s">
        <v>61</v>
      </c>
      <c r="AE584" t="s">
        <v>4849</v>
      </c>
      <c r="AF584" t="s">
        <v>63</v>
      </c>
      <c r="AH584">
        <v>0</v>
      </c>
      <c r="AI584" s="2">
        <v>45664</v>
      </c>
      <c r="AJ584" t="s">
        <v>64</v>
      </c>
      <c r="AK584" t="s">
        <v>64</v>
      </c>
      <c r="AL584" t="s">
        <v>4850</v>
      </c>
      <c r="AM584" t="s">
        <v>4845</v>
      </c>
      <c r="AN584" s="3">
        <v>652.62</v>
      </c>
      <c r="AO584" t="s">
        <v>4848</v>
      </c>
      <c r="AP584" t="s">
        <v>64</v>
      </c>
      <c r="AQ584" t="s">
        <v>4849</v>
      </c>
      <c r="AR584">
        <v>1449</v>
      </c>
      <c r="AS584" t="s">
        <v>66</v>
      </c>
    </row>
    <row r="585" spans="1:45" ht="16" x14ac:dyDescent="0.2">
      <c r="A585">
        <v>3844</v>
      </c>
      <c r="B585">
        <v>3844</v>
      </c>
      <c r="C585" s="2">
        <v>45664.041666666657</v>
      </c>
      <c r="D585" t="s">
        <v>1748</v>
      </c>
      <c r="E585" t="s">
        <v>4049</v>
      </c>
      <c r="F585" s="3">
        <v>10</v>
      </c>
      <c r="G585" t="s">
        <v>47</v>
      </c>
      <c r="H585" s="3">
        <v>0</v>
      </c>
      <c r="I585" t="s">
        <v>48</v>
      </c>
      <c r="J585">
        <v>2705</v>
      </c>
      <c r="K585" t="s">
        <v>49</v>
      </c>
      <c r="L585" t="s">
        <v>50</v>
      </c>
      <c r="M585" t="s">
        <v>51</v>
      </c>
      <c r="N585">
        <v>940</v>
      </c>
      <c r="O585" t="s">
        <v>52</v>
      </c>
      <c r="P585" t="s">
        <v>53</v>
      </c>
      <c r="T585" t="s">
        <v>4844</v>
      </c>
      <c r="U585" t="s">
        <v>4845</v>
      </c>
      <c r="V585" t="s">
        <v>3109</v>
      </c>
      <c r="W585" t="s">
        <v>56</v>
      </c>
      <c r="X585" t="s">
        <v>4846</v>
      </c>
      <c r="Y585" t="s">
        <v>3455</v>
      </c>
      <c r="Z585" s="3">
        <v>0</v>
      </c>
      <c r="AA585" t="s">
        <v>4847</v>
      </c>
      <c r="AB585" t="s">
        <v>4848</v>
      </c>
      <c r="AC585" t="s">
        <v>61</v>
      </c>
      <c r="AD585" t="s">
        <v>61</v>
      </c>
      <c r="AE585" t="s">
        <v>4849</v>
      </c>
      <c r="AF585" t="s">
        <v>63</v>
      </c>
      <c r="AH585">
        <v>0</v>
      </c>
      <c r="AI585" s="2">
        <v>45664</v>
      </c>
      <c r="AJ585" t="s">
        <v>64</v>
      </c>
      <c r="AK585" t="s">
        <v>64</v>
      </c>
      <c r="AL585" t="s">
        <v>4850</v>
      </c>
      <c r="AM585" t="s">
        <v>4845</v>
      </c>
      <c r="AN585" s="3">
        <v>652.62</v>
      </c>
      <c r="AO585" t="s">
        <v>4848</v>
      </c>
      <c r="AP585" t="s">
        <v>64</v>
      </c>
      <c r="AQ585" t="s">
        <v>4849</v>
      </c>
      <c r="AR585">
        <v>1449</v>
      </c>
      <c r="AS585" t="s">
        <v>66</v>
      </c>
    </row>
    <row r="586" spans="1:45" ht="16" x14ac:dyDescent="0.2">
      <c r="A586">
        <v>3838</v>
      </c>
      <c r="B586">
        <v>3838</v>
      </c>
      <c r="C586" s="2">
        <v>45670.041666666657</v>
      </c>
      <c r="D586" t="s">
        <v>1748</v>
      </c>
      <c r="E586" t="s">
        <v>2165</v>
      </c>
      <c r="F586" s="3">
        <v>52.9</v>
      </c>
      <c r="G586" t="s">
        <v>47</v>
      </c>
      <c r="H586" s="3">
        <v>0</v>
      </c>
      <c r="I586" t="s">
        <v>48</v>
      </c>
      <c r="J586">
        <v>2900</v>
      </c>
      <c r="K586" t="s">
        <v>49</v>
      </c>
      <c r="L586" t="s">
        <v>50</v>
      </c>
      <c r="M586" t="s">
        <v>51</v>
      </c>
      <c r="N586">
        <v>940</v>
      </c>
      <c r="O586" t="s">
        <v>52</v>
      </c>
      <c r="P586" t="s">
        <v>53</v>
      </c>
      <c r="T586" t="s">
        <v>2313</v>
      </c>
      <c r="U586" t="s">
        <v>4851</v>
      </c>
      <c r="V586" t="s">
        <v>3117</v>
      </c>
      <c r="W586" t="s">
        <v>56</v>
      </c>
      <c r="X586" t="s">
        <v>4852</v>
      </c>
      <c r="Y586" t="s">
        <v>3976</v>
      </c>
      <c r="Z586" s="3">
        <v>19</v>
      </c>
      <c r="AA586" t="s">
        <v>2316</v>
      </c>
      <c r="AB586" t="s">
        <v>4853</v>
      </c>
      <c r="AC586" t="s">
        <v>61</v>
      </c>
      <c r="AD586" t="s">
        <v>61</v>
      </c>
      <c r="AE586" t="s">
        <v>4854</v>
      </c>
      <c r="AF586" t="s">
        <v>63</v>
      </c>
      <c r="AH586">
        <v>0</v>
      </c>
      <c r="AI586" s="2">
        <v>45670</v>
      </c>
      <c r="AJ586" t="s">
        <v>64</v>
      </c>
      <c r="AK586" t="s">
        <v>64</v>
      </c>
      <c r="AL586" t="s">
        <v>4855</v>
      </c>
      <c r="AM586" t="s">
        <v>4851</v>
      </c>
      <c r="AN586" s="3">
        <v>52.9</v>
      </c>
      <c r="AO586" t="s">
        <v>4853</v>
      </c>
      <c r="AP586" t="s">
        <v>64</v>
      </c>
      <c r="AQ586" t="s">
        <v>4854</v>
      </c>
      <c r="AR586">
        <v>1451</v>
      </c>
      <c r="AS586" t="s">
        <v>66</v>
      </c>
    </row>
    <row r="587" spans="1:45" ht="16" x14ac:dyDescent="0.2">
      <c r="A587">
        <v>3839</v>
      </c>
      <c r="B587">
        <v>3839</v>
      </c>
      <c r="C587" s="2">
        <v>45672.041666666657</v>
      </c>
      <c r="D587" t="s">
        <v>1748</v>
      </c>
      <c r="E587" t="s">
        <v>188</v>
      </c>
      <c r="F587" s="3">
        <v>60</v>
      </c>
      <c r="G587" t="s">
        <v>47</v>
      </c>
      <c r="H587" s="3">
        <v>0</v>
      </c>
      <c r="I587" t="s">
        <v>48</v>
      </c>
      <c r="J587">
        <v>2753</v>
      </c>
      <c r="K587" t="s">
        <v>49</v>
      </c>
      <c r="L587" t="s">
        <v>50</v>
      </c>
      <c r="M587" t="s">
        <v>51</v>
      </c>
      <c r="N587">
        <v>940</v>
      </c>
      <c r="O587" t="s">
        <v>52</v>
      </c>
      <c r="P587" t="s">
        <v>53</v>
      </c>
      <c r="T587" t="s">
        <v>189</v>
      </c>
      <c r="U587" t="s">
        <v>4859</v>
      </c>
      <c r="Z587" s="3"/>
      <c r="AF587" t="s">
        <v>63</v>
      </c>
      <c r="AH587">
        <v>0</v>
      </c>
      <c r="AI587" s="2">
        <v>45672</v>
      </c>
      <c r="AJ587" t="s">
        <v>64</v>
      </c>
      <c r="AK587" t="s">
        <v>64</v>
      </c>
      <c r="AL587" t="s">
        <v>4860</v>
      </c>
      <c r="AM587" t="s">
        <v>4859</v>
      </c>
      <c r="AN587" s="3"/>
      <c r="AP587" t="s">
        <v>64</v>
      </c>
      <c r="AR587">
        <v>1452</v>
      </c>
      <c r="AS587" t="s">
        <v>66</v>
      </c>
    </row>
    <row r="588" spans="1:45" ht="16" x14ac:dyDescent="0.2">
      <c r="A588">
        <v>3912</v>
      </c>
      <c r="B588">
        <v>3912</v>
      </c>
      <c r="C588" s="2">
        <v>45673.625254629631</v>
      </c>
      <c r="D588" t="s">
        <v>1814</v>
      </c>
      <c r="E588" t="s">
        <v>4864</v>
      </c>
      <c r="F588" s="3">
        <v>322.91000000000003</v>
      </c>
      <c r="G588" t="s">
        <v>47</v>
      </c>
      <c r="H588" s="3">
        <v>0</v>
      </c>
      <c r="I588" t="s">
        <v>48</v>
      </c>
      <c r="J588">
        <v>2710</v>
      </c>
      <c r="K588" t="s">
        <v>49</v>
      </c>
      <c r="L588" t="s">
        <v>50</v>
      </c>
      <c r="M588" t="s">
        <v>51</v>
      </c>
      <c r="N588">
        <v>941</v>
      </c>
      <c r="O588" t="s">
        <v>52</v>
      </c>
      <c r="P588" t="s">
        <v>53</v>
      </c>
      <c r="T588" t="s">
        <v>4865</v>
      </c>
      <c r="U588" t="s">
        <v>4866</v>
      </c>
      <c r="V588" t="s">
        <v>3217</v>
      </c>
      <c r="W588" t="s">
        <v>56</v>
      </c>
      <c r="X588" t="s">
        <v>4867</v>
      </c>
      <c r="Y588" t="s">
        <v>1138</v>
      </c>
      <c r="Z588" s="3">
        <v>0</v>
      </c>
      <c r="AA588" t="s">
        <v>4861</v>
      </c>
      <c r="AB588" t="s">
        <v>4853</v>
      </c>
      <c r="AC588" t="s">
        <v>61</v>
      </c>
      <c r="AD588" t="s">
        <v>61</v>
      </c>
      <c r="AE588" t="s">
        <v>4868</v>
      </c>
      <c r="AF588" t="s">
        <v>63</v>
      </c>
      <c r="AH588">
        <v>0</v>
      </c>
      <c r="AI588" s="2">
        <v>45673</v>
      </c>
      <c r="AJ588" t="s">
        <v>64</v>
      </c>
      <c r="AK588" t="s">
        <v>64</v>
      </c>
      <c r="AL588" t="s">
        <v>4869</v>
      </c>
      <c r="AM588" t="s">
        <v>4866</v>
      </c>
      <c r="AN588" s="3">
        <v>322.91000000000003</v>
      </c>
      <c r="AO588" t="s">
        <v>4853</v>
      </c>
      <c r="AP588" t="s">
        <v>64</v>
      </c>
      <c r="AQ588" t="s">
        <v>4868</v>
      </c>
      <c r="AR588">
        <v>1455</v>
      </c>
      <c r="AS588" t="s">
        <v>66</v>
      </c>
    </row>
    <row r="589" spans="1:45" ht="16" x14ac:dyDescent="0.2">
      <c r="A589">
        <v>3901</v>
      </c>
      <c r="B589">
        <v>3901</v>
      </c>
      <c r="C589" s="2">
        <v>45678</v>
      </c>
      <c r="D589" t="s">
        <v>1761</v>
      </c>
      <c r="E589" t="s">
        <v>4872</v>
      </c>
      <c r="F589" s="3">
        <v>23.6</v>
      </c>
      <c r="G589" t="s">
        <v>47</v>
      </c>
      <c r="H589" s="3">
        <v>0</v>
      </c>
      <c r="I589" t="s">
        <v>48</v>
      </c>
      <c r="J589">
        <v>2720</v>
      </c>
      <c r="K589" t="s">
        <v>49</v>
      </c>
      <c r="L589" t="s">
        <v>50</v>
      </c>
      <c r="M589" t="s">
        <v>51</v>
      </c>
      <c r="N589">
        <v>942</v>
      </c>
      <c r="O589" t="s">
        <v>52</v>
      </c>
      <c r="P589" t="s">
        <v>53</v>
      </c>
      <c r="T589" t="s">
        <v>4873</v>
      </c>
      <c r="U589" t="s">
        <v>4874</v>
      </c>
      <c r="V589" t="s">
        <v>3156</v>
      </c>
      <c r="W589" t="s">
        <v>56</v>
      </c>
      <c r="X589" t="s">
        <v>3703</v>
      </c>
      <c r="Y589" t="s">
        <v>2036</v>
      </c>
      <c r="Z589" s="3">
        <v>19</v>
      </c>
      <c r="AA589" t="s">
        <v>4875</v>
      </c>
      <c r="AB589" t="s">
        <v>4876</v>
      </c>
      <c r="AC589" t="s">
        <v>61</v>
      </c>
      <c r="AD589" t="s">
        <v>61</v>
      </c>
      <c r="AE589" t="s">
        <v>4877</v>
      </c>
      <c r="AF589" t="s">
        <v>63</v>
      </c>
      <c r="AH589">
        <v>0</v>
      </c>
      <c r="AI589" s="2">
        <v>45678</v>
      </c>
      <c r="AJ589" t="s">
        <v>64</v>
      </c>
      <c r="AK589" t="s">
        <v>64</v>
      </c>
      <c r="AL589" t="s">
        <v>4878</v>
      </c>
      <c r="AM589" t="s">
        <v>4874</v>
      </c>
      <c r="AN589" s="3">
        <v>23.6</v>
      </c>
      <c r="AO589" t="s">
        <v>4876</v>
      </c>
      <c r="AP589" t="s">
        <v>64</v>
      </c>
      <c r="AQ589" t="s">
        <v>4877</v>
      </c>
      <c r="AR589">
        <v>1472</v>
      </c>
      <c r="AS589" t="s">
        <v>66</v>
      </c>
    </row>
    <row r="590" spans="1:45" ht="16" x14ac:dyDescent="0.2">
      <c r="A590">
        <v>3849</v>
      </c>
      <c r="B590">
        <v>3849</v>
      </c>
      <c r="C590" s="2">
        <v>45679.041666666657</v>
      </c>
      <c r="D590" t="s">
        <v>1814</v>
      </c>
      <c r="E590" t="s">
        <v>4510</v>
      </c>
      <c r="F590" s="3">
        <v>23.3</v>
      </c>
      <c r="G590" t="s">
        <v>47</v>
      </c>
      <c r="H590" s="3">
        <v>0</v>
      </c>
      <c r="I590" t="s">
        <v>48</v>
      </c>
      <c r="J590">
        <v>2710</v>
      </c>
      <c r="K590" t="s">
        <v>49</v>
      </c>
      <c r="L590" t="s">
        <v>50</v>
      </c>
      <c r="M590" t="s">
        <v>51</v>
      </c>
      <c r="N590">
        <v>940</v>
      </c>
      <c r="O590" t="s">
        <v>52</v>
      </c>
      <c r="P590" t="s">
        <v>53</v>
      </c>
      <c r="T590" t="s">
        <v>4885</v>
      </c>
      <c r="U590" t="s">
        <v>4886</v>
      </c>
      <c r="V590" t="s">
        <v>3124</v>
      </c>
      <c r="W590" t="s">
        <v>56</v>
      </c>
      <c r="X590" t="s">
        <v>4887</v>
      </c>
      <c r="Y590" t="s">
        <v>2061</v>
      </c>
      <c r="Z590" s="3">
        <v>19</v>
      </c>
      <c r="AA590" t="s">
        <v>4888</v>
      </c>
      <c r="AB590" t="s">
        <v>4889</v>
      </c>
      <c r="AC590" t="s">
        <v>61</v>
      </c>
      <c r="AD590" t="s">
        <v>61</v>
      </c>
      <c r="AE590" t="s">
        <v>4890</v>
      </c>
      <c r="AF590" t="s">
        <v>63</v>
      </c>
      <c r="AH590">
        <v>0</v>
      </c>
      <c r="AI590" s="2">
        <v>45679</v>
      </c>
      <c r="AJ590" t="s">
        <v>64</v>
      </c>
      <c r="AK590" t="s">
        <v>64</v>
      </c>
      <c r="AL590" t="s">
        <v>4891</v>
      </c>
      <c r="AM590" t="s">
        <v>4886</v>
      </c>
      <c r="AN590" s="3">
        <v>23.3</v>
      </c>
      <c r="AO590" t="s">
        <v>4889</v>
      </c>
      <c r="AP590" t="s">
        <v>64</v>
      </c>
      <c r="AQ590" t="s">
        <v>4890</v>
      </c>
      <c r="AR590">
        <v>1458</v>
      </c>
      <c r="AS590" t="s">
        <v>66</v>
      </c>
    </row>
    <row r="591" spans="1:45" ht="16" x14ac:dyDescent="0.2">
      <c r="A591">
        <v>3907</v>
      </c>
      <c r="B591">
        <v>3907</v>
      </c>
      <c r="C591" s="2">
        <v>45680</v>
      </c>
      <c r="D591" t="s">
        <v>1761</v>
      </c>
      <c r="E591" t="s">
        <v>4340</v>
      </c>
      <c r="F591" s="3">
        <v>5.07</v>
      </c>
      <c r="G591" t="s">
        <v>47</v>
      </c>
      <c r="H591" s="3">
        <v>0</v>
      </c>
      <c r="I591" t="s">
        <v>48</v>
      </c>
      <c r="J591">
        <v>2720</v>
      </c>
      <c r="K591" t="s">
        <v>49</v>
      </c>
      <c r="L591" t="s">
        <v>50</v>
      </c>
      <c r="M591" t="s">
        <v>51</v>
      </c>
      <c r="N591">
        <v>942</v>
      </c>
      <c r="O591" t="s">
        <v>52</v>
      </c>
      <c r="P591" t="s">
        <v>53</v>
      </c>
      <c r="T591" t="s">
        <v>4892</v>
      </c>
      <c r="U591" t="s">
        <v>4893</v>
      </c>
      <c r="V591" t="s">
        <v>3167</v>
      </c>
      <c r="W591" t="s">
        <v>56</v>
      </c>
      <c r="X591" t="s">
        <v>4894</v>
      </c>
      <c r="Y591" t="s">
        <v>953</v>
      </c>
      <c r="Z591" s="3">
        <v>19</v>
      </c>
      <c r="AA591" t="s">
        <v>4895</v>
      </c>
      <c r="AB591" t="s">
        <v>4889</v>
      </c>
      <c r="AC591" t="s">
        <v>61</v>
      </c>
      <c r="AD591" t="s">
        <v>61</v>
      </c>
      <c r="AE591" t="s">
        <v>4896</v>
      </c>
      <c r="AF591" t="s">
        <v>63</v>
      </c>
      <c r="AH591">
        <v>0</v>
      </c>
      <c r="AI591" s="2">
        <v>45680</v>
      </c>
      <c r="AJ591" t="s">
        <v>64</v>
      </c>
      <c r="AK591" t="s">
        <v>64</v>
      </c>
      <c r="AL591" t="s">
        <v>4897</v>
      </c>
      <c r="AM591" t="s">
        <v>4893</v>
      </c>
      <c r="AN591" s="3">
        <v>5.07</v>
      </c>
      <c r="AO591" t="s">
        <v>4889</v>
      </c>
      <c r="AP591" t="s">
        <v>64</v>
      </c>
      <c r="AQ591" t="s">
        <v>4896</v>
      </c>
      <c r="AR591">
        <v>1474</v>
      </c>
      <c r="AS591" t="s">
        <v>66</v>
      </c>
    </row>
    <row r="592" spans="1:45" ht="16" x14ac:dyDescent="0.2">
      <c r="A592">
        <v>3850</v>
      </c>
      <c r="B592">
        <v>3850</v>
      </c>
      <c r="C592" s="2">
        <v>45680.041666666657</v>
      </c>
      <c r="D592" t="s">
        <v>1814</v>
      </c>
      <c r="E592" t="s">
        <v>68</v>
      </c>
      <c r="F592" s="3">
        <v>5.39</v>
      </c>
      <c r="G592" t="s">
        <v>47</v>
      </c>
      <c r="H592" s="3">
        <v>0</v>
      </c>
      <c r="I592" t="s">
        <v>48</v>
      </c>
      <c r="J592">
        <v>2710</v>
      </c>
      <c r="K592" t="s">
        <v>49</v>
      </c>
      <c r="L592" t="s">
        <v>50</v>
      </c>
      <c r="M592" t="s">
        <v>51</v>
      </c>
      <c r="N592">
        <v>940</v>
      </c>
      <c r="O592" t="s">
        <v>52</v>
      </c>
      <c r="P592" t="s">
        <v>53</v>
      </c>
      <c r="T592" t="s">
        <v>4205</v>
      </c>
      <c r="U592" t="s">
        <v>4898</v>
      </c>
      <c r="V592" t="s">
        <v>3097</v>
      </c>
      <c r="W592" t="s">
        <v>56</v>
      </c>
      <c r="X592" t="s">
        <v>4899</v>
      </c>
      <c r="Y592" t="s">
        <v>72</v>
      </c>
      <c r="Z592" s="3">
        <v>19</v>
      </c>
      <c r="AA592" t="s">
        <v>4208</v>
      </c>
      <c r="AB592" t="s">
        <v>4900</v>
      </c>
      <c r="AC592" t="s">
        <v>61</v>
      </c>
      <c r="AD592" t="s">
        <v>61</v>
      </c>
      <c r="AE592" t="s">
        <v>4901</v>
      </c>
      <c r="AF592" t="s">
        <v>63</v>
      </c>
      <c r="AH592">
        <v>0</v>
      </c>
      <c r="AI592" s="2">
        <v>45680</v>
      </c>
      <c r="AJ592" t="s">
        <v>64</v>
      </c>
      <c r="AK592" t="s">
        <v>64</v>
      </c>
      <c r="AL592" t="s">
        <v>4902</v>
      </c>
      <c r="AM592" t="s">
        <v>4898</v>
      </c>
      <c r="AN592" s="3">
        <v>5.39</v>
      </c>
      <c r="AO592" t="s">
        <v>4900</v>
      </c>
      <c r="AP592" t="s">
        <v>64</v>
      </c>
      <c r="AQ592" t="s">
        <v>4901</v>
      </c>
      <c r="AR592">
        <v>1459</v>
      </c>
      <c r="AS592" t="s">
        <v>66</v>
      </c>
    </row>
    <row r="593" spans="1:45" ht="16" x14ac:dyDescent="0.2">
      <c r="A593">
        <v>3902</v>
      </c>
      <c r="B593">
        <v>3902</v>
      </c>
      <c r="C593" s="2">
        <v>45684</v>
      </c>
      <c r="D593" t="s">
        <v>1761</v>
      </c>
      <c r="E593" t="s">
        <v>4903</v>
      </c>
      <c r="F593" s="3">
        <v>23.3</v>
      </c>
      <c r="G593" t="s">
        <v>47</v>
      </c>
      <c r="H593" s="3">
        <v>0</v>
      </c>
      <c r="I593" t="s">
        <v>48</v>
      </c>
      <c r="J593">
        <v>2720</v>
      </c>
      <c r="K593" t="s">
        <v>49</v>
      </c>
      <c r="L593" t="s">
        <v>50</v>
      </c>
      <c r="M593" t="s">
        <v>51</v>
      </c>
      <c r="N593">
        <v>942</v>
      </c>
      <c r="O593" t="s">
        <v>52</v>
      </c>
      <c r="P593" t="s">
        <v>53</v>
      </c>
      <c r="T593" t="s">
        <v>4885</v>
      </c>
      <c r="U593" t="s">
        <v>4904</v>
      </c>
      <c r="V593" t="s">
        <v>3170</v>
      </c>
      <c r="W593" t="s">
        <v>56</v>
      </c>
      <c r="X593" t="s">
        <v>4905</v>
      </c>
      <c r="Y593" t="s">
        <v>2036</v>
      </c>
      <c r="Z593" s="3">
        <v>19</v>
      </c>
      <c r="AA593" t="s">
        <v>4888</v>
      </c>
      <c r="AB593" t="s">
        <v>4906</v>
      </c>
      <c r="AC593" t="s">
        <v>61</v>
      </c>
      <c r="AD593" t="s">
        <v>61</v>
      </c>
      <c r="AE593" t="s">
        <v>4907</v>
      </c>
      <c r="AF593" t="s">
        <v>63</v>
      </c>
      <c r="AH593">
        <v>0</v>
      </c>
      <c r="AI593" s="2">
        <v>45684</v>
      </c>
      <c r="AJ593" t="s">
        <v>64</v>
      </c>
      <c r="AK593" t="s">
        <v>64</v>
      </c>
      <c r="AL593" t="s">
        <v>4908</v>
      </c>
      <c r="AM593" t="s">
        <v>4904</v>
      </c>
      <c r="AN593" s="3">
        <v>23.3</v>
      </c>
      <c r="AO593" t="s">
        <v>4906</v>
      </c>
      <c r="AP593" t="s">
        <v>64</v>
      </c>
      <c r="AQ593" t="s">
        <v>4907</v>
      </c>
      <c r="AR593">
        <v>1475</v>
      </c>
      <c r="AS593" t="s">
        <v>66</v>
      </c>
    </row>
    <row r="594" spans="1:45" ht="16" x14ac:dyDescent="0.2">
      <c r="A594">
        <v>3855</v>
      </c>
      <c r="B594">
        <v>3855</v>
      </c>
      <c r="C594" s="2">
        <v>45684.041666666657</v>
      </c>
      <c r="D594" t="s">
        <v>1814</v>
      </c>
      <c r="E594" t="s">
        <v>4909</v>
      </c>
      <c r="F594" s="3">
        <v>733</v>
      </c>
      <c r="G594" t="s">
        <v>47</v>
      </c>
      <c r="H594" s="3">
        <v>0</v>
      </c>
      <c r="I594" t="s">
        <v>48</v>
      </c>
      <c r="J594">
        <v>2722</v>
      </c>
      <c r="K594" t="s">
        <v>49</v>
      </c>
      <c r="L594" t="s">
        <v>50</v>
      </c>
      <c r="M594" t="s">
        <v>51</v>
      </c>
      <c r="N594">
        <v>940</v>
      </c>
      <c r="O594" t="s">
        <v>52</v>
      </c>
      <c r="P594" t="s">
        <v>53</v>
      </c>
      <c r="T594" t="s">
        <v>4910</v>
      </c>
      <c r="U594" t="s">
        <v>4911</v>
      </c>
      <c r="V594" t="s">
        <v>3112</v>
      </c>
      <c r="W594" t="s">
        <v>56</v>
      </c>
      <c r="X594" t="s">
        <v>4912</v>
      </c>
      <c r="Y594" t="s">
        <v>4913</v>
      </c>
      <c r="Z594" s="3">
        <v>0</v>
      </c>
      <c r="AA594" t="s">
        <v>1752</v>
      </c>
      <c r="AB594" t="s">
        <v>4914</v>
      </c>
      <c r="AC594" t="s">
        <v>61</v>
      </c>
      <c r="AD594" t="s">
        <v>61</v>
      </c>
      <c r="AE594" t="s">
        <v>4915</v>
      </c>
      <c r="AF594" t="s">
        <v>63</v>
      </c>
      <c r="AH594">
        <v>0</v>
      </c>
      <c r="AI594" s="2">
        <v>45684</v>
      </c>
      <c r="AJ594" t="s">
        <v>64</v>
      </c>
      <c r="AK594" t="s">
        <v>64</v>
      </c>
      <c r="AL594" t="s">
        <v>4916</v>
      </c>
      <c r="AM594" t="s">
        <v>4911</v>
      </c>
      <c r="AN594" s="3">
        <v>733</v>
      </c>
      <c r="AO594" t="s">
        <v>4914</v>
      </c>
      <c r="AP594" t="s">
        <v>64</v>
      </c>
      <c r="AQ594" t="s">
        <v>4915</v>
      </c>
      <c r="AR594">
        <v>1460</v>
      </c>
      <c r="AS594" t="s">
        <v>66</v>
      </c>
    </row>
    <row r="595" spans="1:45" ht="16" x14ac:dyDescent="0.2">
      <c r="A595">
        <v>3856</v>
      </c>
      <c r="B595">
        <v>3856</v>
      </c>
      <c r="C595" s="2">
        <v>45684.041666666657</v>
      </c>
      <c r="D595" t="s">
        <v>1761</v>
      </c>
      <c r="E595" t="s">
        <v>4174</v>
      </c>
      <c r="F595" s="3">
        <v>535.01</v>
      </c>
      <c r="G595" t="s">
        <v>47</v>
      </c>
      <c r="H595" s="3">
        <v>0</v>
      </c>
      <c r="I595" t="s">
        <v>48</v>
      </c>
      <c r="J595">
        <v>2722</v>
      </c>
      <c r="K595" t="s">
        <v>49</v>
      </c>
      <c r="L595" t="s">
        <v>50</v>
      </c>
      <c r="M595" t="s">
        <v>51</v>
      </c>
      <c r="N595">
        <v>940</v>
      </c>
      <c r="O595" t="s">
        <v>52</v>
      </c>
      <c r="P595" t="s">
        <v>53</v>
      </c>
      <c r="T595" t="s">
        <v>4917</v>
      </c>
      <c r="U595" t="s">
        <v>4918</v>
      </c>
      <c r="V595" t="s">
        <v>3129</v>
      </c>
      <c r="W595" t="s">
        <v>56</v>
      </c>
      <c r="X595" t="s">
        <v>4919</v>
      </c>
      <c r="Y595" t="s">
        <v>3455</v>
      </c>
      <c r="Z595" s="3">
        <v>0</v>
      </c>
      <c r="AA595" t="s">
        <v>4920</v>
      </c>
      <c r="AB595" t="s">
        <v>4921</v>
      </c>
      <c r="AC595" t="s">
        <v>61</v>
      </c>
      <c r="AD595" t="s">
        <v>61</v>
      </c>
      <c r="AE595" t="s">
        <v>4922</v>
      </c>
      <c r="AF595" t="s">
        <v>63</v>
      </c>
      <c r="AH595">
        <v>0</v>
      </c>
      <c r="AI595" s="2">
        <v>45684</v>
      </c>
      <c r="AJ595" t="s">
        <v>64</v>
      </c>
      <c r="AK595" t="s">
        <v>64</v>
      </c>
      <c r="AL595" t="s">
        <v>4923</v>
      </c>
      <c r="AM595" t="s">
        <v>4918</v>
      </c>
      <c r="AN595" s="3">
        <v>535.01</v>
      </c>
      <c r="AO595" t="s">
        <v>4921</v>
      </c>
      <c r="AP595" t="s">
        <v>64</v>
      </c>
      <c r="AQ595" t="s">
        <v>4922</v>
      </c>
      <c r="AR595">
        <v>1461</v>
      </c>
      <c r="AS595" t="s">
        <v>66</v>
      </c>
    </row>
    <row r="596" spans="1:45" ht="16" x14ac:dyDescent="0.2">
      <c r="A596">
        <v>3857</v>
      </c>
      <c r="B596">
        <v>3857</v>
      </c>
      <c r="C596" s="2">
        <v>45684.041666666657</v>
      </c>
      <c r="D596" t="s">
        <v>1748</v>
      </c>
      <c r="E596" t="s">
        <v>4049</v>
      </c>
      <c r="F596" s="3">
        <v>10</v>
      </c>
      <c r="G596" t="s">
        <v>47</v>
      </c>
      <c r="H596" s="3">
        <v>0</v>
      </c>
      <c r="I596" t="s">
        <v>48</v>
      </c>
      <c r="J596">
        <v>2705</v>
      </c>
      <c r="K596" t="s">
        <v>49</v>
      </c>
      <c r="L596" t="s">
        <v>50</v>
      </c>
      <c r="M596" t="s">
        <v>51</v>
      </c>
      <c r="N596">
        <v>940</v>
      </c>
      <c r="O596" t="s">
        <v>52</v>
      </c>
      <c r="P596" t="s">
        <v>53</v>
      </c>
      <c r="T596" t="s">
        <v>4917</v>
      </c>
      <c r="U596" t="s">
        <v>4918</v>
      </c>
      <c r="V596" t="s">
        <v>3129</v>
      </c>
      <c r="W596" t="s">
        <v>56</v>
      </c>
      <c r="X596" t="s">
        <v>4919</v>
      </c>
      <c r="Y596" t="s">
        <v>3455</v>
      </c>
      <c r="Z596" s="3">
        <v>0</v>
      </c>
      <c r="AA596" t="s">
        <v>4920</v>
      </c>
      <c r="AB596" t="s">
        <v>4921</v>
      </c>
      <c r="AC596" t="s">
        <v>61</v>
      </c>
      <c r="AD596" t="s">
        <v>61</v>
      </c>
      <c r="AE596" t="s">
        <v>4922</v>
      </c>
      <c r="AF596" t="s">
        <v>63</v>
      </c>
      <c r="AH596">
        <v>0</v>
      </c>
      <c r="AI596" s="2">
        <v>45684</v>
      </c>
      <c r="AJ596" t="s">
        <v>64</v>
      </c>
      <c r="AK596" t="s">
        <v>64</v>
      </c>
      <c r="AL596" t="s">
        <v>4923</v>
      </c>
      <c r="AM596" t="s">
        <v>4918</v>
      </c>
      <c r="AN596" s="3">
        <v>535.01</v>
      </c>
      <c r="AO596" t="s">
        <v>4921</v>
      </c>
      <c r="AP596" t="s">
        <v>64</v>
      </c>
      <c r="AQ596" t="s">
        <v>4922</v>
      </c>
      <c r="AR596">
        <v>1461</v>
      </c>
      <c r="AS596" t="s">
        <v>66</v>
      </c>
    </row>
    <row r="597" spans="1:45" ht="16" x14ac:dyDescent="0.2">
      <c r="A597">
        <v>3910</v>
      </c>
      <c r="B597">
        <v>3910</v>
      </c>
      <c r="C597" s="2">
        <v>45686.041666666657</v>
      </c>
      <c r="D597" t="s">
        <v>1748</v>
      </c>
      <c r="E597" t="s">
        <v>4926</v>
      </c>
      <c r="F597" s="3">
        <v>115.43</v>
      </c>
      <c r="G597" t="s">
        <v>47</v>
      </c>
      <c r="H597" s="3">
        <v>0</v>
      </c>
      <c r="I597" t="s">
        <v>48</v>
      </c>
      <c r="J597">
        <v>2704</v>
      </c>
      <c r="K597" t="s">
        <v>49</v>
      </c>
      <c r="L597" t="s">
        <v>50</v>
      </c>
      <c r="M597" t="s">
        <v>51</v>
      </c>
      <c r="N597">
        <v>940</v>
      </c>
      <c r="O597" t="s">
        <v>52</v>
      </c>
      <c r="P597" t="s">
        <v>53</v>
      </c>
      <c r="T597" t="s">
        <v>4927</v>
      </c>
      <c r="U597" t="s">
        <v>4928</v>
      </c>
      <c r="V597" t="s">
        <v>3209</v>
      </c>
      <c r="W597" t="s">
        <v>56</v>
      </c>
      <c r="X597" t="s">
        <v>4929</v>
      </c>
      <c r="Y597" t="s">
        <v>2070</v>
      </c>
      <c r="Z597" s="3">
        <v>19</v>
      </c>
      <c r="AA597" t="s">
        <v>4930</v>
      </c>
      <c r="AB597" t="s">
        <v>4931</v>
      </c>
      <c r="AC597" t="s">
        <v>61</v>
      </c>
      <c r="AD597" t="s">
        <v>61</v>
      </c>
      <c r="AE597" t="s">
        <v>4932</v>
      </c>
      <c r="AF597" t="s">
        <v>63</v>
      </c>
      <c r="AH597">
        <v>0</v>
      </c>
      <c r="AI597" s="2">
        <v>45686</v>
      </c>
      <c r="AJ597" t="s">
        <v>64</v>
      </c>
      <c r="AK597" t="s">
        <v>64</v>
      </c>
      <c r="AL597" t="s">
        <v>4933</v>
      </c>
      <c r="AM597" t="s">
        <v>4928</v>
      </c>
      <c r="AN597" s="3">
        <v>115.43</v>
      </c>
      <c r="AO597" t="s">
        <v>4931</v>
      </c>
      <c r="AP597" t="s">
        <v>64</v>
      </c>
      <c r="AQ597" t="s">
        <v>4932</v>
      </c>
      <c r="AR597">
        <v>1462</v>
      </c>
      <c r="AS597" t="s">
        <v>66</v>
      </c>
    </row>
    <row r="598" spans="1:45" ht="16" x14ac:dyDescent="0.2">
      <c r="A598">
        <v>4159</v>
      </c>
      <c r="B598">
        <v>4159</v>
      </c>
      <c r="C598" s="2">
        <v>45688</v>
      </c>
      <c r="D598" t="s">
        <v>1936</v>
      </c>
      <c r="E598" t="s">
        <v>206</v>
      </c>
      <c r="F598" s="3">
        <v>3290.09</v>
      </c>
      <c r="G598" t="s">
        <v>47</v>
      </c>
      <c r="H598" s="3">
        <v>0</v>
      </c>
      <c r="I598" t="s">
        <v>104</v>
      </c>
      <c r="J598">
        <v>2551</v>
      </c>
      <c r="K598" t="s">
        <v>49</v>
      </c>
      <c r="L598" t="s">
        <v>50</v>
      </c>
      <c r="M598" t="s">
        <v>51</v>
      </c>
      <c r="N598">
        <v>1730</v>
      </c>
      <c r="O598" t="s">
        <v>52</v>
      </c>
      <c r="P598" t="s">
        <v>203</v>
      </c>
      <c r="T598" t="s">
        <v>64</v>
      </c>
      <c r="Z598" s="3"/>
      <c r="AF598" t="s">
        <v>63</v>
      </c>
      <c r="AH598">
        <v>0</v>
      </c>
      <c r="AI598" s="2">
        <v>45688</v>
      </c>
      <c r="AJ598" t="s">
        <v>64</v>
      </c>
      <c r="AK598" t="s">
        <v>64</v>
      </c>
      <c r="AL598" t="s">
        <v>64</v>
      </c>
      <c r="AN598" s="3"/>
      <c r="AP598" t="s">
        <v>64</v>
      </c>
      <c r="AR598" t="s">
        <v>64</v>
      </c>
      <c r="AS598" t="s">
        <v>66</v>
      </c>
    </row>
    <row r="599" spans="1:45" ht="16" x14ac:dyDescent="0.2">
      <c r="A599">
        <v>4160</v>
      </c>
      <c r="B599">
        <v>4160</v>
      </c>
      <c r="C599" s="2">
        <v>45688</v>
      </c>
      <c r="D599" t="s">
        <v>1934</v>
      </c>
      <c r="E599" t="s">
        <v>206</v>
      </c>
      <c r="F599" s="3">
        <v>3110.01</v>
      </c>
      <c r="G599" t="s">
        <v>47</v>
      </c>
      <c r="H599" s="3">
        <v>0</v>
      </c>
      <c r="I599" t="s">
        <v>104</v>
      </c>
      <c r="J599">
        <v>2551</v>
      </c>
      <c r="K599" t="s">
        <v>49</v>
      </c>
      <c r="L599" t="s">
        <v>50</v>
      </c>
      <c r="M599" t="s">
        <v>51</v>
      </c>
      <c r="N599">
        <v>1730</v>
      </c>
      <c r="O599" t="s">
        <v>52</v>
      </c>
      <c r="P599" t="s">
        <v>203</v>
      </c>
      <c r="T599" t="s">
        <v>64</v>
      </c>
      <c r="Z599" s="3"/>
      <c r="AF599" t="s">
        <v>63</v>
      </c>
      <c r="AH599">
        <v>0</v>
      </c>
      <c r="AI599" s="2">
        <v>45688</v>
      </c>
      <c r="AJ599" t="s">
        <v>64</v>
      </c>
      <c r="AK599" t="s">
        <v>64</v>
      </c>
      <c r="AL599" t="s">
        <v>64</v>
      </c>
      <c r="AN599" s="3"/>
      <c r="AP599" t="s">
        <v>64</v>
      </c>
      <c r="AR599" t="s">
        <v>64</v>
      </c>
      <c r="AS599" t="s">
        <v>66</v>
      </c>
    </row>
    <row r="600" spans="1:45" ht="16" x14ac:dyDescent="0.2">
      <c r="A600">
        <v>4161</v>
      </c>
      <c r="B600">
        <v>4161</v>
      </c>
      <c r="C600" s="2">
        <v>45688</v>
      </c>
      <c r="D600" t="s">
        <v>1935</v>
      </c>
      <c r="E600" t="s">
        <v>206</v>
      </c>
      <c r="F600" s="3">
        <v>2382.81</v>
      </c>
      <c r="G600" t="s">
        <v>47</v>
      </c>
      <c r="H600" s="3">
        <v>0</v>
      </c>
      <c r="I600" t="s">
        <v>104</v>
      </c>
      <c r="J600">
        <v>2551</v>
      </c>
      <c r="K600" t="s">
        <v>49</v>
      </c>
      <c r="L600" t="s">
        <v>50</v>
      </c>
      <c r="M600" t="s">
        <v>51</v>
      </c>
      <c r="N600">
        <v>1730</v>
      </c>
      <c r="O600" t="s">
        <v>52</v>
      </c>
      <c r="P600" t="s">
        <v>203</v>
      </c>
      <c r="T600" t="s">
        <v>64</v>
      </c>
      <c r="Z600" s="3"/>
      <c r="AF600" t="s">
        <v>63</v>
      </c>
      <c r="AH600">
        <v>0</v>
      </c>
      <c r="AI600" s="2">
        <v>45688</v>
      </c>
      <c r="AJ600" t="s">
        <v>64</v>
      </c>
      <c r="AK600" t="s">
        <v>64</v>
      </c>
      <c r="AL600" t="s">
        <v>64</v>
      </c>
      <c r="AN600" s="3"/>
      <c r="AP600" t="s">
        <v>64</v>
      </c>
      <c r="AR600" t="s">
        <v>64</v>
      </c>
      <c r="AS600" t="s">
        <v>66</v>
      </c>
    </row>
    <row r="601" spans="1:45" ht="16" x14ac:dyDescent="0.2">
      <c r="A601">
        <v>4162</v>
      </c>
      <c r="B601">
        <v>4162</v>
      </c>
      <c r="C601" s="2">
        <v>45688</v>
      </c>
      <c r="D601" t="s">
        <v>1936</v>
      </c>
      <c r="E601" t="s">
        <v>4939</v>
      </c>
      <c r="F601" s="3">
        <v>786.83</v>
      </c>
      <c r="G601" t="s">
        <v>47</v>
      </c>
      <c r="H601" s="3">
        <v>0</v>
      </c>
      <c r="I601" t="s">
        <v>104</v>
      </c>
      <c r="J601">
        <v>2555</v>
      </c>
      <c r="K601" t="s">
        <v>49</v>
      </c>
      <c r="L601" t="s">
        <v>50</v>
      </c>
      <c r="M601" t="s">
        <v>51</v>
      </c>
      <c r="N601">
        <v>1730</v>
      </c>
      <c r="O601" t="s">
        <v>52</v>
      </c>
      <c r="P601" t="s">
        <v>203</v>
      </c>
      <c r="T601" t="s">
        <v>64</v>
      </c>
      <c r="Z601" s="3"/>
      <c r="AF601" t="s">
        <v>63</v>
      </c>
      <c r="AH601">
        <v>0</v>
      </c>
      <c r="AI601" s="2">
        <v>45688</v>
      </c>
      <c r="AJ601" t="s">
        <v>64</v>
      </c>
      <c r="AK601" t="s">
        <v>64</v>
      </c>
      <c r="AL601" t="s">
        <v>64</v>
      </c>
      <c r="AN601" s="3"/>
      <c r="AP601" t="s">
        <v>64</v>
      </c>
      <c r="AR601" t="s">
        <v>64</v>
      </c>
      <c r="AS601" t="s">
        <v>66</v>
      </c>
    </row>
    <row r="602" spans="1:45" ht="16" x14ac:dyDescent="0.2">
      <c r="A602">
        <v>4163</v>
      </c>
      <c r="B602">
        <v>4163</v>
      </c>
      <c r="C602" s="2">
        <v>45688</v>
      </c>
      <c r="D602" t="s">
        <v>1934</v>
      </c>
      <c r="E602" t="s">
        <v>4939</v>
      </c>
      <c r="F602" s="3">
        <v>743.76</v>
      </c>
      <c r="G602" t="s">
        <v>47</v>
      </c>
      <c r="H602" s="3">
        <v>0</v>
      </c>
      <c r="I602" t="s">
        <v>104</v>
      </c>
      <c r="J602">
        <v>2555</v>
      </c>
      <c r="K602" t="s">
        <v>49</v>
      </c>
      <c r="L602" t="s">
        <v>50</v>
      </c>
      <c r="M602" t="s">
        <v>51</v>
      </c>
      <c r="N602">
        <v>1730</v>
      </c>
      <c r="O602" t="s">
        <v>52</v>
      </c>
      <c r="P602" t="s">
        <v>203</v>
      </c>
      <c r="T602" t="s">
        <v>64</v>
      </c>
      <c r="Z602" s="3"/>
      <c r="AF602" t="s">
        <v>63</v>
      </c>
      <c r="AH602">
        <v>0</v>
      </c>
      <c r="AI602" s="2">
        <v>45688</v>
      </c>
      <c r="AJ602" t="s">
        <v>64</v>
      </c>
      <c r="AK602" t="s">
        <v>64</v>
      </c>
      <c r="AL602" t="s">
        <v>64</v>
      </c>
      <c r="AN602" s="3"/>
      <c r="AP602" t="s">
        <v>64</v>
      </c>
      <c r="AR602" t="s">
        <v>64</v>
      </c>
      <c r="AS602" t="s">
        <v>66</v>
      </c>
    </row>
    <row r="603" spans="1:45" ht="16" x14ac:dyDescent="0.2">
      <c r="A603">
        <v>4164</v>
      </c>
      <c r="B603">
        <v>4164</v>
      </c>
      <c r="C603" s="2">
        <v>45688</v>
      </c>
      <c r="D603" t="s">
        <v>1935</v>
      </c>
      <c r="E603" t="s">
        <v>4939</v>
      </c>
      <c r="F603" s="3">
        <v>569.97</v>
      </c>
      <c r="G603" t="s">
        <v>47</v>
      </c>
      <c r="H603" s="3">
        <v>0</v>
      </c>
      <c r="I603" t="s">
        <v>104</v>
      </c>
      <c r="J603">
        <v>2555</v>
      </c>
      <c r="K603" t="s">
        <v>49</v>
      </c>
      <c r="L603" t="s">
        <v>50</v>
      </c>
      <c r="M603" t="s">
        <v>51</v>
      </c>
      <c r="N603">
        <v>1730</v>
      </c>
      <c r="O603" t="s">
        <v>52</v>
      </c>
      <c r="P603" t="s">
        <v>203</v>
      </c>
      <c r="T603" t="s">
        <v>64</v>
      </c>
      <c r="Z603" s="3"/>
      <c r="AF603" t="s">
        <v>63</v>
      </c>
      <c r="AH603">
        <v>0</v>
      </c>
      <c r="AI603" s="2">
        <v>45688</v>
      </c>
      <c r="AJ603" t="s">
        <v>64</v>
      </c>
      <c r="AK603" t="s">
        <v>64</v>
      </c>
      <c r="AL603" t="s">
        <v>64</v>
      </c>
      <c r="AN603" s="3"/>
      <c r="AP603" t="s">
        <v>64</v>
      </c>
      <c r="AR603" t="s">
        <v>64</v>
      </c>
      <c r="AS603" t="s">
        <v>66</v>
      </c>
    </row>
    <row r="604" spans="1:45" ht="16" x14ac:dyDescent="0.2">
      <c r="A604">
        <v>3897</v>
      </c>
      <c r="B604">
        <v>3897</v>
      </c>
      <c r="C604" s="2">
        <v>45688.041666666657</v>
      </c>
      <c r="D604" t="s">
        <v>1748</v>
      </c>
      <c r="E604" t="s">
        <v>4944</v>
      </c>
      <c r="F604" s="3">
        <v>6.68</v>
      </c>
      <c r="G604" t="s">
        <v>47</v>
      </c>
      <c r="H604" s="3">
        <v>0</v>
      </c>
      <c r="I604" t="s">
        <v>48</v>
      </c>
      <c r="J604">
        <v>2704</v>
      </c>
      <c r="K604" t="s">
        <v>49</v>
      </c>
      <c r="L604" t="s">
        <v>50</v>
      </c>
      <c r="M604" t="s">
        <v>51</v>
      </c>
      <c r="N604">
        <v>940</v>
      </c>
      <c r="O604" t="s">
        <v>52</v>
      </c>
      <c r="P604" t="s">
        <v>53</v>
      </c>
      <c r="T604" t="s">
        <v>4945</v>
      </c>
      <c r="U604" t="s">
        <v>4946</v>
      </c>
      <c r="Z604" s="3"/>
      <c r="AF604" t="s">
        <v>63</v>
      </c>
      <c r="AH604">
        <v>0</v>
      </c>
      <c r="AI604" s="2">
        <v>45688</v>
      </c>
      <c r="AJ604" t="s">
        <v>64</v>
      </c>
      <c r="AK604" t="s">
        <v>64</v>
      </c>
      <c r="AL604" t="s">
        <v>4947</v>
      </c>
      <c r="AM604" t="s">
        <v>4946</v>
      </c>
      <c r="AN604" s="3"/>
      <c r="AP604" t="s">
        <v>64</v>
      </c>
      <c r="AR604">
        <v>1469</v>
      </c>
      <c r="AS604" t="s">
        <v>66</v>
      </c>
    </row>
    <row r="605" spans="1:45" ht="16" x14ac:dyDescent="0.2">
      <c r="A605">
        <v>3862</v>
      </c>
      <c r="B605">
        <v>3862</v>
      </c>
      <c r="C605" s="2">
        <v>45688.041666666657</v>
      </c>
      <c r="D605" t="s">
        <v>1748</v>
      </c>
      <c r="E605" t="s">
        <v>2507</v>
      </c>
      <c r="F605" s="3">
        <v>20.23</v>
      </c>
      <c r="G605" t="s">
        <v>47</v>
      </c>
      <c r="H605" s="3">
        <v>0</v>
      </c>
      <c r="I605" t="s">
        <v>48</v>
      </c>
      <c r="J605">
        <v>2702</v>
      </c>
      <c r="K605" t="s">
        <v>49</v>
      </c>
      <c r="L605" t="s">
        <v>50</v>
      </c>
      <c r="M605" t="s">
        <v>51</v>
      </c>
      <c r="N605">
        <v>940</v>
      </c>
      <c r="O605" t="s">
        <v>52</v>
      </c>
      <c r="P605" t="s">
        <v>53</v>
      </c>
      <c r="T605" t="s">
        <v>2826</v>
      </c>
      <c r="U605" t="s">
        <v>4948</v>
      </c>
      <c r="V605" t="s">
        <v>3142</v>
      </c>
      <c r="W605" t="s">
        <v>56</v>
      </c>
      <c r="X605" t="s">
        <v>4949</v>
      </c>
      <c r="Y605" t="s">
        <v>2726</v>
      </c>
      <c r="Z605" s="3">
        <v>19</v>
      </c>
      <c r="AA605" t="s">
        <v>2829</v>
      </c>
      <c r="AB605" t="s">
        <v>4906</v>
      </c>
      <c r="AC605" t="s">
        <v>61</v>
      </c>
      <c r="AD605" t="s">
        <v>61</v>
      </c>
      <c r="AE605" t="s">
        <v>4950</v>
      </c>
      <c r="AF605" t="s">
        <v>63</v>
      </c>
      <c r="AH605">
        <v>0</v>
      </c>
      <c r="AI605" s="2">
        <v>45688</v>
      </c>
      <c r="AJ605" t="s">
        <v>64</v>
      </c>
      <c r="AK605" t="s">
        <v>64</v>
      </c>
      <c r="AL605" t="s">
        <v>4951</v>
      </c>
      <c r="AM605" t="s">
        <v>4948</v>
      </c>
      <c r="AN605" s="3">
        <v>20.23</v>
      </c>
      <c r="AO605" t="s">
        <v>4906</v>
      </c>
      <c r="AP605" t="s">
        <v>64</v>
      </c>
      <c r="AQ605" t="s">
        <v>4950</v>
      </c>
      <c r="AR605">
        <v>1467</v>
      </c>
      <c r="AS605" t="s">
        <v>66</v>
      </c>
    </row>
    <row r="606" spans="1:45" ht="16" x14ac:dyDescent="0.2">
      <c r="A606">
        <v>3861</v>
      </c>
      <c r="B606">
        <v>3861</v>
      </c>
      <c r="C606" s="2">
        <v>45688.041666666657</v>
      </c>
      <c r="D606" t="s">
        <v>2303</v>
      </c>
      <c r="E606" t="s">
        <v>137</v>
      </c>
      <c r="F606" s="3">
        <v>20000</v>
      </c>
      <c r="G606" t="s">
        <v>47</v>
      </c>
      <c r="H606" s="3">
        <v>0</v>
      </c>
      <c r="I606" t="s">
        <v>104</v>
      </c>
      <c r="J606">
        <v>940</v>
      </c>
      <c r="K606" t="s">
        <v>52</v>
      </c>
      <c r="L606" t="s">
        <v>53</v>
      </c>
      <c r="N606">
        <v>3200</v>
      </c>
      <c r="O606" t="s">
        <v>49</v>
      </c>
      <c r="P606" t="s">
        <v>105</v>
      </c>
      <c r="Q606" t="s">
        <v>106</v>
      </c>
      <c r="T606" t="s">
        <v>298</v>
      </c>
      <c r="U606" t="s">
        <v>4952</v>
      </c>
      <c r="V606" t="s">
        <v>3181</v>
      </c>
      <c r="W606" t="s">
        <v>56</v>
      </c>
      <c r="X606" t="s">
        <v>4953</v>
      </c>
      <c r="Y606" t="s">
        <v>142</v>
      </c>
      <c r="Z606" s="3">
        <v>0</v>
      </c>
      <c r="AA606" t="s">
        <v>302</v>
      </c>
      <c r="AB606" t="s">
        <v>4954</v>
      </c>
      <c r="AC606" t="s">
        <v>61</v>
      </c>
      <c r="AD606" t="s">
        <v>61</v>
      </c>
      <c r="AE606" t="s">
        <v>4955</v>
      </c>
      <c r="AF606" t="s">
        <v>63</v>
      </c>
      <c r="AH606">
        <v>0</v>
      </c>
      <c r="AI606" s="2">
        <v>45688</v>
      </c>
      <c r="AJ606" t="s">
        <v>64</v>
      </c>
      <c r="AK606" t="s">
        <v>64</v>
      </c>
      <c r="AL606" t="s">
        <v>4956</v>
      </c>
      <c r="AM606" t="s">
        <v>4952</v>
      </c>
      <c r="AN606" s="3">
        <v>20000</v>
      </c>
      <c r="AO606" t="s">
        <v>4954</v>
      </c>
      <c r="AP606" t="s">
        <v>64</v>
      </c>
      <c r="AQ606" t="s">
        <v>4955</v>
      </c>
      <c r="AR606">
        <v>1466</v>
      </c>
      <c r="AS606" t="s">
        <v>66</v>
      </c>
    </row>
    <row r="607" spans="1:45" ht="16" x14ac:dyDescent="0.2">
      <c r="A607">
        <v>3864</v>
      </c>
      <c r="B607">
        <v>3864</v>
      </c>
      <c r="C607" s="2">
        <v>45692.041666666657</v>
      </c>
      <c r="D607" t="s">
        <v>1748</v>
      </c>
      <c r="E607" t="s">
        <v>3659</v>
      </c>
      <c r="F607" s="3">
        <v>46.41</v>
      </c>
      <c r="G607" t="s">
        <v>47</v>
      </c>
      <c r="H607" s="3">
        <v>0</v>
      </c>
      <c r="I607" t="s">
        <v>48</v>
      </c>
      <c r="J607">
        <v>2663</v>
      </c>
      <c r="K607" t="s">
        <v>49</v>
      </c>
      <c r="L607" t="s">
        <v>50</v>
      </c>
      <c r="M607" t="s">
        <v>51</v>
      </c>
      <c r="N607">
        <v>940</v>
      </c>
      <c r="O607" t="s">
        <v>52</v>
      </c>
      <c r="P607" t="s">
        <v>53</v>
      </c>
      <c r="T607" t="s">
        <v>2516</v>
      </c>
      <c r="U607" t="s">
        <v>4957</v>
      </c>
      <c r="V607" t="s">
        <v>3147</v>
      </c>
      <c r="W607" t="s">
        <v>56</v>
      </c>
      <c r="X607" t="s">
        <v>4958</v>
      </c>
      <c r="Y607" t="s">
        <v>2375</v>
      </c>
      <c r="Z607" s="3">
        <v>19</v>
      </c>
      <c r="AA607" t="s">
        <v>2519</v>
      </c>
      <c r="AB607" t="s">
        <v>4959</v>
      </c>
      <c r="AC607" t="s">
        <v>61</v>
      </c>
      <c r="AD607" t="s">
        <v>61</v>
      </c>
      <c r="AE607" t="s">
        <v>4960</v>
      </c>
      <c r="AF607" t="s">
        <v>63</v>
      </c>
      <c r="AH607">
        <v>0</v>
      </c>
      <c r="AI607" s="2">
        <v>45692</v>
      </c>
      <c r="AJ607" t="s">
        <v>64</v>
      </c>
      <c r="AK607" t="s">
        <v>64</v>
      </c>
      <c r="AL607" t="s">
        <v>4961</v>
      </c>
      <c r="AM607" t="s">
        <v>4957</v>
      </c>
      <c r="AN607" s="3">
        <v>46.41</v>
      </c>
      <c r="AO607" t="s">
        <v>4959</v>
      </c>
      <c r="AP607" t="s">
        <v>64</v>
      </c>
      <c r="AQ607" t="s">
        <v>4960</v>
      </c>
      <c r="AR607">
        <v>1470</v>
      </c>
      <c r="AS607" t="s">
        <v>66</v>
      </c>
    </row>
    <row r="608" spans="1:45" ht="16" x14ac:dyDescent="0.2">
      <c r="A608">
        <v>3900</v>
      </c>
      <c r="B608">
        <v>3900</v>
      </c>
      <c r="C608" s="2">
        <v>45694.041666666657</v>
      </c>
      <c r="D608" t="s">
        <v>1748</v>
      </c>
      <c r="E608" t="s">
        <v>4965</v>
      </c>
      <c r="F608" s="3">
        <v>4</v>
      </c>
      <c r="G608" t="s">
        <v>47</v>
      </c>
      <c r="H608" s="3">
        <v>0</v>
      </c>
      <c r="I608" t="s">
        <v>48</v>
      </c>
      <c r="J608">
        <v>2705</v>
      </c>
      <c r="K608" t="s">
        <v>49</v>
      </c>
      <c r="L608" t="s">
        <v>50</v>
      </c>
      <c r="M608" t="s">
        <v>51</v>
      </c>
      <c r="N608">
        <v>940</v>
      </c>
      <c r="O608" t="s">
        <v>52</v>
      </c>
      <c r="P608" t="s">
        <v>53</v>
      </c>
      <c r="T608" t="s">
        <v>4962</v>
      </c>
      <c r="U608" t="s">
        <v>4963</v>
      </c>
      <c r="Z608" s="3"/>
      <c r="AF608" t="s">
        <v>63</v>
      </c>
      <c r="AH608">
        <v>0</v>
      </c>
      <c r="AI608" s="2">
        <v>45694</v>
      </c>
      <c r="AJ608" t="s">
        <v>64</v>
      </c>
      <c r="AK608" t="s">
        <v>64</v>
      </c>
      <c r="AL608" t="s">
        <v>4964</v>
      </c>
      <c r="AM608" t="s">
        <v>4963</v>
      </c>
      <c r="AN608" s="3"/>
      <c r="AP608" t="s">
        <v>64</v>
      </c>
      <c r="AR608">
        <v>1476</v>
      </c>
      <c r="AS608" t="s">
        <v>66</v>
      </c>
    </row>
    <row r="609" spans="1:45" ht="16" x14ac:dyDescent="0.2">
      <c r="A609">
        <v>3898</v>
      </c>
      <c r="B609">
        <v>3898</v>
      </c>
      <c r="C609" s="2">
        <v>45698.041666666657</v>
      </c>
      <c r="D609" t="s">
        <v>1814</v>
      </c>
      <c r="E609" t="s">
        <v>4909</v>
      </c>
      <c r="F609" s="3">
        <v>559.94000000000005</v>
      </c>
      <c r="G609" t="s">
        <v>47</v>
      </c>
      <c r="H609" s="3">
        <v>0</v>
      </c>
      <c r="I609" t="s">
        <v>48</v>
      </c>
      <c r="J609">
        <v>2722</v>
      </c>
      <c r="K609" t="s">
        <v>49</v>
      </c>
      <c r="L609" t="s">
        <v>50</v>
      </c>
      <c r="M609" t="s">
        <v>51</v>
      </c>
      <c r="N609">
        <v>940</v>
      </c>
      <c r="O609" t="s">
        <v>52</v>
      </c>
      <c r="P609" t="s">
        <v>53</v>
      </c>
      <c r="T609" t="s">
        <v>4973</v>
      </c>
      <c r="U609" t="s">
        <v>4974</v>
      </c>
      <c r="V609" t="s">
        <v>3150</v>
      </c>
      <c r="W609" t="s">
        <v>56</v>
      </c>
      <c r="X609" t="s">
        <v>4975</v>
      </c>
      <c r="Y609" t="s">
        <v>4913</v>
      </c>
      <c r="Z609" s="3">
        <v>0</v>
      </c>
      <c r="AA609" t="s">
        <v>4976</v>
      </c>
      <c r="AB609" t="s">
        <v>4977</v>
      </c>
      <c r="AC609" t="s">
        <v>61</v>
      </c>
      <c r="AD609" t="s">
        <v>61</v>
      </c>
      <c r="AE609" t="s">
        <v>4978</v>
      </c>
      <c r="AF609" t="s">
        <v>63</v>
      </c>
      <c r="AH609">
        <v>0</v>
      </c>
      <c r="AI609" s="2">
        <v>45698</v>
      </c>
      <c r="AJ609" t="s">
        <v>64</v>
      </c>
      <c r="AK609" t="s">
        <v>64</v>
      </c>
      <c r="AL609" t="s">
        <v>4979</v>
      </c>
      <c r="AM609" t="s">
        <v>4974</v>
      </c>
      <c r="AN609" s="3">
        <v>559.94000000000005</v>
      </c>
      <c r="AO609" t="s">
        <v>4977</v>
      </c>
      <c r="AP609" t="s">
        <v>64</v>
      </c>
      <c r="AQ609" t="s">
        <v>4978</v>
      </c>
      <c r="AR609">
        <v>1477</v>
      </c>
      <c r="AS609" t="s">
        <v>66</v>
      </c>
    </row>
    <row r="610" spans="1:45" ht="16" x14ac:dyDescent="0.2">
      <c r="A610">
        <v>3913</v>
      </c>
      <c r="B610">
        <v>3913</v>
      </c>
      <c r="C610" s="2">
        <v>45699.041666666657</v>
      </c>
      <c r="D610" t="s">
        <v>1748</v>
      </c>
      <c r="E610" t="s">
        <v>2165</v>
      </c>
      <c r="F610" s="3">
        <v>52.9</v>
      </c>
      <c r="G610" t="s">
        <v>47</v>
      </c>
      <c r="H610" s="3">
        <v>0</v>
      </c>
      <c r="I610" t="s">
        <v>48</v>
      </c>
      <c r="J610">
        <v>2900</v>
      </c>
      <c r="K610" t="s">
        <v>49</v>
      </c>
      <c r="L610" t="s">
        <v>50</v>
      </c>
      <c r="M610" t="s">
        <v>51</v>
      </c>
      <c r="N610">
        <v>940</v>
      </c>
      <c r="O610" t="s">
        <v>52</v>
      </c>
      <c r="P610" t="s">
        <v>53</v>
      </c>
      <c r="T610" t="s">
        <v>2313</v>
      </c>
      <c r="U610" t="s">
        <v>4980</v>
      </c>
      <c r="V610" t="s">
        <v>3203</v>
      </c>
      <c r="W610" t="s">
        <v>56</v>
      </c>
      <c r="X610" t="s">
        <v>4981</v>
      </c>
      <c r="Y610" t="s">
        <v>3976</v>
      </c>
      <c r="Z610" s="3">
        <v>19</v>
      </c>
      <c r="AA610" t="s">
        <v>2316</v>
      </c>
      <c r="AB610" t="s">
        <v>4982</v>
      </c>
      <c r="AC610" t="s">
        <v>61</v>
      </c>
      <c r="AD610" t="s">
        <v>61</v>
      </c>
      <c r="AE610" t="s">
        <v>4983</v>
      </c>
      <c r="AF610" t="s">
        <v>63</v>
      </c>
      <c r="AH610">
        <v>0</v>
      </c>
      <c r="AI610" s="2">
        <v>45699</v>
      </c>
      <c r="AJ610" t="s">
        <v>64</v>
      </c>
      <c r="AK610" t="s">
        <v>64</v>
      </c>
      <c r="AL610" t="s">
        <v>4984</v>
      </c>
      <c r="AM610" t="s">
        <v>4980</v>
      </c>
      <c r="AN610" s="3">
        <v>52.9</v>
      </c>
      <c r="AO610" t="s">
        <v>4982</v>
      </c>
      <c r="AP610" t="s">
        <v>64</v>
      </c>
      <c r="AQ610" t="s">
        <v>4983</v>
      </c>
      <c r="AR610">
        <v>1478</v>
      </c>
      <c r="AS610" t="s">
        <v>66</v>
      </c>
    </row>
    <row r="611" spans="1:45" ht="16" x14ac:dyDescent="0.2">
      <c r="A611">
        <v>3937</v>
      </c>
      <c r="B611">
        <v>3937</v>
      </c>
      <c r="C611" s="2">
        <v>45701</v>
      </c>
      <c r="D611" t="s">
        <v>1761</v>
      </c>
      <c r="E611" t="s">
        <v>4985</v>
      </c>
      <c r="F611" s="3">
        <v>75.19</v>
      </c>
      <c r="G611" t="s">
        <v>47</v>
      </c>
      <c r="H611" s="3">
        <v>0</v>
      </c>
      <c r="I611" t="s">
        <v>48</v>
      </c>
      <c r="J611">
        <v>2900</v>
      </c>
      <c r="K611" t="s">
        <v>49</v>
      </c>
      <c r="L611" t="s">
        <v>50</v>
      </c>
      <c r="M611" t="s">
        <v>51</v>
      </c>
      <c r="N611">
        <v>562</v>
      </c>
      <c r="O611" t="s">
        <v>52</v>
      </c>
      <c r="P611" t="s">
        <v>53</v>
      </c>
      <c r="T611" t="s">
        <v>4986</v>
      </c>
      <c r="V611" t="s">
        <v>3241</v>
      </c>
      <c r="W611" t="s">
        <v>56</v>
      </c>
      <c r="X611" t="s">
        <v>4987</v>
      </c>
      <c r="Y611" t="s">
        <v>4275</v>
      </c>
      <c r="Z611" s="3">
        <v>0</v>
      </c>
      <c r="AA611" t="s">
        <v>4988</v>
      </c>
      <c r="AB611" t="s">
        <v>4989</v>
      </c>
      <c r="AC611" t="s">
        <v>61</v>
      </c>
      <c r="AD611" t="s">
        <v>61</v>
      </c>
      <c r="AE611" t="s">
        <v>4990</v>
      </c>
      <c r="AF611" t="s">
        <v>63</v>
      </c>
      <c r="AH611">
        <v>0</v>
      </c>
      <c r="AI611" s="2">
        <v>45701</v>
      </c>
      <c r="AJ611" t="s">
        <v>64</v>
      </c>
      <c r="AK611" t="s">
        <v>64</v>
      </c>
      <c r="AL611" t="s">
        <v>4991</v>
      </c>
      <c r="AN611" s="3">
        <v>75.19</v>
      </c>
      <c r="AO611" t="s">
        <v>4989</v>
      </c>
      <c r="AP611" t="s">
        <v>64</v>
      </c>
      <c r="AQ611" t="s">
        <v>4990</v>
      </c>
      <c r="AR611">
        <v>1494</v>
      </c>
      <c r="AS611" t="s">
        <v>66</v>
      </c>
    </row>
    <row r="612" spans="1:45" ht="16" x14ac:dyDescent="0.2">
      <c r="A612">
        <v>3927</v>
      </c>
      <c r="B612">
        <v>3927</v>
      </c>
      <c r="C612" s="2">
        <v>45706.041666666657</v>
      </c>
      <c r="D612" t="s">
        <v>1814</v>
      </c>
      <c r="E612" t="s">
        <v>4999</v>
      </c>
      <c r="F612" s="3">
        <v>655.6</v>
      </c>
      <c r="G612" t="s">
        <v>47</v>
      </c>
      <c r="H612" s="3">
        <v>0</v>
      </c>
      <c r="I612" t="s">
        <v>48</v>
      </c>
      <c r="J612">
        <v>2720</v>
      </c>
      <c r="K612" t="s">
        <v>49</v>
      </c>
      <c r="L612" t="s">
        <v>50</v>
      </c>
      <c r="M612" t="s">
        <v>51</v>
      </c>
      <c r="N612">
        <v>940</v>
      </c>
      <c r="O612" t="s">
        <v>52</v>
      </c>
      <c r="P612" t="s">
        <v>53</v>
      </c>
      <c r="T612" t="s">
        <v>5000</v>
      </c>
      <c r="U612" t="s">
        <v>5001</v>
      </c>
      <c r="V612" t="s">
        <v>3200</v>
      </c>
      <c r="W612" t="s">
        <v>56</v>
      </c>
      <c r="X612" t="s">
        <v>5002</v>
      </c>
      <c r="Y612" t="s">
        <v>5003</v>
      </c>
      <c r="Z612" s="3">
        <v>0</v>
      </c>
      <c r="AA612" t="s">
        <v>2277</v>
      </c>
      <c r="AB612" t="s">
        <v>5004</v>
      </c>
      <c r="AC612" t="s">
        <v>61</v>
      </c>
      <c r="AD612" t="s">
        <v>61</v>
      </c>
      <c r="AE612" t="s">
        <v>5005</v>
      </c>
      <c r="AF612" t="s">
        <v>63</v>
      </c>
      <c r="AH612">
        <v>0</v>
      </c>
      <c r="AI612" s="2">
        <v>45706</v>
      </c>
      <c r="AJ612" t="s">
        <v>64</v>
      </c>
      <c r="AK612" t="s">
        <v>64</v>
      </c>
      <c r="AL612" t="s">
        <v>5006</v>
      </c>
      <c r="AM612" t="s">
        <v>5001</v>
      </c>
      <c r="AN612" s="3">
        <v>894</v>
      </c>
      <c r="AO612" t="s">
        <v>5004</v>
      </c>
      <c r="AP612" t="s">
        <v>64</v>
      </c>
      <c r="AQ612" t="s">
        <v>5005</v>
      </c>
      <c r="AR612">
        <v>1481</v>
      </c>
      <c r="AS612" t="s">
        <v>66</v>
      </c>
    </row>
    <row r="613" spans="1:45" ht="16" x14ac:dyDescent="0.2">
      <c r="A613">
        <v>3928</v>
      </c>
      <c r="B613">
        <v>3928</v>
      </c>
      <c r="C613" s="2">
        <v>45706.041666666657</v>
      </c>
      <c r="D613" t="s">
        <v>1814</v>
      </c>
      <c r="E613" t="s">
        <v>5007</v>
      </c>
      <c r="F613" s="3">
        <v>238.4</v>
      </c>
      <c r="G613" t="s">
        <v>47</v>
      </c>
      <c r="H613" s="3">
        <v>0</v>
      </c>
      <c r="I613" t="s">
        <v>48</v>
      </c>
      <c r="J613">
        <v>2721</v>
      </c>
      <c r="K613" t="s">
        <v>49</v>
      </c>
      <c r="L613" t="s">
        <v>50</v>
      </c>
      <c r="M613" t="s">
        <v>51</v>
      </c>
      <c r="N613">
        <v>940</v>
      </c>
      <c r="O613" t="s">
        <v>52</v>
      </c>
      <c r="P613" t="s">
        <v>53</v>
      </c>
      <c r="T613" t="s">
        <v>5000</v>
      </c>
      <c r="U613" t="s">
        <v>5001</v>
      </c>
      <c r="V613" t="s">
        <v>3200</v>
      </c>
      <c r="W613" t="s">
        <v>56</v>
      </c>
      <c r="X613" t="s">
        <v>5002</v>
      </c>
      <c r="Y613" t="s">
        <v>5003</v>
      </c>
      <c r="Z613" s="3">
        <v>0</v>
      </c>
      <c r="AA613" t="s">
        <v>2277</v>
      </c>
      <c r="AB613" t="s">
        <v>5004</v>
      </c>
      <c r="AC613" t="s">
        <v>61</v>
      </c>
      <c r="AD613" t="s">
        <v>61</v>
      </c>
      <c r="AE613" t="s">
        <v>5005</v>
      </c>
      <c r="AF613" t="s">
        <v>63</v>
      </c>
      <c r="AH613">
        <v>0</v>
      </c>
      <c r="AI613" s="2">
        <v>45706</v>
      </c>
      <c r="AJ613" t="s">
        <v>64</v>
      </c>
      <c r="AK613" t="s">
        <v>64</v>
      </c>
      <c r="AL613" t="s">
        <v>5006</v>
      </c>
      <c r="AM613" t="s">
        <v>5001</v>
      </c>
      <c r="AN613" s="3">
        <v>894</v>
      </c>
      <c r="AO613" t="s">
        <v>5004</v>
      </c>
      <c r="AP613" t="s">
        <v>64</v>
      </c>
      <c r="AQ613" t="s">
        <v>5005</v>
      </c>
      <c r="AR613">
        <v>1481</v>
      </c>
      <c r="AS613" t="s">
        <v>66</v>
      </c>
    </row>
    <row r="614" spans="1:45" ht="16" x14ac:dyDescent="0.2">
      <c r="A614">
        <v>3929</v>
      </c>
      <c r="B614">
        <v>3929</v>
      </c>
      <c r="C614" s="2">
        <v>45706.041666666657</v>
      </c>
      <c r="D614" t="s">
        <v>1748</v>
      </c>
      <c r="E614" t="s">
        <v>4792</v>
      </c>
      <c r="F614" s="3">
        <v>10</v>
      </c>
      <c r="G614" t="s">
        <v>47</v>
      </c>
      <c r="H614" s="3">
        <v>0</v>
      </c>
      <c r="I614" t="s">
        <v>48</v>
      </c>
      <c r="J614">
        <v>2705</v>
      </c>
      <c r="K614" t="s">
        <v>49</v>
      </c>
      <c r="L614" t="s">
        <v>50</v>
      </c>
      <c r="M614" t="s">
        <v>51</v>
      </c>
      <c r="N614">
        <v>940</v>
      </c>
      <c r="O614" t="s">
        <v>52</v>
      </c>
      <c r="P614" t="s">
        <v>53</v>
      </c>
      <c r="T614" t="s">
        <v>5000</v>
      </c>
      <c r="U614" t="s">
        <v>5001</v>
      </c>
      <c r="V614" t="s">
        <v>3200</v>
      </c>
      <c r="W614" t="s">
        <v>56</v>
      </c>
      <c r="X614" t="s">
        <v>5002</v>
      </c>
      <c r="Y614" t="s">
        <v>5003</v>
      </c>
      <c r="Z614" s="3">
        <v>0</v>
      </c>
      <c r="AA614" t="s">
        <v>2277</v>
      </c>
      <c r="AB614" t="s">
        <v>5004</v>
      </c>
      <c r="AC614" t="s">
        <v>61</v>
      </c>
      <c r="AD614" t="s">
        <v>61</v>
      </c>
      <c r="AE614" t="s">
        <v>5005</v>
      </c>
      <c r="AF614" t="s">
        <v>63</v>
      </c>
      <c r="AH614">
        <v>0</v>
      </c>
      <c r="AI614" s="2">
        <v>45706</v>
      </c>
      <c r="AJ614" t="s">
        <v>64</v>
      </c>
      <c r="AK614" t="s">
        <v>64</v>
      </c>
      <c r="AL614" t="s">
        <v>5006</v>
      </c>
      <c r="AM614" t="s">
        <v>5001</v>
      </c>
      <c r="AN614" s="3">
        <v>894</v>
      </c>
      <c r="AO614" t="s">
        <v>5004</v>
      </c>
      <c r="AP614" t="s">
        <v>64</v>
      </c>
      <c r="AQ614" t="s">
        <v>5005</v>
      </c>
      <c r="AR614">
        <v>1481</v>
      </c>
      <c r="AS614" t="s">
        <v>66</v>
      </c>
    </row>
    <row r="615" spans="1:45" ht="16" x14ac:dyDescent="0.2">
      <c r="A615">
        <v>4020</v>
      </c>
      <c r="B615">
        <v>4020</v>
      </c>
      <c r="C615" s="2">
        <v>45707</v>
      </c>
      <c r="D615" t="s">
        <v>1814</v>
      </c>
      <c r="E615" t="s">
        <v>5016</v>
      </c>
      <c r="F615" s="3">
        <v>44</v>
      </c>
      <c r="G615" t="s">
        <v>47</v>
      </c>
      <c r="H615" s="3">
        <v>0</v>
      </c>
      <c r="I615" t="s">
        <v>48</v>
      </c>
      <c r="J615">
        <v>2560</v>
      </c>
      <c r="K615" t="s">
        <v>49</v>
      </c>
      <c r="L615" t="s">
        <v>50</v>
      </c>
      <c r="M615" t="s">
        <v>51</v>
      </c>
      <c r="N615">
        <v>563</v>
      </c>
      <c r="O615" t="s">
        <v>52</v>
      </c>
      <c r="P615" t="s">
        <v>53</v>
      </c>
      <c r="T615" t="s">
        <v>5017</v>
      </c>
      <c r="U615" t="s">
        <v>5018</v>
      </c>
      <c r="V615" t="s">
        <v>3343</v>
      </c>
      <c r="W615" t="s">
        <v>56</v>
      </c>
      <c r="X615" t="s">
        <v>5019</v>
      </c>
      <c r="Y615" t="s">
        <v>5020</v>
      </c>
      <c r="Z615" s="3">
        <v>0</v>
      </c>
      <c r="AA615" t="s">
        <v>5021</v>
      </c>
      <c r="AB615" t="s">
        <v>5022</v>
      </c>
      <c r="AC615" t="s">
        <v>61</v>
      </c>
      <c r="AD615" t="s">
        <v>61</v>
      </c>
      <c r="AE615" t="s">
        <v>5023</v>
      </c>
      <c r="AF615" t="s">
        <v>63</v>
      </c>
      <c r="AH615">
        <v>0</v>
      </c>
      <c r="AI615" s="2">
        <v>45707</v>
      </c>
      <c r="AJ615" t="s">
        <v>64</v>
      </c>
      <c r="AK615" t="s">
        <v>64</v>
      </c>
      <c r="AL615" t="s">
        <v>5024</v>
      </c>
      <c r="AM615" t="s">
        <v>5018</v>
      </c>
      <c r="AN615" s="3">
        <v>145.5</v>
      </c>
      <c r="AO615" t="s">
        <v>5022</v>
      </c>
      <c r="AP615" t="s">
        <v>64</v>
      </c>
      <c r="AQ615" t="s">
        <v>5023</v>
      </c>
      <c r="AR615">
        <v>1530</v>
      </c>
      <c r="AS615" t="s">
        <v>66</v>
      </c>
    </row>
    <row r="616" spans="1:45" ht="16" x14ac:dyDescent="0.2">
      <c r="A616">
        <v>4021</v>
      </c>
      <c r="B616">
        <v>4021</v>
      </c>
      <c r="C616" s="2">
        <v>45707</v>
      </c>
      <c r="D616" t="s">
        <v>1814</v>
      </c>
      <c r="E616" t="s">
        <v>5025</v>
      </c>
      <c r="F616" s="3">
        <v>28.5</v>
      </c>
      <c r="G616" t="s">
        <v>47</v>
      </c>
      <c r="H616" s="3">
        <v>19</v>
      </c>
      <c r="I616" t="s">
        <v>48</v>
      </c>
      <c r="J616">
        <v>2561</v>
      </c>
      <c r="K616" t="s">
        <v>49</v>
      </c>
      <c r="L616" t="s">
        <v>50</v>
      </c>
      <c r="M616" t="s">
        <v>51</v>
      </c>
      <c r="N616">
        <v>563</v>
      </c>
      <c r="O616" t="s">
        <v>52</v>
      </c>
      <c r="P616" t="s">
        <v>53</v>
      </c>
      <c r="T616" t="s">
        <v>5017</v>
      </c>
      <c r="U616" t="s">
        <v>5018</v>
      </c>
      <c r="V616" t="s">
        <v>3343</v>
      </c>
      <c r="W616" t="s">
        <v>56</v>
      </c>
      <c r="X616" t="s">
        <v>5019</v>
      </c>
      <c r="Y616" t="s">
        <v>5020</v>
      </c>
      <c r="Z616" s="3">
        <v>0</v>
      </c>
      <c r="AA616" t="s">
        <v>5021</v>
      </c>
      <c r="AB616" t="s">
        <v>5022</v>
      </c>
      <c r="AC616" t="s">
        <v>61</v>
      </c>
      <c r="AD616" t="s">
        <v>61</v>
      </c>
      <c r="AE616" t="s">
        <v>5023</v>
      </c>
      <c r="AF616" t="s">
        <v>63</v>
      </c>
      <c r="AH616">
        <v>59</v>
      </c>
      <c r="AI616" s="2">
        <v>45707</v>
      </c>
      <c r="AJ616" t="s">
        <v>64</v>
      </c>
      <c r="AK616" t="s">
        <v>64</v>
      </c>
      <c r="AL616" t="s">
        <v>5024</v>
      </c>
      <c r="AM616" t="s">
        <v>5018</v>
      </c>
      <c r="AN616" s="3">
        <v>145.5</v>
      </c>
      <c r="AO616" t="s">
        <v>5022</v>
      </c>
      <c r="AP616" t="s">
        <v>64</v>
      </c>
      <c r="AQ616" t="s">
        <v>5023</v>
      </c>
      <c r="AR616">
        <v>1530</v>
      </c>
      <c r="AS616" t="s">
        <v>66</v>
      </c>
    </row>
    <row r="617" spans="1:45" ht="16" x14ac:dyDescent="0.2">
      <c r="A617">
        <v>4022</v>
      </c>
      <c r="B617">
        <v>4022</v>
      </c>
      <c r="C617" s="2">
        <v>45707</v>
      </c>
      <c r="D617" t="s">
        <v>1748</v>
      </c>
      <c r="E617" t="s">
        <v>5026</v>
      </c>
      <c r="F617" s="3">
        <v>59.5</v>
      </c>
      <c r="G617" t="s">
        <v>47</v>
      </c>
      <c r="H617" s="3">
        <v>19</v>
      </c>
      <c r="I617" t="s">
        <v>48</v>
      </c>
      <c r="J617">
        <v>2702</v>
      </c>
      <c r="K617" t="s">
        <v>49</v>
      </c>
      <c r="L617" t="s">
        <v>50</v>
      </c>
      <c r="M617" t="s">
        <v>51</v>
      </c>
      <c r="N617">
        <v>563</v>
      </c>
      <c r="O617" t="s">
        <v>52</v>
      </c>
      <c r="P617" t="s">
        <v>53</v>
      </c>
      <c r="T617" t="s">
        <v>5017</v>
      </c>
      <c r="U617" t="s">
        <v>5018</v>
      </c>
      <c r="V617" t="s">
        <v>3343</v>
      </c>
      <c r="W617" t="s">
        <v>56</v>
      </c>
      <c r="X617" t="s">
        <v>5019</v>
      </c>
      <c r="Y617" t="s">
        <v>5020</v>
      </c>
      <c r="Z617" s="3">
        <v>0</v>
      </c>
      <c r="AA617" t="s">
        <v>5021</v>
      </c>
      <c r="AB617" t="s">
        <v>5022</v>
      </c>
      <c r="AC617" t="s">
        <v>61</v>
      </c>
      <c r="AD617" t="s">
        <v>61</v>
      </c>
      <c r="AE617" t="s">
        <v>5023</v>
      </c>
      <c r="AF617" t="s">
        <v>63</v>
      </c>
      <c r="AH617">
        <v>59</v>
      </c>
      <c r="AI617" s="2">
        <v>45707</v>
      </c>
      <c r="AJ617" t="s">
        <v>64</v>
      </c>
      <c r="AK617" t="s">
        <v>64</v>
      </c>
      <c r="AL617" t="s">
        <v>5024</v>
      </c>
      <c r="AM617" t="s">
        <v>5018</v>
      </c>
      <c r="AN617" s="3">
        <v>145.5</v>
      </c>
      <c r="AO617" t="s">
        <v>5022</v>
      </c>
      <c r="AP617" t="s">
        <v>64</v>
      </c>
      <c r="AQ617" t="s">
        <v>5023</v>
      </c>
      <c r="AR617">
        <v>1530</v>
      </c>
      <c r="AS617" t="s">
        <v>66</v>
      </c>
    </row>
    <row r="618" spans="1:45" ht="16" x14ac:dyDescent="0.2">
      <c r="A618">
        <v>4023</v>
      </c>
      <c r="B618">
        <v>4023</v>
      </c>
      <c r="C618" s="2">
        <v>45707</v>
      </c>
      <c r="D618" t="s">
        <v>1814</v>
      </c>
      <c r="E618" t="s">
        <v>5027</v>
      </c>
      <c r="F618" s="3">
        <v>5.7</v>
      </c>
      <c r="G618" t="s">
        <v>47</v>
      </c>
      <c r="H618" s="3">
        <v>0</v>
      </c>
      <c r="I618" t="s">
        <v>48</v>
      </c>
      <c r="J618">
        <v>2564</v>
      </c>
      <c r="K618" t="s">
        <v>49</v>
      </c>
      <c r="L618" t="s">
        <v>50</v>
      </c>
      <c r="M618" t="s">
        <v>51</v>
      </c>
      <c r="N618">
        <v>563</v>
      </c>
      <c r="O618" t="s">
        <v>52</v>
      </c>
      <c r="P618" t="s">
        <v>53</v>
      </c>
      <c r="T618" t="s">
        <v>5017</v>
      </c>
      <c r="U618" t="s">
        <v>5018</v>
      </c>
      <c r="V618" t="s">
        <v>3343</v>
      </c>
      <c r="W618" t="s">
        <v>56</v>
      </c>
      <c r="X618" t="s">
        <v>5019</v>
      </c>
      <c r="Y618" t="s">
        <v>5020</v>
      </c>
      <c r="Z618" s="3">
        <v>0</v>
      </c>
      <c r="AA618" t="s">
        <v>5021</v>
      </c>
      <c r="AB618" t="s">
        <v>5022</v>
      </c>
      <c r="AC618" t="s">
        <v>61</v>
      </c>
      <c r="AD618" t="s">
        <v>61</v>
      </c>
      <c r="AE618" t="s">
        <v>5023</v>
      </c>
      <c r="AF618" t="s">
        <v>63</v>
      </c>
      <c r="AH618">
        <v>0</v>
      </c>
      <c r="AI618" s="2">
        <v>45707</v>
      </c>
      <c r="AJ618" t="s">
        <v>64</v>
      </c>
      <c r="AK618" t="s">
        <v>64</v>
      </c>
      <c r="AL618" t="s">
        <v>5024</v>
      </c>
      <c r="AM618" t="s">
        <v>5018</v>
      </c>
      <c r="AN618" s="3">
        <v>145.5</v>
      </c>
      <c r="AO618" t="s">
        <v>5022</v>
      </c>
      <c r="AP618" t="s">
        <v>64</v>
      </c>
      <c r="AQ618" t="s">
        <v>5023</v>
      </c>
      <c r="AR618">
        <v>1530</v>
      </c>
      <c r="AS618" t="s">
        <v>66</v>
      </c>
    </row>
    <row r="619" spans="1:45" ht="16" x14ac:dyDescent="0.2">
      <c r="A619">
        <v>4024</v>
      </c>
      <c r="B619">
        <v>4024</v>
      </c>
      <c r="C619" s="2">
        <v>45707</v>
      </c>
      <c r="D619" t="s">
        <v>1814</v>
      </c>
      <c r="E619" t="s">
        <v>5028</v>
      </c>
      <c r="F619" s="3">
        <v>7.8</v>
      </c>
      <c r="G619" t="s">
        <v>47</v>
      </c>
      <c r="H619" s="3">
        <v>0</v>
      </c>
      <c r="I619" t="s">
        <v>48</v>
      </c>
      <c r="J619">
        <v>2564</v>
      </c>
      <c r="K619" t="s">
        <v>49</v>
      </c>
      <c r="L619" t="s">
        <v>50</v>
      </c>
      <c r="M619" t="s">
        <v>51</v>
      </c>
      <c r="N619">
        <v>563</v>
      </c>
      <c r="O619" t="s">
        <v>52</v>
      </c>
      <c r="P619" t="s">
        <v>53</v>
      </c>
      <c r="T619" t="s">
        <v>5017</v>
      </c>
      <c r="U619" t="s">
        <v>5018</v>
      </c>
      <c r="V619" t="s">
        <v>3343</v>
      </c>
      <c r="W619" t="s">
        <v>56</v>
      </c>
      <c r="X619" t="s">
        <v>5019</v>
      </c>
      <c r="Y619" t="s">
        <v>5020</v>
      </c>
      <c r="Z619" s="3">
        <v>0</v>
      </c>
      <c r="AA619" t="s">
        <v>5021</v>
      </c>
      <c r="AB619" t="s">
        <v>5022</v>
      </c>
      <c r="AC619" t="s">
        <v>61</v>
      </c>
      <c r="AD619" t="s">
        <v>61</v>
      </c>
      <c r="AE619" t="s">
        <v>5023</v>
      </c>
      <c r="AF619" t="s">
        <v>63</v>
      </c>
      <c r="AH619">
        <v>0</v>
      </c>
      <c r="AI619" s="2">
        <v>45707</v>
      </c>
      <c r="AJ619" t="s">
        <v>64</v>
      </c>
      <c r="AK619" t="s">
        <v>64</v>
      </c>
      <c r="AL619" t="s">
        <v>5024</v>
      </c>
      <c r="AM619" t="s">
        <v>5018</v>
      </c>
      <c r="AN619" s="3">
        <v>145.5</v>
      </c>
      <c r="AO619" t="s">
        <v>5022</v>
      </c>
      <c r="AP619" t="s">
        <v>64</v>
      </c>
      <c r="AQ619" t="s">
        <v>5023</v>
      </c>
      <c r="AR619">
        <v>1530</v>
      </c>
      <c r="AS619" t="s">
        <v>66</v>
      </c>
    </row>
    <row r="620" spans="1:45" ht="16" x14ac:dyDescent="0.2">
      <c r="A620">
        <v>4099</v>
      </c>
      <c r="B620">
        <v>4099</v>
      </c>
      <c r="C620" s="2">
        <v>45707</v>
      </c>
      <c r="D620" t="s">
        <v>1814</v>
      </c>
      <c r="E620" t="s">
        <v>5029</v>
      </c>
      <c r="F620" s="3">
        <v>22</v>
      </c>
      <c r="G620" t="s">
        <v>47</v>
      </c>
      <c r="H620" s="3">
        <v>0</v>
      </c>
      <c r="I620" t="s">
        <v>48</v>
      </c>
      <c r="J620">
        <v>2560</v>
      </c>
      <c r="K620" t="s">
        <v>49</v>
      </c>
      <c r="L620" t="s">
        <v>50</v>
      </c>
      <c r="M620" t="s">
        <v>51</v>
      </c>
      <c r="N620">
        <v>561</v>
      </c>
      <c r="O620" t="s">
        <v>52</v>
      </c>
      <c r="P620" t="s">
        <v>53</v>
      </c>
      <c r="T620" t="s">
        <v>5030</v>
      </c>
      <c r="U620" t="s">
        <v>5031</v>
      </c>
      <c r="V620" t="s">
        <v>3378</v>
      </c>
      <c r="W620" t="s">
        <v>56</v>
      </c>
      <c r="X620" t="s">
        <v>5032</v>
      </c>
      <c r="Y620" t="s">
        <v>5033</v>
      </c>
      <c r="Z620" s="3">
        <v>0</v>
      </c>
      <c r="AA620" t="s">
        <v>5034</v>
      </c>
      <c r="AB620" t="s">
        <v>5022</v>
      </c>
      <c r="AC620" t="s">
        <v>61</v>
      </c>
      <c r="AD620" t="s">
        <v>61</v>
      </c>
      <c r="AE620" t="s">
        <v>5035</v>
      </c>
      <c r="AF620" t="s">
        <v>63</v>
      </c>
      <c r="AH620">
        <v>0</v>
      </c>
      <c r="AI620" s="2">
        <v>45707</v>
      </c>
      <c r="AJ620" t="s">
        <v>64</v>
      </c>
      <c r="AK620" t="s">
        <v>64</v>
      </c>
      <c r="AL620" t="s">
        <v>5036</v>
      </c>
      <c r="AM620" t="s">
        <v>5031</v>
      </c>
      <c r="AN620" s="3">
        <v>45.79</v>
      </c>
      <c r="AO620" t="s">
        <v>5022</v>
      </c>
      <c r="AP620" t="s">
        <v>64</v>
      </c>
      <c r="AQ620" t="s">
        <v>5035</v>
      </c>
      <c r="AR620">
        <v>1532</v>
      </c>
      <c r="AS620" t="s">
        <v>66</v>
      </c>
    </row>
    <row r="621" spans="1:45" ht="16" x14ac:dyDescent="0.2">
      <c r="A621">
        <v>4100</v>
      </c>
      <c r="B621">
        <v>4100</v>
      </c>
      <c r="C621" s="2">
        <v>45707</v>
      </c>
      <c r="D621" t="s">
        <v>1748</v>
      </c>
      <c r="E621" t="s">
        <v>5037</v>
      </c>
      <c r="F621" s="3">
        <v>23.79</v>
      </c>
      <c r="G621" t="s">
        <v>47</v>
      </c>
      <c r="H621" s="3">
        <v>19</v>
      </c>
      <c r="I621" t="s">
        <v>48</v>
      </c>
      <c r="J621">
        <v>2702</v>
      </c>
      <c r="K621" t="s">
        <v>49</v>
      </c>
      <c r="L621" t="s">
        <v>50</v>
      </c>
      <c r="M621" t="s">
        <v>51</v>
      </c>
      <c r="N621">
        <v>561</v>
      </c>
      <c r="O621" t="s">
        <v>52</v>
      </c>
      <c r="P621" t="s">
        <v>53</v>
      </c>
      <c r="T621" t="s">
        <v>5030</v>
      </c>
      <c r="U621" t="s">
        <v>5031</v>
      </c>
      <c r="V621" t="s">
        <v>3378</v>
      </c>
      <c r="W621" t="s">
        <v>56</v>
      </c>
      <c r="X621" t="s">
        <v>5032</v>
      </c>
      <c r="Y621" t="s">
        <v>5033</v>
      </c>
      <c r="Z621" s="3">
        <v>0</v>
      </c>
      <c r="AA621" t="s">
        <v>5034</v>
      </c>
      <c r="AB621" t="s">
        <v>5022</v>
      </c>
      <c r="AC621" t="s">
        <v>61</v>
      </c>
      <c r="AD621" t="s">
        <v>61</v>
      </c>
      <c r="AE621" t="s">
        <v>5035</v>
      </c>
      <c r="AF621" t="s">
        <v>63</v>
      </c>
      <c r="AH621">
        <v>59</v>
      </c>
      <c r="AI621" s="2">
        <v>45707</v>
      </c>
      <c r="AJ621" t="s">
        <v>64</v>
      </c>
      <c r="AK621" t="s">
        <v>64</v>
      </c>
      <c r="AL621" t="s">
        <v>5036</v>
      </c>
      <c r="AM621" t="s">
        <v>5031</v>
      </c>
      <c r="AN621" s="3">
        <v>45.79</v>
      </c>
      <c r="AO621" t="s">
        <v>5022</v>
      </c>
      <c r="AP621" t="s">
        <v>64</v>
      </c>
      <c r="AQ621" t="s">
        <v>5035</v>
      </c>
      <c r="AR621">
        <v>1532</v>
      </c>
      <c r="AS621" t="s">
        <v>66</v>
      </c>
    </row>
    <row r="622" spans="1:45" ht="16" x14ac:dyDescent="0.2">
      <c r="A622">
        <v>3952</v>
      </c>
      <c r="B622">
        <v>3952</v>
      </c>
      <c r="C622" s="2">
        <v>45711</v>
      </c>
      <c r="D622" t="s">
        <v>1761</v>
      </c>
      <c r="E622" t="s">
        <v>5044</v>
      </c>
      <c r="F622" s="3">
        <v>218.21</v>
      </c>
      <c r="G622" t="s">
        <v>47</v>
      </c>
      <c r="H622" s="3">
        <v>0</v>
      </c>
      <c r="I622" t="s">
        <v>48</v>
      </c>
      <c r="J622">
        <v>2810</v>
      </c>
      <c r="K622" t="s">
        <v>49</v>
      </c>
      <c r="L622" t="s">
        <v>50</v>
      </c>
      <c r="M622" t="s">
        <v>51</v>
      </c>
      <c r="N622">
        <v>562</v>
      </c>
      <c r="O622" t="s">
        <v>52</v>
      </c>
      <c r="P622" t="s">
        <v>53</v>
      </c>
      <c r="T622" t="s">
        <v>5045</v>
      </c>
      <c r="V622" t="s">
        <v>3244</v>
      </c>
      <c r="W622" t="s">
        <v>56</v>
      </c>
      <c r="X622" t="s">
        <v>5046</v>
      </c>
      <c r="Y622" t="s">
        <v>5047</v>
      </c>
      <c r="Z622" s="3">
        <v>0</v>
      </c>
      <c r="AA622" t="s">
        <v>5048</v>
      </c>
      <c r="AB622" t="s">
        <v>5049</v>
      </c>
      <c r="AC622" t="s">
        <v>61</v>
      </c>
      <c r="AD622" t="s">
        <v>61</v>
      </c>
      <c r="AE622" t="s">
        <v>5050</v>
      </c>
      <c r="AF622" t="s">
        <v>63</v>
      </c>
      <c r="AH622">
        <v>0</v>
      </c>
      <c r="AI622" s="2">
        <v>45711</v>
      </c>
      <c r="AJ622" t="s">
        <v>64</v>
      </c>
      <c r="AK622" t="s">
        <v>64</v>
      </c>
      <c r="AL622" t="s">
        <v>5051</v>
      </c>
      <c r="AN622" s="3">
        <v>218.21</v>
      </c>
      <c r="AO622" t="s">
        <v>5049</v>
      </c>
      <c r="AP622" t="s">
        <v>64</v>
      </c>
      <c r="AQ622" t="s">
        <v>5050</v>
      </c>
      <c r="AR622">
        <v>1498</v>
      </c>
      <c r="AS622" t="s">
        <v>66</v>
      </c>
    </row>
    <row r="623" spans="1:45" ht="16" x14ac:dyDescent="0.2">
      <c r="A623">
        <v>3926</v>
      </c>
      <c r="B623">
        <v>3926</v>
      </c>
      <c r="C623" s="2">
        <v>45712</v>
      </c>
      <c r="D623" t="s">
        <v>1761</v>
      </c>
      <c r="E623" t="s">
        <v>4340</v>
      </c>
      <c r="F623" s="3">
        <v>4.99</v>
      </c>
      <c r="G623" t="s">
        <v>47</v>
      </c>
      <c r="H623" s="3">
        <v>0</v>
      </c>
      <c r="I623" t="s">
        <v>48</v>
      </c>
      <c r="J623">
        <v>2720</v>
      </c>
      <c r="K623" t="s">
        <v>49</v>
      </c>
      <c r="L623" t="s">
        <v>50</v>
      </c>
      <c r="M623" t="s">
        <v>51</v>
      </c>
      <c r="N623">
        <v>942</v>
      </c>
      <c r="O623" t="s">
        <v>52</v>
      </c>
      <c r="P623" t="s">
        <v>53</v>
      </c>
      <c r="T623" t="s">
        <v>1043</v>
      </c>
      <c r="U623" t="s">
        <v>5052</v>
      </c>
      <c r="V623" t="s">
        <v>3234</v>
      </c>
      <c r="W623" t="s">
        <v>56</v>
      </c>
      <c r="X623" t="s">
        <v>5053</v>
      </c>
      <c r="Y623" t="s">
        <v>953</v>
      </c>
      <c r="Z623" s="3">
        <v>19</v>
      </c>
      <c r="AA623" t="s">
        <v>1046</v>
      </c>
      <c r="AB623" t="s">
        <v>5054</v>
      </c>
      <c r="AC623" t="s">
        <v>61</v>
      </c>
      <c r="AD623" t="s">
        <v>61</v>
      </c>
      <c r="AE623" t="s">
        <v>5055</v>
      </c>
      <c r="AF623" t="s">
        <v>63</v>
      </c>
      <c r="AH623">
        <v>0</v>
      </c>
      <c r="AI623" s="2">
        <v>45712</v>
      </c>
      <c r="AJ623" t="s">
        <v>64</v>
      </c>
      <c r="AK623" t="s">
        <v>64</v>
      </c>
      <c r="AL623" t="s">
        <v>5056</v>
      </c>
      <c r="AM623" t="s">
        <v>5052</v>
      </c>
      <c r="AN623" s="3">
        <v>4.99</v>
      </c>
      <c r="AO623" t="s">
        <v>5054</v>
      </c>
      <c r="AP623" t="s">
        <v>64</v>
      </c>
      <c r="AQ623" t="s">
        <v>5055</v>
      </c>
      <c r="AR623">
        <v>1492</v>
      </c>
      <c r="AS623" t="s">
        <v>66</v>
      </c>
    </row>
    <row r="624" spans="1:45" ht="16" x14ac:dyDescent="0.2">
      <c r="A624">
        <v>3940</v>
      </c>
      <c r="B624">
        <v>3940</v>
      </c>
      <c r="C624" s="2">
        <v>45712</v>
      </c>
      <c r="D624" t="s">
        <v>1814</v>
      </c>
      <c r="E624" t="s">
        <v>5057</v>
      </c>
      <c r="F624" s="3">
        <v>73.7</v>
      </c>
      <c r="G624" t="s">
        <v>47</v>
      </c>
      <c r="H624" s="3">
        <v>0</v>
      </c>
      <c r="I624" t="s">
        <v>48</v>
      </c>
      <c r="J624">
        <v>2563</v>
      </c>
      <c r="K624" t="s">
        <v>49</v>
      </c>
      <c r="L624" t="s">
        <v>50</v>
      </c>
      <c r="M624" t="s">
        <v>51</v>
      </c>
      <c r="N624">
        <v>563</v>
      </c>
      <c r="O624" t="s">
        <v>52</v>
      </c>
      <c r="P624" t="s">
        <v>53</v>
      </c>
      <c r="T624" t="s">
        <v>5058</v>
      </c>
      <c r="V624" t="s">
        <v>3266</v>
      </c>
      <c r="W624" t="s">
        <v>56</v>
      </c>
      <c r="X624" t="s">
        <v>5059</v>
      </c>
      <c r="Y624" t="s">
        <v>4275</v>
      </c>
      <c r="Z624" s="3">
        <v>7</v>
      </c>
      <c r="AA624" t="s">
        <v>5060</v>
      </c>
      <c r="AB624" t="s">
        <v>5061</v>
      </c>
      <c r="AC624" t="s">
        <v>61</v>
      </c>
      <c r="AD624" t="s">
        <v>61</v>
      </c>
      <c r="AE624" t="s">
        <v>5062</v>
      </c>
      <c r="AF624" t="s">
        <v>63</v>
      </c>
      <c r="AH624">
        <v>0</v>
      </c>
      <c r="AI624" s="2">
        <v>45712</v>
      </c>
      <c r="AJ624" t="s">
        <v>64</v>
      </c>
      <c r="AK624" t="s">
        <v>64</v>
      </c>
      <c r="AL624" t="s">
        <v>5063</v>
      </c>
      <c r="AN624" s="3">
        <v>73.7</v>
      </c>
      <c r="AO624" t="s">
        <v>5061</v>
      </c>
      <c r="AP624" t="s">
        <v>64</v>
      </c>
      <c r="AQ624" t="s">
        <v>5062</v>
      </c>
      <c r="AR624">
        <v>1496</v>
      </c>
      <c r="AS624" t="s">
        <v>66</v>
      </c>
    </row>
    <row r="625" spans="1:45" ht="16" x14ac:dyDescent="0.2">
      <c r="A625">
        <v>3917</v>
      </c>
      <c r="B625">
        <v>3917</v>
      </c>
      <c r="C625" s="2">
        <v>45712.041666666657</v>
      </c>
      <c r="D625" t="s">
        <v>1814</v>
      </c>
      <c r="E625" t="s">
        <v>4510</v>
      </c>
      <c r="F625" s="3">
        <v>22.97</v>
      </c>
      <c r="G625" t="s">
        <v>47</v>
      </c>
      <c r="H625" s="3">
        <v>0</v>
      </c>
      <c r="I625" t="s">
        <v>48</v>
      </c>
      <c r="J625">
        <v>2710</v>
      </c>
      <c r="K625" t="s">
        <v>49</v>
      </c>
      <c r="L625" t="s">
        <v>50</v>
      </c>
      <c r="M625" t="s">
        <v>51</v>
      </c>
      <c r="N625">
        <v>940</v>
      </c>
      <c r="O625" t="s">
        <v>52</v>
      </c>
      <c r="P625" t="s">
        <v>53</v>
      </c>
      <c r="T625" t="s">
        <v>5064</v>
      </c>
      <c r="U625" t="s">
        <v>5065</v>
      </c>
      <c r="V625" t="s">
        <v>3239</v>
      </c>
      <c r="W625" t="s">
        <v>56</v>
      </c>
      <c r="X625" t="s">
        <v>5066</v>
      </c>
      <c r="Y625" t="s">
        <v>2061</v>
      </c>
      <c r="Z625" s="3">
        <v>19</v>
      </c>
      <c r="AA625" t="s">
        <v>5067</v>
      </c>
      <c r="AB625" t="s">
        <v>5054</v>
      </c>
      <c r="AC625" t="s">
        <v>61</v>
      </c>
      <c r="AD625" t="s">
        <v>61</v>
      </c>
      <c r="AE625" t="s">
        <v>5068</v>
      </c>
      <c r="AF625" t="s">
        <v>63</v>
      </c>
      <c r="AH625">
        <v>0</v>
      </c>
      <c r="AI625" s="2">
        <v>45712</v>
      </c>
      <c r="AJ625" t="s">
        <v>64</v>
      </c>
      <c r="AK625" t="s">
        <v>64</v>
      </c>
      <c r="AL625" t="s">
        <v>5069</v>
      </c>
      <c r="AM625" t="s">
        <v>5065</v>
      </c>
      <c r="AN625" s="3">
        <v>22.97</v>
      </c>
      <c r="AO625" t="s">
        <v>5054</v>
      </c>
      <c r="AP625" t="s">
        <v>64</v>
      </c>
      <c r="AQ625" t="s">
        <v>5068</v>
      </c>
      <c r="AR625">
        <v>1483</v>
      </c>
      <c r="AS625" t="s">
        <v>66</v>
      </c>
    </row>
    <row r="626" spans="1:45" ht="16" x14ac:dyDescent="0.2">
      <c r="A626">
        <v>3933</v>
      </c>
      <c r="B626">
        <v>3933</v>
      </c>
      <c r="C626" s="2">
        <v>45712.041666666657</v>
      </c>
      <c r="D626" t="s">
        <v>1782</v>
      </c>
      <c r="E626" t="s">
        <v>5070</v>
      </c>
      <c r="F626" s="3">
        <v>469.39</v>
      </c>
      <c r="G626" t="s">
        <v>47</v>
      </c>
      <c r="H626" s="3">
        <v>0</v>
      </c>
      <c r="I626" t="s">
        <v>48</v>
      </c>
      <c r="J626">
        <v>2704</v>
      </c>
      <c r="K626" t="s">
        <v>49</v>
      </c>
      <c r="L626" t="s">
        <v>50</v>
      </c>
      <c r="M626" t="s">
        <v>51</v>
      </c>
      <c r="N626">
        <v>940</v>
      </c>
      <c r="O626" t="s">
        <v>52</v>
      </c>
      <c r="P626" t="s">
        <v>53</v>
      </c>
      <c r="T626" t="s">
        <v>3624</v>
      </c>
      <c r="U626" t="s">
        <v>5071</v>
      </c>
      <c r="V626" t="s">
        <v>3224</v>
      </c>
      <c r="W626" t="s">
        <v>56</v>
      </c>
      <c r="X626" t="s">
        <v>5072</v>
      </c>
      <c r="Y626" t="s">
        <v>231</v>
      </c>
      <c r="Z626" s="3">
        <v>19</v>
      </c>
      <c r="AA626" t="s">
        <v>3627</v>
      </c>
      <c r="AB626" t="s">
        <v>5073</v>
      </c>
      <c r="AC626" t="s">
        <v>61</v>
      </c>
      <c r="AD626" t="s">
        <v>61</v>
      </c>
      <c r="AE626" t="s">
        <v>5074</v>
      </c>
      <c r="AF626" t="s">
        <v>63</v>
      </c>
      <c r="AH626">
        <v>0</v>
      </c>
      <c r="AI626" s="2">
        <v>45712</v>
      </c>
      <c r="AJ626" t="s">
        <v>64</v>
      </c>
      <c r="AK626" t="s">
        <v>64</v>
      </c>
      <c r="AL626" t="s">
        <v>5075</v>
      </c>
      <c r="AM626" t="s">
        <v>5071</v>
      </c>
      <c r="AN626" s="3">
        <v>469.39</v>
      </c>
      <c r="AO626" t="s">
        <v>5073</v>
      </c>
      <c r="AP626" t="s">
        <v>64</v>
      </c>
      <c r="AQ626" t="s">
        <v>5074</v>
      </c>
      <c r="AR626">
        <v>1484</v>
      </c>
      <c r="AS626" t="s">
        <v>66</v>
      </c>
    </row>
    <row r="627" spans="1:45" ht="16" x14ac:dyDescent="0.2">
      <c r="A627">
        <v>3919</v>
      </c>
      <c r="B627">
        <v>3919</v>
      </c>
      <c r="C627" s="2">
        <v>45712.041666666657</v>
      </c>
      <c r="D627" t="s">
        <v>1814</v>
      </c>
      <c r="E627" t="s">
        <v>68</v>
      </c>
      <c r="F627" s="3">
        <v>5.39</v>
      </c>
      <c r="G627" t="s">
        <v>47</v>
      </c>
      <c r="H627" s="3">
        <v>0</v>
      </c>
      <c r="I627" t="s">
        <v>48</v>
      </c>
      <c r="J627">
        <v>2710</v>
      </c>
      <c r="K627" t="s">
        <v>49</v>
      </c>
      <c r="L627" t="s">
        <v>50</v>
      </c>
      <c r="M627" t="s">
        <v>51</v>
      </c>
      <c r="N627">
        <v>940</v>
      </c>
      <c r="O627" t="s">
        <v>52</v>
      </c>
      <c r="P627" t="s">
        <v>53</v>
      </c>
      <c r="T627" t="s">
        <v>4205</v>
      </c>
      <c r="U627" t="s">
        <v>5076</v>
      </c>
      <c r="V627" t="s">
        <v>3188</v>
      </c>
      <c r="W627" t="s">
        <v>56</v>
      </c>
      <c r="X627" t="s">
        <v>5077</v>
      </c>
      <c r="Y627" t="s">
        <v>72</v>
      </c>
      <c r="Z627" s="3">
        <v>19</v>
      </c>
      <c r="AA627" t="s">
        <v>4208</v>
      </c>
      <c r="AB627" t="s">
        <v>5073</v>
      </c>
      <c r="AC627" t="s">
        <v>61</v>
      </c>
      <c r="AD627" t="s">
        <v>61</v>
      </c>
      <c r="AE627" t="s">
        <v>5078</v>
      </c>
      <c r="AF627" t="s">
        <v>63</v>
      </c>
      <c r="AH627">
        <v>0</v>
      </c>
      <c r="AI627" s="2">
        <v>45712</v>
      </c>
      <c r="AJ627" t="s">
        <v>64</v>
      </c>
      <c r="AK627" t="s">
        <v>64</v>
      </c>
      <c r="AL627" t="s">
        <v>5079</v>
      </c>
      <c r="AM627" t="s">
        <v>5076</v>
      </c>
      <c r="AN627" s="3">
        <v>5.39</v>
      </c>
      <c r="AO627" t="s">
        <v>5073</v>
      </c>
      <c r="AP627" t="s">
        <v>64</v>
      </c>
      <c r="AQ627" t="s">
        <v>5078</v>
      </c>
      <c r="AR627">
        <v>1485</v>
      </c>
      <c r="AS627" t="s">
        <v>66</v>
      </c>
    </row>
    <row r="628" spans="1:45" ht="16" x14ac:dyDescent="0.2">
      <c r="A628">
        <v>4076</v>
      </c>
      <c r="B628">
        <v>4076</v>
      </c>
      <c r="C628" s="2">
        <v>45712.041666666657</v>
      </c>
      <c r="D628" t="s">
        <v>1538</v>
      </c>
      <c r="E628" t="s">
        <v>5080</v>
      </c>
      <c r="F628" s="3">
        <v>40070</v>
      </c>
      <c r="G628" t="s">
        <v>47</v>
      </c>
      <c r="H628" s="3">
        <v>0</v>
      </c>
      <c r="I628" t="s">
        <v>104</v>
      </c>
      <c r="J628">
        <v>940</v>
      </c>
      <c r="K628" t="s">
        <v>52</v>
      </c>
      <c r="L628" t="s">
        <v>53</v>
      </c>
      <c r="N628">
        <v>3200</v>
      </c>
      <c r="O628" t="s">
        <v>49</v>
      </c>
      <c r="P628" t="s">
        <v>105</v>
      </c>
      <c r="Q628" t="s">
        <v>106</v>
      </c>
      <c r="T628" t="s">
        <v>5081</v>
      </c>
      <c r="U628" t="s">
        <v>5082</v>
      </c>
      <c r="V628" t="s">
        <v>3420</v>
      </c>
      <c r="W628" t="s">
        <v>56</v>
      </c>
      <c r="X628" t="s">
        <v>5083</v>
      </c>
      <c r="Y628" t="s">
        <v>5084</v>
      </c>
      <c r="Z628" s="3">
        <v>16</v>
      </c>
      <c r="AA628" t="s">
        <v>5085</v>
      </c>
      <c r="AB628" t="s">
        <v>5086</v>
      </c>
      <c r="AC628" t="s">
        <v>61</v>
      </c>
      <c r="AD628" t="s">
        <v>61</v>
      </c>
      <c r="AE628" t="s">
        <v>5087</v>
      </c>
      <c r="AF628" t="s">
        <v>63</v>
      </c>
      <c r="AH628">
        <v>0</v>
      </c>
      <c r="AI628" s="2">
        <v>45712</v>
      </c>
      <c r="AJ628" t="s">
        <v>64</v>
      </c>
      <c r="AK628" t="s">
        <v>64</v>
      </c>
      <c r="AL628" t="s">
        <v>5088</v>
      </c>
      <c r="AM628" t="s">
        <v>5082</v>
      </c>
      <c r="AN628" s="3">
        <v>47086</v>
      </c>
      <c r="AO628" t="s">
        <v>5086</v>
      </c>
      <c r="AP628" t="s">
        <v>64</v>
      </c>
      <c r="AQ628" t="s">
        <v>5087</v>
      </c>
      <c r="AR628">
        <v>1488</v>
      </c>
      <c r="AS628" t="s">
        <v>66</v>
      </c>
    </row>
    <row r="629" spans="1:45" ht="16" x14ac:dyDescent="0.2">
      <c r="A629">
        <v>4004</v>
      </c>
      <c r="B629">
        <v>4004</v>
      </c>
      <c r="C629" s="2">
        <v>45712.416307870371</v>
      </c>
      <c r="D629" t="s">
        <v>1761</v>
      </c>
      <c r="E629" t="s">
        <v>5091</v>
      </c>
      <c r="F629" s="3">
        <v>73.19</v>
      </c>
      <c r="G629" t="s">
        <v>47</v>
      </c>
      <c r="H629" s="3">
        <v>0</v>
      </c>
      <c r="I629" t="s">
        <v>48</v>
      </c>
      <c r="J629">
        <v>2563</v>
      </c>
      <c r="K629" t="s">
        <v>49</v>
      </c>
      <c r="L629" t="s">
        <v>50</v>
      </c>
      <c r="M629" t="s">
        <v>51</v>
      </c>
      <c r="N629">
        <v>941</v>
      </c>
      <c r="O629" t="s">
        <v>52</v>
      </c>
      <c r="P629" t="s">
        <v>53</v>
      </c>
      <c r="T629" t="s">
        <v>4967</v>
      </c>
      <c r="U629" t="s">
        <v>5092</v>
      </c>
      <c r="V629" t="s">
        <v>3165</v>
      </c>
      <c r="W629" t="s">
        <v>56</v>
      </c>
      <c r="X629" t="s">
        <v>5093</v>
      </c>
      <c r="Y629" t="s">
        <v>4275</v>
      </c>
      <c r="Z629" s="3">
        <v>7</v>
      </c>
      <c r="AA629" t="s">
        <v>4969</v>
      </c>
      <c r="AB629" t="s">
        <v>5061</v>
      </c>
      <c r="AC629" t="s">
        <v>61</v>
      </c>
      <c r="AD629" t="s">
        <v>61</v>
      </c>
      <c r="AE629" t="s">
        <v>5094</v>
      </c>
      <c r="AF629" t="s">
        <v>63</v>
      </c>
      <c r="AH629">
        <v>0</v>
      </c>
      <c r="AI629" s="2">
        <v>45712</v>
      </c>
      <c r="AJ629" t="s">
        <v>64</v>
      </c>
      <c r="AK629" t="s">
        <v>64</v>
      </c>
      <c r="AL629" t="s">
        <v>5095</v>
      </c>
      <c r="AM629" t="s">
        <v>5092</v>
      </c>
      <c r="AN629" s="3">
        <v>146.38</v>
      </c>
      <c r="AO629" t="s">
        <v>5061</v>
      </c>
      <c r="AP629" t="s">
        <v>64</v>
      </c>
      <c r="AQ629" t="s">
        <v>5094</v>
      </c>
      <c r="AR629">
        <v>1487</v>
      </c>
      <c r="AS629" t="s">
        <v>66</v>
      </c>
    </row>
    <row r="630" spans="1:45" ht="16" x14ac:dyDescent="0.2">
      <c r="A630">
        <v>4005</v>
      </c>
      <c r="B630">
        <v>4005</v>
      </c>
      <c r="C630" s="2">
        <v>45712.416307870371</v>
      </c>
      <c r="D630" t="s">
        <v>1761</v>
      </c>
      <c r="E630" t="s">
        <v>5096</v>
      </c>
      <c r="F630" s="3">
        <v>73.19</v>
      </c>
      <c r="G630" t="s">
        <v>47</v>
      </c>
      <c r="H630" s="3">
        <v>0</v>
      </c>
      <c r="I630" t="s">
        <v>48</v>
      </c>
      <c r="J630">
        <v>2900</v>
      </c>
      <c r="K630" t="s">
        <v>49</v>
      </c>
      <c r="L630" t="s">
        <v>50</v>
      </c>
      <c r="M630" t="s">
        <v>51</v>
      </c>
      <c r="N630">
        <v>941</v>
      </c>
      <c r="O630" t="s">
        <v>52</v>
      </c>
      <c r="P630" t="s">
        <v>53</v>
      </c>
      <c r="T630" t="s">
        <v>4967</v>
      </c>
      <c r="U630" t="s">
        <v>5092</v>
      </c>
      <c r="V630" t="s">
        <v>3165</v>
      </c>
      <c r="W630" t="s">
        <v>56</v>
      </c>
      <c r="X630" t="s">
        <v>5093</v>
      </c>
      <c r="Y630" t="s">
        <v>4275</v>
      </c>
      <c r="Z630" s="3">
        <v>7</v>
      </c>
      <c r="AA630" t="s">
        <v>4969</v>
      </c>
      <c r="AB630" t="s">
        <v>5061</v>
      </c>
      <c r="AC630" t="s">
        <v>61</v>
      </c>
      <c r="AD630" t="s">
        <v>61</v>
      </c>
      <c r="AE630" t="s">
        <v>5094</v>
      </c>
      <c r="AF630" t="s">
        <v>63</v>
      </c>
      <c r="AH630">
        <v>0</v>
      </c>
      <c r="AI630" s="2">
        <v>45712</v>
      </c>
      <c r="AJ630" t="s">
        <v>64</v>
      </c>
      <c r="AK630" t="s">
        <v>64</v>
      </c>
      <c r="AL630" t="s">
        <v>5095</v>
      </c>
      <c r="AM630" t="s">
        <v>5092</v>
      </c>
      <c r="AN630" s="3">
        <v>146.38</v>
      </c>
      <c r="AO630" t="s">
        <v>5061</v>
      </c>
      <c r="AP630" t="s">
        <v>64</v>
      </c>
      <c r="AQ630" t="s">
        <v>5094</v>
      </c>
      <c r="AR630">
        <v>1487</v>
      </c>
      <c r="AS630" t="s">
        <v>66</v>
      </c>
    </row>
    <row r="631" spans="1:45" ht="16" x14ac:dyDescent="0.2">
      <c r="A631">
        <v>3953</v>
      </c>
      <c r="B631">
        <v>3953</v>
      </c>
      <c r="C631" s="2">
        <v>45713</v>
      </c>
      <c r="D631" t="s">
        <v>1761</v>
      </c>
      <c r="E631" t="s">
        <v>5100</v>
      </c>
      <c r="F631" s="3">
        <v>12.82</v>
      </c>
      <c r="G631" t="s">
        <v>47</v>
      </c>
      <c r="H631" s="3">
        <v>0</v>
      </c>
      <c r="I631" t="s">
        <v>48</v>
      </c>
      <c r="J631">
        <v>2561</v>
      </c>
      <c r="K631" t="s">
        <v>49</v>
      </c>
      <c r="L631" t="s">
        <v>50</v>
      </c>
      <c r="M631" t="s">
        <v>51</v>
      </c>
      <c r="N631">
        <v>562</v>
      </c>
      <c r="O631" t="s">
        <v>52</v>
      </c>
      <c r="P631" t="s">
        <v>53</v>
      </c>
      <c r="T631" t="s">
        <v>5101</v>
      </c>
      <c r="V631" t="s">
        <v>3253</v>
      </c>
      <c r="W631" t="s">
        <v>56</v>
      </c>
      <c r="X631" t="s">
        <v>5102</v>
      </c>
      <c r="Y631" t="s">
        <v>5103</v>
      </c>
      <c r="Z631" s="3">
        <v>0</v>
      </c>
      <c r="AA631" t="s">
        <v>5104</v>
      </c>
      <c r="AB631" t="s">
        <v>5105</v>
      </c>
      <c r="AC631" t="s">
        <v>61</v>
      </c>
      <c r="AD631" t="s">
        <v>61</v>
      </c>
      <c r="AE631" t="s">
        <v>5106</v>
      </c>
      <c r="AF631" t="s">
        <v>63</v>
      </c>
      <c r="AH631">
        <v>0</v>
      </c>
      <c r="AI631" s="2">
        <v>45713</v>
      </c>
      <c r="AJ631" t="s">
        <v>64</v>
      </c>
      <c r="AK631" t="s">
        <v>64</v>
      </c>
      <c r="AL631" t="s">
        <v>5107</v>
      </c>
      <c r="AN631" s="3">
        <v>99.52</v>
      </c>
      <c r="AO631" t="s">
        <v>5105</v>
      </c>
      <c r="AP631" t="s">
        <v>64</v>
      </c>
      <c r="AQ631" t="s">
        <v>5106</v>
      </c>
      <c r="AR631">
        <v>1497</v>
      </c>
      <c r="AS631" t="s">
        <v>66</v>
      </c>
    </row>
    <row r="632" spans="1:45" ht="16" x14ac:dyDescent="0.2">
      <c r="A632">
        <v>3954</v>
      </c>
      <c r="B632">
        <v>3954</v>
      </c>
      <c r="C632" s="2">
        <v>45713</v>
      </c>
      <c r="D632" t="s">
        <v>1761</v>
      </c>
      <c r="E632" t="s">
        <v>5108</v>
      </c>
      <c r="F632" s="3">
        <v>86.7</v>
      </c>
      <c r="G632" t="s">
        <v>47</v>
      </c>
      <c r="H632" s="3">
        <v>19</v>
      </c>
      <c r="I632" t="s">
        <v>48</v>
      </c>
      <c r="J632">
        <v>2810</v>
      </c>
      <c r="K632" t="s">
        <v>49</v>
      </c>
      <c r="L632" t="s">
        <v>50</v>
      </c>
      <c r="M632" t="s">
        <v>51</v>
      </c>
      <c r="N632">
        <v>562</v>
      </c>
      <c r="O632" t="s">
        <v>52</v>
      </c>
      <c r="P632" t="s">
        <v>53</v>
      </c>
      <c r="T632" t="s">
        <v>5101</v>
      </c>
      <c r="V632" t="s">
        <v>3253</v>
      </c>
      <c r="W632" t="s">
        <v>56</v>
      </c>
      <c r="X632" t="s">
        <v>5102</v>
      </c>
      <c r="Y632" t="s">
        <v>5103</v>
      </c>
      <c r="Z632" s="3">
        <v>0</v>
      </c>
      <c r="AA632" t="s">
        <v>5104</v>
      </c>
      <c r="AB632" t="s">
        <v>5105</v>
      </c>
      <c r="AC632" t="s">
        <v>61</v>
      </c>
      <c r="AD632" t="s">
        <v>61</v>
      </c>
      <c r="AE632" t="s">
        <v>5106</v>
      </c>
      <c r="AF632" t="s">
        <v>63</v>
      </c>
      <c r="AH632">
        <v>59</v>
      </c>
      <c r="AI632" s="2">
        <v>45713</v>
      </c>
      <c r="AJ632" t="s">
        <v>64</v>
      </c>
      <c r="AK632" t="s">
        <v>64</v>
      </c>
      <c r="AL632" t="s">
        <v>5107</v>
      </c>
      <c r="AN632" s="3">
        <v>99.52</v>
      </c>
      <c r="AO632" t="s">
        <v>5105</v>
      </c>
      <c r="AP632" t="s">
        <v>64</v>
      </c>
      <c r="AQ632" t="s">
        <v>5106</v>
      </c>
      <c r="AR632">
        <v>1497</v>
      </c>
      <c r="AS632" t="s">
        <v>66</v>
      </c>
    </row>
    <row r="633" spans="1:45" ht="16" x14ac:dyDescent="0.2">
      <c r="A633">
        <v>3963</v>
      </c>
      <c r="B633">
        <v>3963</v>
      </c>
      <c r="C633" s="2">
        <v>45713</v>
      </c>
      <c r="D633" t="s">
        <v>1814</v>
      </c>
      <c r="E633" t="s">
        <v>5109</v>
      </c>
      <c r="F633" s="3">
        <v>19.600000000000001</v>
      </c>
      <c r="G633" t="s">
        <v>47</v>
      </c>
      <c r="H633" s="3">
        <v>0</v>
      </c>
      <c r="I633" t="s">
        <v>48</v>
      </c>
      <c r="J633">
        <v>2560</v>
      </c>
      <c r="K633" t="s">
        <v>49</v>
      </c>
      <c r="L633" t="s">
        <v>50</v>
      </c>
      <c r="M633" t="s">
        <v>51</v>
      </c>
      <c r="N633">
        <v>561</v>
      </c>
      <c r="O633" t="s">
        <v>52</v>
      </c>
      <c r="P633" t="s">
        <v>53</v>
      </c>
      <c r="T633" t="s">
        <v>5110</v>
      </c>
      <c r="U633" t="s">
        <v>5111</v>
      </c>
      <c r="V633" t="s">
        <v>3334</v>
      </c>
      <c r="W633" t="s">
        <v>56</v>
      </c>
      <c r="X633" t="s">
        <v>5112</v>
      </c>
      <c r="Y633" t="s">
        <v>5113</v>
      </c>
      <c r="Z633" s="3">
        <v>0</v>
      </c>
      <c r="AA633" t="s">
        <v>5114</v>
      </c>
      <c r="AB633" t="s">
        <v>5105</v>
      </c>
      <c r="AC633" t="s">
        <v>61</v>
      </c>
      <c r="AD633" t="s">
        <v>61</v>
      </c>
      <c r="AE633" t="s">
        <v>5115</v>
      </c>
      <c r="AF633" t="s">
        <v>63</v>
      </c>
      <c r="AH633">
        <v>0</v>
      </c>
      <c r="AI633" s="2">
        <v>45713</v>
      </c>
      <c r="AJ633" t="s">
        <v>64</v>
      </c>
      <c r="AK633" t="s">
        <v>64</v>
      </c>
      <c r="AL633" t="s">
        <v>5116</v>
      </c>
      <c r="AM633" t="s">
        <v>5111</v>
      </c>
      <c r="AN633" s="3">
        <v>19.600000000000001</v>
      </c>
      <c r="AO633" t="s">
        <v>5105</v>
      </c>
      <c r="AP633" t="s">
        <v>64</v>
      </c>
      <c r="AQ633" t="s">
        <v>5115</v>
      </c>
      <c r="AR633">
        <v>1511</v>
      </c>
      <c r="AS633" t="s">
        <v>66</v>
      </c>
    </row>
    <row r="634" spans="1:45" ht="16" x14ac:dyDescent="0.2">
      <c r="A634">
        <v>3994</v>
      </c>
      <c r="B634">
        <v>3994</v>
      </c>
      <c r="C634" s="2">
        <v>45713</v>
      </c>
      <c r="D634" t="s">
        <v>1761</v>
      </c>
      <c r="E634" t="s">
        <v>4330</v>
      </c>
      <c r="F634" s="3">
        <v>22.78</v>
      </c>
      <c r="G634" t="s">
        <v>47</v>
      </c>
      <c r="H634" s="3">
        <v>0</v>
      </c>
      <c r="I634" t="s">
        <v>48</v>
      </c>
      <c r="J634">
        <v>2720</v>
      </c>
      <c r="K634" t="s">
        <v>49</v>
      </c>
      <c r="L634" t="s">
        <v>50</v>
      </c>
      <c r="M634" t="s">
        <v>51</v>
      </c>
      <c r="N634">
        <v>942</v>
      </c>
      <c r="O634" t="s">
        <v>52</v>
      </c>
      <c r="P634" t="s">
        <v>53</v>
      </c>
      <c r="T634" t="s">
        <v>5117</v>
      </c>
      <c r="U634" t="s">
        <v>5118</v>
      </c>
      <c r="V634" t="s">
        <v>3450</v>
      </c>
      <c r="W634" t="s">
        <v>56</v>
      </c>
      <c r="X634" t="s">
        <v>5119</v>
      </c>
      <c r="Y634" t="s">
        <v>2036</v>
      </c>
      <c r="Z634" s="3">
        <v>19</v>
      </c>
      <c r="AA634" t="s">
        <v>5120</v>
      </c>
      <c r="AB634" t="s">
        <v>5049</v>
      </c>
      <c r="AC634" t="s">
        <v>61</v>
      </c>
      <c r="AD634" t="s">
        <v>61</v>
      </c>
      <c r="AE634" t="s">
        <v>5121</v>
      </c>
      <c r="AF634" t="s">
        <v>63</v>
      </c>
      <c r="AH634">
        <v>0</v>
      </c>
      <c r="AI634" s="2">
        <v>45713</v>
      </c>
      <c r="AJ634" t="s">
        <v>64</v>
      </c>
      <c r="AK634" t="s">
        <v>64</v>
      </c>
      <c r="AL634" t="s">
        <v>5122</v>
      </c>
      <c r="AM634" t="s">
        <v>5118</v>
      </c>
      <c r="AN634" s="3">
        <v>22.78</v>
      </c>
      <c r="AO634" t="s">
        <v>5049</v>
      </c>
      <c r="AP634" t="s">
        <v>64</v>
      </c>
      <c r="AQ634" t="s">
        <v>5121</v>
      </c>
      <c r="AR634">
        <v>1513</v>
      </c>
      <c r="AS634" t="s">
        <v>66</v>
      </c>
    </row>
    <row r="635" spans="1:45" ht="16" x14ac:dyDescent="0.2">
      <c r="A635">
        <v>3995</v>
      </c>
      <c r="B635">
        <v>3995</v>
      </c>
      <c r="C635" s="2">
        <v>45713</v>
      </c>
      <c r="D635" t="s">
        <v>1748</v>
      </c>
      <c r="E635" t="s">
        <v>5123</v>
      </c>
      <c r="F635" s="3">
        <v>0.4</v>
      </c>
      <c r="G635" t="s">
        <v>47</v>
      </c>
      <c r="H635" s="3">
        <v>0</v>
      </c>
      <c r="I635" t="s">
        <v>48</v>
      </c>
      <c r="J635">
        <v>2705</v>
      </c>
      <c r="K635" t="s">
        <v>49</v>
      </c>
      <c r="L635" t="s">
        <v>50</v>
      </c>
      <c r="M635" t="s">
        <v>51</v>
      </c>
      <c r="N635">
        <v>942</v>
      </c>
      <c r="O635" t="s">
        <v>52</v>
      </c>
      <c r="P635" t="s">
        <v>53</v>
      </c>
      <c r="T635" t="s">
        <v>5117</v>
      </c>
      <c r="U635" t="s">
        <v>5118</v>
      </c>
      <c r="V635" t="s">
        <v>3450</v>
      </c>
      <c r="W635" t="s">
        <v>56</v>
      </c>
      <c r="X635" t="s">
        <v>5119</v>
      </c>
      <c r="Y635" t="s">
        <v>2036</v>
      </c>
      <c r="Z635" s="3">
        <v>19</v>
      </c>
      <c r="AA635" t="s">
        <v>5120</v>
      </c>
      <c r="AB635" t="s">
        <v>5049</v>
      </c>
      <c r="AC635" t="s">
        <v>61</v>
      </c>
      <c r="AD635" t="s">
        <v>61</v>
      </c>
      <c r="AE635" t="s">
        <v>5121</v>
      </c>
      <c r="AF635" t="s">
        <v>63</v>
      </c>
      <c r="AH635">
        <v>0</v>
      </c>
      <c r="AI635" s="2">
        <v>45713</v>
      </c>
      <c r="AJ635" t="s">
        <v>64</v>
      </c>
      <c r="AK635" t="s">
        <v>64</v>
      </c>
      <c r="AL635" t="s">
        <v>5122</v>
      </c>
      <c r="AM635" t="s">
        <v>5118</v>
      </c>
      <c r="AN635" s="3">
        <v>22.78</v>
      </c>
      <c r="AO635" t="s">
        <v>5049</v>
      </c>
      <c r="AP635" t="s">
        <v>64</v>
      </c>
      <c r="AQ635" t="s">
        <v>5121</v>
      </c>
      <c r="AR635">
        <v>1513</v>
      </c>
      <c r="AS635" t="s">
        <v>66</v>
      </c>
    </row>
    <row r="636" spans="1:45" ht="16" x14ac:dyDescent="0.2">
      <c r="A636">
        <v>4017</v>
      </c>
      <c r="B636">
        <v>4017</v>
      </c>
      <c r="C636" s="2">
        <v>45713</v>
      </c>
      <c r="D636" t="s">
        <v>1814</v>
      </c>
      <c r="E636" t="s">
        <v>5124</v>
      </c>
      <c r="F636" s="3">
        <v>11.2</v>
      </c>
      <c r="G636" t="s">
        <v>47</v>
      </c>
      <c r="H636" s="3">
        <v>0</v>
      </c>
      <c r="I636" t="s">
        <v>48</v>
      </c>
      <c r="J636">
        <v>2560</v>
      </c>
      <c r="K636" t="s">
        <v>49</v>
      </c>
      <c r="L636" t="s">
        <v>50</v>
      </c>
      <c r="M636" t="s">
        <v>51</v>
      </c>
      <c r="N636">
        <v>563</v>
      </c>
      <c r="O636" t="s">
        <v>52</v>
      </c>
      <c r="P636" t="s">
        <v>53</v>
      </c>
      <c r="T636" t="s">
        <v>5110</v>
      </c>
      <c r="U636" t="s">
        <v>5125</v>
      </c>
      <c r="V636" t="s">
        <v>3363</v>
      </c>
      <c r="W636" t="s">
        <v>56</v>
      </c>
      <c r="X636" t="s">
        <v>5126</v>
      </c>
      <c r="Y636" t="s">
        <v>5127</v>
      </c>
      <c r="Z636" s="3">
        <v>0</v>
      </c>
      <c r="AA636" t="s">
        <v>5114</v>
      </c>
      <c r="AB636" t="s">
        <v>5105</v>
      </c>
      <c r="AC636" t="s">
        <v>61</v>
      </c>
      <c r="AD636" t="s">
        <v>61</v>
      </c>
      <c r="AE636" t="s">
        <v>5128</v>
      </c>
      <c r="AF636" t="s">
        <v>63</v>
      </c>
      <c r="AH636">
        <v>0</v>
      </c>
      <c r="AI636" s="2">
        <v>45713</v>
      </c>
      <c r="AJ636" t="s">
        <v>64</v>
      </c>
      <c r="AK636" t="s">
        <v>64</v>
      </c>
      <c r="AL636" t="s">
        <v>5129</v>
      </c>
      <c r="AM636" t="s">
        <v>5125</v>
      </c>
      <c r="AN636" s="3">
        <v>19.600000000000001</v>
      </c>
      <c r="AO636" t="s">
        <v>5105</v>
      </c>
      <c r="AP636" t="s">
        <v>64</v>
      </c>
      <c r="AQ636" t="s">
        <v>5128</v>
      </c>
      <c r="AR636">
        <v>1531</v>
      </c>
      <c r="AS636" t="s">
        <v>66</v>
      </c>
    </row>
    <row r="637" spans="1:45" ht="16" x14ac:dyDescent="0.2">
      <c r="A637">
        <v>4018</v>
      </c>
      <c r="B637">
        <v>4018</v>
      </c>
      <c r="C637" s="2">
        <v>45713</v>
      </c>
      <c r="D637" t="s">
        <v>1814</v>
      </c>
      <c r="E637" t="s">
        <v>5130</v>
      </c>
      <c r="F637" s="3">
        <v>4.8</v>
      </c>
      <c r="G637" t="s">
        <v>47</v>
      </c>
      <c r="H637" s="3">
        <v>0</v>
      </c>
      <c r="I637" t="s">
        <v>48</v>
      </c>
      <c r="J637">
        <v>2564</v>
      </c>
      <c r="K637" t="s">
        <v>49</v>
      </c>
      <c r="L637" t="s">
        <v>50</v>
      </c>
      <c r="M637" t="s">
        <v>51</v>
      </c>
      <c r="N637">
        <v>563</v>
      </c>
      <c r="O637" t="s">
        <v>52</v>
      </c>
      <c r="P637" t="s">
        <v>53</v>
      </c>
      <c r="T637" t="s">
        <v>5110</v>
      </c>
      <c r="U637" t="s">
        <v>5125</v>
      </c>
      <c r="V637" t="s">
        <v>3363</v>
      </c>
      <c r="W637" t="s">
        <v>56</v>
      </c>
      <c r="X637" t="s">
        <v>5126</v>
      </c>
      <c r="Y637" t="s">
        <v>5127</v>
      </c>
      <c r="Z637" s="3">
        <v>0</v>
      </c>
      <c r="AA637" t="s">
        <v>5114</v>
      </c>
      <c r="AB637" t="s">
        <v>5105</v>
      </c>
      <c r="AC637" t="s">
        <v>61</v>
      </c>
      <c r="AD637" t="s">
        <v>61</v>
      </c>
      <c r="AE637" t="s">
        <v>5128</v>
      </c>
      <c r="AF637" t="s">
        <v>63</v>
      </c>
      <c r="AH637">
        <v>0</v>
      </c>
      <c r="AI637" s="2">
        <v>45713</v>
      </c>
      <c r="AJ637" t="s">
        <v>64</v>
      </c>
      <c r="AK637" t="s">
        <v>64</v>
      </c>
      <c r="AL637" t="s">
        <v>5129</v>
      </c>
      <c r="AM637" t="s">
        <v>5125</v>
      </c>
      <c r="AN637" s="3">
        <v>19.600000000000001</v>
      </c>
      <c r="AO637" t="s">
        <v>5105</v>
      </c>
      <c r="AP637" t="s">
        <v>64</v>
      </c>
      <c r="AQ637" t="s">
        <v>5128</v>
      </c>
      <c r="AR637">
        <v>1531</v>
      </c>
      <c r="AS637" t="s">
        <v>66</v>
      </c>
    </row>
    <row r="638" spans="1:45" ht="16" x14ac:dyDescent="0.2">
      <c r="A638">
        <v>4019</v>
      </c>
      <c r="B638">
        <v>4019</v>
      </c>
      <c r="C638" s="2">
        <v>45713</v>
      </c>
      <c r="D638" t="s">
        <v>1814</v>
      </c>
      <c r="E638" t="s">
        <v>5131</v>
      </c>
      <c r="F638" s="3">
        <v>3.6</v>
      </c>
      <c r="G638" t="s">
        <v>47</v>
      </c>
      <c r="H638" s="3">
        <v>0</v>
      </c>
      <c r="I638" t="s">
        <v>48</v>
      </c>
      <c r="J638">
        <v>2564</v>
      </c>
      <c r="K638" t="s">
        <v>49</v>
      </c>
      <c r="L638" t="s">
        <v>50</v>
      </c>
      <c r="M638" t="s">
        <v>51</v>
      </c>
      <c r="N638">
        <v>563</v>
      </c>
      <c r="O638" t="s">
        <v>52</v>
      </c>
      <c r="P638" t="s">
        <v>53</v>
      </c>
      <c r="T638" t="s">
        <v>5110</v>
      </c>
      <c r="U638" t="s">
        <v>5125</v>
      </c>
      <c r="V638" t="s">
        <v>3363</v>
      </c>
      <c r="W638" t="s">
        <v>56</v>
      </c>
      <c r="X638" t="s">
        <v>5126</v>
      </c>
      <c r="Y638" t="s">
        <v>5127</v>
      </c>
      <c r="Z638" s="3">
        <v>0</v>
      </c>
      <c r="AA638" t="s">
        <v>5114</v>
      </c>
      <c r="AB638" t="s">
        <v>5105</v>
      </c>
      <c r="AC638" t="s">
        <v>61</v>
      </c>
      <c r="AD638" t="s">
        <v>61</v>
      </c>
      <c r="AE638" t="s">
        <v>5128</v>
      </c>
      <c r="AF638" t="s">
        <v>63</v>
      </c>
      <c r="AH638">
        <v>0</v>
      </c>
      <c r="AI638" s="2">
        <v>45713</v>
      </c>
      <c r="AJ638" t="s">
        <v>64</v>
      </c>
      <c r="AK638" t="s">
        <v>64</v>
      </c>
      <c r="AL638" t="s">
        <v>5129</v>
      </c>
      <c r="AM638" t="s">
        <v>5125</v>
      </c>
      <c r="AN638" s="3">
        <v>19.600000000000001</v>
      </c>
      <c r="AO638" t="s">
        <v>5105</v>
      </c>
      <c r="AP638" t="s">
        <v>64</v>
      </c>
      <c r="AQ638" t="s">
        <v>5128</v>
      </c>
      <c r="AR638">
        <v>1531</v>
      </c>
      <c r="AS638" t="s">
        <v>66</v>
      </c>
    </row>
    <row r="639" spans="1:45" ht="16" x14ac:dyDescent="0.2">
      <c r="A639">
        <v>4039</v>
      </c>
      <c r="B639">
        <v>4039</v>
      </c>
      <c r="C639" s="2">
        <v>45713</v>
      </c>
      <c r="D639" t="s">
        <v>1761</v>
      </c>
      <c r="E639" t="s">
        <v>5132</v>
      </c>
      <c r="F639" s="3">
        <v>3.3</v>
      </c>
      <c r="G639" t="s">
        <v>47</v>
      </c>
      <c r="H639" s="3">
        <v>0</v>
      </c>
      <c r="I639" t="s">
        <v>48</v>
      </c>
      <c r="J639">
        <v>3270</v>
      </c>
      <c r="K639" t="s">
        <v>49</v>
      </c>
      <c r="L639" t="s">
        <v>50</v>
      </c>
      <c r="M639" t="s">
        <v>106</v>
      </c>
      <c r="N639">
        <v>562</v>
      </c>
      <c r="O639" t="s">
        <v>52</v>
      </c>
      <c r="P639" t="s">
        <v>53</v>
      </c>
      <c r="T639" t="s">
        <v>5133</v>
      </c>
      <c r="U639" t="s">
        <v>5134</v>
      </c>
      <c r="V639" t="s">
        <v>3386</v>
      </c>
      <c r="W639" t="s">
        <v>56</v>
      </c>
      <c r="X639" t="s">
        <v>5135</v>
      </c>
      <c r="Y639" t="s">
        <v>5136</v>
      </c>
      <c r="Z639" s="3">
        <v>0</v>
      </c>
      <c r="AA639" t="s">
        <v>5137</v>
      </c>
      <c r="AB639" t="s">
        <v>5105</v>
      </c>
      <c r="AC639" t="s">
        <v>61</v>
      </c>
      <c r="AD639" t="s">
        <v>61</v>
      </c>
      <c r="AE639" t="s">
        <v>5138</v>
      </c>
      <c r="AF639" t="s">
        <v>63</v>
      </c>
      <c r="AH639">
        <v>0</v>
      </c>
      <c r="AI639" s="2">
        <v>45713</v>
      </c>
      <c r="AJ639" t="s">
        <v>64</v>
      </c>
      <c r="AK639" t="s">
        <v>64</v>
      </c>
      <c r="AL639" t="s">
        <v>5139</v>
      </c>
      <c r="AM639" t="s">
        <v>5134</v>
      </c>
      <c r="AN639" s="3">
        <v>173.6</v>
      </c>
      <c r="AO639" t="s">
        <v>5105</v>
      </c>
      <c r="AP639" t="s">
        <v>64</v>
      </c>
      <c r="AQ639" t="s">
        <v>5138</v>
      </c>
      <c r="AR639">
        <v>1533</v>
      </c>
      <c r="AS639" t="s">
        <v>66</v>
      </c>
    </row>
    <row r="640" spans="1:45" ht="16" x14ac:dyDescent="0.2">
      <c r="A640">
        <v>4040</v>
      </c>
      <c r="B640">
        <v>4040</v>
      </c>
      <c r="C640" s="2">
        <v>45713</v>
      </c>
      <c r="D640" t="s">
        <v>1761</v>
      </c>
      <c r="E640" t="s">
        <v>5132</v>
      </c>
      <c r="F640" s="3">
        <v>36.700000000000003</v>
      </c>
      <c r="G640" t="s">
        <v>47</v>
      </c>
      <c r="H640" s="3">
        <v>19</v>
      </c>
      <c r="I640" t="s">
        <v>48</v>
      </c>
      <c r="J640">
        <v>3270</v>
      </c>
      <c r="K640" t="s">
        <v>49</v>
      </c>
      <c r="L640" t="s">
        <v>50</v>
      </c>
      <c r="M640" t="s">
        <v>106</v>
      </c>
      <c r="N640">
        <v>562</v>
      </c>
      <c r="O640" t="s">
        <v>52</v>
      </c>
      <c r="P640" t="s">
        <v>53</v>
      </c>
      <c r="T640" t="s">
        <v>5133</v>
      </c>
      <c r="U640" t="s">
        <v>5134</v>
      </c>
      <c r="V640" t="s">
        <v>3386</v>
      </c>
      <c r="W640" t="s">
        <v>56</v>
      </c>
      <c r="X640" t="s">
        <v>5135</v>
      </c>
      <c r="Y640" t="s">
        <v>5136</v>
      </c>
      <c r="Z640" s="3">
        <v>0</v>
      </c>
      <c r="AA640" t="s">
        <v>5137</v>
      </c>
      <c r="AB640" t="s">
        <v>5105</v>
      </c>
      <c r="AC640" t="s">
        <v>61</v>
      </c>
      <c r="AD640" t="s">
        <v>61</v>
      </c>
      <c r="AE640" t="s">
        <v>5138</v>
      </c>
      <c r="AF640" t="s">
        <v>63</v>
      </c>
      <c r="AH640">
        <v>59</v>
      </c>
      <c r="AI640" s="2">
        <v>45713</v>
      </c>
      <c r="AJ640" t="s">
        <v>64</v>
      </c>
      <c r="AK640" t="s">
        <v>64</v>
      </c>
      <c r="AL640" t="s">
        <v>5139</v>
      </c>
      <c r="AM640" t="s">
        <v>5134</v>
      </c>
      <c r="AN640" s="3">
        <v>173.6</v>
      </c>
      <c r="AO640" t="s">
        <v>5105</v>
      </c>
      <c r="AP640" t="s">
        <v>64</v>
      </c>
      <c r="AQ640" t="s">
        <v>5138</v>
      </c>
      <c r="AR640">
        <v>1533</v>
      </c>
      <c r="AS640" t="s">
        <v>66</v>
      </c>
    </row>
    <row r="641" spans="1:45" ht="16" x14ac:dyDescent="0.2">
      <c r="A641">
        <v>4041</v>
      </c>
      <c r="B641">
        <v>4041</v>
      </c>
      <c r="C641" s="2">
        <v>45713</v>
      </c>
      <c r="D641" t="s">
        <v>1761</v>
      </c>
      <c r="E641" t="s">
        <v>5140</v>
      </c>
      <c r="F641" s="3">
        <v>17.600000000000001</v>
      </c>
      <c r="G641" t="s">
        <v>47</v>
      </c>
      <c r="H641" s="3">
        <v>19</v>
      </c>
      <c r="I641" t="s">
        <v>48</v>
      </c>
      <c r="J641">
        <v>3270</v>
      </c>
      <c r="K641" t="s">
        <v>49</v>
      </c>
      <c r="L641" t="s">
        <v>50</v>
      </c>
      <c r="M641" t="s">
        <v>106</v>
      </c>
      <c r="N641">
        <v>562</v>
      </c>
      <c r="O641" t="s">
        <v>52</v>
      </c>
      <c r="P641" t="s">
        <v>53</v>
      </c>
      <c r="T641" t="s">
        <v>5133</v>
      </c>
      <c r="U641" t="s">
        <v>5134</v>
      </c>
      <c r="V641" t="s">
        <v>3386</v>
      </c>
      <c r="W641" t="s">
        <v>56</v>
      </c>
      <c r="X641" t="s">
        <v>5135</v>
      </c>
      <c r="Y641" t="s">
        <v>5136</v>
      </c>
      <c r="Z641" s="3">
        <v>0</v>
      </c>
      <c r="AA641" t="s">
        <v>5137</v>
      </c>
      <c r="AB641" t="s">
        <v>5105</v>
      </c>
      <c r="AC641" t="s">
        <v>61</v>
      </c>
      <c r="AD641" t="s">
        <v>61</v>
      </c>
      <c r="AE641" t="s">
        <v>5138</v>
      </c>
      <c r="AF641" t="s">
        <v>63</v>
      </c>
      <c r="AH641">
        <v>59</v>
      </c>
      <c r="AI641" s="2">
        <v>45713</v>
      </c>
      <c r="AJ641" t="s">
        <v>64</v>
      </c>
      <c r="AK641" t="s">
        <v>64</v>
      </c>
      <c r="AL641" t="s">
        <v>5139</v>
      </c>
      <c r="AM641" t="s">
        <v>5134</v>
      </c>
      <c r="AN641" s="3">
        <v>173.6</v>
      </c>
      <c r="AO641" t="s">
        <v>5105</v>
      </c>
      <c r="AP641" t="s">
        <v>64</v>
      </c>
      <c r="AQ641" t="s">
        <v>5138</v>
      </c>
      <c r="AR641">
        <v>1533</v>
      </c>
      <c r="AS641" t="s">
        <v>66</v>
      </c>
    </row>
    <row r="642" spans="1:45" ht="16" x14ac:dyDescent="0.2">
      <c r="A642">
        <v>4042</v>
      </c>
      <c r="B642">
        <v>4042</v>
      </c>
      <c r="C642" s="2">
        <v>45713</v>
      </c>
      <c r="D642" t="s">
        <v>1761</v>
      </c>
      <c r="E642" t="s">
        <v>5141</v>
      </c>
      <c r="F642" s="3">
        <v>34.6</v>
      </c>
      <c r="G642" t="s">
        <v>47</v>
      </c>
      <c r="H642" s="3">
        <v>19</v>
      </c>
      <c r="I642" t="s">
        <v>48</v>
      </c>
      <c r="J642">
        <v>3270</v>
      </c>
      <c r="K642" t="s">
        <v>49</v>
      </c>
      <c r="L642" t="s">
        <v>50</v>
      </c>
      <c r="M642" t="s">
        <v>106</v>
      </c>
      <c r="N642">
        <v>562</v>
      </c>
      <c r="O642" t="s">
        <v>52</v>
      </c>
      <c r="P642" t="s">
        <v>53</v>
      </c>
      <c r="T642" t="s">
        <v>5133</v>
      </c>
      <c r="U642" t="s">
        <v>5134</v>
      </c>
      <c r="V642" t="s">
        <v>3386</v>
      </c>
      <c r="W642" t="s">
        <v>56</v>
      </c>
      <c r="X642" t="s">
        <v>5135</v>
      </c>
      <c r="Y642" t="s">
        <v>5136</v>
      </c>
      <c r="Z642" s="3">
        <v>0</v>
      </c>
      <c r="AA642" t="s">
        <v>5137</v>
      </c>
      <c r="AB642" t="s">
        <v>5105</v>
      </c>
      <c r="AC642" t="s">
        <v>61</v>
      </c>
      <c r="AD642" t="s">
        <v>61</v>
      </c>
      <c r="AE642" t="s">
        <v>5138</v>
      </c>
      <c r="AF642" t="s">
        <v>63</v>
      </c>
      <c r="AH642">
        <v>59</v>
      </c>
      <c r="AI642" s="2">
        <v>45713</v>
      </c>
      <c r="AJ642" t="s">
        <v>64</v>
      </c>
      <c r="AK642" t="s">
        <v>64</v>
      </c>
      <c r="AL642" t="s">
        <v>5139</v>
      </c>
      <c r="AM642" t="s">
        <v>5134</v>
      </c>
      <c r="AN642" s="3">
        <v>173.6</v>
      </c>
      <c r="AO642" t="s">
        <v>5105</v>
      </c>
      <c r="AP642" t="s">
        <v>64</v>
      </c>
      <c r="AQ642" t="s">
        <v>5138</v>
      </c>
      <c r="AR642">
        <v>1533</v>
      </c>
      <c r="AS642" t="s">
        <v>66</v>
      </c>
    </row>
    <row r="643" spans="1:45" ht="16" x14ac:dyDescent="0.2">
      <c r="A643">
        <v>4043</v>
      </c>
      <c r="B643">
        <v>4043</v>
      </c>
      <c r="C643" s="2">
        <v>45713</v>
      </c>
      <c r="D643" t="s">
        <v>1761</v>
      </c>
      <c r="E643" t="s">
        <v>5141</v>
      </c>
      <c r="F643" s="3">
        <v>3.4</v>
      </c>
      <c r="G643" t="s">
        <v>47</v>
      </c>
      <c r="H643" s="3">
        <v>0</v>
      </c>
      <c r="I643" t="s">
        <v>48</v>
      </c>
      <c r="J643">
        <v>3270</v>
      </c>
      <c r="K643" t="s">
        <v>49</v>
      </c>
      <c r="L643" t="s">
        <v>50</v>
      </c>
      <c r="M643" t="s">
        <v>106</v>
      </c>
      <c r="N643">
        <v>562</v>
      </c>
      <c r="O643" t="s">
        <v>52</v>
      </c>
      <c r="P643" t="s">
        <v>53</v>
      </c>
      <c r="T643" t="s">
        <v>5133</v>
      </c>
      <c r="U643" t="s">
        <v>5134</v>
      </c>
      <c r="V643" t="s">
        <v>3386</v>
      </c>
      <c r="W643" t="s">
        <v>56</v>
      </c>
      <c r="X643" t="s">
        <v>5135</v>
      </c>
      <c r="Y643" t="s">
        <v>5136</v>
      </c>
      <c r="Z643" s="3">
        <v>0</v>
      </c>
      <c r="AA643" t="s">
        <v>5137</v>
      </c>
      <c r="AB643" t="s">
        <v>5105</v>
      </c>
      <c r="AC643" t="s">
        <v>61</v>
      </c>
      <c r="AD643" t="s">
        <v>61</v>
      </c>
      <c r="AE643" t="s">
        <v>5138</v>
      </c>
      <c r="AF643" t="s">
        <v>63</v>
      </c>
      <c r="AH643">
        <v>0</v>
      </c>
      <c r="AI643" s="2">
        <v>45713</v>
      </c>
      <c r="AJ643" t="s">
        <v>64</v>
      </c>
      <c r="AK643" t="s">
        <v>64</v>
      </c>
      <c r="AL643" t="s">
        <v>5139</v>
      </c>
      <c r="AM643" t="s">
        <v>5134</v>
      </c>
      <c r="AN643" s="3">
        <v>173.6</v>
      </c>
      <c r="AO643" t="s">
        <v>5105</v>
      </c>
      <c r="AP643" t="s">
        <v>64</v>
      </c>
      <c r="AQ643" t="s">
        <v>5138</v>
      </c>
      <c r="AR643">
        <v>1533</v>
      </c>
      <c r="AS643" t="s">
        <v>66</v>
      </c>
    </row>
    <row r="644" spans="1:45" ht="16" x14ac:dyDescent="0.2">
      <c r="A644">
        <v>4044</v>
      </c>
      <c r="B644">
        <v>4044</v>
      </c>
      <c r="C644" s="2">
        <v>45713</v>
      </c>
      <c r="D644" t="s">
        <v>1761</v>
      </c>
      <c r="E644" t="s">
        <v>5142</v>
      </c>
      <c r="F644" s="3">
        <v>24</v>
      </c>
      <c r="G644" t="s">
        <v>47</v>
      </c>
      <c r="H644" s="3">
        <v>7</v>
      </c>
      <c r="I644" t="s">
        <v>48</v>
      </c>
      <c r="J644">
        <v>2563</v>
      </c>
      <c r="K644" t="s">
        <v>49</v>
      </c>
      <c r="L644" t="s">
        <v>50</v>
      </c>
      <c r="M644" t="s">
        <v>51</v>
      </c>
      <c r="N644">
        <v>562</v>
      </c>
      <c r="O644" t="s">
        <v>52</v>
      </c>
      <c r="P644" t="s">
        <v>53</v>
      </c>
      <c r="T644" t="s">
        <v>5133</v>
      </c>
      <c r="U644" t="s">
        <v>5134</v>
      </c>
      <c r="V644" t="s">
        <v>3386</v>
      </c>
      <c r="W644" t="s">
        <v>56</v>
      </c>
      <c r="X644" t="s">
        <v>5135</v>
      </c>
      <c r="Y644" t="s">
        <v>5136</v>
      </c>
      <c r="Z644" s="3">
        <v>0</v>
      </c>
      <c r="AA644" t="s">
        <v>5137</v>
      </c>
      <c r="AB644" t="s">
        <v>5105</v>
      </c>
      <c r="AC644" t="s">
        <v>61</v>
      </c>
      <c r="AD644" t="s">
        <v>61</v>
      </c>
      <c r="AE644" t="s">
        <v>5138</v>
      </c>
      <c r="AF644" t="s">
        <v>63</v>
      </c>
      <c r="AH644">
        <v>58</v>
      </c>
      <c r="AI644" s="2">
        <v>45713</v>
      </c>
      <c r="AJ644" t="s">
        <v>64</v>
      </c>
      <c r="AK644" t="s">
        <v>64</v>
      </c>
      <c r="AL644" t="s">
        <v>5139</v>
      </c>
      <c r="AM644" t="s">
        <v>5134</v>
      </c>
      <c r="AN644" s="3">
        <v>173.6</v>
      </c>
      <c r="AO644" t="s">
        <v>5105</v>
      </c>
      <c r="AP644" t="s">
        <v>64</v>
      </c>
      <c r="AQ644" t="s">
        <v>5138</v>
      </c>
      <c r="AR644">
        <v>1533</v>
      </c>
      <c r="AS644" t="s">
        <v>66</v>
      </c>
    </row>
    <row r="645" spans="1:45" ht="16" x14ac:dyDescent="0.2">
      <c r="A645">
        <v>4045</v>
      </c>
      <c r="B645">
        <v>4045</v>
      </c>
      <c r="C645" s="2">
        <v>45713</v>
      </c>
      <c r="D645" t="s">
        <v>1761</v>
      </c>
      <c r="E645" t="s">
        <v>5143</v>
      </c>
      <c r="F645" s="3">
        <v>30</v>
      </c>
      <c r="G645" t="s">
        <v>47</v>
      </c>
      <c r="H645" s="3">
        <v>19</v>
      </c>
      <c r="I645" t="s">
        <v>48</v>
      </c>
      <c r="J645">
        <v>3250</v>
      </c>
      <c r="K645" t="s">
        <v>49</v>
      </c>
      <c r="L645" t="s">
        <v>50</v>
      </c>
      <c r="M645" t="s">
        <v>106</v>
      </c>
      <c r="N645">
        <v>562</v>
      </c>
      <c r="O645" t="s">
        <v>52</v>
      </c>
      <c r="P645" t="s">
        <v>53</v>
      </c>
      <c r="T645" t="s">
        <v>5133</v>
      </c>
      <c r="U645" t="s">
        <v>5134</v>
      </c>
      <c r="V645" t="s">
        <v>3386</v>
      </c>
      <c r="W645" t="s">
        <v>56</v>
      </c>
      <c r="X645" t="s">
        <v>5135</v>
      </c>
      <c r="Y645" t="s">
        <v>5136</v>
      </c>
      <c r="Z645" s="3">
        <v>0</v>
      </c>
      <c r="AA645" t="s">
        <v>5137</v>
      </c>
      <c r="AB645" t="s">
        <v>5105</v>
      </c>
      <c r="AC645" t="s">
        <v>61</v>
      </c>
      <c r="AD645" t="s">
        <v>61</v>
      </c>
      <c r="AE645" t="s">
        <v>5138</v>
      </c>
      <c r="AF645" t="s">
        <v>63</v>
      </c>
      <c r="AH645">
        <v>59</v>
      </c>
      <c r="AI645" s="2">
        <v>45713</v>
      </c>
      <c r="AJ645" t="s">
        <v>64</v>
      </c>
      <c r="AK645" t="s">
        <v>64</v>
      </c>
      <c r="AL645" t="s">
        <v>5139</v>
      </c>
      <c r="AM645" t="s">
        <v>5134</v>
      </c>
      <c r="AN645" s="3">
        <v>173.6</v>
      </c>
      <c r="AO645" t="s">
        <v>5105</v>
      </c>
      <c r="AP645" t="s">
        <v>64</v>
      </c>
      <c r="AQ645" t="s">
        <v>5138</v>
      </c>
      <c r="AR645">
        <v>1533</v>
      </c>
      <c r="AS645" t="s">
        <v>66</v>
      </c>
    </row>
    <row r="646" spans="1:45" ht="16" x14ac:dyDescent="0.2">
      <c r="A646">
        <v>4046</v>
      </c>
      <c r="B646">
        <v>4046</v>
      </c>
      <c r="C646" s="2">
        <v>45713</v>
      </c>
      <c r="D646" t="s">
        <v>1761</v>
      </c>
      <c r="E646" t="s">
        <v>5144</v>
      </c>
      <c r="F646" s="3">
        <v>9.6999999999999993</v>
      </c>
      <c r="G646" t="s">
        <v>47</v>
      </c>
      <c r="H646" s="3">
        <v>7</v>
      </c>
      <c r="I646" t="s">
        <v>48</v>
      </c>
      <c r="J646">
        <v>2563</v>
      </c>
      <c r="K646" t="s">
        <v>49</v>
      </c>
      <c r="L646" t="s">
        <v>50</v>
      </c>
      <c r="M646" t="s">
        <v>51</v>
      </c>
      <c r="N646">
        <v>562</v>
      </c>
      <c r="O646" t="s">
        <v>52</v>
      </c>
      <c r="P646" t="s">
        <v>53</v>
      </c>
      <c r="T646" t="s">
        <v>5133</v>
      </c>
      <c r="U646" t="s">
        <v>5134</v>
      </c>
      <c r="V646" t="s">
        <v>3386</v>
      </c>
      <c r="W646" t="s">
        <v>56</v>
      </c>
      <c r="X646" t="s">
        <v>5135</v>
      </c>
      <c r="Y646" t="s">
        <v>5136</v>
      </c>
      <c r="Z646" s="3">
        <v>0</v>
      </c>
      <c r="AA646" t="s">
        <v>5137</v>
      </c>
      <c r="AB646" t="s">
        <v>5105</v>
      </c>
      <c r="AC646" t="s">
        <v>61</v>
      </c>
      <c r="AD646" t="s">
        <v>61</v>
      </c>
      <c r="AE646" t="s">
        <v>5138</v>
      </c>
      <c r="AF646" t="s">
        <v>63</v>
      </c>
      <c r="AH646">
        <v>58</v>
      </c>
      <c r="AI646" s="2">
        <v>45713</v>
      </c>
      <c r="AJ646" t="s">
        <v>64</v>
      </c>
      <c r="AK646" t="s">
        <v>64</v>
      </c>
      <c r="AL646" t="s">
        <v>5139</v>
      </c>
      <c r="AM646" t="s">
        <v>5134</v>
      </c>
      <c r="AN646" s="3">
        <v>173.6</v>
      </c>
      <c r="AO646" t="s">
        <v>5105</v>
      </c>
      <c r="AP646" t="s">
        <v>64</v>
      </c>
      <c r="AQ646" t="s">
        <v>5138</v>
      </c>
      <c r="AR646">
        <v>1533</v>
      </c>
      <c r="AS646" t="s">
        <v>66</v>
      </c>
    </row>
    <row r="647" spans="1:45" ht="16" x14ac:dyDescent="0.2">
      <c r="A647">
        <v>4047</v>
      </c>
      <c r="B647">
        <v>4047</v>
      </c>
      <c r="C647" s="2">
        <v>45713</v>
      </c>
      <c r="D647" t="s">
        <v>1761</v>
      </c>
      <c r="E647" t="s">
        <v>5145</v>
      </c>
      <c r="F647" s="3">
        <v>14.3</v>
      </c>
      <c r="G647" t="s">
        <v>47</v>
      </c>
      <c r="H647" s="3">
        <v>7</v>
      </c>
      <c r="I647" t="s">
        <v>48</v>
      </c>
      <c r="J647">
        <v>2563</v>
      </c>
      <c r="K647" t="s">
        <v>49</v>
      </c>
      <c r="L647" t="s">
        <v>50</v>
      </c>
      <c r="M647" t="s">
        <v>51</v>
      </c>
      <c r="N647">
        <v>562</v>
      </c>
      <c r="O647" t="s">
        <v>52</v>
      </c>
      <c r="P647" t="s">
        <v>53</v>
      </c>
      <c r="T647" t="s">
        <v>5133</v>
      </c>
      <c r="U647" t="s">
        <v>5134</v>
      </c>
      <c r="V647" t="s">
        <v>3386</v>
      </c>
      <c r="W647" t="s">
        <v>56</v>
      </c>
      <c r="X647" t="s">
        <v>5135</v>
      </c>
      <c r="Y647" t="s">
        <v>5136</v>
      </c>
      <c r="Z647" s="3">
        <v>0</v>
      </c>
      <c r="AA647" t="s">
        <v>5137</v>
      </c>
      <c r="AB647" t="s">
        <v>5105</v>
      </c>
      <c r="AC647" t="s">
        <v>61</v>
      </c>
      <c r="AD647" t="s">
        <v>61</v>
      </c>
      <c r="AE647" t="s">
        <v>5138</v>
      </c>
      <c r="AF647" t="s">
        <v>63</v>
      </c>
      <c r="AH647">
        <v>58</v>
      </c>
      <c r="AI647" s="2">
        <v>45713</v>
      </c>
      <c r="AJ647" t="s">
        <v>64</v>
      </c>
      <c r="AK647" t="s">
        <v>64</v>
      </c>
      <c r="AL647" t="s">
        <v>5139</v>
      </c>
      <c r="AM647" t="s">
        <v>5134</v>
      </c>
      <c r="AN647" s="3">
        <v>173.6</v>
      </c>
      <c r="AO647" t="s">
        <v>5105</v>
      </c>
      <c r="AP647" t="s">
        <v>64</v>
      </c>
      <c r="AQ647" t="s">
        <v>5138</v>
      </c>
      <c r="AR647">
        <v>1533</v>
      </c>
      <c r="AS647" t="s">
        <v>66</v>
      </c>
    </row>
    <row r="648" spans="1:45" ht="16" x14ac:dyDescent="0.2">
      <c r="A648">
        <v>3957</v>
      </c>
      <c r="B648">
        <v>3957</v>
      </c>
      <c r="C648" s="2">
        <v>45714</v>
      </c>
      <c r="D648" t="s">
        <v>1761</v>
      </c>
      <c r="E648" t="s">
        <v>5154</v>
      </c>
      <c r="F648" s="3">
        <v>170</v>
      </c>
      <c r="G648" t="s">
        <v>47</v>
      </c>
      <c r="H648" s="3">
        <v>19</v>
      </c>
      <c r="I648" t="s">
        <v>48</v>
      </c>
      <c r="J648">
        <v>2810</v>
      </c>
      <c r="K648" t="s">
        <v>49</v>
      </c>
      <c r="L648" t="s">
        <v>50</v>
      </c>
      <c r="M648" t="s">
        <v>51</v>
      </c>
      <c r="N648">
        <v>561</v>
      </c>
      <c r="O648" t="s">
        <v>52</v>
      </c>
      <c r="P648" t="s">
        <v>53</v>
      </c>
      <c r="T648" t="s">
        <v>5155</v>
      </c>
      <c r="V648" t="s">
        <v>3317</v>
      </c>
      <c r="W648" t="s">
        <v>56</v>
      </c>
      <c r="X648" t="s">
        <v>5156</v>
      </c>
      <c r="Y648" t="s">
        <v>5157</v>
      </c>
      <c r="Z648" s="3">
        <v>0</v>
      </c>
      <c r="AA648" t="s">
        <v>906</v>
      </c>
      <c r="AB648" t="s">
        <v>5158</v>
      </c>
      <c r="AC648" t="s">
        <v>61</v>
      </c>
      <c r="AD648" t="s">
        <v>61</v>
      </c>
      <c r="AE648" t="s">
        <v>5159</v>
      </c>
      <c r="AF648" t="s">
        <v>63</v>
      </c>
      <c r="AH648">
        <v>59</v>
      </c>
      <c r="AI648" s="2">
        <v>45714</v>
      </c>
      <c r="AJ648" t="s">
        <v>64</v>
      </c>
      <c r="AK648" t="s">
        <v>64</v>
      </c>
      <c r="AL648" t="s">
        <v>5160</v>
      </c>
      <c r="AN648" s="3">
        <v>170</v>
      </c>
      <c r="AO648" t="s">
        <v>5158</v>
      </c>
      <c r="AP648" t="s">
        <v>64</v>
      </c>
      <c r="AQ648" t="s">
        <v>5159</v>
      </c>
      <c r="AR648">
        <v>1508</v>
      </c>
      <c r="AS648" t="s">
        <v>66</v>
      </c>
    </row>
    <row r="649" spans="1:45" ht="16" x14ac:dyDescent="0.2">
      <c r="A649">
        <v>3972</v>
      </c>
      <c r="B649">
        <v>3972</v>
      </c>
      <c r="C649" s="2">
        <v>45714</v>
      </c>
      <c r="D649" t="s">
        <v>1761</v>
      </c>
      <c r="E649" t="s">
        <v>5161</v>
      </c>
      <c r="F649" s="3">
        <v>104.1</v>
      </c>
      <c r="G649" t="s">
        <v>47</v>
      </c>
      <c r="H649" s="3">
        <v>0</v>
      </c>
      <c r="I649" t="s">
        <v>48</v>
      </c>
      <c r="J649">
        <v>2563</v>
      </c>
      <c r="K649" t="s">
        <v>49</v>
      </c>
      <c r="L649" t="s">
        <v>50</v>
      </c>
      <c r="M649" t="s">
        <v>51</v>
      </c>
      <c r="N649">
        <v>942</v>
      </c>
      <c r="O649" t="s">
        <v>52</v>
      </c>
      <c r="P649" t="s">
        <v>53</v>
      </c>
      <c r="T649" t="s">
        <v>5162</v>
      </c>
      <c r="U649" t="s">
        <v>5163</v>
      </c>
      <c r="V649" t="s">
        <v>3326</v>
      </c>
      <c r="W649" t="s">
        <v>56</v>
      </c>
      <c r="X649" t="s">
        <v>5164</v>
      </c>
      <c r="Y649" t="s">
        <v>4275</v>
      </c>
      <c r="Z649" s="3">
        <v>7</v>
      </c>
      <c r="AA649" t="s">
        <v>2200</v>
      </c>
      <c r="AB649" t="s">
        <v>5061</v>
      </c>
      <c r="AC649" t="s">
        <v>61</v>
      </c>
      <c r="AD649" t="s">
        <v>61</v>
      </c>
      <c r="AE649" t="s">
        <v>5165</v>
      </c>
      <c r="AF649" t="s">
        <v>63</v>
      </c>
      <c r="AH649">
        <v>0</v>
      </c>
      <c r="AI649" s="2">
        <v>45714</v>
      </c>
      <c r="AJ649" t="s">
        <v>64</v>
      </c>
      <c r="AK649" t="s">
        <v>64</v>
      </c>
      <c r="AL649" t="s">
        <v>5166</v>
      </c>
      <c r="AM649" t="s">
        <v>5163</v>
      </c>
      <c r="AN649" s="3">
        <v>104.1</v>
      </c>
      <c r="AO649" t="s">
        <v>5061</v>
      </c>
      <c r="AP649" t="s">
        <v>64</v>
      </c>
      <c r="AQ649" t="s">
        <v>5165</v>
      </c>
      <c r="AR649">
        <v>1514</v>
      </c>
      <c r="AS649" t="s">
        <v>66</v>
      </c>
    </row>
    <row r="650" spans="1:45" ht="16" x14ac:dyDescent="0.2">
      <c r="A650">
        <v>4083</v>
      </c>
      <c r="B650">
        <v>4083</v>
      </c>
      <c r="C650" s="2">
        <v>45714.041666666657</v>
      </c>
      <c r="D650" t="s">
        <v>1814</v>
      </c>
      <c r="E650" t="s">
        <v>5176</v>
      </c>
      <c r="F650" s="3">
        <v>223.66</v>
      </c>
      <c r="G650" t="s">
        <v>47</v>
      </c>
      <c r="H650" s="3">
        <v>0</v>
      </c>
      <c r="I650" t="s">
        <v>48</v>
      </c>
      <c r="J650">
        <v>2900</v>
      </c>
      <c r="K650" t="s">
        <v>49</v>
      </c>
      <c r="L650" t="s">
        <v>50</v>
      </c>
      <c r="M650" t="s">
        <v>51</v>
      </c>
      <c r="N650">
        <v>940</v>
      </c>
      <c r="O650" t="s">
        <v>52</v>
      </c>
      <c r="P650" t="s">
        <v>53</v>
      </c>
      <c r="T650" t="s">
        <v>5177</v>
      </c>
      <c r="U650" t="s">
        <v>5178</v>
      </c>
      <c r="V650" t="s">
        <v>3255</v>
      </c>
      <c r="W650" t="s">
        <v>56</v>
      </c>
      <c r="X650" t="s">
        <v>5179</v>
      </c>
      <c r="Y650" t="s">
        <v>2216</v>
      </c>
      <c r="Z650" s="3">
        <v>0</v>
      </c>
      <c r="AA650" t="s">
        <v>5180</v>
      </c>
      <c r="AB650" t="s">
        <v>4931</v>
      </c>
      <c r="AC650" t="s">
        <v>61</v>
      </c>
      <c r="AD650" t="s">
        <v>61</v>
      </c>
      <c r="AE650" t="s">
        <v>5181</v>
      </c>
      <c r="AF650" t="s">
        <v>63</v>
      </c>
      <c r="AH650">
        <v>0</v>
      </c>
      <c r="AI650" s="2">
        <v>45714</v>
      </c>
      <c r="AJ650" t="s">
        <v>64</v>
      </c>
      <c r="AK650" t="s">
        <v>64</v>
      </c>
      <c r="AL650" t="s">
        <v>5182</v>
      </c>
      <c r="AM650" t="s">
        <v>5178</v>
      </c>
      <c r="AN650" s="3">
        <v>223.66</v>
      </c>
      <c r="AO650" t="s">
        <v>4931</v>
      </c>
      <c r="AP650" t="s">
        <v>64</v>
      </c>
      <c r="AQ650" t="s">
        <v>5181</v>
      </c>
      <c r="AR650">
        <v>1503</v>
      </c>
      <c r="AS650" t="s">
        <v>66</v>
      </c>
    </row>
    <row r="651" spans="1:45" ht="16" x14ac:dyDescent="0.2">
      <c r="A651">
        <v>4084</v>
      </c>
      <c r="B651">
        <v>4084</v>
      </c>
      <c r="C651" s="2">
        <v>45714.041666666657</v>
      </c>
      <c r="D651" t="s">
        <v>1748</v>
      </c>
      <c r="E651" t="s">
        <v>5183</v>
      </c>
      <c r="F651" s="3">
        <v>10</v>
      </c>
      <c r="G651" t="s">
        <v>47</v>
      </c>
      <c r="H651" s="3">
        <v>0</v>
      </c>
      <c r="I651" t="s">
        <v>48</v>
      </c>
      <c r="J651">
        <v>2705</v>
      </c>
      <c r="K651" t="s">
        <v>49</v>
      </c>
      <c r="L651" t="s">
        <v>50</v>
      </c>
      <c r="M651" t="s">
        <v>51</v>
      </c>
      <c r="N651">
        <v>940</v>
      </c>
      <c r="O651" t="s">
        <v>52</v>
      </c>
      <c r="P651" t="s">
        <v>53</v>
      </c>
      <c r="T651" t="s">
        <v>5177</v>
      </c>
      <c r="U651" t="s">
        <v>5178</v>
      </c>
      <c r="V651" t="s">
        <v>3255</v>
      </c>
      <c r="W651" t="s">
        <v>56</v>
      </c>
      <c r="X651" t="s">
        <v>5179</v>
      </c>
      <c r="Y651" t="s">
        <v>2216</v>
      </c>
      <c r="Z651" s="3">
        <v>0</v>
      </c>
      <c r="AA651" t="s">
        <v>5180</v>
      </c>
      <c r="AB651" t="s">
        <v>4931</v>
      </c>
      <c r="AC651" t="s">
        <v>61</v>
      </c>
      <c r="AD651" t="s">
        <v>61</v>
      </c>
      <c r="AE651" t="s">
        <v>5181</v>
      </c>
      <c r="AF651" t="s">
        <v>63</v>
      </c>
      <c r="AH651">
        <v>0</v>
      </c>
      <c r="AI651" s="2">
        <v>45714</v>
      </c>
      <c r="AJ651" t="s">
        <v>64</v>
      </c>
      <c r="AK651" t="s">
        <v>64</v>
      </c>
      <c r="AL651" t="s">
        <v>5182</v>
      </c>
      <c r="AM651" t="s">
        <v>5178</v>
      </c>
      <c r="AN651" s="3">
        <v>223.66</v>
      </c>
      <c r="AO651" t="s">
        <v>4931</v>
      </c>
      <c r="AP651" t="s">
        <v>64</v>
      </c>
      <c r="AQ651" t="s">
        <v>5181</v>
      </c>
      <c r="AR651">
        <v>1503</v>
      </c>
      <c r="AS651" t="s">
        <v>66</v>
      </c>
    </row>
    <row r="652" spans="1:45" ht="16" x14ac:dyDescent="0.2">
      <c r="A652">
        <v>3971</v>
      </c>
      <c r="B652">
        <v>3971</v>
      </c>
      <c r="C652" s="2">
        <v>45715</v>
      </c>
      <c r="D652" t="s">
        <v>1814</v>
      </c>
      <c r="E652" t="s">
        <v>5184</v>
      </c>
      <c r="F652" s="3">
        <v>5.2</v>
      </c>
      <c r="G652" t="s">
        <v>47</v>
      </c>
      <c r="H652" s="3">
        <v>0</v>
      </c>
      <c r="I652" t="s">
        <v>48</v>
      </c>
      <c r="J652">
        <v>2563</v>
      </c>
      <c r="K652" t="s">
        <v>49</v>
      </c>
      <c r="L652" t="s">
        <v>50</v>
      </c>
      <c r="M652" t="s">
        <v>51</v>
      </c>
      <c r="N652">
        <v>942</v>
      </c>
      <c r="O652" t="s">
        <v>52</v>
      </c>
      <c r="P652" t="s">
        <v>53</v>
      </c>
      <c r="T652" t="s">
        <v>5185</v>
      </c>
      <c r="U652" t="s">
        <v>5186</v>
      </c>
      <c r="V652" t="s">
        <v>3322</v>
      </c>
      <c r="W652" t="s">
        <v>56</v>
      </c>
      <c r="X652" t="s">
        <v>5187</v>
      </c>
      <c r="Y652" t="s">
        <v>4275</v>
      </c>
      <c r="Z652" s="3">
        <v>7</v>
      </c>
      <c r="AA652" t="s">
        <v>5188</v>
      </c>
      <c r="AB652" t="s">
        <v>5105</v>
      </c>
      <c r="AC652" t="s">
        <v>61</v>
      </c>
      <c r="AD652" t="s">
        <v>61</v>
      </c>
      <c r="AE652" t="s">
        <v>5189</v>
      </c>
      <c r="AF652" t="s">
        <v>63</v>
      </c>
      <c r="AH652">
        <v>0</v>
      </c>
      <c r="AI652" s="2">
        <v>45715</v>
      </c>
      <c r="AJ652" t="s">
        <v>64</v>
      </c>
      <c r="AK652" t="s">
        <v>64</v>
      </c>
      <c r="AL652" t="s">
        <v>5190</v>
      </c>
      <c r="AM652" t="s">
        <v>5186</v>
      </c>
      <c r="AN652" s="3">
        <v>5.2</v>
      </c>
      <c r="AO652" t="s">
        <v>5105</v>
      </c>
      <c r="AP652" t="s">
        <v>64</v>
      </c>
      <c r="AQ652" t="s">
        <v>5189</v>
      </c>
      <c r="AR652">
        <v>1515</v>
      </c>
      <c r="AS652" t="s">
        <v>66</v>
      </c>
    </row>
    <row r="653" spans="1:45" ht="16" x14ac:dyDescent="0.2">
      <c r="A653">
        <v>3955</v>
      </c>
      <c r="B653">
        <v>3955</v>
      </c>
      <c r="C653" s="2">
        <v>45715.041666666657</v>
      </c>
      <c r="D653" t="s">
        <v>1761</v>
      </c>
      <c r="E653" t="s">
        <v>5191</v>
      </c>
      <c r="F653" s="3">
        <v>87.24</v>
      </c>
      <c r="G653" t="s">
        <v>47</v>
      </c>
      <c r="H653" s="3">
        <v>0</v>
      </c>
      <c r="I653" t="s">
        <v>48</v>
      </c>
      <c r="J653">
        <v>2900</v>
      </c>
      <c r="K653" t="s">
        <v>49</v>
      </c>
      <c r="L653" t="s">
        <v>50</v>
      </c>
      <c r="M653" t="s">
        <v>51</v>
      </c>
      <c r="N653">
        <v>940</v>
      </c>
      <c r="O653" t="s">
        <v>52</v>
      </c>
      <c r="P653" t="s">
        <v>53</v>
      </c>
      <c r="T653" t="s">
        <v>5192</v>
      </c>
      <c r="U653" t="s">
        <v>5193</v>
      </c>
      <c r="V653" t="s">
        <v>3305</v>
      </c>
      <c r="W653" t="s">
        <v>56</v>
      </c>
      <c r="X653" t="s">
        <v>5194</v>
      </c>
      <c r="Y653" t="s">
        <v>5195</v>
      </c>
      <c r="Z653" s="3">
        <v>0</v>
      </c>
      <c r="AA653" t="s">
        <v>5196</v>
      </c>
      <c r="AB653" t="s">
        <v>5105</v>
      </c>
      <c r="AC653" t="s">
        <v>61</v>
      </c>
      <c r="AD653" t="s">
        <v>61</v>
      </c>
      <c r="AE653" t="s">
        <v>5197</v>
      </c>
      <c r="AF653" t="s">
        <v>63</v>
      </c>
      <c r="AH653">
        <v>0</v>
      </c>
      <c r="AI653" s="2">
        <v>45715</v>
      </c>
      <c r="AJ653" t="s">
        <v>64</v>
      </c>
      <c r="AK653" t="s">
        <v>64</v>
      </c>
      <c r="AL653" t="s">
        <v>5198</v>
      </c>
      <c r="AM653" t="s">
        <v>5193</v>
      </c>
      <c r="AN653" s="3">
        <v>87.24</v>
      </c>
      <c r="AO653" t="s">
        <v>5105</v>
      </c>
      <c r="AP653" t="s">
        <v>64</v>
      </c>
      <c r="AQ653" t="s">
        <v>5197</v>
      </c>
      <c r="AR653">
        <v>1506</v>
      </c>
      <c r="AS653" t="s">
        <v>66</v>
      </c>
    </row>
    <row r="654" spans="1:45" ht="16" x14ac:dyDescent="0.2">
      <c r="A654">
        <v>4169</v>
      </c>
      <c r="B654">
        <v>4169</v>
      </c>
      <c r="C654" s="2">
        <v>45716</v>
      </c>
      <c r="D654" t="s">
        <v>1934</v>
      </c>
      <c r="E654" t="s">
        <v>1700</v>
      </c>
      <c r="F654" s="3">
        <v>311</v>
      </c>
      <c r="G654" t="s">
        <v>47</v>
      </c>
      <c r="H654" s="3">
        <v>0</v>
      </c>
      <c r="I654" t="s">
        <v>104</v>
      </c>
      <c r="J654">
        <v>1730</v>
      </c>
      <c r="K654" t="s">
        <v>52</v>
      </c>
      <c r="L654" t="s">
        <v>203</v>
      </c>
      <c r="N654">
        <v>2000</v>
      </c>
      <c r="O654" t="s">
        <v>49</v>
      </c>
      <c r="P654" t="s">
        <v>105</v>
      </c>
      <c r="Q654" t="s">
        <v>51</v>
      </c>
      <c r="T654" t="s">
        <v>64</v>
      </c>
      <c r="Z654" s="3"/>
      <c r="AF654" t="s">
        <v>63</v>
      </c>
      <c r="AH654">
        <v>0</v>
      </c>
      <c r="AI654" s="2">
        <v>45716</v>
      </c>
      <c r="AJ654" t="s">
        <v>64</v>
      </c>
      <c r="AK654" t="s">
        <v>64</v>
      </c>
      <c r="AL654" t="s">
        <v>64</v>
      </c>
      <c r="AN654" s="3"/>
      <c r="AP654" t="s">
        <v>64</v>
      </c>
      <c r="AR654" t="s">
        <v>64</v>
      </c>
      <c r="AS654" t="s">
        <v>66</v>
      </c>
    </row>
    <row r="655" spans="1:45" ht="16" x14ac:dyDescent="0.2">
      <c r="A655">
        <v>4170</v>
      </c>
      <c r="B655">
        <v>4170</v>
      </c>
      <c r="C655" s="2">
        <v>45716</v>
      </c>
      <c r="D655" t="s">
        <v>1936</v>
      </c>
      <c r="E655" t="s">
        <v>206</v>
      </c>
      <c r="F655" s="3">
        <v>3290.09</v>
      </c>
      <c r="G655" t="s">
        <v>47</v>
      </c>
      <c r="H655" s="3">
        <v>0</v>
      </c>
      <c r="I655" t="s">
        <v>104</v>
      </c>
      <c r="J655">
        <v>2551</v>
      </c>
      <c r="K655" t="s">
        <v>49</v>
      </c>
      <c r="L655" t="s">
        <v>50</v>
      </c>
      <c r="M655" t="s">
        <v>51</v>
      </c>
      <c r="N655">
        <v>1730</v>
      </c>
      <c r="O655" t="s">
        <v>52</v>
      </c>
      <c r="P655" t="s">
        <v>203</v>
      </c>
      <c r="T655" t="s">
        <v>64</v>
      </c>
      <c r="Z655" s="3"/>
      <c r="AF655" t="s">
        <v>63</v>
      </c>
      <c r="AH655">
        <v>0</v>
      </c>
      <c r="AI655" s="2">
        <v>45716</v>
      </c>
      <c r="AJ655" t="s">
        <v>64</v>
      </c>
      <c r="AK655" t="s">
        <v>64</v>
      </c>
      <c r="AL655" t="s">
        <v>64</v>
      </c>
      <c r="AN655" s="3"/>
      <c r="AP655" t="s">
        <v>64</v>
      </c>
      <c r="AR655" t="s">
        <v>64</v>
      </c>
      <c r="AS655" t="s">
        <v>66</v>
      </c>
    </row>
    <row r="656" spans="1:45" ht="16" x14ac:dyDescent="0.2">
      <c r="A656">
        <v>4171</v>
      </c>
      <c r="B656">
        <v>4171</v>
      </c>
      <c r="C656" s="2">
        <v>45716</v>
      </c>
      <c r="D656" t="s">
        <v>1934</v>
      </c>
      <c r="E656" t="s">
        <v>206</v>
      </c>
      <c r="F656" s="3">
        <v>3110.01</v>
      </c>
      <c r="G656" t="s">
        <v>47</v>
      </c>
      <c r="H656" s="3">
        <v>0</v>
      </c>
      <c r="I656" t="s">
        <v>104</v>
      </c>
      <c r="J656">
        <v>2551</v>
      </c>
      <c r="K656" t="s">
        <v>49</v>
      </c>
      <c r="L656" t="s">
        <v>50</v>
      </c>
      <c r="M656" t="s">
        <v>51</v>
      </c>
      <c r="N656">
        <v>1730</v>
      </c>
      <c r="O656" t="s">
        <v>52</v>
      </c>
      <c r="P656" t="s">
        <v>203</v>
      </c>
      <c r="T656" t="s">
        <v>64</v>
      </c>
      <c r="Z656" s="3"/>
      <c r="AF656" t="s">
        <v>63</v>
      </c>
      <c r="AH656">
        <v>0</v>
      </c>
      <c r="AI656" s="2">
        <v>45716</v>
      </c>
      <c r="AJ656" t="s">
        <v>64</v>
      </c>
      <c r="AK656" t="s">
        <v>64</v>
      </c>
      <c r="AL656" t="s">
        <v>64</v>
      </c>
      <c r="AN656" s="3"/>
      <c r="AP656" t="s">
        <v>64</v>
      </c>
      <c r="AR656" t="s">
        <v>64</v>
      </c>
      <c r="AS656" t="s">
        <v>66</v>
      </c>
    </row>
    <row r="657" spans="1:45" ht="16" x14ac:dyDescent="0.2">
      <c r="A657">
        <v>4172</v>
      </c>
      <c r="B657">
        <v>4172</v>
      </c>
      <c r="C657" s="2">
        <v>45716</v>
      </c>
      <c r="D657" t="s">
        <v>1935</v>
      </c>
      <c r="E657" t="s">
        <v>206</v>
      </c>
      <c r="F657" s="3">
        <v>2382.81</v>
      </c>
      <c r="G657" t="s">
        <v>47</v>
      </c>
      <c r="H657" s="3">
        <v>0</v>
      </c>
      <c r="I657" t="s">
        <v>104</v>
      </c>
      <c r="J657">
        <v>2551</v>
      </c>
      <c r="K657" t="s">
        <v>49</v>
      </c>
      <c r="L657" t="s">
        <v>50</v>
      </c>
      <c r="M657" t="s">
        <v>51</v>
      </c>
      <c r="N657">
        <v>1730</v>
      </c>
      <c r="O657" t="s">
        <v>52</v>
      </c>
      <c r="P657" t="s">
        <v>203</v>
      </c>
      <c r="T657" t="s">
        <v>64</v>
      </c>
      <c r="Z657" s="3"/>
      <c r="AF657" t="s">
        <v>63</v>
      </c>
      <c r="AH657">
        <v>0</v>
      </c>
      <c r="AI657" s="2">
        <v>45716</v>
      </c>
      <c r="AJ657" t="s">
        <v>64</v>
      </c>
      <c r="AK657" t="s">
        <v>64</v>
      </c>
      <c r="AL657" t="s">
        <v>64</v>
      </c>
      <c r="AN657" s="3"/>
      <c r="AP657" t="s">
        <v>64</v>
      </c>
      <c r="AR657" t="s">
        <v>64</v>
      </c>
      <c r="AS657" t="s">
        <v>66</v>
      </c>
    </row>
    <row r="658" spans="1:45" ht="16" x14ac:dyDescent="0.2">
      <c r="A658">
        <v>4173</v>
      </c>
      <c r="B658">
        <v>4173</v>
      </c>
      <c r="C658" s="2">
        <v>45716</v>
      </c>
      <c r="D658" t="s">
        <v>1936</v>
      </c>
      <c r="E658" t="s">
        <v>4939</v>
      </c>
      <c r="F658" s="3">
        <v>786.83</v>
      </c>
      <c r="G658" t="s">
        <v>47</v>
      </c>
      <c r="H658" s="3">
        <v>0</v>
      </c>
      <c r="I658" t="s">
        <v>104</v>
      </c>
      <c r="J658">
        <v>2555</v>
      </c>
      <c r="K658" t="s">
        <v>49</v>
      </c>
      <c r="L658" t="s">
        <v>50</v>
      </c>
      <c r="M658" t="s">
        <v>51</v>
      </c>
      <c r="N658">
        <v>1730</v>
      </c>
      <c r="O658" t="s">
        <v>52</v>
      </c>
      <c r="P658" t="s">
        <v>203</v>
      </c>
      <c r="T658" t="s">
        <v>64</v>
      </c>
      <c r="Z658" s="3"/>
      <c r="AF658" t="s">
        <v>63</v>
      </c>
      <c r="AH658">
        <v>0</v>
      </c>
      <c r="AI658" s="2">
        <v>45716</v>
      </c>
      <c r="AJ658" t="s">
        <v>64</v>
      </c>
      <c r="AK658" t="s">
        <v>64</v>
      </c>
      <c r="AL658" t="s">
        <v>64</v>
      </c>
      <c r="AN658" s="3"/>
      <c r="AP658" t="s">
        <v>64</v>
      </c>
      <c r="AR658" t="s">
        <v>64</v>
      </c>
      <c r="AS658" t="s">
        <v>66</v>
      </c>
    </row>
    <row r="659" spans="1:45" ht="16" x14ac:dyDescent="0.2">
      <c r="A659">
        <v>4174</v>
      </c>
      <c r="B659">
        <v>4174</v>
      </c>
      <c r="C659" s="2">
        <v>45716</v>
      </c>
      <c r="D659" t="s">
        <v>1934</v>
      </c>
      <c r="E659" t="s">
        <v>4939</v>
      </c>
      <c r="F659" s="3">
        <v>743.76</v>
      </c>
      <c r="G659" t="s">
        <v>47</v>
      </c>
      <c r="H659" s="3">
        <v>0</v>
      </c>
      <c r="I659" t="s">
        <v>104</v>
      </c>
      <c r="J659">
        <v>2555</v>
      </c>
      <c r="K659" t="s">
        <v>49</v>
      </c>
      <c r="L659" t="s">
        <v>50</v>
      </c>
      <c r="M659" t="s">
        <v>51</v>
      </c>
      <c r="N659">
        <v>1730</v>
      </c>
      <c r="O659" t="s">
        <v>52</v>
      </c>
      <c r="P659" t="s">
        <v>203</v>
      </c>
      <c r="T659" t="s">
        <v>64</v>
      </c>
      <c r="Z659" s="3"/>
      <c r="AF659" t="s">
        <v>63</v>
      </c>
      <c r="AH659">
        <v>0</v>
      </c>
      <c r="AI659" s="2">
        <v>45716</v>
      </c>
      <c r="AJ659" t="s">
        <v>64</v>
      </c>
      <c r="AK659" t="s">
        <v>64</v>
      </c>
      <c r="AL659" t="s">
        <v>64</v>
      </c>
      <c r="AN659" s="3"/>
      <c r="AP659" t="s">
        <v>64</v>
      </c>
      <c r="AR659" t="s">
        <v>64</v>
      </c>
      <c r="AS659" t="s">
        <v>66</v>
      </c>
    </row>
    <row r="660" spans="1:45" ht="16" x14ac:dyDescent="0.2">
      <c r="A660">
        <v>4175</v>
      </c>
      <c r="B660">
        <v>4175</v>
      </c>
      <c r="C660" s="2">
        <v>45716</v>
      </c>
      <c r="D660" t="s">
        <v>1935</v>
      </c>
      <c r="E660" t="s">
        <v>4939</v>
      </c>
      <c r="F660" s="3">
        <v>569.97</v>
      </c>
      <c r="G660" t="s">
        <v>47</v>
      </c>
      <c r="H660" s="3">
        <v>0</v>
      </c>
      <c r="I660" t="s">
        <v>104</v>
      </c>
      <c r="J660">
        <v>2555</v>
      </c>
      <c r="K660" t="s">
        <v>49</v>
      </c>
      <c r="L660" t="s">
        <v>50</v>
      </c>
      <c r="M660" t="s">
        <v>51</v>
      </c>
      <c r="N660">
        <v>1730</v>
      </c>
      <c r="O660" t="s">
        <v>52</v>
      </c>
      <c r="P660" t="s">
        <v>203</v>
      </c>
      <c r="T660" t="s">
        <v>64</v>
      </c>
      <c r="Z660" s="3"/>
      <c r="AF660" t="s">
        <v>63</v>
      </c>
      <c r="AH660">
        <v>0</v>
      </c>
      <c r="AI660" s="2">
        <v>45716</v>
      </c>
      <c r="AJ660" t="s">
        <v>64</v>
      </c>
      <c r="AK660" t="s">
        <v>64</v>
      </c>
      <c r="AL660" t="s">
        <v>64</v>
      </c>
      <c r="AN660" s="3"/>
      <c r="AP660" t="s">
        <v>64</v>
      </c>
      <c r="AR660" t="s">
        <v>64</v>
      </c>
      <c r="AS660" t="s">
        <v>66</v>
      </c>
    </row>
    <row r="661" spans="1:45" ht="16" x14ac:dyDescent="0.2">
      <c r="A661">
        <v>3956</v>
      </c>
      <c r="B661">
        <v>3956</v>
      </c>
      <c r="C661" s="2">
        <v>45716.041666666657</v>
      </c>
      <c r="D661" t="s">
        <v>1748</v>
      </c>
      <c r="E661" t="s">
        <v>5200</v>
      </c>
      <c r="F661" s="3">
        <v>6.92</v>
      </c>
      <c r="G661" t="s">
        <v>47</v>
      </c>
      <c r="H661" s="3">
        <v>0</v>
      </c>
      <c r="I661" t="s">
        <v>48</v>
      </c>
      <c r="J661">
        <v>2705</v>
      </c>
      <c r="K661" t="s">
        <v>49</v>
      </c>
      <c r="L661" t="s">
        <v>50</v>
      </c>
      <c r="M661" t="s">
        <v>51</v>
      </c>
      <c r="N661">
        <v>940</v>
      </c>
      <c r="O661" t="s">
        <v>52</v>
      </c>
      <c r="P661" t="s">
        <v>53</v>
      </c>
      <c r="T661" t="s">
        <v>5201</v>
      </c>
      <c r="U661" t="s">
        <v>5202</v>
      </c>
      <c r="Z661" s="3"/>
      <c r="AF661" t="s">
        <v>63</v>
      </c>
      <c r="AH661">
        <v>0</v>
      </c>
      <c r="AI661" s="2">
        <v>45716</v>
      </c>
      <c r="AJ661" t="s">
        <v>64</v>
      </c>
      <c r="AK661" t="s">
        <v>64</v>
      </c>
      <c r="AL661" t="s">
        <v>5203</v>
      </c>
      <c r="AM661" t="s">
        <v>5202</v>
      </c>
      <c r="AN661" s="3"/>
      <c r="AP661" t="s">
        <v>64</v>
      </c>
      <c r="AR661">
        <v>1507</v>
      </c>
      <c r="AS661" t="s">
        <v>66</v>
      </c>
    </row>
    <row r="662" spans="1:45" ht="16" x14ac:dyDescent="0.2">
      <c r="A662">
        <v>3967</v>
      </c>
      <c r="B662">
        <v>3967</v>
      </c>
      <c r="C662" s="2">
        <v>45719</v>
      </c>
      <c r="D662" t="s">
        <v>1761</v>
      </c>
      <c r="E662" t="s">
        <v>5204</v>
      </c>
      <c r="F662" s="3">
        <v>409.2</v>
      </c>
      <c r="G662" t="s">
        <v>47</v>
      </c>
      <c r="H662" s="3">
        <v>0</v>
      </c>
      <c r="I662" t="s">
        <v>48</v>
      </c>
      <c r="J662">
        <v>2561</v>
      </c>
      <c r="K662" t="s">
        <v>49</v>
      </c>
      <c r="L662" t="s">
        <v>50</v>
      </c>
      <c r="M662" t="s">
        <v>51</v>
      </c>
      <c r="N662">
        <v>942</v>
      </c>
      <c r="O662" t="s">
        <v>52</v>
      </c>
      <c r="P662" t="s">
        <v>53</v>
      </c>
      <c r="T662" t="s">
        <v>2916</v>
      </c>
      <c r="U662" t="s">
        <v>5205</v>
      </c>
      <c r="V662" t="s">
        <v>3296</v>
      </c>
      <c r="W662" t="s">
        <v>56</v>
      </c>
      <c r="X662" t="s">
        <v>5206</v>
      </c>
      <c r="Y662" t="s">
        <v>5207</v>
      </c>
      <c r="Z662" s="3">
        <v>0</v>
      </c>
      <c r="AA662" t="s">
        <v>1678</v>
      </c>
      <c r="AB662" t="s">
        <v>5208</v>
      </c>
      <c r="AC662" t="s">
        <v>61</v>
      </c>
      <c r="AD662" t="s">
        <v>61</v>
      </c>
      <c r="AE662" t="s">
        <v>5209</v>
      </c>
      <c r="AF662" t="s">
        <v>63</v>
      </c>
      <c r="AH662">
        <v>0</v>
      </c>
      <c r="AI662" s="2">
        <v>45719</v>
      </c>
      <c r="AJ662" t="s">
        <v>64</v>
      </c>
      <c r="AK662" t="s">
        <v>64</v>
      </c>
      <c r="AL662" t="s">
        <v>5210</v>
      </c>
      <c r="AM662" t="s">
        <v>5205</v>
      </c>
      <c r="AN662" s="3">
        <v>800</v>
      </c>
      <c r="AO662" t="s">
        <v>5208</v>
      </c>
      <c r="AP662" t="s">
        <v>64</v>
      </c>
      <c r="AQ662" t="s">
        <v>5209</v>
      </c>
      <c r="AR662">
        <v>1517</v>
      </c>
      <c r="AS662" t="s">
        <v>66</v>
      </c>
    </row>
    <row r="663" spans="1:45" ht="16" x14ac:dyDescent="0.2">
      <c r="A663">
        <v>3968</v>
      </c>
      <c r="B663">
        <v>3968</v>
      </c>
      <c r="C663" s="2">
        <v>45719</v>
      </c>
      <c r="D663" t="s">
        <v>1748</v>
      </c>
      <c r="E663" t="s">
        <v>5211</v>
      </c>
      <c r="F663" s="3">
        <v>254.4</v>
      </c>
      <c r="G663" t="s">
        <v>47</v>
      </c>
      <c r="H663" s="3">
        <v>0</v>
      </c>
      <c r="I663" t="s">
        <v>48</v>
      </c>
      <c r="J663">
        <v>2660</v>
      </c>
      <c r="K663" t="s">
        <v>49</v>
      </c>
      <c r="L663" t="s">
        <v>50</v>
      </c>
      <c r="M663" t="s">
        <v>51</v>
      </c>
      <c r="N663">
        <v>942</v>
      </c>
      <c r="O663" t="s">
        <v>52</v>
      </c>
      <c r="P663" t="s">
        <v>53</v>
      </c>
      <c r="T663" t="s">
        <v>2916</v>
      </c>
      <c r="U663" t="s">
        <v>5205</v>
      </c>
      <c r="V663" t="s">
        <v>3296</v>
      </c>
      <c r="W663" t="s">
        <v>56</v>
      </c>
      <c r="X663" t="s">
        <v>5206</v>
      </c>
      <c r="Y663" t="s">
        <v>5207</v>
      </c>
      <c r="Z663" s="3">
        <v>0</v>
      </c>
      <c r="AA663" t="s">
        <v>1678</v>
      </c>
      <c r="AB663" t="s">
        <v>5208</v>
      </c>
      <c r="AC663" t="s">
        <v>61</v>
      </c>
      <c r="AD663" t="s">
        <v>61</v>
      </c>
      <c r="AE663" t="s">
        <v>5209</v>
      </c>
      <c r="AF663" t="s">
        <v>63</v>
      </c>
      <c r="AH663">
        <v>0</v>
      </c>
      <c r="AI663" s="2">
        <v>45719</v>
      </c>
      <c r="AJ663" t="s">
        <v>64</v>
      </c>
      <c r="AK663" t="s">
        <v>64</v>
      </c>
      <c r="AL663" t="s">
        <v>5210</v>
      </c>
      <c r="AM663" t="s">
        <v>5205</v>
      </c>
      <c r="AN663" s="3">
        <v>800</v>
      </c>
      <c r="AO663" t="s">
        <v>5208</v>
      </c>
      <c r="AP663" t="s">
        <v>64</v>
      </c>
      <c r="AQ663" t="s">
        <v>5209</v>
      </c>
      <c r="AR663">
        <v>1517</v>
      </c>
      <c r="AS663" t="s">
        <v>66</v>
      </c>
    </row>
    <row r="664" spans="1:45" ht="16" x14ac:dyDescent="0.2">
      <c r="A664">
        <v>3969</v>
      </c>
      <c r="B664">
        <v>3969</v>
      </c>
      <c r="C664" s="2">
        <v>45719</v>
      </c>
      <c r="D664" t="s">
        <v>1761</v>
      </c>
      <c r="E664" t="s">
        <v>5212</v>
      </c>
      <c r="F664" s="3">
        <v>136.4</v>
      </c>
      <c r="G664" t="s">
        <v>47</v>
      </c>
      <c r="H664" s="3">
        <v>0</v>
      </c>
      <c r="I664" t="s">
        <v>48</v>
      </c>
      <c r="J664">
        <v>2900</v>
      </c>
      <c r="K664" t="s">
        <v>49</v>
      </c>
      <c r="L664" t="s">
        <v>50</v>
      </c>
      <c r="M664" t="s">
        <v>51</v>
      </c>
      <c r="N664">
        <v>942</v>
      </c>
      <c r="O664" t="s">
        <v>52</v>
      </c>
      <c r="P664" t="s">
        <v>53</v>
      </c>
      <c r="T664" t="s">
        <v>2916</v>
      </c>
      <c r="U664" t="s">
        <v>5205</v>
      </c>
      <c r="V664" t="s">
        <v>3296</v>
      </c>
      <c r="W664" t="s">
        <v>56</v>
      </c>
      <c r="X664" t="s">
        <v>5206</v>
      </c>
      <c r="Y664" t="s">
        <v>5207</v>
      </c>
      <c r="Z664" s="3">
        <v>0</v>
      </c>
      <c r="AA664" t="s">
        <v>1678</v>
      </c>
      <c r="AB664" t="s">
        <v>5208</v>
      </c>
      <c r="AC664" t="s">
        <v>61</v>
      </c>
      <c r="AD664" t="s">
        <v>61</v>
      </c>
      <c r="AE664" t="s">
        <v>5209</v>
      </c>
      <c r="AF664" t="s">
        <v>63</v>
      </c>
      <c r="AH664">
        <v>0</v>
      </c>
      <c r="AI664" s="2">
        <v>45719</v>
      </c>
      <c r="AJ664" t="s">
        <v>64</v>
      </c>
      <c r="AK664" t="s">
        <v>64</v>
      </c>
      <c r="AL664" t="s">
        <v>5210</v>
      </c>
      <c r="AM664" t="s">
        <v>5205</v>
      </c>
      <c r="AN664" s="3">
        <v>800</v>
      </c>
      <c r="AO664" t="s">
        <v>5208</v>
      </c>
      <c r="AP664" t="s">
        <v>64</v>
      </c>
      <c r="AQ664" t="s">
        <v>5209</v>
      </c>
      <c r="AR664">
        <v>1517</v>
      </c>
      <c r="AS664" t="s">
        <v>66</v>
      </c>
    </row>
    <row r="665" spans="1:45" ht="16" x14ac:dyDescent="0.2">
      <c r="A665">
        <v>3976</v>
      </c>
      <c r="B665">
        <v>3976</v>
      </c>
      <c r="C665" s="2">
        <v>45719</v>
      </c>
      <c r="D665" t="s">
        <v>1761</v>
      </c>
      <c r="E665" t="s">
        <v>5213</v>
      </c>
      <c r="F665" s="3">
        <v>10.99</v>
      </c>
      <c r="G665" t="s">
        <v>47</v>
      </c>
      <c r="H665" s="3">
        <v>0</v>
      </c>
      <c r="I665" t="s">
        <v>48</v>
      </c>
      <c r="J665">
        <v>2563</v>
      </c>
      <c r="K665" t="s">
        <v>49</v>
      </c>
      <c r="L665" t="s">
        <v>50</v>
      </c>
      <c r="M665" t="s">
        <v>51</v>
      </c>
      <c r="N665">
        <v>942</v>
      </c>
      <c r="O665" t="s">
        <v>52</v>
      </c>
      <c r="P665" t="s">
        <v>53</v>
      </c>
      <c r="T665" t="s">
        <v>5214</v>
      </c>
      <c r="U665" t="s">
        <v>5215</v>
      </c>
      <c r="V665" t="s">
        <v>3329</v>
      </c>
      <c r="W665" t="s">
        <v>56</v>
      </c>
      <c r="X665" t="s">
        <v>5216</v>
      </c>
      <c r="Y665" t="s">
        <v>5217</v>
      </c>
      <c r="Z665" s="3">
        <v>0</v>
      </c>
      <c r="AA665" t="s">
        <v>5218</v>
      </c>
      <c r="AB665" t="s">
        <v>5208</v>
      </c>
      <c r="AC665" t="s">
        <v>61</v>
      </c>
      <c r="AD665" t="s">
        <v>61</v>
      </c>
      <c r="AE665" t="s">
        <v>5219</v>
      </c>
      <c r="AF665" t="s">
        <v>63</v>
      </c>
      <c r="AH665">
        <v>0</v>
      </c>
      <c r="AI665" s="2">
        <v>45719</v>
      </c>
      <c r="AJ665" t="s">
        <v>64</v>
      </c>
      <c r="AK665" t="s">
        <v>64</v>
      </c>
      <c r="AL665" t="s">
        <v>5220</v>
      </c>
      <c r="AM665" t="s">
        <v>5215</v>
      </c>
      <c r="AN665" s="3">
        <v>10.99</v>
      </c>
      <c r="AO665" t="s">
        <v>5208</v>
      </c>
      <c r="AP665" t="s">
        <v>64</v>
      </c>
      <c r="AQ665" t="s">
        <v>5219</v>
      </c>
      <c r="AR665">
        <v>1516</v>
      </c>
      <c r="AS665" t="s">
        <v>66</v>
      </c>
    </row>
    <row r="666" spans="1:45" ht="16" x14ac:dyDescent="0.2">
      <c r="A666">
        <v>3977</v>
      </c>
      <c r="B666">
        <v>3977</v>
      </c>
      <c r="C666" s="2">
        <v>45719</v>
      </c>
      <c r="D666" t="s">
        <v>1814</v>
      </c>
      <c r="E666" t="s">
        <v>5221</v>
      </c>
      <c r="F666" s="3">
        <v>104.19</v>
      </c>
      <c r="G666" t="s">
        <v>47</v>
      </c>
      <c r="H666" s="3">
        <v>0</v>
      </c>
      <c r="I666" t="s">
        <v>48</v>
      </c>
      <c r="J666">
        <v>2563</v>
      </c>
      <c r="K666" t="s">
        <v>49</v>
      </c>
      <c r="L666" t="s">
        <v>50</v>
      </c>
      <c r="M666" t="s">
        <v>51</v>
      </c>
      <c r="N666">
        <v>942</v>
      </c>
      <c r="O666" t="s">
        <v>52</v>
      </c>
      <c r="P666" t="s">
        <v>53</v>
      </c>
      <c r="T666" t="s">
        <v>5222</v>
      </c>
      <c r="U666" t="s">
        <v>5223</v>
      </c>
      <c r="V666" t="s">
        <v>3354</v>
      </c>
      <c r="W666" t="s">
        <v>56</v>
      </c>
      <c r="X666" t="s">
        <v>5224</v>
      </c>
      <c r="Y666" t="s">
        <v>4275</v>
      </c>
      <c r="Z666" s="3">
        <v>7</v>
      </c>
      <c r="AA666" t="s">
        <v>5225</v>
      </c>
      <c r="AB666" t="s">
        <v>5208</v>
      </c>
      <c r="AC666" t="s">
        <v>61</v>
      </c>
      <c r="AD666" t="s">
        <v>61</v>
      </c>
      <c r="AE666" t="s">
        <v>5226</v>
      </c>
      <c r="AF666" t="s">
        <v>63</v>
      </c>
      <c r="AH666">
        <v>0</v>
      </c>
      <c r="AI666" s="2">
        <v>45719</v>
      </c>
      <c r="AJ666" t="s">
        <v>64</v>
      </c>
      <c r="AK666" t="s">
        <v>64</v>
      </c>
      <c r="AL666" t="s">
        <v>5227</v>
      </c>
      <c r="AM666" t="s">
        <v>5223</v>
      </c>
      <c r="AN666" s="3">
        <v>104.19</v>
      </c>
      <c r="AO666" t="s">
        <v>5208</v>
      </c>
      <c r="AP666" t="s">
        <v>64</v>
      </c>
      <c r="AQ666" t="s">
        <v>5226</v>
      </c>
      <c r="AR666">
        <v>1519</v>
      </c>
      <c r="AS666" t="s">
        <v>66</v>
      </c>
    </row>
    <row r="667" spans="1:45" ht="16" x14ac:dyDescent="0.2">
      <c r="A667">
        <v>3978</v>
      </c>
      <c r="B667">
        <v>3978</v>
      </c>
      <c r="C667" s="2">
        <v>45719</v>
      </c>
      <c r="D667" t="s">
        <v>1761</v>
      </c>
      <c r="E667" t="s">
        <v>5228</v>
      </c>
      <c r="F667" s="3">
        <v>202.3</v>
      </c>
      <c r="G667" t="s">
        <v>47</v>
      </c>
      <c r="H667" s="3">
        <v>0</v>
      </c>
      <c r="I667" t="s">
        <v>48</v>
      </c>
      <c r="J667">
        <v>2720</v>
      </c>
      <c r="K667" t="s">
        <v>49</v>
      </c>
      <c r="L667" t="s">
        <v>50</v>
      </c>
      <c r="M667" t="s">
        <v>51</v>
      </c>
      <c r="N667">
        <v>942</v>
      </c>
      <c r="O667" t="s">
        <v>52</v>
      </c>
      <c r="P667" t="s">
        <v>53</v>
      </c>
      <c r="T667" t="s">
        <v>5229</v>
      </c>
      <c r="U667" t="s">
        <v>5230</v>
      </c>
      <c r="V667" t="s">
        <v>3273</v>
      </c>
      <c r="W667" t="s">
        <v>56</v>
      </c>
      <c r="X667" t="s">
        <v>5231</v>
      </c>
      <c r="Y667" t="s">
        <v>5232</v>
      </c>
      <c r="Z667" s="3">
        <v>19</v>
      </c>
      <c r="AA667" t="s">
        <v>5233</v>
      </c>
      <c r="AB667" t="s">
        <v>5208</v>
      </c>
      <c r="AC667" t="s">
        <v>61</v>
      </c>
      <c r="AD667" t="s">
        <v>61</v>
      </c>
      <c r="AE667" t="s">
        <v>5234</v>
      </c>
      <c r="AF667" t="s">
        <v>63</v>
      </c>
      <c r="AH667">
        <v>0</v>
      </c>
      <c r="AI667" s="2">
        <v>45719</v>
      </c>
      <c r="AJ667" t="s">
        <v>64</v>
      </c>
      <c r="AK667" t="s">
        <v>64</v>
      </c>
      <c r="AL667" t="s">
        <v>5235</v>
      </c>
      <c r="AM667" t="s">
        <v>5230</v>
      </c>
      <c r="AN667" s="3">
        <v>202.3</v>
      </c>
      <c r="AO667" t="s">
        <v>5208</v>
      </c>
      <c r="AP667" t="s">
        <v>64</v>
      </c>
      <c r="AQ667" t="s">
        <v>5234</v>
      </c>
      <c r="AR667">
        <v>1520</v>
      </c>
      <c r="AS667" t="s">
        <v>66</v>
      </c>
    </row>
    <row r="668" spans="1:45" ht="16" x14ac:dyDescent="0.2">
      <c r="A668">
        <v>3979</v>
      </c>
      <c r="B668">
        <v>3979</v>
      </c>
      <c r="C668" s="2">
        <v>45719</v>
      </c>
      <c r="D668" t="s">
        <v>1748</v>
      </c>
      <c r="E668" t="s">
        <v>5236</v>
      </c>
      <c r="F668" s="3">
        <v>3.54</v>
      </c>
      <c r="G668" t="s">
        <v>47</v>
      </c>
      <c r="H668" s="3">
        <v>0</v>
      </c>
      <c r="I668" t="s">
        <v>48</v>
      </c>
      <c r="J668">
        <v>2705</v>
      </c>
      <c r="K668" t="s">
        <v>49</v>
      </c>
      <c r="L668" t="s">
        <v>50</v>
      </c>
      <c r="M668" t="s">
        <v>51</v>
      </c>
      <c r="N668">
        <v>942</v>
      </c>
      <c r="O668" t="s">
        <v>52</v>
      </c>
      <c r="P668" t="s">
        <v>53</v>
      </c>
      <c r="T668" t="s">
        <v>5229</v>
      </c>
      <c r="U668" t="s">
        <v>5230</v>
      </c>
      <c r="V668" t="s">
        <v>3273</v>
      </c>
      <c r="W668" t="s">
        <v>56</v>
      </c>
      <c r="X668" t="s">
        <v>5231</v>
      </c>
      <c r="Y668" t="s">
        <v>5232</v>
      </c>
      <c r="Z668" s="3">
        <v>19</v>
      </c>
      <c r="AA668" t="s">
        <v>5233</v>
      </c>
      <c r="AB668" t="s">
        <v>5208</v>
      </c>
      <c r="AC668" t="s">
        <v>61</v>
      </c>
      <c r="AD668" t="s">
        <v>61</v>
      </c>
      <c r="AE668" t="s">
        <v>5234</v>
      </c>
      <c r="AF668" t="s">
        <v>63</v>
      </c>
      <c r="AH668">
        <v>0</v>
      </c>
      <c r="AI668" s="2">
        <v>45719</v>
      </c>
      <c r="AJ668" t="s">
        <v>64</v>
      </c>
      <c r="AK668" t="s">
        <v>64</v>
      </c>
      <c r="AL668" t="s">
        <v>5235</v>
      </c>
      <c r="AM668" t="s">
        <v>5230</v>
      </c>
      <c r="AN668" s="3">
        <v>202.3</v>
      </c>
      <c r="AO668" t="s">
        <v>5208</v>
      </c>
      <c r="AP668" t="s">
        <v>64</v>
      </c>
      <c r="AQ668" t="s">
        <v>5234</v>
      </c>
      <c r="AR668">
        <v>1520</v>
      </c>
      <c r="AS668" t="s">
        <v>66</v>
      </c>
    </row>
    <row r="669" spans="1:45" ht="16" x14ac:dyDescent="0.2">
      <c r="A669">
        <v>3982</v>
      </c>
      <c r="B669">
        <v>3982</v>
      </c>
      <c r="C669" s="2">
        <v>45719</v>
      </c>
      <c r="D669" t="s">
        <v>1782</v>
      </c>
      <c r="E669" t="s">
        <v>5237</v>
      </c>
      <c r="F669" s="3">
        <v>17.04</v>
      </c>
      <c r="G669" t="s">
        <v>47</v>
      </c>
      <c r="H669" s="3">
        <v>0</v>
      </c>
      <c r="I669" t="s">
        <v>48</v>
      </c>
      <c r="J669">
        <v>2720</v>
      </c>
      <c r="K669" t="s">
        <v>49</v>
      </c>
      <c r="L669" t="s">
        <v>50</v>
      </c>
      <c r="M669" t="s">
        <v>51</v>
      </c>
      <c r="N669">
        <v>942</v>
      </c>
      <c r="O669" t="s">
        <v>52</v>
      </c>
      <c r="P669" t="s">
        <v>53</v>
      </c>
      <c r="T669" t="s">
        <v>5238</v>
      </c>
      <c r="U669" t="s">
        <v>5239</v>
      </c>
      <c r="V669" t="s">
        <v>3374</v>
      </c>
      <c r="W669" t="s">
        <v>56</v>
      </c>
      <c r="X669" t="s">
        <v>5240</v>
      </c>
      <c r="Y669" t="s">
        <v>5241</v>
      </c>
      <c r="Z669" s="3">
        <v>19</v>
      </c>
      <c r="AA669" t="s">
        <v>5242</v>
      </c>
      <c r="AB669" t="s">
        <v>5243</v>
      </c>
      <c r="AC669" t="s">
        <v>61</v>
      </c>
      <c r="AD669" t="s">
        <v>61</v>
      </c>
      <c r="AE669" t="s">
        <v>5244</v>
      </c>
      <c r="AF669" t="s">
        <v>63</v>
      </c>
      <c r="AH669">
        <v>0</v>
      </c>
      <c r="AI669" s="2">
        <v>45719</v>
      </c>
      <c r="AJ669" t="s">
        <v>64</v>
      </c>
      <c r="AK669" t="s">
        <v>64</v>
      </c>
      <c r="AL669" t="s">
        <v>5245</v>
      </c>
      <c r="AM669" t="s">
        <v>5239</v>
      </c>
      <c r="AN669" s="3">
        <v>17.04</v>
      </c>
      <c r="AO669" t="s">
        <v>5243</v>
      </c>
      <c r="AP669" t="s">
        <v>64</v>
      </c>
      <c r="AQ669" t="s">
        <v>5244</v>
      </c>
      <c r="AR669">
        <v>1521</v>
      </c>
      <c r="AS669" t="s">
        <v>66</v>
      </c>
    </row>
    <row r="670" spans="1:45" ht="16" x14ac:dyDescent="0.2">
      <c r="A670">
        <v>3983</v>
      </c>
      <c r="B670">
        <v>3983</v>
      </c>
      <c r="C670" s="2">
        <v>45719</v>
      </c>
      <c r="D670" t="s">
        <v>1748</v>
      </c>
      <c r="E670" t="s">
        <v>5246</v>
      </c>
      <c r="F670" s="3">
        <v>0.3</v>
      </c>
      <c r="G670" t="s">
        <v>47</v>
      </c>
      <c r="H670" s="3">
        <v>0</v>
      </c>
      <c r="I670" t="s">
        <v>48</v>
      </c>
      <c r="J670">
        <v>2705</v>
      </c>
      <c r="K670" t="s">
        <v>49</v>
      </c>
      <c r="L670" t="s">
        <v>50</v>
      </c>
      <c r="M670" t="s">
        <v>51</v>
      </c>
      <c r="N670">
        <v>942</v>
      </c>
      <c r="O670" t="s">
        <v>52</v>
      </c>
      <c r="P670" t="s">
        <v>53</v>
      </c>
      <c r="T670" t="s">
        <v>5238</v>
      </c>
      <c r="U670" t="s">
        <v>5239</v>
      </c>
      <c r="V670" t="s">
        <v>3374</v>
      </c>
      <c r="W670" t="s">
        <v>56</v>
      </c>
      <c r="X670" t="s">
        <v>5240</v>
      </c>
      <c r="Y670" t="s">
        <v>5241</v>
      </c>
      <c r="Z670" s="3">
        <v>19</v>
      </c>
      <c r="AA670" t="s">
        <v>5242</v>
      </c>
      <c r="AB670" t="s">
        <v>5243</v>
      </c>
      <c r="AC670" t="s">
        <v>61</v>
      </c>
      <c r="AD670" t="s">
        <v>61</v>
      </c>
      <c r="AE670" t="s">
        <v>5244</v>
      </c>
      <c r="AF670" t="s">
        <v>63</v>
      </c>
      <c r="AH670">
        <v>0</v>
      </c>
      <c r="AI670" s="2">
        <v>45719</v>
      </c>
      <c r="AJ670" t="s">
        <v>64</v>
      </c>
      <c r="AK670" t="s">
        <v>64</v>
      </c>
      <c r="AL670" t="s">
        <v>5245</v>
      </c>
      <c r="AM670" t="s">
        <v>5239</v>
      </c>
      <c r="AN670" s="3">
        <v>17.04</v>
      </c>
      <c r="AO670" t="s">
        <v>5243</v>
      </c>
      <c r="AP670" t="s">
        <v>64</v>
      </c>
      <c r="AQ670" t="s">
        <v>5244</v>
      </c>
      <c r="AR670">
        <v>1521</v>
      </c>
      <c r="AS670" t="s">
        <v>66</v>
      </c>
    </row>
    <row r="671" spans="1:45" ht="16" x14ac:dyDescent="0.2">
      <c r="A671">
        <v>4002</v>
      </c>
      <c r="B671">
        <v>4002</v>
      </c>
      <c r="C671" s="2">
        <v>45719</v>
      </c>
      <c r="D671" t="s">
        <v>1761</v>
      </c>
      <c r="E671" t="s">
        <v>5247</v>
      </c>
      <c r="F671" s="3">
        <v>103.99</v>
      </c>
      <c r="G671" t="s">
        <v>47</v>
      </c>
      <c r="H671" s="3">
        <v>0</v>
      </c>
      <c r="I671" t="s">
        <v>48</v>
      </c>
      <c r="J671">
        <v>2563</v>
      </c>
      <c r="K671" t="s">
        <v>49</v>
      </c>
      <c r="L671" t="s">
        <v>50</v>
      </c>
      <c r="M671" t="s">
        <v>51</v>
      </c>
      <c r="N671">
        <v>942</v>
      </c>
      <c r="O671" t="s">
        <v>52</v>
      </c>
      <c r="P671" t="s">
        <v>53</v>
      </c>
      <c r="T671" t="s">
        <v>5248</v>
      </c>
      <c r="U671" t="s">
        <v>5249</v>
      </c>
      <c r="V671" t="s">
        <v>3459</v>
      </c>
      <c r="W671" t="s">
        <v>56</v>
      </c>
      <c r="X671" t="s">
        <v>5250</v>
      </c>
      <c r="Y671" t="s">
        <v>4275</v>
      </c>
      <c r="Z671" s="3">
        <v>7</v>
      </c>
      <c r="AA671" t="s">
        <v>5251</v>
      </c>
      <c r="AB671" t="s">
        <v>5208</v>
      </c>
      <c r="AC671" t="s">
        <v>61</v>
      </c>
      <c r="AD671" t="s">
        <v>61</v>
      </c>
      <c r="AE671" t="s">
        <v>5252</v>
      </c>
      <c r="AF671" t="s">
        <v>63</v>
      </c>
      <c r="AH671">
        <v>0</v>
      </c>
      <c r="AI671" s="2">
        <v>45719</v>
      </c>
      <c r="AJ671" t="s">
        <v>64</v>
      </c>
      <c r="AK671" t="s">
        <v>64</v>
      </c>
      <c r="AL671" t="s">
        <v>5253</v>
      </c>
      <c r="AM671" t="s">
        <v>5249</v>
      </c>
      <c r="AN671" s="3">
        <v>207.98</v>
      </c>
      <c r="AO671" t="s">
        <v>5208</v>
      </c>
      <c r="AP671" t="s">
        <v>64</v>
      </c>
      <c r="AQ671" t="s">
        <v>5252</v>
      </c>
      <c r="AR671">
        <v>1518</v>
      </c>
      <c r="AS671" t="s">
        <v>66</v>
      </c>
    </row>
    <row r="672" spans="1:45" ht="16" x14ac:dyDescent="0.2">
      <c r="A672">
        <v>4003</v>
      </c>
      <c r="B672">
        <v>4003</v>
      </c>
      <c r="C672" s="2">
        <v>45719</v>
      </c>
      <c r="D672" t="s">
        <v>1761</v>
      </c>
      <c r="E672" t="s">
        <v>5254</v>
      </c>
      <c r="F672" s="3">
        <v>103.99</v>
      </c>
      <c r="G672" t="s">
        <v>47</v>
      </c>
      <c r="H672" s="3">
        <v>0</v>
      </c>
      <c r="I672" t="s">
        <v>48</v>
      </c>
      <c r="J672">
        <v>2900</v>
      </c>
      <c r="K672" t="s">
        <v>49</v>
      </c>
      <c r="L672" t="s">
        <v>50</v>
      </c>
      <c r="M672" t="s">
        <v>51</v>
      </c>
      <c r="N672">
        <v>942</v>
      </c>
      <c r="O672" t="s">
        <v>52</v>
      </c>
      <c r="P672" t="s">
        <v>53</v>
      </c>
      <c r="T672" t="s">
        <v>5248</v>
      </c>
      <c r="U672" t="s">
        <v>5249</v>
      </c>
      <c r="V672" t="s">
        <v>3459</v>
      </c>
      <c r="W672" t="s">
        <v>56</v>
      </c>
      <c r="X672" t="s">
        <v>5250</v>
      </c>
      <c r="Y672" t="s">
        <v>4275</v>
      </c>
      <c r="Z672" s="3">
        <v>7</v>
      </c>
      <c r="AA672" t="s">
        <v>5251</v>
      </c>
      <c r="AB672" t="s">
        <v>5208</v>
      </c>
      <c r="AC672" t="s">
        <v>61</v>
      </c>
      <c r="AD672" t="s">
        <v>61</v>
      </c>
      <c r="AE672" t="s">
        <v>5252</v>
      </c>
      <c r="AF672" t="s">
        <v>63</v>
      </c>
      <c r="AH672">
        <v>0</v>
      </c>
      <c r="AI672" s="2">
        <v>45719</v>
      </c>
      <c r="AJ672" t="s">
        <v>64</v>
      </c>
      <c r="AK672" t="s">
        <v>64</v>
      </c>
      <c r="AL672" t="s">
        <v>5253</v>
      </c>
      <c r="AM672" t="s">
        <v>5249</v>
      </c>
      <c r="AN672" s="3">
        <v>207.98</v>
      </c>
      <c r="AO672" t="s">
        <v>5208</v>
      </c>
      <c r="AP672" t="s">
        <v>64</v>
      </c>
      <c r="AQ672" t="s">
        <v>5252</v>
      </c>
      <c r="AR672">
        <v>1518</v>
      </c>
      <c r="AS672" t="s">
        <v>66</v>
      </c>
    </row>
    <row r="673" spans="1:45" ht="16" x14ac:dyDescent="0.2">
      <c r="A673">
        <v>4085</v>
      </c>
      <c r="B673">
        <v>4085</v>
      </c>
      <c r="C673" s="2">
        <v>45719.041666666657</v>
      </c>
      <c r="D673" t="s">
        <v>1761</v>
      </c>
      <c r="E673" t="s">
        <v>4174</v>
      </c>
      <c r="F673" s="3">
        <v>928.69</v>
      </c>
      <c r="G673" t="s">
        <v>47</v>
      </c>
      <c r="H673" s="3">
        <v>0</v>
      </c>
      <c r="I673" t="s">
        <v>48</v>
      </c>
      <c r="J673">
        <v>2722</v>
      </c>
      <c r="K673" t="s">
        <v>49</v>
      </c>
      <c r="L673" t="s">
        <v>50</v>
      </c>
      <c r="M673" t="s">
        <v>51</v>
      </c>
      <c r="N673">
        <v>940</v>
      </c>
      <c r="O673" t="s">
        <v>52</v>
      </c>
      <c r="P673" t="s">
        <v>53</v>
      </c>
      <c r="T673" t="s">
        <v>5255</v>
      </c>
      <c r="U673" t="s">
        <v>5256</v>
      </c>
      <c r="V673" t="s">
        <v>3300</v>
      </c>
      <c r="W673" t="s">
        <v>56</v>
      </c>
      <c r="X673" t="s">
        <v>5257</v>
      </c>
      <c r="Y673" t="s">
        <v>3455</v>
      </c>
      <c r="Z673" s="3">
        <v>0</v>
      </c>
      <c r="AA673" t="s">
        <v>5258</v>
      </c>
      <c r="AB673" t="s">
        <v>5105</v>
      </c>
      <c r="AC673" t="s">
        <v>61</v>
      </c>
      <c r="AD673" t="s">
        <v>61</v>
      </c>
      <c r="AE673" t="s">
        <v>5259</v>
      </c>
      <c r="AF673" t="s">
        <v>63</v>
      </c>
      <c r="AH673">
        <v>0</v>
      </c>
      <c r="AI673" s="2">
        <v>45719</v>
      </c>
      <c r="AJ673" t="s">
        <v>64</v>
      </c>
      <c r="AK673" t="s">
        <v>64</v>
      </c>
      <c r="AL673" t="s">
        <v>5260</v>
      </c>
      <c r="AM673" t="s">
        <v>5256</v>
      </c>
      <c r="AN673" s="3">
        <v>928.69</v>
      </c>
      <c r="AO673" t="s">
        <v>5105</v>
      </c>
      <c r="AP673" t="s">
        <v>64</v>
      </c>
      <c r="AQ673" t="s">
        <v>5259</v>
      </c>
      <c r="AR673">
        <v>1510</v>
      </c>
      <c r="AS673" t="s">
        <v>66</v>
      </c>
    </row>
    <row r="674" spans="1:45" ht="16" x14ac:dyDescent="0.2">
      <c r="A674">
        <v>4086</v>
      </c>
      <c r="B674">
        <v>4086</v>
      </c>
      <c r="C674" s="2">
        <v>45719.041666666657</v>
      </c>
      <c r="D674" t="s">
        <v>1748</v>
      </c>
      <c r="E674" t="s">
        <v>4049</v>
      </c>
      <c r="F674" s="3">
        <v>10</v>
      </c>
      <c r="G674" t="s">
        <v>47</v>
      </c>
      <c r="H674" s="3">
        <v>0</v>
      </c>
      <c r="I674" t="s">
        <v>48</v>
      </c>
      <c r="J674">
        <v>2705</v>
      </c>
      <c r="K674" t="s">
        <v>49</v>
      </c>
      <c r="L674" t="s">
        <v>50</v>
      </c>
      <c r="M674" t="s">
        <v>51</v>
      </c>
      <c r="N674">
        <v>940</v>
      </c>
      <c r="O674" t="s">
        <v>52</v>
      </c>
      <c r="P674" t="s">
        <v>53</v>
      </c>
      <c r="T674" t="s">
        <v>5255</v>
      </c>
      <c r="U674" t="s">
        <v>5256</v>
      </c>
      <c r="V674" t="s">
        <v>3300</v>
      </c>
      <c r="W674" t="s">
        <v>56</v>
      </c>
      <c r="X674" t="s">
        <v>5257</v>
      </c>
      <c r="Y674" t="s">
        <v>3455</v>
      </c>
      <c r="Z674" s="3">
        <v>0</v>
      </c>
      <c r="AA674" t="s">
        <v>5258</v>
      </c>
      <c r="AB674" t="s">
        <v>5105</v>
      </c>
      <c r="AC674" t="s">
        <v>61</v>
      </c>
      <c r="AD674" t="s">
        <v>61</v>
      </c>
      <c r="AE674" t="s">
        <v>5259</v>
      </c>
      <c r="AF674" t="s">
        <v>63</v>
      </c>
      <c r="AH674">
        <v>0</v>
      </c>
      <c r="AI674" s="2">
        <v>45719</v>
      </c>
      <c r="AJ674" t="s">
        <v>64</v>
      </c>
      <c r="AK674" t="s">
        <v>64</v>
      </c>
      <c r="AL674" t="s">
        <v>5260</v>
      </c>
      <c r="AM674" t="s">
        <v>5256</v>
      </c>
      <c r="AN674" s="3">
        <v>928.69</v>
      </c>
      <c r="AO674" t="s">
        <v>5105</v>
      </c>
      <c r="AP674" t="s">
        <v>64</v>
      </c>
      <c r="AQ674" t="s">
        <v>5259</v>
      </c>
      <c r="AR674">
        <v>1510</v>
      </c>
      <c r="AS674" t="s">
        <v>66</v>
      </c>
    </row>
    <row r="675" spans="1:45" ht="16" x14ac:dyDescent="0.2">
      <c r="A675">
        <v>3980</v>
      </c>
      <c r="B675">
        <v>3980</v>
      </c>
      <c r="C675" s="2">
        <v>45720</v>
      </c>
      <c r="D675" t="s">
        <v>1782</v>
      </c>
      <c r="E675" t="s">
        <v>5237</v>
      </c>
      <c r="F675" s="3">
        <v>28.66</v>
      </c>
      <c r="G675" t="s">
        <v>47</v>
      </c>
      <c r="H675" s="3">
        <v>0</v>
      </c>
      <c r="I675" t="s">
        <v>48</v>
      </c>
      <c r="J675">
        <v>2720</v>
      </c>
      <c r="K675" t="s">
        <v>49</v>
      </c>
      <c r="L675" t="s">
        <v>50</v>
      </c>
      <c r="M675" t="s">
        <v>51</v>
      </c>
      <c r="N675">
        <v>942</v>
      </c>
      <c r="O675" t="s">
        <v>52</v>
      </c>
      <c r="P675" t="s">
        <v>53</v>
      </c>
      <c r="T675" t="s">
        <v>5261</v>
      </c>
      <c r="U675" t="s">
        <v>5262</v>
      </c>
      <c r="V675" t="s">
        <v>3395</v>
      </c>
      <c r="W675" t="s">
        <v>56</v>
      </c>
      <c r="X675" t="s">
        <v>5263</v>
      </c>
      <c r="Y675" t="s">
        <v>5241</v>
      </c>
      <c r="Z675" s="3">
        <v>19</v>
      </c>
      <c r="AA675" t="s">
        <v>5264</v>
      </c>
      <c r="AB675" t="s">
        <v>5265</v>
      </c>
      <c r="AC675" t="s">
        <v>61</v>
      </c>
      <c r="AD675" t="s">
        <v>61</v>
      </c>
      <c r="AE675" t="s">
        <v>5266</v>
      </c>
      <c r="AF675" t="s">
        <v>63</v>
      </c>
      <c r="AH675">
        <v>0</v>
      </c>
      <c r="AI675" s="2">
        <v>45720</v>
      </c>
      <c r="AJ675" t="s">
        <v>64</v>
      </c>
      <c r="AK675" t="s">
        <v>64</v>
      </c>
      <c r="AL675" t="s">
        <v>5267</v>
      </c>
      <c r="AM675" t="s">
        <v>5262</v>
      </c>
      <c r="AN675" s="3">
        <v>28.66</v>
      </c>
      <c r="AO675" t="s">
        <v>5265</v>
      </c>
      <c r="AP675" t="s">
        <v>64</v>
      </c>
      <c r="AQ675" t="s">
        <v>5266</v>
      </c>
      <c r="AR675">
        <v>1522</v>
      </c>
      <c r="AS675" t="s">
        <v>66</v>
      </c>
    </row>
    <row r="676" spans="1:45" ht="16" x14ac:dyDescent="0.2">
      <c r="A676">
        <v>3981</v>
      </c>
      <c r="B676">
        <v>3981</v>
      </c>
      <c r="C676" s="2">
        <v>45720</v>
      </c>
      <c r="D676" t="s">
        <v>1748</v>
      </c>
      <c r="E676" t="s">
        <v>5246</v>
      </c>
      <c r="F676" s="3">
        <v>0.5</v>
      </c>
      <c r="G676" t="s">
        <v>47</v>
      </c>
      <c r="H676" s="3">
        <v>0</v>
      </c>
      <c r="I676" t="s">
        <v>48</v>
      </c>
      <c r="J676">
        <v>2705</v>
      </c>
      <c r="K676" t="s">
        <v>49</v>
      </c>
      <c r="L676" t="s">
        <v>50</v>
      </c>
      <c r="M676" t="s">
        <v>51</v>
      </c>
      <c r="N676">
        <v>942</v>
      </c>
      <c r="O676" t="s">
        <v>52</v>
      </c>
      <c r="P676" t="s">
        <v>53</v>
      </c>
      <c r="T676" t="s">
        <v>5261</v>
      </c>
      <c r="U676" t="s">
        <v>5262</v>
      </c>
      <c r="V676" t="s">
        <v>3395</v>
      </c>
      <c r="W676" t="s">
        <v>56</v>
      </c>
      <c r="X676" t="s">
        <v>5263</v>
      </c>
      <c r="Y676" t="s">
        <v>5241</v>
      </c>
      <c r="Z676" s="3">
        <v>19</v>
      </c>
      <c r="AA676" t="s">
        <v>5264</v>
      </c>
      <c r="AB676" t="s">
        <v>5265</v>
      </c>
      <c r="AC676" t="s">
        <v>61</v>
      </c>
      <c r="AD676" t="s">
        <v>61</v>
      </c>
      <c r="AE676" t="s">
        <v>5266</v>
      </c>
      <c r="AF676" t="s">
        <v>63</v>
      </c>
      <c r="AH676">
        <v>0</v>
      </c>
      <c r="AI676" s="2">
        <v>45720</v>
      </c>
      <c r="AJ676" t="s">
        <v>64</v>
      </c>
      <c r="AK676" t="s">
        <v>64</v>
      </c>
      <c r="AL676" t="s">
        <v>5267</v>
      </c>
      <c r="AM676" t="s">
        <v>5262</v>
      </c>
      <c r="AN676" s="3">
        <v>28.66</v>
      </c>
      <c r="AO676" t="s">
        <v>5265</v>
      </c>
      <c r="AP676" t="s">
        <v>64</v>
      </c>
      <c r="AQ676" t="s">
        <v>5266</v>
      </c>
      <c r="AR676">
        <v>1522</v>
      </c>
      <c r="AS676" t="s">
        <v>66</v>
      </c>
    </row>
    <row r="677" spans="1:45" ht="16" x14ac:dyDescent="0.2">
      <c r="A677">
        <v>3984</v>
      </c>
      <c r="B677">
        <v>3984</v>
      </c>
      <c r="C677" s="2">
        <v>45720</v>
      </c>
      <c r="D677" t="s">
        <v>1782</v>
      </c>
      <c r="E677" t="s">
        <v>5237</v>
      </c>
      <c r="F677" s="3">
        <v>23.09</v>
      </c>
      <c r="G677" t="s">
        <v>47</v>
      </c>
      <c r="H677" s="3">
        <v>0</v>
      </c>
      <c r="I677" t="s">
        <v>48</v>
      </c>
      <c r="J677">
        <v>2720</v>
      </c>
      <c r="K677" t="s">
        <v>49</v>
      </c>
      <c r="L677" t="s">
        <v>50</v>
      </c>
      <c r="M677" t="s">
        <v>51</v>
      </c>
      <c r="N677">
        <v>942</v>
      </c>
      <c r="O677" t="s">
        <v>52</v>
      </c>
      <c r="P677" t="s">
        <v>53</v>
      </c>
      <c r="T677" t="s">
        <v>5268</v>
      </c>
      <c r="U677" t="s">
        <v>5269</v>
      </c>
      <c r="V677" t="s">
        <v>3401</v>
      </c>
      <c r="W677" t="s">
        <v>56</v>
      </c>
      <c r="X677" t="s">
        <v>5270</v>
      </c>
      <c r="Y677" t="s">
        <v>5241</v>
      </c>
      <c r="Z677" s="3">
        <v>19</v>
      </c>
      <c r="AA677" t="s">
        <v>5271</v>
      </c>
      <c r="AB677" t="s">
        <v>5265</v>
      </c>
      <c r="AC677" t="s">
        <v>61</v>
      </c>
      <c r="AD677" t="s">
        <v>61</v>
      </c>
      <c r="AE677" t="s">
        <v>5272</v>
      </c>
      <c r="AF677" t="s">
        <v>63</v>
      </c>
      <c r="AH677">
        <v>0</v>
      </c>
      <c r="AI677" s="2">
        <v>45720</v>
      </c>
      <c r="AJ677" t="s">
        <v>64</v>
      </c>
      <c r="AK677" t="s">
        <v>64</v>
      </c>
      <c r="AL677" t="s">
        <v>5273</v>
      </c>
      <c r="AM677" t="s">
        <v>5269</v>
      </c>
      <c r="AN677" s="3">
        <v>23.09</v>
      </c>
      <c r="AO677" t="s">
        <v>5265</v>
      </c>
      <c r="AP677" t="s">
        <v>64</v>
      </c>
      <c r="AQ677" t="s">
        <v>5272</v>
      </c>
      <c r="AR677">
        <v>1523</v>
      </c>
      <c r="AS677" t="s">
        <v>66</v>
      </c>
    </row>
    <row r="678" spans="1:45" ht="16" x14ac:dyDescent="0.2">
      <c r="A678">
        <v>3985</v>
      </c>
      <c r="B678">
        <v>3985</v>
      </c>
      <c r="C678" s="2">
        <v>45720</v>
      </c>
      <c r="D678" t="s">
        <v>1748</v>
      </c>
      <c r="E678" t="s">
        <v>5246</v>
      </c>
      <c r="F678" s="3">
        <v>0.4</v>
      </c>
      <c r="G678" t="s">
        <v>47</v>
      </c>
      <c r="H678" s="3">
        <v>0</v>
      </c>
      <c r="I678" t="s">
        <v>48</v>
      </c>
      <c r="J678">
        <v>2705</v>
      </c>
      <c r="K678" t="s">
        <v>49</v>
      </c>
      <c r="L678" t="s">
        <v>50</v>
      </c>
      <c r="M678" t="s">
        <v>51</v>
      </c>
      <c r="N678">
        <v>942</v>
      </c>
      <c r="O678" t="s">
        <v>52</v>
      </c>
      <c r="P678" t="s">
        <v>53</v>
      </c>
      <c r="T678" t="s">
        <v>5268</v>
      </c>
      <c r="U678" t="s">
        <v>5269</v>
      </c>
      <c r="V678" t="s">
        <v>3401</v>
      </c>
      <c r="W678" t="s">
        <v>56</v>
      </c>
      <c r="X678" t="s">
        <v>5270</v>
      </c>
      <c r="Y678" t="s">
        <v>5241</v>
      </c>
      <c r="Z678" s="3">
        <v>19</v>
      </c>
      <c r="AA678" t="s">
        <v>5271</v>
      </c>
      <c r="AB678" t="s">
        <v>5265</v>
      </c>
      <c r="AC678" t="s">
        <v>61</v>
      </c>
      <c r="AD678" t="s">
        <v>61</v>
      </c>
      <c r="AE678" t="s">
        <v>5272</v>
      </c>
      <c r="AF678" t="s">
        <v>63</v>
      </c>
      <c r="AH678">
        <v>0</v>
      </c>
      <c r="AI678" s="2">
        <v>45720</v>
      </c>
      <c r="AJ678" t="s">
        <v>64</v>
      </c>
      <c r="AK678" t="s">
        <v>64</v>
      </c>
      <c r="AL678" t="s">
        <v>5273</v>
      </c>
      <c r="AM678" t="s">
        <v>5269</v>
      </c>
      <c r="AN678" s="3">
        <v>23.09</v>
      </c>
      <c r="AO678" t="s">
        <v>5265</v>
      </c>
      <c r="AP678" t="s">
        <v>64</v>
      </c>
      <c r="AQ678" t="s">
        <v>5272</v>
      </c>
      <c r="AR678">
        <v>1523</v>
      </c>
      <c r="AS678" t="s">
        <v>66</v>
      </c>
    </row>
    <row r="679" spans="1:45" ht="16" x14ac:dyDescent="0.2">
      <c r="A679">
        <v>3964</v>
      </c>
      <c r="B679">
        <v>3964</v>
      </c>
      <c r="C679" s="2">
        <v>45720.041666666657</v>
      </c>
      <c r="D679" t="s">
        <v>1748</v>
      </c>
      <c r="E679" t="s">
        <v>3659</v>
      </c>
      <c r="F679" s="3">
        <v>46.41</v>
      </c>
      <c r="G679" t="s">
        <v>47</v>
      </c>
      <c r="H679" s="3">
        <v>0</v>
      </c>
      <c r="I679" t="s">
        <v>48</v>
      </c>
      <c r="J679">
        <v>2663</v>
      </c>
      <c r="K679" t="s">
        <v>49</v>
      </c>
      <c r="L679" t="s">
        <v>50</v>
      </c>
      <c r="M679" t="s">
        <v>51</v>
      </c>
      <c r="N679">
        <v>940</v>
      </c>
      <c r="O679" t="s">
        <v>52</v>
      </c>
      <c r="P679" t="s">
        <v>53</v>
      </c>
      <c r="T679" t="s">
        <v>2516</v>
      </c>
      <c r="U679" t="s">
        <v>5274</v>
      </c>
      <c r="V679" t="s">
        <v>3351</v>
      </c>
      <c r="W679" t="s">
        <v>56</v>
      </c>
      <c r="X679" t="s">
        <v>5275</v>
      </c>
      <c r="Y679" t="s">
        <v>2375</v>
      </c>
      <c r="Z679" s="3">
        <v>19</v>
      </c>
      <c r="AA679" t="s">
        <v>2519</v>
      </c>
      <c r="AB679" t="s">
        <v>5265</v>
      </c>
      <c r="AC679" t="s">
        <v>61</v>
      </c>
      <c r="AD679" t="s">
        <v>61</v>
      </c>
      <c r="AE679" t="s">
        <v>5276</v>
      </c>
      <c r="AF679" t="s">
        <v>63</v>
      </c>
      <c r="AH679">
        <v>0</v>
      </c>
      <c r="AI679" s="2">
        <v>45720</v>
      </c>
      <c r="AJ679" t="s">
        <v>64</v>
      </c>
      <c r="AK679" t="s">
        <v>64</v>
      </c>
      <c r="AL679" t="s">
        <v>5277</v>
      </c>
      <c r="AM679" t="s">
        <v>5274</v>
      </c>
      <c r="AN679" s="3">
        <v>46.41</v>
      </c>
      <c r="AO679" t="s">
        <v>5265</v>
      </c>
      <c r="AP679" t="s">
        <v>64</v>
      </c>
      <c r="AQ679" t="s">
        <v>5276</v>
      </c>
      <c r="AR679">
        <v>1512</v>
      </c>
      <c r="AS679" t="s">
        <v>66</v>
      </c>
    </row>
    <row r="680" spans="1:45" ht="16" x14ac:dyDescent="0.2">
      <c r="A680">
        <v>3973</v>
      </c>
      <c r="B680">
        <v>3973</v>
      </c>
      <c r="C680" s="2">
        <v>45721.041666666657</v>
      </c>
      <c r="D680" t="s">
        <v>1748</v>
      </c>
      <c r="E680" t="s">
        <v>2507</v>
      </c>
      <c r="F680" s="3">
        <v>20.23</v>
      </c>
      <c r="G680" t="s">
        <v>47</v>
      </c>
      <c r="H680" s="3">
        <v>0</v>
      </c>
      <c r="I680" t="s">
        <v>48</v>
      </c>
      <c r="J680">
        <v>2702</v>
      </c>
      <c r="K680" t="s">
        <v>49</v>
      </c>
      <c r="L680" t="s">
        <v>50</v>
      </c>
      <c r="M680" t="s">
        <v>51</v>
      </c>
      <c r="N680">
        <v>940</v>
      </c>
      <c r="O680" t="s">
        <v>52</v>
      </c>
      <c r="P680" t="s">
        <v>53</v>
      </c>
      <c r="T680" t="s">
        <v>2826</v>
      </c>
      <c r="U680" t="s">
        <v>5278</v>
      </c>
      <c r="V680" t="s">
        <v>3314</v>
      </c>
      <c r="W680" t="s">
        <v>56</v>
      </c>
      <c r="X680" t="s">
        <v>5279</v>
      </c>
      <c r="Y680" t="s">
        <v>2726</v>
      </c>
      <c r="Z680" s="3">
        <v>19</v>
      </c>
      <c r="AA680" t="s">
        <v>2829</v>
      </c>
      <c r="AB680" t="s">
        <v>5061</v>
      </c>
      <c r="AC680" t="s">
        <v>61</v>
      </c>
      <c r="AD680" t="s">
        <v>61</v>
      </c>
      <c r="AE680" t="s">
        <v>5280</v>
      </c>
      <c r="AF680" t="s">
        <v>63</v>
      </c>
      <c r="AH680">
        <v>0</v>
      </c>
      <c r="AI680" s="2">
        <v>45721</v>
      </c>
      <c r="AJ680" t="s">
        <v>64</v>
      </c>
      <c r="AK680" t="s">
        <v>64</v>
      </c>
      <c r="AL680" t="s">
        <v>5281</v>
      </c>
      <c r="AM680" t="s">
        <v>5278</v>
      </c>
      <c r="AN680" s="3">
        <v>20.23</v>
      </c>
      <c r="AO680" t="s">
        <v>5061</v>
      </c>
      <c r="AP680" t="s">
        <v>64</v>
      </c>
      <c r="AQ680" t="s">
        <v>5280</v>
      </c>
      <c r="AR680">
        <v>1524</v>
      </c>
      <c r="AS680" t="s">
        <v>66</v>
      </c>
    </row>
    <row r="681" spans="1:45" ht="16" x14ac:dyDescent="0.2">
      <c r="A681">
        <v>3986</v>
      </c>
      <c r="B681">
        <v>3986</v>
      </c>
      <c r="C681" s="2">
        <v>45722</v>
      </c>
      <c r="D681" t="s">
        <v>1782</v>
      </c>
      <c r="E681" t="s">
        <v>5237</v>
      </c>
      <c r="F681" s="3">
        <v>34.6</v>
      </c>
      <c r="G681" t="s">
        <v>47</v>
      </c>
      <c r="H681" s="3">
        <v>0</v>
      </c>
      <c r="I681" t="s">
        <v>48</v>
      </c>
      <c r="J681">
        <v>2720</v>
      </c>
      <c r="K681" t="s">
        <v>49</v>
      </c>
      <c r="L681" t="s">
        <v>50</v>
      </c>
      <c r="M681" t="s">
        <v>51</v>
      </c>
      <c r="N681">
        <v>942</v>
      </c>
      <c r="O681" t="s">
        <v>52</v>
      </c>
      <c r="P681" t="s">
        <v>53</v>
      </c>
      <c r="T681" t="s">
        <v>5282</v>
      </c>
      <c r="U681" t="s">
        <v>5283</v>
      </c>
      <c r="V681" t="s">
        <v>3389</v>
      </c>
      <c r="W681" t="s">
        <v>56</v>
      </c>
      <c r="X681" t="s">
        <v>5284</v>
      </c>
      <c r="Y681" t="s">
        <v>5241</v>
      </c>
      <c r="Z681" s="3">
        <v>19</v>
      </c>
      <c r="AA681" t="s">
        <v>5285</v>
      </c>
      <c r="AB681" t="s">
        <v>5286</v>
      </c>
      <c r="AC681" t="s">
        <v>61</v>
      </c>
      <c r="AD681" t="s">
        <v>61</v>
      </c>
      <c r="AE681" t="s">
        <v>5287</v>
      </c>
      <c r="AF681" t="s">
        <v>63</v>
      </c>
      <c r="AH681">
        <v>0</v>
      </c>
      <c r="AI681" s="2">
        <v>45722</v>
      </c>
      <c r="AJ681" t="s">
        <v>64</v>
      </c>
      <c r="AK681" t="s">
        <v>64</v>
      </c>
      <c r="AL681" t="s">
        <v>5288</v>
      </c>
      <c r="AM681" t="s">
        <v>5283</v>
      </c>
      <c r="AN681" s="3">
        <v>34.6</v>
      </c>
      <c r="AO681" t="s">
        <v>5286</v>
      </c>
      <c r="AP681" t="s">
        <v>64</v>
      </c>
      <c r="AQ681" t="s">
        <v>5287</v>
      </c>
      <c r="AR681">
        <v>1526</v>
      </c>
      <c r="AS681" t="s">
        <v>66</v>
      </c>
    </row>
    <row r="682" spans="1:45" ht="16" x14ac:dyDescent="0.2">
      <c r="A682">
        <v>3987</v>
      </c>
      <c r="B682">
        <v>3987</v>
      </c>
      <c r="C682" s="2">
        <v>45722</v>
      </c>
      <c r="D682" t="s">
        <v>1748</v>
      </c>
      <c r="E682" t="s">
        <v>5246</v>
      </c>
      <c r="F682" s="3">
        <v>0.61</v>
      </c>
      <c r="G682" t="s">
        <v>47</v>
      </c>
      <c r="H682" s="3">
        <v>0</v>
      </c>
      <c r="I682" t="s">
        <v>48</v>
      </c>
      <c r="J682">
        <v>2705</v>
      </c>
      <c r="K682" t="s">
        <v>49</v>
      </c>
      <c r="L682" t="s">
        <v>50</v>
      </c>
      <c r="M682" t="s">
        <v>51</v>
      </c>
      <c r="N682">
        <v>942</v>
      </c>
      <c r="O682" t="s">
        <v>52</v>
      </c>
      <c r="P682" t="s">
        <v>53</v>
      </c>
      <c r="T682" t="s">
        <v>5282</v>
      </c>
      <c r="U682" t="s">
        <v>5283</v>
      </c>
      <c r="V682" t="s">
        <v>3389</v>
      </c>
      <c r="W682" t="s">
        <v>56</v>
      </c>
      <c r="X682" t="s">
        <v>5284</v>
      </c>
      <c r="Y682" t="s">
        <v>5241</v>
      </c>
      <c r="Z682" s="3">
        <v>19</v>
      </c>
      <c r="AA682" t="s">
        <v>5285</v>
      </c>
      <c r="AB682" t="s">
        <v>5286</v>
      </c>
      <c r="AC682" t="s">
        <v>61</v>
      </c>
      <c r="AD682" t="s">
        <v>61</v>
      </c>
      <c r="AE682" t="s">
        <v>5287</v>
      </c>
      <c r="AF682" t="s">
        <v>63</v>
      </c>
      <c r="AH682">
        <v>0</v>
      </c>
      <c r="AI682" s="2">
        <v>45722</v>
      </c>
      <c r="AJ682" t="s">
        <v>64</v>
      </c>
      <c r="AK682" t="s">
        <v>64</v>
      </c>
      <c r="AL682" t="s">
        <v>5288</v>
      </c>
      <c r="AM682" t="s">
        <v>5283</v>
      </c>
      <c r="AN682" s="3">
        <v>34.6</v>
      </c>
      <c r="AO682" t="s">
        <v>5286</v>
      </c>
      <c r="AP682" t="s">
        <v>64</v>
      </c>
      <c r="AQ682" t="s">
        <v>5287</v>
      </c>
      <c r="AR682">
        <v>1526</v>
      </c>
      <c r="AS682" t="s">
        <v>66</v>
      </c>
    </row>
    <row r="683" spans="1:45" ht="16" x14ac:dyDescent="0.2">
      <c r="A683">
        <v>3988</v>
      </c>
      <c r="B683">
        <v>3988</v>
      </c>
      <c r="C683" s="2">
        <v>45723</v>
      </c>
      <c r="D683" t="s">
        <v>1782</v>
      </c>
      <c r="E683" t="s">
        <v>5237</v>
      </c>
      <c r="F683" s="3">
        <v>34.299999999999997</v>
      </c>
      <c r="G683" t="s">
        <v>47</v>
      </c>
      <c r="H683" s="3">
        <v>0</v>
      </c>
      <c r="I683" t="s">
        <v>48</v>
      </c>
      <c r="J683">
        <v>2720</v>
      </c>
      <c r="K683" t="s">
        <v>49</v>
      </c>
      <c r="L683" t="s">
        <v>50</v>
      </c>
      <c r="M683" t="s">
        <v>51</v>
      </c>
      <c r="N683">
        <v>942</v>
      </c>
      <c r="O683" t="s">
        <v>52</v>
      </c>
      <c r="P683" t="s">
        <v>53</v>
      </c>
      <c r="T683" t="s">
        <v>5289</v>
      </c>
      <c r="U683" t="s">
        <v>5290</v>
      </c>
      <c r="V683" t="s">
        <v>3398</v>
      </c>
      <c r="W683" t="s">
        <v>56</v>
      </c>
      <c r="X683" t="s">
        <v>5291</v>
      </c>
      <c r="Y683" t="s">
        <v>5241</v>
      </c>
      <c r="Z683" s="3">
        <v>19</v>
      </c>
      <c r="AA683" t="s">
        <v>5292</v>
      </c>
      <c r="AB683" t="s">
        <v>5293</v>
      </c>
      <c r="AC683" t="s">
        <v>61</v>
      </c>
      <c r="AD683" t="s">
        <v>61</v>
      </c>
      <c r="AE683" t="s">
        <v>5294</v>
      </c>
      <c r="AF683" t="s">
        <v>63</v>
      </c>
      <c r="AH683">
        <v>0</v>
      </c>
      <c r="AI683" s="2">
        <v>45723</v>
      </c>
      <c r="AJ683" t="s">
        <v>64</v>
      </c>
      <c r="AK683" t="s">
        <v>64</v>
      </c>
      <c r="AL683" t="s">
        <v>5295</v>
      </c>
      <c r="AM683" t="s">
        <v>5290</v>
      </c>
      <c r="AN683" s="3">
        <v>34.299999999999997</v>
      </c>
      <c r="AO683" t="s">
        <v>5293</v>
      </c>
      <c r="AP683" t="s">
        <v>64</v>
      </c>
      <c r="AQ683" t="s">
        <v>5294</v>
      </c>
      <c r="AR683">
        <v>1527</v>
      </c>
      <c r="AS683" t="s">
        <v>66</v>
      </c>
    </row>
    <row r="684" spans="1:45" ht="16" x14ac:dyDescent="0.2">
      <c r="A684">
        <v>3989</v>
      </c>
      <c r="B684">
        <v>3989</v>
      </c>
      <c r="C684" s="2">
        <v>45723</v>
      </c>
      <c r="D684" t="s">
        <v>1748</v>
      </c>
      <c r="E684" t="s">
        <v>5246</v>
      </c>
      <c r="F684" s="3">
        <v>0.6</v>
      </c>
      <c r="G684" t="s">
        <v>47</v>
      </c>
      <c r="H684" s="3">
        <v>0</v>
      </c>
      <c r="I684" t="s">
        <v>48</v>
      </c>
      <c r="J684">
        <v>2705</v>
      </c>
      <c r="K684" t="s">
        <v>49</v>
      </c>
      <c r="L684" t="s">
        <v>50</v>
      </c>
      <c r="M684" t="s">
        <v>51</v>
      </c>
      <c r="N684">
        <v>942</v>
      </c>
      <c r="O684" t="s">
        <v>52</v>
      </c>
      <c r="P684" t="s">
        <v>53</v>
      </c>
      <c r="T684" t="s">
        <v>5289</v>
      </c>
      <c r="U684" t="s">
        <v>5290</v>
      </c>
      <c r="V684" t="s">
        <v>3398</v>
      </c>
      <c r="W684" t="s">
        <v>56</v>
      </c>
      <c r="X684" t="s">
        <v>5291</v>
      </c>
      <c r="Y684" t="s">
        <v>5241</v>
      </c>
      <c r="Z684" s="3">
        <v>19</v>
      </c>
      <c r="AA684" t="s">
        <v>5292</v>
      </c>
      <c r="AB684" t="s">
        <v>5293</v>
      </c>
      <c r="AC684" t="s">
        <v>61</v>
      </c>
      <c r="AD684" t="s">
        <v>61</v>
      </c>
      <c r="AE684" t="s">
        <v>5294</v>
      </c>
      <c r="AF684" t="s">
        <v>63</v>
      </c>
      <c r="AH684">
        <v>0</v>
      </c>
      <c r="AI684" s="2">
        <v>45723</v>
      </c>
      <c r="AJ684" t="s">
        <v>64</v>
      </c>
      <c r="AK684" t="s">
        <v>64</v>
      </c>
      <c r="AL684" t="s">
        <v>5295</v>
      </c>
      <c r="AM684" t="s">
        <v>5290</v>
      </c>
      <c r="AN684" s="3">
        <v>34.299999999999997</v>
      </c>
      <c r="AO684" t="s">
        <v>5293</v>
      </c>
      <c r="AP684" t="s">
        <v>64</v>
      </c>
      <c r="AQ684" t="s">
        <v>5294</v>
      </c>
      <c r="AR684">
        <v>1527</v>
      </c>
      <c r="AS684" t="s">
        <v>66</v>
      </c>
    </row>
    <row r="685" spans="1:45" ht="16" x14ac:dyDescent="0.2">
      <c r="A685">
        <v>3990</v>
      </c>
      <c r="B685">
        <v>3990</v>
      </c>
      <c r="C685" s="2">
        <v>45727</v>
      </c>
      <c r="D685" t="s">
        <v>1782</v>
      </c>
      <c r="E685" t="s">
        <v>5303</v>
      </c>
      <c r="F685" s="3">
        <v>33.520000000000003</v>
      </c>
      <c r="G685" t="s">
        <v>47</v>
      </c>
      <c r="H685" s="3">
        <v>0</v>
      </c>
      <c r="I685" t="s">
        <v>48</v>
      </c>
      <c r="J685">
        <v>2720</v>
      </c>
      <c r="K685" t="s">
        <v>49</v>
      </c>
      <c r="L685" t="s">
        <v>50</v>
      </c>
      <c r="M685" t="s">
        <v>51</v>
      </c>
      <c r="N685">
        <v>942</v>
      </c>
      <c r="O685" t="s">
        <v>52</v>
      </c>
      <c r="P685" t="s">
        <v>53</v>
      </c>
      <c r="T685" t="s">
        <v>5304</v>
      </c>
      <c r="U685" t="s">
        <v>5305</v>
      </c>
      <c r="V685" t="s">
        <v>3405</v>
      </c>
      <c r="W685" t="s">
        <v>56</v>
      </c>
      <c r="X685" t="s">
        <v>5306</v>
      </c>
      <c r="Y685" t="s">
        <v>5241</v>
      </c>
      <c r="Z685" s="3">
        <v>19</v>
      </c>
      <c r="AA685" t="s">
        <v>5307</v>
      </c>
      <c r="AB685" t="s">
        <v>5308</v>
      </c>
      <c r="AC685" t="s">
        <v>61</v>
      </c>
      <c r="AD685" t="s">
        <v>61</v>
      </c>
      <c r="AE685" t="s">
        <v>5309</v>
      </c>
      <c r="AF685" t="s">
        <v>63</v>
      </c>
      <c r="AH685">
        <v>0</v>
      </c>
      <c r="AI685" s="2">
        <v>45727</v>
      </c>
      <c r="AJ685" t="s">
        <v>64</v>
      </c>
      <c r="AK685" t="s">
        <v>64</v>
      </c>
      <c r="AL685" t="s">
        <v>5310</v>
      </c>
      <c r="AM685" t="s">
        <v>5305</v>
      </c>
      <c r="AN685" s="3">
        <v>33.520000000000003</v>
      </c>
      <c r="AO685" t="s">
        <v>5308</v>
      </c>
      <c r="AP685" t="s">
        <v>64</v>
      </c>
      <c r="AQ685" t="s">
        <v>5309</v>
      </c>
      <c r="AR685">
        <v>1528</v>
      </c>
      <c r="AS685" t="s">
        <v>66</v>
      </c>
    </row>
    <row r="686" spans="1:45" ht="16" x14ac:dyDescent="0.2">
      <c r="A686">
        <v>3991</v>
      </c>
      <c r="B686">
        <v>3991</v>
      </c>
      <c r="C686" s="2">
        <v>45727</v>
      </c>
      <c r="D686" t="s">
        <v>1748</v>
      </c>
      <c r="E686" t="s">
        <v>5311</v>
      </c>
      <c r="F686" s="3">
        <v>0.59</v>
      </c>
      <c r="G686" t="s">
        <v>47</v>
      </c>
      <c r="H686" s="3">
        <v>0</v>
      </c>
      <c r="I686" t="s">
        <v>48</v>
      </c>
      <c r="J686">
        <v>2705</v>
      </c>
      <c r="K686" t="s">
        <v>49</v>
      </c>
      <c r="L686" t="s">
        <v>50</v>
      </c>
      <c r="M686" t="s">
        <v>51</v>
      </c>
      <c r="N686">
        <v>942</v>
      </c>
      <c r="O686" t="s">
        <v>52</v>
      </c>
      <c r="P686" t="s">
        <v>53</v>
      </c>
      <c r="T686" t="s">
        <v>5304</v>
      </c>
      <c r="U686" t="s">
        <v>5305</v>
      </c>
      <c r="V686" t="s">
        <v>3405</v>
      </c>
      <c r="W686" t="s">
        <v>56</v>
      </c>
      <c r="X686" t="s">
        <v>5306</v>
      </c>
      <c r="Y686" t="s">
        <v>5241</v>
      </c>
      <c r="Z686" s="3">
        <v>19</v>
      </c>
      <c r="AA686" t="s">
        <v>5307</v>
      </c>
      <c r="AB686" t="s">
        <v>5308</v>
      </c>
      <c r="AC686" t="s">
        <v>61</v>
      </c>
      <c r="AD686" t="s">
        <v>61</v>
      </c>
      <c r="AE686" t="s">
        <v>5309</v>
      </c>
      <c r="AF686" t="s">
        <v>63</v>
      </c>
      <c r="AH686">
        <v>0</v>
      </c>
      <c r="AI686" s="2">
        <v>45727</v>
      </c>
      <c r="AJ686" t="s">
        <v>64</v>
      </c>
      <c r="AK686" t="s">
        <v>64</v>
      </c>
      <c r="AL686" t="s">
        <v>5310</v>
      </c>
      <c r="AM686" t="s">
        <v>5305</v>
      </c>
      <c r="AN686" s="3">
        <v>33.520000000000003</v>
      </c>
      <c r="AO686" t="s">
        <v>5308</v>
      </c>
      <c r="AP686" t="s">
        <v>64</v>
      </c>
      <c r="AQ686" t="s">
        <v>5309</v>
      </c>
      <c r="AR686">
        <v>1528</v>
      </c>
      <c r="AS686" t="s">
        <v>66</v>
      </c>
    </row>
    <row r="687" spans="1:45" ht="16" x14ac:dyDescent="0.2">
      <c r="A687">
        <v>3992</v>
      </c>
      <c r="B687">
        <v>3992</v>
      </c>
      <c r="C687" s="2">
        <v>45727</v>
      </c>
      <c r="D687" t="s">
        <v>1782</v>
      </c>
      <c r="E687" t="s">
        <v>5303</v>
      </c>
      <c r="F687" s="3">
        <v>33.18</v>
      </c>
      <c r="G687" t="s">
        <v>47</v>
      </c>
      <c r="H687" s="3">
        <v>0</v>
      </c>
      <c r="I687" t="s">
        <v>48</v>
      </c>
      <c r="J687">
        <v>2720</v>
      </c>
      <c r="K687" t="s">
        <v>49</v>
      </c>
      <c r="L687" t="s">
        <v>50</v>
      </c>
      <c r="M687" t="s">
        <v>51</v>
      </c>
      <c r="N687">
        <v>942</v>
      </c>
      <c r="O687" t="s">
        <v>52</v>
      </c>
      <c r="P687" t="s">
        <v>53</v>
      </c>
      <c r="T687" t="s">
        <v>5312</v>
      </c>
      <c r="U687" t="s">
        <v>5313</v>
      </c>
      <c r="V687" t="s">
        <v>3409</v>
      </c>
      <c r="W687" t="s">
        <v>56</v>
      </c>
      <c r="X687" t="s">
        <v>5314</v>
      </c>
      <c r="Y687" t="s">
        <v>5241</v>
      </c>
      <c r="Z687" s="3">
        <v>19</v>
      </c>
      <c r="AA687" t="s">
        <v>5315</v>
      </c>
      <c r="AB687" t="s">
        <v>5316</v>
      </c>
      <c r="AC687" t="s">
        <v>61</v>
      </c>
      <c r="AD687" t="s">
        <v>61</v>
      </c>
      <c r="AE687" t="s">
        <v>5317</v>
      </c>
      <c r="AF687" t="s">
        <v>63</v>
      </c>
      <c r="AH687">
        <v>0</v>
      </c>
      <c r="AI687" s="2">
        <v>45727</v>
      </c>
      <c r="AJ687" t="s">
        <v>64</v>
      </c>
      <c r="AK687" t="s">
        <v>64</v>
      </c>
      <c r="AL687" t="s">
        <v>5318</v>
      </c>
      <c r="AM687" t="s">
        <v>5313</v>
      </c>
      <c r="AN687" s="3">
        <v>33.18</v>
      </c>
      <c r="AO687" t="s">
        <v>5316</v>
      </c>
      <c r="AP687" t="s">
        <v>64</v>
      </c>
      <c r="AQ687" t="s">
        <v>5317</v>
      </c>
      <c r="AR687">
        <v>1529</v>
      </c>
      <c r="AS687" t="s">
        <v>66</v>
      </c>
    </row>
    <row r="688" spans="1:45" ht="16" x14ac:dyDescent="0.2">
      <c r="A688">
        <v>3993</v>
      </c>
      <c r="B688">
        <v>3993</v>
      </c>
      <c r="C688" s="2">
        <v>45727</v>
      </c>
      <c r="D688" t="s">
        <v>1782</v>
      </c>
      <c r="E688" t="s">
        <v>5311</v>
      </c>
      <c r="F688" s="3">
        <v>0.57999999999999996</v>
      </c>
      <c r="G688" t="s">
        <v>47</v>
      </c>
      <c r="H688" s="3">
        <v>0</v>
      </c>
      <c r="I688" t="s">
        <v>48</v>
      </c>
      <c r="J688">
        <v>2705</v>
      </c>
      <c r="K688" t="s">
        <v>49</v>
      </c>
      <c r="L688" t="s">
        <v>50</v>
      </c>
      <c r="M688" t="s">
        <v>51</v>
      </c>
      <c r="N688">
        <v>942</v>
      </c>
      <c r="O688" t="s">
        <v>52</v>
      </c>
      <c r="P688" t="s">
        <v>53</v>
      </c>
      <c r="T688" t="s">
        <v>5312</v>
      </c>
      <c r="U688" t="s">
        <v>5313</v>
      </c>
      <c r="V688" t="s">
        <v>3409</v>
      </c>
      <c r="W688" t="s">
        <v>56</v>
      </c>
      <c r="X688" t="s">
        <v>5314</v>
      </c>
      <c r="Y688" t="s">
        <v>5241</v>
      </c>
      <c r="Z688" s="3">
        <v>19</v>
      </c>
      <c r="AA688" t="s">
        <v>5315</v>
      </c>
      <c r="AB688" t="s">
        <v>5316</v>
      </c>
      <c r="AC688" t="s">
        <v>61</v>
      </c>
      <c r="AD688" t="s">
        <v>61</v>
      </c>
      <c r="AE688" t="s">
        <v>5317</v>
      </c>
      <c r="AF688" t="s">
        <v>63</v>
      </c>
      <c r="AH688">
        <v>0</v>
      </c>
      <c r="AI688" s="2">
        <v>45727</v>
      </c>
      <c r="AJ688" t="s">
        <v>64</v>
      </c>
      <c r="AK688" t="s">
        <v>64</v>
      </c>
      <c r="AL688" t="s">
        <v>5318</v>
      </c>
      <c r="AM688" t="s">
        <v>5313</v>
      </c>
      <c r="AN688" s="3">
        <v>33.18</v>
      </c>
      <c r="AO688" t="s">
        <v>5316</v>
      </c>
      <c r="AP688" t="s">
        <v>64</v>
      </c>
      <c r="AQ688" t="s">
        <v>5317</v>
      </c>
      <c r="AR688">
        <v>1529</v>
      </c>
      <c r="AS688" t="s">
        <v>66</v>
      </c>
    </row>
    <row r="689" spans="1:45" ht="16" x14ac:dyDescent="0.2">
      <c r="A689">
        <v>4053</v>
      </c>
      <c r="B689">
        <v>4053</v>
      </c>
      <c r="C689" s="2">
        <v>45727.041666666657</v>
      </c>
      <c r="D689" t="s">
        <v>1748</v>
      </c>
      <c r="E689" t="s">
        <v>2165</v>
      </c>
      <c r="F689" s="3">
        <v>52.9</v>
      </c>
      <c r="G689" t="s">
        <v>47</v>
      </c>
      <c r="H689" s="3">
        <v>0</v>
      </c>
      <c r="I689" t="s">
        <v>48</v>
      </c>
      <c r="J689">
        <v>2900</v>
      </c>
      <c r="K689" t="s">
        <v>49</v>
      </c>
      <c r="L689" t="s">
        <v>50</v>
      </c>
      <c r="M689" t="s">
        <v>51</v>
      </c>
      <c r="N689">
        <v>940</v>
      </c>
      <c r="O689" t="s">
        <v>52</v>
      </c>
      <c r="P689" t="s">
        <v>53</v>
      </c>
      <c r="T689" t="s">
        <v>2313</v>
      </c>
      <c r="U689" t="s">
        <v>5319</v>
      </c>
      <c r="V689" t="s">
        <v>3461</v>
      </c>
      <c r="W689" t="s">
        <v>56</v>
      </c>
      <c r="X689" t="s">
        <v>5320</v>
      </c>
      <c r="Y689" t="s">
        <v>3976</v>
      </c>
      <c r="Z689" s="3">
        <v>19</v>
      </c>
      <c r="AA689" t="s">
        <v>2316</v>
      </c>
      <c r="AB689" t="s">
        <v>5321</v>
      </c>
      <c r="AC689" t="s">
        <v>61</v>
      </c>
      <c r="AD689" t="s">
        <v>61</v>
      </c>
      <c r="AE689" t="s">
        <v>5322</v>
      </c>
      <c r="AF689" t="s">
        <v>63</v>
      </c>
      <c r="AH689">
        <v>0</v>
      </c>
      <c r="AI689" s="2">
        <v>45727</v>
      </c>
      <c r="AJ689" t="s">
        <v>64</v>
      </c>
      <c r="AK689" t="s">
        <v>64</v>
      </c>
      <c r="AL689" t="s">
        <v>5323</v>
      </c>
      <c r="AM689" t="s">
        <v>5319</v>
      </c>
      <c r="AN689" s="3">
        <v>52.9</v>
      </c>
      <c r="AO689" t="s">
        <v>5321</v>
      </c>
      <c r="AP689" t="s">
        <v>64</v>
      </c>
      <c r="AQ689" t="s">
        <v>5322</v>
      </c>
      <c r="AR689">
        <v>1537</v>
      </c>
      <c r="AS689" t="s">
        <v>66</v>
      </c>
    </row>
    <row r="690" spans="1:45" ht="16" x14ac:dyDescent="0.2">
      <c r="A690">
        <v>4050</v>
      </c>
      <c r="B690">
        <v>4050</v>
      </c>
      <c r="C690" s="2">
        <v>45727.041666666657</v>
      </c>
      <c r="D690" t="s">
        <v>3274</v>
      </c>
      <c r="E690" t="s">
        <v>5324</v>
      </c>
      <c r="F690" s="3">
        <v>1963.5</v>
      </c>
      <c r="G690" t="s">
        <v>47</v>
      </c>
      <c r="H690" s="3">
        <v>19</v>
      </c>
      <c r="I690" t="s">
        <v>48</v>
      </c>
      <c r="J690">
        <v>2894</v>
      </c>
      <c r="K690" t="s">
        <v>49</v>
      </c>
      <c r="L690" t="s">
        <v>50</v>
      </c>
      <c r="M690" t="s">
        <v>51</v>
      </c>
      <c r="N690">
        <v>940</v>
      </c>
      <c r="O690" t="s">
        <v>52</v>
      </c>
      <c r="P690" t="s">
        <v>53</v>
      </c>
      <c r="T690" t="s">
        <v>3276</v>
      </c>
      <c r="U690" t="s">
        <v>5325</v>
      </c>
      <c r="V690" t="s">
        <v>3356</v>
      </c>
      <c r="W690" t="s">
        <v>56</v>
      </c>
      <c r="X690" t="s">
        <v>5326</v>
      </c>
      <c r="Y690" t="s">
        <v>2436</v>
      </c>
      <c r="Z690" s="3">
        <v>19</v>
      </c>
      <c r="AA690" t="s">
        <v>3279</v>
      </c>
      <c r="AB690" t="s">
        <v>4989</v>
      </c>
      <c r="AC690" t="s">
        <v>61</v>
      </c>
      <c r="AD690" t="s">
        <v>61</v>
      </c>
      <c r="AE690" t="s">
        <v>5327</v>
      </c>
      <c r="AF690" t="s">
        <v>63</v>
      </c>
      <c r="AH690">
        <v>59</v>
      </c>
      <c r="AI690" s="2">
        <v>45727</v>
      </c>
      <c r="AJ690" t="s">
        <v>64</v>
      </c>
      <c r="AK690" t="s">
        <v>64</v>
      </c>
      <c r="AL690" t="s">
        <v>5328</v>
      </c>
      <c r="AM690" t="s">
        <v>5325</v>
      </c>
      <c r="AN690" s="3">
        <v>1963.5</v>
      </c>
      <c r="AO690" t="s">
        <v>4989</v>
      </c>
      <c r="AP690" t="s">
        <v>64</v>
      </c>
      <c r="AQ690" t="s">
        <v>5327</v>
      </c>
      <c r="AR690">
        <v>1534</v>
      </c>
      <c r="AS690" t="s">
        <v>66</v>
      </c>
    </row>
    <row r="691" spans="1:45" ht="16" x14ac:dyDescent="0.2">
      <c r="A691">
        <v>4091</v>
      </c>
      <c r="B691">
        <v>4091</v>
      </c>
      <c r="C691" s="2">
        <v>45727.041666666657</v>
      </c>
      <c r="D691" t="s">
        <v>1814</v>
      </c>
      <c r="E691" t="s">
        <v>5329</v>
      </c>
      <c r="F691" s="3">
        <v>1852.76</v>
      </c>
      <c r="G691" t="s">
        <v>47</v>
      </c>
      <c r="H691" s="3">
        <v>0</v>
      </c>
      <c r="I691" t="s">
        <v>48</v>
      </c>
      <c r="J691">
        <v>2563</v>
      </c>
      <c r="K691" t="s">
        <v>49</v>
      </c>
      <c r="L691" t="s">
        <v>50</v>
      </c>
      <c r="M691" t="s">
        <v>51</v>
      </c>
      <c r="N691">
        <v>940</v>
      </c>
      <c r="O691" t="s">
        <v>52</v>
      </c>
      <c r="P691" t="s">
        <v>53</v>
      </c>
      <c r="T691" t="s">
        <v>5330</v>
      </c>
      <c r="U691" t="s">
        <v>5331</v>
      </c>
      <c r="V691" t="s">
        <v>3349</v>
      </c>
      <c r="W691" t="s">
        <v>56</v>
      </c>
      <c r="X691" t="s">
        <v>5332</v>
      </c>
      <c r="Y691" t="s">
        <v>1003</v>
      </c>
      <c r="Z691" s="3">
        <v>0</v>
      </c>
      <c r="AA691" t="s">
        <v>5333</v>
      </c>
      <c r="AB691" t="s">
        <v>5308</v>
      </c>
      <c r="AC691" t="s">
        <v>61</v>
      </c>
      <c r="AD691" t="s">
        <v>61</v>
      </c>
      <c r="AE691" t="s">
        <v>5334</v>
      </c>
      <c r="AF691" t="s">
        <v>63</v>
      </c>
      <c r="AH691">
        <v>0</v>
      </c>
      <c r="AI691" s="2">
        <v>45727</v>
      </c>
      <c r="AJ691" t="s">
        <v>64</v>
      </c>
      <c r="AK691" t="s">
        <v>64</v>
      </c>
      <c r="AL691" t="s">
        <v>5335</v>
      </c>
      <c r="AM691" t="s">
        <v>5331</v>
      </c>
      <c r="AN691" s="3">
        <v>1852.76</v>
      </c>
      <c r="AO691" t="s">
        <v>5308</v>
      </c>
      <c r="AP691" t="s">
        <v>64</v>
      </c>
      <c r="AQ691" t="s">
        <v>5334</v>
      </c>
      <c r="AR691">
        <v>1535</v>
      </c>
      <c r="AS691" t="s">
        <v>66</v>
      </c>
    </row>
    <row r="692" spans="1:45" ht="16" x14ac:dyDescent="0.2">
      <c r="A692">
        <v>4198</v>
      </c>
      <c r="B692">
        <v>4198</v>
      </c>
      <c r="C692" s="2">
        <v>45727.041666666657</v>
      </c>
      <c r="D692" t="s">
        <v>1761</v>
      </c>
      <c r="E692" t="s">
        <v>5336</v>
      </c>
      <c r="F692" s="3">
        <v>311.83</v>
      </c>
      <c r="G692" t="s">
        <v>47</v>
      </c>
      <c r="H692" s="3">
        <v>0</v>
      </c>
      <c r="I692" t="s">
        <v>48</v>
      </c>
      <c r="J692">
        <v>2722</v>
      </c>
      <c r="K692" t="s">
        <v>49</v>
      </c>
      <c r="L692" t="s">
        <v>50</v>
      </c>
      <c r="M692" t="s">
        <v>51</v>
      </c>
      <c r="N692">
        <v>940</v>
      </c>
      <c r="O692" t="s">
        <v>52</v>
      </c>
      <c r="P692" t="s">
        <v>53</v>
      </c>
      <c r="T692" t="s">
        <v>5337</v>
      </c>
      <c r="U692" t="s">
        <v>5338</v>
      </c>
      <c r="V692" t="s">
        <v>3463</v>
      </c>
      <c r="W692" t="s">
        <v>56</v>
      </c>
      <c r="X692" t="s">
        <v>5339</v>
      </c>
      <c r="Y692" t="s">
        <v>2668</v>
      </c>
      <c r="Z692" s="3">
        <v>0</v>
      </c>
      <c r="AA692" t="s">
        <v>5340</v>
      </c>
      <c r="AB692" t="s">
        <v>5341</v>
      </c>
      <c r="AC692" t="s">
        <v>61</v>
      </c>
      <c r="AD692" t="s">
        <v>61</v>
      </c>
      <c r="AE692" t="s">
        <v>5342</v>
      </c>
      <c r="AF692" t="s">
        <v>63</v>
      </c>
      <c r="AH692">
        <v>0</v>
      </c>
      <c r="AI692" s="2">
        <v>45727</v>
      </c>
      <c r="AJ692" t="s">
        <v>64</v>
      </c>
      <c r="AK692" t="s">
        <v>64</v>
      </c>
      <c r="AL692" t="s">
        <v>5343</v>
      </c>
      <c r="AM692" t="s">
        <v>5338</v>
      </c>
      <c r="AN692" s="3">
        <v>311.83</v>
      </c>
      <c r="AO692" t="s">
        <v>5341</v>
      </c>
      <c r="AP692" t="s">
        <v>64</v>
      </c>
      <c r="AQ692" t="s">
        <v>5342</v>
      </c>
      <c r="AR692">
        <v>1536</v>
      </c>
      <c r="AS692" t="s">
        <v>66</v>
      </c>
    </row>
    <row r="693" spans="1:45" ht="16" x14ac:dyDescent="0.2">
      <c r="A693">
        <v>4062</v>
      </c>
      <c r="B693">
        <v>4062</v>
      </c>
      <c r="C693" s="2">
        <v>45735.041666666657</v>
      </c>
      <c r="D693" t="s">
        <v>1782</v>
      </c>
      <c r="E693" t="s">
        <v>5357</v>
      </c>
      <c r="F693" s="3">
        <v>178.5</v>
      </c>
      <c r="G693" t="s">
        <v>47</v>
      </c>
      <c r="H693" s="3">
        <v>19</v>
      </c>
      <c r="I693" t="s">
        <v>48</v>
      </c>
      <c r="J693">
        <v>2894</v>
      </c>
      <c r="K693" t="s">
        <v>49</v>
      </c>
      <c r="L693" t="s">
        <v>50</v>
      </c>
      <c r="M693" t="s">
        <v>51</v>
      </c>
      <c r="N693">
        <v>940</v>
      </c>
      <c r="O693" t="s">
        <v>52</v>
      </c>
      <c r="P693" t="s">
        <v>53</v>
      </c>
      <c r="T693" t="s">
        <v>5358</v>
      </c>
      <c r="U693" t="s">
        <v>5359</v>
      </c>
      <c r="V693" t="s">
        <v>3372</v>
      </c>
      <c r="W693" t="s">
        <v>56</v>
      </c>
      <c r="X693" t="s">
        <v>5360</v>
      </c>
      <c r="Y693" t="s">
        <v>3437</v>
      </c>
      <c r="Z693" s="3">
        <v>19</v>
      </c>
      <c r="AA693" t="s">
        <v>5361</v>
      </c>
      <c r="AB693" t="s">
        <v>5293</v>
      </c>
      <c r="AC693" t="s">
        <v>61</v>
      </c>
      <c r="AD693" t="s">
        <v>61</v>
      </c>
      <c r="AE693" t="s">
        <v>5362</v>
      </c>
      <c r="AF693" t="s">
        <v>63</v>
      </c>
      <c r="AH693">
        <v>59</v>
      </c>
      <c r="AI693" s="2">
        <v>45735</v>
      </c>
      <c r="AJ693" t="s">
        <v>64</v>
      </c>
      <c r="AK693" t="s">
        <v>64</v>
      </c>
      <c r="AL693" t="s">
        <v>5363</v>
      </c>
      <c r="AM693" t="s">
        <v>5359</v>
      </c>
      <c r="AN693" s="3">
        <v>788.97</v>
      </c>
      <c r="AO693" t="s">
        <v>5293</v>
      </c>
      <c r="AP693" t="s">
        <v>64</v>
      </c>
      <c r="AQ693" t="s">
        <v>5362</v>
      </c>
      <c r="AR693">
        <v>1544</v>
      </c>
      <c r="AS693" t="s">
        <v>66</v>
      </c>
    </row>
    <row r="694" spans="1:45" ht="16" x14ac:dyDescent="0.2">
      <c r="A694">
        <v>4063</v>
      </c>
      <c r="B694">
        <v>4063</v>
      </c>
      <c r="C694" s="2">
        <v>45735.041666666657</v>
      </c>
      <c r="D694" t="s">
        <v>1782</v>
      </c>
      <c r="E694" t="s">
        <v>5364</v>
      </c>
      <c r="F694" s="3">
        <v>610.47</v>
      </c>
      <c r="G694" t="s">
        <v>47</v>
      </c>
      <c r="H694" s="3">
        <v>19</v>
      </c>
      <c r="I694" t="s">
        <v>48</v>
      </c>
      <c r="J694">
        <v>2894</v>
      </c>
      <c r="K694" t="s">
        <v>49</v>
      </c>
      <c r="L694" t="s">
        <v>50</v>
      </c>
      <c r="M694" t="s">
        <v>51</v>
      </c>
      <c r="N694">
        <v>940</v>
      </c>
      <c r="O694" t="s">
        <v>52</v>
      </c>
      <c r="P694" t="s">
        <v>53</v>
      </c>
      <c r="T694" t="s">
        <v>5358</v>
      </c>
      <c r="U694" t="s">
        <v>5359</v>
      </c>
      <c r="V694" t="s">
        <v>3372</v>
      </c>
      <c r="W694" t="s">
        <v>56</v>
      </c>
      <c r="X694" t="s">
        <v>5360</v>
      </c>
      <c r="Y694" t="s">
        <v>3437</v>
      </c>
      <c r="Z694" s="3">
        <v>19</v>
      </c>
      <c r="AA694" t="s">
        <v>5361</v>
      </c>
      <c r="AB694" t="s">
        <v>5293</v>
      </c>
      <c r="AC694" t="s">
        <v>61</v>
      </c>
      <c r="AD694" t="s">
        <v>61</v>
      </c>
      <c r="AE694" t="s">
        <v>5362</v>
      </c>
      <c r="AF694" t="s">
        <v>63</v>
      </c>
      <c r="AH694">
        <v>59</v>
      </c>
      <c r="AI694" s="2">
        <v>45735</v>
      </c>
      <c r="AJ694" t="s">
        <v>64</v>
      </c>
      <c r="AK694" t="s">
        <v>64</v>
      </c>
      <c r="AL694" t="s">
        <v>5363</v>
      </c>
      <c r="AM694" t="s">
        <v>5359</v>
      </c>
      <c r="AN694" s="3">
        <v>788.97</v>
      </c>
      <c r="AO694" t="s">
        <v>5293</v>
      </c>
      <c r="AP694" t="s">
        <v>64</v>
      </c>
      <c r="AQ694" t="s">
        <v>5362</v>
      </c>
      <c r="AR694">
        <v>1544</v>
      </c>
      <c r="AS694" t="s">
        <v>66</v>
      </c>
    </row>
    <row r="695" spans="1:45" ht="16" x14ac:dyDescent="0.2">
      <c r="A695">
        <v>4132</v>
      </c>
      <c r="B695">
        <v>4132</v>
      </c>
      <c r="C695" s="2">
        <v>45736</v>
      </c>
      <c r="D695" t="s">
        <v>1761</v>
      </c>
      <c r="E695" t="s">
        <v>5365</v>
      </c>
      <c r="F695" s="3">
        <v>153.6</v>
      </c>
      <c r="G695" t="s">
        <v>47</v>
      </c>
      <c r="H695" s="3">
        <v>0</v>
      </c>
      <c r="I695" t="s">
        <v>48</v>
      </c>
      <c r="J695">
        <v>2560</v>
      </c>
      <c r="K695" t="s">
        <v>49</v>
      </c>
      <c r="L695" t="s">
        <v>50</v>
      </c>
      <c r="M695" t="s">
        <v>51</v>
      </c>
      <c r="N695">
        <v>562</v>
      </c>
      <c r="O695" t="s">
        <v>52</v>
      </c>
      <c r="P695" t="s">
        <v>53</v>
      </c>
      <c r="T695" t="s">
        <v>5366</v>
      </c>
      <c r="U695" t="s">
        <v>5367</v>
      </c>
      <c r="V695" t="s">
        <v>3499</v>
      </c>
      <c r="W695" t="s">
        <v>56</v>
      </c>
      <c r="X695" t="s">
        <v>5368</v>
      </c>
      <c r="Y695" t="s">
        <v>5369</v>
      </c>
      <c r="Z695" s="3">
        <v>0</v>
      </c>
      <c r="AA695" t="s">
        <v>5370</v>
      </c>
      <c r="AB695" t="s">
        <v>5371</v>
      </c>
      <c r="AC695" t="s">
        <v>61</v>
      </c>
      <c r="AD695" t="s">
        <v>61</v>
      </c>
      <c r="AE695" t="s">
        <v>5372</v>
      </c>
      <c r="AF695" t="s">
        <v>63</v>
      </c>
      <c r="AH695">
        <v>0</v>
      </c>
      <c r="AI695" s="2">
        <v>45736</v>
      </c>
      <c r="AJ695" t="s">
        <v>64</v>
      </c>
      <c r="AK695" t="s">
        <v>64</v>
      </c>
      <c r="AL695" t="s">
        <v>5373</v>
      </c>
      <c r="AM695" t="s">
        <v>5367</v>
      </c>
      <c r="AN695" s="3">
        <v>744.9</v>
      </c>
      <c r="AO695" t="s">
        <v>5371</v>
      </c>
      <c r="AP695" t="s">
        <v>64</v>
      </c>
      <c r="AQ695" t="s">
        <v>5372</v>
      </c>
      <c r="AR695">
        <v>1565</v>
      </c>
      <c r="AS695" t="s">
        <v>66</v>
      </c>
    </row>
    <row r="696" spans="1:45" ht="16" x14ac:dyDescent="0.2">
      <c r="A696">
        <v>4133</v>
      </c>
      <c r="B696">
        <v>4133</v>
      </c>
      <c r="C696" s="2">
        <v>45736</v>
      </c>
      <c r="D696" t="s">
        <v>1761</v>
      </c>
      <c r="E696" t="s">
        <v>5374</v>
      </c>
      <c r="F696" s="3">
        <v>273.93</v>
      </c>
      <c r="G696" t="s">
        <v>47</v>
      </c>
      <c r="H696" s="3">
        <v>0</v>
      </c>
      <c r="I696" t="s">
        <v>48</v>
      </c>
      <c r="J696">
        <v>2562</v>
      </c>
      <c r="K696" t="s">
        <v>49</v>
      </c>
      <c r="L696" t="s">
        <v>50</v>
      </c>
      <c r="M696" t="s">
        <v>51</v>
      </c>
      <c r="N696">
        <v>562</v>
      </c>
      <c r="O696" t="s">
        <v>52</v>
      </c>
      <c r="P696" t="s">
        <v>53</v>
      </c>
      <c r="T696" t="s">
        <v>5366</v>
      </c>
      <c r="U696" t="s">
        <v>5367</v>
      </c>
      <c r="V696" t="s">
        <v>3499</v>
      </c>
      <c r="W696" t="s">
        <v>56</v>
      </c>
      <c r="X696" t="s">
        <v>5368</v>
      </c>
      <c r="Y696" t="s">
        <v>5369</v>
      </c>
      <c r="Z696" s="3">
        <v>0</v>
      </c>
      <c r="AA696" t="s">
        <v>5370</v>
      </c>
      <c r="AB696" t="s">
        <v>5371</v>
      </c>
      <c r="AC696" t="s">
        <v>61</v>
      </c>
      <c r="AD696" t="s">
        <v>61</v>
      </c>
      <c r="AE696" t="s">
        <v>5372</v>
      </c>
      <c r="AF696" t="s">
        <v>63</v>
      </c>
      <c r="AH696">
        <v>0</v>
      </c>
      <c r="AI696" s="2">
        <v>45736</v>
      </c>
      <c r="AJ696" t="s">
        <v>64</v>
      </c>
      <c r="AK696" t="s">
        <v>64</v>
      </c>
      <c r="AL696" t="s">
        <v>5373</v>
      </c>
      <c r="AM696" t="s">
        <v>5367</v>
      </c>
      <c r="AN696" s="3">
        <v>744.9</v>
      </c>
      <c r="AO696" t="s">
        <v>5371</v>
      </c>
      <c r="AP696" t="s">
        <v>64</v>
      </c>
      <c r="AQ696" t="s">
        <v>5372</v>
      </c>
      <c r="AR696">
        <v>1565</v>
      </c>
      <c r="AS696" t="s">
        <v>66</v>
      </c>
    </row>
    <row r="697" spans="1:45" ht="16" x14ac:dyDescent="0.2">
      <c r="A697">
        <v>4134</v>
      </c>
      <c r="B697">
        <v>4134</v>
      </c>
      <c r="C697" s="2">
        <v>45736</v>
      </c>
      <c r="D697" t="s">
        <v>1761</v>
      </c>
      <c r="E697" t="s">
        <v>5375</v>
      </c>
      <c r="F697" s="3">
        <v>80.06</v>
      </c>
      <c r="G697" t="s">
        <v>47</v>
      </c>
      <c r="H697" s="3">
        <v>0</v>
      </c>
      <c r="I697" t="s">
        <v>48</v>
      </c>
      <c r="J697">
        <v>3270</v>
      </c>
      <c r="K697" t="s">
        <v>49</v>
      </c>
      <c r="L697" t="s">
        <v>50</v>
      </c>
      <c r="M697" t="s">
        <v>106</v>
      </c>
      <c r="N697">
        <v>562</v>
      </c>
      <c r="O697" t="s">
        <v>52</v>
      </c>
      <c r="P697" t="s">
        <v>53</v>
      </c>
      <c r="T697" t="s">
        <v>5366</v>
      </c>
      <c r="U697" t="s">
        <v>5367</v>
      </c>
      <c r="V697" t="s">
        <v>3499</v>
      </c>
      <c r="W697" t="s">
        <v>56</v>
      </c>
      <c r="X697" t="s">
        <v>5368</v>
      </c>
      <c r="Y697" t="s">
        <v>5369</v>
      </c>
      <c r="Z697" s="3">
        <v>0</v>
      </c>
      <c r="AA697" t="s">
        <v>5370</v>
      </c>
      <c r="AB697" t="s">
        <v>5371</v>
      </c>
      <c r="AC697" t="s">
        <v>61</v>
      </c>
      <c r="AD697" t="s">
        <v>61</v>
      </c>
      <c r="AE697" t="s">
        <v>5372</v>
      </c>
      <c r="AF697" t="s">
        <v>63</v>
      </c>
      <c r="AH697">
        <v>0</v>
      </c>
      <c r="AI697" s="2">
        <v>45736</v>
      </c>
      <c r="AJ697" t="s">
        <v>64</v>
      </c>
      <c r="AK697" t="s">
        <v>64</v>
      </c>
      <c r="AL697" t="s">
        <v>5373</v>
      </c>
      <c r="AM697" t="s">
        <v>5367</v>
      </c>
      <c r="AN697" s="3">
        <v>744.9</v>
      </c>
      <c r="AO697" t="s">
        <v>5371</v>
      </c>
      <c r="AP697" t="s">
        <v>64</v>
      </c>
      <c r="AQ697" t="s">
        <v>5372</v>
      </c>
      <c r="AR697">
        <v>1565</v>
      </c>
      <c r="AS697" t="s">
        <v>66</v>
      </c>
    </row>
    <row r="698" spans="1:45" ht="16" x14ac:dyDescent="0.2">
      <c r="A698">
        <v>4135</v>
      </c>
      <c r="B698">
        <v>4135</v>
      </c>
      <c r="C698" s="2">
        <v>45736</v>
      </c>
      <c r="D698" t="s">
        <v>1761</v>
      </c>
      <c r="E698" t="s">
        <v>5376</v>
      </c>
      <c r="F698" s="3">
        <v>30.9</v>
      </c>
      <c r="G698" t="s">
        <v>47</v>
      </c>
      <c r="H698" s="3">
        <v>0</v>
      </c>
      <c r="I698" t="s">
        <v>48</v>
      </c>
      <c r="J698">
        <v>3270</v>
      </c>
      <c r="K698" t="s">
        <v>49</v>
      </c>
      <c r="L698" t="s">
        <v>50</v>
      </c>
      <c r="M698" t="s">
        <v>106</v>
      </c>
      <c r="N698">
        <v>562</v>
      </c>
      <c r="O698" t="s">
        <v>52</v>
      </c>
      <c r="P698" t="s">
        <v>53</v>
      </c>
      <c r="T698" t="s">
        <v>5366</v>
      </c>
      <c r="U698" t="s">
        <v>5367</v>
      </c>
      <c r="V698" t="s">
        <v>3499</v>
      </c>
      <c r="W698" t="s">
        <v>56</v>
      </c>
      <c r="X698" t="s">
        <v>5368</v>
      </c>
      <c r="Y698" t="s">
        <v>5369</v>
      </c>
      <c r="Z698" s="3">
        <v>0</v>
      </c>
      <c r="AA698" t="s">
        <v>5370</v>
      </c>
      <c r="AB698" t="s">
        <v>5371</v>
      </c>
      <c r="AC698" t="s">
        <v>61</v>
      </c>
      <c r="AD698" t="s">
        <v>61</v>
      </c>
      <c r="AE698" t="s">
        <v>5372</v>
      </c>
      <c r="AF698" t="s">
        <v>63</v>
      </c>
      <c r="AH698">
        <v>0</v>
      </c>
      <c r="AI698" s="2">
        <v>45736</v>
      </c>
      <c r="AJ698" t="s">
        <v>64</v>
      </c>
      <c r="AK698" t="s">
        <v>64</v>
      </c>
      <c r="AL698" t="s">
        <v>5373</v>
      </c>
      <c r="AM698" t="s">
        <v>5367</v>
      </c>
      <c r="AN698" s="3">
        <v>744.9</v>
      </c>
      <c r="AO698" t="s">
        <v>5371</v>
      </c>
      <c r="AP698" t="s">
        <v>64</v>
      </c>
      <c r="AQ698" t="s">
        <v>5372</v>
      </c>
      <c r="AR698">
        <v>1565</v>
      </c>
      <c r="AS698" t="s">
        <v>66</v>
      </c>
    </row>
    <row r="699" spans="1:45" ht="16" x14ac:dyDescent="0.2">
      <c r="A699">
        <v>4136</v>
      </c>
      <c r="B699">
        <v>4136</v>
      </c>
      <c r="C699" s="2">
        <v>45736</v>
      </c>
      <c r="D699" t="s">
        <v>1761</v>
      </c>
      <c r="E699" t="s">
        <v>5377</v>
      </c>
      <c r="F699" s="3">
        <v>40.74</v>
      </c>
      <c r="G699" t="s">
        <v>47</v>
      </c>
      <c r="H699" s="3">
        <v>0</v>
      </c>
      <c r="I699" t="s">
        <v>48</v>
      </c>
      <c r="J699">
        <v>3270</v>
      </c>
      <c r="K699" t="s">
        <v>49</v>
      </c>
      <c r="L699" t="s">
        <v>50</v>
      </c>
      <c r="M699" t="s">
        <v>106</v>
      </c>
      <c r="N699">
        <v>562</v>
      </c>
      <c r="O699" t="s">
        <v>52</v>
      </c>
      <c r="P699" t="s">
        <v>53</v>
      </c>
      <c r="T699" t="s">
        <v>5366</v>
      </c>
      <c r="U699" t="s">
        <v>5367</v>
      </c>
      <c r="V699" t="s">
        <v>3499</v>
      </c>
      <c r="W699" t="s">
        <v>56</v>
      </c>
      <c r="X699" t="s">
        <v>5368</v>
      </c>
      <c r="Y699" t="s">
        <v>5369</v>
      </c>
      <c r="Z699" s="3">
        <v>0</v>
      </c>
      <c r="AA699" t="s">
        <v>5370</v>
      </c>
      <c r="AB699" t="s">
        <v>5371</v>
      </c>
      <c r="AC699" t="s">
        <v>61</v>
      </c>
      <c r="AD699" t="s">
        <v>61</v>
      </c>
      <c r="AE699" t="s">
        <v>5372</v>
      </c>
      <c r="AF699" t="s">
        <v>63</v>
      </c>
      <c r="AH699">
        <v>0</v>
      </c>
      <c r="AI699" s="2">
        <v>45736</v>
      </c>
      <c r="AJ699" t="s">
        <v>64</v>
      </c>
      <c r="AK699" t="s">
        <v>64</v>
      </c>
      <c r="AL699" t="s">
        <v>5373</v>
      </c>
      <c r="AM699" t="s">
        <v>5367</v>
      </c>
      <c r="AN699" s="3">
        <v>744.9</v>
      </c>
      <c r="AO699" t="s">
        <v>5371</v>
      </c>
      <c r="AP699" t="s">
        <v>64</v>
      </c>
      <c r="AQ699" t="s">
        <v>5372</v>
      </c>
      <c r="AR699">
        <v>1565</v>
      </c>
      <c r="AS699" t="s">
        <v>66</v>
      </c>
    </row>
    <row r="700" spans="1:45" ht="16" x14ac:dyDescent="0.2">
      <c r="A700">
        <v>4137</v>
      </c>
      <c r="B700">
        <v>4137</v>
      </c>
      <c r="C700" s="2">
        <v>45736</v>
      </c>
      <c r="D700" t="s">
        <v>1761</v>
      </c>
      <c r="E700" t="s">
        <v>5378</v>
      </c>
      <c r="F700" s="3">
        <v>14.3</v>
      </c>
      <c r="G700" t="s">
        <v>47</v>
      </c>
      <c r="H700" s="3">
        <v>7</v>
      </c>
      <c r="I700" t="s">
        <v>48</v>
      </c>
      <c r="J700">
        <v>2563</v>
      </c>
      <c r="K700" t="s">
        <v>49</v>
      </c>
      <c r="L700" t="s">
        <v>50</v>
      </c>
      <c r="M700" t="s">
        <v>51</v>
      </c>
      <c r="N700">
        <v>562</v>
      </c>
      <c r="O700" t="s">
        <v>52</v>
      </c>
      <c r="P700" t="s">
        <v>53</v>
      </c>
      <c r="T700" t="s">
        <v>5366</v>
      </c>
      <c r="U700" t="s">
        <v>5367</v>
      </c>
      <c r="V700" t="s">
        <v>3499</v>
      </c>
      <c r="W700" t="s">
        <v>56</v>
      </c>
      <c r="X700" t="s">
        <v>5368</v>
      </c>
      <c r="Y700" t="s">
        <v>5369</v>
      </c>
      <c r="Z700" s="3">
        <v>0</v>
      </c>
      <c r="AA700" t="s">
        <v>5370</v>
      </c>
      <c r="AB700" t="s">
        <v>5371</v>
      </c>
      <c r="AC700" t="s">
        <v>61</v>
      </c>
      <c r="AD700" t="s">
        <v>61</v>
      </c>
      <c r="AE700" t="s">
        <v>5372</v>
      </c>
      <c r="AF700" t="s">
        <v>63</v>
      </c>
      <c r="AH700">
        <v>58</v>
      </c>
      <c r="AI700" s="2">
        <v>45736</v>
      </c>
      <c r="AJ700" t="s">
        <v>64</v>
      </c>
      <c r="AK700" t="s">
        <v>64</v>
      </c>
      <c r="AL700" t="s">
        <v>5373</v>
      </c>
      <c r="AM700" t="s">
        <v>5367</v>
      </c>
      <c r="AN700" s="3">
        <v>744.9</v>
      </c>
      <c r="AO700" t="s">
        <v>5371</v>
      </c>
      <c r="AP700" t="s">
        <v>64</v>
      </c>
      <c r="AQ700" t="s">
        <v>5372</v>
      </c>
      <c r="AR700">
        <v>1565</v>
      </c>
      <c r="AS700" t="s">
        <v>66</v>
      </c>
    </row>
    <row r="701" spans="1:45" ht="16" x14ac:dyDescent="0.2">
      <c r="A701">
        <v>4138</v>
      </c>
      <c r="B701">
        <v>4138</v>
      </c>
      <c r="C701" s="2">
        <v>45736</v>
      </c>
      <c r="D701" t="s">
        <v>1761</v>
      </c>
      <c r="E701" t="s">
        <v>5379</v>
      </c>
      <c r="F701" s="3">
        <v>66.59</v>
      </c>
      <c r="G701" t="s">
        <v>47</v>
      </c>
      <c r="H701" s="3">
        <v>0</v>
      </c>
      <c r="I701" t="s">
        <v>48</v>
      </c>
      <c r="J701">
        <v>2563</v>
      </c>
      <c r="K701" t="s">
        <v>49</v>
      </c>
      <c r="L701" t="s">
        <v>50</v>
      </c>
      <c r="M701" t="s">
        <v>51</v>
      </c>
      <c r="N701">
        <v>562</v>
      </c>
      <c r="O701" t="s">
        <v>52</v>
      </c>
      <c r="P701" t="s">
        <v>53</v>
      </c>
      <c r="T701" t="s">
        <v>5366</v>
      </c>
      <c r="U701" t="s">
        <v>5367</v>
      </c>
      <c r="V701" t="s">
        <v>3499</v>
      </c>
      <c r="W701" t="s">
        <v>56</v>
      </c>
      <c r="X701" t="s">
        <v>5368</v>
      </c>
      <c r="Y701" t="s">
        <v>5369</v>
      </c>
      <c r="Z701" s="3">
        <v>0</v>
      </c>
      <c r="AA701" t="s">
        <v>5370</v>
      </c>
      <c r="AB701" t="s">
        <v>5371</v>
      </c>
      <c r="AC701" t="s">
        <v>61</v>
      </c>
      <c r="AD701" t="s">
        <v>61</v>
      </c>
      <c r="AE701" t="s">
        <v>5372</v>
      </c>
      <c r="AF701" t="s">
        <v>63</v>
      </c>
      <c r="AH701">
        <v>0</v>
      </c>
      <c r="AI701" s="2">
        <v>45736</v>
      </c>
      <c r="AJ701" t="s">
        <v>64</v>
      </c>
      <c r="AK701" t="s">
        <v>64</v>
      </c>
      <c r="AL701" t="s">
        <v>5373</v>
      </c>
      <c r="AM701" t="s">
        <v>5367</v>
      </c>
      <c r="AN701" s="3">
        <v>744.9</v>
      </c>
      <c r="AO701" t="s">
        <v>5371</v>
      </c>
      <c r="AP701" t="s">
        <v>64</v>
      </c>
      <c r="AQ701" t="s">
        <v>5372</v>
      </c>
      <c r="AR701">
        <v>1565</v>
      </c>
      <c r="AS701" t="s">
        <v>66</v>
      </c>
    </row>
    <row r="702" spans="1:45" ht="16" x14ac:dyDescent="0.2">
      <c r="A702">
        <v>4139</v>
      </c>
      <c r="B702">
        <v>4139</v>
      </c>
      <c r="C702" s="2">
        <v>45736</v>
      </c>
      <c r="D702" t="s">
        <v>1761</v>
      </c>
      <c r="E702" t="s">
        <v>5380</v>
      </c>
      <c r="F702" s="3">
        <v>4.7</v>
      </c>
      <c r="G702" t="s">
        <v>47</v>
      </c>
      <c r="H702" s="3">
        <v>0</v>
      </c>
      <c r="I702" t="s">
        <v>48</v>
      </c>
      <c r="J702">
        <v>2563</v>
      </c>
      <c r="K702" t="s">
        <v>49</v>
      </c>
      <c r="L702" t="s">
        <v>50</v>
      </c>
      <c r="M702" t="s">
        <v>51</v>
      </c>
      <c r="N702">
        <v>562</v>
      </c>
      <c r="O702" t="s">
        <v>52</v>
      </c>
      <c r="P702" t="s">
        <v>53</v>
      </c>
      <c r="T702" t="s">
        <v>5366</v>
      </c>
      <c r="U702" t="s">
        <v>5367</v>
      </c>
      <c r="V702" t="s">
        <v>3499</v>
      </c>
      <c r="W702" t="s">
        <v>56</v>
      </c>
      <c r="X702" t="s">
        <v>5368</v>
      </c>
      <c r="Y702" t="s">
        <v>5369</v>
      </c>
      <c r="Z702" s="3">
        <v>0</v>
      </c>
      <c r="AA702" t="s">
        <v>5370</v>
      </c>
      <c r="AB702" t="s">
        <v>5371</v>
      </c>
      <c r="AC702" t="s">
        <v>61</v>
      </c>
      <c r="AD702" t="s">
        <v>61</v>
      </c>
      <c r="AE702" t="s">
        <v>5372</v>
      </c>
      <c r="AF702" t="s">
        <v>63</v>
      </c>
      <c r="AH702">
        <v>0</v>
      </c>
      <c r="AI702" s="2">
        <v>45736</v>
      </c>
      <c r="AJ702" t="s">
        <v>64</v>
      </c>
      <c r="AK702" t="s">
        <v>64</v>
      </c>
      <c r="AL702" t="s">
        <v>5373</v>
      </c>
      <c r="AM702" t="s">
        <v>5367</v>
      </c>
      <c r="AN702" s="3">
        <v>744.9</v>
      </c>
      <c r="AO702" t="s">
        <v>5371</v>
      </c>
      <c r="AP702" t="s">
        <v>64</v>
      </c>
      <c r="AQ702" t="s">
        <v>5372</v>
      </c>
      <c r="AR702">
        <v>1565</v>
      </c>
      <c r="AS702" t="s">
        <v>66</v>
      </c>
    </row>
    <row r="703" spans="1:45" ht="16" x14ac:dyDescent="0.2">
      <c r="A703">
        <v>4140</v>
      </c>
      <c r="B703">
        <v>4140</v>
      </c>
      <c r="C703" s="2">
        <v>45736</v>
      </c>
      <c r="D703" t="s">
        <v>1761</v>
      </c>
      <c r="E703" t="s">
        <v>5381</v>
      </c>
      <c r="F703" s="3">
        <v>65.78</v>
      </c>
      <c r="G703" t="s">
        <v>47</v>
      </c>
      <c r="H703" s="3">
        <v>0</v>
      </c>
      <c r="I703" t="s">
        <v>48</v>
      </c>
      <c r="J703">
        <v>2563</v>
      </c>
      <c r="K703" t="s">
        <v>49</v>
      </c>
      <c r="L703" t="s">
        <v>50</v>
      </c>
      <c r="M703" t="s">
        <v>51</v>
      </c>
      <c r="N703">
        <v>562</v>
      </c>
      <c r="O703" t="s">
        <v>52</v>
      </c>
      <c r="P703" t="s">
        <v>53</v>
      </c>
      <c r="T703" t="s">
        <v>5366</v>
      </c>
      <c r="U703" t="s">
        <v>5367</v>
      </c>
      <c r="V703" t="s">
        <v>3499</v>
      </c>
      <c r="W703" t="s">
        <v>56</v>
      </c>
      <c r="X703" t="s">
        <v>5368</v>
      </c>
      <c r="Y703" t="s">
        <v>5369</v>
      </c>
      <c r="Z703" s="3">
        <v>0</v>
      </c>
      <c r="AA703" t="s">
        <v>5370</v>
      </c>
      <c r="AB703" t="s">
        <v>5371</v>
      </c>
      <c r="AC703" t="s">
        <v>61</v>
      </c>
      <c r="AD703" t="s">
        <v>61</v>
      </c>
      <c r="AE703" t="s">
        <v>5372</v>
      </c>
      <c r="AF703" t="s">
        <v>63</v>
      </c>
      <c r="AH703">
        <v>0</v>
      </c>
      <c r="AI703" s="2">
        <v>45736</v>
      </c>
      <c r="AJ703" t="s">
        <v>64</v>
      </c>
      <c r="AK703" t="s">
        <v>64</v>
      </c>
      <c r="AL703" t="s">
        <v>5373</v>
      </c>
      <c r="AM703" t="s">
        <v>5367</v>
      </c>
      <c r="AN703" s="3">
        <v>744.9</v>
      </c>
      <c r="AO703" t="s">
        <v>5371</v>
      </c>
      <c r="AP703" t="s">
        <v>64</v>
      </c>
      <c r="AQ703" t="s">
        <v>5372</v>
      </c>
      <c r="AR703">
        <v>1565</v>
      </c>
      <c r="AS703" t="s">
        <v>66</v>
      </c>
    </row>
    <row r="704" spans="1:45" ht="16" x14ac:dyDescent="0.2">
      <c r="A704">
        <v>4141</v>
      </c>
      <c r="B704">
        <v>4141</v>
      </c>
      <c r="C704" s="2">
        <v>45736</v>
      </c>
      <c r="D704" t="s">
        <v>1761</v>
      </c>
      <c r="E704" t="s">
        <v>5382</v>
      </c>
      <c r="F704" s="3">
        <v>14.3</v>
      </c>
      <c r="G704" t="s">
        <v>47</v>
      </c>
      <c r="H704" s="3">
        <v>7</v>
      </c>
      <c r="I704" t="s">
        <v>48</v>
      </c>
      <c r="J704">
        <v>2563</v>
      </c>
      <c r="K704" t="s">
        <v>49</v>
      </c>
      <c r="L704" t="s">
        <v>50</v>
      </c>
      <c r="M704" t="s">
        <v>51</v>
      </c>
      <c r="N704">
        <v>562</v>
      </c>
      <c r="O704" t="s">
        <v>52</v>
      </c>
      <c r="P704" t="s">
        <v>53</v>
      </c>
      <c r="T704" t="s">
        <v>5366</v>
      </c>
      <c r="U704" t="s">
        <v>5367</v>
      </c>
      <c r="V704" t="s">
        <v>3499</v>
      </c>
      <c r="W704" t="s">
        <v>56</v>
      </c>
      <c r="X704" t="s">
        <v>5368</v>
      </c>
      <c r="Y704" t="s">
        <v>5369</v>
      </c>
      <c r="Z704" s="3">
        <v>0</v>
      </c>
      <c r="AA704" t="s">
        <v>5370</v>
      </c>
      <c r="AB704" t="s">
        <v>5371</v>
      </c>
      <c r="AC704" t="s">
        <v>61</v>
      </c>
      <c r="AD704" t="s">
        <v>61</v>
      </c>
      <c r="AE704" t="s">
        <v>5372</v>
      </c>
      <c r="AF704" t="s">
        <v>63</v>
      </c>
      <c r="AH704">
        <v>58</v>
      </c>
      <c r="AI704" s="2">
        <v>45736</v>
      </c>
      <c r="AJ704" t="s">
        <v>64</v>
      </c>
      <c r="AK704" t="s">
        <v>64</v>
      </c>
      <c r="AL704" t="s">
        <v>5373</v>
      </c>
      <c r="AM704" t="s">
        <v>5367</v>
      </c>
      <c r="AN704" s="3">
        <v>744.9</v>
      </c>
      <c r="AO704" t="s">
        <v>5371</v>
      </c>
      <c r="AP704" t="s">
        <v>64</v>
      </c>
      <c r="AQ704" t="s">
        <v>5372</v>
      </c>
      <c r="AR704">
        <v>1565</v>
      </c>
      <c r="AS704" t="s">
        <v>66</v>
      </c>
    </row>
    <row r="705" spans="1:45" ht="16" x14ac:dyDescent="0.2">
      <c r="A705">
        <v>4071</v>
      </c>
      <c r="B705">
        <v>4071</v>
      </c>
      <c r="C705" s="2">
        <v>45737</v>
      </c>
      <c r="D705" t="s">
        <v>1814</v>
      </c>
      <c r="E705" t="s">
        <v>5387</v>
      </c>
      <c r="F705" s="3">
        <v>58.91</v>
      </c>
      <c r="G705" t="s">
        <v>47</v>
      </c>
      <c r="H705" s="3">
        <v>0</v>
      </c>
      <c r="I705" t="s">
        <v>48</v>
      </c>
      <c r="J705">
        <v>2710</v>
      </c>
      <c r="K705" t="s">
        <v>49</v>
      </c>
      <c r="L705" t="s">
        <v>50</v>
      </c>
      <c r="M705" t="s">
        <v>51</v>
      </c>
      <c r="N705">
        <v>942</v>
      </c>
      <c r="O705" t="s">
        <v>52</v>
      </c>
      <c r="P705" t="s">
        <v>53</v>
      </c>
      <c r="T705" t="s">
        <v>5388</v>
      </c>
      <c r="U705" t="s">
        <v>5389</v>
      </c>
      <c r="V705" t="s">
        <v>3447</v>
      </c>
      <c r="W705" t="s">
        <v>56</v>
      </c>
      <c r="X705" t="s">
        <v>5390</v>
      </c>
      <c r="Y705" t="s">
        <v>1767</v>
      </c>
      <c r="Z705" s="3">
        <v>19</v>
      </c>
      <c r="AA705" t="s">
        <v>5391</v>
      </c>
      <c r="AB705" t="s">
        <v>5392</v>
      </c>
      <c r="AC705" t="s">
        <v>61</v>
      </c>
      <c r="AD705" t="s">
        <v>61</v>
      </c>
      <c r="AE705" t="s">
        <v>5393</v>
      </c>
      <c r="AF705" t="s">
        <v>63</v>
      </c>
      <c r="AH705">
        <v>0</v>
      </c>
      <c r="AI705" s="2">
        <v>45737</v>
      </c>
      <c r="AJ705" t="s">
        <v>64</v>
      </c>
      <c r="AK705" t="s">
        <v>64</v>
      </c>
      <c r="AL705" t="s">
        <v>5394</v>
      </c>
      <c r="AM705" t="s">
        <v>5389</v>
      </c>
      <c r="AN705" s="3">
        <v>58.91</v>
      </c>
      <c r="AO705" t="s">
        <v>5392</v>
      </c>
      <c r="AP705" t="s">
        <v>64</v>
      </c>
      <c r="AQ705" t="s">
        <v>5393</v>
      </c>
      <c r="AR705">
        <v>1545</v>
      </c>
      <c r="AS705" t="s">
        <v>66</v>
      </c>
    </row>
    <row r="706" spans="1:45" ht="16" x14ac:dyDescent="0.2">
      <c r="A706">
        <v>4072</v>
      </c>
      <c r="B706">
        <v>4072</v>
      </c>
      <c r="C706" s="2">
        <v>45740.041666666657</v>
      </c>
      <c r="D706" t="s">
        <v>1814</v>
      </c>
      <c r="E706" t="s">
        <v>68</v>
      </c>
      <c r="F706" s="3">
        <v>5.39</v>
      </c>
      <c r="G706" t="s">
        <v>47</v>
      </c>
      <c r="H706" s="3">
        <v>0</v>
      </c>
      <c r="I706" t="s">
        <v>48</v>
      </c>
      <c r="J706">
        <v>2710</v>
      </c>
      <c r="K706" t="s">
        <v>49</v>
      </c>
      <c r="L706" t="s">
        <v>50</v>
      </c>
      <c r="M706" t="s">
        <v>51</v>
      </c>
      <c r="N706">
        <v>940</v>
      </c>
      <c r="O706" t="s">
        <v>52</v>
      </c>
      <c r="P706" t="s">
        <v>53</v>
      </c>
      <c r="T706" t="s">
        <v>4205</v>
      </c>
      <c r="U706" t="s">
        <v>5401</v>
      </c>
      <c r="V706" t="s">
        <v>3441</v>
      </c>
      <c r="W706" t="s">
        <v>56</v>
      </c>
      <c r="X706" t="s">
        <v>5402</v>
      </c>
      <c r="Y706" t="s">
        <v>72</v>
      </c>
      <c r="Z706" s="3">
        <v>19</v>
      </c>
      <c r="AA706" t="s">
        <v>4208</v>
      </c>
      <c r="AB706" t="s">
        <v>5371</v>
      </c>
      <c r="AC706" t="s">
        <v>61</v>
      </c>
      <c r="AD706" t="s">
        <v>61</v>
      </c>
      <c r="AE706" t="s">
        <v>5403</v>
      </c>
      <c r="AF706" t="s">
        <v>63</v>
      </c>
      <c r="AH706">
        <v>0</v>
      </c>
      <c r="AI706" s="2">
        <v>45740</v>
      </c>
      <c r="AJ706" t="s">
        <v>64</v>
      </c>
      <c r="AK706" t="s">
        <v>64</v>
      </c>
      <c r="AL706" t="s">
        <v>5404</v>
      </c>
      <c r="AM706" t="s">
        <v>5401</v>
      </c>
      <c r="AN706" s="3">
        <v>5.39</v>
      </c>
      <c r="AO706" t="s">
        <v>5371</v>
      </c>
      <c r="AP706" t="s">
        <v>64</v>
      </c>
      <c r="AQ706" t="s">
        <v>5403</v>
      </c>
      <c r="AR706">
        <v>1549</v>
      </c>
      <c r="AS706" t="s">
        <v>66</v>
      </c>
    </row>
    <row r="707" spans="1:45" ht="16" x14ac:dyDescent="0.2">
      <c r="A707">
        <v>4073</v>
      </c>
      <c r="B707">
        <v>4073</v>
      </c>
      <c r="C707" s="2">
        <v>45740.041666666657</v>
      </c>
      <c r="D707" t="s">
        <v>1814</v>
      </c>
      <c r="E707" t="s">
        <v>4510</v>
      </c>
      <c r="F707" s="3">
        <v>21.93</v>
      </c>
      <c r="G707" t="s">
        <v>47</v>
      </c>
      <c r="H707" s="3">
        <v>0</v>
      </c>
      <c r="I707" t="s">
        <v>48</v>
      </c>
      <c r="J707">
        <v>2710</v>
      </c>
      <c r="K707" t="s">
        <v>49</v>
      </c>
      <c r="L707" t="s">
        <v>50</v>
      </c>
      <c r="M707" t="s">
        <v>51</v>
      </c>
      <c r="N707">
        <v>940</v>
      </c>
      <c r="O707" t="s">
        <v>52</v>
      </c>
      <c r="P707" t="s">
        <v>53</v>
      </c>
      <c r="T707" t="s">
        <v>5405</v>
      </c>
      <c r="U707" t="s">
        <v>5406</v>
      </c>
      <c r="V707" t="s">
        <v>3427</v>
      </c>
      <c r="W707" t="s">
        <v>56</v>
      </c>
      <c r="X707" t="s">
        <v>5407</v>
      </c>
      <c r="Y707" t="s">
        <v>2061</v>
      </c>
      <c r="Z707" s="3">
        <v>19</v>
      </c>
      <c r="AA707" t="s">
        <v>5408</v>
      </c>
      <c r="AC707" t="s">
        <v>61</v>
      </c>
      <c r="AD707" t="s">
        <v>61</v>
      </c>
      <c r="AE707" t="s">
        <v>5409</v>
      </c>
      <c r="AF707" t="s">
        <v>63</v>
      </c>
      <c r="AH707">
        <v>0</v>
      </c>
      <c r="AI707" s="2">
        <v>45740</v>
      </c>
      <c r="AJ707" t="s">
        <v>64</v>
      </c>
      <c r="AK707" t="s">
        <v>64</v>
      </c>
      <c r="AL707" t="s">
        <v>5410</v>
      </c>
      <c r="AM707" t="s">
        <v>5406</v>
      </c>
      <c r="AN707" s="3">
        <v>21.93</v>
      </c>
      <c r="AP707" t="s">
        <v>64</v>
      </c>
      <c r="AQ707" t="s">
        <v>5409</v>
      </c>
      <c r="AR707">
        <v>1550</v>
      </c>
      <c r="AS707" t="s">
        <v>66</v>
      </c>
    </row>
    <row r="708" spans="1:45" ht="16" x14ac:dyDescent="0.2">
      <c r="A708">
        <v>4093</v>
      </c>
      <c r="B708">
        <v>4093</v>
      </c>
      <c r="C708" s="2">
        <v>45740.041666666657</v>
      </c>
      <c r="D708" t="s">
        <v>1814</v>
      </c>
      <c r="E708" t="s">
        <v>5411</v>
      </c>
      <c r="F708" s="3">
        <v>1852.76</v>
      </c>
      <c r="G708" t="s">
        <v>47</v>
      </c>
      <c r="H708" s="3">
        <v>0</v>
      </c>
      <c r="I708" t="s">
        <v>104</v>
      </c>
      <c r="J708">
        <v>940</v>
      </c>
      <c r="K708" t="s">
        <v>52</v>
      </c>
      <c r="L708" t="s">
        <v>53</v>
      </c>
      <c r="N708">
        <v>2400</v>
      </c>
      <c r="O708" t="s">
        <v>49</v>
      </c>
      <c r="P708" t="s">
        <v>105</v>
      </c>
      <c r="Q708" t="s">
        <v>51</v>
      </c>
      <c r="T708" t="s">
        <v>5333</v>
      </c>
      <c r="U708" t="s">
        <v>5412</v>
      </c>
      <c r="V708" t="s">
        <v>3432</v>
      </c>
      <c r="W708" t="s">
        <v>752</v>
      </c>
      <c r="X708" t="s">
        <v>5413</v>
      </c>
      <c r="Y708" t="s">
        <v>5414</v>
      </c>
      <c r="Z708" s="3">
        <v>0</v>
      </c>
      <c r="AA708" t="s">
        <v>5333</v>
      </c>
      <c r="AB708" t="s">
        <v>5321</v>
      </c>
      <c r="AC708" t="s">
        <v>61</v>
      </c>
      <c r="AD708" t="s">
        <v>61</v>
      </c>
      <c r="AE708" t="s">
        <v>5415</v>
      </c>
      <c r="AF708" t="s">
        <v>63</v>
      </c>
      <c r="AH708">
        <v>0</v>
      </c>
      <c r="AI708" s="2">
        <v>45740</v>
      </c>
      <c r="AJ708" t="s">
        <v>64</v>
      </c>
      <c r="AK708" t="s">
        <v>64</v>
      </c>
      <c r="AL708" t="s">
        <v>5416</v>
      </c>
      <c r="AM708" t="s">
        <v>5412</v>
      </c>
      <c r="AN708" s="3">
        <v>1852.76</v>
      </c>
      <c r="AO708" t="s">
        <v>5321</v>
      </c>
      <c r="AP708" t="s">
        <v>64</v>
      </c>
      <c r="AQ708" t="s">
        <v>5415</v>
      </c>
      <c r="AR708">
        <v>1551</v>
      </c>
      <c r="AS708" t="s">
        <v>66</v>
      </c>
    </row>
    <row r="709" spans="1:45" ht="16" x14ac:dyDescent="0.2">
      <c r="A709">
        <v>4179</v>
      </c>
      <c r="B709">
        <v>4179</v>
      </c>
      <c r="C709" s="2">
        <v>45747</v>
      </c>
      <c r="D709" t="s">
        <v>1936</v>
      </c>
      <c r="E709" t="s">
        <v>206</v>
      </c>
      <c r="F709" s="3">
        <v>3290.09</v>
      </c>
      <c r="G709" t="s">
        <v>47</v>
      </c>
      <c r="H709" s="3">
        <v>0</v>
      </c>
      <c r="I709" t="s">
        <v>104</v>
      </c>
      <c r="J709">
        <v>2551</v>
      </c>
      <c r="K709" t="s">
        <v>49</v>
      </c>
      <c r="L709" t="s">
        <v>50</v>
      </c>
      <c r="M709" t="s">
        <v>51</v>
      </c>
      <c r="N709">
        <v>1730</v>
      </c>
      <c r="O709" t="s">
        <v>52</v>
      </c>
      <c r="P709" t="s">
        <v>203</v>
      </c>
      <c r="T709" t="s">
        <v>64</v>
      </c>
      <c r="Z709" s="3"/>
      <c r="AF709" t="s">
        <v>63</v>
      </c>
      <c r="AH709">
        <v>0</v>
      </c>
      <c r="AI709" s="2">
        <v>45747</v>
      </c>
      <c r="AJ709" t="s">
        <v>64</v>
      </c>
      <c r="AK709" t="s">
        <v>64</v>
      </c>
      <c r="AL709" t="s">
        <v>64</v>
      </c>
      <c r="AN709" s="3"/>
      <c r="AP709" t="s">
        <v>64</v>
      </c>
      <c r="AR709" t="s">
        <v>64</v>
      </c>
      <c r="AS709" t="s">
        <v>66</v>
      </c>
    </row>
    <row r="710" spans="1:45" ht="16" x14ac:dyDescent="0.2">
      <c r="A710">
        <v>4180</v>
      </c>
      <c r="B710">
        <v>4180</v>
      </c>
      <c r="C710" s="2">
        <v>45747</v>
      </c>
      <c r="D710" t="s">
        <v>1934</v>
      </c>
      <c r="E710" t="s">
        <v>206</v>
      </c>
      <c r="F710" s="3">
        <v>3110.01</v>
      </c>
      <c r="G710" t="s">
        <v>47</v>
      </c>
      <c r="H710" s="3">
        <v>0</v>
      </c>
      <c r="I710" t="s">
        <v>104</v>
      </c>
      <c r="J710">
        <v>2551</v>
      </c>
      <c r="K710" t="s">
        <v>49</v>
      </c>
      <c r="L710" t="s">
        <v>50</v>
      </c>
      <c r="M710" t="s">
        <v>51</v>
      </c>
      <c r="N710">
        <v>1730</v>
      </c>
      <c r="O710" t="s">
        <v>52</v>
      </c>
      <c r="P710" t="s">
        <v>203</v>
      </c>
      <c r="T710" t="s">
        <v>64</v>
      </c>
      <c r="Z710" s="3"/>
      <c r="AF710" t="s">
        <v>63</v>
      </c>
      <c r="AH710">
        <v>0</v>
      </c>
      <c r="AI710" s="2">
        <v>45747</v>
      </c>
      <c r="AJ710" t="s">
        <v>64</v>
      </c>
      <c r="AK710" t="s">
        <v>64</v>
      </c>
      <c r="AL710" t="s">
        <v>64</v>
      </c>
      <c r="AN710" s="3"/>
      <c r="AP710" t="s">
        <v>64</v>
      </c>
      <c r="AR710" t="s">
        <v>64</v>
      </c>
      <c r="AS710" t="s">
        <v>66</v>
      </c>
    </row>
    <row r="711" spans="1:45" ht="16" x14ac:dyDescent="0.2">
      <c r="A711">
        <v>4181</v>
      </c>
      <c r="B711">
        <v>4181</v>
      </c>
      <c r="C711" s="2">
        <v>45747</v>
      </c>
      <c r="D711" t="s">
        <v>1935</v>
      </c>
      <c r="E711" t="s">
        <v>206</v>
      </c>
      <c r="F711" s="3">
        <v>2382.81</v>
      </c>
      <c r="G711" t="s">
        <v>47</v>
      </c>
      <c r="H711" s="3">
        <v>0</v>
      </c>
      <c r="I711" t="s">
        <v>104</v>
      </c>
      <c r="J711">
        <v>2551</v>
      </c>
      <c r="K711" t="s">
        <v>49</v>
      </c>
      <c r="L711" t="s">
        <v>50</v>
      </c>
      <c r="M711" t="s">
        <v>51</v>
      </c>
      <c r="N711">
        <v>1730</v>
      </c>
      <c r="O711" t="s">
        <v>52</v>
      </c>
      <c r="P711" t="s">
        <v>203</v>
      </c>
      <c r="T711" t="s">
        <v>64</v>
      </c>
      <c r="Z711" s="3"/>
      <c r="AF711" t="s">
        <v>63</v>
      </c>
      <c r="AH711">
        <v>0</v>
      </c>
      <c r="AI711" s="2">
        <v>45747</v>
      </c>
      <c r="AJ711" t="s">
        <v>64</v>
      </c>
      <c r="AK711" t="s">
        <v>64</v>
      </c>
      <c r="AL711" t="s">
        <v>64</v>
      </c>
      <c r="AN711" s="3"/>
      <c r="AP711" t="s">
        <v>64</v>
      </c>
      <c r="AR711" t="s">
        <v>64</v>
      </c>
      <c r="AS711" t="s">
        <v>66</v>
      </c>
    </row>
    <row r="712" spans="1:45" ht="16" x14ac:dyDescent="0.2">
      <c r="A712">
        <v>4182</v>
      </c>
      <c r="B712">
        <v>4182</v>
      </c>
      <c r="C712" s="2">
        <v>45747</v>
      </c>
      <c r="D712" t="s">
        <v>1936</v>
      </c>
      <c r="E712" t="s">
        <v>4939</v>
      </c>
      <c r="F712" s="3">
        <v>786.83</v>
      </c>
      <c r="G712" t="s">
        <v>47</v>
      </c>
      <c r="H712" s="3">
        <v>0</v>
      </c>
      <c r="I712" t="s">
        <v>104</v>
      </c>
      <c r="J712">
        <v>2555</v>
      </c>
      <c r="K712" t="s">
        <v>49</v>
      </c>
      <c r="L712" t="s">
        <v>50</v>
      </c>
      <c r="M712" t="s">
        <v>51</v>
      </c>
      <c r="N712">
        <v>1730</v>
      </c>
      <c r="O712" t="s">
        <v>52</v>
      </c>
      <c r="P712" t="s">
        <v>203</v>
      </c>
      <c r="T712" t="s">
        <v>64</v>
      </c>
      <c r="Z712" s="3"/>
      <c r="AF712" t="s">
        <v>63</v>
      </c>
      <c r="AH712">
        <v>0</v>
      </c>
      <c r="AI712" s="2">
        <v>45747</v>
      </c>
      <c r="AJ712" t="s">
        <v>64</v>
      </c>
      <c r="AK712" t="s">
        <v>64</v>
      </c>
      <c r="AL712" t="s">
        <v>64</v>
      </c>
      <c r="AN712" s="3"/>
      <c r="AP712" t="s">
        <v>64</v>
      </c>
      <c r="AR712" t="s">
        <v>64</v>
      </c>
      <c r="AS712" t="s">
        <v>66</v>
      </c>
    </row>
    <row r="713" spans="1:45" ht="16" x14ac:dyDescent="0.2">
      <c r="A713">
        <v>4183</v>
      </c>
      <c r="B713">
        <v>4183</v>
      </c>
      <c r="C713" s="2">
        <v>45747</v>
      </c>
      <c r="D713" t="s">
        <v>1934</v>
      </c>
      <c r="E713" t="s">
        <v>4939</v>
      </c>
      <c r="F713" s="3">
        <v>743.76</v>
      </c>
      <c r="G713" t="s">
        <v>47</v>
      </c>
      <c r="H713" s="3">
        <v>0</v>
      </c>
      <c r="I713" t="s">
        <v>104</v>
      </c>
      <c r="J713">
        <v>2555</v>
      </c>
      <c r="K713" t="s">
        <v>49</v>
      </c>
      <c r="L713" t="s">
        <v>50</v>
      </c>
      <c r="M713" t="s">
        <v>51</v>
      </c>
      <c r="N713">
        <v>1730</v>
      </c>
      <c r="O713" t="s">
        <v>52</v>
      </c>
      <c r="P713" t="s">
        <v>203</v>
      </c>
      <c r="T713" t="s">
        <v>64</v>
      </c>
      <c r="Z713" s="3"/>
      <c r="AF713" t="s">
        <v>63</v>
      </c>
      <c r="AH713">
        <v>0</v>
      </c>
      <c r="AI713" s="2">
        <v>45747</v>
      </c>
      <c r="AJ713" t="s">
        <v>64</v>
      </c>
      <c r="AK713" t="s">
        <v>64</v>
      </c>
      <c r="AL713" t="s">
        <v>64</v>
      </c>
      <c r="AN713" s="3"/>
      <c r="AP713" t="s">
        <v>64</v>
      </c>
      <c r="AR713" t="s">
        <v>64</v>
      </c>
      <c r="AS713" t="s">
        <v>66</v>
      </c>
    </row>
    <row r="714" spans="1:45" ht="16" x14ac:dyDescent="0.2">
      <c r="A714">
        <v>4184</v>
      </c>
      <c r="B714">
        <v>4184</v>
      </c>
      <c r="C714" s="2">
        <v>45747</v>
      </c>
      <c r="D714" t="s">
        <v>1935</v>
      </c>
      <c r="E714" t="s">
        <v>4939</v>
      </c>
      <c r="F714" s="3">
        <v>569.97</v>
      </c>
      <c r="G714" t="s">
        <v>47</v>
      </c>
      <c r="H714" s="3">
        <v>0</v>
      </c>
      <c r="I714" t="s">
        <v>104</v>
      </c>
      <c r="J714">
        <v>2555</v>
      </c>
      <c r="K714" t="s">
        <v>49</v>
      </c>
      <c r="L714" t="s">
        <v>50</v>
      </c>
      <c r="M714" t="s">
        <v>51</v>
      </c>
      <c r="N714">
        <v>1730</v>
      </c>
      <c r="O714" t="s">
        <v>52</v>
      </c>
      <c r="P714" t="s">
        <v>203</v>
      </c>
      <c r="T714" t="s">
        <v>64</v>
      </c>
      <c r="Z714" s="3"/>
      <c r="AF714" t="s">
        <v>63</v>
      </c>
      <c r="AH714">
        <v>0</v>
      </c>
      <c r="AI714" s="2">
        <v>45747</v>
      </c>
      <c r="AJ714" t="s">
        <v>64</v>
      </c>
      <c r="AK714" t="s">
        <v>64</v>
      </c>
      <c r="AL714" t="s">
        <v>64</v>
      </c>
      <c r="AN714" s="3"/>
      <c r="AP714" t="s">
        <v>64</v>
      </c>
      <c r="AR714" t="s">
        <v>64</v>
      </c>
      <c r="AS714" t="s">
        <v>66</v>
      </c>
    </row>
    <row r="715" spans="1:45" ht="16" x14ac:dyDescent="0.2">
      <c r="A715">
        <v>4079</v>
      </c>
      <c r="B715">
        <v>4079</v>
      </c>
      <c r="C715" s="2">
        <v>45748.083333333343</v>
      </c>
      <c r="D715" t="s">
        <v>1748</v>
      </c>
      <c r="E715" t="s">
        <v>2507</v>
      </c>
      <c r="F715" s="3">
        <v>45.83</v>
      </c>
      <c r="G715" t="s">
        <v>47</v>
      </c>
      <c r="H715" s="3">
        <v>0</v>
      </c>
      <c r="I715" t="s">
        <v>48</v>
      </c>
      <c r="J715">
        <v>2702</v>
      </c>
      <c r="K715" t="s">
        <v>49</v>
      </c>
      <c r="L715" t="s">
        <v>50</v>
      </c>
      <c r="M715" t="s">
        <v>51</v>
      </c>
      <c r="N715">
        <v>940</v>
      </c>
      <c r="O715" t="s">
        <v>52</v>
      </c>
      <c r="P715" t="s">
        <v>53</v>
      </c>
      <c r="T715" t="s">
        <v>5426</v>
      </c>
      <c r="U715" t="s">
        <v>5427</v>
      </c>
      <c r="V715" t="s">
        <v>3417</v>
      </c>
      <c r="W715" t="s">
        <v>56</v>
      </c>
      <c r="X715" t="s">
        <v>5428</v>
      </c>
      <c r="Y715" t="s">
        <v>2726</v>
      </c>
      <c r="Z715" s="3">
        <v>19</v>
      </c>
      <c r="AA715" t="s">
        <v>5429</v>
      </c>
      <c r="AB715" t="s">
        <v>5430</v>
      </c>
      <c r="AC715" t="s">
        <v>61</v>
      </c>
      <c r="AD715" t="s">
        <v>61</v>
      </c>
      <c r="AE715" t="s">
        <v>5431</v>
      </c>
      <c r="AF715" t="s">
        <v>63</v>
      </c>
      <c r="AH715">
        <v>0</v>
      </c>
      <c r="AI715" s="2">
        <v>45748</v>
      </c>
      <c r="AJ715" t="s">
        <v>64</v>
      </c>
      <c r="AK715" t="s">
        <v>64</v>
      </c>
      <c r="AL715" t="s">
        <v>5432</v>
      </c>
      <c r="AM715" t="s">
        <v>5427</v>
      </c>
      <c r="AN715" s="3">
        <v>45.83</v>
      </c>
      <c r="AO715" t="s">
        <v>5430</v>
      </c>
      <c r="AP715" t="s">
        <v>64</v>
      </c>
      <c r="AQ715" t="s">
        <v>5431</v>
      </c>
      <c r="AR715">
        <v>1554</v>
      </c>
      <c r="AS715" t="s">
        <v>66</v>
      </c>
    </row>
    <row r="716" spans="1:45" ht="16" x14ac:dyDescent="0.2">
      <c r="A716">
        <v>4082</v>
      </c>
      <c r="B716">
        <v>4082</v>
      </c>
      <c r="C716" s="2">
        <v>45750.083333333343</v>
      </c>
      <c r="D716" t="s">
        <v>1748</v>
      </c>
      <c r="E716" t="s">
        <v>3659</v>
      </c>
      <c r="F716" s="3">
        <v>46.41</v>
      </c>
      <c r="G716" t="s">
        <v>47</v>
      </c>
      <c r="H716" s="3">
        <v>0</v>
      </c>
      <c r="I716" t="s">
        <v>48</v>
      </c>
      <c r="J716">
        <v>2663</v>
      </c>
      <c r="K716" t="s">
        <v>49</v>
      </c>
      <c r="L716" t="s">
        <v>50</v>
      </c>
      <c r="M716" t="s">
        <v>51</v>
      </c>
      <c r="N716">
        <v>940</v>
      </c>
      <c r="O716" t="s">
        <v>52</v>
      </c>
      <c r="P716" t="s">
        <v>53</v>
      </c>
      <c r="T716" t="s">
        <v>2516</v>
      </c>
      <c r="U716" t="s">
        <v>5433</v>
      </c>
      <c r="V716" t="s">
        <v>3465</v>
      </c>
      <c r="W716" t="s">
        <v>56</v>
      </c>
      <c r="X716" t="s">
        <v>5434</v>
      </c>
      <c r="Y716" t="s">
        <v>2375</v>
      </c>
      <c r="Z716" s="3">
        <v>19</v>
      </c>
      <c r="AA716" t="s">
        <v>2519</v>
      </c>
      <c r="AB716" t="s">
        <v>5435</v>
      </c>
      <c r="AC716" t="s">
        <v>61</v>
      </c>
      <c r="AD716" t="s">
        <v>61</v>
      </c>
      <c r="AE716" t="s">
        <v>5436</v>
      </c>
      <c r="AF716" t="s">
        <v>63</v>
      </c>
      <c r="AH716">
        <v>0</v>
      </c>
      <c r="AI716" s="2">
        <v>45750</v>
      </c>
      <c r="AJ716" t="s">
        <v>64</v>
      </c>
      <c r="AK716" t="s">
        <v>64</v>
      </c>
      <c r="AL716" t="s">
        <v>5437</v>
      </c>
      <c r="AM716" t="s">
        <v>5433</v>
      </c>
      <c r="AN716" s="3">
        <v>46.41</v>
      </c>
      <c r="AO716" t="s">
        <v>5435</v>
      </c>
      <c r="AP716" t="s">
        <v>64</v>
      </c>
      <c r="AQ716" t="s">
        <v>5436</v>
      </c>
      <c r="AR716">
        <v>1556</v>
      </c>
      <c r="AS716" t="s">
        <v>66</v>
      </c>
    </row>
    <row r="717" spans="1:45" ht="16" x14ac:dyDescent="0.2">
      <c r="A717">
        <v>4089</v>
      </c>
      <c r="B717">
        <v>4089</v>
      </c>
      <c r="C717" s="2">
        <v>45754.083333333343</v>
      </c>
      <c r="D717" t="s">
        <v>1761</v>
      </c>
      <c r="E717" t="s">
        <v>5438</v>
      </c>
      <c r="F717" s="3">
        <v>1184.24</v>
      </c>
      <c r="G717" t="s">
        <v>47</v>
      </c>
      <c r="H717" s="3">
        <v>0</v>
      </c>
      <c r="I717" t="s">
        <v>48</v>
      </c>
      <c r="J717">
        <v>2722</v>
      </c>
      <c r="K717" t="s">
        <v>49</v>
      </c>
      <c r="L717" t="s">
        <v>50</v>
      </c>
      <c r="M717" t="s">
        <v>51</v>
      </c>
      <c r="N717">
        <v>940</v>
      </c>
      <c r="O717" t="s">
        <v>52</v>
      </c>
      <c r="P717" t="s">
        <v>53</v>
      </c>
      <c r="T717" t="s">
        <v>5439</v>
      </c>
      <c r="U717" t="s">
        <v>5440</v>
      </c>
      <c r="V717" t="s">
        <v>3413</v>
      </c>
      <c r="W717" t="s">
        <v>56</v>
      </c>
      <c r="X717" t="s">
        <v>5441</v>
      </c>
      <c r="Z717" s="3">
        <v>0</v>
      </c>
      <c r="AC717" t="s">
        <v>61</v>
      </c>
      <c r="AD717" t="s">
        <v>61</v>
      </c>
      <c r="AE717" t="s">
        <v>5442</v>
      </c>
      <c r="AF717" t="s">
        <v>63</v>
      </c>
      <c r="AH717">
        <v>0</v>
      </c>
      <c r="AI717" s="2">
        <v>45754</v>
      </c>
      <c r="AJ717" t="s">
        <v>64</v>
      </c>
      <c r="AK717" t="s">
        <v>64</v>
      </c>
      <c r="AL717" t="s">
        <v>5443</v>
      </c>
      <c r="AM717" t="s">
        <v>5440</v>
      </c>
      <c r="AN717" s="3"/>
      <c r="AP717" t="s">
        <v>64</v>
      </c>
      <c r="AQ717" t="s">
        <v>5442</v>
      </c>
      <c r="AR717">
        <v>1557</v>
      </c>
      <c r="AS717" t="s">
        <v>66</v>
      </c>
    </row>
    <row r="718" spans="1:45" ht="16" x14ac:dyDescent="0.2">
      <c r="A718">
        <v>4090</v>
      </c>
      <c r="B718">
        <v>4090</v>
      </c>
      <c r="C718" s="2">
        <v>45754.083333333343</v>
      </c>
      <c r="D718" t="s">
        <v>1748</v>
      </c>
      <c r="E718" t="s">
        <v>4049</v>
      </c>
      <c r="F718" s="3">
        <v>10</v>
      </c>
      <c r="G718" t="s">
        <v>47</v>
      </c>
      <c r="H718" s="3">
        <v>0</v>
      </c>
      <c r="I718" t="s">
        <v>48</v>
      </c>
      <c r="J718">
        <v>2705</v>
      </c>
      <c r="K718" t="s">
        <v>49</v>
      </c>
      <c r="L718" t="s">
        <v>50</v>
      </c>
      <c r="M718" t="s">
        <v>51</v>
      </c>
      <c r="N718">
        <v>940</v>
      </c>
      <c r="O718" t="s">
        <v>52</v>
      </c>
      <c r="P718" t="s">
        <v>53</v>
      </c>
      <c r="T718" t="s">
        <v>5439</v>
      </c>
      <c r="U718" t="s">
        <v>5440</v>
      </c>
      <c r="V718" t="s">
        <v>3413</v>
      </c>
      <c r="W718" t="s">
        <v>56</v>
      </c>
      <c r="X718" t="s">
        <v>5441</v>
      </c>
      <c r="Z718" s="3">
        <v>0</v>
      </c>
      <c r="AC718" t="s">
        <v>61</v>
      </c>
      <c r="AD718" t="s">
        <v>61</v>
      </c>
      <c r="AE718" t="s">
        <v>5442</v>
      </c>
      <c r="AF718" t="s">
        <v>63</v>
      </c>
      <c r="AH718">
        <v>0</v>
      </c>
      <c r="AI718" s="2">
        <v>45754</v>
      </c>
      <c r="AJ718" t="s">
        <v>64</v>
      </c>
      <c r="AK718" t="s">
        <v>64</v>
      </c>
      <c r="AL718" t="s">
        <v>5443</v>
      </c>
      <c r="AM718" t="s">
        <v>5440</v>
      </c>
      <c r="AN718" s="3"/>
      <c r="AP718" t="s">
        <v>64</v>
      </c>
      <c r="AQ718" t="s">
        <v>5442</v>
      </c>
      <c r="AR718">
        <v>1557</v>
      </c>
      <c r="AS718" t="s">
        <v>66</v>
      </c>
    </row>
    <row r="719" spans="1:45" ht="16" x14ac:dyDescent="0.2">
      <c r="A719">
        <v>4097</v>
      </c>
      <c r="B719">
        <v>4097</v>
      </c>
      <c r="C719" s="2">
        <v>45757.083333333343</v>
      </c>
      <c r="D719" t="s">
        <v>1814</v>
      </c>
      <c r="E719" t="s">
        <v>4909</v>
      </c>
      <c r="F719" s="3">
        <v>1183.6600000000001</v>
      </c>
      <c r="G719" t="s">
        <v>47</v>
      </c>
      <c r="H719" s="3">
        <v>0</v>
      </c>
      <c r="I719" t="s">
        <v>48</v>
      </c>
      <c r="J719">
        <v>2722</v>
      </c>
      <c r="K719" t="s">
        <v>49</v>
      </c>
      <c r="L719" t="s">
        <v>50</v>
      </c>
      <c r="M719" t="s">
        <v>51</v>
      </c>
      <c r="N719">
        <v>940</v>
      </c>
      <c r="O719" t="s">
        <v>52</v>
      </c>
      <c r="P719" t="s">
        <v>53</v>
      </c>
      <c r="T719" t="s">
        <v>5444</v>
      </c>
      <c r="U719" t="s">
        <v>5445</v>
      </c>
      <c r="V719" t="s">
        <v>3478</v>
      </c>
      <c r="W719" t="s">
        <v>56</v>
      </c>
      <c r="X719" t="s">
        <v>5446</v>
      </c>
      <c r="Y719" t="s">
        <v>4913</v>
      </c>
      <c r="Z719" s="3">
        <v>0</v>
      </c>
      <c r="AA719" t="s">
        <v>5447</v>
      </c>
      <c r="AB719" t="s">
        <v>5448</v>
      </c>
      <c r="AC719" t="s">
        <v>61</v>
      </c>
      <c r="AD719" t="s">
        <v>61</v>
      </c>
      <c r="AE719" t="s">
        <v>5449</v>
      </c>
      <c r="AF719" t="s">
        <v>63</v>
      </c>
      <c r="AH719">
        <v>0</v>
      </c>
      <c r="AI719" s="2">
        <v>45757</v>
      </c>
      <c r="AJ719" t="s">
        <v>64</v>
      </c>
      <c r="AK719" t="s">
        <v>64</v>
      </c>
      <c r="AL719" t="s">
        <v>5450</v>
      </c>
      <c r="AM719" t="s">
        <v>5445</v>
      </c>
      <c r="AN719" s="3">
        <v>1645.56</v>
      </c>
      <c r="AO719" t="s">
        <v>5448</v>
      </c>
      <c r="AP719" t="s">
        <v>64</v>
      </c>
      <c r="AQ719" t="s">
        <v>5449</v>
      </c>
      <c r="AR719">
        <v>1558</v>
      </c>
      <c r="AS719" t="s">
        <v>66</v>
      </c>
    </row>
    <row r="720" spans="1:45" ht="16" x14ac:dyDescent="0.2">
      <c r="A720">
        <v>4095</v>
      </c>
      <c r="B720">
        <v>4095</v>
      </c>
      <c r="C720" s="2">
        <v>45758.083333333343</v>
      </c>
      <c r="D720" t="s">
        <v>1748</v>
      </c>
      <c r="E720" t="s">
        <v>2165</v>
      </c>
      <c r="F720" s="3">
        <v>52.9</v>
      </c>
      <c r="G720" t="s">
        <v>47</v>
      </c>
      <c r="H720" s="3">
        <v>0</v>
      </c>
      <c r="I720" t="s">
        <v>48</v>
      </c>
      <c r="J720">
        <v>2900</v>
      </c>
      <c r="K720" t="s">
        <v>49</v>
      </c>
      <c r="L720" t="s">
        <v>50</v>
      </c>
      <c r="M720" t="s">
        <v>51</v>
      </c>
      <c r="N720">
        <v>940</v>
      </c>
      <c r="O720" t="s">
        <v>52</v>
      </c>
      <c r="P720" t="s">
        <v>53</v>
      </c>
      <c r="T720" t="s">
        <v>2313</v>
      </c>
      <c r="U720" t="s">
        <v>5452</v>
      </c>
      <c r="V720" t="s">
        <v>3469</v>
      </c>
      <c r="W720" t="s">
        <v>56</v>
      </c>
      <c r="X720" t="s">
        <v>5453</v>
      </c>
      <c r="Y720" t="s">
        <v>3976</v>
      </c>
      <c r="Z720" s="3">
        <v>19</v>
      </c>
      <c r="AA720" t="s">
        <v>2316</v>
      </c>
      <c r="AB720" t="s">
        <v>5454</v>
      </c>
      <c r="AC720" t="s">
        <v>61</v>
      </c>
      <c r="AD720" t="s">
        <v>61</v>
      </c>
      <c r="AE720" t="s">
        <v>5455</v>
      </c>
      <c r="AF720" t="s">
        <v>63</v>
      </c>
      <c r="AH720">
        <v>0</v>
      </c>
      <c r="AI720" s="2">
        <v>45758</v>
      </c>
      <c r="AJ720" t="s">
        <v>64</v>
      </c>
      <c r="AK720" t="s">
        <v>64</v>
      </c>
      <c r="AL720" t="s">
        <v>5456</v>
      </c>
      <c r="AM720" t="s">
        <v>5452</v>
      </c>
      <c r="AN720" s="3">
        <v>52.9</v>
      </c>
      <c r="AO720" t="s">
        <v>5454</v>
      </c>
      <c r="AP720" t="s">
        <v>64</v>
      </c>
      <c r="AQ720" t="s">
        <v>5455</v>
      </c>
      <c r="AR720">
        <v>1559</v>
      </c>
      <c r="AS720" t="s">
        <v>66</v>
      </c>
    </row>
    <row r="721" spans="1:45" ht="16" x14ac:dyDescent="0.2">
      <c r="A721">
        <v>4126</v>
      </c>
      <c r="B721">
        <v>4126</v>
      </c>
      <c r="C721" s="2">
        <v>45770.083333333343</v>
      </c>
      <c r="D721" t="s">
        <v>1814</v>
      </c>
      <c r="E721" t="s">
        <v>4510</v>
      </c>
      <c r="F721" s="3">
        <v>21.06</v>
      </c>
      <c r="G721" t="s">
        <v>47</v>
      </c>
      <c r="H721" s="3">
        <v>0</v>
      </c>
      <c r="I721" t="s">
        <v>48</v>
      </c>
      <c r="J721">
        <v>2710</v>
      </c>
      <c r="K721" t="s">
        <v>49</v>
      </c>
      <c r="L721" t="s">
        <v>50</v>
      </c>
      <c r="M721" t="s">
        <v>51</v>
      </c>
      <c r="N721">
        <v>940</v>
      </c>
      <c r="O721" t="s">
        <v>52</v>
      </c>
      <c r="P721" t="s">
        <v>53</v>
      </c>
      <c r="T721" t="s">
        <v>5464</v>
      </c>
      <c r="U721" t="s">
        <v>5465</v>
      </c>
      <c r="V721" t="s">
        <v>3518</v>
      </c>
      <c r="W721" t="s">
        <v>56</v>
      </c>
      <c r="X721" t="s">
        <v>5466</v>
      </c>
      <c r="Y721" t="s">
        <v>2061</v>
      </c>
      <c r="Z721" s="3">
        <v>19</v>
      </c>
      <c r="AA721" t="s">
        <v>5467</v>
      </c>
      <c r="AB721" t="s">
        <v>5468</v>
      </c>
      <c r="AC721" t="s">
        <v>61</v>
      </c>
      <c r="AD721" t="s">
        <v>61</v>
      </c>
      <c r="AE721" t="s">
        <v>5469</v>
      </c>
      <c r="AF721" t="s">
        <v>63</v>
      </c>
      <c r="AH721">
        <v>0</v>
      </c>
      <c r="AI721" s="2">
        <v>45770</v>
      </c>
      <c r="AJ721" t="s">
        <v>64</v>
      </c>
      <c r="AK721" t="s">
        <v>64</v>
      </c>
      <c r="AL721" t="s">
        <v>5470</v>
      </c>
      <c r="AM721" t="s">
        <v>5465</v>
      </c>
      <c r="AN721" s="3">
        <v>21.06</v>
      </c>
      <c r="AO721" t="s">
        <v>5468</v>
      </c>
      <c r="AP721" t="s">
        <v>64</v>
      </c>
      <c r="AQ721" t="s">
        <v>5469</v>
      </c>
      <c r="AR721">
        <v>1568</v>
      </c>
      <c r="AS721" t="s">
        <v>66</v>
      </c>
    </row>
    <row r="722" spans="1:45" ht="16" x14ac:dyDescent="0.2">
      <c r="A722">
        <v>4129</v>
      </c>
      <c r="B722">
        <v>4129</v>
      </c>
      <c r="C722" s="2">
        <v>45772.083333333343</v>
      </c>
      <c r="D722" t="s">
        <v>1814</v>
      </c>
      <c r="E722" t="s">
        <v>68</v>
      </c>
      <c r="F722" s="3">
        <v>22.05</v>
      </c>
      <c r="G722" t="s">
        <v>47</v>
      </c>
      <c r="H722" s="3">
        <v>0</v>
      </c>
      <c r="I722" t="s">
        <v>48</v>
      </c>
      <c r="J722">
        <v>2710</v>
      </c>
      <c r="K722" t="s">
        <v>49</v>
      </c>
      <c r="L722" t="s">
        <v>50</v>
      </c>
      <c r="M722" t="s">
        <v>51</v>
      </c>
      <c r="N722">
        <v>940</v>
      </c>
      <c r="O722" t="s">
        <v>52</v>
      </c>
      <c r="P722" t="s">
        <v>53</v>
      </c>
      <c r="T722" t="s">
        <v>3357</v>
      </c>
      <c r="U722" t="s">
        <v>5471</v>
      </c>
      <c r="V722" t="s">
        <v>3513</v>
      </c>
      <c r="W722" t="s">
        <v>56</v>
      </c>
      <c r="X722" t="s">
        <v>5472</v>
      </c>
      <c r="Y722" t="s">
        <v>72</v>
      </c>
      <c r="Z722" s="3">
        <v>19</v>
      </c>
      <c r="AA722" t="s">
        <v>3360</v>
      </c>
      <c r="AB722" t="s">
        <v>5473</v>
      </c>
      <c r="AC722" t="s">
        <v>61</v>
      </c>
      <c r="AD722" t="s">
        <v>61</v>
      </c>
      <c r="AE722" t="s">
        <v>5474</v>
      </c>
      <c r="AF722" t="s">
        <v>63</v>
      </c>
      <c r="AH722">
        <v>0</v>
      </c>
      <c r="AI722" s="2">
        <v>45772</v>
      </c>
      <c r="AJ722" t="s">
        <v>64</v>
      </c>
      <c r="AK722" t="s">
        <v>64</v>
      </c>
      <c r="AL722" t="s">
        <v>5475</v>
      </c>
      <c r="AM722" t="s">
        <v>5471</v>
      </c>
      <c r="AN722" s="3">
        <v>22.05</v>
      </c>
      <c r="AO722" t="s">
        <v>5473</v>
      </c>
      <c r="AP722" t="s">
        <v>64</v>
      </c>
      <c r="AQ722" t="s">
        <v>5474</v>
      </c>
      <c r="AR722">
        <v>1570</v>
      </c>
      <c r="AS722" t="s">
        <v>66</v>
      </c>
    </row>
    <row r="723" spans="1:45" ht="16" x14ac:dyDescent="0.2">
      <c r="A723">
        <v>4188</v>
      </c>
      <c r="B723">
        <v>4188</v>
      </c>
      <c r="C723" s="2">
        <v>45777</v>
      </c>
      <c r="D723" t="s">
        <v>1936</v>
      </c>
      <c r="E723" t="s">
        <v>206</v>
      </c>
      <c r="F723" s="3">
        <v>3290.09</v>
      </c>
      <c r="G723" t="s">
        <v>47</v>
      </c>
      <c r="H723" s="3">
        <v>0</v>
      </c>
      <c r="I723" t="s">
        <v>104</v>
      </c>
      <c r="J723">
        <v>2551</v>
      </c>
      <c r="K723" t="s">
        <v>49</v>
      </c>
      <c r="L723" t="s">
        <v>50</v>
      </c>
      <c r="M723" t="s">
        <v>51</v>
      </c>
      <c r="N723">
        <v>1730</v>
      </c>
      <c r="O723" t="s">
        <v>52</v>
      </c>
      <c r="P723" t="s">
        <v>203</v>
      </c>
      <c r="T723" t="s">
        <v>64</v>
      </c>
      <c r="Z723" s="3"/>
      <c r="AF723" t="s">
        <v>63</v>
      </c>
      <c r="AH723">
        <v>0</v>
      </c>
      <c r="AI723" s="2">
        <v>45777</v>
      </c>
      <c r="AJ723" t="s">
        <v>64</v>
      </c>
      <c r="AK723" t="s">
        <v>64</v>
      </c>
      <c r="AL723" t="s">
        <v>64</v>
      </c>
      <c r="AN723" s="3"/>
      <c r="AP723" t="s">
        <v>64</v>
      </c>
      <c r="AR723" t="s">
        <v>64</v>
      </c>
      <c r="AS723" t="s">
        <v>66</v>
      </c>
    </row>
    <row r="724" spans="1:45" ht="16" x14ac:dyDescent="0.2">
      <c r="A724">
        <v>4189</v>
      </c>
      <c r="B724">
        <v>4189</v>
      </c>
      <c r="C724" s="2">
        <v>45777</v>
      </c>
      <c r="D724" t="s">
        <v>1934</v>
      </c>
      <c r="E724" t="s">
        <v>206</v>
      </c>
      <c r="F724" s="3">
        <v>3110.01</v>
      </c>
      <c r="G724" t="s">
        <v>47</v>
      </c>
      <c r="H724" s="3">
        <v>0</v>
      </c>
      <c r="I724" t="s">
        <v>104</v>
      </c>
      <c r="J724">
        <v>2551</v>
      </c>
      <c r="K724" t="s">
        <v>49</v>
      </c>
      <c r="L724" t="s">
        <v>50</v>
      </c>
      <c r="M724" t="s">
        <v>51</v>
      </c>
      <c r="N724">
        <v>1730</v>
      </c>
      <c r="O724" t="s">
        <v>52</v>
      </c>
      <c r="P724" t="s">
        <v>203</v>
      </c>
      <c r="T724" t="s">
        <v>64</v>
      </c>
      <c r="Z724" s="3"/>
      <c r="AF724" t="s">
        <v>63</v>
      </c>
      <c r="AH724">
        <v>0</v>
      </c>
      <c r="AI724" s="2">
        <v>45777</v>
      </c>
      <c r="AJ724" t="s">
        <v>64</v>
      </c>
      <c r="AK724" t="s">
        <v>64</v>
      </c>
      <c r="AL724" t="s">
        <v>64</v>
      </c>
      <c r="AN724" s="3"/>
      <c r="AP724" t="s">
        <v>64</v>
      </c>
      <c r="AR724" t="s">
        <v>64</v>
      </c>
      <c r="AS724" t="s">
        <v>66</v>
      </c>
    </row>
    <row r="725" spans="1:45" ht="16" x14ac:dyDescent="0.2">
      <c r="A725">
        <v>4190</v>
      </c>
      <c r="B725">
        <v>4190</v>
      </c>
      <c r="C725" s="2">
        <v>45777</v>
      </c>
      <c r="D725" t="s">
        <v>1935</v>
      </c>
      <c r="E725" t="s">
        <v>206</v>
      </c>
      <c r="F725" s="3">
        <v>2382.81</v>
      </c>
      <c r="G725" t="s">
        <v>47</v>
      </c>
      <c r="H725" s="3">
        <v>0</v>
      </c>
      <c r="I725" t="s">
        <v>104</v>
      </c>
      <c r="J725">
        <v>2551</v>
      </c>
      <c r="K725" t="s">
        <v>49</v>
      </c>
      <c r="L725" t="s">
        <v>50</v>
      </c>
      <c r="M725" t="s">
        <v>51</v>
      </c>
      <c r="N725">
        <v>1730</v>
      </c>
      <c r="O725" t="s">
        <v>52</v>
      </c>
      <c r="P725" t="s">
        <v>203</v>
      </c>
      <c r="T725" t="s">
        <v>64</v>
      </c>
      <c r="Z725" s="3"/>
      <c r="AF725" t="s">
        <v>63</v>
      </c>
      <c r="AH725">
        <v>0</v>
      </c>
      <c r="AI725" s="2">
        <v>45777</v>
      </c>
      <c r="AJ725" t="s">
        <v>64</v>
      </c>
      <c r="AK725" t="s">
        <v>64</v>
      </c>
      <c r="AL725" t="s">
        <v>64</v>
      </c>
      <c r="AN725" s="3"/>
      <c r="AP725" t="s">
        <v>64</v>
      </c>
      <c r="AR725" t="s">
        <v>64</v>
      </c>
      <c r="AS725" t="s">
        <v>66</v>
      </c>
    </row>
    <row r="726" spans="1:45" ht="16" x14ac:dyDescent="0.2">
      <c r="A726">
        <v>4191</v>
      </c>
      <c r="B726">
        <v>4191</v>
      </c>
      <c r="C726" s="2">
        <v>45777</v>
      </c>
      <c r="D726" t="s">
        <v>1936</v>
      </c>
      <c r="E726" t="s">
        <v>4939</v>
      </c>
      <c r="F726" s="3">
        <v>786.83</v>
      </c>
      <c r="G726" t="s">
        <v>47</v>
      </c>
      <c r="H726" s="3">
        <v>0</v>
      </c>
      <c r="I726" t="s">
        <v>104</v>
      </c>
      <c r="J726">
        <v>2555</v>
      </c>
      <c r="K726" t="s">
        <v>49</v>
      </c>
      <c r="L726" t="s">
        <v>50</v>
      </c>
      <c r="M726" t="s">
        <v>51</v>
      </c>
      <c r="N726">
        <v>1730</v>
      </c>
      <c r="O726" t="s">
        <v>52</v>
      </c>
      <c r="P726" t="s">
        <v>203</v>
      </c>
      <c r="T726" t="s">
        <v>64</v>
      </c>
      <c r="Z726" s="3"/>
      <c r="AF726" t="s">
        <v>63</v>
      </c>
      <c r="AH726">
        <v>0</v>
      </c>
      <c r="AI726" s="2">
        <v>45777</v>
      </c>
      <c r="AJ726" t="s">
        <v>64</v>
      </c>
      <c r="AK726" t="s">
        <v>64</v>
      </c>
      <c r="AL726" t="s">
        <v>64</v>
      </c>
      <c r="AN726" s="3"/>
      <c r="AP726" t="s">
        <v>64</v>
      </c>
      <c r="AR726" t="s">
        <v>64</v>
      </c>
      <c r="AS726" t="s">
        <v>66</v>
      </c>
    </row>
    <row r="727" spans="1:45" ht="16" x14ac:dyDescent="0.2">
      <c r="A727">
        <v>4192</v>
      </c>
      <c r="B727">
        <v>4192</v>
      </c>
      <c r="C727" s="2">
        <v>45777</v>
      </c>
      <c r="D727" t="s">
        <v>1934</v>
      </c>
      <c r="E727" t="s">
        <v>4939</v>
      </c>
      <c r="F727" s="3">
        <v>743.76</v>
      </c>
      <c r="G727" t="s">
        <v>47</v>
      </c>
      <c r="H727" s="3">
        <v>0</v>
      </c>
      <c r="I727" t="s">
        <v>104</v>
      </c>
      <c r="J727">
        <v>2555</v>
      </c>
      <c r="K727" t="s">
        <v>49</v>
      </c>
      <c r="L727" t="s">
        <v>50</v>
      </c>
      <c r="M727" t="s">
        <v>51</v>
      </c>
      <c r="N727">
        <v>1730</v>
      </c>
      <c r="O727" t="s">
        <v>52</v>
      </c>
      <c r="P727" t="s">
        <v>203</v>
      </c>
      <c r="T727" t="s">
        <v>64</v>
      </c>
      <c r="Z727" s="3"/>
      <c r="AF727" t="s">
        <v>63</v>
      </c>
      <c r="AH727">
        <v>0</v>
      </c>
      <c r="AI727" s="2">
        <v>45777</v>
      </c>
      <c r="AJ727" t="s">
        <v>64</v>
      </c>
      <c r="AK727" t="s">
        <v>64</v>
      </c>
      <c r="AL727" t="s">
        <v>64</v>
      </c>
      <c r="AN727" s="3"/>
      <c r="AP727" t="s">
        <v>64</v>
      </c>
      <c r="AR727" t="s">
        <v>64</v>
      </c>
      <c r="AS727" t="s">
        <v>66</v>
      </c>
    </row>
    <row r="728" spans="1:45" ht="16" x14ac:dyDescent="0.2">
      <c r="A728">
        <v>4193</v>
      </c>
      <c r="B728">
        <v>4193</v>
      </c>
      <c r="C728" s="2">
        <v>45777</v>
      </c>
      <c r="D728" t="s">
        <v>1935</v>
      </c>
      <c r="E728" t="s">
        <v>4939</v>
      </c>
      <c r="F728" s="3">
        <v>569.97</v>
      </c>
      <c r="G728" t="s">
        <v>47</v>
      </c>
      <c r="H728" s="3">
        <v>0</v>
      </c>
      <c r="I728" t="s">
        <v>104</v>
      </c>
      <c r="J728">
        <v>2555</v>
      </c>
      <c r="K728" t="s">
        <v>49</v>
      </c>
      <c r="L728" t="s">
        <v>50</v>
      </c>
      <c r="M728" t="s">
        <v>51</v>
      </c>
      <c r="N728">
        <v>1730</v>
      </c>
      <c r="O728" t="s">
        <v>52</v>
      </c>
      <c r="P728" t="s">
        <v>203</v>
      </c>
      <c r="T728" t="s">
        <v>64</v>
      </c>
      <c r="Z728" s="3"/>
      <c r="AF728" t="s">
        <v>63</v>
      </c>
      <c r="AH728">
        <v>0</v>
      </c>
      <c r="AI728" s="2">
        <v>45777</v>
      </c>
      <c r="AJ728" t="s">
        <v>64</v>
      </c>
      <c r="AK728" t="s">
        <v>64</v>
      </c>
      <c r="AL728" t="s">
        <v>64</v>
      </c>
      <c r="AN728" s="3"/>
      <c r="AP728" t="s">
        <v>64</v>
      </c>
      <c r="AR728" t="s">
        <v>64</v>
      </c>
      <c r="AS728" t="s">
        <v>66</v>
      </c>
    </row>
    <row r="729" spans="1:45" ht="16" x14ac:dyDescent="0.2">
      <c r="A729">
        <v>4147</v>
      </c>
      <c r="B729">
        <v>4147</v>
      </c>
      <c r="C729" s="2">
        <v>45782.083333333343</v>
      </c>
      <c r="D729" t="s">
        <v>1748</v>
      </c>
      <c r="E729" t="s">
        <v>3659</v>
      </c>
      <c r="F729" s="3">
        <v>46.41</v>
      </c>
      <c r="G729" t="s">
        <v>47</v>
      </c>
      <c r="H729" s="3">
        <v>0</v>
      </c>
      <c r="I729" t="s">
        <v>48</v>
      </c>
      <c r="J729">
        <v>2663</v>
      </c>
      <c r="K729" t="s">
        <v>49</v>
      </c>
      <c r="L729" t="s">
        <v>50</v>
      </c>
      <c r="M729" t="s">
        <v>51</v>
      </c>
      <c r="N729">
        <v>940</v>
      </c>
      <c r="O729" t="s">
        <v>52</v>
      </c>
      <c r="P729" t="s">
        <v>53</v>
      </c>
      <c r="T729" t="s">
        <v>2516</v>
      </c>
      <c r="U729" t="s">
        <v>5480</v>
      </c>
      <c r="V729" t="s">
        <v>3526</v>
      </c>
      <c r="W729" t="s">
        <v>56</v>
      </c>
      <c r="X729" t="s">
        <v>5481</v>
      </c>
      <c r="Y729" t="s">
        <v>2375</v>
      </c>
      <c r="Z729" s="3">
        <v>19</v>
      </c>
      <c r="AA729" t="s">
        <v>2519</v>
      </c>
      <c r="AB729" t="s">
        <v>5482</v>
      </c>
      <c r="AC729" t="s">
        <v>61</v>
      </c>
      <c r="AD729" t="s">
        <v>61</v>
      </c>
      <c r="AE729" t="s">
        <v>5483</v>
      </c>
      <c r="AF729" t="s">
        <v>63</v>
      </c>
      <c r="AH729">
        <v>0</v>
      </c>
      <c r="AI729" s="2">
        <v>45782</v>
      </c>
      <c r="AJ729" t="s">
        <v>64</v>
      </c>
      <c r="AK729" t="s">
        <v>64</v>
      </c>
      <c r="AL729" t="s">
        <v>5484</v>
      </c>
      <c r="AM729" t="s">
        <v>5480</v>
      </c>
      <c r="AN729" s="3">
        <v>46.41</v>
      </c>
      <c r="AO729" t="s">
        <v>5482</v>
      </c>
      <c r="AP729" t="s">
        <v>64</v>
      </c>
      <c r="AQ729" t="s">
        <v>5483</v>
      </c>
      <c r="AR729">
        <v>1576</v>
      </c>
      <c r="AS729" t="s">
        <v>66</v>
      </c>
    </row>
    <row r="730" spans="1:45" ht="16" x14ac:dyDescent="0.2">
      <c r="A730">
        <v>4146</v>
      </c>
      <c r="B730">
        <v>4146</v>
      </c>
      <c r="C730" s="2">
        <v>45782.083333333343</v>
      </c>
      <c r="D730" t="s">
        <v>1748</v>
      </c>
      <c r="E730" t="s">
        <v>2507</v>
      </c>
      <c r="F730" s="3">
        <v>155.18</v>
      </c>
      <c r="G730" t="s">
        <v>47</v>
      </c>
      <c r="H730" s="3">
        <v>0</v>
      </c>
      <c r="I730" t="s">
        <v>48</v>
      </c>
      <c r="J730">
        <v>2702</v>
      </c>
      <c r="K730" t="s">
        <v>49</v>
      </c>
      <c r="L730" t="s">
        <v>50</v>
      </c>
      <c r="M730" t="s">
        <v>51</v>
      </c>
      <c r="N730">
        <v>940</v>
      </c>
      <c r="O730" t="s">
        <v>52</v>
      </c>
      <c r="P730" t="s">
        <v>53</v>
      </c>
      <c r="T730" t="s">
        <v>5485</v>
      </c>
      <c r="U730" t="s">
        <v>5486</v>
      </c>
      <c r="V730" t="s">
        <v>3540</v>
      </c>
      <c r="W730" t="s">
        <v>56</v>
      </c>
      <c r="X730" t="s">
        <v>5487</v>
      </c>
      <c r="Y730" t="s">
        <v>2726</v>
      </c>
      <c r="Z730" s="3">
        <v>19</v>
      </c>
      <c r="AA730" t="s">
        <v>5488</v>
      </c>
      <c r="AB730" t="s">
        <v>5489</v>
      </c>
      <c r="AC730" t="s">
        <v>61</v>
      </c>
      <c r="AD730" t="s">
        <v>61</v>
      </c>
      <c r="AE730" t="s">
        <v>5490</v>
      </c>
      <c r="AF730" t="s">
        <v>63</v>
      </c>
      <c r="AH730">
        <v>0</v>
      </c>
      <c r="AI730" s="2">
        <v>45782</v>
      </c>
      <c r="AJ730" t="s">
        <v>64</v>
      </c>
      <c r="AK730" t="s">
        <v>64</v>
      </c>
      <c r="AL730" t="s">
        <v>5491</v>
      </c>
      <c r="AM730" t="s">
        <v>5486</v>
      </c>
      <c r="AN730" s="3">
        <v>155.18</v>
      </c>
      <c r="AO730" t="s">
        <v>5489</v>
      </c>
      <c r="AP730" t="s">
        <v>64</v>
      </c>
      <c r="AQ730" t="s">
        <v>5490</v>
      </c>
      <c r="AR730">
        <v>1575</v>
      </c>
      <c r="AS730" t="s">
        <v>66</v>
      </c>
    </row>
    <row r="731" spans="1:45" ht="16" x14ac:dyDescent="0.2">
      <c r="A731">
        <v>4202</v>
      </c>
      <c r="B731">
        <v>4202</v>
      </c>
      <c r="C731" s="2">
        <v>45784.083333333343</v>
      </c>
      <c r="D731" t="s">
        <v>1814</v>
      </c>
      <c r="E731" t="s">
        <v>4909</v>
      </c>
      <c r="F731" s="3">
        <v>1473.02</v>
      </c>
      <c r="G731" t="s">
        <v>47</v>
      </c>
      <c r="H731" s="3">
        <v>0</v>
      </c>
      <c r="I731" t="s">
        <v>48</v>
      </c>
      <c r="J731">
        <v>2722</v>
      </c>
      <c r="K731" t="s">
        <v>49</v>
      </c>
      <c r="L731" t="s">
        <v>50</v>
      </c>
      <c r="M731" t="s">
        <v>51</v>
      </c>
      <c r="N731">
        <v>940</v>
      </c>
      <c r="O731" t="s">
        <v>52</v>
      </c>
      <c r="P731" t="s">
        <v>53</v>
      </c>
      <c r="T731" t="s">
        <v>5492</v>
      </c>
      <c r="U731" t="s">
        <v>5493</v>
      </c>
      <c r="V731" t="s">
        <v>3480</v>
      </c>
      <c r="W731" t="s">
        <v>56</v>
      </c>
      <c r="X731" t="s">
        <v>5446</v>
      </c>
      <c r="Y731" t="s">
        <v>4913</v>
      </c>
      <c r="Z731" s="3">
        <v>0</v>
      </c>
      <c r="AA731" t="s">
        <v>5494</v>
      </c>
      <c r="AB731" t="s">
        <v>5495</v>
      </c>
      <c r="AC731" t="s">
        <v>61</v>
      </c>
      <c r="AD731" t="s">
        <v>61</v>
      </c>
      <c r="AE731" t="s">
        <v>5496</v>
      </c>
      <c r="AF731" t="s">
        <v>63</v>
      </c>
      <c r="AH731">
        <v>0</v>
      </c>
      <c r="AI731" s="2">
        <v>45784</v>
      </c>
      <c r="AJ731" t="s">
        <v>64</v>
      </c>
      <c r="AK731" t="s">
        <v>64</v>
      </c>
      <c r="AL731" t="s">
        <v>5497</v>
      </c>
      <c r="AM731" t="s">
        <v>5493</v>
      </c>
      <c r="AN731" s="3">
        <v>1473.02</v>
      </c>
      <c r="AO731" t="s">
        <v>5495</v>
      </c>
      <c r="AP731" t="s">
        <v>64</v>
      </c>
      <c r="AQ731" t="s">
        <v>5496</v>
      </c>
      <c r="AR731">
        <v>1579</v>
      </c>
      <c r="AS731" t="s">
        <v>66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S33"/>
  <sheetViews>
    <sheetView workbookViewId="0"/>
  </sheetViews>
  <sheetFormatPr baseColWidth="10" defaultColWidth="8.83203125" defaultRowHeight="15" x14ac:dyDescent="0.2"/>
  <cols>
    <col min="1" max="3" width="2" customWidth="1"/>
    <col min="4" max="4" width="40" customWidth="1"/>
    <col min="5" max="5" width="20" customWidth="1"/>
    <col min="6" max="8" width="2" customWidth="1"/>
    <col min="9" max="9" width="12" customWidth="1"/>
    <col min="10" max="12" width="2" customWidth="1"/>
    <col min="13" max="13" width="12" customWidth="1"/>
    <col min="14" max="16" width="2" customWidth="1"/>
    <col min="17" max="17" width="12" customWidth="1"/>
    <col min="18" max="20" width="2" customWidth="1"/>
    <col min="21" max="21" width="12" customWidth="1"/>
    <col min="22" max="24" width="2" customWidth="1"/>
    <col min="25" max="25" width="12" customWidth="1"/>
    <col min="26" max="28" width="2" customWidth="1"/>
    <col min="29" max="29" width="12" customWidth="1"/>
    <col min="30" max="32" width="2" customWidth="1"/>
    <col min="33" max="33" width="12" customWidth="1"/>
    <col min="34" max="36" width="2" customWidth="1"/>
    <col min="37" max="37" width="12" customWidth="1"/>
    <col min="38" max="40" width="2" customWidth="1"/>
    <col min="41" max="41" width="12" customWidth="1"/>
    <col min="42" max="44" width="2" customWidth="1"/>
    <col min="45" max="45" width="12" customWidth="1"/>
  </cols>
  <sheetData>
    <row r="1" spans="1:45" ht="24" x14ac:dyDescent="0.3">
      <c r="A1" s="51" t="s">
        <v>5866</v>
      </c>
      <c r="B1" s="45"/>
      <c r="C1" s="45"/>
      <c r="D1" s="45"/>
      <c r="E1" s="45"/>
      <c r="F1" s="45"/>
      <c r="G1" s="45"/>
      <c r="H1" s="45"/>
      <c r="I1" s="45"/>
      <c r="J1" s="45"/>
      <c r="K1" s="45"/>
    </row>
    <row r="2" spans="1:45" x14ac:dyDescent="0.2">
      <c r="A2" t="s">
        <v>5867</v>
      </c>
    </row>
    <row r="3" spans="1:45" ht="25" customHeight="1" x14ac:dyDescent="0.2">
      <c r="F3" s="47" t="s">
        <v>5717</v>
      </c>
      <c r="G3" s="48"/>
      <c r="H3" s="48"/>
      <c r="I3" s="49"/>
      <c r="J3" s="47" t="s">
        <v>5718</v>
      </c>
      <c r="K3" s="48"/>
      <c r="L3" s="48"/>
      <c r="M3" s="49"/>
      <c r="N3" s="47" t="s">
        <v>5719</v>
      </c>
      <c r="O3" s="48"/>
      <c r="P3" s="48"/>
      <c r="Q3" s="49"/>
      <c r="R3" s="47" t="s">
        <v>5720</v>
      </c>
      <c r="S3" s="48"/>
      <c r="T3" s="48"/>
      <c r="U3" s="49"/>
      <c r="V3" s="47">
        <v>2024</v>
      </c>
      <c r="W3" s="48"/>
      <c r="X3" s="48"/>
      <c r="Y3" s="49"/>
      <c r="Z3" s="47" t="s">
        <v>5721</v>
      </c>
      <c r="AA3" s="48"/>
      <c r="AB3" s="48"/>
      <c r="AC3" s="49"/>
      <c r="AD3" s="47" t="s">
        <v>5722</v>
      </c>
      <c r="AE3" s="48"/>
      <c r="AF3" s="48"/>
      <c r="AG3" s="49"/>
      <c r="AH3" s="47">
        <v>2025</v>
      </c>
      <c r="AI3" s="48"/>
      <c r="AJ3" s="48"/>
      <c r="AK3" s="49"/>
      <c r="AL3" s="47" t="s">
        <v>5723</v>
      </c>
      <c r="AM3" s="48"/>
      <c r="AN3" s="48"/>
      <c r="AO3" s="49"/>
      <c r="AP3" s="47" t="s">
        <v>5724</v>
      </c>
      <c r="AQ3" s="48"/>
      <c r="AR3" s="48"/>
      <c r="AS3" s="49"/>
    </row>
    <row r="4" spans="1:45" ht="10" customHeight="1" x14ac:dyDescent="0.2">
      <c r="A4" s="19"/>
      <c r="B4" s="19"/>
      <c r="C4" s="19"/>
      <c r="D4" s="19"/>
      <c r="E4" s="19"/>
      <c r="F4" s="44" t="s">
        <v>5640</v>
      </c>
      <c r="G4" s="45"/>
      <c r="H4" s="45"/>
      <c r="I4" s="20" t="s">
        <v>5651</v>
      </c>
      <c r="J4" s="44" t="s">
        <v>5640</v>
      </c>
      <c r="K4" s="45"/>
      <c r="L4" s="45"/>
      <c r="M4" s="20" t="s">
        <v>5651</v>
      </c>
      <c r="N4" s="44" t="s">
        <v>5640</v>
      </c>
      <c r="O4" s="45"/>
      <c r="P4" s="45"/>
      <c r="Q4" s="20" t="s">
        <v>5651</v>
      </c>
      <c r="R4" s="44" t="s">
        <v>5640</v>
      </c>
      <c r="S4" s="45"/>
      <c r="T4" s="45"/>
      <c r="U4" s="20" t="s">
        <v>5725</v>
      </c>
      <c r="V4" s="44" t="s">
        <v>5640</v>
      </c>
      <c r="W4" s="45"/>
      <c r="X4" s="45"/>
      <c r="Y4" s="20" t="s">
        <v>5726</v>
      </c>
      <c r="Z4" s="44" t="s">
        <v>5640</v>
      </c>
      <c r="AA4" s="45"/>
      <c r="AB4" s="45"/>
      <c r="AC4" s="20" t="s">
        <v>5726</v>
      </c>
      <c r="AD4" s="44" t="s">
        <v>5640</v>
      </c>
      <c r="AE4" s="45"/>
      <c r="AF4" s="45"/>
      <c r="AG4" s="20" t="s">
        <v>5727</v>
      </c>
      <c r="AH4" s="44" t="s">
        <v>5640</v>
      </c>
      <c r="AI4" s="45"/>
      <c r="AJ4" s="45"/>
      <c r="AK4" s="20" t="s">
        <v>5728</v>
      </c>
      <c r="AL4" s="44" t="s">
        <v>5640</v>
      </c>
      <c r="AM4" s="45"/>
      <c r="AN4" s="45"/>
      <c r="AO4" s="20" t="s">
        <v>5728</v>
      </c>
      <c r="AP4" s="44" t="s">
        <v>5640</v>
      </c>
      <c r="AQ4" s="45"/>
      <c r="AR4" s="45"/>
      <c r="AS4" s="20" t="s">
        <v>5729</v>
      </c>
    </row>
    <row r="5" spans="1:45" ht="10" customHeight="1" x14ac:dyDescent="0.2">
      <c r="A5" s="19"/>
      <c r="B5" s="19"/>
      <c r="C5" s="19"/>
      <c r="D5" s="19"/>
      <c r="E5" s="19"/>
      <c r="F5" s="44" t="s">
        <v>5654</v>
      </c>
      <c r="G5" s="45"/>
      <c r="H5" s="45"/>
      <c r="I5" s="20" t="s">
        <v>5730</v>
      </c>
      <c r="J5" s="44" t="s">
        <v>5654</v>
      </c>
      <c r="K5" s="45"/>
      <c r="L5" s="45"/>
      <c r="M5" s="20" t="s">
        <v>5656</v>
      </c>
      <c r="N5" s="44" t="s">
        <v>5654</v>
      </c>
      <c r="O5" s="45"/>
      <c r="P5" s="45"/>
      <c r="Q5" s="20" t="s">
        <v>5731</v>
      </c>
      <c r="R5" s="44" t="s">
        <v>5654</v>
      </c>
      <c r="S5" s="45"/>
      <c r="T5" s="45"/>
      <c r="U5" s="20" t="s">
        <v>5656</v>
      </c>
      <c r="V5" s="44" t="s">
        <v>5654</v>
      </c>
      <c r="W5" s="45"/>
      <c r="X5" s="45"/>
      <c r="Y5" s="20" t="s">
        <v>5732</v>
      </c>
      <c r="Z5" s="44" t="s">
        <v>5654</v>
      </c>
      <c r="AA5" s="45"/>
      <c r="AB5" s="45"/>
      <c r="AC5" s="20" t="s">
        <v>5733</v>
      </c>
      <c r="AD5" s="44" t="s">
        <v>5654</v>
      </c>
      <c r="AE5" s="45"/>
      <c r="AF5" s="45"/>
      <c r="AG5" s="20" t="s">
        <v>5732</v>
      </c>
      <c r="AH5" s="44" t="s">
        <v>5654</v>
      </c>
      <c r="AI5" s="45"/>
      <c r="AJ5" s="45"/>
      <c r="AK5" s="20" t="s">
        <v>5734</v>
      </c>
      <c r="AL5" s="44" t="s">
        <v>5654</v>
      </c>
      <c r="AM5" s="45"/>
      <c r="AN5" s="45"/>
      <c r="AO5" s="20" t="s">
        <v>5735</v>
      </c>
      <c r="AP5" s="44" t="s">
        <v>5654</v>
      </c>
      <c r="AQ5" s="45"/>
      <c r="AR5" s="45"/>
      <c r="AS5" s="20" t="s">
        <v>5734</v>
      </c>
    </row>
    <row r="6" spans="1:45" x14ac:dyDescent="0.2">
      <c r="F6" s="21"/>
      <c r="I6" s="22"/>
      <c r="J6" s="21"/>
      <c r="M6" s="22"/>
      <c r="N6" s="21"/>
      <c r="Q6" s="22"/>
      <c r="R6" s="21"/>
      <c r="U6" s="22"/>
      <c r="V6" s="21"/>
      <c r="Y6" s="22"/>
      <c r="Z6" s="21"/>
      <c r="AC6" s="22"/>
      <c r="AD6" s="21"/>
      <c r="AG6" s="22"/>
      <c r="AH6" s="21"/>
      <c r="AK6" s="22"/>
      <c r="AL6" s="21"/>
      <c r="AO6" s="22"/>
      <c r="AP6" s="21"/>
      <c r="AS6" s="22"/>
    </row>
    <row r="7" spans="1:45" ht="21" x14ac:dyDescent="0.25">
      <c r="B7" s="23" t="s">
        <v>5678</v>
      </c>
      <c r="C7" s="23"/>
      <c r="D7" s="23"/>
      <c r="E7" s="23"/>
      <c r="F7" s="50">
        <v>152420</v>
      </c>
      <c r="G7" s="45"/>
      <c r="H7" s="45"/>
      <c r="I7" s="43"/>
      <c r="J7" s="50">
        <v>48070</v>
      </c>
      <c r="K7" s="45"/>
      <c r="L7" s="45"/>
      <c r="M7" s="43"/>
      <c r="N7" s="50">
        <f>SUM(O8:O23)</f>
        <v>744.31</v>
      </c>
      <c r="O7" s="45"/>
      <c r="P7" s="45"/>
      <c r="Q7" s="43"/>
      <c r="R7" s="50">
        <f>SUM(S8:S23)</f>
        <v>9176.3100000000013</v>
      </c>
      <c r="S7" s="45"/>
      <c r="T7" s="45"/>
      <c r="U7" s="43"/>
      <c r="V7" s="50">
        <v>50310</v>
      </c>
      <c r="W7" s="45"/>
      <c r="X7" s="45"/>
      <c r="Y7" s="43"/>
      <c r="Z7" s="50">
        <f>SUM(AA8:AA23)</f>
        <v>708.02</v>
      </c>
      <c r="AA7" s="45"/>
      <c r="AB7" s="45"/>
      <c r="AC7" s="43"/>
      <c r="AD7" s="50">
        <f>SUM(AE8:AE23)</f>
        <v>10076.560000000001</v>
      </c>
      <c r="AE7" s="45"/>
      <c r="AF7" s="45"/>
      <c r="AG7" s="43"/>
      <c r="AH7" s="50">
        <v>54040</v>
      </c>
      <c r="AI7" s="45"/>
      <c r="AJ7" s="45"/>
      <c r="AK7" s="43"/>
      <c r="AL7" s="50">
        <f>SUM(AM8:AM23)</f>
        <v>0</v>
      </c>
      <c r="AM7" s="45"/>
      <c r="AN7" s="45"/>
      <c r="AO7" s="43"/>
      <c r="AP7" s="50">
        <f>SUM(AQ8:AQ23)</f>
        <v>0</v>
      </c>
      <c r="AQ7" s="45"/>
      <c r="AR7" s="45"/>
      <c r="AS7" s="43"/>
    </row>
    <row r="8" spans="1:45" ht="18" x14ac:dyDescent="0.2">
      <c r="C8" s="24" t="s">
        <v>5736</v>
      </c>
      <c r="D8" s="24"/>
      <c r="E8" s="24"/>
      <c r="F8" s="25"/>
      <c r="G8" s="46">
        <f>H9</f>
        <v>29400</v>
      </c>
      <c r="H8" s="45"/>
      <c r="I8" s="43"/>
      <c r="J8" s="25"/>
      <c r="K8" s="46">
        <f>L9</f>
        <v>9780</v>
      </c>
      <c r="L8" s="45"/>
      <c r="M8" s="43"/>
      <c r="N8" s="25"/>
      <c r="O8" s="46">
        <f>P9</f>
        <v>0</v>
      </c>
      <c r="P8" s="45"/>
      <c r="Q8" s="43"/>
      <c r="R8" s="25"/>
      <c r="S8" s="46">
        <f>T9</f>
        <v>2411.77</v>
      </c>
      <c r="T8" s="45"/>
      <c r="U8" s="43"/>
      <c r="V8" s="25"/>
      <c r="W8" s="46">
        <f>X9</f>
        <v>9780</v>
      </c>
      <c r="X8" s="45"/>
      <c r="Y8" s="43"/>
      <c r="Z8" s="25"/>
      <c r="AA8" s="46">
        <f>AB9</f>
        <v>609.02</v>
      </c>
      <c r="AB8" s="45"/>
      <c r="AC8" s="43"/>
      <c r="AD8" s="25"/>
      <c r="AE8" s="46">
        <f>AF9</f>
        <v>5040.01</v>
      </c>
      <c r="AF8" s="45"/>
      <c r="AG8" s="43"/>
      <c r="AH8" s="25"/>
      <c r="AI8" s="46">
        <f>AJ9</f>
        <v>9840</v>
      </c>
      <c r="AJ8" s="45"/>
      <c r="AK8" s="43"/>
      <c r="AL8" s="25"/>
      <c r="AM8" s="46">
        <f>AN9</f>
        <v>0</v>
      </c>
      <c r="AN8" s="45"/>
      <c r="AO8" s="43"/>
      <c r="AP8" s="25"/>
      <c r="AQ8" s="46">
        <f>AR9</f>
        <v>0</v>
      </c>
      <c r="AR8" s="45"/>
      <c r="AS8" s="43"/>
    </row>
    <row r="9" spans="1:45" ht="16" x14ac:dyDescent="0.2">
      <c r="D9" s="27" t="s">
        <v>5868</v>
      </c>
      <c r="E9" s="27"/>
      <c r="F9" s="28"/>
      <c r="G9" s="27"/>
      <c r="H9" s="42">
        <v>29400</v>
      </c>
      <c r="I9" s="43"/>
      <c r="J9" s="28"/>
      <c r="K9" s="27"/>
      <c r="L9" s="42">
        <v>9780</v>
      </c>
      <c r="M9" s="43"/>
      <c r="N9" s="28"/>
      <c r="O9" s="27"/>
      <c r="P9" s="42">
        <f>SUM(Q10:Q12)</f>
        <v>0</v>
      </c>
      <c r="Q9" s="43"/>
      <c r="R9" s="28"/>
      <c r="S9" s="27"/>
      <c r="T9" s="42">
        <f>SUM(U10:U12)</f>
        <v>2411.77</v>
      </c>
      <c r="U9" s="43"/>
      <c r="V9" s="28"/>
      <c r="W9" s="27"/>
      <c r="X9" s="42">
        <v>9780</v>
      </c>
      <c r="Y9" s="43"/>
      <c r="Z9" s="28"/>
      <c r="AA9" s="27"/>
      <c r="AB9" s="42">
        <f>SUM(AC10:AC12)</f>
        <v>609.02</v>
      </c>
      <c r="AC9" s="43"/>
      <c r="AD9" s="28"/>
      <c r="AE9" s="27"/>
      <c r="AF9" s="42">
        <f>SUM(AG10:AG12)</f>
        <v>5040.01</v>
      </c>
      <c r="AG9" s="43"/>
      <c r="AH9" s="28"/>
      <c r="AI9" s="27"/>
      <c r="AJ9" s="42">
        <v>9840</v>
      </c>
      <c r="AK9" s="43"/>
      <c r="AL9" s="28"/>
      <c r="AM9" s="27"/>
      <c r="AN9" s="42">
        <f>SUM(AO10:AO12)</f>
        <v>0</v>
      </c>
      <c r="AO9" s="43"/>
      <c r="AP9" s="28"/>
      <c r="AQ9" s="27"/>
      <c r="AR9" s="42">
        <f>SUM(AS10:AS12)</f>
        <v>0</v>
      </c>
      <c r="AS9" s="43"/>
    </row>
    <row r="10" spans="1:45" x14ac:dyDescent="0.2">
      <c r="D10" t="s">
        <v>5546</v>
      </c>
      <c r="E10" t="s">
        <v>3050</v>
      </c>
      <c r="F10" s="21"/>
      <c r="I10" s="29">
        <v>21700</v>
      </c>
      <c r="J10" s="21"/>
      <c r="M10" s="29">
        <v>7230</v>
      </c>
      <c r="N10" s="21"/>
      <c r="Q10" s="26">
        <f>SUMIFS('P24 Buchungen'!F2:F129,'P24 Buchungen'!D2:D129,$E10,'P24 Buchungen'!C2:C129,"&gt;="&amp;Q$4,'P24 Buchungen'!C2:C129,"&lt;"&amp;Q$5+1,'P24 Buchungen'!L2:L129,"Ausgaben")-SUMIFS('P24 Buchungen'!F2:F129,'P24 Buchungen'!D2:D129,$E10,'P24 Buchungen'!C2:C129,"&gt;="&amp;Q$4,'P24 Buchungen'!C2:C129,"&lt;"&amp;Q$5+1,'P24 Buchungen'!P2:P129,"Einnahmen")+SUMIFS('P24 Buchungen'!F2:F129,'P24 Buchungen'!D2:D129,$E10,'P24 Buchungen'!C2:C129,"&gt;="&amp;Q$4,'P24 Buchungen'!C2:C129,"&lt;"&amp;Q$5+1,'P24 Buchungen'!L2:L129,"Einnahmen")-SUMIFS('P24 Buchungen'!F2:F129,'P24 Buchungen'!D2:D129,$E10,'P24 Buchungen'!C2:C129,"&gt;="&amp;Q$4,'P24 Buchungen'!C2:C129,"&lt;"&amp;Q$5+1,'P24 Buchungen'!P2:P129,"Ausgaben")</f>
        <v>0</v>
      </c>
      <c r="R10" s="21"/>
      <c r="U10" s="26">
        <f>SUMIFS('P24 Buchungen'!F2:F129,'P24 Buchungen'!D2:D129,$E10,'P24 Buchungen'!C2:C129,"&gt;="&amp;U$4,'P24 Buchungen'!C2:C129,"&lt;"&amp;U$5+1,'P24 Buchungen'!L2:L129,"Ausgaben")-SUMIFS('P24 Buchungen'!F2:F129,'P24 Buchungen'!D2:D129,$E10,'P24 Buchungen'!C2:C129,"&gt;="&amp;U$4,'P24 Buchungen'!C2:C129,"&lt;"&amp;U$5+1,'P24 Buchungen'!P2:P129,"Einnahmen")+SUMIFS('P24 Buchungen'!F2:F129,'P24 Buchungen'!D2:D129,$E10,'P24 Buchungen'!C2:C129,"&gt;="&amp;U$4,'P24 Buchungen'!C2:C129,"&lt;"&amp;U$5+1,'P24 Buchungen'!L2:L129,"Einnahmen")-SUMIFS('P24 Buchungen'!F2:F129,'P24 Buchungen'!D2:D129,$E10,'P24 Buchungen'!C2:C129,"&gt;="&amp;U$4,'P24 Buchungen'!C2:C129,"&lt;"&amp;U$5+1,'P24 Buchungen'!P2:P129,"Ausgaben")</f>
        <v>611.77</v>
      </c>
      <c r="V10" s="21"/>
      <c r="Y10" s="29">
        <v>7230</v>
      </c>
      <c r="Z10" s="21"/>
      <c r="AC10" s="26">
        <f>SUMIFS('P24 Buchungen'!F2:F129,'P24 Buchungen'!D2:D129,$E10,'P24 Buchungen'!C2:C129,"&gt;="&amp;AC$4,'P24 Buchungen'!C2:C129,"&lt;"&amp;AC$5+1,'P24 Buchungen'!L2:L129,"Ausgaben")-SUMIFS('P24 Buchungen'!F2:F129,'P24 Buchungen'!D2:D129,$E10,'P24 Buchungen'!C2:C129,"&gt;="&amp;AC$4,'P24 Buchungen'!C2:C129,"&lt;"&amp;AC$5+1,'P24 Buchungen'!P2:P129,"Einnahmen")+SUMIFS('P24 Buchungen'!F2:F129,'P24 Buchungen'!D2:D129,$E10,'P24 Buchungen'!C2:C129,"&gt;="&amp;AC$4,'P24 Buchungen'!C2:C129,"&lt;"&amp;AC$5+1,'P24 Buchungen'!L2:L129,"Einnahmen")-SUMIFS('P24 Buchungen'!F2:F129,'P24 Buchungen'!D2:D129,$E10,'P24 Buchungen'!C2:C129,"&gt;="&amp;AC$4,'P24 Buchungen'!C2:C129,"&lt;"&amp;AC$5+1,'P24 Buchungen'!P2:P129,"Ausgaben")</f>
        <v>609.02</v>
      </c>
      <c r="AD10" s="21"/>
      <c r="AG10" s="26">
        <f>SUMIFS('P24 Buchungen'!F2:F129,'P24 Buchungen'!D2:D129,$E10,'P24 Buchungen'!C2:C129,"&gt;="&amp;AG$4,'P24 Buchungen'!C2:C129,"&lt;"&amp;AG$5+1,'P24 Buchungen'!L2:L129,"Ausgaben")-SUMIFS('P24 Buchungen'!F2:F129,'P24 Buchungen'!D2:D129,$E10,'P24 Buchungen'!C2:C129,"&gt;="&amp;AG$4,'P24 Buchungen'!C2:C129,"&lt;"&amp;AG$5+1,'P24 Buchungen'!P2:P129,"Einnahmen")+SUMIFS('P24 Buchungen'!F2:F129,'P24 Buchungen'!D2:D129,$E10,'P24 Buchungen'!C2:C129,"&gt;="&amp;AG$4,'P24 Buchungen'!C2:C129,"&lt;"&amp;AG$5+1,'P24 Buchungen'!L2:L129,"Einnahmen")-SUMIFS('P24 Buchungen'!F2:F129,'P24 Buchungen'!D2:D129,$E10,'P24 Buchungen'!C2:C129,"&gt;="&amp;AG$4,'P24 Buchungen'!C2:C129,"&lt;"&amp;AG$5+1,'P24 Buchungen'!P2:P129,"Ausgaben")</f>
        <v>3245.28</v>
      </c>
      <c r="AH10" s="21"/>
      <c r="AK10" s="29">
        <v>7240</v>
      </c>
      <c r="AL10" s="21"/>
      <c r="AO10" s="26">
        <f>SUMIFS('P24 Buchungen'!F2:F129,'P24 Buchungen'!D2:D129,$E10,'P24 Buchungen'!C2:C129,"&gt;="&amp;AO$4,'P24 Buchungen'!C2:C129,"&lt;"&amp;AO$5+1,'P24 Buchungen'!L2:L129,"Ausgaben")-SUMIFS('P24 Buchungen'!F2:F129,'P24 Buchungen'!D2:D129,$E10,'P24 Buchungen'!C2:C129,"&gt;="&amp;AO$4,'P24 Buchungen'!C2:C129,"&lt;"&amp;AO$5+1,'P24 Buchungen'!P2:P129,"Einnahmen")+SUMIFS('P24 Buchungen'!F2:F129,'P24 Buchungen'!D2:D129,$E10,'P24 Buchungen'!C2:C129,"&gt;="&amp;AO$4,'P24 Buchungen'!C2:C129,"&lt;"&amp;AO$5+1,'P24 Buchungen'!L2:L129,"Einnahmen")-SUMIFS('P24 Buchungen'!F2:F129,'P24 Buchungen'!D2:D129,$E10,'P24 Buchungen'!C2:C129,"&gt;="&amp;AO$4,'P24 Buchungen'!C2:C129,"&lt;"&amp;AO$5+1,'P24 Buchungen'!P2:P129,"Ausgaben")</f>
        <v>0</v>
      </c>
      <c r="AP10" s="21"/>
      <c r="AS10" s="26">
        <f>SUMIFS('P24 Buchungen'!F2:F129,'P24 Buchungen'!D2:D129,$E10,'P24 Buchungen'!C2:C129,"&gt;="&amp;AS$4,'P24 Buchungen'!C2:C129,"&lt;"&amp;AS$5+1,'P24 Buchungen'!L2:L129,"Ausgaben")-SUMIFS('P24 Buchungen'!F2:F129,'P24 Buchungen'!D2:D129,$E10,'P24 Buchungen'!C2:C129,"&gt;="&amp;AS$4,'P24 Buchungen'!C2:C129,"&lt;"&amp;AS$5+1,'P24 Buchungen'!P2:P129,"Einnahmen")+SUMIFS('P24 Buchungen'!F2:F129,'P24 Buchungen'!D2:D129,$E10,'P24 Buchungen'!C2:C129,"&gt;="&amp;AS$4,'P24 Buchungen'!C2:C129,"&lt;"&amp;AS$5+1,'P24 Buchungen'!L2:L129,"Einnahmen")-SUMIFS('P24 Buchungen'!F2:F129,'P24 Buchungen'!D2:D129,$E10,'P24 Buchungen'!C2:C129,"&gt;="&amp;AS$4,'P24 Buchungen'!C2:C129,"&lt;"&amp;AS$5+1,'P24 Buchungen'!P2:P129,"Ausgaben")</f>
        <v>0</v>
      </c>
    </row>
    <row r="11" spans="1:45" x14ac:dyDescent="0.2">
      <c r="D11" t="s">
        <v>5548</v>
      </c>
      <c r="E11" t="s">
        <v>3018</v>
      </c>
      <c r="F11" s="21"/>
      <c r="I11" s="29">
        <v>2300</v>
      </c>
      <c r="J11" s="21"/>
      <c r="M11" s="29">
        <v>750</v>
      </c>
      <c r="N11" s="21"/>
      <c r="Q11" s="26">
        <f>SUMIFS('P24 Buchungen'!F2:F129,'P24 Buchungen'!D2:D129,$E11,'P24 Buchungen'!C2:C129,"&gt;="&amp;Q$4,'P24 Buchungen'!C2:C129,"&lt;"&amp;Q$5+1,'P24 Buchungen'!L2:L129,"Ausgaben")-SUMIFS('P24 Buchungen'!F2:F129,'P24 Buchungen'!D2:D129,$E11,'P24 Buchungen'!C2:C129,"&gt;="&amp;Q$4,'P24 Buchungen'!C2:C129,"&lt;"&amp;Q$5+1,'P24 Buchungen'!P2:P129,"Einnahmen")+SUMIFS('P24 Buchungen'!F2:F129,'P24 Buchungen'!D2:D129,$E11,'P24 Buchungen'!C2:C129,"&gt;="&amp;Q$4,'P24 Buchungen'!C2:C129,"&lt;"&amp;Q$5+1,'P24 Buchungen'!L2:L129,"Einnahmen")-SUMIFS('P24 Buchungen'!F2:F129,'P24 Buchungen'!D2:D129,$E11,'P24 Buchungen'!C2:C129,"&gt;="&amp;Q$4,'P24 Buchungen'!C2:C129,"&lt;"&amp;Q$5+1,'P24 Buchungen'!P2:P129,"Ausgaben")</f>
        <v>0</v>
      </c>
      <c r="R11" s="21"/>
      <c r="U11" s="26">
        <f>SUMIFS('P24 Buchungen'!F2:F129,'P24 Buchungen'!D2:D129,$E11,'P24 Buchungen'!C2:C129,"&gt;="&amp;U$4,'P24 Buchungen'!C2:C129,"&lt;"&amp;U$5+1,'P24 Buchungen'!L2:L129,"Ausgaben")-SUMIFS('P24 Buchungen'!F2:F129,'P24 Buchungen'!D2:D129,$E11,'P24 Buchungen'!C2:C129,"&gt;="&amp;U$4,'P24 Buchungen'!C2:C129,"&lt;"&amp;U$5+1,'P24 Buchungen'!P2:P129,"Einnahmen")+SUMIFS('P24 Buchungen'!F2:F129,'P24 Buchungen'!D2:D129,$E11,'P24 Buchungen'!C2:C129,"&gt;="&amp;U$4,'P24 Buchungen'!C2:C129,"&lt;"&amp;U$5+1,'P24 Buchungen'!L2:L129,"Einnahmen")-SUMIFS('P24 Buchungen'!F2:F129,'P24 Buchungen'!D2:D129,$E11,'P24 Buchungen'!C2:C129,"&gt;="&amp;U$4,'P24 Buchungen'!C2:C129,"&lt;"&amp;U$5+1,'P24 Buchungen'!P2:P129,"Ausgaben")</f>
        <v>1800</v>
      </c>
      <c r="V11" s="21"/>
      <c r="Y11" s="29">
        <v>750</v>
      </c>
      <c r="Z11" s="21"/>
      <c r="AC11" s="26">
        <f>SUMIFS('P24 Buchungen'!F2:F129,'P24 Buchungen'!D2:D129,$E11,'P24 Buchungen'!C2:C129,"&gt;="&amp;AC$4,'P24 Buchungen'!C2:C129,"&lt;"&amp;AC$5+1,'P24 Buchungen'!L2:L129,"Ausgaben")-SUMIFS('P24 Buchungen'!F2:F129,'P24 Buchungen'!D2:D129,$E11,'P24 Buchungen'!C2:C129,"&gt;="&amp;AC$4,'P24 Buchungen'!C2:C129,"&lt;"&amp;AC$5+1,'P24 Buchungen'!P2:P129,"Einnahmen")+SUMIFS('P24 Buchungen'!F2:F129,'P24 Buchungen'!D2:D129,$E11,'P24 Buchungen'!C2:C129,"&gt;="&amp;AC$4,'P24 Buchungen'!C2:C129,"&lt;"&amp;AC$5+1,'P24 Buchungen'!L2:L129,"Einnahmen")-SUMIFS('P24 Buchungen'!F2:F129,'P24 Buchungen'!D2:D129,$E11,'P24 Buchungen'!C2:C129,"&gt;="&amp;AC$4,'P24 Buchungen'!C2:C129,"&lt;"&amp;AC$5+1,'P24 Buchungen'!P2:P129,"Ausgaben")</f>
        <v>0</v>
      </c>
      <c r="AD11" s="21"/>
      <c r="AG11" s="26">
        <f>SUMIFS('P24 Buchungen'!F2:F129,'P24 Buchungen'!D2:D129,$E11,'P24 Buchungen'!C2:C129,"&gt;="&amp;AG$4,'P24 Buchungen'!C2:C129,"&lt;"&amp;AG$5+1,'P24 Buchungen'!L2:L129,"Ausgaben")-SUMIFS('P24 Buchungen'!F2:F129,'P24 Buchungen'!D2:D129,$E11,'P24 Buchungen'!C2:C129,"&gt;="&amp;AG$4,'P24 Buchungen'!C2:C129,"&lt;"&amp;AG$5+1,'P24 Buchungen'!P2:P129,"Einnahmen")+SUMIFS('P24 Buchungen'!F2:F129,'P24 Buchungen'!D2:D129,$E11,'P24 Buchungen'!C2:C129,"&gt;="&amp;AG$4,'P24 Buchungen'!C2:C129,"&lt;"&amp;AG$5+1,'P24 Buchungen'!L2:L129,"Einnahmen")-SUMIFS('P24 Buchungen'!F2:F129,'P24 Buchungen'!D2:D129,$E11,'P24 Buchungen'!C2:C129,"&gt;="&amp;AG$4,'P24 Buchungen'!C2:C129,"&lt;"&amp;AG$5+1,'P24 Buchungen'!P2:P129,"Ausgaben")</f>
        <v>1794.73</v>
      </c>
      <c r="AH11" s="21"/>
      <c r="AK11" s="29">
        <v>800</v>
      </c>
      <c r="AL11" s="21"/>
      <c r="AO11" s="26">
        <f>SUMIFS('P24 Buchungen'!F2:F129,'P24 Buchungen'!D2:D129,$E11,'P24 Buchungen'!C2:C129,"&gt;="&amp;AO$4,'P24 Buchungen'!C2:C129,"&lt;"&amp;AO$5+1,'P24 Buchungen'!L2:L129,"Ausgaben")-SUMIFS('P24 Buchungen'!F2:F129,'P24 Buchungen'!D2:D129,$E11,'P24 Buchungen'!C2:C129,"&gt;="&amp;AO$4,'P24 Buchungen'!C2:C129,"&lt;"&amp;AO$5+1,'P24 Buchungen'!P2:P129,"Einnahmen")+SUMIFS('P24 Buchungen'!F2:F129,'P24 Buchungen'!D2:D129,$E11,'P24 Buchungen'!C2:C129,"&gt;="&amp;AO$4,'P24 Buchungen'!C2:C129,"&lt;"&amp;AO$5+1,'P24 Buchungen'!L2:L129,"Einnahmen")-SUMIFS('P24 Buchungen'!F2:F129,'P24 Buchungen'!D2:D129,$E11,'P24 Buchungen'!C2:C129,"&gt;="&amp;AO$4,'P24 Buchungen'!C2:C129,"&lt;"&amp;AO$5+1,'P24 Buchungen'!P2:P129,"Ausgaben")</f>
        <v>0</v>
      </c>
      <c r="AP11" s="21"/>
      <c r="AS11" s="26">
        <f>SUMIFS('P24 Buchungen'!F2:F129,'P24 Buchungen'!D2:D129,$E11,'P24 Buchungen'!C2:C129,"&gt;="&amp;AS$4,'P24 Buchungen'!C2:C129,"&lt;"&amp;AS$5+1,'P24 Buchungen'!L2:L129,"Ausgaben")-SUMIFS('P24 Buchungen'!F2:F129,'P24 Buchungen'!D2:D129,$E11,'P24 Buchungen'!C2:C129,"&gt;="&amp;AS$4,'P24 Buchungen'!C2:C129,"&lt;"&amp;AS$5+1,'P24 Buchungen'!P2:P129,"Einnahmen")+SUMIFS('P24 Buchungen'!F2:F129,'P24 Buchungen'!D2:D129,$E11,'P24 Buchungen'!C2:C129,"&gt;="&amp;AS$4,'P24 Buchungen'!C2:C129,"&lt;"&amp;AS$5+1,'P24 Buchungen'!L2:L129,"Einnahmen")-SUMIFS('P24 Buchungen'!F2:F129,'P24 Buchungen'!D2:D129,$E11,'P24 Buchungen'!C2:C129,"&gt;="&amp;AS$4,'P24 Buchungen'!C2:C129,"&lt;"&amp;AS$5+1,'P24 Buchungen'!P2:P129,"Ausgaben")</f>
        <v>0</v>
      </c>
    </row>
    <row r="12" spans="1:45" x14ac:dyDescent="0.2">
      <c r="D12" t="s">
        <v>5737</v>
      </c>
      <c r="E12" t="s">
        <v>5869</v>
      </c>
      <c r="F12" s="21"/>
      <c r="I12" s="29">
        <v>5400</v>
      </c>
      <c r="J12" s="21"/>
      <c r="M12" s="29">
        <v>1800</v>
      </c>
      <c r="N12" s="21"/>
      <c r="Q12" s="26">
        <f>SUMIFS('P24 Buchungen'!F2:F129,'P24 Buchungen'!D2:D129,$E12,'P24 Buchungen'!C2:C129,"&gt;="&amp;Q$4,'P24 Buchungen'!C2:C129,"&lt;"&amp;Q$5+1,'P24 Buchungen'!L2:L129,"Ausgaben")-SUMIFS('P24 Buchungen'!F2:F129,'P24 Buchungen'!D2:D129,$E12,'P24 Buchungen'!C2:C129,"&gt;="&amp;Q$4,'P24 Buchungen'!C2:C129,"&lt;"&amp;Q$5+1,'P24 Buchungen'!P2:P129,"Einnahmen")+SUMIFS('P24 Buchungen'!F2:F129,'P24 Buchungen'!D2:D129,$E12,'P24 Buchungen'!C2:C129,"&gt;="&amp;Q$4,'P24 Buchungen'!C2:C129,"&lt;"&amp;Q$5+1,'P24 Buchungen'!L2:L129,"Einnahmen")-SUMIFS('P24 Buchungen'!F2:F129,'P24 Buchungen'!D2:D129,$E12,'P24 Buchungen'!C2:C129,"&gt;="&amp;Q$4,'P24 Buchungen'!C2:C129,"&lt;"&amp;Q$5+1,'P24 Buchungen'!P2:P129,"Ausgaben")</f>
        <v>0</v>
      </c>
      <c r="R12" s="21"/>
      <c r="U12" s="26">
        <f>SUMIFS('P24 Buchungen'!F2:F129,'P24 Buchungen'!D2:D129,$E12,'P24 Buchungen'!C2:C129,"&gt;="&amp;U$4,'P24 Buchungen'!C2:C129,"&lt;"&amp;U$5+1,'P24 Buchungen'!L2:L129,"Ausgaben")-SUMIFS('P24 Buchungen'!F2:F129,'P24 Buchungen'!D2:D129,$E12,'P24 Buchungen'!C2:C129,"&gt;="&amp;U$4,'P24 Buchungen'!C2:C129,"&lt;"&amp;U$5+1,'P24 Buchungen'!P2:P129,"Einnahmen")+SUMIFS('P24 Buchungen'!F2:F129,'P24 Buchungen'!D2:D129,$E12,'P24 Buchungen'!C2:C129,"&gt;="&amp;U$4,'P24 Buchungen'!C2:C129,"&lt;"&amp;U$5+1,'P24 Buchungen'!L2:L129,"Einnahmen")-SUMIFS('P24 Buchungen'!F2:F129,'P24 Buchungen'!D2:D129,$E12,'P24 Buchungen'!C2:C129,"&gt;="&amp;U$4,'P24 Buchungen'!C2:C129,"&lt;"&amp;U$5+1,'P24 Buchungen'!P2:P129,"Ausgaben")</f>
        <v>0</v>
      </c>
      <c r="V12" s="21"/>
      <c r="Y12" s="29">
        <v>1800</v>
      </c>
      <c r="Z12" s="21"/>
      <c r="AC12" s="26">
        <f>SUMIFS('P24 Buchungen'!F2:F129,'P24 Buchungen'!D2:D129,$E12,'P24 Buchungen'!C2:C129,"&gt;="&amp;AC$4,'P24 Buchungen'!C2:C129,"&lt;"&amp;AC$5+1,'P24 Buchungen'!L2:L129,"Ausgaben")-SUMIFS('P24 Buchungen'!F2:F129,'P24 Buchungen'!D2:D129,$E12,'P24 Buchungen'!C2:C129,"&gt;="&amp;AC$4,'P24 Buchungen'!C2:C129,"&lt;"&amp;AC$5+1,'P24 Buchungen'!P2:P129,"Einnahmen")+SUMIFS('P24 Buchungen'!F2:F129,'P24 Buchungen'!D2:D129,$E12,'P24 Buchungen'!C2:C129,"&gt;="&amp;AC$4,'P24 Buchungen'!C2:C129,"&lt;"&amp;AC$5+1,'P24 Buchungen'!L2:L129,"Einnahmen")-SUMIFS('P24 Buchungen'!F2:F129,'P24 Buchungen'!D2:D129,$E12,'P24 Buchungen'!C2:C129,"&gt;="&amp;AC$4,'P24 Buchungen'!C2:C129,"&lt;"&amp;AC$5+1,'P24 Buchungen'!P2:P129,"Ausgaben")</f>
        <v>0</v>
      </c>
      <c r="AD12" s="21"/>
      <c r="AG12" s="26">
        <f>SUMIFS('P24 Buchungen'!F2:F129,'P24 Buchungen'!D2:D129,$E12,'P24 Buchungen'!C2:C129,"&gt;="&amp;AG$4,'P24 Buchungen'!C2:C129,"&lt;"&amp;AG$5+1,'P24 Buchungen'!L2:L129,"Ausgaben")-SUMIFS('P24 Buchungen'!F2:F129,'P24 Buchungen'!D2:D129,$E12,'P24 Buchungen'!C2:C129,"&gt;="&amp;AG$4,'P24 Buchungen'!C2:C129,"&lt;"&amp;AG$5+1,'P24 Buchungen'!P2:P129,"Einnahmen")+SUMIFS('P24 Buchungen'!F2:F129,'P24 Buchungen'!D2:D129,$E12,'P24 Buchungen'!C2:C129,"&gt;="&amp;AG$4,'P24 Buchungen'!C2:C129,"&lt;"&amp;AG$5+1,'P24 Buchungen'!L2:L129,"Einnahmen")-SUMIFS('P24 Buchungen'!F2:F129,'P24 Buchungen'!D2:D129,$E12,'P24 Buchungen'!C2:C129,"&gt;="&amp;AG$4,'P24 Buchungen'!C2:C129,"&lt;"&amp;AG$5+1,'P24 Buchungen'!P2:P129,"Ausgaben")</f>
        <v>0</v>
      </c>
      <c r="AH12" s="21"/>
      <c r="AK12" s="29">
        <v>1800</v>
      </c>
      <c r="AL12" s="21"/>
      <c r="AO12" s="26">
        <f>SUMIFS('P24 Buchungen'!F2:F129,'P24 Buchungen'!D2:D129,$E12,'P24 Buchungen'!C2:C129,"&gt;="&amp;AO$4,'P24 Buchungen'!C2:C129,"&lt;"&amp;AO$5+1,'P24 Buchungen'!L2:L129,"Ausgaben")-SUMIFS('P24 Buchungen'!F2:F129,'P24 Buchungen'!D2:D129,$E12,'P24 Buchungen'!C2:C129,"&gt;="&amp;AO$4,'P24 Buchungen'!C2:C129,"&lt;"&amp;AO$5+1,'P24 Buchungen'!P2:P129,"Einnahmen")+SUMIFS('P24 Buchungen'!F2:F129,'P24 Buchungen'!D2:D129,$E12,'P24 Buchungen'!C2:C129,"&gt;="&amp;AO$4,'P24 Buchungen'!C2:C129,"&lt;"&amp;AO$5+1,'P24 Buchungen'!L2:L129,"Einnahmen")-SUMIFS('P24 Buchungen'!F2:F129,'P24 Buchungen'!D2:D129,$E12,'P24 Buchungen'!C2:C129,"&gt;="&amp;AO$4,'P24 Buchungen'!C2:C129,"&lt;"&amp;AO$5+1,'P24 Buchungen'!P2:P129,"Ausgaben")</f>
        <v>0</v>
      </c>
      <c r="AP12" s="21"/>
      <c r="AS12" s="26">
        <f>SUMIFS('P24 Buchungen'!F2:F129,'P24 Buchungen'!D2:D129,$E12,'P24 Buchungen'!C2:C129,"&gt;="&amp;AS$4,'P24 Buchungen'!C2:C129,"&lt;"&amp;AS$5+1,'P24 Buchungen'!L2:L129,"Ausgaben")-SUMIFS('P24 Buchungen'!F2:F129,'P24 Buchungen'!D2:D129,$E12,'P24 Buchungen'!C2:C129,"&gt;="&amp;AS$4,'P24 Buchungen'!C2:C129,"&lt;"&amp;AS$5+1,'P24 Buchungen'!P2:P129,"Einnahmen")+SUMIFS('P24 Buchungen'!F2:F129,'P24 Buchungen'!D2:D129,$E12,'P24 Buchungen'!C2:C129,"&gt;="&amp;AS$4,'P24 Buchungen'!C2:C129,"&lt;"&amp;AS$5+1,'P24 Buchungen'!L2:L129,"Einnahmen")-SUMIFS('P24 Buchungen'!F2:F129,'P24 Buchungen'!D2:D129,$E12,'P24 Buchungen'!C2:C129,"&gt;="&amp;AS$4,'P24 Buchungen'!C2:C129,"&lt;"&amp;AS$5+1,'P24 Buchungen'!P2:P129,"Ausgaben")</f>
        <v>0</v>
      </c>
    </row>
    <row r="13" spans="1:45" ht="18" x14ac:dyDescent="0.2">
      <c r="C13" s="24" t="s">
        <v>5684</v>
      </c>
      <c r="D13" s="24"/>
      <c r="E13" s="24"/>
      <c r="F13" s="25"/>
      <c r="G13" s="46">
        <f>H14</f>
        <v>118320</v>
      </c>
      <c r="H13" s="45"/>
      <c r="I13" s="43"/>
      <c r="J13" s="25"/>
      <c r="K13" s="46">
        <f>L14</f>
        <v>36590</v>
      </c>
      <c r="L13" s="45"/>
      <c r="M13" s="43"/>
      <c r="N13" s="25"/>
      <c r="O13" s="46">
        <f>P14</f>
        <v>0</v>
      </c>
      <c r="P13" s="45"/>
      <c r="Q13" s="43"/>
      <c r="R13" s="25"/>
      <c r="S13" s="46">
        <f>T14</f>
        <v>6745.6200000000008</v>
      </c>
      <c r="T13" s="45"/>
      <c r="U13" s="43"/>
      <c r="V13" s="25"/>
      <c r="W13" s="46">
        <f>X14</f>
        <v>39030</v>
      </c>
      <c r="X13" s="45"/>
      <c r="Y13" s="43"/>
      <c r="Z13" s="25"/>
      <c r="AA13" s="46">
        <f>AB14</f>
        <v>0</v>
      </c>
      <c r="AB13" s="45"/>
      <c r="AC13" s="43"/>
      <c r="AD13" s="25"/>
      <c r="AE13" s="46">
        <f>AF14</f>
        <v>4642.05</v>
      </c>
      <c r="AF13" s="45"/>
      <c r="AG13" s="43"/>
      <c r="AH13" s="25"/>
      <c r="AI13" s="46">
        <f>AJ14</f>
        <v>42700</v>
      </c>
      <c r="AJ13" s="45"/>
      <c r="AK13" s="43"/>
      <c r="AL13" s="25"/>
      <c r="AM13" s="46">
        <f>AN14</f>
        <v>0</v>
      </c>
      <c r="AN13" s="45"/>
      <c r="AO13" s="43"/>
      <c r="AP13" s="25"/>
      <c r="AQ13" s="46">
        <f>AR14</f>
        <v>0</v>
      </c>
      <c r="AR13" s="45"/>
      <c r="AS13" s="43"/>
    </row>
    <row r="14" spans="1:45" ht="16" x14ac:dyDescent="0.2">
      <c r="D14" s="27" t="s">
        <v>5870</v>
      </c>
      <c r="E14" s="27"/>
      <c r="F14" s="28"/>
      <c r="G14" s="27"/>
      <c r="H14" s="42">
        <v>118320</v>
      </c>
      <c r="I14" s="43"/>
      <c r="J14" s="28"/>
      <c r="K14" s="27"/>
      <c r="L14" s="42">
        <v>36590</v>
      </c>
      <c r="M14" s="43"/>
      <c r="N14" s="28"/>
      <c r="O14" s="27"/>
      <c r="P14" s="42">
        <f>SUM(Q15:Q17)</f>
        <v>0</v>
      </c>
      <c r="Q14" s="43"/>
      <c r="R14" s="28"/>
      <c r="S14" s="27"/>
      <c r="T14" s="42">
        <f>SUM(U15:U17)</f>
        <v>6745.6200000000008</v>
      </c>
      <c r="U14" s="43"/>
      <c r="V14" s="28"/>
      <c r="W14" s="27"/>
      <c r="X14" s="42">
        <v>39030</v>
      </c>
      <c r="Y14" s="43"/>
      <c r="Z14" s="28"/>
      <c r="AA14" s="27"/>
      <c r="AB14" s="42">
        <f>SUM(AC15:AC17)</f>
        <v>0</v>
      </c>
      <c r="AC14" s="43"/>
      <c r="AD14" s="28"/>
      <c r="AE14" s="27"/>
      <c r="AF14" s="42">
        <f>SUM(AG15:AG17)</f>
        <v>4642.05</v>
      </c>
      <c r="AG14" s="43"/>
      <c r="AH14" s="28"/>
      <c r="AI14" s="27"/>
      <c r="AJ14" s="42">
        <v>42700</v>
      </c>
      <c r="AK14" s="43"/>
      <c r="AL14" s="28"/>
      <c r="AM14" s="27"/>
      <c r="AN14" s="42">
        <f>SUM(AO15:AO17)</f>
        <v>0</v>
      </c>
      <c r="AO14" s="43"/>
      <c r="AP14" s="28"/>
      <c r="AQ14" s="27"/>
      <c r="AR14" s="42">
        <f>SUM(AS15:AS17)</f>
        <v>0</v>
      </c>
      <c r="AS14" s="43"/>
    </row>
    <row r="15" spans="1:45" x14ac:dyDescent="0.2">
      <c r="D15" t="s">
        <v>5550</v>
      </c>
      <c r="E15" t="s">
        <v>4831</v>
      </c>
      <c r="F15" s="21"/>
      <c r="I15" s="29">
        <v>19320</v>
      </c>
      <c r="J15" s="21"/>
      <c r="M15" s="29">
        <v>5570</v>
      </c>
      <c r="N15" s="21"/>
      <c r="Q15" s="26">
        <f>SUMIFS('P24 Buchungen'!F2:F129,'P24 Buchungen'!D2:D129,$E15,'P24 Buchungen'!C2:C129,"&gt;="&amp;Q$4,'P24 Buchungen'!C2:C129,"&lt;"&amp;Q$5+1,'P24 Buchungen'!L2:L129,"Ausgaben")-SUMIFS('P24 Buchungen'!F2:F129,'P24 Buchungen'!D2:D129,$E15,'P24 Buchungen'!C2:C129,"&gt;="&amp;Q$4,'P24 Buchungen'!C2:C129,"&lt;"&amp;Q$5+1,'P24 Buchungen'!P2:P129,"Einnahmen")+SUMIFS('P24 Buchungen'!F2:F129,'P24 Buchungen'!D2:D129,$E15,'P24 Buchungen'!C2:C129,"&gt;="&amp;Q$4,'P24 Buchungen'!C2:C129,"&lt;"&amp;Q$5+1,'P24 Buchungen'!L2:L129,"Einnahmen")-SUMIFS('P24 Buchungen'!F2:F129,'P24 Buchungen'!D2:D129,$E15,'P24 Buchungen'!C2:C129,"&gt;="&amp;Q$4,'P24 Buchungen'!C2:C129,"&lt;"&amp;Q$5+1,'P24 Buchungen'!P2:P129,"Ausgaben")</f>
        <v>0</v>
      </c>
      <c r="R15" s="21"/>
      <c r="U15" s="26">
        <f>SUMIFS('P24 Buchungen'!F2:F129,'P24 Buchungen'!D2:D129,$E15,'P24 Buchungen'!C2:C129,"&gt;="&amp;U$4,'P24 Buchungen'!C2:C129,"&lt;"&amp;U$5+1,'P24 Buchungen'!L2:L129,"Ausgaben")-SUMIFS('P24 Buchungen'!F2:F129,'P24 Buchungen'!D2:D129,$E15,'P24 Buchungen'!C2:C129,"&gt;="&amp;U$4,'P24 Buchungen'!C2:C129,"&lt;"&amp;U$5+1,'P24 Buchungen'!P2:P129,"Einnahmen")+SUMIFS('P24 Buchungen'!F2:F129,'P24 Buchungen'!D2:D129,$E15,'P24 Buchungen'!C2:C129,"&gt;="&amp;U$4,'P24 Buchungen'!C2:C129,"&lt;"&amp;U$5+1,'P24 Buchungen'!L2:L129,"Einnahmen")-SUMIFS('P24 Buchungen'!F2:F129,'P24 Buchungen'!D2:D129,$E15,'P24 Buchungen'!C2:C129,"&gt;="&amp;U$4,'P24 Buchungen'!C2:C129,"&lt;"&amp;U$5+1,'P24 Buchungen'!P2:P129,"Ausgaben")</f>
        <v>0</v>
      </c>
      <c r="V15" s="21"/>
      <c r="Y15" s="29">
        <v>6225</v>
      </c>
      <c r="Z15" s="21"/>
      <c r="AC15" s="26">
        <f>SUMIFS('P24 Buchungen'!F2:F129,'P24 Buchungen'!D2:D129,$E15,'P24 Buchungen'!C2:C129,"&gt;="&amp;AC$4,'P24 Buchungen'!C2:C129,"&lt;"&amp;AC$5+1,'P24 Buchungen'!L2:L129,"Ausgaben")-SUMIFS('P24 Buchungen'!F2:F129,'P24 Buchungen'!D2:D129,$E15,'P24 Buchungen'!C2:C129,"&gt;="&amp;AC$4,'P24 Buchungen'!C2:C129,"&lt;"&amp;AC$5+1,'P24 Buchungen'!P2:P129,"Einnahmen")+SUMIFS('P24 Buchungen'!F2:F129,'P24 Buchungen'!D2:D129,$E15,'P24 Buchungen'!C2:C129,"&gt;="&amp;AC$4,'P24 Buchungen'!C2:C129,"&lt;"&amp;AC$5+1,'P24 Buchungen'!L2:L129,"Einnahmen")-SUMIFS('P24 Buchungen'!F2:F129,'P24 Buchungen'!D2:D129,$E15,'P24 Buchungen'!C2:C129,"&gt;="&amp;AC$4,'P24 Buchungen'!C2:C129,"&lt;"&amp;AC$5+1,'P24 Buchungen'!P2:P129,"Ausgaben")</f>
        <v>0</v>
      </c>
      <c r="AD15" s="21"/>
      <c r="AG15" s="26">
        <f>SUMIFS('P24 Buchungen'!F2:F129,'P24 Buchungen'!D2:D129,$E15,'P24 Buchungen'!C2:C129,"&gt;="&amp;AG$4,'P24 Buchungen'!C2:C129,"&lt;"&amp;AG$5+1,'P24 Buchungen'!L2:L129,"Ausgaben")-SUMIFS('P24 Buchungen'!F2:F129,'P24 Buchungen'!D2:D129,$E15,'P24 Buchungen'!C2:C129,"&gt;="&amp;AG$4,'P24 Buchungen'!C2:C129,"&lt;"&amp;AG$5+1,'P24 Buchungen'!P2:P129,"Einnahmen")+SUMIFS('P24 Buchungen'!F2:F129,'P24 Buchungen'!D2:D129,$E15,'P24 Buchungen'!C2:C129,"&gt;="&amp;AG$4,'P24 Buchungen'!C2:C129,"&lt;"&amp;AG$5+1,'P24 Buchungen'!L2:L129,"Einnahmen")-SUMIFS('P24 Buchungen'!F2:F129,'P24 Buchungen'!D2:D129,$E15,'P24 Buchungen'!C2:C129,"&gt;="&amp;AG$4,'P24 Buchungen'!C2:C129,"&lt;"&amp;AG$5+1,'P24 Buchungen'!P2:P129,"Ausgaben")</f>
        <v>1054.8</v>
      </c>
      <c r="AH15" s="21"/>
      <c r="AK15" s="29">
        <v>7525</v>
      </c>
      <c r="AL15" s="21"/>
      <c r="AO15" s="26">
        <f>SUMIFS('P24 Buchungen'!F2:F129,'P24 Buchungen'!D2:D129,$E15,'P24 Buchungen'!C2:C129,"&gt;="&amp;AO$4,'P24 Buchungen'!C2:C129,"&lt;"&amp;AO$5+1,'P24 Buchungen'!L2:L129,"Ausgaben")-SUMIFS('P24 Buchungen'!F2:F129,'P24 Buchungen'!D2:D129,$E15,'P24 Buchungen'!C2:C129,"&gt;="&amp;AO$4,'P24 Buchungen'!C2:C129,"&lt;"&amp;AO$5+1,'P24 Buchungen'!P2:P129,"Einnahmen")+SUMIFS('P24 Buchungen'!F2:F129,'P24 Buchungen'!D2:D129,$E15,'P24 Buchungen'!C2:C129,"&gt;="&amp;AO$4,'P24 Buchungen'!C2:C129,"&lt;"&amp;AO$5+1,'P24 Buchungen'!L2:L129,"Einnahmen")-SUMIFS('P24 Buchungen'!F2:F129,'P24 Buchungen'!D2:D129,$E15,'P24 Buchungen'!C2:C129,"&gt;="&amp;AO$4,'P24 Buchungen'!C2:C129,"&lt;"&amp;AO$5+1,'P24 Buchungen'!P2:P129,"Ausgaben")</f>
        <v>0</v>
      </c>
      <c r="AP15" s="21"/>
      <c r="AS15" s="26">
        <f>SUMIFS('P24 Buchungen'!F2:F129,'P24 Buchungen'!D2:D129,$E15,'P24 Buchungen'!C2:C129,"&gt;="&amp;AS$4,'P24 Buchungen'!C2:C129,"&lt;"&amp;AS$5+1,'P24 Buchungen'!L2:L129,"Ausgaben")-SUMIFS('P24 Buchungen'!F2:F129,'P24 Buchungen'!D2:D129,$E15,'P24 Buchungen'!C2:C129,"&gt;="&amp;AS$4,'P24 Buchungen'!C2:C129,"&lt;"&amp;AS$5+1,'P24 Buchungen'!P2:P129,"Einnahmen")+SUMIFS('P24 Buchungen'!F2:F129,'P24 Buchungen'!D2:D129,$E15,'P24 Buchungen'!C2:C129,"&gt;="&amp;AS$4,'P24 Buchungen'!C2:C129,"&lt;"&amp;AS$5+1,'P24 Buchungen'!L2:L129,"Einnahmen")-SUMIFS('P24 Buchungen'!F2:F129,'P24 Buchungen'!D2:D129,$E15,'P24 Buchungen'!C2:C129,"&gt;="&amp;AS$4,'P24 Buchungen'!C2:C129,"&lt;"&amp;AS$5+1,'P24 Buchungen'!P2:P129,"Ausgaben")</f>
        <v>0</v>
      </c>
    </row>
    <row r="16" spans="1:45" x14ac:dyDescent="0.2">
      <c r="D16" t="s">
        <v>5552</v>
      </c>
      <c r="E16" t="s">
        <v>3282</v>
      </c>
      <c r="F16" s="21"/>
      <c r="I16" s="29">
        <v>82100</v>
      </c>
      <c r="J16" s="21"/>
      <c r="M16" s="29">
        <v>26170</v>
      </c>
      <c r="N16" s="21"/>
      <c r="Q16" s="26">
        <f>SUMIFS('P24 Buchungen'!F2:F129,'P24 Buchungen'!D2:D129,$E16,'P24 Buchungen'!C2:C129,"&gt;="&amp;Q$4,'P24 Buchungen'!C2:C129,"&lt;"&amp;Q$5+1,'P24 Buchungen'!L2:L129,"Ausgaben")-SUMIFS('P24 Buchungen'!F2:F129,'P24 Buchungen'!D2:D129,$E16,'P24 Buchungen'!C2:C129,"&gt;="&amp;Q$4,'P24 Buchungen'!C2:C129,"&lt;"&amp;Q$5+1,'P24 Buchungen'!P2:P129,"Einnahmen")+SUMIFS('P24 Buchungen'!F2:F129,'P24 Buchungen'!D2:D129,$E16,'P24 Buchungen'!C2:C129,"&gt;="&amp;Q$4,'P24 Buchungen'!C2:C129,"&lt;"&amp;Q$5+1,'P24 Buchungen'!L2:L129,"Einnahmen")-SUMIFS('P24 Buchungen'!F2:F129,'P24 Buchungen'!D2:D129,$E16,'P24 Buchungen'!C2:C129,"&gt;="&amp;Q$4,'P24 Buchungen'!C2:C129,"&lt;"&amp;Q$5+1,'P24 Buchungen'!P2:P129,"Ausgaben")</f>
        <v>0</v>
      </c>
      <c r="R16" s="21"/>
      <c r="U16" s="26">
        <f>SUMIFS('P24 Buchungen'!F2:F129,'P24 Buchungen'!D2:D129,$E16,'P24 Buchungen'!C2:C129,"&gt;="&amp;U$4,'P24 Buchungen'!C2:C129,"&lt;"&amp;U$5+1,'P24 Buchungen'!L2:L129,"Ausgaben")-SUMIFS('P24 Buchungen'!F2:F129,'P24 Buchungen'!D2:D129,$E16,'P24 Buchungen'!C2:C129,"&gt;="&amp;U$4,'P24 Buchungen'!C2:C129,"&lt;"&amp;U$5+1,'P24 Buchungen'!P2:P129,"Einnahmen")+SUMIFS('P24 Buchungen'!F2:F129,'P24 Buchungen'!D2:D129,$E16,'P24 Buchungen'!C2:C129,"&gt;="&amp;U$4,'P24 Buchungen'!C2:C129,"&lt;"&amp;U$5+1,'P24 Buchungen'!L2:L129,"Einnahmen")-SUMIFS('P24 Buchungen'!F2:F129,'P24 Buchungen'!D2:D129,$E16,'P24 Buchungen'!C2:C129,"&gt;="&amp;U$4,'P24 Buchungen'!C2:C129,"&lt;"&amp;U$5+1,'P24 Buchungen'!P2:P129,"Ausgaben")</f>
        <v>6745.6200000000008</v>
      </c>
      <c r="V16" s="21"/>
      <c r="Y16" s="29">
        <v>27430</v>
      </c>
      <c r="Z16" s="21"/>
      <c r="AC16" s="26">
        <f>SUMIFS('P24 Buchungen'!F2:F129,'P24 Buchungen'!D2:D129,$E16,'P24 Buchungen'!C2:C129,"&gt;="&amp;AC$4,'P24 Buchungen'!C2:C129,"&lt;"&amp;AC$5+1,'P24 Buchungen'!L2:L129,"Ausgaben")-SUMIFS('P24 Buchungen'!F2:F129,'P24 Buchungen'!D2:D129,$E16,'P24 Buchungen'!C2:C129,"&gt;="&amp;AC$4,'P24 Buchungen'!C2:C129,"&lt;"&amp;AC$5+1,'P24 Buchungen'!P2:P129,"Einnahmen")+SUMIFS('P24 Buchungen'!F2:F129,'P24 Buchungen'!D2:D129,$E16,'P24 Buchungen'!C2:C129,"&gt;="&amp;AC$4,'P24 Buchungen'!C2:C129,"&lt;"&amp;AC$5+1,'P24 Buchungen'!L2:L129,"Einnahmen")-SUMIFS('P24 Buchungen'!F2:F129,'P24 Buchungen'!D2:D129,$E16,'P24 Buchungen'!C2:C129,"&gt;="&amp;AC$4,'P24 Buchungen'!C2:C129,"&lt;"&amp;AC$5+1,'P24 Buchungen'!P2:P129,"Ausgaben")</f>
        <v>0</v>
      </c>
      <c r="AD16" s="21"/>
      <c r="AG16" s="26">
        <f>SUMIFS('P24 Buchungen'!F2:F129,'P24 Buchungen'!D2:D129,$E16,'P24 Buchungen'!C2:C129,"&gt;="&amp;AG$4,'P24 Buchungen'!C2:C129,"&lt;"&amp;AG$5+1,'P24 Buchungen'!L2:L129,"Ausgaben")-SUMIFS('P24 Buchungen'!F2:F129,'P24 Buchungen'!D2:D129,$E16,'P24 Buchungen'!C2:C129,"&gt;="&amp;AG$4,'P24 Buchungen'!C2:C129,"&lt;"&amp;AG$5+1,'P24 Buchungen'!P2:P129,"Einnahmen")+SUMIFS('P24 Buchungen'!F2:F129,'P24 Buchungen'!D2:D129,$E16,'P24 Buchungen'!C2:C129,"&gt;="&amp;AG$4,'P24 Buchungen'!C2:C129,"&lt;"&amp;AG$5+1,'P24 Buchungen'!L2:L129,"Einnahmen")-SUMIFS('P24 Buchungen'!F2:F129,'P24 Buchungen'!D2:D129,$E16,'P24 Buchungen'!C2:C129,"&gt;="&amp;AG$4,'P24 Buchungen'!C2:C129,"&lt;"&amp;AG$5+1,'P24 Buchungen'!P2:P129,"Ausgaben")</f>
        <v>3587.25</v>
      </c>
      <c r="AH16" s="21"/>
      <c r="AK16" s="29">
        <v>28500</v>
      </c>
      <c r="AL16" s="21"/>
      <c r="AO16" s="26">
        <f>SUMIFS('P24 Buchungen'!F2:F129,'P24 Buchungen'!D2:D129,$E16,'P24 Buchungen'!C2:C129,"&gt;="&amp;AO$4,'P24 Buchungen'!C2:C129,"&lt;"&amp;AO$5+1,'P24 Buchungen'!L2:L129,"Ausgaben")-SUMIFS('P24 Buchungen'!F2:F129,'P24 Buchungen'!D2:D129,$E16,'P24 Buchungen'!C2:C129,"&gt;="&amp;AO$4,'P24 Buchungen'!C2:C129,"&lt;"&amp;AO$5+1,'P24 Buchungen'!P2:P129,"Einnahmen")+SUMIFS('P24 Buchungen'!F2:F129,'P24 Buchungen'!D2:D129,$E16,'P24 Buchungen'!C2:C129,"&gt;="&amp;AO$4,'P24 Buchungen'!C2:C129,"&lt;"&amp;AO$5+1,'P24 Buchungen'!L2:L129,"Einnahmen")-SUMIFS('P24 Buchungen'!F2:F129,'P24 Buchungen'!D2:D129,$E16,'P24 Buchungen'!C2:C129,"&gt;="&amp;AO$4,'P24 Buchungen'!C2:C129,"&lt;"&amp;AO$5+1,'P24 Buchungen'!P2:P129,"Ausgaben")</f>
        <v>0</v>
      </c>
      <c r="AP16" s="21"/>
      <c r="AS16" s="26">
        <f>SUMIFS('P24 Buchungen'!F2:F129,'P24 Buchungen'!D2:D129,$E16,'P24 Buchungen'!C2:C129,"&gt;="&amp;AS$4,'P24 Buchungen'!C2:C129,"&lt;"&amp;AS$5+1,'P24 Buchungen'!L2:L129,"Ausgaben")-SUMIFS('P24 Buchungen'!F2:F129,'P24 Buchungen'!D2:D129,$E16,'P24 Buchungen'!C2:C129,"&gt;="&amp;AS$4,'P24 Buchungen'!C2:C129,"&lt;"&amp;AS$5+1,'P24 Buchungen'!P2:P129,"Einnahmen")+SUMIFS('P24 Buchungen'!F2:F129,'P24 Buchungen'!D2:D129,$E16,'P24 Buchungen'!C2:C129,"&gt;="&amp;AS$4,'P24 Buchungen'!C2:C129,"&lt;"&amp;AS$5+1,'P24 Buchungen'!L2:L129,"Einnahmen")-SUMIFS('P24 Buchungen'!F2:F129,'P24 Buchungen'!D2:D129,$E16,'P24 Buchungen'!C2:C129,"&gt;="&amp;AS$4,'P24 Buchungen'!C2:C129,"&lt;"&amp;AS$5+1,'P24 Buchungen'!P2:P129,"Ausgaben")</f>
        <v>0</v>
      </c>
    </row>
    <row r="17" spans="1:45" x14ac:dyDescent="0.2">
      <c r="D17" t="s">
        <v>5554</v>
      </c>
      <c r="E17" t="s">
        <v>5871</v>
      </c>
      <c r="F17" s="21"/>
      <c r="I17" s="29">
        <v>16900</v>
      </c>
      <c r="J17" s="21"/>
      <c r="M17" s="29">
        <v>4850</v>
      </c>
      <c r="N17" s="21"/>
      <c r="Q17" s="26">
        <f>SUMIFS('P24 Buchungen'!F2:F129,'P24 Buchungen'!D2:D129,$E17,'P24 Buchungen'!C2:C129,"&gt;="&amp;Q$4,'P24 Buchungen'!C2:C129,"&lt;"&amp;Q$5+1,'P24 Buchungen'!L2:L129,"Ausgaben")-SUMIFS('P24 Buchungen'!F2:F129,'P24 Buchungen'!D2:D129,$E17,'P24 Buchungen'!C2:C129,"&gt;="&amp;Q$4,'P24 Buchungen'!C2:C129,"&lt;"&amp;Q$5+1,'P24 Buchungen'!P2:P129,"Einnahmen")+SUMIFS('P24 Buchungen'!F2:F129,'P24 Buchungen'!D2:D129,$E17,'P24 Buchungen'!C2:C129,"&gt;="&amp;Q$4,'P24 Buchungen'!C2:C129,"&lt;"&amp;Q$5+1,'P24 Buchungen'!L2:L129,"Einnahmen")-SUMIFS('P24 Buchungen'!F2:F129,'P24 Buchungen'!D2:D129,$E17,'P24 Buchungen'!C2:C129,"&gt;="&amp;Q$4,'P24 Buchungen'!C2:C129,"&lt;"&amp;Q$5+1,'P24 Buchungen'!P2:P129,"Ausgaben")</f>
        <v>0</v>
      </c>
      <c r="R17" s="21"/>
      <c r="U17" s="26">
        <f>SUMIFS('P24 Buchungen'!F2:F129,'P24 Buchungen'!D2:D129,$E17,'P24 Buchungen'!C2:C129,"&gt;="&amp;U$4,'P24 Buchungen'!C2:C129,"&lt;"&amp;U$5+1,'P24 Buchungen'!L2:L129,"Ausgaben")-SUMIFS('P24 Buchungen'!F2:F129,'P24 Buchungen'!D2:D129,$E17,'P24 Buchungen'!C2:C129,"&gt;="&amp;U$4,'P24 Buchungen'!C2:C129,"&lt;"&amp;U$5+1,'P24 Buchungen'!P2:P129,"Einnahmen")+SUMIFS('P24 Buchungen'!F2:F129,'P24 Buchungen'!D2:D129,$E17,'P24 Buchungen'!C2:C129,"&gt;="&amp;U$4,'P24 Buchungen'!C2:C129,"&lt;"&amp;U$5+1,'P24 Buchungen'!L2:L129,"Einnahmen")-SUMIFS('P24 Buchungen'!F2:F129,'P24 Buchungen'!D2:D129,$E17,'P24 Buchungen'!C2:C129,"&gt;="&amp;U$4,'P24 Buchungen'!C2:C129,"&lt;"&amp;U$5+1,'P24 Buchungen'!P2:P129,"Ausgaben")</f>
        <v>0</v>
      </c>
      <c r="V17" s="21"/>
      <c r="Y17" s="29">
        <v>5375</v>
      </c>
      <c r="Z17" s="21"/>
      <c r="AC17" s="26">
        <f>SUMIFS('P24 Buchungen'!F2:F129,'P24 Buchungen'!D2:D129,$E17,'P24 Buchungen'!C2:C129,"&gt;="&amp;AC$4,'P24 Buchungen'!C2:C129,"&lt;"&amp;AC$5+1,'P24 Buchungen'!L2:L129,"Ausgaben")-SUMIFS('P24 Buchungen'!F2:F129,'P24 Buchungen'!D2:D129,$E17,'P24 Buchungen'!C2:C129,"&gt;="&amp;AC$4,'P24 Buchungen'!C2:C129,"&lt;"&amp;AC$5+1,'P24 Buchungen'!P2:P129,"Einnahmen")+SUMIFS('P24 Buchungen'!F2:F129,'P24 Buchungen'!D2:D129,$E17,'P24 Buchungen'!C2:C129,"&gt;="&amp;AC$4,'P24 Buchungen'!C2:C129,"&lt;"&amp;AC$5+1,'P24 Buchungen'!L2:L129,"Einnahmen")-SUMIFS('P24 Buchungen'!F2:F129,'P24 Buchungen'!D2:D129,$E17,'P24 Buchungen'!C2:C129,"&gt;="&amp;AC$4,'P24 Buchungen'!C2:C129,"&lt;"&amp;AC$5+1,'P24 Buchungen'!P2:P129,"Ausgaben")</f>
        <v>0</v>
      </c>
      <c r="AD17" s="21"/>
      <c r="AG17" s="26">
        <f>SUMIFS('P24 Buchungen'!F2:F129,'P24 Buchungen'!D2:D129,$E17,'P24 Buchungen'!C2:C129,"&gt;="&amp;AG$4,'P24 Buchungen'!C2:C129,"&lt;"&amp;AG$5+1,'P24 Buchungen'!L2:L129,"Ausgaben")-SUMIFS('P24 Buchungen'!F2:F129,'P24 Buchungen'!D2:D129,$E17,'P24 Buchungen'!C2:C129,"&gt;="&amp;AG$4,'P24 Buchungen'!C2:C129,"&lt;"&amp;AG$5+1,'P24 Buchungen'!P2:P129,"Einnahmen")+SUMIFS('P24 Buchungen'!F2:F129,'P24 Buchungen'!D2:D129,$E17,'P24 Buchungen'!C2:C129,"&gt;="&amp;AG$4,'P24 Buchungen'!C2:C129,"&lt;"&amp;AG$5+1,'P24 Buchungen'!L2:L129,"Einnahmen")-SUMIFS('P24 Buchungen'!F2:F129,'P24 Buchungen'!D2:D129,$E17,'P24 Buchungen'!C2:C129,"&gt;="&amp;AG$4,'P24 Buchungen'!C2:C129,"&lt;"&amp;AG$5+1,'P24 Buchungen'!P2:P129,"Ausgaben")</f>
        <v>0</v>
      </c>
      <c r="AH17" s="21"/>
      <c r="AK17" s="29">
        <v>6675</v>
      </c>
      <c r="AL17" s="21"/>
      <c r="AO17" s="26">
        <f>SUMIFS('P24 Buchungen'!F2:F129,'P24 Buchungen'!D2:D129,$E17,'P24 Buchungen'!C2:C129,"&gt;="&amp;AO$4,'P24 Buchungen'!C2:C129,"&lt;"&amp;AO$5+1,'P24 Buchungen'!L2:L129,"Ausgaben")-SUMIFS('P24 Buchungen'!F2:F129,'P24 Buchungen'!D2:D129,$E17,'P24 Buchungen'!C2:C129,"&gt;="&amp;AO$4,'P24 Buchungen'!C2:C129,"&lt;"&amp;AO$5+1,'P24 Buchungen'!P2:P129,"Einnahmen")+SUMIFS('P24 Buchungen'!F2:F129,'P24 Buchungen'!D2:D129,$E17,'P24 Buchungen'!C2:C129,"&gt;="&amp;AO$4,'P24 Buchungen'!C2:C129,"&lt;"&amp;AO$5+1,'P24 Buchungen'!L2:L129,"Einnahmen")-SUMIFS('P24 Buchungen'!F2:F129,'P24 Buchungen'!D2:D129,$E17,'P24 Buchungen'!C2:C129,"&gt;="&amp;AO$4,'P24 Buchungen'!C2:C129,"&lt;"&amp;AO$5+1,'P24 Buchungen'!P2:P129,"Ausgaben")</f>
        <v>0</v>
      </c>
      <c r="AP17" s="21"/>
      <c r="AS17" s="26">
        <f>SUMIFS('P24 Buchungen'!F2:F129,'P24 Buchungen'!D2:D129,$E17,'P24 Buchungen'!C2:C129,"&gt;="&amp;AS$4,'P24 Buchungen'!C2:C129,"&lt;"&amp;AS$5+1,'P24 Buchungen'!L2:L129,"Ausgaben")-SUMIFS('P24 Buchungen'!F2:F129,'P24 Buchungen'!D2:D129,$E17,'P24 Buchungen'!C2:C129,"&gt;="&amp;AS$4,'P24 Buchungen'!C2:C129,"&lt;"&amp;AS$5+1,'P24 Buchungen'!P2:P129,"Einnahmen")+SUMIFS('P24 Buchungen'!F2:F129,'P24 Buchungen'!D2:D129,$E17,'P24 Buchungen'!C2:C129,"&gt;="&amp;AS$4,'P24 Buchungen'!C2:C129,"&lt;"&amp;AS$5+1,'P24 Buchungen'!L2:L129,"Einnahmen")-SUMIFS('P24 Buchungen'!F2:F129,'P24 Buchungen'!D2:D129,$E17,'P24 Buchungen'!C2:C129,"&gt;="&amp;AS$4,'P24 Buchungen'!C2:C129,"&lt;"&amp;AS$5+1,'P24 Buchungen'!P2:P129,"Ausgaben")</f>
        <v>0</v>
      </c>
    </row>
    <row r="18" spans="1:45" ht="18" x14ac:dyDescent="0.2">
      <c r="C18" s="24" t="s">
        <v>5739</v>
      </c>
      <c r="D18" s="24"/>
      <c r="E18" s="24"/>
      <c r="F18" s="25"/>
      <c r="G18" s="46">
        <f>H19</f>
        <v>4700</v>
      </c>
      <c r="H18" s="45"/>
      <c r="I18" s="43"/>
      <c r="J18" s="25"/>
      <c r="K18" s="46">
        <f>L19</f>
        <v>1700</v>
      </c>
      <c r="L18" s="45"/>
      <c r="M18" s="43"/>
      <c r="N18" s="25"/>
      <c r="O18" s="46">
        <f>P19</f>
        <v>22.5</v>
      </c>
      <c r="P18" s="45"/>
      <c r="Q18" s="43"/>
      <c r="R18" s="25"/>
      <c r="S18" s="46">
        <f>T19</f>
        <v>18.920000000000002</v>
      </c>
      <c r="T18" s="45"/>
      <c r="U18" s="43"/>
      <c r="V18" s="25"/>
      <c r="W18" s="46">
        <f>X19</f>
        <v>1500</v>
      </c>
      <c r="X18" s="45"/>
      <c r="Y18" s="43"/>
      <c r="Z18" s="25"/>
      <c r="AA18" s="46">
        <f>AB19</f>
        <v>99</v>
      </c>
      <c r="AB18" s="45"/>
      <c r="AC18" s="43"/>
      <c r="AD18" s="25"/>
      <c r="AE18" s="46">
        <f>AF19</f>
        <v>394.5</v>
      </c>
      <c r="AF18" s="45"/>
      <c r="AG18" s="43"/>
      <c r="AH18" s="25"/>
      <c r="AI18" s="46">
        <f>AJ19</f>
        <v>1500</v>
      </c>
      <c r="AJ18" s="45"/>
      <c r="AK18" s="43"/>
      <c r="AL18" s="25"/>
      <c r="AM18" s="46">
        <f>AN19</f>
        <v>0</v>
      </c>
      <c r="AN18" s="45"/>
      <c r="AO18" s="43"/>
      <c r="AP18" s="25"/>
      <c r="AQ18" s="46">
        <f>AR19</f>
        <v>0</v>
      </c>
      <c r="AR18" s="45"/>
      <c r="AS18" s="43"/>
    </row>
    <row r="19" spans="1:45" ht="16" x14ac:dyDescent="0.2">
      <c r="D19" s="27" t="s">
        <v>5872</v>
      </c>
      <c r="E19" s="27"/>
      <c r="F19" s="28"/>
      <c r="G19" s="27"/>
      <c r="H19" s="42">
        <v>4700</v>
      </c>
      <c r="I19" s="43"/>
      <c r="J19" s="28"/>
      <c r="K19" s="27"/>
      <c r="L19" s="42">
        <v>1700</v>
      </c>
      <c r="M19" s="43"/>
      <c r="N19" s="28"/>
      <c r="O19" s="27"/>
      <c r="P19" s="42">
        <f>SUM(Q20:Q22)</f>
        <v>22.5</v>
      </c>
      <c r="Q19" s="43"/>
      <c r="R19" s="28"/>
      <c r="S19" s="27"/>
      <c r="T19" s="42">
        <f>SUM(U20:U22)</f>
        <v>18.920000000000002</v>
      </c>
      <c r="U19" s="43"/>
      <c r="V19" s="28"/>
      <c r="W19" s="27"/>
      <c r="X19" s="42">
        <v>1500</v>
      </c>
      <c r="Y19" s="43"/>
      <c r="Z19" s="28"/>
      <c r="AA19" s="27"/>
      <c r="AB19" s="42">
        <f>SUM(AC20:AC22)</f>
        <v>99</v>
      </c>
      <c r="AC19" s="43"/>
      <c r="AD19" s="28"/>
      <c r="AE19" s="27"/>
      <c r="AF19" s="42">
        <f>SUM(AG20:AG22)</f>
        <v>394.5</v>
      </c>
      <c r="AG19" s="43"/>
      <c r="AH19" s="28"/>
      <c r="AI19" s="27"/>
      <c r="AJ19" s="42">
        <v>1500</v>
      </c>
      <c r="AK19" s="43"/>
      <c r="AL19" s="28"/>
      <c r="AM19" s="27"/>
      <c r="AN19" s="42">
        <f>SUM(AO20:AO22)</f>
        <v>0</v>
      </c>
      <c r="AO19" s="43"/>
      <c r="AP19" s="28"/>
      <c r="AQ19" s="27"/>
      <c r="AR19" s="42">
        <f>SUM(AS20:AS22)</f>
        <v>0</v>
      </c>
      <c r="AS19" s="43"/>
    </row>
    <row r="20" spans="1:45" x14ac:dyDescent="0.2">
      <c r="D20" t="s">
        <v>5521</v>
      </c>
      <c r="E20" t="s">
        <v>5873</v>
      </c>
      <c r="F20" s="21"/>
      <c r="I20" s="29">
        <v>700</v>
      </c>
      <c r="J20" s="21"/>
      <c r="M20" s="29">
        <v>300</v>
      </c>
      <c r="N20" s="21"/>
      <c r="Q20" s="26">
        <f>SUMIFS('P24 Buchungen'!F2:F129,'P24 Buchungen'!D2:D129,$E20,'P24 Buchungen'!C2:C129,"&gt;="&amp;Q$4,'P24 Buchungen'!C2:C129,"&lt;"&amp;Q$5+1,'P24 Buchungen'!L2:L129,"Ausgaben")-SUMIFS('P24 Buchungen'!F2:F129,'P24 Buchungen'!D2:D129,$E20,'P24 Buchungen'!C2:C129,"&gt;="&amp;Q$4,'P24 Buchungen'!C2:C129,"&lt;"&amp;Q$5+1,'P24 Buchungen'!P2:P129,"Einnahmen")+SUMIFS('P24 Buchungen'!F2:F129,'P24 Buchungen'!D2:D129,$E20,'P24 Buchungen'!C2:C129,"&gt;="&amp;Q$4,'P24 Buchungen'!C2:C129,"&lt;"&amp;Q$5+1,'P24 Buchungen'!L2:L129,"Einnahmen")-SUMIFS('P24 Buchungen'!F2:F129,'P24 Buchungen'!D2:D129,$E20,'P24 Buchungen'!C2:C129,"&gt;="&amp;Q$4,'P24 Buchungen'!C2:C129,"&lt;"&amp;Q$5+1,'P24 Buchungen'!P2:P129,"Ausgaben")</f>
        <v>0</v>
      </c>
      <c r="R20" s="21"/>
      <c r="U20" s="26">
        <f>SUMIFS('P24 Buchungen'!F2:F129,'P24 Buchungen'!D2:D129,$E20,'P24 Buchungen'!C2:C129,"&gt;="&amp;U$4,'P24 Buchungen'!C2:C129,"&lt;"&amp;U$5+1,'P24 Buchungen'!L2:L129,"Ausgaben")-SUMIFS('P24 Buchungen'!F2:F129,'P24 Buchungen'!D2:D129,$E20,'P24 Buchungen'!C2:C129,"&gt;="&amp;U$4,'P24 Buchungen'!C2:C129,"&lt;"&amp;U$5+1,'P24 Buchungen'!P2:P129,"Einnahmen")+SUMIFS('P24 Buchungen'!F2:F129,'P24 Buchungen'!D2:D129,$E20,'P24 Buchungen'!C2:C129,"&gt;="&amp;U$4,'P24 Buchungen'!C2:C129,"&lt;"&amp;U$5+1,'P24 Buchungen'!L2:L129,"Einnahmen")-SUMIFS('P24 Buchungen'!F2:F129,'P24 Buchungen'!D2:D129,$E20,'P24 Buchungen'!C2:C129,"&gt;="&amp;U$4,'P24 Buchungen'!C2:C129,"&lt;"&amp;U$5+1,'P24 Buchungen'!P2:P129,"Ausgaben")</f>
        <v>0</v>
      </c>
      <c r="V20" s="21"/>
      <c r="Y20" s="29">
        <v>200</v>
      </c>
      <c r="Z20" s="21"/>
      <c r="AC20" s="26">
        <f>SUMIFS('P24 Buchungen'!F2:F129,'P24 Buchungen'!D2:D129,$E20,'P24 Buchungen'!C2:C129,"&gt;="&amp;AC$4,'P24 Buchungen'!C2:C129,"&lt;"&amp;AC$5+1,'P24 Buchungen'!L2:L129,"Ausgaben")-SUMIFS('P24 Buchungen'!F2:F129,'P24 Buchungen'!D2:D129,$E20,'P24 Buchungen'!C2:C129,"&gt;="&amp;AC$4,'P24 Buchungen'!C2:C129,"&lt;"&amp;AC$5+1,'P24 Buchungen'!P2:P129,"Einnahmen")+SUMIFS('P24 Buchungen'!F2:F129,'P24 Buchungen'!D2:D129,$E20,'P24 Buchungen'!C2:C129,"&gt;="&amp;AC$4,'P24 Buchungen'!C2:C129,"&lt;"&amp;AC$5+1,'P24 Buchungen'!L2:L129,"Einnahmen")-SUMIFS('P24 Buchungen'!F2:F129,'P24 Buchungen'!D2:D129,$E20,'P24 Buchungen'!C2:C129,"&gt;="&amp;AC$4,'P24 Buchungen'!C2:C129,"&lt;"&amp;AC$5+1,'P24 Buchungen'!P2:P129,"Ausgaben")</f>
        <v>0</v>
      </c>
      <c r="AD20" s="21"/>
      <c r="AG20" s="26">
        <f>SUMIFS('P24 Buchungen'!F2:F129,'P24 Buchungen'!D2:D129,$E20,'P24 Buchungen'!C2:C129,"&gt;="&amp;AG$4,'P24 Buchungen'!C2:C129,"&lt;"&amp;AG$5+1,'P24 Buchungen'!L2:L129,"Ausgaben")-SUMIFS('P24 Buchungen'!F2:F129,'P24 Buchungen'!D2:D129,$E20,'P24 Buchungen'!C2:C129,"&gt;="&amp;AG$4,'P24 Buchungen'!C2:C129,"&lt;"&amp;AG$5+1,'P24 Buchungen'!P2:P129,"Einnahmen")+SUMIFS('P24 Buchungen'!F2:F129,'P24 Buchungen'!D2:D129,$E20,'P24 Buchungen'!C2:C129,"&gt;="&amp;AG$4,'P24 Buchungen'!C2:C129,"&lt;"&amp;AG$5+1,'P24 Buchungen'!L2:L129,"Einnahmen")-SUMIFS('P24 Buchungen'!F2:F129,'P24 Buchungen'!D2:D129,$E20,'P24 Buchungen'!C2:C129,"&gt;="&amp;AG$4,'P24 Buchungen'!C2:C129,"&lt;"&amp;AG$5+1,'P24 Buchungen'!P2:P129,"Ausgaben")</f>
        <v>0</v>
      </c>
      <c r="AH20" s="21"/>
      <c r="AK20" s="29">
        <v>200</v>
      </c>
      <c r="AL20" s="21"/>
      <c r="AO20" s="26">
        <f>SUMIFS('P24 Buchungen'!F2:F129,'P24 Buchungen'!D2:D129,$E20,'P24 Buchungen'!C2:C129,"&gt;="&amp;AO$4,'P24 Buchungen'!C2:C129,"&lt;"&amp;AO$5+1,'P24 Buchungen'!L2:L129,"Ausgaben")-SUMIFS('P24 Buchungen'!F2:F129,'P24 Buchungen'!D2:D129,$E20,'P24 Buchungen'!C2:C129,"&gt;="&amp;AO$4,'P24 Buchungen'!C2:C129,"&lt;"&amp;AO$5+1,'P24 Buchungen'!P2:P129,"Einnahmen")+SUMIFS('P24 Buchungen'!F2:F129,'P24 Buchungen'!D2:D129,$E20,'P24 Buchungen'!C2:C129,"&gt;="&amp;AO$4,'P24 Buchungen'!C2:C129,"&lt;"&amp;AO$5+1,'P24 Buchungen'!L2:L129,"Einnahmen")-SUMIFS('P24 Buchungen'!F2:F129,'P24 Buchungen'!D2:D129,$E20,'P24 Buchungen'!C2:C129,"&gt;="&amp;AO$4,'P24 Buchungen'!C2:C129,"&lt;"&amp;AO$5+1,'P24 Buchungen'!P2:P129,"Ausgaben")</f>
        <v>0</v>
      </c>
      <c r="AP20" s="21"/>
      <c r="AS20" s="26">
        <f>SUMIFS('P24 Buchungen'!F2:F129,'P24 Buchungen'!D2:D129,$E20,'P24 Buchungen'!C2:C129,"&gt;="&amp;AS$4,'P24 Buchungen'!C2:C129,"&lt;"&amp;AS$5+1,'P24 Buchungen'!L2:L129,"Ausgaben")-SUMIFS('P24 Buchungen'!F2:F129,'P24 Buchungen'!D2:D129,$E20,'P24 Buchungen'!C2:C129,"&gt;="&amp;AS$4,'P24 Buchungen'!C2:C129,"&lt;"&amp;AS$5+1,'P24 Buchungen'!P2:P129,"Einnahmen")+SUMIFS('P24 Buchungen'!F2:F129,'P24 Buchungen'!D2:D129,$E20,'P24 Buchungen'!C2:C129,"&gt;="&amp;AS$4,'P24 Buchungen'!C2:C129,"&lt;"&amp;AS$5+1,'P24 Buchungen'!L2:L129,"Einnahmen")-SUMIFS('P24 Buchungen'!F2:F129,'P24 Buchungen'!D2:D129,$E20,'P24 Buchungen'!C2:C129,"&gt;="&amp;AS$4,'P24 Buchungen'!C2:C129,"&lt;"&amp;AS$5+1,'P24 Buchungen'!P2:P129,"Ausgaben")</f>
        <v>0</v>
      </c>
    </row>
    <row r="21" spans="1:45" x14ac:dyDescent="0.2">
      <c r="D21" t="s">
        <v>5557</v>
      </c>
      <c r="E21" t="s">
        <v>2220</v>
      </c>
      <c r="F21" s="21"/>
      <c r="I21" s="29">
        <v>1000</v>
      </c>
      <c r="J21" s="21"/>
      <c r="M21" s="29">
        <v>400</v>
      </c>
      <c r="N21" s="21"/>
      <c r="Q21" s="26">
        <f>SUMIFS('P24 Buchungen'!F2:F129,'P24 Buchungen'!D2:D129,$E21,'P24 Buchungen'!C2:C129,"&gt;="&amp;Q$4,'P24 Buchungen'!C2:C129,"&lt;"&amp;Q$5+1,'P24 Buchungen'!L2:L129,"Ausgaben")-SUMIFS('P24 Buchungen'!F2:F129,'P24 Buchungen'!D2:D129,$E21,'P24 Buchungen'!C2:C129,"&gt;="&amp;Q$4,'P24 Buchungen'!C2:C129,"&lt;"&amp;Q$5+1,'P24 Buchungen'!P2:P129,"Einnahmen")+SUMIFS('P24 Buchungen'!F2:F129,'P24 Buchungen'!D2:D129,$E21,'P24 Buchungen'!C2:C129,"&gt;="&amp;Q$4,'P24 Buchungen'!C2:C129,"&lt;"&amp;Q$5+1,'P24 Buchungen'!L2:L129,"Einnahmen")-SUMIFS('P24 Buchungen'!F2:F129,'P24 Buchungen'!D2:D129,$E21,'P24 Buchungen'!C2:C129,"&gt;="&amp;Q$4,'P24 Buchungen'!C2:C129,"&lt;"&amp;Q$5+1,'P24 Buchungen'!P2:P129,"Ausgaben")</f>
        <v>22.5</v>
      </c>
      <c r="R21" s="21"/>
      <c r="U21" s="26">
        <f>SUMIFS('P24 Buchungen'!F2:F129,'P24 Buchungen'!D2:D129,$E21,'P24 Buchungen'!C2:C129,"&gt;="&amp;U$4,'P24 Buchungen'!C2:C129,"&lt;"&amp;U$5+1,'P24 Buchungen'!L2:L129,"Ausgaben")-SUMIFS('P24 Buchungen'!F2:F129,'P24 Buchungen'!D2:D129,$E21,'P24 Buchungen'!C2:C129,"&gt;="&amp;U$4,'P24 Buchungen'!C2:C129,"&lt;"&amp;U$5+1,'P24 Buchungen'!P2:P129,"Einnahmen")+SUMIFS('P24 Buchungen'!F2:F129,'P24 Buchungen'!D2:D129,$E21,'P24 Buchungen'!C2:C129,"&gt;="&amp;U$4,'P24 Buchungen'!C2:C129,"&lt;"&amp;U$5+1,'P24 Buchungen'!L2:L129,"Einnahmen")-SUMIFS('P24 Buchungen'!F2:F129,'P24 Buchungen'!D2:D129,$E21,'P24 Buchungen'!C2:C129,"&gt;="&amp;U$4,'P24 Buchungen'!C2:C129,"&lt;"&amp;U$5+1,'P24 Buchungen'!P2:P129,"Ausgaben")</f>
        <v>18.920000000000002</v>
      </c>
      <c r="V21" s="21"/>
      <c r="Y21" s="29">
        <v>300</v>
      </c>
      <c r="Z21" s="21"/>
      <c r="AC21" s="26">
        <f>SUMIFS('P24 Buchungen'!F2:F129,'P24 Buchungen'!D2:D129,$E21,'P24 Buchungen'!C2:C129,"&gt;="&amp;AC$4,'P24 Buchungen'!C2:C129,"&lt;"&amp;AC$5+1,'P24 Buchungen'!L2:L129,"Ausgaben")-SUMIFS('P24 Buchungen'!F2:F129,'P24 Buchungen'!D2:D129,$E21,'P24 Buchungen'!C2:C129,"&gt;="&amp;AC$4,'P24 Buchungen'!C2:C129,"&lt;"&amp;AC$5+1,'P24 Buchungen'!P2:P129,"Einnahmen")+SUMIFS('P24 Buchungen'!F2:F129,'P24 Buchungen'!D2:D129,$E21,'P24 Buchungen'!C2:C129,"&gt;="&amp;AC$4,'P24 Buchungen'!C2:C129,"&lt;"&amp;AC$5+1,'P24 Buchungen'!L2:L129,"Einnahmen")-SUMIFS('P24 Buchungen'!F2:F129,'P24 Buchungen'!D2:D129,$E21,'P24 Buchungen'!C2:C129,"&gt;="&amp;AC$4,'P24 Buchungen'!C2:C129,"&lt;"&amp;AC$5+1,'P24 Buchungen'!P2:P129,"Ausgaben")</f>
        <v>99</v>
      </c>
      <c r="AD21" s="21"/>
      <c r="AG21" s="26">
        <f>SUMIFS('P24 Buchungen'!F2:F129,'P24 Buchungen'!D2:D129,$E21,'P24 Buchungen'!C2:C129,"&gt;="&amp;AG$4,'P24 Buchungen'!C2:C129,"&lt;"&amp;AG$5+1,'P24 Buchungen'!L2:L129,"Ausgaben")-SUMIFS('P24 Buchungen'!F2:F129,'P24 Buchungen'!D2:D129,$E21,'P24 Buchungen'!C2:C129,"&gt;="&amp;AG$4,'P24 Buchungen'!C2:C129,"&lt;"&amp;AG$5+1,'P24 Buchungen'!P2:P129,"Einnahmen")+SUMIFS('P24 Buchungen'!F2:F129,'P24 Buchungen'!D2:D129,$E21,'P24 Buchungen'!C2:C129,"&gt;="&amp;AG$4,'P24 Buchungen'!C2:C129,"&lt;"&amp;AG$5+1,'P24 Buchungen'!L2:L129,"Einnahmen")-SUMIFS('P24 Buchungen'!F2:F129,'P24 Buchungen'!D2:D129,$E21,'P24 Buchungen'!C2:C129,"&gt;="&amp;AG$4,'P24 Buchungen'!C2:C129,"&lt;"&amp;AG$5+1,'P24 Buchungen'!P2:P129,"Ausgaben")</f>
        <v>394.5</v>
      </c>
      <c r="AH21" s="21"/>
      <c r="AK21" s="29">
        <v>300</v>
      </c>
      <c r="AL21" s="21"/>
      <c r="AO21" s="26">
        <f>SUMIFS('P24 Buchungen'!F2:F129,'P24 Buchungen'!D2:D129,$E21,'P24 Buchungen'!C2:C129,"&gt;="&amp;AO$4,'P24 Buchungen'!C2:C129,"&lt;"&amp;AO$5+1,'P24 Buchungen'!L2:L129,"Ausgaben")-SUMIFS('P24 Buchungen'!F2:F129,'P24 Buchungen'!D2:D129,$E21,'P24 Buchungen'!C2:C129,"&gt;="&amp;AO$4,'P24 Buchungen'!C2:C129,"&lt;"&amp;AO$5+1,'P24 Buchungen'!P2:P129,"Einnahmen")+SUMIFS('P24 Buchungen'!F2:F129,'P24 Buchungen'!D2:D129,$E21,'P24 Buchungen'!C2:C129,"&gt;="&amp;AO$4,'P24 Buchungen'!C2:C129,"&lt;"&amp;AO$5+1,'P24 Buchungen'!L2:L129,"Einnahmen")-SUMIFS('P24 Buchungen'!F2:F129,'P24 Buchungen'!D2:D129,$E21,'P24 Buchungen'!C2:C129,"&gt;="&amp;AO$4,'P24 Buchungen'!C2:C129,"&lt;"&amp;AO$5+1,'P24 Buchungen'!P2:P129,"Ausgaben")</f>
        <v>0</v>
      </c>
      <c r="AP21" s="21"/>
      <c r="AS21" s="26">
        <f>SUMIFS('P24 Buchungen'!F2:F129,'P24 Buchungen'!D2:D129,$E21,'P24 Buchungen'!C2:C129,"&gt;="&amp;AS$4,'P24 Buchungen'!C2:C129,"&lt;"&amp;AS$5+1,'P24 Buchungen'!L2:L129,"Ausgaben")-SUMIFS('P24 Buchungen'!F2:F129,'P24 Buchungen'!D2:D129,$E21,'P24 Buchungen'!C2:C129,"&gt;="&amp;AS$4,'P24 Buchungen'!C2:C129,"&lt;"&amp;AS$5+1,'P24 Buchungen'!P2:P129,"Einnahmen")+SUMIFS('P24 Buchungen'!F2:F129,'P24 Buchungen'!D2:D129,$E21,'P24 Buchungen'!C2:C129,"&gt;="&amp;AS$4,'P24 Buchungen'!C2:C129,"&lt;"&amp;AS$5+1,'P24 Buchungen'!L2:L129,"Einnahmen")-SUMIFS('P24 Buchungen'!F2:F129,'P24 Buchungen'!D2:D129,$E21,'P24 Buchungen'!C2:C129,"&gt;="&amp;AS$4,'P24 Buchungen'!C2:C129,"&lt;"&amp;AS$5+1,'P24 Buchungen'!P2:P129,"Ausgaben")</f>
        <v>0</v>
      </c>
    </row>
    <row r="22" spans="1:45" x14ac:dyDescent="0.2">
      <c r="D22" t="s">
        <v>5539</v>
      </c>
      <c r="E22" t="s">
        <v>5874</v>
      </c>
      <c r="F22" s="21"/>
      <c r="I22" s="29">
        <v>3000</v>
      </c>
      <c r="J22" s="21"/>
      <c r="M22" s="29">
        <v>1000</v>
      </c>
      <c r="N22" s="21"/>
      <c r="Q22" s="26">
        <f>SUMIFS('P24 Buchungen'!F2:F129,'P24 Buchungen'!D2:D129,$E22,'P24 Buchungen'!C2:C129,"&gt;="&amp;Q$4,'P24 Buchungen'!C2:C129,"&lt;"&amp;Q$5+1,'P24 Buchungen'!L2:L129,"Ausgaben")-SUMIFS('P24 Buchungen'!F2:F129,'P24 Buchungen'!D2:D129,$E22,'P24 Buchungen'!C2:C129,"&gt;="&amp;Q$4,'P24 Buchungen'!C2:C129,"&lt;"&amp;Q$5+1,'P24 Buchungen'!P2:P129,"Einnahmen")+SUMIFS('P24 Buchungen'!F2:F129,'P24 Buchungen'!D2:D129,$E22,'P24 Buchungen'!C2:C129,"&gt;="&amp;Q$4,'P24 Buchungen'!C2:C129,"&lt;"&amp;Q$5+1,'P24 Buchungen'!L2:L129,"Einnahmen")-SUMIFS('P24 Buchungen'!F2:F129,'P24 Buchungen'!D2:D129,$E22,'P24 Buchungen'!C2:C129,"&gt;="&amp;Q$4,'P24 Buchungen'!C2:C129,"&lt;"&amp;Q$5+1,'P24 Buchungen'!P2:P129,"Ausgaben")</f>
        <v>0</v>
      </c>
      <c r="R22" s="21"/>
      <c r="U22" s="26">
        <f>SUMIFS('P24 Buchungen'!F2:F129,'P24 Buchungen'!D2:D129,$E22,'P24 Buchungen'!C2:C129,"&gt;="&amp;U$4,'P24 Buchungen'!C2:C129,"&lt;"&amp;U$5+1,'P24 Buchungen'!L2:L129,"Ausgaben")-SUMIFS('P24 Buchungen'!F2:F129,'P24 Buchungen'!D2:D129,$E22,'P24 Buchungen'!C2:C129,"&gt;="&amp;U$4,'P24 Buchungen'!C2:C129,"&lt;"&amp;U$5+1,'P24 Buchungen'!P2:P129,"Einnahmen")+SUMIFS('P24 Buchungen'!F2:F129,'P24 Buchungen'!D2:D129,$E22,'P24 Buchungen'!C2:C129,"&gt;="&amp;U$4,'P24 Buchungen'!C2:C129,"&lt;"&amp;U$5+1,'P24 Buchungen'!L2:L129,"Einnahmen")-SUMIFS('P24 Buchungen'!F2:F129,'P24 Buchungen'!D2:D129,$E22,'P24 Buchungen'!C2:C129,"&gt;="&amp;U$4,'P24 Buchungen'!C2:C129,"&lt;"&amp;U$5+1,'P24 Buchungen'!P2:P129,"Ausgaben")</f>
        <v>0</v>
      </c>
      <c r="V22" s="21"/>
      <c r="Y22" s="29">
        <v>1000</v>
      </c>
      <c r="Z22" s="21"/>
      <c r="AC22" s="26">
        <f>SUMIFS('P24 Buchungen'!F2:F129,'P24 Buchungen'!D2:D129,$E22,'P24 Buchungen'!C2:C129,"&gt;="&amp;AC$4,'P24 Buchungen'!C2:C129,"&lt;"&amp;AC$5+1,'P24 Buchungen'!L2:L129,"Ausgaben")-SUMIFS('P24 Buchungen'!F2:F129,'P24 Buchungen'!D2:D129,$E22,'P24 Buchungen'!C2:C129,"&gt;="&amp;AC$4,'P24 Buchungen'!C2:C129,"&lt;"&amp;AC$5+1,'P24 Buchungen'!P2:P129,"Einnahmen")+SUMIFS('P24 Buchungen'!F2:F129,'P24 Buchungen'!D2:D129,$E22,'P24 Buchungen'!C2:C129,"&gt;="&amp;AC$4,'P24 Buchungen'!C2:C129,"&lt;"&amp;AC$5+1,'P24 Buchungen'!L2:L129,"Einnahmen")-SUMIFS('P24 Buchungen'!F2:F129,'P24 Buchungen'!D2:D129,$E22,'P24 Buchungen'!C2:C129,"&gt;="&amp;AC$4,'P24 Buchungen'!C2:C129,"&lt;"&amp;AC$5+1,'P24 Buchungen'!P2:P129,"Ausgaben")</f>
        <v>0</v>
      </c>
      <c r="AD22" s="21"/>
      <c r="AG22" s="26">
        <f>SUMIFS('P24 Buchungen'!F2:F129,'P24 Buchungen'!D2:D129,$E22,'P24 Buchungen'!C2:C129,"&gt;="&amp;AG$4,'P24 Buchungen'!C2:C129,"&lt;"&amp;AG$5+1,'P24 Buchungen'!L2:L129,"Ausgaben")-SUMIFS('P24 Buchungen'!F2:F129,'P24 Buchungen'!D2:D129,$E22,'P24 Buchungen'!C2:C129,"&gt;="&amp;AG$4,'P24 Buchungen'!C2:C129,"&lt;"&amp;AG$5+1,'P24 Buchungen'!P2:P129,"Einnahmen")+SUMIFS('P24 Buchungen'!F2:F129,'P24 Buchungen'!D2:D129,$E22,'P24 Buchungen'!C2:C129,"&gt;="&amp;AG$4,'P24 Buchungen'!C2:C129,"&lt;"&amp;AG$5+1,'P24 Buchungen'!L2:L129,"Einnahmen")-SUMIFS('P24 Buchungen'!F2:F129,'P24 Buchungen'!D2:D129,$E22,'P24 Buchungen'!C2:C129,"&gt;="&amp;AG$4,'P24 Buchungen'!C2:C129,"&lt;"&amp;AG$5+1,'P24 Buchungen'!P2:P129,"Ausgaben")</f>
        <v>0</v>
      </c>
      <c r="AH22" s="21"/>
      <c r="AK22" s="29">
        <v>1000</v>
      </c>
      <c r="AL22" s="21"/>
      <c r="AO22" s="26">
        <f>SUMIFS('P24 Buchungen'!F2:F129,'P24 Buchungen'!D2:D129,$E22,'P24 Buchungen'!C2:C129,"&gt;="&amp;AO$4,'P24 Buchungen'!C2:C129,"&lt;"&amp;AO$5+1,'P24 Buchungen'!L2:L129,"Ausgaben")-SUMIFS('P24 Buchungen'!F2:F129,'P24 Buchungen'!D2:D129,$E22,'P24 Buchungen'!C2:C129,"&gt;="&amp;AO$4,'P24 Buchungen'!C2:C129,"&lt;"&amp;AO$5+1,'P24 Buchungen'!P2:P129,"Einnahmen")+SUMIFS('P24 Buchungen'!F2:F129,'P24 Buchungen'!D2:D129,$E22,'P24 Buchungen'!C2:C129,"&gt;="&amp;AO$4,'P24 Buchungen'!C2:C129,"&lt;"&amp;AO$5+1,'P24 Buchungen'!L2:L129,"Einnahmen")-SUMIFS('P24 Buchungen'!F2:F129,'P24 Buchungen'!D2:D129,$E22,'P24 Buchungen'!C2:C129,"&gt;="&amp;AO$4,'P24 Buchungen'!C2:C129,"&lt;"&amp;AO$5+1,'P24 Buchungen'!P2:P129,"Ausgaben")</f>
        <v>0</v>
      </c>
      <c r="AP22" s="21"/>
      <c r="AS22" s="26">
        <f>SUMIFS('P24 Buchungen'!F2:F129,'P24 Buchungen'!D2:D129,$E22,'P24 Buchungen'!C2:C129,"&gt;="&amp;AS$4,'P24 Buchungen'!C2:C129,"&lt;"&amp;AS$5+1,'P24 Buchungen'!L2:L129,"Ausgaben")-SUMIFS('P24 Buchungen'!F2:F129,'P24 Buchungen'!D2:D129,$E22,'P24 Buchungen'!C2:C129,"&gt;="&amp;AS$4,'P24 Buchungen'!C2:C129,"&lt;"&amp;AS$5+1,'P24 Buchungen'!P2:P129,"Einnahmen")+SUMIFS('P24 Buchungen'!F2:F129,'P24 Buchungen'!D2:D129,$E22,'P24 Buchungen'!C2:C129,"&gt;="&amp;AS$4,'P24 Buchungen'!C2:C129,"&lt;"&amp;AS$5+1,'P24 Buchungen'!L2:L129,"Einnahmen")-SUMIFS('P24 Buchungen'!F2:F129,'P24 Buchungen'!D2:D129,$E22,'P24 Buchungen'!C2:C129,"&gt;="&amp;AS$4,'P24 Buchungen'!C2:C129,"&lt;"&amp;AS$5+1,'P24 Buchungen'!P2:P129,"Ausgaben")</f>
        <v>0</v>
      </c>
    </row>
    <row r="23" spans="1:45" ht="18" x14ac:dyDescent="0.2">
      <c r="C23" s="24" t="s">
        <v>5740</v>
      </c>
      <c r="D23" s="24"/>
      <c r="E23" s="24"/>
      <c r="F23" s="25"/>
      <c r="G23" s="46">
        <f>H24</f>
        <v>2700</v>
      </c>
      <c r="H23" s="45"/>
      <c r="I23" s="43"/>
      <c r="J23" s="25"/>
      <c r="K23" s="46">
        <f>L24</f>
        <v>2700</v>
      </c>
      <c r="L23" s="45"/>
      <c r="M23" s="43"/>
      <c r="N23" s="25"/>
      <c r="O23" s="46">
        <f>P24</f>
        <v>721.81</v>
      </c>
      <c r="P23" s="45"/>
      <c r="Q23" s="43"/>
      <c r="R23" s="25"/>
      <c r="S23" s="46">
        <f>T24</f>
        <v>0</v>
      </c>
      <c r="T23" s="45"/>
      <c r="U23" s="43"/>
      <c r="V23" s="25"/>
      <c r="W23" s="46">
        <f>X24</f>
        <v>0</v>
      </c>
      <c r="X23" s="45"/>
      <c r="Y23" s="43"/>
      <c r="Z23" s="25"/>
      <c r="AA23" s="46">
        <f>AB24</f>
        <v>0</v>
      </c>
      <c r="AB23" s="45"/>
      <c r="AC23" s="43"/>
      <c r="AD23" s="25"/>
      <c r="AE23" s="46">
        <f>AF24</f>
        <v>0</v>
      </c>
      <c r="AF23" s="45"/>
      <c r="AG23" s="43"/>
      <c r="AH23" s="25"/>
      <c r="AI23" s="46">
        <f>AJ24</f>
        <v>0</v>
      </c>
      <c r="AJ23" s="45"/>
      <c r="AK23" s="43"/>
      <c r="AL23" s="25"/>
      <c r="AM23" s="46">
        <f>AN24</f>
        <v>0</v>
      </c>
      <c r="AN23" s="45"/>
      <c r="AO23" s="43"/>
      <c r="AP23" s="25"/>
      <c r="AQ23" s="46">
        <f>AR24</f>
        <v>0</v>
      </c>
      <c r="AR23" s="45"/>
      <c r="AS23" s="43"/>
    </row>
    <row r="24" spans="1:45" ht="16" x14ac:dyDescent="0.2">
      <c r="D24" s="27" t="s">
        <v>5875</v>
      </c>
      <c r="E24" s="27"/>
      <c r="F24" s="28"/>
      <c r="G24" s="27"/>
      <c r="H24" s="42">
        <v>2700</v>
      </c>
      <c r="I24" s="43"/>
      <c r="J24" s="28"/>
      <c r="K24" s="27"/>
      <c r="L24" s="42">
        <v>2700</v>
      </c>
      <c r="M24" s="43"/>
      <c r="N24" s="28"/>
      <c r="O24" s="27"/>
      <c r="P24" s="42">
        <f>Q25</f>
        <v>721.81</v>
      </c>
      <c r="Q24" s="43"/>
      <c r="R24" s="28"/>
      <c r="S24" s="27"/>
      <c r="T24" s="42">
        <f>U25</f>
        <v>0</v>
      </c>
      <c r="U24" s="43"/>
      <c r="V24" s="28"/>
      <c r="W24" s="27"/>
      <c r="X24" s="42">
        <v>0</v>
      </c>
      <c r="Y24" s="43"/>
      <c r="Z24" s="28"/>
      <c r="AA24" s="27"/>
      <c r="AB24" s="42">
        <f>AC25</f>
        <v>0</v>
      </c>
      <c r="AC24" s="43"/>
      <c r="AD24" s="28"/>
      <c r="AE24" s="27"/>
      <c r="AF24" s="42">
        <f>AG25</f>
        <v>0</v>
      </c>
      <c r="AG24" s="43"/>
      <c r="AH24" s="28"/>
      <c r="AI24" s="27"/>
      <c r="AJ24" s="42">
        <v>0</v>
      </c>
      <c r="AK24" s="43"/>
      <c r="AL24" s="28"/>
      <c r="AM24" s="27"/>
      <c r="AN24" s="42">
        <f>AO25</f>
        <v>0</v>
      </c>
      <c r="AO24" s="43"/>
      <c r="AP24" s="28"/>
      <c r="AQ24" s="27"/>
      <c r="AR24" s="42">
        <f>AS25</f>
        <v>0</v>
      </c>
      <c r="AS24" s="43"/>
    </row>
    <row r="25" spans="1:45" x14ac:dyDescent="0.2">
      <c r="D25" t="s">
        <v>5559</v>
      </c>
      <c r="E25" t="s">
        <v>1941</v>
      </c>
      <c r="F25" s="21"/>
      <c r="I25" s="29">
        <v>2700</v>
      </c>
      <c r="J25" s="21"/>
      <c r="M25" s="29">
        <v>2700</v>
      </c>
      <c r="N25" s="21"/>
      <c r="Q25" s="26">
        <f>SUMIFS('P24 Buchungen'!F2:F129,'P24 Buchungen'!D2:D129,$E25,'P24 Buchungen'!C2:C129,"&gt;="&amp;Q$4,'P24 Buchungen'!C2:C129,"&lt;"&amp;Q$5+1,'P24 Buchungen'!L2:L129,"Ausgaben")-SUMIFS('P24 Buchungen'!F2:F129,'P24 Buchungen'!D2:D129,$E25,'P24 Buchungen'!C2:C129,"&gt;="&amp;Q$4,'P24 Buchungen'!C2:C129,"&lt;"&amp;Q$5+1,'P24 Buchungen'!P2:P129,"Einnahmen")+SUMIFS('P24 Buchungen'!F2:F129,'P24 Buchungen'!D2:D129,$E25,'P24 Buchungen'!C2:C129,"&gt;="&amp;Q$4,'P24 Buchungen'!C2:C129,"&lt;"&amp;Q$5+1,'P24 Buchungen'!L2:L129,"Einnahmen")-SUMIFS('P24 Buchungen'!F2:F129,'P24 Buchungen'!D2:D129,$E25,'P24 Buchungen'!C2:C129,"&gt;="&amp;Q$4,'P24 Buchungen'!C2:C129,"&lt;"&amp;Q$5+1,'P24 Buchungen'!P2:P129,"Ausgaben")</f>
        <v>721.81</v>
      </c>
      <c r="R25" s="21"/>
      <c r="U25" s="26">
        <f>SUMIFS('P24 Buchungen'!F2:F129,'P24 Buchungen'!D2:D129,$E25,'P24 Buchungen'!C2:C129,"&gt;="&amp;U$4,'P24 Buchungen'!C2:C129,"&lt;"&amp;U$5+1,'P24 Buchungen'!L2:L129,"Ausgaben")-SUMIFS('P24 Buchungen'!F2:F129,'P24 Buchungen'!D2:D129,$E25,'P24 Buchungen'!C2:C129,"&gt;="&amp;U$4,'P24 Buchungen'!C2:C129,"&lt;"&amp;U$5+1,'P24 Buchungen'!P2:P129,"Einnahmen")+SUMIFS('P24 Buchungen'!F2:F129,'P24 Buchungen'!D2:D129,$E25,'P24 Buchungen'!C2:C129,"&gt;="&amp;U$4,'P24 Buchungen'!C2:C129,"&lt;"&amp;U$5+1,'P24 Buchungen'!L2:L129,"Einnahmen")-SUMIFS('P24 Buchungen'!F2:F129,'P24 Buchungen'!D2:D129,$E25,'P24 Buchungen'!C2:C129,"&gt;="&amp;U$4,'P24 Buchungen'!C2:C129,"&lt;"&amp;U$5+1,'P24 Buchungen'!P2:P129,"Ausgaben")</f>
        <v>0</v>
      </c>
      <c r="V25" s="21"/>
      <c r="Y25" s="29">
        <v>0</v>
      </c>
      <c r="Z25" s="21"/>
      <c r="AC25" s="26">
        <f>SUMIFS('P24 Buchungen'!F2:F129,'P24 Buchungen'!D2:D129,$E25,'P24 Buchungen'!C2:C129,"&gt;="&amp;AC$4,'P24 Buchungen'!C2:C129,"&lt;"&amp;AC$5+1,'P24 Buchungen'!L2:L129,"Ausgaben")-SUMIFS('P24 Buchungen'!F2:F129,'P24 Buchungen'!D2:D129,$E25,'P24 Buchungen'!C2:C129,"&gt;="&amp;AC$4,'P24 Buchungen'!C2:C129,"&lt;"&amp;AC$5+1,'P24 Buchungen'!P2:P129,"Einnahmen")+SUMIFS('P24 Buchungen'!F2:F129,'P24 Buchungen'!D2:D129,$E25,'P24 Buchungen'!C2:C129,"&gt;="&amp;AC$4,'P24 Buchungen'!C2:C129,"&lt;"&amp;AC$5+1,'P24 Buchungen'!L2:L129,"Einnahmen")-SUMIFS('P24 Buchungen'!F2:F129,'P24 Buchungen'!D2:D129,$E25,'P24 Buchungen'!C2:C129,"&gt;="&amp;AC$4,'P24 Buchungen'!C2:C129,"&lt;"&amp;AC$5+1,'P24 Buchungen'!P2:P129,"Ausgaben")</f>
        <v>0</v>
      </c>
      <c r="AD25" s="21"/>
      <c r="AG25" s="26">
        <f>SUMIFS('P24 Buchungen'!F2:F129,'P24 Buchungen'!D2:D129,$E25,'P24 Buchungen'!C2:C129,"&gt;="&amp;AG$4,'P24 Buchungen'!C2:C129,"&lt;"&amp;AG$5+1,'P24 Buchungen'!L2:L129,"Ausgaben")-SUMIFS('P24 Buchungen'!F2:F129,'P24 Buchungen'!D2:D129,$E25,'P24 Buchungen'!C2:C129,"&gt;="&amp;AG$4,'P24 Buchungen'!C2:C129,"&lt;"&amp;AG$5+1,'P24 Buchungen'!P2:P129,"Einnahmen")+SUMIFS('P24 Buchungen'!F2:F129,'P24 Buchungen'!D2:D129,$E25,'P24 Buchungen'!C2:C129,"&gt;="&amp;AG$4,'P24 Buchungen'!C2:C129,"&lt;"&amp;AG$5+1,'P24 Buchungen'!L2:L129,"Einnahmen")-SUMIFS('P24 Buchungen'!F2:F129,'P24 Buchungen'!D2:D129,$E25,'P24 Buchungen'!C2:C129,"&gt;="&amp;AG$4,'P24 Buchungen'!C2:C129,"&lt;"&amp;AG$5+1,'P24 Buchungen'!P2:P129,"Ausgaben")</f>
        <v>0</v>
      </c>
      <c r="AH25" s="21"/>
      <c r="AK25" s="29">
        <v>0</v>
      </c>
      <c r="AL25" s="21"/>
      <c r="AO25" s="26">
        <f>SUMIFS('P24 Buchungen'!F2:F129,'P24 Buchungen'!D2:D129,$E25,'P24 Buchungen'!C2:C129,"&gt;="&amp;AO$4,'P24 Buchungen'!C2:C129,"&lt;"&amp;AO$5+1,'P24 Buchungen'!L2:L129,"Ausgaben")-SUMIFS('P24 Buchungen'!F2:F129,'P24 Buchungen'!D2:D129,$E25,'P24 Buchungen'!C2:C129,"&gt;="&amp;AO$4,'P24 Buchungen'!C2:C129,"&lt;"&amp;AO$5+1,'P24 Buchungen'!P2:P129,"Einnahmen")+SUMIFS('P24 Buchungen'!F2:F129,'P24 Buchungen'!D2:D129,$E25,'P24 Buchungen'!C2:C129,"&gt;="&amp;AO$4,'P24 Buchungen'!C2:C129,"&lt;"&amp;AO$5+1,'P24 Buchungen'!L2:L129,"Einnahmen")-SUMIFS('P24 Buchungen'!F2:F129,'P24 Buchungen'!D2:D129,$E25,'P24 Buchungen'!C2:C129,"&gt;="&amp;AO$4,'P24 Buchungen'!C2:C129,"&lt;"&amp;AO$5+1,'P24 Buchungen'!P2:P129,"Ausgaben")</f>
        <v>0</v>
      </c>
      <c r="AP25" s="21"/>
      <c r="AS25" s="26">
        <f>SUMIFS('P24 Buchungen'!F2:F129,'P24 Buchungen'!D2:D129,$E25,'P24 Buchungen'!C2:C129,"&gt;="&amp;AS$4,'P24 Buchungen'!C2:C129,"&lt;"&amp;AS$5+1,'P24 Buchungen'!L2:L129,"Ausgaben")-SUMIFS('P24 Buchungen'!F2:F129,'P24 Buchungen'!D2:D129,$E25,'P24 Buchungen'!C2:C129,"&gt;="&amp;AS$4,'P24 Buchungen'!C2:C129,"&lt;"&amp;AS$5+1,'P24 Buchungen'!P2:P129,"Einnahmen")+SUMIFS('P24 Buchungen'!F2:F129,'P24 Buchungen'!D2:D129,$E25,'P24 Buchungen'!C2:C129,"&gt;="&amp;AS$4,'P24 Buchungen'!C2:C129,"&lt;"&amp;AS$5+1,'P24 Buchungen'!L2:L129,"Einnahmen")-SUMIFS('P24 Buchungen'!F2:F129,'P24 Buchungen'!D2:D129,$E25,'P24 Buchungen'!C2:C129,"&gt;="&amp;AS$4,'P24 Buchungen'!C2:C129,"&lt;"&amp;AS$5+1,'P24 Buchungen'!P2:P129,"Ausgaben")</f>
        <v>0</v>
      </c>
    </row>
    <row r="26" spans="1:45" ht="21" x14ac:dyDescent="0.25">
      <c r="B26" s="23" t="s">
        <v>5694</v>
      </c>
      <c r="C26" s="23"/>
      <c r="D26" s="23"/>
      <c r="E26" s="23"/>
      <c r="F26" s="50">
        <f>G27</f>
        <v>152420</v>
      </c>
      <c r="G26" s="45"/>
      <c r="H26" s="45"/>
      <c r="I26" s="43"/>
      <c r="J26" s="50">
        <f>K27</f>
        <v>48070</v>
      </c>
      <c r="K26" s="45"/>
      <c r="L26" s="45"/>
      <c r="M26" s="43"/>
      <c r="N26" s="50">
        <f>O27</f>
        <v>10117.19</v>
      </c>
      <c r="O26" s="45"/>
      <c r="P26" s="45"/>
      <c r="Q26" s="43"/>
      <c r="R26" s="50">
        <f>S27</f>
        <v>0</v>
      </c>
      <c r="S26" s="45"/>
      <c r="T26" s="45"/>
      <c r="U26" s="43"/>
      <c r="V26" s="50">
        <f>W27</f>
        <v>50310</v>
      </c>
      <c r="W26" s="45"/>
      <c r="X26" s="45"/>
      <c r="Y26" s="43"/>
      <c r="Z26" s="50">
        <f>AA27</f>
        <v>0</v>
      </c>
      <c r="AA26" s="45"/>
      <c r="AB26" s="45"/>
      <c r="AC26" s="43"/>
      <c r="AD26" s="50">
        <f>AE27</f>
        <v>10642.53</v>
      </c>
      <c r="AE26" s="45"/>
      <c r="AF26" s="45"/>
      <c r="AG26" s="43"/>
      <c r="AH26" s="50">
        <f>AI27</f>
        <v>54040</v>
      </c>
      <c r="AI26" s="45"/>
      <c r="AJ26" s="45"/>
      <c r="AK26" s="43"/>
      <c r="AL26" s="50">
        <f>AM27</f>
        <v>0</v>
      </c>
      <c r="AM26" s="45"/>
      <c r="AN26" s="45"/>
      <c r="AO26" s="43"/>
      <c r="AP26" s="50">
        <f>AQ27</f>
        <v>0</v>
      </c>
      <c r="AQ26" s="45"/>
      <c r="AR26" s="45"/>
      <c r="AS26" s="43"/>
    </row>
    <row r="27" spans="1:45" ht="18" x14ac:dyDescent="0.2">
      <c r="C27" s="24" t="s">
        <v>5876</v>
      </c>
      <c r="D27" s="24"/>
      <c r="E27" s="24"/>
      <c r="F27" s="25"/>
      <c r="G27" s="46">
        <f>SUM(I28:I29)</f>
        <v>152420</v>
      </c>
      <c r="H27" s="45"/>
      <c r="I27" s="43"/>
      <c r="J27" s="25"/>
      <c r="K27" s="46">
        <f>SUM(M28:M29)</f>
        <v>48070</v>
      </c>
      <c r="L27" s="45"/>
      <c r="M27" s="43"/>
      <c r="N27" s="25"/>
      <c r="O27" s="46">
        <f>SUM(Q28:Q29)</f>
        <v>10117.19</v>
      </c>
      <c r="P27" s="45"/>
      <c r="Q27" s="43"/>
      <c r="R27" s="25"/>
      <c r="S27" s="46">
        <f>SUM(U28:U29)</f>
        <v>0</v>
      </c>
      <c r="T27" s="45"/>
      <c r="U27" s="43"/>
      <c r="V27" s="25"/>
      <c r="W27" s="46">
        <f>SUM(Y28:Y29)</f>
        <v>50310</v>
      </c>
      <c r="X27" s="45"/>
      <c r="Y27" s="43"/>
      <c r="Z27" s="25"/>
      <c r="AA27" s="46">
        <f>SUM(AC28:AC29)</f>
        <v>0</v>
      </c>
      <c r="AB27" s="45"/>
      <c r="AC27" s="43"/>
      <c r="AD27" s="25"/>
      <c r="AE27" s="46">
        <f>SUM(AG28:AG29)</f>
        <v>10642.53</v>
      </c>
      <c r="AF27" s="45"/>
      <c r="AG27" s="43"/>
      <c r="AH27" s="25"/>
      <c r="AI27" s="46">
        <f>SUM(AK28:AK29)</f>
        <v>54040</v>
      </c>
      <c r="AJ27" s="45"/>
      <c r="AK27" s="43"/>
      <c r="AL27" s="25"/>
      <c r="AM27" s="46">
        <f>SUM(AO28:AO29)</f>
        <v>0</v>
      </c>
      <c r="AN27" s="45"/>
      <c r="AO27" s="43"/>
      <c r="AP27" s="25"/>
      <c r="AQ27" s="46">
        <f>SUM(AS28:AS29)</f>
        <v>0</v>
      </c>
      <c r="AR27" s="45"/>
      <c r="AS27" s="43"/>
    </row>
    <row r="28" spans="1:45" x14ac:dyDescent="0.2">
      <c r="D28" t="s">
        <v>4290</v>
      </c>
      <c r="E28" t="s">
        <v>1771</v>
      </c>
      <c r="F28" s="21"/>
      <c r="I28" s="29">
        <v>30000</v>
      </c>
      <c r="J28" s="21"/>
      <c r="M28" s="29">
        <v>10000</v>
      </c>
      <c r="N28" s="21"/>
      <c r="Q28" s="26">
        <f>-(SUMIFS('P24 Buchungen'!F2:F129,'P24 Buchungen'!D2:D129,$E28,'P24 Buchungen'!C2:C129,"&gt;="&amp;Q$4,'P24 Buchungen'!C2:C129,"&lt;"&amp;Q$5+1,'P24 Buchungen'!L2:L129,"Ausgaben")-SUMIFS('P24 Buchungen'!F2:F129,'P24 Buchungen'!D2:D129,$E28,'P24 Buchungen'!C2:C129,"&gt;="&amp;Q$4,'P24 Buchungen'!C2:C129,"&lt;"&amp;Q$5+1,'P24 Buchungen'!P2:P129,"Einnahmen")+SUMIFS('P24 Buchungen'!F2:F129,'P24 Buchungen'!D2:D129,$E28,'P24 Buchungen'!C2:C129,"&gt;="&amp;Q$4,'P24 Buchungen'!C2:C129,"&lt;"&amp;Q$5+1,'P24 Buchungen'!L2:L129,"Einnahmen")-SUMIFS('P24 Buchungen'!F2:F129,'P24 Buchungen'!D2:D129,$E28,'P24 Buchungen'!C2:C129,"&gt;="&amp;Q$4,'P24 Buchungen'!C2:C129,"&lt;"&amp;Q$5+1,'P24 Buchungen'!P2:P129,"Ausgaben"))</f>
        <v>10117.19</v>
      </c>
      <c r="R28" s="21"/>
      <c r="U28" s="26">
        <f>-(SUMIFS('P24 Buchungen'!F2:F129,'P24 Buchungen'!D2:D129,$E28,'P24 Buchungen'!C2:C129,"&gt;="&amp;U$4,'P24 Buchungen'!C2:C129,"&lt;"&amp;U$5+1,'P24 Buchungen'!L2:L129,"Ausgaben")-SUMIFS('P24 Buchungen'!F2:F129,'P24 Buchungen'!D2:D129,$E28,'P24 Buchungen'!C2:C129,"&gt;="&amp;U$4,'P24 Buchungen'!C2:C129,"&lt;"&amp;U$5+1,'P24 Buchungen'!P2:P129,"Einnahmen")+SUMIFS('P24 Buchungen'!F2:F129,'P24 Buchungen'!D2:D129,$E28,'P24 Buchungen'!C2:C129,"&gt;="&amp;U$4,'P24 Buchungen'!C2:C129,"&lt;"&amp;U$5+1,'P24 Buchungen'!L2:L129,"Einnahmen")-SUMIFS('P24 Buchungen'!F2:F129,'P24 Buchungen'!D2:D129,$E28,'P24 Buchungen'!C2:C129,"&gt;="&amp;U$4,'P24 Buchungen'!C2:C129,"&lt;"&amp;U$5+1,'P24 Buchungen'!P2:P129,"Ausgaben"))</f>
        <v>0</v>
      </c>
      <c r="V28" s="21"/>
      <c r="Y28" s="29">
        <v>10000</v>
      </c>
      <c r="Z28" s="21"/>
      <c r="AC28" s="26">
        <f>-(SUMIFS('P24 Buchungen'!F2:F129,'P24 Buchungen'!D2:D129,$E28,'P24 Buchungen'!C2:C129,"&gt;="&amp;AC$4,'P24 Buchungen'!C2:C129,"&lt;"&amp;AC$5+1,'P24 Buchungen'!L2:L129,"Ausgaben")-SUMIFS('P24 Buchungen'!F2:F129,'P24 Buchungen'!D2:D129,$E28,'P24 Buchungen'!C2:C129,"&gt;="&amp;AC$4,'P24 Buchungen'!C2:C129,"&lt;"&amp;AC$5+1,'P24 Buchungen'!P2:P129,"Einnahmen")+SUMIFS('P24 Buchungen'!F2:F129,'P24 Buchungen'!D2:D129,$E28,'P24 Buchungen'!C2:C129,"&gt;="&amp;AC$4,'P24 Buchungen'!C2:C129,"&lt;"&amp;AC$5+1,'P24 Buchungen'!L2:L129,"Einnahmen")-SUMIFS('P24 Buchungen'!F2:F129,'P24 Buchungen'!D2:D129,$E28,'P24 Buchungen'!C2:C129,"&gt;="&amp;AC$4,'P24 Buchungen'!C2:C129,"&lt;"&amp;AC$5+1,'P24 Buchungen'!P2:P129,"Ausgaben"))</f>
        <v>0</v>
      </c>
      <c r="AD28" s="21"/>
      <c r="AG28" s="26">
        <f>-(SUMIFS('P24 Buchungen'!F2:F129,'P24 Buchungen'!D2:D129,$E28,'P24 Buchungen'!C2:C129,"&gt;="&amp;AG$4,'P24 Buchungen'!C2:C129,"&lt;"&amp;AG$5+1,'P24 Buchungen'!L2:L129,"Ausgaben")-SUMIFS('P24 Buchungen'!F2:F129,'P24 Buchungen'!D2:D129,$E28,'P24 Buchungen'!C2:C129,"&gt;="&amp;AG$4,'P24 Buchungen'!C2:C129,"&lt;"&amp;AG$5+1,'P24 Buchungen'!P2:P129,"Einnahmen")+SUMIFS('P24 Buchungen'!F2:F129,'P24 Buchungen'!D2:D129,$E28,'P24 Buchungen'!C2:C129,"&gt;="&amp;AG$4,'P24 Buchungen'!C2:C129,"&lt;"&amp;AG$5+1,'P24 Buchungen'!L2:L129,"Einnahmen")-SUMIFS('P24 Buchungen'!F2:F129,'P24 Buchungen'!D2:D129,$E28,'P24 Buchungen'!C2:C129,"&gt;="&amp;AG$4,'P24 Buchungen'!C2:C129,"&lt;"&amp;AG$5+1,'P24 Buchungen'!P2:P129,"Ausgaben"))</f>
        <v>10642.53</v>
      </c>
      <c r="AH28" s="21"/>
      <c r="AK28" s="29">
        <v>10000</v>
      </c>
      <c r="AL28" s="21"/>
      <c r="AO28" s="26">
        <f>-(SUMIFS('P24 Buchungen'!F2:F129,'P24 Buchungen'!D2:D129,$E28,'P24 Buchungen'!C2:C129,"&gt;="&amp;AO$4,'P24 Buchungen'!C2:C129,"&lt;"&amp;AO$5+1,'P24 Buchungen'!L2:L129,"Ausgaben")-SUMIFS('P24 Buchungen'!F2:F129,'P24 Buchungen'!D2:D129,$E28,'P24 Buchungen'!C2:C129,"&gt;="&amp;AO$4,'P24 Buchungen'!C2:C129,"&lt;"&amp;AO$5+1,'P24 Buchungen'!P2:P129,"Einnahmen")+SUMIFS('P24 Buchungen'!F2:F129,'P24 Buchungen'!D2:D129,$E28,'P24 Buchungen'!C2:C129,"&gt;="&amp;AO$4,'P24 Buchungen'!C2:C129,"&lt;"&amp;AO$5+1,'P24 Buchungen'!L2:L129,"Einnahmen")-SUMIFS('P24 Buchungen'!F2:F129,'P24 Buchungen'!D2:D129,$E28,'P24 Buchungen'!C2:C129,"&gt;="&amp;AO$4,'P24 Buchungen'!C2:C129,"&lt;"&amp;AO$5+1,'P24 Buchungen'!P2:P129,"Ausgaben"))</f>
        <v>0</v>
      </c>
      <c r="AP28" s="21"/>
      <c r="AS28" s="26">
        <f>-(SUMIFS('P24 Buchungen'!F2:F129,'P24 Buchungen'!D2:D129,$E28,'P24 Buchungen'!C2:C129,"&gt;="&amp;AS$4,'P24 Buchungen'!C2:C129,"&lt;"&amp;AS$5+1,'P24 Buchungen'!L2:L129,"Ausgaben")-SUMIFS('P24 Buchungen'!F2:F129,'P24 Buchungen'!D2:D129,$E28,'P24 Buchungen'!C2:C129,"&gt;="&amp;AS$4,'P24 Buchungen'!C2:C129,"&lt;"&amp;AS$5+1,'P24 Buchungen'!P2:P129,"Einnahmen")+SUMIFS('P24 Buchungen'!F2:F129,'P24 Buchungen'!D2:D129,$E28,'P24 Buchungen'!C2:C129,"&gt;="&amp;AS$4,'P24 Buchungen'!C2:C129,"&lt;"&amp;AS$5+1,'P24 Buchungen'!L2:L129,"Einnahmen")-SUMIFS('P24 Buchungen'!F2:F129,'P24 Buchungen'!D2:D129,$E28,'P24 Buchungen'!C2:C129,"&gt;="&amp;AS$4,'P24 Buchungen'!C2:C129,"&lt;"&amp;AS$5+1,'P24 Buchungen'!P2:P129,"Ausgaben"))</f>
        <v>0</v>
      </c>
    </row>
    <row r="29" spans="1:45" x14ac:dyDescent="0.2">
      <c r="D29" t="s">
        <v>5877</v>
      </c>
      <c r="E29" t="s">
        <v>5878</v>
      </c>
      <c r="F29" s="21"/>
      <c r="I29" s="29">
        <v>122420</v>
      </c>
      <c r="J29" s="21"/>
      <c r="M29" s="29">
        <v>38070</v>
      </c>
      <c r="N29" s="21"/>
      <c r="Q29" s="26">
        <f>-(SUMIFS('P24 Buchungen'!F2:F129,'P24 Buchungen'!D2:D129,$E29,'P24 Buchungen'!C2:C129,"&gt;="&amp;Q$4,'P24 Buchungen'!C2:C129,"&lt;"&amp;Q$5+1,'P24 Buchungen'!L2:L129,"Ausgaben")-SUMIFS('P24 Buchungen'!F2:F129,'P24 Buchungen'!D2:D129,$E29,'P24 Buchungen'!C2:C129,"&gt;="&amp;Q$4,'P24 Buchungen'!C2:C129,"&lt;"&amp;Q$5+1,'P24 Buchungen'!P2:P129,"Einnahmen")+SUMIFS('P24 Buchungen'!F2:F129,'P24 Buchungen'!D2:D129,$E29,'P24 Buchungen'!C2:C129,"&gt;="&amp;Q$4,'P24 Buchungen'!C2:C129,"&lt;"&amp;Q$5+1,'P24 Buchungen'!L2:L129,"Einnahmen")-SUMIFS('P24 Buchungen'!F2:F129,'P24 Buchungen'!D2:D129,$E29,'P24 Buchungen'!C2:C129,"&gt;="&amp;Q$4,'P24 Buchungen'!C2:C129,"&lt;"&amp;Q$5+1,'P24 Buchungen'!P2:P129,"Ausgaben"))</f>
        <v>0</v>
      </c>
      <c r="R29" s="21"/>
      <c r="U29" s="26">
        <f>-(SUMIFS('P24 Buchungen'!F2:F129,'P24 Buchungen'!D2:D129,$E29,'P24 Buchungen'!C2:C129,"&gt;="&amp;U$4,'P24 Buchungen'!C2:C129,"&lt;"&amp;U$5+1,'P24 Buchungen'!L2:L129,"Ausgaben")-SUMIFS('P24 Buchungen'!F2:F129,'P24 Buchungen'!D2:D129,$E29,'P24 Buchungen'!C2:C129,"&gt;="&amp;U$4,'P24 Buchungen'!C2:C129,"&lt;"&amp;U$5+1,'P24 Buchungen'!P2:P129,"Einnahmen")+SUMIFS('P24 Buchungen'!F2:F129,'P24 Buchungen'!D2:D129,$E29,'P24 Buchungen'!C2:C129,"&gt;="&amp;U$4,'P24 Buchungen'!C2:C129,"&lt;"&amp;U$5+1,'P24 Buchungen'!L2:L129,"Einnahmen")-SUMIFS('P24 Buchungen'!F2:F129,'P24 Buchungen'!D2:D129,$E29,'P24 Buchungen'!C2:C129,"&gt;="&amp;U$4,'P24 Buchungen'!C2:C129,"&lt;"&amp;U$5+1,'P24 Buchungen'!P2:P129,"Ausgaben"))</f>
        <v>0</v>
      </c>
      <c r="V29" s="21"/>
      <c r="Y29" s="29">
        <v>40310</v>
      </c>
      <c r="Z29" s="21"/>
      <c r="AC29" s="26">
        <f>-(SUMIFS('P24 Buchungen'!F2:F129,'P24 Buchungen'!D2:D129,$E29,'P24 Buchungen'!C2:C129,"&gt;="&amp;AC$4,'P24 Buchungen'!C2:C129,"&lt;"&amp;AC$5+1,'P24 Buchungen'!L2:L129,"Ausgaben")-SUMIFS('P24 Buchungen'!F2:F129,'P24 Buchungen'!D2:D129,$E29,'P24 Buchungen'!C2:C129,"&gt;="&amp;AC$4,'P24 Buchungen'!C2:C129,"&lt;"&amp;AC$5+1,'P24 Buchungen'!P2:P129,"Einnahmen")+SUMIFS('P24 Buchungen'!F2:F129,'P24 Buchungen'!D2:D129,$E29,'P24 Buchungen'!C2:C129,"&gt;="&amp;AC$4,'P24 Buchungen'!C2:C129,"&lt;"&amp;AC$5+1,'P24 Buchungen'!L2:L129,"Einnahmen")-SUMIFS('P24 Buchungen'!F2:F129,'P24 Buchungen'!D2:D129,$E29,'P24 Buchungen'!C2:C129,"&gt;="&amp;AC$4,'P24 Buchungen'!C2:C129,"&lt;"&amp;AC$5+1,'P24 Buchungen'!P2:P129,"Ausgaben"))</f>
        <v>0</v>
      </c>
      <c r="AD29" s="21"/>
      <c r="AG29" s="26">
        <f>-(SUMIFS('P24 Buchungen'!F2:F129,'P24 Buchungen'!D2:D129,$E29,'P24 Buchungen'!C2:C129,"&gt;="&amp;AG$4,'P24 Buchungen'!C2:C129,"&lt;"&amp;AG$5+1,'P24 Buchungen'!L2:L129,"Ausgaben")-SUMIFS('P24 Buchungen'!F2:F129,'P24 Buchungen'!D2:D129,$E29,'P24 Buchungen'!C2:C129,"&gt;="&amp;AG$4,'P24 Buchungen'!C2:C129,"&lt;"&amp;AG$5+1,'P24 Buchungen'!P2:P129,"Einnahmen")+SUMIFS('P24 Buchungen'!F2:F129,'P24 Buchungen'!D2:D129,$E29,'P24 Buchungen'!C2:C129,"&gt;="&amp;AG$4,'P24 Buchungen'!C2:C129,"&lt;"&amp;AG$5+1,'P24 Buchungen'!L2:L129,"Einnahmen")-SUMIFS('P24 Buchungen'!F2:F129,'P24 Buchungen'!D2:D129,$E29,'P24 Buchungen'!C2:C129,"&gt;="&amp;AG$4,'P24 Buchungen'!C2:C129,"&lt;"&amp;AG$5+1,'P24 Buchungen'!P2:P129,"Ausgaben"))</f>
        <v>0</v>
      </c>
      <c r="AH29" s="21"/>
      <c r="AK29" s="29">
        <v>44040</v>
      </c>
      <c r="AL29" s="21"/>
      <c r="AO29" s="26">
        <f>-(SUMIFS('P24 Buchungen'!F2:F129,'P24 Buchungen'!D2:D129,$E29,'P24 Buchungen'!C2:C129,"&gt;="&amp;AO$4,'P24 Buchungen'!C2:C129,"&lt;"&amp;AO$5+1,'P24 Buchungen'!L2:L129,"Ausgaben")-SUMIFS('P24 Buchungen'!F2:F129,'P24 Buchungen'!D2:D129,$E29,'P24 Buchungen'!C2:C129,"&gt;="&amp;AO$4,'P24 Buchungen'!C2:C129,"&lt;"&amp;AO$5+1,'P24 Buchungen'!P2:P129,"Einnahmen")+SUMIFS('P24 Buchungen'!F2:F129,'P24 Buchungen'!D2:D129,$E29,'P24 Buchungen'!C2:C129,"&gt;="&amp;AO$4,'P24 Buchungen'!C2:C129,"&lt;"&amp;AO$5+1,'P24 Buchungen'!L2:L129,"Einnahmen")-SUMIFS('P24 Buchungen'!F2:F129,'P24 Buchungen'!D2:D129,$E29,'P24 Buchungen'!C2:C129,"&gt;="&amp;AO$4,'P24 Buchungen'!C2:C129,"&lt;"&amp;AO$5+1,'P24 Buchungen'!P2:P129,"Ausgaben"))</f>
        <v>0</v>
      </c>
      <c r="AP29" s="21"/>
      <c r="AS29" s="26">
        <f>-(SUMIFS('P24 Buchungen'!F2:F129,'P24 Buchungen'!D2:D129,$E29,'P24 Buchungen'!C2:C129,"&gt;="&amp;AS$4,'P24 Buchungen'!C2:C129,"&lt;"&amp;AS$5+1,'P24 Buchungen'!L2:L129,"Ausgaben")-SUMIFS('P24 Buchungen'!F2:F129,'P24 Buchungen'!D2:D129,$E29,'P24 Buchungen'!C2:C129,"&gt;="&amp;AS$4,'P24 Buchungen'!C2:C129,"&lt;"&amp;AS$5+1,'P24 Buchungen'!P2:P129,"Einnahmen")+SUMIFS('P24 Buchungen'!F2:F129,'P24 Buchungen'!D2:D129,$E29,'P24 Buchungen'!C2:C129,"&gt;="&amp;AS$4,'P24 Buchungen'!C2:C129,"&lt;"&amp;AS$5+1,'P24 Buchungen'!L2:L129,"Einnahmen")-SUMIFS('P24 Buchungen'!F2:F129,'P24 Buchungen'!D2:D129,$E29,'P24 Buchungen'!C2:C129,"&gt;="&amp;AS$4,'P24 Buchungen'!C2:C129,"&lt;"&amp;AS$5+1,'P24 Buchungen'!P2:P129,"Ausgaben"))</f>
        <v>0</v>
      </c>
    </row>
    <row r="30" spans="1:45" x14ac:dyDescent="0.2">
      <c r="F30" s="21"/>
      <c r="I30" s="22"/>
      <c r="J30" s="21"/>
      <c r="M30" s="22"/>
      <c r="N30" s="21"/>
      <c r="Q30" s="22"/>
      <c r="R30" s="21"/>
      <c r="U30" s="22"/>
      <c r="V30" s="21"/>
      <c r="Y30" s="22"/>
      <c r="Z30" s="21"/>
      <c r="AC30" s="22"/>
      <c r="AD30" s="21"/>
      <c r="AG30" s="22"/>
      <c r="AH30" s="21"/>
      <c r="AK30" s="22"/>
      <c r="AL30" s="21"/>
      <c r="AO30" s="22"/>
      <c r="AP30" s="21"/>
      <c r="AS30" s="22"/>
    </row>
    <row r="31" spans="1:45" ht="23" x14ac:dyDescent="0.25">
      <c r="A31" s="30" t="s">
        <v>5713</v>
      </c>
      <c r="B31" s="30"/>
      <c r="C31" s="30"/>
      <c r="D31" s="30"/>
      <c r="E31" s="30"/>
      <c r="F31" s="52">
        <f>-F7+F26</f>
        <v>0</v>
      </c>
      <c r="G31" s="45"/>
      <c r="H31" s="45"/>
      <c r="I31" s="43"/>
      <c r="J31" s="52">
        <f>-J7+J26</f>
        <v>0</v>
      </c>
      <c r="K31" s="45"/>
      <c r="L31" s="45"/>
      <c r="M31" s="43"/>
      <c r="N31" s="52">
        <f>-N7+N26</f>
        <v>9372.880000000001</v>
      </c>
      <c r="O31" s="45"/>
      <c r="P31" s="45"/>
      <c r="Q31" s="43"/>
      <c r="R31" s="52">
        <f>-R7+R26</f>
        <v>-9176.3100000000013</v>
      </c>
      <c r="S31" s="45"/>
      <c r="T31" s="45"/>
      <c r="U31" s="43"/>
      <c r="V31" s="52">
        <f>-V7+V26</f>
        <v>0</v>
      </c>
      <c r="W31" s="45"/>
      <c r="X31" s="45"/>
      <c r="Y31" s="43"/>
      <c r="Z31" s="52">
        <f>-Z7+Z26</f>
        <v>-708.02</v>
      </c>
      <c r="AA31" s="45"/>
      <c r="AB31" s="45"/>
      <c r="AC31" s="43"/>
      <c r="AD31" s="52">
        <f>-AD7+AD26</f>
        <v>565.96999999999935</v>
      </c>
      <c r="AE31" s="45"/>
      <c r="AF31" s="45"/>
      <c r="AG31" s="43"/>
      <c r="AH31" s="52">
        <f>-AH7+AH26</f>
        <v>0</v>
      </c>
      <c r="AI31" s="45"/>
      <c r="AJ31" s="45"/>
      <c r="AK31" s="43"/>
      <c r="AL31" s="52">
        <f>-AL7+AL26</f>
        <v>0</v>
      </c>
      <c r="AM31" s="45"/>
      <c r="AN31" s="45"/>
      <c r="AO31" s="43"/>
      <c r="AP31" s="52">
        <f>-AP7+AP26</f>
        <v>0</v>
      </c>
      <c r="AQ31" s="45"/>
      <c r="AR31" s="45"/>
      <c r="AS31" s="43"/>
    </row>
    <row r="32" spans="1:45" x14ac:dyDescent="0.2">
      <c r="F32" s="21"/>
      <c r="I32" s="22"/>
      <c r="J32" s="21"/>
      <c r="M32" s="22"/>
      <c r="N32" s="21"/>
      <c r="Q32" s="22"/>
      <c r="R32" s="21"/>
      <c r="U32" s="22"/>
      <c r="V32" s="21"/>
      <c r="Y32" s="22"/>
      <c r="Z32" s="21"/>
      <c r="AC32" s="22"/>
      <c r="AD32" s="21"/>
      <c r="AG32" s="22"/>
      <c r="AH32" s="21"/>
      <c r="AK32" s="22"/>
      <c r="AL32" s="21"/>
      <c r="AO32" s="22"/>
      <c r="AP32" s="21"/>
      <c r="AS32" s="22"/>
    </row>
    <row r="33" spans="1:45" ht="23" x14ac:dyDescent="0.25">
      <c r="A33" s="30" t="s">
        <v>5714</v>
      </c>
      <c r="B33" s="30"/>
      <c r="C33" s="30"/>
      <c r="D33" s="30"/>
      <c r="E33" s="30"/>
      <c r="F33" s="56"/>
      <c r="G33" s="54"/>
      <c r="H33" s="54"/>
      <c r="I33" s="55"/>
      <c r="J33" s="56"/>
      <c r="K33" s="54"/>
      <c r="L33" s="54"/>
      <c r="M33" s="55"/>
      <c r="N33" s="53">
        <f>N$31</f>
        <v>9372.880000000001</v>
      </c>
      <c r="O33" s="54"/>
      <c r="P33" s="54"/>
      <c r="Q33" s="55"/>
      <c r="R33" s="53">
        <f>$N33+R$31</f>
        <v>196.56999999999971</v>
      </c>
      <c r="S33" s="54"/>
      <c r="T33" s="54"/>
      <c r="U33" s="55"/>
      <c r="V33" s="56"/>
      <c r="W33" s="54"/>
      <c r="X33" s="54"/>
      <c r="Y33" s="55"/>
      <c r="Z33" s="53">
        <f>$R33+Z$31</f>
        <v>-511.45000000000027</v>
      </c>
      <c r="AA33" s="54"/>
      <c r="AB33" s="54"/>
      <c r="AC33" s="55"/>
      <c r="AD33" s="53">
        <f>$Z33+AD$31</f>
        <v>54.519999999999072</v>
      </c>
      <c r="AE33" s="54"/>
      <c r="AF33" s="54"/>
      <c r="AG33" s="55"/>
      <c r="AH33" s="56"/>
      <c r="AI33" s="54"/>
      <c r="AJ33" s="54"/>
      <c r="AK33" s="55"/>
      <c r="AL33" s="53">
        <f>$AD33+AL$31</f>
        <v>54.519999999999072</v>
      </c>
      <c r="AM33" s="54"/>
      <c r="AN33" s="54"/>
      <c r="AO33" s="55"/>
      <c r="AP33" s="56"/>
      <c r="AQ33" s="54"/>
      <c r="AR33" s="54"/>
      <c r="AS33" s="55"/>
    </row>
  </sheetData>
  <mergeCells count="161">
    <mergeCell ref="AL4:AN4"/>
    <mergeCell ref="X24:Y24"/>
    <mergeCell ref="AE27:AG27"/>
    <mergeCell ref="R31:U31"/>
    <mergeCell ref="F3:I3"/>
    <mergeCell ref="AM18:AO18"/>
    <mergeCell ref="AD4:AF4"/>
    <mergeCell ref="AJ24:AK24"/>
    <mergeCell ref="AQ27:AS27"/>
    <mergeCell ref="F4:H4"/>
    <mergeCell ref="AP4:AR4"/>
    <mergeCell ref="Z7:AC7"/>
    <mergeCell ref="J7:M7"/>
    <mergeCell ref="F26:I26"/>
    <mergeCell ref="AH31:AK31"/>
    <mergeCell ref="H24:I24"/>
    <mergeCell ref="R26:U26"/>
    <mergeCell ref="AB19:AC19"/>
    <mergeCell ref="X9:Y9"/>
    <mergeCell ref="AP26:AS26"/>
    <mergeCell ref="P19:Q19"/>
    <mergeCell ref="AL7:AO7"/>
    <mergeCell ref="AI13:AK13"/>
    <mergeCell ref="L9:M9"/>
    <mergeCell ref="N33:Q33"/>
    <mergeCell ref="J26:M26"/>
    <mergeCell ref="AA13:AC13"/>
    <mergeCell ref="AM23:AO23"/>
    <mergeCell ref="T19:U19"/>
    <mergeCell ref="AM13:AO13"/>
    <mergeCell ref="AN19:AO19"/>
    <mergeCell ref="AF19:AG19"/>
    <mergeCell ref="AJ9:AK9"/>
    <mergeCell ref="AL33:AO33"/>
    <mergeCell ref="AN9:AO9"/>
    <mergeCell ref="AB14:AC14"/>
    <mergeCell ref="T14:U14"/>
    <mergeCell ref="AE8:AG8"/>
    <mergeCell ref="AR14:AS14"/>
    <mergeCell ref="W27:Y27"/>
    <mergeCell ref="AI18:AK18"/>
    <mergeCell ref="O8:Q8"/>
    <mergeCell ref="Z33:AC33"/>
    <mergeCell ref="A1:K1"/>
    <mergeCell ref="Z31:AC31"/>
    <mergeCell ref="O27:Q27"/>
    <mergeCell ref="AL31:AO31"/>
    <mergeCell ref="L24:M24"/>
    <mergeCell ref="AA18:AC18"/>
    <mergeCell ref="N7:Q7"/>
    <mergeCell ref="AB9:AC9"/>
    <mergeCell ref="AD33:AG33"/>
    <mergeCell ref="Z26:AC26"/>
    <mergeCell ref="F7:I7"/>
    <mergeCell ref="K13:M13"/>
    <mergeCell ref="W23:Y23"/>
    <mergeCell ref="AL26:AO26"/>
    <mergeCell ref="R7:U7"/>
    <mergeCell ref="W13:Y13"/>
    <mergeCell ref="G23:I23"/>
    <mergeCell ref="F31:I31"/>
    <mergeCell ref="N5:P5"/>
    <mergeCell ref="G18:I18"/>
    <mergeCell ref="V3:Y3"/>
    <mergeCell ref="AL5:AN5"/>
    <mergeCell ref="AH3:AK3"/>
    <mergeCell ref="Z4:AB4"/>
    <mergeCell ref="F33:I33"/>
    <mergeCell ref="J5:L5"/>
    <mergeCell ref="AD5:AF5"/>
    <mergeCell ref="G27:I27"/>
    <mergeCell ref="V5:X5"/>
    <mergeCell ref="Z3:AC3"/>
    <mergeCell ref="O18:Q18"/>
    <mergeCell ref="AA27:AC27"/>
    <mergeCell ref="AP5:AR5"/>
    <mergeCell ref="G8:I8"/>
    <mergeCell ref="S18:U18"/>
    <mergeCell ref="AL3:AO3"/>
    <mergeCell ref="P14:Q14"/>
    <mergeCell ref="H14:I14"/>
    <mergeCell ref="S8:U8"/>
    <mergeCell ref="J31:M31"/>
    <mergeCell ref="AB24:AC24"/>
    <mergeCell ref="AI27:AK27"/>
    <mergeCell ref="J3:M3"/>
    <mergeCell ref="AQ18:AS18"/>
    <mergeCell ref="AN24:AO24"/>
    <mergeCell ref="J4:L4"/>
    <mergeCell ref="AQ8:AS8"/>
    <mergeCell ref="AJ14:AK14"/>
    <mergeCell ref="N31:Q31"/>
    <mergeCell ref="AD26:AG26"/>
    <mergeCell ref="AF24:AG24"/>
    <mergeCell ref="AD7:AG7"/>
    <mergeCell ref="V7:Y7"/>
    <mergeCell ref="AP7:AS7"/>
    <mergeCell ref="P9:Q9"/>
    <mergeCell ref="R33:U33"/>
    <mergeCell ref="K8:M8"/>
    <mergeCell ref="N26:Q26"/>
    <mergeCell ref="AE13:AG13"/>
    <mergeCell ref="AQ23:AS23"/>
    <mergeCell ref="X19:Y19"/>
    <mergeCell ref="K23:M23"/>
    <mergeCell ref="AQ13:AS13"/>
    <mergeCell ref="T9:U9"/>
    <mergeCell ref="AR19:AS19"/>
    <mergeCell ref="AJ19:AK19"/>
    <mergeCell ref="V33:Y33"/>
    <mergeCell ref="AP33:AS33"/>
    <mergeCell ref="AF9:AG9"/>
    <mergeCell ref="AH33:AK33"/>
    <mergeCell ref="O23:Q23"/>
    <mergeCell ref="AI23:AK23"/>
    <mergeCell ref="J33:M33"/>
    <mergeCell ref="AR9:AS9"/>
    <mergeCell ref="K27:M27"/>
    <mergeCell ref="Z5:AB5"/>
    <mergeCell ref="AD3:AG3"/>
    <mergeCell ref="W18:Y18"/>
    <mergeCell ref="AP3:AS3"/>
    <mergeCell ref="L14:M14"/>
    <mergeCell ref="W8:Y8"/>
    <mergeCell ref="R5:T5"/>
    <mergeCell ref="AM27:AO27"/>
    <mergeCell ref="N3:Q3"/>
    <mergeCell ref="AA8:AC8"/>
    <mergeCell ref="AR24:AS24"/>
    <mergeCell ref="N4:P4"/>
    <mergeCell ref="AM8:AO8"/>
    <mergeCell ref="AN14:AO14"/>
    <mergeCell ref="AD31:AG31"/>
    <mergeCell ref="V31:Y31"/>
    <mergeCell ref="S27:U27"/>
    <mergeCell ref="AH5:AJ5"/>
    <mergeCell ref="AP31:AS31"/>
    <mergeCell ref="R4:T4"/>
    <mergeCell ref="P24:Q24"/>
    <mergeCell ref="R3:U3"/>
    <mergeCell ref="V26:Y26"/>
    <mergeCell ref="F5:H5"/>
    <mergeCell ref="G13:I13"/>
    <mergeCell ref="S23:U23"/>
    <mergeCell ref="AH26:AK26"/>
    <mergeCell ref="S13:U13"/>
    <mergeCell ref="AE23:AG23"/>
    <mergeCell ref="L19:M19"/>
    <mergeCell ref="AH7:AK7"/>
    <mergeCell ref="H9:I9"/>
    <mergeCell ref="AE18:AG18"/>
    <mergeCell ref="V4:X4"/>
    <mergeCell ref="AH4:AJ4"/>
    <mergeCell ref="T24:U24"/>
    <mergeCell ref="O13:Q13"/>
    <mergeCell ref="AF14:AG14"/>
    <mergeCell ref="AA23:AC23"/>
    <mergeCell ref="H19:I19"/>
    <mergeCell ref="X14:Y14"/>
    <mergeCell ref="K18:M18"/>
    <mergeCell ref="AI8:AK8"/>
  </mergeCells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AS30"/>
  <sheetViews>
    <sheetView workbookViewId="0"/>
  </sheetViews>
  <sheetFormatPr baseColWidth="10" defaultColWidth="8.83203125" defaultRowHeight="15" x14ac:dyDescent="0.2"/>
  <cols>
    <col min="2" max="2" width="6" customWidth="1"/>
    <col min="3" max="3" width="9" customWidth="1"/>
    <col min="4" max="4" width="6" customWidth="1"/>
    <col min="5" max="5" width="40" customWidth="1"/>
    <col min="6" max="6" width="15" customWidth="1"/>
    <col min="7" max="10" width="5" customWidth="1"/>
    <col min="12" max="12" width="16" customWidth="1"/>
    <col min="14" max="14" width="5" customWidth="1"/>
    <col min="16" max="16" width="12" customWidth="1"/>
  </cols>
  <sheetData>
    <row r="1" spans="1:4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</row>
    <row r="2" spans="1:45" ht="16" x14ac:dyDescent="0.2">
      <c r="A2">
        <v>2089</v>
      </c>
      <c r="B2">
        <v>2089</v>
      </c>
      <c r="C2" s="2">
        <v>44930</v>
      </c>
      <c r="D2" t="s">
        <v>1771</v>
      </c>
      <c r="E2" t="s">
        <v>1772</v>
      </c>
      <c r="F2" s="3">
        <v>10117.19</v>
      </c>
      <c r="G2" t="s">
        <v>47</v>
      </c>
      <c r="H2" s="3">
        <v>0</v>
      </c>
      <c r="I2" t="s">
        <v>104</v>
      </c>
      <c r="J2">
        <v>940</v>
      </c>
      <c r="K2" t="s">
        <v>52</v>
      </c>
      <c r="L2" t="s">
        <v>53</v>
      </c>
      <c r="N2">
        <v>3200</v>
      </c>
      <c r="O2" t="s">
        <v>49</v>
      </c>
      <c r="P2" t="s">
        <v>105</v>
      </c>
      <c r="Q2" t="s">
        <v>106</v>
      </c>
      <c r="T2" t="s">
        <v>1773</v>
      </c>
      <c r="U2" t="s">
        <v>1774</v>
      </c>
      <c r="V2" t="s">
        <v>1775</v>
      </c>
      <c r="W2" t="s">
        <v>56</v>
      </c>
      <c r="X2" t="s">
        <v>1776</v>
      </c>
      <c r="Y2" t="s">
        <v>1777</v>
      </c>
      <c r="Z2" s="3">
        <v>0</v>
      </c>
      <c r="AA2" t="s">
        <v>1773</v>
      </c>
      <c r="AB2" t="s">
        <v>1508</v>
      </c>
      <c r="AC2" t="s">
        <v>61</v>
      </c>
      <c r="AD2" t="s">
        <v>61</v>
      </c>
      <c r="AE2" t="s">
        <v>1778</v>
      </c>
      <c r="AF2" t="s">
        <v>63</v>
      </c>
      <c r="AH2">
        <v>0</v>
      </c>
      <c r="AI2" s="2">
        <v>44930</v>
      </c>
      <c r="AJ2" t="s">
        <v>64</v>
      </c>
      <c r="AK2" t="s">
        <v>64</v>
      </c>
      <c r="AL2" t="s">
        <v>1779</v>
      </c>
      <c r="AM2" t="s">
        <v>1774</v>
      </c>
      <c r="AN2" s="3">
        <v>10117.19</v>
      </c>
      <c r="AO2" t="s">
        <v>1508</v>
      </c>
      <c r="AP2" t="s">
        <v>64</v>
      </c>
      <c r="AQ2" t="s">
        <v>1778</v>
      </c>
      <c r="AR2">
        <v>812</v>
      </c>
      <c r="AS2" t="s">
        <v>66</v>
      </c>
    </row>
    <row r="3" spans="1:45" ht="16" x14ac:dyDescent="0.2">
      <c r="A3">
        <v>2359</v>
      </c>
      <c r="B3">
        <v>2359</v>
      </c>
      <c r="C3" s="2">
        <v>44957</v>
      </c>
      <c r="D3" t="s">
        <v>1941</v>
      </c>
      <c r="E3" t="s">
        <v>1940</v>
      </c>
      <c r="F3" s="3">
        <v>721.81</v>
      </c>
      <c r="G3" t="s">
        <v>47</v>
      </c>
      <c r="H3" s="3">
        <v>0</v>
      </c>
      <c r="I3" t="s">
        <v>104</v>
      </c>
      <c r="J3">
        <v>2500</v>
      </c>
      <c r="K3" t="s">
        <v>49</v>
      </c>
      <c r="L3" t="s">
        <v>50</v>
      </c>
      <c r="M3" t="s">
        <v>51</v>
      </c>
      <c r="N3">
        <v>405</v>
      </c>
      <c r="O3" t="s">
        <v>52</v>
      </c>
      <c r="P3" t="s">
        <v>53</v>
      </c>
      <c r="T3" t="s">
        <v>64</v>
      </c>
      <c r="Z3" s="3"/>
      <c r="AF3" t="s">
        <v>63</v>
      </c>
      <c r="AH3">
        <v>0</v>
      </c>
      <c r="AI3" s="2">
        <v>44957</v>
      </c>
      <c r="AJ3" t="s">
        <v>64</v>
      </c>
      <c r="AK3" t="s">
        <v>64</v>
      </c>
      <c r="AL3" t="s">
        <v>64</v>
      </c>
      <c r="AN3" s="3"/>
      <c r="AP3" t="s">
        <v>64</v>
      </c>
      <c r="AR3" t="s">
        <v>64</v>
      </c>
      <c r="AS3" t="s">
        <v>66</v>
      </c>
    </row>
    <row r="4" spans="1:45" ht="16" x14ac:dyDescent="0.2">
      <c r="A4">
        <v>3082</v>
      </c>
      <c r="B4">
        <v>3082</v>
      </c>
      <c r="C4" s="2">
        <v>44998</v>
      </c>
      <c r="D4" t="s">
        <v>2220</v>
      </c>
      <c r="E4" t="s">
        <v>147</v>
      </c>
      <c r="F4" s="3">
        <v>22.5</v>
      </c>
      <c r="G4" t="s">
        <v>47</v>
      </c>
      <c r="H4" s="3">
        <v>0</v>
      </c>
      <c r="I4" t="s">
        <v>48</v>
      </c>
      <c r="J4">
        <v>2705</v>
      </c>
      <c r="K4" t="s">
        <v>49</v>
      </c>
      <c r="L4" t="s">
        <v>50</v>
      </c>
      <c r="M4" t="s">
        <v>51</v>
      </c>
      <c r="N4">
        <v>940</v>
      </c>
      <c r="O4" t="s">
        <v>52</v>
      </c>
      <c r="P4" t="s">
        <v>53</v>
      </c>
      <c r="T4" t="s">
        <v>2213</v>
      </c>
      <c r="U4" t="s">
        <v>2214</v>
      </c>
      <c r="V4" t="s">
        <v>1587</v>
      </c>
      <c r="W4" t="s">
        <v>56</v>
      </c>
      <c r="X4" t="s">
        <v>2215</v>
      </c>
      <c r="Y4" t="s">
        <v>2216</v>
      </c>
      <c r="Z4" s="3">
        <v>0</v>
      </c>
      <c r="AA4" t="s">
        <v>2217</v>
      </c>
      <c r="AB4" t="s">
        <v>2038</v>
      </c>
      <c r="AC4" t="s">
        <v>61</v>
      </c>
      <c r="AD4" t="s">
        <v>61</v>
      </c>
      <c r="AE4" t="s">
        <v>2218</v>
      </c>
      <c r="AF4" t="s">
        <v>63</v>
      </c>
      <c r="AH4">
        <v>0</v>
      </c>
      <c r="AI4" s="2">
        <v>44998</v>
      </c>
      <c r="AJ4" t="s">
        <v>64</v>
      </c>
      <c r="AK4" t="s">
        <v>64</v>
      </c>
      <c r="AL4" t="s">
        <v>2219</v>
      </c>
      <c r="AM4" t="s">
        <v>2214</v>
      </c>
      <c r="AN4" s="3">
        <v>1648.25</v>
      </c>
      <c r="AO4" t="s">
        <v>2038</v>
      </c>
      <c r="AP4" t="s">
        <v>64</v>
      </c>
      <c r="AQ4" t="s">
        <v>2218</v>
      </c>
      <c r="AR4">
        <v>889</v>
      </c>
      <c r="AS4" t="s">
        <v>66</v>
      </c>
    </row>
    <row r="5" spans="1:45" ht="16" x14ac:dyDescent="0.2">
      <c r="A5">
        <v>2697</v>
      </c>
      <c r="B5">
        <v>2697</v>
      </c>
      <c r="C5" s="2">
        <v>45208</v>
      </c>
      <c r="D5" t="s">
        <v>3018</v>
      </c>
      <c r="E5" t="s">
        <v>2915</v>
      </c>
      <c r="F5" s="3">
        <v>900</v>
      </c>
      <c r="G5" t="s">
        <v>47</v>
      </c>
      <c r="H5" s="3">
        <v>0</v>
      </c>
      <c r="I5" t="s">
        <v>48</v>
      </c>
      <c r="J5">
        <v>2721</v>
      </c>
      <c r="K5" t="s">
        <v>49</v>
      </c>
      <c r="L5" t="s">
        <v>50</v>
      </c>
      <c r="M5" t="s">
        <v>51</v>
      </c>
      <c r="N5">
        <v>940</v>
      </c>
      <c r="O5" t="s">
        <v>52</v>
      </c>
      <c r="P5" t="s">
        <v>53</v>
      </c>
      <c r="T5" t="s">
        <v>3019</v>
      </c>
      <c r="U5" t="s">
        <v>3020</v>
      </c>
      <c r="V5" t="s">
        <v>2079</v>
      </c>
      <c r="W5" t="s">
        <v>56</v>
      </c>
      <c r="X5" t="s">
        <v>849</v>
      </c>
      <c r="Y5" t="s">
        <v>3021</v>
      </c>
      <c r="Z5" s="3">
        <v>0</v>
      </c>
      <c r="AA5" t="s">
        <v>2234</v>
      </c>
      <c r="AB5" t="s">
        <v>3022</v>
      </c>
      <c r="AC5" t="s">
        <v>61</v>
      </c>
      <c r="AD5" t="s">
        <v>61</v>
      </c>
      <c r="AE5" t="s">
        <v>3023</v>
      </c>
      <c r="AF5" t="s">
        <v>63</v>
      </c>
      <c r="AH5">
        <v>0</v>
      </c>
      <c r="AI5" s="2">
        <v>45208</v>
      </c>
      <c r="AJ5" t="s">
        <v>64</v>
      </c>
      <c r="AK5" t="s">
        <v>64</v>
      </c>
      <c r="AL5" t="s">
        <v>3024</v>
      </c>
      <c r="AM5" t="s">
        <v>3020</v>
      </c>
      <c r="AN5" s="3">
        <v>900</v>
      </c>
      <c r="AO5" t="s">
        <v>3022</v>
      </c>
      <c r="AP5" t="s">
        <v>64</v>
      </c>
      <c r="AQ5" t="s">
        <v>3023</v>
      </c>
      <c r="AR5">
        <v>1063</v>
      </c>
      <c r="AS5" t="s">
        <v>66</v>
      </c>
    </row>
    <row r="6" spans="1:45" ht="16" x14ac:dyDescent="0.2">
      <c r="A6">
        <v>3042</v>
      </c>
      <c r="B6">
        <v>3042</v>
      </c>
      <c r="C6" s="2">
        <v>45211.574583333328</v>
      </c>
      <c r="D6" t="s">
        <v>3050</v>
      </c>
      <c r="E6" t="s">
        <v>3051</v>
      </c>
      <c r="F6" s="3">
        <v>611.77</v>
      </c>
      <c r="G6" t="s">
        <v>47</v>
      </c>
      <c r="H6" s="3">
        <v>0</v>
      </c>
      <c r="I6" t="s">
        <v>48</v>
      </c>
      <c r="J6">
        <v>2722</v>
      </c>
      <c r="K6" t="s">
        <v>49</v>
      </c>
      <c r="L6" t="s">
        <v>50</v>
      </c>
      <c r="M6" t="s">
        <v>51</v>
      </c>
      <c r="N6">
        <v>941</v>
      </c>
      <c r="O6" t="s">
        <v>52</v>
      </c>
      <c r="P6" t="s">
        <v>53</v>
      </c>
      <c r="T6" t="s">
        <v>3052</v>
      </c>
      <c r="U6" t="s">
        <v>3053</v>
      </c>
      <c r="V6" t="s">
        <v>2097</v>
      </c>
      <c r="W6" t="s">
        <v>56</v>
      </c>
      <c r="X6" t="s">
        <v>3054</v>
      </c>
      <c r="Y6" t="s">
        <v>3055</v>
      </c>
      <c r="Z6" s="3">
        <v>0</v>
      </c>
      <c r="AA6" t="s">
        <v>3039</v>
      </c>
      <c r="AB6" t="s">
        <v>3056</v>
      </c>
      <c r="AC6" t="s">
        <v>61</v>
      </c>
      <c r="AD6" t="s">
        <v>61</v>
      </c>
      <c r="AE6" t="s">
        <v>3057</v>
      </c>
      <c r="AF6" t="s">
        <v>63</v>
      </c>
      <c r="AH6">
        <v>0</v>
      </c>
      <c r="AI6" s="2">
        <v>45211</v>
      </c>
      <c r="AJ6" t="s">
        <v>64</v>
      </c>
      <c r="AK6" t="s">
        <v>64</v>
      </c>
      <c r="AL6" t="s">
        <v>3058</v>
      </c>
      <c r="AM6" t="s">
        <v>3053</v>
      </c>
      <c r="AN6" s="3">
        <v>630.69000000000005</v>
      </c>
      <c r="AO6" t="s">
        <v>3056</v>
      </c>
      <c r="AP6" t="s">
        <v>64</v>
      </c>
      <c r="AQ6" t="s">
        <v>3057</v>
      </c>
      <c r="AR6">
        <v>1059</v>
      </c>
      <c r="AS6" t="s">
        <v>66</v>
      </c>
    </row>
    <row r="7" spans="1:45" ht="16" x14ac:dyDescent="0.2">
      <c r="A7">
        <v>3043</v>
      </c>
      <c r="B7">
        <v>3043</v>
      </c>
      <c r="C7" s="2">
        <v>45211.574583333328</v>
      </c>
      <c r="D7" t="s">
        <v>2220</v>
      </c>
      <c r="E7" t="s">
        <v>3059</v>
      </c>
      <c r="F7" s="3">
        <v>18.920000000000002</v>
      </c>
      <c r="G7" t="s">
        <v>47</v>
      </c>
      <c r="H7" s="3">
        <v>0</v>
      </c>
      <c r="I7" t="s">
        <v>48</v>
      </c>
      <c r="J7">
        <v>2705</v>
      </c>
      <c r="K7" t="s">
        <v>49</v>
      </c>
      <c r="L7" t="s">
        <v>50</v>
      </c>
      <c r="M7" t="s">
        <v>51</v>
      </c>
      <c r="N7">
        <v>941</v>
      </c>
      <c r="O7" t="s">
        <v>52</v>
      </c>
      <c r="P7" t="s">
        <v>53</v>
      </c>
      <c r="T7" t="s">
        <v>3052</v>
      </c>
      <c r="U7" t="s">
        <v>3053</v>
      </c>
      <c r="V7" t="s">
        <v>2097</v>
      </c>
      <c r="W7" t="s">
        <v>56</v>
      </c>
      <c r="X7" t="s">
        <v>3054</v>
      </c>
      <c r="Y7" t="s">
        <v>3055</v>
      </c>
      <c r="Z7" s="3">
        <v>0</v>
      </c>
      <c r="AA7" t="s">
        <v>3039</v>
      </c>
      <c r="AB7" t="s">
        <v>3056</v>
      </c>
      <c r="AC7" t="s">
        <v>61</v>
      </c>
      <c r="AD7" t="s">
        <v>61</v>
      </c>
      <c r="AE7" t="s">
        <v>3057</v>
      </c>
      <c r="AF7" t="s">
        <v>63</v>
      </c>
      <c r="AH7">
        <v>0</v>
      </c>
      <c r="AI7" s="2">
        <v>45211</v>
      </c>
      <c r="AJ7" t="s">
        <v>64</v>
      </c>
      <c r="AK7" t="s">
        <v>64</v>
      </c>
      <c r="AL7" t="s">
        <v>3058</v>
      </c>
      <c r="AM7" t="s">
        <v>3053</v>
      </c>
      <c r="AN7" s="3">
        <v>630.69000000000005</v>
      </c>
      <c r="AO7" t="s">
        <v>3056</v>
      </c>
      <c r="AP7" t="s">
        <v>64</v>
      </c>
      <c r="AQ7" t="s">
        <v>3057</v>
      </c>
      <c r="AR7">
        <v>1059</v>
      </c>
      <c r="AS7" t="s">
        <v>66</v>
      </c>
    </row>
    <row r="8" spans="1:45" ht="16" x14ac:dyDescent="0.2">
      <c r="A8">
        <v>2720</v>
      </c>
      <c r="B8">
        <v>2720</v>
      </c>
      <c r="C8" s="2">
        <v>45237</v>
      </c>
      <c r="D8" t="s">
        <v>3018</v>
      </c>
      <c r="E8" t="s">
        <v>2915</v>
      </c>
      <c r="F8" s="3">
        <v>900</v>
      </c>
      <c r="G8" t="s">
        <v>47</v>
      </c>
      <c r="H8" s="3">
        <v>0</v>
      </c>
      <c r="I8" t="s">
        <v>48</v>
      </c>
      <c r="J8">
        <v>2721</v>
      </c>
      <c r="K8" t="s">
        <v>49</v>
      </c>
      <c r="L8" t="s">
        <v>50</v>
      </c>
      <c r="M8" t="s">
        <v>51</v>
      </c>
      <c r="N8">
        <v>940</v>
      </c>
      <c r="O8" t="s">
        <v>52</v>
      </c>
      <c r="P8" t="s">
        <v>53</v>
      </c>
      <c r="T8" t="s">
        <v>3019</v>
      </c>
      <c r="U8" t="s">
        <v>3130</v>
      </c>
      <c r="V8" t="s">
        <v>2174</v>
      </c>
      <c r="W8" t="s">
        <v>56</v>
      </c>
      <c r="X8" t="s">
        <v>488</v>
      </c>
      <c r="Y8" t="s">
        <v>3021</v>
      </c>
      <c r="Z8" s="3">
        <v>0</v>
      </c>
      <c r="AA8" t="s">
        <v>2234</v>
      </c>
      <c r="AB8" t="s">
        <v>3131</v>
      </c>
      <c r="AC8" t="s">
        <v>61</v>
      </c>
      <c r="AD8" t="s">
        <v>61</v>
      </c>
      <c r="AE8" t="s">
        <v>3132</v>
      </c>
      <c r="AF8" t="s">
        <v>63</v>
      </c>
      <c r="AH8">
        <v>0</v>
      </c>
      <c r="AI8" s="2">
        <v>45237</v>
      </c>
      <c r="AJ8" t="s">
        <v>64</v>
      </c>
      <c r="AK8" t="s">
        <v>64</v>
      </c>
      <c r="AL8" t="s">
        <v>3133</v>
      </c>
      <c r="AM8" t="s">
        <v>3130</v>
      </c>
      <c r="AN8" s="3">
        <v>900</v>
      </c>
      <c r="AO8" t="s">
        <v>3131</v>
      </c>
      <c r="AP8" t="s">
        <v>64</v>
      </c>
      <c r="AQ8" t="s">
        <v>3132</v>
      </c>
      <c r="AR8">
        <v>1087</v>
      </c>
      <c r="AS8" t="s">
        <v>66</v>
      </c>
    </row>
    <row r="9" spans="1:45" ht="16" x14ac:dyDescent="0.2">
      <c r="A9">
        <v>3029</v>
      </c>
      <c r="B9">
        <v>3029</v>
      </c>
      <c r="C9" s="2">
        <v>45260</v>
      </c>
      <c r="D9" t="s">
        <v>3282</v>
      </c>
      <c r="E9" t="s">
        <v>206</v>
      </c>
      <c r="F9" s="3">
        <v>6018.31</v>
      </c>
      <c r="G9" t="s">
        <v>47</v>
      </c>
      <c r="H9" s="3">
        <v>0</v>
      </c>
      <c r="I9" t="s">
        <v>104</v>
      </c>
      <c r="J9">
        <v>2551</v>
      </c>
      <c r="K9" t="s">
        <v>49</v>
      </c>
      <c r="L9" t="s">
        <v>50</v>
      </c>
      <c r="M9" t="s">
        <v>51</v>
      </c>
      <c r="N9">
        <v>1730</v>
      </c>
      <c r="O9" t="s">
        <v>52</v>
      </c>
      <c r="P9" t="s">
        <v>203</v>
      </c>
      <c r="T9" t="s">
        <v>64</v>
      </c>
      <c r="Z9" s="3"/>
      <c r="AF9" t="s">
        <v>63</v>
      </c>
      <c r="AH9">
        <v>0</v>
      </c>
      <c r="AI9" s="2">
        <v>45260</v>
      </c>
      <c r="AJ9" t="s">
        <v>64</v>
      </c>
      <c r="AK9" t="s">
        <v>64</v>
      </c>
      <c r="AL9" t="s">
        <v>64</v>
      </c>
      <c r="AN9" s="3"/>
      <c r="AP9" t="s">
        <v>64</v>
      </c>
      <c r="AR9" t="s">
        <v>64</v>
      </c>
      <c r="AS9" t="s">
        <v>66</v>
      </c>
    </row>
    <row r="10" spans="1:45" ht="16" x14ac:dyDescent="0.2">
      <c r="A10">
        <v>3030</v>
      </c>
      <c r="B10">
        <v>3030</v>
      </c>
      <c r="C10" s="2">
        <v>45260</v>
      </c>
      <c r="D10" t="s">
        <v>3282</v>
      </c>
      <c r="E10" t="s">
        <v>204</v>
      </c>
      <c r="F10" s="3">
        <v>727.31</v>
      </c>
      <c r="G10" t="s">
        <v>47</v>
      </c>
      <c r="H10" s="3">
        <v>0</v>
      </c>
      <c r="I10" t="s">
        <v>104</v>
      </c>
      <c r="J10">
        <v>2555</v>
      </c>
      <c r="K10" t="s">
        <v>49</v>
      </c>
      <c r="L10" t="s">
        <v>50</v>
      </c>
      <c r="M10" t="s">
        <v>51</v>
      </c>
      <c r="N10">
        <v>1730</v>
      </c>
      <c r="O10" t="s">
        <v>52</v>
      </c>
      <c r="P10" t="s">
        <v>203</v>
      </c>
      <c r="T10" t="s">
        <v>64</v>
      </c>
      <c r="Z10" s="3"/>
      <c r="AF10" t="s">
        <v>63</v>
      </c>
      <c r="AH10">
        <v>0</v>
      </c>
      <c r="AI10" s="2">
        <v>45260</v>
      </c>
      <c r="AJ10" t="s">
        <v>64</v>
      </c>
      <c r="AK10" t="s">
        <v>64</v>
      </c>
      <c r="AL10" t="s">
        <v>64</v>
      </c>
      <c r="AN10" s="3"/>
      <c r="AP10" t="s">
        <v>64</v>
      </c>
      <c r="AR10" t="s">
        <v>64</v>
      </c>
      <c r="AS10" t="s">
        <v>66</v>
      </c>
    </row>
    <row r="11" spans="1:45" ht="16" x14ac:dyDescent="0.2">
      <c r="A11">
        <v>3040</v>
      </c>
      <c r="B11">
        <v>3040</v>
      </c>
      <c r="C11" s="2">
        <v>45316.041666666657</v>
      </c>
      <c r="D11" t="s">
        <v>3050</v>
      </c>
      <c r="E11" t="s">
        <v>3527</v>
      </c>
      <c r="F11" s="3">
        <v>609.02</v>
      </c>
      <c r="G11" t="s">
        <v>47</v>
      </c>
      <c r="H11" s="3">
        <v>0</v>
      </c>
      <c r="I11" t="s">
        <v>48</v>
      </c>
      <c r="J11">
        <v>2722</v>
      </c>
      <c r="K11" t="s">
        <v>49</v>
      </c>
      <c r="L11" t="s">
        <v>50</v>
      </c>
      <c r="M11" t="s">
        <v>51</v>
      </c>
      <c r="N11">
        <v>940</v>
      </c>
      <c r="O11" t="s">
        <v>52</v>
      </c>
      <c r="P11" t="s">
        <v>53</v>
      </c>
      <c r="T11" t="s">
        <v>3528</v>
      </c>
      <c r="U11" t="s">
        <v>3529</v>
      </c>
      <c r="V11" t="s">
        <v>2391</v>
      </c>
      <c r="W11" t="s">
        <v>56</v>
      </c>
      <c r="X11" t="s">
        <v>3137</v>
      </c>
      <c r="Y11" t="s">
        <v>3055</v>
      </c>
      <c r="Z11" s="3">
        <v>0</v>
      </c>
      <c r="AA11" t="s">
        <v>3530</v>
      </c>
      <c r="AB11" t="s">
        <v>3370</v>
      </c>
      <c r="AC11" t="s">
        <v>61</v>
      </c>
      <c r="AD11" t="s">
        <v>61</v>
      </c>
      <c r="AE11" t="s">
        <v>3531</v>
      </c>
      <c r="AF11" t="s">
        <v>63</v>
      </c>
      <c r="AH11">
        <v>0</v>
      </c>
      <c r="AI11" s="2">
        <v>45316</v>
      </c>
      <c r="AJ11" t="s">
        <v>64</v>
      </c>
      <c r="AK11" t="s">
        <v>64</v>
      </c>
      <c r="AL11" t="s">
        <v>3532</v>
      </c>
      <c r="AM11" t="s">
        <v>3529</v>
      </c>
      <c r="AN11" s="3">
        <v>609.02</v>
      </c>
      <c r="AO11" t="s">
        <v>3370</v>
      </c>
      <c r="AP11" t="s">
        <v>64</v>
      </c>
      <c r="AQ11" t="s">
        <v>3531</v>
      </c>
      <c r="AR11">
        <v>1169</v>
      </c>
      <c r="AS11" t="s">
        <v>66</v>
      </c>
    </row>
    <row r="12" spans="1:45" ht="16" x14ac:dyDescent="0.2">
      <c r="A12">
        <v>3041</v>
      </c>
      <c r="B12">
        <v>3041</v>
      </c>
      <c r="C12" s="2">
        <v>45316.041666666657</v>
      </c>
      <c r="D12" t="s">
        <v>2220</v>
      </c>
      <c r="E12" t="s">
        <v>3533</v>
      </c>
      <c r="F12" s="3">
        <v>34</v>
      </c>
      <c r="G12" t="s">
        <v>47</v>
      </c>
      <c r="H12" s="3">
        <v>0</v>
      </c>
      <c r="I12" t="s">
        <v>48</v>
      </c>
      <c r="J12">
        <v>2705</v>
      </c>
      <c r="K12" t="s">
        <v>49</v>
      </c>
      <c r="L12" t="s">
        <v>50</v>
      </c>
      <c r="M12" t="s">
        <v>51</v>
      </c>
      <c r="N12">
        <v>940</v>
      </c>
      <c r="O12" t="s">
        <v>52</v>
      </c>
      <c r="P12" t="s">
        <v>53</v>
      </c>
      <c r="T12" t="s">
        <v>3528</v>
      </c>
      <c r="U12" t="s">
        <v>3529</v>
      </c>
      <c r="V12" t="s">
        <v>2391</v>
      </c>
      <c r="W12" t="s">
        <v>56</v>
      </c>
      <c r="X12" t="s">
        <v>3137</v>
      </c>
      <c r="Y12" t="s">
        <v>3055</v>
      </c>
      <c r="Z12" s="3">
        <v>0</v>
      </c>
      <c r="AA12" t="s">
        <v>3530</v>
      </c>
      <c r="AB12" t="s">
        <v>3370</v>
      </c>
      <c r="AC12" t="s">
        <v>61</v>
      </c>
      <c r="AD12" t="s">
        <v>61</v>
      </c>
      <c r="AE12" t="s">
        <v>3531</v>
      </c>
      <c r="AF12" t="s">
        <v>63</v>
      </c>
      <c r="AH12">
        <v>0</v>
      </c>
      <c r="AI12" s="2">
        <v>45316</v>
      </c>
      <c r="AJ12" t="s">
        <v>64</v>
      </c>
      <c r="AK12" t="s">
        <v>64</v>
      </c>
      <c r="AL12" t="s">
        <v>3532</v>
      </c>
      <c r="AM12" t="s">
        <v>3529</v>
      </c>
      <c r="AN12" s="3">
        <v>609.02</v>
      </c>
      <c r="AO12" t="s">
        <v>3370</v>
      </c>
      <c r="AP12" t="s">
        <v>64</v>
      </c>
      <c r="AQ12" t="s">
        <v>3531</v>
      </c>
      <c r="AR12">
        <v>1169</v>
      </c>
      <c r="AS12" t="s">
        <v>66</v>
      </c>
    </row>
    <row r="13" spans="1:45" ht="16" x14ac:dyDescent="0.2">
      <c r="A13">
        <v>4197</v>
      </c>
      <c r="B13">
        <v>4197</v>
      </c>
      <c r="C13" s="2">
        <v>45320.041666666657</v>
      </c>
      <c r="D13" t="s">
        <v>2220</v>
      </c>
      <c r="E13" t="s">
        <v>3564</v>
      </c>
      <c r="F13" s="3">
        <v>65</v>
      </c>
      <c r="G13" t="s">
        <v>47</v>
      </c>
      <c r="H13" s="3">
        <v>0</v>
      </c>
      <c r="I13" t="s">
        <v>48</v>
      </c>
      <c r="J13">
        <v>2900</v>
      </c>
      <c r="K13" t="s">
        <v>49</v>
      </c>
      <c r="L13" t="s">
        <v>50</v>
      </c>
      <c r="M13" t="s">
        <v>51</v>
      </c>
      <c r="N13">
        <v>940</v>
      </c>
      <c r="O13" t="s">
        <v>52</v>
      </c>
      <c r="P13" t="s">
        <v>53</v>
      </c>
      <c r="T13" t="s">
        <v>3558</v>
      </c>
      <c r="U13" t="s">
        <v>3559</v>
      </c>
      <c r="V13" t="s">
        <v>3521</v>
      </c>
      <c r="W13" t="s">
        <v>56</v>
      </c>
      <c r="X13" t="s">
        <v>3560</v>
      </c>
      <c r="Y13" t="s">
        <v>221</v>
      </c>
      <c r="Z13" s="3">
        <v>0</v>
      </c>
      <c r="AA13" t="s">
        <v>431</v>
      </c>
      <c r="AB13" t="s">
        <v>3561</v>
      </c>
      <c r="AC13" t="s">
        <v>61</v>
      </c>
      <c r="AD13" t="s">
        <v>61</v>
      </c>
      <c r="AE13" t="s">
        <v>3562</v>
      </c>
      <c r="AF13" t="s">
        <v>63</v>
      </c>
      <c r="AH13">
        <v>0</v>
      </c>
      <c r="AI13" s="2">
        <v>45320</v>
      </c>
      <c r="AJ13" t="s">
        <v>64</v>
      </c>
      <c r="AK13" t="s">
        <v>64</v>
      </c>
      <c r="AL13" t="s">
        <v>3563</v>
      </c>
      <c r="AM13" t="s">
        <v>3559</v>
      </c>
      <c r="AN13" s="3">
        <v>65</v>
      </c>
      <c r="AO13" t="s">
        <v>3561</v>
      </c>
      <c r="AP13" t="s">
        <v>64</v>
      </c>
      <c r="AQ13" t="s">
        <v>3562</v>
      </c>
      <c r="AR13">
        <v>1174</v>
      </c>
      <c r="AS13" t="s">
        <v>66</v>
      </c>
    </row>
    <row r="14" spans="1:45" ht="16" x14ac:dyDescent="0.2">
      <c r="A14">
        <v>3532</v>
      </c>
      <c r="B14">
        <v>3532</v>
      </c>
      <c r="C14" s="2">
        <v>45495.083333333343</v>
      </c>
      <c r="D14" t="s">
        <v>3018</v>
      </c>
      <c r="E14" t="s">
        <v>4102</v>
      </c>
      <c r="F14" s="3">
        <v>89.99</v>
      </c>
      <c r="G14" t="s">
        <v>47</v>
      </c>
      <c r="H14" s="3">
        <v>0</v>
      </c>
      <c r="I14" t="s">
        <v>48</v>
      </c>
      <c r="J14">
        <v>2555</v>
      </c>
      <c r="K14" t="s">
        <v>49</v>
      </c>
      <c r="L14" t="s">
        <v>50</v>
      </c>
      <c r="M14" t="s">
        <v>51</v>
      </c>
      <c r="N14">
        <v>940</v>
      </c>
      <c r="O14" t="s">
        <v>52</v>
      </c>
      <c r="P14" t="s">
        <v>53</v>
      </c>
      <c r="T14" t="s">
        <v>4103</v>
      </c>
      <c r="U14" t="s">
        <v>4104</v>
      </c>
      <c r="V14" t="s">
        <v>3041</v>
      </c>
      <c r="W14" t="s">
        <v>56</v>
      </c>
      <c r="X14" t="s">
        <v>4105</v>
      </c>
      <c r="Y14" t="s">
        <v>4106</v>
      </c>
      <c r="Z14" s="3">
        <v>0</v>
      </c>
      <c r="AA14" t="s">
        <v>4107</v>
      </c>
      <c r="AB14" t="s">
        <v>4108</v>
      </c>
      <c r="AC14" t="s">
        <v>61</v>
      </c>
      <c r="AD14" t="s">
        <v>61</v>
      </c>
      <c r="AE14" t="s">
        <v>4109</v>
      </c>
      <c r="AF14" t="s">
        <v>63</v>
      </c>
      <c r="AH14">
        <v>0</v>
      </c>
      <c r="AI14" s="2">
        <v>45495</v>
      </c>
      <c r="AJ14" t="s">
        <v>64</v>
      </c>
      <c r="AK14" t="s">
        <v>64</v>
      </c>
      <c r="AL14" t="s">
        <v>4110</v>
      </c>
      <c r="AM14" t="s">
        <v>4104</v>
      </c>
      <c r="AN14" s="3">
        <v>181.75</v>
      </c>
      <c r="AO14" t="s">
        <v>4108</v>
      </c>
      <c r="AP14" t="s">
        <v>64</v>
      </c>
      <c r="AQ14" t="s">
        <v>4109</v>
      </c>
      <c r="AR14">
        <v>1292</v>
      </c>
      <c r="AS14" t="s">
        <v>66</v>
      </c>
    </row>
    <row r="15" spans="1:45" ht="16" x14ac:dyDescent="0.2">
      <c r="A15">
        <v>3703</v>
      </c>
      <c r="B15">
        <v>3703</v>
      </c>
      <c r="C15" s="2">
        <v>45516.083333333343</v>
      </c>
      <c r="D15" t="s">
        <v>2220</v>
      </c>
      <c r="E15" t="s">
        <v>4049</v>
      </c>
      <c r="F15" s="3">
        <v>14</v>
      </c>
      <c r="G15" t="s">
        <v>47</v>
      </c>
      <c r="H15" s="3">
        <v>0</v>
      </c>
      <c r="I15" t="s">
        <v>48</v>
      </c>
      <c r="J15">
        <v>2705</v>
      </c>
      <c r="K15" t="s">
        <v>49</v>
      </c>
      <c r="L15" t="s">
        <v>50</v>
      </c>
      <c r="M15" t="s">
        <v>51</v>
      </c>
      <c r="N15">
        <v>940</v>
      </c>
      <c r="O15" t="s">
        <v>52</v>
      </c>
      <c r="P15" t="s">
        <v>53</v>
      </c>
      <c r="T15" t="s">
        <v>4167</v>
      </c>
      <c r="U15" t="s">
        <v>4168</v>
      </c>
      <c r="V15" t="s">
        <v>2718</v>
      </c>
      <c r="W15" t="s">
        <v>56</v>
      </c>
      <c r="X15" t="s">
        <v>4169</v>
      </c>
      <c r="Y15" t="s">
        <v>3455</v>
      </c>
      <c r="Z15" s="3">
        <v>0</v>
      </c>
      <c r="AA15" t="s">
        <v>4170</v>
      </c>
      <c r="AB15" t="s">
        <v>4171</v>
      </c>
      <c r="AC15" t="s">
        <v>61</v>
      </c>
      <c r="AD15" t="s">
        <v>61</v>
      </c>
      <c r="AE15" t="s">
        <v>4172</v>
      </c>
      <c r="AF15" t="s">
        <v>63</v>
      </c>
      <c r="AH15">
        <v>0</v>
      </c>
      <c r="AI15" s="2">
        <v>45516</v>
      </c>
      <c r="AJ15" t="s">
        <v>64</v>
      </c>
      <c r="AK15" t="s">
        <v>64</v>
      </c>
      <c r="AL15" t="s">
        <v>4173</v>
      </c>
      <c r="AM15" t="s">
        <v>4168</v>
      </c>
      <c r="AN15" s="3">
        <v>1368.35</v>
      </c>
      <c r="AO15" t="s">
        <v>4171</v>
      </c>
      <c r="AP15" t="s">
        <v>64</v>
      </c>
      <c r="AQ15" t="s">
        <v>4172</v>
      </c>
      <c r="AR15">
        <v>1303</v>
      </c>
      <c r="AS15" t="s">
        <v>66</v>
      </c>
    </row>
    <row r="16" spans="1:45" ht="16" x14ac:dyDescent="0.2">
      <c r="A16">
        <v>3704</v>
      </c>
      <c r="B16">
        <v>3704</v>
      </c>
      <c r="C16" s="2">
        <v>45516.083333333343</v>
      </c>
      <c r="D16" t="s">
        <v>3050</v>
      </c>
      <c r="E16" t="s">
        <v>4174</v>
      </c>
      <c r="F16" s="3">
        <v>1368.35</v>
      </c>
      <c r="G16" t="s">
        <v>47</v>
      </c>
      <c r="H16" s="3">
        <v>0</v>
      </c>
      <c r="I16" t="s">
        <v>48</v>
      </c>
      <c r="J16">
        <v>2722</v>
      </c>
      <c r="K16" t="s">
        <v>49</v>
      </c>
      <c r="L16" t="s">
        <v>50</v>
      </c>
      <c r="M16" t="s">
        <v>51</v>
      </c>
      <c r="N16">
        <v>940</v>
      </c>
      <c r="O16" t="s">
        <v>52</v>
      </c>
      <c r="P16" t="s">
        <v>53</v>
      </c>
      <c r="T16" t="s">
        <v>4167</v>
      </c>
      <c r="U16" t="s">
        <v>4168</v>
      </c>
      <c r="V16" t="s">
        <v>2718</v>
      </c>
      <c r="W16" t="s">
        <v>56</v>
      </c>
      <c r="X16" t="s">
        <v>4169</v>
      </c>
      <c r="Y16" t="s">
        <v>3455</v>
      </c>
      <c r="Z16" s="3">
        <v>0</v>
      </c>
      <c r="AA16" t="s">
        <v>4170</v>
      </c>
      <c r="AB16" t="s">
        <v>4171</v>
      </c>
      <c r="AC16" t="s">
        <v>61</v>
      </c>
      <c r="AD16" t="s">
        <v>61</v>
      </c>
      <c r="AE16" t="s">
        <v>4172</v>
      </c>
      <c r="AF16" t="s">
        <v>63</v>
      </c>
      <c r="AH16">
        <v>0</v>
      </c>
      <c r="AI16" s="2">
        <v>45516</v>
      </c>
      <c r="AJ16" t="s">
        <v>64</v>
      </c>
      <c r="AK16" t="s">
        <v>64</v>
      </c>
      <c r="AL16" t="s">
        <v>4173</v>
      </c>
      <c r="AM16" t="s">
        <v>4168</v>
      </c>
      <c r="AN16" s="3">
        <v>1368.35</v>
      </c>
      <c r="AO16" t="s">
        <v>4171</v>
      </c>
      <c r="AP16" t="s">
        <v>64</v>
      </c>
      <c r="AQ16" t="s">
        <v>4172</v>
      </c>
      <c r="AR16">
        <v>1303</v>
      </c>
      <c r="AS16" t="s">
        <v>66</v>
      </c>
    </row>
    <row r="17" spans="1:45" ht="16" x14ac:dyDescent="0.2">
      <c r="A17">
        <v>3705</v>
      </c>
      <c r="B17">
        <v>3705</v>
      </c>
      <c r="C17" s="2">
        <v>45540.083333333343</v>
      </c>
      <c r="D17" t="s">
        <v>3050</v>
      </c>
      <c r="E17" t="s">
        <v>4174</v>
      </c>
      <c r="F17" s="3">
        <v>914.03</v>
      </c>
      <c r="G17" t="s">
        <v>47</v>
      </c>
      <c r="H17" s="3">
        <v>0</v>
      </c>
      <c r="I17" t="s">
        <v>48</v>
      </c>
      <c r="J17">
        <v>2722</v>
      </c>
      <c r="K17" t="s">
        <v>49</v>
      </c>
      <c r="L17" t="s">
        <v>50</v>
      </c>
      <c r="M17" t="s">
        <v>51</v>
      </c>
      <c r="N17">
        <v>940</v>
      </c>
      <c r="O17" t="s">
        <v>52</v>
      </c>
      <c r="P17" t="s">
        <v>53</v>
      </c>
      <c r="T17" t="s">
        <v>4258</v>
      </c>
      <c r="U17" t="s">
        <v>4259</v>
      </c>
      <c r="V17" t="s">
        <v>2840</v>
      </c>
      <c r="W17" t="s">
        <v>56</v>
      </c>
      <c r="X17" t="s">
        <v>4260</v>
      </c>
      <c r="Y17" t="s">
        <v>3455</v>
      </c>
      <c r="Z17" s="3">
        <v>0</v>
      </c>
      <c r="AA17" t="s">
        <v>4261</v>
      </c>
      <c r="AB17" t="s">
        <v>4262</v>
      </c>
      <c r="AC17" t="s">
        <v>61</v>
      </c>
      <c r="AD17" t="s">
        <v>61</v>
      </c>
      <c r="AE17" t="s">
        <v>4263</v>
      </c>
      <c r="AF17" t="s">
        <v>63</v>
      </c>
      <c r="AH17">
        <v>0</v>
      </c>
      <c r="AI17" s="2">
        <v>45540</v>
      </c>
      <c r="AJ17" t="s">
        <v>64</v>
      </c>
      <c r="AK17" t="s">
        <v>64</v>
      </c>
      <c r="AL17" t="s">
        <v>4264</v>
      </c>
      <c r="AM17" t="s">
        <v>4259</v>
      </c>
      <c r="AN17" s="3">
        <v>914.03</v>
      </c>
      <c r="AO17" t="s">
        <v>4262</v>
      </c>
      <c r="AP17" t="s">
        <v>64</v>
      </c>
      <c r="AQ17" t="s">
        <v>4263</v>
      </c>
      <c r="AR17">
        <v>1329</v>
      </c>
      <c r="AS17" t="s">
        <v>66</v>
      </c>
    </row>
    <row r="18" spans="1:45" ht="16" x14ac:dyDescent="0.2">
      <c r="A18">
        <v>3706</v>
      </c>
      <c r="B18">
        <v>3706</v>
      </c>
      <c r="C18" s="2">
        <v>45540.083333333343</v>
      </c>
      <c r="D18" t="s">
        <v>2220</v>
      </c>
      <c r="E18" t="s">
        <v>4049</v>
      </c>
      <c r="F18" s="3">
        <v>14</v>
      </c>
      <c r="G18" t="s">
        <v>47</v>
      </c>
      <c r="H18" s="3">
        <v>0</v>
      </c>
      <c r="I18" t="s">
        <v>48</v>
      </c>
      <c r="J18">
        <v>2705</v>
      </c>
      <c r="K18" t="s">
        <v>49</v>
      </c>
      <c r="L18" t="s">
        <v>50</v>
      </c>
      <c r="M18" t="s">
        <v>51</v>
      </c>
      <c r="N18">
        <v>940</v>
      </c>
      <c r="O18" t="s">
        <v>52</v>
      </c>
      <c r="P18" t="s">
        <v>53</v>
      </c>
      <c r="T18" t="s">
        <v>4258</v>
      </c>
      <c r="U18" t="s">
        <v>4259</v>
      </c>
      <c r="V18" t="s">
        <v>2840</v>
      </c>
      <c r="W18" t="s">
        <v>56</v>
      </c>
      <c r="X18" t="s">
        <v>4260</v>
      </c>
      <c r="Y18" t="s">
        <v>3455</v>
      </c>
      <c r="Z18" s="3">
        <v>0</v>
      </c>
      <c r="AA18" t="s">
        <v>4261</v>
      </c>
      <c r="AB18" t="s">
        <v>4262</v>
      </c>
      <c r="AC18" t="s">
        <v>61</v>
      </c>
      <c r="AD18" t="s">
        <v>61</v>
      </c>
      <c r="AE18" t="s">
        <v>4263</v>
      </c>
      <c r="AF18" t="s">
        <v>63</v>
      </c>
      <c r="AH18">
        <v>0</v>
      </c>
      <c r="AI18" s="2">
        <v>45540</v>
      </c>
      <c r="AJ18" t="s">
        <v>64</v>
      </c>
      <c r="AK18" t="s">
        <v>64</v>
      </c>
      <c r="AL18" t="s">
        <v>4264</v>
      </c>
      <c r="AM18" t="s">
        <v>4259</v>
      </c>
      <c r="AN18" s="3">
        <v>914.03</v>
      </c>
      <c r="AO18" t="s">
        <v>4262</v>
      </c>
      <c r="AP18" t="s">
        <v>64</v>
      </c>
      <c r="AQ18" t="s">
        <v>4263</v>
      </c>
      <c r="AR18">
        <v>1329</v>
      </c>
      <c r="AS18" t="s">
        <v>66</v>
      </c>
    </row>
    <row r="19" spans="1:45" ht="16" x14ac:dyDescent="0.2">
      <c r="A19">
        <v>3358</v>
      </c>
      <c r="B19">
        <v>3358</v>
      </c>
      <c r="C19" s="2">
        <v>45545.083333333343</v>
      </c>
      <c r="D19" t="s">
        <v>1771</v>
      </c>
      <c r="E19" t="s">
        <v>4286</v>
      </c>
      <c r="F19" s="3">
        <v>10642.53</v>
      </c>
      <c r="G19" t="s">
        <v>47</v>
      </c>
      <c r="H19" s="3">
        <v>0</v>
      </c>
      <c r="I19" t="s">
        <v>104</v>
      </c>
      <c r="J19">
        <v>940</v>
      </c>
      <c r="K19" t="s">
        <v>52</v>
      </c>
      <c r="L19" t="s">
        <v>53</v>
      </c>
      <c r="N19">
        <v>3200</v>
      </c>
      <c r="O19" t="s">
        <v>49</v>
      </c>
      <c r="P19" t="s">
        <v>105</v>
      </c>
      <c r="Q19" t="s">
        <v>106</v>
      </c>
      <c r="T19" t="s">
        <v>4287</v>
      </c>
      <c r="U19" t="s">
        <v>4288</v>
      </c>
      <c r="V19" t="s">
        <v>2825</v>
      </c>
      <c r="W19" t="s">
        <v>56</v>
      </c>
      <c r="X19" t="s">
        <v>4289</v>
      </c>
      <c r="Y19" t="s">
        <v>4290</v>
      </c>
      <c r="Z19" s="3">
        <v>0</v>
      </c>
      <c r="AA19" t="s">
        <v>4291</v>
      </c>
      <c r="AB19" t="s">
        <v>4292</v>
      </c>
      <c r="AC19" t="s">
        <v>61</v>
      </c>
      <c r="AD19" t="s">
        <v>61</v>
      </c>
      <c r="AE19" t="s">
        <v>4293</v>
      </c>
      <c r="AF19" t="s">
        <v>63</v>
      </c>
      <c r="AH19">
        <v>0</v>
      </c>
      <c r="AI19" s="2">
        <v>45545</v>
      </c>
      <c r="AJ19" t="s">
        <v>64</v>
      </c>
      <c r="AK19" t="s">
        <v>64</v>
      </c>
      <c r="AL19" t="s">
        <v>4294</v>
      </c>
      <c r="AM19" t="s">
        <v>4288</v>
      </c>
      <c r="AN19" s="3">
        <v>10653.03</v>
      </c>
      <c r="AO19" t="s">
        <v>4292</v>
      </c>
      <c r="AP19" t="s">
        <v>64</v>
      </c>
      <c r="AQ19" t="s">
        <v>4293</v>
      </c>
      <c r="AR19">
        <v>1334</v>
      </c>
      <c r="AS19" t="s">
        <v>66</v>
      </c>
    </row>
    <row r="20" spans="1:45" ht="16" x14ac:dyDescent="0.2">
      <c r="A20">
        <v>4066</v>
      </c>
      <c r="B20">
        <v>4066</v>
      </c>
      <c r="C20" s="2">
        <v>45601.041666666657</v>
      </c>
      <c r="D20" t="s">
        <v>3018</v>
      </c>
      <c r="E20" t="s">
        <v>4560</v>
      </c>
      <c r="F20" s="3">
        <v>800</v>
      </c>
      <c r="G20" t="s">
        <v>47</v>
      </c>
      <c r="H20" s="3">
        <v>0</v>
      </c>
      <c r="I20" t="s">
        <v>48</v>
      </c>
      <c r="J20">
        <v>2721</v>
      </c>
      <c r="K20" t="s">
        <v>49</v>
      </c>
      <c r="L20" t="s">
        <v>50</v>
      </c>
      <c r="M20" t="s">
        <v>51</v>
      </c>
      <c r="N20">
        <v>940</v>
      </c>
      <c r="O20" t="s">
        <v>52</v>
      </c>
      <c r="P20" t="s">
        <v>53</v>
      </c>
      <c r="T20" t="s">
        <v>4561</v>
      </c>
      <c r="U20" t="s">
        <v>4562</v>
      </c>
      <c r="V20" t="s">
        <v>2889</v>
      </c>
      <c r="W20" t="s">
        <v>56</v>
      </c>
      <c r="X20" t="s">
        <v>4563</v>
      </c>
      <c r="Y20" t="s">
        <v>3076</v>
      </c>
      <c r="Z20" s="3">
        <v>0</v>
      </c>
      <c r="AA20" t="s">
        <v>1678</v>
      </c>
      <c r="AB20" t="s">
        <v>4564</v>
      </c>
      <c r="AC20" t="s">
        <v>61</v>
      </c>
      <c r="AD20" t="s">
        <v>61</v>
      </c>
      <c r="AE20" t="s">
        <v>4565</v>
      </c>
      <c r="AF20" t="s">
        <v>63</v>
      </c>
      <c r="AH20">
        <v>0</v>
      </c>
      <c r="AI20" s="2">
        <v>45601</v>
      </c>
      <c r="AJ20" t="s">
        <v>64</v>
      </c>
      <c r="AK20" t="s">
        <v>64</v>
      </c>
      <c r="AL20" t="s">
        <v>4566</v>
      </c>
      <c r="AM20" t="s">
        <v>4562</v>
      </c>
      <c r="AN20" s="3">
        <v>800</v>
      </c>
      <c r="AO20" t="s">
        <v>4564</v>
      </c>
      <c r="AP20" t="s">
        <v>64</v>
      </c>
      <c r="AQ20" t="s">
        <v>4565</v>
      </c>
      <c r="AR20">
        <v>1376</v>
      </c>
      <c r="AS20" t="s">
        <v>66</v>
      </c>
    </row>
    <row r="21" spans="1:45" ht="16" x14ac:dyDescent="0.2">
      <c r="A21">
        <v>4067</v>
      </c>
      <c r="B21">
        <v>4067</v>
      </c>
      <c r="C21" s="2">
        <v>45601.041666666657</v>
      </c>
      <c r="D21" t="s">
        <v>2220</v>
      </c>
      <c r="E21" t="s">
        <v>4567</v>
      </c>
      <c r="F21" s="3">
        <v>9.5</v>
      </c>
      <c r="G21" t="s">
        <v>47</v>
      </c>
      <c r="H21" s="3">
        <v>0</v>
      </c>
      <c r="I21" t="s">
        <v>48</v>
      </c>
      <c r="J21">
        <v>2705</v>
      </c>
      <c r="K21" t="s">
        <v>49</v>
      </c>
      <c r="L21" t="s">
        <v>50</v>
      </c>
      <c r="M21" t="s">
        <v>51</v>
      </c>
      <c r="N21">
        <v>940</v>
      </c>
      <c r="O21" t="s">
        <v>52</v>
      </c>
      <c r="P21" t="s">
        <v>53</v>
      </c>
      <c r="T21" t="s">
        <v>4561</v>
      </c>
      <c r="U21" t="s">
        <v>4562</v>
      </c>
      <c r="V21" t="s">
        <v>2889</v>
      </c>
      <c r="W21" t="s">
        <v>56</v>
      </c>
      <c r="X21" t="s">
        <v>4563</v>
      </c>
      <c r="Y21" t="s">
        <v>3076</v>
      </c>
      <c r="Z21" s="3">
        <v>0</v>
      </c>
      <c r="AA21" t="s">
        <v>1678</v>
      </c>
      <c r="AB21" t="s">
        <v>4564</v>
      </c>
      <c r="AC21" t="s">
        <v>61</v>
      </c>
      <c r="AD21" t="s">
        <v>61</v>
      </c>
      <c r="AE21" t="s">
        <v>4565</v>
      </c>
      <c r="AF21" t="s">
        <v>63</v>
      </c>
      <c r="AH21">
        <v>0</v>
      </c>
      <c r="AI21" s="2">
        <v>45601</v>
      </c>
      <c r="AJ21" t="s">
        <v>64</v>
      </c>
      <c r="AK21" t="s">
        <v>64</v>
      </c>
      <c r="AL21" t="s">
        <v>4566</v>
      </c>
      <c r="AM21" t="s">
        <v>4562</v>
      </c>
      <c r="AN21" s="3">
        <v>800</v>
      </c>
      <c r="AO21" t="s">
        <v>4564</v>
      </c>
      <c r="AP21" t="s">
        <v>64</v>
      </c>
      <c r="AQ21" t="s">
        <v>4565</v>
      </c>
      <c r="AR21">
        <v>1376</v>
      </c>
      <c r="AS21" t="s">
        <v>66</v>
      </c>
    </row>
    <row r="22" spans="1:45" ht="16" x14ac:dyDescent="0.2">
      <c r="A22">
        <v>4064</v>
      </c>
      <c r="B22">
        <v>4064</v>
      </c>
      <c r="C22" s="2">
        <v>45635.041666666657</v>
      </c>
      <c r="D22" t="s">
        <v>3050</v>
      </c>
      <c r="E22" t="s">
        <v>4174</v>
      </c>
      <c r="F22" s="3">
        <v>962.9</v>
      </c>
      <c r="G22" t="s">
        <v>47</v>
      </c>
      <c r="H22" s="3">
        <v>0</v>
      </c>
      <c r="I22" t="s">
        <v>48</v>
      </c>
      <c r="J22">
        <v>2722</v>
      </c>
      <c r="K22" t="s">
        <v>49</v>
      </c>
      <c r="L22" t="s">
        <v>50</v>
      </c>
      <c r="M22" t="s">
        <v>51</v>
      </c>
      <c r="N22">
        <v>940</v>
      </c>
      <c r="O22" t="s">
        <v>52</v>
      </c>
      <c r="P22" t="s">
        <v>53</v>
      </c>
      <c r="T22" t="s">
        <v>4689</v>
      </c>
      <c r="U22" t="s">
        <v>4690</v>
      </c>
      <c r="V22" t="s">
        <v>2936</v>
      </c>
      <c r="W22" t="s">
        <v>56</v>
      </c>
      <c r="X22" t="s">
        <v>4691</v>
      </c>
      <c r="Y22" t="s">
        <v>3455</v>
      </c>
      <c r="Z22" s="3">
        <v>0</v>
      </c>
      <c r="AA22" t="s">
        <v>4692</v>
      </c>
      <c r="AB22" t="s">
        <v>4693</v>
      </c>
      <c r="AC22" t="s">
        <v>61</v>
      </c>
      <c r="AD22" t="s">
        <v>61</v>
      </c>
      <c r="AE22" t="s">
        <v>4694</v>
      </c>
      <c r="AF22" t="s">
        <v>63</v>
      </c>
      <c r="AH22">
        <v>0</v>
      </c>
      <c r="AI22" s="2">
        <v>45635</v>
      </c>
      <c r="AJ22" t="s">
        <v>64</v>
      </c>
      <c r="AK22" t="s">
        <v>64</v>
      </c>
      <c r="AL22" t="s">
        <v>4695</v>
      </c>
      <c r="AM22" t="s">
        <v>4690</v>
      </c>
      <c r="AN22" s="3">
        <v>962.9</v>
      </c>
      <c r="AO22" t="s">
        <v>4693</v>
      </c>
      <c r="AP22" t="s">
        <v>64</v>
      </c>
      <c r="AQ22" t="s">
        <v>4694</v>
      </c>
      <c r="AR22">
        <v>1412</v>
      </c>
      <c r="AS22" t="s">
        <v>66</v>
      </c>
    </row>
    <row r="23" spans="1:45" ht="16" x14ac:dyDescent="0.2">
      <c r="A23">
        <v>4065</v>
      </c>
      <c r="B23">
        <v>4065</v>
      </c>
      <c r="C23" s="2">
        <v>45635.041666666657</v>
      </c>
      <c r="D23" t="s">
        <v>2220</v>
      </c>
      <c r="E23" t="s">
        <v>4049</v>
      </c>
      <c r="F23" s="3">
        <v>14</v>
      </c>
      <c r="G23" t="s">
        <v>47</v>
      </c>
      <c r="H23" s="3">
        <v>0</v>
      </c>
      <c r="I23" t="s">
        <v>48</v>
      </c>
      <c r="J23">
        <v>2705</v>
      </c>
      <c r="K23" t="s">
        <v>49</v>
      </c>
      <c r="L23" t="s">
        <v>50</v>
      </c>
      <c r="M23" t="s">
        <v>51</v>
      </c>
      <c r="N23">
        <v>940</v>
      </c>
      <c r="O23" t="s">
        <v>52</v>
      </c>
      <c r="P23" t="s">
        <v>53</v>
      </c>
      <c r="T23" t="s">
        <v>4689</v>
      </c>
      <c r="U23" t="s">
        <v>4690</v>
      </c>
      <c r="V23" t="s">
        <v>2936</v>
      </c>
      <c r="W23" t="s">
        <v>56</v>
      </c>
      <c r="X23" t="s">
        <v>4691</v>
      </c>
      <c r="Y23" t="s">
        <v>3455</v>
      </c>
      <c r="Z23" s="3">
        <v>0</v>
      </c>
      <c r="AA23" t="s">
        <v>4692</v>
      </c>
      <c r="AB23" t="s">
        <v>4693</v>
      </c>
      <c r="AC23" t="s">
        <v>61</v>
      </c>
      <c r="AD23" t="s">
        <v>61</v>
      </c>
      <c r="AE23" t="s">
        <v>4694</v>
      </c>
      <c r="AF23" t="s">
        <v>63</v>
      </c>
      <c r="AH23">
        <v>0</v>
      </c>
      <c r="AI23" s="2">
        <v>45635</v>
      </c>
      <c r="AJ23" t="s">
        <v>64</v>
      </c>
      <c r="AK23" t="s">
        <v>64</v>
      </c>
      <c r="AL23" t="s">
        <v>4695</v>
      </c>
      <c r="AM23" t="s">
        <v>4690</v>
      </c>
      <c r="AN23" s="3">
        <v>962.9</v>
      </c>
      <c r="AO23" t="s">
        <v>4693</v>
      </c>
      <c r="AP23" t="s">
        <v>64</v>
      </c>
      <c r="AQ23" t="s">
        <v>4694</v>
      </c>
      <c r="AR23">
        <v>1412</v>
      </c>
      <c r="AS23" t="s">
        <v>66</v>
      </c>
    </row>
    <row r="24" spans="1:45" ht="16" x14ac:dyDescent="0.2">
      <c r="A24">
        <v>3833</v>
      </c>
      <c r="B24">
        <v>3833</v>
      </c>
      <c r="C24" s="2">
        <v>45646.041666666657</v>
      </c>
      <c r="D24" t="s">
        <v>3018</v>
      </c>
      <c r="E24" t="s">
        <v>4784</v>
      </c>
      <c r="F24" s="3">
        <v>904.74</v>
      </c>
      <c r="G24" t="s">
        <v>47</v>
      </c>
      <c r="H24" s="3">
        <v>0</v>
      </c>
      <c r="I24" t="s">
        <v>48</v>
      </c>
      <c r="J24">
        <v>2721</v>
      </c>
      <c r="K24" t="s">
        <v>49</v>
      </c>
      <c r="L24" t="s">
        <v>50</v>
      </c>
      <c r="M24" t="s">
        <v>51</v>
      </c>
      <c r="N24">
        <v>940</v>
      </c>
      <c r="O24" t="s">
        <v>52</v>
      </c>
      <c r="P24" t="s">
        <v>53</v>
      </c>
      <c r="T24" t="s">
        <v>4785</v>
      </c>
      <c r="U24" t="s">
        <v>4786</v>
      </c>
      <c r="V24" t="s">
        <v>3071</v>
      </c>
      <c r="W24" t="s">
        <v>56</v>
      </c>
      <c r="X24" t="s">
        <v>4787</v>
      </c>
      <c r="Y24" t="s">
        <v>4788</v>
      </c>
      <c r="Z24" s="3">
        <v>0</v>
      </c>
      <c r="AA24" t="s">
        <v>4789</v>
      </c>
      <c r="AB24" t="s">
        <v>4766</v>
      </c>
      <c r="AC24" t="s">
        <v>61</v>
      </c>
      <c r="AD24" t="s">
        <v>61</v>
      </c>
      <c r="AE24" t="s">
        <v>4790</v>
      </c>
      <c r="AF24" t="s">
        <v>63</v>
      </c>
      <c r="AH24">
        <v>0</v>
      </c>
      <c r="AI24" s="2">
        <v>45646</v>
      </c>
      <c r="AJ24" t="s">
        <v>64</v>
      </c>
      <c r="AK24" t="s">
        <v>64</v>
      </c>
      <c r="AL24" t="s">
        <v>4791</v>
      </c>
      <c r="AM24" t="s">
        <v>4786</v>
      </c>
      <c r="AN24" s="3">
        <v>904.74</v>
      </c>
      <c r="AO24" t="s">
        <v>4766</v>
      </c>
      <c r="AP24" t="s">
        <v>64</v>
      </c>
      <c r="AQ24" t="s">
        <v>4790</v>
      </c>
      <c r="AR24">
        <v>1440</v>
      </c>
      <c r="AS24" t="s">
        <v>66</v>
      </c>
    </row>
    <row r="25" spans="1:45" ht="16" x14ac:dyDescent="0.2">
      <c r="A25">
        <v>3834</v>
      </c>
      <c r="B25">
        <v>3834</v>
      </c>
      <c r="C25" s="2">
        <v>45646.041666666657</v>
      </c>
      <c r="D25" t="s">
        <v>2220</v>
      </c>
      <c r="E25" t="s">
        <v>4792</v>
      </c>
      <c r="F25" s="3">
        <v>14</v>
      </c>
      <c r="G25" t="s">
        <v>47</v>
      </c>
      <c r="H25" s="3">
        <v>0</v>
      </c>
      <c r="I25" t="s">
        <v>48</v>
      </c>
      <c r="J25">
        <v>2705</v>
      </c>
      <c r="K25" t="s">
        <v>49</v>
      </c>
      <c r="L25" t="s">
        <v>50</v>
      </c>
      <c r="M25" t="s">
        <v>51</v>
      </c>
      <c r="N25">
        <v>940</v>
      </c>
      <c r="O25" t="s">
        <v>52</v>
      </c>
      <c r="P25" t="s">
        <v>53</v>
      </c>
      <c r="T25" t="s">
        <v>4785</v>
      </c>
      <c r="U25" t="s">
        <v>4786</v>
      </c>
      <c r="V25" t="s">
        <v>3071</v>
      </c>
      <c r="W25" t="s">
        <v>56</v>
      </c>
      <c r="X25" t="s">
        <v>4787</v>
      </c>
      <c r="Y25" t="s">
        <v>4788</v>
      </c>
      <c r="Z25" s="3">
        <v>0</v>
      </c>
      <c r="AA25" t="s">
        <v>4789</v>
      </c>
      <c r="AB25" t="s">
        <v>4766</v>
      </c>
      <c r="AC25" t="s">
        <v>61</v>
      </c>
      <c r="AD25" t="s">
        <v>61</v>
      </c>
      <c r="AE25" t="s">
        <v>4790</v>
      </c>
      <c r="AF25" t="s">
        <v>63</v>
      </c>
      <c r="AH25">
        <v>0</v>
      </c>
      <c r="AI25" s="2">
        <v>45646</v>
      </c>
      <c r="AJ25" t="s">
        <v>64</v>
      </c>
      <c r="AK25" t="s">
        <v>64</v>
      </c>
      <c r="AL25" t="s">
        <v>4791</v>
      </c>
      <c r="AM25" t="s">
        <v>4786</v>
      </c>
      <c r="AN25" s="3">
        <v>904.74</v>
      </c>
      <c r="AO25" t="s">
        <v>4766</v>
      </c>
      <c r="AP25" t="s">
        <v>64</v>
      </c>
      <c r="AQ25" t="s">
        <v>4790</v>
      </c>
      <c r="AR25">
        <v>1440</v>
      </c>
      <c r="AS25" t="s">
        <v>66</v>
      </c>
    </row>
    <row r="26" spans="1:45" ht="16" x14ac:dyDescent="0.2">
      <c r="A26">
        <v>3826</v>
      </c>
      <c r="B26">
        <v>3826</v>
      </c>
      <c r="C26" s="2">
        <v>45649.041666666657</v>
      </c>
      <c r="D26" t="s">
        <v>2220</v>
      </c>
      <c r="E26" t="s">
        <v>4799</v>
      </c>
      <c r="F26" s="3">
        <v>329</v>
      </c>
      <c r="G26" t="s">
        <v>47</v>
      </c>
      <c r="H26" s="3">
        <v>0</v>
      </c>
      <c r="I26" t="s">
        <v>48</v>
      </c>
      <c r="J26">
        <v>2701</v>
      </c>
      <c r="K26" t="s">
        <v>49</v>
      </c>
      <c r="L26" t="s">
        <v>50</v>
      </c>
      <c r="M26" t="s">
        <v>51</v>
      </c>
      <c r="N26">
        <v>940</v>
      </c>
      <c r="O26" t="s">
        <v>52</v>
      </c>
      <c r="P26" t="s">
        <v>53</v>
      </c>
      <c r="T26" t="s">
        <v>4800</v>
      </c>
      <c r="U26" t="s">
        <v>4801</v>
      </c>
      <c r="V26" t="s">
        <v>3038</v>
      </c>
      <c r="W26" t="s">
        <v>56</v>
      </c>
      <c r="X26" t="s">
        <v>4802</v>
      </c>
      <c r="Y26" t="s">
        <v>4803</v>
      </c>
      <c r="Z26" s="3">
        <v>19</v>
      </c>
      <c r="AA26" t="s">
        <v>4804</v>
      </c>
      <c r="AB26" t="s">
        <v>4766</v>
      </c>
      <c r="AC26" t="s">
        <v>61</v>
      </c>
      <c r="AD26" t="s">
        <v>61</v>
      </c>
      <c r="AE26" t="s">
        <v>4805</v>
      </c>
      <c r="AF26" t="s">
        <v>63</v>
      </c>
      <c r="AH26">
        <v>0</v>
      </c>
      <c r="AI26" s="2">
        <v>45649</v>
      </c>
      <c r="AJ26" t="s">
        <v>64</v>
      </c>
      <c r="AK26" t="s">
        <v>64</v>
      </c>
      <c r="AL26" t="s">
        <v>4806</v>
      </c>
      <c r="AM26" t="s">
        <v>4801</v>
      </c>
      <c r="AN26" s="3">
        <v>329</v>
      </c>
      <c r="AO26" t="s">
        <v>4766</v>
      </c>
      <c r="AP26" t="s">
        <v>64</v>
      </c>
      <c r="AQ26" t="s">
        <v>4805</v>
      </c>
      <c r="AR26">
        <v>1442</v>
      </c>
      <c r="AS26" t="s">
        <v>66</v>
      </c>
    </row>
    <row r="27" spans="1:45" ht="16" x14ac:dyDescent="0.2">
      <c r="A27">
        <v>3885</v>
      </c>
      <c r="B27">
        <v>3885</v>
      </c>
      <c r="C27" s="2">
        <v>45657</v>
      </c>
      <c r="D27" t="s">
        <v>3282</v>
      </c>
      <c r="E27" t="s">
        <v>206</v>
      </c>
      <c r="F27" s="3">
        <v>2952.6</v>
      </c>
      <c r="G27" t="s">
        <v>47</v>
      </c>
      <c r="H27" s="3">
        <v>0</v>
      </c>
      <c r="I27" t="s">
        <v>104</v>
      </c>
      <c r="J27">
        <v>2551</v>
      </c>
      <c r="K27" t="s">
        <v>49</v>
      </c>
      <c r="L27" t="s">
        <v>50</v>
      </c>
      <c r="M27" t="s">
        <v>51</v>
      </c>
      <c r="N27">
        <v>1730</v>
      </c>
      <c r="O27" t="s">
        <v>52</v>
      </c>
      <c r="P27" t="s">
        <v>203</v>
      </c>
      <c r="T27" t="s">
        <v>64</v>
      </c>
      <c r="Z27" s="3"/>
      <c r="AF27" t="s">
        <v>63</v>
      </c>
      <c r="AH27">
        <v>0</v>
      </c>
      <c r="AI27" s="2">
        <v>45657</v>
      </c>
      <c r="AJ27" t="s">
        <v>64</v>
      </c>
      <c r="AK27" t="s">
        <v>64</v>
      </c>
      <c r="AL27" t="s">
        <v>64</v>
      </c>
      <c r="AN27" s="3"/>
      <c r="AP27" t="s">
        <v>64</v>
      </c>
      <c r="AR27" t="s">
        <v>64</v>
      </c>
      <c r="AS27" t="s">
        <v>66</v>
      </c>
    </row>
    <row r="28" spans="1:45" ht="16" x14ac:dyDescent="0.2">
      <c r="A28">
        <v>3886</v>
      </c>
      <c r="B28">
        <v>3886</v>
      </c>
      <c r="C28" s="2">
        <v>45657</v>
      </c>
      <c r="D28" t="s">
        <v>3282</v>
      </c>
      <c r="E28" t="s">
        <v>204</v>
      </c>
      <c r="F28" s="3">
        <v>634.65</v>
      </c>
      <c r="G28" t="s">
        <v>47</v>
      </c>
      <c r="H28" s="3">
        <v>0</v>
      </c>
      <c r="I28" t="s">
        <v>104</v>
      </c>
      <c r="J28">
        <v>2555</v>
      </c>
      <c r="K28" t="s">
        <v>49</v>
      </c>
      <c r="L28" t="s">
        <v>50</v>
      </c>
      <c r="M28" t="s">
        <v>51</v>
      </c>
      <c r="N28">
        <v>1730</v>
      </c>
      <c r="O28" t="s">
        <v>52</v>
      </c>
      <c r="P28" t="s">
        <v>203</v>
      </c>
      <c r="T28" t="s">
        <v>64</v>
      </c>
      <c r="Z28" s="3"/>
      <c r="AF28" t="s">
        <v>63</v>
      </c>
      <c r="AH28">
        <v>0</v>
      </c>
      <c r="AI28" s="2">
        <v>45657</v>
      </c>
      <c r="AJ28" t="s">
        <v>64</v>
      </c>
      <c r="AK28" t="s">
        <v>64</v>
      </c>
      <c r="AL28" t="s">
        <v>64</v>
      </c>
      <c r="AN28" s="3"/>
      <c r="AP28" t="s">
        <v>64</v>
      </c>
      <c r="AR28" t="s">
        <v>64</v>
      </c>
      <c r="AS28" t="s">
        <v>66</v>
      </c>
    </row>
    <row r="29" spans="1:45" ht="16" x14ac:dyDescent="0.2">
      <c r="A29">
        <v>3889</v>
      </c>
      <c r="B29">
        <v>3889</v>
      </c>
      <c r="C29" s="2">
        <v>45657</v>
      </c>
      <c r="D29" t="s">
        <v>4831</v>
      </c>
      <c r="E29" t="s">
        <v>206</v>
      </c>
      <c r="F29" s="3">
        <v>858.25</v>
      </c>
      <c r="G29" t="s">
        <v>47</v>
      </c>
      <c r="H29" s="3">
        <v>0</v>
      </c>
      <c r="I29" t="s">
        <v>104</v>
      </c>
      <c r="J29">
        <v>2551</v>
      </c>
      <c r="K29" t="s">
        <v>49</v>
      </c>
      <c r="L29" t="s">
        <v>50</v>
      </c>
      <c r="M29" t="s">
        <v>51</v>
      </c>
      <c r="N29">
        <v>1730</v>
      </c>
      <c r="O29" t="s">
        <v>52</v>
      </c>
      <c r="P29" t="s">
        <v>203</v>
      </c>
      <c r="T29" t="s">
        <v>64</v>
      </c>
      <c r="Z29" s="3"/>
      <c r="AF29" t="s">
        <v>63</v>
      </c>
      <c r="AH29">
        <v>0</v>
      </c>
      <c r="AI29" s="2">
        <v>45657</v>
      </c>
      <c r="AJ29" t="s">
        <v>64</v>
      </c>
      <c r="AK29" t="s">
        <v>64</v>
      </c>
      <c r="AL29" t="s">
        <v>64</v>
      </c>
      <c r="AN29" s="3"/>
      <c r="AP29" t="s">
        <v>64</v>
      </c>
      <c r="AR29" t="s">
        <v>64</v>
      </c>
      <c r="AS29" t="s">
        <v>66</v>
      </c>
    </row>
    <row r="30" spans="1:45" ht="16" x14ac:dyDescent="0.2">
      <c r="A30">
        <v>4206</v>
      </c>
      <c r="B30">
        <v>4206</v>
      </c>
      <c r="C30" s="2">
        <v>45657</v>
      </c>
      <c r="D30" t="s">
        <v>4831</v>
      </c>
      <c r="E30" t="s">
        <v>204</v>
      </c>
      <c r="F30" s="3">
        <v>196.55</v>
      </c>
      <c r="G30" t="s">
        <v>47</v>
      </c>
      <c r="H30" s="3">
        <v>0</v>
      </c>
      <c r="I30" t="s">
        <v>104</v>
      </c>
      <c r="J30">
        <v>2555</v>
      </c>
      <c r="K30" t="s">
        <v>49</v>
      </c>
      <c r="L30" t="s">
        <v>50</v>
      </c>
      <c r="M30" t="s">
        <v>51</v>
      </c>
      <c r="N30">
        <v>1730</v>
      </c>
      <c r="O30" t="s">
        <v>52</v>
      </c>
      <c r="P30" t="s">
        <v>203</v>
      </c>
      <c r="T30" t="s">
        <v>64</v>
      </c>
      <c r="Z30" s="3"/>
      <c r="AF30" t="s">
        <v>63</v>
      </c>
      <c r="AH30">
        <v>0</v>
      </c>
      <c r="AI30" s="2">
        <v>45657</v>
      </c>
      <c r="AJ30" t="s">
        <v>64</v>
      </c>
      <c r="AK30" t="s">
        <v>64</v>
      </c>
      <c r="AL30" t="s">
        <v>64</v>
      </c>
      <c r="AN30" s="3"/>
      <c r="AP30" t="s">
        <v>64</v>
      </c>
      <c r="AR30" t="s">
        <v>64</v>
      </c>
      <c r="AS30" t="s">
        <v>66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B1:O29"/>
  <sheetViews>
    <sheetView workbookViewId="0"/>
  </sheetViews>
  <sheetFormatPr baseColWidth="10" defaultColWidth="8.83203125" defaultRowHeight="15" x14ac:dyDescent="0.2"/>
  <cols>
    <col min="1" max="5" width="2" customWidth="1"/>
    <col min="6" max="6" width="9" customWidth="1"/>
    <col min="7" max="8" width="6" customWidth="1"/>
    <col min="9" max="10" width="5" customWidth="1"/>
    <col min="11" max="11" width="40" customWidth="1"/>
    <col min="12" max="12" width="15" customWidth="1"/>
    <col min="13" max="13" width="5" customWidth="1"/>
    <col min="14" max="14" width="16" customWidth="1"/>
    <col min="15" max="15" width="12" customWidth="1"/>
  </cols>
  <sheetData>
    <row r="1" spans="2:15" x14ac:dyDescent="0.2">
      <c r="E1" s="1" t="s">
        <v>5741</v>
      </c>
    </row>
    <row r="3" spans="2:15" x14ac:dyDescent="0.2">
      <c r="F3" s="1" t="s">
        <v>2</v>
      </c>
      <c r="G3" s="1" t="s">
        <v>1</v>
      </c>
      <c r="H3" s="1" t="s">
        <v>3</v>
      </c>
      <c r="I3" s="1" t="s">
        <v>9</v>
      </c>
      <c r="J3" s="1" t="s">
        <v>13</v>
      </c>
      <c r="K3" s="1" t="s">
        <v>4</v>
      </c>
      <c r="L3" s="1" t="s">
        <v>5</v>
      </c>
      <c r="M3" s="1" t="s">
        <v>6</v>
      </c>
      <c r="N3" s="1" t="s">
        <v>11</v>
      </c>
      <c r="O3" s="1" t="s">
        <v>15</v>
      </c>
    </row>
    <row r="4" spans="2:15" ht="23" x14ac:dyDescent="0.25">
      <c r="B4" s="39" t="s">
        <v>5678</v>
      </c>
      <c r="C4" s="39"/>
      <c r="D4" s="39"/>
      <c r="E4" s="39"/>
      <c r="F4" s="39"/>
      <c r="G4" s="39"/>
      <c r="H4" s="39"/>
      <c r="I4" s="39"/>
      <c r="J4" s="39"/>
      <c r="K4" s="39"/>
      <c r="L4" s="39"/>
      <c r="M4" s="39"/>
      <c r="N4" s="39"/>
      <c r="O4" s="39"/>
    </row>
    <row r="5" spans="2:15" ht="21" x14ac:dyDescent="0.25">
      <c r="C5" s="40" t="s">
        <v>5736</v>
      </c>
      <c r="D5" s="40"/>
      <c r="E5" s="40"/>
      <c r="F5" s="40"/>
      <c r="G5" s="40"/>
      <c r="H5" s="40"/>
      <c r="I5" s="40"/>
      <c r="J5" s="40"/>
      <c r="K5" s="40"/>
      <c r="L5" s="40"/>
      <c r="M5" s="40"/>
      <c r="N5" s="40"/>
      <c r="O5" s="40"/>
    </row>
    <row r="6" spans="2:15" ht="18" x14ac:dyDescent="0.2">
      <c r="D6" s="41" t="s">
        <v>5868</v>
      </c>
      <c r="E6" s="41"/>
      <c r="F6" s="41"/>
      <c r="G6" s="41"/>
      <c r="H6" s="41"/>
      <c r="I6" s="41"/>
      <c r="J6" s="41"/>
      <c r="K6" s="41"/>
      <c r="L6" s="41"/>
      <c r="M6" s="41"/>
      <c r="N6" s="41"/>
      <c r="O6" s="41"/>
    </row>
    <row r="7" spans="2:15" ht="16" x14ac:dyDescent="0.2">
      <c r="E7" s="35" t="s">
        <v>5879</v>
      </c>
      <c r="F7" s="35"/>
      <c r="G7" s="35"/>
      <c r="H7" s="35"/>
      <c r="I7" s="35"/>
      <c r="J7" s="35"/>
      <c r="K7" s="35"/>
      <c r="L7" s="35"/>
      <c r="M7" s="35"/>
      <c r="N7" s="35"/>
      <c r="O7" s="35"/>
    </row>
    <row r="8" spans="2:15" ht="16" x14ac:dyDescent="0.2">
      <c r="E8" s="35" t="s">
        <v>5880</v>
      </c>
      <c r="F8" s="35"/>
      <c r="G8" s="35"/>
      <c r="H8" s="35"/>
      <c r="I8" s="35"/>
      <c r="J8" s="35"/>
      <c r="K8" s="35"/>
      <c r="L8" s="35"/>
      <c r="M8" s="35"/>
      <c r="N8" s="35"/>
      <c r="O8" s="35"/>
    </row>
    <row r="9" spans="2:15" ht="16" x14ac:dyDescent="0.2">
      <c r="E9" s="35" t="s">
        <v>5881</v>
      </c>
      <c r="F9" s="35"/>
      <c r="G9" s="35"/>
      <c r="H9" s="35"/>
      <c r="I9" s="35"/>
      <c r="J9" s="35"/>
      <c r="K9" s="35"/>
      <c r="L9" s="35"/>
      <c r="M9" s="35"/>
      <c r="N9" s="35"/>
      <c r="O9" s="35"/>
    </row>
    <row r="10" spans="2:15" ht="21" x14ac:dyDescent="0.25">
      <c r="C10" s="40" t="s">
        <v>5684</v>
      </c>
      <c r="D10" s="40"/>
      <c r="E10" s="40"/>
      <c r="F10" s="40"/>
      <c r="G10" s="40"/>
      <c r="H10" s="40"/>
      <c r="I10" s="40"/>
      <c r="J10" s="40"/>
      <c r="K10" s="40"/>
      <c r="L10" s="40"/>
      <c r="M10" s="40"/>
      <c r="N10" s="40"/>
      <c r="O10" s="40"/>
    </row>
    <row r="11" spans="2:15" ht="18" x14ac:dyDescent="0.2">
      <c r="D11" s="41" t="s">
        <v>5870</v>
      </c>
      <c r="E11" s="41"/>
      <c r="F11" s="41"/>
      <c r="G11" s="41"/>
      <c r="H11" s="41"/>
      <c r="I11" s="41"/>
      <c r="J11" s="41"/>
      <c r="K11" s="41"/>
      <c r="L11" s="41"/>
      <c r="M11" s="41"/>
      <c r="N11" s="41"/>
      <c r="O11" s="41"/>
    </row>
    <row r="12" spans="2:15" ht="16" x14ac:dyDescent="0.2">
      <c r="E12" s="35" t="s">
        <v>5882</v>
      </c>
      <c r="F12" s="35"/>
      <c r="G12" s="35"/>
      <c r="H12" s="35"/>
      <c r="I12" s="35"/>
      <c r="J12" s="35"/>
      <c r="K12" s="35"/>
      <c r="L12" s="35"/>
      <c r="M12" s="35"/>
      <c r="N12" s="35"/>
      <c r="O12" s="35"/>
    </row>
    <row r="13" spans="2:15" ht="16" x14ac:dyDescent="0.2">
      <c r="E13" s="35" t="s">
        <v>5883</v>
      </c>
      <c r="F13" s="35"/>
      <c r="G13" s="35"/>
      <c r="H13" s="35"/>
      <c r="I13" s="35"/>
      <c r="J13" s="35"/>
      <c r="K13" s="35"/>
      <c r="L13" s="35"/>
      <c r="M13" s="35"/>
      <c r="N13" s="35"/>
      <c r="O13" s="35"/>
    </row>
    <row r="14" spans="2:15" ht="16" x14ac:dyDescent="0.2">
      <c r="E14" s="35" t="s">
        <v>5884</v>
      </c>
      <c r="F14" s="35"/>
      <c r="G14" s="35"/>
      <c r="H14" s="35"/>
      <c r="I14" s="35"/>
      <c r="J14" s="35"/>
      <c r="K14" s="35"/>
      <c r="L14" s="35"/>
      <c r="M14" s="35"/>
      <c r="N14" s="35"/>
      <c r="O14" s="35"/>
    </row>
    <row r="15" spans="2:15" ht="21" x14ac:dyDescent="0.25">
      <c r="C15" s="40" t="s">
        <v>5739</v>
      </c>
      <c r="D15" s="40"/>
      <c r="E15" s="40"/>
      <c r="F15" s="40"/>
      <c r="G15" s="40"/>
      <c r="H15" s="40"/>
      <c r="I15" s="40"/>
      <c r="J15" s="40"/>
      <c r="K15" s="40"/>
      <c r="L15" s="40"/>
      <c r="M15" s="40"/>
      <c r="N15" s="40"/>
      <c r="O15" s="40"/>
    </row>
    <row r="16" spans="2:15" ht="18" x14ac:dyDescent="0.2">
      <c r="D16" s="41" t="s">
        <v>5872</v>
      </c>
      <c r="E16" s="41"/>
      <c r="F16" s="41"/>
      <c r="G16" s="41"/>
      <c r="H16" s="41"/>
      <c r="I16" s="41"/>
      <c r="J16" s="41"/>
      <c r="K16" s="41"/>
      <c r="L16" s="41"/>
      <c r="M16" s="41"/>
      <c r="N16" s="41"/>
      <c r="O16" s="41"/>
    </row>
    <row r="17" spans="2:15" ht="16" x14ac:dyDescent="0.2">
      <c r="E17" s="35" t="s">
        <v>5885</v>
      </c>
      <c r="F17" s="35"/>
      <c r="G17" s="35"/>
      <c r="H17" s="35"/>
      <c r="I17" s="35"/>
      <c r="J17" s="35"/>
      <c r="K17" s="35"/>
      <c r="L17" s="35"/>
      <c r="M17" s="35"/>
      <c r="N17" s="35"/>
      <c r="O17" s="35"/>
    </row>
    <row r="18" spans="2:15" ht="16" x14ac:dyDescent="0.2">
      <c r="E18" s="35" t="s">
        <v>5886</v>
      </c>
      <c r="F18" s="35"/>
      <c r="G18" s="35"/>
      <c r="H18" s="35"/>
      <c r="I18" s="35"/>
      <c r="J18" s="35"/>
      <c r="K18" s="35"/>
      <c r="L18" s="36">
        <f>SUM(L19:L19)</f>
        <v>22.5</v>
      </c>
      <c r="M18" s="35"/>
      <c r="N18" s="35"/>
      <c r="O18" s="35"/>
    </row>
    <row r="19" spans="2:15" ht="16" x14ac:dyDescent="0.2">
      <c r="F19" s="2">
        <v>44998</v>
      </c>
      <c r="G19">
        <v>3082</v>
      </c>
      <c r="H19" t="s">
        <v>2220</v>
      </c>
      <c r="I19">
        <v>2705</v>
      </c>
      <c r="J19">
        <v>940</v>
      </c>
      <c r="K19" t="s">
        <v>147</v>
      </c>
      <c r="L19" s="3">
        <v>22.5</v>
      </c>
      <c r="M19" t="s">
        <v>47</v>
      </c>
      <c r="N19" s="37" t="s">
        <v>5743</v>
      </c>
      <c r="O19" s="38" t="s">
        <v>5744</v>
      </c>
    </row>
    <row r="20" spans="2:15" ht="16" x14ac:dyDescent="0.2">
      <c r="E20" s="35" t="s">
        <v>5887</v>
      </c>
      <c r="F20" s="35"/>
      <c r="G20" s="35"/>
      <c r="H20" s="35"/>
      <c r="I20" s="35"/>
      <c r="J20" s="35"/>
      <c r="K20" s="35"/>
      <c r="L20" s="35"/>
      <c r="M20" s="35"/>
      <c r="N20" s="35"/>
      <c r="O20" s="35"/>
    </row>
    <row r="21" spans="2:15" ht="21" x14ac:dyDescent="0.25">
      <c r="C21" s="40" t="s">
        <v>5740</v>
      </c>
      <c r="D21" s="40"/>
      <c r="E21" s="40"/>
      <c r="F21" s="40"/>
      <c r="G21" s="40"/>
      <c r="H21" s="40"/>
      <c r="I21" s="40"/>
      <c r="J21" s="40"/>
      <c r="K21" s="40"/>
      <c r="L21" s="40"/>
      <c r="M21" s="40"/>
      <c r="N21" s="40"/>
      <c r="O21" s="40"/>
    </row>
    <row r="22" spans="2:15" ht="18" x14ac:dyDescent="0.2">
      <c r="D22" s="41" t="s">
        <v>5875</v>
      </c>
      <c r="E22" s="41"/>
      <c r="F22" s="41"/>
      <c r="G22" s="41"/>
      <c r="H22" s="41"/>
      <c r="I22" s="41"/>
      <c r="J22" s="41"/>
      <c r="K22" s="41"/>
      <c r="L22" s="41"/>
      <c r="M22" s="41"/>
      <c r="N22" s="41"/>
      <c r="O22" s="41"/>
    </row>
    <row r="23" spans="2:15" ht="16" x14ac:dyDescent="0.2">
      <c r="E23" s="35" t="s">
        <v>5888</v>
      </c>
      <c r="F23" s="35"/>
      <c r="G23" s="35"/>
      <c r="H23" s="35"/>
      <c r="I23" s="35"/>
      <c r="J23" s="35"/>
      <c r="K23" s="35"/>
      <c r="L23" s="36">
        <f>SUM(L24:L24)</f>
        <v>721.81</v>
      </c>
      <c r="M23" s="35"/>
      <c r="N23" s="35"/>
      <c r="O23" s="35"/>
    </row>
    <row r="24" spans="2:15" ht="16" x14ac:dyDescent="0.2">
      <c r="F24" s="2">
        <v>44957</v>
      </c>
      <c r="G24">
        <v>2359</v>
      </c>
      <c r="H24" t="s">
        <v>1941</v>
      </c>
      <c r="I24">
        <v>2500</v>
      </c>
      <c r="J24">
        <v>405</v>
      </c>
      <c r="K24" t="s">
        <v>1940</v>
      </c>
      <c r="L24" s="3">
        <v>721.81</v>
      </c>
      <c r="M24" t="s">
        <v>47</v>
      </c>
      <c r="N24" s="37" t="s">
        <v>5743</v>
      </c>
      <c r="O24" s="38" t="s">
        <v>5744</v>
      </c>
    </row>
    <row r="25" spans="2:15" ht="23" x14ac:dyDescent="0.25">
      <c r="B25" s="39" t="s">
        <v>5694</v>
      </c>
      <c r="C25" s="39"/>
      <c r="D25" s="39"/>
      <c r="E25" s="39"/>
      <c r="F25" s="39"/>
      <c r="G25" s="39"/>
      <c r="H25" s="39"/>
      <c r="I25" s="39"/>
      <c r="J25" s="39"/>
      <c r="K25" s="39"/>
      <c r="L25" s="39"/>
      <c r="M25" s="39"/>
      <c r="N25" s="39"/>
      <c r="O25" s="39"/>
    </row>
    <row r="26" spans="2:15" ht="21" x14ac:dyDescent="0.25">
      <c r="C26" s="40" t="s">
        <v>5876</v>
      </c>
      <c r="D26" s="40"/>
      <c r="E26" s="40"/>
      <c r="F26" s="40"/>
      <c r="G26" s="40"/>
      <c r="H26" s="40"/>
      <c r="I26" s="40"/>
      <c r="J26" s="40"/>
      <c r="K26" s="40"/>
      <c r="L26" s="40"/>
      <c r="M26" s="40"/>
      <c r="N26" s="40"/>
      <c r="O26" s="40"/>
    </row>
    <row r="27" spans="2:15" ht="16" x14ac:dyDescent="0.2">
      <c r="E27" s="35" t="s">
        <v>5889</v>
      </c>
      <c r="F27" s="35"/>
      <c r="G27" s="35"/>
      <c r="H27" s="35"/>
      <c r="I27" s="35"/>
      <c r="J27" s="35"/>
      <c r="K27" s="35"/>
      <c r="L27" s="36">
        <f>SUM(L28:L28)</f>
        <v>10117.19</v>
      </c>
      <c r="M27" s="35"/>
      <c r="N27" s="35"/>
      <c r="O27" s="35"/>
    </row>
    <row r="28" spans="2:15" ht="16" x14ac:dyDescent="0.2">
      <c r="F28" s="2">
        <v>44930</v>
      </c>
      <c r="G28">
        <v>2089</v>
      </c>
      <c r="H28" t="s">
        <v>1771</v>
      </c>
      <c r="I28">
        <v>940</v>
      </c>
      <c r="J28">
        <v>3200</v>
      </c>
      <c r="K28" t="s">
        <v>1772</v>
      </c>
      <c r="L28" s="3">
        <v>10117.19</v>
      </c>
      <c r="M28" t="s">
        <v>47</v>
      </c>
      <c r="N28" s="37" t="s">
        <v>5752</v>
      </c>
      <c r="O28" s="38" t="s">
        <v>5753</v>
      </c>
    </row>
    <row r="29" spans="2:15" ht="16" x14ac:dyDescent="0.2">
      <c r="E29" s="35" t="s">
        <v>5890</v>
      </c>
      <c r="F29" s="35"/>
      <c r="G29" s="35"/>
      <c r="H29" s="35"/>
      <c r="I29" s="35"/>
      <c r="J29" s="35"/>
      <c r="K29" s="35"/>
      <c r="L29" s="35"/>
      <c r="M29" s="35"/>
      <c r="N29" s="35"/>
      <c r="O29" s="35"/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B1:O32"/>
  <sheetViews>
    <sheetView workbookViewId="0"/>
  </sheetViews>
  <sheetFormatPr baseColWidth="10" defaultColWidth="8.83203125" defaultRowHeight="15" x14ac:dyDescent="0.2"/>
  <cols>
    <col min="1" max="5" width="2" customWidth="1"/>
    <col min="6" max="6" width="9" customWidth="1"/>
    <col min="7" max="8" width="6" customWidth="1"/>
    <col min="9" max="10" width="5" customWidth="1"/>
    <col min="11" max="11" width="40" customWidth="1"/>
    <col min="12" max="12" width="15" customWidth="1"/>
    <col min="13" max="13" width="5" customWidth="1"/>
    <col min="14" max="14" width="16" customWidth="1"/>
    <col min="15" max="15" width="12" customWidth="1"/>
  </cols>
  <sheetData>
    <row r="1" spans="2:15" x14ac:dyDescent="0.2">
      <c r="E1" s="1" t="s">
        <v>5762</v>
      </c>
    </row>
    <row r="3" spans="2:15" x14ac:dyDescent="0.2">
      <c r="F3" s="1" t="s">
        <v>2</v>
      </c>
      <c r="G3" s="1" t="s">
        <v>1</v>
      </c>
      <c r="H3" s="1" t="s">
        <v>3</v>
      </c>
      <c r="I3" s="1" t="s">
        <v>9</v>
      </c>
      <c r="J3" s="1" t="s">
        <v>13</v>
      </c>
      <c r="K3" s="1" t="s">
        <v>4</v>
      </c>
      <c r="L3" s="1" t="s">
        <v>5</v>
      </c>
      <c r="M3" s="1" t="s">
        <v>6</v>
      </c>
      <c r="N3" s="1" t="s">
        <v>11</v>
      </c>
      <c r="O3" s="1" t="s">
        <v>15</v>
      </c>
    </row>
    <row r="4" spans="2:15" ht="23" x14ac:dyDescent="0.25">
      <c r="B4" s="39" t="s">
        <v>5678</v>
      </c>
      <c r="C4" s="39"/>
      <c r="D4" s="39"/>
      <c r="E4" s="39"/>
      <c r="F4" s="39"/>
      <c r="G4" s="39"/>
      <c r="H4" s="39"/>
      <c r="I4" s="39"/>
      <c r="J4" s="39"/>
      <c r="K4" s="39"/>
      <c r="L4" s="39"/>
      <c r="M4" s="39"/>
      <c r="N4" s="39"/>
      <c r="O4" s="39"/>
    </row>
    <row r="5" spans="2:15" ht="21" x14ac:dyDescent="0.25">
      <c r="C5" s="40" t="s">
        <v>5736</v>
      </c>
      <c r="D5" s="40"/>
      <c r="E5" s="40"/>
      <c r="F5" s="40"/>
      <c r="G5" s="40"/>
      <c r="H5" s="40"/>
      <c r="I5" s="40"/>
      <c r="J5" s="40"/>
      <c r="K5" s="40"/>
      <c r="L5" s="40"/>
      <c r="M5" s="40"/>
      <c r="N5" s="40"/>
      <c r="O5" s="40"/>
    </row>
    <row r="6" spans="2:15" ht="18" x14ac:dyDescent="0.2">
      <c r="D6" s="41" t="s">
        <v>5868</v>
      </c>
      <c r="E6" s="41"/>
      <c r="F6" s="41"/>
      <c r="G6" s="41"/>
      <c r="H6" s="41"/>
      <c r="I6" s="41"/>
      <c r="J6" s="41"/>
      <c r="K6" s="41"/>
      <c r="L6" s="41"/>
      <c r="M6" s="41"/>
      <c r="N6" s="41"/>
      <c r="O6" s="41"/>
    </row>
    <row r="7" spans="2:15" ht="16" x14ac:dyDescent="0.2">
      <c r="E7" s="35" t="s">
        <v>5879</v>
      </c>
      <c r="F7" s="35"/>
      <c r="G7" s="35"/>
      <c r="H7" s="35"/>
      <c r="I7" s="35"/>
      <c r="J7" s="35"/>
      <c r="K7" s="35"/>
      <c r="L7" s="36">
        <f>SUM(L8:L8)</f>
        <v>611.77</v>
      </c>
      <c r="M7" s="35"/>
      <c r="N7" s="35"/>
      <c r="O7" s="35"/>
    </row>
    <row r="8" spans="2:15" ht="16" x14ac:dyDescent="0.2">
      <c r="F8" s="2">
        <v>45211.574583333328</v>
      </c>
      <c r="G8">
        <v>3042</v>
      </c>
      <c r="H8" t="s">
        <v>3050</v>
      </c>
      <c r="I8">
        <v>2722</v>
      </c>
      <c r="J8">
        <v>941</v>
      </c>
      <c r="K8" t="s">
        <v>3051</v>
      </c>
      <c r="L8" s="3">
        <v>611.77</v>
      </c>
      <c r="M8" t="s">
        <v>47</v>
      </c>
      <c r="N8" s="37" t="s">
        <v>5743</v>
      </c>
      <c r="O8" s="38" t="s">
        <v>5744</v>
      </c>
    </row>
    <row r="9" spans="2:15" ht="16" x14ac:dyDescent="0.2">
      <c r="E9" s="35" t="s">
        <v>5880</v>
      </c>
      <c r="F9" s="35"/>
      <c r="G9" s="35"/>
      <c r="H9" s="35"/>
      <c r="I9" s="35"/>
      <c r="J9" s="35"/>
      <c r="K9" s="35"/>
      <c r="L9" s="36">
        <f>SUM(L10:L11)</f>
        <v>1800</v>
      </c>
      <c r="M9" s="35"/>
      <c r="N9" s="35"/>
      <c r="O9" s="35"/>
    </row>
    <row r="10" spans="2:15" ht="16" x14ac:dyDescent="0.2">
      <c r="F10" s="2">
        <v>45208</v>
      </c>
      <c r="G10">
        <v>2697</v>
      </c>
      <c r="H10" t="s">
        <v>3018</v>
      </c>
      <c r="I10">
        <v>2721</v>
      </c>
      <c r="J10">
        <v>940</v>
      </c>
      <c r="K10" t="s">
        <v>2915</v>
      </c>
      <c r="L10" s="3">
        <v>900</v>
      </c>
      <c r="M10" t="s">
        <v>47</v>
      </c>
      <c r="N10" s="37" t="s">
        <v>5743</v>
      </c>
      <c r="O10" s="38" t="s">
        <v>5744</v>
      </c>
    </row>
    <row r="11" spans="2:15" ht="16" x14ac:dyDescent="0.2">
      <c r="F11" s="2">
        <v>45237</v>
      </c>
      <c r="G11">
        <v>2720</v>
      </c>
      <c r="H11" t="s">
        <v>3018</v>
      </c>
      <c r="I11">
        <v>2721</v>
      </c>
      <c r="J11">
        <v>940</v>
      </c>
      <c r="K11" t="s">
        <v>2915</v>
      </c>
      <c r="L11" s="3">
        <v>900</v>
      </c>
      <c r="M11" t="s">
        <v>47</v>
      </c>
      <c r="N11" s="37" t="s">
        <v>5743</v>
      </c>
      <c r="O11" s="38" t="s">
        <v>5744</v>
      </c>
    </row>
    <row r="12" spans="2:15" ht="16" x14ac:dyDescent="0.2">
      <c r="E12" s="35" t="s">
        <v>5881</v>
      </c>
      <c r="F12" s="35"/>
      <c r="G12" s="35"/>
      <c r="H12" s="35"/>
      <c r="I12" s="35"/>
      <c r="J12" s="35"/>
      <c r="K12" s="35"/>
      <c r="L12" s="35"/>
      <c r="M12" s="35"/>
      <c r="N12" s="35"/>
      <c r="O12" s="35"/>
    </row>
    <row r="13" spans="2:15" ht="21" x14ac:dyDescent="0.25">
      <c r="C13" s="40" t="s">
        <v>5684</v>
      </c>
      <c r="D13" s="40"/>
      <c r="E13" s="40"/>
      <c r="F13" s="40"/>
      <c r="G13" s="40"/>
      <c r="H13" s="40"/>
      <c r="I13" s="40"/>
      <c r="J13" s="40"/>
      <c r="K13" s="40"/>
      <c r="L13" s="40"/>
      <c r="M13" s="40"/>
      <c r="N13" s="40"/>
      <c r="O13" s="40"/>
    </row>
    <row r="14" spans="2:15" ht="18" x14ac:dyDescent="0.2">
      <c r="D14" s="41" t="s">
        <v>5870</v>
      </c>
      <c r="E14" s="41"/>
      <c r="F14" s="41"/>
      <c r="G14" s="41"/>
      <c r="H14" s="41"/>
      <c r="I14" s="41"/>
      <c r="J14" s="41"/>
      <c r="K14" s="41"/>
      <c r="L14" s="41"/>
      <c r="M14" s="41"/>
      <c r="N14" s="41"/>
      <c r="O14" s="41"/>
    </row>
    <row r="15" spans="2:15" ht="16" x14ac:dyDescent="0.2">
      <c r="E15" s="35" t="s">
        <v>5882</v>
      </c>
      <c r="F15" s="35"/>
      <c r="G15" s="35"/>
      <c r="H15" s="35"/>
      <c r="I15" s="35"/>
      <c r="J15" s="35"/>
      <c r="K15" s="35"/>
      <c r="L15" s="35"/>
      <c r="M15" s="35"/>
      <c r="N15" s="35"/>
      <c r="O15" s="35"/>
    </row>
    <row r="16" spans="2:15" ht="16" x14ac:dyDescent="0.2">
      <c r="E16" s="35" t="s">
        <v>5883</v>
      </c>
      <c r="F16" s="35"/>
      <c r="G16" s="35"/>
      <c r="H16" s="35"/>
      <c r="I16" s="35"/>
      <c r="J16" s="35"/>
      <c r="K16" s="35"/>
      <c r="L16" s="36">
        <f>SUM(L17:L18)</f>
        <v>6745.6200000000008</v>
      </c>
      <c r="M16" s="35"/>
      <c r="N16" s="35"/>
      <c r="O16" s="35"/>
    </row>
    <row r="17" spans="2:15" ht="16" x14ac:dyDescent="0.2">
      <c r="F17" s="2">
        <v>45260</v>
      </c>
      <c r="G17">
        <v>3029</v>
      </c>
      <c r="H17" t="s">
        <v>3282</v>
      </c>
      <c r="I17">
        <v>2551</v>
      </c>
      <c r="J17">
        <v>1730</v>
      </c>
      <c r="K17" t="s">
        <v>206</v>
      </c>
      <c r="L17" s="3">
        <v>6018.31</v>
      </c>
      <c r="M17" t="s">
        <v>47</v>
      </c>
      <c r="N17" s="37" t="s">
        <v>5743</v>
      </c>
      <c r="O17" s="38" t="s">
        <v>5748</v>
      </c>
    </row>
    <row r="18" spans="2:15" ht="16" x14ac:dyDescent="0.2">
      <c r="F18" s="2">
        <v>45260</v>
      </c>
      <c r="G18">
        <v>3030</v>
      </c>
      <c r="H18" t="s">
        <v>3282</v>
      </c>
      <c r="I18">
        <v>2555</v>
      </c>
      <c r="J18">
        <v>1730</v>
      </c>
      <c r="K18" t="s">
        <v>204</v>
      </c>
      <c r="L18" s="3">
        <v>727.31</v>
      </c>
      <c r="M18" t="s">
        <v>47</v>
      </c>
      <c r="N18" s="37" t="s">
        <v>5743</v>
      </c>
      <c r="O18" s="38" t="s">
        <v>5748</v>
      </c>
    </row>
    <row r="19" spans="2:15" ht="16" x14ac:dyDescent="0.2">
      <c r="E19" s="35" t="s">
        <v>5884</v>
      </c>
      <c r="F19" s="35"/>
      <c r="G19" s="35"/>
      <c r="H19" s="35"/>
      <c r="I19" s="35"/>
      <c r="J19" s="35"/>
      <c r="K19" s="35"/>
      <c r="L19" s="35"/>
      <c r="M19" s="35"/>
      <c r="N19" s="35"/>
      <c r="O19" s="35"/>
    </row>
    <row r="20" spans="2:15" ht="21" x14ac:dyDescent="0.25">
      <c r="C20" s="40" t="s">
        <v>5739</v>
      </c>
      <c r="D20" s="40"/>
      <c r="E20" s="40"/>
      <c r="F20" s="40"/>
      <c r="G20" s="40"/>
      <c r="H20" s="40"/>
      <c r="I20" s="40"/>
      <c r="J20" s="40"/>
      <c r="K20" s="40"/>
      <c r="L20" s="40"/>
      <c r="M20" s="40"/>
      <c r="N20" s="40"/>
      <c r="O20" s="40"/>
    </row>
    <row r="21" spans="2:15" ht="18" x14ac:dyDescent="0.2">
      <c r="D21" s="41" t="s">
        <v>5872</v>
      </c>
      <c r="E21" s="41"/>
      <c r="F21" s="41"/>
      <c r="G21" s="41"/>
      <c r="H21" s="41"/>
      <c r="I21" s="41"/>
      <c r="J21" s="41"/>
      <c r="K21" s="41"/>
      <c r="L21" s="41"/>
      <c r="M21" s="41"/>
      <c r="N21" s="41"/>
      <c r="O21" s="41"/>
    </row>
    <row r="22" spans="2:15" ht="16" x14ac:dyDescent="0.2">
      <c r="E22" s="35" t="s">
        <v>5885</v>
      </c>
      <c r="F22" s="35"/>
      <c r="G22" s="35"/>
      <c r="H22" s="35"/>
      <c r="I22" s="35"/>
      <c r="J22" s="35"/>
      <c r="K22" s="35"/>
      <c r="L22" s="35"/>
      <c r="M22" s="35"/>
      <c r="N22" s="35"/>
      <c r="O22" s="35"/>
    </row>
    <row r="23" spans="2:15" ht="16" x14ac:dyDescent="0.2">
      <c r="E23" s="35" t="s">
        <v>5886</v>
      </c>
      <c r="F23" s="35"/>
      <c r="G23" s="35"/>
      <c r="H23" s="35"/>
      <c r="I23" s="35"/>
      <c r="J23" s="35"/>
      <c r="K23" s="35"/>
      <c r="L23" s="36">
        <f>SUM(L24:L24)</f>
        <v>18.920000000000002</v>
      </c>
      <c r="M23" s="35"/>
      <c r="N23" s="35"/>
      <c r="O23" s="35"/>
    </row>
    <row r="24" spans="2:15" ht="16" x14ac:dyDescent="0.2">
      <c r="F24" s="2">
        <v>45211.574583333328</v>
      </c>
      <c r="G24">
        <v>3043</v>
      </c>
      <c r="H24" t="s">
        <v>2220</v>
      </c>
      <c r="I24">
        <v>2705</v>
      </c>
      <c r="J24">
        <v>941</v>
      </c>
      <c r="K24" t="s">
        <v>3059</v>
      </c>
      <c r="L24" s="3">
        <v>18.920000000000002</v>
      </c>
      <c r="M24" t="s">
        <v>47</v>
      </c>
      <c r="N24" s="37" t="s">
        <v>5743</v>
      </c>
      <c r="O24" s="38" t="s">
        <v>5744</v>
      </c>
    </row>
    <row r="25" spans="2:15" ht="16" x14ac:dyDescent="0.2">
      <c r="E25" s="35" t="s">
        <v>5887</v>
      </c>
      <c r="F25" s="35"/>
      <c r="G25" s="35"/>
      <c r="H25" s="35"/>
      <c r="I25" s="35"/>
      <c r="J25" s="35"/>
      <c r="K25" s="35"/>
      <c r="L25" s="35"/>
      <c r="M25" s="35"/>
      <c r="N25" s="35"/>
      <c r="O25" s="35"/>
    </row>
    <row r="26" spans="2:15" ht="21" x14ac:dyDescent="0.25">
      <c r="C26" s="40" t="s">
        <v>5740</v>
      </c>
      <c r="D26" s="40"/>
      <c r="E26" s="40"/>
      <c r="F26" s="40"/>
      <c r="G26" s="40"/>
      <c r="H26" s="40"/>
      <c r="I26" s="40"/>
      <c r="J26" s="40"/>
      <c r="K26" s="40"/>
      <c r="L26" s="40"/>
      <c r="M26" s="40"/>
      <c r="N26" s="40"/>
      <c r="O26" s="40"/>
    </row>
    <row r="27" spans="2:15" ht="18" x14ac:dyDescent="0.2">
      <c r="D27" s="41" t="s">
        <v>5875</v>
      </c>
      <c r="E27" s="41"/>
      <c r="F27" s="41"/>
      <c r="G27" s="41"/>
      <c r="H27" s="41"/>
      <c r="I27" s="41"/>
      <c r="J27" s="41"/>
      <c r="K27" s="41"/>
      <c r="L27" s="41"/>
      <c r="M27" s="41"/>
      <c r="N27" s="41"/>
      <c r="O27" s="41"/>
    </row>
    <row r="28" spans="2:15" ht="16" x14ac:dyDescent="0.2">
      <c r="E28" s="35" t="s">
        <v>5888</v>
      </c>
      <c r="F28" s="35"/>
      <c r="G28" s="35"/>
      <c r="H28" s="35"/>
      <c r="I28" s="35"/>
      <c r="J28" s="35"/>
      <c r="K28" s="35"/>
      <c r="L28" s="35"/>
      <c r="M28" s="35"/>
      <c r="N28" s="35"/>
      <c r="O28" s="35"/>
    </row>
    <row r="29" spans="2:15" ht="23" x14ac:dyDescent="0.25">
      <c r="B29" s="39" t="s">
        <v>5694</v>
      </c>
      <c r="C29" s="39"/>
      <c r="D29" s="39"/>
      <c r="E29" s="39"/>
      <c r="F29" s="39"/>
      <c r="G29" s="39"/>
      <c r="H29" s="39"/>
      <c r="I29" s="39"/>
      <c r="J29" s="39"/>
      <c r="K29" s="39"/>
      <c r="L29" s="39"/>
      <c r="M29" s="39"/>
      <c r="N29" s="39"/>
      <c r="O29" s="39"/>
    </row>
    <row r="30" spans="2:15" ht="21" x14ac:dyDescent="0.25">
      <c r="C30" s="40" t="s">
        <v>5876</v>
      </c>
      <c r="D30" s="40"/>
      <c r="E30" s="40"/>
      <c r="F30" s="40"/>
      <c r="G30" s="40"/>
      <c r="H30" s="40"/>
      <c r="I30" s="40"/>
      <c r="J30" s="40"/>
      <c r="K30" s="40"/>
      <c r="L30" s="40"/>
      <c r="M30" s="40"/>
      <c r="N30" s="40"/>
      <c r="O30" s="40"/>
    </row>
    <row r="31" spans="2:15" ht="16" x14ac:dyDescent="0.2">
      <c r="E31" s="35" t="s">
        <v>5889</v>
      </c>
      <c r="F31" s="35"/>
      <c r="G31" s="35"/>
      <c r="H31" s="35"/>
      <c r="I31" s="35"/>
      <c r="J31" s="35"/>
      <c r="K31" s="35"/>
      <c r="L31" s="35"/>
      <c r="M31" s="35"/>
      <c r="N31" s="35"/>
      <c r="O31" s="35"/>
    </row>
    <row r="32" spans="2:15" ht="16" x14ac:dyDescent="0.2">
      <c r="E32" s="35" t="s">
        <v>5890</v>
      </c>
      <c r="F32" s="35"/>
      <c r="G32" s="35"/>
      <c r="H32" s="35"/>
      <c r="I32" s="35"/>
      <c r="J32" s="35"/>
      <c r="K32" s="35"/>
      <c r="L32" s="35"/>
      <c r="M32" s="35"/>
      <c r="N32" s="35"/>
      <c r="O32" s="35"/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B1:O29"/>
  <sheetViews>
    <sheetView workbookViewId="0"/>
  </sheetViews>
  <sheetFormatPr baseColWidth="10" defaultColWidth="8.83203125" defaultRowHeight="15" x14ac:dyDescent="0.2"/>
  <cols>
    <col min="1" max="5" width="2" customWidth="1"/>
    <col min="6" max="6" width="9" customWidth="1"/>
    <col min="7" max="8" width="6" customWidth="1"/>
    <col min="9" max="10" width="5" customWidth="1"/>
    <col min="11" max="11" width="40" customWidth="1"/>
    <col min="12" max="12" width="15" customWidth="1"/>
    <col min="13" max="13" width="5" customWidth="1"/>
    <col min="14" max="14" width="16" customWidth="1"/>
    <col min="15" max="15" width="12" customWidth="1"/>
  </cols>
  <sheetData>
    <row r="1" spans="2:15" x14ac:dyDescent="0.2">
      <c r="E1" s="1" t="s">
        <v>5763</v>
      </c>
    </row>
    <row r="3" spans="2:15" x14ac:dyDescent="0.2">
      <c r="F3" s="1" t="s">
        <v>2</v>
      </c>
      <c r="G3" s="1" t="s">
        <v>1</v>
      </c>
      <c r="H3" s="1" t="s">
        <v>3</v>
      </c>
      <c r="I3" s="1" t="s">
        <v>9</v>
      </c>
      <c r="J3" s="1" t="s">
        <v>13</v>
      </c>
      <c r="K3" s="1" t="s">
        <v>4</v>
      </c>
      <c r="L3" s="1" t="s">
        <v>5</v>
      </c>
      <c r="M3" s="1" t="s">
        <v>6</v>
      </c>
      <c r="N3" s="1" t="s">
        <v>11</v>
      </c>
      <c r="O3" s="1" t="s">
        <v>15</v>
      </c>
    </row>
    <row r="4" spans="2:15" ht="23" x14ac:dyDescent="0.25">
      <c r="B4" s="39" t="s">
        <v>5678</v>
      </c>
      <c r="C4" s="39"/>
      <c r="D4" s="39"/>
      <c r="E4" s="39"/>
      <c r="F4" s="39"/>
      <c r="G4" s="39"/>
      <c r="H4" s="39"/>
      <c r="I4" s="39"/>
      <c r="J4" s="39"/>
      <c r="K4" s="39"/>
      <c r="L4" s="39"/>
      <c r="M4" s="39"/>
      <c r="N4" s="39"/>
      <c r="O4" s="39"/>
    </row>
    <row r="5" spans="2:15" ht="21" x14ac:dyDescent="0.25">
      <c r="C5" s="40" t="s">
        <v>5736</v>
      </c>
      <c r="D5" s="40"/>
      <c r="E5" s="40"/>
      <c r="F5" s="40"/>
      <c r="G5" s="40"/>
      <c r="H5" s="40"/>
      <c r="I5" s="40"/>
      <c r="J5" s="40"/>
      <c r="K5" s="40"/>
      <c r="L5" s="40"/>
      <c r="M5" s="40"/>
      <c r="N5" s="40"/>
      <c r="O5" s="40"/>
    </row>
    <row r="6" spans="2:15" ht="18" x14ac:dyDescent="0.2">
      <c r="D6" s="41" t="s">
        <v>5868</v>
      </c>
      <c r="E6" s="41"/>
      <c r="F6" s="41"/>
      <c r="G6" s="41"/>
      <c r="H6" s="41"/>
      <c r="I6" s="41"/>
      <c r="J6" s="41"/>
      <c r="K6" s="41"/>
      <c r="L6" s="41"/>
      <c r="M6" s="41"/>
      <c r="N6" s="41"/>
      <c r="O6" s="41"/>
    </row>
    <row r="7" spans="2:15" ht="16" x14ac:dyDescent="0.2">
      <c r="E7" s="35" t="s">
        <v>5879</v>
      </c>
      <c r="F7" s="35"/>
      <c r="G7" s="35"/>
      <c r="H7" s="35"/>
      <c r="I7" s="35"/>
      <c r="J7" s="35"/>
      <c r="K7" s="35"/>
      <c r="L7" s="36">
        <f>SUM(L8:L8)</f>
        <v>609.02</v>
      </c>
      <c r="M7" s="35"/>
      <c r="N7" s="35"/>
      <c r="O7" s="35"/>
    </row>
    <row r="8" spans="2:15" ht="16" x14ac:dyDescent="0.2">
      <c r="F8" s="2">
        <v>45316.041666666657</v>
      </c>
      <c r="G8">
        <v>3040</v>
      </c>
      <c r="H8" t="s">
        <v>3050</v>
      </c>
      <c r="I8">
        <v>2722</v>
      </c>
      <c r="J8">
        <v>940</v>
      </c>
      <c r="K8" t="s">
        <v>3527</v>
      </c>
      <c r="L8" s="3">
        <v>609.02</v>
      </c>
      <c r="M8" t="s">
        <v>47</v>
      </c>
      <c r="N8" s="37" t="s">
        <v>5743</v>
      </c>
      <c r="O8" s="38" t="s">
        <v>5744</v>
      </c>
    </row>
    <row r="9" spans="2:15" ht="16" x14ac:dyDescent="0.2">
      <c r="E9" s="35" t="s">
        <v>5880</v>
      </c>
      <c r="F9" s="35"/>
      <c r="G9" s="35"/>
      <c r="H9" s="35"/>
      <c r="I9" s="35"/>
      <c r="J9" s="35"/>
      <c r="K9" s="35"/>
      <c r="L9" s="35"/>
      <c r="M9" s="35"/>
      <c r="N9" s="35"/>
      <c r="O9" s="35"/>
    </row>
    <row r="10" spans="2:15" ht="16" x14ac:dyDescent="0.2">
      <c r="E10" s="35" t="s">
        <v>5881</v>
      </c>
      <c r="F10" s="35"/>
      <c r="G10" s="35"/>
      <c r="H10" s="35"/>
      <c r="I10" s="35"/>
      <c r="J10" s="35"/>
      <c r="K10" s="35"/>
      <c r="L10" s="35"/>
      <c r="M10" s="35"/>
      <c r="N10" s="35"/>
      <c r="O10" s="35"/>
    </row>
    <row r="11" spans="2:15" ht="21" x14ac:dyDescent="0.25">
      <c r="C11" s="40" t="s">
        <v>5684</v>
      </c>
      <c r="D11" s="40"/>
      <c r="E11" s="40"/>
      <c r="F11" s="40"/>
      <c r="G11" s="40"/>
      <c r="H11" s="40"/>
      <c r="I11" s="40"/>
      <c r="J11" s="40"/>
      <c r="K11" s="40"/>
      <c r="L11" s="40"/>
      <c r="M11" s="40"/>
      <c r="N11" s="40"/>
      <c r="O11" s="40"/>
    </row>
    <row r="12" spans="2:15" ht="18" x14ac:dyDescent="0.2">
      <c r="D12" s="41" t="s">
        <v>5870</v>
      </c>
      <c r="E12" s="41"/>
      <c r="F12" s="41"/>
      <c r="G12" s="41"/>
      <c r="H12" s="41"/>
      <c r="I12" s="41"/>
      <c r="J12" s="41"/>
      <c r="K12" s="41"/>
      <c r="L12" s="41"/>
      <c r="M12" s="41"/>
      <c r="N12" s="41"/>
      <c r="O12" s="41"/>
    </row>
    <row r="13" spans="2:15" ht="16" x14ac:dyDescent="0.2">
      <c r="E13" s="35" t="s">
        <v>5882</v>
      </c>
      <c r="F13" s="35"/>
      <c r="G13" s="35"/>
      <c r="H13" s="35"/>
      <c r="I13" s="35"/>
      <c r="J13" s="35"/>
      <c r="K13" s="35"/>
      <c r="L13" s="35"/>
      <c r="M13" s="35"/>
      <c r="N13" s="35"/>
      <c r="O13" s="35"/>
    </row>
    <row r="14" spans="2:15" ht="16" x14ac:dyDescent="0.2">
      <c r="E14" s="35" t="s">
        <v>5883</v>
      </c>
      <c r="F14" s="35"/>
      <c r="G14" s="35"/>
      <c r="H14" s="35"/>
      <c r="I14" s="35"/>
      <c r="J14" s="35"/>
      <c r="K14" s="35"/>
      <c r="L14" s="35"/>
      <c r="M14" s="35"/>
      <c r="N14" s="35"/>
      <c r="O14" s="35"/>
    </row>
    <row r="15" spans="2:15" ht="16" x14ac:dyDescent="0.2">
      <c r="E15" s="35" t="s">
        <v>5884</v>
      </c>
      <c r="F15" s="35"/>
      <c r="G15" s="35"/>
      <c r="H15" s="35"/>
      <c r="I15" s="35"/>
      <c r="J15" s="35"/>
      <c r="K15" s="35"/>
      <c r="L15" s="35"/>
      <c r="M15" s="35"/>
      <c r="N15" s="35"/>
      <c r="O15" s="35"/>
    </row>
    <row r="16" spans="2:15" ht="21" x14ac:dyDescent="0.25">
      <c r="C16" s="40" t="s">
        <v>5739</v>
      </c>
      <c r="D16" s="40"/>
      <c r="E16" s="40"/>
      <c r="F16" s="40"/>
      <c r="G16" s="40"/>
      <c r="H16" s="40"/>
      <c r="I16" s="40"/>
      <c r="J16" s="40"/>
      <c r="K16" s="40"/>
      <c r="L16" s="40"/>
      <c r="M16" s="40"/>
      <c r="N16" s="40"/>
      <c r="O16" s="40"/>
    </row>
    <row r="17" spans="2:15" ht="18" x14ac:dyDescent="0.2">
      <c r="D17" s="41" t="s">
        <v>5872</v>
      </c>
      <c r="E17" s="41"/>
      <c r="F17" s="41"/>
      <c r="G17" s="41"/>
      <c r="H17" s="41"/>
      <c r="I17" s="41"/>
      <c r="J17" s="41"/>
      <c r="K17" s="41"/>
      <c r="L17" s="41"/>
      <c r="M17" s="41"/>
      <c r="N17" s="41"/>
      <c r="O17" s="41"/>
    </row>
    <row r="18" spans="2:15" ht="16" x14ac:dyDescent="0.2">
      <c r="E18" s="35" t="s">
        <v>5885</v>
      </c>
      <c r="F18" s="35"/>
      <c r="G18" s="35"/>
      <c r="H18" s="35"/>
      <c r="I18" s="35"/>
      <c r="J18" s="35"/>
      <c r="K18" s="35"/>
      <c r="L18" s="35"/>
      <c r="M18" s="35"/>
      <c r="N18" s="35"/>
      <c r="O18" s="35"/>
    </row>
    <row r="19" spans="2:15" ht="16" x14ac:dyDescent="0.2">
      <c r="E19" s="35" t="s">
        <v>5886</v>
      </c>
      <c r="F19" s="35"/>
      <c r="G19" s="35"/>
      <c r="H19" s="35"/>
      <c r="I19" s="35"/>
      <c r="J19" s="35"/>
      <c r="K19" s="35"/>
      <c r="L19" s="36">
        <f>SUM(L20:L21)</f>
        <v>99</v>
      </c>
      <c r="M19" s="35"/>
      <c r="N19" s="35"/>
      <c r="O19" s="35"/>
    </row>
    <row r="20" spans="2:15" ht="16" x14ac:dyDescent="0.2">
      <c r="F20" s="2">
        <v>45316.041666666657</v>
      </c>
      <c r="G20">
        <v>3041</v>
      </c>
      <c r="H20" t="s">
        <v>2220</v>
      </c>
      <c r="I20">
        <v>2705</v>
      </c>
      <c r="J20">
        <v>940</v>
      </c>
      <c r="K20" t="s">
        <v>3533</v>
      </c>
      <c r="L20" s="3">
        <v>34</v>
      </c>
      <c r="M20" t="s">
        <v>47</v>
      </c>
      <c r="N20" s="37" t="s">
        <v>5743</v>
      </c>
      <c r="O20" s="38" t="s">
        <v>5744</v>
      </c>
    </row>
    <row r="21" spans="2:15" ht="16" x14ac:dyDescent="0.2">
      <c r="F21" s="2">
        <v>45320.041666666657</v>
      </c>
      <c r="G21">
        <v>4197</v>
      </c>
      <c r="H21" t="s">
        <v>2220</v>
      </c>
      <c r="I21">
        <v>2900</v>
      </c>
      <c r="J21">
        <v>940</v>
      </c>
      <c r="K21" t="s">
        <v>3564</v>
      </c>
      <c r="L21" s="3">
        <v>65</v>
      </c>
      <c r="M21" t="s">
        <v>47</v>
      </c>
      <c r="N21" s="37" t="s">
        <v>5743</v>
      </c>
      <c r="O21" s="38" t="s">
        <v>5744</v>
      </c>
    </row>
    <row r="22" spans="2:15" ht="16" x14ac:dyDescent="0.2">
      <c r="E22" s="35" t="s">
        <v>5887</v>
      </c>
      <c r="F22" s="35"/>
      <c r="G22" s="35"/>
      <c r="H22" s="35"/>
      <c r="I22" s="35"/>
      <c r="J22" s="35"/>
      <c r="K22" s="35"/>
      <c r="L22" s="35"/>
      <c r="M22" s="35"/>
      <c r="N22" s="35"/>
      <c r="O22" s="35"/>
    </row>
    <row r="23" spans="2:15" ht="21" x14ac:dyDescent="0.25">
      <c r="C23" s="40" t="s">
        <v>5740</v>
      </c>
      <c r="D23" s="40"/>
      <c r="E23" s="40"/>
      <c r="F23" s="40"/>
      <c r="G23" s="40"/>
      <c r="H23" s="40"/>
      <c r="I23" s="40"/>
      <c r="J23" s="40"/>
      <c r="K23" s="40"/>
      <c r="L23" s="40"/>
      <c r="M23" s="40"/>
      <c r="N23" s="40"/>
      <c r="O23" s="40"/>
    </row>
    <row r="24" spans="2:15" ht="18" x14ac:dyDescent="0.2">
      <c r="D24" s="41" t="s">
        <v>5875</v>
      </c>
      <c r="E24" s="41"/>
      <c r="F24" s="41"/>
      <c r="G24" s="41"/>
      <c r="H24" s="41"/>
      <c r="I24" s="41"/>
      <c r="J24" s="41"/>
      <c r="K24" s="41"/>
      <c r="L24" s="41"/>
      <c r="M24" s="41"/>
      <c r="N24" s="41"/>
      <c r="O24" s="41"/>
    </row>
    <row r="25" spans="2:15" ht="16" x14ac:dyDescent="0.2">
      <c r="E25" s="35" t="s">
        <v>5888</v>
      </c>
      <c r="F25" s="35"/>
      <c r="G25" s="35"/>
      <c r="H25" s="35"/>
      <c r="I25" s="35"/>
      <c r="J25" s="35"/>
      <c r="K25" s="35"/>
      <c r="L25" s="35"/>
      <c r="M25" s="35"/>
      <c r="N25" s="35"/>
      <c r="O25" s="35"/>
    </row>
    <row r="26" spans="2:15" ht="23" x14ac:dyDescent="0.25">
      <c r="B26" s="39" t="s">
        <v>5694</v>
      </c>
      <c r="C26" s="39"/>
      <c r="D26" s="39"/>
      <c r="E26" s="39"/>
      <c r="F26" s="39"/>
      <c r="G26" s="39"/>
      <c r="H26" s="39"/>
      <c r="I26" s="39"/>
      <c r="J26" s="39"/>
      <c r="K26" s="39"/>
      <c r="L26" s="39"/>
      <c r="M26" s="39"/>
      <c r="N26" s="39"/>
      <c r="O26" s="39"/>
    </row>
    <row r="27" spans="2:15" ht="21" x14ac:dyDescent="0.25">
      <c r="C27" s="40" t="s">
        <v>5876</v>
      </c>
      <c r="D27" s="40"/>
      <c r="E27" s="40"/>
      <c r="F27" s="40"/>
      <c r="G27" s="40"/>
      <c r="H27" s="40"/>
      <c r="I27" s="40"/>
      <c r="J27" s="40"/>
      <c r="K27" s="40"/>
      <c r="L27" s="40"/>
      <c r="M27" s="40"/>
      <c r="N27" s="40"/>
      <c r="O27" s="40"/>
    </row>
    <row r="28" spans="2:15" ht="16" x14ac:dyDescent="0.2">
      <c r="E28" s="35" t="s">
        <v>5889</v>
      </c>
      <c r="F28" s="35"/>
      <c r="G28" s="35"/>
      <c r="H28" s="35"/>
      <c r="I28" s="35"/>
      <c r="J28" s="35"/>
      <c r="K28" s="35"/>
      <c r="L28" s="35"/>
      <c r="M28" s="35"/>
      <c r="N28" s="35"/>
      <c r="O28" s="35"/>
    </row>
    <row r="29" spans="2:15" ht="16" x14ac:dyDescent="0.2">
      <c r="E29" s="35" t="s">
        <v>5890</v>
      </c>
      <c r="F29" s="35"/>
      <c r="G29" s="35"/>
      <c r="H29" s="35"/>
      <c r="I29" s="35"/>
      <c r="J29" s="35"/>
      <c r="K29" s="35"/>
      <c r="L29" s="35"/>
      <c r="M29" s="35"/>
      <c r="N29" s="35"/>
      <c r="O29" s="35"/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B1:O43"/>
  <sheetViews>
    <sheetView workbookViewId="0"/>
  </sheetViews>
  <sheetFormatPr baseColWidth="10" defaultColWidth="8.83203125" defaultRowHeight="15" x14ac:dyDescent="0.2"/>
  <cols>
    <col min="1" max="5" width="2" customWidth="1"/>
    <col min="6" max="6" width="9" customWidth="1"/>
    <col min="7" max="8" width="6" customWidth="1"/>
    <col min="9" max="10" width="5" customWidth="1"/>
    <col min="11" max="11" width="40" customWidth="1"/>
    <col min="12" max="12" width="15" customWidth="1"/>
    <col min="13" max="13" width="5" customWidth="1"/>
    <col min="14" max="14" width="16" customWidth="1"/>
    <col min="15" max="15" width="12" customWidth="1"/>
  </cols>
  <sheetData>
    <row r="1" spans="2:15" x14ac:dyDescent="0.2">
      <c r="E1" s="1" t="s">
        <v>5764</v>
      </c>
    </row>
    <row r="3" spans="2:15" x14ac:dyDescent="0.2">
      <c r="F3" s="1" t="s">
        <v>2</v>
      </c>
      <c r="G3" s="1" t="s">
        <v>1</v>
      </c>
      <c r="H3" s="1" t="s">
        <v>3</v>
      </c>
      <c r="I3" s="1" t="s">
        <v>9</v>
      </c>
      <c r="J3" s="1" t="s">
        <v>13</v>
      </c>
      <c r="K3" s="1" t="s">
        <v>4</v>
      </c>
      <c r="L3" s="1" t="s">
        <v>5</v>
      </c>
      <c r="M3" s="1" t="s">
        <v>6</v>
      </c>
      <c r="N3" s="1" t="s">
        <v>11</v>
      </c>
      <c r="O3" s="1" t="s">
        <v>15</v>
      </c>
    </row>
    <row r="4" spans="2:15" ht="23" x14ac:dyDescent="0.25">
      <c r="B4" s="39" t="s">
        <v>5678</v>
      </c>
      <c r="C4" s="39"/>
      <c r="D4" s="39"/>
      <c r="E4" s="39"/>
      <c r="F4" s="39"/>
      <c r="G4" s="39"/>
      <c r="H4" s="39"/>
      <c r="I4" s="39"/>
      <c r="J4" s="39"/>
      <c r="K4" s="39"/>
      <c r="L4" s="39"/>
      <c r="M4" s="39"/>
      <c r="N4" s="39"/>
      <c r="O4" s="39"/>
    </row>
    <row r="5" spans="2:15" ht="21" x14ac:dyDescent="0.25">
      <c r="C5" s="40" t="s">
        <v>5736</v>
      </c>
      <c r="D5" s="40"/>
      <c r="E5" s="40"/>
      <c r="F5" s="40"/>
      <c r="G5" s="40"/>
      <c r="H5" s="40"/>
      <c r="I5" s="40"/>
      <c r="J5" s="40"/>
      <c r="K5" s="40"/>
      <c r="L5" s="40"/>
      <c r="M5" s="40"/>
      <c r="N5" s="40"/>
      <c r="O5" s="40"/>
    </row>
    <row r="6" spans="2:15" ht="18" x14ac:dyDescent="0.2">
      <c r="D6" s="41" t="s">
        <v>5868</v>
      </c>
      <c r="E6" s="41"/>
      <c r="F6" s="41"/>
      <c r="G6" s="41"/>
      <c r="H6" s="41"/>
      <c r="I6" s="41"/>
      <c r="J6" s="41"/>
      <c r="K6" s="41"/>
      <c r="L6" s="41"/>
      <c r="M6" s="41"/>
      <c r="N6" s="41"/>
      <c r="O6" s="41"/>
    </row>
    <row r="7" spans="2:15" ht="16" x14ac:dyDescent="0.2">
      <c r="E7" s="35" t="s">
        <v>5879</v>
      </c>
      <c r="F7" s="35"/>
      <c r="G7" s="35"/>
      <c r="H7" s="35"/>
      <c r="I7" s="35"/>
      <c r="J7" s="35"/>
      <c r="K7" s="35"/>
      <c r="L7" s="36">
        <f>SUM(L8:L10)</f>
        <v>3245.28</v>
      </c>
      <c r="M7" s="35"/>
      <c r="N7" s="35"/>
      <c r="O7" s="35"/>
    </row>
    <row r="8" spans="2:15" ht="16" x14ac:dyDescent="0.2">
      <c r="F8" s="2">
        <v>45516.083333333343</v>
      </c>
      <c r="G8">
        <v>3704</v>
      </c>
      <c r="H8" t="s">
        <v>3050</v>
      </c>
      <c r="I8">
        <v>2722</v>
      </c>
      <c r="J8">
        <v>940</v>
      </c>
      <c r="K8" t="s">
        <v>4174</v>
      </c>
      <c r="L8" s="3">
        <v>1368.35</v>
      </c>
      <c r="M8" t="s">
        <v>47</v>
      </c>
      <c r="N8" s="37" t="s">
        <v>5743</v>
      </c>
      <c r="O8" s="38" t="s">
        <v>5744</v>
      </c>
    </row>
    <row r="9" spans="2:15" ht="16" x14ac:dyDescent="0.2">
      <c r="F9" s="2">
        <v>45540.083333333343</v>
      </c>
      <c r="G9">
        <v>3705</v>
      </c>
      <c r="H9" t="s">
        <v>3050</v>
      </c>
      <c r="I9">
        <v>2722</v>
      </c>
      <c r="J9">
        <v>940</v>
      </c>
      <c r="K9" t="s">
        <v>4174</v>
      </c>
      <c r="L9" s="3">
        <v>914.03</v>
      </c>
      <c r="M9" t="s">
        <v>47</v>
      </c>
      <c r="N9" s="37" t="s">
        <v>5743</v>
      </c>
      <c r="O9" s="38" t="s">
        <v>5744</v>
      </c>
    </row>
    <row r="10" spans="2:15" ht="16" x14ac:dyDescent="0.2">
      <c r="F10" s="2">
        <v>45635.041666666657</v>
      </c>
      <c r="G10">
        <v>4064</v>
      </c>
      <c r="H10" t="s">
        <v>3050</v>
      </c>
      <c r="I10">
        <v>2722</v>
      </c>
      <c r="J10">
        <v>940</v>
      </c>
      <c r="K10" t="s">
        <v>4174</v>
      </c>
      <c r="L10" s="3">
        <v>962.9</v>
      </c>
      <c r="M10" t="s">
        <v>47</v>
      </c>
      <c r="N10" s="37" t="s">
        <v>5743</v>
      </c>
      <c r="O10" s="38" t="s">
        <v>5744</v>
      </c>
    </row>
    <row r="11" spans="2:15" ht="16" x14ac:dyDescent="0.2">
      <c r="E11" s="35" t="s">
        <v>5880</v>
      </c>
      <c r="F11" s="35"/>
      <c r="G11" s="35"/>
      <c r="H11" s="35"/>
      <c r="I11" s="35"/>
      <c r="J11" s="35"/>
      <c r="K11" s="35"/>
      <c r="L11" s="36">
        <f>SUM(L12:L14)</f>
        <v>1794.73</v>
      </c>
      <c r="M11" s="35"/>
      <c r="N11" s="35"/>
      <c r="O11" s="35"/>
    </row>
    <row r="12" spans="2:15" ht="16" x14ac:dyDescent="0.2">
      <c r="F12" s="2">
        <v>45495.083333333343</v>
      </c>
      <c r="G12">
        <v>3532</v>
      </c>
      <c r="H12" t="s">
        <v>3018</v>
      </c>
      <c r="I12">
        <v>2555</v>
      </c>
      <c r="J12">
        <v>940</v>
      </c>
      <c r="K12" t="s">
        <v>4102</v>
      </c>
      <c r="L12" s="3">
        <v>89.99</v>
      </c>
      <c r="M12" t="s">
        <v>47</v>
      </c>
      <c r="N12" s="37" t="s">
        <v>5743</v>
      </c>
      <c r="O12" s="38" t="s">
        <v>5744</v>
      </c>
    </row>
    <row r="13" spans="2:15" ht="16" x14ac:dyDescent="0.2">
      <c r="F13" s="2">
        <v>45601.041666666657</v>
      </c>
      <c r="G13">
        <v>4066</v>
      </c>
      <c r="H13" t="s">
        <v>3018</v>
      </c>
      <c r="I13">
        <v>2721</v>
      </c>
      <c r="J13">
        <v>940</v>
      </c>
      <c r="K13" t="s">
        <v>4560</v>
      </c>
      <c r="L13" s="3">
        <v>800</v>
      </c>
      <c r="M13" t="s">
        <v>47</v>
      </c>
      <c r="N13" s="37" t="s">
        <v>5743</v>
      </c>
      <c r="O13" s="38" t="s">
        <v>5744</v>
      </c>
    </row>
    <row r="14" spans="2:15" ht="16" x14ac:dyDescent="0.2">
      <c r="F14" s="2">
        <v>45646.041666666657</v>
      </c>
      <c r="G14">
        <v>3833</v>
      </c>
      <c r="H14" t="s">
        <v>3018</v>
      </c>
      <c r="I14">
        <v>2721</v>
      </c>
      <c r="J14">
        <v>940</v>
      </c>
      <c r="K14" t="s">
        <v>4784</v>
      </c>
      <c r="L14" s="3">
        <v>904.74</v>
      </c>
      <c r="M14" t="s">
        <v>47</v>
      </c>
      <c r="N14" s="37" t="s">
        <v>5743</v>
      </c>
      <c r="O14" s="38" t="s">
        <v>5744</v>
      </c>
    </row>
    <row r="15" spans="2:15" ht="16" x14ac:dyDescent="0.2">
      <c r="E15" s="35" t="s">
        <v>5881</v>
      </c>
      <c r="F15" s="35"/>
      <c r="G15" s="35"/>
      <c r="H15" s="35"/>
      <c r="I15" s="35"/>
      <c r="J15" s="35"/>
      <c r="K15" s="35"/>
      <c r="L15" s="35"/>
      <c r="M15" s="35"/>
      <c r="N15" s="35"/>
      <c r="O15" s="35"/>
    </row>
    <row r="16" spans="2:15" ht="21" x14ac:dyDescent="0.25">
      <c r="C16" s="40" t="s">
        <v>5684</v>
      </c>
      <c r="D16" s="40"/>
      <c r="E16" s="40"/>
      <c r="F16" s="40"/>
      <c r="G16" s="40"/>
      <c r="H16" s="40"/>
      <c r="I16" s="40"/>
      <c r="J16" s="40"/>
      <c r="K16" s="40"/>
      <c r="L16" s="40"/>
      <c r="M16" s="40"/>
      <c r="N16" s="40"/>
      <c r="O16" s="40"/>
    </row>
    <row r="17" spans="3:15" ht="18" x14ac:dyDescent="0.2">
      <c r="D17" s="41" t="s">
        <v>5870</v>
      </c>
      <c r="E17" s="41"/>
      <c r="F17" s="41"/>
      <c r="G17" s="41"/>
      <c r="H17" s="41"/>
      <c r="I17" s="41"/>
      <c r="J17" s="41"/>
      <c r="K17" s="41"/>
      <c r="L17" s="41"/>
      <c r="M17" s="41"/>
      <c r="N17" s="41"/>
      <c r="O17" s="41"/>
    </row>
    <row r="18" spans="3:15" ht="16" x14ac:dyDescent="0.2">
      <c r="E18" s="35" t="s">
        <v>5882</v>
      </c>
      <c r="F18" s="35"/>
      <c r="G18" s="35"/>
      <c r="H18" s="35"/>
      <c r="I18" s="35"/>
      <c r="J18" s="35"/>
      <c r="K18" s="35"/>
      <c r="L18" s="36">
        <f>SUM(L19:L20)</f>
        <v>1054.8</v>
      </c>
      <c r="M18" s="35"/>
      <c r="N18" s="35"/>
      <c r="O18" s="35"/>
    </row>
    <row r="19" spans="3:15" ht="16" x14ac:dyDescent="0.2">
      <c r="F19" s="2">
        <v>45657</v>
      </c>
      <c r="G19">
        <v>3889</v>
      </c>
      <c r="H19" t="s">
        <v>4831</v>
      </c>
      <c r="I19">
        <v>2551</v>
      </c>
      <c r="J19">
        <v>1730</v>
      </c>
      <c r="K19" t="s">
        <v>206</v>
      </c>
      <c r="L19" s="3">
        <v>858.25</v>
      </c>
      <c r="M19" t="s">
        <v>47</v>
      </c>
      <c r="N19" s="37" t="s">
        <v>5743</v>
      </c>
      <c r="O19" s="38" t="s">
        <v>5748</v>
      </c>
    </row>
    <row r="20" spans="3:15" ht="16" x14ac:dyDescent="0.2">
      <c r="F20" s="2">
        <v>45657</v>
      </c>
      <c r="G20">
        <v>4206</v>
      </c>
      <c r="H20" t="s">
        <v>4831</v>
      </c>
      <c r="I20">
        <v>2555</v>
      </c>
      <c r="J20">
        <v>1730</v>
      </c>
      <c r="K20" t="s">
        <v>204</v>
      </c>
      <c r="L20" s="3">
        <v>196.55</v>
      </c>
      <c r="M20" t="s">
        <v>47</v>
      </c>
      <c r="N20" s="37" t="s">
        <v>5743</v>
      </c>
      <c r="O20" s="38" t="s">
        <v>5748</v>
      </c>
    </row>
    <row r="21" spans="3:15" ht="16" x14ac:dyDescent="0.2">
      <c r="E21" s="35" t="s">
        <v>5883</v>
      </c>
      <c r="F21" s="35"/>
      <c r="G21" s="35"/>
      <c r="H21" s="35"/>
      <c r="I21" s="35"/>
      <c r="J21" s="35"/>
      <c r="K21" s="35"/>
      <c r="L21" s="36">
        <f>SUM(L22:L23)</f>
        <v>3587.25</v>
      </c>
      <c r="M21" s="35"/>
      <c r="N21" s="35"/>
      <c r="O21" s="35"/>
    </row>
    <row r="22" spans="3:15" ht="16" x14ac:dyDescent="0.2">
      <c r="F22" s="2">
        <v>45657</v>
      </c>
      <c r="G22">
        <v>3885</v>
      </c>
      <c r="H22" t="s">
        <v>3282</v>
      </c>
      <c r="I22">
        <v>2551</v>
      </c>
      <c r="J22">
        <v>1730</v>
      </c>
      <c r="K22" t="s">
        <v>206</v>
      </c>
      <c r="L22" s="3">
        <v>2952.6</v>
      </c>
      <c r="M22" t="s">
        <v>47</v>
      </c>
      <c r="N22" s="37" t="s">
        <v>5743</v>
      </c>
      <c r="O22" s="38" t="s">
        <v>5748</v>
      </c>
    </row>
    <row r="23" spans="3:15" ht="16" x14ac:dyDescent="0.2">
      <c r="F23" s="2">
        <v>45657</v>
      </c>
      <c r="G23">
        <v>3886</v>
      </c>
      <c r="H23" t="s">
        <v>3282</v>
      </c>
      <c r="I23">
        <v>2555</v>
      </c>
      <c r="J23">
        <v>1730</v>
      </c>
      <c r="K23" t="s">
        <v>204</v>
      </c>
      <c r="L23" s="3">
        <v>634.65</v>
      </c>
      <c r="M23" t="s">
        <v>47</v>
      </c>
      <c r="N23" s="37" t="s">
        <v>5743</v>
      </c>
      <c r="O23" s="38" t="s">
        <v>5748</v>
      </c>
    </row>
    <row r="24" spans="3:15" ht="16" x14ac:dyDescent="0.2">
      <c r="E24" s="35" t="s">
        <v>5884</v>
      </c>
      <c r="F24" s="35"/>
      <c r="G24" s="35"/>
      <c r="H24" s="35"/>
      <c r="I24" s="35"/>
      <c r="J24" s="35"/>
      <c r="K24" s="35"/>
      <c r="L24" s="35"/>
      <c r="M24" s="35"/>
      <c r="N24" s="35"/>
      <c r="O24" s="35"/>
    </row>
    <row r="25" spans="3:15" ht="21" x14ac:dyDescent="0.25">
      <c r="C25" s="40" t="s">
        <v>5739</v>
      </c>
      <c r="D25" s="40"/>
      <c r="E25" s="40"/>
      <c r="F25" s="40"/>
      <c r="G25" s="40"/>
      <c r="H25" s="40"/>
      <c r="I25" s="40"/>
      <c r="J25" s="40"/>
      <c r="K25" s="40"/>
      <c r="L25" s="40"/>
      <c r="M25" s="40"/>
      <c r="N25" s="40"/>
      <c r="O25" s="40"/>
    </row>
    <row r="26" spans="3:15" ht="18" x14ac:dyDescent="0.2">
      <c r="D26" s="41" t="s">
        <v>5872</v>
      </c>
      <c r="E26" s="41"/>
      <c r="F26" s="41"/>
      <c r="G26" s="41"/>
      <c r="H26" s="41"/>
      <c r="I26" s="41"/>
      <c r="J26" s="41"/>
      <c r="K26" s="41"/>
      <c r="L26" s="41"/>
      <c r="M26" s="41"/>
      <c r="N26" s="41"/>
      <c r="O26" s="41"/>
    </row>
    <row r="27" spans="3:15" ht="16" x14ac:dyDescent="0.2">
      <c r="E27" s="35" t="s">
        <v>5885</v>
      </c>
      <c r="F27" s="35"/>
      <c r="G27" s="35"/>
      <c r="H27" s="35"/>
      <c r="I27" s="35"/>
      <c r="J27" s="35"/>
      <c r="K27" s="35"/>
      <c r="L27" s="35"/>
      <c r="M27" s="35"/>
      <c r="N27" s="35"/>
      <c r="O27" s="35"/>
    </row>
    <row r="28" spans="3:15" ht="16" x14ac:dyDescent="0.2">
      <c r="E28" s="35" t="s">
        <v>5886</v>
      </c>
      <c r="F28" s="35"/>
      <c r="G28" s="35"/>
      <c r="H28" s="35"/>
      <c r="I28" s="35"/>
      <c r="J28" s="35"/>
      <c r="K28" s="35"/>
      <c r="L28" s="36">
        <f>SUM(L29:L34)</f>
        <v>394.5</v>
      </c>
      <c r="M28" s="35"/>
      <c r="N28" s="35"/>
      <c r="O28" s="35"/>
    </row>
    <row r="29" spans="3:15" ht="16" x14ac:dyDescent="0.2">
      <c r="F29" s="2">
        <v>45516.083333333343</v>
      </c>
      <c r="G29">
        <v>3703</v>
      </c>
      <c r="H29" t="s">
        <v>2220</v>
      </c>
      <c r="I29">
        <v>2705</v>
      </c>
      <c r="J29">
        <v>940</v>
      </c>
      <c r="K29" t="s">
        <v>4049</v>
      </c>
      <c r="L29" s="3">
        <v>14</v>
      </c>
      <c r="M29" t="s">
        <v>47</v>
      </c>
      <c r="N29" s="37" t="s">
        <v>5743</v>
      </c>
      <c r="O29" s="38" t="s">
        <v>5744</v>
      </c>
    </row>
    <row r="30" spans="3:15" ht="16" x14ac:dyDescent="0.2">
      <c r="F30" s="2">
        <v>45540.083333333343</v>
      </c>
      <c r="G30">
        <v>3706</v>
      </c>
      <c r="H30" t="s">
        <v>2220</v>
      </c>
      <c r="I30">
        <v>2705</v>
      </c>
      <c r="J30">
        <v>940</v>
      </c>
      <c r="K30" t="s">
        <v>4049</v>
      </c>
      <c r="L30" s="3">
        <v>14</v>
      </c>
      <c r="M30" t="s">
        <v>47</v>
      </c>
      <c r="N30" s="37" t="s">
        <v>5743</v>
      </c>
      <c r="O30" s="38" t="s">
        <v>5744</v>
      </c>
    </row>
    <row r="31" spans="3:15" ht="16" x14ac:dyDescent="0.2">
      <c r="F31" s="2">
        <v>45601.041666666657</v>
      </c>
      <c r="G31">
        <v>4067</v>
      </c>
      <c r="H31" t="s">
        <v>2220</v>
      </c>
      <c r="I31">
        <v>2705</v>
      </c>
      <c r="J31">
        <v>940</v>
      </c>
      <c r="K31" t="s">
        <v>4567</v>
      </c>
      <c r="L31" s="3">
        <v>9.5</v>
      </c>
      <c r="M31" t="s">
        <v>47</v>
      </c>
      <c r="N31" s="37" t="s">
        <v>5743</v>
      </c>
      <c r="O31" s="38" t="s">
        <v>5744</v>
      </c>
    </row>
    <row r="32" spans="3:15" ht="16" x14ac:dyDescent="0.2">
      <c r="F32" s="2">
        <v>45635.041666666657</v>
      </c>
      <c r="G32">
        <v>4065</v>
      </c>
      <c r="H32" t="s">
        <v>2220</v>
      </c>
      <c r="I32">
        <v>2705</v>
      </c>
      <c r="J32">
        <v>940</v>
      </c>
      <c r="K32" t="s">
        <v>4049</v>
      </c>
      <c r="L32" s="3">
        <v>14</v>
      </c>
      <c r="M32" t="s">
        <v>47</v>
      </c>
      <c r="N32" s="37" t="s">
        <v>5743</v>
      </c>
      <c r="O32" s="38" t="s">
        <v>5744</v>
      </c>
    </row>
    <row r="33" spans="2:15" ht="16" x14ac:dyDescent="0.2">
      <c r="F33" s="2">
        <v>45646.041666666657</v>
      </c>
      <c r="G33">
        <v>3834</v>
      </c>
      <c r="H33" t="s">
        <v>2220</v>
      </c>
      <c r="I33">
        <v>2705</v>
      </c>
      <c r="J33">
        <v>940</v>
      </c>
      <c r="K33" t="s">
        <v>4792</v>
      </c>
      <c r="L33" s="3">
        <v>14</v>
      </c>
      <c r="M33" t="s">
        <v>47</v>
      </c>
      <c r="N33" s="37" t="s">
        <v>5743</v>
      </c>
      <c r="O33" s="38" t="s">
        <v>5744</v>
      </c>
    </row>
    <row r="34" spans="2:15" ht="16" x14ac:dyDescent="0.2">
      <c r="F34" s="2">
        <v>45649.041666666657</v>
      </c>
      <c r="G34">
        <v>3826</v>
      </c>
      <c r="H34" t="s">
        <v>2220</v>
      </c>
      <c r="I34">
        <v>2701</v>
      </c>
      <c r="J34">
        <v>940</v>
      </c>
      <c r="K34" t="s">
        <v>4799</v>
      </c>
      <c r="L34" s="3">
        <v>329</v>
      </c>
      <c r="M34" t="s">
        <v>47</v>
      </c>
      <c r="N34" s="37" t="s">
        <v>5743</v>
      </c>
      <c r="O34" s="38" t="s">
        <v>5744</v>
      </c>
    </row>
    <row r="35" spans="2:15" ht="16" x14ac:dyDescent="0.2">
      <c r="E35" s="35" t="s">
        <v>5887</v>
      </c>
      <c r="F35" s="35"/>
      <c r="G35" s="35"/>
      <c r="H35" s="35"/>
      <c r="I35" s="35"/>
      <c r="J35" s="35"/>
      <c r="K35" s="35"/>
      <c r="L35" s="35"/>
      <c r="M35" s="35"/>
      <c r="N35" s="35"/>
      <c r="O35" s="35"/>
    </row>
    <row r="36" spans="2:15" ht="21" x14ac:dyDescent="0.25">
      <c r="C36" s="40" t="s">
        <v>5740</v>
      </c>
      <c r="D36" s="40"/>
      <c r="E36" s="40"/>
      <c r="F36" s="40"/>
      <c r="G36" s="40"/>
      <c r="H36" s="40"/>
      <c r="I36" s="40"/>
      <c r="J36" s="40"/>
      <c r="K36" s="40"/>
      <c r="L36" s="40"/>
      <c r="M36" s="40"/>
      <c r="N36" s="40"/>
      <c r="O36" s="40"/>
    </row>
    <row r="37" spans="2:15" ht="18" x14ac:dyDescent="0.2">
      <c r="D37" s="41" t="s">
        <v>5875</v>
      </c>
      <c r="E37" s="41"/>
      <c r="F37" s="41"/>
      <c r="G37" s="41"/>
      <c r="H37" s="41"/>
      <c r="I37" s="41"/>
      <c r="J37" s="41"/>
      <c r="K37" s="41"/>
      <c r="L37" s="41"/>
      <c r="M37" s="41"/>
      <c r="N37" s="41"/>
      <c r="O37" s="41"/>
    </row>
    <row r="38" spans="2:15" ht="16" x14ac:dyDescent="0.2">
      <c r="E38" s="35" t="s">
        <v>5888</v>
      </c>
      <c r="F38" s="35"/>
      <c r="G38" s="35"/>
      <c r="H38" s="35"/>
      <c r="I38" s="35"/>
      <c r="J38" s="35"/>
      <c r="K38" s="35"/>
      <c r="L38" s="35"/>
      <c r="M38" s="35"/>
      <c r="N38" s="35"/>
      <c r="O38" s="35"/>
    </row>
    <row r="39" spans="2:15" ht="23" x14ac:dyDescent="0.25">
      <c r="B39" s="39" t="s">
        <v>5694</v>
      </c>
      <c r="C39" s="39"/>
      <c r="D39" s="39"/>
      <c r="E39" s="39"/>
      <c r="F39" s="39"/>
      <c r="G39" s="39"/>
      <c r="H39" s="39"/>
      <c r="I39" s="39"/>
      <c r="J39" s="39"/>
      <c r="K39" s="39"/>
      <c r="L39" s="39"/>
      <c r="M39" s="39"/>
      <c r="N39" s="39"/>
      <c r="O39" s="39"/>
    </row>
    <row r="40" spans="2:15" ht="21" x14ac:dyDescent="0.25">
      <c r="C40" s="40" t="s">
        <v>5876</v>
      </c>
      <c r="D40" s="40"/>
      <c r="E40" s="40"/>
      <c r="F40" s="40"/>
      <c r="G40" s="40"/>
      <c r="H40" s="40"/>
      <c r="I40" s="40"/>
      <c r="J40" s="40"/>
      <c r="K40" s="40"/>
      <c r="L40" s="40"/>
      <c r="M40" s="40"/>
      <c r="N40" s="40"/>
      <c r="O40" s="40"/>
    </row>
    <row r="41" spans="2:15" ht="16" x14ac:dyDescent="0.2">
      <c r="E41" s="35" t="s">
        <v>5889</v>
      </c>
      <c r="F41" s="35"/>
      <c r="G41" s="35"/>
      <c r="H41" s="35"/>
      <c r="I41" s="35"/>
      <c r="J41" s="35"/>
      <c r="K41" s="35"/>
      <c r="L41" s="36">
        <f>SUM(L42:L42)</f>
        <v>10642.53</v>
      </c>
      <c r="M41" s="35"/>
      <c r="N41" s="35"/>
      <c r="O41" s="35"/>
    </row>
    <row r="42" spans="2:15" ht="16" x14ac:dyDescent="0.2">
      <c r="F42" s="2">
        <v>45545.083333333343</v>
      </c>
      <c r="G42">
        <v>3358</v>
      </c>
      <c r="H42" t="s">
        <v>1771</v>
      </c>
      <c r="I42">
        <v>940</v>
      </c>
      <c r="J42">
        <v>3200</v>
      </c>
      <c r="K42" t="s">
        <v>4286</v>
      </c>
      <c r="L42" s="3">
        <v>10642.53</v>
      </c>
      <c r="M42" t="s">
        <v>47</v>
      </c>
      <c r="N42" s="37" t="s">
        <v>5752</v>
      </c>
      <c r="O42" s="38" t="s">
        <v>5753</v>
      </c>
    </row>
    <row r="43" spans="2:15" ht="16" x14ac:dyDescent="0.2">
      <c r="E43" s="35" t="s">
        <v>5890</v>
      </c>
      <c r="F43" s="35"/>
      <c r="G43" s="35"/>
      <c r="H43" s="35"/>
      <c r="I43" s="35"/>
      <c r="J43" s="35"/>
      <c r="K43" s="35"/>
      <c r="L43" s="35"/>
      <c r="M43" s="35"/>
      <c r="N43" s="35"/>
      <c r="O43" s="35"/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B1:O26"/>
  <sheetViews>
    <sheetView tabSelected="1" workbookViewId="0"/>
  </sheetViews>
  <sheetFormatPr baseColWidth="10" defaultColWidth="8.83203125" defaultRowHeight="15" x14ac:dyDescent="0.2"/>
  <cols>
    <col min="1" max="5" width="2" customWidth="1"/>
    <col min="6" max="6" width="9" customWidth="1"/>
    <col min="7" max="8" width="6" customWidth="1"/>
    <col min="9" max="10" width="5" customWidth="1"/>
    <col min="11" max="11" width="40" customWidth="1"/>
    <col min="12" max="12" width="15" customWidth="1"/>
    <col min="13" max="13" width="5" customWidth="1"/>
    <col min="14" max="14" width="16" customWidth="1"/>
    <col min="15" max="15" width="12" customWidth="1"/>
  </cols>
  <sheetData>
    <row r="1" spans="2:15" x14ac:dyDescent="0.2">
      <c r="E1" s="1" t="s">
        <v>5765</v>
      </c>
    </row>
    <row r="3" spans="2:15" x14ac:dyDescent="0.2">
      <c r="F3" s="1" t="s">
        <v>2</v>
      </c>
      <c r="G3" s="1" t="s">
        <v>1</v>
      </c>
      <c r="H3" s="1" t="s">
        <v>3</v>
      </c>
      <c r="I3" s="1" t="s">
        <v>9</v>
      </c>
      <c r="J3" s="1" t="s">
        <v>13</v>
      </c>
      <c r="K3" s="1" t="s">
        <v>4</v>
      </c>
      <c r="L3" s="1" t="s">
        <v>5</v>
      </c>
      <c r="M3" s="1" t="s">
        <v>6</v>
      </c>
      <c r="N3" s="1" t="s">
        <v>11</v>
      </c>
      <c r="O3" s="1" t="s">
        <v>15</v>
      </c>
    </row>
    <row r="4" spans="2:15" ht="23" x14ac:dyDescent="0.25">
      <c r="B4" s="39" t="s">
        <v>5678</v>
      </c>
      <c r="C4" s="39"/>
      <c r="D4" s="39"/>
      <c r="E4" s="39"/>
      <c r="F4" s="39"/>
      <c r="G4" s="39"/>
      <c r="H4" s="39"/>
      <c r="I4" s="39"/>
      <c r="J4" s="39"/>
      <c r="K4" s="39"/>
      <c r="L4" s="39"/>
      <c r="M4" s="39"/>
      <c r="N4" s="39"/>
      <c r="O4" s="39"/>
    </row>
    <row r="5" spans="2:15" ht="21" x14ac:dyDescent="0.25">
      <c r="C5" s="40" t="s">
        <v>5736</v>
      </c>
      <c r="D5" s="40"/>
      <c r="E5" s="40"/>
      <c r="F5" s="40"/>
      <c r="G5" s="40"/>
      <c r="H5" s="40"/>
      <c r="I5" s="40"/>
      <c r="J5" s="40"/>
      <c r="K5" s="40"/>
      <c r="L5" s="40"/>
      <c r="M5" s="40"/>
      <c r="N5" s="40"/>
      <c r="O5" s="40"/>
    </row>
    <row r="6" spans="2:15" ht="18" x14ac:dyDescent="0.2">
      <c r="D6" s="41" t="s">
        <v>5868</v>
      </c>
      <c r="E6" s="41"/>
      <c r="F6" s="41"/>
      <c r="G6" s="41"/>
      <c r="H6" s="41"/>
      <c r="I6" s="41"/>
      <c r="J6" s="41"/>
      <c r="K6" s="41"/>
      <c r="L6" s="41"/>
      <c r="M6" s="41"/>
      <c r="N6" s="41"/>
      <c r="O6" s="41"/>
    </row>
    <row r="7" spans="2:15" ht="16" x14ac:dyDescent="0.2">
      <c r="E7" s="35" t="s">
        <v>5879</v>
      </c>
      <c r="F7" s="35"/>
      <c r="G7" s="35"/>
      <c r="H7" s="35"/>
      <c r="I7" s="35"/>
      <c r="J7" s="35"/>
      <c r="K7" s="35"/>
      <c r="L7" s="35"/>
      <c r="M7" s="35"/>
      <c r="N7" s="35"/>
      <c r="O7" s="35"/>
    </row>
    <row r="8" spans="2:15" ht="16" x14ac:dyDescent="0.2">
      <c r="E8" s="35" t="s">
        <v>5880</v>
      </c>
      <c r="F8" s="35"/>
      <c r="G8" s="35"/>
      <c r="H8" s="35"/>
      <c r="I8" s="35"/>
      <c r="J8" s="35"/>
      <c r="K8" s="35"/>
      <c r="L8" s="35"/>
      <c r="M8" s="35"/>
      <c r="N8" s="35"/>
      <c r="O8" s="35"/>
    </row>
    <row r="9" spans="2:15" ht="16" x14ac:dyDescent="0.2">
      <c r="E9" s="35" t="s">
        <v>5881</v>
      </c>
      <c r="F9" s="35"/>
      <c r="G9" s="35"/>
      <c r="H9" s="35"/>
      <c r="I9" s="35"/>
      <c r="J9" s="35"/>
      <c r="K9" s="35"/>
      <c r="L9" s="35"/>
      <c r="M9" s="35"/>
      <c r="N9" s="35"/>
      <c r="O9" s="35"/>
    </row>
    <row r="10" spans="2:15" ht="21" x14ac:dyDescent="0.25">
      <c r="C10" s="40" t="s">
        <v>5684</v>
      </c>
      <c r="D10" s="40"/>
      <c r="E10" s="40"/>
      <c r="F10" s="40"/>
      <c r="G10" s="40"/>
      <c r="H10" s="40"/>
      <c r="I10" s="40"/>
      <c r="J10" s="40"/>
      <c r="K10" s="40"/>
      <c r="L10" s="40"/>
      <c r="M10" s="40"/>
      <c r="N10" s="40"/>
      <c r="O10" s="40"/>
    </row>
    <row r="11" spans="2:15" ht="18" x14ac:dyDescent="0.2">
      <c r="D11" s="41" t="s">
        <v>5870</v>
      </c>
      <c r="E11" s="41"/>
      <c r="F11" s="41"/>
      <c r="G11" s="41"/>
      <c r="H11" s="41"/>
      <c r="I11" s="41"/>
      <c r="J11" s="41"/>
      <c r="K11" s="41"/>
      <c r="L11" s="41"/>
      <c r="M11" s="41"/>
      <c r="N11" s="41"/>
      <c r="O11" s="41"/>
    </row>
    <row r="12" spans="2:15" ht="16" x14ac:dyDescent="0.2">
      <c r="E12" s="35" t="s">
        <v>5882</v>
      </c>
      <c r="F12" s="35"/>
      <c r="G12" s="35"/>
      <c r="H12" s="35"/>
      <c r="I12" s="35"/>
      <c r="J12" s="35"/>
      <c r="K12" s="35"/>
      <c r="L12" s="35"/>
      <c r="M12" s="35"/>
      <c r="N12" s="35"/>
      <c r="O12" s="35"/>
    </row>
    <row r="13" spans="2:15" ht="16" x14ac:dyDescent="0.2">
      <c r="E13" s="35" t="s">
        <v>5883</v>
      </c>
      <c r="F13" s="35"/>
      <c r="G13" s="35"/>
      <c r="H13" s="35"/>
      <c r="I13" s="35"/>
      <c r="J13" s="35"/>
      <c r="K13" s="35"/>
      <c r="L13" s="35"/>
      <c r="M13" s="35"/>
      <c r="N13" s="35"/>
      <c r="O13" s="35"/>
    </row>
    <row r="14" spans="2:15" ht="16" x14ac:dyDescent="0.2">
      <c r="E14" s="35" t="s">
        <v>5884</v>
      </c>
      <c r="F14" s="35"/>
      <c r="G14" s="35"/>
      <c r="H14" s="35"/>
      <c r="I14" s="35"/>
      <c r="J14" s="35"/>
      <c r="K14" s="35"/>
      <c r="L14" s="35"/>
      <c r="M14" s="35"/>
      <c r="N14" s="35"/>
      <c r="O14" s="35"/>
    </row>
    <row r="15" spans="2:15" ht="21" x14ac:dyDescent="0.25">
      <c r="C15" s="40" t="s">
        <v>5739</v>
      </c>
      <c r="D15" s="40"/>
      <c r="E15" s="40"/>
      <c r="F15" s="40"/>
      <c r="G15" s="40"/>
      <c r="H15" s="40"/>
      <c r="I15" s="40"/>
      <c r="J15" s="40"/>
      <c r="K15" s="40"/>
      <c r="L15" s="40"/>
      <c r="M15" s="40"/>
      <c r="N15" s="40"/>
      <c r="O15" s="40"/>
    </row>
    <row r="16" spans="2:15" ht="18" x14ac:dyDescent="0.2">
      <c r="D16" s="41" t="s">
        <v>5872</v>
      </c>
      <c r="E16" s="41"/>
      <c r="F16" s="41"/>
      <c r="G16" s="41"/>
      <c r="H16" s="41"/>
      <c r="I16" s="41"/>
      <c r="J16" s="41"/>
      <c r="K16" s="41"/>
      <c r="L16" s="41"/>
      <c r="M16" s="41"/>
      <c r="N16" s="41"/>
      <c r="O16" s="41"/>
    </row>
    <row r="17" spans="2:15" ht="16" x14ac:dyDescent="0.2">
      <c r="E17" s="35" t="s">
        <v>5885</v>
      </c>
      <c r="F17" s="35"/>
      <c r="G17" s="35"/>
      <c r="H17" s="35"/>
      <c r="I17" s="35"/>
      <c r="J17" s="35"/>
      <c r="K17" s="35"/>
      <c r="L17" s="35"/>
      <c r="M17" s="35"/>
      <c r="N17" s="35"/>
      <c r="O17" s="35"/>
    </row>
    <row r="18" spans="2:15" ht="16" x14ac:dyDescent="0.2">
      <c r="E18" s="35" t="s">
        <v>5886</v>
      </c>
      <c r="F18" s="35"/>
      <c r="G18" s="35"/>
      <c r="H18" s="35"/>
      <c r="I18" s="35"/>
      <c r="J18" s="35"/>
      <c r="K18" s="35"/>
      <c r="L18" s="35"/>
      <c r="M18" s="35"/>
      <c r="N18" s="35"/>
      <c r="O18" s="35"/>
    </row>
    <row r="19" spans="2:15" ht="16" x14ac:dyDescent="0.2">
      <c r="E19" s="35" t="s">
        <v>5887</v>
      </c>
      <c r="F19" s="35"/>
      <c r="G19" s="35"/>
      <c r="H19" s="35"/>
      <c r="I19" s="35"/>
      <c r="J19" s="35"/>
      <c r="K19" s="35"/>
      <c r="L19" s="35"/>
      <c r="M19" s="35"/>
      <c r="N19" s="35"/>
      <c r="O19" s="35"/>
    </row>
    <row r="20" spans="2:15" ht="21" x14ac:dyDescent="0.25">
      <c r="C20" s="40" t="s">
        <v>5740</v>
      </c>
      <c r="D20" s="40"/>
      <c r="E20" s="40"/>
      <c r="F20" s="40"/>
      <c r="G20" s="40"/>
      <c r="H20" s="40"/>
      <c r="I20" s="40"/>
      <c r="J20" s="40"/>
      <c r="K20" s="40"/>
      <c r="L20" s="40"/>
      <c r="M20" s="40"/>
      <c r="N20" s="40"/>
      <c r="O20" s="40"/>
    </row>
    <row r="21" spans="2:15" ht="18" x14ac:dyDescent="0.2">
      <c r="D21" s="41" t="s">
        <v>5875</v>
      </c>
      <c r="E21" s="41"/>
      <c r="F21" s="41"/>
      <c r="G21" s="41"/>
      <c r="H21" s="41"/>
      <c r="I21" s="41"/>
      <c r="J21" s="41"/>
      <c r="K21" s="41"/>
      <c r="L21" s="41"/>
      <c r="M21" s="41"/>
      <c r="N21" s="41"/>
      <c r="O21" s="41"/>
    </row>
    <row r="22" spans="2:15" ht="16" x14ac:dyDescent="0.2">
      <c r="E22" s="35" t="s">
        <v>5888</v>
      </c>
      <c r="F22" s="35"/>
      <c r="G22" s="35"/>
      <c r="H22" s="35"/>
      <c r="I22" s="35"/>
      <c r="J22" s="35"/>
      <c r="K22" s="35"/>
      <c r="L22" s="35"/>
      <c r="M22" s="35"/>
      <c r="N22" s="35"/>
      <c r="O22" s="35"/>
    </row>
    <row r="23" spans="2:15" ht="23" x14ac:dyDescent="0.25">
      <c r="B23" s="39" t="s">
        <v>5694</v>
      </c>
      <c r="C23" s="39"/>
      <c r="D23" s="39"/>
      <c r="E23" s="39"/>
      <c r="F23" s="39"/>
      <c r="G23" s="39"/>
      <c r="H23" s="39"/>
      <c r="I23" s="39"/>
      <c r="J23" s="39"/>
      <c r="K23" s="39"/>
      <c r="L23" s="39"/>
      <c r="M23" s="39"/>
      <c r="N23" s="39"/>
      <c r="O23" s="39"/>
    </row>
    <row r="24" spans="2:15" ht="21" x14ac:dyDescent="0.25">
      <c r="C24" s="40" t="s">
        <v>5876</v>
      </c>
      <c r="D24" s="40"/>
      <c r="E24" s="40"/>
      <c r="F24" s="40"/>
      <c r="G24" s="40"/>
      <c r="H24" s="40"/>
      <c r="I24" s="40"/>
      <c r="J24" s="40"/>
      <c r="K24" s="40"/>
      <c r="L24" s="40"/>
      <c r="M24" s="40"/>
      <c r="N24" s="40"/>
      <c r="O24" s="40"/>
    </row>
    <row r="25" spans="2:15" ht="16" x14ac:dyDescent="0.2">
      <c r="E25" s="35" t="s">
        <v>5889</v>
      </c>
      <c r="F25" s="35"/>
      <c r="G25" s="35"/>
      <c r="H25" s="35"/>
      <c r="I25" s="35"/>
      <c r="J25" s="35"/>
      <c r="K25" s="35"/>
      <c r="L25" s="35"/>
      <c r="M25" s="35"/>
      <c r="N25" s="35"/>
      <c r="O25" s="35"/>
    </row>
    <row r="26" spans="2:15" ht="16" x14ac:dyDescent="0.2">
      <c r="E26" s="35" t="s">
        <v>5890</v>
      </c>
      <c r="F26" s="35"/>
      <c r="G26" s="35"/>
      <c r="H26" s="35"/>
      <c r="I26" s="35"/>
      <c r="J26" s="35"/>
      <c r="K26" s="35"/>
      <c r="L26" s="35"/>
      <c r="M26" s="35"/>
      <c r="N26" s="35"/>
      <c r="O26" s="35"/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B1:O26"/>
  <sheetViews>
    <sheetView workbookViewId="0"/>
  </sheetViews>
  <sheetFormatPr baseColWidth="10" defaultColWidth="8.83203125" defaultRowHeight="15" x14ac:dyDescent="0.2"/>
  <cols>
    <col min="1" max="5" width="2" customWidth="1"/>
    <col min="6" max="6" width="9" customWidth="1"/>
    <col min="7" max="8" width="6" customWidth="1"/>
    <col min="9" max="10" width="5" customWidth="1"/>
    <col min="11" max="11" width="40" customWidth="1"/>
    <col min="12" max="12" width="15" customWidth="1"/>
    <col min="13" max="13" width="5" customWidth="1"/>
    <col min="14" max="14" width="16" customWidth="1"/>
    <col min="15" max="15" width="12" customWidth="1"/>
  </cols>
  <sheetData>
    <row r="1" spans="2:15" x14ac:dyDescent="0.2">
      <c r="E1" s="1" t="s">
        <v>5766</v>
      </c>
    </row>
    <row r="3" spans="2:15" x14ac:dyDescent="0.2">
      <c r="F3" s="1" t="s">
        <v>2</v>
      </c>
      <c r="G3" s="1" t="s">
        <v>1</v>
      </c>
      <c r="H3" s="1" t="s">
        <v>3</v>
      </c>
      <c r="I3" s="1" t="s">
        <v>9</v>
      </c>
      <c r="J3" s="1" t="s">
        <v>13</v>
      </c>
      <c r="K3" s="1" t="s">
        <v>4</v>
      </c>
      <c r="L3" s="1" t="s">
        <v>5</v>
      </c>
      <c r="M3" s="1" t="s">
        <v>6</v>
      </c>
      <c r="N3" s="1" t="s">
        <v>11</v>
      </c>
      <c r="O3" s="1" t="s">
        <v>15</v>
      </c>
    </row>
    <row r="4" spans="2:15" ht="23" x14ac:dyDescent="0.25">
      <c r="B4" s="39" t="s">
        <v>5678</v>
      </c>
      <c r="C4" s="39"/>
      <c r="D4" s="39"/>
      <c r="E4" s="39"/>
      <c r="F4" s="39"/>
      <c r="G4" s="39"/>
      <c r="H4" s="39"/>
      <c r="I4" s="39"/>
      <c r="J4" s="39"/>
      <c r="K4" s="39"/>
      <c r="L4" s="39"/>
      <c r="M4" s="39"/>
      <c r="N4" s="39"/>
      <c r="O4" s="39"/>
    </row>
    <row r="5" spans="2:15" ht="21" x14ac:dyDescent="0.25">
      <c r="C5" s="40" t="s">
        <v>5736</v>
      </c>
      <c r="D5" s="40"/>
      <c r="E5" s="40"/>
      <c r="F5" s="40"/>
      <c r="G5" s="40"/>
      <c r="H5" s="40"/>
      <c r="I5" s="40"/>
      <c r="J5" s="40"/>
      <c r="K5" s="40"/>
      <c r="L5" s="40"/>
      <c r="M5" s="40"/>
      <c r="N5" s="40"/>
      <c r="O5" s="40"/>
    </row>
    <row r="6" spans="2:15" ht="18" x14ac:dyDescent="0.2">
      <c r="D6" s="41" t="s">
        <v>5868</v>
      </c>
      <c r="E6" s="41"/>
      <c r="F6" s="41"/>
      <c r="G6" s="41"/>
      <c r="H6" s="41"/>
      <c r="I6" s="41"/>
      <c r="J6" s="41"/>
      <c r="K6" s="41"/>
      <c r="L6" s="41"/>
      <c r="M6" s="41"/>
      <c r="N6" s="41"/>
      <c r="O6" s="41"/>
    </row>
    <row r="7" spans="2:15" ht="16" x14ac:dyDescent="0.2">
      <c r="E7" s="35" t="s">
        <v>5879</v>
      </c>
      <c r="F7" s="35"/>
      <c r="G7" s="35"/>
      <c r="H7" s="35"/>
      <c r="I7" s="35"/>
      <c r="J7" s="35"/>
      <c r="K7" s="35"/>
      <c r="L7" s="35"/>
      <c r="M7" s="35"/>
      <c r="N7" s="35"/>
      <c r="O7" s="35"/>
    </row>
    <row r="8" spans="2:15" ht="16" x14ac:dyDescent="0.2">
      <c r="E8" s="35" t="s">
        <v>5880</v>
      </c>
      <c r="F8" s="35"/>
      <c r="G8" s="35"/>
      <c r="H8" s="35"/>
      <c r="I8" s="35"/>
      <c r="J8" s="35"/>
      <c r="K8" s="35"/>
      <c r="L8" s="35"/>
      <c r="M8" s="35"/>
      <c r="N8" s="35"/>
      <c r="O8" s="35"/>
    </row>
    <row r="9" spans="2:15" ht="16" x14ac:dyDescent="0.2">
      <c r="E9" s="35" t="s">
        <v>5881</v>
      </c>
      <c r="F9" s="35"/>
      <c r="G9" s="35"/>
      <c r="H9" s="35"/>
      <c r="I9" s="35"/>
      <c r="J9" s="35"/>
      <c r="K9" s="35"/>
      <c r="L9" s="35"/>
      <c r="M9" s="35"/>
      <c r="N9" s="35"/>
      <c r="O9" s="35"/>
    </row>
    <row r="10" spans="2:15" ht="21" x14ac:dyDescent="0.25">
      <c r="C10" s="40" t="s">
        <v>5684</v>
      </c>
      <c r="D10" s="40"/>
      <c r="E10" s="40"/>
      <c r="F10" s="40"/>
      <c r="G10" s="40"/>
      <c r="H10" s="40"/>
      <c r="I10" s="40"/>
      <c r="J10" s="40"/>
      <c r="K10" s="40"/>
      <c r="L10" s="40"/>
      <c r="M10" s="40"/>
      <c r="N10" s="40"/>
      <c r="O10" s="40"/>
    </row>
    <row r="11" spans="2:15" ht="18" x14ac:dyDescent="0.2">
      <c r="D11" s="41" t="s">
        <v>5870</v>
      </c>
      <c r="E11" s="41"/>
      <c r="F11" s="41"/>
      <c r="G11" s="41"/>
      <c r="H11" s="41"/>
      <c r="I11" s="41"/>
      <c r="J11" s="41"/>
      <c r="K11" s="41"/>
      <c r="L11" s="41"/>
      <c r="M11" s="41"/>
      <c r="N11" s="41"/>
      <c r="O11" s="41"/>
    </row>
    <row r="12" spans="2:15" ht="16" x14ac:dyDescent="0.2">
      <c r="E12" s="35" t="s">
        <v>5882</v>
      </c>
      <c r="F12" s="35"/>
      <c r="G12" s="35"/>
      <c r="H12" s="35"/>
      <c r="I12" s="35"/>
      <c r="J12" s="35"/>
      <c r="K12" s="35"/>
      <c r="L12" s="35"/>
      <c r="M12" s="35"/>
      <c r="N12" s="35"/>
      <c r="O12" s="35"/>
    </row>
    <row r="13" spans="2:15" ht="16" x14ac:dyDescent="0.2">
      <c r="E13" s="35" t="s">
        <v>5883</v>
      </c>
      <c r="F13" s="35"/>
      <c r="G13" s="35"/>
      <c r="H13" s="35"/>
      <c r="I13" s="35"/>
      <c r="J13" s="35"/>
      <c r="K13" s="35"/>
      <c r="L13" s="35"/>
      <c r="M13" s="35"/>
      <c r="N13" s="35"/>
      <c r="O13" s="35"/>
    </row>
    <row r="14" spans="2:15" ht="16" x14ac:dyDescent="0.2">
      <c r="E14" s="35" t="s">
        <v>5884</v>
      </c>
      <c r="F14" s="35"/>
      <c r="G14" s="35"/>
      <c r="H14" s="35"/>
      <c r="I14" s="35"/>
      <c r="J14" s="35"/>
      <c r="K14" s="35"/>
      <c r="L14" s="35"/>
      <c r="M14" s="35"/>
      <c r="N14" s="35"/>
      <c r="O14" s="35"/>
    </row>
    <row r="15" spans="2:15" ht="21" x14ac:dyDescent="0.25">
      <c r="C15" s="40" t="s">
        <v>5739</v>
      </c>
      <c r="D15" s="40"/>
      <c r="E15" s="40"/>
      <c r="F15" s="40"/>
      <c r="G15" s="40"/>
      <c r="H15" s="40"/>
      <c r="I15" s="40"/>
      <c r="J15" s="40"/>
      <c r="K15" s="40"/>
      <c r="L15" s="40"/>
      <c r="M15" s="40"/>
      <c r="N15" s="40"/>
      <c r="O15" s="40"/>
    </row>
    <row r="16" spans="2:15" ht="18" x14ac:dyDescent="0.2">
      <c r="D16" s="41" t="s">
        <v>5872</v>
      </c>
      <c r="E16" s="41"/>
      <c r="F16" s="41"/>
      <c r="G16" s="41"/>
      <c r="H16" s="41"/>
      <c r="I16" s="41"/>
      <c r="J16" s="41"/>
      <c r="K16" s="41"/>
      <c r="L16" s="41"/>
      <c r="M16" s="41"/>
      <c r="N16" s="41"/>
      <c r="O16" s="41"/>
    </row>
    <row r="17" spans="2:15" ht="16" x14ac:dyDescent="0.2">
      <c r="E17" s="35" t="s">
        <v>5885</v>
      </c>
      <c r="F17" s="35"/>
      <c r="G17" s="35"/>
      <c r="H17" s="35"/>
      <c r="I17" s="35"/>
      <c r="J17" s="35"/>
      <c r="K17" s="35"/>
      <c r="L17" s="35"/>
      <c r="M17" s="35"/>
      <c r="N17" s="35"/>
      <c r="O17" s="35"/>
    </row>
    <row r="18" spans="2:15" ht="16" x14ac:dyDescent="0.2">
      <c r="E18" s="35" t="s">
        <v>5886</v>
      </c>
      <c r="F18" s="35"/>
      <c r="G18" s="35"/>
      <c r="H18" s="35"/>
      <c r="I18" s="35"/>
      <c r="J18" s="35"/>
      <c r="K18" s="35"/>
      <c r="L18" s="35"/>
      <c r="M18" s="35"/>
      <c r="N18" s="35"/>
      <c r="O18" s="35"/>
    </row>
    <row r="19" spans="2:15" ht="16" x14ac:dyDescent="0.2">
      <c r="E19" s="35" t="s">
        <v>5887</v>
      </c>
      <c r="F19" s="35"/>
      <c r="G19" s="35"/>
      <c r="H19" s="35"/>
      <c r="I19" s="35"/>
      <c r="J19" s="35"/>
      <c r="K19" s="35"/>
      <c r="L19" s="35"/>
      <c r="M19" s="35"/>
      <c r="N19" s="35"/>
      <c r="O19" s="35"/>
    </row>
    <row r="20" spans="2:15" ht="21" x14ac:dyDescent="0.25">
      <c r="C20" s="40" t="s">
        <v>5740</v>
      </c>
      <c r="D20" s="40"/>
      <c r="E20" s="40"/>
      <c r="F20" s="40"/>
      <c r="G20" s="40"/>
      <c r="H20" s="40"/>
      <c r="I20" s="40"/>
      <c r="J20" s="40"/>
      <c r="K20" s="40"/>
      <c r="L20" s="40"/>
      <c r="M20" s="40"/>
      <c r="N20" s="40"/>
      <c r="O20" s="40"/>
    </row>
    <row r="21" spans="2:15" ht="18" x14ac:dyDescent="0.2">
      <c r="D21" s="41" t="s">
        <v>5875</v>
      </c>
      <c r="E21" s="41"/>
      <c r="F21" s="41"/>
      <c r="G21" s="41"/>
      <c r="H21" s="41"/>
      <c r="I21" s="41"/>
      <c r="J21" s="41"/>
      <c r="K21" s="41"/>
      <c r="L21" s="41"/>
      <c r="M21" s="41"/>
      <c r="N21" s="41"/>
      <c r="O21" s="41"/>
    </row>
    <row r="22" spans="2:15" ht="16" x14ac:dyDescent="0.2">
      <c r="E22" s="35" t="s">
        <v>5888</v>
      </c>
      <c r="F22" s="35"/>
      <c r="G22" s="35"/>
      <c r="H22" s="35"/>
      <c r="I22" s="35"/>
      <c r="J22" s="35"/>
      <c r="K22" s="35"/>
      <c r="L22" s="35"/>
      <c r="M22" s="35"/>
      <c r="N22" s="35"/>
      <c r="O22" s="35"/>
    </row>
    <row r="23" spans="2:15" ht="23" x14ac:dyDescent="0.25">
      <c r="B23" s="39" t="s">
        <v>5694</v>
      </c>
      <c r="C23" s="39"/>
      <c r="D23" s="39"/>
      <c r="E23" s="39"/>
      <c r="F23" s="39"/>
      <c r="G23" s="39"/>
      <c r="H23" s="39"/>
      <c r="I23" s="39"/>
      <c r="J23" s="39"/>
      <c r="K23" s="39"/>
      <c r="L23" s="39"/>
      <c r="M23" s="39"/>
      <c r="N23" s="39"/>
      <c r="O23" s="39"/>
    </row>
    <row r="24" spans="2:15" ht="21" x14ac:dyDescent="0.25">
      <c r="C24" s="40" t="s">
        <v>5876</v>
      </c>
      <c r="D24" s="40"/>
      <c r="E24" s="40"/>
      <c r="F24" s="40"/>
      <c r="G24" s="40"/>
      <c r="H24" s="40"/>
      <c r="I24" s="40"/>
      <c r="J24" s="40"/>
      <c r="K24" s="40"/>
      <c r="L24" s="40"/>
      <c r="M24" s="40"/>
      <c r="N24" s="40"/>
      <c r="O24" s="40"/>
    </row>
    <row r="25" spans="2:15" ht="16" x14ac:dyDescent="0.2">
      <c r="E25" s="35" t="s">
        <v>5889</v>
      </c>
      <c r="F25" s="35"/>
      <c r="G25" s="35"/>
      <c r="H25" s="35"/>
      <c r="I25" s="35"/>
      <c r="J25" s="35"/>
      <c r="K25" s="35"/>
      <c r="L25" s="35"/>
      <c r="M25" s="35"/>
      <c r="N25" s="35"/>
      <c r="O25" s="35"/>
    </row>
    <row r="26" spans="2:15" ht="16" x14ac:dyDescent="0.2">
      <c r="E26" s="35" t="s">
        <v>5890</v>
      </c>
      <c r="F26" s="35"/>
      <c r="G26" s="35"/>
      <c r="H26" s="35"/>
      <c r="I26" s="35"/>
      <c r="J26" s="35"/>
      <c r="K26" s="35"/>
      <c r="L26" s="35"/>
      <c r="M26" s="35"/>
      <c r="N26" s="35"/>
      <c r="O26" s="35"/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GC33"/>
  <sheetViews>
    <sheetView workbookViewId="0"/>
  </sheetViews>
  <sheetFormatPr baseColWidth="10" defaultColWidth="8.83203125" defaultRowHeight="15" x14ac:dyDescent="0.2"/>
  <cols>
    <col min="1" max="3" width="2" customWidth="1"/>
    <col min="4" max="4" width="40" customWidth="1"/>
    <col min="5" max="5" width="20" customWidth="1"/>
    <col min="6" max="8" width="2" customWidth="1"/>
    <col min="9" max="9" width="12" customWidth="1"/>
    <col min="10" max="12" width="2" customWidth="1"/>
    <col min="13" max="13" width="12" customWidth="1"/>
    <col min="14" max="16" width="2" customWidth="1"/>
    <col min="17" max="17" width="12" customWidth="1"/>
    <col min="18" max="20" width="2" customWidth="1"/>
    <col min="21" max="21" width="12" customWidth="1"/>
    <col min="22" max="24" width="2" customWidth="1"/>
    <col min="25" max="25" width="12" customWidth="1"/>
    <col min="26" max="28" width="2" customWidth="1"/>
    <col min="29" max="29" width="12" customWidth="1"/>
    <col min="30" max="32" width="2" customWidth="1"/>
    <col min="33" max="33" width="12" customWidth="1"/>
    <col min="34" max="36" width="2" customWidth="1"/>
    <col min="37" max="37" width="12" customWidth="1"/>
    <col min="38" max="40" width="2" customWidth="1"/>
    <col min="41" max="41" width="12" customWidth="1"/>
    <col min="42" max="44" width="2" customWidth="1"/>
    <col min="45" max="45" width="12" customWidth="1"/>
    <col min="46" max="48" width="2" customWidth="1"/>
    <col min="49" max="49" width="12" customWidth="1"/>
    <col min="50" max="52" width="2" customWidth="1"/>
    <col min="53" max="53" width="12" customWidth="1"/>
    <col min="54" max="56" width="2" customWidth="1"/>
    <col min="57" max="57" width="12" customWidth="1"/>
    <col min="58" max="60" width="2" customWidth="1"/>
    <col min="61" max="61" width="12" customWidth="1"/>
    <col min="62" max="64" width="2" customWidth="1"/>
    <col min="65" max="65" width="12" customWidth="1"/>
    <col min="66" max="68" width="2" customWidth="1"/>
    <col min="69" max="69" width="12" customWidth="1"/>
    <col min="70" max="72" width="2" customWidth="1"/>
    <col min="73" max="73" width="12" customWidth="1"/>
    <col min="74" max="76" width="2" customWidth="1"/>
    <col min="77" max="77" width="12" customWidth="1"/>
    <col min="78" max="80" width="2" customWidth="1"/>
    <col min="81" max="81" width="12" customWidth="1"/>
    <col min="82" max="84" width="2" customWidth="1"/>
    <col min="85" max="85" width="12" customWidth="1"/>
    <col min="86" max="88" width="2" customWidth="1"/>
    <col min="89" max="89" width="12" customWidth="1"/>
    <col min="90" max="92" width="2" customWidth="1"/>
    <col min="93" max="93" width="12" customWidth="1"/>
    <col min="94" max="96" width="2" customWidth="1"/>
    <col min="97" max="97" width="12" customWidth="1"/>
    <col min="98" max="100" width="2" customWidth="1"/>
    <col min="101" max="101" width="12" customWidth="1"/>
    <col min="102" max="104" width="2" customWidth="1"/>
    <col min="105" max="105" width="12" customWidth="1"/>
    <col min="106" max="108" width="2" customWidth="1"/>
    <col min="109" max="109" width="12" customWidth="1"/>
    <col min="110" max="112" width="2" customWidth="1"/>
    <col min="113" max="113" width="12" customWidth="1"/>
    <col min="114" max="116" width="2" customWidth="1"/>
    <col min="117" max="117" width="12" customWidth="1"/>
    <col min="118" max="120" width="2" customWidth="1"/>
    <col min="121" max="121" width="12" customWidth="1"/>
    <col min="122" max="124" width="2" customWidth="1"/>
    <col min="125" max="125" width="12" customWidth="1"/>
    <col min="126" max="128" width="2" customWidth="1"/>
    <col min="129" max="129" width="12" customWidth="1"/>
    <col min="130" max="132" width="2" customWidth="1"/>
    <col min="133" max="133" width="12" customWidth="1"/>
    <col min="134" max="136" width="2" customWidth="1"/>
    <col min="137" max="137" width="12" customWidth="1"/>
    <col min="138" max="140" width="2" customWidth="1"/>
    <col min="141" max="141" width="12" customWidth="1"/>
    <col min="142" max="144" width="2" customWidth="1"/>
    <col min="145" max="145" width="12" customWidth="1"/>
    <col min="146" max="148" width="2" customWidth="1"/>
    <col min="149" max="149" width="12" customWidth="1"/>
    <col min="150" max="152" width="2" customWidth="1"/>
    <col min="153" max="153" width="12" customWidth="1"/>
    <col min="154" max="156" width="2" customWidth="1"/>
    <col min="157" max="157" width="12" customWidth="1"/>
    <col min="158" max="160" width="2" customWidth="1"/>
    <col min="161" max="161" width="12" customWidth="1"/>
    <col min="162" max="164" width="2" customWidth="1"/>
    <col min="165" max="165" width="12" customWidth="1"/>
    <col min="166" max="168" width="2" customWidth="1"/>
    <col min="169" max="169" width="12" customWidth="1"/>
    <col min="170" max="172" width="2" customWidth="1"/>
    <col min="173" max="173" width="12" customWidth="1"/>
    <col min="174" max="176" width="2" customWidth="1"/>
    <col min="177" max="177" width="12" customWidth="1"/>
    <col min="178" max="180" width="2" customWidth="1"/>
    <col min="181" max="181" width="12" customWidth="1"/>
    <col min="182" max="184" width="2" customWidth="1"/>
    <col min="185" max="185" width="12" customWidth="1"/>
  </cols>
  <sheetData>
    <row r="1" spans="1:185" ht="24" x14ac:dyDescent="0.3">
      <c r="A1" s="51" t="s">
        <v>5866</v>
      </c>
      <c r="B1" s="45"/>
      <c r="C1" s="45"/>
      <c r="D1" s="45"/>
      <c r="E1" s="45"/>
      <c r="F1" s="45"/>
      <c r="G1" s="45"/>
      <c r="H1" s="45"/>
      <c r="I1" s="45"/>
      <c r="J1" s="45"/>
      <c r="K1" s="45"/>
    </row>
    <row r="2" spans="1:185" x14ac:dyDescent="0.2">
      <c r="A2" t="s">
        <v>5867</v>
      </c>
    </row>
    <row r="3" spans="1:185" ht="25" customHeight="1" x14ac:dyDescent="0.2">
      <c r="F3" s="47" t="s">
        <v>5717</v>
      </c>
      <c r="G3" s="48"/>
      <c r="H3" s="48"/>
      <c r="I3" s="49"/>
      <c r="J3" s="47" t="s">
        <v>5718</v>
      </c>
      <c r="K3" s="48"/>
      <c r="L3" s="48"/>
      <c r="M3" s="49"/>
      <c r="N3" s="47" t="s">
        <v>5718</v>
      </c>
      <c r="O3" s="48"/>
      <c r="P3" s="48"/>
      <c r="Q3" s="49"/>
      <c r="R3" s="47" t="s">
        <v>5627</v>
      </c>
      <c r="S3" s="48"/>
      <c r="T3" s="48"/>
      <c r="U3" s="49"/>
      <c r="V3" s="47" t="s">
        <v>5767</v>
      </c>
      <c r="W3" s="48"/>
      <c r="X3" s="48"/>
      <c r="Y3" s="49"/>
      <c r="Z3" s="47" t="s">
        <v>5768</v>
      </c>
      <c r="AA3" s="48"/>
      <c r="AB3" s="48"/>
      <c r="AC3" s="49"/>
      <c r="AD3" s="47" t="s">
        <v>5769</v>
      </c>
      <c r="AE3" s="48"/>
      <c r="AF3" s="48"/>
      <c r="AG3" s="49"/>
      <c r="AH3" s="47" t="s">
        <v>5770</v>
      </c>
      <c r="AI3" s="48"/>
      <c r="AJ3" s="48"/>
      <c r="AK3" s="49"/>
      <c r="AL3" s="47" t="s">
        <v>5771</v>
      </c>
      <c r="AM3" s="48"/>
      <c r="AN3" s="48"/>
      <c r="AO3" s="49"/>
      <c r="AP3" s="47" t="s">
        <v>5772</v>
      </c>
      <c r="AQ3" s="48"/>
      <c r="AR3" s="48"/>
      <c r="AS3" s="49"/>
      <c r="AT3" s="47" t="s">
        <v>5773</v>
      </c>
      <c r="AU3" s="48"/>
      <c r="AV3" s="48"/>
      <c r="AW3" s="49"/>
      <c r="AX3" s="47" t="s">
        <v>5774</v>
      </c>
      <c r="AY3" s="48"/>
      <c r="AZ3" s="48"/>
      <c r="BA3" s="49"/>
      <c r="BB3" s="47" t="s">
        <v>5775</v>
      </c>
      <c r="BC3" s="48"/>
      <c r="BD3" s="48"/>
      <c r="BE3" s="49"/>
      <c r="BF3" s="47" t="s">
        <v>5776</v>
      </c>
      <c r="BG3" s="48"/>
      <c r="BH3" s="48"/>
      <c r="BI3" s="49"/>
      <c r="BJ3" s="47" t="s">
        <v>5777</v>
      </c>
      <c r="BK3" s="48"/>
      <c r="BL3" s="48"/>
      <c r="BM3" s="49"/>
      <c r="BN3" s="47" t="s">
        <v>5778</v>
      </c>
      <c r="BO3" s="48"/>
      <c r="BP3" s="48"/>
      <c r="BQ3" s="49"/>
      <c r="BR3" s="47">
        <v>2024</v>
      </c>
      <c r="BS3" s="48"/>
      <c r="BT3" s="48"/>
      <c r="BU3" s="49"/>
      <c r="BV3" s="47">
        <v>2024</v>
      </c>
      <c r="BW3" s="48"/>
      <c r="BX3" s="48"/>
      <c r="BY3" s="49"/>
      <c r="BZ3" s="47" t="s">
        <v>5779</v>
      </c>
      <c r="CA3" s="48"/>
      <c r="CB3" s="48"/>
      <c r="CC3" s="49"/>
      <c r="CD3" s="47" t="s">
        <v>5780</v>
      </c>
      <c r="CE3" s="48"/>
      <c r="CF3" s="48"/>
      <c r="CG3" s="49"/>
      <c r="CH3" s="47" t="s">
        <v>5781</v>
      </c>
      <c r="CI3" s="48"/>
      <c r="CJ3" s="48"/>
      <c r="CK3" s="49"/>
      <c r="CL3" s="47" t="s">
        <v>5782</v>
      </c>
      <c r="CM3" s="48"/>
      <c r="CN3" s="48"/>
      <c r="CO3" s="49"/>
      <c r="CP3" s="47" t="s">
        <v>5783</v>
      </c>
      <c r="CQ3" s="48"/>
      <c r="CR3" s="48"/>
      <c r="CS3" s="49"/>
      <c r="CT3" s="47" t="s">
        <v>5784</v>
      </c>
      <c r="CU3" s="48"/>
      <c r="CV3" s="48"/>
      <c r="CW3" s="49"/>
      <c r="CX3" s="47" t="s">
        <v>5785</v>
      </c>
      <c r="CY3" s="48"/>
      <c r="CZ3" s="48"/>
      <c r="DA3" s="49"/>
      <c r="DB3" s="47" t="s">
        <v>5786</v>
      </c>
      <c r="DC3" s="48"/>
      <c r="DD3" s="48"/>
      <c r="DE3" s="49"/>
      <c r="DF3" s="47" t="s">
        <v>5787</v>
      </c>
      <c r="DG3" s="48"/>
      <c r="DH3" s="48"/>
      <c r="DI3" s="49"/>
      <c r="DJ3" s="47" t="s">
        <v>5788</v>
      </c>
      <c r="DK3" s="48"/>
      <c r="DL3" s="48"/>
      <c r="DM3" s="49"/>
      <c r="DN3" s="47" t="s">
        <v>5789</v>
      </c>
      <c r="DO3" s="48"/>
      <c r="DP3" s="48"/>
      <c r="DQ3" s="49"/>
      <c r="DR3" s="47" t="s">
        <v>5790</v>
      </c>
      <c r="DS3" s="48"/>
      <c r="DT3" s="48"/>
      <c r="DU3" s="49"/>
      <c r="DV3" s="47">
        <v>2025</v>
      </c>
      <c r="DW3" s="48"/>
      <c r="DX3" s="48"/>
      <c r="DY3" s="49"/>
      <c r="DZ3" s="47">
        <v>2025</v>
      </c>
      <c r="EA3" s="48"/>
      <c r="EB3" s="48"/>
      <c r="EC3" s="49"/>
      <c r="ED3" s="47" t="s">
        <v>5791</v>
      </c>
      <c r="EE3" s="48"/>
      <c r="EF3" s="48"/>
      <c r="EG3" s="49"/>
      <c r="EH3" s="47" t="s">
        <v>5792</v>
      </c>
      <c r="EI3" s="48"/>
      <c r="EJ3" s="48"/>
      <c r="EK3" s="49"/>
      <c r="EL3" s="47" t="s">
        <v>5793</v>
      </c>
      <c r="EM3" s="48"/>
      <c r="EN3" s="48"/>
      <c r="EO3" s="49"/>
      <c r="EP3" s="47" t="s">
        <v>5794</v>
      </c>
      <c r="EQ3" s="48"/>
      <c r="ER3" s="48"/>
      <c r="ES3" s="49"/>
      <c r="ET3" s="47" t="s">
        <v>5795</v>
      </c>
      <c r="EU3" s="48"/>
      <c r="EV3" s="48"/>
      <c r="EW3" s="49"/>
      <c r="EX3" s="47" t="s">
        <v>5796</v>
      </c>
      <c r="EY3" s="48"/>
      <c r="EZ3" s="48"/>
      <c r="FA3" s="49"/>
      <c r="FB3" s="47" t="s">
        <v>5797</v>
      </c>
      <c r="FC3" s="48"/>
      <c r="FD3" s="48"/>
      <c r="FE3" s="49"/>
      <c r="FF3" s="47" t="s">
        <v>5798</v>
      </c>
      <c r="FG3" s="48"/>
      <c r="FH3" s="48"/>
      <c r="FI3" s="49"/>
      <c r="FJ3" s="47" t="s">
        <v>5799</v>
      </c>
      <c r="FK3" s="48"/>
      <c r="FL3" s="48"/>
      <c r="FM3" s="49"/>
      <c r="FN3" s="47" t="s">
        <v>5800</v>
      </c>
      <c r="FO3" s="48"/>
      <c r="FP3" s="48"/>
      <c r="FQ3" s="49"/>
      <c r="FR3" s="47" t="s">
        <v>5801</v>
      </c>
      <c r="FS3" s="48"/>
      <c r="FT3" s="48"/>
      <c r="FU3" s="49"/>
      <c r="FV3" s="47" t="s">
        <v>5802</v>
      </c>
      <c r="FW3" s="48"/>
      <c r="FX3" s="48"/>
      <c r="FY3" s="49"/>
      <c r="FZ3" s="47" t="s">
        <v>5803</v>
      </c>
      <c r="GA3" s="48"/>
      <c r="GB3" s="48"/>
      <c r="GC3" s="49"/>
    </row>
    <row r="4" spans="1:185" ht="10" customHeight="1" x14ac:dyDescent="0.2">
      <c r="A4" s="19"/>
      <c r="B4" s="19"/>
      <c r="C4" s="19"/>
      <c r="D4" s="19"/>
      <c r="E4" s="19"/>
      <c r="F4" s="44" t="s">
        <v>5640</v>
      </c>
      <c r="G4" s="45"/>
      <c r="H4" s="45"/>
      <c r="I4" s="20" t="s">
        <v>5651</v>
      </c>
      <c r="J4" s="44" t="s">
        <v>5640</v>
      </c>
      <c r="K4" s="45"/>
      <c r="L4" s="45"/>
      <c r="M4" s="20" t="s">
        <v>5651</v>
      </c>
      <c r="N4" s="44" t="s">
        <v>5640</v>
      </c>
      <c r="O4" s="45"/>
      <c r="P4" s="45"/>
      <c r="Q4" s="20" t="s">
        <v>5651</v>
      </c>
      <c r="R4" s="44" t="s">
        <v>5640</v>
      </c>
      <c r="S4" s="45"/>
      <c r="T4" s="45"/>
      <c r="U4" s="20" t="s">
        <v>5651</v>
      </c>
      <c r="V4" s="44" t="s">
        <v>5640</v>
      </c>
      <c r="W4" s="45"/>
      <c r="X4" s="45"/>
      <c r="Y4" s="20" t="s">
        <v>5653</v>
      </c>
      <c r="Z4" s="44" t="s">
        <v>5640</v>
      </c>
      <c r="AA4" s="45"/>
      <c r="AB4" s="45"/>
      <c r="AC4" s="20" t="s">
        <v>5804</v>
      </c>
      <c r="AD4" s="44" t="s">
        <v>5640</v>
      </c>
      <c r="AE4" s="45"/>
      <c r="AF4" s="45"/>
      <c r="AG4" s="20" t="s">
        <v>5805</v>
      </c>
      <c r="AH4" s="44" t="s">
        <v>5640</v>
      </c>
      <c r="AI4" s="45"/>
      <c r="AJ4" s="45"/>
      <c r="AK4" s="20" t="s">
        <v>5806</v>
      </c>
      <c r="AL4" s="44" t="s">
        <v>5640</v>
      </c>
      <c r="AM4" s="45"/>
      <c r="AN4" s="45"/>
      <c r="AO4" s="20" t="s">
        <v>5807</v>
      </c>
      <c r="AP4" s="44" t="s">
        <v>5640</v>
      </c>
      <c r="AQ4" s="45"/>
      <c r="AR4" s="45"/>
      <c r="AS4" s="20" t="s">
        <v>5808</v>
      </c>
      <c r="AT4" s="44" t="s">
        <v>5640</v>
      </c>
      <c r="AU4" s="45"/>
      <c r="AV4" s="45"/>
      <c r="AW4" s="20" t="s">
        <v>5725</v>
      </c>
      <c r="AX4" s="44" t="s">
        <v>5640</v>
      </c>
      <c r="AY4" s="45"/>
      <c r="AZ4" s="45"/>
      <c r="BA4" s="20" t="s">
        <v>5809</v>
      </c>
      <c r="BB4" s="44" t="s">
        <v>5640</v>
      </c>
      <c r="BC4" s="45"/>
      <c r="BD4" s="45"/>
      <c r="BE4" s="20" t="s">
        <v>5810</v>
      </c>
      <c r="BF4" s="44" t="s">
        <v>5640</v>
      </c>
      <c r="BG4" s="45"/>
      <c r="BH4" s="45"/>
      <c r="BI4" s="20" t="s">
        <v>5811</v>
      </c>
      <c r="BJ4" s="44" t="s">
        <v>5640</v>
      </c>
      <c r="BK4" s="45"/>
      <c r="BL4" s="45"/>
      <c r="BM4" s="20" t="s">
        <v>5812</v>
      </c>
      <c r="BN4" s="44" t="s">
        <v>5640</v>
      </c>
      <c r="BO4" s="45"/>
      <c r="BP4" s="45"/>
      <c r="BQ4" s="20" t="s">
        <v>5813</v>
      </c>
      <c r="BR4" s="44" t="s">
        <v>5640</v>
      </c>
      <c r="BS4" s="45"/>
      <c r="BT4" s="45"/>
      <c r="BU4" s="20" t="s">
        <v>5726</v>
      </c>
      <c r="BV4" s="44" t="s">
        <v>5640</v>
      </c>
      <c r="BW4" s="45"/>
      <c r="BX4" s="45"/>
      <c r="BY4" s="20" t="s">
        <v>5726</v>
      </c>
      <c r="BZ4" s="44" t="s">
        <v>5640</v>
      </c>
      <c r="CA4" s="45"/>
      <c r="CB4" s="45"/>
      <c r="CC4" s="20" t="s">
        <v>5726</v>
      </c>
      <c r="CD4" s="44" t="s">
        <v>5640</v>
      </c>
      <c r="CE4" s="45"/>
      <c r="CF4" s="45"/>
      <c r="CG4" s="20" t="s">
        <v>5814</v>
      </c>
      <c r="CH4" s="44" t="s">
        <v>5640</v>
      </c>
      <c r="CI4" s="45"/>
      <c r="CJ4" s="45"/>
      <c r="CK4" s="20" t="s">
        <v>5815</v>
      </c>
      <c r="CL4" s="44" t="s">
        <v>5640</v>
      </c>
      <c r="CM4" s="45"/>
      <c r="CN4" s="45"/>
      <c r="CO4" s="20" t="s">
        <v>5816</v>
      </c>
      <c r="CP4" s="44" t="s">
        <v>5640</v>
      </c>
      <c r="CQ4" s="45"/>
      <c r="CR4" s="45"/>
      <c r="CS4" s="20" t="s">
        <v>5817</v>
      </c>
      <c r="CT4" s="44" t="s">
        <v>5640</v>
      </c>
      <c r="CU4" s="45"/>
      <c r="CV4" s="45"/>
      <c r="CW4" s="20" t="s">
        <v>5818</v>
      </c>
      <c r="CX4" s="44" t="s">
        <v>5640</v>
      </c>
      <c r="CY4" s="45"/>
      <c r="CZ4" s="45"/>
      <c r="DA4" s="20" t="s">
        <v>5727</v>
      </c>
      <c r="DB4" s="44" t="s">
        <v>5640</v>
      </c>
      <c r="DC4" s="45"/>
      <c r="DD4" s="45"/>
      <c r="DE4" s="20" t="s">
        <v>5819</v>
      </c>
      <c r="DF4" s="44" t="s">
        <v>5640</v>
      </c>
      <c r="DG4" s="45"/>
      <c r="DH4" s="45"/>
      <c r="DI4" s="20" t="s">
        <v>5820</v>
      </c>
      <c r="DJ4" s="44" t="s">
        <v>5640</v>
      </c>
      <c r="DK4" s="45"/>
      <c r="DL4" s="45"/>
      <c r="DM4" s="20" t="s">
        <v>5821</v>
      </c>
      <c r="DN4" s="44" t="s">
        <v>5640</v>
      </c>
      <c r="DO4" s="45"/>
      <c r="DP4" s="45"/>
      <c r="DQ4" s="20" t="s">
        <v>5822</v>
      </c>
      <c r="DR4" s="44" t="s">
        <v>5640</v>
      </c>
      <c r="DS4" s="45"/>
      <c r="DT4" s="45"/>
      <c r="DU4" s="20" t="s">
        <v>5823</v>
      </c>
      <c r="DV4" s="44" t="s">
        <v>5640</v>
      </c>
      <c r="DW4" s="45"/>
      <c r="DX4" s="45"/>
      <c r="DY4" s="20" t="s">
        <v>5728</v>
      </c>
      <c r="DZ4" s="44" t="s">
        <v>5640</v>
      </c>
      <c r="EA4" s="45"/>
      <c r="EB4" s="45"/>
      <c r="EC4" s="20" t="s">
        <v>5728</v>
      </c>
      <c r="ED4" s="44" t="s">
        <v>5640</v>
      </c>
      <c r="EE4" s="45"/>
      <c r="EF4" s="45"/>
      <c r="EG4" s="20" t="s">
        <v>5728</v>
      </c>
      <c r="EH4" s="44" t="s">
        <v>5640</v>
      </c>
      <c r="EI4" s="45"/>
      <c r="EJ4" s="45"/>
      <c r="EK4" s="20" t="s">
        <v>5824</v>
      </c>
      <c r="EL4" s="44" t="s">
        <v>5640</v>
      </c>
      <c r="EM4" s="45"/>
      <c r="EN4" s="45"/>
      <c r="EO4" s="20" t="s">
        <v>5825</v>
      </c>
      <c r="EP4" s="44" t="s">
        <v>5640</v>
      </c>
      <c r="EQ4" s="45"/>
      <c r="ER4" s="45"/>
      <c r="ES4" s="20" t="s">
        <v>5826</v>
      </c>
      <c r="ET4" s="44" t="s">
        <v>5640</v>
      </c>
      <c r="EU4" s="45"/>
      <c r="EV4" s="45"/>
      <c r="EW4" s="20" t="s">
        <v>5827</v>
      </c>
      <c r="EX4" s="44" t="s">
        <v>5640</v>
      </c>
      <c r="EY4" s="45"/>
      <c r="EZ4" s="45"/>
      <c r="FA4" s="20" t="s">
        <v>5828</v>
      </c>
      <c r="FB4" s="44" t="s">
        <v>5640</v>
      </c>
      <c r="FC4" s="45"/>
      <c r="FD4" s="45"/>
      <c r="FE4" s="20" t="s">
        <v>5729</v>
      </c>
      <c r="FF4" s="44" t="s">
        <v>5640</v>
      </c>
      <c r="FG4" s="45"/>
      <c r="FH4" s="45"/>
      <c r="FI4" s="20" t="s">
        <v>5829</v>
      </c>
      <c r="FJ4" s="44" t="s">
        <v>5640</v>
      </c>
      <c r="FK4" s="45"/>
      <c r="FL4" s="45"/>
      <c r="FM4" s="20" t="s">
        <v>5830</v>
      </c>
      <c r="FN4" s="44" t="s">
        <v>5640</v>
      </c>
      <c r="FO4" s="45"/>
      <c r="FP4" s="45"/>
      <c r="FQ4" s="20" t="s">
        <v>5831</v>
      </c>
      <c r="FR4" s="44" t="s">
        <v>5640</v>
      </c>
      <c r="FS4" s="45"/>
      <c r="FT4" s="45"/>
      <c r="FU4" s="20" t="s">
        <v>5832</v>
      </c>
      <c r="FV4" s="44" t="s">
        <v>5640</v>
      </c>
      <c r="FW4" s="45"/>
      <c r="FX4" s="45"/>
      <c r="FY4" s="20" t="s">
        <v>5833</v>
      </c>
      <c r="FZ4" s="44" t="s">
        <v>5640</v>
      </c>
      <c r="GA4" s="45"/>
      <c r="GB4" s="45"/>
      <c r="GC4" s="20" t="s">
        <v>5834</v>
      </c>
    </row>
    <row r="5" spans="1:185" ht="10" customHeight="1" x14ac:dyDescent="0.2">
      <c r="A5" s="19"/>
      <c r="B5" s="19"/>
      <c r="C5" s="19"/>
      <c r="D5" s="19"/>
      <c r="E5" s="19"/>
      <c r="F5" s="44" t="s">
        <v>5654</v>
      </c>
      <c r="G5" s="45"/>
      <c r="H5" s="45"/>
      <c r="I5" s="20" t="s">
        <v>5730</v>
      </c>
      <c r="J5" s="44" t="s">
        <v>5654</v>
      </c>
      <c r="K5" s="45"/>
      <c r="L5" s="45"/>
      <c r="M5" s="20" t="s">
        <v>5656</v>
      </c>
      <c r="N5" s="44" t="s">
        <v>5654</v>
      </c>
      <c r="O5" s="45"/>
      <c r="P5" s="45"/>
      <c r="Q5" s="20" t="s">
        <v>5656</v>
      </c>
      <c r="R5" s="44" t="s">
        <v>5654</v>
      </c>
      <c r="S5" s="45"/>
      <c r="T5" s="45"/>
      <c r="U5" s="20" t="s">
        <v>5655</v>
      </c>
      <c r="V5" s="44" t="s">
        <v>5654</v>
      </c>
      <c r="W5" s="45"/>
      <c r="X5" s="45"/>
      <c r="Y5" s="20" t="s">
        <v>5835</v>
      </c>
      <c r="Z5" s="44" t="s">
        <v>5654</v>
      </c>
      <c r="AA5" s="45"/>
      <c r="AB5" s="45"/>
      <c r="AC5" s="20" t="s">
        <v>5836</v>
      </c>
      <c r="AD5" s="44" t="s">
        <v>5654</v>
      </c>
      <c r="AE5" s="45"/>
      <c r="AF5" s="45"/>
      <c r="AG5" s="20" t="s">
        <v>5837</v>
      </c>
      <c r="AH5" s="44" t="s">
        <v>5654</v>
      </c>
      <c r="AI5" s="45"/>
      <c r="AJ5" s="45"/>
      <c r="AK5" s="20" t="s">
        <v>5838</v>
      </c>
      <c r="AL5" s="44" t="s">
        <v>5654</v>
      </c>
      <c r="AM5" s="45"/>
      <c r="AN5" s="45"/>
      <c r="AO5" s="20" t="s">
        <v>5839</v>
      </c>
      <c r="AP5" s="44" t="s">
        <v>5654</v>
      </c>
      <c r="AQ5" s="45"/>
      <c r="AR5" s="45"/>
      <c r="AS5" s="20" t="s">
        <v>5731</v>
      </c>
      <c r="AT5" s="44" t="s">
        <v>5654</v>
      </c>
      <c r="AU5" s="45"/>
      <c r="AV5" s="45"/>
      <c r="AW5" s="20" t="s">
        <v>5840</v>
      </c>
      <c r="AX5" s="44" t="s">
        <v>5654</v>
      </c>
      <c r="AY5" s="45"/>
      <c r="AZ5" s="45"/>
      <c r="BA5" s="20" t="s">
        <v>5841</v>
      </c>
      <c r="BB5" s="44" t="s">
        <v>5654</v>
      </c>
      <c r="BC5" s="45"/>
      <c r="BD5" s="45"/>
      <c r="BE5" s="20" t="s">
        <v>5842</v>
      </c>
      <c r="BF5" s="44" t="s">
        <v>5654</v>
      </c>
      <c r="BG5" s="45"/>
      <c r="BH5" s="45"/>
      <c r="BI5" s="20" t="s">
        <v>5843</v>
      </c>
      <c r="BJ5" s="44" t="s">
        <v>5654</v>
      </c>
      <c r="BK5" s="45"/>
      <c r="BL5" s="45"/>
      <c r="BM5" s="20" t="s">
        <v>5844</v>
      </c>
      <c r="BN5" s="44" t="s">
        <v>5654</v>
      </c>
      <c r="BO5" s="45"/>
      <c r="BP5" s="45"/>
      <c r="BQ5" s="20" t="s">
        <v>5656</v>
      </c>
      <c r="BR5" s="44" t="s">
        <v>5654</v>
      </c>
      <c r="BS5" s="45"/>
      <c r="BT5" s="45"/>
      <c r="BU5" s="20" t="s">
        <v>5732</v>
      </c>
      <c r="BV5" s="44" t="s">
        <v>5654</v>
      </c>
      <c r="BW5" s="45"/>
      <c r="BX5" s="45"/>
      <c r="BY5" s="20" t="s">
        <v>5732</v>
      </c>
      <c r="BZ5" s="44" t="s">
        <v>5654</v>
      </c>
      <c r="CA5" s="45"/>
      <c r="CB5" s="45"/>
      <c r="CC5" s="20" t="s">
        <v>5845</v>
      </c>
      <c r="CD5" s="44" t="s">
        <v>5654</v>
      </c>
      <c r="CE5" s="45"/>
      <c r="CF5" s="45"/>
      <c r="CG5" s="20" t="s">
        <v>5846</v>
      </c>
      <c r="CH5" s="44" t="s">
        <v>5654</v>
      </c>
      <c r="CI5" s="45"/>
      <c r="CJ5" s="45"/>
      <c r="CK5" s="20" t="s">
        <v>5847</v>
      </c>
      <c r="CL5" s="44" t="s">
        <v>5654</v>
      </c>
      <c r="CM5" s="45"/>
      <c r="CN5" s="45"/>
      <c r="CO5" s="20" t="s">
        <v>5848</v>
      </c>
      <c r="CP5" s="44" t="s">
        <v>5654</v>
      </c>
      <c r="CQ5" s="45"/>
      <c r="CR5" s="45"/>
      <c r="CS5" s="20" t="s">
        <v>5849</v>
      </c>
      <c r="CT5" s="44" t="s">
        <v>5654</v>
      </c>
      <c r="CU5" s="45"/>
      <c r="CV5" s="45"/>
      <c r="CW5" s="20" t="s">
        <v>5733</v>
      </c>
      <c r="CX5" s="44" t="s">
        <v>5654</v>
      </c>
      <c r="CY5" s="45"/>
      <c r="CZ5" s="45"/>
      <c r="DA5" s="20" t="s">
        <v>5850</v>
      </c>
      <c r="DB5" s="44" t="s">
        <v>5654</v>
      </c>
      <c r="DC5" s="45"/>
      <c r="DD5" s="45"/>
      <c r="DE5" s="20" t="s">
        <v>5851</v>
      </c>
      <c r="DF5" s="44" t="s">
        <v>5654</v>
      </c>
      <c r="DG5" s="45"/>
      <c r="DH5" s="45"/>
      <c r="DI5" s="20" t="s">
        <v>5852</v>
      </c>
      <c r="DJ5" s="44" t="s">
        <v>5654</v>
      </c>
      <c r="DK5" s="45"/>
      <c r="DL5" s="45"/>
      <c r="DM5" s="20" t="s">
        <v>5853</v>
      </c>
      <c r="DN5" s="44" t="s">
        <v>5654</v>
      </c>
      <c r="DO5" s="45"/>
      <c r="DP5" s="45"/>
      <c r="DQ5" s="20" t="s">
        <v>5854</v>
      </c>
      <c r="DR5" s="44" t="s">
        <v>5654</v>
      </c>
      <c r="DS5" s="45"/>
      <c r="DT5" s="45"/>
      <c r="DU5" s="20" t="s">
        <v>5732</v>
      </c>
      <c r="DV5" s="44" t="s">
        <v>5654</v>
      </c>
      <c r="DW5" s="45"/>
      <c r="DX5" s="45"/>
      <c r="DY5" s="20" t="s">
        <v>5734</v>
      </c>
      <c r="DZ5" s="44" t="s">
        <v>5654</v>
      </c>
      <c r="EA5" s="45"/>
      <c r="EB5" s="45"/>
      <c r="EC5" s="20" t="s">
        <v>5734</v>
      </c>
      <c r="ED5" s="44" t="s">
        <v>5654</v>
      </c>
      <c r="EE5" s="45"/>
      <c r="EF5" s="45"/>
      <c r="EG5" s="20" t="s">
        <v>5855</v>
      </c>
      <c r="EH5" s="44" t="s">
        <v>5654</v>
      </c>
      <c r="EI5" s="45"/>
      <c r="EJ5" s="45"/>
      <c r="EK5" s="20" t="s">
        <v>5856</v>
      </c>
      <c r="EL5" s="44" t="s">
        <v>5654</v>
      </c>
      <c r="EM5" s="45"/>
      <c r="EN5" s="45"/>
      <c r="EO5" s="20" t="s">
        <v>5857</v>
      </c>
      <c r="EP5" s="44" t="s">
        <v>5654</v>
      </c>
      <c r="EQ5" s="45"/>
      <c r="ER5" s="45"/>
      <c r="ES5" s="20" t="s">
        <v>5858</v>
      </c>
      <c r="ET5" s="44" t="s">
        <v>5654</v>
      </c>
      <c r="EU5" s="45"/>
      <c r="EV5" s="45"/>
      <c r="EW5" s="20" t="s">
        <v>5859</v>
      </c>
      <c r="EX5" s="44" t="s">
        <v>5654</v>
      </c>
      <c r="EY5" s="45"/>
      <c r="EZ5" s="45"/>
      <c r="FA5" s="20" t="s">
        <v>5735</v>
      </c>
      <c r="FB5" s="44" t="s">
        <v>5654</v>
      </c>
      <c r="FC5" s="45"/>
      <c r="FD5" s="45"/>
      <c r="FE5" s="20" t="s">
        <v>5860</v>
      </c>
      <c r="FF5" s="44" t="s">
        <v>5654</v>
      </c>
      <c r="FG5" s="45"/>
      <c r="FH5" s="45"/>
      <c r="FI5" s="20" t="s">
        <v>5861</v>
      </c>
      <c r="FJ5" s="44" t="s">
        <v>5654</v>
      </c>
      <c r="FK5" s="45"/>
      <c r="FL5" s="45"/>
      <c r="FM5" s="20" t="s">
        <v>5862</v>
      </c>
      <c r="FN5" s="44" t="s">
        <v>5654</v>
      </c>
      <c r="FO5" s="45"/>
      <c r="FP5" s="45"/>
      <c r="FQ5" s="20" t="s">
        <v>5863</v>
      </c>
      <c r="FR5" s="44" t="s">
        <v>5654</v>
      </c>
      <c r="FS5" s="45"/>
      <c r="FT5" s="45"/>
      <c r="FU5" s="20" t="s">
        <v>5864</v>
      </c>
      <c r="FV5" s="44" t="s">
        <v>5654</v>
      </c>
      <c r="FW5" s="45"/>
      <c r="FX5" s="45"/>
      <c r="FY5" s="20" t="s">
        <v>5865</v>
      </c>
      <c r="FZ5" s="44" t="s">
        <v>5654</v>
      </c>
      <c r="GA5" s="45"/>
      <c r="GB5" s="45"/>
      <c r="GC5" s="20" t="s">
        <v>5734</v>
      </c>
    </row>
    <row r="6" spans="1:185" x14ac:dyDescent="0.2">
      <c r="F6" s="21"/>
      <c r="I6" s="22"/>
      <c r="J6" s="21"/>
      <c r="M6" s="22"/>
      <c r="N6" s="21"/>
      <c r="Q6" s="22"/>
      <c r="R6" s="21"/>
      <c r="U6" s="22"/>
      <c r="V6" s="21"/>
      <c r="Y6" s="22"/>
      <c r="Z6" s="21"/>
      <c r="AC6" s="22"/>
      <c r="AD6" s="21"/>
      <c r="AG6" s="22"/>
      <c r="AH6" s="21"/>
      <c r="AK6" s="22"/>
      <c r="AL6" s="21"/>
      <c r="AO6" s="22"/>
      <c r="AP6" s="21"/>
      <c r="AS6" s="22"/>
      <c r="AT6" s="21"/>
      <c r="AW6" s="22"/>
      <c r="AX6" s="21"/>
      <c r="BA6" s="22"/>
      <c r="BB6" s="21"/>
      <c r="BE6" s="22"/>
      <c r="BF6" s="21"/>
      <c r="BI6" s="22"/>
      <c r="BJ6" s="21"/>
      <c r="BM6" s="22"/>
      <c r="BN6" s="21"/>
      <c r="BQ6" s="22"/>
      <c r="BR6" s="21"/>
      <c r="BU6" s="22"/>
      <c r="BV6" s="21"/>
      <c r="BY6" s="22"/>
      <c r="BZ6" s="21"/>
      <c r="CC6" s="22"/>
      <c r="CD6" s="21"/>
      <c r="CG6" s="22"/>
      <c r="CH6" s="21"/>
      <c r="CK6" s="22"/>
      <c r="CL6" s="21"/>
      <c r="CO6" s="22"/>
      <c r="CP6" s="21"/>
      <c r="CS6" s="22"/>
      <c r="CT6" s="21"/>
      <c r="CW6" s="22"/>
      <c r="CX6" s="21"/>
      <c r="DA6" s="22"/>
      <c r="DB6" s="21"/>
      <c r="DE6" s="22"/>
      <c r="DF6" s="21"/>
      <c r="DI6" s="22"/>
      <c r="DJ6" s="21"/>
      <c r="DM6" s="22"/>
      <c r="DN6" s="21"/>
      <c r="DQ6" s="22"/>
      <c r="DR6" s="21"/>
      <c r="DU6" s="22"/>
      <c r="DV6" s="21"/>
      <c r="DY6" s="22"/>
      <c r="DZ6" s="21"/>
      <c r="EC6" s="22"/>
      <c r="ED6" s="21"/>
      <c r="EG6" s="22"/>
      <c r="EH6" s="21"/>
      <c r="EK6" s="22"/>
      <c r="EL6" s="21"/>
      <c r="EO6" s="22"/>
      <c r="EP6" s="21"/>
      <c r="ES6" s="22"/>
      <c r="ET6" s="21"/>
      <c r="EW6" s="22"/>
      <c r="EX6" s="21"/>
      <c r="FA6" s="22"/>
      <c r="FB6" s="21"/>
      <c r="FE6" s="22"/>
      <c r="FF6" s="21"/>
      <c r="FI6" s="22"/>
      <c r="FJ6" s="21"/>
      <c r="FM6" s="22"/>
      <c r="FN6" s="21"/>
      <c r="FQ6" s="22"/>
      <c r="FR6" s="21"/>
      <c r="FU6" s="22"/>
      <c r="FV6" s="21"/>
      <c r="FY6" s="22"/>
      <c r="FZ6" s="21"/>
      <c r="GC6" s="22"/>
    </row>
    <row r="7" spans="1:185" ht="21" x14ac:dyDescent="0.25">
      <c r="B7" s="23" t="s">
        <v>5678</v>
      </c>
      <c r="C7" s="23"/>
      <c r="D7" s="23"/>
      <c r="E7" s="23"/>
      <c r="F7" s="50">
        <v>152420</v>
      </c>
      <c r="G7" s="45"/>
      <c r="H7" s="45"/>
      <c r="I7" s="43"/>
      <c r="J7" s="50">
        <v>48070</v>
      </c>
      <c r="K7" s="45"/>
      <c r="L7" s="45"/>
      <c r="M7" s="43"/>
      <c r="N7" s="50">
        <v>48070</v>
      </c>
      <c r="O7" s="45"/>
      <c r="P7" s="45"/>
      <c r="Q7" s="43"/>
      <c r="R7" s="50">
        <f>SUM(S8:S23)</f>
        <v>0</v>
      </c>
      <c r="S7" s="45"/>
      <c r="T7" s="45"/>
      <c r="U7" s="43"/>
      <c r="V7" s="50">
        <f>SUM(W8:W23)</f>
        <v>721.81</v>
      </c>
      <c r="W7" s="45"/>
      <c r="X7" s="45"/>
      <c r="Y7" s="43"/>
      <c r="Z7" s="50">
        <f>SUM(AA8:AA23)</f>
        <v>0</v>
      </c>
      <c r="AA7" s="45"/>
      <c r="AB7" s="45"/>
      <c r="AC7" s="43"/>
      <c r="AD7" s="50">
        <f>SUM(AE8:AE23)</f>
        <v>22.5</v>
      </c>
      <c r="AE7" s="45"/>
      <c r="AF7" s="45"/>
      <c r="AG7" s="43"/>
      <c r="AH7" s="50">
        <f>SUM(AI8:AI23)</f>
        <v>0</v>
      </c>
      <c r="AI7" s="45"/>
      <c r="AJ7" s="45"/>
      <c r="AK7" s="43"/>
      <c r="AL7" s="50">
        <f>SUM(AM8:AM23)</f>
        <v>0</v>
      </c>
      <c r="AM7" s="45"/>
      <c r="AN7" s="45"/>
      <c r="AO7" s="43"/>
      <c r="AP7" s="50">
        <f>SUM(AQ8:AQ23)</f>
        <v>0</v>
      </c>
      <c r="AQ7" s="45"/>
      <c r="AR7" s="45"/>
      <c r="AS7" s="43"/>
      <c r="AT7" s="50">
        <f>SUM(AU8:AU23)</f>
        <v>0</v>
      </c>
      <c r="AU7" s="45"/>
      <c r="AV7" s="45"/>
      <c r="AW7" s="43"/>
      <c r="AX7" s="50">
        <f>SUM(AY8:AY23)</f>
        <v>0</v>
      </c>
      <c r="AY7" s="45"/>
      <c r="AZ7" s="45"/>
      <c r="BA7" s="43"/>
      <c r="BB7" s="50">
        <f>SUM(BC8:BC23)</f>
        <v>0</v>
      </c>
      <c r="BC7" s="45"/>
      <c r="BD7" s="45"/>
      <c r="BE7" s="43"/>
      <c r="BF7" s="50">
        <f>SUM(BG8:BG23)</f>
        <v>1530.69</v>
      </c>
      <c r="BG7" s="45"/>
      <c r="BH7" s="45"/>
      <c r="BI7" s="43"/>
      <c r="BJ7" s="50">
        <f>SUM(BK8:BK23)</f>
        <v>7645.6200000000008</v>
      </c>
      <c r="BK7" s="45"/>
      <c r="BL7" s="45"/>
      <c r="BM7" s="43"/>
      <c r="BN7" s="50">
        <f>SUM(BO8:BO23)</f>
        <v>0</v>
      </c>
      <c r="BO7" s="45"/>
      <c r="BP7" s="45"/>
      <c r="BQ7" s="43"/>
      <c r="BR7" s="50">
        <v>50310</v>
      </c>
      <c r="BS7" s="45"/>
      <c r="BT7" s="45"/>
      <c r="BU7" s="43"/>
      <c r="BV7" s="50">
        <v>50310</v>
      </c>
      <c r="BW7" s="45"/>
      <c r="BX7" s="45"/>
      <c r="BY7" s="43"/>
      <c r="BZ7" s="50">
        <f>SUM(CA8:CA23)</f>
        <v>708.02</v>
      </c>
      <c r="CA7" s="45"/>
      <c r="CB7" s="45"/>
      <c r="CC7" s="43"/>
      <c r="CD7" s="50">
        <f>SUM(CE8:CE23)</f>
        <v>0</v>
      </c>
      <c r="CE7" s="45"/>
      <c r="CF7" s="45"/>
      <c r="CG7" s="43"/>
      <c r="CH7" s="50">
        <f>SUM(CI8:CI23)</f>
        <v>0</v>
      </c>
      <c r="CI7" s="45"/>
      <c r="CJ7" s="45"/>
      <c r="CK7" s="43"/>
      <c r="CL7" s="50">
        <f>SUM(CM8:CM23)</f>
        <v>0</v>
      </c>
      <c r="CM7" s="45"/>
      <c r="CN7" s="45"/>
      <c r="CO7" s="43"/>
      <c r="CP7" s="50">
        <f>SUM(CQ8:CQ23)</f>
        <v>0</v>
      </c>
      <c r="CQ7" s="45"/>
      <c r="CR7" s="45"/>
      <c r="CS7" s="43"/>
      <c r="CT7" s="50">
        <f>SUM(CU8:CU23)</f>
        <v>0</v>
      </c>
      <c r="CU7" s="45"/>
      <c r="CV7" s="45"/>
      <c r="CW7" s="43"/>
      <c r="CX7" s="50">
        <f>SUM(CY8:CY23)</f>
        <v>89.99</v>
      </c>
      <c r="CY7" s="45"/>
      <c r="CZ7" s="45"/>
      <c r="DA7" s="43"/>
      <c r="DB7" s="50">
        <f>SUM(DC8:DC23)</f>
        <v>1382.35</v>
      </c>
      <c r="DC7" s="45"/>
      <c r="DD7" s="45"/>
      <c r="DE7" s="43"/>
      <c r="DF7" s="50">
        <f>SUM(DG8:DG23)</f>
        <v>928.03</v>
      </c>
      <c r="DG7" s="45"/>
      <c r="DH7" s="45"/>
      <c r="DI7" s="43"/>
      <c r="DJ7" s="50">
        <f>SUM(DK8:DK23)</f>
        <v>0</v>
      </c>
      <c r="DK7" s="45"/>
      <c r="DL7" s="45"/>
      <c r="DM7" s="43"/>
      <c r="DN7" s="50">
        <f>SUM(DO8:DO23)</f>
        <v>809.5</v>
      </c>
      <c r="DO7" s="45"/>
      <c r="DP7" s="45"/>
      <c r="DQ7" s="43"/>
      <c r="DR7" s="50">
        <f>SUM(DS8:DS23)</f>
        <v>6866.6900000000005</v>
      </c>
      <c r="DS7" s="45"/>
      <c r="DT7" s="45"/>
      <c r="DU7" s="43"/>
      <c r="DV7" s="50">
        <v>54040</v>
      </c>
      <c r="DW7" s="45"/>
      <c r="DX7" s="45"/>
      <c r="DY7" s="43"/>
      <c r="DZ7" s="50">
        <v>54040</v>
      </c>
      <c r="EA7" s="45"/>
      <c r="EB7" s="45"/>
      <c r="EC7" s="43"/>
      <c r="ED7" s="50">
        <f>SUM(EE8:EE23)</f>
        <v>0</v>
      </c>
      <c r="EE7" s="45"/>
      <c r="EF7" s="45"/>
      <c r="EG7" s="43"/>
      <c r="EH7" s="50">
        <f>SUM(EI8:EI23)</f>
        <v>0</v>
      </c>
      <c r="EI7" s="45"/>
      <c r="EJ7" s="45"/>
      <c r="EK7" s="43"/>
      <c r="EL7" s="50">
        <f>SUM(EM8:EM23)</f>
        <v>0</v>
      </c>
      <c r="EM7" s="45"/>
      <c r="EN7" s="45"/>
      <c r="EO7" s="43"/>
      <c r="EP7" s="50">
        <f>SUM(EQ8:EQ23)</f>
        <v>0</v>
      </c>
      <c r="EQ7" s="45"/>
      <c r="ER7" s="45"/>
      <c r="ES7" s="43"/>
      <c r="ET7" s="50">
        <f>SUM(EU8:EU23)</f>
        <v>0</v>
      </c>
      <c r="EU7" s="45"/>
      <c r="EV7" s="45"/>
      <c r="EW7" s="43"/>
      <c r="EX7" s="50">
        <f>SUM(EY8:EY23)</f>
        <v>0</v>
      </c>
      <c r="EY7" s="45"/>
      <c r="EZ7" s="45"/>
      <c r="FA7" s="43"/>
      <c r="FB7" s="50">
        <f>SUM(FC8:FC23)</f>
        <v>0</v>
      </c>
      <c r="FC7" s="45"/>
      <c r="FD7" s="45"/>
      <c r="FE7" s="43"/>
      <c r="FF7" s="50">
        <f>SUM(FG8:FG23)</f>
        <v>0</v>
      </c>
      <c r="FG7" s="45"/>
      <c r="FH7" s="45"/>
      <c r="FI7" s="43"/>
      <c r="FJ7" s="50">
        <f>SUM(FK8:FK23)</f>
        <v>0</v>
      </c>
      <c r="FK7" s="45"/>
      <c r="FL7" s="45"/>
      <c r="FM7" s="43"/>
      <c r="FN7" s="50">
        <f>SUM(FO8:FO23)</f>
        <v>0</v>
      </c>
      <c r="FO7" s="45"/>
      <c r="FP7" s="45"/>
      <c r="FQ7" s="43"/>
      <c r="FR7" s="50">
        <f>SUM(FS8:FS23)</f>
        <v>0</v>
      </c>
      <c r="FS7" s="45"/>
      <c r="FT7" s="45"/>
      <c r="FU7" s="43"/>
      <c r="FV7" s="50">
        <f>SUM(FW8:FW23)</f>
        <v>0</v>
      </c>
      <c r="FW7" s="45"/>
      <c r="FX7" s="45"/>
      <c r="FY7" s="43"/>
      <c r="FZ7" s="50">
        <f>SUM(GA8:GA23)</f>
        <v>0</v>
      </c>
      <c r="GA7" s="45"/>
      <c r="GB7" s="45"/>
      <c r="GC7" s="43"/>
    </row>
    <row r="8" spans="1:185" ht="18" x14ac:dyDescent="0.2">
      <c r="C8" s="24" t="s">
        <v>5736</v>
      </c>
      <c r="D8" s="24"/>
      <c r="E8" s="24"/>
      <c r="F8" s="25"/>
      <c r="G8" s="46">
        <f>H9</f>
        <v>29400</v>
      </c>
      <c r="H8" s="45"/>
      <c r="I8" s="43"/>
      <c r="J8" s="25"/>
      <c r="K8" s="46">
        <f>L9</f>
        <v>9780</v>
      </c>
      <c r="L8" s="45"/>
      <c r="M8" s="43"/>
      <c r="N8" s="25"/>
      <c r="O8" s="46">
        <f>P9</f>
        <v>9780</v>
      </c>
      <c r="P8" s="45"/>
      <c r="Q8" s="43"/>
      <c r="R8" s="25"/>
      <c r="S8" s="46">
        <f>T9</f>
        <v>0</v>
      </c>
      <c r="T8" s="45"/>
      <c r="U8" s="43"/>
      <c r="V8" s="25"/>
      <c r="W8" s="46">
        <f>X9</f>
        <v>0</v>
      </c>
      <c r="X8" s="45"/>
      <c r="Y8" s="43"/>
      <c r="Z8" s="25"/>
      <c r="AA8" s="46">
        <f>AB9</f>
        <v>0</v>
      </c>
      <c r="AB8" s="45"/>
      <c r="AC8" s="43"/>
      <c r="AD8" s="25"/>
      <c r="AE8" s="46">
        <f>AF9</f>
        <v>0</v>
      </c>
      <c r="AF8" s="45"/>
      <c r="AG8" s="43"/>
      <c r="AH8" s="25"/>
      <c r="AI8" s="46">
        <f>AJ9</f>
        <v>0</v>
      </c>
      <c r="AJ8" s="45"/>
      <c r="AK8" s="43"/>
      <c r="AL8" s="25"/>
      <c r="AM8" s="46">
        <f>AN9</f>
        <v>0</v>
      </c>
      <c r="AN8" s="45"/>
      <c r="AO8" s="43"/>
      <c r="AP8" s="25"/>
      <c r="AQ8" s="46">
        <f>AR9</f>
        <v>0</v>
      </c>
      <c r="AR8" s="45"/>
      <c r="AS8" s="43"/>
      <c r="AT8" s="25"/>
      <c r="AU8" s="46">
        <f>AV9</f>
        <v>0</v>
      </c>
      <c r="AV8" s="45"/>
      <c r="AW8" s="43"/>
      <c r="AX8" s="25"/>
      <c r="AY8" s="46">
        <f>AZ9</f>
        <v>0</v>
      </c>
      <c r="AZ8" s="45"/>
      <c r="BA8" s="43"/>
      <c r="BB8" s="25"/>
      <c r="BC8" s="46">
        <f>BD9</f>
        <v>0</v>
      </c>
      <c r="BD8" s="45"/>
      <c r="BE8" s="43"/>
      <c r="BF8" s="25"/>
      <c r="BG8" s="46">
        <f>BH9</f>
        <v>1511.77</v>
      </c>
      <c r="BH8" s="45"/>
      <c r="BI8" s="43"/>
      <c r="BJ8" s="25"/>
      <c r="BK8" s="46">
        <f>BL9</f>
        <v>900</v>
      </c>
      <c r="BL8" s="45"/>
      <c r="BM8" s="43"/>
      <c r="BN8" s="25"/>
      <c r="BO8" s="46">
        <f>BP9</f>
        <v>0</v>
      </c>
      <c r="BP8" s="45"/>
      <c r="BQ8" s="43"/>
      <c r="BR8" s="25"/>
      <c r="BS8" s="46">
        <f>BT9</f>
        <v>9780</v>
      </c>
      <c r="BT8" s="45"/>
      <c r="BU8" s="43"/>
      <c r="BV8" s="25"/>
      <c r="BW8" s="46">
        <f>BX9</f>
        <v>9780</v>
      </c>
      <c r="BX8" s="45"/>
      <c r="BY8" s="43"/>
      <c r="BZ8" s="25"/>
      <c r="CA8" s="46">
        <f>CB9</f>
        <v>609.02</v>
      </c>
      <c r="CB8" s="45"/>
      <c r="CC8" s="43"/>
      <c r="CD8" s="25"/>
      <c r="CE8" s="46">
        <f>CF9</f>
        <v>0</v>
      </c>
      <c r="CF8" s="45"/>
      <c r="CG8" s="43"/>
      <c r="CH8" s="25"/>
      <c r="CI8" s="46">
        <f>CJ9</f>
        <v>0</v>
      </c>
      <c r="CJ8" s="45"/>
      <c r="CK8" s="43"/>
      <c r="CL8" s="25"/>
      <c r="CM8" s="46">
        <f>CN9</f>
        <v>0</v>
      </c>
      <c r="CN8" s="45"/>
      <c r="CO8" s="43"/>
      <c r="CP8" s="25"/>
      <c r="CQ8" s="46">
        <f>CR9</f>
        <v>0</v>
      </c>
      <c r="CR8" s="45"/>
      <c r="CS8" s="43"/>
      <c r="CT8" s="25"/>
      <c r="CU8" s="46">
        <f>CV9</f>
        <v>0</v>
      </c>
      <c r="CV8" s="45"/>
      <c r="CW8" s="43"/>
      <c r="CX8" s="25"/>
      <c r="CY8" s="46">
        <f>CZ9</f>
        <v>89.99</v>
      </c>
      <c r="CZ8" s="45"/>
      <c r="DA8" s="43"/>
      <c r="DB8" s="25"/>
      <c r="DC8" s="46">
        <f>DD9</f>
        <v>1368.35</v>
      </c>
      <c r="DD8" s="45"/>
      <c r="DE8" s="43"/>
      <c r="DF8" s="25"/>
      <c r="DG8" s="46">
        <f>DH9</f>
        <v>914.03</v>
      </c>
      <c r="DH8" s="45"/>
      <c r="DI8" s="43"/>
      <c r="DJ8" s="25"/>
      <c r="DK8" s="46">
        <f>DL9</f>
        <v>0</v>
      </c>
      <c r="DL8" s="45"/>
      <c r="DM8" s="43"/>
      <c r="DN8" s="25"/>
      <c r="DO8" s="46">
        <f>DP9</f>
        <v>800</v>
      </c>
      <c r="DP8" s="45"/>
      <c r="DQ8" s="43"/>
      <c r="DR8" s="25"/>
      <c r="DS8" s="46">
        <f>DT9</f>
        <v>1867.6399999999999</v>
      </c>
      <c r="DT8" s="45"/>
      <c r="DU8" s="43"/>
      <c r="DV8" s="25"/>
      <c r="DW8" s="46">
        <f>DX9</f>
        <v>9840</v>
      </c>
      <c r="DX8" s="45"/>
      <c r="DY8" s="43"/>
      <c r="DZ8" s="25"/>
      <c r="EA8" s="46">
        <f>EB9</f>
        <v>9840</v>
      </c>
      <c r="EB8" s="45"/>
      <c r="EC8" s="43"/>
      <c r="ED8" s="25"/>
      <c r="EE8" s="46">
        <f>EF9</f>
        <v>0</v>
      </c>
      <c r="EF8" s="45"/>
      <c r="EG8" s="43"/>
      <c r="EH8" s="25"/>
      <c r="EI8" s="46">
        <f>EJ9</f>
        <v>0</v>
      </c>
      <c r="EJ8" s="45"/>
      <c r="EK8" s="43"/>
      <c r="EL8" s="25"/>
      <c r="EM8" s="46">
        <f>EN9</f>
        <v>0</v>
      </c>
      <c r="EN8" s="45"/>
      <c r="EO8" s="43"/>
      <c r="EP8" s="25"/>
      <c r="EQ8" s="46">
        <f>ER9</f>
        <v>0</v>
      </c>
      <c r="ER8" s="45"/>
      <c r="ES8" s="43"/>
      <c r="ET8" s="25"/>
      <c r="EU8" s="46">
        <f>EV9</f>
        <v>0</v>
      </c>
      <c r="EV8" s="45"/>
      <c r="EW8" s="43"/>
      <c r="EX8" s="25"/>
      <c r="EY8" s="46">
        <f>EZ9</f>
        <v>0</v>
      </c>
      <c r="EZ8" s="45"/>
      <c r="FA8" s="43"/>
      <c r="FB8" s="25"/>
      <c r="FC8" s="46">
        <f>FD9</f>
        <v>0</v>
      </c>
      <c r="FD8" s="45"/>
      <c r="FE8" s="43"/>
      <c r="FF8" s="25"/>
      <c r="FG8" s="46">
        <f>FH9</f>
        <v>0</v>
      </c>
      <c r="FH8" s="45"/>
      <c r="FI8" s="43"/>
      <c r="FJ8" s="25"/>
      <c r="FK8" s="46">
        <f>FL9</f>
        <v>0</v>
      </c>
      <c r="FL8" s="45"/>
      <c r="FM8" s="43"/>
      <c r="FN8" s="25"/>
      <c r="FO8" s="46">
        <f>FP9</f>
        <v>0</v>
      </c>
      <c r="FP8" s="45"/>
      <c r="FQ8" s="43"/>
      <c r="FR8" s="25"/>
      <c r="FS8" s="46">
        <f>FT9</f>
        <v>0</v>
      </c>
      <c r="FT8" s="45"/>
      <c r="FU8" s="43"/>
      <c r="FV8" s="25"/>
      <c r="FW8" s="46">
        <f>FX9</f>
        <v>0</v>
      </c>
      <c r="FX8" s="45"/>
      <c r="FY8" s="43"/>
      <c r="FZ8" s="25"/>
      <c r="GA8" s="46">
        <f>GB9</f>
        <v>0</v>
      </c>
      <c r="GB8" s="45"/>
      <c r="GC8" s="43"/>
    </row>
    <row r="9" spans="1:185" ht="16" x14ac:dyDescent="0.2">
      <c r="D9" s="27" t="s">
        <v>5868</v>
      </c>
      <c r="E9" s="27"/>
      <c r="F9" s="28"/>
      <c r="G9" s="27"/>
      <c r="H9" s="42">
        <v>29400</v>
      </c>
      <c r="I9" s="43"/>
      <c r="J9" s="28"/>
      <c r="K9" s="27"/>
      <c r="L9" s="42">
        <v>9780</v>
      </c>
      <c r="M9" s="43"/>
      <c r="N9" s="28"/>
      <c r="O9" s="27"/>
      <c r="P9" s="42">
        <v>9780</v>
      </c>
      <c r="Q9" s="43"/>
      <c r="R9" s="28"/>
      <c r="S9" s="27"/>
      <c r="T9" s="42">
        <f>SUM(U10:U12)</f>
        <v>0</v>
      </c>
      <c r="U9" s="43"/>
      <c r="V9" s="28"/>
      <c r="W9" s="27"/>
      <c r="X9" s="42">
        <f>SUM(Y10:Y12)</f>
        <v>0</v>
      </c>
      <c r="Y9" s="43"/>
      <c r="Z9" s="28"/>
      <c r="AA9" s="27"/>
      <c r="AB9" s="42">
        <f>SUM(AC10:AC12)</f>
        <v>0</v>
      </c>
      <c r="AC9" s="43"/>
      <c r="AD9" s="28"/>
      <c r="AE9" s="27"/>
      <c r="AF9" s="42">
        <f>SUM(AG10:AG12)</f>
        <v>0</v>
      </c>
      <c r="AG9" s="43"/>
      <c r="AH9" s="28"/>
      <c r="AI9" s="27"/>
      <c r="AJ9" s="42">
        <f>SUM(AK10:AK12)</f>
        <v>0</v>
      </c>
      <c r="AK9" s="43"/>
      <c r="AL9" s="28"/>
      <c r="AM9" s="27"/>
      <c r="AN9" s="42">
        <f>SUM(AO10:AO12)</f>
        <v>0</v>
      </c>
      <c r="AO9" s="43"/>
      <c r="AP9" s="28"/>
      <c r="AQ9" s="27"/>
      <c r="AR9" s="42">
        <f>SUM(AS10:AS12)</f>
        <v>0</v>
      </c>
      <c r="AS9" s="43"/>
      <c r="AT9" s="28"/>
      <c r="AU9" s="27"/>
      <c r="AV9" s="42">
        <f>SUM(AW10:AW12)</f>
        <v>0</v>
      </c>
      <c r="AW9" s="43"/>
      <c r="AX9" s="28"/>
      <c r="AY9" s="27"/>
      <c r="AZ9" s="42">
        <f>SUM(BA10:BA12)</f>
        <v>0</v>
      </c>
      <c r="BA9" s="43"/>
      <c r="BB9" s="28"/>
      <c r="BC9" s="27"/>
      <c r="BD9" s="42">
        <f>SUM(BE10:BE12)</f>
        <v>0</v>
      </c>
      <c r="BE9" s="43"/>
      <c r="BF9" s="28"/>
      <c r="BG9" s="27"/>
      <c r="BH9" s="42">
        <f>SUM(BI10:BI12)</f>
        <v>1511.77</v>
      </c>
      <c r="BI9" s="43"/>
      <c r="BJ9" s="28"/>
      <c r="BK9" s="27"/>
      <c r="BL9" s="42">
        <f>SUM(BM10:BM12)</f>
        <v>900</v>
      </c>
      <c r="BM9" s="43"/>
      <c r="BN9" s="28"/>
      <c r="BO9" s="27"/>
      <c r="BP9" s="42">
        <f>SUM(BQ10:BQ12)</f>
        <v>0</v>
      </c>
      <c r="BQ9" s="43"/>
      <c r="BR9" s="28"/>
      <c r="BS9" s="27"/>
      <c r="BT9" s="42">
        <v>9780</v>
      </c>
      <c r="BU9" s="43"/>
      <c r="BV9" s="28"/>
      <c r="BW9" s="27"/>
      <c r="BX9" s="42">
        <v>9780</v>
      </c>
      <c r="BY9" s="43"/>
      <c r="BZ9" s="28"/>
      <c r="CA9" s="27"/>
      <c r="CB9" s="42">
        <f>SUM(CC10:CC12)</f>
        <v>609.02</v>
      </c>
      <c r="CC9" s="43"/>
      <c r="CD9" s="28"/>
      <c r="CE9" s="27"/>
      <c r="CF9" s="42">
        <f>SUM(CG10:CG12)</f>
        <v>0</v>
      </c>
      <c r="CG9" s="43"/>
      <c r="CH9" s="28"/>
      <c r="CI9" s="27"/>
      <c r="CJ9" s="42">
        <f>SUM(CK10:CK12)</f>
        <v>0</v>
      </c>
      <c r="CK9" s="43"/>
      <c r="CL9" s="28"/>
      <c r="CM9" s="27"/>
      <c r="CN9" s="42">
        <f>SUM(CO10:CO12)</f>
        <v>0</v>
      </c>
      <c r="CO9" s="43"/>
      <c r="CP9" s="28"/>
      <c r="CQ9" s="27"/>
      <c r="CR9" s="42">
        <f>SUM(CS10:CS12)</f>
        <v>0</v>
      </c>
      <c r="CS9" s="43"/>
      <c r="CT9" s="28"/>
      <c r="CU9" s="27"/>
      <c r="CV9" s="42">
        <f>SUM(CW10:CW12)</f>
        <v>0</v>
      </c>
      <c r="CW9" s="43"/>
      <c r="CX9" s="28"/>
      <c r="CY9" s="27"/>
      <c r="CZ9" s="42">
        <f>SUM(DA10:DA12)</f>
        <v>89.99</v>
      </c>
      <c r="DA9" s="43"/>
      <c r="DB9" s="28"/>
      <c r="DC9" s="27"/>
      <c r="DD9" s="42">
        <f>SUM(DE10:DE12)</f>
        <v>1368.35</v>
      </c>
      <c r="DE9" s="43"/>
      <c r="DF9" s="28"/>
      <c r="DG9" s="27"/>
      <c r="DH9" s="42">
        <f>SUM(DI10:DI12)</f>
        <v>914.03</v>
      </c>
      <c r="DI9" s="43"/>
      <c r="DJ9" s="28"/>
      <c r="DK9" s="27"/>
      <c r="DL9" s="42">
        <f>SUM(DM10:DM12)</f>
        <v>0</v>
      </c>
      <c r="DM9" s="43"/>
      <c r="DN9" s="28"/>
      <c r="DO9" s="27"/>
      <c r="DP9" s="42">
        <f>SUM(DQ10:DQ12)</f>
        <v>800</v>
      </c>
      <c r="DQ9" s="43"/>
      <c r="DR9" s="28"/>
      <c r="DS9" s="27"/>
      <c r="DT9" s="42">
        <f>SUM(DU10:DU12)</f>
        <v>1867.6399999999999</v>
      </c>
      <c r="DU9" s="43"/>
      <c r="DV9" s="28"/>
      <c r="DW9" s="27"/>
      <c r="DX9" s="42">
        <v>9840</v>
      </c>
      <c r="DY9" s="43"/>
      <c r="DZ9" s="28"/>
      <c r="EA9" s="27"/>
      <c r="EB9" s="42">
        <v>9840</v>
      </c>
      <c r="EC9" s="43"/>
      <c r="ED9" s="28"/>
      <c r="EE9" s="27"/>
      <c r="EF9" s="42">
        <f>SUM(EG10:EG12)</f>
        <v>0</v>
      </c>
      <c r="EG9" s="43"/>
      <c r="EH9" s="28"/>
      <c r="EI9" s="27"/>
      <c r="EJ9" s="42">
        <f>SUM(EK10:EK12)</f>
        <v>0</v>
      </c>
      <c r="EK9" s="43"/>
      <c r="EL9" s="28"/>
      <c r="EM9" s="27"/>
      <c r="EN9" s="42">
        <f>SUM(EO10:EO12)</f>
        <v>0</v>
      </c>
      <c r="EO9" s="43"/>
      <c r="EP9" s="28"/>
      <c r="EQ9" s="27"/>
      <c r="ER9" s="42">
        <f>SUM(ES10:ES12)</f>
        <v>0</v>
      </c>
      <c r="ES9" s="43"/>
      <c r="ET9" s="28"/>
      <c r="EU9" s="27"/>
      <c r="EV9" s="42">
        <f>SUM(EW10:EW12)</f>
        <v>0</v>
      </c>
      <c r="EW9" s="43"/>
      <c r="EX9" s="28"/>
      <c r="EY9" s="27"/>
      <c r="EZ9" s="42">
        <f>SUM(FA10:FA12)</f>
        <v>0</v>
      </c>
      <c r="FA9" s="43"/>
      <c r="FB9" s="28"/>
      <c r="FC9" s="27"/>
      <c r="FD9" s="42">
        <f>SUM(FE10:FE12)</f>
        <v>0</v>
      </c>
      <c r="FE9" s="43"/>
      <c r="FF9" s="28"/>
      <c r="FG9" s="27"/>
      <c r="FH9" s="42">
        <f>SUM(FI10:FI12)</f>
        <v>0</v>
      </c>
      <c r="FI9" s="43"/>
      <c r="FJ9" s="28"/>
      <c r="FK9" s="27"/>
      <c r="FL9" s="42">
        <f>SUM(FM10:FM12)</f>
        <v>0</v>
      </c>
      <c r="FM9" s="43"/>
      <c r="FN9" s="28"/>
      <c r="FO9" s="27"/>
      <c r="FP9" s="42">
        <f>SUM(FQ10:FQ12)</f>
        <v>0</v>
      </c>
      <c r="FQ9" s="43"/>
      <c r="FR9" s="28"/>
      <c r="FS9" s="27"/>
      <c r="FT9" s="42">
        <f>SUM(FU10:FU12)</f>
        <v>0</v>
      </c>
      <c r="FU9" s="43"/>
      <c r="FV9" s="28"/>
      <c r="FW9" s="27"/>
      <c r="FX9" s="42">
        <f>SUM(FY10:FY12)</f>
        <v>0</v>
      </c>
      <c r="FY9" s="43"/>
      <c r="FZ9" s="28"/>
      <c r="GA9" s="27"/>
      <c r="GB9" s="42">
        <f>SUM(GC10:GC12)</f>
        <v>0</v>
      </c>
      <c r="GC9" s="43"/>
    </row>
    <row r="10" spans="1:185" x14ac:dyDescent="0.2">
      <c r="D10" t="s">
        <v>5546</v>
      </c>
      <c r="E10" t="s">
        <v>3050</v>
      </c>
      <c r="F10" s="21"/>
      <c r="I10" s="29">
        <v>21700</v>
      </c>
      <c r="J10" s="21"/>
      <c r="M10" s="29">
        <v>7230</v>
      </c>
      <c r="N10" s="21"/>
      <c r="Q10" s="29">
        <v>7230</v>
      </c>
      <c r="R10" s="21"/>
      <c r="U10" s="26">
        <f>SUMIFS('P24 monthly Buchungen'!F2:F129,'P24 monthly Buchungen'!D2:D129,$E10,'P24 monthly Buchungen'!C2:C129,"&gt;="&amp;U$4,'P24 monthly Buchungen'!C2:C129,"&lt;"&amp;U$5+1,'P24 monthly Buchungen'!L2:L129,"Ausgaben")-SUMIFS('P24 monthly Buchungen'!F2:F129,'P24 monthly Buchungen'!D2:D129,$E10,'P24 monthly Buchungen'!C2:C129,"&gt;="&amp;U$4,'P24 monthly Buchungen'!C2:C129,"&lt;"&amp;U$5+1,'P24 monthly Buchungen'!P2:P129,"Einnahmen")+SUMIFS('P24 monthly Buchungen'!F2:F129,'P24 monthly Buchungen'!D2:D129,$E10,'P24 monthly Buchungen'!C2:C129,"&gt;="&amp;U$4,'P24 monthly Buchungen'!C2:C129,"&lt;"&amp;U$5+1,'P24 monthly Buchungen'!L2:L129,"Einnahmen")-SUMIFS('P24 monthly Buchungen'!F2:F129,'P24 monthly Buchungen'!D2:D129,$E10,'P24 monthly Buchungen'!C2:C129,"&gt;="&amp;U$4,'P24 monthly Buchungen'!C2:C129,"&lt;"&amp;U$5+1,'P24 monthly Buchungen'!P2:P129,"Ausgaben")</f>
        <v>0</v>
      </c>
      <c r="V10" s="21"/>
      <c r="Y10" s="26">
        <f>SUMIFS('P24 monthly Buchungen'!F2:F129,'P24 monthly Buchungen'!D2:D129,$E10,'P24 monthly Buchungen'!C2:C129,"&gt;="&amp;Y$4,'P24 monthly Buchungen'!C2:C129,"&lt;"&amp;Y$5+1,'P24 monthly Buchungen'!L2:L129,"Ausgaben")-SUMIFS('P24 monthly Buchungen'!F2:F129,'P24 monthly Buchungen'!D2:D129,$E10,'P24 monthly Buchungen'!C2:C129,"&gt;="&amp;Y$4,'P24 monthly Buchungen'!C2:C129,"&lt;"&amp;Y$5+1,'P24 monthly Buchungen'!P2:P129,"Einnahmen")+SUMIFS('P24 monthly Buchungen'!F2:F129,'P24 monthly Buchungen'!D2:D129,$E10,'P24 monthly Buchungen'!C2:C129,"&gt;="&amp;Y$4,'P24 monthly Buchungen'!C2:C129,"&lt;"&amp;Y$5+1,'P24 monthly Buchungen'!L2:L129,"Einnahmen")-SUMIFS('P24 monthly Buchungen'!F2:F129,'P24 monthly Buchungen'!D2:D129,$E10,'P24 monthly Buchungen'!C2:C129,"&gt;="&amp;Y$4,'P24 monthly Buchungen'!C2:C129,"&lt;"&amp;Y$5+1,'P24 monthly Buchungen'!P2:P129,"Ausgaben")</f>
        <v>0</v>
      </c>
      <c r="Z10" s="21"/>
      <c r="AC10" s="26">
        <f>SUMIFS('P24 monthly Buchungen'!F2:F129,'P24 monthly Buchungen'!D2:D129,$E10,'P24 monthly Buchungen'!C2:C129,"&gt;="&amp;AC$4,'P24 monthly Buchungen'!C2:C129,"&lt;"&amp;AC$5+1,'P24 monthly Buchungen'!L2:L129,"Ausgaben")-SUMIFS('P24 monthly Buchungen'!F2:F129,'P24 monthly Buchungen'!D2:D129,$E10,'P24 monthly Buchungen'!C2:C129,"&gt;="&amp;AC$4,'P24 monthly Buchungen'!C2:C129,"&lt;"&amp;AC$5+1,'P24 monthly Buchungen'!P2:P129,"Einnahmen")+SUMIFS('P24 monthly Buchungen'!F2:F129,'P24 monthly Buchungen'!D2:D129,$E10,'P24 monthly Buchungen'!C2:C129,"&gt;="&amp;AC$4,'P24 monthly Buchungen'!C2:C129,"&lt;"&amp;AC$5+1,'P24 monthly Buchungen'!L2:L129,"Einnahmen")-SUMIFS('P24 monthly Buchungen'!F2:F129,'P24 monthly Buchungen'!D2:D129,$E10,'P24 monthly Buchungen'!C2:C129,"&gt;="&amp;AC$4,'P24 monthly Buchungen'!C2:C129,"&lt;"&amp;AC$5+1,'P24 monthly Buchungen'!P2:P129,"Ausgaben")</f>
        <v>0</v>
      </c>
      <c r="AD10" s="21"/>
      <c r="AG10" s="26">
        <f>SUMIFS('P24 monthly Buchungen'!F2:F129,'P24 monthly Buchungen'!D2:D129,$E10,'P24 monthly Buchungen'!C2:C129,"&gt;="&amp;AG$4,'P24 monthly Buchungen'!C2:C129,"&lt;"&amp;AG$5+1,'P24 monthly Buchungen'!L2:L129,"Ausgaben")-SUMIFS('P24 monthly Buchungen'!F2:F129,'P24 monthly Buchungen'!D2:D129,$E10,'P24 monthly Buchungen'!C2:C129,"&gt;="&amp;AG$4,'P24 monthly Buchungen'!C2:C129,"&lt;"&amp;AG$5+1,'P24 monthly Buchungen'!P2:P129,"Einnahmen")+SUMIFS('P24 monthly Buchungen'!F2:F129,'P24 monthly Buchungen'!D2:D129,$E10,'P24 monthly Buchungen'!C2:C129,"&gt;="&amp;AG$4,'P24 monthly Buchungen'!C2:C129,"&lt;"&amp;AG$5+1,'P24 monthly Buchungen'!L2:L129,"Einnahmen")-SUMIFS('P24 monthly Buchungen'!F2:F129,'P24 monthly Buchungen'!D2:D129,$E10,'P24 monthly Buchungen'!C2:C129,"&gt;="&amp;AG$4,'P24 monthly Buchungen'!C2:C129,"&lt;"&amp;AG$5+1,'P24 monthly Buchungen'!P2:P129,"Ausgaben")</f>
        <v>0</v>
      </c>
      <c r="AH10" s="21"/>
      <c r="AK10" s="26">
        <f>SUMIFS('P24 monthly Buchungen'!F2:F129,'P24 monthly Buchungen'!D2:D129,$E10,'P24 monthly Buchungen'!C2:C129,"&gt;="&amp;AK$4,'P24 monthly Buchungen'!C2:C129,"&lt;"&amp;AK$5+1,'P24 monthly Buchungen'!L2:L129,"Ausgaben")-SUMIFS('P24 monthly Buchungen'!F2:F129,'P24 monthly Buchungen'!D2:D129,$E10,'P24 monthly Buchungen'!C2:C129,"&gt;="&amp;AK$4,'P24 monthly Buchungen'!C2:C129,"&lt;"&amp;AK$5+1,'P24 monthly Buchungen'!P2:P129,"Einnahmen")+SUMIFS('P24 monthly Buchungen'!F2:F129,'P24 monthly Buchungen'!D2:D129,$E10,'P24 monthly Buchungen'!C2:C129,"&gt;="&amp;AK$4,'P24 monthly Buchungen'!C2:C129,"&lt;"&amp;AK$5+1,'P24 monthly Buchungen'!L2:L129,"Einnahmen")-SUMIFS('P24 monthly Buchungen'!F2:F129,'P24 monthly Buchungen'!D2:D129,$E10,'P24 monthly Buchungen'!C2:C129,"&gt;="&amp;AK$4,'P24 monthly Buchungen'!C2:C129,"&lt;"&amp;AK$5+1,'P24 monthly Buchungen'!P2:P129,"Ausgaben")</f>
        <v>0</v>
      </c>
      <c r="AL10" s="21"/>
      <c r="AO10" s="26">
        <f>SUMIFS('P24 monthly Buchungen'!F2:F129,'P24 monthly Buchungen'!D2:D129,$E10,'P24 monthly Buchungen'!C2:C129,"&gt;="&amp;AO$4,'P24 monthly Buchungen'!C2:C129,"&lt;"&amp;AO$5+1,'P24 monthly Buchungen'!L2:L129,"Ausgaben")-SUMIFS('P24 monthly Buchungen'!F2:F129,'P24 monthly Buchungen'!D2:D129,$E10,'P24 monthly Buchungen'!C2:C129,"&gt;="&amp;AO$4,'P24 monthly Buchungen'!C2:C129,"&lt;"&amp;AO$5+1,'P24 monthly Buchungen'!P2:P129,"Einnahmen")+SUMIFS('P24 monthly Buchungen'!F2:F129,'P24 monthly Buchungen'!D2:D129,$E10,'P24 monthly Buchungen'!C2:C129,"&gt;="&amp;AO$4,'P24 monthly Buchungen'!C2:C129,"&lt;"&amp;AO$5+1,'P24 monthly Buchungen'!L2:L129,"Einnahmen")-SUMIFS('P24 monthly Buchungen'!F2:F129,'P24 monthly Buchungen'!D2:D129,$E10,'P24 monthly Buchungen'!C2:C129,"&gt;="&amp;AO$4,'P24 monthly Buchungen'!C2:C129,"&lt;"&amp;AO$5+1,'P24 monthly Buchungen'!P2:P129,"Ausgaben")</f>
        <v>0</v>
      </c>
      <c r="AP10" s="21"/>
      <c r="AS10" s="26">
        <f>SUMIFS('P24 monthly Buchungen'!F2:F129,'P24 monthly Buchungen'!D2:D129,$E10,'P24 monthly Buchungen'!C2:C129,"&gt;="&amp;AS$4,'P24 monthly Buchungen'!C2:C129,"&lt;"&amp;AS$5+1,'P24 monthly Buchungen'!L2:L129,"Ausgaben")-SUMIFS('P24 monthly Buchungen'!F2:F129,'P24 monthly Buchungen'!D2:D129,$E10,'P24 monthly Buchungen'!C2:C129,"&gt;="&amp;AS$4,'P24 monthly Buchungen'!C2:C129,"&lt;"&amp;AS$5+1,'P24 monthly Buchungen'!P2:P129,"Einnahmen")+SUMIFS('P24 monthly Buchungen'!F2:F129,'P24 monthly Buchungen'!D2:D129,$E10,'P24 monthly Buchungen'!C2:C129,"&gt;="&amp;AS$4,'P24 monthly Buchungen'!C2:C129,"&lt;"&amp;AS$5+1,'P24 monthly Buchungen'!L2:L129,"Einnahmen")-SUMIFS('P24 monthly Buchungen'!F2:F129,'P24 monthly Buchungen'!D2:D129,$E10,'P24 monthly Buchungen'!C2:C129,"&gt;="&amp;AS$4,'P24 monthly Buchungen'!C2:C129,"&lt;"&amp;AS$5+1,'P24 monthly Buchungen'!P2:P129,"Ausgaben")</f>
        <v>0</v>
      </c>
      <c r="AT10" s="21"/>
      <c r="AW10" s="26">
        <f>SUMIFS('P24 monthly Buchungen'!F2:F129,'P24 monthly Buchungen'!D2:D129,$E10,'P24 monthly Buchungen'!C2:C129,"&gt;="&amp;AW$4,'P24 monthly Buchungen'!C2:C129,"&lt;"&amp;AW$5+1,'P24 monthly Buchungen'!L2:L129,"Ausgaben")-SUMIFS('P24 monthly Buchungen'!F2:F129,'P24 monthly Buchungen'!D2:D129,$E10,'P24 monthly Buchungen'!C2:C129,"&gt;="&amp;AW$4,'P24 monthly Buchungen'!C2:C129,"&lt;"&amp;AW$5+1,'P24 monthly Buchungen'!P2:P129,"Einnahmen")+SUMIFS('P24 monthly Buchungen'!F2:F129,'P24 monthly Buchungen'!D2:D129,$E10,'P24 monthly Buchungen'!C2:C129,"&gt;="&amp;AW$4,'P24 monthly Buchungen'!C2:C129,"&lt;"&amp;AW$5+1,'P24 monthly Buchungen'!L2:L129,"Einnahmen")-SUMIFS('P24 monthly Buchungen'!F2:F129,'P24 monthly Buchungen'!D2:D129,$E10,'P24 monthly Buchungen'!C2:C129,"&gt;="&amp;AW$4,'P24 monthly Buchungen'!C2:C129,"&lt;"&amp;AW$5+1,'P24 monthly Buchungen'!P2:P129,"Ausgaben")</f>
        <v>0</v>
      </c>
      <c r="AX10" s="21"/>
      <c r="BA10" s="26">
        <f>SUMIFS('P24 monthly Buchungen'!F2:F129,'P24 monthly Buchungen'!D2:D129,$E10,'P24 monthly Buchungen'!C2:C129,"&gt;="&amp;BA$4,'P24 monthly Buchungen'!C2:C129,"&lt;"&amp;BA$5+1,'P24 monthly Buchungen'!L2:L129,"Ausgaben")-SUMIFS('P24 monthly Buchungen'!F2:F129,'P24 monthly Buchungen'!D2:D129,$E10,'P24 monthly Buchungen'!C2:C129,"&gt;="&amp;BA$4,'P24 monthly Buchungen'!C2:C129,"&lt;"&amp;BA$5+1,'P24 monthly Buchungen'!P2:P129,"Einnahmen")+SUMIFS('P24 monthly Buchungen'!F2:F129,'P24 monthly Buchungen'!D2:D129,$E10,'P24 monthly Buchungen'!C2:C129,"&gt;="&amp;BA$4,'P24 monthly Buchungen'!C2:C129,"&lt;"&amp;BA$5+1,'P24 monthly Buchungen'!L2:L129,"Einnahmen")-SUMIFS('P24 monthly Buchungen'!F2:F129,'P24 monthly Buchungen'!D2:D129,$E10,'P24 monthly Buchungen'!C2:C129,"&gt;="&amp;BA$4,'P24 monthly Buchungen'!C2:C129,"&lt;"&amp;BA$5+1,'P24 monthly Buchungen'!P2:P129,"Ausgaben")</f>
        <v>0</v>
      </c>
      <c r="BB10" s="21"/>
      <c r="BE10" s="26">
        <f>SUMIFS('P24 monthly Buchungen'!F2:F129,'P24 monthly Buchungen'!D2:D129,$E10,'P24 monthly Buchungen'!C2:C129,"&gt;="&amp;BE$4,'P24 monthly Buchungen'!C2:C129,"&lt;"&amp;BE$5+1,'P24 monthly Buchungen'!L2:L129,"Ausgaben")-SUMIFS('P24 monthly Buchungen'!F2:F129,'P24 monthly Buchungen'!D2:D129,$E10,'P24 monthly Buchungen'!C2:C129,"&gt;="&amp;BE$4,'P24 monthly Buchungen'!C2:C129,"&lt;"&amp;BE$5+1,'P24 monthly Buchungen'!P2:P129,"Einnahmen")+SUMIFS('P24 monthly Buchungen'!F2:F129,'P24 monthly Buchungen'!D2:D129,$E10,'P24 monthly Buchungen'!C2:C129,"&gt;="&amp;BE$4,'P24 monthly Buchungen'!C2:C129,"&lt;"&amp;BE$5+1,'P24 monthly Buchungen'!L2:L129,"Einnahmen")-SUMIFS('P24 monthly Buchungen'!F2:F129,'P24 monthly Buchungen'!D2:D129,$E10,'P24 monthly Buchungen'!C2:C129,"&gt;="&amp;BE$4,'P24 monthly Buchungen'!C2:C129,"&lt;"&amp;BE$5+1,'P24 monthly Buchungen'!P2:P129,"Ausgaben")</f>
        <v>0</v>
      </c>
      <c r="BF10" s="21"/>
      <c r="BI10" s="26">
        <f>SUMIFS('P24 monthly Buchungen'!F2:F129,'P24 monthly Buchungen'!D2:D129,$E10,'P24 monthly Buchungen'!C2:C129,"&gt;="&amp;BI$4,'P24 monthly Buchungen'!C2:C129,"&lt;"&amp;BI$5+1,'P24 monthly Buchungen'!L2:L129,"Ausgaben")-SUMIFS('P24 monthly Buchungen'!F2:F129,'P24 monthly Buchungen'!D2:D129,$E10,'P24 monthly Buchungen'!C2:C129,"&gt;="&amp;BI$4,'P24 monthly Buchungen'!C2:C129,"&lt;"&amp;BI$5+1,'P24 monthly Buchungen'!P2:P129,"Einnahmen")+SUMIFS('P24 monthly Buchungen'!F2:F129,'P24 monthly Buchungen'!D2:D129,$E10,'P24 monthly Buchungen'!C2:C129,"&gt;="&amp;BI$4,'P24 monthly Buchungen'!C2:C129,"&lt;"&amp;BI$5+1,'P24 monthly Buchungen'!L2:L129,"Einnahmen")-SUMIFS('P24 monthly Buchungen'!F2:F129,'P24 monthly Buchungen'!D2:D129,$E10,'P24 monthly Buchungen'!C2:C129,"&gt;="&amp;BI$4,'P24 monthly Buchungen'!C2:C129,"&lt;"&amp;BI$5+1,'P24 monthly Buchungen'!P2:P129,"Ausgaben")</f>
        <v>611.77</v>
      </c>
      <c r="BJ10" s="21"/>
      <c r="BM10" s="26">
        <f>SUMIFS('P24 monthly Buchungen'!F2:F129,'P24 monthly Buchungen'!D2:D129,$E10,'P24 monthly Buchungen'!C2:C129,"&gt;="&amp;BM$4,'P24 monthly Buchungen'!C2:C129,"&lt;"&amp;BM$5+1,'P24 monthly Buchungen'!L2:L129,"Ausgaben")-SUMIFS('P24 monthly Buchungen'!F2:F129,'P24 monthly Buchungen'!D2:D129,$E10,'P24 monthly Buchungen'!C2:C129,"&gt;="&amp;BM$4,'P24 monthly Buchungen'!C2:C129,"&lt;"&amp;BM$5+1,'P24 monthly Buchungen'!P2:P129,"Einnahmen")+SUMIFS('P24 monthly Buchungen'!F2:F129,'P24 monthly Buchungen'!D2:D129,$E10,'P24 monthly Buchungen'!C2:C129,"&gt;="&amp;BM$4,'P24 monthly Buchungen'!C2:C129,"&lt;"&amp;BM$5+1,'P24 monthly Buchungen'!L2:L129,"Einnahmen")-SUMIFS('P24 monthly Buchungen'!F2:F129,'P24 monthly Buchungen'!D2:D129,$E10,'P24 monthly Buchungen'!C2:C129,"&gt;="&amp;BM$4,'P24 monthly Buchungen'!C2:C129,"&lt;"&amp;BM$5+1,'P24 monthly Buchungen'!P2:P129,"Ausgaben")</f>
        <v>0</v>
      </c>
      <c r="BN10" s="21"/>
      <c r="BQ10" s="26">
        <f>SUMIFS('P24 monthly Buchungen'!F2:F129,'P24 monthly Buchungen'!D2:D129,$E10,'P24 monthly Buchungen'!C2:C129,"&gt;="&amp;BQ$4,'P24 monthly Buchungen'!C2:C129,"&lt;"&amp;BQ$5+1,'P24 monthly Buchungen'!L2:L129,"Ausgaben")-SUMIFS('P24 monthly Buchungen'!F2:F129,'P24 monthly Buchungen'!D2:D129,$E10,'P24 monthly Buchungen'!C2:C129,"&gt;="&amp;BQ$4,'P24 monthly Buchungen'!C2:C129,"&lt;"&amp;BQ$5+1,'P24 monthly Buchungen'!P2:P129,"Einnahmen")+SUMIFS('P24 monthly Buchungen'!F2:F129,'P24 monthly Buchungen'!D2:D129,$E10,'P24 monthly Buchungen'!C2:C129,"&gt;="&amp;BQ$4,'P24 monthly Buchungen'!C2:C129,"&lt;"&amp;BQ$5+1,'P24 monthly Buchungen'!L2:L129,"Einnahmen")-SUMIFS('P24 monthly Buchungen'!F2:F129,'P24 monthly Buchungen'!D2:D129,$E10,'P24 monthly Buchungen'!C2:C129,"&gt;="&amp;BQ$4,'P24 monthly Buchungen'!C2:C129,"&lt;"&amp;BQ$5+1,'P24 monthly Buchungen'!P2:P129,"Ausgaben")</f>
        <v>0</v>
      </c>
      <c r="BR10" s="21"/>
      <c r="BU10" s="29">
        <v>7230</v>
      </c>
      <c r="BV10" s="21"/>
      <c r="BY10" s="29">
        <v>7230</v>
      </c>
      <c r="BZ10" s="21"/>
      <c r="CC10" s="26">
        <f>SUMIFS('P24 monthly Buchungen'!F2:F129,'P24 monthly Buchungen'!D2:D129,$E10,'P24 monthly Buchungen'!C2:C129,"&gt;="&amp;CC$4,'P24 monthly Buchungen'!C2:C129,"&lt;"&amp;CC$5+1,'P24 monthly Buchungen'!L2:L129,"Ausgaben")-SUMIFS('P24 monthly Buchungen'!F2:F129,'P24 monthly Buchungen'!D2:D129,$E10,'P24 monthly Buchungen'!C2:C129,"&gt;="&amp;CC$4,'P24 monthly Buchungen'!C2:C129,"&lt;"&amp;CC$5+1,'P24 monthly Buchungen'!P2:P129,"Einnahmen")+SUMIFS('P24 monthly Buchungen'!F2:F129,'P24 monthly Buchungen'!D2:D129,$E10,'P24 monthly Buchungen'!C2:C129,"&gt;="&amp;CC$4,'P24 monthly Buchungen'!C2:C129,"&lt;"&amp;CC$5+1,'P24 monthly Buchungen'!L2:L129,"Einnahmen")-SUMIFS('P24 monthly Buchungen'!F2:F129,'P24 monthly Buchungen'!D2:D129,$E10,'P24 monthly Buchungen'!C2:C129,"&gt;="&amp;CC$4,'P24 monthly Buchungen'!C2:C129,"&lt;"&amp;CC$5+1,'P24 monthly Buchungen'!P2:P129,"Ausgaben")</f>
        <v>609.02</v>
      </c>
      <c r="CD10" s="21"/>
      <c r="CG10" s="26">
        <f>SUMIFS('P24 monthly Buchungen'!F2:F129,'P24 monthly Buchungen'!D2:D129,$E10,'P24 monthly Buchungen'!C2:C129,"&gt;="&amp;CG$4,'P24 monthly Buchungen'!C2:C129,"&lt;"&amp;CG$5+1,'P24 monthly Buchungen'!L2:L129,"Ausgaben")-SUMIFS('P24 monthly Buchungen'!F2:F129,'P24 monthly Buchungen'!D2:D129,$E10,'P24 monthly Buchungen'!C2:C129,"&gt;="&amp;CG$4,'P24 monthly Buchungen'!C2:C129,"&lt;"&amp;CG$5+1,'P24 monthly Buchungen'!P2:P129,"Einnahmen")+SUMIFS('P24 monthly Buchungen'!F2:F129,'P24 monthly Buchungen'!D2:D129,$E10,'P24 monthly Buchungen'!C2:C129,"&gt;="&amp;CG$4,'P24 monthly Buchungen'!C2:C129,"&lt;"&amp;CG$5+1,'P24 monthly Buchungen'!L2:L129,"Einnahmen")-SUMIFS('P24 monthly Buchungen'!F2:F129,'P24 monthly Buchungen'!D2:D129,$E10,'P24 monthly Buchungen'!C2:C129,"&gt;="&amp;CG$4,'P24 monthly Buchungen'!C2:C129,"&lt;"&amp;CG$5+1,'P24 monthly Buchungen'!P2:P129,"Ausgaben")</f>
        <v>0</v>
      </c>
      <c r="CH10" s="21"/>
      <c r="CK10" s="26">
        <f>SUMIFS('P24 monthly Buchungen'!F2:F129,'P24 monthly Buchungen'!D2:D129,$E10,'P24 monthly Buchungen'!C2:C129,"&gt;="&amp;CK$4,'P24 monthly Buchungen'!C2:C129,"&lt;"&amp;CK$5+1,'P24 monthly Buchungen'!L2:L129,"Ausgaben")-SUMIFS('P24 monthly Buchungen'!F2:F129,'P24 monthly Buchungen'!D2:D129,$E10,'P24 monthly Buchungen'!C2:C129,"&gt;="&amp;CK$4,'P24 monthly Buchungen'!C2:C129,"&lt;"&amp;CK$5+1,'P24 monthly Buchungen'!P2:P129,"Einnahmen")+SUMIFS('P24 monthly Buchungen'!F2:F129,'P24 monthly Buchungen'!D2:D129,$E10,'P24 monthly Buchungen'!C2:C129,"&gt;="&amp;CK$4,'P24 monthly Buchungen'!C2:C129,"&lt;"&amp;CK$5+1,'P24 monthly Buchungen'!L2:L129,"Einnahmen")-SUMIFS('P24 monthly Buchungen'!F2:F129,'P24 monthly Buchungen'!D2:D129,$E10,'P24 monthly Buchungen'!C2:C129,"&gt;="&amp;CK$4,'P24 monthly Buchungen'!C2:C129,"&lt;"&amp;CK$5+1,'P24 monthly Buchungen'!P2:P129,"Ausgaben")</f>
        <v>0</v>
      </c>
      <c r="CL10" s="21"/>
      <c r="CO10" s="26">
        <f>SUMIFS('P24 monthly Buchungen'!F2:F129,'P24 monthly Buchungen'!D2:D129,$E10,'P24 monthly Buchungen'!C2:C129,"&gt;="&amp;CO$4,'P24 monthly Buchungen'!C2:C129,"&lt;"&amp;CO$5+1,'P24 monthly Buchungen'!L2:L129,"Ausgaben")-SUMIFS('P24 monthly Buchungen'!F2:F129,'P24 monthly Buchungen'!D2:D129,$E10,'P24 monthly Buchungen'!C2:C129,"&gt;="&amp;CO$4,'P24 monthly Buchungen'!C2:C129,"&lt;"&amp;CO$5+1,'P24 monthly Buchungen'!P2:P129,"Einnahmen")+SUMIFS('P24 monthly Buchungen'!F2:F129,'P24 monthly Buchungen'!D2:D129,$E10,'P24 monthly Buchungen'!C2:C129,"&gt;="&amp;CO$4,'P24 monthly Buchungen'!C2:C129,"&lt;"&amp;CO$5+1,'P24 monthly Buchungen'!L2:L129,"Einnahmen")-SUMIFS('P24 monthly Buchungen'!F2:F129,'P24 monthly Buchungen'!D2:D129,$E10,'P24 monthly Buchungen'!C2:C129,"&gt;="&amp;CO$4,'P24 monthly Buchungen'!C2:C129,"&lt;"&amp;CO$5+1,'P24 monthly Buchungen'!P2:P129,"Ausgaben")</f>
        <v>0</v>
      </c>
      <c r="CP10" s="21"/>
      <c r="CS10" s="26">
        <f>SUMIFS('P24 monthly Buchungen'!F2:F129,'P24 monthly Buchungen'!D2:D129,$E10,'P24 monthly Buchungen'!C2:C129,"&gt;="&amp;CS$4,'P24 monthly Buchungen'!C2:C129,"&lt;"&amp;CS$5+1,'P24 monthly Buchungen'!L2:L129,"Ausgaben")-SUMIFS('P24 monthly Buchungen'!F2:F129,'P24 monthly Buchungen'!D2:D129,$E10,'P24 monthly Buchungen'!C2:C129,"&gt;="&amp;CS$4,'P24 monthly Buchungen'!C2:C129,"&lt;"&amp;CS$5+1,'P24 monthly Buchungen'!P2:P129,"Einnahmen")+SUMIFS('P24 monthly Buchungen'!F2:F129,'P24 monthly Buchungen'!D2:D129,$E10,'P24 monthly Buchungen'!C2:C129,"&gt;="&amp;CS$4,'P24 monthly Buchungen'!C2:C129,"&lt;"&amp;CS$5+1,'P24 monthly Buchungen'!L2:L129,"Einnahmen")-SUMIFS('P24 monthly Buchungen'!F2:F129,'P24 monthly Buchungen'!D2:D129,$E10,'P24 monthly Buchungen'!C2:C129,"&gt;="&amp;CS$4,'P24 monthly Buchungen'!C2:C129,"&lt;"&amp;CS$5+1,'P24 monthly Buchungen'!P2:P129,"Ausgaben")</f>
        <v>0</v>
      </c>
      <c r="CT10" s="21"/>
      <c r="CW10" s="26">
        <f>SUMIFS('P24 monthly Buchungen'!F2:F129,'P24 monthly Buchungen'!D2:D129,$E10,'P24 monthly Buchungen'!C2:C129,"&gt;="&amp;CW$4,'P24 monthly Buchungen'!C2:C129,"&lt;"&amp;CW$5+1,'P24 monthly Buchungen'!L2:L129,"Ausgaben")-SUMIFS('P24 monthly Buchungen'!F2:F129,'P24 monthly Buchungen'!D2:D129,$E10,'P24 monthly Buchungen'!C2:C129,"&gt;="&amp;CW$4,'P24 monthly Buchungen'!C2:C129,"&lt;"&amp;CW$5+1,'P24 monthly Buchungen'!P2:P129,"Einnahmen")+SUMIFS('P24 monthly Buchungen'!F2:F129,'P24 monthly Buchungen'!D2:D129,$E10,'P24 monthly Buchungen'!C2:C129,"&gt;="&amp;CW$4,'P24 monthly Buchungen'!C2:C129,"&lt;"&amp;CW$5+1,'P24 monthly Buchungen'!L2:L129,"Einnahmen")-SUMIFS('P24 monthly Buchungen'!F2:F129,'P24 monthly Buchungen'!D2:D129,$E10,'P24 monthly Buchungen'!C2:C129,"&gt;="&amp;CW$4,'P24 monthly Buchungen'!C2:C129,"&lt;"&amp;CW$5+1,'P24 monthly Buchungen'!P2:P129,"Ausgaben")</f>
        <v>0</v>
      </c>
      <c r="CX10" s="21"/>
      <c r="DA10" s="26">
        <f>SUMIFS('P24 monthly Buchungen'!F2:F129,'P24 monthly Buchungen'!D2:D129,$E10,'P24 monthly Buchungen'!C2:C129,"&gt;="&amp;DA$4,'P24 monthly Buchungen'!C2:C129,"&lt;"&amp;DA$5+1,'P24 monthly Buchungen'!L2:L129,"Ausgaben")-SUMIFS('P24 monthly Buchungen'!F2:F129,'P24 monthly Buchungen'!D2:D129,$E10,'P24 monthly Buchungen'!C2:C129,"&gt;="&amp;DA$4,'P24 monthly Buchungen'!C2:C129,"&lt;"&amp;DA$5+1,'P24 monthly Buchungen'!P2:P129,"Einnahmen")+SUMIFS('P24 monthly Buchungen'!F2:F129,'P24 monthly Buchungen'!D2:D129,$E10,'P24 monthly Buchungen'!C2:C129,"&gt;="&amp;DA$4,'P24 monthly Buchungen'!C2:C129,"&lt;"&amp;DA$5+1,'P24 monthly Buchungen'!L2:L129,"Einnahmen")-SUMIFS('P24 monthly Buchungen'!F2:F129,'P24 monthly Buchungen'!D2:D129,$E10,'P24 monthly Buchungen'!C2:C129,"&gt;="&amp;DA$4,'P24 monthly Buchungen'!C2:C129,"&lt;"&amp;DA$5+1,'P24 monthly Buchungen'!P2:P129,"Ausgaben")</f>
        <v>0</v>
      </c>
      <c r="DB10" s="21"/>
      <c r="DE10" s="26">
        <f>SUMIFS('P24 monthly Buchungen'!F2:F129,'P24 monthly Buchungen'!D2:D129,$E10,'P24 monthly Buchungen'!C2:C129,"&gt;="&amp;DE$4,'P24 monthly Buchungen'!C2:C129,"&lt;"&amp;DE$5+1,'P24 monthly Buchungen'!L2:L129,"Ausgaben")-SUMIFS('P24 monthly Buchungen'!F2:F129,'P24 monthly Buchungen'!D2:D129,$E10,'P24 monthly Buchungen'!C2:C129,"&gt;="&amp;DE$4,'P24 monthly Buchungen'!C2:C129,"&lt;"&amp;DE$5+1,'P24 monthly Buchungen'!P2:P129,"Einnahmen")+SUMIFS('P24 monthly Buchungen'!F2:F129,'P24 monthly Buchungen'!D2:D129,$E10,'P24 monthly Buchungen'!C2:C129,"&gt;="&amp;DE$4,'P24 monthly Buchungen'!C2:C129,"&lt;"&amp;DE$5+1,'P24 monthly Buchungen'!L2:L129,"Einnahmen")-SUMIFS('P24 monthly Buchungen'!F2:F129,'P24 monthly Buchungen'!D2:D129,$E10,'P24 monthly Buchungen'!C2:C129,"&gt;="&amp;DE$4,'P24 monthly Buchungen'!C2:C129,"&lt;"&amp;DE$5+1,'P24 monthly Buchungen'!P2:P129,"Ausgaben")</f>
        <v>1368.35</v>
      </c>
      <c r="DF10" s="21"/>
      <c r="DI10" s="26">
        <f>SUMIFS('P24 monthly Buchungen'!F2:F129,'P24 monthly Buchungen'!D2:D129,$E10,'P24 monthly Buchungen'!C2:C129,"&gt;="&amp;DI$4,'P24 monthly Buchungen'!C2:C129,"&lt;"&amp;DI$5+1,'P24 monthly Buchungen'!L2:L129,"Ausgaben")-SUMIFS('P24 monthly Buchungen'!F2:F129,'P24 monthly Buchungen'!D2:D129,$E10,'P24 monthly Buchungen'!C2:C129,"&gt;="&amp;DI$4,'P24 monthly Buchungen'!C2:C129,"&lt;"&amp;DI$5+1,'P24 monthly Buchungen'!P2:P129,"Einnahmen")+SUMIFS('P24 monthly Buchungen'!F2:F129,'P24 monthly Buchungen'!D2:D129,$E10,'P24 monthly Buchungen'!C2:C129,"&gt;="&amp;DI$4,'P24 monthly Buchungen'!C2:C129,"&lt;"&amp;DI$5+1,'P24 monthly Buchungen'!L2:L129,"Einnahmen")-SUMIFS('P24 monthly Buchungen'!F2:F129,'P24 monthly Buchungen'!D2:D129,$E10,'P24 monthly Buchungen'!C2:C129,"&gt;="&amp;DI$4,'P24 monthly Buchungen'!C2:C129,"&lt;"&amp;DI$5+1,'P24 monthly Buchungen'!P2:P129,"Ausgaben")</f>
        <v>914.03</v>
      </c>
      <c r="DJ10" s="21"/>
      <c r="DM10" s="26">
        <f>SUMIFS('P24 monthly Buchungen'!F2:F129,'P24 monthly Buchungen'!D2:D129,$E10,'P24 monthly Buchungen'!C2:C129,"&gt;="&amp;DM$4,'P24 monthly Buchungen'!C2:C129,"&lt;"&amp;DM$5+1,'P24 monthly Buchungen'!L2:L129,"Ausgaben")-SUMIFS('P24 monthly Buchungen'!F2:F129,'P24 monthly Buchungen'!D2:D129,$E10,'P24 monthly Buchungen'!C2:C129,"&gt;="&amp;DM$4,'P24 monthly Buchungen'!C2:C129,"&lt;"&amp;DM$5+1,'P24 monthly Buchungen'!P2:P129,"Einnahmen")+SUMIFS('P24 monthly Buchungen'!F2:F129,'P24 monthly Buchungen'!D2:D129,$E10,'P24 monthly Buchungen'!C2:C129,"&gt;="&amp;DM$4,'P24 monthly Buchungen'!C2:C129,"&lt;"&amp;DM$5+1,'P24 monthly Buchungen'!L2:L129,"Einnahmen")-SUMIFS('P24 monthly Buchungen'!F2:F129,'P24 monthly Buchungen'!D2:D129,$E10,'P24 monthly Buchungen'!C2:C129,"&gt;="&amp;DM$4,'P24 monthly Buchungen'!C2:C129,"&lt;"&amp;DM$5+1,'P24 monthly Buchungen'!P2:P129,"Ausgaben")</f>
        <v>0</v>
      </c>
      <c r="DN10" s="21"/>
      <c r="DQ10" s="26">
        <f>SUMIFS('P24 monthly Buchungen'!F2:F129,'P24 monthly Buchungen'!D2:D129,$E10,'P24 monthly Buchungen'!C2:C129,"&gt;="&amp;DQ$4,'P24 monthly Buchungen'!C2:C129,"&lt;"&amp;DQ$5+1,'P24 monthly Buchungen'!L2:L129,"Ausgaben")-SUMIFS('P24 monthly Buchungen'!F2:F129,'P24 monthly Buchungen'!D2:D129,$E10,'P24 monthly Buchungen'!C2:C129,"&gt;="&amp;DQ$4,'P24 monthly Buchungen'!C2:C129,"&lt;"&amp;DQ$5+1,'P24 monthly Buchungen'!P2:P129,"Einnahmen")+SUMIFS('P24 monthly Buchungen'!F2:F129,'P24 monthly Buchungen'!D2:D129,$E10,'P24 monthly Buchungen'!C2:C129,"&gt;="&amp;DQ$4,'P24 monthly Buchungen'!C2:C129,"&lt;"&amp;DQ$5+1,'P24 monthly Buchungen'!L2:L129,"Einnahmen")-SUMIFS('P24 monthly Buchungen'!F2:F129,'P24 monthly Buchungen'!D2:D129,$E10,'P24 monthly Buchungen'!C2:C129,"&gt;="&amp;DQ$4,'P24 monthly Buchungen'!C2:C129,"&lt;"&amp;DQ$5+1,'P24 monthly Buchungen'!P2:P129,"Ausgaben")</f>
        <v>0</v>
      </c>
      <c r="DR10" s="21"/>
      <c r="DU10" s="26">
        <f>SUMIFS('P24 monthly Buchungen'!F2:F129,'P24 monthly Buchungen'!D2:D129,$E10,'P24 monthly Buchungen'!C2:C129,"&gt;="&amp;DU$4,'P24 monthly Buchungen'!C2:C129,"&lt;"&amp;DU$5+1,'P24 monthly Buchungen'!L2:L129,"Ausgaben")-SUMIFS('P24 monthly Buchungen'!F2:F129,'P24 monthly Buchungen'!D2:D129,$E10,'P24 monthly Buchungen'!C2:C129,"&gt;="&amp;DU$4,'P24 monthly Buchungen'!C2:C129,"&lt;"&amp;DU$5+1,'P24 monthly Buchungen'!P2:P129,"Einnahmen")+SUMIFS('P24 monthly Buchungen'!F2:F129,'P24 monthly Buchungen'!D2:D129,$E10,'P24 monthly Buchungen'!C2:C129,"&gt;="&amp;DU$4,'P24 monthly Buchungen'!C2:C129,"&lt;"&amp;DU$5+1,'P24 monthly Buchungen'!L2:L129,"Einnahmen")-SUMIFS('P24 monthly Buchungen'!F2:F129,'P24 monthly Buchungen'!D2:D129,$E10,'P24 monthly Buchungen'!C2:C129,"&gt;="&amp;DU$4,'P24 monthly Buchungen'!C2:C129,"&lt;"&amp;DU$5+1,'P24 monthly Buchungen'!P2:P129,"Ausgaben")</f>
        <v>962.9</v>
      </c>
      <c r="DV10" s="21"/>
      <c r="DY10" s="29">
        <v>7240</v>
      </c>
      <c r="DZ10" s="21"/>
      <c r="EC10" s="29">
        <v>7240</v>
      </c>
      <c r="ED10" s="21"/>
      <c r="EG10" s="26">
        <f>SUMIFS('P24 monthly Buchungen'!F2:F129,'P24 monthly Buchungen'!D2:D129,$E10,'P24 monthly Buchungen'!C2:C129,"&gt;="&amp;EG$4,'P24 monthly Buchungen'!C2:C129,"&lt;"&amp;EG$5+1,'P24 monthly Buchungen'!L2:L129,"Ausgaben")-SUMIFS('P24 monthly Buchungen'!F2:F129,'P24 monthly Buchungen'!D2:D129,$E10,'P24 monthly Buchungen'!C2:C129,"&gt;="&amp;EG$4,'P24 monthly Buchungen'!C2:C129,"&lt;"&amp;EG$5+1,'P24 monthly Buchungen'!P2:P129,"Einnahmen")+SUMIFS('P24 monthly Buchungen'!F2:F129,'P24 monthly Buchungen'!D2:D129,$E10,'P24 monthly Buchungen'!C2:C129,"&gt;="&amp;EG$4,'P24 monthly Buchungen'!C2:C129,"&lt;"&amp;EG$5+1,'P24 monthly Buchungen'!L2:L129,"Einnahmen")-SUMIFS('P24 monthly Buchungen'!F2:F129,'P24 monthly Buchungen'!D2:D129,$E10,'P24 monthly Buchungen'!C2:C129,"&gt;="&amp;EG$4,'P24 monthly Buchungen'!C2:C129,"&lt;"&amp;EG$5+1,'P24 monthly Buchungen'!P2:P129,"Ausgaben")</f>
        <v>0</v>
      </c>
      <c r="EH10" s="21"/>
      <c r="EK10" s="26">
        <f>SUMIFS('P24 monthly Buchungen'!F2:F129,'P24 monthly Buchungen'!D2:D129,$E10,'P24 monthly Buchungen'!C2:C129,"&gt;="&amp;EK$4,'P24 monthly Buchungen'!C2:C129,"&lt;"&amp;EK$5+1,'P24 monthly Buchungen'!L2:L129,"Ausgaben")-SUMIFS('P24 monthly Buchungen'!F2:F129,'P24 monthly Buchungen'!D2:D129,$E10,'P24 monthly Buchungen'!C2:C129,"&gt;="&amp;EK$4,'P24 monthly Buchungen'!C2:C129,"&lt;"&amp;EK$5+1,'P24 monthly Buchungen'!P2:P129,"Einnahmen")+SUMIFS('P24 monthly Buchungen'!F2:F129,'P24 monthly Buchungen'!D2:D129,$E10,'P24 monthly Buchungen'!C2:C129,"&gt;="&amp;EK$4,'P24 monthly Buchungen'!C2:C129,"&lt;"&amp;EK$5+1,'P24 monthly Buchungen'!L2:L129,"Einnahmen")-SUMIFS('P24 monthly Buchungen'!F2:F129,'P24 monthly Buchungen'!D2:D129,$E10,'P24 monthly Buchungen'!C2:C129,"&gt;="&amp;EK$4,'P24 monthly Buchungen'!C2:C129,"&lt;"&amp;EK$5+1,'P24 monthly Buchungen'!P2:P129,"Ausgaben")</f>
        <v>0</v>
      </c>
      <c r="EL10" s="21"/>
      <c r="EO10" s="26">
        <f>SUMIFS('P24 monthly Buchungen'!F2:F129,'P24 monthly Buchungen'!D2:D129,$E10,'P24 monthly Buchungen'!C2:C129,"&gt;="&amp;EO$4,'P24 monthly Buchungen'!C2:C129,"&lt;"&amp;EO$5+1,'P24 monthly Buchungen'!L2:L129,"Ausgaben")-SUMIFS('P24 monthly Buchungen'!F2:F129,'P24 monthly Buchungen'!D2:D129,$E10,'P24 monthly Buchungen'!C2:C129,"&gt;="&amp;EO$4,'P24 monthly Buchungen'!C2:C129,"&lt;"&amp;EO$5+1,'P24 monthly Buchungen'!P2:P129,"Einnahmen")+SUMIFS('P24 monthly Buchungen'!F2:F129,'P24 monthly Buchungen'!D2:D129,$E10,'P24 monthly Buchungen'!C2:C129,"&gt;="&amp;EO$4,'P24 monthly Buchungen'!C2:C129,"&lt;"&amp;EO$5+1,'P24 monthly Buchungen'!L2:L129,"Einnahmen")-SUMIFS('P24 monthly Buchungen'!F2:F129,'P24 monthly Buchungen'!D2:D129,$E10,'P24 monthly Buchungen'!C2:C129,"&gt;="&amp;EO$4,'P24 monthly Buchungen'!C2:C129,"&lt;"&amp;EO$5+1,'P24 monthly Buchungen'!P2:P129,"Ausgaben")</f>
        <v>0</v>
      </c>
      <c r="EP10" s="21"/>
      <c r="ES10" s="26">
        <f>SUMIFS('P24 monthly Buchungen'!F2:F129,'P24 monthly Buchungen'!D2:D129,$E10,'P24 monthly Buchungen'!C2:C129,"&gt;="&amp;ES$4,'P24 monthly Buchungen'!C2:C129,"&lt;"&amp;ES$5+1,'P24 monthly Buchungen'!L2:L129,"Ausgaben")-SUMIFS('P24 monthly Buchungen'!F2:F129,'P24 monthly Buchungen'!D2:D129,$E10,'P24 monthly Buchungen'!C2:C129,"&gt;="&amp;ES$4,'P24 monthly Buchungen'!C2:C129,"&lt;"&amp;ES$5+1,'P24 monthly Buchungen'!P2:P129,"Einnahmen")+SUMIFS('P24 monthly Buchungen'!F2:F129,'P24 monthly Buchungen'!D2:D129,$E10,'P24 monthly Buchungen'!C2:C129,"&gt;="&amp;ES$4,'P24 monthly Buchungen'!C2:C129,"&lt;"&amp;ES$5+1,'P24 monthly Buchungen'!L2:L129,"Einnahmen")-SUMIFS('P24 monthly Buchungen'!F2:F129,'P24 monthly Buchungen'!D2:D129,$E10,'P24 monthly Buchungen'!C2:C129,"&gt;="&amp;ES$4,'P24 monthly Buchungen'!C2:C129,"&lt;"&amp;ES$5+1,'P24 monthly Buchungen'!P2:P129,"Ausgaben")</f>
        <v>0</v>
      </c>
      <c r="ET10" s="21"/>
      <c r="EW10" s="26">
        <f>SUMIFS('P24 monthly Buchungen'!F2:F129,'P24 monthly Buchungen'!D2:D129,$E10,'P24 monthly Buchungen'!C2:C129,"&gt;="&amp;EW$4,'P24 monthly Buchungen'!C2:C129,"&lt;"&amp;EW$5+1,'P24 monthly Buchungen'!L2:L129,"Ausgaben")-SUMIFS('P24 monthly Buchungen'!F2:F129,'P24 monthly Buchungen'!D2:D129,$E10,'P24 monthly Buchungen'!C2:C129,"&gt;="&amp;EW$4,'P24 monthly Buchungen'!C2:C129,"&lt;"&amp;EW$5+1,'P24 monthly Buchungen'!P2:P129,"Einnahmen")+SUMIFS('P24 monthly Buchungen'!F2:F129,'P24 monthly Buchungen'!D2:D129,$E10,'P24 monthly Buchungen'!C2:C129,"&gt;="&amp;EW$4,'P24 monthly Buchungen'!C2:C129,"&lt;"&amp;EW$5+1,'P24 monthly Buchungen'!L2:L129,"Einnahmen")-SUMIFS('P24 monthly Buchungen'!F2:F129,'P24 monthly Buchungen'!D2:D129,$E10,'P24 monthly Buchungen'!C2:C129,"&gt;="&amp;EW$4,'P24 monthly Buchungen'!C2:C129,"&lt;"&amp;EW$5+1,'P24 monthly Buchungen'!P2:P129,"Ausgaben")</f>
        <v>0</v>
      </c>
      <c r="EX10" s="21"/>
      <c r="FA10" s="26">
        <f>SUMIFS('P24 monthly Buchungen'!F2:F129,'P24 monthly Buchungen'!D2:D129,$E10,'P24 monthly Buchungen'!C2:C129,"&gt;="&amp;FA$4,'P24 monthly Buchungen'!C2:C129,"&lt;"&amp;FA$5+1,'P24 monthly Buchungen'!L2:L129,"Ausgaben")-SUMIFS('P24 monthly Buchungen'!F2:F129,'P24 monthly Buchungen'!D2:D129,$E10,'P24 monthly Buchungen'!C2:C129,"&gt;="&amp;FA$4,'P24 monthly Buchungen'!C2:C129,"&lt;"&amp;FA$5+1,'P24 monthly Buchungen'!P2:P129,"Einnahmen")+SUMIFS('P24 monthly Buchungen'!F2:F129,'P24 monthly Buchungen'!D2:D129,$E10,'P24 monthly Buchungen'!C2:C129,"&gt;="&amp;FA$4,'P24 monthly Buchungen'!C2:C129,"&lt;"&amp;FA$5+1,'P24 monthly Buchungen'!L2:L129,"Einnahmen")-SUMIFS('P24 monthly Buchungen'!F2:F129,'P24 monthly Buchungen'!D2:D129,$E10,'P24 monthly Buchungen'!C2:C129,"&gt;="&amp;FA$4,'P24 monthly Buchungen'!C2:C129,"&lt;"&amp;FA$5+1,'P24 monthly Buchungen'!P2:P129,"Ausgaben")</f>
        <v>0</v>
      </c>
      <c r="FB10" s="21"/>
      <c r="FE10" s="26">
        <f>SUMIFS('P24 monthly Buchungen'!F2:F129,'P24 monthly Buchungen'!D2:D129,$E10,'P24 monthly Buchungen'!C2:C129,"&gt;="&amp;FE$4,'P24 monthly Buchungen'!C2:C129,"&lt;"&amp;FE$5+1,'P24 monthly Buchungen'!L2:L129,"Ausgaben")-SUMIFS('P24 monthly Buchungen'!F2:F129,'P24 monthly Buchungen'!D2:D129,$E10,'P24 monthly Buchungen'!C2:C129,"&gt;="&amp;FE$4,'P24 monthly Buchungen'!C2:C129,"&lt;"&amp;FE$5+1,'P24 monthly Buchungen'!P2:P129,"Einnahmen")+SUMIFS('P24 monthly Buchungen'!F2:F129,'P24 monthly Buchungen'!D2:D129,$E10,'P24 monthly Buchungen'!C2:C129,"&gt;="&amp;FE$4,'P24 monthly Buchungen'!C2:C129,"&lt;"&amp;FE$5+1,'P24 monthly Buchungen'!L2:L129,"Einnahmen")-SUMIFS('P24 monthly Buchungen'!F2:F129,'P24 monthly Buchungen'!D2:D129,$E10,'P24 monthly Buchungen'!C2:C129,"&gt;="&amp;FE$4,'P24 monthly Buchungen'!C2:C129,"&lt;"&amp;FE$5+1,'P24 monthly Buchungen'!P2:P129,"Ausgaben")</f>
        <v>0</v>
      </c>
      <c r="FF10" s="21"/>
      <c r="FI10" s="26">
        <f>SUMIFS('P24 monthly Buchungen'!F2:F129,'P24 monthly Buchungen'!D2:D129,$E10,'P24 monthly Buchungen'!C2:C129,"&gt;="&amp;FI$4,'P24 monthly Buchungen'!C2:C129,"&lt;"&amp;FI$5+1,'P24 monthly Buchungen'!L2:L129,"Ausgaben")-SUMIFS('P24 monthly Buchungen'!F2:F129,'P24 monthly Buchungen'!D2:D129,$E10,'P24 monthly Buchungen'!C2:C129,"&gt;="&amp;FI$4,'P24 monthly Buchungen'!C2:C129,"&lt;"&amp;FI$5+1,'P24 monthly Buchungen'!P2:P129,"Einnahmen")+SUMIFS('P24 monthly Buchungen'!F2:F129,'P24 monthly Buchungen'!D2:D129,$E10,'P24 monthly Buchungen'!C2:C129,"&gt;="&amp;FI$4,'P24 monthly Buchungen'!C2:C129,"&lt;"&amp;FI$5+1,'P24 monthly Buchungen'!L2:L129,"Einnahmen")-SUMIFS('P24 monthly Buchungen'!F2:F129,'P24 monthly Buchungen'!D2:D129,$E10,'P24 monthly Buchungen'!C2:C129,"&gt;="&amp;FI$4,'P24 monthly Buchungen'!C2:C129,"&lt;"&amp;FI$5+1,'P24 monthly Buchungen'!P2:P129,"Ausgaben")</f>
        <v>0</v>
      </c>
      <c r="FJ10" s="21"/>
      <c r="FM10" s="26">
        <f>SUMIFS('P24 monthly Buchungen'!F2:F129,'P24 monthly Buchungen'!D2:D129,$E10,'P24 monthly Buchungen'!C2:C129,"&gt;="&amp;FM$4,'P24 monthly Buchungen'!C2:C129,"&lt;"&amp;FM$5+1,'P24 monthly Buchungen'!L2:L129,"Ausgaben")-SUMIFS('P24 monthly Buchungen'!F2:F129,'P24 monthly Buchungen'!D2:D129,$E10,'P24 monthly Buchungen'!C2:C129,"&gt;="&amp;FM$4,'P24 monthly Buchungen'!C2:C129,"&lt;"&amp;FM$5+1,'P24 monthly Buchungen'!P2:P129,"Einnahmen")+SUMIFS('P24 monthly Buchungen'!F2:F129,'P24 monthly Buchungen'!D2:D129,$E10,'P24 monthly Buchungen'!C2:C129,"&gt;="&amp;FM$4,'P24 monthly Buchungen'!C2:C129,"&lt;"&amp;FM$5+1,'P24 monthly Buchungen'!L2:L129,"Einnahmen")-SUMIFS('P24 monthly Buchungen'!F2:F129,'P24 monthly Buchungen'!D2:D129,$E10,'P24 monthly Buchungen'!C2:C129,"&gt;="&amp;FM$4,'P24 monthly Buchungen'!C2:C129,"&lt;"&amp;FM$5+1,'P24 monthly Buchungen'!P2:P129,"Ausgaben")</f>
        <v>0</v>
      </c>
      <c r="FN10" s="21"/>
      <c r="FQ10" s="26">
        <f>SUMIFS('P24 monthly Buchungen'!F2:F129,'P24 monthly Buchungen'!D2:D129,$E10,'P24 monthly Buchungen'!C2:C129,"&gt;="&amp;FQ$4,'P24 monthly Buchungen'!C2:C129,"&lt;"&amp;FQ$5+1,'P24 monthly Buchungen'!L2:L129,"Ausgaben")-SUMIFS('P24 monthly Buchungen'!F2:F129,'P24 monthly Buchungen'!D2:D129,$E10,'P24 monthly Buchungen'!C2:C129,"&gt;="&amp;FQ$4,'P24 monthly Buchungen'!C2:C129,"&lt;"&amp;FQ$5+1,'P24 monthly Buchungen'!P2:P129,"Einnahmen")+SUMIFS('P24 monthly Buchungen'!F2:F129,'P24 monthly Buchungen'!D2:D129,$E10,'P24 monthly Buchungen'!C2:C129,"&gt;="&amp;FQ$4,'P24 monthly Buchungen'!C2:C129,"&lt;"&amp;FQ$5+1,'P24 monthly Buchungen'!L2:L129,"Einnahmen")-SUMIFS('P24 monthly Buchungen'!F2:F129,'P24 monthly Buchungen'!D2:D129,$E10,'P24 monthly Buchungen'!C2:C129,"&gt;="&amp;FQ$4,'P24 monthly Buchungen'!C2:C129,"&lt;"&amp;FQ$5+1,'P24 monthly Buchungen'!P2:P129,"Ausgaben")</f>
        <v>0</v>
      </c>
      <c r="FR10" s="21"/>
      <c r="FU10" s="26">
        <f>SUMIFS('P24 monthly Buchungen'!F2:F129,'P24 monthly Buchungen'!D2:D129,$E10,'P24 monthly Buchungen'!C2:C129,"&gt;="&amp;FU$4,'P24 monthly Buchungen'!C2:C129,"&lt;"&amp;FU$5+1,'P24 monthly Buchungen'!L2:L129,"Ausgaben")-SUMIFS('P24 monthly Buchungen'!F2:F129,'P24 monthly Buchungen'!D2:D129,$E10,'P24 monthly Buchungen'!C2:C129,"&gt;="&amp;FU$4,'P24 monthly Buchungen'!C2:C129,"&lt;"&amp;FU$5+1,'P24 monthly Buchungen'!P2:P129,"Einnahmen")+SUMIFS('P24 monthly Buchungen'!F2:F129,'P24 monthly Buchungen'!D2:D129,$E10,'P24 monthly Buchungen'!C2:C129,"&gt;="&amp;FU$4,'P24 monthly Buchungen'!C2:C129,"&lt;"&amp;FU$5+1,'P24 monthly Buchungen'!L2:L129,"Einnahmen")-SUMIFS('P24 monthly Buchungen'!F2:F129,'P24 monthly Buchungen'!D2:D129,$E10,'P24 monthly Buchungen'!C2:C129,"&gt;="&amp;FU$4,'P24 monthly Buchungen'!C2:C129,"&lt;"&amp;FU$5+1,'P24 monthly Buchungen'!P2:P129,"Ausgaben")</f>
        <v>0</v>
      </c>
      <c r="FV10" s="21"/>
      <c r="FY10" s="26">
        <f>SUMIFS('P24 monthly Buchungen'!F2:F129,'P24 monthly Buchungen'!D2:D129,$E10,'P24 monthly Buchungen'!C2:C129,"&gt;="&amp;FY$4,'P24 monthly Buchungen'!C2:C129,"&lt;"&amp;FY$5+1,'P24 monthly Buchungen'!L2:L129,"Ausgaben")-SUMIFS('P24 monthly Buchungen'!F2:F129,'P24 monthly Buchungen'!D2:D129,$E10,'P24 monthly Buchungen'!C2:C129,"&gt;="&amp;FY$4,'P24 monthly Buchungen'!C2:C129,"&lt;"&amp;FY$5+1,'P24 monthly Buchungen'!P2:P129,"Einnahmen")+SUMIFS('P24 monthly Buchungen'!F2:F129,'P24 monthly Buchungen'!D2:D129,$E10,'P24 monthly Buchungen'!C2:C129,"&gt;="&amp;FY$4,'P24 monthly Buchungen'!C2:C129,"&lt;"&amp;FY$5+1,'P24 monthly Buchungen'!L2:L129,"Einnahmen")-SUMIFS('P24 monthly Buchungen'!F2:F129,'P24 monthly Buchungen'!D2:D129,$E10,'P24 monthly Buchungen'!C2:C129,"&gt;="&amp;FY$4,'P24 monthly Buchungen'!C2:C129,"&lt;"&amp;FY$5+1,'P24 monthly Buchungen'!P2:P129,"Ausgaben")</f>
        <v>0</v>
      </c>
      <c r="FZ10" s="21"/>
      <c r="GC10" s="26">
        <f>SUMIFS('P24 monthly Buchungen'!F2:F129,'P24 monthly Buchungen'!D2:D129,$E10,'P24 monthly Buchungen'!C2:C129,"&gt;="&amp;GC$4,'P24 monthly Buchungen'!C2:C129,"&lt;"&amp;GC$5+1,'P24 monthly Buchungen'!L2:L129,"Ausgaben")-SUMIFS('P24 monthly Buchungen'!F2:F129,'P24 monthly Buchungen'!D2:D129,$E10,'P24 monthly Buchungen'!C2:C129,"&gt;="&amp;GC$4,'P24 monthly Buchungen'!C2:C129,"&lt;"&amp;GC$5+1,'P24 monthly Buchungen'!P2:P129,"Einnahmen")+SUMIFS('P24 monthly Buchungen'!F2:F129,'P24 monthly Buchungen'!D2:D129,$E10,'P24 monthly Buchungen'!C2:C129,"&gt;="&amp;GC$4,'P24 monthly Buchungen'!C2:C129,"&lt;"&amp;GC$5+1,'P24 monthly Buchungen'!L2:L129,"Einnahmen")-SUMIFS('P24 monthly Buchungen'!F2:F129,'P24 monthly Buchungen'!D2:D129,$E10,'P24 monthly Buchungen'!C2:C129,"&gt;="&amp;GC$4,'P24 monthly Buchungen'!C2:C129,"&lt;"&amp;GC$5+1,'P24 monthly Buchungen'!P2:P129,"Ausgaben")</f>
        <v>0</v>
      </c>
    </row>
    <row r="11" spans="1:185" x14ac:dyDescent="0.2">
      <c r="D11" t="s">
        <v>5548</v>
      </c>
      <c r="E11" t="s">
        <v>3018</v>
      </c>
      <c r="F11" s="21"/>
      <c r="I11" s="29">
        <v>2300</v>
      </c>
      <c r="J11" s="21"/>
      <c r="M11" s="29">
        <v>750</v>
      </c>
      <c r="N11" s="21"/>
      <c r="Q11" s="29">
        <v>750</v>
      </c>
      <c r="R11" s="21"/>
      <c r="U11" s="26">
        <f>SUMIFS('P24 monthly Buchungen'!F2:F129,'P24 monthly Buchungen'!D2:D129,$E11,'P24 monthly Buchungen'!C2:C129,"&gt;="&amp;U$4,'P24 monthly Buchungen'!C2:C129,"&lt;"&amp;U$5+1,'P24 monthly Buchungen'!L2:L129,"Ausgaben")-SUMIFS('P24 monthly Buchungen'!F2:F129,'P24 monthly Buchungen'!D2:D129,$E11,'P24 monthly Buchungen'!C2:C129,"&gt;="&amp;U$4,'P24 monthly Buchungen'!C2:C129,"&lt;"&amp;U$5+1,'P24 monthly Buchungen'!P2:P129,"Einnahmen")+SUMIFS('P24 monthly Buchungen'!F2:F129,'P24 monthly Buchungen'!D2:D129,$E11,'P24 monthly Buchungen'!C2:C129,"&gt;="&amp;U$4,'P24 monthly Buchungen'!C2:C129,"&lt;"&amp;U$5+1,'P24 monthly Buchungen'!L2:L129,"Einnahmen")-SUMIFS('P24 monthly Buchungen'!F2:F129,'P24 monthly Buchungen'!D2:D129,$E11,'P24 monthly Buchungen'!C2:C129,"&gt;="&amp;U$4,'P24 monthly Buchungen'!C2:C129,"&lt;"&amp;U$5+1,'P24 monthly Buchungen'!P2:P129,"Ausgaben")</f>
        <v>0</v>
      </c>
      <c r="V11" s="21"/>
      <c r="Y11" s="26">
        <f>SUMIFS('P24 monthly Buchungen'!F2:F129,'P24 monthly Buchungen'!D2:D129,$E11,'P24 monthly Buchungen'!C2:C129,"&gt;="&amp;Y$4,'P24 monthly Buchungen'!C2:C129,"&lt;"&amp;Y$5+1,'P24 monthly Buchungen'!L2:L129,"Ausgaben")-SUMIFS('P24 monthly Buchungen'!F2:F129,'P24 monthly Buchungen'!D2:D129,$E11,'P24 monthly Buchungen'!C2:C129,"&gt;="&amp;Y$4,'P24 monthly Buchungen'!C2:C129,"&lt;"&amp;Y$5+1,'P24 monthly Buchungen'!P2:P129,"Einnahmen")+SUMIFS('P24 monthly Buchungen'!F2:F129,'P24 monthly Buchungen'!D2:D129,$E11,'P24 monthly Buchungen'!C2:C129,"&gt;="&amp;Y$4,'P24 monthly Buchungen'!C2:C129,"&lt;"&amp;Y$5+1,'P24 monthly Buchungen'!L2:L129,"Einnahmen")-SUMIFS('P24 monthly Buchungen'!F2:F129,'P24 monthly Buchungen'!D2:D129,$E11,'P24 monthly Buchungen'!C2:C129,"&gt;="&amp;Y$4,'P24 monthly Buchungen'!C2:C129,"&lt;"&amp;Y$5+1,'P24 monthly Buchungen'!P2:P129,"Ausgaben")</f>
        <v>0</v>
      </c>
      <c r="Z11" s="21"/>
      <c r="AC11" s="26">
        <f>SUMIFS('P24 monthly Buchungen'!F2:F129,'P24 monthly Buchungen'!D2:D129,$E11,'P24 monthly Buchungen'!C2:C129,"&gt;="&amp;AC$4,'P24 monthly Buchungen'!C2:C129,"&lt;"&amp;AC$5+1,'P24 monthly Buchungen'!L2:L129,"Ausgaben")-SUMIFS('P24 monthly Buchungen'!F2:F129,'P24 monthly Buchungen'!D2:D129,$E11,'P24 monthly Buchungen'!C2:C129,"&gt;="&amp;AC$4,'P24 monthly Buchungen'!C2:C129,"&lt;"&amp;AC$5+1,'P24 monthly Buchungen'!P2:P129,"Einnahmen")+SUMIFS('P24 monthly Buchungen'!F2:F129,'P24 monthly Buchungen'!D2:D129,$E11,'P24 monthly Buchungen'!C2:C129,"&gt;="&amp;AC$4,'P24 monthly Buchungen'!C2:C129,"&lt;"&amp;AC$5+1,'P24 monthly Buchungen'!L2:L129,"Einnahmen")-SUMIFS('P24 monthly Buchungen'!F2:F129,'P24 monthly Buchungen'!D2:D129,$E11,'P24 monthly Buchungen'!C2:C129,"&gt;="&amp;AC$4,'P24 monthly Buchungen'!C2:C129,"&lt;"&amp;AC$5+1,'P24 monthly Buchungen'!P2:P129,"Ausgaben")</f>
        <v>0</v>
      </c>
      <c r="AD11" s="21"/>
      <c r="AG11" s="26">
        <f>SUMIFS('P24 monthly Buchungen'!F2:F129,'P24 monthly Buchungen'!D2:D129,$E11,'P24 monthly Buchungen'!C2:C129,"&gt;="&amp;AG$4,'P24 monthly Buchungen'!C2:C129,"&lt;"&amp;AG$5+1,'P24 monthly Buchungen'!L2:L129,"Ausgaben")-SUMIFS('P24 monthly Buchungen'!F2:F129,'P24 monthly Buchungen'!D2:D129,$E11,'P24 monthly Buchungen'!C2:C129,"&gt;="&amp;AG$4,'P24 monthly Buchungen'!C2:C129,"&lt;"&amp;AG$5+1,'P24 monthly Buchungen'!P2:P129,"Einnahmen")+SUMIFS('P24 monthly Buchungen'!F2:F129,'P24 monthly Buchungen'!D2:D129,$E11,'P24 monthly Buchungen'!C2:C129,"&gt;="&amp;AG$4,'P24 monthly Buchungen'!C2:C129,"&lt;"&amp;AG$5+1,'P24 monthly Buchungen'!L2:L129,"Einnahmen")-SUMIFS('P24 monthly Buchungen'!F2:F129,'P24 monthly Buchungen'!D2:D129,$E11,'P24 monthly Buchungen'!C2:C129,"&gt;="&amp;AG$4,'P24 monthly Buchungen'!C2:C129,"&lt;"&amp;AG$5+1,'P24 monthly Buchungen'!P2:P129,"Ausgaben")</f>
        <v>0</v>
      </c>
      <c r="AH11" s="21"/>
      <c r="AK11" s="26">
        <f>SUMIFS('P24 monthly Buchungen'!F2:F129,'P24 monthly Buchungen'!D2:D129,$E11,'P24 monthly Buchungen'!C2:C129,"&gt;="&amp;AK$4,'P24 monthly Buchungen'!C2:C129,"&lt;"&amp;AK$5+1,'P24 monthly Buchungen'!L2:L129,"Ausgaben")-SUMIFS('P24 monthly Buchungen'!F2:F129,'P24 monthly Buchungen'!D2:D129,$E11,'P24 monthly Buchungen'!C2:C129,"&gt;="&amp;AK$4,'P24 monthly Buchungen'!C2:C129,"&lt;"&amp;AK$5+1,'P24 monthly Buchungen'!P2:P129,"Einnahmen")+SUMIFS('P24 monthly Buchungen'!F2:F129,'P24 monthly Buchungen'!D2:D129,$E11,'P24 monthly Buchungen'!C2:C129,"&gt;="&amp;AK$4,'P24 monthly Buchungen'!C2:C129,"&lt;"&amp;AK$5+1,'P24 monthly Buchungen'!L2:L129,"Einnahmen")-SUMIFS('P24 monthly Buchungen'!F2:F129,'P24 monthly Buchungen'!D2:D129,$E11,'P24 monthly Buchungen'!C2:C129,"&gt;="&amp;AK$4,'P24 monthly Buchungen'!C2:C129,"&lt;"&amp;AK$5+1,'P24 monthly Buchungen'!P2:P129,"Ausgaben")</f>
        <v>0</v>
      </c>
      <c r="AL11" s="21"/>
      <c r="AO11" s="26">
        <f>SUMIFS('P24 monthly Buchungen'!F2:F129,'P24 monthly Buchungen'!D2:D129,$E11,'P24 monthly Buchungen'!C2:C129,"&gt;="&amp;AO$4,'P24 monthly Buchungen'!C2:C129,"&lt;"&amp;AO$5+1,'P24 monthly Buchungen'!L2:L129,"Ausgaben")-SUMIFS('P24 monthly Buchungen'!F2:F129,'P24 monthly Buchungen'!D2:D129,$E11,'P24 monthly Buchungen'!C2:C129,"&gt;="&amp;AO$4,'P24 monthly Buchungen'!C2:C129,"&lt;"&amp;AO$5+1,'P24 monthly Buchungen'!P2:P129,"Einnahmen")+SUMIFS('P24 monthly Buchungen'!F2:F129,'P24 monthly Buchungen'!D2:D129,$E11,'P24 monthly Buchungen'!C2:C129,"&gt;="&amp;AO$4,'P24 monthly Buchungen'!C2:C129,"&lt;"&amp;AO$5+1,'P24 monthly Buchungen'!L2:L129,"Einnahmen")-SUMIFS('P24 monthly Buchungen'!F2:F129,'P24 monthly Buchungen'!D2:D129,$E11,'P24 monthly Buchungen'!C2:C129,"&gt;="&amp;AO$4,'P24 monthly Buchungen'!C2:C129,"&lt;"&amp;AO$5+1,'P24 monthly Buchungen'!P2:P129,"Ausgaben")</f>
        <v>0</v>
      </c>
      <c r="AP11" s="21"/>
      <c r="AS11" s="26">
        <f>SUMIFS('P24 monthly Buchungen'!F2:F129,'P24 monthly Buchungen'!D2:D129,$E11,'P24 monthly Buchungen'!C2:C129,"&gt;="&amp;AS$4,'P24 monthly Buchungen'!C2:C129,"&lt;"&amp;AS$5+1,'P24 monthly Buchungen'!L2:L129,"Ausgaben")-SUMIFS('P24 monthly Buchungen'!F2:F129,'P24 monthly Buchungen'!D2:D129,$E11,'P24 monthly Buchungen'!C2:C129,"&gt;="&amp;AS$4,'P24 monthly Buchungen'!C2:C129,"&lt;"&amp;AS$5+1,'P24 monthly Buchungen'!P2:P129,"Einnahmen")+SUMIFS('P24 monthly Buchungen'!F2:F129,'P24 monthly Buchungen'!D2:D129,$E11,'P24 monthly Buchungen'!C2:C129,"&gt;="&amp;AS$4,'P24 monthly Buchungen'!C2:C129,"&lt;"&amp;AS$5+1,'P24 monthly Buchungen'!L2:L129,"Einnahmen")-SUMIFS('P24 monthly Buchungen'!F2:F129,'P24 monthly Buchungen'!D2:D129,$E11,'P24 monthly Buchungen'!C2:C129,"&gt;="&amp;AS$4,'P24 monthly Buchungen'!C2:C129,"&lt;"&amp;AS$5+1,'P24 monthly Buchungen'!P2:P129,"Ausgaben")</f>
        <v>0</v>
      </c>
      <c r="AT11" s="21"/>
      <c r="AW11" s="26">
        <f>SUMIFS('P24 monthly Buchungen'!F2:F129,'P24 monthly Buchungen'!D2:D129,$E11,'P24 monthly Buchungen'!C2:C129,"&gt;="&amp;AW$4,'P24 monthly Buchungen'!C2:C129,"&lt;"&amp;AW$5+1,'P24 monthly Buchungen'!L2:L129,"Ausgaben")-SUMIFS('P24 monthly Buchungen'!F2:F129,'P24 monthly Buchungen'!D2:D129,$E11,'P24 monthly Buchungen'!C2:C129,"&gt;="&amp;AW$4,'P24 monthly Buchungen'!C2:C129,"&lt;"&amp;AW$5+1,'P24 monthly Buchungen'!P2:P129,"Einnahmen")+SUMIFS('P24 monthly Buchungen'!F2:F129,'P24 monthly Buchungen'!D2:D129,$E11,'P24 monthly Buchungen'!C2:C129,"&gt;="&amp;AW$4,'P24 monthly Buchungen'!C2:C129,"&lt;"&amp;AW$5+1,'P24 monthly Buchungen'!L2:L129,"Einnahmen")-SUMIFS('P24 monthly Buchungen'!F2:F129,'P24 monthly Buchungen'!D2:D129,$E11,'P24 monthly Buchungen'!C2:C129,"&gt;="&amp;AW$4,'P24 monthly Buchungen'!C2:C129,"&lt;"&amp;AW$5+1,'P24 monthly Buchungen'!P2:P129,"Ausgaben")</f>
        <v>0</v>
      </c>
      <c r="AX11" s="21"/>
      <c r="BA11" s="26">
        <f>SUMIFS('P24 monthly Buchungen'!F2:F129,'P24 monthly Buchungen'!D2:D129,$E11,'P24 monthly Buchungen'!C2:C129,"&gt;="&amp;BA$4,'P24 monthly Buchungen'!C2:C129,"&lt;"&amp;BA$5+1,'P24 monthly Buchungen'!L2:L129,"Ausgaben")-SUMIFS('P24 monthly Buchungen'!F2:F129,'P24 monthly Buchungen'!D2:D129,$E11,'P24 monthly Buchungen'!C2:C129,"&gt;="&amp;BA$4,'P24 monthly Buchungen'!C2:C129,"&lt;"&amp;BA$5+1,'P24 monthly Buchungen'!P2:P129,"Einnahmen")+SUMIFS('P24 monthly Buchungen'!F2:F129,'P24 monthly Buchungen'!D2:D129,$E11,'P24 monthly Buchungen'!C2:C129,"&gt;="&amp;BA$4,'P24 monthly Buchungen'!C2:C129,"&lt;"&amp;BA$5+1,'P24 monthly Buchungen'!L2:L129,"Einnahmen")-SUMIFS('P24 monthly Buchungen'!F2:F129,'P24 monthly Buchungen'!D2:D129,$E11,'P24 monthly Buchungen'!C2:C129,"&gt;="&amp;BA$4,'P24 monthly Buchungen'!C2:C129,"&lt;"&amp;BA$5+1,'P24 monthly Buchungen'!P2:P129,"Ausgaben")</f>
        <v>0</v>
      </c>
      <c r="BB11" s="21"/>
      <c r="BE11" s="26">
        <f>SUMIFS('P24 monthly Buchungen'!F2:F129,'P24 monthly Buchungen'!D2:D129,$E11,'P24 monthly Buchungen'!C2:C129,"&gt;="&amp;BE$4,'P24 monthly Buchungen'!C2:C129,"&lt;"&amp;BE$5+1,'P24 monthly Buchungen'!L2:L129,"Ausgaben")-SUMIFS('P24 monthly Buchungen'!F2:F129,'P24 monthly Buchungen'!D2:D129,$E11,'P24 monthly Buchungen'!C2:C129,"&gt;="&amp;BE$4,'P24 monthly Buchungen'!C2:C129,"&lt;"&amp;BE$5+1,'P24 monthly Buchungen'!P2:P129,"Einnahmen")+SUMIFS('P24 monthly Buchungen'!F2:F129,'P24 monthly Buchungen'!D2:D129,$E11,'P24 monthly Buchungen'!C2:C129,"&gt;="&amp;BE$4,'P24 monthly Buchungen'!C2:C129,"&lt;"&amp;BE$5+1,'P24 monthly Buchungen'!L2:L129,"Einnahmen")-SUMIFS('P24 monthly Buchungen'!F2:F129,'P24 monthly Buchungen'!D2:D129,$E11,'P24 monthly Buchungen'!C2:C129,"&gt;="&amp;BE$4,'P24 monthly Buchungen'!C2:C129,"&lt;"&amp;BE$5+1,'P24 monthly Buchungen'!P2:P129,"Ausgaben")</f>
        <v>0</v>
      </c>
      <c r="BF11" s="21"/>
      <c r="BI11" s="26">
        <f>SUMIFS('P24 monthly Buchungen'!F2:F129,'P24 monthly Buchungen'!D2:D129,$E11,'P24 monthly Buchungen'!C2:C129,"&gt;="&amp;BI$4,'P24 monthly Buchungen'!C2:C129,"&lt;"&amp;BI$5+1,'P24 monthly Buchungen'!L2:L129,"Ausgaben")-SUMIFS('P24 monthly Buchungen'!F2:F129,'P24 monthly Buchungen'!D2:D129,$E11,'P24 monthly Buchungen'!C2:C129,"&gt;="&amp;BI$4,'P24 monthly Buchungen'!C2:C129,"&lt;"&amp;BI$5+1,'P24 monthly Buchungen'!P2:P129,"Einnahmen")+SUMIFS('P24 monthly Buchungen'!F2:F129,'P24 monthly Buchungen'!D2:D129,$E11,'P24 monthly Buchungen'!C2:C129,"&gt;="&amp;BI$4,'P24 monthly Buchungen'!C2:C129,"&lt;"&amp;BI$5+1,'P24 monthly Buchungen'!L2:L129,"Einnahmen")-SUMIFS('P24 monthly Buchungen'!F2:F129,'P24 monthly Buchungen'!D2:D129,$E11,'P24 monthly Buchungen'!C2:C129,"&gt;="&amp;BI$4,'P24 monthly Buchungen'!C2:C129,"&lt;"&amp;BI$5+1,'P24 monthly Buchungen'!P2:P129,"Ausgaben")</f>
        <v>900</v>
      </c>
      <c r="BJ11" s="21"/>
      <c r="BM11" s="26">
        <f>SUMIFS('P24 monthly Buchungen'!F2:F129,'P24 monthly Buchungen'!D2:D129,$E11,'P24 monthly Buchungen'!C2:C129,"&gt;="&amp;BM$4,'P24 monthly Buchungen'!C2:C129,"&lt;"&amp;BM$5+1,'P24 monthly Buchungen'!L2:L129,"Ausgaben")-SUMIFS('P24 monthly Buchungen'!F2:F129,'P24 monthly Buchungen'!D2:D129,$E11,'P24 monthly Buchungen'!C2:C129,"&gt;="&amp;BM$4,'P24 monthly Buchungen'!C2:C129,"&lt;"&amp;BM$5+1,'P24 monthly Buchungen'!P2:P129,"Einnahmen")+SUMIFS('P24 monthly Buchungen'!F2:F129,'P24 monthly Buchungen'!D2:D129,$E11,'P24 monthly Buchungen'!C2:C129,"&gt;="&amp;BM$4,'P24 monthly Buchungen'!C2:C129,"&lt;"&amp;BM$5+1,'P24 monthly Buchungen'!L2:L129,"Einnahmen")-SUMIFS('P24 monthly Buchungen'!F2:F129,'P24 monthly Buchungen'!D2:D129,$E11,'P24 monthly Buchungen'!C2:C129,"&gt;="&amp;BM$4,'P24 monthly Buchungen'!C2:C129,"&lt;"&amp;BM$5+1,'P24 monthly Buchungen'!P2:P129,"Ausgaben")</f>
        <v>900</v>
      </c>
      <c r="BN11" s="21"/>
      <c r="BQ11" s="26">
        <f>SUMIFS('P24 monthly Buchungen'!F2:F129,'P24 monthly Buchungen'!D2:D129,$E11,'P24 monthly Buchungen'!C2:C129,"&gt;="&amp;BQ$4,'P24 monthly Buchungen'!C2:C129,"&lt;"&amp;BQ$5+1,'P24 monthly Buchungen'!L2:L129,"Ausgaben")-SUMIFS('P24 monthly Buchungen'!F2:F129,'P24 monthly Buchungen'!D2:D129,$E11,'P24 monthly Buchungen'!C2:C129,"&gt;="&amp;BQ$4,'P24 monthly Buchungen'!C2:C129,"&lt;"&amp;BQ$5+1,'P24 monthly Buchungen'!P2:P129,"Einnahmen")+SUMIFS('P24 monthly Buchungen'!F2:F129,'P24 monthly Buchungen'!D2:D129,$E11,'P24 monthly Buchungen'!C2:C129,"&gt;="&amp;BQ$4,'P24 monthly Buchungen'!C2:C129,"&lt;"&amp;BQ$5+1,'P24 monthly Buchungen'!L2:L129,"Einnahmen")-SUMIFS('P24 monthly Buchungen'!F2:F129,'P24 monthly Buchungen'!D2:D129,$E11,'P24 monthly Buchungen'!C2:C129,"&gt;="&amp;BQ$4,'P24 monthly Buchungen'!C2:C129,"&lt;"&amp;BQ$5+1,'P24 monthly Buchungen'!P2:P129,"Ausgaben")</f>
        <v>0</v>
      </c>
      <c r="BR11" s="21"/>
      <c r="BU11" s="29">
        <v>750</v>
      </c>
      <c r="BV11" s="21"/>
      <c r="BY11" s="29">
        <v>750</v>
      </c>
      <c r="BZ11" s="21"/>
      <c r="CC11" s="26">
        <f>SUMIFS('P24 monthly Buchungen'!F2:F129,'P24 monthly Buchungen'!D2:D129,$E11,'P24 monthly Buchungen'!C2:C129,"&gt;="&amp;CC$4,'P24 monthly Buchungen'!C2:C129,"&lt;"&amp;CC$5+1,'P24 monthly Buchungen'!L2:L129,"Ausgaben")-SUMIFS('P24 monthly Buchungen'!F2:F129,'P24 monthly Buchungen'!D2:D129,$E11,'P24 monthly Buchungen'!C2:C129,"&gt;="&amp;CC$4,'P24 monthly Buchungen'!C2:C129,"&lt;"&amp;CC$5+1,'P24 monthly Buchungen'!P2:P129,"Einnahmen")+SUMIFS('P24 monthly Buchungen'!F2:F129,'P24 monthly Buchungen'!D2:D129,$E11,'P24 monthly Buchungen'!C2:C129,"&gt;="&amp;CC$4,'P24 monthly Buchungen'!C2:C129,"&lt;"&amp;CC$5+1,'P24 monthly Buchungen'!L2:L129,"Einnahmen")-SUMIFS('P24 monthly Buchungen'!F2:F129,'P24 monthly Buchungen'!D2:D129,$E11,'P24 monthly Buchungen'!C2:C129,"&gt;="&amp;CC$4,'P24 monthly Buchungen'!C2:C129,"&lt;"&amp;CC$5+1,'P24 monthly Buchungen'!P2:P129,"Ausgaben")</f>
        <v>0</v>
      </c>
      <c r="CD11" s="21"/>
      <c r="CG11" s="26">
        <f>SUMIFS('P24 monthly Buchungen'!F2:F129,'P24 monthly Buchungen'!D2:D129,$E11,'P24 monthly Buchungen'!C2:C129,"&gt;="&amp;CG$4,'P24 monthly Buchungen'!C2:C129,"&lt;"&amp;CG$5+1,'P24 monthly Buchungen'!L2:L129,"Ausgaben")-SUMIFS('P24 monthly Buchungen'!F2:F129,'P24 monthly Buchungen'!D2:D129,$E11,'P24 monthly Buchungen'!C2:C129,"&gt;="&amp;CG$4,'P24 monthly Buchungen'!C2:C129,"&lt;"&amp;CG$5+1,'P24 monthly Buchungen'!P2:P129,"Einnahmen")+SUMIFS('P24 monthly Buchungen'!F2:F129,'P24 monthly Buchungen'!D2:D129,$E11,'P24 monthly Buchungen'!C2:C129,"&gt;="&amp;CG$4,'P24 monthly Buchungen'!C2:C129,"&lt;"&amp;CG$5+1,'P24 monthly Buchungen'!L2:L129,"Einnahmen")-SUMIFS('P24 monthly Buchungen'!F2:F129,'P24 monthly Buchungen'!D2:D129,$E11,'P24 monthly Buchungen'!C2:C129,"&gt;="&amp;CG$4,'P24 monthly Buchungen'!C2:C129,"&lt;"&amp;CG$5+1,'P24 monthly Buchungen'!P2:P129,"Ausgaben")</f>
        <v>0</v>
      </c>
      <c r="CH11" s="21"/>
      <c r="CK11" s="26">
        <f>SUMIFS('P24 monthly Buchungen'!F2:F129,'P24 monthly Buchungen'!D2:D129,$E11,'P24 monthly Buchungen'!C2:C129,"&gt;="&amp;CK$4,'P24 monthly Buchungen'!C2:C129,"&lt;"&amp;CK$5+1,'P24 monthly Buchungen'!L2:L129,"Ausgaben")-SUMIFS('P24 monthly Buchungen'!F2:F129,'P24 monthly Buchungen'!D2:D129,$E11,'P24 monthly Buchungen'!C2:C129,"&gt;="&amp;CK$4,'P24 monthly Buchungen'!C2:C129,"&lt;"&amp;CK$5+1,'P24 monthly Buchungen'!P2:P129,"Einnahmen")+SUMIFS('P24 monthly Buchungen'!F2:F129,'P24 monthly Buchungen'!D2:D129,$E11,'P24 monthly Buchungen'!C2:C129,"&gt;="&amp;CK$4,'P24 monthly Buchungen'!C2:C129,"&lt;"&amp;CK$5+1,'P24 monthly Buchungen'!L2:L129,"Einnahmen")-SUMIFS('P24 monthly Buchungen'!F2:F129,'P24 monthly Buchungen'!D2:D129,$E11,'P24 monthly Buchungen'!C2:C129,"&gt;="&amp;CK$4,'P24 monthly Buchungen'!C2:C129,"&lt;"&amp;CK$5+1,'P24 monthly Buchungen'!P2:P129,"Ausgaben")</f>
        <v>0</v>
      </c>
      <c r="CL11" s="21"/>
      <c r="CO11" s="26">
        <f>SUMIFS('P24 monthly Buchungen'!F2:F129,'P24 monthly Buchungen'!D2:D129,$E11,'P24 monthly Buchungen'!C2:C129,"&gt;="&amp;CO$4,'P24 monthly Buchungen'!C2:C129,"&lt;"&amp;CO$5+1,'P24 monthly Buchungen'!L2:L129,"Ausgaben")-SUMIFS('P24 monthly Buchungen'!F2:F129,'P24 monthly Buchungen'!D2:D129,$E11,'P24 monthly Buchungen'!C2:C129,"&gt;="&amp;CO$4,'P24 monthly Buchungen'!C2:C129,"&lt;"&amp;CO$5+1,'P24 monthly Buchungen'!P2:P129,"Einnahmen")+SUMIFS('P24 monthly Buchungen'!F2:F129,'P24 monthly Buchungen'!D2:D129,$E11,'P24 monthly Buchungen'!C2:C129,"&gt;="&amp;CO$4,'P24 monthly Buchungen'!C2:C129,"&lt;"&amp;CO$5+1,'P24 monthly Buchungen'!L2:L129,"Einnahmen")-SUMIFS('P24 monthly Buchungen'!F2:F129,'P24 monthly Buchungen'!D2:D129,$E11,'P24 monthly Buchungen'!C2:C129,"&gt;="&amp;CO$4,'P24 monthly Buchungen'!C2:C129,"&lt;"&amp;CO$5+1,'P24 monthly Buchungen'!P2:P129,"Ausgaben")</f>
        <v>0</v>
      </c>
      <c r="CP11" s="21"/>
      <c r="CS11" s="26">
        <f>SUMIFS('P24 monthly Buchungen'!F2:F129,'P24 monthly Buchungen'!D2:D129,$E11,'P24 monthly Buchungen'!C2:C129,"&gt;="&amp;CS$4,'P24 monthly Buchungen'!C2:C129,"&lt;"&amp;CS$5+1,'P24 monthly Buchungen'!L2:L129,"Ausgaben")-SUMIFS('P24 monthly Buchungen'!F2:F129,'P24 monthly Buchungen'!D2:D129,$E11,'P24 monthly Buchungen'!C2:C129,"&gt;="&amp;CS$4,'P24 monthly Buchungen'!C2:C129,"&lt;"&amp;CS$5+1,'P24 monthly Buchungen'!P2:P129,"Einnahmen")+SUMIFS('P24 monthly Buchungen'!F2:F129,'P24 monthly Buchungen'!D2:D129,$E11,'P24 monthly Buchungen'!C2:C129,"&gt;="&amp;CS$4,'P24 monthly Buchungen'!C2:C129,"&lt;"&amp;CS$5+1,'P24 monthly Buchungen'!L2:L129,"Einnahmen")-SUMIFS('P24 monthly Buchungen'!F2:F129,'P24 monthly Buchungen'!D2:D129,$E11,'P24 monthly Buchungen'!C2:C129,"&gt;="&amp;CS$4,'P24 monthly Buchungen'!C2:C129,"&lt;"&amp;CS$5+1,'P24 monthly Buchungen'!P2:P129,"Ausgaben")</f>
        <v>0</v>
      </c>
      <c r="CT11" s="21"/>
      <c r="CW11" s="26">
        <f>SUMIFS('P24 monthly Buchungen'!F2:F129,'P24 monthly Buchungen'!D2:D129,$E11,'P24 monthly Buchungen'!C2:C129,"&gt;="&amp;CW$4,'P24 monthly Buchungen'!C2:C129,"&lt;"&amp;CW$5+1,'P24 monthly Buchungen'!L2:L129,"Ausgaben")-SUMIFS('P24 monthly Buchungen'!F2:F129,'P24 monthly Buchungen'!D2:D129,$E11,'P24 monthly Buchungen'!C2:C129,"&gt;="&amp;CW$4,'P24 monthly Buchungen'!C2:C129,"&lt;"&amp;CW$5+1,'P24 monthly Buchungen'!P2:P129,"Einnahmen")+SUMIFS('P24 monthly Buchungen'!F2:F129,'P24 monthly Buchungen'!D2:D129,$E11,'P24 monthly Buchungen'!C2:C129,"&gt;="&amp;CW$4,'P24 monthly Buchungen'!C2:C129,"&lt;"&amp;CW$5+1,'P24 monthly Buchungen'!L2:L129,"Einnahmen")-SUMIFS('P24 monthly Buchungen'!F2:F129,'P24 monthly Buchungen'!D2:D129,$E11,'P24 monthly Buchungen'!C2:C129,"&gt;="&amp;CW$4,'P24 monthly Buchungen'!C2:C129,"&lt;"&amp;CW$5+1,'P24 monthly Buchungen'!P2:P129,"Ausgaben")</f>
        <v>0</v>
      </c>
      <c r="CX11" s="21"/>
      <c r="DA11" s="26">
        <f>SUMIFS('P24 monthly Buchungen'!F2:F129,'P24 monthly Buchungen'!D2:D129,$E11,'P24 monthly Buchungen'!C2:C129,"&gt;="&amp;DA$4,'P24 monthly Buchungen'!C2:C129,"&lt;"&amp;DA$5+1,'P24 monthly Buchungen'!L2:L129,"Ausgaben")-SUMIFS('P24 monthly Buchungen'!F2:F129,'P24 monthly Buchungen'!D2:D129,$E11,'P24 monthly Buchungen'!C2:C129,"&gt;="&amp;DA$4,'P24 monthly Buchungen'!C2:C129,"&lt;"&amp;DA$5+1,'P24 monthly Buchungen'!P2:P129,"Einnahmen")+SUMIFS('P24 monthly Buchungen'!F2:F129,'P24 monthly Buchungen'!D2:D129,$E11,'P24 monthly Buchungen'!C2:C129,"&gt;="&amp;DA$4,'P24 monthly Buchungen'!C2:C129,"&lt;"&amp;DA$5+1,'P24 monthly Buchungen'!L2:L129,"Einnahmen")-SUMIFS('P24 monthly Buchungen'!F2:F129,'P24 monthly Buchungen'!D2:D129,$E11,'P24 monthly Buchungen'!C2:C129,"&gt;="&amp;DA$4,'P24 monthly Buchungen'!C2:C129,"&lt;"&amp;DA$5+1,'P24 monthly Buchungen'!P2:P129,"Ausgaben")</f>
        <v>89.99</v>
      </c>
      <c r="DB11" s="21"/>
      <c r="DE11" s="26">
        <f>SUMIFS('P24 monthly Buchungen'!F2:F129,'P24 monthly Buchungen'!D2:D129,$E11,'P24 monthly Buchungen'!C2:C129,"&gt;="&amp;DE$4,'P24 monthly Buchungen'!C2:C129,"&lt;"&amp;DE$5+1,'P24 monthly Buchungen'!L2:L129,"Ausgaben")-SUMIFS('P24 monthly Buchungen'!F2:F129,'P24 monthly Buchungen'!D2:D129,$E11,'P24 monthly Buchungen'!C2:C129,"&gt;="&amp;DE$4,'P24 monthly Buchungen'!C2:C129,"&lt;"&amp;DE$5+1,'P24 monthly Buchungen'!P2:P129,"Einnahmen")+SUMIFS('P24 monthly Buchungen'!F2:F129,'P24 monthly Buchungen'!D2:D129,$E11,'P24 monthly Buchungen'!C2:C129,"&gt;="&amp;DE$4,'P24 monthly Buchungen'!C2:C129,"&lt;"&amp;DE$5+1,'P24 monthly Buchungen'!L2:L129,"Einnahmen")-SUMIFS('P24 monthly Buchungen'!F2:F129,'P24 monthly Buchungen'!D2:D129,$E11,'P24 monthly Buchungen'!C2:C129,"&gt;="&amp;DE$4,'P24 monthly Buchungen'!C2:C129,"&lt;"&amp;DE$5+1,'P24 monthly Buchungen'!P2:P129,"Ausgaben")</f>
        <v>0</v>
      </c>
      <c r="DF11" s="21"/>
      <c r="DI11" s="26">
        <f>SUMIFS('P24 monthly Buchungen'!F2:F129,'P24 monthly Buchungen'!D2:D129,$E11,'P24 monthly Buchungen'!C2:C129,"&gt;="&amp;DI$4,'P24 monthly Buchungen'!C2:C129,"&lt;"&amp;DI$5+1,'P24 monthly Buchungen'!L2:L129,"Ausgaben")-SUMIFS('P24 monthly Buchungen'!F2:F129,'P24 monthly Buchungen'!D2:D129,$E11,'P24 monthly Buchungen'!C2:C129,"&gt;="&amp;DI$4,'P24 monthly Buchungen'!C2:C129,"&lt;"&amp;DI$5+1,'P24 monthly Buchungen'!P2:P129,"Einnahmen")+SUMIFS('P24 monthly Buchungen'!F2:F129,'P24 monthly Buchungen'!D2:D129,$E11,'P24 monthly Buchungen'!C2:C129,"&gt;="&amp;DI$4,'P24 monthly Buchungen'!C2:C129,"&lt;"&amp;DI$5+1,'P24 monthly Buchungen'!L2:L129,"Einnahmen")-SUMIFS('P24 monthly Buchungen'!F2:F129,'P24 monthly Buchungen'!D2:D129,$E11,'P24 monthly Buchungen'!C2:C129,"&gt;="&amp;DI$4,'P24 monthly Buchungen'!C2:C129,"&lt;"&amp;DI$5+1,'P24 monthly Buchungen'!P2:P129,"Ausgaben")</f>
        <v>0</v>
      </c>
      <c r="DJ11" s="21"/>
      <c r="DM11" s="26">
        <f>SUMIFS('P24 monthly Buchungen'!F2:F129,'P24 monthly Buchungen'!D2:D129,$E11,'P24 monthly Buchungen'!C2:C129,"&gt;="&amp;DM$4,'P24 monthly Buchungen'!C2:C129,"&lt;"&amp;DM$5+1,'P24 monthly Buchungen'!L2:L129,"Ausgaben")-SUMIFS('P24 monthly Buchungen'!F2:F129,'P24 monthly Buchungen'!D2:D129,$E11,'P24 monthly Buchungen'!C2:C129,"&gt;="&amp;DM$4,'P24 monthly Buchungen'!C2:C129,"&lt;"&amp;DM$5+1,'P24 monthly Buchungen'!P2:P129,"Einnahmen")+SUMIFS('P24 monthly Buchungen'!F2:F129,'P24 monthly Buchungen'!D2:D129,$E11,'P24 monthly Buchungen'!C2:C129,"&gt;="&amp;DM$4,'P24 monthly Buchungen'!C2:C129,"&lt;"&amp;DM$5+1,'P24 monthly Buchungen'!L2:L129,"Einnahmen")-SUMIFS('P24 monthly Buchungen'!F2:F129,'P24 monthly Buchungen'!D2:D129,$E11,'P24 monthly Buchungen'!C2:C129,"&gt;="&amp;DM$4,'P24 monthly Buchungen'!C2:C129,"&lt;"&amp;DM$5+1,'P24 monthly Buchungen'!P2:P129,"Ausgaben")</f>
        <v>0</v>
      </c>
      <c r="DN11" s="21"/>
      <c r="DQ11" s="26">
        <f>SUMIFS('P24 monthly Buchungen'!F2:F129,'P24 monthly Buchungen'!D2:D129,$E11,'P24 monthly Buchungen'!C2:C129,"&gt;="&amp;DQ$4,'P24 monthly Buchungen'!C2:C129,"&lt;"&amp;DQ$5+1,'P24 monthly Buchungen'!L2:L129,"Ausgaben")-SUMIFS('P24 monthly Buchungen'!F2:F129,'P24 monthly Buchungen'!D2:D129,$E11,'P24 monthly Buchungen'!C2:C129,"&gt;="&amp;DQ$4,'P24 monthly Buchungen'!C2:C129,"&lt;"&amp;DQ$5+1,'P24 monthly Buchungen'!P2:P129,"Einnahmen")+SUMIFS('P24 monthly Buchungen'!F2:F129,'P24 monthly Buchungen'!D2:D129,$E11,'P24 monthly Buchungen'!C2:C129,"&gt;="&amp;DQ$4,'P24 monthly Buchungen'!C2:C129,"&lt;"&amp;DQ$5+1,'P24 monthly Buchungen'!L2:L129,"Einnahmen")-SUMIFS('P24 monthly Buchungen'!F2:F129,'P24 monthly Buchungen'!D2:D129,$E11,'P24 monthly Buchungen'!C2:C129,"&gt;="&amp;DQ$4,'P24 monthly Buchungen'!C2:C129,"&lt;"&amp;DQ$5+1,'P24 monthly Buchungen'!P2:P129,"Ausgaben")</f>
        <v>800</v>
      </c>
      <c r="DR11" s="21"/>
      <c r="DU11" s="26">
        <f>SUMIFS('P24 monthly Buchungen'!F2:F129,'P24 monthly Buchungen'!D2:D129,$E11,'P24 monthly Buchungen'!C2:C129,"&gt;="&amp;DU$4,'P24 monthly Buchungen'!C2:C129,"&lt;"&amp;DU$5+1,'P24 monthly Buchungen'!L2:L129,"Ausgaben")-SUMIFS('P24 monthly Buchungen'!F2:F129,'P24 monthly Buchungen'!D2:D129,$E11,'P24 monthly Buchungen'!C2:C129,"&gt;="&amp;DU$4,'P24 monthly Buchungen'!C2:C129,"&lt;"&amp;DU$5+1,'P24 monthly Buchungen'!P2:P129,"Einnahmen")+SUMIFS('P24 monthly Buchungen'!F2:F129,'P24 monthly Buchungen'!D2:D129,$E11,'P24 monthly Buchungen'!C2:C129,"&gt;="&amp;DU$4,'P24 monthly Buchungen'!C2:C129,"&lt;"&amp;DU$5+1,'P24 monthly Buchungen'!L2:L129,"Einnahmen")-SUMIFS('P24 monthly Buchungen'!F2:F129,'P24 monthly Buchungen'!D2:D129,$E11,'P24 monthly Buchungen'!C2:C129,"&gt;="&amp;DU$4,'P24 monthly Buchungen'!C2:C129,"&lt;"&amp;DU$5+1,'P24 monthly Buchungen'!P2:P129,"Ausgaben")</f>
        <v>904.74</v>
      </c>
      <c r="DV11" s="21"/>
      <c r="DY11" s="29">
        <v>800</v>
      </c>
      <c r="DZ11" s="21"/>
      <c r="EC11" s="29">
        <v>800</v>
      </c>
      <c r="ED11" s="21"/>
      <c r="EG11" s="26">
        <f>SUMIFS('P24 monthly Buchungen'!F2:F129,'P24 monthly Buchungen'!D2:D129,$E11,'P24 monthly Buchungen'!C2:C129,"&gt;="&amp;EG$4,'P24 monthly Buchungen'!C2:C129,"&lt;"&amp;EG$5+1,'P24 monthly Buchungen'!L2:L129,"Ausgaben")-SUMIFS('P24 monthly Buchungen'!F2:F129,'P24 monthly Buchungen'!D2:D129,$E11,'P24 monthly Buchungen'!C2:C129,"&gt;="&amp;EG$4,'P24 monthly Buchungen'!C2:C129,"&lt;"&amp;EG$5+1,'P24 monthly Buchungen'!P2:P129,"Einnahmen")+SUMIFS('P24 monthly Buchungen'!F2:F129,'P24 monthly Buchungen'!D2:D129,$E11,'P24 monthly Buchungen'!C2:C129,"&gt;="&amp;EG$4,'P24 monthly Buchungen'!C2:C129,"&lt;"&amp;EG$5+1,'P24 monthly Buchungen'!L2:L129,"Einnahmen")-SUMIFS('P24 monthly Buchungen'!F2:F129,'P24 monthly Buchungen'!D2:D129,$E11,'P24 monthly Buchungen'!C2:C129,"&gt;="&amp;EG$4,'P24 monthly Buchungen'!C2:C129,"&lt;"&amp;EG$5+1,'P24 monthly Buchungen'!P2:P129,"Ausgaben")</f>
        <v>0</v>
      </c>
      <c r="EH11" s="21"/>
      <c r="EK11" s="26">
        <f>SUMIFS('P24 monthly Buchungen'!F2:F129,'P24 monthly Buchungen'!D2:D129,$E11,'P24 monthly Buchungen'!C2:C129,"&gt;="&amp;EK$4,'P24 monthly Buchungen'!C2:C129,"&lt;"&amp;EK$5+1,'P24 monthly Buchungen'!L2:L129,"Ausgaben")-SUMIFS('P24 monthly Buchungen'!F2:F129,'P24 monthly Buchungen'!D2:D129,$E11,'P24 monthly Buchungen'!C2:C129,"&gt;="&amp;EK$4,'P24 monthly Buchungen'!C2:C129,"&lt;"&amp;EK$5+1,'P24 monthly Buchungen'!P2:P129,"Einnahmen")+SUMIFS('P24 monthly Buchungen'!F2:F129,'P24 monthly Buchungen'!D2:D129,$E11,'P24 monthly Buchungen'!C2:C129,"&gt;="&amp;EK$4,'P24 monthly Buchungen'!C2:C129,"&lt;"&amp;EK$5+1,'P24 monthly Buchungen'!L2:L129,"Einnahmen")-SUMIFS('P24 monthly Buchungen'!F2:F129,'P24 monthly Buchungen'!D2:D129,$E11,'P24 monthly Buchungen'!C2:C129,"&gt;="&amp;EK$4,'P24 monthly Buchungen'!C2:C129,"&lt;"&amp;EK$5+1,'P24 monthly Buchungen'!P2:P129,"Ausgaben")</f>
        <v>0</v>
      </c>
      <c r="EL11" s="21"/>
      <c r="EO11" s="26">
        <f>SUMIFS('P24 monthly Buchungen'!F2:F129,'P24 monthly Buchungen'!D2:D129,$E11,'P24 monthly Buchungen'!C2:C129,"&gt;="&amp;EO$4,'P24 monthly Buchungen'!C2:C129,"&lt;"&amp;EO$5+1,'P24 monthly Buchungen'!L2:L129,"Ausgaben")-SUMIFS('P24 monthly Buchungen'!F2:F129,'P24 monthly Buchungen'!D2:D129,$E11,'P24 monthly Buchungen'!C2:C129,"&gt;="&amp;EO$4,'P24 monthly Buchungen'!C2:C129,"&lt;"&amp;EO$5+1,'P24 monthly Buchungen'!P2:P129,"Einnahmen")+SUMIFS('P24 monthly Buchungen'!F2:F129,'P24 monthly Buchungen'!D2:D129,$E11,'P24 monthly Buchungen'!C2:C129,"&gt;="&amp;EO$4,'P24 monthly Buchungen'!C2:C129,"&lt;"&amp;EO$5+1,'P24 monthly Buchungen'!L2:L129,"Einnahmen")-SUMIFS('P24 monthly Buchungen'!F2:F129,'P24 monthly Buchungen'!D2:D129,$E11,'P24 monthly Buchungen'!C2:C129,"&gt;="&amp;EO$4,'P24 monthly Buchungen'!C2:C129,"&lt;"&amp;EO$5+1,'P24 monthly Buchungen'!P2:P129,"Ausgaben")</f>
        <v>0</v>
      </c>
      <c r="EP11" s="21"/>
      <c r="ES11" s="26">
        <f>SUMIFS('P24 monthly Buchungen'!F2:F129,'P24 monthly Buchungen'!D2:D129,$E11,'P24 monthly Buchungen'!C2:C129,"&gt;="&amp;ES$4,'P24 monthly Buchungen'!C2:C129,"&lt;"&amp;ES$5+1,'P24 monthly Buchungen'!L2:L129,"Ausgaben")-SUMIFS('P24 monthly Buchungen'!F2:F129,'P24 monthly Buchungen'!D2:D129,$E11,'P24 monthly Buchungen'!C2:C129,"&gt;="&amp;ES$4,'P24 monthly Buchungen'!C2:C129,"&lt;"&amp;ES$5+1,'P24 monthly Buchungen'!P2:P129,"Einnahmen")+SUMIFS('P24 monthly Buchungen'!F2:F129,'P24 monthly Buchungen'!D2:D129,$E11,'P24 monthly Buchungen'!C2:C129,"&gt;="&amp;ES$4,'P24 monthly Buchungen'!C2:C129,"&lt;"&amp;ES$5+1,'P24 monthly Buchungen'!L2:L129,"Einnahmen")-SUMIFS('P24 monthly Buchungen'!F2:F129,'P24 monthly Buchungen'!D2:D129,$E11,'P24 monthly Buchungen'!C2:C129,"&gt;="&amp;ES$4,'P24 monthly Buchungen'!C2:C129,"&lt;"&amp;ES$5+1,'P24 monthly Buchungen'!P2:P129,"Ausgaben")</f>
        <v>0</v>
      </c>
      <c r="ET11" s="21"/>
      <c r="EW11" s="26">
        <f>SUMIFS('P24 monthly Buchungen'!F2:F129,'P24 monthly Buchungen'!D2:D129,$E11,'P24 monthly Buchungen'!C2:C129,"&gt;="&amp;EW$4,'P24 monthly Buchungen'!C2:C129,"&lt;"&amp;EW$5+1,'P24 monthly Buchungen'!L2:L129,"Ausgaben")-SUMIFS('P24 monthly Buchungen'!F2:F129,'P24 monthly Buchungen'!D2:D129,$E11,'P24 monthly Buchungen'!C2:C129,"&gt;="&amp;EW$4,'P24 monthly Buchungen'!C2:C129,"&lt;"&amp;EW$5+1,'P24 monthly Buchungen'!P2:P129,"Einnahmen")+SUMIFS('P24 monthly Buchungen'!F2:F129,'P24 monthly Buchungen'!D2:D129,$E11,'P24 monthly Buchungen'!C2:C129,"&gt;="&amp;EW$4,'P24 monthly Buchungen'!C2:C129,"&lt;"&amp;EW$5+1,'P24 monthly Buchungen'!L2:L129,"Einnahmen")-SUMIFS('P24 monthly Buchungen'!F2:F129,'P24 monthly Buchungen'!D2:D129,$E11,'P24 monthly Buchungen'!C2:C129,"&gt;="&amp;EW$4,'P24 monthly Buchungen'!C2:C129,"&lt;"&amp;EW$5+1,'P24 monthly Buchungen'!P2:P129,"Ausgaben")</f>
        <v>0</v>
      </c>
      <c r="EX11" s="21"/>
      <c r="FA11" s="26">
        <f>SUMIFS('P24 monthly Buchungen'!F2:F129,'P24 monthly Buchungen'!D2:D129,$E11,'P24 monthly Buchungen'!C2:C129,"&gt;="&amp;FA$4,'P24 monthly Buchungen'!C2:C129,"&lt;"&amp;FA$5+1,'P24 monthly Buchungen'!L2:L129,"Ausgaben")-SUMIFS('P24 monthly Buchungen'!F2:F129,'P24 monthly Buchungen'!D2:D129,$E11,'P24 monthly Buchungen'!C2:C129,"&gt;="&amp;FA$4,'P24 monthly Buchungen'!C2:C129,"&lt;"&amp;FA$5+1,'P24 monthly Buchungen'!P2:P129,"Einnahmen")+SUMIFS('P24 monthly Buchungen'!F2:F129,'P24 monthly Buchungen'!D2:D129,$E11,'P24 monthly Buchungen'!C2:C129,"&gt;="&amp;FA$4,'P24 monthly Buchungen'!C2:C129,"&lt;"&amp;FA$5+1,'P24 monthly Buchungen'!L2:L129,"Einnahmen")-SUMIFS('P24 monthly Buchungen'!F2:F129,'P24 monthly Buchungen'!D2:D129,$E11,'P24 monthly Buchungen'!C2:C129,"&gt;="&amp;FA$4,'P24 monthly Buchungen'!C2:C129,"&lt;"&amp;FA$5+1,'P24 monthly Buchungen'!P2:P129,"Ausgaben")</f>
        <v>0</v>
      </c>
      <c r="FB11" s="21"/>
      <c r="FE11" s="26">
        <f>SUMIFS('P24 monthly Buchungen'!F2:F129,'P24 monthly Buchungen'!D2:D129,$E11,'P24 monthly Buchungen'!C2:C129,"&gt;="&amp;FE$4,'P24 monthly Buchungen'!C2:C129,"&lt;"&amp;FE$5+1,'P24 monthly Buchungen'!L2:L129,"Ausgaben")-SUMIFS('P24 monthly Buchungen'!F2:F129,'P24 monthly Buchungen'!D2:D129,$E11,'P24 monthly Buchungen'!C2:C129,"&gt;="&amp;FE$4,'P24 monthly Buchungen'!C2:C129,"&lt;"&amp;FE$5+1,'P24 monthly Buchungen'!P2:P129,"Einnahmen")+SUMIFS('P24 monthly Buchungen'!F2:F129,'P24 monthly Buchungen'!D2:D129,$E11,'P24 monthly Buchungen'!C2:C129,"&gt;="&amp;FE$4,'P24 monthly Buchungen'!C2:C129,"&lt;"&amp;FE$5+1,'P24 monthly Buchungen'!L2:L129,"Einnahmen")-SUMIFS('P24 monthly Buchungen'!F2:F129,'P24 monthly Buchungen'!D2:D129,$E11,'P24 monthly Buchungen'!C2:C129,"&gt;="&amp;FE$4,'P24 monthly Buchungen'!C2:C129,"&lt;"&amp;FE$5+1,'P24 monthly Buchungen'!P2:P129,"Ausgaben")</f>
        <v>0</v>
      </c>
      <c r="FF11" s="21"/>
      <c r="FI11" s="26">
        <f>SUMIFS('P24 monthly Buchungen'!F2:F129,'P24 monthly Buchungen'!D2:D129,$E11,'P24 monthly Buchungen'!C2:C129,"&gt;="&amp;FI$4,'P24 monthly Buchungen'!C2:C129,"&lt;"&amp;FI$5+1,'P24 monthly Buchungen'!L2:L129,"Ausgaben")-SUMIFS('P24 monthly Buchungen'!F2:F129,'P24 monthly Buchungen'!D2:D129,$E11,'P24 monthly Buchungen'!C2:C129,"&gt;="&amp;FI$4,'P24 monthly Buchungen'!C2:C129,"&lt;"&amp;FI$5+1,'P24 monthly Buchungen'!P2:P129,"Einnahmen")+SUMIFS('P24 monthly Buchungen'!F2:F129,'P24 monthly Buchungen'!D2:D129,$E11,'P24 monthly Buchungen'!C2:C129,"&gt;="&amp;FI$4,'P24 monthly Buchungen'!C2:C129,"&lt;"&amp;FI$5+1,'P24 monthly Buchungen'!L2:L129,"Einnahmen")-SUMIFS('P24 monthly Buchungen'!F2:F129,'P24 monthly Buchungen'!D2:D129,$E11,'P24 monthly Buchungen'!C2:C129,"&gt;="&amp;FI$4,'P24 monthly Buchungen'!C2:C129,"&lt;"&amp;FI$5+1,'P24 monthly Buchungen'!P2:P129,"Ausgaben")</f>
        <v>0</v>
      </c>
      <c r="FJ11" s="21"/>
      <c r="FM11" s="26">
        <f>SUMIFS('P24 monthly Buchungen'!F2:F129,'P24 monthly Buchungen'!D2:D129,$E11,'P24 monthly Buchungen'!C2:C129,"&gt;="&amp;FM$4,'P24 monthly Buchungen'!C2:C129,"&lt;"&amp;FM$5+1,'P24 monthly Buchungen'!L2:L129,"Ausgaben")-SUMIFS('P24 monthly Buchungen'!F2:F129,'P24 monthly Buchungen'!D2:D129,$E11,'P24 monthly Buchungen'!C2:C129,"&gt;="&amp;FM$4,'P24 monthly Buchungen'!C2:C129,"&lt;"&amp;FM$5+1,'P24 monthly Buchungen'!P2:P129,"Einnahmen")+SUMIFS('P24 monthly Buchungen'!F2:F129,'P24 monthly Buchungen'!D2:D129,$E11,'P24 monthly Buchungen'!C2:C129,"&gt;="&amp;FM$4,'P24 monthly Buchungen'!C2:C129,"&lt;"&amp;FM$5+1,'P24 monthly Buchungen'!L2:L129,"Einnahmen")-SUMIFS('P24 monthly Buchungen'!F2:F129,'P24 monthly Buchungen'!D2:D129,$E11,'P24 monthly Buchungen'!C2:C129,"&gt;="&amp;FM$4,'P24 monthly Buchungen'!C2:C129,"&lt;"&amp;FM$5+1,'P24 monthly Buchungen'!P2:P129,"Ausgaben")</f>
        <v>0</v>
      </c>
      <c r="FN11" s="21"/>
      <c r="FQ11" s="26">
        <f>SUMIFS('P24 monthly Buchungen'!F2:F129,'P24 monthly Buchungen'!D2:D129,$E11,'P24 monthly Buchungen'!C2:C129,"&gt;="&amp;FQ$4,'P24 monthly Buchungen'!C2:C129,"&lt;"&amp;FQ$5+1,'P24 monthly Buchungen'!L2:L129,"Ausgaben")-SUMIFS('P24 monthly Buchungen'!F2:F129,'P24 monthly Buchungen'!D2:D129,$E11,'P24 monthly Buchungen'!C2:C129,"&gt;="&amp;FQ$4,'P24 monthly Buchungen'!C2:C129,"&lt;"&amp;FQ$5+1,'P24 monthly Buchungen'!P2:P129,"Einnahmen")+SUMIFS('P24 monthly Buchungen'!F2:F129,'P24 monthly Buchungen'!D2:D129,$E11,'P24 monthly Buchungen'!C2:C129,"&gt;="&amp;FQ$4,'P24 monthly Buchungen'!C2:C129,"&lt;"&amp;FQ$5+1,'P24 monthly Buchungen'!L2:L129,"Einnahmen")-SUMIFS('P24 monthly Buchungen'!F2:F129,'P24 monthly Buchungen'!D2:D129,$E11,'P24 monthly Buchungen'!C2:C129,"&gt;="&amp;FQ$4,'P24 monthly Buchungen'!C2:C129,"&lt;"&amp;FQ$5+1,'P24 monthly Buchungen'!P2:P129,"Ausgaben")</f>
        <v>0</v>
      </c>
      <c r="FR11" s="21"/>
      <c r="FU11" s="26">
        <f>SUMIFS('P24 monthly Buchungen'!F2:F129,'P24 monthly Buchungen'!D2:D129,$E11,'P24 monthly Buchungen'!C2:C129,"&gt;="&amp;FU$4,'P24 monthly Buchungen'!C2:C129,"&lt;"&amp;FU$5+1,'P24 monthly Buchungen'!L2:L129,"Ausgaben")-SUMIFS('P24 monthly Buchungen'!F2:F129,'P24 monthly Buchungen'!D2:D129,$E11,'P24 monthly Buchungen'!C2:C129,"&gt;="&amp;FU$4,'P24 monthly Buchungen'!C2:C129,"&lt;"&amp;FU$5+1,'P24 monthly Buchungen'!P2:P129,"Einnahmen")+SUMIFS('P24 monthly Buchungen'!F2:F129,'P24 monthly Buchungen'!D2:D129,$E11,'P24 monthly Buchungen'!C2:C129,"&gt;="&amp;FU$4,'P24 monthly Buchungen'!C2:C129,"&lt;"&amp;FU$5+1,'P24 monthly Buchungen'!L2:L129,"Einnahmen")-SUMIFS('P24 monthly Buchungen'!F2:F129,'P24 monthly Buchungen'!D2:D129,$E11,'P24 monthly Buchungen'!C2:C129,"&gt;="&amp;FU$4,'P24 monthly Buchungen'!C2:C129,"&lt;"&amp;FU$5+1,'P24 monthly Buchungen'!P2:P129,"Ausgaben")</f>
        <v>0</v>
      </c>
      <c r="FV11" s="21"/>
      <c r="FY11" s="26">
        <f>SUMIFS('P24 monthly Buchungen'!F2:F129,'P24 monthly Buchungen'!D2:D129,$E11,'P24 monthly Buchungen'!C2:C129,"&gt;="&amp;FY$4,'P24 monthly Buchungen'!C2:C129,"&lt;"&amp;FY$5+1,'P24 monthly Buchungen'!L2:L129,"Ausgaben")-SUMIFS('P24 monthly Buchungen'!F2:F129,'P24 monthly Buchungen'!D2:D129,$E11,'P24 monthly Buchungen'!C2:C129,"&gt;="&amp;FY$4,'P24 monthly Buchungen'!C2:C129,"&lt;"&amp;FY$5+1,'P24 monthly Buchungen'!P2:P129,"Einnahmen")+SUMIFS('P24 monthly Buchungen'!F2:F129,'P24 monthly Buchungen'!D2:D129,$E11,'P24 monthly Buchungen'!C2:C129,"&gt;="&amp;FY$4,'P24 monthly Buchungen'!C2:C129,"&lt;"&amp;FY$5+1,'P24 monthly Buchungen'!L2:L129,"Einnahmen")-SUMIFS('P24 monthly Buchungen'!F2:F129,'P24 monthly Buchungen'!D2:D129,$E11,'P24 monthly Buchungen'!C2:C129,"&gt;="&amp;FY$4,'P24 monthly Buchungen'!C2:C129,"&lt;"&amp;FY$5+1,'P24 monthly Buchungen'!P2:P129,"Ausgaben")</f>
        <v>0</v>
      </c>
      <c r="FZ11" s="21"/>
      <c r="GC11" s="26">
        <f>SUMIFS('P24 monthly Buchungen'!F2:F129,'P24 monthly Buchungen'!D2:D129,$E11,'P24 monthly Buchungen'!C2:C129,"&gt;="&amp;GC$4,'P24 monthly Buchungen'!C2:C129,"&lt;"&amp;GC$5+1,'P24 monthly Buchungen'!L2:L129,"Ausgaben")-SUMIFS('P24 monthly Buchungen'!F2:F129,'P24 monthly Buchungen'!D2:D129,$E11,'P24 monthly Buchungen'!C2:C129,"&gt;="&amp;GC$4,'P24 monthly Buchungen'!C2:C129,"&lt;"&amp;GC$5+1,'P24 monthly Buchungen'!P2:P129,"Einnahmen")+SUMIFS('P24 monthly Buchungen'!F2:F129,'P24 monthly Buchungen'!D2:D129,$E11,'P24 monthly Buchungen'!C2:C129,"&gt;="&amp;GC$4,'P24 monthly Buchungen'!C2:C129,"&lt;"&amp;GC$5+1,'P24 monthly Buchungen'!L2:L129,"Einnahmen")-SUMIFS('P24 monthly Buchungen'!F2:F129,'P24 monthly Buchungen'!D2:D129,$E11,'P24 monthly Buchungen'!C2:C129,"&gt;="&amp;GC$4,'P24 monthly Buchungen'!C2:C129,"&lt;"&amp;GC$5+1,'P24 monthly Buchungen'!P2:P129,"Ausgaben")</f>
        <v>0</v>
      </c>
    </row>
    <row r="12" spans="1:185" x14ac:dyDescent="0.2">
      <c r="D12" t="s">
        <v>5737</v>
      </c>
      <c r="E12" t="s">
        <v>5869</v>
      </c>
      <c r="F12" s="21"/>
      <c r="I12" s="29">
        <v>5400</v>
      </c>
      <c r="J12" s="21"/>
      <c r="M12" s="29">
        <v>1800</v>
      </c>
      <c r="N12" s="21"/>
      <c r="Q12" s="29">
        <v>1800</v>
      </c>
      <c r="R12" s="21"/>
      <c r="U12" s="26">
        <f>SUMIFS('P24 monthly Buchungen'!F2:F129,'P24 monthly Buchungen'!D2:D129,$E12,'P24 monthly Buchungen'!C2:C129,"&gt;="&amp;U$4,'P24 monthly Buchungen'!C2:C129,"&lt;"&amp;U$5+1,'P24 monthly Buchungen'!L2:L129,"Ausgaben")-SUMIFS('P24 monthly Buchungen'!F2:F129,'P24 monthly Buchungen'!D2:D129,$E12,'P24 monthly Buchungen'!C2:C129,"&gt;="&amp;U$4,'P24 monthly Buchungen'!C2:C129,"&lt;"&amp;U$5+1,'P24 monthly Buchungen'!P2:P129,"Einnahmen")+SUMIFS('P24 monthly Buchungen'!F2:F129,'P24 monthly Buchungen'!D2:D129,$E12,'P24 monthly Buchungen'!C2:C129,"&gt;="&amp;U$4,'P24 monthly Buchungen'!C2:C129,"&lt;"&amp;U$5+1,'P24 monthly Buchungen'!L2:L129,"Einnahmen")-SUMIFS('P24 monthly Buchungen'!F2:F129,'P24 monthly Buchungen'!D2:D129,$E12,'P24 monthly Buchungen'!C2:C129,"&gt;="&amp;U$4,'P24 monthly Buchungen'!C2:C129,"&lt;"&amp;U$5+1,'P24 monthly Buchungen'!P2:P129,"Ausgaben")</f>
        <v>0</v>
      </c>
      <c r="V12" s="21"/>
      <c r="Y12" s="26">
        <f>SUMIFS('P24 monthly Buchungen'!F2:F129,'P24 monthly Buchungen'!D2:D129,$E12,'P24 monthly Buchungen'!C2:C129,"&gt;="&amp;Y$4,'P24 monthly Buchungen'!C2:C129,"&lt;"&amp;Y$5+1,'P24 monthly Buchungen'!L2:L129,"Ausgaben")-SUMIFS('P24 monthly Buchungen'!F2:F129,'P24 monthly Buchungen'!D2:D129,$E12,'P24 monthly Buchungen'!C2:C129,"&gt;="&amp;Y$4,'P24 monthly Buchungen'!C2:C129,"&lt;"&amp;Y$5+1,'P24 monthly Buchungen'!P2:P129,"Einnahmen")+SUMIFS('P24 monthly Buchungen'!F2:F129,'P24 monthly Buchungen'!D2:D129,$E12,'P24 monthly Buchungen'!C2:C129,"&gt;="&amp;Y$4,'P24 monthly Buchungen'!C2:C129,"&lt;"&amp;Y$5+1,'P24 monthly Buchungen'!L2:L129,"Einnahmen")-SUMIFS('P24 monthly Buchungen'!F2:F129,'P24 monthly Buchungen'!D2:D129,$E12,'P24 monthly Buchungen'!C2:C129,"&gt;="&amp;Y$4,'P24 monthly Buchungen'!C2:C129,"&lt;"&amp;Y$5+1,'P24 monthly Buchungen'!P2:P129,"Ausgaben")</f>
        <v>0</v>
      </c>
      <c r="Z12" s="21"/>
      <c r="AC12" s="26">
        <f>SUMIFS('P24 monthly Buchungen'!F2:F129,'P24 monthly Buchungen'!D2:D129,$E12,'P24 monthly Buchungen'!C2:C129,"&gt;="&amp;AC$4,'P24 monthly Buchungen'!C2:C129,"&lt;"&amp;AC$5+1,'P24 monthly Buchungen'!L2:L129,"Ausgaben")-SUMIFS('P24 monthly Buchungen'!F2:F129,'P24 monthly Buchungen'!D2:D129,$E12,'P24 monthly Buchungen'!C2:C129,"&gt;="&amp;AC$4,'P24 monthly Buchungen'!C2:C129,"&lt;"&amp;AC$5+1,'P24 monthly Buchungen'!P2:P129,"Einnahmen")+SUMIFS('P24 monthly Buchungen'!F2:F129,'P24 monthly Buchungen'!D2:D129,$E12,'P24 monthly Buchungen'!C2:C129,"&gt;="&amp;AC$4,'P24 monthly Buchungen'!C2:C129,"&lt;"&amp;AC$5+1,'P24 monthly Buchungen'!L2:L129,"Einnahmen")-SUMIFS('P24 monthly Buchungen'!F2:F129,'P24 monthly Buchungen'!D2:D129,$E12,'P24 monthly Buchungen'!C2:C129,"&gt;="&amp;AC$4,'P24 monthly Buchungen'!C2:C129,"&lt;"&amp;AC$5+1,'P24 monthly Buchungen'!P2:P129,"Ausgaben")</f>
        <v>0</v>
      </c>
      <c r="AD12" s="21"/>
      <c r="AG12" s="26">
        <f>SUMIFS('P24 monthly Buchungen'!F2:F129,'P24 monthly Buchungen'!D2:D129,$E12,'P24 monthly Buchungen'!C2:C129,"&gt;="&amp;AG$4,'P24 monthly Buchungen'!C2:C129,"&lt;"&amp;AG$5+1,'P24 monthly Buchungen'!L2:L129,"Ausgaben")-SUMIFS('P24 monthly Buchungen'!F2:F129,'P24 monthly Buchungen'!D2:D129,$E12,'P24 monthly Buchungen'!C2:C129,"&gt;="&amp;AG$4,'P24 monthly Buchungen'!C2:C129,"&lt;"&amp;AG$5+1,'P24 monthly Buchungen'!P2:P129,"Einnahmen")+SUMIFS('P24 monthly Buchungen'!F2:F129,'P24 monthly Buchungen'!D2:D129,$E12,'P24 monthly Buchungen'!C2:C129,"&gt;="&amp;AG$4,'P24 monthly Buchungen'!C2:C129,"&lt;"&amp;AG$5+1,'P24 monthly Buchungen'!L2:L129,"Einnahmen")-SUMIFS('P24 monthly Buchungen'!F2:F129,'P24 monthly Buchungen'!D2:D129,$E12,'P24 monthly Buchungen'!C2:C129,"&gt;="&amp;AG$4,'P24 monthly Buchungen'!C2:C129,"&lt;"&amp;AG$5+1,'P24 monthly Buchungen'!P2:P129,"Ausgaben")</f>
        <v>0</v>
      </c>
      <c r="AH12" s="21"/>
      <c r="AK12" s="26">
        <f>SUMIFS('P24 monthly Buchungen'!F2:F129,'P24 monthly Buchungen'!D2:D129,$E12,'P24 monthly Buchungen'!C2:C129,"&gt;="&amp;AK$4,'P24 monthly Buchungen'!C2:C129,"&lt;"&amp;AK$5+1,'P24 monthly Buchungen'!L2:L129,"Ausgaben")-SUMIFS('P24 monthly Buchungen'!F2:F129,'P24 monthly Buchungen'!D2:D129,$E12,'P24 monthly Buchungen'!C2:C129,"&gt;="&amp;AK$4,'P24 monthly Buchungen'!C2:C129,"&lt;"&amp;AK$5+1,'P24 monthly Buchungen'!P2:P129,"Einnahmen")+SUMIFS('P24 monthly Buchungen'!F2:F129,'P24 monthly Buchungen'!D2:D129,$E12,'P24 monthly Buchungen'!C2:C129,"&gt;="&amp;AK$4,'P24 monthly Buchungen'!C2:C129,"&lt;"&amp;AK$5+1,'P24 monthly Buchungen'!L2:L129,"Einnahmen")-SUMIFS('P24 monthly Buchungen'!F2:F129,'P24 monthly Buchungen'!D2:D129,$E12,'P24 monthly Buchungen'!C2:C129,"&gt;="&amp;AK$4,'P24 monthly Buchungen'!C2:C129,"&lt;"&amp;AK$5+1,'P24 monthly Buchungen'!P2:P129,"Ausgaben")</f>
        <v>0</v>
      </c>
      <c r="AL12" s="21"/>
      <c r="AO12" s="26">
        <f>SUMIFS('P24 monthly Buchungen'!F2:F129,'P24 monthly Buchungen'!D2:D129,$E12,'P24 monthly Buchungen'!C2:C129,"&gt;="&amp;AO$4,'P24 monthly Buchungen'!C2:C129,"&lt;"&amp;AO$5+1,'P24 monthly Buchungen'!L2:L129,"Ausgaben")-SUMIFS('P24 monthly Buchungen'!F2:F129,'P24 monthly Buchungen'!D2:D129,$E12,'P24 monthly Buchungen'!C2:C129,"&gt;="&amp;AO$4,'P24 monthly Buchungen'!C2:C129,"&lt;"&amp;AO$5+1,'P24 monthly Buchungen'!P2:P129,"Einnahmen")+SUMIFS('P24 monthly Buchungen'!F2:F129,'P24 monthly Buchungen'!D2:D129,$E12,'P24 monthly Buchungen'!C2:C129,"&gt;="&amp;AO$4,'P24 monthly Buchungen'!C2:C129,"&lt;"&amp;AO$5+1,'P24 monthly Buchungen'!L2:L129,"Einnahmen")-SUMIFS('P24 monthly Buchungen'!F2:F129,'P24 monthly Buchungen'!D2:D129,$E12,'P24 monthly Buchungen'!C2:C129,"&gt;="&amp;AO$4,'P24 monthly Buchungen'!C2:C129,"&lt;"&amp;AO$5+1,'P24 monthly Buchungen'!P2:P129,"Ausgaben")</f>
        <v>0</v>
      </c>
      <c r="AP12" s="21"/>
      <c r="AS12" s="26">
        <f>SUMIFS('P24 monthly Buchungen'!F2:F129,'P24 monthly Buchungen'!D2:D129,$E12,'P24 monthly Buchungen'!C2:C129,"&gt;="&amp;AS$4,'P24 monthly Buchungen'!C2:C129,"&lt;"&amp;AS$5+1,'P24 monthly Buchungen'!L2:L129,"Ausgaben")-SUMIFS('P24 monthly Buchungen'!F2:F129,'P24 monthly Buchungen'!D2:D129,$E12,'P24 monthly Buchungen'!C2:C129,"&gt;="&amp;AS$4,'P24 monthly Buchungen'!C2:C129,"&lt;"&amp;AS$5+1,'P24 monthly Buchungen'!P2:P129,"Einnahmen")+SUMIFS('P24 monthly Buchungen'!F2:F129,'P24 monthly Buchungen'!D2:D129,$E12,'P24 monthly Buchungen'!C2:C129,"&gt;="&amp;AS$4,'P24 monthly Buchungen'!C2:C129,"&lt;"&amp;AS$5+1,'P24 monthly Buchungen'!L2:L129,"Einnahmen")-SUMIFS('P24 monthly Buchungen'!F2:F129,'P24 monthly Buchungen'!D2:D129,$E12,'P24 monthly Buchungen'!C2:C129,"&gt;="&amp;AS$4,'P24 monthly Buchungen'!C2:C129,"&lt;"&amp;AS$5+1,'P24 monthly Buchungen'!P2:P129,"Ausgaben")</f>
        <v>0</v>
      </c>
      <c r="AT12" s="21"/>
      <c r="AW12" s="26">
        <f>SUMIFS('P24 monthly Buchungen'!F2:F129,'P24 monthly Buchungen'!D2:D129,$E12,'P24 monthly Buchungen'!C2:C129,"&gt;="&amp;AW$4,'P24 monthly Buchungen'!C2:C129,"&lt;"&amp;AW$5+1,'P24 monthly Buchungen'!L2:L129,"Ausgaben")-SUMIFS('P24 monthly Buchungen'!F2:F129,'P24 monthly Buchungen'!D2:D129,$E12,'P24 monthly Buchungen'!C2:C129,"&gt;="&amp;AW$4,'P24 monthly Buchungen'!C2:C129,"&lt;"&amp;AW$5+1,'P24 monthly Buchungen'!P2:P129,"Einnahmen")+SUMIFS('P24 monthly Buchungen'!F2:F129,'P24 monthly Buchungen'!D2:D129,$E12,'P24 monthly Buchungen'!C2:C129,"&gt;="&amp;AW$4,'P24 monthly Buchungen'!C2:C129,"&lt;"&amp;AW$5+1,'P24 monthly Buchungen'!L2:L129,"Einnahmen")-SUMIFS('P24 monthly Buchungen'!F2:F129,'P24 monthly Buchungen'!D2:D129,$E12,'P24 monthly Buchungen'!C2:C129,"&gt;="&amp;AW$4,'P24 monthly Buchungen'!C2:C129,"&lt;"&amp;AW$5+1,'P24 monthly Buchungen'!P2:P129,"Ausgaben")</f>
        <v>0</v>
      </c>
      <c r="AX12" s="21"/>
      <c r="BA12" s="26">
        <f>SUMIFS('P24 monthly Buchungen'!F2:F129,'P24 monthly Buchungen'!D2:D129,$E12,'P24 monthly Buchungen'!C2:C129,"&gt;="&amp;BA$4,'P24 monthly Buchungen'!C2:C129,"&lt;"&amp;BA$5+1,'P24 monthly Buchungen'!L2:L129,"Ausgaben")-SUMIFS('P24 monthly Buchungen'!F2:F129,'P24 monthly Buchungen'!D2:D129,$E12,'P24 monthly Buchungen'!C2:C129,"&gt;="&amp;BA$4,'P24 monthly Buchungen'!C2:C129,"&lt;"&amp;BA$5+1,'P24 monthly Buchungen'!P2:P129,"Einnahmen")+SUMIFS('P24 monthly Buchungen'!F2:F129,'P24 monthly Buchungen'!D2:D129,$E12,'P24 monthly Buchungen'!C2:C129,"&gt;="&amp;BA$4,'P24 monthly Buchungen'!C2:C129,"&lt;"&amp;BA$5+1,'P24 monthly Buchungen'!L2:L129,"Einnahmen")-SUMIFS('P24 monthly Buchungen'!F2:F129,'P24 monthly Buchungen'!D2:D129,$E12,'P24 monthly Buchungen'!C2:C129,"&gt;="&amp;BA$4,'P24 monthly Buchungen'!C2:C129,"&lt;"&amp;BA$5+1,'P24 monthly Buchungen'!P2:P129,"Ausgaben")</f>
        <v>0</v>
      </c>
      <c r="BB12" s="21"/>
      <c r="BE12" s="26">
        <f>SUMIFS('P24 monthly Buchungen'!F2:F129,'P24 monthly Buchungen'!D2:D129,$E12,'P24 monthly Buchungen'!C2:C129,"&gt;="&amp;BE$4,'P24 monthly Buchungen'!C2:C129,"&lt;"&amp;BE$5+1,'P24 monthly Buchungen'!L2:L129,"Ausgaben")-SUMIFS('P24 monthly Buchungen'!F2:F129,'P24 monthly Buchungen'!D2:D129,$E12,'P24 monthly Buchungen'!C2:C129,"&gt;="&amp;BE$4,'P24 monthly Buchungen'!C2:C129,"&lt;"&amp;BE$5+1,'P24 monthly Buchungen'!P2:P129,"Einnahmen")+SUMIFS('P24 monthly Buchungen'!F2:F129,'P24 monthly Buchungen'!D2:D129,$E12,'P24 monthly Buchungen'!C2:C129,"&gt;="&amp;BE$4,'P24 monthly Buchungen'!C2:C129,"&lt;"&amp;BE$5+1,'P24 monthly Buchungen'!L2:L129,"Einnahmen")-SUMIFS('P24 monthly Buchungen'!F2:F129,'P24 monthly Buchungen'!D2:D129,$E12,'P24 monthly Buchungen'!C2:C129,"&gt;="&amp;BE$4,'P24 monthly Buchungen'!C2:C129,"&lt;"&amp;BE$5+1,'P24 monthly Buchungen'!P2:P129,"Ausgaben")</f>
        <v>0</v>
      </c>
      <c r="BF12" s="21"/>
      <c r="BI12" s="26">
        <f>SUMIFS('P24 monthly Buchungen'!F2:F129,'P24 monthly Buchungen'!D2:D129,$E12,'P24 monthly Buchungen'!C2:C129,"&gt;="&amp;BI$4,'P24 monthly Buchungen'!C2:C129,"&lt;"&amp;BI$5+1,'P24 monthly Buchungen'!L2:L129,"Ausgaben")-SUMIFS('P24 monthly Buchungen'!F2:F129,'P24 monthly Buchungen'!D2:D129,$E12,'P24 monthly Buchungen'!C2:C129,"&gt;="&amp;BI$4,'P24 monthly Buchungen'!C2:C129,"&lt;"&amp;BI$5+1,'P24 monthly Buchungen'!P2:P129,"Einnahmen")+SUMIFS('P24 monthly Buchungen'!F2:F129,'P24 monthly Buchungen'!D2:D129,$E12,'P24 monthly Buchungen'!C2:C129,"&gt;="&amp;BI$4,'P24 monthly Buchungen'!C2:C129,"&lt;"&amp;BI$5+1,'P24 monthly Buchungen'!L2:L129,"Einnahmen")-SUMIFS('P24 monthly Buchungen'!F2:F129,'P24 monthly Buchungen'!D2:D129,$E12,'P24 monthly Buchungen'!C2:C129,"&gt;="&amp;BI$4,'P24 monthly Buchungen'!C2:C129,"&lt;"&amp;BI$5+1,'P24 monthly Buchungen'!P2:P129,"Ausgaben")</f>
        <v>0</v>
      </c>
      <c r="BJ12" s="21"/>
      <c r="BM12" s="26">
        <f>SUMIFS('P24 monthly Buchungen'!F2:F129,'P24 monthly Buchungen'!D2:D129,$E12,'P24 monthly Buchungen'!C2:C129,"&gt;="&amp;BM$4,'P24 monthly Buchungen'!C2:C129,"&lt;"&amp;BM$5+1,'P24 monthly Buchungen'!L2:L129,"Ausgaben")-SUMIFS('P24 monthly Buchungen'!F2:F129,'P24 monthly Buchungen'!D2:D129,$E12,'P24 monthly Buchungen'!C2:C129,"&gt;="&amp;BM$4,'P24 monthly Buchungen'!C2:C129,"&lt;"&amp;BM$5+1,'P24 monthly Buchungen'!P2:P129,"Einnahmen")+SUMIFS('P24 monthly Buchungen'!F2:F129,'P24 monthly Buchungen'!D2:D129,$E12,'P24 monthly Buchungen'!C2:C129,"&gt;="&amp;BM$4,'P24 monthly Buchungen'!C2:C129,"&lt;"&amp;BM$5+1,'P24 monthly Buchungen'!L2:L129,"Einnahmen")-SUMIFS('P24 monthly Buchungen'!F2:F129,'P24 monthly Buchungen'!D2:D129,$E12,'P24 monthly Buchungen'!C2:C129,"&gt;="&amp;BM$4,'P24 monthly Buchungen'!C2:C129,"&lt;"&amp;BM$5+1,'P24 monthly Buchungen'!P2:P129,"Ausgaben")</f>
        <v>0</v>
      </c>
      <c r="BN12" s="21"/>
      <c r="BQ12" s="26">
        <f>SUMIFS('P24 monthly Buchungen'!F2:F129,'P24 monthly Buchungen'!D2:D129,$E12,'P24 monthly Buchungen'!C2:C129,"&gt;="&amp;BQ$4,'P24 monthly Buchungen'!C2:C129,"&lt;"&amp;BQ$5+1,'P24 monthly Buchungen'!L2:L129,"Ausgaben")-SUMIFS('P24 monthly Buchungen'!F2:F129,'P24 monthly Buchungen'!D2:D129,$E12,'P24 monthly Buchungen'!C2:C129,"&gt;="&amp;BQ$4,'P24 monthly Buchungen'!C2:C129,"&lt;"&amp;BQ$5+1,'P24 monthly Buchungen'!P2:P129,"Einnahmen")+SUMIFS('P24 monthly Buchungen'!F2:F129,'P24 monthly Buchungen'!D2:D129,$E12,'P24 monthly Buchungen'!C2:C129,"&gt;="&amp;BQ$4,'P24 monthly Buchungen'!C2:C129,"&lt;"&amp;BQ$5+1,'P24 monthly Buchungen'!L2:L129,"Einnahmen")-SUMIFS('P24 monthly Buchungen'!F2:F129,'P24 monthly Buchungen'!D2:D129,$E12,'P24 monthly Buchungen'!C2:C129,"&gt;="&amp;BQ$4,'P24 monthly Buchungen'!C2:C129,"&lt;"&amp;BQ$5+1,'P24 monthly Buchungen'!P2:P129,"Ausgaben")</f>
        <v>0</v>
      </c>
      <c r="BR12" s="21"/>
      <c r="BU12" s="29">
        <v>1800</v>
      </c>
      <c r="BV12" s="21"/>
      <c r="BY12" s="29">
        <v>1800</v>
      </c>
      <c r="BZ12" s="21"/>
      <c r="CC12" s="26">
        <f>SUMIFS('P24 monthly Buchungen'!F2:F129,'P24 monthly Buchungen'!D2:D129,$E12,'P24 monthly Buchungen'!C2:C129,"&gt;="&amp;CC$4,'P24 monthly Buchungen'!C2:C129,"&lt;"&amp;CC$5+1,'P24 monthly Buchungen'!L2:L129,"Ausgaben")-SUMIFS('P24 monthly Buchungen'!F2:F129,'P24 monthly Buchungen'!D2:D129,$E12,'P24 monthly Buchungen'!C2:C129,"&gt;="&amp;CC$4,'P24 monthly Buchungen'!C2:C129,"&lt;"&amp;CC$5+1,'P24 monthly Buchungen'!P2:P129,"Einnahmen")+SUMIFS('P24 monthly Buchungen'!F2:F129,'P24 monthly Buchungen'!D2:D129,$E12,'P24 monthly Buchungen'!C2:C129,"&gt;="&amp;CC$4,'P24 monthly Buchungen'!C2:C129,"&lt;"&amp;CC$5+1,'P24 monthly Buchungen'!L2:L129,"Einnahmen")-SUMIFS('P24 monthly Buchungen'!F2:F129,'P24 monthly Buchungen'!D2:D129,$E12,'P24 monthly Buchungen'!C2:C129,"&gt;="&amp;CC$4,'P24 monthly Buchungen'!C2:C129,"&lt;"&amp;CC$5+1,'P24 monthly Buchungen'!P2:P129,"Ausgaben")</f>
        <v>0</v>
      </c>
      <c r="CD12" s="21"/>
      <c r="CG12" s="26">
        <f>SUMIFS('P24 monthly Buchungen'!F2:F129,'P24 monthly Buchungen'!D2:D129,$E12,'P24 monthly Buchungen'!C2:C129,"&gt;="&amp;CG$4,'P24 monthly Buchungen'!C2:C129,"&lt;"&amp;CG$5+1,'P24 monthly Buchungen'!L2:L129,"Ausgaben")-SUMIFS('P24 monthly Buchungen'!F2:F129,'P24 monthly Buchungen'!D2:D129,$E12,'P24 monthly Buchungen'!C2:C129,"&gt;="&amp;CG$4,'P24 monthly Buchungen'!C2:C129,"&lt;"&amp;CG$5+1,'P24 monthly Buchungen'!P2:P129,"Einnahmen")+SUMIFS('P24 monthly Buchungen'!F2:F129,'P24 monthly Buchungen'!D2:D129,$E12,'P24 monthly Buchungen'!C2:C129,"&gt;="&amp;CG$4,'P24 monthly Buchungen'!C2:C129,"&lt;"&amp;CG$5+1,'P24 monthly Buchungen'!L2:L129,"Einnahmen")-SUMIFS('P24 monthly Buchungen'!F2:F129,'P24 monthly Buchungen'!D2:D129,$E12,'P24 monthly Buchungen'!C2:C129,"&gt;="&amp;CG$4,'P24 monthly Buchungen'!C2:C129,"&lt;"&amp;CG$5+1,'P24 monthly Buchungen'!P2:P129,"Ausgaben")</f>
        <v>0</v>
      </c>
      <c r="CH12" s="21"/>
      <c r="CK12" s="26">
        <f>SUMIFS('P24 monthly Buchungen'!F2:F129,'P24 monthly Buchungen'!D2:D129,$E12,'P24 monthly Buchungen'!C2:C129,"&gt;="&amp;CK$4,'P24 monthly Buchungen'!C2:C129,"&lt;"&amp;CK$5+1,'P24 monthly Buchungen'!L2:L129,"Ausgaben")-SUMIFS('P24 monthly Buchungen'!F2:F129,'P24 monthly Buchungen'!D2:D129,$E12,'P24 monthly Buchungen'!C2:C129,"&gt;="&amp;CK$4,'P24 monthly Buchungen'!C2:C129,"&lt;"&amp;CK$5+1,'P24 monthly Buchungen'!P2:P129,"Einnahmen")+SUMIFS('P24 monthly Buchungen'!F2:F129,'P24 monthly Buchungen'!D2:D129,$E12,'P24 monthly Buchungen'!C2:C129,"&gt;="&amp;CK$4,'P24 monthly Buchungen'!C2:C129,"&lt;"&amp;CK$5+1,'P24 monthly Buchungen'!L2:L129,"Einnahmen")-SUMIFS('P24 monthly Buchungen'!F2:F129,'P24 monthly Buchungen'!D2:D129,$E12,'P24 monthly Buchungen'!C2:C129,"&gt;="&amp;CK$4,'P24 monthly Buchungen'!C2:C129,"&lt;"&amp;CK$5+1,'P24 monthly Buchungen'!P2:P129,"Ausgaben")</f>
        <v>0</v>
      </c>
      <c r="CL12" s="21"/>
      <c r="CO12" s="26">
        <f>SUMIFS('P24 monthly Buchungen'!F2:F129,'P24 monthly Buchungen'!D2:D129,$E12,'P24 monthly Buchungen'!C2:C129,"&gt;="&amp;CO$4,'P24 monthly Buchungen'!C2:C129,"&lt;"&amp;CO$5+1,'P24 monthly Buchungen'!L2:L129,"Ausgaben")-SUMIFS('P24 monthly Buchungen'!F2:F129,'P24 monthly Buchungen'!D2:D129,$E12,'P24 monthly Buchungen'!C2:C129,"&gt;="&amp;CO$4,'P24 monthly Buchungen'!C2:C129,"&lt;"&amp;CO$5+1,'P24 monthly Buchungen'!P2:P129,"Einnahmen")+SUMIFS('P24 monthly Buchungen'!F2:F129,'P24 monthly Buchungen'!D2:D129,$E12,'P24 monthly Buchungen'!C2:C129,"&gt;="&amp;CO$4,'P24 monthly Buchungen'!C2:C129,"&lt;"&amp;CO$5+1,'P24 monthly Buchungen'!L2:L129,"Einnahmen")-SUMIFS('P24 monthly Buchungen'!F2:F129,'P24 monthly Buchungen'!D2:D129,$E12,'P24 monthly Buchungen'!C2:C129,"&gt;="&amp;CO$4,'P24 monthly Buchungen'!C2:C129,"&lt;"&amp;CO$5+1,'P24 monthly Buchungen'!P2:P129,"Ausgaben")</f>
        <v>0</v>
      </c>
      <c r="CP12" s="21"/>
      <c r="CS12" s="26">
        <f>SUMIFS('P24 monthly Buchungen'!F2:F129,'P24 monthly Buchungen'!D2:D129,$E12,'P24 monthly Buchungen'!C2:C129,"&gt;="&amp;CS$4,'P24 monthly Buchungen'!C2:C129,"&lt;"&amp;CS$5+1,'P24 monthly Buchungen'!L2:L129,"Ausgaben")-SUMIFS('P24 monthly Buchungen'!F2:F129,'P24 monthly Buchungen'!D2:D129,$E12,'P24 monthly Buchungen'!C2:C129,"&gt;="&amp;CS$4,'P24 monthly Buchungen'!C2:C129,"&lt;"&amp;CS$5+1,'P24 monthly Buchungen'!P2:P129,"Einnahmen")+SUMIFS('P24 monthly Buchungen'!F2:F129,'P24 monthly Buchungen'!D2:D129,$E12,'P24 monthly Buchungen'!C2:C129,"&gt;="&amp;CS$4,'P24 monthly Buchungen'!C2:C129,"&lt;"&amp;CS$5+1,'P24 monthly Buchungen'!L2:L129,"Einnahmen")-SUMIFS('P24 monthly Buchungen'!F2:F129,'P24 monthly Buchungen'!D2:D129,$E12,'P24 monthly Buchungen'!C2:C129,"&gt;="&amp;CS$4,'P24 monthly Buchungen'!C2:C129,"&lt;"&amp;CS$5+1,'P24 monthly Buchungen'!P2:P129,"Ausgaben")</f>
        <v>0</v>
      </c>
      <c r="CT12" s="21"/>
      <c r="CW12" s="26">
        <f>SUMIFS('P24 monthly Buchungen'!F2:F129,'P24 monthly Buchungen'!D2:D129,$E12,'P24 monthly Buchungen'!C2:C129,"&gt;="&amp;CW$4,'P24 monthly Buchungen'!C2:C129,"&lt;"&amp;CW$5+1,'P24 monthly Buchungen'!L2:L129,"Ausgaben")-SUMIFS('P24 monthly Buchungen'!F2:F129,'P24 monthly Buchungen'!D2:D129,$E12,'P24 monthly Buchungen'!C2:C129,"&gt;="&amp;CW$4,'P24 monthly Buchungen'!C2:C129,"&lt;"&amp;CW$5+1,'P24 monthly Buchungen'!P2:P129,"Einnahmen")+SUMIFS('P24 monthly Buchungen'!F2:F129,'P24 monthly Buchungen'!D2:D129,$E12,'P24 monthly Buchungen'!C2:C129,"&gt;="&amp;CW$4,'P24 monthly Buchungen'!C2:C129,"&lt;"&amp;CW$5+1,'P24 monthly Buchungen'!L2:L129,"Einnahmen")-SUMIFS('P24 monthly Buchungen'!F2:F129,'P24 monthly Buchungen'!D2:D129,$E12,'P24 monthly Buchungen'!C2:C129,"&gt;="&amp;CW$4,'P24 monthly Buchungen'!C2:C129,"&lt;"&amp;CW$5+1,'P24 monthly Buchungen'!P2:P129,"Ausgaben")</f>
        <v>0</v>
      </c>
      <c r="CX12" s="21"/>
      <c r="DA12" s="26">
        <f>SUMIFS('P24 monthly Buchungen'!F2:F129,'P24 monthly Buchungen'!D2:D129,$E12,'P24 monthly Buchungen'!C2:C129,"&gt;="&amp;DA$4,'P24 monthly Buchungen'!C2:C129,"&lt;"&amp;DA$5+1,'P24 monthly Buchungen'!L2:L129,"Ausgaben")-SUMIFS('P24 monthly Buchungen'!F2:F129,'P24 monthly Buchungen'!D2:D129,$E12,'P24 monthly Buchungen'!C2:C129,"&gt;="&amp;DA$4,'P24 monthly Buchungen'!C2:C129,"&lt;"&amp;DA$5+1,'P24 monthly Buchungen'!P2:P129,"Einnahmen")+SUMIFS('P24 monthly Buchungen'!F2:F129,'P24 monthly Buchungen'!D2:D129,$E12,'P24 monthly Buchungen'!C2:C129,"&gt;="&amp;DA$4,'P24 monthly Buchungen'!C2:C129,"&lt;"&amp;DA$5+1,'P24 monthly Buchungen'!L2:L129,"Einnahmen")-SUMIFS('P24 monthly Buchungen'!F2:F129,'P24 monthly Buchungen'!D2:D129,$E12,'P24 monthly Buchungen'!C2:C129,"&gt;="&amp;DA$4,'P24 monthly Buchungen'!C2:C129,"&lt;"&amp;DA$5+1,'P24 monthly Buchungen'!P2:P129,"Ausgaben")</f>
        <v>0</v>
      </c>
      <c r="DB12" s="21"/>
      <c r="DE12" s="26">
        <f>SUMIFS('P24 monthly Buchungen'!F2:F129,'P24 monthly Buchungen'!D2:D129,$E12,'P24 monthly Buchungen'!C2:C129,"&gt;="&amp;DE$4,'P24 monthly Buchungen'!C2:C129,"&lt;"&amp;DE$5+1,'P24 monthly Buchungen'!L2:L129,"Ausgaben")-SUMIFS('P24 monthly Buchungen'!F2:F129,'P24 monthly Buchungen'!D2:D129,$E12,'P24 monthly Buchungen'!C2:C129,"&gt;="&amp;DE$4,'P24 monthly Buchungen'!C2:C129,"&lt;"&amp;DE$5+1,'P24 monthly Buchungen'!P2:P129,"Einnahmen")+SUMIFS('P24 monthly Buchungen'!F2:F129,'P24 monthly Buchungen'!D2:D129,$E12,'P24 monthly Buchungen'!C2:C129,"&gt;="&amp;DE$4,'P24 monthly Buchungen'!C2:C129,"&lt;"&amp;DE$5+1,'P24 monthly Buchungen'!L2:L129,"Einnahmen")-SUMIFS('P24 monthly Buchungen'!F2:F129,'P24 monthly Buchungen'!D2:D129,$E12,'P24 monthly Buchungen'!C2:C129,"&gt;="&amp;DE$4,'P24 monthly Buchungen'!C2:C129,"&lt;"&amp;DE$5+1,'P24 monthly Buchungen'!P2:P129,"Ausgaben")</f>
        <v>0</v>
      </c>
      <c r="DF12" s="21"/>
      <c r="DI12" s="26">
        <f>SUMIFS('P24 monthly Buchungen'!F2:F129,'P24 monthly Buchungen'!D2:D129,$E12,'P24 monthly Buchungen'!C2:C129,"&gt;="&amp;DI$4,'P24 monthly Buchungen'!C2:C129,"&lt;"&amp;DI$5+1,'P24 monthly Buchungen'!L2:L129,"Ausgaben")-SUMIFS('P24 monthly Buchungen'!F2:F129,'P24 monthly Buchungen'!D2:D129,$E12,'P24 monthly Buchungen'!C2:C129,"&gt;="&amp;DI$4,'P24 monthly Buchungen'!C2:C129,"&lt;"&amp;DI$5+1,'P24 monthly Buchungen'!P2:P129,"Einnahmen")+SUMIFS('P24 monthly Buchungen'!F2:F129,'P24 monthly Buchungen'!D2:D129,$E12,'P24 monthly Buchungen'!C2:C129,"&gt;="&amp;DI$4,'P24 monthly Buchungen'!C2:C129,"&lt;"&amp;DI$5+1,'P24 monthly Buchungen'!L2:L129,"Einnahmen")-SUMIFS('P24 monthly Buchungen'!F2:F129,'P24 monthly Buchungen'!D2:D129,$E12,'P24 monthly Buchungen'!C2:C129,"&gt;="&amp;DI$4,'P24 monthly Buchungen'!C2:C129,"&lt;"&amp;DI$5+1,'P24 monthly Buchungen'!P2:P129,"Ausgaben")</f>
        <v>0</v>
      </c>
      <c r="DJ12" s="21"/>
      <c r="DM12" s="26">
        <f>SUMIFS('P24 monthly Buchungen'!F2:F129,'P24 monthly Buchungen'!D2:D129,$E12,'P24 monthly Buchungen'!C2:C129,"&gt;="&amp;DM$4,'P24 monthly Buchungen'!C2:C129,"&lt;"&amp;DM$5+1,'P24 monthly Buchungen'!L2:L129,"Ausgaben")-SUMIFS('P24 monthly Buchungen'!F2:F129,'P24 monthly Buchungen'!D2:D129,$E12,'P24 monthly Buchungen'!C2:C129,"&gt;="&amp;DM$4,'P24 monthly Buchungen'!C2:C129,"&lt;"&amp;DM$5+1,'P24 monthly Buchungen'!P2:P129,"Einnahmen")+SUMIFS('P24 monthly Buchungen'!F2:F129,'P24 monthly Buchungen'!D2:D129,$E12,'P24 monthly Buchungen'!C2:C129,"&gt;="&amp;DM$4,'P24 monthly Buchungen'!C2:C129,"&lt;"&amp;DM$5+1,'P24 monthly Buchungen'!L2:L129,"Einnahmen")-SUMIFS('P24 monthly Buchungen'!F2:F129,'P24 monthly Buchungen'!D2:D129,$E12,'P24 monthly Buchungen'!C2:C129,"&gt;="&amp;DM$4,'P24 monthly Buchungen'!C2:C129,"&lt;"&amp;DM$5+1,'P24 monthly Buchungen'!P2:P129,"Ausgaben")</f>
        <v>0</v>
      </c>
      <c r="DN12" s="21"/>
      <c r="DQ12" s="26">
        <f>SUMIFS('P24 monthly Buchungen'!F2:F129,'P24 monthly Buchungen'!D2:D129,$E12,'P24 monthly Buchungen'!C2:C129,"&gt;="&amp;DQ$4,'P24 monthly Buchungen'!C2:C129,"&lt;"&amp;DQ$5+1,'P24 monthly Buchungen'!L2:L129,"Ausgaben")-SUMIFS('P24 monthly Buchungen'!F2:F129,'P24 monthly Buchungen'!D2:D129,$E12,'P24 monthly Buchungen'!C2:C129,"&gt;="&amp;DQ$4,'P24 monthly Buchungen'!C2:C129,"&lt;"&amp;DQ$5+1,'P24 monthly Buchungen'!P2:P129,"Einnahmen")+SUMIFS('P24 monthly Buchungen'!F2:F129,'P24 monthly Buchungen'!D2:D129,$E12,'P24 monthly Buchungen'!C2:C129,"&gt;="&amp;DQ$4,'P24 monthly Buchungen'!C2:C129,"&lt;"&amp;DQ$5+1,'P24 monthly Buchungen'!L2:L129,"Einnahmen")-SUMIFS('P24 monthly Buchungen'!F2:F129,'P24 monthly Buchungen'!D2:D129,$E12,'P24 monthly Buchungen'!C2:C129,"&gt;="&amp;DQ$4,'P24 monthly Buchungen'!C2:C129,"&lt;"&amp;DQ$5+1,'P24 monthly Buchungen'!P2:P129,"Ausgaben")</f>
        <v>0</v>
      </c>
      <c r="DR12" s="21"/>
      <c r="DU12" s="26">
        <f>SUMIFS('P24 monthly Buchungen'!F2:F129,'P24 monthly Buchungen'!D2:D129,$E12,'P24 monthly Buchungen'!C2:C129,"&gt;="&amp;DU$4,'P24 monthly Buchungen'!C2:C129,"&lt;"&amp;DU$5+1,'P24 monthly Buchungen'!L2:L129,"Ausgaben")-SUMIFS('P24 monthly Buchungen'!F2:F129,'P24 monthly Buchungen'!D2:D129,$E12,'P24 monthly Buchungen'!C2:C129,"&gt;="&amp;DU$4,'P24 monthly Buchungen'!C2:C129,"&lt;"&amp;DU$5+1,'P24 monthly Buchungen'!P2:P129,"Einnahmen")+SUMIFS('P24 monthly Buchungen'!F2:F129,'P24 monthly Buchungen'!D2:D129,$E12,'P24 monthly Buchungen'!C2:C129,"&gt;="&amp;DU$4,'P24 monthly Buchungen'!C2:C129,"&lt;"&amp;DU$5+1,'P24 monthly Buchungen'!L2:L129,"Einnahmen")-SUMIFS('P24 monthly Buchungen'!F2:F129,'P24 monthly Buchungen'!D2:D129,$E12,'P24 monthly Buchungen'!C2:C129,"&gt;="&amp;DU$4,'P24 monthly Buchungen'!C2:C129,"&lt;"&amp;DU$5+1,'P24 monthly Buchungen'!P2:P129,"Ausgaben")</f>
        <v>0</v>
      </c>
      <c r="DV12" s="21"/>
      <c r="DY12" s="29">
        <v>1800</v>
      </c>
      <c r="DZ12" s="21"/>
      <c r="EC12" s="29">
        <v>1800</v>
      </c>
      <c r="ED12" s="21"/>
      <c r="EG12" s="26">
        <f>SUMIFS('P24 monthly Buchungen'!F2:F129,'P24 monthly Buchungen'!D2:D129,$E12,'P24 monthly Buchungen'!C2:C129,"&gt;="&amp;EG$4,'P24 monthly Buchungen'!C2:C129,"&lt;"&amp;EG$5+1,'P24 monthly Buchungen'!L2:L129,"Ausgaben")-SUMIFS('P24 monthly Buchungen'!F2:F129,'P24 monthly Buchungen'!D2:D129,$E12,'P24 monthly Buchungen'!C2:C129,"&gt;="&amp;EG$4,'P24 monthly Buchungen'!C2:C129,"&lt;"&amp;EG$5+1,'P24 monthly Buchungen'!P2:P129,"Einnahmen")+SUMIFS('P24 monthly Buchungen'!F2:F129,'P24 monthly Buchungen'!D2:D129,$E12,'P24 monthly Buchungen'!C2:C129,"&gt;="&amp;EG$4,'P24 monthly Buchungen'!C2:C129,"&lt;"&amp;EG$5+1,'P24 monthly Buchungen'!L2:L129,"Einnahmen")-SUMIFS('P24 monthly Buchungen'!F2:F129,'P24 monthly Buchungen'!D2:D129,$E12,'P24 monthly Buchungen'!C2:C129,"&gt;="&amp;EG$4,'P24 monthly Buchungen'!C2:C129,"&lt;"&amp;EG$5+1,'P24 monthly Buchungen'!P2:P129,"Ausgaben")</f>
        <v>0</v>
      </c>
      <c r="EH12" s="21"/>
      <c r="EK12" s="26">
        <f>SUMIFS('P24 monthly Buchungen'!F2:F129,'P24 monthly Buchungen'!D2:D129,$E12,'P24 monthly Buchungen'!C2:C129,"&gt;="&amp;EK$4,'P24 monthly Buchungen'!C2:C129,"&lt;"&amp;EK$5+1,'P24 monthly Buchungen'!L2:L129,"Ausgaben")-SUMIFS('P24 monthly Buchungen'!F2:F129,'P24 monthly Buchungen'!D2:D129,$E12,'P24 monthly Buchungen'!C2:C129,"&gt;="&amp;EK$4,'P24 monthly Buchungen'!C2:C129,"&lt;"&amp;EK$5+1,'P24 monthly Buchungen'!P2:P129,"Einnahmen")+SUMIFS('P24 monthly Buchungen'!F2:F129,'P24 monthly Buchungen'!D2:D129,$E12,'P24 monthly Buchungen'!C2:C129,"&gt;="&amp;EK$4,'P24 monthly Buchungen'!C2:C129,"&lt;"&amp;EK$5+1,'P24 monthly Buchungen'!L2:L129,"Einnahmen")-SUMIFS('P24 monthly Buchungen'!F2:F129,'P24 monthly Buchungen'!D2:D129,$E12,'P24 monthly Buchungen'!C2:C129,"&gt;="&amp;EK$4,'P24 monthly Buchungen'!C2:C129,"&lt;"&amp;EK$5+1,'P24 monthly Buchungen'!P2:P129,"Ausgaben")</f>
        <v>0</v>
      </c>
      <c r="EL12" s="21"/>
      <c r="EO12" s="26">
        <f>SUMIFS('P24 monthly Buchungen'!F2:F129,'P24 monthly Buchungen'!D2:D129,$E12,'P24 monthly Buchungen'!C2:C129,"&gt;="&amp;EO$4,'P24 monthly Buchungen'!C2:C129,"&lt;"&amp;EO$5+1,'P24 monthly Buchungen'!L2:L129,"Ausgaben")-SUMIFS('P24 monthly Buchungen'!F2:F129,'P24 monthly Buchungen'!D2:D129,$E12,'P24 monthly Buchungen'!C2:C129,"&gt;="&amp;EO$4,'P24 monthly Buchungen'!C2:C129,"&lt;"&amp;EO$5+1,'P24 monthly Buchungen'!P2:P129,"Einnahmen")+SUMIFS('P24 monthly Buchungen'!F2:F129,'P24 monthly Buchungen'!D2:D129,$E12,'P24 monthly Buchungen'!C2:C129,"&gt;="&amp;EO$4,'P24 monthly Buchungen'!C2:C129,"&lt;"&amp;EO$5+1,'P24 monthly Buchungen'!L2:L129,"Einnahmen")-SUMIFS('P24 monthly Buchungen'!F2:F129,'P24 monthly Buchungen'!D2:D129,$E12,'P24 monthly Buchungen'!C2:C129,"&gt;="&amp;EO$4,'P24 monthly Buchungen'!C2:C129,"&lt;"&amp;EO$5+1,'P24 monthly Buchungen'!P2:P129,"Ausgaben")</f>
        <v>0</v>
      </c>
      <c r="EP12" s="21"/>
      <c r="ES12" s="26">
        <f>SUMIFS('P24 monthly Buchungen'!F2:F129,'P24 monthly Buchungen'!D2:D129,$E12,'P24 monthly Buchungen'!C2:C129,"&gt;="&amp;ES$4,'P24 monthly Buchungen'!C2:C129,"&lt;"&amp;ES$5+1,'P24 monthly Buchungen'!L2:L129,"Ausgaben")-SUMIFS('P24 monthly Buchungen'!F2:F129,'P24 monthly Buchungen'!D2:D129,$E12,'P24 monthly Buchungen'!C2:C129,"&gt;="&amp;ES$4,'P24 monthly Buchungen'!C2:C129,"&lt;"&amp;ES$5+1,'P24 monthly Buchungen'!P2:P129,"Einnahmen")+SUMIFS('P24 monthly Buchungen'!F2:F129,'P24 monthly Buchungen'!D2:D129,$E12,'P24 monthly Buchungen'!C2:C129,"&gt;="&amp;ES$4,'P24 monthly Buchungen'!C2:C129,"&lt;"&amp;ES$5+1,'P24 monthly Buchungen'!L2:L129,"Einnahmen")-SUMIFS('P24 monthly Buchungen'!F2:F129,'P24 monthly Buchungen'!D2:D129,$E12,'P24 monthly Buchungen'!C2:C129,"&gt;="&amp;ES$4,'P24 monthly Buchungen'!C2:C129,"&lt;"&amp;ES$5+1,'P24 monthly Buchungen'!P2:P129,"Ausgaben")</f>
        <v>0</v>
      </c>
      <c r="ET12" s="21"/>
      <c r="EW12" s="26">
        <f>SUMIFS('P24 monthly Buchungen'!F2:F129,'P24 monthly Buchungen'!D2:D129,$E12,'P24 monthly Buchungen'!C2:C129,"&gt;="&amp;EW$4,'P24 monthly Buchungen'!C2:C129,"&lt;"&amp;EW$5+1,'P24 monthly Buchungen'!L2:L129,"Ausgaben")-SUMIFS('P24 monthly Buchungen'!F2:F129,'P24 monthly Buchungen'!D2:D129,$E12,'P24 monthly Buchungen'!C2:C129,"&gt;="&amp;EW$4,'P24 monthly Buchungen'!C2:C129,"&lt;"&amp;EW$5+1,'P24 monthly Buchungen'!P2:P129,"Einnahmen")+SUMIFS('P24 monthly Buchungen'!F2:F129,'P24 monthly Buchungen'!D2:D129,$E12,'P24 monthly Buchungen'!C2:C129,"&gt;="&amp;EW$4,'P24 monthly Buchungen'!C2:C129,"&lt;"&amp;EW$5+1,'P24 monthly Buchungen'!L2:L129,"Einnahmen")-SUMIFS('P24 monthly Buchungen'!F2:F129,'P24 monthly Buchungen'!D2:D129,$E12,'P24 monthly Buchungen'!C2:C129,"&gt;="&amp;EW$4,'P24 monthly Buchungen'!C2:C129,"&lt;"&amp;EW$5+1,'P24 monthly Buchungen'!P2:P129,"Ausgaben")</f>
        <v>0</v>
      </c>
      <c r="EX12" s="21"/>
      <c r="FA12" s="26">
        <f>SUMIFS('P24 monthly Buchungen'!F2:F129,'P24 monthly Buchungen'!D2:D129,$E12,'P24 monthly Buchungen'!C2:C129,"&gt;="&amp;FA$4,'P24 monthly Buchungen'!C2:C129,"&lt;"&amp;FA$5+1,'P24 monthly Buchungen'!L2:L129,"Ausgaben")-SUMIFS('P24 monthly Buchungen'!F2:F129,'P24 monthly Buchungen'!D2:D129,$E12,'P24 monthly Buchungen'!C2:C129,"&gt;="&amp;FA$4,'P24 monthly Buchungen'!C2:C129,"&lt;"&amp;FA$5+1,'P24 monthly Buchungen'!P2:P129,"Einnahmen")+SUMIFS('P24 monthly Buchungen'!F2:F129,'P24 monthly Buchungen'!D2:D129,$E12,'P24 monthly Buchungen'!C2:C129,"&gt;="&amp;FA$4,'P24 monthly Buchungen'!C2:C129,"&lt;"&amp;FA$5+1,'P24 monthly Buchungen'!L2:L129,"Einnahmen")-SUMIFS('P24 monthly Buchungen'!F2:F129,'P24 monthly Buchungen'!D2:D129,$E12,'P24 monthly Buchungen'!C2:C129,"&gt;="&amp;FA$4,'P24 monthly Buchungen'!C2:C129,"&lt;"&amp;FA$5+1,'P24 monthly Buchungen'!P2:P129,"Ausgaben")</f>
        <v>0</v>
      </c>
      <c r="FB12" s="21"/>
      <c r="FE12" s="26">
        <f>SUMIFS('P24 monthly Buchungen'!F2:F129,'P24 monthly Buchungen'!D2:D129,$E12,'P24 monthly Buchungen'!C2:C129,"&gt;="&amp;FE$4,'P24 monthly Buchungen'!C2:C129,"&lt;"&amp;FE$5+1,'P24 monthly Buchungen'!L2:L129,"Ausgaben")-SUMIFS('P24 monthly Buchungen'!F2:F129,'P24 monthly Buchungen'!D2:D129,$E12,'P24 monthly Buchungen'!C2:C129,"&gt;="&amp;FE$4,'P24 monthly Buchungen'!C2:C129,"&lt;"&amp;FE$5+1,'P24 monthly Buchungen'!P2:P129,"Einnahmen")+SUMIFS('P24 monthly Buchungen'!F2:F129,'P24 monthly Buchungen'!D2:D129,$E12,'P24 monthly Buchungen'!C2:C129,"&gt;="&amp;FE$4,'P24 monthly Buchungen'!C2:C129,"&lt;"&amp;FE$5+1,'P24 monthly Buchungen'!L2:L129,"Einnahmen")-SUMIFS('P24 monthly Buchungen'!F2:F129,'P24 monthly Buchungen'!D2:D129,$E12,'P24 monthly Buchungen'!C2:C129,"&gt;="&amp;FE$4,'P24 monthly Buchungen'!C2:C129,"&lt;"&amp;FE$5+1,'P24 monthly Buchungen'!P2:P129,"Ausgaben")</f>
        <v>0</v>
      </c>
      <c r="FF12" s="21"/>
      <c r="FI12" s="26">
        <f>SUMIFS('P24 monthly Buchungen'!F2:F129,'P24 monthly Buchungen'!D2:D129,$E12,'P24 monthly Buchungen'!C2:C129,"&gt;="&amp;FI$4,'P24 monthly Buchungen'!C2:C129,"&lt;"&amp;FI$5+1,'P24 monthly Buchungen'!L2:L129,"Ausgaben")-SUMIFS('P24 monthly Buchungen'!F2:F129,'P24 monthly Buchungen'!D2:D129,$E12,'P24 monthly Buchungen'!C2:C129,"&gt;="&amp;FI$4,'P24 monthly Buchungen'!C2:C129,"&lt;"&amp;FI$5+1,'P24 monthly Buchungen'!P2:P129,"Einnahmen")+SUMIFS('P24 monthly Buchungen'!F2:F129,'P24 monthly Buchungen'!D2:D129,$E12,'P24 monthly Buchungen'!C2:C129,"&gt;="&amp;FI$4,'P24 monthly Buchungen'!C2:C129,"&lt;"&amp;FI$5+1,'P24 monthly Buchungen'!L2:L129,"Einnahmen")-SUMIFS('P24 monthly Buchungen'!F2:F129,'P24 monthly Buchungen'!D2:D129,$E12,'P24 monthly Buchungen'!C2:C129,"&gt;="&amp;FI$4,'P24 monthly Buchungen'!C2:C129,"&lt;"&amp;FI$5+1,'P24 monthly Buchungen'!P2:P129,"Ausgaben")</f>
        <v>0</v>
      </c>
      <c r="FJ12" s="21"/>
      <c r="FM12" s="26">
        <f>SUMIFS('P24 monthly Buchungen'!F2:F129,'P24 monthly Buchungen'!D2:D129,$E12,'P24 monthly Buchungen'!C2:C129,"&gt;="&amp;FM$4,'P24 monthly Buchungen'!C2:C129,"&lt;"&amp;FM$5+1,'P24 monthly Buchungen'!L2:L129,"Ausgaben")-SUMIFS('P24 monthly Buchungen'!F2:F129,'P24 monthly Buchungen'!D2:D129,$E12,'P24 monthly Buchungen'!C2:C129,"&gt;="&amp;FM$4,'P24 monthly Buchungen'!C2:C129,"&lt;"&amp;FM$5+1,'P24 monthly Buchungen'!P2:P129,"Einnahmen")+SUMIFS('P24 monthly Buchungen'!F2:F129,'P24 monthly Buchungen'!D2:D129,$E12,'P24 monthly Buchungen'!C2:C129,"&gt;="&amp;FM$4,'P24 monthly Buchungen'!C2:C129,"&lt;"&amp;FM$5+1,'P24 monthly Buchungen'!L2:L129,"Einnahmen")-SUMIFS('P24 monthly Buchungen'!F2:F129,'P24 monthly Buchungen'!D2:D129,$E12,'P24 monthly Buchungen'!C2:C129,"&gt;="&amp;FM$4,'P24 monthly Buchungen'!C2:C129,"&lt;"&amp;FM$5+1,'P24 monthly Buchungen'!P2:P129,"Ausgaben")</f>
        <v>0</v>
      </c>
      <c r="FN12" s="21"/>
      <c r="FQ12" s="26">
        <f>SUMIFS('P24 monthly Buchungen'!F2:F129,'P24 monthly Buchungen'!D2:D129,$E12,'P24 monthly Buchungen'!C2:C129,"&gt;="&amp;FQ$4,'P24 monthly Buchungen'!C2:C129,"&lt;"&amp;FQ$5+1,'P24 monthly Buchungen'!L2:L129,"Ausgaben")-SUMIFS('P24 monthly Buchungen'!F2:F129,'P24 monthly Buchungen'!D2:D129,$E12,'P24 monthly Buchungen'!C2:C129,"&gt;="&amp;FQ$4,'P24 monthly Buchungen'!C2:C129,"&lt;"&amp;FQ$5+1,'P24 monthly Buchungen'!P2:P129,"Einnahmen")+SUMIFS('P24 monthly Buchungen'!F2:F129,'P24 monthly Buchungen'!D2:D129,$E12,'P24 monthly Buchungen'!C2:C129,"&gt;="&amp;FQ$4,'P24 monthly Buchungen'!C2:C129,"&lt;"&amp;FQ$5+1,'P24 monthly Buchungen'!L2:L129,"Einnahmen")-SUMIFS('P24 monthly Buchungen'!F2:F129,'P24 monthly Buchungen'!D2:D129,$E12,'P24 monthly Buchungen'!C2:C129,"&gt;="&amp;FQ$4,'P24 monthly Buchungen'!C2:C129,"&lt;"&amp;FQ$5+1,'P24 monthly Buchungen'!P2:P129,"Ausgaben")</f>
        <v>0</v>
      </c>
      <c r="FR12" s="21"/>
      <c r="FU12" s="26">
        <f>SUMIFS('P24 monthly Buchungen'!F2:F129,'P24 monthly Buchungen'!D2:D129,$E12,'P24 monthly Buchungen'!C2:C129,"&gt;="&amp;FU$4,'P24 monthly Buchungen'!C2:C129,"&lt;"&amp;FU$5+1,'P24 monthly Buchungen'!L2:L129,"Ausgaben")-SUMIFS('P24 monthly Buchungen'!F2:F129,'P24 monthly Buchungen'!D2:D129,$E12,'P24 monthly Buchungen'!C2:C129,"&gt;="&amp;FU$4,'P24 monthly Buchungen'!C2:C129,"&lt;"&amp;FU$5+1,'P24 monthly Buchungen'!P2:P129,"Einnahmen")+SUMIFS('P24 monthly Buchungen'!F2:F129,'P24 monthly Buchungen'!D2:D129,$E12,'P24 monthly Buchungen'!C2:C129,"&gt;="&amp;FU$4,'P24 monthly Buchungen'!C2:C129,"&lt;"&amp;FU$5+1,'P24 monthly Buchungen'!L2:L129,"Einnahmen")-SUMIFS('P24 monthly Buchungen'!F2:F129,'P24 monthly Buchungen'!D2:D129,$E12,'P24 monthly Buchungen'!C2:C129,"&gt;="&amp;FU$4,'P24 monthly Buchungen'!C2:C129,"&lt;"&amp;FU$5+1,'P24 monthly Buchungen'!P2:P129,"Ausgaben")</f>
        <v>0</v>
      </c>
      <c r="FV12" s="21"/>
      <c r="FY12" s="26">
        <f>SUMIFS('P24 monthly Buchungen'!F2:F129,'P24 monthly Buchungen'!D2:D129,$E12,'P24 monthly Buchungen'!C2:C129,"&gt;="&amp;FY$4,'P24 monthly Buchungen'!C2:C129,"&lt;"&amp;FY$5+1,'P24 monthly Buchungen'!L2:L129,"Ausgaben")-SUMIFS('P24 monthly Buchungen'!F2:F129,'P24 monthly Buchungen'!D2:D129,$E12,'P24 monthly Buchungen'!C2:C129,"&gt;="&amp;FY$4,'P24 monthly Buchungen'!C2:C129,"&lt;"&amp;FY$5+1,'P24 monthly Buchungen'!P2:P129,"Einnahmen")+SUMIFS('P24 monthly Buchungen'!F2:F129,'P24 monthly Buchungen'!D2:D129,$E12,'P24 monthly Buchungen'!C2:C129,"&gt;="&amp;FY$4,'P24 monthly Buchungen'!C2:C129,"&lt;"&amp;FY$5+1,'P24 monthly Buchungen'!L2:L129,"Einnahmen")-SUMIFS('P24 monthly Buchungen'!F2:F129,'P24 monthly Buchungen'!D2:D129,$E12,'P24 monthly Buchungen'!C2:C129,"&gt;="&amp;FY$4,'P24 monthly Buchungen'!C2:C129,"&lt;"&amp;FY$5+1,'P24 monthly Buchungen'!P2:P129,"Ausgaben")</f>
        <v>0</v>
      </c>
      <c r="FZ12" s="21"/>
      <c r="GC12" s="26">
        <f>SUMIFS('P24 monthly Buchungen'!F2:F129,'P24 monthly Buchungen'!D2:D129,$E12,'P24 monthly Buchungen'!C2:C129,"&gt;="&amp;GC$4,'P24 monthly Buchungen'!C2:C129,"&lt;"&amp;GC$5+1,'P24 monthly Buchungen'!L2:L129,"Ausgaben")-SUMIFS('P24 monthly Buchungen'!F2:F129,'P24 monthly Buchungen'!D2:D129,$E12,'P24 monthly Buchungen'!C2:C129,"&gt;="&amp;GC$4,'P24 monthly Buchungen'!C2:C129,"&lt;"&amp;GC$5+1,'P24 monthly Buchungen'!P2:P129,"Einnahmen")+SUMIFS('P24 monthly Buchungen'!F2:F129,'P24 monthly Buchungen'!D2:D129,$E12,'P24 monthly Buchungen'!C2:C129,"&gt;="&amp;GC$4,'P24 monthly Buchungen'!C2:C129,"&lt;"&amp;GC$5+1,'P24 monthly Buchungen'!L2:L129,"Einnahmen")-SUMIFS('P24 monthly Buchungen'!F2:F129,'P24 monthly Buchungen'!D2:D129,$E12,'P24 monthly Buchungen'!C2:C129,"&gt;="&amp;GC$4,'P24 monthly Buchungen'!C2:C129,"&lt;"&amp;GC$5+1,'P24 monthly Buchungen'!P2:P129,"Ausgaben")</f>
        <v>0</v>
      </c>
    </row>
    <row r="13" spans="1:185" ht="18" x14ac:dyDescent="0.2">
      <c r="C13" s="24" t="s">
        <v>5684</v>
      </c>
      <c r="D13" s="24"/>
      <c r="E13" s="24"/>
      <c r="F13" s="25"/>
      <c r="G13" s="46">
        <f>H14</f>
        <v>118320</v>
      </c>
      <c r="H13" s="45"/>
      <c r="I13" s="43"/>
      <c r="J13" s="25"/>
      <c r="K13" s="46">
        <f>L14</f>
        <v>36590</v>
      </c>
      <c r="L13" s="45"/>
      <c r="M13" s="43"/>
      <c r="N13" s="25"/>
      <c r="O13" s="46">
        <f>P14</f>
        <v>36590</v>
      </c>
      <c r="P13" s="45"/>
      <c r="Q13" s="43"/>
      <c r="R13" s="25"/>
      <c r="S13" s="46">
        <f>T14</f>
        <v>0</v>
      </c>
      <c r="T13" s="45"/>
      <c r="U13" s="43"/>
      <c r="V13" s="25"/>
      <c r="W13" s="46">
        <f>X14</f>
        <v>0</v>
      </c>
      <c r="X13" s="45"/>
      <c r="Y13" s="43"/>
      <c r="Z13" s="25"/>
      <c r="AA13" s="46">
        <f>AB14</f>
        <v>0</v>
      </c>
      <c r="AB13" s="45"/>
      <c r="AC13" s="43"/>
      <c r="AD13" s="25"/>
      <c r="AE13" s="46">
        <f>AF14</f>
        <v>0</v>
      </c>
      <c r="AF13" s="45"/>
      <c r="AG13" s="43"/>
      <c r="AH13" s="25"/>
      <c r="AI13" s="46">
        <f>AJ14</f>
        <v>0</v>
      </c>
      <c r="AJ13" s="45"/>
      <c r="AK13" s="43"/>
      <c r="AL13" s="25"/>
      <c r="AM13" s="46">
        <f>AN14</f>
        <v>0</v>
      </c>
      <c r="AN13" s="45"/>
      <c r="AO13" s="43"/>
      <c r="AP13" s="25"/>
      <c r="AQ13" s="46">
        <f>AR14</f>
        <v>0</v>
      </c>
      <c r="AR13" s="45"/>
      <c r="AS13" s="43"/>
      <c r="AT13" s="25"/>
      <c r="AU13" s="46">
        <f>AV14</f>
        <v>0</v>
      </c>
      <c r="AV13" s="45"/>
      <c r="AW13" s="43"/>
      <c r="AX13" s="25"/>
      <c r="AY13" s="46">
        <f>AZ14</f>
        <v>0</v>
      </c>
      <c r="AZ13" s="45"/>
      <c r="BA13" s="43"/>
      <c r="BB13" s="25"/>
      <c r="BC13" s="46">
        <f>BD14</f>
        <v>0</v>
      </c>
      <c r="BD13" s="45"/>
      <c r="BE13" s="43"/>
      <c r="BF13" s="25"/>
      <c r="BG13" s="46">
        <f>BH14</f>
        <v>0</v>
      </c>
      <c r="BH13" s="45"/>
      <c r="BI13" s="43"/>
      <c r="BJ13" s="25"/>
      <c r="BK13" s="46">
        <f>BL14</f>
        <v>6745.6200000000008</v>
      </c>
      <c r="BL13" s="45"/>
      <c r="BM13" s="43"/>
      <c r="BN13" s="25"/>
      <c r="BO13" s="46">
        <f>BP14</f>
        <v>0</v>
      </c>
      <c r="BP13" s="45"/>
      <c r="BQ13" s="43"/>
      <c r="BR13" s="25"/>
      <c r="BS13" s="46">
        <f>BT14</f>
        <v>39030</v>
      </c>
      <c r="BT13" s="45"/>
      <c r="BU13" s="43"/>
      <c r="BV13" s="25"/>
      <c r="BW13" s="46">
        <f>BX14</f>
        <v>39030</v>
      </c>
      <c r="BX13" s="45"/>
      <c r="BY13" s="43"/>
      <c r="BZ13" s="25"/>
      <c r="CA13" s="46">
        <f>CB14</f>
        <v>0</v>
      </c>
      <c r="CB13" s="45"/>
      <c r="CC13" s="43"/>
      <c r="CD13" s="25"/>
      <c r="CE13" s="46">
        <f>CF14</f>
        <v>0</v>
      </c>
      <c r="CF13" s="45"/>
      <c r="CG13" s="43"/>
      <c r="CH13" s="25"/>
      <c r="CI13" s="46">
        <f>CJ14</f>
        <v>0</v>
      </c>
      <c r="CJ13" s="45"/>
      <c r="CK13" s="43"/>
      <c r="CL13" s="25"/>
      <c r="CM13" s="46">
        <f>CN14</f>
        <v>0</v>
      </c>
      <c r="CN13" s="45"/>
      <c r="CO13" s="43"/>
      <c r="CP13" s="25"/>
      <c r="CQ13" s="46">
        <f>CR14</f>
        <v>0</v>
      </c>
      <c r="CR13" s="45"/>
      <c r="CS13" s="43"/>
      <c r="CT13" s="25"/>
      <c r="CU13" s="46">
        <f>CV14</f>
        <v>0</v>
      </c>
      <c r="CV13" s="45"/>
      <c r="CW13" s="43"/>
      <c r="CX13" s="25"/>
      <c r="CY13" s="46">
        <f>CZ14</f>
        <v>0</v>
      </c>
      <c r="CZ13" s="45"/>
      <c r="DA13" s="43"/>
      <c r="DB13" s="25"/>
      <c r="DC13" s="46">
        <f>DD14</f>
        <v>0</v>
      </c>
      <c r="DD13" s="45"/>
      <c r="DE13" s="43"/>
      <c r="DF13" s="25"/>
      <c r="DG13" s="46">
        <f>DH14</f>
        <v>0</v>
      </c>
      <c r="DH13" s="45"/>
      <c r="DI13" s="43"/>
      <c r="DJ13" s="25"/>
      <c r="DK13" s="46">
        <f>DL14</f>
        <v>0</v>
      </c>
      <c r="DL13" s="45"/>
      <c r="DM13" s="43"/>
      <c r="DN13" s="25"/>
      <c r="DO13" s="46">
        <f>DP14</f>
        <v>0</v>
      </c>
      <c r="DP13" s="45"/>
      <c r="DQ13" s="43"/>
      <c r="DR13" s="25"/>
      <c r="DS13" s="46">
        <f>DT14</f>
        <v>4642.05</v>
      </c>
      <c r="DT13" s="45"/>
      <c r="DU13" s="43"/>
      <c r="DV13" s="25"/>
      <c r="DW13" s="46">
        <f>DX14</f>
        <v>42700</v>
      </c>
      <c r="DX13" s="45"/>
      <c r="DY13" s="43"/>
      <c r="DZ13" s="25"/>
      <c r="EA13" s="46">
        <f>EB14</f>
        <v>42700</v>
      </c>
      <c r="EB13" s="45"/>
      <c r="EC13" s="43"/>
      <c r="ED13" s="25"/>
      <c r="EE13" s="46">
        <f>EF14</f>
        <v>0</v>
      </c>
      <c r="EF13" s="45"/>
      <c r="EG13" s="43"/>
      <c r="EH13" s="25"/>
      <c r="EI13" s="46">
        <f>EJ14</f>
        <v>0</v>
      </c>
      <c r="EJ13" s="45"/>
      <c r="EK13" s="43"/>
      <c r="EL13" s="25"/>
      <c r="EM13" s="46">
        <f>EN14</f>
        <v>0</v>
      </c>
      <c r="EN13" s="45"/>
      <c r="EO13" s="43"/>
      <c r="EP13" s="25"/>
      <c r="EQ13" s="46">
        <f>ER14</f>
        <v>0</v>
      </c>
      <c r="ER13" s="45"/>
      <c r="ES13" s="43"/>
      <c r="ET13" s="25"/>
      <c r="EU13" s="46">
        <f>EV14</f>
        <v>0</v>
      </c>
      <c r="EV13" s="45"/>
      <c r="EW13" s="43"/>
      <c r="EX13" s="25"/>
      <c r="EY13" s="46">
        <f>EZ14</f>
        <v>0</v>
      </c>
      <c r="EZ13" s="45"/>
      <c r="FA13" s="43"/>
      <c r="FB13" s="25"/>
      <c r="FC13" s="46">
        <f>FD14</f>
        <v>0</v>
      </c>
      <c r="FD13" s="45"/>
      <c r="FE13" s="43"/>
      <c r="FF13" s="25"/>
      <c r="FG13" s="46">
        <f>FH14</f>
        <v>0</v>
      </c>
      <c r="FH13" s="45"/>
      <c r="FI13" s="43"/>
      <c r="FJ13" s="25"/>
      <c r="FK13" s="46">
        <f>FL14</f>
        <v>0</v>
      </c>
      <c r="FL13" s="45"/>
      <c r="FM13" s="43"/>
      <c r="FN13" s="25"/>
      <c r="FO13" s="46">
        <f>FP14</f>
        <v>0</v>
      </c>
      <c r="FP13" s="45"/>
      <c r="FQ13" s="43"/>
      <c r="FR13" s="25"/>
      <c r="FS13" s="46">
        <f>FT14</f>
        <v>0</v>
      </c>
      <c r="FT13" s="45"/>
      <c r="FU13" s="43"/>
      <c r="FV13" s="25"/>
      <c r="FW13" s="46">
        <f>FX14</f>
        <v>0</v>
      </c>
      <c r="FX13" s="45"/>
      <c r="FY13" s="43"/>
      <c r="FZ13" s="25"/>
      <c r="GA13" s="46">
        <f>GB14</f>
        <v>0</v>
      </c>
      <c r="GB13" s="45"/>
      <c r="GC13" s="43"/>
    </row>
    <row r="14" spans="1:185" ht="16" x14ac:dyDescent="0.2">
      <c r="D14" s="27" t="s">
        <v>5870</v>
      </c>
      <c r="E14" s="27"/>
      <c r="F14" s="28"/>
      <c r="G14" s="27"/>
      <c r="H14" s="42">
        <v>118320</v>
      </c>
      <c r="I14" s="43"/>
      <c r="J14" s="28"/>
      <c r="K14" s="27"/>
      <c r="L14" s="42">
        <v>36590</v>
      </c>
      <c r="M14" s="43"/>
      <c r="N14" s="28"/>
      <c r="O14" s="27"/>
      <c r="P14" s="42">
        <v>36590</v>
      </c>
      <c r="Q14" s="43"/>
      <c r="R14" s="28"/>
      <c r="S14" s="27"/>
      <c r="T14" s="42">
        <f>SUM(U15:U17)</f>
        <v>0</v>
      </c>
      <c r="U14" s="43"/>
      <c r="V14" s="28"/>
      <c r="W14" s="27"/>
      <c r="X14" s="42">
        <f>SUM(Y15:Y17)</f>
        <v>0</v>
      </c>
      <c r="Y14" s="43"/>
      <c r="Z14" s="28"/>
      <c r="AA14" s="27"/>
      <c r="AB14" s="42">
        <f>SUM(AC15:AC17)</f>
        <v>0</v>
      </c>
      <c r="AC14" s="43"/>
      <c r="AD14" s="28"/>
      <c r="AE14" s="27"/>
      <c r="AF14" s="42">
        <f>SUM(AG15:AG17)</f>
        <v>0</v>
      </c>
      <c r="AG14" s="43"/>
      <c r="AH14" s="28"/>
      <c r="AI14" s="27"/>
      <c r="AJ14" s="42">
        <f>SUM(AK15:AK17)</f>
        <v>0</v>
      </c>
      <c r="AK14" s="43"/>
      <c r="AL14" s="28"/>
      <c r="AM14" s="27"/>
      <c r="AN14" s="42">
        <f>SUM(AO15:AO17)</f>
        <v>0</v>
      </c>
      <c r="AO14" s="43"/>
      <c r="AP14" s="28"/>
      <c r="AQ14" s="27"/>
      <c r="AR14" s="42">
        <f>SUM(AS15:AS17)</f>
        <v>0</v>
      </c>
      <c r="AS14" s="43"/>
      <c r="AT14" s="28"/>
      <c r="AU14" s="27"/>
      <c r="AV14" s="42">
        <f>SUM(AW15:AW17)</f>
        <v>0</v>
      </c>
      <c r="AW14" s="43"/>
      <c r="AX14" s="28"/>
      <c r="AY14" s="27"/>
      <c r="AZ14" s="42">
        <f>SUM(BA15:BA17)</f>
        <v>0</v>
      </c>
      <c r="BA14" s="43"/>
      <c r="BB14" s="28"/>
      <c r="BC14" s="27"/>
      <c r="BD14" s="42">
        <f>SUM(BE15:BE17)</f>
        <v>0</v>
      </c>
      <c r="BE14" s="43"/>
      <c r="BF14" s="28"/>
      <c r="BG14" s="27"/>
      <c r="BH14" s="42">
        <f>SUM(BI15:BI17)</f>
        <v>0</v>
      </c>
      <c r="BI14" s="43"/>
      <c r="BJ14" s="28"/>
      <c r="BK14" s="27"/>
      <c r="BL14" s="42">
        <f>SUM(BM15:BM17)</f>
        <v>6745.6200000000008</v>
      </c>
      <c r="BM14" s="43"/>
      <c r="BN14" s="28"/>
      <c r="BO14" s="27"/>
      <c r="BP14" s="42">
        <f>SUM(BQ15:BQ17)</f>
        <v>0</v>
      </c>
      <c r="BQ14" s="43"/>
      <c r="BR14" s="28"/>
      <c r="BS14" s="27"/>
      <c r="BT14" s="42">
        <v>39030</v>
      </c>
      <c r="BU14" s="43"/>
      <c r="BV14" s="28"/>
      <c r="BW14" s="27"/>
      <c r="BX14" s="42">
        <v>39030</v>
      </c>
      <c r="BY14" s="43"/>
      <c r="BZ14" s="28"/>
      <c r="CA14" s="27"/>
      <c r="CB14" s="42">
        <f>SUM(CC15:CC17)</f>
        <v>0</v>
      </c>
      <c r="CC14" s="43"/>
      <c r="CD14" s="28"/>
      <c r="CE14" s="27"/>
      <c r="CF14" s="42">
        <f>SUM(CG15:CG17)</f>
        <v>0</v>
      </c>
      <c r="CG14" s="43"/>
      <c r="CH14" s="28"/>
      <c r="CI14" s="27"/>
      <c r="CJ14" s="42">
        <f>SUM(CK15:CK17)</f>
        <v>0</v>
      </c>
      <c r="CK14" s="43"/>
      <c r="CL14" s="28"/>
      <c r="CM14" s="27"/>
      <c r="CN14" s="42">
        <f>SUM(CO15:CO17)</f>
        <v>0</v>
      </c>
      <c r="CO14" s="43"/>
      <c r="CP14" s="28"/>
      <c r="CQ14" s="27"/>
      <c r="CR14" s="42">
        <f>SUM(CS15:CS17)</f>
        <v>0</v>
      </c>
      <c r="CS14" s="43"/>
      <c r="CT14" s="28"/>
      <c r="CU14" s="27"/>
      <c r="CV14" s="42">
        <f>SUM(CW15:CW17)</f>
        <v>0</v>
      </c>
      <c r="CW14" s="43"/>
      <c r="CX14" s="28"/>
      <c r="CY14" s="27"/>
      <c r="CZ14" s="42">
        <f>SUM(DA15:DA17)</f>
        <v>0</v>
      </c>
      <c r="DA14" s="43"/>
      <c r="DB14" s="28"/>
      <c r="DC14" s="27"/>
      <c r="DD14" s="42">
        <f>SUM(DE15:DE17)</f>
        <v>0</v>
      </c>
      <c r="DE14" s="43"/>
      <c r="DF14" s="28"/>
      <c r="DG14" s="27"/>
      <c r="DH14" s="42">
        <f>SUM(DI15:DI17)</f>
        <v>0</v>
      </c>
      <c r="DI14" s="43"/>
      <c r="DJ14" s="28"/>
      <c r="DK14" s="27"/>
      <c r="DL14" s="42">
        <f>SUM(DM15:DM17)</f>
        <v>0</v>
      </c>
      <c r="DM14" s="43"/>
      <c r="DN14" s="28"/>
      <c r="DO14" s="27"/>
      <c r="DP14" s="42">
        <f>SUM(DQ15:DQ17)</f>
        <v>0</v>
      </c>
      <c r="DQ14" s="43"/>
      <c r="DR14" s="28"/>
      <c r="DS14" s="27"/>
      <c r="DT14" s="42">
        <f>SUM(DU15:DU17)</f>
        <v>4642.05</v>
      </c>
      <c r="DU14" s="43"/>
      <c r="DV14" s="28"/>
      <c r="DW14" s="27"/>
      <c r="DX14" s="42">
        <v>42700</v>
      </c>
      <c r="DY14" s="43"/>
      <c r="DZ14" s="28"/>
      <c r="EA14" s="27"/>
      <c r="EB14" s="42">
        <v>42700</v>
      </c>
      <c r="EC14" s="43"/>
      <c r="ED14" s="28"/>
      <c r="EE14" s="27"/>
      <c r="EF14" s="42">
        <f>SUM(EG15:EG17)</f>
        <v>0</v>
      </c>
      <c r="EG14" s="43"/>
      <c r="EH14" s="28"/>
      <c r="EI14" s="27"/>
      <c r="EJ14" s="42">
        <f>SUM(EK15:EK17)</f>
        <v>0</v>
      </c>
      <c r="EK14" s="43"/>
      <c r="EL14" s="28"/>
      <c r="EM14" s="27"/>
      <c r="EN14" s="42">
        <f>SUM(EO15:EO17)</f>
        <v>0</v>
      </c>
      <c r="EO14" s="43"/>
      <c r="EP14" s="28"/>
      <c r="EQ14" s="27"/>
      <c r="ER14" s="42">
        <f>SUM(ES15:ES17)</f>
        <v>0</v>
      </c>
      <c r="ES14" s="43"/>
      <c r="ET14" s="28"/>
      <c r="EU14" s="27"/>
      <c r="EV14" s="42">
        <f>SUM(EW15:EW17)</f>
        <v>0</v>
      </c>
      <c r="EW14" s="43"/>
      <c r="EX14" s="28"/>
      <c r="EY14" s="27"/>
      <c r="EZ14" s="42">
        <f>SUM(FA15:FA17)</f>
        <v>0</v>
      </c>
      <c r="FA14" s="43"/>
      <c r="FB14" s="28"/>
      <c r="FC14" s="27"/>
      <c r="FD14" s="42">
        <f>SUM(FE15:FE17)</f>
        <v>0</v>
      </c>
      <c r="FE14" s="43"/>
      <c r="FF14" s="28"/>
      <c r="FG14" s="27"/>
      <c r="FH14" s="42">
        <f>SUM(FI15:FI17)</f>
        <v>0</v>
      </c>
      <c r="FI14" s="43"/>
      <c r="FJ14" s="28"/>
      <c r="FK14" s="27"/>
      <c r="FL14" s="42">
        <f>SUM(FM15:FM17)</f>
        <v>0</v>
      </c>
      <c r="FM14" s="43"/>
      <c r="FN14" s="28"/>
      <c r="FO14" s="27"/>
      <c r="FP14" s="42">
        <f>SUM(FQ15:FQ17)</f>
        <v>0</v>
      </c>
      <c r="FQ14" s="43"/>
      <c r="FR14" s="28"/>
      <c r="FS14" s="27"/>
      <c r="FT14" s="42">
        <f>SUM(FU15:FU17)</f>
        <v>0</v>
      </c>
      <c r="FU14" s="43"/>
      <c r="FV14" s="28"/>
      <c r="FW14" s="27"/>
      <c r="FX14" s="42">
        <f>SUM(FY15:FY17)</f>
        <v>0</v>
      </c>
      <c r="FY14" s="43"/>
      <c r="FZ14" s="28"/>
      <c r="GA14" s="27"/>
      <c r="GB14" s="42">
        <f>SUM(GC15:GC17)</f>
        <v>0</v>
      </c>
      <c r="GC14" s="43"/>
    </row>
    <row r="15" spans="1:185" x14ac:dyDescent="0.2">
      <c r="D15" t="s">
        <v>5550</v>
      </c>
      <c r="E15" t="s">
        <v>4831</v>
      </c>
      <c r="F15" s="21"/>
      <c r="I15" s="29">
        <v>19320</v>
      </c>
      <c r="J15" s="21"/>
      <c r="M15" s="29">
        <v>5570</v>
      </c>
      <c r="N15" s="21"/>
      <c r="Q15" s="29">
        <v>5570</v>
      </c>
      <c r="R15" s="21"/>
      <c r="U15" s="26">
        <f>SUMIFS('P24 monthly Buchungen'!F2:F129,'P24 monthly Buchungen'!D2:D129,$E15,'P24 monthly Buchungen'!C2:C129,"&gt;="&amp;U$4,'P24 monthly Buchungen'!C2:C129,"&lt;"&amp;U$5+1,'P24 monthly Buchungen'!L2:L129,"Ausgaben")-SUMIFS('P24 monthly Buchungen'!F2:F129,'P24 monthly Buchungen'!D2:D129,$E15,'P24 monthly Buchungen'!C2:C129,"&gt;="&amp;U$4,'P24 monthly Buchungen'!C2:C129,"&lt;"&amp;U$5+1,'P24 monthly Buchungen'!P2:P129,"Einnahmen")+SUMIFS('P24 monthly Buchungen'!F2:F129,'P24 monthly Buchungen'!D2:D129,$E15,'P24 monthly Buchungen'!C2:C129,"&gt;="&amp;U$4,'P24 monthly Buchungen'!C2:C129,"&lt;"&amp;U$5+1,'P24 monthly Buchungen'!L2:L129,"Einnahmen")-SUMIFS('P24 monthly Buchungen'!F2:F129,'P24 monthly Buchungen'!D2:D129,$E15,'P24 monthly Buchungen'!C2:C129,"&gt;="&amp;U$4,'P24 monthly Buchungen'!C2:C129,"&lt;"&amp;U$5+1,'P24 monthly Buchungen'!P2:P129,"Ausgaben")</f>
        <v>0</v>
      </c>
      <c r="V15" s="21"/>
      <c r="Y15" s="26">
        <f>SUMIFS('P24 monthly Buchungen'!F2:F129,'P24 monthly Buchungen'!D2:D129,$E15,'P24 monthly Buchungen'!C2:C129,"&gt;="&amp;Y$4,'P24 monthly Buchungen'!C2:C129,"&lt;"&amp;Y$5+1,'P24 monthly Buchungen'!L2:L129,"Ausgaben")-SUMIFS('P24 monthly Buchungen'!F2:F129,'P24 monthly Buchungen'!D2:D129,$E15,'P24 monthly Buchungen'!C2:C129,"&gt;="&amp;Y$4,'P24 monthly Buchungen'!C2:C129,"&lt;"&amp;Y$5+1,'P24 monthly Buchungen'!P2:P129,"Einnahmen")+SUMIFS('P24 monthly Buchungen'!F2:F129,'P24 monthly Buchungen'!D2:D129,$E15,'P24 monthly Buchungen'!C2:C129,"&gt;="&amp;Y$4,'P24 monthly Buchungen'!C2:C129,"&lt;"&amp;Y$5+1,'P24 monthly Buchungen'!L2:L129,"Einnahmen")-SUMIFS('P24 monthly Buchungen'!F2:F129,'P24 monthly Buchungen'!D2:D129,$E15,'P24 monthly Buchungen'!C2:C129,"&gt;="&amp;Y$4,'P24 monthly Buchungen'!C2:C129,"&lt;"&amp;Y$5+1,'P24 monthly Buchungen'!P2:P129,"Ausgaben")</f>
        <v>0</v>
      </c>
      <c r="Z15" s="21"/>
      <c r="AC15" s="26">
        <f>SUMIFS('P24 monthly Buchungen'!F2:F129,'P24 monthly Buchungen'!D2:D129,$E15,'P24 monthly Buchungen'!C2:C129,"&gt;="&amp;AC$4,'P24 monthly Buchungen'!C2:C129,"&lt;"&amp;AC$5+1,'P24 monthly Buchungen'!L2:L129,"Ausgaben")-SUMIFS('P24 monthly Buchungen'!F2:F129,'P24 monthly Buchungen'!D2:D129,$E15,'P24 monthly Buchungen'!C2:C129,"&gt;="&amp;AC$4,'P24 monthly Buchungen'!C2:C129,"&lt;"&amp;AC$5+1,'P24 monthly Buchungen'!P2:P129,"Einnahmen")+SUMIFS('P24 monthly Buchungen'!F2:F129,'P24 monthly Buchungen'!D2:D129,$E15,'P24 monthly Buchungen'!C2:C129,"&gt;="&amp;AC$4,'P24 monthly Buchungen'!C2:C129,"&lt;"&amp;AC$5+1,'P24 monthly Buchungen'!L2:L129,"Einnahmen")-SUMIFS('P24 monthly Buchungen'!F2:F129,'P24 monthly Buchungen'!D2:D129,$E15,'P24 monthly Buchungen'!C2:C129,"&gt;="&amp;AC$4,'P24 monthly Buchungen'!C2:C129,"&lt;"&amp;AC$5+1,'P24 monthly Buchungen'!P2:P129,"Ausgaben")</f>
        <v>0</v>
      </c>
      <c r="AD15" s="21"/>
      <c r="AG15" s="26">
        <f>SUMIFS('P24 monthly Buchungen'!F2:F129,'P24 monthly Buchungen'!D2:D129,$E15,'P24 monthly Buchungen'!C2:C129,"&gt;="&amp;AG$4,'P24 monthly Buchungen'!C2:C129,"&lt;"&amp;AG$5+1,'P24 monthly Buchungen'!L2:L129,"Ausgaben")-SUMIFS('P24 monthly Buchungen'!F2:F129,'P24 monthly Buchungen'!D2:D129,$E15,'P24 monthly Buchungen'!C2:C129,"&gt;="&amp;AG$4,'P24 monthly Buchungen'!C2:C129,"&lt;"&amp;AG$5+1,'P24 monthly Buchungen'!P2:P129,"Einnahmen")+SUMIFS('P24 monthly Buchungen'!F2:F129,'P24 monthly Buchungen'!D2:D129,$E15,'P24 monthly Buchungen'!C2:C129,"&gt;="&amp;AG$4,'P24 monthly Buchungen'!C2:C129,"&lt;"&amp;AG$5+1,'P24 monthly Buchungen'!L2:L129,"Einnahmen")-SUMIFS('P24 monthly Buchungen'!F2:F129,'P24 monthly Buchungen'!D2:D129,$E15,'P24 monthly Buchungen'!C2:C129,"&gt;="&amp;AG$4,'P24 monthly Buchungen'!C2:C129,"&lt;"&amp;AG$5+1,'P24 monthly Buchungen'!P2:P129,"Ausgaben")</f>
        <v>0</v>
      </c>
      <c r="AH15" s="21"/>
      <c r="AK15" s="26">
        <f>SUMIFS('P24 monthly Buchungen'!F2:F129,'P24 monthly Buchungen'!D2:D129,$E15,'P24 monthly Buchungen'!C2:C129,"&gt;="&amp;AK$4,'P24 monthly Buchungen'!C2:C129,"&lt;"&amp;AK$5+1,'P24 monthly Buchungen'!L2:L129,"Ausgaben")-SUMIFS('P24 monthly Buchungen'!F2:F129,'P24 monthly Buchungen'!D2:D129,$E15,'P24 monthly Buchungen'!C2:C129,"&gt;="&amp;AK$4,'P24 monthly Buchungen'!C2:C129,"&lt;"&amp;AK$5+1,'P24 monthly Buchungen'!P2:P129,"Einnahmen")+SUMIFS('P24 monthly Buchungen'!F2:F129,'P24 monthly Buchungen'!D2:D129,$E15,'P24 monthly Buchungen'!C2:C129,"&gt;="&amp;AK$4,'P24 monthly Buchungen'!C2:C129,"&lt;"&amp;AK$5+1,'P24 monthly Buchungen'!L2:L129,"Einnahmen")-SUMIFS('P24 monthly Buchungen'!F2:F129,'P24 monthly Buchungen'!D2:D129,$E15,'P24 monthly Buchungen'!C2:C129,"&gt;="&amp;AK$4,'P24 monthly Buchungen'!C2:C129,"&lt;"&amp;AK$5+1,'P24 monthly Buchungen'!P2:P129,"Ausgaben")</f>
        <v>0</v>
      </c>
      <c r="AL15" s="21"/>
      <c r="AO15" s="26">
        <f>SUMIFS('P24 monthly Buchungen'!F2:F129,'P24 monthly Buchungen'!D2:D129,$E15,'P24 monthly Buchungen'!C2:C129,"&gt;="&amp;AO$4,'P24 monthly Buchungen'!C2:C129,"&lt;"&amp;AO$5+1,'P24 monthly Buchungen'!L2:L129,"Ausgaben")-SUMIFS('P24 monthly Buchungen'!F2:F129,'P24 monthly Buchungen'!D2:D129,$E15,'P24 monthly Buchungen'!C2:C129,"&gt;="&amp;AO$4,'P24 monthly Buchungen'!C2:C129,"&lt;"&amp;AO$5+1,'P24 monthly Buchungen'!P2:P129,"Einnahmen")+SUMIFS('P24 monthly Buchungen'!F2:F129,'P24 monthly Buchungen'!D2:D129,$E15,'P24 monthly Buchungen'!C2:C129,"&gt;="&amp;AO$4,'P24 monthly Buchungen'!C2:C129,"&lt;"&amp;AO$5+1,'P24 monthly Buchungen'!L2:L129,"Einnahmen")-SUMIFS('P24 monthly Buchungen'!F2:F129,'P24 monthly Buchungen'!D2:D129,$E15,'P24 monthly Buchungen'!C2:C129,"&gt;="&amp;AO$4,'P24 monthly Buchungen'!C2:C129,"&lt;"&amp;AO$5+1,'P24 monthly Buchungen'!P2:P129,"Ausgaben")</f>
        <v>0</v>
      </c>
      <c r="AP15" s="21"/>
      <c r="AS15" s="26">
        <f>SUMIFS('P24 monthly Buchungen'!F2:F129,'P24 monthly Buchungen'!D2:D129,$E15,'P24 monthly Buchungen'!C2:C129,"&gt;="&amp;AS$4,'P24 monthly Buchungen'!C2:C129,"&lt;"&amp;AS$5+1,'P24 monthly Buchungen'!L2:L129,"Ausgaben")-SUMIFS('P24 monthly Buchungen'!F2:F129,'P24 monthly Buchungen'!D2:D129,$E15,'P24 monthly Buchungen'!C2:C129,"&gt;="&amp;AS$4,'P24 monthly Buchungen'!C2:C129,"&lt;"&amp;AS$5+1,'P24 monthly Buchungen'!P2:P129,"Einnahmen")+SUMIFS('P24 monthly Buchungen'!F2:F129,'P24 monthly Buchungen'!D2:D129,$E15,'P24 monthly Buchungen'!C2:C129,"&gt;="&amp;AS$4,'P24 monthly Buchungen'!C2:C129,"&lt;"&amp;AS$5+1,'P24 monthly Buchungen'!L2:L129,"Einnahmen")-SUMIFS('P24 monthly Buchungen'!F2:F129,'P24 monthly Buchungen'!D2:D129,$E15,'P24 monthly Buchungen'!C2:C129,"&gt;="&amp;AS$4,'P24 monthly Buchungen'!C2:C129,"&lt;"&amp;AS$5+1,'P24 monthly Buchungen'!P2:P129,"Ausgaben")</f>
        <v>0</v>
      </c>
      <c r="AT15" s="21"/>
      <c r="AW15" s="26">
        <f>SUMIFS('P24 monthly Buchungen'!F2:F129,'P24 monthly Buchungen'!D2:D129,$E15,'P24 monthly Buchungen'!C2:C129,"&gt;="&amp;AW$4,'P24 monthly Buchungen'!C2:C129,"&lt;"&amp;AW$5+1,'P24 monthly Buchungen'!L2:L129,"Ausgaben")-SUMIFS('P24 monthly Buchungen'!F2:F129,'P24 monthly Buchungen'!D2:D129,$E15,'P24 monthly Buchungen'!C2:C129,"&gt;="&amp;AW$4,'P24 monthly Buchungen'!C2:C129,"&lt;"&amp;AW$5+1,'P24 monthly Buchungen'!P2:P129,"Einnahmen")+SUMIFS('P24 monthly Buchungen'!F2:F129,'P24 monthly Buchungen'!D2:D129,$E15,'P24 monthly Buchungen'!C2:C129,"&gt;="&amp;AW$4,'P24 monthly Buchungen'!C2:C129,"&lt;"&amp;AW$5+1,'P24 monthly Buchungen'!L2:L129,"Einnahmen")-SUMIFS('P24 monthly Buchungen'!F2:F129,'P24 monthly Buchungen'!D2:D129,$E15,'P24 monthly Buchungen'!C2:C129,"&gt;="&amp;AW$4,'P24 monthly Buchungen'!C2:C129,"&lt;"&amp;AW$5+1,'P24 monthly Buchungen'!P2:P129,"Ausgaben")</f>
        <v>0</v>
      </c>
      <c r="AX15" s="21"/>
      <c r="BA15" s="26">
        <f>SUMIFS('P24 monthly Buchungen'!F2:F129,'P24 monthly Buchungen'!D2:D129,$E15,'P24 monthly Buchungen'!C2:C129,"&gt;="&amp;BA$4,'P24 monthly Buchungen'!C2:C129,"&lt;"&amp;BA$5+1,'P24 monthly Buchungen'!L2:L129,"Ausgaben")-SUMIFS('P24 monthly Buchungen'!F2:F129,'P24 monthly Buchungen'!D2:D129,$E15,'P24 monthly Buchungen'!C2:C129,"&gt;="&amp;BA$4,'P24 monthly Buchungen'!C2:C129,"&lt;"&amp;BA$5+1,'P24 monthly Buchungen'!P2:P129,"Einnahmen")+SUMIFS('P24 monthly Buchungen'!F2:F129,'P24 monthly Buchungen'!D2:D129,$E15,'P24 monthly Buchungen'!C2:C129,"&gt;="&amp;BA$4,'P24 monthly Buchungen'!C2:C129,"&lt;"&amp;BA$5+1,'P24 monthly Buchungen'!L2:L129,"Einnahmen")-SUMIFS('P24 monthly Buchungen'!F2:F129,'P24 monthly Buchungen'!D2:D129,$E15,'P24 monthly Buchungen'!C2:C129,"&gt;="&amp;BA$4,'P24 monthly Buchungen'!C2:C129,"&lt;"&amp;BA$5+1,'P24 monthly Buchungen'!P2:P129,"Ausgaben")</f>
        <v>0</v>
      </c>
      <c r="BB15" s="21"/>
      <c r="BE15" s="26">
        <f>SUMIFS('P24 monthly Buchungen'!F2:F129,'P24 monthly Buchungen'!D2:D129,$E15,'P24 monthly Buchungen'!C2:C129,"&gt;="&amp;BE$4,'P24 monthly Buchungen'!C2:C129,"&lt;"&amp;BE$5+1,'P24 monthly Buchungen'!L2:L129,"Ausgaben")-SUMIFS('P24 monthly Buchungen'!F2:F129,'P24 monthly Buchungen'!D2:D129,$E15,'P24 monthly Buchungen'!C2:C129,"&gt;="&amp;BE$4,'P24 monthly Buchungen'!C2:C129,"&lt;"&amp;BE$5+1,'P24 monthly Buchungen'!P2:P129,"Einnahmen")+SUMIFS('P24 monthly Buchungen'!F2:F129,'P24 monthly Buchungen'!D2:D129,$E15,'P24 monthly Buchungen'!C2:C129,"&gt;="&amp;BE$4,'P24 monthly Buchungen'!C2:C129,"&lt;"&amp;BE$5+1,'P24 monthly Buchungen'!L2:L129,"Einnahmen")-SUMIFS('P24 monthly Buchungen'!F2:F129,'P24 monthly Buchungen'!D2:D129,$E15,'P24 monthly Buchungen'!C2:C129,"&gt;="&amp;BE$4,'P24 monthly Buchungen'!C2:C129,"&lt;"&amp;BE$5+1,'P24 monthly Buchungen'!P2:P129,"Ausgaben")</f>
        <v>0</v>
      </c>
      <c r="BF15" s="21"/>
      <c r="BI15" s="26">
        <f>SUMIFS('P24 monthly Buchungen'!F2:F129,'P24 monthly Buchungen'!D2:D129,$E15,'P24 monthly Buchungen'!C2:C129,"&gt;="&amp;BI$4,'P24 monthly Buchungen'!C2:C129,"&lt;"&amp;BI$5+1,'P24 monthly Buchungen'!L2:L129,"Ausgaben")-SUMIFS('P24 monthly Buchungen'!F2:F129,'P24 monthly Buchungen'!D2:D129,$E15,'P24 monthly Buchungen'!C2:C129,"&gt;="&amp;BI$4,'P24 monthly Buchungen'!C2:C129,"&lt;"&amp;BI$5+1,'P24 monthly Buchungen'!P2:P129,"Einnahmen")+SUMIFS('P24 monthly Buchungen'!F2:F129,'P24 monthly Buchungen'!D2:D129,$E15,'P24 monthly Buchungen'!C2:C129,"&gt;="&amp;BI$4,'P24 monthly Buchungen'!C2:C129,"&lt;"&amp;BI$5+1,'P24 monthly Buchungen'!L2:L129,"Einnahmen")-SUMIFS('P24 monthly Buchungen'!F2:F129,'P24 monthly Buchungen'!D2:D129,$E15,'P24 monthly Buchungen'!C2:C129,"&gt;="&amp;BI$4,'P24 monthly Buchungen'!C2:C129,"&lt;"&amp;BI$5+1,'P24 monthly Buchungen'!P2:P129,"Ausgaben")</f>
        <v>0</v>
      </c>
      <c r="BJ15" s="21"/>
      <c r="BM15" s="26">
        <f>SUMIFS('P24 monthly Buchungen'!F2:F129,'P24 monthly Buchungen'!D2:D129,$E15,'P24 monthly Buchungen'!C2:C129,"&gt;="&amp;BM$4,'P24 monthly Buchungen'!C2:C129,"&lt;"&amp;BM$5+1,'P24 monthly Buchungen'!L2:L129,"Ausgaben")-SUMIFS('P24 monthly Buchungen'!F2:F129,'P24 monthly Buchungen'!D2:D129,$E15,'P24 monthly Buchungen'!C2:C129,"&gt;="&amp;BM$4,'P24 monthly Buchungen'!C2:C129,"&lt;"&amp;BM$5+1,'P24 monthly Buchungen'!P2:P129,"Einnahmen")+SUMIFS('P24 monthly Buchungen'!F2:F129,'P24 monthly Buchungen'!D2:D129,$E15,'P24 monthly Buchungen'!C2:C129,"&gt;="&amp;BM$4,'P24 monthly Buchungen'!C2:C129,"&lt;"&amp;BM$5+1,'P24 monthly Buchungen'!L2:L129,"Einnahmen")-SUMIFS('P24 monthly Buchungen'!F2:F129,'P24 monthly Buchungen'!D2:D129,$E15,'P24 monthly Buchungen'!C2:C129,"&gt;="&amp;BM$4,'P24 monthly Buchungen'!C2:C129,"&lt;"&amp;BM$5+1,'P24 monthly Buchungen'!P2:P129,"Ausgaben")</f>
        <v>0</v>
      </c>
      <c r="BN15" s="21"/>
      <c r="BQ15" s="26">
        <f>SUMIFS('P24 monthly Buchungen'!F2:F129,'P24 monthly Buchungen'!D2:D129,$E15,'P24 monthly Buchungen'!C2:C129,"&gt;="&amp;BQ$4,'P24 monthly Buchungen'!C2:C129,"&lt;"&amp;BQ$5+1,'P24 monthly Buchungen'!L2:L129,"Ausgaben")-SUMIFS('P24 monthly Buchungen'!F2:F129,'P24 monthly Buchungen'!D2:D129,$E15,'P24 monthly Buchungen'!C2:C129,"&gt;="&amp;BQ$4,'P24 monthly Buchungen'!C2:C129,"&lt;"&amp;BQ$5+1,'P24 monthly Buchungen'!P2:P129,"Einnahmen")+SUMIFS('P24 monthly Buchungen'!F2:F129,'P24 monthly Buchungen'!D2:D129,$E15,'P24 monthly Buchungen'!C2:C129,"&gt;="&amp;BQ$4,'P24 monthly Buchungen'!C2:C129,"&lt;"&amp;BQ$5+1,'P24 monthly Buchungen'!L2:L129,"Einnahmen")-SUMIFS('P24 monthly Buchungen'!F2:F129,'P24 monthly Buchungen'!D2:D129,$E15,'P24 monthly Buchungen'!C2:C129,"&gt;="&amp;BQ$4,'P24 monthly Buchungen'!C2:C129,"&lt;"&amp;BQ$5+1,'P24 monthly Buchungen'!P2:P129,"Ausgaben")</f>
        <v>0</v>
      </c>
      <c r="BR15" s="21"/>
      <c r="BU15" s="29">
        <v>6225</v>
      </c>
      <c r="BV15" s="21"/>
      <c r="BY15" s="29">
        <v>6225</v>
      </c>
      <c r="BZ15" s="21"/>
      <c r="CC15" s="26">
        <f>SUMIFS('P24 monthly Buchungen'!F2:F129,'P24 monthly Buchungen'!D2:D129,$E15,'P24 monthly Buchungen'!C2:C129,"&gt;="&amp;CC$4,'P24 monthly Buchungen'!C2:C129,"&lt;"&amp;CC$5+1,'P24 monthly Buchungen'!L2:L129,"Ausgaben")-SUMIFS('P24 monthly Buchungen'!F2:F129,'P24 monthly Buchungen'!D2:D129,$E15,'P24 monthly Buchungen'!C2:C129,"&gt;="&amp;CC$4,'P24 monthly Buchungen'!C2:C129,"&lt;"&amp;CC$5+1,'P24 monthly Buchungen'!P2:P129,"Einnahmen")+SUMIFS('P24 monthly Buchungen'!F2:F129,'P24 monthly Buchungen'!D2:D129,$E15,'P24 monthly Buchungen'!C2:C129,"&gt;="&amp;CC$4,'P24 monthly Buchungen'!C2:C129,"&lt;"&amp;CC$5+1,'P24 monthly Buchungen'!L2:L129,"Einnahmen")-SUMIFS('P24 monthly Buchungen'!F2:F129,'P24 monthly Buchungen'!D2:D129,$E15,'P24 monthly Buchungen'!C2:C129,"&gt;="&amp;CC$4,'P24 monthly Buchungen'!C2:C129,"&lt;"&amp;CC$5+1,'P24 monthly Buchungen'!P2:P129,"Ausgaben")</f>
        <v>0</v>
      </c>
      <c r="CD15" s="21"/>
      <c r="CG15" s="26">
        <f>SUMIFS('P24 monthly Buchungen'!F2:F129,'P24 monthly Buchungen'!D2:D129,$E15,'P24 monthly Buchungen'!C2:C129,"&gt;="&amp;CG$4,'P24 monthly Buchungen'!C2:C129,"&lt;"&amp;CG$5+1,'P24 monthly Buchungen'!L2:L129,"Ausgaben")-SUMIFS('P24 monthly Buchungen'!F2:F129,'P24 monthly Buchungen'!D2:D129,$E15,'P24 monthly Buchungen'!C2:C129,"&gt;="&amp;CG$4,'P24 monthly Buchungen'!C2:C129,"&lt;"&amp;CG$5+1,'P24 monthly Buchungen'!P2:P129,"Einnahmen")+SUMIFS('P24 monthly Buchungen'!F2:F129,'P24 monthly Buchungen'!D2:D129,$E15,'P24 monthly Buchungen'!C2:C129,"&gt;="&amp;CG$4,'P24 monthly Buchungen'!C2:C129,"&lt;"&amp;CG$5+1,'P24 monthly Buchungen'!L2:L129,"Einnahmen")-SUMIFS('P24 monthly Buchungen'!F2:F129,'P24 monthly Buchungen'!D2:D129,$E15,'P24 monthly Buchungen'!C2:C129,"&gt;="&amp;CG$4,'P24 monthly Buchungen'!C2:C129,"&lt;"&amp;CG$5+1,'P24 monthly Buchungen'!P2:P129,"Ausgaben")</f>
        <v>0</v>
      </c>
      <c r="CH15" s="21"/>
      <c r="CK15" s="26">
        <f>SUMIFS('P24 monthly Buchungen'!F2:F129,'P24 monthly Buchungen'!D2:D129,$E15,'P24 monthly Buchungen'!C2:C129,"&gt;="&amp;CK$4,'P24 monthly Buchungen'!C2:C129,"&lt;"&amp;CK$5+1,'P24 monthly Buchungen'!L2:L129,"Ausgaben")-SUMIFS('P24 monthly Buchungen'!F2:F129,'P24 monthly Buchungen'!D2:D129,$E15,'P24 monthly Buchungen'!C2:C129,"&gt;="&amp;CK$4,'P24 monthly Buchungen'!C2:C129,"&lt;"&amp;CK$5+1,'P24 monthly Buchungen'!P2:P129,"Einnahmen")+SUMIFS('P24 monthly Buchungen'!F2:F129,'P24 monthly Buchungen'!D2:D129,$E15,'P24 monthly Buchungen'!C2:C129,"&gt;="&amp;CK$4,'P24 monthly Buchungen'!C2:C129,"&lt;"&amp;CK$5+1,'P24 monthly Buchungen'!L2:L129,"Einnahmen")-SUMIFS('P24 monthly Buchungen'!F2:F129,'P24 monthly Buchungen'!D2:D129,$E15,'P24 monthly Buchungen'!C2:C129,"&gt;="&amp;CK$4,'P24 monthly Buchungen'!C2:C129,"&lt;"&amp;CK$5+1,'P24 monthly Buchungen'!P2:P129,"Ausgaben")</f>
        <v>0</v>
      </c>
      <c r="CL15" s="21"/>
      <c r="CO15" s="26">
        <f>SUMIFS('P24 monthly Buchungen'!F2:F129,'P24 monthly Buchungen'!D2:D129,$E15,'P24 monthly Buchungen'!C2:C129,"&gt;="&amp;CO$4,'P24 monthly Buchungen'!C2:C129,"&lt;"&amp;CO$5+1,'P24 monthly Buchungen'!L2:L129,"Ausgaben")-SUMIFS('P24 monthly Buchungen'!F2:F129,'P24 monthly Buchungen'!D2:D129,$E15,'P24 monthly Buchungen'!C2:C129,"&gt;="&amp;CO$4,'P24 monthly Buchungen'!C2:C129,"&lt;"&amp;CO$5+1,'P24 monthly Buchungen'!P2:P129,"Einnahmen")+SUMIFS('P24 monthly Buchungen'!F2:F129,'P24 monthly Buchungen'!D2:D129,$E15,'P24 monthly Buchungen'!C2:C129,"&gt;="&amp;CO$4,'P24 monthly Buchungen'!C2:C129,"&lt;"&amp;CO$5+1,'P24 monthly Buchungen'!L2:L129,"Einnahmen")-SUMIFS('P24 monthly Buchungen'!F2:F129,'P24 monthly Buchungen'!D2:D129,$E15,'P24 monthly Buchungen'!C2:C129,"&gt;="&amp;CO$4,'P24 monthly Buchungen'!C2:C129,"&lt;"&amp;CO$5+1,'P24 monthly Buchungen'!P2:P129,"Ausgaben")</f>
        <v>0</v>
      </c>
      <c r="CP15" s="21"/>
      <c r="CS15" s="26">
        <f>SUMIFS('P24 monthly Buchungen'!F2:F129,'P24 monthly Buchungen'!D2:D129,$E15,'P24 monthly Buchungen'!C2:C129,"&gt;="&amp;CS$4,'P24 monthly Buchungen'!C2:C129,"&lt;"&amp;CS$5+1,'P24 monthly Buchungen'!L2:L129,"Ausgaben")-SUMIFS('P24 monthly Buchungen'!F2:F129,'P24 monthly Buchungen'!D2:D129,$E15,'P24 monthly Buchungen'!C2:C129,"&gt;="&amp;CS$4,'P24 monthly Buchungen'!C2:C129,"&lt;"&amp;CS$5+1,'P24 monthly Buchungen'!P2:P129,"Einnahmen")+SUMIFS('P24 monthly Buchungen'!F2:F129,'P24 monthly Buchungen'!D2:D129,$E15,'P24 monthly Buchungen'!C2:C129,"&gt;="&amp;CS$4,'P24 monthly Buchungen'!C2:C129,"&lt;"&amp;CS$5+1,'P24 monthly Buchungen'!L2:L129,"Einnahmen")-SUMIFS('P24 monthly Buchungen'!F2:F129,'P24 monthly Buchungen'!D2:D129,$E15,'P24 monthly Buchungen'!C2:C129,"&gt;="&amp;CS$4,'P24 monthly Buchungen'!C2:C129,"&lt;"&amp;CS$5+1,'P24 monthly Buchungen'!P2:P129,"Ausgaben")</f>
        <v>0</v>
      </c>
      <c r="CT15" s="21"/>
      <c r="CW15" s="26">
        <f>SUMIFS('P24 monthly Buchungen'!F2:F129,'P24 monthly Buchungen'!D2:D129,$E15,'P24 monthly Buchungen'!C2:C129,"&gt;="&amp;CW$4,'P24 monthly Buchungen'!C2:C129,"&lt;"&amp;CW$5+1,'P24 monthly Buchungen'!L2:L129,"Ausgaben")-SUMIFS('P24 monthly Buchungen'!F2:F129,'P24 monthly Buchungen'!D2:D129,$E15,'P24 monthly Buchungen'!C2:C129,"&gt;="&amp;CW$4,'P24 monthly Buchungen'!C2:C129,"&lt;"&amp;CW$5+1,'P24 monthly Buchungen'!P2:P129,"Einnahmen")+SUMIFS('P24 monthly Buchungen'!F2:F129,'P24 monthly Buchungen'!D2:D129,$E15,'P24 monthly Buchungen'!C2:C129,"&gt;="&amp;CW$4,'P24 monthly Buchungen'!C2:C129,"&lt;"&amp;CW$5+1,'P24 monthly Buchungen'!L2:L129,"Einnahmen")-SUMIFS('P24 monthly Buchungen'!F2:F129,'P24 monthly Buchungen'!D2:D129,$E15,'P24 monthly Buchungen'!C2:C129,"&gt;="&amp;CW$4,'P24 monthly Buchungen'!C2:C129,"&lt;"&amp;CW$5+1,'P24 monthly Buchungen'!P2:P129,"Ausgaben")</f>
        <v>0</v>
      </c>
      <c r="CX15" s="21"/>
      <c r="DA15" s="26">
        <f>SUMIFS('P24 monthly Buchungen'!F2:F129,'P24 monthly Buchungen'!D2:D129,$E15,'P24 monthly Buchungen'!C2:C129,"&gt;="&amp;DA$4,'P24 monthly Buchungen'!C2:C129,"&lt;"&amp;DA$5+1,'P24 monthly Buchungen'!L2:L129,"Ausgaben")-SUMIFS('P24 monthly Buchungen'!F2:F129,'P24 monthly Buchungen'!D2:D129,$E15,'P24 monthly Buchungen'!C2:C129,"&gt;="&amp;DA$4,'P24 monthly Buchungen'!C2:C129,"&lt;"&amp;DA$5+1,'P24 monthly Buchungen'!P2:P129,"Einnahmen")+SUMIFS('P24 monthly Buchungen'!F2:F129,'P24 monthly Buchungen'!D2:D129,$E15,'P24 monthly Buchungen'!C2:C129,"&gt;="&amp;DA$4,'P24 monthly Buchungen'!C2:C129,"&lt;"&amp;DA$5+1,'P24 monthly Buchungen'!L2:L129,"Einnahmen")-SUMIFS('P24 monthly Buchungen'!F2:F129,'P24 monthly Buchungen'!D2:D129,$E15,'P24 monthly Buchungen'!C2:C129,"&gt;="&amp;DA$4,'P24 monthly Buchungen'!C2:C129,"&lt;"&amp;DA$5+1,'P24 monthly Buchungen'!P2:P129,"Ausgaben")</f>
        <v>0</v>
      </c>
      <c r="DB15" s="21"/>
      <c r="DE15" s="26">
        <f>SUMIFS('P24 monthly Buchungen'!F2:F129,'P24 monthly Buchungen'!D2:D129,$E15,'P24 monthly Buchungen'!C2:C129,"&gt;="&amp;DE$4,'P24 monthly Buchungen'!C2:C129,"&lt;"&amp;DE$5+1,'P24 monthly Buchungen'!L2:L129,"Ausgaben")-SUMIFS('P24 monthly Buchungen'!F2:F129,'P24 monthly Buchungen'!D2:D129,$E15,'P24 monthly Buchungen'!C2:C129,"&gt;="&amp;DE$4,'P24 monthly Buchungen'!C2:C129,"&lt;"&amp;DE$5+1,'P24 monthly Buchungen'!P2:P129,"Einnahmen")+SUMIFS('P24 monthly Buchungen'!F2:F129,'P24 monthly Buchungen'!D2:D129,$E15,'P24 monthly Buchungen'!C2:C129,"&gt;="&amp;DE$4,'P24 monthly Buchungen'!C2:C129,"&lt;"&amp;DE$5+1,'P24 monthly Buchungen'!L2:L129,"Einnahmen")-SUMIFS('P24 monthly Buchungen'!F2:F129,'P24 monthly Buchungen'!D2:D129,$E15,'P24 monthly Buchungen'!C2:C129,"&gt;="&amp;DE$4,'P24 monthly Buchungen'!C2:C129,"&lt;"&amp;DE$5+1,'P24 monthly Buchungen'!P2:P129,"Ausgaben")</f>
        <v>0</v>
      </c>
      <c r="DF15" s="21"/>
      <c r="DI15" s="26">
        <f>SUMIFS('P24 monthly Buchungen'!F2:F129,'P24 monthly Buchungen'!D2:D129,$E15,'P24 monthly Buchungen'!C2:C129,"&gt;="&amp;DI$4,'P24 monthly Buchungen'!C2:C129,"&lt;"&amp;DI$5+1,'P24 monthly Buchungen'!L2:L129,"Ausgaben")-SUMIFS('P24 monthly Buchungen'!F2:F129,'P24 monthly Buchungen'!D2:D129,$E15,'P24 monthly Buchungen'!C2:C129,"&gt;="&amp;DI$4,'P24 monthly Buchungen'!C2:C129,"&lt;"&amp;DI$5+1,'P24 monthly Buchungen'!P2:P129,"Einnahmen")+SUMIFS('P24 monthly Buchungen'!F2:F129,'P24 monthly Buchungen'!D2:D129,$E15,'P24 monthly Buchungen'!C2:C129,"&gt;="&amp;DI$4,'P24 monthly Buchungen'!C2:C129,"&lt;"&amp;DI$5+1,'P24 monthly Buchungen'!L2:L129,"Einnahmen")-SUMIFS('P24 monthly Buchungen'!F2:F129,'P24 monthly Buchungen'!D2:D129,$E15,'P24 monthly Buchungen'!C2:C129,"&gt;="&amp;DI$4,'P24 monthly Buchungen'!C2:C129,"&lt;"&amp;DI$5+1,'P24 monthly Buchungen'!P2:P129,"Ausgaben")</f>
        <v>0</v>
      </c>
      <c r="DJ15" s="21"/>
      <c r="DM15" s="26">
        <f>SUMIFS('P24 monthly Buchungen'!F2:F129,'P24 monthly Buchungen'!D2:D129,$E15,'P24 monthly Buchungen'!C2:C129,"&gt;="&amp;DM$4,'P24 monthly Buchungen'!C2:C129,"&lt;"&amp;DM$5+1,'P24 monthly Buchungen'!L2:L129,"Ausgaben")-SUMIFS('P24 monthly Buchungen'!F2:F129,'P24 monthly Buchungen'!D2:D129,$E15,'P24 monthly Buchungen'!C2:C129,"&gt;="&amp;DM$4,'P24 monthly Buchungen'!C2:C129,"&lt;"&amp;DM$5+1,'P24 monthly Buchungen'!P2:P129,"Einnahmen")+SUMIFS('P24 monthly Buchungen'!F2:F129,'P24 monthly Buchungen'!D2:D129,$E15,'P24 monthly Buchungen'!C2:C129,"&gt;="&amp;DM$4,'P24 monthly Buchungen'!C2:C129,"&lt;"&amp;DM$5+1,'P24 monthly Buchungen'!L2:L129,"Einnahmen")-SUMIFS('P24 monthly Buchungen'!F2:F129,'P24 monthly Buchungen'!D2:D129,$E15,'P24 monthly Buchungen'!C2:C129,"&gt;="&amp;DM$4,'P24 monthly Buchungen'!C2:C129,"&lt;"&amp;DM$5+1,'P24 monthly Buchungen'!P2:P129,"Ausgaben")</f>
        <v>0</v>
      </c>
      <c r="DN15" s="21"/>
      <c r="DQ15" s="26">
        <f>SUMIFS('P24 monthly Buchungen'!F2:F129,'P24 monthly Buchungen'!D2:D129,$E15,'P24 monthly Buchungen'!C2:C129,"&gt;="&amp;DQ$4,'P24 monthly Buchungen'!C2:C129,"&lt;"&amp;DQ$5+1,'P24 monthly Buchungen'!L2:L129,"Ausgaben")-SUMIFS('P24 monthly Buchungen'!F2:F129,'P24 monthly Buchungen'!D2:D129,$E15,'P24 monthly Buchungen'!C2:C129,"&gt;="&amp;DQ$4,'P24 monthly Buchungen'!C2:C129,"&lt;"&amp;DQ$5+1,'P24 monthly Buchungen'!P2:P129,"Einnahmen")+SUMIFS('P24 monthly Buchungen'!F2:F129,'P24 monthly Buchungen'!D2:D129,$E15,'P24 monthly Buchungen'!C2:C129,"&gt;="&amp;DQ$4,'P24 monthly Buchungen'!C2:C129,"&lt;"&amp;DQ$5+1,'P24 monthly Buchungen'!L2:L129,"Einnahmen")-SUMIFS('P24 monthly Buchungen'!F2:F129,'P24 monthly Buchungen'!D2:D129,$E15,'P24 monthly Buchungen'!C2:C129,"&gt;="&amp;DQ$4,'P24 monthly Buchungen'!C2:C129,"&lt;"&amp;DQ$5+1,'P24 monthly Buchungen'!P2:P129,"Ausgaben")</f>
        <v>0</v>
      </c>
      <c r="DR15" s="21"/>
      <c r="DU15" s="26">
        <f>SUMIFS('P24 monthly Buchungen'!F2:F129,'P24 monthly Buchungen'!D2:D129,$E15,'P24 monthly Buchungen'!C2:C129,"&gt;="&amp;DU$4,'P24 monthly Buchungen'!C2:C129,"&lt;"&amp;DU$5+1,'P24 monthly Buchungen'!L2:L129,"Ausgaben")-SUMIFS('P24 monthly Buchungen'!F2:F129,'P24 monthly Buchungen'!D2:D129,$E15,'P24 monthly Buchungen'!C2:C129,"&gt;="&amp;DU$4,'P24 monthly Buchungen'!C2:C129,"&lt;"&amp;DU$5+1,'P24 monthly Buchungen'!P2:P129,"Einnahmen")+SUMIFS('P24 monthly Buchungen'!F2:F129,'P24 monthly Buchungen'!D2:D129,$E15,'P24 monthly Buchungen'!C2:C129,"&gt;="&amp;DU$4,'P24 monthly Buchungen'!C2:C129,"&lt;"&amp;DU$5+1,'P24 monthly Buchungen'!L2:L129,"Einnahmen")-SUMIFS('P24 monthly Buchungen'!F2:F129,'P24 monthly Buchungen'!D2:D129,$E15,'P24 monthly Buchungen'!C2:C129,"&gt;="&amp;DU$4,'P24 monthly Buchungen'!C2:C129,"&lt;"&amp;DU$5+1,'P24 monthly Buchungen'!P2:P129,"Ausgaben")</f>
        <v>1054.8</v>
      </c>
      <c r="DV15" s="21"/>
      <c r="DY15" s="29">
        <v>7525</v>
      </c>
      <c r="DZ15" s="21"/>
      <c r="EC15" s="29">
        <v>7525</v>
      </c>
      <c r="ED15" s="21"/>
      <c r="EG15" s="26">
        <f>SUMIFS('P24 monthly Buchungen'!F2:F129,'P24 monthly Buchungen'!D2:D129,$E15,'P24 monthly Buchungen'!C2:C129,"&gt;="&amp;EG$4,'P24 monthly Buchungen'!C2:C129,"&lt;"&amp;EG$5+1,'P24 monthly Buchungen'!L2:L129,"Ausgaben")-SUMIFS('P24 monthly Buchungen'!F2:F129,'P24 monthly Buchungen'!D2:D129,$E15,'P24 monthly Buchungen'!C2:C129,"&gt;="&amp;EG$4,'P24 monthly Buchungen'!C2:C129,"&lt;"&amp;EG$5+1,'P24 monthly Buchungen'!P2:P129,"Einnahmen")+SUMIFS('P24 monthly Buchungen'!F2:F129,'P24 monthly Buchungen'!D2:D129,$E15,'P24 monthly Buchungen'!C2:C129,"&gt;="&amp;EG$4,'P24 monthly Buchungen'!C2:C129,"&lt;"&amp;EG$5+1,'P24 monthly Buchungen'!L2:L129,"Einnahmen")-SUMIFS('P24 monthly Buchungen'!F2:F129,'P24 monthly Buchungen'!D2:D129,$E15,'P24 monthly Buchungen'!C2:C129,"&gt;="&amp;EG$4,'P24 monthly Buchungen'!C2:C129,"&lt;"&amp;EG$5+1,'P24 monthly Buchungen'!P2:P129,"Ausgaben")</f>
        <v>0</v>
      </c>
      <c r="EH15" s="21"/>
      <c r="EK15" s="26">
        <f>SUMIFS('P24 monthly Buchungen'!F2:F129,'P24 monthly Buchungen'!D2:D129,$E15,'P24 monthly Buchungen'!C2:C129,"&gt;="&amp;EK$4,'P24 monthly Buchungen'!C2:C129,"&lt;"&amp;EK$5+1,'P24 monthly Buchungen'!L2:L129,"Ausgaben")-SUMIFS('P24 monthly Buchungen'!F2:F129,'P24 monthly Buchungen'!D2:D129,$E15,'P24 monthly Buchungen'!C2:C129,"&gt;="&amp;EK$4,'P24 monthly Buchungen'!C2:C129,"&lt;"&amp;EK$5+1,'P24 monthly Buchungen'!P2:P129,"Einnahmen")+SUMIFS('P24 monthly Buchungen'!F2:F129,'P24 monthly Buchungen'!D2:D129,$E15,'P24 monthly Buchungen'!C2:C129,"&gt;="&amp;EK$4,'P24 monthly Buchungen'!C2:C129,"&lt;"&amp;EK$5+1,'P24 monthly Buchungen'!L2:L129,"Einnahmen")-SUMIFS('P24 monthly Buchungen'!F2:F129,'P24 monthly Buchungen'!D2:D129,$E15,'P24 monthly Buchungen'!C2:C129,"&gt;="&amp;EK$4,'P24 monthly Buchungen'!C2:C129,"&lt;"&amp;EK$5+1,'P24 monthly Buchungen'!P2:P129,"Ausgaben")</f>
        <v>0</v>
      </c>
      <c r="EL15" s="21"/>
      <c r="EO15" s="26">
        <f>SUMIFS('P24 monthly Buchungen'!F2:F129,'P24 monthly Buchungen'!D2:D129,$E15,'P24 monthly Buchungen'!C2:C129,"&gt;="&amp;EO$4,'P24 monthly Buchungen'!C2:C129,"&lt;"&amp;EO$5+1,'P24 monthly Buchungen'!L2:L129,"Ausgaben")-SUMIFS('P24 monthly Buchungen'!F2:F129,'P24 monthly Buchungen'!D2:D129,$E15,'P24 monthly Buchungen'!C2:C129,"&gt;="&amp;EO$4,'P24 monthly Buchungen'!C2:C129,"&lt;"&amp;EO$5+1,'P24 monthly Buchungen'!P2:P129,"Einnahmen")+SUMIFS('P24 monthly Buchungen'!F2:F129,'P24 monthly Buchungen'!D2:D129,$E15,'P24 monthly Buchungen'!C2:C129,"&gt;="&amp;EO$4,'P24 monthly Buchungen'!C2:C129,"&lt;"&amp;EO$5+1,'P24 monthly Buchungen'!L2:L129,"Einnahmen")-SUMIFS('P24 monthly Buchungen'!F2:F129,'P24 monthly Buchungen'!D2:D129,$E15,'P24 monthly Buchungen'!C2:C129,"&gt;="&amp;EO$4,'P24 monthly Buchungen'!C2:C129,"&lt;"&amp;EO$5+1,'P24 monthly Buchungen'!P2:P129,"Ausgaben")</f>
        <v>0</v>
      </c>
      <c r="EP15" s="21"/>
      <c r="ES15" s="26">
        <f>SUMIFS('P24 monthly Buchungen'!F2:F129,'P24 monthly Buchungen'!D2:D129,$E15,'P24 monthly Buchungen'!C2:C129,"&gt;="&amp;ES$4,'P24 monthly Buchungen'!C2:C129,"&lt;"&amp;ES$5+1,'P24 monthly Buchungen'!L2:L129,"Ausgaben")-SUMIFS('P24 monthly Buchungen'!F2:F129,'P24 monthly Buchungen'!D2:D129,$E15,'P24 monthly Buchungen'!C2:C129,"&gt;="&amp;ES$4,'P24 monthly Buchungen'!C2:C129,"&lt;"&amp;ES$5+1,'P24 monthly Buchungen'!P2:P129,"Einnahmen")+SUMIFS('P24 monthly Buchungen'!F2:F129,'P24 monthly Buchungen'!D2:D129,$E15,'P24 monthly Buchungen'!C2:C129,"&gt;="&amp;ES$4,'P24 monthly Buchungen'!C2:C129,"&lt;"&amp;ES$5+1,'P24 monthly Buchungen'!L2:L129,"Einnahmen")-SUMIFS('P24 monthly Buchungen'!F2:F129,'P24 monthly Buchungen'!D2:D129,$E15,'P24 monthly Buchungen'!C2:C129,"&gt;="&amp;ES$4,'P24 monthly Buchungen'!C2:C129,"&lt;"&amp;ES$5+1,'P24 monthly Buchungen'!P2:P129,"Ausgaben")</f>
        <v>0</v>
      </c>
      <c r="ET15" s="21"/>
      <c r="EW15" s="26">
        <f>SUMIFS('P24 monthly Buchungen'!F2:F129,'P24 monthly Buchungen'!D2:D129,$E15,'P24 monthly Buchungen'!C2:C129,"&gt;="&amp;EW$4,'P24 monthly Buchungen'!C2:C129,"&lt;"&amp;EW$5+1,'P24 monthly Buchungen'!L2:L129,"Ausgaben")-SUMIFS('P24 monthly Buchungen'!F2:F129,'P24 monthly Buchungen'!D2:D129,$E15,'P24 monthly Buchungen'!C2:C129,"&gt;="&amp;EW$4,'P24 monthly Buchungen'!C2:C129,"&lt;"&amp;EW$5+1,'P24 monthly Buchungen'!P2:P129,"Einnahmen")+SUMIFS('P24 monthly Buchungen'!F2:F129,'P24 monthly Buchungen'!D2:D129,$E15,'P24 monthly Buchungen'!C2:C129,"&gt;="&amp;EW$4,'P24 monthly Buchungen'!C2:C129,"&lt;"&amp;EW$5+1,'P24 monthly Buchungen'!L2:L129,"Einnahmen")-SUMIFS('P24 monthly Buchungen'!F2:F129,'P24 monthly Buchungen'!D2:D129,$E15,'P24 monthly Buchungen'!C2:C129,"&gt;="&amp;EW$4,'P24 monthly Buchungen'!C2:C129,"&lt;"&amp;EW$5+1,'P24 monthly Buchungen'!P2:P129,"Ausgaben")</f>
        <v>0</v>
      </c>
      <c r="EX15" s="21"/>
      <c r="FA15" s="26">
        <f>SUMIFS('P24 monthly Buchungen'!F2:F129,'P24 monthly Buchungen'!D2:D129,$E15,'P24 monthly Buchungen'!C2:C129,"&gt;="&amp;FA$4,'P24 monthly Buchungen'!C2:C129,"&lt;"&amp;FA$5+1,'P24 monthly Buchungen'!L2:L129,"Ausgaben")-SUMIFS('P24 monthly Buchungen'!F2:F129,'P24 monthly Buchungen'!D2:D129,$E15,'P24 monthly Buchungen'!C2:C129,"&gt;="&amp;FA$4,'P24 monthly Buchungen'!C2:C129,"&lt;"&amp;FA$5+1,'P24 monthly Buchungen'!P2:P129,"Einnahmen")+SUMIFS('P24 monthly Buchungen'!F2:F129,'P24 monthly Buchungen'!D2:D129,$E15,'P24 monthly Buchungen'!C2:C129,"&gt;="&amp;FA$4,'P24 monthly Buchungen'!C2:C129,"&lt;"&amp;FA$5+1,'P24 monthly Buchungen'!L2:L129,"Einnahmen")-SUMIFS('P24 monthly Buchungen'!F2:F129,'P24 monthly Buchungen'!D2:D129,$E15,'P24 monthly Buchungen'!C2:C129,"&gt;="&amp;FA$4,'P24 monthly Buchungen'!C2:C129,"&lt;"&amp;FA$5+1,'P24 monthly Buchungen'!P2:P129,"Ausgaben")</f>
        <v>0</v>
      </c>
      <c r="FB15" s="21"/>
      <c r="FE15" s="26">
        <f>SUMIFS('P24 monthly Buchungen'!F2:F129,'P24 monthly Buchungen'!D2:D129,$E15,'P24 monthly Buchungen'!C2:C129,"&gt;="&amp;FE$4,'P24 monthly Buchungen'!C2:C129,"&lt;"&amp;FE$5+1,'P24 monthly Buchungen'!L2:L129,"Ausgaben")-SUMIFS('P24 monthly Buchungen'!F2:F129,'P24 monthly Buchungen'!D2:D129,$E15,'P24 monthly Buchungen'!C2:C129,"&gt;="&amp;FE$4,'P24 monthly Buchungen'!C2:C129,"&lt;"&amp;FE$5+1,'P24 monthly Buchungen'!P2:P129,"Einnahmen")+SUMIFS('P24 monthly Buchungen'!F2:F129,'P24 monthly Buchungen'!D2:D129,$E15,'P24 monthly Buchungen'!C2:C129,"&gt;="&amp;FE$4,'P24 monthly Buchungen'!C2:C129,"&lt;"&amp;FE$5+1,'P24 monthly Buchungen'!L2:L129,"Einnahmen")-SUMIFS('P24 monthly Buchungen'!F2:F129,'P24 monthly Buchungen'!D2:D129,$E15,'P24 monthly Buchungen'!C2:C129,"&gt;="&amp;FE$4,'P24 monthly Buchungen'!C2:C129,"&lt;"&amp;FE$5+1,'P24 monthly Buchungen'!P2:P129,"Ausgaben")</f>
        <v>0</v>
      </c>
      <c r="FF15" s="21"/>
      <c r="FI15" s="26">
        <f>SUMIFS('P24 monthly Buchungen'!F2:F129,'P24 monthly Buchungen'!D2:D129,$E15,'P24 monthly Buchungen'!C2:C129,"&gt;="&amp;FI$4,'P24 monthly Buchungen'!C2:C129,"&lt;"&amp;FI$5+1,'P24 monthly Buchungen'!L2:L129,"Ausgaben")-SUMIFS('P24 monthly Buchungen'!F2:F129,'P24 monthly Buchungen'!D2:D129,$E15,'P24 monthly Buchungen'!C2:C129,"&gt;="&amp;FI$4,'P24 monthly Buchungen'!C2:C129,"&lt;"&amp;FI$5+1,'P24 monthly Buchungen'!P2:P129,"Einnahmen")+SUMIFS('P24 monthly Buchungen'!F2:F129,'P24 monthly Buchungen'!D2:D129,$E15,'P24 monthly Buchungen'!C2:C129,"&gt;="&amp;FI$4,'P24 monthly Buchungen'!C2:C129,"&lt;"&amp;FI$5+1,'P24 monthly Buchungen'!L2:L129,"Einnahmen")-SUMIFS('P24 monthly Buchungen'!F2:F129,'P24 monthly Buchungen'!D2:D129,$E15,'P24 monthly Buchungen'!C2:C129,"&gt;="&amp;FI$4,'P24 monthly Buchungen'!C2:C129,"&lt;"&amp;FI$5+1,'P24 monthly Buchungen'!P2:P129,"Ausgaben")</f>
        <v>0</v>
      </c>
      <c r="FJ15" s="21"/>
      <c r="FM15" s="26">
        <f>SUMIFS('P24 monthly Buchungen'!F2:F129,'P24 monthly Buchungen'!D2:D129,$E15,'P24 monthly Buchungen'!C2:C129,"&gt;="&amp;FM$4,'P24 monthly Buchungen'!C2:C129,"&lt;"&amp;FM$5+1,'P24 monthly Buchungen'!L2:L129,"Ausgaben")-SUMIFS('P24 monthly Buchungen'!F2:F129,'P24 monthly Buchungen'!D2:D129,$E15,'P24 monthly Buchungen'!C2:C129,"&gt;="&amp;FM$4,'P24 monthly Buchungen'!C2:C129,"&lt;"&amp;FM$5+1,'P24 monthly Buchungen'!P2:P129,"Einnahmen")+SUMIFS('P24 monthly Buchungen'!F2:F129,'P24 monthly Buchungen'!D2:D129,$E15,'P24 monthly Buchungen'!C2:C129,"&gt;="&amp;FM$4,'P24 monthly Buchungen'!C2:C129,"&lt;"&amp;FM$5+1,'P24 monthly Buchungen'!L2:L129,"Einnahmen")-SUMIFS('P24 monthly Buchungen'!F2:F129,'P24 monthly Buchungen'!D2:D129,$E15,'P24 monthly Buchungen'!C2:C129,"&gt;="&amp;FM$4,'P24 monthly Buchungen'!C2:C129,"&lt;"&amp;FM$5+1,'P24 monthly Buchungen'!P2:P129,"Ausgaben")</f>
        <v>0</v>
      </c>
      <c r="FN15" s="21"/>
      <c r="FQ15" s="26">
        <f>SUMIFS('P24 monthly Buchungen'!F2:F129,'P24 monthly Buchungen'!D2:D129,$E15,'P24 monthly Buchungen'!C2:C129,"&gt;="&amp;FQ$4,'P24 monthly Buchungen'!C2:C129,"&lt;"&amp;FQ$5+1,'P24 monthly Buchungen'!L2:L129,"Ausgaben")-SUMIFS('P24 monthly Buchungen'!F2:F129,'P24 monthly Buchungen'!D2:D129,$E15,'P24 monthly Buchungen'!C2:C129,"&gt;="&amp;FQ$4,'P24 monthly Buchungen'!C2:C129,"&lt;"&amp;FQ$5+1,'P24 monthly Buchungen'!P2:P129,"Einnahmen")+SUMIFS('P24 monthly Buchungen'!F2:F129,'P24 monthly Buchungen'!D2:D129,$E15,'P24 monthly Buchungen'!C2:C129,"&gt;="&amp;FQ$4,'P24 monthly Buchungen'!C2:C129,"&lt;"&amp;FQ$5+1,'P24 monthly Buchungen'!L2:L129,"Einnahmen")-SUMIFS('P24 monthly Buchungen'!F2:F129,'P24 monthly Buchungen'!D2:D129,$E15,'P24 monthly Buchungen'!C2:C129,"&gt;="&amp;FQ$4,'P24 monthly Buchungen'!C2:C129,"&lt;"&amp;FQ$5+1,'P24 monthly Buchungen'!P2:P129,"Ausgaben")</f>
        <v>0</v>
      </c>
      <c r="FR15" s="21"/>
      <c r="FU15" s="26">
        <f>SUMIFS('P24 monthly Buchungen'!F2:F129,'P24 monthly Buchungen'!D2:D129,$E15,'P24 monthly Buchungen'!C2:C129,"&gt;="&amp;FU$4,'P24 monthly Buchungen'!C2:C129,"&lt;"&amp;FU$5+1,'P24 monthly Buchungen'!L2:L129,"Ausgaben")-SUMIFS('P24 monthly Buchungen'!F2:F129,'P24 monthly Buchungen'!D2:D129,$E15,'P24 monthly Buchungen'!C2:C129,"&gt;="&amp;FU$4,'P24 monthly Buchungen'!C2:C129,"&lt;"&amp;FU$5+1,'P24 monthly Buchungen'!P2:P129,"Einnahmen")+SUMIFS('P24 monthly Buchungen'!F2:F129,'P24 monthly Buchungen'!D2:D129,$E15,'P24 monthly Buchungen'!C2:C129,"&gt;="&amp;FU$4,'P24 monthly Buchungen'!C2:C129,"&lt;"&amp;FU$5+1,'P24 monthly Buchungen'!L2:L129,"Einnahmen")-SUMIFS('P24 monthly Buchungen'!F2:F129,'P24 monthly Buchungen'!D2:D129,$E15,'P24 monthly Buchungen'!C2:C129,"&gt;="&amp;FU$4,'P24 monthly Buchungen'!C2:C129,"&lt;"&amp;FU$5+1,'P24 monthly Buchungen'!P2:P129,"Ausgaben")</f>
        <v>0</v>
      </c>
      <c r="FV15" s="21"/>
      <c r="FY15" s="26">
        <f>SUMIFS('P24 monthly Buchungen'!F2:F129,'P24 monthly Buchungen'!D2:D129,$E15,'P24 monthly Buchungen'!C2:C129,"&gt;="&amp;FY$4,'P24 monthly Buchungen'!C2:C129,"&lt;"&amp;FY$5+1,'P24 monthly Buchungen'!L2:L129,"Ausgaben")-SUMIFS('P24 monthly Buchungen'!F2:F129,'P24 monthly Buchungen'!D2:D129,$E15,'P24 monthly Buchungen'!C2:C129,"&gt;="&amp;FY$4,'P24 monthly Buchungen'!C2:C129,"&lt;"&amp;FY$5+1,'P24 monthly Buchungen'!P2:P129,"Einnahmen")+SUMIFS('P24 monthly Buchungen'!F2:F129,'P24 monthly Buchungen'!D2:D129,$E15,'P24 monthly Buchungen'!C2:C129,"&gt;="&amp;FY$4,'P24 monthly Buchungen'!C2:C129,"&lt;"&amp;FY$5+1,'P24 monthly Buchungen'!L2:L129,"Einnahmen")-SUMIFS('P24 monthly Buchungen'!F2:F129,'P24 monthly Buchungen'!D2:D129,$E15,'P24 monthly Buchungen'!C2:C129,"&gt;="&amp;FY$4,'P24 monthly Buchungen'!C2:C129,"&lt;"&amp;FY$5+1,'P24 monthly Buchungen'!P2:P129,"Ausgaben")</f>
        <v>0</v>
      </c>
      <c r="FZ15" s="21"/>
      <c r="GC15" s="26">
        <f>SUMIFS('P24 monthly Buchungen'!F2:F129,'P24 monthly Buchungen'!D2:D129,$E15,'P24 monthly Buchungen'!C2:C129,"&gt;="&amp;GC$4,'P24 monthly Buchungen'!C2:C129,"&lt;"&amp;GC$5+1,'P24 monthly Buchungen'!L2:L129,"Ausgaben")-SUMIFS('P24 monthly Buchungen'!F2:F129,'P24 monthly Buchungen'!D2:D129,$E15,'P24 monthly Buchungen'!C2:C129,"&gt;="&amp;GC$4,'P24 monthly Buchungen'!C2:C129,"&lt;"&amp;GC$5+1,'P24 monthly Buchungen'!P2:P129,"Einnahmen")+SUMIFS('P24 monthly Buchungen'!F2:F129,'P24 monthly Buchungen'!D2:D129,$E15,'P24 monthly Buchungen'!C2:C129,"&gt;="&amp;GC$4,'P24 monthly Buchungen'!C2:C129,"&lt;"&amp;GC$5+1,'P24 monthly Buchungen'!L2:L129,"Einnahmen")-SUMIFS('P24 monthly Buchungen'!F2:F129,'P24 monthly Buchungen'!D2:D129,$E15,'P24 monthly Buchungen'!C2:C129,"&gt;="&amp;GC$4,'P24 monthly Buchungen'!C2:C129,"&lt;"&amp;GC$5+1,'P24 monthly Buchungen'!P2:P129,"Ausgaben")</f>
        <v>0</v>
      </c>
    </row>
    <row r="16" spans="1:185" x14ac:dyDescent="0.2">
      <c r="D16" t="s">
        <v>5552</v>
      </c>
      <c r="E16" t="s">
        <v>3282</v>
      </c>
      <c r="F16" s="21"/>
      <c r="I16" s="29">
        <v>82100</v>
      </c>
      <c r="J16" s="21"/>
      <c r="M16" s="29">
        <v>26170</v>
      </c>
      <c r="N16" s="21"/>
      <c r="Q16" s="29">
        <v>26170</v>
      </c>
      <c r="R16" s="21"/>
      <c r="U16" s="26">
        <f>SUMIFS('P24 monthly Buchungen'!F2:F129,'P24 monthly Buchungen'!D2:D129,$E16,'P24 monthly Buchungen'!C2:C129,"&gt;="&amp;U$4,'P24 monthly Buchungen'!C2:C129,"&lt;"&amp;U$5+1,'P24 monthly Buchungen'!L2:L129,"Ausgaben")-SUMIFS('P24 monthly Buchungen'!F2:F129,'P24 monthly Buchungen'!D2:D129,$E16,'P24 monthly Buchungen'!C2:C129,"&gt;="&amp;U$4,'P24 monthly Buchungen'!C2:C129,"&lt;"&amp;U$5+1,'P24 monthly Buchungen'!P2:P129,"Einnahmen")+SUMIFS('P24 monthly Buchungen'!F2:F129,'P24 monthly Buchungen'!D2:D129,$E16,'P24 monthly Buchungen'!C2:C129,"&gt;="&amp;U$4,'P24 monthly Buchungen'!C2:C129,"&lt;"&amp;U$5+1,'P24 monthly Buchungen'!L2:L129,"Einnahmen")-SUMIFS('P24 monthly Buchungen'!F2:F129,'P24 monthly Buchungen'!D2:D129,$E16,'P24 monthly Buchungen'!C2:C129,"&gt;="&amp;U$4,'P24 monthly Buchungen'!C2:C129,"&lt;"&amp;U$5+1,'P24 monthly Buchungen'!P2:P129,"Ausgaben")</f>
        <v>0</v>
      </c>
      <c r="V16" s="21"/>
      <c r="Y16" s="26">
        <f>SUMIFS('P24 monthly Buchungen'!F2:F129,'P24 monthly Buchungen'!D2:D129,$E16,'P24 monthly Buchungen'!C2:C129,"&gt;="&amp;Y$4,'P24 monthly Buchungen'!C2:C129,"&lt;"&amp;Y$5+1,'P24 monthly Buchungen'!L2:L129,"Ausgaben")-SUMIFS('P24 monthly Buchungen'!F2:F129,'P24 monthly Buchungen'!D2:D129,$E16,'P24 monthly Buchungen'!C2:C129,"&gt;="&amp;Y$4,'P24 monthly Buchungen'!C2:C129,"&lt;"&amp;Y$5+1,'P24 monthly Buchungen'!P2:P129,"Einnahmen")+SUMIFS('P24 monthly Buchungen'!F2:F129,'P24 monthly Buchungen'!D2:D129,$E16,'P24 monthly Buchungen'!C2:C129,"&gt;="&amp;Y$4,'P24 monthly Buchungen'!C2:C129,"&lt;"&amp;Y$5+1,'P24 monthly Buchungen'!L2:L129,"Einnahmen")-SUMIFS('P24 monthly Buchungen'!F2:F129,'P24 monthly Buchungen'!D2:D129,$E16,'P24 monthly Buchungen'!C2:C129,"&gt;="&amp;Y$4,'P24 monthly Buchungen'!C2:C129,"&lt;"&amp;Y$5+1,'P24 monthly Buchungen'!P2:P129,"Ausgaben")</f>
        <v>0</v>
      </c>
      <c r="Z16" s="21"/>
      <c r="AC16" s="26">
        <f>SUMIFS('P24 monthly Buchungen'!F2:F129,'P24 monthly Buchungen'!D2:D129,$E16,'P24 monthly Buchungen'!C2:C129,"&gt;="&amp;AC$4,'P24 monthly Buchungen'!C2:C129,"&lt;"&amp;AC$5+1,'P24 monthly Buchungen'!L2:L129,"Ausgaben")-SUMIFS('P24 monthly Buchungen'!F2:F129,'P24 monthly Buchungen'!D2:D129,$E16,'P24 monthly Buchungen'!C2:C129,"&gt;="&amp;AC$4,'P24 monthly Buchungen'!C2:C129,"&lt;"&amp;AC$5+1,'P24 monthly Buchungen'!P2:P129,"Einnahmen")+SUMIFS('P24 monthly Buchungen'!F2:F129,'P24 monthly Buchungen'!D2:D129,$E16,'P24 monthly Buchungen'!C2:C129,"&gt;="&amp;AC$4,'P24 monthly Buchungen'!C2:C129,"&lt;"&amp;AC$5+1,'P24 monthly Buchungen'!L2:L129,"Einnahmen")-SUMIFS('P24 monthly Buchungen'!F2:F129,'P24 monthly Buchungen'!D2:D129,$E16,'P24 monthly Buchungen'!C2:C129,"&gt;="&amp;AC$4,'P24 monthly Buchungen'!C2:C129,"&lt;"&amp;AC$5+1,'P24 monthly Buchungen'!P2:P129,"Ausgaben")</f>
        <v>0</v>
      </c>
      <c r="AD16" s="21"/>
      <c r="AG16" s="26">
        <f>SUMIFS('P24 monthly Buchungen'!F2:F129,'P24 monthly Buchungen'!D2:D129,$E16,'P24 monthly Buchungen'!C2:C129,"&gt;="&amp;AG$4,'P24 monthly Buchungen'!C2:C129,"&lt;"&amp;AG$5+1,'P24 monthly Buchungen'!L2:L129,"Ausgaben")-SUMIFS('P24 monthly Buchungen'!F2:F129,'P24 monthly Buchungen'!D2:D129,$E16,'P24 monthly Buchungen'!C2:C129,"&gt;="&amp;AG$4,'P24 monthly Buchungen'!C2:C129,"&lt;"&amp;AG$5+1,'P24 monthly Buchungen'!P2:P129,"Einnahmen")+SUMIFS('P24 monthly Buchungen'!F2:F129,'P24 monthly Buchungen'!D2:D129,$E16,'P24 monthly Buchungen'!C2:C129,"&gt;="&amp;AG$4,'P24 monthly Buchungen'!C2:C129,"&lt;"&amp;AG$5+1,'P24 monthly Buchungen'!L2:L129,"Einnahmen")-SUMIFS('P24 monthly Buchungen'!F2:F129,'P24 monthly Buchungen'!D2:D129,$E16,'P24 monthly Buchungen'!C2:C129,"&gt;="&amp;AG$4,'P24 monthly Buchungen'!C2:C129,"&lt;"&amp;AG$5+1,'P24 monthly Buchungen'!P2:P129,"Ausgaben")</f>
        <v>0</v>
      </c>
      <c r="AH16" s="21"/>
      <c r="AK16" s="26">
        <f>SUMIFS('P24 monthly Buchungen'!F2:F129,'P24 monthly Buchungen'!D2:D129,$E16,'P24 monthly Buchungen'!C2:C129,"&gt;="&amp;AK$4,'P24 monthly Buchungen'!C2:C129,"&lt;"&amp;AK$5+1,'P24 monthly Buchungen'!L2:L129,"Ausgaben")-SUMIFS('P24 monthly Buchungen'!F2:F129,'P24 monthly Buchungen'!D2:D129,$E16,'P24 monthly Buchungen'!C2:C129,"&gt;="&amp;AK$4,'P24 monthly Buchungen'!C2:C129,"&lt;"&amp;AK$5+1,'P24 monthly Buchungen'!P2:P129,"Einnahmen")+SUMIFS('P24 monthly Buchungen'!F2:F129,'P24 monthly Buchungen'!D2:D129,$E16,'P24 monthly Buchungen'!C2:C129,"&gt;="&amp;AK$4,'P24 monthly Buchungen'!C2:C129,"&lt;"&amp;AK$5+1,'P24 monthly Buchungen'!L2:L129,"Einnahmen")-SUMIFS('P24 monthly Buchungen'!F2:F129,'P24 monthly Buchungen'!D2:D129,$E16,'P24 monthly Buchungen'!C2:C129,"&gt;="&amp;AK$4,'P24 monthly Buchungen'!C2:C129,"&lt;"&amp;AK$5+1,'P24 monthly Buchungen'!P2:P129,"Ausgaben")</f>
        <v>0</v>
      </c>
      <c r="AL16" s="21"/>
      <c r="AO16" s="26">
        <f>SUMIFS('P24 monthly Buchungen'!F2:F129,'P24 monthly Buchungen'!D2:D129,$E16,'P24 monthly Buchungen'!C2:C129,"&gt;="&amp;AO$4,'P24 monthly Buchungen'!C2:C129,"&lt;"&amp;AO$5+1,'P24 monthly Buchungen'!L2:L129,"Ausgaben")-SUMIFS('P24 monthly Buchungen'!F2:F129,'P24 monthly Buchungen'!D2:D129,$E16,'P24 monthly Buchungen'!C2:C129,"&gt;="&amp;AO$4,'P24 monthly Buchungen'!C2:C129,"&lt;"&amp;AO$5+1,'P24 monthly Buchungen'!P2:P129,"Einnahmen")+SUMIFS('P24 monthly Buchungen'!F2:F129,'P24 monthly Buchungen'!D2:D129,$E16,'P24 monthly Buchungen'!C2:C129,"&gt;="&amp;AO$4,'P24 monthly Buchungen'!C2:C129,"&lt;"&amp;AO$5+1,'P24 monthly Buchungen'!L2:L129,"Einnahmen")-SUMIFS('P24 monthly Buchungen'!F2:F129,'P24 monthly Buchungen'!D2:D129,$E16,'P24 monthly Buchungen'!C2:C129,"&gt;="&amp;AO$4,'P24 monthly Buchungen'!C2:C129,"&lt;"&amp;AO$5+1,'P24 monthly Buchungen'!P2:P129,"Ausgaben")</f>
        <v>0</v>
      </c>
      <c r="AP16" s="21"/>
      <c r="AS16" s="26">
        <f>SUMIFS('P24 monthly Buchungen'!F2:F129,'P24 monthly Buchungen'!D2:D129,$E16,'P24 monthly Buchungen'!C2:C129,"&gt;="&amp;AS$4,'P24 monthly Buchungen'!C2:C129,"&lt;"&amp;AS$5+1,'P24 monthly Buchungen'!L2:L129,"Ausgaben")-SUMIFS('P24 monthly Buchungen'!F2:F129,'P24 monthly Buchungen'!D2:D129,$E16,'P24 monthly Buchungen'!C2:C129,"&gt;="&amp;AS$4,'P24 monthly Buchungen'!C2:C129,"&lt;"&amp;AS$5+1,'P24 monthly Buchungen'!P2:P129,"Einnahmen")+SUMIFS('P24 monthly Buchungen'!F2:F129,'P24 monthly Buchungen'!D2:D129,$E16,'P24 monthly Buchungen'!C2:C129,"&gt;="&amp;AS$4,'P24 monthly Buchungen'!C2:C129,"&lt;"&amp;AS$5+1,'P24 monthly Buchungen'!L2:L129,"Einnahmen")-SUMIFS('P24 monthly Buchungen'!F2:F129,'P24 monthly Buchungen'!D2:D129,$E16,'P24 monthly Buchungen'!C2:C129,"&gt;="&amp;AS$4,'P24 monthly Buchungen'!C2:C129,"&lt;"&amp;AS$5+1,'P24 monthly Buchungen'!P2:P129,"Ausgaben")</f>
        <v>0</v>
      </c>
      <c r="AT16" s="21"/>
      <c r="AW16" s="26">
        <f>SUMIFS('P24 monthly Buchungen'!F2:F129,'P24 monthly Buchungen'!D2:D129,$E16,'P24 monthly Buchungen'!C2:C129,"&gt;="&amp;AW$4,'P24 monthly Buchungen'!C2:C129,"&lt;"&amp;AW$5+1,'P24 monthly Buchungen'!L2:L129,"Ausgaben")-SUMIFS('P24 monthly Buchungen'!F2:F129,'P24 monthly Buchungen'!D2:D129,$E16,'P24 monthly Buchungen'!C2:C129,"&gt;="&amp;AW$4,'P24 monthly Buchungen'!C2:C129,"&lt;"&amp;AW$5+1,'P24 monthly Buchungen'!P2:P129,"Einnahmen")+SUMIFS('P24 monthly Buchungen'!F2:F129,'P24 monthly Buchungen'!D2:D129,$E16,'P24 monthly Buchungen'!C2:C129,"&gt;="&amp;AW$4,'P24 monthly Buchungen'!C2:C129,"&lt;"&amp;AW$5+1,'P24 monthly Buchungen'!L2:L129,"Einnahmen")-SUMIFS('P24 monthly Buchungen'!F2:F129,'P24 monthly Buchungen'!D2:D129,$E16,'P24 monthly Buchungen'!C2:C129,"&gt;="&amp;AW$4,'P24 monthly Buchungen'!C2:C129,"&lt;"&amp;AW$5+1,'P24 monthly Buchungen'!P2:P129,"Ausgaben")</f>
        <v>0</v>
      </c>
      <c r="AX16" s="21"/>
      <c r="BA16" s="26">
        <f>SUMIFS('P24 monthly Buchungen'!F2:F129,'P24 monthly Buchungen'!D2:D129,$E16,'P24 monthly Buchungen'!C2:C129,"&gt;="&amp;BA$4,'P24 monthly Buchungen'!C2:C129,"&lt;"&amp;BA$5+1,'P24 monthly Buchungen'!L2:L129,"Ausgaben")-SUMIFS('P24 monthly Buchungen'!F2:F129,'P24 monthly Buchungen'!D2:D129,$E16,'P24 monthly Buchungen'!C2:C129,"&gt;="&amp;BA$4,'P24 monthly Buchungen'!C2:C129,"&lt;"&amp;BA$5+1,'P24 monthly Buchungen'!P2:P129,"Einnahmen")+SUMIFS('P24 monthly Buchungen'!F2:F129,'P24 monthly Buchungen'!D2:D129,$E16,'P24 monthly Buchungen'!C2:C129,"&gt;="&amp;BA$4,'P24 monthly Buchungen'!C2:C129,"&lt;"&amp;BA$5+1,'P24 monthly Buchungen'!L2:L129,"Einnahmen")-SUMIFS('P24 monthly Buchungen'!F2:F129,'P24 monthly Buchungen'!D2:D129,$E16,'P24 monthly Buchungen'!C2:C129,"&gt;="&amp;BA$4,'P24 monthly Buchungen'!C2:C129,"&lt;"&amp;BA$5+1,'P24 monthly Buchungen'!P2:P129,"Ausgaben")</f>
        <v>0</v>
      </c>
      <c r="BB16" s="21"/>
      <c r="BE16" s="26">
        <f>SUMIFS('P24 monthly Buchungen'!F2:F129,'P24 monthly Buchungen'!D2:D129,$E16,'P24 monthly Buchungen'!C2:C129,"&gt;="&amp;BE$4,'P24 monthly Buchungen'!C2:C129,"&lt;"&amp;BE$5+1,'P24 monthly Buchungen'!L2:L129,"Ausgaben")-SUMIFS('P24 monthly Buchungen'!F2:F129,'P24 monthly Buchungen'!D2:D129,$E16,'P24 monthly Buchungen'!C2:C129,"&gt;="&amp;BE$4,'P24 monthly Buchungen'!C2:C129,"&lt;"&amp;BE$5+1,'P24 monthly Buchungen'!P2:P129,"Einnahmen")+SUMIFS('P24 monthly Buchungen'!F2:F129,'P24 monthly Buchungen'!D2:D129,$E16,'P24 monthly Buchungen'!C2:C129,"&gt;="&amp;BE$4,'P24 monthly Buchungen'!C2:C129,"&lt;"&amp;BE$5+1,'P24 monthly Buchungen'!L2:L129,"Einnahmen")-SUMIFS('P24 monthly Buchungen'!F2:F129,'P24 monthly Buchungen'!D2:D129,$E16,'P24 monthly Buchungen'!C2:C129,"&gt;="&amp;BE$4,'P24 monthly Buchungen'!C2:C129,"&lt;"&amp;BE$5+1,'P24 monthly Buchungen'!P2:P129,"Ausgaben")</f>
        <v>0</v>
      </c>
      <c r="BF16" s="21"/>
      <c r="BI16" s="26">
        <f>SUMIFS('P24 monthly Buchungen'!F2:F129,'P24 monthly Buchungen'!D2:D129,$E16,'P24 monthly Buchungen'!C2:C129,"&gt;="&amp;BI$4,'P24 monthly Buchungen'!C2:C129,"&lt;"&amp;BI$5+1,'P24 monthly Buchungen'!L2:L129,"Ausgaben")-SUMIFS('P24 monthly Buchungen'!F2:F129,'P24 monthly Buchungen'!D2:D129,$E16,'P24 monthly Buchungen'!C2:C129,"&gt;="&amp;BI$4,'P24 monthly Buchungen'!C2:C129,"&lt;"&amp;BI$5+1,'P24 monthly Buchungen'!P2:P129,"Einnahmen")+SUMIFS('P24 monthly Buchungen'!F2:F129,'P24 monthly Buchungen'!D2:D129,$E16,'P24 monthly Buchungen'!C2:C129,"&gt;="&amp;BI$4,'P24 monthly Buchungen'!C2:C129,"&lt;"&amp;BI$5+1,'P24 monthly Buchungen'!L2:L129,"Einnahmen")-SUMIFS('P24 monthly Buchungen'!F2:F129,'P24 monthly Buchungen'!D2:D129,$E16,'P24 monthly Buchungen'!C2:C129,"&gt;="&amp;BI$4,'P24 monthly Buchungen'!C2:C129,"&lt;"&amp;BI$5+1,'P24 monthly Buchungen'!P2:P129,"Ausgaben")</f>
        <v>0</v>
      </c>
      <c r="BJ16" s="21"/>
      <c r="BM16" s="26">
        <f>SUMIFS('P24 monthly Buchungen'!F2:F129,'P24 monthly Buchungen'!D2:D129,$E16,'P24 monthly Buchungen'!C2:C129,"&gt;="&amp;BM$4,'P24 monthly Buchungen'!C2:C129,"&lt;"&amp;BM$5+1,'P24 monthly Buchungen'!L2:L129,"Ausgaben")-SUMIFS('P24 monthly Buchungen'!F2:F129,'P24 monthly Buchungen'!D2:D129,$E16,'P24 monthly Buchungen'!C2:C129,"&gt;="&amp;BM$4,'P24 monthly Buchungen'!C2:C129,"&lt;"&amp;BM$5+1,'P24 monthly Buchungen'!P2:P129,"Einnahmen")+SUMIFS('P24 monthly Buchungen'!F2:F129,'P24 monthly Buchungen'!D2:D129,$E16,'P24 monthly Buchungen'!C2:C129,"&gt;="&amp;BM$4,'P24 monthly Buchungen'!C2:C129,"&lt;"&amp;BM$5+1,'P24 monthly Buchungen'!L2:L129,"Einnahmen")-SUMIFS('P24 monthly Buchungen'!F2:F129,'P24 monthly Buchungen'!D2:D129,$E16,'P24 monthly Buchungen'!C2:C129,"&gt;="&amp;BM$4,'P24 monthly Buchungen'!C2:C129,"&lt;"&amp;BM$5+1,'P24 monthly Buchungen'!P2:P129,"Ausgaben")</f>
        <v>6745.6200000000008</v>
      </c>
      <c r="BN16" s="21"/>
      <c r="BQ16" s="26">
        <f>SUMIFS('P24 monthly Buchungen'!F2:F129,'P24 monthly Buchungen'!D2:D129,$E16,'P24 monthly Buchungen'!C2:C129,"&gt;="&amp;BQ$4,'P24 monthly Buchungen'!C2:C129,"&lt;"&amp;BQ$5+1,'P24 monthly Buchungen'!L2:L129,"Ausgaben")-SUMIFS('P24 monthly Buchungen'!F2:F129,'P24 monthly Buchungen'!D2:D129,$E16,'P24 monthly Buchungen'!C2:C129,"&gt;="&amp;BQ$4,'P24 monthly Buchungen'!C2:C129,"&lt;"&amp;BQ$5+1,'P24 monthly Buchungen'!P2:P129,"Einnahmen")+SUMIFS('P24 monthly Buchungen'!F2:F129,'P24 monthly Buchungen'!D2:D129,$E16,'P24 monthly Buchungen'!C2:C129,"&gt;="&amp;BQ$4,'P24 monthly Buchungen'!C2:C129,"&lt;"&amp;BQ$5+1,'P24 monthly Buchungen'!L2:L129,"Einnahmen")-SUMIFS('P24 monthly Buchungen'!F2:F129,'P24 monthly Buchungen'!D2:D129,$E16,'P24 monthly Buchungen'!C2:C129,"&gt;="&amp;BQ$4,'P24 monthly Buchungen'!C2:C129,"&lt;"&amp;BQ$5+1,'P24 monthly Buchungen'!P2:P129,"Ausgaben")</f>
        <v>0</v>
      </c>
      <c r="BR16" s="21"/>
      <c r="BU16" s="29">
        <v>27430</v>
      </c>
      <c r="BV16" s="21"/>
      <c r="BY16" s="29">
        <v>27430</v>
      </c>
      <c r="BZ16" s="21"/>
      <c r="CC16" s="26">
        <f>SUMIFS('P24 monthly Buchungen'!F2:F129,'P24 monthly Buchungen'!D2:D129,$E16,'P24 monthly Buchungen'!C2:C129,"&gt;="&amp;CC$4,'P24 monthly Buchungen'!C2:C129,"&lt;"&amp;CC$5+1,'P24 monthly Buchungen'!L2:L129,"Ausgaben")-SUMIFS('P24 monthly Buchungen'!F2:F129,'P24 monthly Buchungen'!D2:D129,$E16,'P24 monthly Buchungen'!C2:C129,"&gt;="&amp;CC$4,'P24 monthly Buchungen'!C2:C129,"&lt;"&amp;CC$5+1,'P24 monthly Buchungen'!P2:P129,"Einnahmen")+SUMIFS('P24 monthly Buchungen'!F2:F129,'P24 monthly Buchungen'!D2:D129,$E16,'P24 monthly Buchungen'!C2:C129,"&gt;="&amp;CC$4,'P24 monthly Buchungen'!C2:C129,"&lt;"&amp;CC$5+1,'P24 monthly Buchungen'!L2:L129,"Einnahmen")-SUMIFS('P24 monthly Buchungen'!F2:F129,'P24 monthly Buchungen'!D2:D129,$E16,'P24 monthly Buchungen'!C2:C129,"&gt;="&amp;CC$4,'P24 monthly Buchungen'!C2:C129,"&lt;"&amp;CC$5+1,'P24 monthly Buchungen'!P2:P129,"Ausgaben")</f>
        <v>0</v>
      </c>
      <c r="CD16" s="21"/>
      <c r="CG16" s="26">
        <f>SUMIFS('P24 monthly Buchungen'!F2:F129,'P24 monthly Buchungen'!D2:D129,$E16,'P24 monthly Buchungen'!C2:C129,"&gt;="&amp;CG$4,'P24 monthly Buchungen'!C2:C129,"&lt;"&amp;CG$5+1,'P24 monthly Buchungen'!L2:L129,"Ausgaben")-SUMIFS('P24 monthly Buchungen'!F2:F129,'P24 monthly Buchungen'!D2:D129,$E16,'P24 monthly Buchungen'!C2:C129,"&gt;="&amp;CG$4,'P24 monthly Buchungen'!C2:C129,"&lt;"&amp;CG$5+1,'P24 monthly Buchungen'!P2:P129,"Einnahmen")+SUMIFS('P24 monthly Buchungen'!F2:F129,'P24 monthly Buchungen'!D2:D129,$E16,'P24 monthly Buchungen'!C2:C129,"&gt;="&amp;CG$4,'P24 monthly Buchungen'!C2:C129,"&lt;"&amp;CG$5+1,'P24 monthly Buchungen'!L2:L129,"Einnahmen")-SUMIFS('P24 monthly Buchungen'!F2:F129,'P24 monthly Buchungen'!D2:D129,$E16,'P24 monthly Buchungen'!C2:C129,"&gt;="&amp;CG$4,'P24 monthly Buchungen'!C2:C129,"&lt;"&amp;CG$5+1,'P24 monthly Buchungen'!P2:P129,"Ausgaben")</f>
        <v>0</v>
      </c>
      <c r="CH16" s="21"/>
      <c r="CK16" s="26">
        <f>SUMIFS('P24 monthly Buchungen'!F2:F129,'P24 monthly Buchungen'!D2:D129,$E16,'P24 monthly Buchungen'!C2:C129,"&gt;="&amp;CK$4,'P24 monthly Buchungen'!C2:C129,"&lt;"&amp;CK$5+1,'P24 monthly Buchungen'!L2:L129,"Ausgaben")-SUMIFS('P24 monthly Buchungen'!F2:F129,'P24 monthly Buchungen'!D2:D129,$E16,'P24 monthly Buchungen'!C2:C129,"&gt;="&amp;CK$4,'P24 monthly Buchungen'!C2:C129,"&lt;"&amp;CK$5+1,'P24 monthly Buchungen'!P2:P129,"Einnahmen")+SUMIFS('P24 monthly Buchungen'!F2:F129,'P24 monthly Buchungen'!D2:D129,$E16,'P24 monthly Buchungen'!C2:C129,"&gt;="&amp;CK$4,'P24 monthly Buchungen'!C2:C129,"&lt;"&amp;CK$5+1,'P24 monthly Buchungen'!L2:L129,"Einnahmen")-SUMIFS('P24 monthly Buchungen'!F2:F129,'P24 monthly Buchungen'!D2:D129,$E16,'P24 monthly Buchungen'!C2:C129,"&gt;="&amp;CK$4,'P24 monthly Buchungen'!C2:C129,"&lt;"&amp;CK$5+1,'P24 monthly Buchungen'!P2:P129,"Ausgaben")</f>
        <v>0</v>
      </c>
      <c r="CL16" s="21"/>
      <c r="CO16" s="26">
        <f>SUMIFS('P24 monthly Buchungen'!F2:F129,'P24 monthly Buchungen'!D2:D129,$E16,'P24 monthly Buchungen'!C2:C129,"&gt;="&amp;CO$4,'P24 monthly Buchungen'!C2:C129,"&lt;"&amp;CO$5+1,'P24 monthly Buchungen'!L2:L129,"Ausgaben")-SUMIFS('P24 monthly Buchungen'!F2:F129,'P24 monthly Buchungen'!D2:D129,$E16,'P24 monthly Buchungen'!C2:C129,"&gt;="&amp;CO$4,'P24 monthly Buchungen'!C2:C129,"&lt;"&amp;CO$5+1,'P24 monthly Buchungen'!P2:P129,"Einnahmen")+SUMIFS('P24 monthly Buchungen'!F2:F129,'P24 monthly Buchungen'!D2:D129,$E16,'P24 monthly Buchungen'!C2:C129,"&gt;="&amp;CO$4,'P24 monthly Buchungen'!C2:C129,"&lt;"&amp;CO$5+1,'P24 monthly Buchungen'!L2:L129,"Einnahmen")-SUMIFS('P24 monthly Buchungen'!F2:F129,'P24 monthly Buchungen'!D2:D129,$E16,'P24 monthly Buchungen'!C2:C129,"&gt;="&amp;CO$4,'P24 monthly Buchungen'!C2:C129,"&lt;"&amp;CO$5+1,'P24 monthly Buchungen'!P2:P129,"Ausgaben")</f>
        <v>0</v>
      </c>
      <c r="CP16" s="21"/>
      <c r="CS16" s="26">
        <f>SUMIFS('P24 monthly Buchungen'!F2:F129,'P24 monthly Buchungen'!D2:D129,$E16,'P24 monthly Buchungen'!C2:C129,"&gt;="&amp;CS$4,'P24 monthly Buchungen'!C2:C129,"&lt;"&amp;CS$5+1,'P24 monthly Buchungen'!L2:L129,"Ausgaben")-SUMIFS('P24 monthly Buchungen'!F2:F129,'P24 monthly Buchungen'!D2:D129,$E16,'P24 monthly Buchungen'!C2:C129,"&gt;="&amp;CS$4,'P24 monthly Buchungen'!C2:C129,"&lt;"&amp;CS$5+1,'P24 monthly Buchungen'!P2:P129,"Einnahmen")+SUMIFS('P24 monthly Buchungen'!F2:F129,'P24 monthly Buchungen'!D2:D129,$E16,'P24 monthly Buchungen'!C2:C129,"&gt;="&amp;CS$4,'P24 monthly Buchungen'!C2:C129,"&lt;"&amp;CS$5+1,'P24 monthly Buchungen'!L2:L129,"Einnahmen")-SUMIFS('P24 monthly Buchungen'!F2:F129,'P24 monthly Buchungen'!D2:D129,$E16,'P24 monthly Buchungen'!C2:C129,"&gt;="&amp;CS$4,'P24 monthly Buchungen'!C2:C129,"&lt;"&amp;CS$5+1,'P24 monthly Buchungen'!P2:P129,"Ausgaben")</f>
        <v>0</v>
      </c>
      <c r="CT16" s="21"/>
      <c r="CW16" s="26">
        <f>SUMIFS('P24 monthly Buchungen'!F2:F129,'P24 monthly Buchungen'!D2:D129,$E16,'P24 monthly Buchungen'!C2:C129,"&gt;="&amp;CW$4,'P24 monthly Buchungen'!C2:C129,"&lt;"&amp;CW$5+1,'P24 monthly Buchungen'!L2:L129,"Ausgaben")-SUMIFS('P24 monthly Buchungen'!F2:F129,'P24 monthly Buchungen'!D2:D129,$E16,'P24 monthly Buchungen'!C2:C129,"&gt;="&amp;CW$4,'P24 monthly Buchungen'!C2:C129,"&lt;"&amp;CW$5+1,'P24 monthly Buchungen'!P2:P129,"Einnahmen")+SUMIFS('P24 monthly Buchungen'!F2:F129,'P24 monthly Buchungen'!D2:D129,$E16,'P24 monthly Buchungen'!C2:C129,"&gt;="&amp;CW$4,'P24 monthly Buchungen'!C2:C129,"&lt;"&amp;CW$5+1,'P24 monthly Buchungen'!L2:L129,"Einnahmen")-SUMIFS('P24 monthly Buchungen'!F2:F129,'P24 monthly Buchungen'!D2:D129,$E16,'P24 monthly Buchungen'!C2:C129,"&gt;="&amp;CW$4,'P24 monthly Buchungen'!C2:C129,"&lt;"&amp;CW$5+1,'P24 monthly Buchungen'!P2:P129,"Ausgaben")</f>
        <v>0</v>
      </c>
      <c r="CX16" s="21"/>
      <c r="DA16" s="26">
        <f>SUMIFS('P24 monthly Buchungen'!F2:F129,'P24 monthly Buchungen'!D2:D129,$E16,'P24 monthly Buchungen'!C2:C129,"&gt;="&amp;DA$4,'P24 monthly Buchungen'!C2:C129,"&lt;"&amp;DA$5+1,'P24 monthly Buchungen'!L2:L129,"Ausgaben")-SUMIFS('P24 monthly Buchungen'!F2:F129,'P24 monthly Buchungen'!D2:D129,$E16,'P24 monthly Buchungen'!C2:C129,"&gt;="&amp;DA$4,'P24 monthly Buchungen'!C2:C129,"&lt;"&amp;DA$5+1,'P24 monthly Buchungen'!P2:P129,"Einnahmen")+SUMIFS('P24 monthly Buchungen'!F2:F129,'P24 monthly Buchungen'!D2:D129,$E16,'P24 monthly Buchungen'!C2:C129,"&gt;="&amp;DA$4,'P24 monthly Buchungen'!C2:C129,"&lt;"&amp;DA$5+1,'P24 monthly Buchungen'!L2:L129,"Einnahmen")-SUMIFS('P24 monthly Buchungen'!F2:F129,'P24 monthly Buchungen'!D2:D129,$E16,'P24 monthly Buchungen'!C2:C129,"&gt;="&amp;DA$4,'P24 monthly Buchungen'!C2:C129,"&lt;"&amp;DA$5+1,'P24 monthly Buchungen'!P2:P129,"Ausgaben")</f>
        <v>0</v>
      </c>
      <c r="DB16" s="21"/>
      <c r="DE16" s="26">
        <f>SUMIFS('P24 monthly Buchungen'!F2:F129,'P24 monthly Buchungen'!D2:D129,$E16,'P24 monthly Buchungen'!C2:C129,"&gt;="&amp;DE$4,'P24 monthly Buchungen'!C2:C129,"&lt;"&amp;DE$5+1,'P24 monthly Buchungen'!L2:L129,"Ausgaben")-SUMIFS('P24 monthly Buchungen'!F2:F129,'P24 monthly Buchungen'!D2:D129,$E16,'P24 monthly Buchungen'!C2:C129,"&gt;="&amp;DE$4,'P24 monthly Buchungen'!C2:C129,"&lt;"&amp;DE$5+1,'P24 monthly Buchungen'!P2:P129,"Einnahmen")+SUMIFS('P24 monthly Buchungen'!F2:F129,'P24 monthly Buchungen'!D2:D129,$E16,'P24 monthly Buchungen'!C2:C129,"&gt;="&amp;DE$4,'P24 monthly Buchungen'!C2:C129,"&lt;"&amp;DE$5+1,'P24 monthly Buchungen'!L2:L129,"Einnahmen")-SUMIFS('P24 monthly Buchungen'!F2:F129,'P24 monthly Buchungen'!D2:D129,$E16,'P24 monthly Buchungen'!C2:C129,"&gt;="&amp;DE$4,'P24 monthly Buchungen'!C2:C129,"&lt;"&amp;DE$5+1,'P24 monthly Buchungen'!P2:P129,"Ausgaben")</f>
        <v>0</v>
      </c>
      <c r="DF16" s="21"/>
      <c r="DI16" s="26">
        <f>SUMIFS('P24 monthly Buchungen'!F2:F129,'P24 monthly Buchungen'!D2:D129,$E16,'P24 monthly Buchungen'!C2:C129,"&gt;="&amp;DI$4,'P24 monthly Buchungen'!C2:C129,"&lt;"&amp;DI$5+1,'P24 monthly Buchungen'!L2:L129,"Ausgaben")-SUMIFS('P24 monthly Buchungen'!F2:F129,'P24 monthly Buchungen'!D2:D129,$E16,'P24 monthly Buchungen'!C2:C129,"&gt;="&amp;DI$4,'P24 monthly Buchungen'!C2:C129,"&lt;"&amp;DI$5+1,'P24 monthly Buchungen'!P2:P129,"Einnahmen")+SUMIFS('P24 monthly Buchungen'!F2:F129,'P24 monthly Buchungen'!D2:D129,$E16,'P24 monthly Buchungen'!C2:C129,"&gt;="&amp;DI$4,'P24 monthly Buchungen'!C2:C129,"&lt;"&amp;DI$5+1,'P24 monthly Buchungen'!L2:L129,"Einnahmen")-SUMIFS('P24 monthly Buchungen'!F2:F129,'P24 monthly Buchungen'!D2:D129,$E16,'P24 monthly Buchungen'!C2:C129,"&gt;="&amp;DI$4,'P24 monthly Buchungen'!C2:C129,"&lt;"&amp;DI$5+1,'P24 monthly Buchungen'!P2:P129,"Ausgaben")</f>
        <v>0</v>
      </c>
      <c r="DJ16" s="21"/>
      <c r="DM16" s="26">
        <f>SUMIFS('P24 monthly Buchungen'!F2:F129,'P24 monthly Buchungen'!D2:D129,$E16,'P24 monthly Buchungen'!C2:C129,"&gt;="&amp;DM$4,'P24 monthly Buchungen'!C2:C129,"&lt;"&amp;DM$5+1,'P24 monthly Buchungen'!L2:L129,"Ausgaben")-SUMIFS('P24 monthly Buchungen'!F2:F129,'P24 monthly Buchungen'!D2:D129,$E16,'P24 monthly Buchungen'!C2:C129,"&gt;="&amp;DM$4,'P24 monthly Buchungen'!C2:C129,"&lt;"&amp;DM$5+1,'P24 monthly Buchungen'!P2:P129,"Einnahmen")+SUMIFS('P24 monthly Buchungen'!F2:F129,'P24 monthly Buchungen'!D2:D129,$E16,'P24 monthly Buchungen'!C2:C129,"&gt;="&amp;DM$4,'P24 monthly Buchungen'!C2:C129,"&lt;"&amp;DM$5+1,'P24 monthly Buchungen'!L2:L129,"Einnahmen")-SUMIFS('P24 monthly Buchungen'!F2:F129,'P24 monthly Buchungen'!D2:D129,$E16,'P24 monthly Buchungen'!C2:C129,"&gt;="&amp;DM$4,'P24 monthly Buchungen'!C2:C129,"&lt;"&amp;DM$5+1,'P24 monthly Buchungen'!P2:P129,"Ausgaben")</f>
        <v>0</v>
      </c>
      <c r="DN16" s="21"/>
      <c r="DQ16" s="26">
        <f>SUMIFS('P24 monthly Buchungen'!F2:F129,'P24 monthly Buchungen'!D2:D129,$E16,'P24 monthly Buchungen'!C2:C129,"&gt;="&amp;DQ$4,'P24 monthly Buchungen'!C2:C129,"&lt;"&amp;DQ$5+1,'P24 monthly Buchungen'!L2:L129,"Ausgaben")-SUMIFS('P24 monthly Buchungen'!F2:F129,'P24 monthly Buchungen'!D2:D129,$E16,'P24 monthly Buchungen'!C2:C129,"&gt;="&amp;DQ$4,'P24 monthly Buchungen'!C2:C129,"&lt;"&amp;DQ$5+1,'P24 monthly Buchungen'!P2:P129,"Einnahmen")+SUMIFS('P24 monthly Buchungen'!F2:F129,'P24 monthly Buchungen'!D2:D129,$E16,'P24 monthly Buchungen'!C2:C129,"&gt;="&amp;DQ$4,'P24 monthly Buchungen'!C2:C129,"&lt;"&amp;DQ$5+1,'P24 monthly Buchungen'!L2:L129,"Einnahmen")-SUMIFS('P24 monthly Buchungen'!F2:F129,'P24 monthly Buchungen'!D2:D129,$E16,'P24 monthly Buchungen'!C2:C129,"&gt;="&amp;DQ$4,'P24 monthly Buchungen'!C2:C129,"&lt;"&amp;DQ$5+1,'P24 monthly Buchungen'!P2:P129,"Ausgaben")</f>
        <v>0</v>
      </c>
      <c r="DR16" s="21"/>
      <c r="DU16" s="26">
        <f>SUMIFS('P24 monthly Buchungen'!F2:F129,'P24 monthly Buchungen'!D2:D129,$E16,'P24 monthly Buchungen'!C2:C129,"&gt;="&amp;DU$4,'P24 monthly Buchungen'!C2:C129,"&lt;"&amp;DU$5+1,'P24 monthly Buchungen'!L2:L129,"Ausgaben")-SUMIFS('P24 monthly Buchungen'!F2:F129,'P24 monthly Buchungen'!D2:D129,$E16,'P24 monthly Buchungen'!C2:C129,"&gt;="&amp;DU$4,'P24 monthly Buchungen'!C2:C129,"&lt;"&amp;DU$5+1,'P24 monthly Buchungen'!P2:P129,"Einnahmen")+SUMIFS('P24 monthly Buchungen'!F2:F129,'P24 monthly Buchungen'!D2:D129,$E16,'P24 monthly Buchungen'!C2:C129,"&gt;="&amp;DU$4,'P24 monthly Buchungen'!C2:C129,"&lt;"&amp;DU$5+1,'P24 monthly Buchungen'!L2:L129,"Einnahmen")-SUMIFS('P24 monthly Buchungen'!F2:F129,'P24 monthly Buchungen'!D2:D129,$E16,'P24 monthly Buchungen'!C2:C129,"&gt;="&amp;DU$4,'P24 monthly Buchungen'!C2:C129,"&lt;"&amp;DU$5+1,'P24 monthly Buchungen'!P2:P129,"Ausgaben")</f>
        <v>3587.25</v>
      </c>
      <c r="DV16" s="21"/>
      <c r="DY16" s="29">
        <v>28500</v>
      </c>
      <c r="DZ16" s="21"/>
      <c r="EC16" s="29">
        <v>28500</v>
      </c>
      <c r="ED16" s="21"/>
      <c r="EG16" s="26">
        <f>SUMIFS('P24 monthly Buchungen'!F2:F129,'P24 monthly Buchungen'!D2:D129,$E16,'P24 monthly Buchungen'!C2:C129,"&gt;="&amp;EG$4,'P24 monthly Buchungen'!C2:C129,"&lt;"&amp;EG$5+1,'P24 monthly Buchungen'!L2:L129,"Ausgaben")-SUMIFS('P24 monthly Buchungen'!F2:F129,'P24 monthly Buchungen'!D2:D129,$E16,'P24 monthly Buchungen'!C2:C129,"&gt;="&amp;EG$4,'P24 monthly Buchungen'!C2:C129,"&lt;"&amp;EG$5+1,'P24 monthly Buchungen'!P2:P129,"Einnahmen")+SUMIFS('P24 monthly Buchungen'!F2:F129,'P24 monthly Buchungen'!D2:D129,$E16,'P24 monthly Buchungen'!C2:C129,"&gt;="&amp;EG$4,'P24 monthly Buchungen'!C2:C129,"&lt;"&amp;EG$5+1,'P24 monthly Buchungen'!L2:L129,"Einnahmen")-SUMIFS('P24 monthly Buchungen'!F2:F129,'P24 monthly Buchungen'!D2:D129,$E16,'P24 monthly Buchungen'!C2:C129,"&gt;="&amp;EG$4,'P24 monthly Buchungen'!C2:C129,"&lt;"&amp;EG$5+1,'P24 monthly Buchungen'!P2:P129,"Ausgaben")</f>
        <v>0</v>
      </c>
      <c r="EH16" s="21"/>
      <c r="EK16" s="26">
        <f>SUMIFS('P24 monthly Buchungen'!F2:F129,'P24 monthly Buchungen'!D2:D129,$E16,'P24 monthly Buchungen'!C2:C129,"&gt;="&amp;EK$4,'P24 monthly Buchungen'!C2:C129,"&lt;"&amp;EK$5+1,'P24 monthly Buchungen'!L2:L129,"Ausgaben")-SUMIFS('P24 monthly Buchungen'!F2:F129,'P24 monthly Buchungen'!D2:D129,$E16,'P24 monthly Buchungen'!C2:C129,"&gt;="&amp;EK$4,'P24 monthly Buchungen'!C2:C129,"&lt;"&amp;EK$5+1,'P24 monthly Buchungen'!P2:P129,"Einnahmen")+SUMIFS('P24 monthly Buchungen'!F2:F129,'P24 monthly Buchungen'!D2:D129,$E16,'P24 monthly Buchungen'!C2:C129,"&gt;="&amp;EK$4,'P24 monthly Buchungen'!C2:C129,"&lt;"&amp;EK$5+1,'P24 monthly Buchungen'!L2:L129,"Einnahmen")-SUMIFS('P24 monthly Buchungen'!F2:F129,'P24 monthly Buchungen'!D2:D129,$E16,'P24 monthly Buchungen'!C2:C129,"&gt;="&amp;EK$4,'P24 monthly Buchungen'!C2:C129,"&lt;"&amp;EK$5+1,'P24 monthly Buchungen'!P2:P129,"Ausgaben")</f>
        <v>0</v>
      </c>
      <c r="EL16" s="21"/>
      <c r="EO16" s="26">
        <f>SUMIFS('P24 monthly Buchungen'!F2:F129,'P24 monthly Buchungen'!D2:D129,$E16,'P24 monthly Buchungen'!C2:C129,"&gt;="&amp;EO$4,'P24 monthly Buchungen'!C2:C129,"&lt;"&amp;EO$5+1,'P24 monthly Buchungen'!L2:L129,"Ausgaben")-SUMIFS('P24 monthly Buchungen'!F2:F129,'P24 monthly Buchungen'!D2:D129,$E16,'P24 monthly Buchungen'!C2:C129,"&gt;="&amp;EO$4,'P24 monthly Buchungen'!C2:C129,"&lt;"&amp;EO$5+1,'P24 monthly Buchungen'!P2:P129,"Einnahmen")+SUMIFS('P24 monthly Buchungen'!F2:F129,'P24 monthly Buchungen'!D2:D129,$E16,'P24 monthly Buchungen'!C2:C129,"&gt;="&amp;EO$4,'P24 monthly Buchungen'!C2:C129,"&lt;"&amp;EO$5+1,'P24 monthly Buchungen'!L2:L129,"Einnahmen")-SUMIFS('P24 monthly Buchungen'!F2:F129,'P24 monthly Buchungen'!D2:D129,$E16,'P24 monthly Buchungen'!C2:C129,"&gt;="&amp;EO$4,'P24 monthly Buchungen'!C2:C129,"&lt;"&amp;EO$5+1,'P24 monthly Buchungen'!P2:P129,"Ausgaben")</f>
        <v>0</v>
      </c>
      <c r="EP16" s="21"/>
      <c r="ES16" s="26">
        <f>SUMIFS('P24 monthly Buchungen'!F2:F129,'P24 monthly Buchungen'!D2:D129,$E16,'P24 monthly Buchungen'!C2:C129,"&gt;="&amp;ES$4,'P24 monthly Buchungen'!C2:C129,"&lt;"&amp;ES$5+1,'P24 monthly Buchungen'!L2:L129,"Ausgaben")-SUMIFS('P24 monthly Buchungen'!F2:F129,'P24 monthly Buchungen'!D2:D129,$E16,'P24 monthly Buchungen'!C2:C129,"&gt;="&amp;ES$4,'P24 monthly Buchungen'!C2:C129,"&lt;"&amp;ES$5+1,'P24 monthly Buchungen'!P2:P129,"Einnahmen")+SUMIFS('P24 monthly Buchungen'!F2:F129,'P24 monthly Buchungen'!D2:D129,$E16,'P24 monthly Buchungen'!C2:C129,"&gt;="&amp;ES$4,'P24 monthly Buchungen'!C2:C129,"&lt;"&amp;ES$5+1,'P24 monthly Buchungen'!L2:L129,"Einnahmen")-SUMIFS('P24 monthly Buchungen'!F2:F129,'P24 monthly Buchungen'!D2:D129,$E16,'P24 monthly Buchungen'!C2:C129,"&gt;="&amp;ES$4,'P24 monthly Buchungen'!C2:C129,"&lt;"&amp;ES$5+1,'P24 monthly Buchungen'!P2:P129,"Ausgaben")</f>
        <v>0</v>
      </c>
      <c r="ET16" s="21"/>
      <c r="EW16" s="26">
        <f>SUMIFS('P24 monthly Buchungen'!F2:F129,'P24 monthly Buchungen'!D2:D129,$E16,'P24 monthly Buchungen'!C2:C129,"&gt;="&amp;EW$4,'P24 monthly Buchungen'!C2:C129,"&lt;"&amp;EW$5+1,'P24 monthly Buchungen'!L2:L129,"Ausgaben")-SUMIFS('P24 monthly Buchungen'!F2:F129,'P24 monthly Buchungen'!D2:D129,$E16,'P24 monthly Buchungen'!C2:C129,"&gt;="&amp;EW$4,'P24 monthly Buchungen'!C2:C129,"&lt;"&amp;EW$5+1,'P24 monthly Buchungen'!P2:P129,"Einnahmen")+SUMIFS('P24 monthly Buchungen'!F2:F129,'P24 monthly Buchungen'!D2:D129,$E16,'P24 monthly Buchungen'!C2:C129,"&gt;="&amp;EW$4,'P24 monthly Buchungen'!C2:C129,"&lt;"&amp;EW$5+1,'P24 monthly Buchungen'!L2:L129,"Einnahmen")-SUMIFS('P24 monthly Buchungen'!F2:F129,'P24 monthly Buchungen'!D2:D129,$E16,'P24 monthly Buchungen'!C2:C129,"&gt;="&amp;EW$4,'P24 monthly Buchungen'!C2:C129,"&lt;"&amp;EW$5+1,'P24 monthly Buchungen'!P2:P129,"Ausgaben")</f>
        <v>0</v>
      </c>
      <c r="EX16" s="21"/>
      <c r="FA16" s="26">
        <f>SUMIFS('P24 monthly Buchungen'!F2:F129,'P24 monthly Buchungen'!D2:D129,$E16,'P24 monthly Buchungen'!C2:C129,"&gt;="&amp;FA$4,'P24 monthly Buchungen'!C2:C129,"&lt;"&amp;FA$5+1,'P24 monthly Buchungen'!L2:L129,"Ausgaben")-SUMIFS('P24 monthly Buchungen'!F2:F129,'P24 monthly Buchungen'!D2:D129,$E16,'P24 monthly Buchungen'!C2:C129,"&gt;="&amp;FA$4,'P24 monthly Buchungen'!C2:C129,"&lt;"&amp;FA$5+1,'P24 monthly Buchungen'!P2:P129,"Einnahmen")+SUMIFS('P24 monthly Buchungen'!F2:F129,'P24 monthly Buchungen'!D2:D129,$E16,'P24 monthly Buchungen'!C2:C129,"&gt;="&amp;FA$4,'P24 monthly Buchungen'!C2:C129,"&lt;"&amp;FA$5+1,'P24 monthly Buchungen'!L2:L129,"Einnahmen")-SUMIFS('P24 monthly Buchungen'!F2:F129,'P24 monthly Buchungen'!D2:D129,$E16,'P24 monthly Buchungen'!C2:C129,"&gt;="&amp;FA$4,'P24 monthly Buchungen'!C2:C129,"&lt;"&amp;FA$5+1,'P24 monthly Buchungen'!P2:P129,"Ausgaben")</f>
        <v>0</v>
      </c>
      <c r="FB16" s="21"/>
      <c r="FE16" s="26">
        <f>SUMIFS('P24 monthly Buchungen'!F2:F129,'P24 monthly Buchungen'!D2:D129,$E16,'P24 monthly Buchungen'!C2:C129,"&gt;="&amp;FE$4,'P24 monthly Buchungen'!C2:C129,"&lt;"&amp;FE$5+1,'P24 monthly Buchungen'!L2:L129,"Ausgaben")-SUMIFS('P24 monthly Buchungen'!F2:F129,'P24 monthly Buchungen'!D2:D129,$E16,'P24 monthly Buchungen'!C2:C129,"&gt;="&amp;FE$4,'P24 monthly Buchungen'!C2:C129,"&lt;"&amp;FE$5+1,'P24 monthly Buchungen'!P2:P129,"Einnahmen")+SUMIFS('P24 monthly Buchungen'!F2:F129,'P24 monthly Buchungen'!D2:D129,$E16,'P24 monthly Buchungen'!C2:C129,"&gt;="&amp;FE$4,'P24 monthly Buchungen'!C2:C129,"&lt;"&amp;FE$5+1,'P24 monthly Buchungen'!L2:L129,"Einnahmen")-SUMIFS('P24 monthly Buchungen'!F2:F129,'P24 monthly Buchungen'!D2:D129,$E16,'P24 monthly Buchungen'!C2:C129,"&gt;="&amp;FE$4,'P24 monthly Buchungen'!C2:C129,"&lt;"&amp;FE$5+1,'P24 monthly Buchungen'!P2:P129,"Ausgaben")</f>
        <v>0</v>
      </c>
      <c r="FF16" s="21"/>
      <c r="FI16" s="26">
        <f>SUMIFS('P24 monthly Buchungen'!F2:F129,'P24 monthly Buchungen'!D2:D129,$E16,'P24 monthly Buchungen'!C2:C129,"&gt;="&amp;FI$4,'P24 monthly Buchungen'!C2:C129,"&lt;"&amp;FI$5+1,'P24 monthly Buchungen'!L2:L129,"Ausgaben")-SUMIFS('P24 monthly Buchungen'!F2:F129,'P24 monthly Buchungen'!D2:D129,$E16,'P24 monthly Buchungen'!C2:C129,"&gt;="&amp;FI$4,'P24 monthly Buchungen'!C2:C129,"&lt;"&amp;FI$5+1,'P24 monthly Buchungen'!P2:P129,"Einnahmen")+SUMIFS('P24 monthly Buchungen'!F2:F129,'P24 monthly Buchungen'!D2:D129,$E16,'P24 monthly Buchungen'!C2:C129,"&gt;="&amp;FI$4,'P24 monthly Buchungen'!C2:C129,"&lt;"&amp;FI$5+1,'P24 monthly Buchungen'!L2:L129,"Einnahmen")-SUMIFS('P24 monthly Buchungen'!F2:F129,'P24 monthly Buchungen'!D2:D129,$E16,'P24 monthly Buchungen'!C2:C129,"&gt;="&amp;FI$4,'P24 monthly Buchungen'!C2:C129,"&lt;"&amp;FI$5+1,'P24 monthly Buchungen'!P2:P129,"Ausgaben")</f>
        <v>0</v>
      </c>
      <c r="FJ16" s="21"/>
      <c r="FM16" s="26">
        <f>SUMIFS('P24 monthly Buchungen'!F2:F129,'P24 monthly Buchungen'!D2:D129,$E16,'P24 monthly Buchungen'!C2:C129,"&gt;="&amp;FM$4,'P24 monthly Buchungen'!C2:C129,"&lt;"&amp;FM$5+1,'P24 monthly Buchungen'!L2:L129,"Ausgaben")-SUMIFS('P24 monthly Buchungen'!F2:F129,'P24 monthly Buchungen'!D2:D129,$E16,'P24 monthly Buchungen'!C2:C129,"&gt;="&amp;FM$4,'P24 monthly Buchungen'!C2:C129,"&lt;"&amp;FM$5+1,'P24 monthly Buchungen'!P2:P129,"Einnahmen")+SUMIFS('P24 monthly Buchungen'!F2:F129,'P24 monthly Buchungen'!D2:D129,$E16,'P24 monthly Buchungen'!C2:C129,"&gt;="&amp;FM$4,'P24 monthly Buchungen'!C2:C129,"&lt;"&amp;FM$5+1,'P24 monthly Buchungen'!L2:L129,"Einnahmen")-SUMIFS('P24 monthly Buchungen'!F2:F129,'P24 monthly Buchungen'!D2:D129,$E16,'P24 monthly Buchungen'!C2:C129,"&gt;="&amp;FM$4,'P24 monthly Buchungen'!C2:C129,"&lt;"&amp;FM$5+1,'P24 monthly Buchungen'!P2:P129,"Ausgaben")</f>
        <v>0</v>
      </c>
      <c r="FN16" s="21"/>
      <c r="FQ16" s="26">
        <f>SUMIFS('P24 monthly Buchungen'!F2:F129,'P24 monthly Buchungen'!D2:D129,$E16,'P24 monthly Buchungen'!C2:C129,"&gt;="&amp;FQ$4,'P24 monthly Buchungen'!C2:C129,"&lt;"&amp;FQ$5+1,'P24 monthly Buchungen'!L2:L129,"Ausgaben")-SUMIFS('P24 monthly Buchungen'!F2:F129,'P24 monthly Buchungen'!D2:D129,$E16,'P24 monthly Buchungen'!C2:C129,"&gt;="&amp;FQ$4,'P24 monthly Buchungen'!C2:C129,"&lt;"&amp;FQ$5+1,'P24 monthly Buchungen'!P2:P129,"Einnahmen")+SUMIFS('P24 monthly Buchungen'!F2:F129,'P24 monthly Buchungen'!D2:D129,$E16,'P24 monthly Buchungen'!C2:C129,"&gt;="&amp;FQ$4,'P24 monthly Buchungen'!C2:C129,"&lt;"&amp;FQ$5+1,'P24 monthly Buchungen'!L2:L129,"Einnahmen")-SUMIFS('P24 monthly Buchungen'!F2:F129,'P24 monthly Buchungen'!D2:D129,$E16,'P24 monthly Buchungen'!C2:C129,"&gt;="&amp;FQ$4,'P24 monthly Buchungen'!C2:C129,"&lt;"&amp;FQ$5+1,'P24 monthly Buchungen'!P2:P129,"Ausgaben")</f>
        <v>0</v>
      </c>
      <c r="FR16" s="21"/>
      <c r="FU16" s="26">
        <f>SUMIFS('P24 monthly Buchungen'!F2:F129,'P24 monthly Buchungen'!D2:D129,$E16,'P24 monthly Buchungen'!C2:C129,"&gt;="&amp;FU$4,'P24 monthly Buchungen'!C2:C129,"&lt;"&amp;FU$5+1,'P24 monthly Buchungen'!L2:L129,"Ausgaben")-SUMIFS('P24 monthly Buchungen'!F2:F129,'P24 monthly Buchungen'!D2:D129,$E16,'P24 monthly Buchungen'!C2:C129,"&gt;="&amp;FU$4,'P24 monthly Buchungen'!C2:C129,"&lt;"&amp;FU$5+1,'P24 monthly Buchungen'!P2:P129,"Einnahmen")+SUMIFS('P24 monthly Buchungen'!F2:F129,'P24 monthly Buchungen'!D2:D129,$E16,'P24 monthly Buchungen'!C2:C129,"&gt;="&amp;FU$4,'P24 monthly Buchungen'!C2:C129,"&lt;"&amp;FU$5+1,'P24 monthly Buchungen'!L2:L129,"Einnahmen")-SUMIFS('P24 monthly Buchungen'!F2:F129,'P24 monthly Buchungen'!D2:D129,$E16,'P24 monthly Buchungen'!C2:C129,"&gt;="&amp;FU$4,'P24 monthly Buchungen'!C2:C129,"&lt;"&amp;FU$5+1,'P24 monthly Buchungen'!P2:P129,"Ausgaben")</f>
        <v>0</v>
      </c>
      <c r="FV16" s="21"/>
      <c r="FY16" s="26">
        <f>SUMIFS('P24 monthly Buchungen'!F2:F129,'P24 monthly Buchungen'!D2:D129,$E16,'P24 monthly Buchungen'!C2:C129,"&gt;="&amp;FY$4,'P24 monthly Buchungen'!C2:C129,"&lt;"&amp;FY$5+1,'P24 monthly Buchungen'!L2:L129,"Ausgaben")-SUMIFS('P24 monthly Buchungen'!F2:F129,'P24 monthly Buchungen'!D2:D129,$E16,'P24 monthly Buchungen'!C2:C129,"&gt;="&amp;FY$4,'P24 monthly Buchungen'!C2:C129,"&lt;"&amp;FY$5+1,'P24 monthly Buchungen'!P2:P129,"Einnahmen")+SUMIFS('P24 monthly Buchungen'!F2:F129,'P24 monthly Buchungen'!D2:D129,$E16,'P24 monthly Buchungen'!C2:C129,"&gt;="&amp;FY$4,'P24 monthly Buchungen'!C2:C129,"&lt;"&amp;FY$5+1,'P24 monthly Buchungen'!L2:L129,"Einnahmen")-SUMIFS('P24 monthly Buchungen'!F2:F129,'P24 monthly Buchungen'!D2:D129,$E16,'P24 monthly Buchungen'!C2:C129,"&gt;="&amp;FY$4,'P24 monthly Buchungen'!C2:C129,"&lt;"&amp;FY$5+1,'P24 monthly Buchungen'!P2:P129,"Ausgaben")</f>
        <v>0</v>
      </c>
      <c r="FZ16" s="21"/>
      <c r="GC16" s="26">
        <f>SUMIFS('P24 monthly Buchungen'!F2:F129,'P24 monthly Buchungen'!D2:D129,$E16,'P24 monthly Buchungen'!C2:C129,"&gt;="&amp;GC$4,'P24 monthly Buchungen'!C2:C129,"&lt;"&amp;GC$5+1,'P24 monthly Buchungen'!L2:L129,"Ausgaben")-SUMIFS('P24 monthly Buchungen'!F2:F129,'P24 monthly Buchungen'!D2:D129,$E16,'P24 monthly Buchungen'!C2:C129,"&gt;="&amp;GC$4,'P24 monthly Buchungen'!C2:C129,"&lt;"&amp;GC$5+1,'P24 monthly Buchungen'!P2:P129,"Einnahmen")+SUMIFS('P24 monthly Buchungen'!F2:F129,'P24 monthly Buchungen'!D2:D129,$E16,'P24 monthly Buchungen'!C2:C129,"&gt;="&amp;GC$4,'P24 monthly Buchungen'!C2:C129,"&lt;"&amp;GC$5+1,'P24 monthly Buchungen'!L2:L129,"Einnahmen")-SUMIFS('P24 monthly Buchungen'!F2:F129,'P24 monthly Buchungen'!D2:D129,$E16,'P24 monthly Buchungen'!C2:C129,"&gt;="&amp;GC$4,'P24 monthly Buchungen'!C2:C129,"&lt;"&amp;GC$5+1,'P24 monthly Buchungen'!P2:P129,"Ausgaben")</f>
        <v>0</v>
      </c>
    </row>
    <row r="17" spans="1:185" x14ac:dyDescent="0.2">
      <c r="D17" t="s">
        <v>5554</v>
      </c>
      <c r="E17" t="s">
        <v>5871</v>
      </c>
      <c r="F17" s="21"/>
      <c r="I17" s="29">
        <v>16900</v>
      </c>
      <c r="J17" s="21"/>
      <c r="M17" s="29">
        <v>4850</v>
      </c>
      <c r="N17" s="21"/>
      <c r="Q17" s="29">
        <v>4850</v>
      </c>
      <c r="R17" s="21"/>
      <c r="U17" s="26">
        <f>SUMIFS('P24 monthly Buchungen'!F2:F129,'P24 monthly Buchungen'!D2:D129,$E17,'P24 monthly Buchungen'!C2:C129,"&gt;="&amp;U$4,'P24 monthly Buchungen'!C2:C129,"&lt;"&amp;U$5+1,'P24 monthly Buchungen'!L2:L129,"Ausgaben")-SUMIFS('P24 monthly Buchungen'!F2:F129,'P24 monthly Buchungen'!D2:D129,$E17,'P24 monthly Buchungen'!C2:C129,"&gt;="&amp;U$4,'P24 monthly Buchungen'!C2:C129,"&lt;"&amp;U$5+1,'P24 monthly Buchungen'!P2:P129,"Einnahmen")+SUMIFS('P24 monthly Buchungen'!F2:F129,'P24 monthly Buchungen'!D2:D129,$E17,'P24 monthly Buchungen'!C2:C129,"&gt;="&amp;U$4,'P24 monthly Buchungen'!C2:C129,"&lt;"&amp;U$5+1,'P24 monthly Buchungen'!L2:L129,"Einnahmen")-SUMIFS('P24 monthly Buchungen'!F2:F129,'P24 monthly Buchungen'!D2:D129,$E17,'P24 monthly Buchungen'!C2:C129,"&gt;="&amp;U$4,'P24 monthly Buchungen'!C2:C129,"&lt;"&amp;U$5+1,'P24 monthly Buchungen'!P2:P129,"Ausgaben")</f>
        <v>0</v>
      </c>
      <c r="V17" s="21"/>
      <c r="Y17" s="26">
        <f>SUMIFS('P24 monthly Buchungen'!F2:F129,'P24 monthly Buchungen'!D2:D129,$E17,'P24 monthly Buchungen'!C2:C129,"&gt;="&amp;Y$4,'P24 monthly Buchungen'!C2:C129,"&lt;"&amp;Y$5+1,'P24 monthly Buchungen'!L2:L129,"Ausgaben")-SUMIFS('P24 monthly Buchungen'!F2:F129,'P24 monthly Buchungen'!D2:D129,$E17,'P24 monthly Buchungen'!C2:C129,"&gt;="&amp;Y$4,'P24 monthly Buchungen'!C2:C129,"&lt;"&amp;Y$5+1,'P24 monthly Buchungen'!P2:P129,"Einnahmen")+SUMIFS('P24 monthly Buchungen'!F2:F129,'P24 monthly Buchungen'!D2:D129,$E17,'P24 monthly Buchungen'!C2:C129,"&gt;="&amp;Y$4,'P24 monthly Buchungen'!C2:C129,"&lt;"&amp;Y$5+1,'P24 monthly Buchungen'!L2:L129,"Einnahmen")-SUMIFS('P24 monthly Buchungen'!F2:F129,'P24 monthly Buchungen'!D2:D129,$E17,'P24 monthly Buchungen'!C2:C129,"&gt;="&amp;Y$4,'P24 monthly Buchungen'!C2:C129,"&lt;"&amp;Y$5+1,'P24 monthly Buchungen'!P2:P129,"Ausgaben")</f>
        <v>0</v>
      </c>
      <c r="Z17" s="21"/>
      <c r="AC17" s="26">
        <f>SUMIFS('P24 monthly Buchungen'!F2:F129,'P24 monthly Buchungen'!D2:D129,$E17,'P24 monthly Buchungen'!C2:C129,"&gt;="&amp;AC$4,'P24 monthly Buchungen'!C2:C129,"&lt;"&amp;AC$5+1,'P24 monthly Buchungen'!L2:L129,"Ausgaben")-SUMIFS('P24 monthly Buchungen'!F2:F129,'P24 monthly Buchungen'!D2:D129,$E17,'P24 monthly Buchungen'!C2:C129,"&gt;="&amp;AC$4,'P24 monthly Buchungen'!C2:C129,"&lt;"&amp;AC$5+1,'P24 monthly Buchungen'!P2:P129,"Einnahmen")+SUMIFS('P24 monthly Buchungen'!F2:F129,'P24 monthly Buchungen'!D2:D129,$E17,'P24 monthly Buchungen'!C2:C129,"&gt;="&amp;AC$4,'P24 monthly Buchungen'!C2:C129,"&lt;"&amp;AC$5+1,'P24 monthly Buchungen'!L2:L129,"Einnahmen")-SUMIFS('P24 monthly Buchungen'!F2:F129,'P24 monthly Buchungen'!D2:D129,$E17,'P24 monthly Buchungen'!C2:C129,"&gt;="&amp;AC$4,'P24 monthly Buchungen'!C2:C129,"&lt;"&amp;AC$5+1,'P24 monthly Buchungen'!P2:P129,"Ausgaben")</f>
        <v>0</v>
      </c>
      <c r="AD17" s="21"/>
      <c r="AG17" s="26">
        <f>SUMIFS('P24 monthly Buchungen'!F2:F129,'P24 monthly Buchungen'!D2:D129,$E17,'P24 monthly Buchungen'!C2:C129,"&gt;="&amp;AG$4,'P24 monthly Buchungen'!C2:C129,"&lt;"&amp;AG$5+1,'P24 monthly Buchungen'!L2:L129,"Ausgaben")-SUMIFS('P24 monthly Buchungen'!F2:F129,'P24 monthly Buchungen'!D2:D129,$E17,'P24 monthly Buchungen'!C2:C129,"&gt;="&amp;AG$4,'P24 monthly Buchungen'!C2:C129,"&lt;"&amp;AG$5+1,'P24 monthly Buchungen'!P2:P129,"Einnahmen")+SUMIFS('P24 monthly Buchungen'!F2:F129,'P24 monthly Buchungen'!D2:D129,$E17,'P24 monthly Buchungen'!C2:C129,"&gt;="&amp;AG$4,'P24 monthly Buchungen'!C2:C129,"&lt;"&amp;AG$5+1,'P24 monthly Buchungen'!L2:L129,"Einnahmen")-SUMIFS('P24 monthly Buchungen'!F2:F129,'P24 monthly Buchungen'!D2:D129,$E17,'P24 monthly Buchungen'!C2:C129,"&gt;="&amp;AG$4,'P24 monthly Buchungen'!C2:C129,"&lt;"&amp;AG$5+1,'P24 monthly Buchungen'!P2:P129,"Ausgaben")</f>
        <v>0</v>
      </c>
      <c r="AH17" s="21"/>
      <c r="AK17" s="26">
        <f>SUMIFS('P24 monthly Buchungen'!F2:F129,'P24 monthly Buchungen'!D2:D129,$E17,'P24 monthly Buchungen'!C2:C129,"&gt;="&amp;AK$4,'P24 monthly Buchungen'!C2:C129,"&lt;"&amp;AK$5+1,'P24 monthly Buchungen'!L2:L129,"Ausgaben")-SUMIFS('P24 monthly Buchungen'!F2:F129,'P24 monthly Buchungen'!D2:D129,$E17,'P24 monthly Buchungen'!C2:C129,"&gt;="&amp;AK$4,'P24 monthly Buchungen'!C2:C129,"&lt;"&amp;AK$5+1,'P24 monthly Buchungen'!P2:P129,"Einnahmen")+SUMIFS('P24 monthly Buchungen'!F2:F129,'P24 monthly Buchungen'!D2:D129,$E17,'P24 monthly Buchungen'!C2:C129,"&gt;="&amp;AK$4,'P24 monthly Buchungen'!C2:C129,"&lt;"&amp;AK$5+1,'P24 monthly Buchungen'!L2:L129,"Einnahmen")-SUMIFS('P24 monthly Buchungen'!F2:F129,'P24 monthly Buchungen'!D2:D129,$E17,'P24 monthly Buchungen'!C2:C129,"&gt;="&amp;AK$4,'P24 monthly Buchungen'!C2:C129,"&lt;"&amp;AK$5+1,'P24 monthly Buchungen'!P2:P129,"Ausgaben")</f>
        <v>0</v>
      </c>
      <c r="AL17" s="21"/>
      <c r="AO17" s="26">
        <f>SUMIFS('P24 monthly Buchungen'!F2:F129,'P24 monthly Buchungen'!D2:D129,$E17,'P24 monthly Buchungen'!C2:C129,"&gt;="&amp;AO$4,'P24 monthly Buchungen'!C2:C129,"&lt;"&amp;AO$5+1,'P24 monthly Buchungen'!L2:L129,"Ausgaben")-SUMIFS('P24 monthly Buchungen'!F2:F129,'P24 monthly Buchungen'!D2:D129,$E17,'P24 monthly Buchungen'!C2:C129,"&gt;="&amp;AO$4,'P24 monthly Buchungen'!C2:C129,"&lt;"&amp;AO$5+1,'P24 monthly Buchungen'!P2:P129,"Einnahmen")+SUMIFS('P24 monthly Buchungen'!F2:F129,'P24 monthly Buchungen'!D2:D129,$E17,'P24 monthly Buchungen'!C2:C129,"&gt;="&amp;AO$4,'P24 monthly Buchungen'!C2:C129,"&lt;"&amp;AO$5+1,'P24 monthly Buchungen'!L2:L129,"Einnahmen")-SUMIFS('P24 monthly Buchungen'!F2:F129,'P24 monthly Buchungen'!D2:D129,$E17,'P24 monthly Buchungen'!C2:C129,"&gt;="&amp;AO$4,'P24 monthly Buchungen'!C2:C129,"&lt;"&amp;AO$5+1,'P24 monthly Buchungen'!P2:P129,"Ausgaben")</f>
        <v>0</v>
      </c>
      <c r="AP17" s="21"/>
      <c r="AS17" s="26">
        <f>SUMIFS('P24 monthly Buchungen'!F2:F129,'P24 monthly Buchungen'!D2:D129,$E17,'P24 monthly Buchungen'!C2:C129,"&gt;="&amp;AS$4,'P24 monthly Buchungen'!C2:C129,"&lt;"&amp;AS$5+1,'P24 monthly Buchungen'!L2:L129,"Ausgaben")-SUMIFS('P24 monthly Buchungen'!F2:F129,'P24 monthly Buchungen'!D2:D129,$E17,'P24 monthly Buchungen'!C2:C129,"&gt;="&amp;AS$4,'P24 monthly Buchungen'!C2:C129,"&lt;"&amp;AS$5+1,'P24 monthly Buchungen'!P2:P129,"Einnahmen")+SUMIFS('P24 monthly Buchungen'!F2:F129,'P24 monthly Buchungen'!D2:D129,$E17,'P24 monthly Buchungen'!C2:C129,"&gt;="&amp;AS$4,'P24 monthly Buchungen'!C2:C129,"&lt;"&amp;AS$5+1,'P24 monthly Buchungen'!L2:L129,"Einnahmen")-SUMIFS('P24 monthly Buchungen'!F2:F129,'P24 monthly Buchungen'!D2:D129,$E17,'P24 monthly Buchungen'!C2:C129,"&gt;="&amp;AS$4,'P24 monthly Buchungen'!C2:C129,"&lt;"&amp;AS$5+1,'P24 monthly Buchungen'!P2:P129,"Ausgaben")</f>
        <v>0</v>
      </c>
      <c r="AT17" s="21"/>
      <c r="AW17" s="26">
        <f>SUMIFS('P24 monthly Buchungen'!F2:F129,'P24 monthly Buchungen'!D2:D129,$E17,'P24 monthly Buchungen'!C2:C129,"&gt;="&amp;AW$4,'P24 monthly Buchungen'!C2:C129,"&lt;"&amp;AW$5+1,'P24 monthly Buchungen'!L2:L129,"Ausgaben")-SUMIFS('P24 monthly Buchungen'!F2:F129,'P24 monthly Buchungen'!D2:D129,$E17,'P24 monthly Buchungen'!C2:C129,"&gt;="&amp;AW$4,'P24 monthly Buchungen'!C2:C129,"&lt;"&amp;AW$5+1,'P24 monthly Buchungen'!P2:P129,"Einnahmen")+SUMIFS('P24 monthly Buchungen'!F2:F129,'P24 monthly Buchungen'!D2:D129,$E17,'P24 monthly Buchungen'!C2:C129,"&gt;="&amp;AW$4,'P24 monthly Buchungen'!C2:C129,"&lt;"&amp;AW$5+1,'P24 monthly Buchungen'!L2:L129,"Einnahmen")-SUMIFS('P24 monthly Buchungen'!F2:F129,'P24 monthly Buchungen'!D2:D129,$E17,'P24 monthly Buchungen'!C2:C129,"&gt;="&amp;AW$4,'P24 monthly Buchungen'!C2:C129,"&lt;"&amp;AW$5+1,'P24 monthly Buchungen'!P2:P129,"Ausgaben")</f>
        <v>0</v>
      </c>
      <c r="AX17" s="21"/>
      <c r="BA17" s="26">
        <f>SUMIFS('P24 monthly Buchungen'!F2:F129,'P24 monthly Buchungen'!D2:D129,$E17,'P24 monthly Buchungen'!C2:C129,"&gt;="&amp;BA$4,'P24 monthly Buchungen'!C2:C129,"&lt;"&amp;BA$5+1,'P24 monthly Buchungen'!L2:L129,"Ausgaben")-SUMIFS('P24 monthly Buchungen'!F2:F129,'P24 monthly Buchungen'!D2:D129,$E17,'P24 monthly Buchungen'!C2:C129,"&gt;="&amp;BA$4,'P24 monthly Buchungen'!C2:C129,"&lt;"&amp;BA$5+1,'P24 monthly Buchungen'!P2:P129,"Einnahmen")+SUMIFS('P24 monthly Buchungen'!F2:F129,'P24 monthly Buchungen'!D2:D129,$E17,'P24 monthly Buchungen'!C2:C129,"&gt;="&amp;BA$4,'P24 monthly Buchungen'!C2:C129,"&lt;"&amp;BA$5+1,'P24 monthly Buchungen'!L2:L129,"Einnahmen")-SUMIFS('P24 monthly Buchungen'!F2:F129,'P24 monthly Buchungen'!D2:D129,$E17,'P24 monthly Buchungen'!C2:C129,"&gt;="&amp;BA$4,'P24 monthly Buchungen'!C2:C129,"&lt;"&amp;BA$5+1,'P24 monthly Buchungen'!P2:P129,"Ausgaben")</f>
        <v>0</v>
      </c>
      <c r="BB17" s="21"/>
      <c r="BE17" s="26">
        <f>SUMIFS('P24 monthly Buchungen'!F2:F129,'P24 monthly Buchungen'!D2:D129,$E17,'P24 monthly Buchungen'!C2:C129,"&gt;="&amp;BE$4,'P24 monthly Buchungen'!C2:C129,"&lt;"&amp;BE$5+1,'P24 monthly Buchungen'!L2:L129,"Ausgaben")-SUMIFS('P24 monthly Buchungen'!F2:F129,'P24 monthly Buchungen'!D2:D129,$E17,'P24 monthly Buchungen'!C2:C129,"&gt;="&amp;BE$4,'P24 monthly Buchungen'!C2:C129,"&lt;"&amp;BE$5+1,'P24 monthly Buchungen'!P2:P129,"Einnahmen")+SUMIFS('P24 monthly Buchungen'!F2:F129,'P24 monthly Buchungen'!D2:D129,$E17,'P24 monthly Buchungen'!C2:C129,"&gt;="&amp;BE$4,'P24 monthly Buchungen'!C2:C129,"&lt;"&amp;BE$5+1,'P24 monthly Buchungen'!L2:L129,"Einnahmen")-SUMIFS('P24 monthly Buchungen'!F2:F129,'P24 monthly Buchungen'!D2:D129,$E17,'P24 monthly Buchungen'!C2:C129,"&gt;="&amp;BE$4,'P24 monthly Buchungen'!C2:C129,"&lt;"&amp;BE$5+1,'P24 monthly Buchungen'!P2:P129,"Ausgaben")</f>
        <v>0</v>
      </c>
      <c r="BF17" s="21"/>
      <c r="BI17" s="26">
        <f>SUMIFS('P24 monthly Buchungen'!F2:F129,'P24 monthly Buchungen'!D2:D129,$E17,'P24 monthly Buchungen'!C2:C129,"&gt;="&amp;BI$4,'P24 monthly Buchungen'!C2:C129,"&lt;"&amp;BI$5+1,'P24 monthly Buchungen'!L2:L129,"Ausgaben")-SUMIFS('P24 monthly Buchungen'!F2:F129,'P24 monthly Buchungen'!D2:D129,$E17,'P24 monthly Buchungen'!C2:C129,"&gt;="&amp;BI$4,'P24 monthly Buchungen'!C2:C129,"&lt;"&amp;BI$5+1,'P24 monthly Buchungen'!P2:P129,"Einnahmen")+SUMIFS('P24 monthly Buchungen'!F2:F129,'P24 monthly Buchungen'!D2:D129,$E17,'P24 monthly Buchungen'!C2:C129,"&gt;="&amp;BI$4,'P24 monthly Buchungen'!C2:C129,"&lt;"&amp;BI$5+1,'P24 monthly Buchungen'!L2:L129,"Einnahmen")-SUMIFS('P24 monthly Buchungen'!F2:F129,'P24 monthly Buchungen'!D2:D129,$E17,'P24 monthly Buchungen'!C2:C129,"&gt;="&amp;BI$4,'P24 monthly Buchungen'!C2:C129,"&lt;"&amp;BI$5+1,'P24 monthly Buchungen'!P2:P129,"Ausgaben")</f>
        <v>0</v>
      </c>
      <c r="BJ17" s="21"/>
      <c r="BM17" s="26">
        <f>SUMIFS('P24 monthly Buchungen'!F2:F129,'P24 monthly Buchungen'!D2:D129,$E17,'P24 monthly Buchungen'!C2:C129,"&gt;="&amp;BM$4,'P24 monthly Buchungen'!C2:C129,"&lt;"&amp;BM$5+1,'P24 monthly Buchungen'!L2:L129,"Ausgaben")-SUMIFS('P24 monthly Buchungen'!F2:F129,'P24 monthly Buchungen'!D2:D129,$E17,'P24 monthly Buchungen'!C2:C129,"&gt;="&amp;BM$4,'P24 monthly Buchungen'!C2:C129,"&lt;"&amp;BM$5+1,'P24 monthly Buchungen'!P2:P129,"Einnahmen")+SUMIFS('P24 monthly Buchungen'!F2:F129,'P24 monthly Buchungen'!D2:D129,$E17,'P24 monthly Buchungen'!C2:C129,"&gt;="&amp;BM$4,'P24 monthly Buchungen'!C2:C129,"&lt;"&amp;BM$5+1,'P24 monthly Buchungen'!L2:L129,"Einnahmen")-SUMIFS('P24 monthly Buchungen'!F2:F129,'P24 monthly Buchungen'!D2:D129,$E17,'P24 monthly Buchungen'!C2:C129,"&gt;="&amp;BM$4,'P24 monthly Buchungen'!C2:C129,"&lt;"&amp;BM$5+1,'P24 monthly Buchungen'!P2:P129,"Ausgaben")</f>
        <v>0</v>
      </c>
      <c r="BN17" s="21"/>
      <c r="BQ17" s="26">
        <f>SUMIFS('P24 monthly Buchungen'!F2:F129,'P24 monthly Buchungen'!D2:D129,$E17,'P24 monthly Buchungen'!C2:C129,"&gt;="&amp;BQ$4,'P24 monthly Buchungen'!C2:C129,"&lt;"&amp;BQ$5+1,'P24 monthly Buchungen'!L2:L129,"Ausgaben")-SUMIFS('P24 monthly Buchungen'!F2:F129,'P24 monthly Buchungen'!D2:D129,$E17,'P24 monthly Buchungen'!C2:C129,"&gt;="&amp;BQ$4,'P24 monthly Buchungen'!C2:C129,"&lt;"&amp;BQ$5+1,'P24 monthly Buchungen'!P2:P129,"Einnahmen")+SUMIFS('P24 monthly Buchungen'!F2:F129,'P24 monthly Buchungen'!D2:D129,$E17,'P24 monthly Buchungen'!C2:C129,"&gt;="&amp;BQ$4,'P24 monthly Buchungen'!C2:C129,"&lt;"&amp;BQ$5+1,'P24 monthly Buchungen'!L2:L129,"Einnahmen")-SUMIFS('P24 monthly Buchungen'!F2:F129,'P24 monthly Buchungen'!D2:D129,$E17,'P24 monthly Buchungen'!C2:C129,"&gt;="&amp;BQ$4,'P24 monthly Buchungen'!C2:C129,"&lt;"&amp;BQ$5+1,'P24 monthly Buchungen'!P2:P129,"Ausgaben")</f>
        <v>0</v>
      </c>
      <c r="BR17" s="21"/>
      <c r="BU17" s="29">
        <v>5375</v>
      </c>
      <c r="BV17" s="21"/>
      <c r="BY17" s="29">
        <v>5375</v>
      </c>
      <c r="BZ17" s="21"/>
      <c r="CC17" s="26">
        <f>SUMIFS('P24 monthly Buchungen'!F2:F129,'P24 monthly Buchungen'!D2:D129,$E17,'P24 monthly Buchungen'!C2:C129,"&gt;="&amp;CC$4,'P24 monthly Buchungen'!C2:C129,"&lt;"&amp;CC$5+1,'P24 monthly Buchungen'!L2:L129,"Ausgaben")-SUMIFS('P24 monthly Buchungen'!F2:F129,'P24 monthly Buchungen'!D2:D129,$E17,'P24 monthly Buchungen'!C2:C129,"&gt;="&amp;CC$4,'P24 monthly Buchungen'!C2:C129,"&lt;"&amp;CC$5+1,'P24 monthly Buchungen'!P2:P129,"Einnahmen")+SUMIFS('P24 monthly Buchungen'!F2:F129,'P24 monthly Buchungen'!D2:D129,$E17,'P24 monthly Buchungen'!C2:C129,"&gt;="&amp;CC$4,'P24 monthly Buchungen'!C2:C129,"&lt;"&amp;CC$5+1,'P24 monthly Buchungen'!L2:L129,"Einnahmen")-SUMIFS('P24 monthly Buchungen'!F2:F129,'P24 monthly Buchungen'!D2:D129,$E17,'P24 monthly Buchungen'!C2:C129,"&gt;="&amp;CC$4,'P24 monthly Buchungen'!C2:C129,"&lt;"&amp;CC$5+1,'P24 monthly Buchungen'!P2:P129,"Ausgaben")</f>
        <v>0</v>
      </c>
      <c r="CD17" s="21"/>
      <c r="CG17" s="26">
        <f>SUMIFS('P24 monthly Buchungen'!F2:F129,'P24 monthly Buchungen'!D2:D129,$E17,'P24 monthly Buchungen'!C2:C129,"&gt;="&amp;CG$4,'P24 monthly Buchungen'!C2:C129,"&lt;"&amp;CG$5+1,'P24 monthly Buchungen'!L2:L129,"Ausgaben")-SUMIFS('P24 monthly Buchungen'!F2:F129,'P24 monthly Buchungen'!D2:D129,$E17,'P24 monthly Buchungen'!C2:C129,"&gt;="&amp;CG$4,'P24 monthly Buchungen'!C2:C129,"&lt;"&amp;CG$5+1,'P24 monthly Buchungen'!P2:P129,"Einnahmen")+SUMIFS('P24 monthly Buchungen'!F2:F129,'P24 monthly Buchungen'!D2:D129,$E17,'P24 monthly Buchungen'!C2:C129,"&gt;="&amp;CG$4,'P24 monthly Buchungen'!C2:C129,"&lt;"&amp;CG$5+1,'P24 monthly Buchungen'!L2:L129,"Einnahmen")-SUMIFS('P24 monthly Buchungen'!F2:F129,'P24 monthly Buchungen'!D2:D129,$E17,'P24 monthly Buchungen'!C2:C129,"&gt;="&amp;CG$4,'P24 monthly Buchungen'!C2:C129,"&lt;"&amp;CG$5+1,'P24 monthly Buchungen'!P2:P129,"Ausgaben")</f>
        <v>0</v>
      </c>
      <c r="CH17" s="21"/>
      <c r="CK17" s="26">
        <f>SUMIFS('P24 monthly Buchungen'!F2:F129,'P24 monthly Buchungen'!D2:D129,$E17,'P24 monthly Buchungen'!C2:C129,"&gt;="&amp;CK$4,'P24 monthly Buchungen'!C2:C129,"&lt;"&amp;CK$5+1,'P24 monthly Buchungen'!L2:L129,"Ausgaben")-SUMIFS('P24 monthly Buchungen'!F2:F129,'P24 monthly Buchungen'!D2:D129,$E17,'P24 monthly Buchungen'!C2:C129,"&gt;="&amp;CK$4,'P24 monthly Buchungen'!C2:C129,"&lt;"&amp;CK$5+1,'P24 monthly Buchungen'!P2:P129,"Einnahmen")+SUMIFS('P24 monthly Buchungen'!F2:F129,'P24 monthly Buchungen'!D2:D129,$E17,'P24 monthly Buchungen'!C2:C129,"&gt;="&amp;CK$4,'P24 monthly Buchungen'!C2:C129,"&lt;"&amp;CK$5+1,'P24 monthly Buchungen'!L2:L129,"Einnahmen")-SUMIFS('P24 monthly Buchungen'!F2:F129,'P24 monthly Buchungen'!D2:D129,$E17,'P24 monthly Buchungen'!C2:C129,"&gt;="&amp;CK$4,'P24 monthly Buchungen'!C2:C129,"&lt;"&amp;CK$5+1,'P24 monthly Buchungen'!P2:P129,"Ausgaben")</f>
        <v>0</v>
      </c>
      <c r="CL17" s="21"/>
      <c r="CO17" s="26">
        <f>SUMIFS('P24 monthly Buchungen'!F2:F129,'P24 monthly Buchungen'!D2:D129,$E17,'P24 monthly Buchungen'!C2:C129,"&gt;="&amp;CO$4,'P24 monthly Buchungen'!C2:C129,"&lt;"&amp;CO$5+1,'P24 monthly Buchungen'!L2:L129,"Ausgaben")-SUMIFS('P24 monthly Buchungen'!F2:F129,'P24 monthly Buchungen'!D2:D129,$E17,'P24 monthly Buchungen'!C2:C129,"&gt;="&amp;CO$4,'P24 monthly Buchungen'!C2:C129,"&lt;"&amp;CO$5+1,'P24 monthly Buchungen'!P2:P129,"Einnahmen")+SUMIFS('P24 monthly Buchungen'!F2:F129,'P24 monthly Buchungen'!D2:D129,$E17,'P24 monthly Buchungen'!C2:C129,"&gt;="&amp;CO$4,'P24 monthly Buchungen'!C2:C129,"&lt;"&amp;CO$5+1,'P24 monthly Buchungen'!L2:L129,"Einnahmen")-SUMIFS('P24 monthly Buchungen'!F2:F129,'P24 monthly Buchungen'!D2:D129,$E17,'P24 monthly Buchungen'!C2:C129,"&gt;="&amp;CO$4,'P24 monthly Buchungen'!C2:C129,"&lt;"&amp;CO$5+1,'P24 monthly Buchungen'!P2:P129,"Ausgaben")</f>
        <v>0</v>
      </c>
      <c r="CP17" s="21"/>
      <c r="CS17" s="26">
        <f>SUMIFS('P24 monthly Buchungen'!F2:F129,'P24 monthly Buchungen'!D2:D129,$E17,'P24 monthly Buchungen'!C2:C129,"&gt;="&amp;CS$4,'P24 monthly Buchungen'!C2:C129,"&lt;"&amp;CS$5+1,'P24 monthly Buchungen'!L2:L129,"Ausgaben")-SUMIFS('P24 monthly Buchungen'!F2:F129,'P24 monthly Buchungen'!D2:D129,$E17,'P24 monthly Buchungen'!C2:C129,"&gt;="&amp;CS$4,'P24 monthly Buchungen'!C2:C129,"&lt;"&amp;CS$5+1,'P24 monthly Buchungen'!P2:P129,"Einnahmen")+SUMIFS('P24 monthly Buchungen'!F2:F129,'P24 monthly Buchungen'!D2:D129,$E17,'P24 monthly Buchungen'!C2:C129,"&gt;="&amp;CS$4,'P24 monthly Buchungen'!C2:C129,"&lt;"&amp;CS$5+1,'P24 monthly Buchungen'!L2:L129,"Einnahmen")-SUMIFS('P24 monthly Buchungen'!F2:F129,'P24 monthly Buchungen'!D2:D129,$E17,'P24 monthly Buchungen'!C2:C129,"&gt;="&amp;CS$4,'P24 monthly Buchungen'!C2:C129,"&lt;"&amp;CS$5+1,'P24 monthly Buchungen'!P2:P129,"Ausgaben")</f>
        <v>0</v>
      </c>
      <c r="CT17" s="21"/>
      <c r="CW17" s="26">
        <f>SUMIFS('P24 monthly Buchungen'!F2:F129,'P24 monthly Buchungen'!D2:D129,$E17,'P24 monthly Buchungen'!C2:C129,"&gt;="&amp;CW$4,'P24 monthly Buchungen'!C2:C129,"&lt;"&amp;CW$5+1,'P24 monthly Buchungen'!L2:L129,"Ausgaben")-SUMIFS('P24 monthly Buchungen'!F2:F129,'P24 monthly Buchungen'!D2:D129,$E17,'P24 monthly Buchungen'!C2:C129,"&gt;="&amp;CW$4,'P24 monthly Buchungen'!C2:C129,"&lt;"&amp;CW$5+1,'P24 monthly Buchungen'!P2:P129,"Einnahmen")+SUMIFS('P24 monthly Buchungen'!F2:F129,'P24 monthly Buchungen'!D2:D129,$E17,'P24 monthly Buchungen'!C2:C129,"&gt;="&amp;CW$4,'P24 monthly Buchungen'!C2:C129,"&lt;"&amp;CW$5+1,'P24 monthly Buchungen'!L2:L129,"Einnahmen")-SUMIFS('P24 monthly Buchungen'!F2:F129,'P24 monthly Buchungen'!D2:D129,$E17,'P24 monthly Buchungen'!C2:C129,"&gt;="&amp;CW$4,'P24 monthly Buchungen'!C2:C129,"&lt;"&amp;CW$5+1,'P24 monthly Buchungen'!P2:P129,"Ausgaben")</f>
        <v>0</v>
      </c>
      <c r="CX17" s="21"/>
      <c r="DA17" s="26">
        <f>SUMIFS('P24 monthly Buchungen'!F2:F129,'P24 monthly Buchungen'!D2:D129,$E17,'P24 monthly Buchungen'!C2:C129,"&gt;="&amp;DA$4,'P24 monthly Buchungen'!C2:C129,"&lt;"&amp;DA$5+1,'P24 monthly Buchungen'!L2:L129,"Ausgaben")-SUMIFS('P24 monthly Buchungen'!F2:F129,'P24 monthly Buchungen'!D2:D129,$E17,'P24 monthly Buchungen'!C2:C129,"&gt;="&amp;DA$4,'P24 monthly Buchungen'!C2:C129,"&lt;"&amp;DA$5+1,'P24 monthly Buchungen'!P2:P129,"Einnahmen")+SUMIFS('P24 monthly Buchungen'!F2:F129,'P24 monthly Buchungen'!D2:D129,$E17,'P24 monthly Buchungen'!C2:C129,"&gt;="&amp;DA$4,'P24 monthly Buchungen'!C2:C129,"&lt;"&amp;DA$5+1,'P24 monthly Buchungen'!L2:L129,"Einnahmen")-SUMIFS('P24 monthly Buchungen'!F2:F129,'P24 monthly Buchungen'!D2:D129,$E17,'P24 monthly Buchungen'!C2:C129,"&gt;="&amp;DA$4,'P24 monthly Buchungen'!C2:C129,"&lt;"&amp;DA$5+1,'P24 monthly Buchungen'!P2:P129,"Ausgaben")</f>
        <v>0</v>
      </c>
      <c r="DB17" s="21"/>
      <c r="DE17" s="26">
        <f>SUMIFS('P24 monthly Buchungen'!F2:F129,'P24 monthly Buchungen'!D2:D129,$E17,'P24 monthly Buchungen'!C2:C129,"&gt;="&amp;DE$4,'P24 monthly Buchungen'!C2:C129,"&lt;"&amp;DE$5+1,'P24 monthly Buchungen'!L2:L129,"Ausgaben")-SUMIFS('P24 monthly Buchungen'!F2:F129,'P24 monthly Buchungen'!D2:D129,$E17,'P24 monthly Buchungen'!C2:C129,"&gt;="&amp;DE$4,'P24 monthly Buchungen'!C2:C129,"&lt;"&amp;DE$5+1,'P24 monthly Buchungen'!P2:P129,"Einnahmen")+SUMIFS('P24 monthly Buchungen'!F2:F129,'P24 monthly Buchungen'!D2:D129,$E17,'P24 monthly Buchungen'!C2:C129,"&gt;="&amp;DE$4,'P24 monthly Buchungen'!C2:C129,"&lt;"&amp;DE$5+1,'P24 monthly Buchungen'!L2:L129,"Einnahmen")-SUMIFS('P24 monthly Buchungen'!F2:F129,'P24 monthly Buchungen'!D2:D129,$E17,'P24 monthly Buchungen'!C2:C129,"&gt;="&amp;DE$4,'P24 monthly Buchungen'!C2:C129,"&lt;"&amp;DE$5+1,'P24 monthly Buchungen'!P2:P129,"Ausgaben")</f>
        <v>0</v>
      </c>
      <c r="DF17" s="21"/>
      <c r="DI17" s="26">
        <f>SUMIFS('P24 monthly Buchungen'!F2:F129,'P24 monthly Buchungen'!D2:D129,$E17,'P24 monthly Buchungen'!C2:C129,"&gt;="&amp;DI$4,'P24 monthly Buchungen'!C2:C129,"&lt;"&amp;DI$5+1,'P24 monthly Buchungen'!L2:L129,"Ausgaben")-SUMIFS('P24 monthly Buchungen'!F2:F129,'P24 monthly Buchungen'!D2:D129,$E17,'P24 monthly Buchungen'!C2:C129,"&gt;="&amp;DI$4,'P24 monthly Buchungen'!C2:C129,"&lt;"&amp;DI$5+1,'P24 monthly Buchungen'!P2:P129,"Einnahmen")+SUMIFS('P24 monthly Buchungen'!F2:F129,'P24 monthly Buchungen'!D2:D129,$E17,'P24 monthly Buchungen'!C2:C129,"&gt;="&amp;DI$4,'P24 monthly Buchungen'!C2:C129,"&lt;"&amp;DI$5+1,'P24 monthly Buchungen'!L2:L129,"Einnahmen")-SUMIFS('P24 monthly Buchungen'!F2:F129,'P24 monthly Buchungen'!D2:D129,$E17,'P24 monthly Buchungen'!C2:C129,"&gt;="&amp;DI$4,'P24 monthly Buchungen'!C2:C129,"&lt;"&amp;DI$5+1,'P24 monthly Buchungen'!P2:P129,"Ausgaben")</f>
        <v>0</v>
      </c>
      <c r="DJ17" s="21"/>
      <c r="DM17" s="26">
        <f>SUMIFS('P24 monthly Buchungen'!F2:F129,'P24 monthly Buchungen'!D2:D129,$E17,'P24 monthly Buchungen'!C2:C129,"&gt;="&amp;DM$4,'P24 monthly Buchungen'!C2:C129,"&lt;"&amp;DM$5+1,'P24 monthly Buchungen'!L2:L129,"Ausgaben")-SUMIFS('P24 monthly Buchungen'!F2:F129,'P24 monthly Buchungen'!D2:D129,$E17,'P24 monthly Buchungen'!C2:C129,"&gt;="&amp;DM$4,'P24 monthly Buchungen'!C2:C129,"&lt;"&amp;DM$5+1,'P24 monthly Buchungen'!P2:P129,"Einnahmen")+SUMIFS('P24 monthly Buchungen'!F2:F129,'P24 monthly Buchungen'!D2:D129,$E17,'P24 monthly Buchungen'!C2:C129,"&gt;="&amp;DM$4,'P24 monthly Buchungen'!C2:C129,"&lt;"&amp;DM$5+1,'P24 monthly Buchungen'!L2:L129,"Einnahmen")-SUMIFS('P24 monthly Buchungen'!F2:F129,'P24 monthly Buchungen'!D2:D129,$E17,'P24 monthly Buchungen'!C2:C129,"&gt;="&amp;DM$4,'P24 monthly Buchungen'!C2:C129,"&lt;"&amp;DM$5+1,'P24 monthly Buchungen'!P2:P129,"Ausgaben")</f>
        <v>0</v>
      </c>
      <c r="DN17" s="21"/>
      <c r="DQ17" s="26">
        <f>SUMIFS('P24 monthly Buchungen'!F2:F129,'P24 monthly Buchungen'!D2:D129,$E17,'P24 monthly Buchungen'!C2:C129,"&gt;="&amp;DQ$4,'P24 monthly Buchungen'!C2:C129,"&lt;"&amp;DQ$5+1,'P24 monthly Buchungen'!L2:L129,"Ausgaben")-SUMIFS('P24 monthly Buchungen'!F2:F129,'P24 monthly Buchungen'!D2:D129,$E17,'P24 monthly Buchungen'!C2:C129,"&gt;="&amp;DQ$4,'P24 monthly Buchungen'!C2:C129,"&lt;"&amp;DQ$5+1,'P24 monthly Buchungen'!P2:P129,"Einnahmen")+SUMIFS('P24 monthly Buchungen'!F2:F129,'P24 monthly Buchungen'!D2:D129,$E17,'P24 monthly Buchungen'!C2:C129,"&gt;="&amp;DQ$4,'P24 monthly Buchungen'!C2:C129,"&lt;"&amp;DQ$5+1,'P24 monthly Buchungen'!L2:L129,"Einnahmen")-SUMIFS('P24 monthly Buchungen'!F2:F129,'P24 monthly Buchungen'!D2:D129,$E17,'P24 monthly Buchungen'!C2:C129,"&gt;="&amp;DQ$4,'P24 monthly Buchungen'!C2:C129,"&lt;"&amp;DQ$5+1,'P24 monthly Buchungen'!P2:P129,"Ausgaben")</f>
        <v>0</v>
      </c>
      <c r="DR17" s="21"/>
      <c r="DU17" s="26">
        <f>SUMIFS('P24 monthly Buchungen'!F2:F129,'P24 monthly Buchungen'!D2:D129,$E17,'P24 monthly Buchungen'!C2:C129,"&gt;="&amp;DU$4,'P24 monthly Buchungen'!C2:C129,"&lt;"&amp;DU$5+1,'P24 monthly Buchungen'!L2:L129,"Ausgaben")-SUMIFS('P24 monthly Buchungen'!F2:F129,'P24 monthly Buchungen'!D2:D129,$E17,'P24 monthly Buchungen'!C2:C129,"&gt;="&amp;DU$4,'P24 monthly Buchungen'!C2:C129,"&lt;"&amp;DU$5+1,'P24 monthly Buchungen'!P2:P129,"Einnahmen")+SUMIFS('P24 monthly Buchungen'!F2:F129,'P24 monthly Buchungen'!D2:D129,$E17,'P24 monthly Buchungen'!C2:C129,"&gt;="&amp;DU$4,'P24 monthly Buchungen'!C2:C129,"&lt;"&amp;DU$5+1,'P24 monthly Buchungen'!L2:L129,"Einnahmen")-SUMIFS('P24 monthly Buchungen'!F2:F129,'P24 monthly Buchungen'!D2:D129,$E17,'P24 monthly Buchungen'!C2:C129,"&gt;="&amp;DU$4,'P24 monthly Buchungen'!C2:C129,"&lt;"&amp;DU$5+1,'P24 monthly Buchungen'!P2:P129,"Ausgaben")</f>
        <v>0</v>
      </c>
      <c r="DV17" s="21"/>
      <c r="DY17" s="29">
        <v>6675</v>
      </c>
      <c r="DZ17" s="21"/>
      <c r="EC17" s="29">
        <v>6675</v>
      </c>
      <c r="ED17" s="21"/>
      <c r="EG17" s="26">
        <f>SUMIFS('P24 monthly Buchungen'!F2:F129,'P24 monthly Buchungen'!D2:D129,$E17,'P24 monthly Buchungen'!C2:C129,"&gt;="&amp;EG$4,'P24 monthly Buchungen'!C2:C129,"&lt;"&amp;EG$5+1,'P24 monthly Buchungen'!L2:L129,"Ausgaben")-SUMIFS('P24 monthly Buchungen'!F2:F129,'P24 monthly Buchungen'!D2:D129,$E17,'P24 monthly Buchungen'!C2:C129,"&gt;="&amp;EG$4,'P24 monthly Buchungen'!C2:C129,"&lt;"&amp;EG$5+1,'P24 monthly Buchungen'!P2:P129,"Einnahmen")+SUMIFS('P24 monthly Buchungen'!F2:F129,'P24 monthly Buchungen'!D2:D129,$E17,'P24 monthly Buchungen'!C2:C129,"&gt;="&amp;EG$4,'P24 monthly Buchungen'!C2:C129,"&lt;"&amp;EG$5+1,'P24 monthly Buchungen'!L2:L129,"Einnahmen")-SUMIFS('P24 monthly Buchungen'!F2:F129,'P24 monthly Buchungen'!D2:D129,$E17,'P24 monthly Buchungen'!C2:C129,"&gt;="&amp;EG$4,'P24 monthly Buchungen'!C2:C129,"&lt;"&amp;EG$5+1,'P24 monthly Buchungen'!P2:P129,"Ausgaben")</f>
        <v>0</v>
      </c>
      <c r="EH17" s="21"/>
      <c r="EK17" s="26">
        <f>SUMIFS('P24 monthly Buchungen'!F2:F129,'P24 monthly Buchungen'!D2:D129,$E17,'P24 monthly Buchungen'!C2:C129,"&gt;="&amp;EK$4,'P24 monthly Buchungen'!C2:C129,"&lt;"&amp;EK$5+1,'P24 monthly Buchungen'!L2:L129,"Ausgaben")-SUMIFS('P24 monthly Buchungen'!F2:F129,'P24 monthly Buchungen'!D2:D129,$E17,'P24 monthly Buchungen'!C2:C129,"&gt;="&amp;EK$4,'P24 monthly Buchungen'!C2:C129,"&lt;"&amp;EK$5+1,'P24 monthly Buchungen'!P2:P129,"Einnahmen")+SUMIFS('P24 monthly Buchungen'!F2:F129,'P24 monthly Buchungen'!D2:D129,$E17,'P24 monthly Buchungen'!C2:C129,"&gt;="&amp;EK$4,'P24 monthly Buchungen'!C2:C129,"&lt;"&amp;EK$5+1,'P24 monthly Buchungen'!L2:L129,"Einnahmen")-SUMIFS('P24 monthly Buchungen'!F2:F129,'P24 monthly Buchungen'!D2:D129,$E17,'P24 monthly Buchungen'!C2:C129,"&gt;="&amp;EK$4,'P24 monthly Buchungen'!C2:C129,"&lt;"&amp;EK$5+1,'P24 monthly Buchungen'!P2:P129,"Ausgaben")</f>
        <v>0</v>
      </c>
      <c r="EL17" s="21"/>
      <c r="EO17" s="26">
        <f>SUMIFS('P24 monthly Buchungen'!F2:F129,'P24 monthly Buchungen'!D2:D129,$E17,'P24 monthly Buchungen'!C2:C129,"&gt;="&amp;EO$4,'P24 monthly Buchungen'!C2:C129,"&lt;"&amp;EO$5+1,'P24 monthly Buchungen'!L2:L129,"Ausgaben")-SUMIFS('P24 monthly Buchungen'!F2:F129,'P24 monthly Buchungen'!D2:D129,$E17,'P24 monthly Buchungen'!C2:C129,"&gt;="&amp;EO$4,'P24 monthly Buchungen'!C2:C129,"&lt;"&amp;EO$5+1,'P24 monthly Buchungen'!P2:P129,"Einnahmen")+SUMIFS('P24 monthly Buchungen'!F2:F129,'P24 monthly Buchungen'!D2:D129,$E17,'P24 monthly Buchungen'!C2:C129,"&gt;="&amp;EO$4,'P24 monthly Buchungen'!C2:C129,"&lt;"&amp;EO$5+1,'P24 monthly Buchungen'!L2:L129,"Einnahmen")-SUMIFS('P24 monthly Buchungen'!F2:F129,'P24 monthly Buchungen'!D2:D129,$E17,'P24 monthly Buchungen'!C2:C129,"&gt;="&amp;EO$4,'P24 monthly Buchungen'!C2:C129,"&lt;"&amp;EO$5+1,'P24 monthly Buchungen'!P2:P129,"Ausgaben")</f>
        <v>0</v>
      </c>
      <c r="EP17" s="21"/>
      <c r="ES17" s="26">
        <f>SUMIFS('P24 monthly Buchungen'!F2:F129,'P24 monthly Buchungen'!D2:D129,$E17,'P24 monthly Buchungen'!C2:C129,"&gt;="&amp;ES$4,'P24 monthly Buchungen'!C2:C129,"&lt;"&amp;ES$5+1,'P24 monthly Buchungen'!L2:L129,"Ausgaben")-SUMIFS('P24 monthly Buchungen'!F2:F129,'P24 monthly Buchungen'!D2:D129,$E17,'P24 monthly Buchungen'!C2:C129,"&gt;="&amp;ES$4,'P24 monthly Buchungen'!C2:C129,"&lt;"&amp;ES$5+1,'P24 monthly Buchungen'!P2:P129,"Einnahmen")+SUMIFS('P24 monthly Buchungen'!F2:F129,'P24 monthly Buchungen'!D2:D129,$E17,'P24 monthly Buchungen'!C2:C129,"&gt;="&amp;ES$4,'P24 monthly Buchungen'!C2:C129,"&lt;"&amp;ES$5+1,'P24 monthly Buchungen'!L2:L129,"Einnahmen")-SUMIFS('P24 monthly Buchungen'!F2:F129,'P24 monthly Buchungen'!D2:D129,$E17,'P24 monthly Buchungen'!C2:C129,"&gt;="&amp;ES$4,'P24 monthly Buchungen'!C2:C129,"&lt;"&amp;ES$5+1,'P24 monthly Buchungen'!P2:P129,"Ausgaben")</f>
        <v>0</v>
      </c>
      <c r="ET17" s="21"/>
      <c r="EW17" s="26">
        <f>SUMIFS('P24 monthly Buchungen'!F2:F129,'P24 monthly Buchungen'!D2:D129,$E17,'P24 monthly Buchungen'!C2:C129,"&gt;="&amp;EW$4,'P24 monthly Buchungen'!C2:C129,"&lt;"&amp;EW$5+1,'P24 monthly Buchungen'!L2:L129,"Ausgaben")-SUMIFS('P24 monthly Buchungen'!F2:F129,'P24 monthly Buchungen'!D2:D129,$E17,'P24 monthly Buchungen'!C2:C129,"&gt;="&amp;EW$4,'P24 monthly Buchungen'!C2:C129,"&lt;"&amp;EW$5+1,'P24 monthly Buchungen'!P2:P129,"Einnahmen")+SUMIFS('P24 monthly Buchungen'!F2:F129,'P24 monthly Buchungen'!D2:D129,$E17,'P24 monthly Buchungen'!C2:C129,"&gt;="&amp;EW$4,'P24 monthly Buchungen'!C2:C129,"&lt;"&amp;EW$5+1,'P24 monthly Buchungen'!L2:L129,"Einnahmen")-SUMIFS('P24 monthly Buchungen'!F2:F129,'P24 monthly Buchungen'!D2:D129,$E17,'P24 monthly Buchungen'!C2:C129,"&gt;="&amp;EW$4,'P24 monthly Buchungen'!C2:C129,"&lt;"&amp;EW$5+1,'P24 monthly Buchungen'!P2:P129,"Ausgaben")</f>
        <v>0</v>
      </c>
      <c r="EX17" s="21"/>
      <c r="FA17" s="26">
        <f>SUMIFS('P24 monthly Buchungen'!F2:F129,'P24 monthly Buchungen'!D2:D129,$E17,'P24 monthly Buchungen'!C2:C129,"&gt;="&amp;FA$4,'P24 monthly Buchungen'!C2:C129,"&lt;"&amp;FA$5+1,'P24 monthly Buchungen'!L2:L129,"Ausgaben")-SUMIFS('P24 monthly Buchungen'!F2:F129,'P24 monthly Buchungen'!D2:D129,$E17,'P24 monthly Buchungen'!C2:C129,"&gt;="&amp;FA$4,'P24 monthly Buchungen'!C2:C129,"&lt;"&amp;FA$5+1,'P24 monthly Buchungen'!P2:P129,"Einnahmen")+SUMIFS('P24 monthly Buchungen'!F2:F129,'P24 monthly Buchungen'!D2:D129,$E17,'P24 monthly Buchungen'!C2:C129,"&gt;="&amp;FA$4,'P24 monthly Buchungen'!C2:C129,"&lt;"&amp;FA$5+1,'P24 monthly Buchungen'!L2:L129,"Einnahmen")-SUMIFS('P24 monthly Buchungen'!F2:F129,'P24 monthly Buchungen'!D2:D129,$E17,'P24 monthly Buchungen'!C2:C129,"&gt;="&amp;FA$4,'P24 monthly Buchungen'!C2:C129,"&lt;"&amp;FA$5+1,'P24 monthly Buchungen'!P2:P129,"Ausgaben")</f>
        <v>0</v>
      </c>
      <c r="FB17" s="21"/>
      <c r="FE17" s="26">
        <f>SUMIFS('P24 monthly Buchungen'!F2:F129,'P24 monthly Buchungen'!D2:D129,$E17,'P24 monthly Buchungen'!C2:C129,"&gt;="&amp;FE$4,'P24 monthly Buchungen'!C2:C129,"&lt;"&amp;FE$5+1,'P24 monthly Buchungen'!L2:L129,"Ausgaben")-SUMIFS('P24 monthly Buchungen'!F2:F129,'P24 monthly Buchungen'!D2:D129,$E17,'P24 monthly Buchungen'!C2:C129,"&gt;="&amp;FE$4,'P24 monthly Buchungen'!C2:C129,"&lt;"&amp;FE$5+1,'P24 monthly Buchungen'!P2:P129,"Einnahmen")+SUMIFS('P24 monthly Buchungen'!F2:F129,'P24 monthly Buchungen'!D2:D129,$E17,'P24 monthly Buchungen'!C2:C129,"&gt;="&amp;FE$4,'P24 monthly Buchungen'!C2:C129,"&lt;"&amp;FE$5+1,'P24 monthly Buchungen'!L2:L129,"Einnahmen")-SUMIFS('P24 monthly Buchungen'!F2:F129,'P24 monthly Buchungen'!D2:D129,$E17,'P24 monthly Buchungen'!C2:C129,"&gt;="&amp;FE$4,'P24 monthly Buchungen'!C2:C129,"&lt;"&amp;FE$5+1,'P24 monthly Buchungen'!P2:P129,"Ausgaben")</f>
        <v>0</v>
      </c>
      <c r="FF17" s="21"/>
      <c r="FI17" s="26">
        <f>SUMIFS('P24 monthly Buchungen'!F2:F129,'P24 monthly Buchungen'!D2:D129,$E17,'P24 monthly Buchungen'!C2:C129,"&gt;="&amp;FI$4,'P24 monthly Buchungen'!C2:C129,"&lt;"&amp;FI$5+1,'P24 monthly Buchungen'!L2:L129,"Ausgaben")-SUMIFS('P24 monthly Buchungen'!F2:F129,'P24 monthly Buchungen'!D2:D129,$E17,'P24 monthly Buchungen'!C2:C129,"&gt;="&amp;FI$4,'P24 monthly Buchungen'!C2:C129,"&lt;"&amp;FI$5+1,'P24 monthly Buchungen'!P2:P129,"Einnahmen")+SUMIFS('P24 monthly Buchungen'!F2:F129,'P24 monthly Buchungen'!D2:D129,$E17,'P24 monthly Buchungen'!C2:C129,"&gt;="&amp;FI$4,'P24 monthly Buchungen'!C2:C129,"&lt;"&amp;FI$5+1,'P24 monthly Buchungen'!L2:L129,"Einnahmen")-SUMIFS('P24 monthly Buchungen'!F2:F129,'P24 monthly Buchungen'!D2:D129,$E17,'P24 monthly Buchungen'!C2:C129,"&gt;="&amp;FI$4,'P24 monthly Buchungen'!C2:C129,"&lt;"&amp;FI$5+1,'P24 monthly Buchungen'!P2:P129,"Ausgaben")</f>
        <v>0</v>
      </c>
      <c r="FJ17" s="21"/>
      <c r="FM17" s="26">
        <f>SUMIFS('P24 monthly Buchungen'!F2:F129,'P24 monthly Buchungen'!D2:D129,$E17,'P24 monthly Buchungen'!C2:C129,"&gt;="&amp;FM$4,'P24 monthly Buchungen'!C2:C129,"&lt;"&amp;FM$5+1,'P24 monthly Buchungen'!L2:L129,"Ausgaben")-SUMIFS('P24 monthly Buchungen'!F2:F129,'P24 monthly Buchungen'!D2:D129,$E17,'P24 monthly Buchungen'!C2:C129,"&gt;="&amp;FM$4,'P24 monthly Buchungen'!C2:C129,"&lt;"&amp;FM$5+1,'P24 monthly Buchungen'!P2:P129,"Einnahmen")+SUMIFS('P24 monthly Buchungen'!F2:F129,'P24 monthly Buchungen'!D2:D129,$E17,'P24 monthly Buchungen'!C2:C129,"&gt;="&amp;FM$4,'P24 monthly Buchungen'!C2:C129,"&lt;"&amp;FM$5+1,'P24 monthly Buchungen'!L2:L129,"Einnahmen")-SUMIFS('P24 monthly Buchungen'!F2:F129,'P24 monthly Buchungen'!D2:D129,$E17,'P24 monthly Buchungen'!C2:C129,"&gt;="&amp;FM$4,'P24 monthly Buchungen'!C2:C129,"&lt;"&amp;FM$5+1,'P24 monthly Buchungen'!P2:P129,"Ausgaben")</f>
        <v>0</v>
      </c>
      <c r="FN17" s="21"/>
      <c r="FQ17" s="26">
        <f>SUMIFS('P24 monthly Buchungen'!F2:F129,'P24 monthly Buchungen'!D2:D129,$E17,'P24 monthly Buchungen'!C2:C129,"&gt;="&amp;FQ$4,'P24 monthly Buchungen'!C2:C129,"&lt;"&amp;FQ$5+1,'P24 monthly Buchungen'!L2:L129,"Ausgaben")-SUMIFS('P24 monthly Buchungen'!F2:F129,'P24 monthly Buchungen'!D2:D129,$E17,'P24 monthly Buchungen'!C2:C129,"&gt;="&amp;FQ$4,'P24 monthly Buchungen'!C2:C129,"&lt;"&amp;FQ$5+1,'P24 monthly Buchungen'!P2:P129,"Einnahmen")+SUMIFS('P24 monthly Buchungen'!F2:F129,'P24 monthly Buchungen'!D2:D129,$E17,'P24 monthly Buchungen'!C2:C129,"&gt;="&amp;FQ$4,'P24 monthly Buchungen'!C2:C129,"&lt;"&amp;FQ$5+1,'P24 monthly Buchungen'!L2:L129,"Einnahmen")-SUMIFS('P24 monthly Buchungen'!F2:F129,'P24 monthly Buchungen'!D2:D129,$E17,'P24 monthly Buchungen'!C2:C129,"&gt;="&amp;FQ$4,'P24 monthly Buchungen'!C2:C129,"&lt;"&amp;FQ$5+1,'P24 monthly Buchungen'!P2:P129,"Ausgaben")</f>
        <v>0</v>
      </c>
      <c r="FR17" s="21"/>
      <c r="FU17" s="26">
        <f>SUMIFS('P24 monthly Buchungen'!F2:F129,'P24 monthly Buchungen'!D2:D129,$E17,'P24 monthly Buchungen'!C2:C129,"&gt;="&amp;FU$4,'P24 monthly Buchungen'!C2:C129,"&lt;"&amp;FU$5+1,'P24 monthly Buchungen'!L2:L129,"Ausgaben")-SUMIFS('P24 monthly Buchungen'!F2:F129,'P24 monthly Buchungen'!D2:D129,$E17,'P24 monthly Buchungen'!C2:C129,"&gt;="&amp;FU$4,'P24 monthly Buchungen'!C2:C129,"&lt;"&amp;FU$5+1,'P24 monthly Buchungen'!P2:P129,"Einnahmen")+SUMIFS('P24 monthly Buchungen'!F2:F129,'P24 monthly Buchungen'!D2:D129,$E17,'P24 monthly Buchungen'!C2:C129,"&gt;="&amp;FU$4,'P24 monthly Buchungen'!C2:C129,"&lt;"&amp;FU$5+1,'P24 monthly Buchungen'!L2:L129,"Einnahmen")-SUMIFS('P24 monthly Buchungen'!F2:F129,'P24 monthly Buchungen'!D2:D129,$E17,'P24 monthly Buchungen'!C2:C129,"&gt;="&amp;FU$4,'P24 monthly Buchungen'!C2:C129,"&lt;"&amp;FU$5+1,'P24 monthly Buchungen'!P2:P129,"Ausgaben")</f>
        <v>0</v>
      </c>
      <c r="FV17" s="21"/>
      <c r="FY17" s="26">
        <f>SUMIFS('P24 monthly Buchungen'!F2:F129,'P24 monthly Buchungen'!D2:D129,$E17,'P24 monthly Buchungen'!C2:C129,"&gt;="&amp;FY$4,'P24 monthly Buchungen'!C2:C129,"&lt;"&amp;FY$5+1,'P24 monthly Buchungen'!L2:L129,"Ausgaben")-SUMIFS('P24 monthly Buchungen'!F2:F129,'P24 monthly Buchungen'!D2:D129,$E17,'P24 monthly Buchungen'!C2:C129,"&gt;="&amp;FY$4,'P24 monthly Buchungen'!C2:C129,"&lt;"&amp;FY$5+1,'P24 monthly Buchungen'!P2:P129,"Einnahmen")+SUMIFS('P24 monthly Buchungen'!F2:F129,'P24 monthly Buchungen'!D2:D129,$E17,'P24 monthly Buchungen'!C2:C129,"&gt;="&amp;FY$4,'P24 monthly Buchungen'!C2:C129,"&lt;"&amp;FY$5+1,'P24 monthly Buchungen'!L2:L129,"Einnahmen")-SUMIFS('P24 monthly Buchungen'!F2:F129,'P24 monthly Buchungen'!D2:D129,$E17,'P24 monthly Buchungen'!C2:C129,"&gt;="&amp;FY$4,'P24 monthly Buchungen'!C2:C129,"&lt;"&amp;FY$5+1,'P24 monthly Buchungen'!P2:P129,"Ausgaben")</f>
        <v>0</v>
      </c>
      <c r="FZ17" s="21"/>
      <c r="GC17" s="26">
        <f>SUMIFS('P24 monthly Buchungen'!F2:F129,'P24 monthly Buchungen'!D2:D129,$E17,'P24 monthly Buchungen'!C2:C129,"&gt;="&amp;GC$4,'P24 monthly Buchungen'!C2:C129,"&lt;"&amp;GC$5+1,'P24 monthly Buchungen'!L2:L129,"Ausgaben")-SUMIFS('P24 monthly Buchungen'!F2:F129,'P24 monthly Buchungen'!D2:D129,$E17,'P24 monthly Buchungen'!C2:C129,"&gt;="&amp;GC$4,'P24 monthly Buchungen'!C2:C129,"&lt;"&amp;GC$5+1,'P24 monthly Buchungen'!P2:P129,"Einnahmen")+SUMIFS('P24 monthly Buchungen'!F2:F129,'P24 monthly Buchungen'!D2:D129,$E17,'P24 monthly Buchungen'!C2:C129,"&gt;="&amp;GC$4,'P24 monthly Buchungen'!C2:C129,"&lt;"&amp;GC$5+1,'P24 monthly Buchungen'!L2:L129,"Einnahmen")-SUMIFS('P24 monthly Buchungen'!F2:F129,'P24 monthly Buchungen'!D2:D129,$E17,'P24 monthly Buchungen'!C2:C129,"&gt;="&amp;GC$4,'P24 monthly Buchungen'!C2:C129,"&lt;"&amp;GC$5+1,'P24 monthly Buchungen'!P2:P129,"Ausgaben")</f>
        <v>0</v>
      </c>
    </row>
    <row r="18" spans="1:185" ht="18" x14ac:dyDescent="0.2">
      <c r="C18" s="24" t="s">
        <v>5739</v>
      </c>
      <c r="D18" s="24"/>
      <c r="E18" s="24"/>
      <c r="F18" s="25"/>
      <c r="G18" s="46">
        <f>H19</f>
        <v>4700</v>
      </c>
      <c r="H18" s="45"/>
      <c r="I18" s="43"/>
      <c r="J18" s="25"/>
      <c r="K18" s="46">
        <f>L19</f>
        <v>1700</v>
      </c>
      <c r="L18" s="45"/>
      <c r="M18" s="43"/>
      <c r="N18" s="25"/>
      <c r="O18" s="46">
        <f>P19</f>
        <v>1700</v>
      </c>
      <c r="P18" s="45"/>
      <c r="Q18" s="43"/>
      <c r="R18" s="25"/>
      <c r="S18" s="46">
        <f>T19</f>
        <v>0</v>
      </c>
      <c r="T18" s="45"/>
      <c r="U18" s="43"/>
      <c r="V18" s="25"/>
      <c r="W18" s="46">
        <f>X19</f>
        <v>0</v>
      </c>
      <c r="X18" s="45"/>
      <c r="Y18" s="43"/>
      <c r="Z18" s="25"/>
      <c r="AA18" s="46">
        <f>AB19</f>
        <v>0</v>
      </c>
      <c r="AB18" s="45"/>
      <c r="AC18" s="43"/>
      <c r="AD18" s="25"/>
      <c r="AE18" s="46">
        <f>AF19</f>
        <v>22.5</v>
      </c>
      <c r="AF18" s="45"/>
      <c r="AG18" s="43"/>
      <c r="AH18" s="25"/>
      <c r="AI18" s="46">
        <f>AJ19</f>
        <v>0</v>
      </c>
      <c r="AJ18" s="45"/>
      <c r="AK18" s="43"/>
      <c r="AL18" s="25"/>
      <c r="AM18" s="46">
        <f>AN19</f>
        <v>0</v>
      </c>
      <c r="AN18" s="45"/>
      <c r="AO18" s="43"/>
      <c r="AP18" s="25"/>
      <c r="AQ18" s="46">
        <f>AR19</f>
        <v>0</v>
      </c>
      <c r="AR18" s="45"/>
      <c r="AS18" s="43"/>
      <c r="AT18" s="25"/>
      <c r="AU18" s="46">
        <f>AV19</f>
        <v>0</v>
      </c>
      <c r="AV18" s="45"/>
      <c r="AW18" s="43"/>
      <c r="AX18" s="25"/>
      <c r="AY18" s="46">
        <f>AZ19</f>
        <v>0</v>
      </c>
      <c r="AZ18" s="45"/>
      <c r="BA18" s="43"/>
      <c r="BB18" s="25"/>
      <c r="BC18" s="46">
        <f>BD19</f>
        <v>0</v>
      </c>
      <c r="BD18" s="45"/>
      <c r="BE18" s="43"/>
      <c r="BF18" s="25"/>
      <c r="BG18" s="46">
        <f>BH19</f>
        <v>18.920000000000002</v>
      </c>
      <c r="BH18" s="45"/>
      <c r="BI18" s="43"/>
      <c r="BJ18" s="25"/>
      <c r="BK18" s="46">
        <f>BL19</f>
        <v>0</v>
      </c>
      <c r="BL18" s="45"/>
      <c r="BM18" s="43"/>
      <c r="BN18" s="25"/>
      <c r="BO18" s="46">
        <f>BP19</f>
        <v>0</v>
      </c>
      <c r="BP18" s="45"/>
      <c r="BQ18" s="43"/>
      <c r="BR18" s="25"/>
      <c r="BS18" s="46">
        <f>BT19</f>
        <v>1500</v>
      </c>
      <c r="BT18" s="45"/>
      <c r="BU18" s="43"/>
      <c r="BV18" s="25"/>
      <c r="BW18" s="46">
        <f>BX19</f>
        <v>1500</v>
      </c>
      <c r="BX18" s="45"/>
      <c r="BY18" s="43"/>
      <c r="BZ18" s="25"/>
      <c r="CA18" s="46">
        <f>CB19</f>
        <v>99</v>
      </c>
      <c r="CB18" s="45"/>
      <c r="CC18" s="43"/>
      <c r="CD18" s="25"/>
      <c r="CE18" s="46">
        <f>CF19</f>
        <v>0</v>
      </c>
      <c r="CF18" s="45"/>
      <c r="CG18" s="43"/>
      <c r="CH18" s="25"/>
      <c r="CI18" s="46">
        <f>CJ19</f>
        <v>0</v>
      </c>
      <c r="CJ18" s="45"/>
      <c r="CK18" s="43"/>
      <c r="CL18" s="25"/>
      <c r="CM18" s="46">
        <f>CN19</f>
        <v>0</v>
      </c>
      <c r="CN18" s="45"/>
      <c r="CO18" s="43"/>
      <c r="CP18" s="25"/>
      <c r="CQ18" s="46">
        <f>CR19</f>
        <v>0</v>
      </c>
      <c r="CR18" s="45"/>
      <c r="CS18" s="43"/>
      <c r="CT18" s="25"/>
      <c r="CU18" s="46">
        <f>CV19</f>
        <v>0</v>
      </c>
      <c r="CV18" s="45"/>
      <c r="CW18" s="43"/>
      <c r="CX18" s="25"/>
      <c r="CY18" s="46">
        <f>CZ19</f>
        <v>0</v>
      </c>
      <c r="CZ18" s="45"/>
      <c r="DA18" s="43"/>
      <c r="DB18" s="25"/>
      <c r="DC18" s="46">
        <f>DD19</f>
        <v>14</v>
      </c>
      <c r="DD18" s="45"/>
      <c r="DE18" s="43"/>
      <c r="DF18" s="25"/>
      <c r="DG18" s="46">
        <f>DH19</f>
        <v>14</v>
      </c>
      <c r="DH18" s="45"/>
      <c r="DI18" s="43"/>
      <c r="DJ18" s="25"/>
      <c r="DK18" s="46">
        <f>DL19</f>
        <v>0</v>
      </c>
      <c r="DL18" s="45"/>
      <c r="DM18" s="43"/>
      <c r="DN18" s="25"/>
      <c r="DO18" s="46">
        <f>DP19</f>
        <v>9.5</v>
      </c>
      <c r="DP18" s="45"/>
      <c r="DQ18" s="43"/>
      <c r="DR18" s="25"/>
      <c r="DS18" s="46">
        <f>DT19</f>
        <v>357</v>
      </c>
      <c r="DT18" s="45"/>
      <c r="DU18" s="43"/>
      <c r="DV18" s="25"/>
      <c r="DW18" s="46">
        <f>DX19</f>
        <v>1500</v>
      </c>
      <c r="DX18" s="45"/>
      <c r="DY18" s="43"/>
      <c r="DZ18" s="25"/>
      <c r="EA18" s="46">
        <f>EB19</f>
        <v>1500</v>
      </c>
      <c r="EB18" s="45"/>
      <c r="EC18" s="43"/>
      <c r="ED18" s="25"/>
      <c r="EE18" s="46">
        <f>EF19</f>
        <v>0</v>
      </c>
      <c r="EF18" s="45"/>
      <c r="EG18" s="43"/>
      <c r="EH18" s="25"/>
      <c r="EI18" s="46">
        <f>EJ19</f>
        <v>0</v>
      </c>
      <c r="EJ18" s="45"/>
      <c r="EK18" s="43"/>
      <c r="EL18" s="25"/>
      <c r="EM18" s="46">
        <f>EN19</f>
        <v>0</v>
      </c>
      <c r="EN18" s="45"/>
      <c r="EO18" s="43"/>
      <c r="EP18" s="25"/>
      <c r="EQ18" s="46">
        <f>ER19</f>
        <v>0</v>
      </c>
      <c r="ER18" s="45"/>
      <c r="ES18" s="43"/>
      <c r="ET18" s="25"/>
      <c r="EU18" s="46">
        <f>EV19</f>
        <v>0</v>
      </c>
      <c r="EV18" s="45"/>
      <c r="EW18" s="43"/>
      <c r="EX18" s="25"/>
      <c r="EY18" s="46">
        <f>EZ19</f>
        <v>0</v>
      </c>
      <c r="EZ18" s="45"/>
      <c r="FA18" s="43"/>
      <c r="FB18" s="25"/>
      <c r="FC18" s="46">
        <f>FD19</f>
        <v>0</v>
      </c>
      <c r="FD18" s="45"/>
      <c r="FE18" s="43"/>
      <c r="FF18" s="25"/>
      <c r="FG18" s="46">
        <f>FH19</f>
        <v>0</v>
      </c>
      <c r="FH18" s="45"/>
      <c r="FI18" s="43"/>
      <c r="FJ18" s="25"/>
      <c r="FK18" s="46">
        <f>FL19</f>
        <v>0</v>
      </c>
      <c r="FL18" s="45"/>
      <c r="FM18" s="43"/>
      <c r="FN18" s="25"/>
      <c r="FO18" s="46">
        <f>FP19</f>
        <v>0</v>
      </c>
      <c r="FP18" s="45"/>
      <c r="FQ18" s="43"/>
      <c r="FR18" s="25"/>
      <c r="FS18" s="46">
        <f>FT19</f>
        <v>0</v>
      </c>
      <c r="FT18" s="45"/>
      <c r="FU18" s="43"/>
      <c r="FV18" s="25"/>
      <c r="FW18" s="46">
        <f>FX19</f>
        <v>0</v>
      </c>
      <c r="FX18" s="45"/>
      <c r="FY18" s="43"/>
      <c r="FZ18" s="25"/>
      <c r="GA18" s="46">
        <f>GB19</f>
        <v>0</v>
      </c>
      <c r="GB18" s="45"/>
      <c r="GC18" s="43"/>
    </row>
    <row r="19" spans="1:185" ht="16" x14ac:dyDescent="0.2">
      <c r="D19" s="27" t="s">
        <v>5872</v>
      </c>
      <c r="E19" s="27"/>
      <c r="F19" s="28"/>
      <c r="G19" s="27"/>
      <c r="H19" s="42">
        <v>4700</v>
      </c>
      <c r="I19" s="43"/>
      <c r="J19" s="28"/>
      <c r="K19" s="27"/>
      <c r="L19" s="42">
        <v>1700</v>
      </c>
      <c r="M19" s="43"/>
      <c r="N19" s="28"/>
      <c r="O19" s="27"/>
      <c r="P19" s="42">
        <v>1700</v>
      </c>
      <c r="Q19" s="43"/>
      <c r="R19" s="28"/>
      <c r="S19" s="27"/>
      <c r="T19" s="42">
        <f>SUM(U20:U22)</f>
        <v>0</v>
      </c>
      <c r="U19" s="43"/>
      <c r="V19" s="28"/>
      <c r="W19" s="27"/>
      <c r="X19" s="42">
        <f>SUM(Y20:Y22)</f>
        <v>0</v>
      </c>
      <c r="Y19" s="43"/>
      <c r="Z19" s="28"/>
      <c r="AA19" s="27"/>
      <c r="AB19" s="42">
        <f>SUM(AC20:AC22)</f>
        <v>0</v>
      </c>
      <c r="AC19" s="43"/>
      <c r="AD19" s="28"/>
      <c r="AE19" s="27"/>
      <c r="AF19" s="42">
        <f>SUM(AG20:AG22)</f>
        <v>22.5</v>
      </c>
      <c r="AG19" s="43"/>
      <c r="AH19" s="28"/>
      <c r="AI19" s="27"/>
      <c r="AJ19" s="42">
        <f>SUM(AK20:AK22)</f>
        <v>0</v>
      </c>
      <c r="AK19" s="43"/>
      <c r="AL19" s="28"/>
      <c r="AM19" s="27"/>
      <c r="AN19" s="42">
        <f>SUM(AO20:AO22)</f>
        <v>0</v>
      </c>
      <c r="AO19" s="43"/>
      <c r="AP19" s="28"/>
      <c r="AQ19" s="27"/>
      <c r="AR19" s="42">
        <f>SUM(AS20:AS22)</f>
        <v>0</v>
      </c>
      <c r="AS19" s="43"/>
      <c r="AT19" s="28"/>
      <c r="AU19" s="27"/>
      <c r="AV19" s="42">
        <f>SUM(AW20:AW22)</f>
        <v>0</v>
      </c>
      <c r="AW19" s="43"/>
      <c r="AX19" s="28"/>
      <c r="AY19" s="27"/>
      <c r="AZ19" s="42">
        <f>SUM(BA20:BA22)</f>
        <v>0</v>
      </c>
      <c r="BA19" s="43"/>
      <c r="BB19" s="28"/>
      <c r="BC19" s="27"/>
      <c r="BD19" s="42">
        <f>SUM(BE20:BE22)</f>
        <v>0</v>
      </c>
      <c r="BE19" s="43"/>
      <c r="BF19" s="28"/>
      <c r="BG19" s="27"/>
      <c r="BH19" s="42">
        <f>SUM(BI20:BI22)</f>
        <v>18.920000000000002</v>
      </c>
      <c r="BI19" s="43"/>
      <c r="BJ19" s="28"/>
      <c r="BK19" s="27"/>
      <c r="BL19" s="42">
        <f>SUM(BM20:BM22)</f>
        <v>0</v>
      </c>
      <c r="BM19" s="43"/>
      <c r="BN19" s="28"/>
      <c r="BO19" s="27"/>
      <c r="BP19" s="42">
        <f>SUM(BQ20:BQ22)</f>
        <v>0</v>
      </c>
      <c r="BQ19" s="43"/>
      <c r="BR19" s="28"/>
      <c r="BS19" s="27"/>
      <c r="BT19" s="42">
        <v>1500</v>
      </c>
      <c r="BU19" s="43"/>
      <c r="BV19" s="28"/>
      <c r="BW19" s="27"/>
      <c r="BX19" s="42">
        <v>1500</v>
      </c>
      <c r="BY19" s="43"/>
      <c r="BZ19" s="28"/>
      <c r="CA19" s="27"/>
      <c r="CB19" s="42">
        <f>SUM(CC20:CC22)</f>
        <v>99</v>
      </c>
      <c r="CC19" s="43"/>
      <c r="CD19" s="28"/>
      <c r="CE19" s="27"/>
      <c r="CF19" s="42">
        <f>SUM(CG20:CG22)</f>
        <v>0</v>
      </c>
      <c r="CG19" s="43"/>
      <c r="CH19" s="28"/>
      <c r="CI19" s="27"/>
      <c r="CJ19" s="42">
        <f>SUM(CK20:CK22)</f>
        <v>0</v>
      </c>
      <c r="CK19" s="43"/>
      <c r="CL19" s="28"/>
      <c r="CM19" s="27"/>
      <c r="CN19" s="42">
        <f>SUM(CO20:CO22)</f>
        <v>0</v>
      </c>
      <c r="CO19" s="43"/>
      <c r="CP19" s="28"/>
      <c r="CQ19" s="27"/>
      <c r="CR19" s="42">
        <f>SUM(CS20:CS22)</f>
        <v>0</v>
      </c>
      <c r="CS19" s="43"/>
      <c r="CT19" s="28"/>
      <c r="CU19" s="27"/>
      <c r="CV19" s="42">
        <f>SUM(CW20:CW22)</f>
        <v>0</v>
      </c>
      <c r="CW19" s="43"/>
      <c r="CX19" s="28"/>
      <c r="CY19" s="27"/>
      <c r="CZ19" s="42">
        <f>SUM(DA20:DA22)</f>
        <v>0</v>
      </c>
      <c r="DA19" s="43"/>
      <c r="DB19" s="28"/>
      <c r="DC19" s="27"/>
      <c r="DD19" s="42">
        <f>SUM(DE20:DE22)</f>
        <v>14</v>
      </c>
      <c r="DE19" s="43"/>
      <c r="DF19" s="28"/>
      <c r="DG19" s="27"/>
      <c r="DH19" s="42">
        <f>SUM(DI20:DI22)</f>
        <v>14</v>
      </c>
      <c r="DI19" s="43"/>
      <c r="DJ19" s="28"/>
      <c r="DK19" s="27"/>
      <c r="DL19" s="42">
        <f>SUM(DM20:DM22)</f>
        <v>0</v>
      </c>
      <c r="DM19" s="43"/>
      <c r="DN19" s="28"/>
      <c r="DO19" s="27"/>
      <c r="DP19" s="42">
        <f>SUM(DQ20:DQ22)</f>
        <v>9.5</v>
      </c>
      <c r="DQ19" s="43"/>
      <c r="DR19" s="28"/>
      <c r="DS19" s="27"/>
      <c r="DT19" s="42">
        <f>SUM(DU20:DU22)</f>
        <v>357</v>
      </c>
      <c r="DU19" s="43"/>
      <c r="DV19" s="28"/>
      <c r="DW19" s="27"/>
      <c r="DX19" s="42">
        <v>1500</v>
      </c>
      <c r="DY19" s="43"/>
      <c r="DZ19" s="28"/>
      <c r="EA19" s="27"/>
      <c r="EB19" s="42">
        <v>1500</v>
      </c>
      <c r="EC19" s="43"/>
      <c r="ED19" s="28"/>
      <c r="EE19" s="27"/>
      <c r="EF19" s="42">
        <f>SUM(EG20:EG22)</f>
        <v>0</v>
      </c>
      <c r="EG19" s="43"/>
      <c r="EH19" s="28"/>
      <c r="EI19" s="27"/>
      <c r="EJ19" s="42">
        <f>SUM(EK20:EK22)</f>
        <v>0</v>
      </c>
      <c r="EK19" s="43"/>
      <c r="EL19" s="28"/>
      <c r="EM19" s="27"/>
      <c r="EN19" s="42">
        <f>SUM(EO20:EO22)</f>
        <v>0</v>
      </c>
      <c r="EO19" s="43"/>
      <c r="EP19" s="28"/>
      <c r="EQ19" s="27"/>
      <c r="ER19" s="42">
        <f>SUM(ES20:ES22)</f>
        <v>0</v>
      </c>
      <c r="ES19" s="43"/>
      <c r="ET19" s="28"/>
      <c r="EU19" s="27"/>
      <c r="EV19" s="42">
        <f>SUM(EW20:EW22)</f>
        <v>0</v>
      </c>
      <c r="EW19" s="43"/>
      <c r="EX19" s="28"/>
      <c r="EY19" s="27"/>
      <c r="EZ19" s="42">
        <f>SUM(FA20:FA22)</f>
        <v>0</v>
      </c>
      <c r="FA19" s="43"/>
      <c r="FB19" s="28"/>
      <c r="FC19" s="27"/>
      <c r="FD19" s="42">
        <f>SUM(FE20:FE22)</f>
        <v>0</v>
      </c>
      <c r="FE19" s="43"/>
      <c r="FF19" s="28"/>
      <c r="FG19" s="27"/>
      <c r="FH19" s="42">
        <f>SUM(FI20:FI22)</f>
        <v>0</v>
      </c>
      <c r="FI19" s="43"/>
      <c r="FJ19" s="28"/>
      <c r="FK19" s="27"/>
      <c r="FL19" s="42">
        <f>SUM(FM20:FM22)</f>
        <v>0</v>
      </c>
      <c r="FM19" s="43"/>
      <c r="FN19" s="28"/>
      <c r="FO19" s="27"/>
      <c r="FP19" s="42">
        <f>SUM(FQ20:FQ22)</f>
        <v>0</v>
      </c>
      <c r="FQ19" s="43"/>
      <c r="FR19" s="28"/>
      <c r="FS19" s="27"/>
      <c r="FT19" s="42">
        <f>SUM(FU20:FU22)</f>
        <v>0</v>
      </c>
      <c r="FU19" s="43"/>
      <c r="FV19" s="28"/>
      <c r="FW19" s="27"/>
      <c r="FX19" s="42">
        <f>SUM(FY20:FY22)</f>
        <v>0</v>
      </c>
      <c r="FY19" s="43"/>
      <c r="FZ19" s="28"/>
      <c r="GA19" s="27"/>
      <c r="GB19" s="42">
        <f>SUM(GC20:GC22)</f>
        <v>0</v>
      </c>
      <c r="GC19" s="43"/>
    </row>
    <row r="20" spans="1:185" x14ac:dyDescent="0.2">
      <c r="D20" t="s">
        <v>5521</v>
      </c>
      <c r="E20" t="s">
        <v>5873</v>
      </c>
      <c r="F20" s="21"/>
      <c r="I20" s="29">
        <v>700</v>
      </c>
      <c r="J20" s="21"/>
      <c r="M20" s="29">
        <v>300</v>
      </c>
      <c r="N20" s="21"/>
      <c r="Q20" s="29">
        <v>300</v>
      </c>
      <c r="R20" s="21"/>
      <c r="U20" s="26">
        <f>SUMIFS('P24 monthly Buchungen'!F2:F129,'P24 monthly Buchungen'!D2:D129,$E20,'P24 monthly Buchungen'!C2:C129,"&gt;="&amp;U$4,'P24 monthly Buchungen'!C2:C129,"&lt;"&amp;U$5+1,'P24 monthly Buchungen'!L2:L129,"Ausgaben")-SUMIFS('P24 monthly Buchungen'!F2:F129,'P24 monthly Buchungen'!D2:D129,$E20,'P24 monthly Buchungen'!C2:C129,"&gt;="&amp;U$4,'P24 monthly Buchungen'!C2:C129,"&lt;"&amp;U$5+1,'P24 monthly Buchungen'!P2:P129,"Einnahmen")+SUMIFS('P24 monthly Buchungen'!F2:F129,'P24 monthly Buchungen'!D2:D129,$E20,'P24 monthly Buchungen'!C2:C129,"&gt;="&amp;U$4,'P24 monthly Buchungen'!C2:C129,"&lt;"&amp;U$5+1,'P24 monthly Buchungen'!L2:L129,"Einnahmen")-SUMIFS('P24 monthly Buchungen'!F2:F129,'P24 monthly Buchungen'!D2:D129,$E20,'P24 monthly Buchungen'!C2:C129,"&gt;="&amp;U$4,'P24 monthly Buchungen'!C2:C129,"&lt;"&amp;U$5+1,'P24 monthly Buchungen'!P2:P129,"Ausgaben")</f>
        <v>0</v>
      </c>
      <c r="V20" s="21"/>
      <c r="Y20" s="26">
        <f>SUMIFS('P24 monthly Buchungen'!F2:F129,'P24 monthly Buchungen'!D2:D129,$E20,'P24 monthly Buchungen'!C2:C129,"&gt;="&amp;Y$4,'P24 monthly Buchungen'!C2:C129,"&lt;"&amp;Y$5+1,'P24 monthly Buchungen'!L2:L129,"Ausgaben")-SUMIFS('P24 monthly Buchungen'!F2:F129,'P24 monthly Buchungen'!D2:D129,$E20,'P24 monthly Buchungen'!C2:C129,"&gt;="&amp;Y$4,'P24 monthly Buchungen'!C2:C129,"&lt;"&amp;Y$5+1,'P24 monthly Buchungen'!P2:P129,"Einnahmen")+SUMIFS('P24 monthly Buchungen'!F2:F129,'P24 monthly Buchungen'!D2:D129,$E20,'P24 monthly Buchungen'!C2:C129,"&gt;="&amp;Y$4,'P24 monthly Buchungen'!C2:C129,"&lt;"&amp;Y$5+1,'P24 monthly Buchungen'!L2:L129,"Einnahmen")-SUMIFS('P24 monthly Buchungen'!F2:F129,'P24 monthly Buchungen'!D2:D129,$E20,'P24 monthly Buchungen'!C2:C129,"&gt;="&amp;Y$4,'P24 monthly Buchungen'!C2:C129,"&lt;"&amp;Y$5+1,'P24 monthly Buchungen'!P2:P129,"Ausgaben")</f>
        <v>0</v>
      </c>
      <c r="Z20" s="21"/>
      <c r="AC20" s="26">
        <f>SUMIFS('P24 monthly Buchungen'!F2:F129,'P24 monthly Buchungen'!D2:D129,$E20,'P24 monthly Buchungen'!C2:C129,"&gt;="&amp;AC$4,'P24 monthly Buchungen'!C2:C129,"&lt;"&amp;AC$5+1,'P24 monthly Buchungen'!L2:L129,"Ausgaben")-SUMIFS('P24 monthly Buchungen'!F2:F129,'P24 monthly Buchungen'!D2:D129,$E20,'P24 monthly Buchungen'!C2:C129,"&gt;="&amp;AC$4,'P24 monthly Buchungen'!C2:C129,"&lt;"&amp;AC$5+1,'P24 monthly Buchungen'!P2:P129,"Einnahmen")+SUMIFS('P24 monthly Buchungen'!F2:F129,'P24 monthly Buchungen'!D2:D129,$E20,'P24 monthly Buchungen'!C2:C129,"&gt;="&amp;AC$4,'P24 monthly Buchungen'!C2:C129,"&lt;"&amp;AC$5+1,'P24 monthly Buchungen'!L2:L129,"Einnahmen")-SUMIFS('P24 monthly Buchungen'!F2:F129,'P24 monthly Buchungen'!D2:D129,$E20,'P24 monthly Buchungen'!C2:C129,"&gt;="&amp;AC$4,'P24 monthly Buchungen'!C2:C129,"&lt;"&amp;AC$5+1,'P24 monthly Buchungen'!P2:P129,"Ausgaben")</f>
        <v>0</v>
      </c>
      <c r="AD20" s="21"/>
      <c r="AG20" s="26">
        <f>SUMIFS('P24 monthly Buchungen'!F2:F129,'P24 monthly Buchungen'!D2:D129,$E20,'P24 monthly Buchungen'!C2:C129,"&gt;="&amp;AG$4,'P24 monthly Buchungen'!C2:C129,"&lt;"&amp;AG$5+1,'P24 monthly Buchungen'!L2:L129,"Ausgaben")-SUMIFS('P24 monthly Buchungen'!F2:F129,'P24 monthly Buchungen'!D2:D129,$E20,'P24 monthly Buchungen'!C2:C129,"&gt;="&amp;AG$4,'P24 monthly Buchungen'!C2:C129,"&lt;"&amp;AG$5+1,'P24 monthly Buchungen'!P2:P129,"Einnahmen")+SUMIFS('P24 monthly Buchungen'!F2:F129,'P24 monthly Buchungen'!D2:D129,$E20,'P24 monthly Buchungen'!C2:C129,"&gt;="&amp;AG$4,'P24 monthly Buchungen'!C2:C129,"&lt;"&amp;AG$5+1,'P24 monthly Buchungen'!L2:L129,"Einnahmen")-SUMIFS('P24 monthly Buchungen'!F2:F129,'P24 monthly Buchungen'!D2:D129,$E20,'P24 monthly Buchungen'!C2:C129,"&gt;="&amp;AG$4,'P24 monthly Buchungen'!C2:C129,"&lt;"&amp;AG$5+1,'P24 monthly Buchungen'!P2:P129,"Ausgaben")</f>
        <v>0</v>
      </c>
      <c r="AH20" s="21"/>
      <c r="AK20" s="26">
        <f>SUMIFS('P24 monthly Buchungen'!F2:F129,'P24 monthly Buchungen'!D2:D129,$E20,'P24 monthly Buchungen'!C2:C129,"&gt;="&amp;AK$4,'P24 monthly Buchungen'!C2:C129,"&lt;"&amp;AK$5+1,'P24 monthly Buchungen'!L2:L129,"Ausgaben")-SUMIFS('P24 monthly Buchungen'!F2:F129,'P24 monthly Buchungen'!D2:D129,$E20,'P24 monthly Buchungen'!C2:C129,"&gt;="&amp;AK$4,'P24 monthly Buchungen'!C2:C129,"&lt;"&amp;AK$5+1,'P24 monthly Buchungen'!P2:P129,"Einnahmen")+SUMIFS('P24 monthly Buchungen'!F2:F129,'P24 monthly Buchungen'!D2:D129,$E20,'P24 monthly Buchungen'!C2:C129,"&gt;="&amp;AK$4,'P24 monthly Buchungen'!C2:C129,"&lt;"&amp;AK$5+1,'P24 monthly Buchungen'!L2:L129,"Einnahmen")-SUMIFS('P24 monthly Buchungen'!F2:F129,'P24 monthly Buchungen'!D2:D129,$E20,'P24 monthly Buchungen'!C2:C129,"&gt;="&amp;AK$4,'P24 monthly Buchungen'!C2:C129,"&lt;"&amp;AK$5+1,'P24 monthly Buchungen'!P2:P129,"Ausgaben")</f>
        <v>0</v>
      </c>
      <c r="AL20" s="21"/>
      <c r="AO20" s="26">
        <f>SUMIFS('P24 monthly Buchungen'!F2:F129,'P24 monthly Buchungen'!D2:D129,$E20,'P24 monthly Buchungen'!C2:C129,"&gt;="&amp;AO$4,'P24 monthly Buchungen'!C2:C129,"&lt;"&amp;AO$5+1,'P24 monthly Buchungen'!L2:L129,"Ausgaben")-SUMIFS('P24 monthly Buchungen'!F2:F129,'P24 monthly Buchungen'!D2:D129,$E20,'P24 monthly Buchungen'!C2:C129,"&gt;="&amp;AO$4,'P24 monthly Buchungen'!C2:C129,"&lt;"&amp;AO$5+1,'P24 monthly Buchungen'!P2:P129,"Einnahmen")+SUMIFS('P24 monthly Buchungen'!F2:F129,'P24 monthly Buchungen'!D2:D129,$E20,'P24 monthly Buchungen'!C2:C129,"&gt;="&amp;AO$4,'P24 monthly Buchungen'!C2:C129,"&lt;"&amp;AO$5+1,'P24 monthly Buchungen'!L2:L129,"Einnahmen")-SUMIFS('P24 monthly Buchungen'!F2:F129,'P24 monthly Buchungen'!D2:D129,$E20,'P24 monthly Buchungen'!C2:C129,"&gt;="&amp;AO$4,'P24 monthly Buchungen'!C2:C129,"&lt;"&amp;AO$5+1,'P24 monthly Buchungen'!P2:P129,"Ausgaben")</f>
        <v>0</v>
      </c>
      <c r="AP20" s="21"/>
      <c r="AS20" s="26">
        <f>SUMIFS('P24 monthly Buchungen'!F2:F129,'P24 monthly Buchungen'!D2:D129,$E20,'P24 monthly Buchungen'!C2:C129,"&gt;="&amp;AS$4,'P24 monthly Buchungen'!C2:C129,"&lt;"&amp;AS$5+1,'P24 monthly Buchungen'!L2:L129,"Ausgaben")-SUMIFS('P24 monthly Buchungen'!F2:F129,'P24 monthly Buchungen'!D2:D129,$E20,'P24 monthly Buchungen'!C2:C129,"&gt;="&amp;AS$4,'P24 monthly Buchungen'!C2:C129,"&lt;"&amp;AS$5+1,'P24 monthly Buchungen'!P2:P129,"Einnahmen")+SUMIFS('P24 monthly Buchungen'!F2:F129,'P24 monthly Buchungen'!D2:D129,$E20,'P24 monthly Buchungen'!C2:C129,"&gt;="&amp;AS$4,'P24 monthly Buchungen'!C2:C129,"&lt;"&amp;AS$5+1,'P24 monthly Buchungen'!L2:L129,"Einnahmen")-SUMIFS('P24 monthly Buchungen'!F2:F129,'P24 monthly Buchungen'!D2:D129,$E20,'P24 monthly Buchungen'!C2:C129,"&gt;="&amp;AS$4,'P24 monthly Buchungen'!C2:C129,"&lt;"&amp;AS$5+1,'P24 monthly Buchungen'!P2:P129,"Ausgaben")</f>
        <v>0</v>
      </c>
      <c r="AT20" s="21"/>
      <c r="AW20" s="26">
        <f>SUMIFS('P24 monthly Buchungen'!F2:F129,'P24 monthly Buchungen'!D2:D129,$E20,'P24 monthly Buchungen'!C2:C129,"&gt;="&amp;AW$4,'P24 monthly Buchungen'!C2:C129,"&lt;"&amp;AW$5+1,'P24 monthly Buchungen'!L2:L129,"Ausgaben")-SUMIFS('P24 monthly Buchungen'!F2:F129,'P24 monthly Buchungen'!D2:D129,$E20,'P24 monthly Buchungen'!C2:C129,"&gt;="&amp;AW$4,'P24 monthly Buchungen'!C2:C129,"&lt;"&amp;AW$5+1,'P24 monthly Buchungen'!P2:P129,"Einnahmen")+SUMIFS('P24 monthly Buchungen'!F2:F129,'P24 monthly Buchungen'!D2:D129,$E20,'P24 monthly Buchungen'!C2:C129,"&gt;="&amp;AW$4,'P24 monthly Buchungen'!C2:C129,"&lt;"&amp;AW$5+1,'P24 monthly Buchungen'!L2:L129,"Einnahmen")-SUMIFS('P24 monthly Buchungen'!F2:F129,'P24 monthly Buchungen'!D2:D129,$E20,'P24 monthly Buchungen'!C2:C129,"&gt;="&amp;AW$4,'P24 monthly Buchungen'!C2:C129,"&lt;"&amp;AW$5+1,'P24 monthly Buchungen'!P2:P129,"Ausgaben")</f>
        <v>0</v>
      </c>
      <c r="AX20" s="21"/>
      <c r="BA20" s="26">
        <f>SUMIFS('P24 monthly Buchungen'!F2:F129,'P24 monthly Buchungen'!D2:D129,$E20,'P24 monthly Buchungen'!C2:C129,"&gt;="&amp;BA$4,'P24 monthly Buchungen'!C2:C129,"&lt;"&amp;BA$5+1,'P24 monthly Buchungen'!L2:L129,"Ausgaben")-SUMIFS('P24 monthly Buchungen'!F2:F129,'P24 monthly Buchungen'!D2:D129,$E20,'P24 monthly Buchungen'!C2:C129,"&gt;="&amp;BA$4,'P24 monthly Buchungen'!C2:C129,"&lt;"&amp;BA$5+1,'P24 monthly Buchungen'!P2:P129,"Einnahmen")+SUMIFS('P24 monthly Buchungen'!F2:F129,'P24 monthly Buchungen'!D2:D129,$E20,'P24 monthly Buchungen'!C2:C129,"&gt;="&amp;BA$4,'P24 monthly Buchungen'!C2:C129,"&lt;"&amp;BA$5+1,'P24 monthly Buchungen'!L2:L129,"Einnahmen")-SUMIFS('P24 monthly Buchungen'!F2:F129,'P24 monthly Buchungen'!D2:D129,$E20,'P24 monthly Buchungen'!C2:C129,"&gt;="&amp;BA$4,'P24 monthly Buchungen'!C2:C129,"&lt;"&amp;BA$5+1,'P24 monthly Buchungen'!P2:P129,"Ausgaben")</f>
        <v>0</v>
      </c>
      <c r="BB20" s="21"/>
      <c r="BE20" s="26">
        <f>SUMIFS('P24 monthly Buchungen'!F2:F129,'P24 monthly Buchungen'!D2:D129,$E20,'P24 monthly Buchungen'!C2:C129,"&gt;="&amp;BE$4,'P24 monthly Buchungen'!C2:C129,"&lt;"&amp;BE$5+1,'P24 monthly Buchungen'!L2:L129,"Ausgaben")-SUMIFS('P24 monthly Buchungen'!F2:F129,'P24 monthly Buchungen'!D2:D129,$E20,'P24 monthly Buchungen'!C2:C129,"&gt;="&amp;BE$4,'P24 monthly Buchungen'!C2:C129,"&lt;"&amp;BE$5+1,'P24 monthly Buchungen'!P2:P129,"Einnahmen")+SUMIFS('P24 monthly Buchungen'!F2:F129,'P24 monthly Buchungen'!D2:D129,$E20,'P24 monthly Buchungen'!C2:C129,"&gt;="&amp;BE$4,'P24 monthly Buchungen'!C2:C129,"&lt;"&amp;BE$5+1,'P24 monthly Buchungen'!L2:L129,"Einnahmen")-SUMIFS('P24 monthly Buchungen'!F2:F129,'P24 monthly Buchungen'!D2:D129,$E20,'P24 monthly Buchungen'!C2:C129,"&gt;="&amp;BE$4,'P24 monthly Buchungen'!C2:C129,"&lt;"&amp;BE$5+1,'P24 monthly Buchungen'!P2:P129,"Ausgaben")</f>
        <v>0</v>
      </c>
      <c r="BF20" s="21"/>
      <c r="BI20" s="26">
        <f>SUMIFS('P24 monthly Buchungen'!F2:F129,'P24 monthly Buchungen'!D2:D129,$E20,'P24 monthly Buchungen'!C2:C129,"&gt;="&amp;BI$4,'P24 monthly Buchungen'!C2:C129,"&lt;"&amp;BI$5+1,'P24 monthly Buchungen'!L2:L129,"Ausgaben")-SUMIFS('P24 monthly Buchungen'!F2:F129,'P24 monthly Buchungen'!D2:D129,$E20,'P24 monthly Buchungen'!C2:C129,"&gt;="&amp;BI$4,'P24 monthly Buchungen'!C2:C129,"&lt;"&amp;BI$5+1,'P24 monthly Buchungen'!P2:P129,"Einnahmen")+SUMIFS('P24 monthly Buchungen'!F2:F129,'P24 monthly Buchungen'!D2:D129,$E20,'P24 monthly Buchungen'!C2:C129,"&gt;="&amp;BI$4,'P24 monthly Buchungen'!C2:C129,"&lt;"&amp;BI$5+1,'P24 monthly Buchungen'!L2:L129,"Einnahmen")-SUMIFS('P24 monthly Buchungen'!F2:F129,'P24 monthly Buchungen'!D2:D129,$E20,'P24 monthly Buchungen'!C2:C129,"&gt;="&amp;BI$4,'P24 monthly Buchungen'!C2:C129,"&lt;"&amp;BI$5+1,'P24 monthly Buchungen'!P2:P129,"Ausgaben")</f>
        <v>0</v>
      </c>
      <c r="BJ20" s="21"/>
      <c r="BM20" s="26">
        <f>SUMIFS('P24 monthly Buchungen'!F2:F129,'P24 monthly Buchungen'!D2:D129,$E20,'P24 monthly Buchungen'!C2:C129,"&gt;="&amp;BM$4,'P24 monthly Buchungen'!C2:C129,"&lt;"&amp;BM$5+1,'P24 monthly Buchungen'!L2:L129,"Ausgaben")-SUMIFS('P24 monthly Buchungen'!F2:F129,'P24 monthly Buchungen'!D2:D129,$E20,'P24 monthly Buchungen'!C2:C129,"&gt;="&amp;BM$4,'P24 monthly Buchungen'!C2:C129,"&lt;"&amp;BM$5+1,'P24 monthly Buchungen'!P2:P129,"Einnahmen")+SUMIFS('P24 monthly Buchungen'!F2:F129,'P24 monthly Buchungen'!D2:D129,$E20,'P24 monthly Buchungen'!C2:C129,"&gt;="&amp;BM$4,'P24 monthly Buchungen'!C2:C129,"&lt;"&amp;BM$5+1,'P24 monthly Buchungen'!L2:L129,"Einnahmen")-SUMIFS('P24 monthly Buchungen'!F2:F129,'P24 monthly Buchungen'!D2:D129,$E20,'P24 monthly Buchungen'!C2:C129,"&gt;="&amp;BM$4,'P24 monthly Buchungen'!C2:C129,"&lt;"&amp;BM$5+1,'P24 monthly Buchungen'!P2:P129,"Ausgaben")</f>
        <v>0</v>
      </c>
      <c r="BN20" s="21"/>
      <c r="BQ20" s="26">
        <f>SUMIFS('P24 monthly Buchungen'!F2:F129,'P24 monthly Buchungen'!D2:D129,$E20,'P24 monthly Buchungen'!C2:C129,"&gt;="&amp;BQ$4,'P24 monthly Buchungen'!C2:C129,"&lt;"&amp;BQ$5+1,'P24 monthly Buchungen'!L2:L129,"Ausgaben")-SUMIFS('P24 monthly Buchungen'!F2:F129,'P24 monthly Buchungen'!D2:D129,$E20,'P24 monthly Buchungen'!C2:C129,"&gt;="&amp;BQ$4,'P24 monthly Buchungen'!C2:C129,"&lt;"&amp;BQ$5+1,'P24 monthly Buchungen'!P2:P129,"Einnahmen")+SUMIFS('P24 monthly Buchungen'!F2:F129,'P24 monthly Buchungen'!D2:D129,$E20,'P24 monthly Buchungen'!C2:C129,"&gt;="&amp;BQ$4,'P24 monthly Buchungen'!C2:C129,"&lt;"&amp;BQ$5+1,'P24 monthly Buchungen'!L2:L129,"Einnahmen")-SUMIFS('P24 monthly Buchungen'!F2:F129,'P24 monthly Buchungen'!D2:D129,$E20,'P24 monthly Buchungen'!C2:C129,"&gt;="&amp;BQ$4,'P24 monthly Buchungen'!C2:C129,"&lt;"&amp;BQ$5+1,'P24 monthly Buchungen'!P2:P129,"Ausgaben")</f>
        <v>0</v>
      </c>
      <c r="BR20" s="21"/>
      <c r="BU20" s="29">
        <v>200</v>
      </c>
      <c r="BV20" s="21"/>
      <c r="BY20" s="29">
        <v>200</v>
      </c>
      <c r="BZ20" s="21"/>
      <c r="CC20" s="26">
        <f>SUMIFS('P24 monthly Buchungen'!F2:F129,'P24 monthly Buchungen'!D2:D129,$E20,'P24 monthly Buchungen'!C2:C129,"&gt;="&amp;CC$4,'P24 monthly Buchungen'!C2:C129,"&lt;"&amp;CC$5+1,'P24 monthly Buchungen'!L2:L129,"Ausgaben")-SUMIFS('P24 monthly Buchungen'!F2:F129,'P24 monthly Buchungen'!D2:D129,$E20,'P24 monthly Buchungen'!C2:C129,"&gt;="&amp;CC$4,'P24 monthly Buchungen'!C2:C129,"&lt;"&amp;CC$5+1,'P24 monthly Buchungen'!P2:P129,"Einnahmen")+SUMIFS('P24 monthly Buchungen'!F2:F129,'P24 monthly Buchungen'!D2:D129,$E20,'P24 monthly Buchungen'!C2:C129,"&gt;="&amp;CC$4,'P24 monthly Buchungen'!C2:C129,"&lt;"&amp;CC$5+1,'P24 monthly Buchungen'!L2:L129,"Einnahmen")-SUMIFS('P24 monthly Buchungen'!F2:F129,'P24 monthly Buchungen'!D2:D129,$E20,'P24 monthly Buchungen'!C2:C129,"&gt;="&amp;CC$4,'P24 monthly Buchungen'!C2:C129,"&lt;"&amp;CC$5+1,'P24 monthly Buchungen'!P2:P129,"Ausgaben")</f>
        <v>0</v>
      </c>
      <c r="CD20" s="21"/>
      <c r="CG20" s="26">
        <f>SUMIFS('P24 monthly Buchungen'!F2:F129,'P24 monthly Buchungen'!D2:D129,$E20,'P24 monthly Buchungen'!C2:C129,"&gt;="&amp;CG$4,'P24 monthly Buchungen'!C2:C129,"&lt;"&amp;CG$5+1,'P24 monthly Buchungen'!L2:L129,"Ausgaben")-SUMIFS('P24 monthly Buchungen'!F2:F129,'P24 monthly Buchungen'!D2:D129,$E20,'P24 monthly Buchungen'!C2:C129,"&gt;="&amp;CG$4,'P24 monthly Buchungen'!C2:C129,"&lt;"&amp;CG$5+1,'P24 monthly Buchungen'!P2:P129,"Einnahmen")+SUMIFS('P24 monthly Buchungen'!F2:F129,'P24 monthly Buchungen'!D2:D129,$E20,'P24 monthly Buchungen'!C2:C129,"&gt;="&amp;CG$4,'P24 monthly Buchungen'!C2:C129,"&lt;"&amp;CG$5+1,'P24 monthly Buchungen'!L2:L129,"Einnahmen")-SUMIFS('P24 monthly Buchungen'!F2:F129,'P24 monthly Buchungen'!D2:D129,$E20,'P24 monthly Buchungen'!C2:C129,"&gt;="&amp;CG$4,'P24 monthly Buchungen'!C2:C129,"&lt;"&amp;CG$5+1,'P24 monthly Buchungen'!P2:P129,"Ausgaben")</f>
        <v>0</v>
      </c>
      <c r="CH20" s="21"/>
      <c r="CK20" s="26">
        <f>SUMIFS('P24 monthly Buchungen'!F2:F129,'P24 monthly Buchungen'!D2:D129,$E20,'P24 monthly Buchungen'!C2:C129,"&gt;="&amp;CK$4,'P24 monthly Buchungen'!C2:C129,"&lt;"&amp;CK$5+1,'P24 monthly Buchungen'!L2:L129,"Ausgaben")-SUMIFS('P24 monthly Buchungen'!F2:F129,'P24 monthly Buchungen'!D2:D129,$E20,'P24 monthly Buchungen'!C2:C129,"&gt;="&amp;CK$4,'P24 monthly Buchungen'!C2:C129,"&lt;"&amp;CK$5+1,'P24 monthly Buchungen'!P2:P129,"Einnahmen")+SUMIFS('P24 monthly Buchungen'!F2:F129,'P24 monthly Buchungen'!D2:D129,$E20,'P24 monthly Buchungen'!C2:C129,"&gt;="&amp;CK$4,'P24 monthly Buchungen'!C2:C129,"&lt;"&amp;CK$5+1,'P24 monthly Buchungen'!L2:L129,"Einnahmen")-SUMIFS('P24 monthly Buchungen'!F2:F129,'P24 monthly Buchungen'!D2:D129,$E20,'P24 monthly Buchungen'!C2:C129,"&gt;="&amp;CK$4,'P24 monthly Buchungen'!C2:C129,"&lt;"&amp;CK$5+1,'P24 monthly Buchungen'!P2:P129,"Ausgaben")</f>
        <v>0</v>
      </c>
      <c r="CL20" s="21"/>
      <c r="CO20" s="26">
        <f>SUMIFS('P24 monthly Buchungen'!F2:F129,'P24 monthly Buchungen'!D2:D129,$E20,'P24 monthly Buchungen'!C2:C129,"&gt;="&amp;CO$4,'P24 monthly Buchungen'!C2:C129,"&lt;"&amp;CO$5+1,'P24 monthly Buchungen'!L2:L129,"Ausgaben")-SUMIFS('P24 monthly Buchungen'!F2:F129,'P24 monthly Buchungen'!D2:D129,$E20,'P24 monthly Buchungen'!C2:C129,"&gt;="&amp;CO$4,'P24 monthly Buchungen'!C2:C129,"&lt;"&amp;CO$5+1,'P24 monthly Buchungen'!P2:P129,"Einnahmen")+SUMIFS('P24 monthly Buchungen'!F2:F129,'P24 monthly Buchungen'!D2:D129,$E20,'P24 monthly Buchungen'!C2:C129,"&gt;="&amp;CO$4,'P24 monthly Buchungen'!C2:C129,"&lt;"&amp;CO$5+1,'P24 monthly Buchungen'!L2:L129,"Einnahmen")-SUMIFS('P24 monthly Buchungen'!F2:F129,'P24 monthly Buchungen'!D2:D129,$E20,'P24 monthly Buchungen'!C2:C129,"&gt;="&amp;CO$4,'P24 monthly Buchungen'!C2:C129,"&lt;"&amp;CO$5+1,'P24 monthly Buchungen'!P2:P129,"Ausgaben")</f>
        <v>0</v>
      </c>
      <c r="CP20" s="21"/>
      <c r="CS20" s="26">
        <f>SUMIFS('P24 monthly Buchungen'!F2:F129,'P24 monthly Buchungen'!D2:D129,$E20,'P24 monthly Buchungen'!C2:C129,"&gt;="&amp;CS$4,'P24 monthly Buchungen'!C2:C129,"&lt;"&amp;CS$5+1,'P24 monthly Buchungen'!L2:L129,"Ausgaben")-SUMIFS('P24 monthly Buchungen'!F2:F129,'P24 monthly Buchungen'!D2:D129,$E20,'P24 monthly Buchungen'!C2:C129,"&gt;="&amp;CS$4,'P24 monthly Buchungen'!C2:C129,"&lt;"&amp;CS$5+1,'P24 monthly Buchungen'!P2:P129,"Einnahmen")+SUMIFS('P24 monthly Buchungen'!F2:F129,'P24 monthly Buchungen'!D2:D129,$E20,'P24 monthly Buchungen'!C2:C129,"&gt;="&amp;CS$4,'P24 monthly Buchungen'!C2:C129,"&lt;"&amp;CS$5+1,'P24 monthly Buchungen'!L2:L129,"Einnahmen")-SUMIFS('P24 monthly Buchungen'!F2:F129,'P24 monthly Buchungen'!D2:D129,$E20,'P24 monthly Buchungen'!C2:C129,"&gt;="&amp;CS$4,'P24 monthly Buchungen'!C2:C129,"&lt;"&amp;CS$5+1,'P24 monthly Buchungen'!P2:P129,"Ausgaben")</f>
        <v>0</v>
      </c>
      <c r="CT20" s="21"/>
      <c r="CW20" s="26">
        <f>SUMIFS('P24 monthly Buchungen'!F2:F129,'P24 monthly Buchungen'!D2:D129,$E20,'P24 monthly Buchungen'!C2:C129,"&gt;="&amp;CW$4,'P24 monthly Buchungen'!C2:C129,"&lt;"&amp;CW$5+1,'P24 monthly Buchungen'!L2:L129,"Ausgaben")-SUMIFS('P24 monthly Buchungen'!F2:F129,'P24 monthly Buchungen'!D2:D129,$E20,'P24 monthly Buchungen'!C2:C129,"&gt;="&amp;CW$4,'P24 monthly Buchungen'!C2:C129,"&lt;"&amp;CW$5+1,'P24 monthly Buchungen'!P2:P129,"Einnahmen")+SUMIFS('P24 monthly Buchungen'!F2:F129,'P24 monthly Buchungen'!D2:D129,$E20,'P24 monthly Buchungen'!C2:C129,"&gt;="&amp;CW$4,'P24 monthly Buchungen'!C2:C129,"&lt;"&amp;CW$5+1,'P24 monthly Buchungen'!L2:L129,"Einnahmen")-SUMIFS('P24 monthly Buchungen'!F2:F129,'P24 monthly Buchungen'!D2:D129,$E20,'P24 monthly Buchungen'!C2:C129,"&gt;="&amp;CW$4,'P24 monthly Buchungen'!C2:C129,"&lt;"&amp;CW$5+1,'P24 monthly Buchungen'!P2:P129,"Ausgaben")</f>
        <v>0</v>
      </c>
      <c r="CX20" s="21"/>
      <c r="DA20" s="26">
        <f>SUMIFS('P24 monthly Buchungen'!F2:F129,'P24 monthly Buchungen'!D2:D129,$E20,'P24 monthly Buchungen'!C2:C129,"&gt;="&amp;DA$4,'P24 monthly Buchungen'!C2:C129,"&lt;"&amp;DA$5+1,'P24 monthly Buchungen'!L2:L129,"Ausgaben")-SUMIFS('P24 monthly Buchungen'!F2:F129,'P24 monthly Buchungen'!D2:D129,$E20,'P24 monthly Buchungen'!C2:C129,"&gt;="&amp;DA$4,'P24 monthly Buchungen'!C2:C129,"&lt;"&amp;DA$5+1,'P24 monthly Buchungen'!P2:P129,"Einnahmen")+SUMIFS('P24 monthly Buchungen'!F2:F129,'P24 monthly Buchungen'!D2:D129,$E20,'P24 monthly Buchungen'!C2:C129,"&gt;="&amp;DA$4,'P24 monthly Buchungen'!C2:C129,"&lt;"&amp;DA$5+1,'P24 monthly Buchungen'!L2:L129,"Einnahmen")-SUMIFS('P24 monthly Buchungen'!F2:F129,'P24 monthly Buchungen'!D2:D129,$E20,'P24 monthly Buchungen'!C2:C129,"&gt;="&amp;DA$4,'P24 monthly Buchungen'!C2:C129,"&lt;"&amp;DA$5+1,'P24 monthly Buchungen'!P2:P129,"Ausgaben")</f>
        <v>0</v>
      </c>
      <c r="DB20" s="21"/>
      <c r="DE20" s="26">
        <f>SUMIFS('P24 monthly Buchungen'!F2:F129,'P24 monthly Buchungen'!D2:D129,$E20,'P24 monthly Buchungen'!C2:C129,"&gt;="&amp;DE$4,'P24 monthly Buchungen'!C2:C129,"&lt;"&amp;DE$5+1,'P24 monthly Buchungen'!L2:L129,"Ausgaben")-SUMIFS('P24 monthly Buchungen'!F2:F129,'P24 monthly Buchungen'!D2:D129,$E20,'P24 monthly Buchungen'!C2:C129,"&gt;="&amp;DE$4,'P24 monthly Buchungen'!C2:C129,"&lt;"&amp;DE$5+1,'P24 monthly Buchungen'!P2:P129,"Einnahmen")+SUMIFS('P24 monthly Buchungen'!F2:F129,'P24 monthly Buchungen'!D2:D129,$E20,'P24 monthly Buchungen'!C2:C129,"&gt;="&amp;DE$4,'P24 monthly Buchungen'!C2:C129,"&lt;"&amp;DE$5+1,'P24 monthly Buchungen'!L2:L129,"Einnahmen")-SUMIFS('P24 monthly Buchungen'!F2:F129,'P24 monthly Buchungen'!D2:D129,$E20,'P24 monthly Buchungen'!C2:C129,"&gt;="&amp;DE$4,'P24 monthly Buchungen'!C2:C129,"&lt;"&amp;DE$5+1,'P24 monthly Buchungen'!P2:P129,"Ausgaben")</f>
        <v>0</v>
      </c>
      <c r="DF20" s="21"/>
      <c r="DI20" s="26">
        <f>SUMIFS('P24 monthly Buchungen'!F2:F129,'P24 monthly Buchungen'!D2:D129,$E20,'P24 monthly Buchungen'!C2:C129,"&gt;="&amp;DI$4,'P24 monthly Buchungen'!C2:C129,"&lt;"&amp;DI$5+1,'P24 monthly Buchungen'!L2:L129,"Ausgaben")-SUMIFS('P24 monthly Buchungen'!F2:F129,'P24 monthly Buchungen'!D2:D129,$E20,'P24 monthly Buchungen'!C2:C129,"&gt;="&amp;DI$4,'P24 monthly Buchungen'!C2:C129,"&lt;"&amp;DI$5+1,'P24 monthly Buchungen'!P2:P129,"Einnahmen")+SUMIFS('P24 monthly Buchungen'!F2:F129,'P24 monthly Buchungen'!D2:D129,$E20,'P24 monthly Buchungen'!C2:C129,"&gt;="&amp;DI$4,'P24 monthly Buchungen'!C2:C129,"&lt;"&amp;DI$5+1,'P24 monthly Buchungen'!L2:L129,"Einnahmen")-SUMIFS('P24 monthly Buchungen'!F2:F129,'P24 monthly Buchungen'!D2:D129,$E20,'P24 monthly Buchungen'!C2:C129,"&gt;="&amp;DI$4,'P24 monthly Buchungen'!C2:C129,"&lt;"&amp;DI$5+1,'P24 monthly Buchungen'!P2:P129,"Ausgaben")</f>
        <v>0</v>
      </c>
      <c r="DJ20" s="21"/>
      <c r="DM20" s="26">
        <f>SUMIFS('P24 monthly Buchungen'!F2:F129,'P24 monthly Buchungen'!D2:D129,$E20,'P24 monthly Buchungen'!C2:C129,"&gt;="&amp;DM$4,'P24 monthly Buchungen'!C2:C129,"&lt;"&amp;DM$5+1,'P24 monthly Buchungen'!L2:L129,"Ausgaben")-SUMIFS('P24 monthly Buchungen'!F2:F129,'P24 monthly Buchungen'!D2:D129,$E20,'P24 monthly Buchungen'!C2:C129,"&gt;="&amp;DM$4,'P24 monthly Buchungen'!C2:C129,"&lt;"&amp;DM$5+1,'P24 monthly Buchungen'!P2:P129,"Einnahmen")+SUMIFS('P24 monthly Buchungen'!F2:F129,'P24 monthly Buchungen'!D2:D129,$E20,'P24 monthly Buchungen'!C2:C129,"&gt;="&amp;DM$4,'P24 monthly Buchungen'!C2:C129,"&lt;"&amp;DM$5+1,'P24 monthly Buchungen'!L2:L129,"Einnahmen")-SUMIFS('P24 monthly Buchungen'!F2:F129,'P24 monthly Buchungen'!D2:D129,$E20,'P24 monthly Buchungen'!C2:C129,"&gt;="&amp;DM$4,'P24 monthly Buchungen'!C2:C129,"&lt;"&amp;DM$5+1,'P24 monthly Buchungen'!P2:P129,"Ausgaben")</f>
        <v>0</v>
      </c>
      <c r="DN20" s="21"/>
      <c r="DQ20" s="26">
        <f>SUMIFS('P24 monthly Buchungen'!F2:F129,'P24 monthly Buchungen'!D2:D129,$E20,'P24 monthly Buchungen'!C2:C129,"&gt;="&amp;DQ$4,'P24 monthly Buchungen'!C2:C129,"&lt;"&amp;DQ$5+1,'P24 monthly Buchungen'!L2:L129,"Ausgaben")-SUMIFS('P24 monthly Buchungen'!F2:F129,'P24 monthly Buchungen'!D2:D129,$E20,'P24 monthly Buchungen'!C2:C129,"&gt;="&amp;DQ$4,'P24 monthly Buchungen'!C2:C129,"&lt;"&amp;DQ$5+1,'P24 monthly Buchungen'!P2:P129,"Einnahmen")+SUMIFS('P24 monthly Buchungen'!F2:F129,'P24 monthly Buchungen'!D2:D129,$E20,'P24 monthly Buchungen'!C2:C129,"&gt;="&amp;DQ$4,'P24 monthly Buchungen'!C2:C129,"&lt;"&amp;DQ$5+1,'P24 monthly Buchungen'!L2:L129,"Einnahmen")-SUMIFS('P24 monthly Buchungen'!F2:F129,'P24 monthly Buchungen'!D2:D129,$E20,'P24 monthly Buchungen'!C2:C129,"&gt;="&amp;DQ$4,'P24 monthly Buchungen'!C2:C129,"&lt;"&amp;DQ$5+1,'P24 monthly Buchungen'!P2:P129,"Ausgaben")</f>
        <v>0</v>
      </c>
      <c r="DR20" s="21"/>
      <c r="DU20" s="26">
        <f>SUMIFS('P24 monthly Buchungen'!F2:F129,'P24 monthly Buchungen'!D2:D129,$E20,'P24 monthly Buchungen'!C2:C129,"&gt;="&amp;DU$4,'P24 monthly Buchungen'!C2:C129,"&lt;"&amp;DU$5+1,'P24 monthly Buchungen'!L2:L129,"Ausgaben")-SUMIFS('P24 monthly Buchungen'!F2:F129,'P24 monthly Buchungen'!D2:D129,$E20,'P24 monthly Buchungen'!C2:C129,"&gt;="&amp;DU$4,'P24 monthly Buchungen'!C2:C129,"&lt;"&amp;DU$5+1,'P24 monthly Buchungen'!P2:P129,"Einnahmen")+SUMIFS('P24 monthly Buchungen'!F2:F129,'P24 monthly Buchungen'!D2:D129,$E20,'P24 monthly Buchungen'!C2:C129,"&gt;="&amp;DU$4,'P24 monthly Buchungen'!C2:C129,"&lt;"&amp;DU$5+1,'P24 monthly Buchungen'!L2:L129,"Einnahmen")-SUMIFS('P24 monthly Buchungen'!F2:F129,'P24 monthly Buchungen'!D2:D129,$E20,'P24 monthly Buchungen'!C2:C129,"&gt;="&amp;DU$4,'P24 monthly Buchungen'!C2:C129,"&lt;"&amp;DU$5+1,'P24 monthly Buchungen'!P2:P129,"Ausgaben")</f>
        <v>0</v>
      </c>
      <c r="DV20" s="21"/>
      <c r="DY20" s="29">
        <v>200</v>
      </c>
      <c r="DZ20" s="21"/>
      <c r="EC20" s="29">
        <v>200</v>
      </c>
      <c r="ED20" s="21"/>
      <c r="EG20" s="26">
        <f>SUMIFS('P24 monthly Buchungen'!F2:F129,'P24 monthly Buchungen'!D2:D129,$E20,'P24 monthly Buchungen'!C2:C129,"&gt;="&amp;EG$4,'P24 monthly Buchungen'!C2:C129,"&lt;"&amp;EG$5+1,'P24 monthly Buchungen'!L2:L129,"Ausgaben")-SUMIFS('P24 monthly Buchungen'!F2:F129,'P24 monthly Buchungen'!D2:D129,$E20,'P24 monthly Buchungen'!C2:C129,"&gt;="&amp;EG$4,'P24 monthly Buchungen'!C2:C129,"&lt;"&amp;EG$5+1,'P24 monthly Buchungen'!P2:P129,"Einnahmen")+SUMIFS('P24 monthly Buchungen'!F2:F129,'P24 monthly Buchungen'!D2:D129,$E20,'P24 monthly Buchungen'!C2:C129,"&gt;="&amp;EG$4,'P24 monthly Buchungen'!C2:C129,"&lt;"&amp;EG$5+1,'P24 monthly Buchungen'!L2:L129,"Einnahmen")-SUMIFS('P24 monthly Buchungen'!F2:F129,'P24 monthly Buchungen'!D2:D129,$E20,'P24 monthly Buchungen'!C2:C129,"&gt;="&amp;EG$4,'P24 monthly Buchungen'!C2:C129,"&lt;"&amp;EG$5+1,'P24 monthly Buchungen'!P2:P129,"Ausgaben")</f>
        <v>0</v>
      </c>
      <c r="EH20" s="21"/>
      <c r="EK20" s="26">
        <f>SUMIFS('P24 monthly Buchungen'!F2:F129,'P24 monthly Buchungen'!D2:D129,$E20,'P24 monthly Buchungen'!C2:C129,"&gt;="&amp;EK$4,'P24 monthly Buchungen'!C2:C129,"&lt;"&amp;EK$5+1,'P24 monthly Buchungen'!L2:L129,"Ausgaben")-SUMIFS('P24 monthly Buchungen'!F2:F129,'P24 monthly Buchungen'!D2:D129,$E20,'P24 monthly Buchungen'!C2:C129,"&gt;="&amp;EK$4,'P24 monthly Buchungen'!C2:C129,"&lt;"&amp;EK$5+1,'P24 monthly Buchungen'!P2:P129,"Einnahmen")+SUMIFS('P24 monthly Buchungen'!F2:F129,'P24 monthly Buchungen'!D2:D129,$E20,'P24 monthly Buchungen'!C2:C129,"&gt;="&amp;EK$4,'P24 monthly Buchungen'!C2:C129,"&lt;"&amp;EK$5+1,'P24 monthly Buchungen'!L2:L129,"Einnahmen")-SUMIFS('P24 monthly Buchungen'!F2:F129,'P24 monthly Buchungen'!D2:D129,$E20,'P24 monthly Buchungen'!C2:C129,"&gt;="&amp;EK$4,'P24 monthly Buchungen'!C2:C129,"&lt;"&amp;EK$5+1,'P24 monthly Buchungen'!P2:P129,"Ausgaben")</f>
        <v>0</v>
      </c>
      <c r="EL20" s="21"/>
      <c r="EO20" s="26">
        <f>SUMIFS('P24 monthly Buchungen'!F2:F129,'P24 monthly Buchungen'!D2:D129,$E20,'P24 monthly Buchungen'!C2:C129,"&gt;="&amp;EO$4,'P24 monthly Buchungen'!C2:C129,"&lt;"&amp;EO$5+1,'P24 monthly Buchungen'!L2:L129,"Ausgaben")-SUMIFS('P24 monthly Buchungen'!F2:F129,'P24 monthly Buchungen'!D2:D129,$E20,'P24 monthly Buchungen'!C2:C129,"&gt;="&amp;EO$4,'P24 monthly Buchungen'!C2:C129,"&lt;"&amp;EO$5+1,'P24 monthly Buchungen'!P2:P129,"Einnahmen")+SUMIFS('P24 monthly Buchungen'!F2:F129,'P24 monthly Buchungen'!D2:D129,$E20,'P24 monthly Buchungen'!C2:C129,"&gt;="&amp;EO$4,'P24 monthly Buchungen'!C2:C129,"&lt;"&amp;EO$5+1,'P24 monthly Buchungen'!L2:L129,"Einnahmen")-SUMIFS('P24 monthly Buchungen'!F2:F129,'P24 monthly Buchungen'!D2:D129,$E20,'P24 monthly Buchungen'!C2:C129,"&gt;="&amp;EO$4,'P24 monthly Buchungen'!C2:C129,"&lt;"&amp;EO$5+1,'P24 monthly Buchungen'!P2:P129,"Ausgaben")</f>
        <v>0</v>
      </c>
      <c r="EP20" s="21"/>
      <c r="ES20" s="26">
        <f>SUMIFS('P24 monthly Buchungen'!F2:F129,'P24 monthly Buchungen'!D2:D129,$E20,'P24 monthly Buchungen'!C2:C129,"&gt;="&amp;ES$4,'P24 monthly Buchungen'!C2:C129,"&lt;"&amp;ES$5+1,'P24 monthly Buchungen'!L2:L129,"Ausgaben")-SUMIFS('P24 monthly Buchungen'!F2:F129,'P24 monthly Buchungen'!D2:D129,$E20,'P24 monthly Buchungen'!C2:C129,"&gt;="&amp;ES$4,'P24 monthly Buchungen'!C2:C129,"&lt;"&amp;ES$5+1,'P24 monthly Buchungen'!P2:P129,"Einnahmen")+SUMIFS('P24 monthly Buchungen'!F2:F129,'P24 monthly Buchungen'!D2:D129,$E20,'P24 monthly Buchungen'!C2:C129,"&gt;="&amp;ES$4,'P24 monthly Buchungen'!C2:C129,"&lt;"&amp;ES$5+1,'P24 monthly Buchungen'!L2:L129,"Einnahmen")-SUMIFS('P24 monthly Buchungen'!F2:F129,'P24 monthly Buchungen'!D2:D129,$E20,'P24 monthly Buchungen'!C2:C129,"&gt;="&amp;ES$4,'P24 monthly Buchungen'!C2:C129,"&lt;"&amp;ES$5+1,'P24 monthly Buchungen'!P2:P129,"Ausgaben")</f>
        <v>0</v>
      </c>
      <c r="ET20" s="21"/>
      <c r="EW20" s="26">
        <f>SUMIFS('P24 monthly Buchungen'!F2:F129,'P24 monthly Buchungen'!D2:D129,$E20,'P24 monthly Buchungen'!C2:C129,"&gt;="&amp;EW$4,'P24 monthly Buchungen'!C2:C129,"&lt;"&amp;EW$5+1,'P24 monthly Buchungen'!L2:L129,"Ausgaben")-SUMIFS('P24 monthly Buchungen'!F2:F129,'P24 monthly Buchungen'!D2:D129,$E20,'P24 monthly Buchungen'!C2:C129,"&gt;="&amp;EW$4,'P24 monthly Buchungen'!C2:C129,"&lt;"&amp;EW$5+1,'P24 monthly Buchungen'!P2:P129,"Einnahmen")+SUMIFS('P24 monthly Buchungen'!F2:F129,'P24 monthly Buchungen'!D2:D129,$E20,'P24 monthly Buchungen'!C2:C129,"&gt;="&amp;EW$4,'P24 monthly Buchungen'!C2:C129,"&lt;"&amp;EW$5+1,'P24 monthly Buchungen'!L2:L129,"Einnahmen")-SUMIFS('P24 monthly Buchungen'!F2:F129,'P24 monthly Buchungen'!D2:D129,$E20,'P24 monthly Buchungen'!C2:C129,"&gt;="&amp;EW$4,'P24 monthly Buchungen'!C2:C129,"&lt;"&amp;EW$5+1,'P24 monthly Buchungen'!P2:P129,"Ausgaben")</f>
        <v>0</v>
      </c>
      <c r="EX20" s="21"/>
      <c r="FA20" s="26">
        <f>SUMIFS('P24 monthly Buchungen'!F2:F129,'P24 monthly Buchungen'!D2:D129,$E20,'P24 monthly Buchungen'!C2:C129,"&gt;="&amp;FA$4,'P24 monthly Buchungen'!C2:C129,"&lt;"&amp;FA$5+1,'P24 monthly Buchungen'!L2:L129,"Ausgaben")-SUMIFS('P24 monthly Buchungen'!F2:F129,'P24 monthly Buchungen'!D2:D129,$E20,'P24 monthly Buchungen'!C2:C129,"&gt;="&amp;FA$4,'P24 monthly Buchungen'!C2:C129,"&lt;"&amp;FA$5+1,'P24 monthly Buchungen'!P2:P129,"Einnahmen")+SUMIFS('P24 monthly Buchungen'!F2:F129,'P24 monthly Buchungen'!D2:D129,$E20,'P24 monthly Buchungen'!C2:C129,"&gt;="&amp;FA$4,'P24 monthly Buchungen'!C2:C129,"&lt;"&amp;FA$5+1,'P24 monthly Buchungen'!L2:L129,"Einnahmen")-SUMIFS('P24 monthly Buchungen'!F2:F129,'P24 monthly Buchungen'!D2:D129,$E20,'P24 monthly Buchungen'!C2:C129,"&gt;="&amp;FA$4,'P24 monthly Buchungen'!C2:C129,"&lt;"&amp;FA$5+1,'P24 monthly Buchungen'!P2:P129,"Ausgaben")</f>
        <v>0</v>
      </c>
      <c r="FB20" s="21"/>
      <c r="FE20" s="26">
        <f>SUMIFS('P24 monthly Buchungen'!F2:F129,'P24 monthly Buchungen'!D2:D129,$E20,'P24 monthly Buchungen'!C2:C129,"&gt;="&amp;FE$4,'P24 monthly Buchungen'!C2:C129,"&lt;"&amp;FE$5+1,'P24 monthly Buchungen'!L2:L129,"Ausgaben")-SUMIFS('P24 monthly Buchungen'!F2:F129,'P24 monthly Buchungen'!D2:D129,$E20,'P24 monthly Buchungen'!C2:C129,"&gt;="&amp;FE$4,'P24 monthly Buchungen'!C2:C129,"&lt;"&amp;FE$5+1,'P24 monthly Buchungen'!P2:P129,"Einnahmen")+SUMIFS('P24 monthly Buchungen'!F2:F129,'P24 monthly Buchungen'!D2:D129,$E20,'P24 monthly Buchungen'!C2:C129,"&gt;="&amp;FE$4,'P24 monthly Buchungen'!C2:C129,"&lt;"&amp;FE$5+1,'P24 monthly Buchungen'!L2:L129,"Einnahmen")-SUMIFS('P24 monthly Buchungen'!F2:F129,'P24 monthly Buchungen'!D2:D129,$E20,'P24 monthly Buchungen'!C2:C129,"&gt;="&amp;FE$4,'P24 monthly Buchungen'!C2:C129,"&lt;"&amp;FE$5+1,'P24 monthly Buchungen'!P2:P129,"Ausgaben")</f>
        <v>0</v>
      </c>
      <c r="FF20" s="21"/>
      <c r="FI20" s="26">
        <f>SUMIFS('P24 monthly Buchungen'!F2:F129,'P24 monthly Buchungen'!D2:D129,$E20,'P24 monthly Buchungen'!C2:C129,"&gt;="&amp;FI$4,'P24 monthly Buchungen'!C2:C129,"&lt;"&amp;FI$5+1,'P24 monthly Buchungen'!L2:L129,"Ausgaben")-SUMIFS('P24 monthly Buchungen'!F2:F129,'P24 monthly Buchungen'!D2:D129,$E20,'P24 monthly Buchungen'!C2:C129,"&gt;="&amp;FI$4,'P24 monthly Buchungen'!C2:C129,"&lt;"&amp;FI$5+1,'P24 monthly Buchungen'!P2:P129,"Einnahmen")+SUMIFS('P24 monthly Buchungen'!F2:F129,'P24 monthly Buchungen'!D2:D129,$E20,'P24 monthly Buchungen'!C2:C129,"&gt;="&amp;FI$4,'P24 monthly Buchungen'!C2:C129,"&lt;"&amp;FI$5+1,'P24 monthly Buchungen'!L2:L129,"Einnahmen")-SUMIFS('P24 monthly Buchungen'!F2:F129,'P24 monthly Buchungen'!D2:D129,$E20,'P24 monthly Buchungen'!C2:C129,"&gt;="&amp;FI$4,'P24 monthly Buchungen'!C2:C129,"&lt;"&amp;FI$5+1,'P24 monthly Buchungen'!P2:P129,"Ausgaben")</f>
        <v>0</v>
      </c>
      <c r="FJ20" s="21"/>
      <c r="FM20" s="26">
        <f>SUMIFS('P24 monthly Buchungen'!F2:F129,'P24 monthly Buchungen'!D2:D129,$E20,'P24 monthly Buchungen'!C2:C129,"&gt;="&amp;FM$4,'P24 monthly Buchungen'!C2:C129,"&lt;"&amp;FM$5+1,'P24 monthly Buchungen'!L2:L129,"Ausgaben")-SUMIFS('P24 monthly Buchungen'!F2:F129,'P24 monthly Buchungen'!D2:D129,$E20,'P24 monthly Buchungen'!C2:C129,"&gt;="&amp;FM$4,'P24 monthly Buchungen'!C2:C129,"&lt;"&amp;FM$5+1,'P24 monthly Buchungen'!P2:P129,"Einnahmen")+SUMIFS('P24 monthly Buchungen'!F2:F129,'P24 monthly Buchungen'!D2:D129,$E20,'P24 monthly Buchungen'!C2:C129,"&gt;="&amp;FM$4,'P24 monthly Buchungen'!C2:C129,"&lt;"&amp;FM$5+1,'P24 monthly Buchungen'!L2:L129,"Einnahmen")-SUMIFS('P24 monthly Buchungen'!F2:F129,'P24 monthly Buchungen'!D2:D129,$E20,'P24 monthly Buchungen'!C2:C129,"&gt;="&amp;FM$4,'P24 monthly Buchungen'!C2:C129,"&lt;"&amp;FM$5+1,'P24 monthly Buchungen'!P2:P129,"Ausgaben")</f>
        <v>0</v>
      </c>
      <c r="FN20" s="21"/>
      <c r="FQ20" s="26">
        <f>SUMIFS('P24 monthly Buchungen'!F2:F129,'P24 monthly Buchungen'!D2:D129,$E20,'P24 monthly Buchungen'!C2:C129,"&gt;="&amp;FQ$4,'P24 monthly Buchungen'!C2:C129,"&lt;"&amp;FQ$5+1,'P24 monthly Buchungen'!L2:L129,"Ausgaben")-SUMIFS('P24 monthly Buchungen'!F2:F129,'P24 monthly Buchungen'!D2:D129,$E20,'P24 monthly Buchungen'!C2:C129,"&gt;="&amp;FQ$4,'P24 monthly Buchungen'!C2:C129,"&lt;"&amp;FQ$5+1,'P24 monthly Buchungen'!P2:P129,"Einnahmen")+SUMIFS('P24 monthly Buchungen'!F2:F129,'P24 monthly Buchungen'!D2:D129,$E20,'P24 monthly Buchungen'!C2:C129,"&gt;="&amp;FQ$4,'P24 monthly Buchungen'!C2:C129,"&lt;"&amp;FQ$5+1,'P24 monthly Buchungen'!L2:L129,"Einnahmen")-SUMIFS('P24 monthly Buchungen'!F2:F129,'P24 monthly Buchungen'!D2:D129,$E20,'P24 monthly Buchungen'!C2:C129,"&gt;="&amp;FQ$4,'P24 monthly Buchungen'!C2:C129,"&lt;"&amp;FQ$5+1,'P24 monthly Buchungen'!P2:P129,"Ausgaben")</f>
        <v>0</v>
      </c>
      <c r="FR20" s="21"/>
      <c r="FU20" s="26">
        <f>SUMIFS('P24 monthly Buchungen'!F2:F129,'P24 monthly Buchungen'!D2:D129,$E20,'P24 monthly Buchungen'!C2:C129,"&gt;="&amp;FU$4,'P24 monthly Buchungen'!C2:C129,"&lt;"&amp;FU$5+1,'P24 monthly Buchungen'!L2:L129,"Ausgaben")-SUMIFS('P24 monthly Buchungen'!F2:F129,'P24 monthly Buchungen'!D2:D129,$E20,'P24 monthly Buchungen'!C2:C129,"&gt;="&amp;FU$4,'P24 monthly Buchungen'!C2:C129,"&lt;"&amp;FU$5+1,'P24 monthly Buchungen'!P2:P129,"Einnahmen")+SUMIFS('P24 monthly Buchungen'!F2:F129,'P24 monthly Buchungen'!D2:D129,$E20,'P24 monthly Buchungen'!C2:C129,"&gt;="&amp;FU$4,'P24 monthly Buchungen'!C2:C129,"&lt;"&amp;FU$5+1,'P24 monthly Buchungen'!L2:L129,"Einnahmen")-SUMIFS('P24 monthly Buchungen'!F2:F129,'P24 monthly Buchungen'!D2:D129,$E20,'P24 monthly Buchungen'!C2:C129,"&gt;="&amp;FU$4,'P24 monthly Buchungen'!C2:C129,"&lt;"&amp;FU$5+1,'P24 monthly Buchungen'!P2:P129,"Ausgaben")</f>
        <v>0</v>
      </c>
      <c r="FV20" s="21"/>
      <c r="FY20" s="26">
        <f>SUMIFS('P24 monthly Buchungen'!F2:F129,'P24 monthly Buchungen'!D2:D129,$E20,'P24 monthly Buchungen'!C2:C129,"&gt;="&amp;FY$4,'P24 monthly Buchungen'!C2:C129,"&lt;"&amp;FY$5+1,'P24 monthly Buchungen'!L2:L129,"Ausgaben")-SUMIFS('P24 monthly Buchungen'!F2:F129,'P24 monthly Buchungen'!D2:D129,$E20,'P24 monthly Buchungen'!C2:C129,"&gt;="&amp;FY$4,'P24 monthly Buchungen'!C2:C129,"&lt;"&amp;FY$5+1,'P24 monthly Buchungen'!P2:P129,"Einnahmen")+SUMIFS('P24 monthly Buchungen'!F2:F129,'P24 monthly Buchungen'!D2:D129,$E20,'P24 monthly Buchungen'!C2:C129,"&gt;="&amp;FY$4,'P24 monthly Buchungen'!C2:C129,"&lt;"&amp;FY$5+1,'P24 monthly Buchungen'!L2:L129,"Einnahmen")-SUMIFS('P24 monthly Buchungen'!F2:F129,'P24 monthly Buchungen'!D2:D129,$E20,'P24 monthly Buchungen'!C2:C129,"&gt;="&amp;FY$4,'P24 monthly Buchungen'!C2:C129,"&lt;"&amp;FY$5+1,'P24 monthly Buchungen'!P2:P129,"Ausgaben")</f>
        <v>0</v>
      </c>
      <c r="FZ20" s="21"/>
      <c r="GC20" s="26">
        <f>SUMIFS('P24 monthly Buchungen'!F2:F129,'P24 monthly Buchungen'!D2:D129,$E20,'P24 monthly Buchungen'!C2:C129,"&gt;="&amp;GC$4,'P24 monthly Buchungen'!C2:C129,"&lt;"&amp;GC$5+1,'P24 monthly Buchungen'!L2:L129,"Ausgaben")-SUMIFS('P24 monthly Buchungen'!F2:F129,'P24 monthly Buchungen'!D2:D129,$E20,'P24 monthly Buchungen'!C2:C129,"&gt;="&amp;GC$4,'P24 monthly Buchungen'!C2:C129,"&lt;"&amp;GC$5+1,'P24 monthly Buchungen'!P2:P129,"Einnahmen")+SUMIFS('P24 monthly Buchungen'!F2:F129,'P24 monthly Buchungen'!D2:D129,$E20,'P24 monthly Buchungen'!C2:C129,"&gt;="&amp;GC$4,'P24 monthly Buchungen'!C2:C129,"&lt;"&amp;GC$5+1,'P24 monthly Buchungen'!L2:L129,"Einnahmen")-SUMIFS('P24 monthly Buchungen'!F2:F129,'P24 monthly Buchungen'!D2:D129,$E20,'P24 monthly Buchungen'!C2:C129,"&gt;="&amp;GC$4,'P24 monthly Buchungen'!C2:C129,"&lt;"&amp;GC$5+1,'P24 monthly Buchungen'!P2:P129,"Ausgaben")</f>
        <v>0</v>
      </c>
    </row>
    <row r="21" spans="1:185" x14ac:dyDescent="0.2">
      <c r="D21" t="s">
        <v>5557</v>
      </c>
      <c r="E21" t="s">
        <v>2220</v>
      </c>
      <c r="F21" s="21"/>
      <c r="I21" s="29">
        <v>1000</v>
      </c>
      <c r="J21" s="21"/>
      <c r="M21" s="29">
        <v>400</v>
      </c>
      <c r="N21" s="21"/>
      <c r="Q21" s="29">
        <v>400</v>
      </c>
      <c r="R21" s="21"/>
      <c r="U21" s="26">
        <f>SUMIFS('P24 monthly Buchungen'!F2:F129,'P24 monthly Buchungen'!D2:D129,$E21,'P24 monthly Buchungen'!C2:C129,"&gt;="&amp;U$4,'P24 monthly Buchungen'!C2:C129,"&lt;"&amp;U$5+1,'P24 monthly Buchungen'!L2:L129,"Ausgaben")-SUMIFS('P24 monthly Buchungen'!F2:F129,'P24 monthly Buchungen'!D2:D129,$E21,'P24 monthly Buchungen'!C2:C129,"&gt;="&amp;U$4,'P24 monthly Buchungen'!C2:C129,"&lt;"&amp;U$5+1,'P24 monthly Buchungen'!P2:P129,"Einnahmen")+SUMIFS('P24 monthly Buchungen'!F2:F129,'P24 monthly Buchungen'!D2:D129,$E21,'P24 monthly Buchungen'!C2:C129,"&gt;="&amp;U$4,'P24 monthly Buchungen'!C2:C129,"&lt;"&amp;U$5+1,'P24 monthly Buchungen'!L2:L129,"Einnahmen")-SUMIFS('P24 monthly Buchungen'!F2:F129,'P24 monthly Buchungen'!D2:D129,$E21,'P24 monthly Buchungen'!C2:C129,"&gt;="&amp;U$4,'P24 monthly Buchungen'!C2:C129,"&lt;"&amp;U$5+1,'P24 monthly Buchungen'!P2:P129,"Ausgaben")</f>
        <v>0</v>
      </c>
      <c r="V21" s="21"/>
      <c r="Y21" s="26">
        <f>SUMIFS('P24 monthly Buchungen'!F2:F129,'P24 monthly Buchungen'!D2:D129,$E21,'P24 monthly Buchungen'!C2:C129,"&gt;="&amp;Y$4,'P24 monthly Buchungen'!C2:C129,"&lt;"&amp;Y$5+1,'P24 monthly Buchungen'!L2:L129,"Ausgaben")-SUMIFS('P24 monthly Buchungen'!F2:F129,'P24 monthly Buchungen'!D2:D129,$E21,'P24 monthly Buchungen'!C2:C129,"&gt;="&amp;Y$4,'P24 monthly Buchungen'!C2:C129,"&lt;"&amp;Y$5+1,'P24 monthly Buchungen'!P2:P129,"Einnahmen")+SUMIFS('P24 monthly Buchungen'!F2:F129,'P24 monthly Buchungen'!D2:D129,$E21,'P24 monthly Buchungen'!C2:C129,"&gt;="&amp;Y$4,'P24 monthly Buchungen'!C2:C129,"&lt;"&amp;Y$5+1,'P24 monthly Buchungen'!L2:L129,"Einnahmen")-SUMIFS('P24 monthly Buchungen'!F2:F129,'P24 monthly Buchungen'!D2:D129,$E21,'P24 monthly Buchungen'!C2:C129,"&gt;="&amp;Y$4,'P24 monthly Buchungen'!C2:C129,"&lt;"&amp;Y$5+1,'P24 monthly Buchungen'!P2:P129,"Ausgaben")</f>
        <v>0</v>
      </c>
      <c r="Z21" s="21"/>
      <c r="AC21" s="26">
        <f>SUMIFS('P24 monthly Buchungen'!F2:F129,'P24 monthly Buchungen'!D2:D129,$E21,'P24 monthly Buchungen'!C2:C129,"&gt;="&amp;AC$4,'P24 monthly Buchungen'!C2:C129,"&lt;"&amp;AC$5+1,'P24 monthly Buchungen'!L2:L129,"Ausgaben")-SUMIFS('P24 monthly Buchungen'!F2:F129,'P24 monthly Buchungen'!D2:D129,$E21,'P24 monthly Buchungen'!C2:C129,"&gt;="&amp;AC$4,'P24 monthly Buchungen'!C2:C129,"&lt;"&amp;AC$5+1,'P24 monthly Buchungen'!P2:P129,"Einnahmen")+SUMIFS('P24 monthly Buchungen'!F2:F129,'P24 monthly Buchungen'!D2:D129,$E21,'P24 monthly Buchungen'!C2:C129,"&gt;="&amp;AC$4,'P24 monthly Buchungen'!C2:C129,"&lt;"&amp;AC$5+1,'P24 monthly Buchungen'!L2:L129,"Einnahmen")-SUMIFS('P24 monthly Buchungen'!F2:F129,'P24 monthly Buchungen'!D2:D129,$E21,'P24 monthly Buchungen'!C2:C129,"&gt;="&amp;AC$4,'P24 monthly Buchungen'!C2:C129,"&lt;"&amp;AC$5+1,'P24 monthly Buchungen'!P2:P129,"Ausgaben")</f>
        <v>0</v>
      </c>
      <c r="AD21" s="21"/>
      <c r="AG21" s="26">
        <f>SUMIFS('P24 monthly Buchungen'!F2:F129,'P24 monthly Buchungen'!D2:D129,$E21,'P24 monthly Buchungen'!C2:C129,"&gt;="&amp;AG$4,'P24 monthly Buchungen'!C2:C129,"&lt;"&amp;AG$5+1,'P24 monthly Buchungen'!L2:L129,"Ausgaben")-SUMIFS('P24 monthly Buchungen'!F2:F129,'P24 monthly Buchungen'!D2:D129,$E21,'P24 monthly Buchungen'!C2:C129,"&gt;="&amp;AG$4,'P24 monthly Buchungen'!C2:C129,"&lt;"&amp;AG$5+1,'P24 monthly Buchungen'!P2:P129,"Einnahmen")+SUMIFS('P24 monthly Buchungen'!F2:F129,'P24 monthly Buchungen'!D2:D129,$E21,'P24 monthly Buchungen'!C2:C129,"&gt;="&amp;AG$4,'P24 monthly Buchungen'!C2:C129,"&lt;"&amp;AG$5+1,'P24 monthly Buchungen'!L2:L129,"Einnahmen")-SUMIFS('P24 monthly Buchungen'!F2:F129,'P24 monthly Buchungen'!D2:D129,$E21,'P24 monthly Buchungen'!C2:C129,"&gt;="&amp;AG$4,'P24 monthly Buchungen'!C2:C129,"&lt;"&amp;AG$5+1,'P24 monthly Buchungen'!P2:P129,"Ausgaben")</f>
        <v>22.5</v>
      </c>
      <c r="AH21" s="21"/>
      <c r="AK21" s="26">
        <f>SUMIFS('P24 monthly Buchungen'!F2:F129,'P24 monthly Buchungen'!D2:D129,$E21,'P24 monthly Buchungen'!C2:C129,"&gt;="&amp;AK$4,'P24 monthly Buchungen'!C2:C129,"&lt;"&amp;AK$5+1,'P24 monthly Buchungen'!L2:L129,"Ausgaben")-SUMIFS('P24 monthly Buchungen'!F2:F129,'P24 monthly Buchungen'!D2:D129,$E21,'P24 monthly Buchungen'!C2:C129,"&gt;="&amp;AK$4,'P24 monthly Buchungen'!C2:C129,"&lt;"&amp;AK$5+1,'P24 monthly Buchungen'!P2:P129,"Einnahmen")+SUMIFS('P24 monthly Buchungen'!F2:F129,'P24 monthly Buchungen'!D2:D129,$E21,'P24 monthly Buchungen'!C2:C129,"&gt;="&amp;AK$4,'P24 monthly Buchungen'!C2:C129,"&lt;"&amp;AK$5+1,'P24 monthly Buchungen'!L2:L129,"Einnahmen")-SUMIFS('P24 monthly Buchungen'!F2:F129,'P24 monthly Buchungen'!D2:D129,$E21,'P24 monthly Buchungen'!C2:C129,"&gt;="&amp;AK$4,'P24 monthly Buchungen'!C2:C129,"&lt;"&amp;AK$5+1,'P24 monthly Buchungen'!P2:P129,"Ausgaben")</f>
        <v>0</v>
      </c>
      <c r="AL21" s="21"/>
      <c r="AO21" s="26">
        <f>SUMIFS('P24 monthly Buchungen'!F2:F129,'P24 monthly Buchungen'!D2:D129,$E21,'P24 monthly Buchungen'!C2:C129,"&gt;="&amp;AO$4,'P24 monthly Buchungen'!C2:C129,"&lt;"&amp;AO$5+1,'P24 monthly Buchungen'!L2:L129,"Ausgaben")-SUMIFS('P24 monthly Buchungen'!F2:F129,'P24 monthly Buchungen'!D2:D129,$E21,'P24 monthly Buchungen'!C2:C129,"&gt;="&amp;AO$4,'P24 monthly Buchungen'!C2:C129,"&lt;"&amp;AO$5+1,'P24 monthly Buchungen'!P2:P129,"Einnahmen")+SUMIFS('P24 monthly Buchungen'!F2:F129,'P24 monthly Buchungen'!D2:D129,$E21,'P24 monthly Buchungen'!C2:C129,"&gt;="&amp;AO$4,'P24 monthly Buchungen'!C2:C129,"&lt;"&amp;AO$5+1,'P24 monthly Buchungen'!L2:L129,"Einnahmen")-SUMIFS('P24 monthly Buchungen'!F2:F129,'P24 monthly Buchungen'!D2:D129,$E21,'P24 monthly Buchungen'!C2:C129,"&gt;="&amp;AO$4,'P24 monthly Buchungen'!C2:C129,"&lt;"&amp;AO$5+1,'P24 monthly Buchungen'!P2:P129,"Ausgaben")</f>
        <v>0</v>
      </c>
      <c r="AP21" s="21"/>
      <c r="AS21" s="26">
        <f>SUMIFS('P24 monthly Buchungen'!F2:F129,'P24 monthly Buchungen'!D2:D129,$E21,'P24 monthly Buchungen'!C2:C129,"&gt;="&amp;AS$4,'P24 monthly Buchungen'!C2:C129,"&lt;"&amp;AS$5+1,'P24 monthly Buchungen'!L2:L129,"Ausgaben")-SUMIFS('P24 monthly Buchungen'!F2:F129,'P24 monthly Buchungen'!D2:D129,$E21,'P24 monthly Buchungen'!C2:C129,"&gt;="&amp;AS$4,'P24 monthly Buchungen'!C2:C129,"&lt;"&amp;AS$5+1,'P24 monthly Buchungen'!P2:P129,"Einnahmen")+SUMIFS('P24 monthly Buchungen'!F2:F129,'P24 monthly Buchungen'!D2:D129,$E21,'P24 monthly Buchungen'!C2:C129,"&gt;="&amp;AS$4,'P24 monthly Buchungen'!C2:C129,"&lt;"&amp;AS$5+1,'P24 monthly Buchungen'!L2:L129,"Einnahmen")-SUMIFS('P24 monthly Buchungen'!F2:F129,'P24 monthly Buchungen'!D2:D129,$E21,'P24 monthly Buchungen'!C2:C129,"&gt;="&amp;AS$4,'P24 monthly Buchungen'!C2:C129,"&lt;"&amp;AS$5+1,'P24 monthly Buchungen'!P2:P129,"Ausgaben")</f>
        <v>0</v>
      </c>
      <c r="AT21" s="21"/>
      <c r="AW21" s="26">
        <f>SUMIFS('P24 monthly Buchungen'!F2:F129,'P24 monthly Buchungen'!D2:D129,$E21,'P24 monthly Buchungen'!C2:C129,"&gt;="&amp;AW$4,'P24 monthly Buchungen'!C2:C129,"&lt;"&amp;AW$5+1,'P24 monthly Buchungen'!L2:L129,"Ausgaben")-SUMIFS('P24 monthly Buchungen'!F2:F129,'P24 monthly Buchungen'!D2:D129,$E21,'P24 monthly Buchungen'!C2:C129,"&gt;="&amp;AW$4,'P24 monthly Buchungen'!C2:C129,"&lt;"&amp;AW$5+1,'P24 monthly Buchungen'!P2:P129,"Einnahmen")+SUMIFS('P24 monthly Buchungen'!F2:F129,'P24 monthly Buchungen'!D2:D129,$E21,'P24 monthly Buchungen'!C2:C129,"&gt;="&amp;AW$4,'P24 monthly Buchungen'!C2:C129,"&lt;"&amp;AW$5+1,'P24 monthly Buchungen'!L2:L129,"Einnahmen")-SUMIFS('P24 monthly Buchungen'!F2:F129,'P24 monthly Buchungen'!D2:D129,$E21,'P24 monthly Buchungen'!C2:C129,"&gt;="&amp;AW$4,'P24 monthly Buchungen'!C2:C129,"&lt;"&amp;AW$5+1,'P24 monthly Buchungen'!P2:P129,"Ausgaben")</f>
        <v>0</v>
      </c>
      <c r="AX21" s="21"/>
      <c r="BA21" s="26">
        <f>SUMIFS('P24 monthly Buchungen'!F2:F129,'P24 monthly Buchungen'!D2:D129,$E21,'P24 monthly Buchungen'!C2:C129,"&gt;="&amp;BA$4,'P24 monthly Buchungen'!C2:C129,"&lt;"&amp;BA$5+1,'P24 monthly Buchungen'!L2:L129,"Ausgaben")-SUMIFS('P24 monthly Buchungen'!F2:F129,'P24 monthly Buchungen'!D2:D129,$E21,'P24 monthly Buchungen'!C2:C129,"&gt;="&amp;BA$4,'P24 monthly Buchungen'!C2:C129,"&lt;"&amp;BA$5+1,'P24 monthly Buchungen'!P2:P129,"Einnahmen")+SUMIFS('P24 monthly Buchungen'!F2:F129,'P24 monthly Buchungen'!D2:D129,$E21,'P24 monthly Buchungen'!C2:C129,"&gt;="&amp;BA$4,'P24 monthly Buchungen'!C2:C129,"&lt;"&amp;BA$5+1,'P24 monthly Buchungen'!L2:L129,"Einnahmen")-SUMIFS('P24 monthly Buchungen'!F2:F129,'P24 monthly Buchungen'!D2:D129,$E21,'P24 monthly Buchungen'!C2:C129,"&gt;="&amp;BA$4,'P24 monthly Buchungen'!C2:C129,"&lt;"&amp;BA$5+1,'P24 monthly Buchungen'!P2:P129,"Ausgaben")</f>
        <v>0</v>
      </c>
      <c r="BB21" s="21"/>
      <c r="BE21" s="26">
        <f>SUMIFS('P24 monthly Buchungen'!F2:F129,'P24 monthly Buchungen'!D2:D129,$E21,'P24 monthly Buchungen'!C2:C129,"&gt;="&amp;BE$4,'P24 monthly Buchungen'!C2:C129,"&lt;"&amp;BE$5+1,'P24 monthly Buchungen'!L2:L129,"Ausgaben")-SUMIFS('P24 monthly Buchungen'!F2:F129,'P24 monthly Buchungen'!D2:D129,$E21,'P24 monthly Buchungen'!C2:C129,"&gt;="&amp;BE$4,'P24 monthly Buchungen'!C2:C129,"&lt;"&amp;BE$5+1,'P24 monthly Buchungen'!P2:P129,"Einnahmen")+SUMIFS('P24 monthly Buchungen'!F2:F129,'P24 monthly Buchungen'!D2:D129,$E21,'P24 monthly Buchungen'!C2:C129,"&gt;="&amp;BE$4,'P24 monthly Buchungen'!C2:C129,"&lt;"&amp;BE$5+1,'P24 monthly Buchungen'!L2:L129,"Einnahmen")-SUMIFS('P24 monthly Buchungen'!F2:F129,'P24 monthly Buchungen'!D2:D129,$E21,'P24 monthly Buchungen'!C2:C129,"&gt;="&amp;BE$4,'P24 monthly Buchungen'!C2:C129,"&lt;"&amp;BE$5+1,'P24 monthly Buchungen'!P2:P129,"Ausgaben")</f>
        <v>0</v>
      </c>
      <c r="BF21" s="21"/>
      <c r="BI21" s="26">
        <f>SUMIFS('P24 monthly Buchungen'!F2:F129,'P24 monthly Buchungen'!D2:D129,$E21,'P24 monthly Buchungen'!C2:C129,"&gt;="&amp;BI$4,'P24 monthly Buchungen'!C2:C129,"&lt;"&amp;BI$5+1,'P24 monthly Buchungen'!L2:L129,"Ausgaben")-SUMIFS('P24 monthly Buchungen'!F2:F129,'P24 monthly Buchungen'!D2:D129,$E21,'P24 monthly Buchungen'!C2:C129,"&gt;="&amp;BI$4,'P24 monthly Buchungen'!C2:C129,"&lt;"&amp;BI$5+1,'P24 monthly Buchungen'!P2:P129,"Einnahmen")+SUMIFS('P24 monthly Buchungen'!F2:F129,'P24 monthly Buchungen'!D2:D129,$E21,'P24 monthly Buchungen'!C2:C129,"&gt;="&amp;BI$4,'P24 monthly Buchungen'!C2:C129,"&lt;"&amp;BI$5+1,'P24 monthly Buchungen'!L2:L129,"Einnahmen")-SUMIFS('P24 monthly Buchungen'!F2:F129,'P24 monthly Buchungen'!D2:D129,$E21,'P24 monthly Buchungen'!C2:C129,"&gt;="&amp;BI$4,'P24 monthly Buchungen'!C2:C129,"&lt;"&amp;BI$5+1,'P24 monthly Buchungen'!P2:P129,"Ausgaben")</f>
        <v>18.920000000000002</v>
      </c>
      <c r="BJ21" s="21"/>
      <c r="BM21" s="26">
        <f>SUMIFS('P24 monthly Buchungen'!F2:F129,'P24 monthly Buchungen'!D2:D129,$E21,'P24 monthly Buchungen'!C2:C129,"&gt;="&amp;BM$4,'P24 monthly Buchungen'!C2:C129,"&lt;"&amp;BM$5+1,'P24 monthly Buchungen'!L2:L129,"Ausgaben")-SUMIFS('P24 monthly Buchungen'!F2:F129,'P24 monthly Buchungen'!D2:D129,$E21,'P24 monthly Buchungen'!C2:C129,"&gt;="&amp;BM$4,'P24 monthly Buchungen'!C2:C129,"&lt;"&amp;BM$5+1,'P24 monthly Buchungen'!P2:P129,"Einnahmen")+SUMIFS('P24 monthly Buchungen'!F2:F129,'P24 monthly Buchungen'!D2:D129,$E21,'P24 monthly Buchungen'!C2:C129,"&gt;="&amp;BM$4,'P24 monthly Buchungen'!C2:C129,"&lt;"&amp;BM$5+1,'P24 monthly Buchungen'!L2:L129,"Einnahmen")-SUMIFS('P24 monthly Buchungen'!F2:F129,'P24 monthly Buchungen'!D2:D129,$E21,'P24 monthly Buchungen'!C2:C129,"&gt;="&amp;BM$4,'P24 monthly Buchungen'!C2:C129,"&lt;"&amp;BM$5+1,'P24 monthly Buchungen'!P2:P129,"Ausgaben")</f>
        <v>0</v>
      </c>
      <c r="BN21" s="21"/>
      <c r="BQ21" s="26">
        <f>SUMIFS('P24 monthly Buchungen'!F2:F129,'P24 monthly Buchungen'!D2:D129,$E21,'P24 monthly Buchungen'!C2:C129,"&gt;="&amp;BQ$4,'P24 monthly Buchungen'!C2:C129,"&lt;"&amp;BQ$5+1,'P24 monthly Buchungen'!L2:L129,"Ausgaben")-SUMIFS('P24 monthly Buchungen'!F2:F129,'P24 monthly Buchungen'!D2:D129,$E21,'P24 monthly Buchungen'!C2:C129,"&gt;="&amp;BQ$4,'P24 monthly Buchungen'!C2:C129,"&lt;"&amp;BQ$5+1,'P24 monthly Buchungen'!P2:P129,"Einnahmen")+SUMIFS('P24 monthly Buchungen'!F2:F129,'P24 monthly Buchungen'!D2:D129,$E21,'P24 monthly Buchungen'!C2:C129,"&gt;="&amp;BQ$4,'P24 monthly Buchungen'!C2:C129,"&lt;"&amp;BQ$5+1,'P24 monthly Buchungen'!L2:L129,"Einnahmen")-SUMIFS('P24 monthly Buchungen'!F2:F129,'P24 monthly Buchungen'!D2:D129,$E21,'P24 monthly Buchungen'!C2:C129,"&gt;="&amp;BQ$4,'P24 monthly Buchungen'!C2:C129,"&lt;"&amp;BQ$5+1,'P24 monthly Buchungen'!P2:P129,"Ausgaben")</f>
        <v>0</v>
      </c>
      <c r="BR21" s="21"/>
      <c r="BU21" s="29">
        <v>300</v>
      </c>
      <c r="BV21" s="21"/>
      <c r="BY21" s="29">
        <v>300</v>
      </c>
      <c r="BZ21" s="21"/>
      <c r="CC21" s="26">
        <f>SUMIFS('P24 monthly Buchungen'!F2:F129,'P24 monthly Buchungen'!D2:D129,$E21,'P24 monthly Buchungen'!C2:C129,"&gt;="&amp;CC$4,'P24 monthly Buchungen'!C2:C129,"&lt;"&amp;CC$5+1,'P24 monthly Buchungen'!L2:L129,"Ausgaben")-SUMIFS('P24 monthly Buchungen'!F2:F129,'P24 monthly Buchungen'!D2:D129,$E21,'P24 monthly Buchungen'!C2:C129,"&gt;="&amp;CC$4,'P24 monthly Buchungen'!C2:C129,"&lt;"&amp;CC$5+1,'P24 monthly Buchungen'!P2:P129,"Einnahmen")+SUMIFS('P24 monthly Buchungen'!F2:F129,'P24 monthly Buchungen'!D2:D129,$E21,'P24 monthly Buchungen'!C2:C129,"&gt;="&amp;CC$4,'P24 monthly Buchungen'!C2:C129,"&lt;"&amp;CC$5+1,'P24 monthly Buchungen'!L2:L129,"Einnahmen")-SUMIFS('P24 monthly Buchungen'!F2:F129,'P24 monthly Buchungen'!D2:D129,$E21,'P24 monthly Buchungen'!C2:C129,"&gt;="&amp;CC$4,'P24 monthly Buchungen'!C2:C129,"&lt;"&amp;CC$5+1,'P24 monthly Buchungen'!P2:P129,"Ausgaben")</f>
        <v>99</v>
      </c>
      <c r="CD21" s="21"/>
      <c r="CG21" s="26">
        <f>SUMIFS('P24 monthly Buchungen'!F2:F129,'P24 monthly Buchungen'!D2:D129,$E21,'P24 monthly Buchungen'!C2:C129,"&gt;="&amp;CG$4,'P24 monthly Buchungen'!C2:C129,"&lt;"&amp;CG$5+1,'P24 monthly Buchungen'!L2:L129,"Ausgaben")-SUMIFS('P24 monthly Buchungen'!F2:F129,'P24 monthly Buchungen'!D2:D129,$E21,'P24 monthly Buchungen'!C2:C129,"&gt;="&amp;CG$4,'P24 monthly Buchungen'!C2:C129,"&lt;"&amp;CG$5+1,'P24 monthly Buchungen'!P2:P129,"Einnahmen")+SUMIFS('P24 monthly Buchungen'!F2:F129,'P24 monthly Buchungen'!D2:D129,$E21,'P24 monthly Buchungen'!C2:C129,"&gt;="&amp;CG$4,'P24 monthly Buchungen'!C2:C129,"&lt;"&amp;CG$5+1,'P24 monthly Buchungen'!L2:L129,"Einnahmen")-SUMIFS('P24 monthly Buchungen'!F2:F129,'P24 monthly Buchungen'!D2:D129,$E21,'P24 monthly Buchungen'!C2:C129,"&gt;="&amp;CG$4,'P24 monthly Buchungen'!C2:C129,"&lt;"&amp;CG$5+1,'P24 monthly Buchungen'!P2:P129,"Ausgaben")</f>
        <v>0</v>
      </c>
      <c r="CH21" s="21"/>
      <c r="CK21" s="26">
        <f>SUMIFS('P24 monthly Buchungen'!F2:F129,'P24 monthly Buchungen'!D2:D129,$E21,'P24 monthly Buchungen'!C2:C129,"&gt;="&amp;CK$4,'P24 monthly Buchungen'!C2:C129,"&lt;"&amp;CK$5+1,'P24 monthly Buchungen'!L2:L129,"Ausgaben")-SUMIFS('P24 monthly Buchungen'!F2:F129,'P24 monthly Buchungen'!D2:D129,$E21,'P24 monthly Buchungen'!C2:C129,"&gt;="&amp;CK$4,'P24 monthly Buchungen'!C2:C129,"&lt;"&amp;CK$5+1,'P24 monthly Buchungen'!P2:P129,"Einnahmen")+SUMIFS('P24 monthly Buchungen'!F2:F129,'P24 monthly Buchungen'!D2:D129,$E21,'P24 monthly Buchungen'!C2:C129,"&gt;="&amp;CK$4,'P24 monthly Buchungen'!C2:C129,"&lt;"&amp;CK$5+1,'P24 monthly Buchungen'!L2:L129,"Einnahmen")-SUMIFS('P24 monthly Buchungen'!F2:F129,'P24 monthly Buchungen'!D2:D129,$E21,'P24 monthly Buchungen'!C2:C129,"&gt;="&amp;CK$4,'P24 monthly Buchungen'!C2:C129,"&lt;"&amp;CK$5+1,'P24 monthly Buchungen'!P2:P129,"Ausgaben")</f>
        <v>0</v>
      </c>
      <c r="CL21" s="21"/>
      <c r="CO21" s="26">
        <f>SUMIFS('P24 monthly Buchungen'!F2:F129,'P24 monthly Buchungen'!D2:D129,$E21,'P24 monthly Buchungen'!C2:C129,"&gt;="&amp;CO$4,'P24 monthly Buchungen'!C2:C129,"&lt;"&amp;CO$5+1,'P24 monthly Buchungen'!L2:L129,"Ausgaben")-SUMIFS('P24 monthly Buchungen'!F2:F129,'P24 monthly Buchungen'!D2:D129,$E21,'P24 monthly Buchungen'!C2:C129,"&gt;="&amp;CO$4,'P24 monthly Buchungen'!C2:C129,"&lt;"&amp;CO$5+1,'P24 monthly Buchungen'!P2:P129,"Einnahmen")+SUMIFS('P24 monthly Buchungen'!F2:F129,'P24 monthly Buchungen'!D2:D129,$E21,'P24 monthly Buchungen'!C2:C129,"&gt;="&amp;CO$4,'P24 monthly Buchungen'!C2:C129,"&lt;"&amp;CO$5+1,'P24 monthly Buchungen'!L2:L129,"Einnahmen")-SUMIFS('P24 monthly Buchungen'!F2:F129,'P24 monthly Buchungen'!D2:D129,$E21,'P24 monthly Buchungen'!C2:C129,"&gt;="&amp;CO$4,'P24 monthly Buchungen'!C2:C129,"&lt;"&amp;CO$5+1,'P24 monthly Buchungen'!P2:P129,"Ausgaben")</f>
        <v>0</v>
      </c>
      <c r="CP21" s="21"/>
      <c r="CS21" s="26">
        <f>SUMIFS('P24 monthly Buchungen'!F2:F129,'P24 monthly Buchungen'!D2:D129,$E21,'P24 monthly Buchungen'!C2:C129,"&gt;="&amp;CS$4,'P24 monthly Buchungen'!C2:C129,"&lt;"&amp;CS$5+1,'P24 monthly Buchungen'!L2:L129,"Ausgaben")-SUMIFS('P24 monthly Buchungen'!F2:F129,'P24 monthly Buchungen'!D2:D129,$E21,'P24 monthly Buchungen'!C2:C129,"&gt;="&amp;CS$4,'P24 monthly Buchungen'!C2:C129,"&lt;"&amp;CS$5+1,'P24 monthly Buchungen'!P2:P129,"Einnahmen")+SUMIFS('P24 monthly Buchungen'!F2:F129,'P24 monthly Buchungen'!D2:D129,$E21,'P24 monthly Buchungen'!C2:C129,"&gt;="&amp;CS$4,'P24 monthly Buchungen'!C2:C129,"&lt;"&amp;CS$5+1,'P24 monthly Buchungen'!L2:L129,"Einnahmen")-SUMIFS('P24 monthly Buchungen'!F2:F129,'P24 monthly Buchungen'!D2:D129,$E21,'P24 monthly Buchungen'!C2:C129,"&gt;="&amp;CS$4,'P24 monthly Buchungen'!C2:C129,"&lt;"&amp;CS$5+1,'P24 monthly Buchungen'!P2:P129,"Ausgaben")</f>
        <v>0</v>
      </c>
      <c r="CT21" s="21"/>
      <c r="CW21" s="26">
        <f>SUMIFS('P24 monthly Buchungen'!F2:F129,'P24 monthly Buchungen'!D2:D129,$E21,'P24 monthly Buchungen'!C2:C129,"&gt;="&amp;CW$4,'P24 monthly Buchungen'!C2:C129,"&lt;"&amp;CW$5+1,'P24 monthly Buchungen'!L2:L129,"Ausgaben")-SUMIFS('P24 monthly Buchungen'!F2:F129,'P24 monthly Buchungen'!D2:D129,$E21,'P24 monthly Buchungen'!C2:C129,"&gt;="&amp;CW$4,'P24 monthly Buchungen'!C2:C129,"&lt;"&amp;CW$5+1,'P24 monthly Buchungen'!P2:P129,"Einnahmen")+SUMIFS('P24 monthly Buchungen'!F2:F129,'P24 monthly Buchungen'!D2:D129,$E21,'P24 monthly Buchungen'!C2:C129,"&gt;="&amp;CW$4,'P24 monthly Buchungen'!C2:C129,"&lt;"&amp;CW$5+1,'P24 monthly Buchungen'!L2:L129,"Einnahmen")-SUMIFS('P24 monthly Buchungen'!F2:F129,'P24 monthly Buchungen'!D2:D129,$E21,'P24 monthly Buchungen'!C2:C129,"&gt;="&amp;CW$4,'P24 monthly Buchungen'!C2:C129,"&lt;"&amp;CW$5+1,'P24 monthly Buchungen'!P2:P129,"Ausgaben")</f>
        <v>0</v>
      </c>
      <c r="CX21" s="21"/>
      <c r="DA21" s="26">
        <f>SUMIFS('P24 monthly Buchungen'!F2:F129,'P24 monthly Buchungen'!D2:D129,$E21,'P24 monthly Buchungen'!C2:C129,"&gt;="&amp;DA$4,'P24 monthly Buchungen'!C2:C129,"&lt;"&amp;DA$5+1,'P24 monthly Buchungen'!L2:L129,"Ausgaben")-SUMIFS('P24 monthly Buchungen'!F2:F129,'P24 monthly Buchungen'!D2:D129,$E21,'P24 monthly Buchungen'!C2:C129,"&gt;="&amp;DA$4,'P24 monthly Buchungen'!C2:C129,"&lt;"&amp;DA$5+1,'P24 monthly Buchungen'!P2:P129,"Einnahmen")+SUMIFS('P24 monthly Buchungen'!F2:F129,'P24 monthly Buchungen'!D2:D129,$E21,'P24 monthly Buchungen'!C2:C129,"&gt;="&amp;DA$4,'P24 monthly Buchungen'!C2:C129,"&lt;"&amp;DA$5+1,'P24 monthly Buchungen'!L2:L129,"Einnahmen")-SUMIFS('P24 monthly Buchungen'!F2:F129,'P24 monthly Buchungen'!D2:D129,$E21,'P24 monthly Buchungen'!C2:C129,"&gt;="&amp;DA$4,'P24 monthly Buchungen'!C2:C129,"&lt;"&amp;DA$5+1,'P24 monthly Buchungen'!P2:P129,"Ausgaben")</f>
        <v>0</v>
      </c>
      <c r="DB21" s="21"/>
      <c r="DE21" s="26">
        <f>SUMIFS('P24 monthly Buchungen'!F2:F129,'P24 monthly Buchungen'!D2:D129,$E21,'P24 monthly Buchungen'!C2:C129,"&gt;="&amp;DE$4,'P24 monthly Buchungen'!C2:C129,"&lt;"&amp;DE$5+1,'P24 monthly Buchungen'!L2:L129,"Ausgaben")-SUMIFS('P24 monthly Buchungen'!F2:F129,'P24 monthly Buchungen'!D2:D129,$E21,'P24 monthly Buchungen'!C2:C129,"&gt;="&amp;DE$4,'P24 monthly Buchungen'!C2:C129,"&lt;"&amp;DE$5+1,'P24 monthly Buchungen'!P2:P129,"Einnahmen")+SUMIFS('P24 monthly Buchungen'!F2:F129,'P24 monthly Buchungen'!D2:D129,$E21,'P24 monthly Buchungen'!C2:C129,"&gt;="&amp;DE$4,'P24 monthly Buchungen'!C2:C129,"&lt;"&amp;DE$5+1,'P24 monthly Buchungen'!L2:L129,"Einnahmen")-SUMIFS('P24 monthly Buchungen'!F2:F129,'P24 monthly Buchungen'!D2:D129,$E21,'P24 monthly Buchungen'!C2:C129,"&gt;="&amp;DE$4,'P24 monthly Buchungen'!C2:C129,"&lt;"&amp;DE$5+1,'P24 monthly Buchungen'!P2:P129,"Ausgaben")</f>
        <v>14</v>
      </c>
      <c r="DF21" s="21"/>
      <c r="DI21" s="26">
        <f>SUMIFS('P24 monthly Buchungen'!F2:F129,'P24 monthly Buchungen'!D2:D129,$E21,'P24 monthly Buchungen'!C2:C129,"&gt;="&amp;DI$4,'P24 monthly Buchungen'!C2:C129,"&lt;"&amp;DI$5+1,'P24 monthly Buchungen'!L2:L129,"Ausgaben")-SUMIFS('P24 monthly Buchungen'!F2:F129,'P24 monthly Buchungen'!D2:D129,$E21,'P24 monthly Buchungen'!C2:C129,"&gt;="&amp;DI$4,'P24 monthly Buchungen'!C2:C129,"&lt;"&amp;DI$5+1,'P24 monthly Buchungen'!P2:P129,"Einnahmen")+SUMIFS('P24 monthly Buchungen'!F2:F129,'P24 monthly Buchungen'!D2:D129,$E21,'P24 monthly Buchungen'!C2:C129,"&gt;="&amp;DI$4,'P24 monthly Buchungen'!C2:C129,"&lt;"&amp;DI$5+1,'P24 monthly Buchungen'!L2:L129,"Einnahmen")-SUMIFS('P24 monthly Buchungen'!F2:F129,'P24 monthly Buchungen'!D2:D129,$E21,'P24 monthly Buchungen'!C2:C129,"&gt;="&amp;DI$4,'P24 monthly Buchungen'!C2:C129,"&lt;"&amp;DI$5+1,'P24 monthly Buchungen'!P2:P129,"Ausgaben")</f>
        <v>14</v>
      </c>
      <c r="DJ21" s="21"/>
      <c r="DM21" s="26">
        <f>SUMIFS('P24 monthly Buchungen'!F2:F129,'P24 monthly Buchungen'!D2:D129,$E21,'P24 monthly Buchungen'!C2:C129,"&gt;="&amp;DM$4,'P24 monthly Buchungen'!C2:C129,"&lt;"&amp;DM$5+1,'P24 monthly Buchungen'!L2:L129,"Ausgaben")-SUMIFS('P24 monthly Buchungen'!F2:F129,'P24 monthly Buchungen'!D2:D129,$E21,'P24 monthly Buchungen'!C2:C129,"&gt;="&amp;DM$4,'P24 monthly Buchungen'!C2:C129,"&lt;"&amp;DM$5+1,'P24 monthly Buchungen'!P2:P129,"Einnahmen")+SUMIFS('P24 monthly Buchungen'!F2:F129,'P24 monthly Buchungen'!D2:D129,$E21,'P24 monthly Buchungen'!C2:C129,"&gt;="&amp;DM$4,'P24 monthly Buchungen'!C2:C129,"&lt;"&amp;DM$5+1,'P24 monthly Buchungen'!L2:L129,"Einnahmen")-SUMIFS('P24 monthly Buchungen'!F2:F129,'P24 monthly Buchungen'!D2:D129,$E21,'P24 monthly Buchungen'!C2:C129,"&gt;="&amp;DM$4,'P24 monthly Buchungen'!C2:C129,"&lt;"&amp;DM$5+1,'P24 monthly Buchungen'!P2:P129,"Ausgaben")</f>
        <v>0</v>
      </c>
      <c r="DN21" s="21"/>
      <c r="DQ21" s="26">
        <f>SUMIFS('P24 monthly Buchungen'!F2:F129,'P24 monthly Buchungen'!D2:D129,$E21,'P24 monthly Buchungen'!C2:C129,"&gt;="&amp;DQ$4,'P24 monthly Buchungen'!C2:C129,"&lt;"&amp;DQ$5+1,'P24 monthly Buchungen'!L2:L129,"Ausgaben")-SUMIFS('P24 monthly Buchungen'!F2:F129,'P24 monthly Buchungen'!D2:D129,$E21,'P24 monthly Buchungen'!C2:C129,"&gt;="&amp;DQ$4,'P24 monthly Buchungen'!C2:C129,"&lt;"&amp;DQ$5+1,'P24 monthly Buchungen'!P2:P129,"Einnahmen")+SUMIFS('P24 monthly Buchungen'!F2:F129,'P24 monthly Buchungen'!D2:D129,$E21,'P24 monthly Buchungen'!C2:C129,"&gt;="&amp;DQ$4,'P24 monthly Buchungen'!C2:C129,"&lt;"&amp;DQ$5+1,'P24 monthly Buchungen'!L2:L129,"Einnahmen")-SUMIFS('P24 monthly Buchungen'!F2:F129,'P24 monthly Buchungen'!D2:D129,$E21,'P24 monthly Buchungen'!C2:C129,"&gt;="&amp;DQ$4,'P24 monthly Buchungen'!C2:C129,"&lt;"&amp;DQ$5+1,'P24 monthly Buchungen'!P2:P129,"Ausgaben")</f>
        <v>9.5</v>
      </c>
      <c r="DR21" s="21"/>
      <c r="DU21" s="26">
        <f>SUMIFS('P24 monthly Buchungen'!F2:F129,'P24 monthly Buchungen'!D2:D129,$E21,'P24 monthly Buchungen'!C2:C129,"&gt;="&amp;DU$4,'P24 monthly Buchungen'!C2:C129,"&lt;"&amp;DU$5+1,'P24 monthly Buchungen'!L2:L129,"Ausgaben")-SUMIFS('P24 monthly Buchungen'!F2:F129,'P24 monthly Buchungen'!D2:D129,$E21,'P24 monthly Buchungen'!C2:C129,"&gt;="&amp;DU$4,'P24 monthly Buchungen'!C2:C129,"&lt;"&amp;DU$5+1,'P24 monthly Buchungen'!P2:P129,"Einnahmen")+SUMIFS('P24 monthly Buchungen'!F2:F129,'P24 monthly Buchungen'!D2:D129,$E21,'P24 monthly Buchungen'!C2:C129,"&gt;="&amp;DU$4,'P24 monthly Buchungen'!C2:C129,"&lt;"&amp;DU$5+1,'P24 monthly Buchungen'!L2:L129,"Einnahmen")-SUMIFS('P24 monthly Buchungen'!F2:F129,'P24 monthly Buchungen'!D2:D129,$E21,'P24 monthly Buchungen'!C2:C129,"&gt;="&amp;DU$4,'P24 monthly Buchungen'!C2:C129,"&lt;"&amp;DU$5+1,'P24 monthly Buchungen'!P2:P129,"Ausgaben")</f>
        <v>357</v>
      </c>
      <c r="DV21" s="21"/>
      <c r="DY21" s="29">
        <v>300</v>
      </c>
      <c r="DZ21" s="21"/>
      <c r="EC21" s="29">
        <v>300</v>
      </c>
      <c r="ED21" s="21"/>
      <c r="EG21" s="26">
        <f>SUMIFS('P24 monthly Buchungen'!F2:F129,'P24 monthly Buchungen'!D2:D129,$E21,'P24 monthly Buchungen'!C2:C129,"&gt;="&amp;EG$4,'P24 monthly Buchungen'!C2:C129,"&lt;"&amp;EG$5+1,'P24 monthly Buchungen'!L2:L129,"Ausgaben")-SUMIFS('P24 monthly Buchungen'!F2:F129,'P24 monthly Buchungen'!D2:D129,$E21,'P24 monthly Buchungen'!C2:C129,"&gt;="&amp;EG$4,'P24 monthly Buchungen'!C2:C129,"&lt;"&amp;EG$5+1,'P24 monthly Buchungen'!P2:P129,"Einnahmen")+SUMIFS('P24 monthly Buchungen'!F2:F129,'P24 monthly Buchungen'!D2:D129,$E21,'P24 monthly Buchungen'!C2:C129,"&gt;="&amp;EG$4,'P24 monthly Buchungen'!C2:C129,"&lt;"&amp;EG$5+1,'P24 monthly Buchungen'!L2:L129,"Einnahmen")-SUMIFS('P24 monthly Buchungen'!F2:F129,'P24 monthly Buchungen'!D2:D129,$E21,'P24 monthly Buchungen'!C2:C129,"&gt;="&amp;EG$4,'P24 monthly Buchungen'!C2:C129,"&lt;"&amp;EG$5+1,'P24 monthly Buchungen'!P2:P129,"Ausgaben")</f>
        <v>0</v>
      </c>
      <c r="EH21" s="21"/>
      <c r="EK21" s="26">
        <f>SUMIFS('P24 monthly Buchungen'!F2:F129,'P24 monthly Buchungen'!D2:D129,$E21,'P24 monthly Buchungen'!C2:C129,"&gt;="&amp;EK$4,'P24 monthly Buchungen'!C2:C129,"&lt;"&amp;EK$5+1,'P24 monthly Buchungen'!L2:L129,"Ausgaben")-SUMIFS('P24 monthly Buchungen'!F2:F129,'P24 monthly Buchungen'!D2:D129,$E21,'P24 monthly Buchungen'!C2:C129,"&gt;="&amp;EK$4,'P24 monthly Buchungen'!C2:C129,"&lt;"&amp;EK$5+1,'P24 monthly Buchungen'!P2:P129,"Einnahmen")+SUMIFS('P24 monthly Buchungen'!F2:F129,'P24 monthly Buchungen'!D2:D129,$E21,'P24 monthly Buchungen'!C2:C129,"&gt;="&amp;EK$4,'P24 monthly Buchungen'!C2:C129,"&lt;"&amp;EK$5+1,'P24 monthly Buchungen'!L2:L129,"Einnahmen")-SUMIFS('P24 monthly Buchungen'!F2:F129,'P24 monthly Buchungen'!D2:D129,$E21,'P24 monthly Buchungen'!C2:C129,"&gt;="&amp;EK$4,'P24 monthly Buchungen'!C2:C129,"&lt;"&amp;EK$5+1,'P24 monthly Buchungen'!P2:P129,"Ausgaben")</f>
        <v>0</v>
      </c>
      <c r="EL21" s="21"/>
      <c r="EO21" s="26">
        <f>SUMIFS('P24 monthly Buchungen'!F2:F129,'P24 monthly Buchungen'!D2:D129,$E21,'P24 monthly Buchungen'!C2:C129,"&gt;="&amp;EO$4,'P24 monthly Buchungen'!C2:C129,"&lt;"&amp;EO$5+1,'P24 monthly Buchungen'!L2:L129,"Ausgaben")-SUMIFS('P24 monthly Buchungen'!F2:F129,'P24 monthly Buchungen'!D2:D129,$E21,'P24 monthly Buchungen'!C2:C129,"&gt;="&amp;EO$4,'P24 monthly Buchungen'!C2:C129,"&lt;"&amp;EO$5+1,'P24 monthly Buchungen'!P2:P129,"Einnahmen")+SUMIFS('P24 monthly Buchungen'!F2:F129,'P24 monthly Buchungen'!D2:D129,$E21,'P24 monthly Buchungen'!C2:C129,"&gt;="&amp;EO$4,'P24 monthly Buchungen'!C2:C129,"&lt;"&amp;EO$5+1,'P24 monthly Buchungen'!L2:L129,"Einnahmen")-SUMIFS('P24 monthly Buchungen'!F2:F129,'P24 monthly Buchungen'!D2:D129,$E21,'P24 monthly Buchungen'!C2:C129,"&gt;="&amp;EO$4,'P24 monthly Buchungen'!C2:C129,"&lt;"&amp;EO$5+1,'P24 monthly Buchungen'!P2:P129,"Ausgaben")</f>
        <v>0</v>
      </c>
      <c r="EP21" s="21"/>
      <c r="ES21" s="26">
        <f>SUMIFS('P24 monthly Buchungen'!F2:F129,'P24 monthly Buchungen'!D2:D129,$E21,'P24 monthly Buchungen'!C2:C129,"&gt;="&amp;ES$4,'P24 monthly Buchungen'!C2:C129,"&lt;"&amp;ES$5+1,'P24 monthly Buchungen'!L2:L129,"Ausgaben")-SUMIFS('P24 monthly Buchungen'!F2:F129,'P24 monthly Buchungen'!D2:D129,$E21,'P24 monthly Buchungen'!C2:C129,"&gt;="&amp;ES$4,'P24 monthly Buchungen'!C2:C129,"&lt;"&amp;ES$5+1,'P24 monthly Buchungen'!P2:P129,"Einnahmen")+SUMIFS('P24 monthly Buchungen'!F2:F129,'P24 monthly Buchungen'!D2:D129,$E21,'P24 monthly Buchungen'!C2:C129,"&gt;="&amp;ES$4,'P24 monthly Buchungen'!C2:C129,"&lt;"&amp;ES$5+1,'P24 monthly Buchungen'!L2:L129,"Einnahmen")-SUMIFS('P24 monthly Buchungen'!F2:F129,'P24 monthly Buchungen'!D2:D129,$E21,'P24 monthly Buchungen'!C2:C129,"&gt;="&amp;ES$4,'P24 monthly Buchungen'!C2:C129,"&lt;"&amp;ES$5+1,'P24 monthly Buchungen'!P2:P129,"Ausgaben")</f>
        <v>0</v>
      </c>
      <c r="ET21" s="21"/>
      <c r="EW21" s="26">
        <f>SUMIFS('P24 monthly Buchungen'!F2:F129,'P24 monthly Buchungen'!D2:D129,$E21,'P24 monthly Buchungen'!C2:C129,"&gt;="&amp;EW$4,'P24 monthly Buchungen'!C2:C129,"&lt;"&amp;EW$5+1,'P24 monthly Buchungen'!L2:L129,"Ausgaben")-SUMIFS('P24 monthly Buchungen'!F2:F129,'P24 monthly Buchungen'!D2:D129,$E21,'P24 monthly Buchungen'!C2:C129,"&gt;="&amp;EW$4,'P24 monthly Buchungen'!C2:C129,"&lt;"&amp;EW$5+1,'P24 monthly Buchungen'!P2:P129,"Einnahmen")+SUMIFS('P24 monthly Buchungen'!F2:F129,'P24 monthly Buchungen'!D2:D129,$E21,'P24 monthly Buchungen'!C2:C129,"&gt;="&amp;EW$4,'P24 monthly Buchungen'!C2:C129,"&lt;"&amp;EW$5+1,'P24 monthly Buchungen'!L2:L129,"Einnahmen")-SUMIFS('P24 monthly Buchungen'!F2:F129,'P24 monthly Buchungen'!D2:D129,$E21,'P24 monthly Buchungen'!C2:C129,"&gt;="&amp;EW$4,'P24 monthly Buchungen'!C2:C129,"&lt;"&amp;EW$5+1,'P24 monthly Buchungen'!P2:P129,"Ausgaben")</f>
        <v>0</v>
      </c>
      <c r="EX21" s="21"/>
      <c r="FA21" s="26">
        <f>SUMIFS('P24 monthly Buchungen'!F2:F129,'P24 monthly Buchungen'!D2:D129,$E21,'P24 monthly Buchungen'!C2:C129,"&gt;="&amp;FA$4,'P24 monthly Buchungen'!C2:C129,"&lt;"&amp;FA$5+1,'P24 monthly Buchungen'!L2:L129,"Ausgaben")-SUMIFS('P24 monthly Buchungen'!F2:F129,'P24 monthly Buchungen'!D2:D129,$E21,'P24 monthly Buchungen'!C2:C129,"&gt;="&amp;FA$4,'P24 monthly Buchungen'!C2:C129,"&lt;"&amp;FA$5+1,'P24 monthly Buchungen'!P2:P129,"Einnahmen")+SUMIFS('P24 monthly Buchungen'!F2:F129,'P24 monthly Buchungen'!D2:D129,$E21,'P24 monthly Buchungen'!C2:C129,"&gt;="&amp;FA$4,'P24 monthly Buchungen'!C2:C129,"&lt;"&amp;FA$5+1,'P24 monthly Buchungen'!L2:L129,"Einnahmen")-SUMIFS('P24 monthly Buchungen'!F2:F129,'P24 monthly Buchungen'!D2:D129,$E21,'P24 monthly Buchungen'!C2:C129,"&gt;="&amp;FA$4,'P24 monthly Buchungen'!C2:C129,"&lt;"&amp;FA$5+1,'P24 monthly Buchungen'!P2:P129,"Ausgaben")</f>
        <v>0</v>
      </c>
      <c r="FB21" s="21"/>
      <c r="FE21" s="26">
        <f>SUMIFS('P24 monthly Buchungen'!F2:F129,'P24 monthly Buchungen'!D2:D129,$E21,'P24 monthly Buchungen'!C2:C129,"&gt;="&amp;FE$4,'P24 monthly Buchungen'!C2:C129,"&lt;"&amp;FE$5+1,'P24 monthly Buchungen'!L2:L129,"Ausgaben")-SUMIFS('P24 monthly Buchungen'!F2:F129,'P24 monthly Buchungen'!D2:D129,$E21,'P24 monthly Buchungen'!C2:C129,"&gt;="&amp;FE$4,'P24 monthly Buchungen'!C2:C129,"&lt;"&amp;FE$5+1,'P24 monthly Buchungen'!P2:P129,"Einnahmen")+SUMIFS('P24 monthly Buchungen'!F2:F129,'P24 monthly Buchungen'!D2:D129,$E21,'P24 monthly Buchungen'!C2:C129,"&gt;="&amp;FE$4,'P24 monthly Buchungen'!C2:C129,"&lt;"&amp;FE$5+1,'P24 monthly Buchungen'!L2:L129,"Einnahmen")-SUMIFS('P24 monthly Buchungen'!F2:F129,'P24 monthly Buchungen'!D2:D129,$E21,'P24 monthly Buchungen'!C2:C129,"&gt;="&amp;FE$4,'P24 monthly Buchungen'!C2:C129,"&lt;"&amp;FE$5+1,'P24 monthly Buchungen'!P2:P129,"Ausgaben")</f>
        <v>0</v>
      </c>
      <c r="FF21" s="21"/>
      <c r="FI21" s="26">
        <f>SUMIFS('P24 monthly Buchungen'!F2:F129,'P24 monthly Buchungen'!D2:D129,$E21,'P24 monthly Buchungen'!C2:C129,"&gt;="&amp;FI$4,'P24 monthly Buchungen'!C2:C129,"&lt;"&amp;FI$5+1,'P24 monthly Buchungen'!L2:L129,"Ausgaben")-SUMIFS('P24 monthly Buchungen'!F2:F129,'P24 monthly Buchungen'!D2:D129,$E21,'P24 monthly Buchungen'!C2:C129,"&gt;="&amp;FI$4,'P24 monthly Buchungen'!C2:C129,"&lt;"&amp;FI$5+1,'P24 monthly Buchungen'!P2:P129,"Einnahmen")+SUMIFS('P24 monthly Buchungen'!F2:F129,'P24 monthly Buchungen'!D2:D129,$E21,'P24 monthly Buchungen'!C2:C129,"&gt;="&amp;FI$4,'P24 monthly Buchungen'!C2:C129,"&lt;"&amp;FI$5+1,'P24 monthly Buchungen'!L2:L129,"Einnahmen")-SUMIFS('P24 monthly Buchungen'!F2:F129,'P24 monthly Buchungen'!D2:D129,$E21,'P24 monthly Buchungen'!C2:C129,"&gt;="&amp;FI$4,'P24 monthly Buchungen'!C2:C129,"&lt;"&amp;FI$5+1,'P24 monthly Buchungen'!P2:P129,"Ausgaben")</f>
        <v>0</v>
      </c>
      <c r="FJ21" s="21"/>
      <c r="FM21" s="26">
        <f>SUMIFS('P24 monthly Buchungen'!F2:F129,'P24 monthly Buchungen'!D2:D129,$E21,'P24 monthly Buchungen'!C2:C129,"&gt;="&amp;FM$4,'P24 monthly Buchungen'!C2:C129,"&lt;"&amp;FM$5+1,'P24 monthly Buchungen'!L2:L129,"Ausgaben")-SUMIFS('P24 monthly Buchungen'!F2:F129,'P24 monthly Buchungen'!D2:D129,$E21,'P24 monthly Buchungen'!C2:C129,"&gt;="&amp;FM$4,'P24 monthly Buchungen'!C2:C129,"&lt;"&amp;FM$5+1,'P24 monthly Buchungen'!P2:P129,"Einnahmen")+SUMIFS('P24 monthly Buchungen'!F2:F129,'P24 monthly Buchungen'!D2:D129,$E21,'P24 monthly Buchungen'!C2:C129,"&gt;="&amp;FM$4,'P24 monthly Buchungen'!C2:C129,"&lt;"&amp;FM$5+1,'P24 monthly Buchungen'!L2:L129,"Einnahmen")-SUMIFS('P24 monthly Buchungen'!F2:F129,'P24 monthly Buchungen'!D2:D129,$E21,'P24 monthly Buchungen'!C2:C129,"&gt;="&amp;FM$4,'P24 monthly Buchungen'!C2:C129,"&lt;"&amp;FM$5+1,'P24 monthly Buchungen'!P2:P129,"Ausgaben")</f>
        <v>0</v>
      </c>
      <c r="FN21" s="21"/>
      <c r="FQ21" s="26">
        <f>SUMIFS('P24 monthly Buchungen'!F2:F129,'P24 monthly Buchungen'!D2:D129,$E21,'P24 monthly Buchungen'!C2:C129,"&gt;="&amp;FQ$4,'P24 monthly Buchungen'!C2:C129,"&lt;"&amp;FQ$5+1,'P24 monthly Buchungen'!L2:L129,"Ausgaben")-SUMIFS('P24 monthly Buchungen'!F2:F129,'P24 monthly Buchungen'!D2:D129,$E21,'P24 monthly Buchungen'!C2:C129,"&gt;="&amp;FQ$4,'P24 monthly Buchungen'!C2:C129,"&lt;"&amp;FQ$5+1,'P24 monthly Buchungen'!P2:P129,"Einnahmen")+SUMIFS('P24 monthly Buchungen'!F2:F129,'P24 monthly Buchungen'!D2:D129,$E21,'P24 monthly Buchungen'!C2:C129,"&gt;="&amp;FQ$4,'P24 monthly Buchungen'!C2:C129,"&lt;"&amp;FQ$5+1,'P24 monthly Buchungen'!L2:L129,"Einnahmen")-SUMIFS('P24 monthly Buchungen'!F2:F129,'P24 monthly Buchungen'!D2:D129,$E21,'P24 monthly Buchungen'!C2:C129,"&gt;="&amp;FQ$4,'P24 monthly Buchungen'!C2:C129,"&lt;"&amp;FQ$5+1,'P24 monthly Buchungen'!P2:P129,"Ausgaben")</f>
        <v>0</v>
      </c>
      <c r="FR21" s="21"/>
      <c r="FU21" s="26">
        <f>SUMIFS('P24 monthly Buchungen'!F2:F129,'P24 monthly Buchungen'!D2:D129,$E21,'P24 monthly Buchungen'!C2:C129,"&gt;="&amp;FU$4,'P24 monthly Buchungen'!C2:C129,"&lt;"&amp;FU$5+1,'P24 monthly Buchungen'!L2:L129,"Ausgaben")-SUMIFS('P24 monthly Buchungen'!F2:F129,'P24 monthly Buchungen'!D2:D129,$E21,'P24 monthly Buchungen'!C2:C129,"&gt;="&amp;FU$4,'P24 monthly Buchungen'!C2:C129,"&lt;"&amp;FU$5+1,'P24 monthly Buchungen'!P2:P129,"Einnahmen")+SUMIFS('P24 monthly Buchungen'!F2:F129,'P24 monthly Buchungen'!D2:D129,$E21,'P24 monthly Buchungen'!C2:C129,"&gt;="&amp;FU$4,'P24 monthly Buchungen'!C2:C129,"&lt;"&amp;FU$5+1,'P24 monthly Buchungen'!L2:L129,"Einnahmen")-SUMIFS('P24 monthly Buchungen'!F2:F129,'P24 monthly Buchungen'!D2:D129,$E21,'P24 monthly Buchungen'!C2:C129,"&gt;="&amp;FU$4,'P24 monthly Buchungen'!C2:C129,"&lt;"&amp;FU$5+1,'P24 monthly Buchungen'!P2:P129,"Ausgaben")</f>
        <v>0</v>
      </c>
      <c r="FV21" s="21"/>
      <c r="FY21" s="26">
        <f>SUMIFS('P24 monthly Buchungen'!F2:F129,'P24 monthly Buchungen'!D2:D129,$E21,'P24 monthly Buchungen'!C2:C129,"&gt;="&amp;FY$4,'P24 monthly Buchungen'!C2:C129,"&lt;"&amp;FY$5+1,'P24 monthly Buchungen'!L2:L129,"Ausgaben")-SUMIFS('P24 monthly Buchungen'!F2:F129,'P24 monthly Buchungen'!D2:D129,$E21,'P24 monthly Buchungen'!C2:C129,"&gt;="&amp;FY$4,'P24 monthly Buchungen'!C2:C129,"&lt;"&amp;FY$5+1,'P24 monthly Buchungen'!P2:P129,"Einnahmen")+SUMIFS('P24 monthly Buchungen'!F2:F129,'P24 monthly Buchungen'!D2:D129,$E21,'P24 monthly Buchungen'!C2:C129,"&gt;="&amp;FY$4,'P24 monthly Buchungen'!C2:C129,"&lt;"&amp;FY$5+1,'P24 monthly Buchungen'!L2:L129,"Einnahmen")-SUMIFS('P24 monthly Buchungen'!F2:F129,'P24 monthly Buchungen'!D2:D129,$E21,'P24 monthly Buchungen'!C2:C129,"&gt;="&amp;FY$4,'P24 monthly Buchungen'!C2:C129,"&lt;"&amp;FY$5+1,'P24 monthly Buchungen'!P2:P129,"Ausgaben")</f>
        <v>0</v>
      </c>
      <c r="FZ21" s="21"/>
      <c r="GC21" s="26">
        <f>SUMIFS('P24 monthly Buchungen'!F2:F129,'P24 monthly Buchungen'!D2:D129,$E21,'P24 monthly Buchungen'!C2:C129,"&gt;="&amp;GC$4,'P24 monthly Buchungen'!C2:C129,"&lt;"&amp;GC$5+1,'P24 monthly Buchungen'!L2:L129,"Ausgaben")-SUMIFS('P24 monthly Buchungen'!F2:F129,'P24 monthly Buchungen'!D2:D129,$E21,'P24 monthly Buchungen'!C2:C129,"&gt;="&amp;GC$4,'P24 monthly Buchungen'!C2:C129,"&lt;"&amp;GC$5+1,'P24 monthly Buchungen'!P2:P129,"Einnahmen")+SUMIFS('P24 monthly Buchungen'!F2:F129,'P24 monthly Buchungen'!D2:D129,$E21,'P24 monthly Buchungen'!C2:C129,"&gt;="&amp;GC$4,'P24 monthly Buchungen'!C2:C129,"&lt;"&amp;GC$5+1,'P24 monthly Buchungen'!L2:L129,"Einnahmen")-SUMIFS('P24 monthly Buchungen'!F2:F129,'P24 monthly Buchungen'!D2:D129,$E21,'P24 monthly Buchungen'!C2:C129,"&gt;="&amp;GC$4,'P24 monthly Buchungen'!C2:C129,"&lt;"&amp;GC$5+1,'P24 monthly Buchungen'!P2:P129,"Ausgaben")</f>
        <v>0</v>
      </c>
    </row>
    <row r="22" spans="1:185" x14ac:dyDescent="0.2">
      <c r="D22" t="s">
        <v>5539</v>
      </c>
      <c r="E22" t="s">
        <v>5874</v>
      </c>
      <c r="F22" s="21"/>
      <c r="I22" s="29">
        <v>3000</v>
      </c>
      <c r="J22" s="21"/>
      <c r="M22" s="29">
        <v>1000</v>
      </c>
      <c r="N22" s="21"/>
      <c r="Q22" s="29">
        <v>1000</v>
      </c>
      <c r="R22" s="21"/>
      <c r="U22" s="26">
        <f>SUMIFS('P24 monthly Buchungen'!F2:F129,'P24 monthly Buchungen'!D2:D129,$E22,'P24 monthly Buchungen'!C2:C129,"&gt;="&amp;U$4,'P24 monthly Buchungen'!C2:C129,"&lt;"&amp;U$5+1,'P24 monthly Buchungen'!L2:L129,"Ausgaben")-SUMIFS('P24 monthly Buchungen'!F2:F129,'P24 monthly Buchungen'!D2:D129,$E22,'P24 monthly Buchungen'!C2:C129,"&gt;="&amp;U$4,'P24 monthly Buchungen'!C2:C129,"&lt;"&amp;U$5+1,'P24 monthly Buchungen'!P2:P129,"Einnahmen")+SUMIFS('P24 monthly Buchungen'!F2:F129,'P24 monthly Buchungen'!D2:D129,$E22,'P24 monthly Buchungen'!C2:C129,"&gt;="&amp;U$4,'P24 monthly Buchungen'!C2:C129,"&lt;"&amp;U$5+1,'P24 monthly Buchungen'!L2:L129,"Einnahmen")-SUMIFS('P24 monthly Buchungen'!F2:F129,'P24 monthly Buchungen'!D2:D129,$E22,'P24 monthly Buchungen'!C2:C129,"&gt;="&amp;U$4,'P24 monthly Buchungen'!C2:C129,"&lt;"&amp;U$5+1,'P24 monthly Buchungen'!P2:P129,"Ausgaben")</f>
        <v>0</v>
      </c>
      <c r="V22" s="21"/>
      <c r="Y22" s="26">
        <f>SUMIFS('P24 monthly Buchungen'!F2:F129,'P24 monthly Buchungen'!D2:D129,$E22,'P24 monthly Buchungen'!C2:C129,"&gt;="&amp;Y$4,'P24 monthly Buchungen'!C2:C129,"&lt;"&amp;Y$5+1,'P24 monthly Buchungen'!L2:L129,"Ausgaben")-SUMIFS('P24 monthly Buchungen'!F2:F129,'P24 monthly Buchungen'!D2:D129,$E22,'P24 monthly Buchungen'!C2:C129,"&gt;="&amp;Y$4,'P24 monthly Buchungen'!C2:C129,"&lt;"&amp;Y$5+1,'P24 monthly Buchungen'!P2:P129,"Einnahmen")+SUMIFS('P24 monthly Buchungen'!F2:F129,'P24 monthly Buchungen'!D2:D129,$E22,'P24 monthly Buchungen'!C2:C129,"&gt;="&amp;Y$4,'P24 monthly Buchungen'!C2:C129,"&lt;"&amp;Y$5+1,'P24 monthly Buchungen'!L2:L129,"Einnahmen")-SUMIFS('P24 monthly Buchungen'!F2:F129,'P24 monthly Buchungen'!D2:D129,$E22,'P24 monthly Buchungen'!C2:C129,"&gt;="&amp;Y$4,'P24 monthly Buchungen'!C2:C129,"&lt;"&amp;Y$5+1,'P24 monthly Buchungen'!P2:P129,"Ausgaben")</f>
        <v>0</v>
      </c>
      <c r="Z22" s="21"/>
      <c r="AC22" s="26">
        <f>SUMIFS('P24 monthly Buchungen'!F2:F129,'P24 monthly Buchungen'!D2:D129,$E22,'P24 monthly Buchungen'!C2:C129,"&gt;="&amp;AC$4,'P24 monthly Buchungen'!C2:C129,"&lt;"&amp;AC$5+1,'P24 monthly Buchungen'!L2:L129,"Ausgaben")-SUMIFS('P24 monthly Buchungen'!F2:F129,'P24 monthly Buchungen'!D2:D129,$E22,'P24 monthly Buchungen'!C2:C129,"&gt;="&amp;AC$4,'P24 monthly Buchungen'!C2:C129,"&lt;"&amp;AC$5+1,'P24 monthly Buchungen'!P2:P129,"Einnahmen")+SUMIFS('P24 monthly Buchungen'!F2:F129,'P24 monthly Buchungen'!D2:D129,$E22,'P24 monthly Buchungen'!C2:C129,"&gt;="&amp;AC$4,'P24 monthly Buchungen'!C2:C129,"&lt;"&amp;AC$5+1,'P24 monthly Buchungen'!L2:L129,"Einnahmen")-SUMIFS('P24 monthly Buchungen'!F2:F129,'P24 monthly Buchungen'!D2:D129,$E22,'P24 monthly Buchungen'!C2:C129,"&gt;="&amp;AC$4,'P24 monthly Buchungen'!C2:C129,"&lt;"&amp;AC$5+1,'P24 monthly Buchungen'!P2:P129,"Ausgaben")</f>
        <v>0</v>
      </c>
      <c r="AD22" s="21"/>
      <c r="AG22" s="26">
        <f>SUMIFS('P24 monthly Buchungen'!F2:F129,'P24 monthly Buchungen'!D2:D129,$E22,'P24 monthly Buchungen'!C2:C129,"&gt;="&amp;AG$4,'P24 monthly Buchungen'!C2:C129,"&lt;"&amp;AG$5+1,'P24 monthly Buchungen'!L2:L129,"Ausgaben")-SUMIFS('P24 monthly Buchungen'!F2:F129,'P24 monthly Buchungen'!D2:D129,$E22,'P24 monthly Buchungen'!C2:C129,"&gt;="&amp;AG$4,'P24 monthly Buchungen'!C2:C129,"&lt;"&amp;AG$5+1,'P24 monthly Buchungen'!P2:P129,"Einnahmen")+SUMIFS('P24 monthly Buchungen'!F2:F129,'P24 monthly Buchungen'!D2:D129,$E22,'P24 monthly Buchungen'!C2:C129,"&gt;="&amp;AG$4,'P24 monthly Buchungen'!C2:C129,"&lt;"&amp;AG$5+1,'P24 monthly Buchungen'!L2:L129,"Einnahmen")-SUMIFS('P24 monthly Buchungen'!F2:F129,'P24 monthly Buchungen'!D2:D129,$E22,'P24 monthly Buchungen'!C2:C129,"&gt;="&amp;AG$4,'P24 monthly Buchungen'!C2:C129,"&lt;"&amp;AG$5+1,'P24 monthly Buchungen'!P2:P129,"Ausgaben")</f>
        <v>0</v>
      </c>
      <c r="AH22" s="21"/>
      <c r="AK22" s="26">
        <f>SUMIFS('P24 monthly Buchungen'!F2:F129,'P24 monthly Buchungen'!D2:D129,$E22,'P24 monthly Buchungen'!C2:C129,"&gt;="&amp;AK$4,'P24 monthly Buchungen'!C2:C129,"&lt;"&amp;AK$5+1,'P24 monthly Buchungen'!L2:L129,"Ausgaben")-SUMIFS('P24 monthly Buchungen'!F2:F129,'P24 monthly Buchungen'!D2:D129,$E22,'P24 monthly Buchungen'!C2:C129,"&gt;="&amp;AK$4,'P24 monthly Buchungen'!C2:C129,"&lt;"&amp;AK$5+1,'P24 monthly Buchungen'!P2:P129,"Einnahmen")+SUMIFS('P24 monthly Buchungen'!F2:F129,'P24 monthly Buchungen'!D2:D129,$E22,'P24 monthly Buchungen'!C2:C129,"&gt;="&amp;AK$4,'P24 monthly Buchungen'!C2:C129,"&lt;"&amp;AK$5+1,'P24 monthly Buchungen'!L2:L129,"Einnahmen")-SUMIFS('P24 monthly Buchungen'!F2:F129,'P24 monthly Buchungen'!D2:D129,$E22,'P24 monthly Buchungen'!C2:C129,"&gt;="&amp;AK$4,'P24 monthly Buchungen'!C2:C129,"&lt;"&amp;AK$5+1,'P24 monthly Buchungen'!P2:P129,"Ausgaben")</f>
        <v>0</v>
      </c>
      <c r="AL22" s="21"/>
      <c r="AO22" s="26">
        <f>SUMIFS('P24 monthly Buchungen'!F2:F129,'P24 monthly Buchungen'!D2:D129,$E22,'P24 monthly Buchungen'!C2:C129,"&gt;="&amp;AO$4,'P24 monthly Buchungen'!C2:C129,"&lt;"&amp;AO$5+1,'P24 monthly Buchungen'!L2:L129,"Ausgaben")-SUMIFS('P24 monthly Buchungen'!F2:F129,'P24 monthly Buchungen'!D2:D129,$E22,'P24 monthly Buchungen'!C2:C129,"&gt;="&amp;AO$4,'P24 monthly Buchungen'!C2:C129,"&lt;"&amp;AO$5+1,'P24 monthly Buchungen'!P2:P129,"Einnahmen")+SUMIFS('P24 monthly Buchungen'!F2:F129,'P24 monthly Buchungen'!D2:D129,$E22,'P24 monthly Buchungen'!C2:C129,"&gt;="&amp;AO$4,'P24 monthly Buchungen'!C2:C129,"&lt;"&amp;AO$5+1,'P24 monthly Buchungen'!L2:L129,"Einnahmen")-SUMIFS('P24 monthly Buchungen'!F2:F129,'P24 monthly Buchungen'!D2:D129,$E22,'P24 monthly Buchungen'!C2:C129,"&gt;="&amp;AO$4,'P24 monthly Buchungen'!C2:C129,"&lt;"&amp;AO$5+1,'P24 monthly Buchungen'!P2:P129,"Ausgaben")</f>
        <v>0</v>
      </c>
      <c r="AP22" s="21"/>
      <c r="AS22" s="26">
        <f>SUMIFS('P24 monthly Buchungen'!F2:F129,'P24 monthly Buchungen'!D2:D129,$E22,'P24 monthly Buchungen'!C2:C129,"&gt;="&amp;AS$4,'P24 monthly Buchungen'!C2:C129,"&lt;"&amp;AS$5+1,'P24 monthly Buchungen'!L2:L129,"Ausgaben")-SUMIFS('P24 monthly Buchungen'!F2:F129,'P24 monthly Buchungen'!D2:D129,$E22,'P24 monthly Buchungen'!C2:C129,"&gt;="&amp;AS$4,'P24 monthly Buchungen'!C2:C129,"&lt;"&amp;AS$5+1,'P24 monthly Buchungen'!P2:P129,"Einnahmen")+SUMIFS('P24 monthly Buchungen'!F2:F129,'P24 monthly Buchungen'!D2:D129,$E22,'P24 monthly Buchungen'!C2:C129,"&gt;="&amp;AS$4,'P24 monthly Buchungen'!C2:C129,"&lt;"&amp;AS$5+1,'P24 monthly Buchungen'!L2:L129,"Einnahmen")-SUMIFS('P24 monthly Buchungen'!F2:F129,'P24 monthly Buchungen'!D2:D129,$E22,'P24 monthly Buchungen'!C2:C129,"&gt;="&amp;AS$4,'P24 monthly Buchungen'!C2:C129,"&lt;"&amp;AS$5+1,'P24 monthly Buchungen'!P2:P129,"Ausgaben")</f>
        <v>0</v>
      </c>
      <c r="AT22" s="21"/>
      <c r="AW22" s="26">
        <f>SUMIFS('P24 monthly Buchungen'!F2:F129,'P24 monthly Buchungen'!D2:D129,$E22,'P24 monthly Buchungen'!C2:C129,"&gt;="&amp;AW$4,'P24 monthly Buchungen'!C2:C129,"&lt;"&amp;AW$5+1,'P24 monthly Buchungen'!L2:L129,"Ausgaben")-SUMIFS('P24 monthly Buchungen'!F2:F129,'P24 monthly Buchungen'!D2:D129,$E22,'P24 monthly Buchungen'!C2:C129,"&gt;="&amp;AW$4,'P24 monthly Buchungen'!C2:C129,"&lt;"&amp;AW$5+1,'P24 monthly Buchungen'!P2:P129,"Einnahmen")+SUMIFS('P24 monthly Buchungen'!F2:F129,'P24 monthly Buchungen'!D2:D129,$E22,'P24 monthly Buchungen'!C2:C129,"&gt;="&amp;AW$4,'P24 monthly Buchungen'!C2:C129,"&lt;"&amp;AW$5+1,'P24 monthly Buchungen'!L2:L129,"Einnahmen")-SUMIFS('P24 monthly Buchungen'!F2:F129,'P24 monthly Buchungen'!D2:D129,$E22,'P24 monthly Buchungen'!C2:C129,"&gt;="&amp;AW$4,'P24 monthly Buchungen'!C2:C129,"&lt;"&amp;AW$5+1,'P24 monthly Buchungen'!P2:P129,"Ausgaben")</f>
        <v>0</v>
      </c>
      <c r="AX22" s="21"/>
      <c r="BA22" s="26">
        <f>SUMIFS('P24 monthly Buchungen'!F2:F129,'P24 monthly Buchungen'!D2:D129,$E22,'P24 monthly Buchungen'!C2:C129,"&gt;="&amp;BA$4,'P24 monthly Buchungen'!C2:C129,"&lt;"&amp;BA$5+1,'P24 monthly Buchungen'!L2:L129,"Ausgaben")-SUMIFS('P24 monthly Buchungen'!F2:F129,'P24 monthly Buchungen'!D2:D129,$E22,'P24 monthly Buchungen'!C2:C129,"&gt;="&amp;BA$4,'P24 monthly Buchungen'!C2:C129,"&lt;"&amp;BA$5+1,'P24 monthly Buchungen'!P2:P129,"Einnahmen")+SUMIFS('P24 monthly Buchungen'!F2:F129,'P24 monthly Buchungen'!D2:D129,$E22,'P24 monthly Buchungen'!C2:C129,"&gt;="&amp;BA$4,'P24 monthly Buchungen'!C2:C129,"&lt;"&amp;BA$5+1,'P24 monthly Buchungen'!L2:L129,"Einnahmen")-SUMIFS('P24 monthly Buchungen'!F2:F129,'P24 monthly Buchungen'!D2:D129,$E22,'P24 monthly Buchungen'!C2:C129,"&gt;="&amp;BA$4,'P24 monthly Buchungen'!C2:C129,"&lt;"&amp;BA$5+1,'P24 monthly Buchungen'!P2:P129,"Ausgaben")</f>
        <v>0</v>
      </c>
      <c r="BB22" s="21"/>
      <c r="BE22" s="26">
        <f>SUMIFS('P24 monthly Buchungen'!F2:F129,'P24 monthly Buchungen'!D2:D129,$E22,'P24 monthly Buchungen'!C2:C129,"&gt;="&amp;BE$4,'P24 monthly Buchungen'!C2:C129,"&lt;"&amp;BE$5+1,'P24 monthly Buchungen'!L2:L129,"Ausgaben")-SUMIFS('P24 monthly Buchungen'!F2:F129,'P24 monthly Buchungen'!D2:D129,$E22,'P24 monthly Buchungen'!C2:C129,"&gt;="&amp;BE$4,'P24 monthly Buchungen'!C2:C129,"&lt;"&amp;BE$5+1,'P24 monthly Buchungen'!P2:P129,"Einnahmen")+SUMIFS('P24 monthly Buchungen'!F2:F129,'P24 monthly Buchungen'!D2:D129,$E22,'P24 monthly Buchungen'!C2:C129,"&gt;="&amp;BE$4,'P24 monthly Buchungen'!C2:C129,"&lt;"&amp;BE$5+1,'P24 monthly Buchungen'!L2:L129,"Einnahmen")-SUMIFS('P24 monthly Buchungen'!F2:F129,'P24 monthly Buchungen'!D2:D129,$E22,'P24 monthly Buchungen'!C2:C129,"&gt;="&amp;BE$4,'P24 monthly Buchungen'!C2:C129,"&lt;"&amp;BE$5+1,'P24 monthly Buchungen'!P2:P129,"Ausgaben")</f>
        <v>0</v>
      </c>
      <c r="BF22" s="21"/>
      <c r="BI22" s="26">
        <f>SUMIFS('P24 monthly Buchungen'!F2:F129,'P24 monthly Buchungen'!D2:D129,$E22,'P24 monthly Buchungen'!C2:C129,"&gt;="&amp;BI$4,'P24 monthly Buchungen'!C2:C129,"&lt;"&amp;BI$5+1,'P24 monthly Buchungen'!L2:L129,"Ausgaben")-SUMIFS('P24 monthly Buchungen'!F2:F129,'P24 monthly Buchungen'!D2:D129,$E22,'P24 monthly Buchungen'!C2:C129,"&gt;="&amp;BI$4,'P24 monthly Buchungen'!C2:C129,"&lt;"&amp;BI$5+1,'P24 monthly Buchungen'!P2:P129,"Einnahmen")+SUMIFS('P24 monthly Buchungen'!F2:F129,'P24 monthly Buchungen'!D2:D129,$E22,'P24 monthly Buchungen'!C2:C129,"&gt;="&amp;BI$4,'P24 monthly Buchungen'!C2:C129,"&lt;"&amp;BI$5+1,'P24 monthly Buchungen'!L2:L129,"Einnahmen")-SUMIFS('P24 monthly Buchungen'!F2:F129,'P24 monthly Buchungen'!D2:D129,$E22,'P24 monthly Buchungen'!C2:C129,"&gt;="&amp;BI$4,'P24 monthly Buchungen'!C2:C129,"&lt;"&amp;BI$5+1,'P24 monthly Buchungen'!P2:P129,"Ausgaben")</f>
        <v>0</v>
      </c>
      <c r="BJ22" s="21"/>
      <c r="BM22" s="26">
        <f>SUMIFS('P24 monthly Buchungen'!F2:F129,'P24 monthly Buchungen'!D2:D129,$E22,'P24 monthly Buchungen'!C2:C129,"&gt;="&amp;BM$4,'P24 monthly Buchungen'!C2:C129,"&lt;"&amp;BM$5+1,'P24 monthly Buchungen'!L2:L129,"Ausgaben")-SUMIFS('P24 monthly Buchungen'!F2:F129,'P24 monthly Buchungen'!D2:D129,$E22,'P24 monthly Buchungen'!C2:C129,"&gt;="&amp;BM$4,'P24 monthly Buchungen'!C2:C129,"&lt;"&amp;BM$5+1,'P24 monthly Buchungen'!P2:P129,"Einnahmen")+SUMIFS('P24 monthly Buchungen'!F2:F129,'P24 monthly Buchungen'!D2:D129,$E22,'P24 monthly Buchungen'!C2:C129,"&gt;="&amp;BM$4,'P24 monthly Buchungen'!C2:C129,"&lt;"&amp;BM$5+1,'P24 monthly Buchungen'!L2:L129,"Einnahmen")-SUMIFS('P24 monthly Buchungen'!F2:F129,'P24 monthly Buchungen'!D2:D129,$E22,'P24 monthly Buchungen'!C2:C129,"&gt;="&amp;BM$4,'P24 monthly Buchungen'!C2:C129,"&lt;"&amp;BM$5+1,'P24 monthly Buchungen'!P2:P129,"Ausgaben")</f>
        <v>0</v>
      </c>
      <c r="BN22" s="21"/>
      <c r="BQ22" s="26">
        <f>SUMIFS('P24 monthly Buchungen'!F2:F129,'P24 monthly Buchungen'!D2:D129,$E22,'P24 monthly Buchungen'!C2:C129,"&gt;="&amp;BQ$4,'P24 monthly Buchungen'!C2:C129,"&lt;"&amp;BQ$5+1,'P24 monthly Buchungen'!L2:L129,"Ausgaben")-SUMIFS('P24 monthly Buchungen'!F2:F129,'P24 monthly Buchungen'!D2:D129,$E22,'P24 monthly Buchungen'!C2:C129,"&gt;="&amp;BQ$4,'P24 monthly Buchungen'!C2:C129,"&lt;"&amp;BQ$5+1,'P24 monthly Buchungen'!P2:P129,"Einnahmen")+SUMIFS('P24 monthly Buchungen'!F2:F129,'P24 monthly Buchungen'!D2:D129,$E22,'P24 monthly Buchungen'!C2:C129,"&gt;="&amp;BQ$4,'P24 monthly Buchungen'!C2:C129,"&lt;"&amp;BQ$5+1,'P24 monthly Buchungen'!L2:L129,"Einnahmen")-SUMIFS('P24 monthly Buchungen'!F2:F129,'P24 monthly Buchungen'!D2:D129,$E22,'P24 monthly Buchungen'!C2:C129,"&gt;="&amp;BQ$4,'P24 monthly Buchungen'!C2:C129,"&lt;"&amp;BQ$5+1,'P24 monthly Buchungen'!P2:P129,"Ausgaben")</f>
        <v>0</v>
      </c>
      <c r="BR22" s="21"/>
      <c r="BU22" s="29">
        <v>1000</v>
      </c>
      <c r="BV22" s="21"/>
      <c r="BY22" s="29">
        <v>1000</v>
      </c>
      <c r="BZ22" s="21"/>
      <c r="CC22" s="26">
        <f>SUMIFS('P24 monthly Buchungen'!F2:F129,'P24 monthly Buchungen'!D2:D129,$E22,'P24 monthly Buchungen'!C2:C129,"&gt;="&amp;CC$4,'P24 monthly Buchungen'!C2:C129,"&lt;"&amp;CC$5+1,'P24 monthly Buchungen'!L2:L129,"Ausgaben")-SUMIFS('P24 monthly Buchungen'!F2:F129,'P24 monthly Buchungen'!D2:D129,$E22,'P24 monthly Buchungen'!C2:C129,"&gt;="&amp;CC$4,'P24 monthly Buchungen'!C2:C129,"&lt;"&amp;CC$5+1,'P24 monthly Buchungen'!P2:P129,"Einnahmen")+SUMIFS('P24 monthly Buchungen'!F2:F129,'P24 monthly Buchungen'!D2:D129,$E22,'P24 monthly Buchungen'!C2:C129,"&gt;="&amp;CC$4,'P24 monthly Buchungen'!C2:C129,"&lt;"&amp;CC$5+1,'P24 monthly Buchungen'!L2:L129,"Einnahmen")-SUMIFS('P24 monthly Buchungen'!F2:F129,'P24 monthly Buchungen'!D2:D129,$E22,'P24 monthly Buchungen'!C2:C129,"&gt;="&amp;CC$4,'P24 monthly Buchungen'!C2:C129,"&lt;"&amp;CC$5+1,'P24 monthly Buchungen'!P2:P129,"Ausgaben")</f>
        <v>0</v>
      </c>
      <c r="CD22" s="21"/>
      <c r="CG22" s="26">
        <f>SUMIFS('P24 monthly Buchungen'!F2:F129,'P24 monthly Buchungen'!D2:D129,$E22,'P24 monthly Buchungen'!C2:C129,"&gt;="&amp;CG$4,'P24 monthly Buchungen'!C2:C129,"&lt;"&amp;CG$5+1,'P24 monthly Buchungen'!L2:L129,"Ausgaben")-SUMIFS('P24 monthly Buchungen'!F2:F129,'P24 monthly Buchungen'!D2:D129,$E22,'P24 monthly Buchungen'!C2:C129,"&gt;="&amp;CG$4,'P24 monthly Buchungen'!C2:C129,"&lt;"&amp;CG$5+1,'P24 monthly Buchungen'!P2:P129,"Einnahmen")+SUMIFS('P24 monthly Buchungen'!F2:F129,'P24 monthly Buchungen'!D2:D129,$E22,'P24 monthly Buchungen'!C2:C129,"&gt;="&amp;CG$4,'P24 monthly Buchungen'!C2:C129,"&lt;"&amp;CG$5+1,'P24 monthly Buchungen'!L2:L129,"Einnahmen")-SUMIFS('P24 monthly Buchungen'!F2:F129,'P24 monthly Buchungen'!D2:D129,$E22,'P24 monthly Buchungen'!C2:C129,"&gt;="&amp;CG$4,'P24 monthly Buchungen'!C2:C129,"&lt;"&amp;CG$5+1,'P24 monthly Buchungen'!P2:P129,"Ausgaben")</f>
        <v>0</v>
      </c>
      <c r="CH22" s="21"/>
      <c r="CK22" s="26">
        <f>SUMIFS('P24 monthly Buchungen'!F2:F129,'P24 monthly Buchungen'!D2:D129,$E22,'P24 monthly Buchungen'!C2:C129,"&gt;="&amp;CK$4,'P24 monthly Buchungen'!C2:C129,"&lt;"&amp;CK$5+1,'P24 monthly Buchungen'!L2:L129,"Ausgaben")-SUMIFS('P24 monthly Buchungen'!F2:F129,'P24 monthly Buchungen'!D2:D129,$E22,'P24 monthly Buchungen'!C2:C129,"&gt;="&amp;CK$4,'P24 monthly Buchungen'!C2:C129,"&lt;"&amp;CK$5+1,'P24 monthly Buchungen'!P2:P129,"Einnahmen")+SUMIFS('P24 monthly Buchungen'!F2:F129,'P24 monthly Buchungen'!D2:D129,$E22,'P24 monthly Buchungen'!C2:C129,"&gt;="&amp;CK$4,'P24 monthly Buchungen'!C2:C129,"&lt;"&amp;CK$5+1,'P24 monthly Buchungen'!L2:L129,"Einnahmen")-SUMIFS('P24 monthly Buchungen'!F2:F129,'P24 monthly Buchungen'!D2:D129,$E22,'P24 monthly Buchungen'!C2:C129,"&gt;="&amp;CK$4,'P24 monthly Buchungen'!C2:C129,"&lt;"&amp;CK$5+1,'P24 monthly Buchungen'!P2:P129,"Ausgaben")</f>
        <v>0</v>
      </c>
      <c r="CL22" s="21"/>
      <c r="CO22" s="26">
        <f>SUMIFS('P24 monthly Buchungen'!F2:F129,'P24 monthly Buchungen'!D2:D129,$E22,'P24 monthly Buchungen'!C2:C129,"&gt;="&amp;CO$4,'P24 monthly Buchungen'!C2:C129,"&lt;"&amp;CO$5+1,'P24 monthly Buchungen'!L2:L129,"Ausgaben")-SUMIFS('P24 monthly Buchungen'!F2:F129,'P24 monthly Buchungen'!D2:D129,$E22,'P24 monthly Buchungen'!C2:C129,"&gt;="&amp;CO$4,'P24 monthly Buchungen'!C2:C129,"&lt;"&amp;CO$5+1,'P24 monthly Buchungen'!P2:P129,"Einnahmen")+SUMIFS('P24 monthly Buchungen'!F2:F129,'P24 monthly Buchungen'!D2:D129,$E22,'P24 monthly Buchungen'!C2:C129,"&gt;="&amp;CO$4,'P24 monthly Buchungen'!C2:C129,"&lt;"&amp;CO$5+1,'P24 monthly Buchungen'!L2:L129,"Einnahmen")-SUMIFS('P24 monthly Buchungen'!F2:F129,'P24 monthly Buchungen'!D2:D129,$E22,'P24 monthly Buchungen'!C2:C129,"&gt;="&amp;CO$4,'P24 monthly Buchungen'!C2:C129,"&lt;"&amp;CO$5+1,'P24 monthly Buchungen'!P2:P129,"Ausgaben")</f>
        <v>0</v>
      </c>
      <c r="CP22" s="21"/>
      <c r="CS22" s="26">
        <f>SUMIFS('P24 monthly Buchungen'!F2:F129,'P24 monthly Buchungen'!D2:D129,$E22,'P24 monthly Buchungen'!C2:C129,"&gt;="&amp;CS$4,'P24 monthly Buchungen'!C2:C129,"&lt;"&amp;CS$5+1,'P24 monthly Buchungen'!L2:L129,"Ausgaben")-SUMIFS('P24 monthly Buchungen'!F2:F129,'P24 monthly Buchungen'!D2:D129,$E22,'P24 monthly Buchungen'!C2:C129,"&gt;="&amp;CS$4,'P24 monthly Buchungen'!C2:C129,"&lt;"&amp;CS$5+1,'P24 monthly Buchungen'!P2:P129,"Einnahmen")+SUMIFS('P24 monthly Buchungen'!F2:F129,'P24 monthly Buchungen'!D2:D129,$E22,'P24 monthly Buchungen'!C2:C129,"&gt;="&amp;CS$4,'P24 monthly Buchungen'!C2:C129,"&lt;"&amp;CS$5+1,'P24 monthly Buchungen'!L2:L129,"Einnahmen")-SUMIFS('P24 monthly Buchungen'!F2:F129,'P24 monthly Buchungen'!D2:D129,$E22,'P24 monthly Buchungen'!C2:C129,"&gt;="&amp;CS$4,'P24 monthly Buchungen'!C2:C129,"&lt;"&amp;CS$5+1,'P24 monthly Buchungen'!P2:P129,"Ausgaben")</f>
        <v>0</v>
      </c>
      <c r="CT22" s="21"/>
      <c r="CW22" s="26">
        <f>SUMIFS('P24 monthly Buchungen'!F2:F129,'P24 monthly Buchungen'!D2:D129,$E22,'P24 monthly Buchungen'!C2:C129,"&gt;="&amp;CW$4,'P24 monthly Buchungen'!C2:C129,"&lt;"&amp;CW$5+1,'P24 monthly Buchungen'!L2:L129,"Ausgaben")-SUMIFS('P24 monthly Buchungen'!F2:F129,'P24 monthly Buchungen'!D2:D129,$E22,'P24 monthly Buchungen'!C2:C129,"&gt;="&amp;CW$4,'P24 monthly Buchungen'!C2:C129,"&lt;"&amp;CW$5+1,'P24 monthly Buchungen'!P2:P129,"Einnahmen")+SUMIFS('P24 monthly Buchungen'!F2:F129,'P24 monthly Buchungen'!D2:D129,$E22,'P24 monthly Buchungen'!C2:C129,"&gt;="&amp;CW$4,'P24 monthly Buchungen'!C2:C129,"&lt;"&amp;CW$5+1,'P24 monthly Buchungen'!L2:L129,"Einnahmen")-SUMIFS('P24 monthly Buchungen'!F2:F129,'P24 monthly Buchungen'!D2:D129,$E22,'P24 monthly Buchungen'!C2:C129,"&gt;="&amp;CW$4,'P24 monthly Buchungen'!C2:C129,"&lt;"&amp;CW$5+1,'P24 monthly Buchungen'!P2:P129,"Ausgaben")</f>
        <v>0</v>
      </c>
      <c r="CX22" s="21"/>
      <c r="DA22" s="26">
        <f>SUMIFS('P24 monthly Buchungen'!F2:F129,'P24 monthly Buchungen'!D2:D129,$E22,'P24 monthly Buchungen'!C2:C129,"&gt;="&amp;DA$4,'P24 monthly Buchungen'!C2:C129,"&lt;"&amp;DA$5+1,'P24 monthly Buchungen'!L2:L129,"Ausgaben")-SUMIFS('P24 monthly Buchungen'!F2:F129,'P24 monthly Buchungen'!D2:D129,$E22,'P24 monthly Buchungen'!C2:C129,"&gt;="&amp;DA$4,'P24 monthly Buchungen'!C2:C129,"&lt;"&amp;DA$5+1,'P24 monthly Buchungen'!P2:P129,"Einnahmen")+SUMIFS('P24 monthly Buchungen'!F2:F129,'P24 monthly Buchungen'!D2:D129,$E22,'P24 monthly Buchungen'!C2:C129,"&gt;="&amp;DA$4,'P24 monthly Buchungen'!C2:C129,"&lt;"&amp;DA$5+1,'P24 monthly Buchungen'!L2:L129,"Einnahmen")-SUMIFS('P24 monthly Buchungen'!F2:F129,'P24 monthly Buchungen'!D2:D129,$E22,'P24 monthly Buchungen'!C2:C129,"&gt;="&amp;DA$4,'P24 monthly Buchungen'!C2:C129,"&lt;"&amp;DA$5+1,'P24 monthly Buchungen'!P2:P129,"Ausgaben")</f>
        <v>0</v>
      </c>
      <c r="DB22" s="21"/>
      <c r="DE22" s="26">
        <f>SUMIFS('P24 monthly Buchungen'!F2:F129,'P24 monthly Buchungen'!D2:D129,$E22,'P24 monthly Buchungen'!C2:C129,"&gt;="&amp;DE$4,'P24 monthly Buchungen'!C2:C129,"&lt;"&amp;DE$5+1,'P24 monthly Buchungen'!L2:L129,"Ausgaben")-SUMIFS('P24 monthly Buchungen'!F2:F129,'P24 monthly Buchungen'!D2:D129,$E22,'P24 monthly Buchungen'!C2:C129,"&gt;="&amp;DE$4,'P24 monthly Buchungen'!C2:C129,"&lt;"&amp;DE$5+1,'P24 monthly Buchungen'!P2:P129,"Einnahmen")+SUMIFS('P24 monthly Buchungen'!F2:F129,'P24 monthly Buchungen'!D2:D129,$E22,'P24 monthly Buchungen'!C2:C129,"&gt;="&amp;DE$4,'P24 monthly Buchungen'!C2:C129,"&lt;"&amp;DE$5+1,'P24 monthly Buchungen'!L2:L129,"Einnahmen")-SUMIFS('P24 monthly Buchungen'!F2:F129,'P24 monthly Buchungen'!D2:D129,$E22,'P24 monthly Buchungen'!C2:C129,"&gt;="&amp;DE$4,'P24 monthly Buchungen'!C2:C129,"&lt;"&amp;DE$5+1,'P24 monthly Buchungen'!P2:P129,"Ausgaben")</f>
        <v>0</v>
      </c>
      <c r="DF22" s="21"/>
      <c r="DI22" s="26">
        <f>SUMIFS('P24 monthly Buchungen'!F2:F129,'P24 monthly Buchungen'!D2:D129,$E22,'P24 monthly Buchungen'!C2:C129,"&gt;="&amp;DI$4,'P24 monthly Buchungen'!C2:C129,"&lt;"&amp;DI$5+1,'P24 monthly Buchungen'!L2:L129,"Ausgaben")-SUMIFS('P24 monthly Buchungen'!F2:F129,'P24 monthly Buchungen'!D2:D129,$E22,'P24 monthly Buchungen'!C2:C129,"&gt;="&amp;DI$4,'P24 monthly Buchungen'!C2:C129,"&lt;"&amp;DI$5+1,'P24 monthly Buchungen'!P2:P129,"Einnahmen")+SUMIFS('P24 monthly Buchungen'!F2:F129,'P24 monthly Buchungen'!D2:D129,$E22,'P24 monthly Buchungen'!C2:C129,"&gt;="&amp;DI$4,'P24 monthly Buchungen'!C2:C129,"&lt;"&amp;DI$5+1,'P24 monthly Buchungen'!L2:L129,"Einnahmen")-SUMIFS('P24 monthly Buchungen'!F2:F129,'P24 monthly Buchungen'!D2:D129,$E22,'P24 monthly Buchungen'!C2:C129,"&gt;="&amp;DI$4,'P24 monthly Buchungen'!C2:C129,"&lt;"&amp;DI$5+1,'P24 monthly Buchungen'!P2:P129,"Ausgaben")</f>
        <v>0</v>
      </c>
      <c r="DJ22" s="21"/>
      <c r="DM22" s="26">
        <f>SUMIFS('P24 monthly Buchungen'!F2:F129,'P24 monthly Buchungen'!D2:D129,$E22,'P24 monthly Buchungen'!C2:C129,"&gt;="&amp;DM$4,'P24 monthly Buchungen'!C2:C129,"&lt;"&amp;DM$5+1,'P24 monthly Buchungen'!L2:L129,"Ausgaben")-SUMIFS('P24 monthly Buchungen'!F2:F129,'P24 monthly Buchungen'!D2:D129,$E22,'P24 monthly Buchungen'!C2:C129,"&gt;="&amp;DM$4,'P24 monthly Buchungen'!C2:C129,"&lt;"&amp;DM$5+1,'P24 monthly Buchungen'!P2:P129,"Einnahmen")+SUMIFS('P24 monthly Buchungen'!F2:F129,'P24 monthly Buchungen'!D2:D129,$E22,'P24 monthly Buchungen'!C2:C129,"&gt;="&amp;DM$4,'P24 monthly Buchungen'!C2:C129,"&lt;"&amp;DM$5+1,'P24 monthly Buchungen'!L2:L129,"Einnahmen")-SUMIFS('P24 monthly Buchungen'!F2:F129,'P24 monthly Buchungen'!D2:D129,$E22,'P24 monthly Buchungen'!C2:C129,"&gt;="&amp;DM$4,'P24 monthly Buchungen'!C2:C129,"&lt;"&amp;DM$5+1,'P24 monthly Buchungen'!P2:P129,"Ausgaben")</f>
        <v>0</v>
      </c>
      <c r="DN22" s="21"/>
      <c r="DQ22" s="26">
        <f>SUMIFS('P24 monthly Buchungen'!F2:F129,'P24 monthly Buchungen'!D2:D129,$E22,'P24 monthly Buchungen'!C2:C129,"&gt;="&amp;DQ$4,'P24 monthly Buchungen'!C2:C129,"&lt;"&amp;DQ$5+1,'P24 monthly Buchungen'!L2:L129,"Ausgaben")-SUMIFS('P24 monthly Buchungen'!F2:F129,'P24 monthly Buchungen'!D2:D129,$E22,'P24 monthly Buchungen'!C2:C129,"&gt;="&amp;DQ$4,'P24 monthly Buchungen'!C2:C129,"&lt;"&amp;DQ$5+1,'P24 monthly Buchungen'!P2:P129,"Einnahmen")+SUMIFS('P24 monthly Buchungen'!F2:F129,'P24 monthly Buchungen'!D2:D129,$E22,'P24 monthly Buchungen'!C2:C129,"&gt;="&amp;DQ$4,'P24 monthly Buchungen'!C2:C129,"&lt;"&amp;DQ$5+1,'P24 monthly Buchungen'!L2:L129,"Einnahmen")-SUMIFS('P24 monthly Buchungen'!F2:F129,'P24 monthly Buchungen'!D2:D129,$E22,'P24 monthly Buchungen'!C2:C129,"&gt;="&amp;DQ$4,'P24 monthly Buchungen'!C2:C129,"&lt;"&amp;DQ$5+1,'P24 monthly Buchungen'!P2:P129,"Ausgaben")</f>
        <v>0</v>
      </c>
      <c r="DR22" s="21"/>
      <c r="DU22" s="26">
        <f>SUMIFS('P24 monthly Buchungen'!F2:F129,'P24 monthly Buchungen'!D2:D129,$E22,'P24 monthly Buchungen'!C2:C129,"&gt;="&amp;DU$4,'P24 monthly Buchungen'!C2:C129,"&lt;"&amp;DU$5+1,'P24 monthly Buchungen'!L2:L129,"Ausgaben")-SUMIFS('P24 monthly Buchungen'!F2:F129,'P24 monthly Buchungen'!D2:D129,$E22,'P24 monthly Buchungen'!C2:C129,"&gt;="&amp;DU$4,'P24 monthly Buchungen'!C2:C129,"&lt;"&amp;DU$5+1,'P24 monthly Buchungen'!P2:P129,"Einnahmen")+SUMIFS('P24 monthly Buchungen'!F2:F129,'P24 monthly Buchungen'!D2:D129,$E22,'P24 monthly Buchungen'!C2:C129,"&gt;="&amp;DU$4,'P24 monthly Buchungen'!C2:C129,"&lt;"&amp;DU$5+1,'P24 monthly Buchungen'!L2:L129,"Einnahmen")-SUMIFS('P24 monthly Buchungen'!F2:F129,'P24 monthly Buchungen'!D2:D129,$E22,'P24 monthly Buchungen'!C2:C129,"&gt;="&amp;DU$4,'P24 monthly Buchungen'!C2:C129,"&lt;"&amp;DU$5+1,'P24 monthly Buchungen'!P2:P129,"Ausgaben")</f>
        <v>0</v>
      </c>
      <c r="DV22" s="21"/>
      <c r="DY22" s="29">
        <v>1000</v>
      </c>
      <c r="DZ22" s="21"/>
      <c r="EC22" s="29">
        <v>1000</v>
      </c>
      <c r="ED22" s="21"/>
      <c r="EG22" s="26">
        <f>SUMIFS('P24 monthly Buchungen'!F2:F129,'P24 monthly Buchungen'!D2:D129,$E22,'P24 monthly Buchungen'!C2:C129,"&gt;="&amp;EG$4,'P24 monthly Buchungen'!C2:C129,"&lt;"&amp;EG$5+1,'P24 monthly Buchungen'!L2:L129,"Ausgaben")-SUMIFS('P24 monthly Buchungen'!F2:F129,'P24 monthly Buchungen'!D2:D129,$E22,'P24 monthly Buchungen'!C2:C129,"&gt;="&amp;EG$4,'P24 monthly Buchungen'!C2:C129,"&lt;"&amp;EG$5+1,'P24 monthly Buchungen'!P2:P129,"Einnahmen")+SUMIFS('P24 monthly Buchungen'!F2:F129,'P24 monthly Buchungen'!D2:D129,$E22,'P24 monthly Buchungen'!C2:C129,"&gt;="&amp;EG$4,'P24 monthly Buchungen'!C2:C129,"&lt;"&amp;EG$5+1,'P24 monthly Buchungen'!L2:L129,"Einnahmen")-SUMIFS('P24 monthly Buchungen'!F2:F129,'P24 monthly Buchungen'!D2:D129,$E22,'P24 monthly Buchungen'!C2:C129,"&gt;="&amp;EG$4,'P24 monthly Buchungen'!C2:C129,"&lt;"&amp;EG$5+1,'P24 monthly Buchungen'!P2:P129,"Ausgaben")</f>
        <v>0</v>
      </c>
      <c r="EH22" s="21"/>
      <c r="EK22" s="26">
        <f>SUMIFS('P24 monthly Buchungen'!F2:F129,'P24 monthly Buchungen'!D2:D129,$E22,'P24 monthly Buchungen'!C2:C129,"&gt;="&amp;EK$4,'P24 monthly Buchungen'!C2:C129,"&lt;"&amp;EK$5+1,'P24 monthly Buchungen'!L2:L129,"Ausgaben")-SUMIFS('P24 monthly Buchungen'!F2:F129,'P24 monthly Buchungen'!D2:D129,$E22,'P24 monthly Buchungen'!C2:C129,"&gt;="&amp;EK$4,'P24 monthly Buchungen'!C2:C129,"&lt;"&amp;EK$5+1,'P24 monthly Buchungen'!P2:P129,"Einnahmen")+SUMIFS('P24 monthly Buchungen'!F2:F129,'P24 monthly Buchungen'!D2:D129,$E22,'P24 monthly Buchungen'!C2:C129,"&gt;="&amp;EK$4,'P24 monthly Buchungen'!C2:C129,"&lt;"&amp;EK$5+1,'P24 monthly Buchungen'!L2:L129,"Einnahmen")-SUMIFS('P24 monthly Buchungen'!F2:F129,'P24 monthly Buchungen'!D2:D129,$E22,'P24 monthly Buchungen'!C2:C129,"&gt;="&amp;EK$4,'P24 monthly Buchungen'!C2:C129,"&lt;"&amp;EK$5+1,'P24 monthly Buchungen'!P2:P129,"Ausgaben")</f>
        <v>0</v>
      </c>
      <c r="EL22" s="21"/>
      <c r="EO22" s="26">
        <f>SUMIFS('P24 monthly Buchungen'!F2:F129,'P24 monthly Buchungen'!D2:D129,$E22,'P24 monthly Buchungen'!C2:C129,"&gt;="&amp;EO$4,'P24 monthly Buchungen'!C2:C129,"&lt;"&amp;EO$5+1,'P24 monthly Buchungen'!L2:L129,"Ausgaben")-SUMIFS('P24 monthly Buchungen'!F2:F129,'P24 monthly Buchungen'!D2:D129,$E22,'P24 monthly Buchungen'!C2:C129,"&gt;="&amp;EO$4,'P24 monthly Buchungen'!C2:C129,"&lt;"&amp;EO$5+1,'P24 monthly Buchungen'!P2:P129,"Einnahmen")+SUMIFS('P24 monthly Buchungen'!F2:F129,'P24 monthly Buchungen'!D2:D129,$E22,'P24 monthly Buchungen'!C2:C129,"&gt;="&amp;EO$4,'P24 monthly Buchungen'!C2:C129,"&lt;"&amp;EO$5+1,'P24 monthly Buchungen'!L2:L129,"Einnahmen")-SUMIFS('P24 monthly Buchungen'!F2:F129,'P24 monthly Buchungen'!D2:D129,$E22,'P24 monthly Buchungen'!C2:C129,"&gt;="&amp;EO$4,'P24 monthly Buchungen'!C2:C129,"&lt;"&amp;EO$5+1,'P24 monthly Buchungen'!P2:P129,"Ausgaben")</f>
        <v>0</v>
      </c>
      <c r="EP22" s="21"/>
      <c r="ES22" s="26">
        <f>SUMIFS('P24 monthly Buchungen'!F2:F129,'P24 monthly Buchungen'!D2:D129,$E22,'P24 monthly Buchungen'!C2:C129,"&gt;="&amp;ES$4,'P24 monthly Buchungen'!C2:C129,"&lt;"&amp;ES$5+1,'P24 monthly Buchungen'!L2:L129,"Ausgaben")-SUMIFS('P24 monthly Buchungen'!F2:F129,'P24 monthly Buchungen'!D2:D129,$E22,'P24 monthly Buchungen'!C2:C129,"&gt;="&amp;ES$4,'P24 monthly Buchungen'!C2:C129,"&lt;"&amp;ES$5+1,'P24 monthly Buchungen'!P2:P129,"Einnahmen")+SUMIFS('P24 monthly Buchungen'!F2:F129,'P24 monthly Buchungen'!D2:D129,$E22,'P24 monthly Buchungen'!C2:C129,"&gt;="&amp;ES$4,'P24 monthly Buchungen'!C2:C129,"&lt;"&amp;ES$5+1,'P24 monthly Buchungen'!L2:L129,"Einnahmen")-SUMIFS('P24 monthly Buchungen'!F2:F129,'P24 monthly Buchungen'!D2:D129,$E22,'P24 monthly Buchungen'!C2:C129,"&gt;="&amp;ES$4,'P24 monthly Buchungen'!C2:C129,"&lt;"&amp;ES$5+1,'P24 monthly Buchungen'!P2:P129,"Ausgaben")</f>
        <v>0</v>
      </c>
      <c r="ET22" s="21"/>
      <c r="EW22" s="26">
        <f>SUMIFS('P24 monthly Buchungen'!F2:F129,'P24 monthly Buchungen'!D2:D129,$E22,'P24 monthly Buchungen'!C2:C129,"&gt;="&amp;EW$4,'P24 monthly Buchungen'!C2:C129,"&lt;"&amp;EW$5+1,'P24 monthly Buchungen'!L2:L129,"Ausgaben")-SUMIFS('P24 monthly Buchungen'!F2:F129,'P24 monthly Buchungen'!D2:D129,$E22,'P24 monthly Buchungen'!C2:C129,"&gt;="&amp;EW$4,'P24 monthly Buchungen'!C2:C129,"&lt;"&amp;EW$5+1,'P24 monthly Buchungen'!P2:P129,"Einnahmen")+SUMIFS('P24 monthly Buchungen'!F2:F129,'P24 monthly Buchungen'!D2:D129,$E22,'P24 monthly Buchungen'!C2:C129,"&gt;="&amp;EW$4,'P24 monthly Buchungen'!C2:C129,"&lt;"&amp;EW$5+1,'P24 monthly Buchungen'!L2:L129,"Einnahmen")-SUMIFS('P24 monthly Buchungen'!F2:F129,'P24 monthly Buchungen'!D2:D129,$E22,'P24 monthly Buchungen'!C2:C129,"&gt;="&amp;EW$4,'P24 monthly Buchungen'!C2:C129,"&lt;"&amp;EW$5+1,'P24 monthly Buchungen'!P2:P129,"Ausgaben")</f>
        <v>0</v>
      </c>
      <c r="EX22" s="21"/>
      <c r="FA22" s="26">
        <f>SUMIFS('P24 monthly Buchungen'!F2:F129,'P24 monthly Buchungen'!D2:D129,$E22,'P24 monthly Buchungen'!C2:C129,"&gt;="&amp;FA$4,'P24 monthly Buchungen'!C2:C129,"&lt;"&amp;FA$5+1,'P24 monthly Buchungen'!L2:L129,"Ausgaben")-SUMIFS('P24 monthly Buchungen'!F2:F129,'P24 monthly Buchungen'!D2:D129,$E22,'P24 monthly Buchungen'!C2:C129,"&gt;="&amp;FA$4,'P24 monthly Buchungen'!C2:C129,"&lt;"&amp;FA$5+1,'P24 monthly Buchungen'!P2:P129,"Einnahmen")+SUMIFS('P24 monthly Buchungen'!F2:F129,'P24 monthly Buchungen'!D2:D129,$E22,'P24 monthly Buchungen'!C2:C129,"&gt;="&amp;FA$4,'P24 monthly Buchungen'!C2:C129,"&lt;"&amp;FA$5+1,'P24 monthly Buchungen'!L2:L129,"Einnahmen")-SUMIFS('P24 monthly Buchungen'!F2:F129,'P24 monthly Buchungen'!D2:D129,$E22,'P24 monthly Buchungen'!C2:C129,"&gt;="&amp;FA$4,'P24 monthly Buchungen'!C2:C129,"&lt;"&amp;FA$5+1,'P24 monthly Buchungen'!P2:P129,"Ausgaben")</f>
        <v>0</v>
      </c>
      <c r="FB22" s="21"/>
      <c r="FE22" s="26">
        <f>SUMIFS('P24 monthly Buchungen'!F2:F129,'P24 monthly Buchungen'!D2:D129,$E22,'P24 monthly Buchungen'!C2:C129,"&gt;="&amp;FE$4,'P24 monthly Buchungen'!C2:C129,"&lt;"&amp;FE$5+1,'P24 monthly Buchungen'!L2:L129,"Ausgaben")-SUMIFS('P24 monthly Buchungen'!F2:F129,'P24 monthly Buchungen'!D2:D129,$E22,'P24 monthly Buchungen'!C2:C129,"&gt;="&amp;FE$4,'P24 monthly Buchungen'!C2:C129,"&lt;"&amp;FE$5+1,'P24 monthly Buchungen'!P2:P129,"Einnahmen")+SUMIFS('P24 monthly Buchungen'!F2:F129,'P24 monthly Buchungen'!D2:D129,$E22,'P24 monthly Buchungen'!C2:C129,"&gt;="&amp;FE$4,'P24 monthly Buchungen'!C2:C129,"&lt;"&amp;FE$5+1,'P24 monthly Buchungen'!L2:L129,"Einnahmen")-SUMIFS('P24 monthly Buchungen'!F2:F129,'P24 monthly Buchungen'!D2:D129,$E22,'P24 monthly Buchungen'!C2:C129,"&gt;="&amp;FE$4,'P24 monthly Buchungen'!C2:C129,"&lt;"&amp;FE$5+1,'P24 monthly Buchungen'!P2:P129,"Ausgaben")</f>
        <v>0</v>
      </c>
      <c r="FF22" s="21"/>
      <c r="FI22" s="26">
        <f>SUMIFS('P24 monthly Buchungen'!F2:F129,'P24 monthly Buchungen'!D2:D129,$E22,'P24 monthly Buchungen'!C2:C129,"&gt;="&amp;FI$4,'P24 monthly Buchungen'!C2:C129,"&lt;"&amp;FI$5+1,'P24 monthly Buchungen'!L2:L129,"Ausgaben")-SUMIFS('P24 monthly Buchungen'!F2:F129,'P24 monthly Buchungen'!D2:D129,$E22,'P24 monthly Buchungen'!C2:C129,"&gt;="&amp;FI$4,'P24 monthly Buchungen'!C2:C129,"&lt;"&amp;FI$5+1,'P24 monthly Buchungen'!P2:P129,"Einnahmen")+SUMIFS('P24 monthly Buchungen'!F2:F129,'P24 monthly Buchungen'!D2:D129,$E22,'P24 monthly Buchungen'!C2:C129,"&gt;="&amp;FI$4,'P24 monthly Buchungen'!C2:C129,"&lt;"&amp;FI$5+1,'P24 monthly Buchungen'!L2:L129,"Einnahmen")-SUMIFS('P24 monthly Buchungen'!F2:F129,'P24 monthly Buchungen'!D2:D129,$E22,'P24 monthly Buchungen'!C2:C129,"&gt;="&amp;FI$4,'P24 monthly Buchungen'!C2:C129,"&lt;"&amp;FI$5+1,'P24 monthly Buchungen'!P2:P129,"Ausgaben")</f>
        <v>0</v>
      </c>
      <c r="FJ22" s="21"/>
      <c r="FM22" s="26">
        <f>SUMIFS('P24 monthly Buchungen'!F2:F129,'P24 monthly Buchungen'!D2:D129,$E22,'P24 monthly Buchungen'!C2:C129,"&gt;="&amp;FM$4,'P24 monthly Buchungen'!C2:C129,"&lt;"&amp;FM$5+1,'P24 monthly Buchungen'!L2:L129,"Ausgaben")-SUMIFS('P24 monthly Buchungen'!F2:F129,'P24 monthly Buchungen'!D2:D129,$E22,'P24 monthly Buchungen'!C2:C129,"&gt;="&amp;FM$4,'P24 monthly Buchungen'!C2:C129,"&lt;"&amp;FM$5+1,'P24 monthly Buchungen'!P2:P129,"Einnahmen")+SUMIFS('P24 monthly Buchungen'!F2:F129,'P24 monthly Buchungen'!D2:D129,$E22,'P24 monthly Buchungen'!C2:C129,"&gt;="&amp;FM$4,'P24 monthly Buchungen'!C2:C129,"&lt;"&amp;FM$5+1,'P24 monthly Buchungen'!L2:L129,"Einnahmen")-SUMIFS('P24 monthly Buchungen'!F2:F129,'P24 monthly Buchungen'!D2:D129,$E22,'P24 monthly Buchungen'!C2:C129,"&gt;="&amp;FM$4,'P24 monthly Buchungen'!C2:C129,"&lt;"&amp;FM$5+1,'P24 monthly Buchungen'!P2:P129,"Ausgaben")</f>
        <v>0</v>
      </c>
      <c r="FN22" s="21"/>
      <c r="FQ22" s="26">
        <f>SUMIFS('P24 monthly Buchungen'!F2:F129,'P24 monthly Buchungen'!D2:D129,$E22,'P24 monthly Buchungen'!C2:C129,"&gt;="&amp;FQ$4,'P24 monthly Buchungen'!C2:C129,"&lt;"&amp;FQ$5+1,'P24 monthly Buchungen'!L2:L129,"Ausgaben")-SUMIFS('P24 monthly Buchungen'!F2:F129,'P24 monthly Buchungen'!D2:D129,$E22,'P24 monthly Buchungen'!C2:C129,"&gt;="&amp;FQ$4,'P24 monthly Buchungen'!C2:C129,"&lt;"&amp;FQ$5+1,'P24 monthly Buchungen'!P2:P129,"Einnahmen")+SUMIFS('P24 monthly Buchungen'!F2:F129,'P24 monthly Buchungen'!D2:D129,$E22,'P24 monthly Buchungen'!C2:C129,"&gt;="&amp;FQ$4,'P24 monthly Buchungen'!C2:C129,"&lt;"&amp;FQ$5+1,'P24 monthly Buchungen'!L2:L129,"Einnahmen")-SUMIFS('P24 monthly Buchungen'!F2:F129,'P24 monthly Buchungen'!D2:D129,$E22,'P24 monthly Buchungen'!C2:C129,"&gt;="&amp;FQ$4,'P24 monthly Buchungen'!C2:C129,"&lt;"&amp;FQ$5+1,'P24 monthly Buchungen'!P2:P129,"Ausgaben")</f>
        <v>0</v>
      </c>
      <c r="FR22" s="21"/>
      <c r="FU22" s="26">
        <f>SUMIFS('P24 monthly Buchungen'!F2:F129,'P24 monthly Buchungen'!D2:D129,$E22,'P24 monthly Buchungen'!C2:C129,"&gt;="&amp;FU$4,'P24 monthly Buchungen'!C2:C129,"&lt;"&amp;FU$5+1,'P24 monthly Buchungen'!L2:L129,"Ausgaben")-SUMIFS('P24 monthly Buchungen'!F2:F129,'P24 monthly Buchungen'!D2:D129,$E22,'P24 monthly Buchungen'!C2:C129,"&gt;="&amp;FU$4,'P24 monthly Buchungen'!C2:C129,"&lt;"&amp;FU$5+1,'P24 monthly Buchungen'!P2:P129,"Einnahmen")+SUMIFS('P24 monthly Buchungen'!F2:F129,'P24 monthly Buchungen'!D2:D129,$E22,'P24 monthly Buchungen'!C2:C129,"&gt;="&amp;FU$4,'P24 monthly Buchungen'!C2:C129,"&lt;"&amp;FU$5+1,'P24 monthly Buchungen'!L2:L129,"Einnahmen")-SUMIFS('P24 monthly Buchungen'!F2:F129,'P24 monthly Buchungen'!D2:D129,$E22,'P24 monthly Buchungen'!C2:C129,"&gt;="&amp;FU$4,'P24 monthly Buchungen'!C2:C129,"&lt;"&amp;FU$5+1,'P24 monthly Buchungen'!P2:P129,"Ausgaben")</f>
        <v>0</v>
      </c>
      <c r="FV22" s="21"/>
      <c r="FY22" s="26">
        <f>SUMIFS('P24 monthly Buchungen'!F2:F129,'P24 monthly Buchungen'!D2:D129,$E22,'P24 monthly Buchungen'!C2:C129,"&gt;="&amp;FY$4,'P24 monthly Buchungen'!C2:C129,"&lt;"&amp;FY$5+1,'P24 monthly Buchungen'!L2:L129,"Ausgaben")-SUMIFS('P24 monthly Buchungen'!F2:F129,'P24 monthly Buchungen'!D2:D129,$E22,'P24 monthly Buchungen'!C2:C129,"&gt;="&amp;FY$4,'P24 monthly Buchungen'!C2:C129,"&lt;"&amp;FY$5+1,'P24 monthly Buchungen'!P2:P129,"Einnahmen")+SUMIFS('P24 monthly Buchungen'!F2:F129,'P24 monthly Buchungen'!D2:D129,$E22,'P24 monthly Buchungen'!C2:C129,"&gt;="&amp;FY$4,'P24 monthly Buchungen'!C2:C129,"&lt;"&amp;FY$5+1,'P24 monthly Buchungen'!L2:L129,"Einnahmen")-SUMIFS('P24 monthly Buchungen'!F2:F129,'P24 monthly Buchungen'!D2:D129,$E22,'P24 monthly Buchungen'!C2:C129,"&gt;="&amp;FY$4,'P24 monthly Buchungen'!C2:C129,"&lt;"&amp;FY$5+1,'P24 monthly Buchungen'!P2:P129,"Ausgaben")</f>
        <v>0</v>
      </c>
      <c r="FZ22" s="21"/>
      <c r="GC22" s="26">
        <f>SUMIFS('P24 monthly Buchungen'!F2:F129,'P24 monthly Buchungen'!D2:D129,$E22,'P24 monthly Buchungen'!C2:C129,"&gt;="&amp;GC$4,'P24 monthly Buchungen'!C2:C129,"&lt;"&amp;GC$5+1,'P24 monthly Buchungen'!L2:L129,"Ausgaben")-SUMIFS('P24 monthly Buchungen'!F2:F129,'P24 monthly Buchungen'!D2:D129,$E22,'P24 monthly Buchungen'!C2:C129,"&gt;="&amp;GC$4,'P24 monthly Buchungen'!C2:C129,"&lt;"&amp;GC$5+1,'P24 monthly Buchungen'!P2:P129,"Einnahmen")+SUMIFS('P24 monthly Buchungen'!F2:F129,'P24 monthly Buchungen'!D2:D129,$E22,'P24 monthly Buchungen'!C2:C129,"&gt;="&amp;GC$4,'P24 monthly Buchungen'!C2:C129,"&lt;"&amp;GC$5+1,'P24 monthly Buchungen'!L2:L129,"Einnahmen")-SUMIFS('P24 monthly Buchungen'!F2:F129,'P24 monthly Buchungen'!D2:D129,$E22,'P24 monthly Buchungen'!C2:C129,"&gt;="&amp;GC$4,'P24 monthly Buchungen'!C2:C129,"&lt;"&amp;GC$5+1,'P24 monthly Buchungen'!P2:P129,"Ausgaben")</f>
        <v>0</v>
      </c>
    </row>
    <row r="23" spans="1:185" ht="18" x14ac:dyDescent="0.2">
      <c r="C23" s="24" t="s">
        <v>5740</v>
      </c>
      <c r="D23" s="24"/>
      <c r="E23" s="24"/>
      <c r="F23" s="25"/>
      <c r="G23" s="46">
        <f>H24</f>
        <v>0</v>
      </c>
      <c r="H23" s="45"/>
      <c r="I23" s="43"/>
      <c r="J23" s="25"/>
      <c r="K23" s="46">
        <f>L24</f>
        <v>0</v>
      </c>
      <c r="L23" s="45"/>
      <c r="M23" s="43"/>
      <c r="N23" s="25"/>
      <c r="O23" s="46">
        <f>P24</f>
        <v>0</v>
      </c>
      <c r="P23" s="45"/>
      <c r="Q23" s="43"/>
      <c r="R23" s="25"/>
      <c r="S23" s="46">
        <f>T24</f>
        <v>0</v>
      </c>
      <c r="T23" s="45"/>
      <c r="U23" s="43"/>
      <c r="V23" s="25"/>
      <c r="W23" s="46">
        <f>X24</f>
        <v>721.81</v>
      </c>
      <c r="X23" s="45"/>
      <c r="Y23" s="43"/>
      <c r="Z23" s="25"/>
      <c r="AA23" s="46">
        <f>AB24</f>
        <v>0</v>
      </c>
      <c r="AB23" s="45"/>
      <c r="AC23" s="43"/>
      <c r="AD23" s="25"/>
      <c r="AE23" s="46">
        <f>AF24</f>
        <v>0</v>
      </c>
      <c r="AF23" s="45"/>
      <c r="AG23" s="43"/>
      <c r="AH23" s="25"/>
      <c r="AI23" s="46">
        <f>AJ24</f>
        <v>0</v>
      </c>
      <c r="AJ23" s="45"/>
      <c r="AK23" s="43"/>
      <c r="AL23" s="25"/>
      <c r="AM23" s="46">
        <f>AN24</f>
        <v>0</v>
      </c>
      <c r="AN23" s="45"/>
      <c r="AO23" s="43"/>
      <c r="AP23" s="25"/>
      <c r="AQ23" s="46">
        <f>AR24</f>
        <v>0</v>
      </c>
      <c r="AR23" s="45"/>
      <c r="AS23" s="43"/>
      <c r="AT23" s="25"/>
      <c r="AU23" s="46">
        <f>AV24</f>
        <v>0</v>
      </c>
      <c r="AV23" s="45"/>
      <c r="AW23" s="43"/>
      <c r="AX23" s="25"/>
      <c r="AY23" s="46">
        <f>AZ24</f>
        <v>0</v>
      </c>
      <c r="AZ23" s="45"/>
      <c r="BA23" s="43"/>
      <c r="BB23" s="25"/>
      <c r="BC23" s="46">
        <f>BD24</f>
        <v>0</v>
      </c>
      <c r="BD23" s="45"/>
      <c r="BE23" s="43"/>
      <c r="BF23" s="25"/>
      <c r="BG23" s="46">
        <f>BH24</f>
        <v>0</v>
      </c>
      <c r="BH23" s="45"/>
      <c r="BI23" s="43"/>
      <c r="BJ23" s="25"/>
      <c r="BK23" s="46">
        <f>BL24</f>
        <v>0</v>
      </c>
      <c r="BL23" s="45"/>
      <c r="BM23" s="43"/>
      <c r="BN23" s="25"/>
      <c r="BO23" s="46">
        <f>BP24</f>
        <v>0</v>
      </c>
      <c r="BP23" s="45"/>
      <c r="BQ23" s="43"/>
      <c r="BR23" s="25"/>
      <c r="BS23" s="46">
        <f>BT24</f>
        <v>0</v>
      </c>
      <c r="BT23" s="45"/>
      <c r="BU23" s="43"/>
      <c r="BV23" s="25"/>
      <c r="BW23" s="46">
        <f>BX24</f>
        <v>0</v>
      </c>
      <c r="BX23" s="45"/>
      <c r="BY23" s="43"/>
      <c r="BZ23" s="25"/>
      <c r="CA23" s="46">
        <f>CB24</f>
        <v>0</v>
      </c>
      <c r="CB23" s="45"/>
      <c r="CC23" s="43"/>
      <c r="CD23" s="25"/>
      <c r="CE23" s="46">
        <f>CF24</f>
        <v>0</v>
      </c>
      <c r="CF23" s="45"/>
      <c r="CG23" s="43"/>
      <c r="CH23" s="25"/>
      <c r="CI23" s="46">
        <f>CJ24</f>
        <v>0</v>
      </c>
      <c r="CJ23" s="45"/>
      <c r="CK23" s="43"/>
      <c r="CL23" s="25"/>
      <c r="CM23" s="46">
        <f>CN24</f>
        <v>0</v>
      </c>
      <c r="CN23" s="45"/>
      <c r="CO23" s="43"/>
      <c r="CP23" s="25"/>
      <c r="CQ23" s="46">
        <f>CR24</f>
        <v>0</v>
      </c>
      <c r="CR23" s="45"/>
      <c r="CS23" s="43"/>
      <c r="CT23" s="25"/>
      <c r="CU23" s="46">
        <f>CV24</f>
        <v>0</v>
      </c>
      <c r="CV23" s="45"/>
      <c r="CW23" s="43"/>
      <c r="CX23" s="25"/>
      <c r="CY23" s="46">
        <f>CZ24</f>
        <v>0</v>
      </c>
      <c r="CZ23" s="45"/>
      <c r="DA23" s="43"/>
      <c r="DB23" s="25"/>
      <c r="DC23" s="46">
        <f>DD24</f>
        <v>0</v>
      </c>
      <c r="DD23" s="45"/>
      <c r="DE23" s="43"/>
      <c r="DF23" s="25"/>
      <c r="DG23" s="46">
        <f>DH24</f>
        <v>0</v>
      </c>
      <c r="DH23" s="45"/>
      <c r="DI23" s="43"/>
      <c r="DJ23" s="25"/>
      <c r="DK23" s="46">
        <f>DL24</f>
        <v>0</v>
      </c>
      <c r="DL23" s="45"/>
      <c r="DM23" s="43"/>
      <c r="DN23" s="25"/>
      <c r="DO23" s="46">
        <f>DP24</f>
        <v>0</v>
      </c>
      <c r="DP23" s="45"/>
      <c r="DQ23" s="43"/>
      <c r="DR23" s="25"/>
      <c r="DS23" s="46">
        <f>DT24</f>
        <v>0</v>
      </c>
      <c r="DT23" s="45"/>
      <c r="DU23" s="43"/>
      <c r="DV23" s="25"/>
      <c r="DW23" s="46">
        <f>DX24</f>
        <v>0</v>
      </c>
      <c r="DX23" s="45"/>
      <c r="DY23" s="43"/>
      <c r="DZ23" s="25"/>
      <c r="EA23" s="46">
        <f>EB24</f>
        <v>0</v>
      </c>
      <c r="EB23" s="45"/>
      <c r="EC23" s="43"/>
      <c r="ED23" s="25"/>
      <c r="EE23" s="46">
        <f>EF24</f>
        <v>0</v>
      </c>
      <c r="EF23" s="45"/>
      <c r="EG23" s="43"/>
      <c r="EH23" s="25"/>
      <c r="EI23" s="46">
        <f>EJ24</f>
        <v>0</v>
      </c>
      <c r="EJ23" s="45"/>
      <c r="EK23" s="43"/>
      <c r="EL23" s="25"/>
      <c r="EM23" s="46">
        <f>EN24</f>
        <v>0</v>
      </c>
      <c r="EN23" s="45"/>
      <c r="EO23" s="43"/>
      <c r="EP23" s="25"/>
      <c r="EQ23" s="46">
        <f>ER24</f>
        <v>0</v>
      </c>
      <c r="ER23" s="45"/>
      <c r="ES23" s="43"/>
      <c r="ET23" s="25"/>
      <c r="EU23" s="46">
        <f>EV24</f>
        <v>0</v>
      </c>
      <c r="EV23" s="45"/>
      <c r="EW23" s="43"/>
      <c r="EX23" s="25"/>
      <c r="EY23" s="46">
        <f>EZ24</f>
        <v>0</v>
      </c>
      <c r="EZ23" s="45"/>
      <c r="FA23" s="43"/>
      <c r="FB23" s="25"/>
      <c r="FC23" s="46">
        <f>FD24</f>
        <v>0</v>
      </c>
      <c r="FD23" s="45"/>
      <c r="FE23" s="43"/>
      <c r="FF23" s="25"/>
      <c r="FG23" s="46">
        <f>FH24</f>
        <v>0</v>
      </c>
      <c r="FH23" s="45"/>
      <c r="FI23" s="43"/>
      <c r="FJ23" s="25"/>
      <c r="FK23" s="46">
        <f>FL24</f>
        <v>0</v>
      </c>
      <c r="FL23" s="45"/>
      <c r="FM23" s="43"/>
      <c r="FN23" s="25"/>
      <c r="FO23" s="46">
        <f>FP24</f>
        <v>0</v>
      </c>
      <c r="FP23" s="45"/>
      <c r="FQ23" s="43"/>
      <c r="FR23" s="25"/>
      <c r="FS23" s="46">
        <f>FT24</f>
        <v>0</v>
      </c>
      <c r="FT23" s="45"/>
      <c r="FU23" s="43"/>
      <c r="FV23" s="25"/>
      <c r="FW23" s="46">
        <f>FX24</f>
        <v>0</v>
      </c>
      <c r="FX23" s="45"/>
      <c r="FY23" s="43"/>
      <c r="FZ23" s="25"/>
      <c r="GA23" s="46">
        <f>GB24</f>
        <v>0</v>
      </c>
      <c r="GB23" s="45"/>
      <c r="GC23" s="43"/>
    </row>
    <row r="24" spans="1:185" ht="16" x14ac:dyDescent="0.2">
      <c r="D24" s="27" t="s">
        <v>5875</v>
      </c>
      <c r="E24" s="27"/>
      <c r="F24" s="28"/>
      <c r="G24" s="27"/>
      <c r="H24" s="42">
        <f>I25</f>
        <v>0</v>
      </c>
      <c r="I24" s="43"/>
      <c r="J24" s="28"/>
      <c r="K24" s="27"/>
      <c r="L24" s="42">
        <f>M25</f>
        <v>0</v>
      </c>
      <c r="M24" s="43"/>
      <c r="N24" s="28"/>
      <c r="O24" s="27"/>
      <c r="P24" s="42">
        <f>Q25</f>
        <v>0</v>
      </c>
      <c r="Q24" s="43"/>
      <c r="R24" s="28"/>
      <c r="S24" s="27"/>
      <c r="T24" s="42">
        <f>U25</f>
        <v>0</v>
      </c>
      <c r="U24" s="43"/>
      <c r="V24" s="28"/>
      <c r="W24" s="27"/>
      <c r="X24" s="42">
        <f>Y25</f>
        <v>721.81</v>
      </c>
      <c r="Y24" s="43"/>
      <c r="Z24" s="28"/>
      <c r="AA24" s="27"/>
      <c r="AB24" s="42">
        <f>AC25</f>
        <v>0</v>
      </c>
      <c r="AC24" s="43"/>
      <c r="AD24" s="28"/>
      <c r="AE24" s="27"/>
      <c r="AF24" s="42">
        <f>AG25</f>
        <v>0</v>
      </c>
      <c r="AG24" s="43"/>
      <c r="AH24" s="28"/>
      <c r="AI24" s="27"/>
      <c r="AJ24" s="42">
        <f>AK25</f>
        <v>0</v>
      </c>
      <c r="AK24" s="43"/>
      <c r="AL24" s="28"/>
      <c r="AM24" s="27"/>
      <c r="AN24" s="42">
        <f>AO25</f>
        <v>0</v>
      </c>
      <c r="AO24" s="43"/>
      <c r="AP24" s="28"/>
      <c r="AQ24" s="27"/>
      <c r="AR24" s="42">
        <f>AS25</f>
        <v>0</v>
      </c>
      <c r="AS24" s="43"/>
      <c r="AT24" s="28"/>
      <c r="AU24" s="27"/>
      <c r="AV24" s="42">
        <f>AW25</f>
        <v>0</v>
      </c>
      <c r="AW24" s="43"/>
      <c r="AX24" s="28"/>
      <c r="AY24" s="27"/>
      <c r="AZ24" s="42">
        <f>BA25</f>
        <v>0</v>
      </c>
      <c r="BA24" s="43"/>
      <c r="BB24" s="28"/>
      <c r="BC24" s="27"/>
      <c r="BD24" s="42">
        <f>BE25</f>
        <v>0</v>
      </c>
      <c r="BE24" s="43"/>
      <c r="BF24" s="28"/>
      <c r="BG24" s="27"/>
      <c r="BH24" s="42">
        <f>BI25</f>
        <v>0</v>
      </c>
      <c r="BI24" s="43"/>
      <c r="BJ24" s="28"/>
      <c r="BK24" s="27"/>
      <c r="BL24" s="42">
        <f>BM25</f>
        <v>0</v>
      </c>
      <c r="BM24" s="43"/>
      <c r="BN24" s="28"/>
      <c r="BO24" s="27"/>
      <c r="BP24" s="42">
        <f>BQ25</f>
        <v>0</v>
      </c>
      <c r="BQ24" s="43"/>
      <c r="BR24" s="28"/>
      <c r="BS24" s="27"/>
      <c r="BT24" s="42">
        <f>BU25</f>
        <v>0</v>
      </c>
      <c r="BU24" s="43"/>
      <c r="BV24" s="28"/>
      <c r="BW24" s="27"/>
      <c r="BX24" s="42">
        <f>BY25</f>
        <v>0</v>
      </c>
      <c r="BY24" s="43"/>
      <c r="BZ24" s="28"/>
      <c r="CA24" s="27"/>
      <c r="CB24" s="42">
        <f>CC25</f>
        <v>0</v>
      </c>
      <c r="CC24" s="43"/>
      <c r="CD24" s="28"/>
      <c r="CE24" s="27"/>
      <c r="CF24" s="42">
        <f>CG25</f>
        <v>0</v>
      </c>
      <c r="CG24" s="43"/>
      <c r="CH24" s="28"/>
      <c r="CI24" s="27"/>
      <c r="CJ24" s="42">
        <f>CK25</f>
        <v>0</v>
      </c>
      <c r="CK24" s="43"/>
      <c r="CL24" s="28"/>
      <c r="CM24" s="27"/>
      <c r="CN24" s="42">
        <f>CO25</f>
        <v>0</v>
      </c>
      <c r="CO24" s="43"/>
      <c r="CP24" s="28"/>
      <c r="CQ24" s="27"/>
      <c r="CR24" s="42">
        <f>CS25</f>
        <v>0</v>
      </c>
      <c r="CS24" s="43"/>
      <c r="CT24" s="28"/>
      <c r="CU24" s="27"/>
      <c r="CV24" s="42">
        <f>CW25</f>
        <v>0</v>
      </c>
      <c r="CW24" s="43"/>
      <c r="CX24" s="28"/>
      <c r="CY24" s="27"/>
      <c r="CZ24" s="42">
        <f>DA25</f>
        <v>0</v>
      </c>
      <c r="DA24" s="43"/>
      <c r="DB24" s="28"/>
      <c r="DC24" s="27"/>
      <c r="DD24" s="42">
        <f>DE25</f>
        <v>0</v>
      </c>
      <c r="DE24" s="43"/>
      <c r="DF24" s="28"/>
      <c r="DG24" s="27"/>
      <c r="DH24" s="42">
        <f>DI25</f>
        <v>0</v>
      </c>
      <c r="DI24" s="43"/>
      <c r="DJ24" s="28"/>
      <c r="DK24" s="27"/>
      <c r="DL24" s="42">
        <f>DM25</f>
        <v>0</v>
      </c>
      <c r="DM24" s="43"/>
      <c r="DN24" s="28"/>
      <c r="DO24" s="27"/>
      <c r="DP24" s="42">
        <f>DQ25</f>
        <v>0</v>
      </c>
      <c r="DQ24" s="43"/>
      <c r="DR24" s="28"/>
      <c r="DS24" s="27"/>
      <c r="DT24" s="42">
        <f>DU25</f>
        <v>0</v>
      </c>
      <c r="DU24" s="43"/>
      <c r="DV24" s="28"/>
      <c r="DW24" s="27"/>
      <c r="DX24" s="42">
        <f>DY25</f>
        <v>0</v>
      </c>
      <c r="DY24" s="43"/>
      <c r="DZ24" s="28"/>
      <c r="EA24" s="27"/>
      <c r="EB24" s="42">
        <f>EC25</f>
        <v>0</v>
      </c>
      <c r="EC24" s="43"/>
      <c r="ED24" s="28"/>
      <c r="EE24" s="27"/>
      <c r="EF24" s="42">
        <f>EG25</f>
        <v>0</v>
      </c>
      <c r="EG24" s="43"/>
      <c r="EH24" s="28"/>
      <c r="EI24" s="27"/>
      <c r="EJ24" s="42">
        <f>EK25</f>
        <v>0</v>
      </c>
      <c r="EK24" s="43"/>
      <c r="EL24" s="28"/>
      <c r="EM24" s="27"/>
      <c r="EN24" s="42">
        <f>EO25</f>
        <v>0</v>
      </c>
      <c r="EO24" s="43"/>
      <c r="EP24" s="28"/>
      <c r="EQ24" s="27"/>
      <c r="ER24" s="42">
        <f>ES25</f>
        <v>0</v>
      </c>
      <c r="ES24" s="43"/>
      <c r="ET24" s="28"/>
      <c r="EU24" s="27"/>
      <c r="EV24" s="42">
        <f>EW25</f>
        <v>0</v>
      </c>
      <c r="EW24" s="43"/>
      <c r="EX24" s="28"/>
      <c r="EY24" s="27"/>
      <c r="EZ24" s="42">
        <f>FA25</f>
        <v>0</v>
      </c>
      <c r="FA24" s="43"/>
      <c r="FB24" s="28"/>
      <c r="FC24" s="27"/>
      <c r="FD24" s="42">
        <f>FE25</f>
        <v>0</v>
      </c>
      <c r="FE24" s="43"/>
      <c r="FF24" s="28"/>
      <c r="FG24" s="27"/>
      <c r="FH24" s="42">
        <f>FI25</f>
        <v>0</v>
      </c>
      <c r="FI24" s="43"/>
      <c r="FJ24" s="28"/>
      <c r="FK24" s="27"/>
      <c r="FL24" s="42">
        <f>FM25</f>
        <v>0</v>
      </c>
      <c r="FM24" s="43"/>
      <c r="FN24" s="28"/>
      <c r="FO24" s="27"/>
      <c r="FP24" s="42">
        <f>FQ25</f>
        <v>0</v>
      </c>
      <c r="FQ24" s="43"/>
      <c r="FR24" s="28"/>
      <c r="FS24" s="27"/>
      <c r="FT24" s="42">
        <f>FU25</f>
        <v>0</v>
      </c>
      <c r="FU24" s="43"/>
      <c r="FV24" s="28"/>
      <c r="FW24" s="27"/>
      <c r="FX24" s="42">
        <f>FY25</f>
        <v>0</v>
      </c>
      <c r="FY24" s="43"/>
      <c r="FZ24" s="28"/>
      <c r="GA24" s="27"/>
      <c r="GB24" s="42">
        <f>GC25</f>
        <v>0</v>
      </c>
      <c r="GC24" s="43"/>
    </row>
    <row r="25" spans="1:185" x14ac:dyDescent="0.2">
      <c r="D25" t="s">
        <v>5559</v>
      </c>
      <c r="E25" t="s">
        <v>1941</v>
      </c>
      <c r="F25" s="21"/>
      <c r="I25" s="22"/>
      <c r="J25" s="21"/>
      <c r="M25" s="22"/>
      <c r="N25" s="21"/>
      <c r="Q25" s="22"/>
      <c r="R25" s="21"/>
      <c r="U25" s="26">
        <f>SUMIFS('P24 monthly Buchungen'!F2:F129,'P24 monthly Buchungen'!D2:D129,$E25,'P24 monthly Buchungen'!C2:C129,"&gt;="&amp;U$4,'P24 monthly Buchungen'!C2:C129,"&lt;"&amp;U$5+1,'P24 monthly Buchungen'!L2:L129,"Ausgaben")-SUMIFS('P24 monthly Buchungen'!F2:F129,'P24 monthly Buchungen'!D2:D129,$E25,'P24 monthly Buchungen'!C2:C129,"&gt;="&amp;U$4,'P24 monthly Buchungen'!C2:C129,"&lt;"&amp;U$5+1,'P24 monthly Buchungen'!P2:P129,"Einnahmen")+SUMIFS('P24 monthly Buchungen'!F2:F129,'P24 monthly Buchungen'!D2:D129,$E25,'P24 monthly Buchungen'!C2:C129,"&gt;="&amp;U$4,'P24 monthly Buchungen'!C2:C129,"&lt;"&amp;U$5+1,'P24 monthly Buchungen'!L2:L129,"Einnahmen")-SUMIFS('P24 monthly Buchungen'!F2:F129,'P24 monthly Buchungen'!D2:D129,$E25,'P24 monthly Buchungen'!C2:C129,"&gt;="&amp;U$4,'P24 monthly Buchungen'!C2:C129,"&lt;"&amp;U$5+1,'P24 monthly Buchungen'!P2:P129,"Ausgaben")</f>
        <v>0</v>
      </c>
      <c r="V25" s="21"/>
      <c r="Y25" s="26">
        <f>SUMIFS('P24 monthly Buchungen'!F2:F129,'P24 monthly Buchungen'!D2:D129,$E25,'P24 monthly Buchungen'!C2:C129,"&gt;="&amp;Y$4,'P24 monthly Buchungen'!C2:C129,"&lt;"&amp;Y$5+1,'P24 monthly Buchungen'!L2:L129,"Ausgaben")-SUMIFS('P24 monthly Buchungen'!F2:F129,'P24 monthly Buchungen'!D2:D129,$E25,'P24 monthly Buchungen'!C2:C129,"&gt;="&amp;Y$4,'P24 monthly Buchungen'!C2:C129,"&lt;"&amp;Y$5+1,'P24 monthly Buchungen'!P2:P129,"Einnahmen")+SUMIFS('P24 monthly Buchungen'!F2:F129,'P24 monthly Buchungen'!D2:D129,$E25,'P24 monthly Buchungen'!C2:C129,"&gt;="&amp;Y$4,'P24 monthly Buchungen'!C2:C129,"&lt;"&amp;Y$5+1,'P24 monthly Buchungen'!L2:L129,"Einnahmen")-SUMIFS('P24 monthly Buchungen'!F2:F129,'P24 monthly Buchungen'!D2:D129,$E25,'P24 monthly Buchungen'!C2:C129,"&gt;="&amp;Y$4,'P24 monthly Buchungen'!C2:C129,"&lt;"&amp;Y$5+1,'P24 monthly Buchungen'!P2:P129,"Ausgaben")</f>
        <v>721.81</v>
      </c>
      <c r="Z25" s="21"/>
      <c r="AC25" s="26">
        <f>SUMIFS('P24 monthly Buchungen'!F2:F129,'P24 monthly Buchungen'!D2:D129,$E25,'P24 monthly Buchungen'!C2:C129,"&gt;="&amp;AC$4,'P24 monthly Buchungen'!C2:C129,"&lt;"&amp;AC$5+1,'P24 monthly Buchungen'!L2:L129,"Ausgaben")-SUMIFS('P24 monthly Buchungen'!F2:F129,'P24 monthly Buchungen'!D2:D129,$E25,'P24 monthly Buchungen'!C2:C129,"&gt;="&amp;AC$4,'P24 monthly Buchungen'!C2:C129,"&lt;"&amp;AC$5+1,'P24 monthly Buchungen'!P2:P129,"Einnahmen")+SUMIFS('P24 monthly Buchungen'!F2:F129,'P24 monthly Buchungen'!D2:D129,$E25,'P24 monthly Buchungen'!C2:C129,"&gt;="&amp;AC$4,'P24 monthly Buchungen'!C2:C129,"&lt;"&amp;AC$5+1,'P24 monthly Buchungen'!L2:L129,"Einnahmen")-SUMIFS('P24 monthly Buchungen'!F2:F129,'P24 monthly Buchungen'!D2:D129,$E25,'P24 monthly Buchungen'!C2:C129,"&gt;="&amp;AC$4,'P24 monthly Buchungen'!C2:C129,"&lt;"&amp;AC$5+1,'P24 monthly Buchungen'!P2:P129,"Ausgaben")</f>
        <v>0</v>
      </c>
      <c r="AD25" s="21"/>
      <c r="AG25" s="26">
        <f>SUMIFS('P24 monthly Buchungen'!F2:F129,'P24 monthly Buchungen'!D2:D129,$E25,'P24 monthly Buchungen'!C2:C129,"&gt;="&amp;AG$4,'P24 monthly Buchungen'!C2:C129,"&lt;"&amp;AG$5+1,'P24 monthly Buchungen'!L2:L129,"Ausgaben")-SUMIFS('P24 monthly Buchungen'!F2:F129,'P24 monthly Buchungen'!D2:D129,$E25,'P24 monthly Buchungen'!C2:C129,"&gt;="&amp;AG$4,'P24 monthly Buchungen'!C2:C129,"&lt;"&amp;AG$5+1,'P24 monthly Buchungen'!P2:P129,"Einnahmen")+SUMIFS('P24 monthly Buchungen'!F2:F129,'P24 monthly Buchungen'!D2:D129,$E25,'P24 monthly Buchungen'!C2:C129,"&gt;="&amp;AG$4,'P24 monthly Buchungen'!C2:C129,"&lt;"&amp;AG$5+1,'P24 monthly Buchungen'!L2:L129,"Einnahmen")-SUMIFS('P24 monthly Buchungen'!F2:F129,'P24 monthly Buchungen'!D2:D129,$E25,'P24 monthly Buchungen'!C2:C129,"&gt;="&amp;AG$4,'P24 monthly Buchungen'!C2:C129,"&lt;"&amp;AG$5+1,'P24 monthly Buchungen'!P2:P129,"Ausgaben")</f>
        <v>0</v>
      </c>
      <c r="AH25" s="21"/>
      <c r="AK25" s="26">
        <f>SUMIFS('P24 monthly Buchungen'!F2:F129,'P24 monthly Buchungen'!D2:D129,$E25,'P24 monthly Buchungen'!C2:C129,"&gt;="&amp;AK$4,'P24 monthly Buchungen'!C2:C129,"&lt;"&amp;AK$5+1,'P24 monthly Buchungen'!L2:L129,"Ausgaben")-SUMIFS('P24 monthly Buchungen'!F2:F129,'P24 monthly Buchungen'!D2:D129,$E25,'P24 monthly Buchungen'!C2:C129,"&gt;="&amp;AK$4,'P24 monthly Buchungen'!C2:C129,"&lt;"&amp;AK$5+1,'P24 monthly Buchungen'!P2:P129,"Einnahmen")+SUMIFS('P24 monthly Buchungen'!F2:F129,'P24 monthly Buchungen'!D2:D129,$E25,'P24 monthly Buchungen'!C2:C129,"&gt;="&amp;AK$4,'P24 monthly Buchungen'!C2:C129,"&lt;"&amp;AK$5+1,'P24 monthly Buchungen'!L2:L129,"Einnahmen")-SUMIFS('P24 monthly Buchungen'!F2:F129,'P24 monthly Buchungen'!D2:D129,$E25,'P24 monthly Buchungen'!C2:C129,"&gt;="&amp;AK$4,'P24 monthly Buchungen'!C2:C129,"&lt;"&amp;AK$5+1,'P24 monthly Buchungen'!P2:P129,"Ausgaben")</f>
        <v>0</v>
      </c>
      <c r="AL25" s="21"/>
      <c r="AO25" s="26">
        <f>SUMIFS('P24 monthly Buchungen'!F2:F129,'P24 monthly Buchungen'!D2:D129,$E25,'P24 monthly Buchungen'!C2:C129,"&gt;="&amp;AO$4,'P24 monthly Buchungen'!C2:C129,"&lt;"&amp;AO$5+1,'P24 monthly Buchungen'!L2:L129,"Ausgaben")-SUMIFS('P24 monthly Buchungen'!F2:F129,'P24 monthly Buchungen'!D2:D129,$E25,'P24 monthly Buchungen'!C2:C129,"&gt;="&amp;AO$4,'P24 monthly Buchungen'!C2:C129,"&lt;"&amp;AO$5+1,'P24 monthly Buchungen'!P2:P129,"Einnahmen")+SUMIFS('P24 monthly Buchungen'!F2:F129,'P24 monthly Buchungen'!D2:D129,$E25,'P24 monthly Buchungen'!C2:C129,"&gt;="&amp;AO$4,'P24 monthly Buchungen'!C2:C129,"&lt;"&amp;AO$5+1,'P24 monthly Buchungen'!L2:L129,"Einnahmen")-SUMIFS('P24 monthly Buchungen'!F2:F129,'P24 monthly Buchungen'!D2:D129,$E25,'P24 monthly Buchungen'!C2:C129,"&gt;="&amp;AO$4,'P24 monthly Buchungen'!C2:C129,"&lt;"&amp;AO$5+1,'P24 monthly Buchungen'!P2:P129,"Ausgaben")</f>
        <v>0</v>
      </c>
      <c r="AP25" s="21"/>
      <c r="AS25" s="26">
        <f>SUMIFS('P24 monthly Buchungen'!F2:F129,'P24 monthly Buchungen'!D2:D129,$E25,'P24 monthly Buchungen'!C2:C129,"&gt;="&amp;AS$4,'P24 monthly Buchungen'!C2:C129,"&lt;"&amp;AS$5+1,'P24 monthly Buchungen'!L2:L129,"Ausgaben")-SUMIFS('P24 monthly Buchungen'!F2:F129,'P24 monthly Buchungen'!D2:D129,$E25,'P24 monthly Buchungen'!C2:C129,"&gt;="&amp;AS$4,'P24 monthly Buchungen'!C2:C129,"&lt;"&amp;AS$5+1,'P24 monthly Buchungen'!P2:P129,"Einnahmen")+SUMIFS('P24 monthly Buchungen'!F2:F129,'P24 monthly Buchungen'!D2:D129,$E25,'P24 monthly Buchungen'!C2:C129,"&gt;="&amp;AS$4,'P24 monthly Buchungen'!C2:C129,"&lt;"&amp;AS$5+1,'P24 monthly Buchungen'!L2:L129,"Einnahmen")-SUMIFS('P24 monthly Buchungen'!F2:F129,'P24 monthly Buchungen'!D2:D129,$E25,'P24 monthly Buchungen'!C2:C129,"&gt;="&amp;AS$4,'P24 monthly Buchungen'!C2:C129,"&lt;"&amp;AS$5+1,'P24 monthly Buchungen'!P2:P129,"Ausgaben")</f>
        <v>0</v>
      </c>
      <c r="AT25" s="21"/>
      <c r="AW25" s="26">
        <f>SUMIFS('P24 monthly Buchungen'!F2:F129,'P24 monthly Buchungen'!D2:D129,$E25,'P24 monthly Buchungen'!C2:C129,"&gt;="&amp;AW$4,'P24 monthly Buchungen'!C2:C129,"&lt;"&amp;AW$5+1,'P24 monthly Buchungen'!L2:L129,"Ausgaben")-SUMIFS('P24 monthly Buchungen'!F2:F129,'P24 monthly Buchungen'!D2:D129,$E25,'P24 monthly Buchungen'!C2:C129,"&gt;="&amp;AW$4,'P24 monthly Buchungen'!C2:C129,"&lt;"&amp;AW$5+1,'P24 monthly Buchungen'!P2:P129,"Einnahmen")+SUMIFS('P24 monthly Buchungen'!F2:F129,'P24 monthly Buchungen'!D2:D129,$E25,'P24 monthly Buchungen'!C2:C129,"&gt;="&amp;AW$4,'P24 monthly Buchungen'!C2:C129,"&lt;"&amp;AW$5+1,'P24 monthly Buchungen'!L2:L129,"Einnahmen")-SUMIFS('P24 monthly Buchungen'!F2:F129,'P24 monthly Buchungen'!D2:D129,$E25,'P24 monthly Buchungen'!C2:C129,"&gt;="&amp;AW$4,'P24 monthly Buchungen'!C2:C129,"&lt;"&amp;AW$5+1,'P24 monthly Buchungen'!P2:P129,"Ausgaben")</f>
        <v>0</v>
      </c>
      <c r="AX25" s="21"/>
      <c r="BA25" s="26">
        <f>SUMIFS('P24 monthly Buchungen'!F2:F129,'P24 monthly Buchungen'!D2:D129,$E25,'P24 monthly Buchungen'!C2:C129,"&gt;="&amp;BA$4,'P24 monthly Buchungen'!C2:C129,"&lt;"&amp;BA$5+1,'P24 monthly Buchungen'!L2:L129,"Ausgaben")-SUMIFS('P24 monthly Buchungen'!F2:F129,'P24 monthly Buchungen'!D2:D129,$E25,'P24 monthly Buchungen'!C2:C129,"&gt;="&amp;BA$4,'P24 monthly Buchungen'!C2:C129,"&lt;"&amp;BA$5+1,'P24 monthly Buchungen'!P2:P129,"Einnahmen")+SUMIFS('P24 monthly Buchungen'!F2:F129,'P24 monthly Buchungen'!D2:D129,$E25,'P24 monthly Buchungen'!C2:C129,"&gt;="&amp;BA$4,'P24 monthly Buchungen'!C2:C129,"&lt;"&amp;BA$5+1,'P24 monthly Buchungen'!L2:L129,"Einnahmen")-SUMIFS('P24 monthly Buchungen'!F2:F129,'P24 monthly Buchungen'!D2:D129,$E25,'P24 monthly Buchungen'!C2:C129,"&gt;="&amp;BA$4,'P24 monthly Buchungen'!C2:C129,"&lt;"&amp;BA$5+1,'P24 monthly Buchungen'!P2:P129,"Ausgaben")</f>
        <v>0</v>
      </c>
      <c r="BB25" s="21"/>
      <c r="BE25" s="26">
        <f>SUMIFS('P24 monthly Buchungen'!F2:F129,'P24 monthly Buchungen'!D2:D129,$E25,'P24 monthly Buchungen'!C2:C129,"&gt;="&amp;BE$4,'P24 monthly Buchungen'!C2:C129,"&lt;"&amp;BE$5+1,'P24 monthly Buchungen'!L2:L129,"Ausgaben")-SUMIFS('P24 monthly Buchungen'!F2:F129,'P24 monthly Buchungen'!D2:D129,$E25,'P24 monthly Buchungen'!C2:C129,"&gt;="&amp;BE$4,'P24 monthly Buchungen'!C2:C129,"&lt;"&amp;BE$5+1,'P24 monthly Buchungen'!P2:P129,"Einnahmen")+SUMIFS('P24 monthly Buchungen'!F2:F129,'P24 monthly Buchungen'!D2:D129,$E25,'P24 monthly Buchungen'!C2:C129,"&gt;="&amp;BE$4,'P24 monthly Buchungen'!C2:C129,"&lt;"&amp;BE$5+1,'P24 monthly Buchungen'!L2:L129,"Einnahmen")-SUMIFS('P24 monthly Buchungen'!F2:F129,'P24 monthly Buchungen'!D2:D129,$E25,'P24 monthly Buchungen'!C2:C129,"&gt;="&amp;BE$4,'P24 monthly Buchungen'!C2:C129,"&lt;"&amp;BE$5+1,'P24 monthly Buchungen'!P2:P129,"Ausgaben")</f>
        <v>0</v>
      </c>
      <c r="BF25" s="21"/>
      <c r="BI25" s="26">
        <f>SUMIFS('P24 monthly Buchungen'!F2:F129,'P24 monthly Buchungen'!D2:D129,$E25,'P24 monthly Buchungen'!C2:C129,"&gt;="&amp;BI$4,'P24 monthly Buchungen'!C2:C129,"&lt;"&amp;BI$5+1,'P24 monthly Buchungen'!L2:L129,"Ausgaben")-SUMIFS('P24 monthly Buchungen'!F2:F129,'P24 monthly Buchungen'!D2:D129,$E25,'P24 monthly Buchungen'!C2:C129,"&gt;="&amp;BI$4,'P24 monthly Buchungen'!C2:C129,"&lt;"&amp;BI$5+1,'P24 monthly Buchungen'!P2:P129,"Einnahmen")+SUMIFS('P24 monthly Buchungen'!F2:F129,'P24 monthly Buchungen'!D2:D129,$E25,'P24 monthly Buchungen'!C2:C129,"&gt;="&amp;BI$4,'P24 monthly Buchungen'!C2:C129,"&lt;"&amp;BI$5+1,'P24 monthly Buchungen'!L2:L129,"Einnahmen")-SUMIFS('P24 monthly Buchungen'!F2:F129,'P24 monthly Buchungen'!D2:D129,$E25,'P24 monthly Buchungen'!C2:C129,"&gt;="&amp;BI$4,'P24 monthly Buchungen'!C2:C129,"&lt;"&amp;BI$5+1,'P24 monthly Buchungen'!P2:P129,"Ausgaben")</f>
        <v>0</v>
      </c>
      <c r="BJ25" s="21"/>
      <c r="BM25" s="26">
        <f>SUMIFS('P24 monthly Buchungen'!F2:F129,'P24 monthly Buchungen'!D2:D129,$E25,'P24 monthly Buchungen'!C2:C129,"&gt;="&amp;BM$4,'P24 monthly Buchungen'!C2:C129,"&lt;"&amp;BM$5+1,'P24 monthly Buchungen'!L2:L129,"Ausgaben")-SUMIFS('P24 monthly Buchungen'!F2:F129,'P24 monthly Buchungen'!D2:D129,$E25,'P24 monthly Buchungen'!C2:C129,"&gt;="&amp;BM$4,'P24 monthly Buchungen'!C2:C129,"&lt;"&amp;BM$5+1,'P24 monthly Buchungen'!P2:P129,"Einnahmen")+SUMIFS('P24 monthly Buchungen'!F2:F129,'P24 monthly Buchungen'!D2:D129,$E25,'P24 monthly Buchungen'!C2:C129,"&gt;="&amp;BM$4,'P24 monthly Buchungen'!C2:C129,"&lt;"&amp;BM$5+1,'P24 monthly Buchungen'!L2:L129,"Einnahmen")-SUMIFS('P24 monthly Buchungen'!F2:F129,'P24 monthly Buchungen'!D2:D129,$E25,'P24 monthly Buchungen'!C2:C129,"&gt;="&amp;BM$4,'P24 monthly Buchungen'!C2:C129,"&lt;"&amp;BM$5+1,'P24 monthly Buchungen'!P2:P129,"Ausgaben")</f>
        <v>0</v>
      </c>
      <c r="BN25" s="21"/>
      <c r="BQ25" s="26">
        <f>SUMIFS('P24 monthly Buchungen'!F2:F129,'P24 monthly Buchungen'!D2:D129,$E25,'P24 monthly Buchungen'!C2:C129,"&gt;="&amp;BQ$4,'P24 monthly Buchungen'!C2:C129,"&lt;"&amp;BQ$5+1,'P24 monthly Buchungen'!L2:L129,"Ausgaben")-SUMIFS('P24 monthly Buchungen'!F2:F129,'P24 monthly Buchungen'!D2:D129,$E25,'P24 monthly Buchungen'!C2:C129,"&gt;="&amp;BQ$4,'P24 monthly Buchungen'!C2:C129,"&lt;"&amp;BQ$5+1,'P24 monthly Buchungen'!P2:P129,"Einnahmen")+SUMIFS('P24 monthly Buchungen'!F2:F129,'P24 monthly Buchungen'!D2:D129,$E25,'P24 monthly Buchungen'!C2:C129,"&gt;="&amp;BQ$4,'P24 monthly Buchungen'!C2:C129,"&lt;"&amp;BQ$5+1,'P24 monthly Buchungen'!L2:L129,"Einnahmen")-SUMIFS('P24 monthly Buchungen'!F2:F129,'P24 monthly Buchungen'!D2:D129,$E25,'P24 monthly Buchungen'!C2:C129,"&gt;="&amp;BQ$4,'P24 monthly Buchungen'!C2:C129,"&lt;"&amp;BQ$5+1,'P24 monthly Buchungen'!P2:P129,"Ausgaben")</f>
        <v>0</v>
      </c>
      <c r="BR25" s="21"/>
      <c r="BU25" s="22"/>
      <c r="BV25" s="21"/>
      <c r="BY25" s="22"/>
      <c r="BZ25" s="21"/>
      <c r="CC25" s="26">
        <f>SUMIFS('P24 monthly Buchungen'!F2:F129,'P24 monthly Buchungen'!D2:D129,$E25,'P24 monthly Buchungen'!C2:C129,"&gt;="&amp;CC$4,'P24 monthly Buchungen'!C2:C129,"&lt;"&amp;CC$5+1,'P24 monthly Buchungen'!L2:L129,"Ausgaben")-SUMIFS('P24 monthly Buchungen'!F2:F129,'P24 monthly Buchungen'!D2:D129,$E25,'P24 monthly Buchungen'!C2:C129,"&gt;="&amp;CC$4,'P24 monthly Buchungen'!C2:C129,"&lt;"&amp;CC$5+1,'P24 monthly Buchungen'!P2:P129,"Einnahmen")+SUMIFS('P24 monthly Buchungen'!F2:F129,'P24 monthly Buchungen'!D2:D129,$E25,'P24 monthly Buchungen'!C2:C129,"&gt;="&amp;CC$4,'P24 monthly Buchungen'!C2:C129,"&lt;"&amp;CC$5+1,'P24 monthly Buchungen'!L2:L129,"Einnahmen")-SUMIFS('P24 monthly Buchungen'!F2:F129,'P24 monthly Buchungen'!D2:D129,$E25,'P24 monthly Buchungen'!C2:C129,"&gt;="&amp;CC$4,'P24 monthly Buchungen'!C2:C129,"&lt;"&amp;CC$5+1,'P24 monthly Buchungen'!P2:P129,"Ausgaben")</f>
        <v>0</v>
      </c>
      <c r="CD25" s="21"/>
      <c r="CG25" s="26">
        <f>SUMIFS('P24 monthly Buchungen'!F2:F129,'P24 monthly Buchungen'!D2:D129,$E25,'P24 monthly Buchungen'!C2:C129,"&gt;="&amp;CG$4,'P24 monthly Buchungen'!C2:C129,"&lt;"&amp;CG$5+1,'P24 monthly Buchungen'!L2:L129,"Ausgaben")-SUMIFS('P24 monthly Buchungen'!F2:F129,'P24 monthly Buchungen'!D2:D129,$E25,'P24 monthly Buchungen'!C2:C129,"&gt;="&amp;CG$4,'P24 monthly Buchungen'!C2:C129,"&lt;"&amp;CG$5+1,'P24 monthly Buchungen'!P2:P129,"Einnahmen")+SUMIFS('P24 monthly Buchungen'!F2:F129,'P24 monthly Buchungen'!D2:D129,$E25,'P24 monthly Buchungen'!C2:C129,"&gt;="&amp;CG$4,'P24 monthly Buchungen'!C2:C129,"&lt;"&amp;CG$5+1,'P24 monthly Buchungen'!L2:L129,"Einnahmen")-SUMIFS('P24 monthly Buchungen'!F2:F129,'P24 monthly Buchungen'!D2:D129,$E25,'P24 monthly Buchungen'!C2:C129,"&gt;="&amp;CG$4,'P24 monthly Buchungen'!C2:C129,"&lt;"&amp;CG$5+1,'P24 monthly Buchungen'!P2:P129,"Ausgaben")</f>
        <v>0</v>
      </c>
      <c r="CH25" s="21"/>
      <c r="CK25" s="26">
        <f>SUMIFS('P24 monthly Buchungen'!F2:F129,'P24 monthly Buchungen'!D2:D129,$E25,'P24 monthly Buchungen'!C2:C129,"&gt;="&amp;CK$4,'P24 monthly Buchungen'!C2:C129,"&lt;"&amp;CK$5+1,'P24 monthly Buchungen'!L2:L129,"Ausgaben")-SUMIFS('P24 monthly Buchungen'!F2:F129,'P24 monthly Buchungen'!D2:D129,$E25,'P24 monthly Buchungen'!C2:C129,"&gt;="&amp;CK$4,'P24 monthly Buchungen'!C2:C129,"&lt;"&amp;CK$5+1,'P24 monthly Buchungen'!P2:P129,"Einnahmen")+SUMIFS('P24 monthly Buchungen'!F2:F129,'P24 monthly Buchungen'!D2:D129,$E25,'P24 monthly Buchungen'!C2:C129,"&gt;="&amp;CK$4,'P24 monthly Buchungen'!C2:C129,"&lt;"&amp;CK$5+1,'P24 monthly Buchungen'!L2:L129,"Einnahmen")-SUMIFS('P24 monthly Buchungen'!F2:F129,'P24 monthly Buchungen'!D2:D129,$E25,'P24 monthly Buchungen'!C2:C129,"&gt;="&amp;CK$4,'P24 monthly Buchungen'!C2:C129,"&lt;"&amp;CK$5+1,'P24 monthly Buchungen'!P2:P129,"Ausgaben")</f>
        <v>0</v>
      </c>
      <c r="CL25" s="21"/>
      <c r="CO25" s="26">
        <f>SUMIFS('P24 monthly Buchungen'!F2:F129,'P24 monthly Buchungen'!D2:D129,$E25,'P24 monthly Buchungen'!C2:C129,"&gt;="&amp;CO$4,'P24 monthly Buchungen'!C2:C129,"&lt;"&amp;CO$5+1,'P24 monthly Buchungen'!L2:L129,"Ausgaben")-SUMIFS('P24 monthly Buchungen'!F2:F129,'P24 monthly Buchungen'!D2:D129,$E25,'P24 monthly Buchungen'!C2:C129,"&gt;="&amp;CO$4,'P24 monthly Buchungen'!C2:C129,"&lt;"&amp;CO$5+1,'P24 monthly Buchungen'!P2:P129,"Einnahmen")+SUMIFS('P24 monthly Buchungen'!F2:F129,'P24 monthly Buchungen'!D2:D129,$E25,'P24 monthly Buchungen'!C2:C129,"&gt;="&amp;CO$4,'P24 monthly Buchungen'!C2:C129,"&lt;"&amp;CO$5+1,'P24 monthly Buchungen'!L2:L129,"Einnahmen")-SUMIFS('P24 monthly Buchungen'!F2:F129,'P24 monthly Buchungen'!D2:D129,$E25,'P24 monthly Buchungen'!C2:C129,"&gt;="&amp;CO$4,'P24 monthly Buchungen'!C2:C129,"&lt;"&amp;CO$5+1,'P24 monthly Buchungen'!P2:P129,"Ausgaben")</f>
        <v>0</v>
      </c>
      <c r="CP25" s="21"/>
      <c r="CS25" s="26">
        <f>SUMIFS('P24 monthly Buchungen'!F2:F129,'P24 monthly Buchungen'!D2:D129,$E25,'P24 monthly Buchungen'!C2:C129,"&gt;="&amp;CS$4,'P24 monthly Buchungen'!C2:C129,"&lt;"&amp;CS$5+1,'P24 monthly Buchungen'!L2:L129,"Ausgaben")-SUMIFS('P24 monthly Buchungen'!F2:F129,'P24 monthly Buchungen'!D2:D129,$E25,'P24 monthly Buchungen'!C2:C129,"&gt;="&amp;CS$4,'P24 monthly Buchungen'!C2:C129,"&lt;"&amp;CS$5+1,'P24 monthly Buchungen'!P2:P129,"Einnahmen")+SUMIFS('P24 monthly Buchungen'!F2:F129,'P24 monthly Buchungen'!D2:D129,$E25,'P24 monthly Buchungen'!C2:C129,"&gt;="&amp;CS$4,'P24 monthly Buchungen'!C2:C129,"&lt;"&amp;CS$5+1,'P24 monthly Buchungen'!L2:L129,"Einnahmen")-SUMIFS('P24 monthly Buchungen'!F2:F129,'P24 monthly Buchungen'!D2:D129,$E25,'P24 monthly Buchungen'!C2:C129,"&gt;="&amp;CS$4,'P24 monthly Buchungen'!C2:C129,"&lt;"&amp;CS$5+1,'P24 monthly Buchungen'!P2:P129,"Ausgaben")</f>
        <v>0</v>
      </c>
      <c r="CT25" s="21"/>
      <c r="CW25" s="26">
        <f>SUMIFS('P24 monthly Buchungen'!F2:F129,'P24 monthly Buchungen'!D2:D129,$E25,'P24 monthly Buchungen'!C2:C129,"&gt;="&amp;CW$4,'P24 monthly Buchungen'!C2:C129,"&lt;"&amp;CW$5+1,'P24 monthly Buchungen'!L2:L129,"Ausgaben")-SUMIFS('P24 monthly Buchungen'!F2:F129,'P24 monthly Buchungen'!D2:D129,$E25,'P24 monthly Buchungen'!C2:C129,"&gt;="&amp;CW$4,'P24 monthly Buchungen'!C2:C129,"&lt;"&amp;CW$5+1,'P24 monthly Buchungen'!P2:P129,"Einnahmen")+SUMIFS('P24 monthly Buchungen'!F2:F129,'P24 monthly Buchungen'!D2:D129,$E25,'P24 monthly Buchungen'!C2:C129,"&gt;="&amp;CW$4,'P24 monthly Buchungen'!C2:C129,"&lt;"&amp;CW$5+1,'P24 monthly Buchungen'!L2:L129,"Einnahmen")-SUMIFS('P24 monthly Buchungen'!F2:F129,'P24 monthly Buchungen'!D2:D129,$E25,'P24 monthly Buchungen'!C2:C129,"&gt;="&amp;CW$4,'P24 monthly Buchungen'!C2:C129,"&lt;"&amp;CW$5+1,'P24 monthly Buchungen'!P2:P129,"Ausgaben")</f>
        <v>0</v>
      </c>
      <c r="CX25" s="21"/>
      <c r="DA25" s="26">
        <f>SUMIFS('P24 monthly Buchungen'!F2:F129,'P24 monthly Buchungen'!D2:D129,$E25,'P24 monthly Buchungen'!C2:C129,"&gt;="&amp;DA$4,'P24 monthly Buchungen'!C2:C129,"&lt;"&amp;DA$5+1,'P24 monthly Buchungen'!L2:L129,"Ausgaben")-SUMIFS('P24 monthly Buchungen'!F2:F129,'P24 monthly Buchungen'!D2:D129,$E25,'P24 monthly Buchungen'!C2:C129,"&gt;="&amp;DA$4,'P24 monthly Buchungen'!C2:C129,"&lt;"&amp;DA$5+1,'P24 monthly Buchungen'!P2:P129,"Einnahmen")+SUMIFS('P24 monthly Buchungen'!F2:F129,'P24 monthly Buchungen'!D2:D129,$E25,'P24 monthly Buchungen'!C2:C129,"&gt;="&amp;DA$4,'P24 monthly Buchungen'!C2:C129,"&lt;"&amp;DA$5+1,'P24 monthly Buchungen'!L2:L129,"Einnahmen")-SUMIFS('P24 monthly Buchungen'!F2:F129,'P24 monthly Buchungen'!D2:D129,$E25,'P24 monthly Buchungen'!C2:C129,"&gt;="&amp;DA$4,'P24 monthly Buchungen'!C2:C129,"&lt;"&amp;DA$5+1,'P24 monthly Buchungen'!P2:P129,"Ausgaben")</f>
        <v>0</v>
      </c>
      <c r="DB25" s="21"/>
      <c r="DE25" s="26">
        <f>SUMIFS('P24 monthly Buchungen'!F2:F129,'P24 monthly Buchungen'!D2:D129,$E25,'P24 monthly Buchungen'!C2:C129,"&gt;="&amp;DE$4,'P24 monthly Buchungen'!C2:C129,"&lt;"&amp;DE$5+1,'P24 monthly Buchungen'!L2:L129,"Ausgaben")-SUMIFS('P24 monthly Buchungen'!F2:F129,'P24 monthly Buchungen'!D2:D129,$E25,'P24 monthly Buchungen'!C2:C129,"&gt;="&amp;DE$4,'P24 monthly Buchungen'!C2:C129,"&lt;"&amp;DE$5+1,'P24 monthly Buchungen'!P2:P129,"Einnahmen")+SUMIFS('P24 monthly Buchungen'!F2:F129,'P24 monthly Buchungen'!D2:D129,$E25,'P24 monthly Buchungen'!C2:C129,"&gt;="&amp;DE$4,'P24 monthly Buchungen'!C2:C129,"&lt;"&amp;DE$5+1,'P24 monthly Buchungen'!L2:L129,"Einnahmen")-SUMIFS('P24 monthly Buchungen'!F2:F129,'P24 monthly Buchungen'!D2:D129,$E25,'P24 monthly Buchungen'!C2:C129,"&gt;="&amp;DE$4,'P24 monthly Buchungen'!C2:C129,"&lt;"&amp;DE$5+1,'P24 monthly Buchungen'!P2:P129,"Ausgaben")</f>
        <v>0</v>
      </c>
      <c r="DF25" s="21"/>
      <c r="DI25" s="26">
        <f>SUMIFS('P24 monthly Buchungen'!F2:F129,'P24 monthly Buchungen'!D2:D129,$E25,'P24 monthly Buchungen'!C2:C129,"&gt;="&amp;DI$4,'P24 monthly Buchungen'!C2:C129,"&lt;"&amp;DI$5+1,'P24 monthly Buchungen'!L2:L129,"Ausgaben")-SUMIFS('P24 monthly Buchungen'!F2:F129,'P24 monthly Buchungen'!D2:D129,$E25,'P24 monthly Buchungen'!C2:C129,"&gt;="&amp;DI$4,'P24 monthly Buchungen'!C2:C129,"&lt;"&amp;DI$5+1,'P24 monthly Buchungen'!P2:P129,"Einnahmen")+SUMIFS('P24 monthly Buchungen'!F2:F129,'P24 monthly Buchungen'!D2:D129,$E25,'P24 monthly Buchungen'!C2:C129,"&gt;="&amp;DI$4,'P24 monthly Buchungen'!C2:C129,"&lt;"&amp;DI$5+1,'P24 monthly Buchungen'!L2:L129,"Einnahmen")-SUMIFS('P24 monthly Buchungen'!F2:F129,'P24 monthly Buchungen'!D2:D129,$E25,'P24 monthly Buchungen'!C2:C129,"&gt;="&amp;DI$4,'P24 monthly Buchungen'!C2:C129,"&lt;"&amp;DI$5+1,'P24 monthly Buchungen'!P2:P129,"Ausgaben")</f>
        <v>0</v>
      </c>
      <c r="DJ25" s="21"/>
      <c r="DM25" s="26">
        <f>SUMIFS('P24 monthly Buchungen'!F2:F129,'P24 monthly Buchungen'!D2:D129,$E25,'P24 monthly Buchungen'!C2:C129,"&gt;="&amp;DM$4,'P24 monthly Buchungen'!C2:C129,"&lt;"&amp;DM$5+1,'P24 monthly Buchungen'!L2:L129,"Ausgaben")-SUMIFS('P24 monthly Buchungen'!F2:F129,'P24 monthly Buchungen'!D2:D129,$E25,'P24 monthly Buchungen'!C2:C129,"&gt;="&amp;DM$4,'P24 monthly Buchungen'!C2:C129,"&lt;"&amp;DM$5+1,'P24 monthly Buchungen'!P2:P129,"Einnahmen")+SUMIFS('P24 monthly Buchungen'!F2:F129,'P24 monthly Buchungen'!D2:D129,$E25,'P24 monthly Buchungen'!C2:C129,"&gt;="&amp;DM$4,'P24 monthly Buchungen'!C2:C129,"&lt;"&amp;DM$5+1,'P24 monthly Buchungen'!L2:L129,"Einnahmen")-SUMIFS('P24 monthly Buchungen'!F2:F129,'P24 monthly Buchungen'!D2:D129,$E25,'P24 monthly Buchungen'!C2:C129,"&gt;="&amp;DM$4,'P24 monthly Buchungen'!C2:C129,"&lt;"&amp;DM$5+1,'P24 monthly Buchungen'!P2:P129,"Ausgaben")</f>
        <v>0</v>
      </c>
      <c r="DN25" s="21"/>
      <c r="DQ25" s="26">
        <f>SUMIFS('P24 monthly Buchungen'!F2:F129,'P24 monthly Buchungen'!D2:D129,$E25,'P24 monthly Buchungen'!C2:C129,"&gt;="&amp;DQ$4,'P24 monthly Buchungen'!C2:C129,"&lt;"&amp;DQ$5+1,'P24 monthly Buchungen'!L2:L129,"Ausgaben")-SUMIFS('P24 monthly Buchungen'!F2:F129,'P24 monthly Buchungen'!D2:D129,$E25,'P24 monthly Buchungen'!C2:C129,"&gt;="&amp;DQ$4,'P24 monthly Buchungen'!C2:C129,"&lt;"&amp;DQ$5+1,'P24 monthly Buchungen'!P2:P129,"Einnahmen")+SUMIFS('P24 monthly Buchungen'!F2:F129,'P24 monthly Buchungen'!D2:D129,$E25,'P24 monthly Buchungen'!C2:C129,"&gt;="&amp;DQ$4,'P24 monthly Buchungen'!C2:C129,"&lt;"&amp;DQ$5+1,'P24 monthly Buchungen'!L2:L129,"Einnahmen")-SUMIFS('P24 monthly Buchungen'!F2:F129,'P24 monthly Buchungen'!D2:D129,$E25,'P24 monthly Buchungen'!C2:C129,"&gt;="&amp;DQ$4,'P24 monthly Buchungen'!C2:C129,"&lt;"&amp;DQ$5+1,'P24 monthly Buchungen'!P2:P129,"Ausgaben")</f>
        <v>0</v>
      </c>
      <c r="DR25" s="21"/>
      <c r="DU25" s="26">
        <f>SUMIFS('P24 monthly Buchungen'!F2:F129,'P24 monthly Buchungen'!D2:D129,$E25,'P24 monthly Buchungen'!C2:C129,"&gt;="&amp;DU$4,'P24 monthly Buchungen'!C2:C129,"&lt;"&amp;DU$5+1,'P24 monthly Buchungen'!L2:L129,"Ausgaben")-SUMIFS('P24 monthly Buchungen'!F2:F129,'P24 monthly Buchungen'!D2:D129,$E25,'P24 monthly Buchungen'!C2:C129,"&gt;="&amp;DU$4,'P24 monthly Buchungen'!C2:C129,"&lt;"&amp;DU$5+1,'P24 monthly Buchungen'!P2:P129,"Einnahmen")+SUMIFS('P24 monthly Buchungen'!F2:F129,'P24 monthly Buchungen'!D2:D129,$E25,'P24 monthly Buchungen'!C2:C129,"&gt;="&amp;DU$4,'P24 monthly Buchungen'!C2:C129,"&lt;"&amp;DU$5+1,'P24 monthly Buchungen'!L2:L129,"Einnahmen")-SUMIFS('P24 monthly Buchungen'!F2:F129,'P24 monthly Buchungen'!D2:D129,$E25,'P24 monthly Buchungen'!C2:C129,"&gt;="&amp;DU$4,'P24 monthly Buchungen'!C2:C129,"&lt;"&amp;DU$5+1,'P24 monthly Buchungen'!P2:P129,"Ausgaben")</f>
        <v>0</v>
      </c>
      <c r="DV25" s="21"/>
      <c r="DY25" s="22"/>
      <c r="DZ25" s="21"/>
      <c r="EC25" s="22"/>
      <c r="ED25" s="21"/>
      <c r="EG25" s="26">
        <f>SUMIFS('P24 monthly Buchungen'!F2:F129,'P24 monthly Buchungen'!D2:D129,$E25,'P24 monthly Buchungen'!C2:C129,"&gt;="&amp;EG$4,'P24 monthly Buchungen'!C2:C129,"&lt;"&amp;EG$5+1,'P24 monthly Buchungen'!L2:L129,"Ausgaben")-SUMIFS('P24 monthly Buchungen'!F2:F129,'P24 monthly Buchungen'!D2:D129,$E25,'P24 monthly Buchungen'!C2:C129,"&gt;="&amp;EG$4,'P24 monthly Buchungen'!C2:C129,"&lt;"&amp;EG$5+1,'P24 monthly Buchungen'!P2:P129,"Einnahmen")+SUMIFS('P24 monthly Buchungen'!F2:F129,'P24 monthly Buchungen'!D2:D129,$E25,'P24 monthly Buchungen'!C2:C129,"&gt;="&amp;EG$4,'P24 monthly Buchungen'!C2:C129,"&lt;"&amp;EG$5+1,'P24 monthly Buchungen'!L2:L129,"Einnahmen")-SUMIFS('P24 monthly Buchungen'!F2:F129,'P24 monthly Buchungen'!D2:D129,$E25,'P24 monthly Buchungen'!C2:C129,"&gt;="&amp;EG$4,'P24 monthly Buchungen'!C2:C129,"&lt;"&amp;EG$5+1,'P24 monthly Buchungen'!P2:P129,"Ausgaben")</f>
        <v>0</v>
      </c>
      <c r="EH25" s="21"/>
      <c r="EK25" s="26">
        <f>SUMIFS('P24 monthly Buchungen'!F2:F129,'P24 monthly Buchungen'!D2:D129,$E25,'P24 monthly Buchungen'!C2:C129,"&gt;="&amp;EK$4,'P24 monthly Buchungen'!C2:C129,"&lt;"&amp;EK$5+1,'P24 monthly Buchungen'!L2:L129,"Ausgaben")-SUMIFS('P24 monthly Buchungen'!F2:F129,'P24 monthly Buchungen'!D2:D129,$E25,'P24 monthly Buchungen'!C2:C129,"&gt;="&amp;EK$4,'P24 monthly Buchungen'!C2:C129,"&lt;"&amp;EK$5+1,'P24 monthly Buchungen'!P2:P129,"Einnahmen")+SUMIFS('P24 monthly Buchungen'!F2:F129,'P24 monthly Buchungen'!D2:D129,$E25,'P24 monthly Buchungen'!C2:C129,"&gt;="&amp;EK$4,'P24 monthly Buchungen'!C2:C129,"&lt;"&amp;EK$5+1,'P24 monthly Buchungen'!L2:L129,"Einnahmen")-SUMIFS('P24 monthly Buchungen'!F2:F129,'P24 monthly Buchungen'!D2:D129,$E25,'P24 monthly Buchungen'!C2:C129,"&gt;="&amp;EK$4,'P24 monthly Buchungen'!C2:C129,"&lt;"&amp;EK$5+1,'P24 monthly Buchungen'!P2:P129,"Ausgaben")</f>
        <v>0</v>
      </c>
      <c r="EL25" s="21"/>
      <c r="EO25" s="26">
        <f>SUMIFS('P24 monthly Buchungen'!F2:F129,'P24 monthly Buchungen'!D2:D129,$E25,'P24 monthly Buchungen'!C2:C129,"&gt;="&amp;EO$4,'P24 monthly Buchungen'!C2:C129,"&lt;"&amp;EO$5+1,'P24 monthly Buchungen'!L2:L129,"Ausgaben")-SUMIFS('P24 monthly Buchungen'!F2:F129,'P24 monthly Buchungen'!D2:D129,$E25,'P24 monthly Buchungen'!C2:C129,"&gt;="&amp;EO$4,'P24 monthly Buchungen'!C2:C129,"&lt;"&amp;EO$5+1,'P24 monthly Buchungen'!P2:P129,"Einnahmen")+SUMIFS('P24 monthly Buchungen'!F2:F129,'P24 monthly Buchungen'!D2:D129,$E25,'P24 monthly Buchungen'!C2:C129,"&gt;="&amp;EO$4,'P24 monthly Buchungen'!C2:C129,"&lt;"&amp;EO$5+1,'P24 monthly Buchungen'!L2:L129,"Einnahmen")-SUMIFS('P24 monthly Buchungen'!F2:F129,'P24 monthly Buchungen'!D2:D129,$E25,'P24 monthly Buchungen'!C2:C129,"&gt;="&amp;EO$4,'P24 monthly Buchungen'!C2:C129,"&lt;"&amp;EO$5+1,'P24 monthly Buchungen'!P2:P129,"Ausgaben")</f>
        <v>0</v>
      </c>
      <c r="EP25" s="21"/>
      <c r="ES25" s="26">
        <f>SUMIFS('P24 monthly Buchungen'!F2:F129,'P24 monthly Buchungen'!D2:D129,$E25,'P24 monthly Buchungen'!C2:C129,"&gt;="&amp;ES$4,'P24 monthly Buchungen'!C2:C129,"&lt;"&amp;ES$5+1,'P24 monthly Buchungen'!L2:L129,"Ausgaben")-SUMIFS('P24 monthly Buchungen'!F2:F129,'P24 monthly Buchungen'!D2:D129,$E25,'P24 monthly Buchungen'!C2:C129,"&gt;="&amp;ES$4,'P24 monthly Buchungen'!C2:C129,"&lt;"&amp;ES$5+1,'P24 monthly Buchungen'!P2:P129,"Einnahmen")+SUMIFS('P24 monthly Buchungen'!F2:F129,'P24 monthly Buchungen'!D2:D129,$E25,'P24 monthly Buchungen'!C2:C129,"&gt;="&amp;ES$4,'P24 monthly Buchungen'!C2:C129,"&lt;"&amp;ES$5+1,'P24 monthly Buchungen'!L2:L129,"Einnahmen")-SUMIFS('P24 monthly Buchungen'!F2:F129,'P24 monthly Buchungen'!D2:D129,$E25,'P24 monthly Buchungen'!C2:C129,"&gt;="&amp;ES$4,'P24 monthly Buchungen'!C2:C129,"&lt;"&amp;ES$5+1,'P24 monthly Buchungen'!P2:P129,"Ausgaben")</f>
        <v>0</v>
      </c>
      <c r="ET25" s="21"/>
      <c r="EW25" s="26">
        <f>SUMIFS('P24 monthly Buchungen'!F2:F129,'P24 monthly Buchungen'!D2:D129,$E25,'P24 monthly Buchungen'!C2:C129,"&gt;="&amp;EW$4,'P24 monthly Buchungen'!C2:C129,"&lt;"&amp;EW$5+1,'P24 monthly Buchungen'!L2:L129,"Ausgaben")-SUMIFS('P24 monthly Buchungen'!F2:F129,'P24 monthly Buchungen'!D2:D129,$E25,'P24 monthly Buchungen'!C2:C129,"&gt;="&amp;EW$4,'P24 monthly Buchungen'!C2:C129,"&lt;"&amp;EW$5+1,'P24 monthly Buchungen'!P2:P129,"Einnahmen")+SUMIFS('P24 monthly Buchungen'!F2:F129,'P24 monthly Buchungen'!D2:D129,$E25,'P24 monthly Buchungen'!C2:C129,"&gt;="&amp;EW$4,'P24 monthly Buchungen'!C2:C129,"&lt;"&amp;EW$5+1,'P24 monthly Buchungen'!L2:L129,"Einnahmen")-SUMIFS('P24 monthly Buchungen'!F2:F129,'P24 monthly Buchungen'!D2:D129,$E25,'P24 monthly Buchungen'!C2:C129,"&gt;="&amp;EW$4,'P24 monthly Buchungen'!C2:C129,"&lt;"&amp;EW$5+1,'P24 monthly Buchungen'!P2:P129,"Ausgaben")</f>
        <v>0</v>
      </c>
      <c r="EX25" s="21"/>
      <c r="FA25" s="26">
        <f>SUMIFS('P24 monthly Buchungen'!F2:F129,'P24 monthly Buchungen'!D2:D129,$E25,'P24 monthly Buchungen'!C2:C129,"&gt;="&amp;FA$4,'P24 monthly Buchungen'!C2:C129,"&lt;"&amp;FA$5+1,'P24 monthly Buchungen'!L2:L129,"Ausgaben")-SUMIFS('P24 monthly Buchungen'!F2:F129,'P24 monthly Buchungen'!D2:D129,$E25,'P24 monthly Buchungen'!C2:C129,"&gt;="&amp;FA$4,'P24 monthly Buchungen'!C2:C129,"&lt;"&amp;FA$5+1,'P24 monthly Buchungen'!P2:P129,"Einnahmen")+SUMIFS('P24 monthly Buchungen'!F2:F129,'P24 monthly Buchungen'!D2:D129,$E25,'P24 monthly Buchungen'!C2:C129,"&gt;="&amp;FA$4,'P24 monthly Buchungen'!C2:C129,"&lt;"&amp;FA$5+1,'P24 monthly Buchungen'!L2:L129,"Einnahmen")-SUMIFS('P24 monthly Buchungen'!F2:F129,'P24 monthly Buchungen'!D2:D129,$E25,'P24 monthly Buchungen'!C2:C129,"&gt;="&amp;FA$4,'P24 monthly Buchungen'!C2:C129,"&lt;"&amp;FA$5+1,'P24 monthly Buchungen'!P2:P129,"Ausgaben")</f>
        <v>0</v>
      </c>
      <c r="FB25" s="21"/>
      <c r="FE25" s="26">
        <f>SUMIFS('P24 monthly Buchungen'!F2:F129,'P24 monthly Buchungen'!D2:D129,$E25,'P24 monthly Buchungen'!C2:C129,"&gt;="&amp;FE$4,'P24 monthly Buchungen'!C2:C129,"&lt;"&amp;FE$5+1,'P24 monthly Buchungen'!L2:L129,"Ausgaben")-SUMIFS('P24 monthly Buchungen'!F2:F129,'P24 monthly Buchungen'!D2:D129,$E25,'P24 monthly Buchungen'!C2:C129,"&gt;="&amp;FE$4,'P24 monthly Buchungen'!C2:C129,"&lt;"&amp;FE$5+1,'P24 monthly Buchungen'!P2:P129,"Einnahmen")+SUMIFS('P24 monthly Buchungen'!F2:F129,'P24 monthly Buchungen'!D2:D129,$E25,'P24 monthly Buchungen'!C2:C129,"&gt;="&amp;FE$4,'P24 monthly Buchungen'!C2:C129,"&lt;"&amp;FE$5+1,'P24 monthly Buchungen'!L2:L129,"Einnahmen")-SUMIFS('P24 monthly Buchungen'!F2:F129,'P24 monthly Buchungen'!D2:D129,$E25,'P24 monthly Buchungen'!C2:C129,"&gt;="&amp;FE$4,'P24 monthly Buchungen'!C2:C129,"&lt;"&amp;FE$5+1,'P24 monthly Buchungen'!P2:P129,"Ausgaben")</f>
        <v>0</v>
      </c>
      <c r="FF25" s="21"/>
      <c r="FI25" s="26">
        <f>SUMIFS('P24 monthly Buchungen'!F2:F129,'P24 monthly Buchungen'!D2:D129,$E25,'P24 monthly Buchungen'!C2:C129,"&gt;="&amp;FI$4,'P24 monthly Buchungen'!C2:C129,"&lt;"&amp;FI$5+1,'P24 monthly Buchungen'!L2:L129,"Ausgaben")-SUMIFS('P24 monthly Buchungen'!F2:F129,'P24 monthly Buchungen'!D2:D129,$E25,'P24 monthly Buchungen'!C2:C129,"&gt;="&amp;FI$4,'P24 monthly Buchungen'!C2:C129,"&lt;"&amp;FI$5+1,'P24 monthly Buchungen'!P2:P129,"Einnahmen")+SUMIFS('P24 monthly Buchungen'!F2:F129,'P24 monthly Buchungen'!D2:D129,$E25,'P24 monthly Buchungen'!C2:C129,"&gt;="&amp;FI$4,'P24 monthly Buchungen'!C2:C129,"&lt;"&amp;FI$5+1,'P24 monthly Buchungen'!L2:L129,"Einnahmen")-SUMIFS('P24 monthly Buchungen'!F2:F129,'P24 monthly Buchungen'!D2:D129,$E25,'P24 monthly Buchungen'!C2:C129,"&gt;="&amp;FI$4,'P24 monthly Buchungen'!C2:C129,"&lt;"&amp;FI$5+1,'P24 monthly Buchungen'!P2:P129,"Ausgaben")</f>
        <v>0</v>
      </c>
      <c r="FJ25" s="21"/>
      <c r="FM25" s="26">
        <f>SUMIFS('P24 monthly Buchungen'!F2:F129,'P24 monthly Buchungen'!D2:D129,$E25,'P24 monthly Buchungen'!C2:C129,"&gt;="&amp;FM$4,'P24 monthly Buchungen'!C2:C129,"&lt;"&amp;FM$5+1,'P24 monthly Buchungen'!L2:L129,"Ausgaben")-SUMIFS('P24 monthly Buchungen'!F2:F129,'P24 monthly Buchungen'!D2:D129,$E25,'P24 monthly Buchungen'!C2:C129,"&gt;="&amp;FM$4,'P24 monthly Buchungen'!C2:C129,"&lt;"&amp;FM$5+1,'P24 monthly Buchungen'!P2:P129,"Einnahmen")+SUMIFS('P24 monthly Buchungen'!F2:F129,'P24 monthly Buchungen'!D2:D129,$E25,'P24 monthly Buchungen'!C2:C129,"&gt;="&amp;FM$4,'P24 monthly Buchungen'!C2:C129,"&lt;"&amp;FM$5+1,'P24 monthly Buchungen'!L2:L129,"Einnahmen")-SUMIFS('P24 monthly Buchungen'!F2:F129,'P24 monthly Buchungen'!D2:D129,$E25,'P24 monthly Buchungen'!C2:C129,"&gt;="&amp;FM$4,'P24 monthly Buchungen'!C2:C129,"&lt;"&amp;FM$5+1,'P24 monthly Buchungen'!P2:P129,"Ausgaben")</f>
        <v>0</v>
      </c>
      <c r="FN25" s="21"/>
      <c r="FQ25" s="26">
        <f>SUMIFS('P24 monthly Buchungen'!F2:F129,'P24 monthly Buchungen'!D2:D129,$E25,'P24 monthly Buchungen'!C2:C129,"&gt;="&amp;FQ$4,'P24 monthly Buchungen'!C2:C129,"&lt;"&amp;FQ$5+1,'P24 monthly Buchungen'!L2:L129,"Ausgaben")-SUMIFS('P24 monthly Buchungen'!F2:F129,'P24 monthly Buchungen'!D2:D129,$E25,'P24 monthly Buchungen'!C2:C129,"&gt;="&amp;FQ$4,'P24 monthly Buchungen'!C2:C129,"&lt;"&amp;FQ$5+1,'P24 monthly Buchungen'!P2:P129,"Einnahmen")+SUMIFS('P24 monthly Buchungen'!F2:F129,'P24 monthly Buchungen'!D2:D129,$E25,'P24 monthly Buchungen'!C2:C129,"&gt;="&amp;FQ$4,'P24 monthly Buchungen'!C2:C129,"&lt;"&amp;FQ$5+1,'P24 monthly Buchungen'!L2:L129,"Einnahmen")-SUMIFS('P24 monthly Buchungen'!F2:F129,'P24 monthly Buchungen'!D2:D129,$E25,'P24 monthly Buchungen'!C2:C129,"&gt;="&amp;FQ$4,'P24 monthly Buchungen'!C2:C129,"&lt;"&amp;FQ$5+1,'P24 monthly Buchungen'!P2:P129,"Ausgaben")</f>
        <v>0</v>
      </c>
      <c r="FR25" s="21"/>
      <c r="FU25" s="26">
        <f>SUMIFS('P24 monthly Buchungen'!F2:F129,'P24 monthly Buchungen'!D2:D129,$E25,'P24 monthly Buchungen'!C2:C129,"&gt;="&amp;FU$4,'P24 monthly Buchungen'!C2:C129,"&lt;"&amp;FU$5+1,'P24 monthly Buchungen'!L2:L129,"Ausgaben")-SUMIFS('P24 monthly Buchungen'!F2:F129,'P24 monthly Buchungen'!D2:D129,$E25,'P24 monthly Buchungen'!C2:C129,"&gt;="&amp;FU$4,'P24 monthly Buchungen'!C2:C129,"&lt;"&amp;FU$5+1,'P24 monthly Buchungen'!P2:P129,"Einnahmen")+SUMIFS('P24 monthly Buchungen'!F2:F129,'P24 monthly Buchungen'!D2:D129,$E25,'P24 monthly Buchungen'!C2:C129,"&gt;="&amp;FU$4,'P24 monthly Buchungen'!C2:C129,"&lt;"&amp;FU$5+1,'P24 monthly Buchungen'!L2:L129,"Einnahmen")-SUMIFS('P24 monthly Buchungen'!F2:F129,'P24 monthly Buchungen'!D2:D129,$E25,'P24 monthly Buchungen'!C2:C129,"&gt;="&amp;FU$4,'P24 monthly Buchungen'!C2:C129,"&lt;"&amp;FU$5+1,'P24 monthly Buchungen'!P2:P129,"Ausgaben")</f>
        <v>0</v>
      </c>
      <c r="FV25" s="21"/>
      <c r="FY25" s="26">
        <f>SUMIFS('P24 monthly Buchungen'!F2:F129,'P24 monthly Buchungen'!D2:D129,$E25,'P24 monthly Buchungen'!C2:C129,"&gt;="&amp;FY$4,'P24 monthly Buchungen'!C2:C129,"&lt;"&amp;FY$5+1,'P24 monthly Buchungen'!L2:L129,"Ausgaben")-SUMIFS('P24 monthly Buchungen'!F2:F129,'P24 monthly Buchungen'!D2:D129,$E25,'P24 monthly Buchungen'!C2:C129,"&gt;="&amp;FY$4,'P24 monthly Buchungen'!C2:C129,"&lt;"&amp;FY$5+1,'P24 monthly Buchungen'!P2:P129,"Einnahmen")+SUMIFS('P24 monthly Buchungen'!F2:F129,'P24 monthly Buchungen'!D2:D129,$E25,'P24 monthly Buchungen'!C2:C129,"&gt;="&amp;FY$4,'P24 monthly Buchungen'!C2:C129,"&lt;"&amp;FY$5+1,'P24 monthly Buchungen'!L2:L129,"Einnahmen")-SUMIFS('P24 monthly Buchungen'!F2:F129,'P24 monthly Buchungen'!D2:D129,$E25,'P24 monthly Buchungen'!C2:C129,"&gt;="&amp;FY$4,'P24 monthly Buchungen'!C2:C129,"&lt;"&amp;FY$5+1,'P24 monthly Buchungen'!P2:P129,"Ausgaben")</f>
        <v>0</v>
      </c>
      <c r="FZ25" s="21"/>
      <c r="GC25" s="26">
        <f>SUMIFS('P24 monthly Buchungen'!F2:F129,'P24 monthly Buchungen'!D2:D129,$E25,'P24 monthly Buchungen'!C2:C129,"&gt;="&amp;GC$4,'P24 monthly Buchungen'!C2:C129,"&lt;"&amp;GC$5+1,'P24 monthly Buchungen'!L2:L129,"Ausgaben")-SUMIFS('P24 monthly Buchungen'!F2:F129,'P24 monthly Buchungen'!D2:D129,$E25,'P24 monthly Buchungen'!C2:C129,"&gt;="&amp;GC$4,'P24 monthly Buchungen'!C2:C129,"&lt;"&amp;GC$5+1,'P24 monthly Buchungen'!P2:P129,"Einnahmen")+SUMIFS('P24 monthly Buchungen'!F2:F129,'P24 monthly Buchungen'!D2:D129,$E25,'P24 monthly Buchungen'!C2:C129,"&gt;="&amp;GC$4,'P24 monthly Buchungen'!C2:C129,"&lt;"&amp;GC$5+1,'P24 monthly Buchungen'!L2:L129,"Einnahmen")-SUMIFS('P24 monthly Buchungen'!F2:F129,'P24 monthly Buchungen'!D2:D129,$E25,'P24 monthly Buchungen'!C2:C129,"&gt;="&amp;GC$4,'P24 monthly Buchungen'!C2:C129,"&lt;"&amp;GC$5+1,'P24 monthly Buchungen'!P2:P129,"Ausgaben")</f>
        <v>0</v>
      </c>
    </row>
    <row r="26" spans="1:185" ht="21" x14ac:dyDescent="0.25">
      <c r="B26" s="23" t="s">
        <v>5694</v>
      </c>
      <c r="C26" s="23"/>
      <c r="D26" s="23"/>
      <c r="E26" s="23"/>
      <c r="F26" s="50">
        <f>G27</f>
        <v>152420</v>
      </c>
      <c r="G26" s="45"/>
      <c r="H26" s="45"/>
      <c r="I26" s="43"/>
      <c r="J26" s="50">
        <f>K27</f>
        <v>48070</v>
      </c>
      <c r="K26" s="45"/>
      <c r="L26" s="45"/>
      <c r="M26" s="43"/>
      <c r="N26" s="50">
        <f>O27</f>
        <v>48070</v>
      </c>
      <c r="O26" s="45"/>
      <c r="P26" s="45"/>
      <c r="Q26" s="43"/>
      <c r="R26" s="50">
        <f>S27</f>
        <v>0</v>
      </c>
      <c r="S26" s="45"/>
      <c r="T26" s="45"/>
      <c r="U26" s="43"/>
      <c r="V26" s="50">
        <f>W27</f>
        <v>10117.19</v>
      </c>
      <c r="W26" s="45"/>
      <c r="X26" s="45"/>
      <c r="Y26" s="43"/>
      <c r="Z26" s="50">
        <f>AA27</f>
        <v>0</v>
      </c>
      <c r="AA26" s="45"/>
      <c r="AB26" s="45"/>
      <c r="AC26" s="43"/>
      <c r="AD26" s="50">
        <f>AE27</f>
        <v>0</v>
      </c>
      <c r="AE26" s="45"/>
      <c r="AF26" s="45"/>
      <c r="AG26" s="43"/>
      <c r="AH26" s="50">
        <f>AI27</f>
        <v>0</v>
      </c>
      <c r="AI26" s="45"/>
      <c r="AJ26" s="45"/>
      <c r="AK26" s="43"/>
      <c r="AL26" s="50">
        <f>AM27</f>
        <v>0</v>
      </c>
      <c r="AM26" s="45"/>
      <c r="AN26" s="45"/>
      <c r="AO26" s="43"/>
      <c r="AP26" s="50">
        <f>AQ27</f>
        <v>0</v>
      </c>
      <c r="AQ26" s="45"/>
      <c r="AR26" s="45"/>
      <c r="AS26" s="43"/>
      <c r="AT26" s="50">
        <f>AU27</f>
        <v>0</v>
      </c>
      <c r="AU26" s="45"/>
      <c r="AV26" s="45"/>
      <c r="AW26" s="43"/>
      <c r="AX26" s="50">
        <f>AY27</f>
        <v>0</v>
      </c>
      <c r="AY26" s="45"/>
      <c r="AZ26" s="45"/>
      <c r="BA26" s="43"/>
      <c r="BB26" s="50">
        <f>BC27</f>
        <v>0</v>
      </c>
      <c r="BC26" s="45"/>
      <c r="BD26" s="45"/>
      <c r="BE26" s="43"/>
      <c r="BF26" s="50">
        <f>BG27</f>
        <v>0</v>
      </c>
      <c r="BG26" s="45"/>
      <c r="BH26" s="45"/>
      <c r="BI26" s="43"/>
      <c r="BJ26" s="50">
        <f>BK27</f>
        <v>0</v>
      </c>
      <c r="BK26" s="45"/>
      <c r="BL26" s="45"/>
      <c r="BM26" s="43"/>
      <c r="BN26" s="50">
        <f>BO27</f>
        <v>0</v>
      </c>
      <c r="BO26" s="45"/>
      <c r="BP26" s="45"/>
      <c r="BQ26" s="43"/>
      <c r="BR26" s="50">
        <f>BS27</f>
        <v>50310</v>
      </c>
      <c r="BS26" s="45"/>
      <c r="BT26" s="45"/>
      <c r="BU26" s="43"/>
      <c r="BV26" s="50">
        <f>BW27</f>
        <v>50310</v>
      </c>
      <c r="BW26" s="45"/>
      <c r="BX26" s="45"/>
      <c r="BY26" s="43"/>
      <c r="BZ26" s="50">
        <f>CA27</f>
        <v>0</v>
      </c>
      <c r="CA26" s="45"/>
      <c r="CB26" s="45"/>
      <c r="CC26" s="43"/>
      <c r="CD26" s="50">
        <f>CE27</f>
        <v>0</v>
      </c>
      <c r="CE26" s="45"/>
      <c r="CF26" s="45"/>
      <c r="CG26" s="43"/>
      <c r="CH26" s="50">
        <f>CI27</f>
        <v>0</v>
      </c>
      <c r="CI26" s="45"/>
      <c r="CJ26" s="45"/>
      <c r="CK26" s="43"/>
      <c r="CL26" s="50">
        <f>CM27</f>
        <v>0</v>
      </c>
      <c r="CM26" s="45"/>
      <c r="CN26" s="45"/>
      <c r="CO26" s="43"/>
      <c r="CP26" s="50">
        <f>CQ27</f>
        <v>0</v>
      </c>
      <c r="CQ26" s="45"/>
      <c r="CR26" s="45"/>
      <c r="CS26" s="43"/>
      <c r="CT26" s="50">
        <f>CU27</f>
        <v>0</v>
      </c>
      <c r="CU26" s="45"/>
      <c r="CV26" s="45"/>
      <c r="CW26" s="43"/>
      <c r="CX26" s="50">
        <f>CY27</f>
        <v>0</v>
      </c>
      <c r="CY26" s="45"/>
      <c r="CZ26" s="45"/>
      <c r="DA26" s="43"/>
      <c r="DB26" s="50">
        <f>DC27</f>
        <v>0</v>
      </c>
      <c r="DC26" s="45"/>
      <c r="DD26" s="45"/>
      <c r="DE26" s="43"/>
      <c r="DF26" s="50">
        <f>DG27</f>
        <v>10642.53</v>
      </c>
      <c r="DG26" s="45"/>
      <c r="DH26" s="45"/>
      <c r="DI26" s="43"/>
      <c r="DJ26" s="50">
        <f>DK27</f>
        <v>0</v>
      </c>
      <c r="DK26" s="45"/>
      <c r="DL26" s="45"/>
      <c r="DM26" s="43"/>
      <c r="DN26" s="50">
        <f>DO27</f>
        <v>0</v>
      </c>
      <c r="DO26" s="45"/>
      <c r="DP26" s="45"/>
      <c r="DQ26" s="43"/>
      <c r="DR26" s="50">
        <f>DS27</f>
        <v>0</v>
      </c>
      <c r="DS26" s="45"/>
      <c r="DT26" s="45"/>
      <c r="DU26" s="43"/>
      <c r="DV26" s="50">
        <f>DW27</f>
        <v>54040</v>
      </c>
      <c r="DW26" s="45"/>
      <c r="DX26" s="45"/>
      <c r="DY26" s="43"/>
      <c r="DZ26" s="50">
        <f>EA27</f>
        <v>54040</v>
      </c>
      <c r="EA26" s="45"/>
      <c r="EB26" s="45"/>
      <c r="EC26" s="43"/>
      <c r="ED26" s="50">
        <f>EE27</f>
        <v>0</v>
      </c>
      <c r="EE26" s="45"/>
      <c r="EF26" s="45"/>
      <c r="EG26" s="43"/>
      <c r="EH26" s="50">
        <f>EI27</f>
        <v>0</v>
      </c>
      <c r="EI26" s="45"/>
      <c r="EJ26" s="45"/>
      <c r="EK26" s="43"/>
      <c r="EL26" s="50">
        <f>EM27</f>
        <v>0</v>
      </c>
      <c r="EM26" s="45"/>
      <c r="EN26" s="45"/>
      <c r="EO26" s="43"/>
      <c r="EP26" s="50">
        <f>EQ27</f>
        <v>0</v>
      </c>
      <c r="EQ26" s="45"/>
      <c r="ER26" s="45"/>
      <c r="ES26" s="43"/>
      <c r="ET26" s="50">
        <f>EU27</f>
        <v>0</v>
      </c>
      <c r="EU26" s="45"/>
      <c r="EV26" s="45"/>
      <c r="EW26" s="43"/>
      <c r="EX26" s="50">
        <f>EY27</f>
        <v>0</v>
      </c>
      <c r="EY26" s="45"/>
      <c r="EZ26" s="45"/>
      <c r="FA26" s="43"/>
      <c r="FB26" s="50">
        <f>FC27</f>
        <v>0</v>
      </c>
      <c r="FC26" s="45"/>
      <c r="FD26" s="45"/>
      <c r="FE26" s="43"/>
      <c r="FF26" s="50">
        <f>FG27</f>
        <v>0</v>
      </c>
      <c r="FG26" s="45"/>
      <c r="FH26" s="45"/>
      <c r="FI26" s="43"/>
      <c r="FJ26" s="50">
        <f>FK27</f>
        <v>0</v>
      </c>
      <c r="FK26" s="45"/>
      <c r="FL26" s="45"/>
      <c r="FM26" s="43"/>
      <c r="FN26" s="50">
        <f>FO27</f>
        <v>0</v>
      </c>
      <c r="FO26" s="45"/>
      <c r="FP26" s="45"/>
      <c r="FQ26" s="43"/>
      <c r="FR26" s="50">
        <f>FS27</f>
        <v>0</v>
      </c>
      <c r="FS26" s="45"/>
      <c r="FT26" s="45"/>
      <c r="FU26" s="43"/>
      <c r="FV26" s="50">
        <f>FW27</f>
        <v>0</v>
      </c>
      <c r="FW26" s="45"/>
      <c r="FX26" s="45"/>
      <c r="FY26" s="43"/>
      <c r="FZ26" s="50">
        <f>GA27</f>
        <v>0</v>
      </c>
      <c r="GA26" s="45"/>
      <c r="GB26" s="45"/>
      <c r="GC26" s="43"/>
    </row>
    <row r="27" spans="1:185" ht="18" x14ac:dyDescent="0.2">
      <c r="C27" s="24" t="s">
        <v>5876</v>
      </c>
      <c r="D27" s="24"/>
      <c r="E27" s="24"/>
      <c r="F27" s="25"/>
      <c r="G27" s="46">
        <f>SUM(I28:I29)</f>
        <v>152420</v>
      </c>
      <c r="H27" s="45"/>
      <c r="I27" s="43"/>
      <c r="J27" s="25"/>
      <c r="K27" s="46">
        <f>SUM(M28:M29)</f>
        <v>48070</v>
      </c>
      <c r="L27" s="45"/>
      <c r="M27" s="43"/>
      <c r="N27" s="25"/>
      <c r="O27" s="46">
        <f>SUM(Q28:Q29)</f>
        <v>48070</v>
      </c>
      <c r="P27" s="45"/>
      <c r="Q27" s="43"/>
      <c r="R27" s="25"/>
      <c r="S27" s="46">
        <f>SUM(U28:U29)</f>
        <v>0</v>
      </c>
      <c r="T27" s="45"/>
      <c r="U27" s="43"/>
      <c r="V27" s="25"/>
      <c r="W27" s="46">
        <f>SUM(Y28:Y29)</f>
        <v>10117.19</v>
      </c>
      <c r="X27" s="45"/>
      <c r="Y27" s="43"/>
      <c r="Z27" s="25"/>
      <c r="AA27" s="46">
        <f>SUM(AC28:AC29)</f>
        <v>0</v>
      </c>
      <c r="AB27" s="45"/>
      <c r="AC27" s="43"/>
      <c r="AD27" s="25"/>
      <c r="AE27" s="46">
        <f>SUM(AG28:AG29)</f>
        <v>0</v>
      </c>
      <c r="AF27" s="45"/>
      <c r="AG27" s="43"/>
      <c r="AH27" s="25"/>
      <c r="AI27" s="46">
        <f>SUM(AK28:AK29)</f>
        <v>0</v>
      </c>
      <c r="AJ27" s="45"/>
      <c r="AK27" s="43"/>
      <c r="AL27" s="25"/>
      <c r="AM27" s="46">
        <f>SUM(AO28:AO29)</f>
        <v>0</v>
      </c>
      <c r="AN27" s="45"/>
      <c r="AO27" s="43"/>
      <c r="AP27" s="25"/>
      <c r="AQ27" s="46">
        <f>SUM(AS28:AS29)</f>
        <v>0</v>
      </c>
      <c r="AR27" s="45"/>
      <c r="AS27" s="43"/>
      <c r="AT27" s="25"/>
      <c r="AU27" s="46">
        <f>SUM(AW28:AW29)</f>
        <v>0</v>
      </c>
      <c r="AV27" s="45"/>
      <c r="AW27" s="43"/>
      <c r="AX27" s="25"/>
      <c r="AY27" s="46">
        <f>SUM(BA28:BA29)</f>
        <v>0</v>
      </c>
      <c r="AZ27" s="45"/>
      <c r="BA27" s="43"/>
      <c r="BB27" s="25"/>
      <c r="BC27" s="46">
        <f>SUM(BE28:BE29)</f>
        <v>0</v>
      </c>
      <c r="BD27" s="45"/>
      <c r="BE27" s="43"/>
      <c r="BF27" s="25"/>
      <c r="BG27" s="46">
        <f>SUM(BI28:BI29)</f>
        <v>0</v>
      </c>
      <c r="BH27" s="45"/>
      <c r="BI27" s="43"/>
      <c r="BJ27" s="25"/>
      <c r="BK27" s="46">
        <f>SUM(BM28:BM29)</f>
        <v>0</v>
      </c>
      <c r="BL27" s="45"/>
      <c r="BM27" s="43"/>
      <c r="BN27" s="25"/>
      <c r="BO27" s="46">
        <f>SUM(BQ28:BQ29)</f>
        <v>0</v>
      </c>
      <c r="BP27" s="45"/>
      <c r="BQ27" s="43"/>
      <c r="BR27" s="25"/>
      <c r="BS27" s="46">
        <f>SUM(BU28:BU29)</f>
        <v>50310</v>
      </c>
      <c r="BT27" s="45"/>
      <c r="BU27" s="43"/>
      <c r="BV27" s="25"/>
      <c r="BW27" s="46">
        <f>SUM(BY28:BY29)</f>
        <v>50310</v>
      </c>
      <c r="BX27" s="45"/>
      <c r="BY27" s="43"/>
      <c r="BZ27" s="25"/>
      <c r="CA27" s="46">
        <f>SUM(CC28:CC29)</f>
        <v>0</v>
      </c>
      <c r="CB27" s="45"/>
      <c r="CC27" s="43"/>
      <c r="CD27" s="25"/>
      <c r="CE27" s="46">
        <f>SUM(CG28:CG29)</f>
        <v>0</v>
      </c>
      <c r="CF27" s="45"/>
      <c r="CG27" s="43"/>
      <c r="CH27" s="25"/>
      <c r="CI27" s="46">
        <f>SUM(CK28:CK29)</f>
        <v>0</v>
      </c>
      <c r="CJ27" s="45"/>
      <c r="CK27" s="43"/>
      <c r="CL27" s="25"/>
      <c r="CM27" s="46">
        <f>SUM(CO28:CO29)</f>
        <v>0</v>
      </c>
      <c r="CN27" s="45"/>
      <c r="CO27" s="43"/>
      <c r="CP27" s="25"/>
      <c r="CQ27" s="46">
        <f>SUM(CS28:CS29)</f>
        <v>0</v>
      </c>
      <c r="CR27" s="45"/>
      <c r="CS27" s="43"/>
      <c r="CT27" s="25"/>
      <c r="CU27" s="46">
        <f>SUM(CW28:CW29)</f>
        <v>0</v>
      </c>
      <c r="CV27" s="45"/>
      <c r="CW27" s="43"/>
      <c r="CX27" s="25"/>
      <c r="CY27" s="46">
        <f>SUM(DA28:DA29)</f>
        <v>0</v>
      </c>
      <c r="CZ27" s="45"/>
      <c r="DA27" s="43"/>
      <c r="DB27" s="25"/>
      <c r="DC27" s="46">
        <f>SUM(DE28:DE29)</f>
        <v>0</v>
      </c>
      <c r="DD27" s="45"/>
      <c r="DE27" s="43"/>
      <c r="DF27" s="25"/>
      <c r="DG27" s="46">
        <f>SUM(DI28:DI29)</f>
        <v>10642.53</v>
      </c>
      <c r="DH27" s="45"/>
      <c r="DI27" s="43"/>
      <c r="DJ27" s="25"/>
      <c r="DK27" s="46">
        <f>SUM(DM28:DM29)</f>
        <v>0</v>
      </c>
      <c r="DL27" s="45"/>
      <c r="DM27" s="43"/>
      <c r="DN27" s="25"/>
      <c r="DO27" s="46">
        <f>SUM(DQ28:DQ29)</f>
        <v>0</v>
      </c>
      <c r="DP27" s="45"/>
      <c r="DQ27" s="43"/>
      <c r="DR27" s="25"/>
      <c r="DS27" s="46">
        <f>SUM(DU28:DU29)</f>
        <v>0</v>
      </c>
      <c r="DT27" s="45"/>
      <c r="DU27" s="43"/>
      <c r="DV27" s="25"/>
      <c r="DW27" s="46">
        <f>SUM(DY28:DY29)</f>
        <v>54040</v>
      </c>
      <c r="DX27" s="45"/>
      <c r="DY27" s="43"/>
      <c r="DZ27" s="25"/>
      <c r="EA27" s="46">
        <f>SUM(EC28:EC29)</f>
        <v>54040</v>
      </c>
      <c r="EB27" s="45"/>
      <c r="EC27" s="43"/>
      <c r="ED27" s="25"/>
      <c r="EE27" s="46">
        <f>SUM(EG28:EG29)</f>
        <v>0</v>
      </c>
      <c r="EF27" s="45"/>
      <c r="EG27" s="43"/>
      <c r="EH27" s="25"/>
      <c r="EI27" s="46">
        <f>SUM(EK28:EK29)</f>
        <v>0</v>
      </c>
      <c r="EJ27" s="45"/>
      <c r="EK27" s="43"/>
      <c r="EL27" s="25"/>
      <c r="EM27" s="46">
        <f>SUM(EO28:EO29)</f>
        <v>0</v>
      </c>
      <c r="EN27" s="45"/>
      <c r="EO27" s="43"/>
      <c r="EP27" s="25"/>
      <c r="EQ27" s="46">
        <f>SUM(ES28:ES29)</f>
        <v>0</v>
      </c>
      <c r="ER27" s="45"/>
      <c r="ES27" s="43"/>
      <c r="ET27" s="25"/>
      <c r="EU27" s="46">
        <f>SUM(EW28:EW29)</f>
        <v>0</v>
      </c>
      <c r="EV27" s="45"/>
      <c r="EW27" s="43"/>
      <c r="EX27" s="25"/>
      <c r="EY27" s="46">
        <f>SUM(FA28:FA29)</f>
        <v>0</v>
      </c>
      <c r="EZ27" s="45"/>
      <c r="FA27" s="43"/>
      <c r="FB27" s="25"/>
      <c r="FC27" s="46">
        <f>SUM(FE28:FE29)</f>
        <v>0</v>
      </c>
      <c r="FD27" s="45"/>
      <c r="FE27" s="43"/>
      <c r="FF27" s="25"/>
      <c r="FG27" s="46">
        <f>SUM(FI28:FI29)</f>
        <v>0</v>
      </c>
      <c r="FH27" s="45"/>
      <c r="FI27" s="43"/>
      <c r="FJ27" s="25"/>
      <c r="FK27" s="46">
        <f>SUM(FM28:FM29)</f>
        <v>0</v>
      </c>
      <c r="FL27" s="45"/>
      <c r="FM27" s="43"/>
      <c r="FN27" s="25"/>
      <c r="FO27" s="46">
        <f>SUM(FQ28:FQ29)</f>
        <v>0</v>
      </c>
      <c r="FP27" s="45"/>
      <c r="FQ27" s="43"/>
      <c r="FR27" s="25"/>
      <c r="FS27" s="46">
        <f>SUM(FU28:FU29)</f>
        <v>0</v>
      </c>
      <c r="FT27" s="45"/>
      <c r="FU27" s="43"/>
      <c r="FV27" s="25"/>
      <c r="FW27" s="46">
        <f>SUM(FY28:FY29)</f>
        <v>0</v>
      </c>
      <c r="FX27" s="45"/>
      <c r="FY27" s="43"/>
      <c r="FZ27" s="25"/>
      <c r="GA27" s="46">
        <f>SUM(GC28:GC29)</f>
        <v>0</v>
      </c>
      <c r="GB27" s="45"/>
      <c r="GC27" s="43"/>
    </row>
    <row r="28" spans="1:185" x14ac:dyDescent="0.2">
      <c r="D28" t="s">
        <v>4290</v>
      </c>
      <c r="E28" t="s">
        <v>1771</v>
      </c>
      <c r="F28" s="21"/>
      <c r="I28" s="29">
        <v>30000</v>
      </c>
      <c r="J28" s="21"/>
      <c r="M28" s="29">
        <v>10000</v>
      </c>
      <c r="N28" s="21"/>
      <c r="Q28" s="29">
        <v>10000</v>
      </c>
      <c r="R28" s="21"/>
      <c r="U28" s="26">
        <f>-(SUMIFS('P24 monthly Buchungen'!F2:F129,'P24 monthly Buchungen'!D2:D129,$E28,'P24 monthly Buchungen'!C2:C129,"&gt;="&amp;U$4,'P24 monthly Buchungen'!C2:C129,"&lt;"&amp;U$5+1,'P24 monthly Buchungen'!L2:L129,"Ausgaben")-SUMIFS('P24 monthly Buchungen'!F2:F129,'P24 monthly Buchungen'!D2:D129,$E28,'P24 monthly Buchungen'!C2:C129,"&gt;="&amp;U$4,'P24 monthly Buchungen'!C2:C129,"&lt;"&amp;U$5+1,'P24 monthly Buchungen'!P2:P129,"Einnahmen")+SUMIFS('P24 monthly Buchungen'!F2:F129,'P24 monthly Buchungen'!D2:D129,$E28,'P24 monthly Buchungen'!C2:C129,"&gt;="&amp;U$4,'P24 monthly Buchungen'!C2:C129,"&lt;"&amp;U$5+1,'P24 monthly Buchungen'!L2:L129,"Einnahmen")-SUMIFS('P24 monthly Buchungen'!F2:F129,'P24 monthly Buchungen'!D2:D129,$E28,'P24 monthly Buchungen'!C2:C129,"&gt;="&amp;U$4,'P24 monthly Buchungen'!C2:C129,"&lt;"&amp;U$5+1,'P24 monthly Buchungen'!P2:P129,"Ausgaben"))</f>
        <v>0</v>
      </c>
      <c r="V28" s="21"/>
      <c r="Y28" s="26">
        <f>-(SUMIFS('P24 monthly Buchungen'!F2:F129,'P24 monthly Buchungen'!D2:D129,$E28,'P24 monthly Buchungen'!C2:C129,"&gt;="&amp;Y$4,'P24 monthly Buchungen'!C2:C129,"&lt;"&amp;Y$5+1,'P24 monthly Buchungen'!L2:L129,"Ausgaben")-SUMIFS('P24 monthly Buchungen'!F2:F129,'P24 monthly Buchungen'!D2:D129,$E28,'P24 monthly Buchungen'!C2:C129,"&gt;="&amp;Y$4,'P24 monthly Buchungen'!C2:C129,"&lt;"&amp;Y$5+1,'P24 monthly Buchungen'!P2:P129,"Einnahmen")+SUMIFS('P24 monthly Buchungen'!F2:F129,'P24 monthly Buchungen'!D2:D129,$E28,'P24 monthly Buchungen'!C2:C129,"&gt;="&amp;Y$4,'P24 monthly Buchungen'!C2:C129,"&lt;"&amp;Y$5+1,'P24 monthly Buchungen'!L2:L129,"Einnahmen")-SUMIFS('P24 monthly Buchungen'!F2:F129,'P24 monthly Buchungen'!D2:D129,$E28,'P24 monthly Buchungen'!C2:C129,"&gt;="&amp;Y$4,'P24 monthly Buchungen'!C2:C129,"&lt;"&amp;Y$5+1,'P24 monthly Buchungen'!P2:P129,"Ausgaben"))</f>
        <v>10117.19</v>
      </c>
      <c r="Z28" s="21"/>
      <c r="AC28" s="26">
        <f>-(SUMIFS('P24 monthly Buchungen'!F2:F129,'P24 monthly Buchungen'!D2:D129,$E28,'P24 monthly Buchungen'!C2:C129,"&gt;="&amp;AC$4,'P24 monthly Buchungen'!C2:C129,"&lt;"&amp;AC$5+1,'P24 monthly Buchungen'!L2:L129,"Ausgaben")-SUMIFS('P24 monthly Buchungen'!F2:F129,'P24 monthly Buchungen'!D2:D129,$E28,'P24 monthly Buchungen'!C2:C129,"&gt;="&amp;AC$4,'P24 monthly Buchungen'!C2:C129,"&lt;"&amp;AC$5+1,'P24 monthly Buchungen'!P2:P129,"Einnahmen")+SUMIFS('P24 monthly Buchungen'!F2:F129,'P24 monthly Buchungen'!D2:D129,$E28,'P24 monthly Buchungen'!C2:C129,"&gt;="&amp;AC$4,'P24 monthly Buchungen'!C2:C129,"&lt;"&amp;AC$5+1,'P24 monthly Buchungen'!L2:L129,"Einnahmen")-SUMIFS('P24 monthly Buchungen'!F2:F129,'P24 monthly Buchungen'!D2:D129,$E28,'P24 monthly Buchungen'!C2:C129,"&gt;="&amp;AC$4,'P24 monthly Buchungen'!C2:C129,"&lt;"&amp;AC$5+1,'P24 monthly Buchungen'!P2:P129,"Ausgaben"))</f>
        <v>0</v>
      </c>
      <c r="AD28" s="21"/>
      <c r="AG28" s="26">
        <f>-(SUMIFS('P24 monthly Buchungen'!F2:F129,'P24 monthly Buchungen'!D2:D129,$E28,'P24 monthly Buchungen'!C2:C129,"&gt;="&amp;AG$4,'P24 monthly Buchungen'!C2:C129,"&lt;"&amp;AG$5+1,'P24 monthly Buchungen'!L2:L129,"Ausgaben")-SUMIFS('P24 monthly Buchungen'!F2:F129,'P24 monthly Buchungen'!D2:D129,$E28,'P24 monthly Buchungen'!C2:C129,"&gt;="&amp;AG$4,'P24 monthly Buchungen'!C2:C129,"&lt;"&amp;AG$5+1,'P24 monthly Buchungen'!P2:P129,"Einnahmen")+SUMIFS('P24 monthly Buchungen'!F2:F129,'P24 monthly Buchungen'!D2:D129,$E28,'P24 monthly Buchungen'!C2:C129,"&gt;="&amp;AG$4,'P24 monthly Buchungen'!C2:C129,"&lt;"&amp;AG$5+1,'P24 monthly Buchungen'!L2:L129,"Einnahmen")-SUMIFS('P24 monthly Buchungen'!F2:F129,'P24 monthly Buchungen'!D2:D129,$E28,'P24 monthly Buchungen'!C2:C129,"&gt;="&amp;AG$4,'P24 monthly Buchungen'!C2:C129,"&lt;"&amp;AG$5+1,'P24 monthly Buchungen'!P2:P129,"Ausgaben"))</f>
        <v>0</v>
      </c>
      <c r="AH28" s="21"/>
      <c r="AK28" s="26">
        <f>-(SUMIFS('P24 monthly Buchungen'!F2:F129,'P24 monthly Buchungen'!D2:D129,$E28,'P24 monthly Buchungen'!C2:C129,"&gt;="&amp;AK$4,'P24 monthly Buchungen'!C2:C129,"&lt;"&amp;AK$5+1,'P24 monthly Buchungen'!L2:L129,"Ausgaben")-SUMIFS('P24 monthly Buchungen'!F2:F129,'P24 monthly Buchungen'!D2:D129,$E28,'P24 monthly Buchungen'!C2:C129,"&gt;="&amp;AK$4,'P24 monthly Buchungen'!C2:C129,"&lt;"&amp;AK$5+1,'P24 monthly Buchungen'!P2:P129,"Einnahmen")+SUMIFS('P24 monthly Buchungen'!F2:F129,'P24 monthly Buchungen'!D2:D129,$E28,'P24 monthly Buchungen'!C2:C129,"&gt;="&amp;AK$4,'P24 monthly Buchungen'!C2:C129,"&lt;"&amp;AK$5+1,'P24 monthly Buchungen'!L2:L129,"Einnahmen")-SUMIFS('P24 monthly Buchungen'!F2:F129,'P24 monthly Buchungen'!D2:D129,$E28,'P24 monthly Buchungen'!C2:C129,"&gt;="&amp;AK$4,'P24 monthly Buchungen'!C2:C129,"&lt;"&amp;AK$5+1,'P24 monthly Buchungen'!P2:P129,"Ausgaben"))</f>
        <v>0</v>
      </c>
      <c r="AL28" s="21"/>
      <c r="AO28" s="26">
        <f>-(SUMIFS('P24 monthly Buchungen'!F2:F129,'P24 monthly Buchungen'!D2:D129,$E28,'P24 monthly Buchungen'!C2:C129,"&gt;="&amp;AO$4,'P24 monthly Buchungen'!C2:C129,"&lt;"&amp;AO$5+1,'P24 monthly Buchungen'!L2:L129,"Ausgaben")-SUMIFS('P24 monthly Buchungen'!F2:F129,'P24 monthly Buchungen'!D2:D129,$E28,'P24 monthly Buchungen'!C2:C129,"&gt;="&amp;AO$4,'P24 monthly Buchungen'!C2:C129,"&lt;"&amp;AO$5+1,'P24 monthly Buchungen'!P2:P129,"Einnahmen")+SUMIFS('P24 monthly Buchungen'!F2:F129,'P24 monthly Buchungen'!D2:D129,$E28,'P24 monthly Buchungen'!C2:C129,"&gt;="&amp;AO$4,'P24 monthly Buchungen'!C2:C129,"&lt;"&amp;AO$5+1,'P24 monthly Buchungen'!L2:L129,"Einnahmen")-SUMIFS('P24 monthly Buchungen'!F2:F129,'P24 monthly Buchungen'!D2:D129,$E28,'P24 monthly Buchungen'!C2:C129,"&gt;="&amp;AO$4,'P24 monthly Buchungen'!C2:C129,"&lt;"&amp;AO$5+1,'P24 monthly Buchungen'!P2:P129,"Ausgaben"))</f>
        <v>0</v>
      </c>
      <c r="AP28" s="21"/>
      <c r="AS28" s="26">
        <f>-(SUMIFS('P24 monthly Buchungen'!F2:F129,'P24 monthly Buchungen'!D2:D129,$E28,'P24 monthly Buchungen'!C2:C129,"&gt;="&amp;AS$4,'P24 monthly Buchungen'!C2:C129,"&lt;"&amp;AS$5+1,'P24 monthly Buchungen'!L2:L129,"Ausgaben")-SUMIFS('P24 monthly Buchungen'!F2:F129,'P24 monthly Buchungen'!D2:D129,$E28,'P24 monthly Buchungen'!C2:C129,"&gt;="&amp;AS$4,'P24 monthly Buchungen'!C2:C129,"&lt;"&amp;AS$5+1,'P24 monthly Buchungen'!P2:P129,"Einnahmen")+SUMIFS('P24 monthly Buchungen'!F2:F129,'P24 monthly Buchungen'!D2:D129,$E28,'P24 monthly Buchungen'!C2:C129,"&gt;="&amp;AS$4,'P24 monthly Buchungen'!C2:C129,"&lt;"&amp;AS$5+1,'P24 monthly Buchungen'!L2:L129,"Einnahmen")-SUMIFS('P24 monthly Buchungen'!F2:F129,'P24 monthly Buchungen'!D2:D129,$E28,'P24 monthly Buchungen'!C2:C129,"&gt;="&amp;AS$4,'P24 monthly Buchungen'!C2:C129,"&lt;"&amp;AS$5+1,'P24 monthly Buchungen'!P2:P129,"Ausgaben"))</f>
        <v>0</v>
      </c>
      <c r="AT28" s="21"/>
      <c r="AW28" s="26">
        <f>-(SUMIFS('P24 monthly Buchungen'!F2:F129,'P24 monthly Buchungen'!D2:D129,$E28,'P24 monthly Buchungen'!C2:C129,"&gt;="&amp;AW$4,'P24 monthly Buchungen'!C2:C129,"&lt;"&amp;AW$5+1,'P24 monthly Buchungen'!L2:L129,"Ausgaben")-SUMIFS('P24 monthly Buchungen'!F2:F129,'P24 monthly Buchungen'!D2:D129,$E28,'P24 monthly Buchungen'!C2:C129,"&gt;="&amp;AW$4,'P24 monthly Buchungen'!C2:C129,"&lt;"&amp;AW$5+1,'P24 monthly Buchungen'!P2:P129,"Einnahmen")+SUMIFS('P24 monthly Buchungen'!F2:F129,'P24 monthly Buchungen'!D2:D129,$E28,'P24 monthly Buchungen'!C2:C129,"&gt;="&amp;AW$4,'P24 monthly Buchungen'!C2:C129,"&lt;"&amp;AW$5+1,'P24 monthly Buchungen'!L2:L129,"Einnahmen")-SUMIFS('P24 monthly Buchungen'!F2:F129,'P24 monthly Buchungen'!D2:D129,$E28,'P24 monthly Buchungen'!C2:C129,"&gt;="&amp;AW$4,'P24 monthly Buchungen'!C2:C129,"&lt;"&amp;AW$5+1,'P24 monthly Buchungen'!P2:P129,"Ausgaben"))</f>
        <v>0</v>
      </c>
      <c r="AX28" s="21"/>
      <c r="BA28" s="26">
        <f>-(SUMIFS('P24 monthly Buchungen'!F2:F129,'P24 monthly Buchungen'!D2:D129,$E28,'P24 monthly Buchungen'!C2:C129,"&gt;="&amp;BA$4,'P24 monthly Buchungen'!C2:C129,"&lt;"&amp;BA$5+1,'P24 monthly Buchungen'!L2:L129,"Ausgaben")-SUMIFS('P24 monthly Buchungen'!F2:F129,'P24 monthly Buchungen'!D2:D129,$E28,'P24 monthly Buchungen'!C2:C129,"&gt;="&amp;BA$4,'P24 monthly Buchungen'!C2:C129,"&lt;"&amp;BA$5+1,'P24 monthly Buchungen'!P2:P129,"Einnahmen")+SUMIFS('P24 monthly Buchungen'!F2:F129,'P24 monthly Buchungen'!D2:D129,$E28,'P24 monthly Buchungen'!C2:C129,"&gt;="&amp;BA$4,'P24 monthly Buchungen'!C2:C129,"&lt;"&amp;BA$5+1,'P24 monthly Buchungen'!L2:L129,"Einnahmen")-SUMIFS('P24 monthly Buchungen'!F2:F129,'P24 monthly Buchungen'!D2:D129,$E28,'P24 monthly Buchungen'!C2:C129,"&gt;="&amp;BA$4,'P24 monthly Buchungen'!C2:C129,"&lt;"&amp;BA$5+1,'P24 monthly Buchungen'!P2:P129,"Ausgaben"))</f>
        <v>0</v>
      </c>
      <c r="BB28" s="21"/>
      <c r="BE28" s="26">
        <f>-(SUMIFS('P24 monthly Buchungen'!F2:F129,'P24 monthly Buchungen'!D2:D129,$E28,'P24 monthly Buchungen'!C2:C129,"&gt;="&amp;BE$4,'P24 monthly Buchungen'!C2:C129,"&lt;"&amp;BE$5+1,'P24 monthly Buchungen'!L2:L129,"Ausgaben")-SUMIFS('P24 monthly Buchungen'!F2:F129,'P24 monthly Buchungen'!D2:D129,$E28,'P24 monthly Buchungen'!C2:C129,"&gt;="&amp;BE$4,'P24 monthly Buchungen'!C2:C129,"&lt;"&amp;BE$5+1,'P24 monthly Buchungen'!P2:P129,"Einnahmen")+SUMIFS('P24 monthly Buchungen'!F2:F129,'P24 monthly Buchungen'!D2:D129,$E28,'P24 monthly Buchungen'!C2:C129,"&gt;="&amp;BE$4,'P24 monthly Buchungen'!C2:C129,"&lt;"&amp;BE$5+1,'P24 monthly Buchungen'!L2:L129,"Einnahmen")-SUMIFS('P24 monthly Buchungen'!F2:F129,'P24 monthly Buchungen'!D2:D129,$E28,'P24 monthly Buchungen'!C2:C129,"&gt;="&amp;BE$4,'P24 monthly Buchungen'!C2:C129,"&lt;"&amp;BE$5+1,'P24 monthly Buchungen'!P2:P129,"Ausgaben"))</f>
        <v>0</v>
      </c>
      <c r="BF28" s="21"/>
      <c r="BI28" s="26">
        <f>-(SUMIFS('P24 monthly Buchungen'!F2:F129,'P24 monthly Buchungen'!D2:D129,$E28,'P24 monthly Buchungen'!C2:C129,"&gt;="&amp;BI$4,'P24 monthly Buchungen'!C2:C129,"&lt;"&amp;BI$5+1,'P24 monthly Buchungen'!L2:L129,"Ausgaben")-SUMIFS('P24 monthly Buchungen'!F2:F129,'P24 monthly Buchungen'!D2:D129,$E28,'P24 monthly Buchungen'!C2:C129,"&gt;="&amp;BI$4,'P24 monthly Buchungen'!C2:C129,"&lt;"&amp;BI$5+1,'P24 monthly Buchungen'!P2:P129,"Einnahmen")+SUMIFS('P24 monthly Buchungen'!F2:F129,'P24 monthly Buchungen'!D2:D129,$E28,'P24 monthly Buchungen'!C2:C129,"&gt;="&amp;BI$4,'P24 monthly Buchungen'!C2:C129,"&lt;"&amp;BI$5+1,'P24 monthly Buchungen'!L2:L129,"Einnahmen")-SUMIFS('P24 monthly Buchungen'!F2:F129,'P24 monthly Buchungen'!D2:D129,$E28,'P24 monthly Buchungen'!C2:C129,"&gt;="&amp;BI$4,'P24 monthly Buchungen'!C2:C129,"&lt;"&amp;BI$5+1,'P24 monthly Buchungen'!P2:P129,"Ausgaben"))</f>
        <v>0</v>
      </c>
      <c r="BJ28" s="21"/>
      <c r="BM28" s="26">
        <f>-(SUMIFS('P24 monthly Buchungen'!F2:F129,'P24 monthly Buchungen'!D2:D129,$E28,'P24 monthly Buchungen'!C2:C129,"&gt;="&amp;BM$4,'P24 monthly Buchungen'!C2:C129,"&lt;"&amp;BM$5+1,'P24 monthly Buchungen'!L2:L129,"Ausgaben")-SUMIFS('P24 monthly Buchungen'!F2:F129,'P24 monthly Buchungen'!D2:D129,$E28,'P24 monthly Buchungen'!C2:C129,"&gt;="&amp;BM$4,'P24 monthly Buchungen'!C2:C129,"&lt;"&amp;BM$5+1,'P24 monthly Buchungen'!P2:P129,"Einnahmen")+SUMIFS('P24 monthly Buchungen'!F2:F129,'P24 monthly Buchungen'!D2:D129,$E28,'P24 monthly Buchungen'!C2:C129,"&gt;="&amp;BM$4,'P24 monthly Buchungen'!C2:C129,"&lt;"&amp;BM$5+1,'P24 monthly Buchungen'!L2:L129,"Einnahmen")-SUMIFS('P24 monthly Buchungen'!F2:F129,'P24 monthly Buchungen'!D2:D129,$E28,'P24 monthly Buchungen'!C2:C129,"&gt;="&amp;BM$4,'P24 monthly Buchungen'!C2:C129,"&lt;"&amp;BM$5+1,'P24 monthly Buchungen'!P2:P129,"Ausgaben"))</f>
        <v>0</v>
      </c>
      <c r="BN28" s="21"/>
      <c r="BQ28" s="26">
        <f>-(SUMIFS('P24 monthly Buchungen'!F2:F129,'P24 monthly Buchungen'!D2:D129,$E28,'P24 monthly Buchungen'!C2:C129,"&gt;="&amp;BQ$4,'P24 monthly Buchungen'!C2:C129,"&lt;"&amp;BQ$5+1,'P24 monthly Buchungen'!L2:L129,"Ausgaben")-SUMIFS('P24 monthly Buchungen'!F2:F129,'P24 monthly Buchungen'!D2:D129,$E28,'P24 monthly Buchungen'!C2:C129,"&gt;="&amp;BQ$4,'P24 monthly Buchungen'!C2:C129,"&lt;"&amp;BQ$5+1,'P24 monthly Buchungen'!P2:P129,"Einnahmen")+SUMIFS('P24 monthly Buchungen'!F2:F129,'P24 monthly Buchungen'!D2:D129,$E28,'P24 monthly Buchungen'!C2:C129,"&gt;="&amp;BQ$4,'P24 monthly Buchungen'!C2:C129,"&lt;"&amp;BQ$5+1,'P24 monthly Buchungen'!L2:L129,"Einnahmen")-SUMIFS('P24 monthly Buchungen'!F2:F129,'P24 monthly Buchungen'!D2:D129,$E28,'P24 monthly Buchungen'!C2:C129,"&gt;="&amp;BQ$4,'P24 monthly Buchungen'!C2:C129,"&lt;"&amp;BQ$5+1,'P24 monthly Buchungen'!P2:P129,"Ausgaben"))</f>
        <v>0</v>
      </c>
      <c r="BR28" s="21"/>
      <c r="BU28" s="29">
        <v>10000</v>
      </c>
      <c r="BV28" s="21"/>
      <c r="BY28" s="29">
        <v>10000</v>
      </c>
      <c r="BZ28" s="21"/>
      <c r="CC28" s="26">
        <f>-(SUMIFS('P24 monthly Buchungen'!F2:F129,'P24 monthly Buchungen'!D2:D129,$E28,'P24 monthly Buchungen'!C2:C129,"&gt;="&amp;CC$4,'P24 monthly Buchungen'!C2:C129,"&lt;"&amp;CC$5+1,'P24 monthly Buchungen'!L2:L129,"Ausgaben")-SUMIFS('P24 monthly Buchungen'!F2:F129,'P24 monthly Buchungen'!D2:D129,$E28,'P24 monthly Buchungen'!C2:C129,"&gt;="&amp;CC$4,'P24 monthly Buchungen'!C2:C129,"&lt;"&amp;CC$5+1,'P24 monthly Buchungen'!P2:P129,"Einnahmen")+SUMIFS('P24 monthly Buchungen'!F2:F129,'P24 monthly Buchungen'!D2:D129,$E28,'P24 monthly Buchungen'!C2:C129,"&gt;="&amp;CC$4,'P24 monthly Buchungen'!C2:C129,"&lt;"&amp;CC$5+1,'P24 monthly Buchungen'!L2:L129,"Einnahmen")-SUMIFS('P24 monthly Buchungen'!F2:F129,'P24 monthly Buchungen'!D2:D129,$E28,'P24 monthly Buchungen'!C2:C129,"&gt;="&amp;CC$4,'P24 monthly Buchungen'!C2:C129,"&lt;"&amp;CC$5+1,'P24 monthly Buchungen'!P2:P129,"Ausgaben"))</f>
        <v>0</v>
      </c>
      <c r="CD28" s="21"/>
      <c r="CG28" s="26">
        <f>-(SUMIFS('P24 monthly Buchungen'!F2:F129,'P24 monthly Buchungen'!D2:D129,$E28,'P24 monthly Buchungen'!C2:C129,"&gt;="&amp;CG$4,'P24 monthly Buchungen'!C2:C129,"&lt;"&amp;CG$5+1,'P24 monthly Buchungen'!L2:L129,"Ausgaben")-SUMIFS('P24 monthly Buchungen'!F2:F129,'P24 monthly Buchungen'!D2:D129,$E28,'P24 monthly Buchungen'!C2:C129,"&gt;="&amp;CG$4,'P24 monthly Buchungen'!C2:C129,"&lt;"&amp;CG$5+1,'P24 monthly Buchungen'!P2:P129,"Einnahmen")+SUMIFS('P24 monthly Buchungen'!F2:F129,'P24 monthly Buchungen'!D2:D129,$E28,'P24 monthly Buchungen'!C2:C129,"&gt;="&amp;CG$4,'P24 monthly Buchungen'!C2:C129,"&lt;"&amp;CG$5+1,'P24 monthly Buchungen'!L2:L129,"Einnahmen")-SUMIFS('P24 monthly Buchungen'!F2:F129,'P24 monthly Buchungen'!D2:D129,$E28,'P24 monthly Buchungen'!C2:C129,"&gt;="&amp;CG$4,'P24 monthly Buchungen'!C2:C129,"&lt;"&amp;CG$5+1,'P24 monthly Buchungen'!P2:P129,"Ausgaben"))</f>
        <v>0</v>
      </c>
      <c r="CH28" s="21"/>
      <c r="CK28" s="26">
        <f>-(SUMIFS('P24 monthly Buchungen'!F2:F129,'P24 monthly Buchungen'!D2:D129,$E28,'P24 monthly Buchungen'!C2:C129,"&gt;="&amp;CK$4,'P24 monthly Buchungen'!C2:C129,"&lt;"&amp;CK$5+1,'P24 monthly Buchungen'!L2:L129,"Ausgaben")-SUMIFS('P24 monthly Buchungen'!F2:F129,'P24 monthly Buchungen'!D2:D129,$E28,'P24 monthly Buchungen'!C2:C129,"&gt;="&amp;CK$4,'P24 monthly Buchungen'!C2:C129,"&lt;"&amp;CK$5+1,'P24 monthly Buchungen'!P2:P129,"Einnahmen")+SUMIFS('P24 monthly Buchungen'!F2:F129,'P24 monthly Buchungen'!D2:D129,$E28,'P24 monthly Buchungen'!C2:C129,"&gt;="&amp;CK$4,'P24 monthly Buchungen'!C2:C129,"&lt;"&amp;CK$5+1,'P24 monthly Buchungen'!L2:L129,"Einnahmen")-SUMIFS('P24 monthly Buchungen'!F2:F129,'P24 monthly Buchungen'!D2:D129,$E28,'P24 monthly Buchungen'!C2:C129,"&gt;="&amp;CK$4,'P24 monthly Buchungen'!C2:C129,"&lt;"&amp;CK$5+1,'P24 monthly Buchungen'!P2:P129,"Ausgaben"))</f>
        <v>0</v>
      </c>
      <c r="CL28" s="21"/>
      <c r="CO28" s="26">
        <f>-(SUMIFS('P24 monthly Buchungen'!F2:F129,'P24 monthly Buchungen'!D2:D129,$E28,'P24 monthly Buchungen'!C2:C129,"&gt;="&amp;CO$4,'P24 monthly Buchungen'!C2:C129,"&lt;"&amp;CO$5+1,'P24 monthly Buchungen'!L2:L129,"Ausgaben")-SUMIFS('P24 monthly Buchungen'!F2:F129,'P24 monthly Buchungen'!D2:D129,$E28,'P24 monthly Buchungen'!C2:C129,"&gt;="&amp;CO$4,'P24 monthly Buchungen'!C2:C129,"&lt;"&amp;CO$5+1,'P24 monthly Buchungen'!P2:P129,"Einnahmen")+SUMIFS('P24 monthly Buchungen'!F2:F129,'P24 monthly Buchungen'!D2:D129,$E28,'P24 monthly Buchungen'!C2:C129,"&gt;="&amp;CO$4,'P24 monthly Buchungen'!C2:C129,"&lt;"&amp;CO$5+1,'P24 monthly Buchungen'!L2:L129,"Einnahmen")-SUMIFS('P24 monthly Buchungen'!F2:F129,'P24 monthly Buchungen'!D2:D129,$E28,'P24 monthly Buchungen'!C2:C129,"&gt;="&amp;CO$4,'P24 monthly Buchungen'!C2:C129,"&lt;"&amp;CO$5+1,'P24 monthly Buchungen'!P2:P129,"Ausgaben"))</f>
        <v>0</v>
      </c>
      <c r="CP28" s="21"/>
      <c r="CS28" s="26">
        <f>-(SUMIFS('P24 monthly Buchungen'!F2:F129,'P24 monthly Buchungen'!D2:D129,$E28,'P24 monthly Buchungen'!C2:C129,"&gt;="&amp;CS$4,'P24 monthly Buchungen'!C2:C129,"&lt;"&amp;CS$5+1,'P24 monthly Buchungen'!L2:L129,"Ausgaben")-SUMIFS('P24 monthly Buchungen'!F2:F129,'P24 monthly Buchungen'!D2:D129,$E28,'P24 monthly Buchungen'!C2:C129,"&gt;="&amp;CS$4,'P24 monthly Buchungen'!C2:C129,"&lt;"&amp;CS$5+1,'P24 monthly Buchungen'!P2:P129,"Einnahmen")+SUMIFS('P24 monthly Buchungen'!F2:F129,'P24 monthly Buchungen'!D2:D129,$E28,'P24 monthly Buchungen'!C2:C129,"&gt;="&amp;CS$4,'P24 monthly Buchungen'!C2:C129,"&lt;"&amp;CS$5+1,'P24 monthly Buchungen'!L2:L129,"Einnahmen")-SUMIFS('P24 monthly Buchungen'!F2:F129,'P24 monthly Buchungen'!D2:D129,$E28,'P24 monthly Buchungen'!C2:C129,"&gt;="&amp;CS$4,'P24 monthly Buchungen'!C2:C129,"&lt;"&amp;CS$5+1,'P24 monthly Buchungen'!P2:P129,"Ausgaben"))</f>
        <v>0</v>
      </c>
      <c r="CT28" s="21"/>
      <c r="CW28" s="26">
        <f>-(SUMIFS('P24 monthly Buchungen'!F2:F129,'P24 monthly Buchungen'!D2:D129,$E28,'P24 monthly Buchungen'!C2:C129,"&gt;="&amp;CW$4,'P24 monthly Buchungen'!C2:C129,"&lt;"&amp;CW$5+1,'P24 monthly Buchungen'!L2:L129,"Ausgaben")-SUMIFS('P24 monthly Buchungen'!F2:F129,'P24 monthly Buchungen'!D2:D129,$E28,'P24 monthly Buchungen'!C2:C129,"&gt;="&amp;CW$4,'P24 monthly Buchungen'!C2:C129,"&lt;"&amp;CW$5+1,'P24 monthly Buchungen'!P2:P129,"Einnahmen")+SUMIFS('P24 monthly Buchungen'!F2:F129,'P24 monthly Buchungen'!D2:D129,$E28,'P24 monthly Buchungen'!C2:C129,"&gt;="&amp;CW$4,'P24 monthly Buchungen'!C2:C129,"&lt;"&amp;CW$5+1,'P24 monthly Buchungen'!L2:L129,"Einnahmen")-SUMIFS('P24 monthly Buchungen'!F2:F129,'P24 monthly Buchungen'!D2:D129,$E28,'P24 monthly Buchungen'!C2:C129,"&gt;="&amp;CW$4,'P24 monthly Buchungen'!C2:C129,"&lt;"&amp;CW$5+1,'P24 monthly Buchungen'!P2:P129,"Ausgaben"))</f>
        <v>0</v>
      </c>
      <c r="CX28" s="21"/>
      <c r="DA28" s="26">
        <f>-(SUMIFS('P24 monthly Buchungen'!F2:F129,'P24 monthly Buchungen'!D2:D129,$E28,'P24 monthly Buchungen'!C2:C129,"&gt;="&amp;DA$4,'P24 monthly Buchungen'!C2:C129,"&lt;"&amp;DA$5+1,'P24 monthly Buchungen'!L2:L129,"Ausgaben")-SUMIFS('P24 monthly Buchungen'!F2:F129,'P24 monthly Buchungen'!D2:D129,$E28,'P24 monthly Buchungen'!C2:C129,"&gt;="&amp;DA$4,'P24 monthly Buchungen'!C2:C129,"&lt;"&amp;DA$5+1,'P24 monthly Buchungen'!P2:P129,"Einnahmen")+SUMIFS('P24 monthly Buchungen'!F2:F129,'P24 monthly Buchungen'!D2:D129,$E28,'P24 monthly Buchungen'!C2:C129,"&gt;="&amp;DA$4,'P24 monthly Buchungen'!C2:C129,"&lt;"&amp;DA$5+1,'P24 monthly Buchungen'!L2:L129,"Einnahmen")-SUMIFS('P24 monthly Buchungen'!F2:F129,'P24 monthly Buchungen'!D2:D129,$E28,'P24 monthly Buchungen'!C2:C129,"&gt;="&amp;DA$4,'P24 monthly Buchungen'!C2:C129,"&lt;"&amp;DA$5+1,'P24 monthly Buchungen'!P2:P129,"Ausgaben"))</f>
        <v>0</v>
      </c>
      <c r="DB28" s="21"/>
      <c r="DE28" s="26">
        <f>-(SUMIFS('P24 monthly Buchungen'!F2:F129,'P24 monthly Buchungen'!D2:D129,$E28,'P24 monthly Buchungen'!C2:C129,"&gt;="&amp;DE$4,'P24 monthly Buchungen'!C2:C129,"&lt;"&amp;DE$5+1,'P24 monthly Buchungen'!L2:L129,"Ausgaben")-SUMIFS('P24 monthly Buchungen'!F2:F129,'P24 monthly Buchungen'!D2:D129,$E28,'P24 monthly Buchungen'!C2:C129,"&gt;="&amp;DE$4,'P24 monthly Buchungen'!C2:C129,"&lt;"&amp;DE$5+1,'P24 monthly Buchungen'!P2:P129,"Einnahmen")+SUMIFS('P24 monthly Buchungen'!F2:F129,'P24 monthly Buchungen'!D2:D129,$E28,'P24 monthly Buchungen'!C2:C129,"&gt;="&amp;DE$4,'P24 monthly Buchungen'!C2:C129,"&lt;"&amp;DE$5+1,'P24 monthly Buchungen'!L2:L129,"Einnahmen")-SUMIFS('P24 monthly Buchungen'!F2:F129,'P24 monthly Buchungen'!D2:D129,$E28,'P24 monthly Buchungen'!C2:C129,"&gt;="&amp;DE$4,'P24 monthly Buchungen'!C2:C129,"&lt;"&amp;DE$5+1,'P24 monthly Buchungen'!P2:P129,"Ausgaben"))</f>
        <v>0</v>
      </c>
      <c r="DF28" s="21"/>
      <c r="DI28" s="26">
        <f>-(SUMIFS('P24 monthly Buchungen'!F2:F129,'P24 monthly Buchungen'!D2:D129,$E28,'P24 monthly Buchungen'!C2:C129,"&gt;="&amp;DI$4,'P24 monthly Buchungen'!C2:C129,"&lt;"&amp;DI$5+1,'P24 monthly Buchungen'!L2:L129,"Ausgaben")-SUMIFS('P24 monthly Buchungen'!F2:F129,'P24 monthly Buchungen'!D2:D129,$E28,'P24 monthly Buchungen'!C2:C129,"&gt;="&amp;DI$4,'P24 monthly Buchungen'!C2:C129,"&lt;"&amp;DI$5+1,'P24 monthly Buchungen'!P2:P129,"Einnahmen")+SUMIFS('P24 monthly Buchungen'!F2:F129,'P24 monthly Buchungen'!D2:D129,$E28,'P24 monthly Buchungen'!C2:C129,"&gt;="&amp;DI$4,'P24 monthly Buchungen'!C2:C129,"&lt;"&amp;DI$5+1,'P24 monthly Buchungen'!L2:L129,"Einnahmen")-SUMIFS('P24 monthly Buchungen'!F2:F129,'P24 monthly Buchungen'!D2:D129,$E28,'P24 monthly Buchungen'!C2:C129,"&gt;="&amp;DI$4,'P24 monthly Buchungen'!C2:C129,"&lt;"&amp;DI$5+1,'P24 monthly Buchungen'!P2:P129,"Ausgaben"))</f>
        <v>10642.53</v>
      </c>
      <c r="DJ28" s="21"/>
      <c r="DM28" s="26">
        <f>-(SUMIFS('P24 monthly Buchungen'!F2:F129,'P24 monthly Buchungen'!D2:D129,$E28,'P24 monthly Buchungen'!C2:C129,"&gt;="&amp;DM$4,'P24 monthly Buchungen'!C2:C129,"&lt;"&amp;DM$5+1,'P24 monthly Buchungen'!L2:L129,"Ausgaben")-SUMIFS('P24 monthly Buchungen'!F2:F129,'P24 monthly Buchungen'!D2:D129,$E28,'P24 monthly Buchungen'!C2:C129,"&gt;="&amp;DM$4,'P24 monthly Buchungen'!C2:C129,"&lt;"&amp;DM$5+1,'P24 monthly Buchungen'!P2:P129,"Einnahmen")+SUMIFS('P24 monthly Buchungen'!F2:F129,'P24 monthly Buchungen'!D2:D129,$E28,'P24 monthly Buchungen'!C2:C129,"&gt;="&amp;DM$4,'P24 monthly Buchungen'!C2:C129,"&lt;"&amp;DM$5+1,'P24 monthly Buchungen'!L2:L129,"Einnahmen")-SUMIFS('P24 monthly Buchungen'!F2:F129,'P24 monthly Buchungen'!D2:D129,$E28,'P24 monthly Buchungen'!C2:C129,"&gt;="&amp;DM$4,'P24 monthly Buchungen'!C2:C129,"&lt;"&amp;DM$5+1,'P24 monthly Buchungen'!P2:P129,"Ausgaben"))</f>
        <v>0</v>
      </c>
      <c r="DN28" s="21"/>
      <c r="DQ28" s="26">
        <f>-(SUMIFS('P24 monthly Buchungen'!F2:F129,'P24 monthly Buchungen'!D2:D129,$E28,'P24 monthly Buchungen'!C2:C129,"&gt;="&amp;DQ$4,'P24 monthly Buchungen'!C2:C129,"&lt;"&amp;DQ$5+1,'P24 monthly Buchungen'!L2:L129,"Ausgaben")-SUMIFS('P24 monthly Buchungen'!F2:F129,'P24 monthly Buchungen'!D2:D129,$E28,'P24 monthly Buchungen'!C2:C129,"&gt;="&amp;DQ$4,'P24 monthly Buchungen'!C2:C129,"&lt;"&amp;DQ$5+1,'P24 monthly Buchungen'!P2:P129,"Einnahmen")+SUMIFS('P24 monthly Buchungen'!F2:F129,'P24 monthly Buchungen'!D2:D129,$E28,'P24 monthly Buchungen'!C2:C129,"&gt;="&amp;DQ$4,'P24 monthly Buchungen'!C2:C129,"&lt;"&amp;DQ$5+1,'P24 monthly Buchungen'!L2:L129,"Einnahmen")-SUMIFS('P24 monthly Buchungen'!F2:F129,'P24 monthly Buchungen'!D2:D129,$E28,'P24 monthly Buchungen'!C2:C129,"&gt;="&amp;DQ$4,'P24 monthly Buchungen'!C2:C129,"&lt;"&amp;DQ$5+1,'P24 monthly Buchungen'!P2:P129,"Ausgaben"))</f>
        <v>0</v>
      </c>
      <c r="DR28" s="21"/>
      <c r="DU28" s="26">
        <f>-(SUMIFS('P24 monthly Buchungen'!F2:F129,'P24 monthly Buchungen'!D2:D129,$E28,'P24 monthly Buchungen'!C2:C129,"&gt;="&amp;DU$4,'P24 monthly Buchungen'!C2:C129,"&lt;"&amp;DU$5+1,'P24 monthly Buchungen'!L2:L129,"Ausgaben")-SUMIFS('P24 monthly Buchungen'!F2:F129,'P24 monthly Buchungen'!D2:D129,$E28,'P24 monthly Buchungen'!C2:C129,"&gt;="&amp;DU$4,'P24 monthly Buchungen'!C2:C129,"&lt;"&amp;DU$5+1,'P24 monthly Buchungen'!P2:P129,"Einnahmen")+SUMIFS('P24 monthly Buchungen'!F2:F129,'P24 monthly Buchungen'!D2:D129,$E28,'P24 monthly Buchungen'!C2:C129,"&gt;="&amp;DU$4,'P24 monthly Buchungen'!C2:C129,"&lt;"&amp;DU$5+1,'P24 monthly Buchungen'!L2:L129,"Einnahmen")-SUMIFS('P24 monthly Buchungen'!F2:F129,'P24 monthly Buchungen'!D2:D129,$E28,'P24 monthly Buchungen'!C2:C129,"&gt;="&amp;DU$4,'P24 monthly Buchungen'!C2:C129,"&lt;"&amp;DU$5+1,'P24 monthly Buchungen'!P2:P129,"Ausgaben"))</f>
        <v>0</v>
      </c>
      <c r="DV28" s="21"/>
      <c r="DY28" s="29">
        <v>10000</v>
      </c>
      <c r="DZ28" s="21"/>
      <c r="EC28" s="29">
        <v>10000</v>
      </c>
      <c r="ED28" s="21"/>
      <c r="EG28" s="26">
        <f>-(SUMIFS('P24 monthly Buchungen'!F2:F129,'P24 monthly Buchungen'!D2:D129,$E28,'P24 monthly Buchungen'!C2:C129,"&gt;="&amp;EG$4,'P24 monthly Buchungen'!C2:C129,"&lt;"&amp;EG$5+1,'P24 monthly Buchungen'!L2:L129,"Ausgaben")-SUMIFS('P24 monthly Buchungen'!F2:F129,'P24 monthly Buchungen'!D2:D129,$E28,'P24 monthly Buchungen'!C2:C129,"&gt;="&amp;EG$4,'P24 monthly Buchungen'!C2:C129,"&lt;"&amp;EG$5+1,'P24 monthly Buchungen'!P2:P129,"Einnahmen")+SUMIFS('P24 monthly Buchungen'!F2:F129,'P24 monthly Buchungen'!D2:D129,$E28,'P24 monthly Buchungen'!C2:C129,"&gt;="&amp;EG$4,'P24 monthly Buchungen'!C2:C129,"&lt;"&amp;EG$5+1,'P24 monthly Buchungen'!L2:L129,"Einnahmen")-SUMIFS('P24 monthly Buchungen'!F2:F129,'P24 monthly Buchungen'!D2:D129,$E28,'P24 monthly Buchungen'!C2:C129,"&gt;="&amp;EG$4,'P24 monthly Buchungen'!C2:C129,"&lt;"&amp;EG$5+1,'P24 monthly Buchungen'!P2:P129,"Ausgaben"))</f>
        <v>0</v>
      </c>
      <c r="EH28" s="21"/>
      <c r="EK28" s="26">
        <f>-(SUMIFS('P24 monthly Buchungen'!F2:F129,'P24 monthly Buchungen'!D2:D129,$E28,'P24 monthly Buchungen'!C2:C129,"&gt;="&amp;EK$4,'P24 monthly Buchungen'!C2:C129,"&lt;"&amp;EK$5+1,'P24 monthly Buchungen'!L2:L129,"Ausgaben")-SUMIFS('P24 monthly Buchungen'!F2:F129,'P24 monthly Buchungen'!D2:D129,$E28,'P24 monthly Buchungen'!C2:C129,"&gt;="&amp;EK$4,'P24 monthly Buchungen'!C2:C129,"&lt;"&amp;EK$5+1,'P24 monthly Buchungen'!P2:P129,"Einnahmen")+SUMIFS('P24 monthly Buchungen'!F2:F129,'P24 monthly Buchungen'!D2:D129,$E28,'P24 monthly Buchungen'!C2:C129,"&gt;="&amp;EK$4,'P24 monthly Buchungen'!C2:C129,"&lt;"&amp;EK$5+1,'P24 monthly Buchungen'!L2:L129,"Einnahmen")-SUMIFS('P24 monthly Buchungen'!F2:F129,'P24 monthly Buchungen'!D2:D129,$E28,'P24 monthly Buchungen'!C2:C129,"&gt;="&amp;EK$4,'P24 monthly Buchungen'!C2:C129,"&lt;"&amp;EK$5+1,'P24 monthly Buchungen'!P2:P129,"Ausgaben"))</f>
        <v>0</v>
      </c>
      <c r="EL28" s="21"/>
      <c r="EO28" s="26">
        <f>-(SUMIFS('P24 monthly Buchungen'!F2:F129,'P24 monthly Buchungen'!D2:D129,$E28,'P24 monthly Buchungen'!C2:C129,"&gt;="&amp;EO$4,'P24 monthly Buchungen'!C2:C129,"&lt;"&amp;EO$5+1,'P24 monthly Buchungen'!L2:L129,"Ausgaben")-SUMIFS('P24 monthly Buchungen'!F2:F129,'P24 monthly Buchungen'!D2:D129,$E28,'P24 monthly Buchungen'!C2:C129,"&gt;="&amp;EO$4,'P24 monthly Buchungen'!C2:C129,"&lt;"&amp;EO$5+1,'P24 monthly Buchungen'!P2:P129,"Einnahmen")+SUMIFS('P24 monthly Buchungen'!F2:F129,'P24 monthly Buchungen'!D2:D129,$E28,'P24 monthly Buchungen'!C2:C129,"&gt;="&amp;EO$4,'P24 monthly Buchungen'!C2:C129,"&lt;"&amp;EO$5+1,'P24 monthly Buchungen'!L2:L129,"Einnahmen")-SUMIFS('P24 monthly Buchungen'!F2:F129,'P24 monthly Buchungen'!D2:D129,$E28,'P24 monthly Buchungen'!C2:C129,"&gt;="&amp;EO$4,'P24 monthly Buchungen'!C2:C129,"&lt;"&amp;EO$5+1,'P24 monthly Buchungen'!P2:P129,"Ausgaben"))</f>
        <v>0</v>
      </c>
      <c r="EP28" s="21"/>
      <c r="ES28" s="26">
        <f>-(SUMIFS('P24 monthly Buchungen'!F2:F129,'P24 monthly Buchungen'!D2:D129,$E28,'P24 monthly Buchungen'!C2:C129,"&gt;="&amp;ES$4,'P24 monthly Buchungen'!C2:C129,"&lt;"&amp;ES$5+1,'P24 monthly Buchungen'!L2:L129,"Ausgaben")-SUMIFS('P24 monthly Buchungen'!F2:F129,'P24 monthly Buchungen'!D2:D129,$E28,'P24 monthly Buchungen'!C2:C129,"&gt;="&amp;ES$4,'P24 monthly Buchungen'!C2:C129,"&lt;"&amp;ES$5+1,'P24 monthly Buchungen'!P2:P129,"Einnahmen")+SUMIFS('P24 monthly Buchungen'!F2:F129,'P24 monthly Buchungen'!D2:D129,$E28,'P24 monthly Buchungen'!C2:C129,"&gt;="&amp;ES$4,'P24 monthly Buchungen'!C2:C129,"&lt;"&amp;ES$5+1,'P24 monthly Buchungen'!L2:L129,"Einnahmen")-SUMIFS('P24 monthly Buchungen'!F2:F129,'P24 monthly Buchungen'!D2:D129,$E28,'P24 monthly Buchungen'!C2:C129,"&gt;="&amp;ES$4,'P24 monthly Buchungen'!C2:C129,"&lt;"&amp;ES$5+1,'P24 monthly Buchungen'!P2:P129,"Ausgaben"))</f>
        <v>0</v>
      </c>
      <c r="ET28" s="21"/>
      <c r="EW28" s="26">
        <f>-(SUMIFS('P24 monthly Buchungen'!F2:F129,'P24 monthly Buchungen'!D2:D129,$E28,'P24 monthly Buchungen'!C2:C129,"&gt;="&amp;EW$4,'P24 monthly Buchungen'!C2:C129,"&lt;"&amp;EW$5+1,'P24 monthly Buchungen'!L2:L129,"Ausgaben")-SUMIFS('P24 monthly Buchungen'!F2:F129,'P24 monthly Buchungen'!D2:D129,$E28,'P24 monthly Buchungen'!C2:C129,"&gt;="&amp;EW$4,'P24 monthly Buchungen'!C2:C129,"&lt;"&amp;EW$5+1,'P24 monthly Buchungen'!P2:P129,"Einnahmen")+SUMIFS('P24 monthly Buchungen'!F2:F129,'P24 monthly Buchungen'!D2:D129,$E28,'P24 monthly Buchungen'!C2:C129,"&gt;="&amp;EW$4,'P24 monthly Buchungen'!C2:C129,"&lt;"&amp;EW$5+1,'P24 monthly Buchungen'!L2:L129,"Einnahmen")-SUMIFS('P24 monthly Buchungen'!F2:F129,'P24 monthly Buchungen'!D2:D129,$E28,'P24 monthly Buchungen'!C2:C129,"&gt;="&amp;EW$4,'P24 monthly Buchungen'!C2:C129,"&lt;"&amp;EW$5+1,'P24 monthly Buchungen'!P2:P129,"Ausgaben"))</f>
        <v>0</v>
      </c>
      <c r="EX28" s="21"/>
      <c r="FA28" s="26">
        <f>-(SUMIFS('P24 monthly Buchungen'!F2:F129,'P24 monthly Buchungen'!D2:D129,$E28,'P24 monthly Buchungen'!C2:C129,"&gt;="&amp;FA$4,'P24 monthly Buchungen'!C2:C129,"&lt;"&amp;FA$5+1,'P24 monthly Buchungen'!L2:L129,"Ausgaben")-SUMIFS('P24 monthly Buchungen'!F2:F129,'P24 monthly Buchungen'!D2:D129,$E28,'P24 monthly Buchungen'!C2:C129,"&gt;="&amp;FA$4,'P24 monthly Buchungen'!C2:C129,"&lt;"&amp;FA$5+1,'P24 monthly Buchungen'!P2:P129,"Einnahmen")+SUMIFS('P24 monthly Buchungen'!F2:F129,'P24 monthly Buchungen'!D2:D129,$E28,'P24 monthly Buchungen'!C2:C129,"&gt;="&amp;FA$4,'P24 monthly Buchungen'!C2:C129,"&lt;"&amp;FA$5+1,'P24 monthly Buchungen'!L2:L129,"Einnahmen")-SUMIFS('P24 monthly Buchungen'!F2:F129,'P24 monthly Buchungen'!D2:D129,$E28,'P24 monthly Buchungen'!C2:C129,"&gt;="&amp;FA$4,'P24 monthly Buchungen'!C2:C129,"&lt;"&amp;FA$5+1,'P24 monthly Buchungen'!P2:P129,"Ausgaben"))</f>
        <v>0</v>
      </c>
      <c r="FB28" s="21"/>
      <c r="FE28" s="26">
        <f>-(SUMIFS('P24 monthly Buchungen'!F2:F129,'P24 monthly Buchungen'!D2:D129,$E28,'P24 monthly Buchungen'!C2:C129,"&gt;="&amp;FE$4,'P24 monthly Buchungen'!C2:C129,"&lt;"&amp;FE$5+1,'P24 monthly Buchungen'!L2:L129,"Ausgaben")-SUMIFS('P24 monthly Buchungen'!F2:F129,'P24 monthly Buchungen'!D2:D129,$E28,'P24 monthly Buchungen'!C2:C129,"&gt;="&amp;FE$4,'P24 monthly Buchungen'!C2:C129,"&lt;"&amp;FE$5+1,'P24 monthly Buchungen'!P2:P129,"Einnahmen")+SUMIFS('P24 monthly Buchungen'!F2:F129,'P24 monthly Buchungen'!D2:D129,$E28,'P24 monthly Buchungen'!C2:C129,"&gt;="&amp;FE$4,'P24 monthly Buchungen'!C2:C129,"&lt;"&amp;FE$5+1,'P24 monthly Buchungen'!L2:L129,"Einnahmen")-SUMIFS('P24 monthly Buchungen'!F2:F129,'P24 monthly Buchungen'!D2:D129,$E28,'P24 monthly Buchungen'!C2:C129,"&gt;="&amp;FE$4,'P24 monthly Buchungen'!C2:C129,"&lt;"&amp;FE$5+1,'P24 monthly Buchungen'!P2:P129,"Ausgaben"))</f>
        <v>0</v>
      </c>
      <c r="FF28" s="21"/>
      <c r="FI28" s="26">
        <f>-(SUMIFS('P24 monthly Buchungen'!F2:F129,'P24 monthly Buchungen'!D2:D129,$E28,'P24 monthly Buchungen'!C2:C129,"&gt;="&amp;FI$4,'P24 monthly Buchungen'!C2:C129,"&lt;"&amp;FI$5+1,'P24 monthly Buchungen'!L2:L129,"Ausgaben")-SUMIFS('P24 monthly Buchungen'!F2:F129,'P24 monthly Buchungen'!D2:D129,$E28,'P24 monthly Buchungen'!C2:C129,"&gt;="&amp;FI$4,'P24 monthly Buchungen'!C2:C129,"&lt;"&amp;FI$5+1,'P24 monthly Buchungen'!P2:P129,"Einnahmen")+SUMIFS('P24 monthly Buchungen'!F2:F129,'P24 monthly Buchungen'!D2:D129,$E28,'P24 monthly Buchungen'!C2:C129,"&gt;="&amp;FI$4,'P24 monthly Buchungen'!C2:C129,"&lt;"&amp;FI$5+1,'P24 monthly Buchungen'!L2:L129,"Einnahmen")-SUMIFS('P24 monthly Buchungen'!F2:F129,'P24 monthly Buchungen'!D2:D129,$E28,'P24 monthly Buchungen'!C2:C129,"&gt;="&amp;FI$4,'P24 monthly Buchungen'!C2:C129,"&lt;"&amp;FI$5+1,'P24 monthly Buchungen'!P2:P129,"Ausgaben"))</f>
        <v>0</v>
      </c>
      <c r="FJ28" s="21"/>
      <c r="FM28" s="26">
        <f>-(SUMIFS('P24 monthly Buchungen'!F2:F129,'P24 monthly Buchungen'!D2:D129,$E28,'P24 monthly Buchungen'!C2:C129,"&gt;="&amp;FM$4,'P24 monthly Buchungen'!C2:C129,"&lt;"&amp;FM$5+1,'P24 monthly Buchungen'!L2:L129,"Ausgaben")-SUMIFS('P24 monthly Buchungen'!F2:F129,'P24 monthly Buchungen'!D2:D129,$E28,'P24 monthly Buchungen'!C2:C129,"&gt;="&amp;FM$4,'P24 monthly Buchungen'!C2:C129,"&lt;"&amp;FM$5+1,'P24 monthly Buchungen'!P2:P129,"Einnahmen")+SUMIFS('P24 monthly Buchungen'!F2:F129,'P24 monthly Buchungen'!D2:D129,$E28,'P24 monthly Buchungen'!C2:C129,"&gt;="&amp;FM$4,'P24 monthly Buchungen'!C2:C129,"&lt;"&amp;FM$5+1,'P24 monthly Buchungen'!L2:L129,"Einnahmen")-SUMIFS('P24 monthly Buchungen'!F2:F129,'P24 monthly Buchungen'!D2:D129,$E28,'P24 monthly Buchungen'!C2:C129,"&gt;="&amp;FM$4,'P24 monthly Buchungen'!C2:C129,"&lt;"&amp;FM$5+1,'P24 monthly Buchungen'!P2:P129,"Ausgaben"))</f>
        <v>0</v>
      </c>
      <c r="FN28" s="21"/>
      <c r="FQ28" s="26">
        <f>-(SUMIFS('P24 monthly Buchungen'!F2:F129,'P24 monthly Buchungen'!D2:D129,$E28,'P24 monthly Buchungen'!C2:C129,"&gt;="&amp;FQ$4,'P24 monthly Buchungen'!C2:C129,"&lt;"&amp;FQ$5+1,'P24 monthly Buchungen'!L2:L129,"Ausgaben")-SUMIFS('P24 monthly Buchungen'!F2:F129,'P24 monthly Buchungen'!D2:D129,$E28,'P24 monthly Buchungen'!C2:C129,"&gt;="&amp;FQ$4,'P24 monthly Buchungen'!C2:C129,"&lt;"&amp;FQ$5+1,'P24 monthly Buchungen'!P2:P129,"Einnahmen")+SUMIFS('P24 monthly Buchungen'!F2:F129,'P24 monthly Buchungen'!D2:D129,$E28,'P24 monthly Buchungen'!C2:C129,"&gt;="&amp;FQ$4,'P24 monthly Buchungen'!C2:C129,"&lt;"&amp;FQ$5+1,'P24 monthly Buchungen'!L2:L129,"Einnahmen")-SUMIFS('P24 monthly Buchungen'!F2:F129,'P24 monthly Buchungen'!D2:D129,$E28,'P24 monthly Buchungen'!C2:C129,"&gt;="&amp;FQ$4,'P24 monthly Buchungen'!C2:C129,"&lt;"&amp;FQ$5+1,'P24 monthly Buchungen'!P2:P129,"Ausgaben"))</f>
        <v>0</v>
      </c>
      <c r="FR28" s="21"/>
      <c r="FU28" s="26">
        <f>-(SUMIFS('P24 monthly Buchungen'!F2:F129,'P24 monthly Buchungen'!D2:D129,$E28,'P24 monthly Buchungen'!C2:C129,"&gt;="&amp;FU$4,'P24 monthly Buchungen'!C2:C129,"&lt;"&amp;FU$5+1,'P24 monthly Buchungen'!L2:L129,"Ausgaben")-SUMIFS('P24 monthly Buchungen'!F2:F129,'P24 monthly Buchungen'!D2:D129,$E28,'P24 monthly Buchungen'!C2:C129,"&gt;="&amp;FU$4,'P24 monthly Buchungen'!C2:C129,"&lt;"&amp;FU$5+1,'P24 monthly Buchungen'!P2:P129,"Einnahmen")+SUMIFS('P24 monthly Buchungen'!F2:F129,'P24 monthly Buchungen'!D2:D129,$E28,'P24 monthly Buchungen'!C2:C129,"&gt;="&amp;FU$4,'P24 monthly Buchungen'!C2:C129,"&lt;"&amp;FU$5+1,'P24 monthly Buchungen'!L2:L129,"Einnahmen")-SUMIFS('P24 monthly Buchungen'!F2:F129,'P24 monthly Buchungen'!D2:D129,$E28,'P24 monthly Buchungen'!C2:C129,"&gt;="&amp;FU$4,'P24 monthly Buchungen'!C2:C129,"&lt;"&amp;FU$5+1,'P24 monthly Buchungen'!P2:P129,"Ausgaben"))</f>
        <v>0</v>
      </c>
      <c r="FV28" s="21"/>
      <c r="FY28" s="26">
        <f>-(SUMIFS('P24 monthly Buchungen'!F2:F129,'P24 monthly Buchungen'!D2:D129,$E28,'P24 monthly Buchungen'!C2:C129,"&gt;="&amp;FY$4,'P24 monthly Buchungen'!C2:C129,"&lt;"&amp;FY$5+1,'P24 monthly Buchungen'!L2:L129,"Ausgaben")-SUMIFS('P24 monthly Buchungen'!F2:F129,'P24 monthly Buchungen'!D2:D129,$E28,'P24 monthly Buchungen'!C2:C129,"&gt;="&amp;FY$4,'P24 monthly Buchungen'!C2:C129,"&lt;"&amp;FY$5+1,'P24 monthly Buchungen'!P2:P129,"Einnahmen")+SUMIFS('P24 monthly Buchungen'!F2:F129,'P24 monthly Buchungen'!D2:D129,$E28,'P24 monthly Buchungen'!C2:C129,"&gt;="&amp;FY$4,'P24 monthly Buchungen'!C2:C129,"&lt;"&amp;FY$5+1,'P24 monthly Buchungen'!L2:L129,"Einnahmen")-SUMIFS('P24 monthly Buchungen'!F2:F129,'P24 monthly Buchungen'!D2:D129,$E28,'P24 monthly Buchungen'!C2:C129,"&gt;="&amp;FY$4,'P24 monthly Buchungen'!C2:C129,"&lt;"&amp;FY$5+1,'P24 monthly Buchungen'!P2:P129,"Ausgaben"))</f>
        <v>0</v>
      </c>
      <c r="FZ28" s="21"/>
      <c r="GC28" s="26">
        <f>-(SUMIFS('P24 monthly Buchungen'!F2:F129,'P24 monthly Buchungen'!D2:D129,$E28,'P24 monthly Buchungen'!C2:C129,"&gt;="&amp;GC$4,'P24 monthly Buchungen'!C2:C129,"&lt;"&amp;GC$5+1,'P24 monthly Buchungen'!L2:L129,"Ausgaben")-SUMIFS('P24 monthly Buchungen'!F2:F129,'P24 monthly Buchungen'!D2:D129,$E28,'P24 monthly Buchungen'!C2:C129,"&gt;="&amp;GC$4,'P24 monthly Buchungen'!C2:C129,"&lt;"&amp;GC$5+1,'P24 monthly Buchungen'!P2:P129,"Einnahmen")+SUMIFS('P24 monthly Buchungen'!F2:F129,'P24 monthly Buchungen'!D2:D129,$E28,'P24 monthly Buchungen'!C2:C129,"&gt;="&amp;GC$4,'P24 monthly Buchungen'!C2:C129,"&lt;"&amp;GC$5+1,'P24 monthly Buchungen'!L2:L129,"Einnahmen")-SUMIFS('P24 monthly Buchungen'!F2:F129,'P24 monthly Buchungen'!D2:D129,$E28,'P24 monthly Buchungen'!C2:C129,"&gt;="&amp;GC$4,'P24 monthly Buchungen'!C2:C129,"&lt;"&amp;GC$5+1,'P24 monthly Buchungen'!P2:P129,"Ausgaben"))</f>
        <v>0</v>
      </c>
    </row>
    <row r="29" spans="1:185" x14ac:dyDescent="0.2">
      <c r="D29" t="s">
        <v>5877</v>
      </c>
      <c r="E29" t="s">
        <v>5878</v>
      </c>
      <c r="F29" s="21"/>
      <c r="I29" s="29">
        <v>122420</v>
      </c>
      <c r="J29" s="21"/>
      <c r="M29" s="29">
        <v>38070</v>
      </c>
      <c r="N29" s="21"/>
      <c r="Q29" s="29">
        <v>38070</v>
      </c>
      <c r="R29" s="21"/>
      <c r="U29" s="26">
        <f>-(SUMIFS('P24 monthly Buchungen'!F2:F129,'P24 monthly Buchungen'!D2:D129,$E29,'P24 monthly Buchungen'!C2:C129,"&gt;="&amp;U$4,'P24 monthly Buchungen'!C2:C129,"&lt;"&amp;U$5+1,'P24 monthly Buchungen'!L2:L129,"Ausgaben")-SUMIFS('P24 monthly Buchungen'!F2:F129,'P24 monthly Buchungen'!D2:D129,$E29,'P24 monthly Buchungen'!C2:C129,"&gt;="&amp;U$4,'P24 monthly Buchungen'!C2:C129,"&lt;"&amp;U$5+1,'P24 monthly Buchungen'!P2:P129,"Einnahmen")+SUMIFS('P24 monthly Buchungen'!F2:F129,'P24 monthly Buchungen'!D2:D129,$E29,'P24 monthly Buchungen'!C2:C129,"&gt;="&amp;U$4,'P24 monthly Buchungen'!C2:C129,"&lt;"&amp;U$5+1,'P24 monthly Buchungen'!L2:L129,"Einnahmen")-SUMIFS('P24 monthly Buchungen'!F2:F129,'P24 monthly Buchungen'!D2:D129,$E29,'P24 monthly Buchungen'!C2:C129,"&gt;="&amp;U$4,'P24 monthly Buchungen'!C2:C129,"&lt;"&amp;U$5+1,'P24 monthly Buchungen'!P2:P129,"Ausgaben"))</f>
        <v>0</v>
      </c>
      <c r="V29" s="21"/>
      <c r="Y29" s="26">
        <f>-(SUMIFS('P24 monthly Buchungen'!F2:F129,'P24 monthly Buchungen'!D2:D129,$E29,'P24 monthly Buchungen'!C2:C129,"&gt;="&amp;Y$4,'P24 monthly Buchungen'!C2:C129,"&lt;"&amp;Y$5+1,'P24 monthly Buchungen'!L2:L129,"Ausgaben")-SUMIFS('P24 monthly Buchungen'!F2:F129,'P24 monthly Buchungen'!D2:D129,$E29,'P24 monthly Buchungen'!C2:C129,"&gt;="&amp;Y$4,'P24 monthly Buchungen'!C2:C129,"&lt;"&amp;Y$5+1,'P24 monthly Buchungen'!P2:P129,"Einnahmen")+SUMIFS('P24 monthly Buchungen'!F2:F129,'P24 monthly Buchungen'!D2:D129,$E29,'P24 monthly Buchungen'!C2:C129,"&gt;="&amp;Y$4,'P24 monthly Buchungen'!C2:C129,"&lt;"&amp;Y$5+1,'P24 monthly Buchungen'!L2:L129,"Einnahmen")-SUMIFS('P24 monthly Buchungen'!F2:F129,'P24 monthly Buchungen'!D2:D129,$E29,'P24 monthly Buchungen'!C2:C129,"&gt;="&amp;Y$4,'P24 monthly Buchungen'!C2:C129,"&lt;"&amp;Y$5+1,'P24 monthly Buchungen'!P2:P129,"Ausgaben"))</f>
        <v>0</v>
      </c>
      <c r="Z29" s="21"/>
      <c r="AC29" s="26">
        <f>-(SUMIFS('P24 monthly Buchungen'!F2:F129,'P24 monthly Buchungen'!D2:D129,$E29,'P24 monthly Buchungen'!C2:C129,"&gt;="&amp;AC$4,'P24 monthly Buchungen'!C2:C129,"&lt;"&amp;AC$5+1,'P24 monthly Buchungen'!L2:L129,"Ausgaben")-SUMIFS('P24 monthly Buchungen'!F2:F129,'P24 monthly Buchungen'!D2:D129,$E29,'P24 monthly Buchungen'!C2:C129,"&gt;="&amp;AC$4,'P24 monthly Buchungen'!C2:C129,"&lt;"&amp;AC$5+1,'P24 monthly Buchungen'!P2:P129,"Einnahmen")+SUMIFS('P24 monthly Buchungen'!F2:F129,'P24 monthly Buchungen'!D2:D129,$E29,'P24 monthly Buchungen'!C2:C129,"&gt;="&amp;AC$4,'P24 monthly Buchungen'!C2:C129,"&lt;"&amp;AC$5+1,'P24 monthly Buchungen'!L2:L129,"Einnahmen")-SUMIFS('P24 monthly Buchungen'!F2:F129,'P24 monthly Buchungen'!D2:D129,$E29,'P24 monthly Buchungen'!C2:C129,"&gt;="&amp;AC$4,'P24 monthly Buchungen'!C2:C129,"&lt;"&amp;AC$5+1,'P24 monthly Buchungen'!P2:P129,"Ausgaben"))</f>
        <v>0</v>
      </c>
      <c r="AD29" s="21"/>
      <c r="AG29" s="26">
        <f>-(SUMIFS('P24 monthly Buchungen'!F2:F129,'P24 monthly Buchungen'!D2:D129,$E29,'P24 monthly Buchungen'!C2:C129,"&gt;="&amp;AG$4,'P24 monthly Buchungen'!C2:C129,"&lt;"&amp;AG$5+1,'P24 monthly Buchungen'!L2:L129,"Ausgaben")-SUMIFS('P24 monthly Buchungen'!F2:F129,'P24 monthly Buchungen'!D2:D129,$E29,'P24 monthly Buchungen'!C2:C129,"&gt;="&amp;AG$4,'P24 monthly Buchungen'!C2:C129,"&lt;"&amp;AG$5+1,'P24 monthly Buchungen'!P2:P129,"Einnahmen")+SUMIFS('P24 monthly Buchungen'!F2:F129,'P24 monthly Buchungen'!D2:D129,$E29,'P24 monthly Buchungen'!C2:C129,"&gt;="&amp;AG$4,'P24 monthly Buchungen'!C2:C129,"&lt;"&amp;AG$5+1,'P24 monthly Buchungen'!L2:L129,"Einnahmen")-SUMIFS('P24 monthly Buchungen'!F2:F129,'P24 monthly Buchungen'!D2:D129,$E29,'P24 monthly Buchungen'!C2:C129,"&gt;="&amp;AG$4,'P24 monthly Buchungen'!C2:C129,"&lt;"&amp;AG$5+1,'P24 monthly Buchungen'!P2:P129,"Ausgaben"))</f>
        <v>0</v>
      </c>
      <c r="AH29" s="21"/>
      <c r="AK29" s="26">
        <f>-(SUMIFS('P24 monthly Buchungen'!F2:F129,'P24 monthly Buchungen'!D2:D129,$E29,'P24 monthly Buchungen'!C2:C129,"&gt;="&amp;AK$4,'P24 monthly Buchungen'!C2:C129,"&lt;"&amp;AK$5+1,'P24 monthly Buchungen'!L2:L129,"Ausgaben")-SUMIFS('P24 monthly Buchungen'!F2:F129,'P24 monthly Buchungen'!D2:D129,$E29,'P24 monthly Buchungen'!C2:C129,"&gt;="&amp;AK$4,'P24 monthly Buchungen'!C2:C129,"&lt;"&amp;AK$5+1,'P24 monthly Buchungen'!P2:P129,"Einnahmen")+SUMIFS('P24 monthly Buchungen'!F2:F129,'P24 monthly Buchungen'!D2:D129,$E29,'P24 monthly Buchungen'!C2:C129,"&gt;="&amp;AK$4,'P24 monthly Buchungen'!C2:C129,"&lt;"&amp;AK$5+1,'P24 monthly Buchungen'!L2:L129,"Einnahmen")-SUMIFS('P24 monthly Buchungen'!F2:F129,'P24 monthly Buchungen'!D2:D129,$E29,'P24 monthly Buchungen'!C2:C129,"&gt;="&amp;AK$4,'P24 monthly Buchungen'!C2:C129,"&lt;"&amp;AK$5+1,'P24 monthly Buchungen'!P2:P129,"Ausgaben"))</f>
        <v>0</v>
      </c>
      <c r="AL29" s="21"/>
      <c r="AO29" s="26">
        <f>-(SUMIFS('P24 monthly Buchungen'!F2:F129,'P24 monthly Buchungen'!D2:D129,$E29,'P24 monthly Buchungen'!C2:C129,"&gt;="&amp;AO$4,'P24 monthly Buchungen'!C2:C129,"&lt;"&amp;AO$5+1,'P24 monthly Buchungen'!L2:L129,"Ausgaben")-SUMIFS('P24 monthly Buchungen'!F2:F129,'P24 monthly Buchungen'!D2:D129,$E29,'P24 monthly Buchungen'!C2:C129,"&gt;="&amp;AO$4,'P24 monthly Buchungen'!C2:C129,"&lt;"&amp;AO$5+1,'P24 monthly Buchungen'!P2:P129,"Einnahmen")+SUMIFS('P24 monthly Buchungen'!F2:F129,'P24 monthly Buchungen'!D2:D129,$E29,'P24 monthly Buchungen'!C2:C129,"&gt;="&amp;AO$4,'P24 monthly Buchungen'!C2:C129,"&lt;"&amp;AO$5+1,'P24 monthly Buchungen'!L2:L129,"Einnahmen")-SUMIFS('P24 monthly Buchungen'!F2:F129,'P24 monthly Buchungen'!D2:D129,$E29,'P24 monthly Buchungen'!C2:C129,"&gt;="&amp;AO$4,'P24 monthly Buchungen'!C2:C129,"&lt;"&amp;AO$5+1,'P24 monthly Buchungen'!P2:P129,"Ausgaben"))</f>
        <v>0</v>
      </c>
      <c r="AP29" s="21"/>
      <c r="AS29" s="26">
        <f>-(SUMIFS('P24 monthly Buchungen'!F2:F129,'P24 monthly Buchungen'!D2:D129,$E29,'P24 monthly Buchungen'!C2:C129,"&gt;="&amp;AS$4,'P24 monthly Buchungen'!C2:C129,"&lt;"&amp;AS$5+1,'P24 monthly Buchungen'!L2:L129,"Ausgaben")-SUMIFS('P24 monthly Buchungen'!F2:F129,'P24 monthly Buchungen'!D2:D129,$E29,'P24 monthly Buchungen'!C2:C129,"&gt;="&amp;AS$4,'P24 monthly Buchungen'!C2:C129,"&lt;"&amp;AS$5+1,'P24 monthly Buchungen'!P2:P129,"Einnahmen")+SUMIFS('P24 monthly Buchungen'!F2:F129,'P24 monthly Buchungen'!D2:D129,$E29,'P24 monthly Buchungen'!C2:C129,"&gt;="&amp;AS$4,'P24 monthly Buchungen'!C2:C129,"&lt;"&amp;AS$5+1,'P24 monthly Buchungen'!L2:L129,"Einnahmen")-SUMIFS('P24 monthly Buchungen'!F2:F129,'P24 monthly Buchungen'!D2:D129,$E29,'P24 monthly Buchungen'!C2:C129,"&gt;="&amp;AS$4,'P24 monthly Buchungen'!C2:C129,"&lt;"&amp;AS$5+1,'P24 monthly Buchungen'!P2:P129,"Ausgaben"))</f>
        <v>0</v>
      </c>
      <c r="AT29" s="21"/>
      <c r="AW29" s="26">
        <f>-(SUMIFS('P24 monthly Buchungen'!F2:F129,'P24 monthly Buchungen'!D2:D129,$E29,'P24 monthly Buchungen'!C2:C129,"&gt;="&amp;AW$4,'P24 monthly Buchungen'!C2:C129,"&lt;"&amp;AW$5+1,'P24 monthly Buchungen'!L2:L129,"Ausgaben")-SUMIFS('P24 monthly Buchungen'!F2:F129,'P24 monthly Buchungen'!D2:D129,$E29,'P24 monthly Buchungen'!C2:C129,"&gt;="&amp;AW$4,'P24 monthly Buchungen'!C2:C129,"&lt;"&amp;AW$5+1,'P24 monthly Buchungen'!P2:P129,"Einnahmen")+SUMIFS('P24 monthly Buchungen'!F2:F129,'P24 monthly Buchungen'!D2:D129,$E29,'P24 monthly Buchungen'!C2:C129,"&gt;="&amp;AW$4,'P24 monthly Buchungen'!C2:C129,"&lt;"&amp;AW$5+1,'P24 monthly Buchungen'!L2:L129,"Einnahmen")-SUMIFS('P24 monthly Buchungen'!F2:F129,'P24 monthly Buchungen'!D2:D129,$E29,'P24 monthly Buchungen'!C2:C129,"&gt;="&amp;AW$4,'P24 monthly Buchungen'!C2:C129,"&lt;"&amp;AW$5+1,'P24 monthly Buchungen'!P2:P129,"Ausgaben"))</f>
        <v>0</v>
      </c>
      <c r="AX29" s="21"/>
      <c r="BA29" s="26">
        <f>-(SUMIFS('P24 monthly Buchungen'!F2:F129,'P24 monthly Buchungen'!D2:D129,$E29,'P24 monthly Buchungen'!C2:C129,"&gt;="&amp;BA$4,'P24 monthly Buchungen'!C2:C129,"&lt;"&amp;BA$5+1,'P24 monthly Buchungen'!L2:L129,"Ausgaben")-SUMIFS('P24 monthly Buchungen'!F2:F129,'P24 monthly Buchungen'!D2:D129,$E29,'P24 monthly Buchungen'!C2:C129,"&gt;="&amp;BA$4,'P24 monthly Buchungen'!C2:C129,"&lt;"&amp;BA$5+1,'P24 monthly Buchungen'!P2:P129,"Einnahmen")+SUMIFS('P24 monthly Buchungen'!F2:F129,'P24 monthly Buchungen'!D2:D129,$E29,'P24 monthly Buchungen'!C2:C129,"&gt;="&amp;BA$4,'P24 monthly Buchungen'!C2:C129,"&lt;"&amp;BA$5+1,'P24 monthly Buchungen'!L2:L129,"Einnahmen")-SUMIFS('P24 monthly Buchungen'!F2:F129,'P24 monthly Buchungen'!D2:D129,$E29,'P24 monthly Buchungen'!C2:C129,"&gt;="&amp;BA$4,'P24 monthly Buchungen'!C2:C129,"&lt;"&amp;BA$5+1,'P24 monthly Buchungen'!P2:P129,"Ausgaben"))</f>
        <v>0</v>
      </c>
      <c r="BB29" s="21"/>
      <c r="BE29" s="26">
        <f>-(SUMIFS('P24 monthly Buchungen'!F2:F129,'P24 monthly Buchungen'!D2:D129,$E29,'P24 monthly Buchungen'!C2:C129,"&gt;="&amp;BE$4,'P24 monthly Buchungen'!C2:C129,"&lt;"&amp;BE$5+1,'P24 monthly Buchungen'!L2:L129,"Ausgaben")-SUMIFS('P24 monthly Buchungen'!F2:F129,'P24 monthly Buchungen'!D2:D129,$E29,'P24 monthly Buchungen'!C2:C129,"&gt;="&amp;BE$4,'P24 monthly Buchungen'!C2:C129,"&lt;"&amp;BE$5+1,'P24 monthly Buchungen'!P2:P129,"Einnahmen")+SUMIFS('P24 monthly Buchungen'!F2:F129,'P24 monthly Buchungen'!D2:D129,$E29,'P24 monthly Buchungen'!C2:C129,"&gt;="&amp;BE$4,'P24 monthly Buchungen'!C2:C129,"&lt;"&amp;BE$5+1,'P24 monthly Buchungen'!L2:L129,"Einnahmen")-SUMIFS('P24 monthly Buchungen'!F2:F129,'P24 monthly Buchungen'!D2:D129,$E29,'P24 monthly Buchungen'!C2:C129,"&gt;="&amp;BE$4,'P24 monthly Buchungen'!C2:C129,"&lt;"&amp;BE$5+1,'P24 monthly Buchungen'!P2:P129,"Ausgaben"))</f>
        <v>0</v>
      </c>
      <c r="BF29" s="21"/>
      <c r="BI29" s="26">
        <f>-(SUMIFS('P24 monthly Buchungen'!F2:F129,'P24 monthly Buchungen'!D2:D129,$E29,'P24 monthly Buchungen'!C2:C129,"&gt;="&amp;BI$4,'P24 monthly Buchungen'!C2:C129,"&lt;"&amp;BI$5+1,'P24 monthly Buchungen'!L2:L129,"Ausgaben")-SUMIFS('P24 monthly Buchungen'!F2:F129,'P24 monthly Buchungen'!D2:D129,$E29,'P24 monthly Buchungen'!C2:C129,"&gt;="&amp;BI$4,'P24 monthly Buchungen'!C2:C129,"&lt;"&amp;BI$5+1,'P24 monthly Buchungen'!P2:P129,"Einnahmen")+SUMIFS('P24 monthly Buchungen'!F2:F129,'P24 monthly Buchungen'!D2:D129,$E29,'P24 monthly Buchungen'!C2:C129,"&gt;="&amp;BI$4,'P24 monthly Buchungen'!C2:C129,"&lt;"&amp;BI$5+1,'P24 monthly Buchungen'!L2:L129,"Einnahmen")-SUMIFS('P24 monthly Buchungen'!F2:F129,'P24 monthly Buchungen'!D2:D129,$E29,'P24 monthly Buchungen'!C2:C129,"&gt;="&amp;BI$4,'P24 monthly Buchungen'!C2:C129,"&lt;"&amp;BI$5+1,'P24 monthly Buchungen'!P2:P129,"Ausgaben"))</f>
        <v>0</v>
      </c>
      <c r="BJ29" s="21"/>
      <c r="BM29" s="26">
        <f>-(SUMIFS('P24 monthly Buchungen'!F2:F129,'P24 monthly Buchungen'!D2:D129,$E29,'P24 monthly Buchungen'!C2:C129,"&gt;="&amp;BM$4,'P24 monthly Buchungen'!C2:C129,"&lt;"&amp;BM$5+1,'P24 monthly Buchungen'!L2:L129,"Ausgaben")-SUMIFS('P24 monthly Buchungen'!F2:F129,'P24 monthly Buchungen'!D2:D129,$E29,'P24 monthly Buchungen'!C2:C129,"&gt;="&amp;BM$4,'P24 monthly Buchungen'!C2:C129,"&lt;"&amp;BM$5+1,'P24 monthly Buchungen'!P2:P129,"Einnahmen")+SUMIFS('P24 monthly Buchungen'!F2:F129,'P24 monthly Buchungen'!D2:D129,$E29,'P24 monthly Buchungen'!C2:C129,"&gt;="&amp;BM$4,'P24 monthly Buchungen'!C2:C129,"&lt;"&amp;BM$5+1,'P24 monthly Buchungen'!L2:L129,"Einnahmen")-SUMIFS('P24 monthly Buchungen'!F2:F129,'P24 monthly Buchungen'!D2:D129,$E29,'P24 monthly Buchungen'!C2:C129,"&gt;="&amp;BM$4,'P24 monthly Buchungen'!C2:C129,"&lt;"&amp;BM$5+1,'P24 monthly Buchungen'!P2:P129,"Ausgaben"))</f>
        <v>0</v>
      </c>
      <c r="BN29" s="21"/>
      <c r="BQ29" s="26">
        <f>-(SUMIFS('P24 monthly Buchungen'!F2:F129,'P24 monthly Buchungen'!D2:D129,$E29,'P24 monthly Buchungen'!C2:C129,"&gt;="&amp;BQ$4,'P24 monthly Buchungen'!C2:C129,"&lt;"&amp;BQ$5+1,'P24 monthly Buchungen'!L2:L129,"Ausgaben")-SUMIFS('P24 monthly Buchungen'!F2:F129,'P24 monthly Buchungen'!D2:D129,$E29,'P24 monthly Buchungen'!C2:C129,"&gt;="&amp;BQ$4,'P24 monthly Buchungen'!C2:C129,"&lt;"&amp;BQ$5+1,'P24 monthly Buchungen'!P2:P129,"Einnahmen")+SUMIFS('P24 monthly Buchungen'!F2:F129,'P24 monthly Buchungen'!D2:D129,$E29,'P24 monthly Buchungen'!C2:C129,"&gt;="&amp;BQ$4,'P24 monthly Buchungen'!C2:C129,"&lt;"&amp;BQ$5+1,'P24 monthly Buchungen'!L2:L129,"Einnahmen")-SUMIFS('P24 monthly Buchungen'!F2:F129,'P24 monthly Buchungen'!D2:D129,$E29,'P24 monthly Buchungen'!C2:C129,"&gt;="&amp;BQ$4,'P24 monthly Buchungen'!C2:C129,"&lt;"&amp;BQ$5+1,'P24 monthly Buchungen'!P2:P129,"Ausgaben"))</f>
        <v>0</v>
      </c>
      <c r="BR29" s="21"/>
      <c r="BU29" s="29">
        <v>40310</v>
      </c>
      <c r="BV29" s="21"/>
      <c r="BY29" s="29">
        <v>40310</v>
      </c>
      <c r="BZ29" s="21"/>
      <c r="CC29" s="26">
        <f>-(SUMIFS('P24 monthly Buchungen'!F2:F129,'P24 monthly Buchungen'!D2:D129,$E29,'P24 monthly Buchungen'!C2:C129,"&gt;="&amp;CC$4,'P24 monthly Buchungen'!C2:C129,"&lt;"&amp;CC$5+1,'P24 monthly Buchungen'!L2:L129,"Ausgaben")-SUMIFS('P24 monthly Buchungen'!F2:F129,'P24 monthly Buchungen'!D2:D129,$E29,'P24 monthly Buchungen'!C2:C129,"&gt;="&amp;CC$4,'P24 monthly Buchungen'!C2:C129,"&lt;"&amp;CC$5+1,'P24 monthly Buchungen'!P2:P129,"Einnahmen")+SUMIFS('P24 monthly Buchungen'!F2:F129,'P24 monthly Buchungen'!D2:D129,$E29,'P24 monthly Buchungen'!C2:C129,"&gt;="&amp;CC$4,'P24 monthly Buchungen'!C2:C129,"&lt;"&amp;CC$5+1,'P24 monthly Buchungen'!L2:L129,"Einnahmen")-SUMIFS('P24 monthly Buchungen'!F2:F129,'P24 monthly Buchungen'!D2:D129,$E29,'P24 monthly Buchungen'!C2:C129,"&gt;="&amp;CC$4,'P24 monthly Buchungen'!C2:C129,"&lt;"&amp;CC$5+1,'P24 monthly Buchungen'!P2:P129,"Ausgaben"))</f>
        <v>0</v>
      </c>
      <c r="CD29" s="21"/>
      <c r="CG29" s="26">
        <f>-(SUMIFS('P24 monthly Buchungen'!F2:F129,'P24 monthly Buchungen'!D2:D129,$E29,'P24 monthly Buchungen'!C2:C129,"&gt;="&amp;CG$4,'P24 monthly Buchungen'!C2:C129,"&lt;"&amp;CG$5+1,'P24 monthly Buchungen'!L2:L129,"Ausgaben")-SUMIFS('P24 monthly Buchungen'!F2:F129,'P24 monthly Buchungen'!D2:D129,$E29,'P24 monthly Buchungen'!C2:C129,"&gt;="&amp;CG$4,'P24 monthly Buchungen'!C2:C129,"&lt;"&amp;CG$5+1,'P24 monthly Buchungen'!P2:P129,"Einnahmen")+SUMIFS('P24 monthly Buchungen'!F2:F129,'P24 monthly Buchungen'!D2:D129,$E29,'P24 monthly Buchungen'!C2:C129,"&gt;="&amp;CG$4,'P24 monthly Buchungen'!C2:C129,"&lt;"&amp;CG$5+1,'P24 monthly Buchungen'!L2:L129,"Einnahmen")-SUMIFS('P24 monthly Buchungen'!F2:F129,'P24 monthly Buchungen'!D2:D129,$E29,'P24 monthly Buchungen'!C2:C129,"&gt;="&amp;CG$4,'P24 monthly Buchungen'!C2:C129,"&lt;"&amp;CG$5+1,'P24 monthly Buchungen'!P2:P129,"Ausgaben"))</f>
        <v>0</v>
      </c>
      <c r="CH29" s="21"/>
      <c r="CK29" s="26">
        <f>-(SUMIFS('P24 monthly Buchungen'!F2:F129,'P24 monthly Buchungen'!D2:D129,$E29,'P24 monthly Buchungen'!C2:C129,"&gt;="&amp;CK$4,'P24 monthly Buchungen'!C2:C129,"&lt;"&amp;CK$5+1,'P24 monthly Buchungen'!L2:L129,"Ausgaben")-SUMIFS('P24 monthly Buchungen'!F2:F129,'P24 monthly Buchungen'!D2:D129,$E29,'P24 monthly Buchungen'!C2:C129,"&gt;="&amp;CK$4,'P24 monthly Buchungen'!C2:C129,"&lt;"&amp;CK$5+1,'P24 monthly Buchungen'!P2:P129,"Einnahmen")+SUMIFS('P24 monthly Buchungen'!F2:F129,'P24 monthly Buchungen'!D2:D129,$E29,'P24 monthly Buchungen'!C2:C129,"&gt;="&amp;CK$4,'P24 monthly Buchungen'!C2:C129,"&lt;"&amp;CK$5+1,'P24 monthly Buchungen'!L2:L129,"Einnahmen")-SUMIFS('P24 monthly Buchungen'!F2:F129,'P24 monthly Buchungen'!D2:D129,$E29,'P24 monthly Buchungen'!C2:C129,"&gt;="&amp;CK$4,'P24 monthly Buchungen'!C2:C129,"&lt;"&amp;CK$5+1,'P24 monthly Buchungen'!P2:P129,"Ausgaben"))</f>
        <v>0</v>
      </c>
      <c r="CL29" s="21"/>
      <c r="CO29" s="26">
        <f>-(SUMIFS('P24 monthly Buchungen'!F2:F129,'P24 monthly Buchungen'!D2:D129,$E29,'P24 monthly Buchungen'!C2:C129,"&gt;="&amp;CO$4,'P24 monthly Buchungen'!C2:C129,"&lt;"&amp;CO$5+1,'P24 monthly Buchungen'!L2:L129,"Ausgaben")-SUMIFS('P24 monthly Buchungen'!F2:F129,'P24 monthly Buchungen'!D2:D129,$E29,'P24 monthly Buchungen'!C2:C129,"&gt;="&amp;CO$4,'P24 monthly Buchungen'!C2:C129,"&lt;"&amp;CO$5+1,'P24 monthly Buchungen'!P2:P129,"Einnahmen")+SUMIFS('P24 monthly Buchungen'!F2:F129,'P24 monthly Buchungen'!D2:D129,$E29,'P24 monthly Buchungen'!C2:C129,"&gt;="&amp;CO$4,'P24 monthly Buchungen'!C2:C129,"&lt;"&amp;CO$5+1,'P24 monthly Buchungen'!L2:L129,"Einnahmen")-SUMIFS('P24 monthly Buchungen'!F2:F129,'P24 monthly Buchungen'!D2:D129,$E29,'P24 monthly Buchungen'!C2:C129,"&gt;="&amp;CO$4,'P24 monthly Buchungen'!C2:C129,"&lt;"&amp;CO$5+1,'P24 monthly Buchungen'!P2:P129,"Ausgaben"))</f>
        <v>0</v>
      </c>
      <c r="CP29" s="21"/>
      <c r="CS29" s="26">
        <f>-(SUMIFS('P24 monthly Buchungen'!F2:F129,'P24 monthly Buchungen'!D2:D129,$E29,'P24 monthly Buchungen'!C2:C129,"&gt;="&amp;CS$4,'P24 monthly Buchungen'!C2:C129,"&lt;"&amp;CS$5+1,'P24 monthly Buchungen'!L2:L129,"Ausgaben")-SUMIFS('P24 monthly Buchungen'!F2:F129,'P24 monthly Buchungen'!D2:D129,$E29,'P24 monthly Buchungen'!C2:C129,"&gt;="&amp;CS$4,'P24 monthly Buchungen'!C2:C129,"&lt;"&amp;CS$5+1,'P24 monthly Buchungen'!P2:P129,"Einnahmen")+SUMIFS('P24 monthly Buchungen'!F2:F129,'P24 monthly Buchungen'!D2:D129,$E29,'P24 monthly Buchungen'!C2:C129,"&gt;="&amp;CS$4,'P24 monthly Buchungen'!C2:C129,"&lt;"&amp;CS$5+1,'P24 monthly Buchungen'!L2:L129,"Einnahmen")-SUMIFS('P24 monthly Buchungen'!F2:F129,'P24 monthly Buchungen'!D2:D129,$E29,'P24 monthly Buchungen'!C2:C129,"&gt;="&amp;CS$4,'P24 monthly Buchungen'!C2:C129,"&lt;"&amp;CS$5+1,'P24 monthly Buchungen'!P2:P129,"Ausgaben"))</f>
        <v>0</v>
      </c>
      <c r="CT29" s="21"/>
      <c r="CW29" s="26">
        <f>-(SUMIFS('P24 monthly Buchungen'!F2:F129,'P24 monthly Buchungen'!D2:D129,$E29,'P24 monthly Buchungen'!C2:C129,"&gt;="&amp;CW$4,'P24 monthly Buchungen'!C2:C129,"&lt;"&amp;CW$5+1,'P24 monthly Buchungen'!L2:L129,"Ausgaben")-SUMIFS('P24 monthly Buchungen'!F2:F129,'P24 monthly Buchungen'!D2:D129,$E29,'P24 monthly Buchungen'!C2:C129,"&gt;="&amp;CW$4,'P24 monthly Buchungen'!C2:C129,"&lt;"&amp;CW$5+1,'P24 monthly Buchungen'!P2:P129,"Einnahmen")+SUMIFS('P24 monthly Buchungen'!F2:F129,'P24 monthly Buchungen'!D2:D129,$E29,'P24 monthly Buchungen'!C2:C129,"&gt;="&amp;CW$4,'P24 monthly Buchungen'!C2:C129,"&lt;"&amp;CW$5+1,'P24 monthly Buchungen'!L2:L129,"Einnahmen")-SUMIFS('P24 monthly Buchungen'!F2:F129,'P24 monthly Buchungen'!D2:D129,$E29,'P24 monthly Buchungen'!C2:C129,"&gt;="&amp;CW$4,'P24 monthly Buchungen'!C2:C129,"&lt;"&amp;CW$5+1,'P24 monthly Buchungen'!P2:P129,"Ausgaben"))</f>
        <v>0</v>
      </c>
      <c r="CX29" s="21"/>
      <c r="DA29" s="26">
        <f>-(SUMIFS('P24 monthly Buchungen'!F2:F129,'P24 monthly Buchungen'!D2:D129,$E29,'P24 monthly Buchungen'!C2:C129,"&gt;="&amp;DA$4,'P24 monthly Buchungen'!C2:C129,"&lt;"&amp;DA$5+1,'P24 monthly Buchungen'!L2:L129,"Ausgaben")-SUMIFS('P24 monthly Buchungen'!F2:F129,'P24 monthly Buchungen'!D2:D129,$E29,'P24 monthly Buchungen'!C2:C129,"&gt;="&amp;DA$4,'P24 monthly Buchungen'!C2:C129,"&lt;"&amp;DA$5+1,'P24 monthly Buchungen'!P2:P129,"Einnahmen")+SUMIFS('P24 monthly Buchungen'!F2:F129,'P24 monthly Buchungen'!D2:D129,$E29,'P24 monthly Buchungen'!C2:C129,"&gt;="&amp;DA$4,'P24 monthly Buchungen'!C2:C129,"&lt;"&amp;DA$5+1,'P24 monthly Buchungen'!L2:L129,"Einnahmen")-SUMIFS('P24 monthly Buchungen'!F2:F129,'P24 monthly Buchungen'!D2:D129,$E29,'P24 monthly Buchungen'!C2:C129,"&gt;="&amp;DA$4,'P24 monthly Buchungen'!C2:C129,"&lt;"&amp;DA$5+1,'P24 monthly Buchungen'!P2:P129,"Ausgaben"))</f>
        <v>0</v>
      </c>
      <c r="DB29" s="21"/>
      <c r="DE29" s="26">
        <f>-(SUMIFS('P24 monthly Buchungen'!F2:F129,'P24 monthly Buchungen'!D2:D129,$E29,'P24 monthly Buchungen'!C2:C129,"&gt;="&amp;DE$4,'P24 monthly Buchungen'!C2:C129,"&lt;"&amp;DE$5+1,'P24 monthly Buchungen'!L2:L129,"Ausgaben")-SUMIFS('P24 monthly Buchungen'!F2:F129,'P24 monthly Buchungen'!D2:D129,$E29,'P24 monthly Buchungen'!C2:C129,"&gt;="&amp;DE$4,'P24 monthly Buchungen'!C2:C129,"&lt;"&amp;DE$5+1,'P24 monthly Buchungen'!P2:P129,"Einnahmen")+SUMIFS('P24 monthly Buchungen'!F2:F129,'P24 monthly Buchungen'!D2:D129,$E29,'P24 monthly Buchungen'!C2:C129,"&gt;="&amp;DE$4,'P24 monthly Buchungen'!C2:C129,"&lt;"&amp;DE$5+1,'P24 monthly Buchungen'!L2:L129,"Einnahmen")-SUMIFS('P24 monthly Buchungen'!F2:F129,'P24 monthly Buchungen'!D2:D129,$E29,'P24 monthly Buchungen'!C2:C129,"&gt;="&amp;DE$4,'P24 monthly Buchungen'!C2:C129,"&lt;"&amp;DE$5+1,'P24 monthly Buchungen'!P2:P129,"Ausgaben"))</f>
        <v>0</v>
      </c>
      <c r="DF29" s="21"/>
      <c r="DI29" s="26">
        <f>-(SUMIFS('P24 monthly Buchungen'!F2:F129,'P24 monthly Buchungen'!D2:D129,$E29,'P24 monthly Buchungen'!C2:C129,"&gt;="&amp;DI$4,'P24 monthly Buchungen'!C2:C129,"&lt;"&amp;DI$5+1,'P24 monthly Buchungen'!L2:L129,"Ausgaben")-SUMIFS('P24 monthly Buchungen'!F2:F129,'P24 monthly Buchungen'!D2:D129,$E29,'P24 monthly Buchungen'!C2:C129,"&gt;="&amp;DI$4,'P24 monthly Buchungen'!C2:C129,"&lt;"&amp;DI$5+1,'P24 monthly Buchungen'!P2:P129,"Einnahmen")+SUMIFS('P24 monthly Buchungen'!F2:F129,'P24 monthly Buchungen'!D2:D129,$E29,'P24 monthly Buchungen'!C2:C129,"&gt;="&amp;DI$4,'P24 monthly Buchungen'!C2:C129,"&lt;"&amp;DI$5+1,'P24 monthly Buchungen'!L2:L129,"Einnahmen")-SUMIFS('P24 monthly Buchungen'!F2:F129,'P24 monthly Buchungen'!D2:D129,$E29,'P24 monthly Buchungen'!C2:C129,"&gt;="&amp;DI$4,'P24 monthly Buchungen'!C2:C129,"&lt;"&amp;DI$5+1,'P24 monthly Buchungen'!P2:P129,"Ausgaben"))</f>
        <v>0</v>
      </c>
      <c r="DJ29" s="21"/>
      <c r="DM29" s="26">
        <f>-(SUMIFS('P24 monthly Buchungen'!F2:F129,'P24 monthly Buchungen'!D2:D129,$E29,'P24 monthly Buchungen'!C2:C129,"&gt;="&amp;DM$4,'P24 monthly Buchungen'!C2:C129,"&lt;"&amp;DM$5+1,'P24 monthly Buchungen'!L2:L129,"Ausgaben")-SUMIFS('P24 monthly Buchungen'!F2:F129,'P24 monthly Buchungen'!D2:D129,$E29,'P24 monthly Buchungen'!C2:C129,"&gt;="&amp;DM$4,'P24 monthly Buchungen'!C2:C129,"&lt;"&amp;DM$5+1,'P24 monthly Buchungen'!P2:P129,"Einnahmen")+SUMIFS('P24 monthly Buchungen'!F2:F129,'P24 monthly Buchungen'!D2:D129,$E29,'P24 monthly Buchungen'!C2:C129,"&gt;="&amp;DM$4,'P24 monthly Buchungen'!C2:C129,"&lt;"&amp;DM$5+1,'P24 monthly Buchungen'!L2:L129,"Einnahmen")-SUMIFS('P24 monthly Buchungen'!F2:F129,'P24 monthly Buchungen'!D2:D129,$E29,'P24 monthly Buchungen'!C2:C129,"&gt;="&amp;DM$4,'P24 monthly Buchungen'!C2:C129,"&lt;"&amp;DM$5+1,'P24 monthly Buchungen'!P2:P129,"Ausgaben"))</f>
        <v>0</v>
      </c>
      <c r="DN29" s="21"/>
      <c r="DQ29" s="26">
        <f>-(SUMIFS('P24 monthly Buchungen'!F2:F129,'P24 monthly Buchungen'!D2:D129,$E29,'P24 monthly Buchungen'!C2:C129,"&gt;="&amp;DQ$4,'P24 monthly Buchungen'!C2:C129,"&lt;"&amp;DQ$5+1,'P24 monthly Buchungen'!L2:L129,"Ausgaben")-SUMIFS('P24 monthly Buchungen'!F2:F129,'P24 monthly Buchungen'!D2:D129,$E29,'P24 monthly Buchungen'!C2:C129,"&gt;="&amp;DQ$4,'P24 monthly Buchungen'!C2:C129,"&lt;"&amp;DQ$5+1,'P24 monthly Buchungen'!P2:P129,"Einnahmen")+SUMIFS('P24 monthly Buchungen'!F2:F129,'P24 monthly Buchungen'!D2:D129,$E29,'P24 monthly Buchungen'!C2:C129,"&gt;="&amp;DQ$4,'P24 monthly Buchungen'!C2:C129,"&lt;"&amp;DQ$5+1,'P24 monthly Buchungen'!L2:L129,"Einnahmen")-SUMIFS('P24 monthly Buchungen'!F2:F129,'P24 monthly Buchungen'!D2:D129,$E29,'P24 monthly Buchungen'!C2:C129,"&gt;="&amp;DQ$4,'P24 monthly Buchungen'!C2:C129,"&lt;"&amp;DQ$5+1,'P24 monthly Buchungen'!P2:P129,"Ausgaben"))</f>
        <v>0</v>
      </c>
      <c r="DR29" s="21"/>
      <c r="DU29" s="26">
        <f>-(SUMIFS('P24 monthly Buchungen'!F2:F129,'P24 monthly Buchungen'!D2:D129,$E29,'P24 monthly Buchungen'!C2:C129,"&gt;="&amp;DU$4,'P24 monthly Buchungen'!C2:C129,"&lt;"&amp;DU$5+1,'P24 monthly Buchungen'!L2:L129,"Ausgaben")-SUMIFS('P24 monthly Buchungen'!F2:F129,'P24 monthly Buchungen'!D2:D129,$E29,'P24 monthly Buchungen'!C2:C129,"&gt;="&amp;DU$4,'P24 monthly Buchungen'!C2:C129,"&lt;"&amp;DU$5+1,'P24 monthly Buchungen'!P2:P129,"Einnahmen")+SUMIFS('P24 monthly Buchungen'!F2:F129,'P24 monthly Buchungen'!D2:D129,$E29,'P24 monthly Buchungen'!C2:C129,"&gt;="&amp;DU$4,'P24 monthly Buchungen'!C2:C129,"&lt;"&amp;DU$5+1,'P24 monthly Buchungen'!L2:L129,"Einnahmen")-SUMIFS('P24 monthly Buchungen'!F2:F129,'P24 monthly Buchungen'!D2:D129,$E29,'P24 monthly Buchungen'!C2:C129,"&gt;="&amp;DU$4,'P24 monthly Buchungen'!C2:C129,"&lt;"&amp;DU$5+1,'P24 monthly Buchungen'!P2:P129,"Ausgaben"))</f>
        <v>0</v>
      </c>
      <c r="DV29" s="21"/>
      <c r="DY29" s="29">
        <v>44040</v>
      </c>
      <c r="DZ29" s="21"/>
      <c r="EC29" s="29">
        <v>44040</v>
      </c>
      <c r="ED29" s="21"/>
      <c r="EG29" s="26">
        <f>-(SUMIFS('P24 monthly Buchungen'!F2:F129,'P24 monthly Buchungen'!D2:D129,$E29,'P24 monthly Buchungen'!C2:C129,"&gt;="&amp;EG$4,'P24 monthly Buchungen'!C2:C129,"&lt;"&amp;EG$5+1,'P24 monthly Buchungen'!L2:L129,"Ausgaben")-SUMIFS('P24 monthly Buchungen'!F2:F129,'P24 monthly Buchungen'!D2:D129,$E29,'P24 monthly Buchungen'!C2:C129,"&gt;="&amp;EG$4,'P24 monthly Buchungen'!C2:C129,"&lt;"&amp;EG$5+1,'P24 monthly Buchungen'!P2:P129,"Einnahmen")+SUMIFS('P24 monthly Buchungen'!F2:F129,'P24 monthly Buchungen'!D2:D129,$E29,'P24 monthly Buchungen'!C2:C129,"&gt;="&amp;EG$4,'P24 monthly Buchungen'!C2:C129,"&lt;"&amp;EG$5+1,'P24 monthly Buchungen'!L2:L129,"Einnahmen")-SUMIFS('P24 monthly Buchungen'!F2:F129,'P24 monthly Buchungen'!D2:D129,$E29,'P24 monthly Buchungen'!C2:C129,"&gt;="&amp;EG$4,'P24 monthly Buchungen'!C2:C129,"&lt;"&amp;EG$5+1,'P24 monthly Buchungen'!P2:P129,"Ausgaben"))</f>
        <v>0</v>
      </c>
      <c r="EH29" s="21"/>
      <c r="EK29" s="26">
        <f>-(SUMIFS('P24 monthly Buchungen'!F2:F129,'P24 monthly Buchungen'!D2:D129,$E29,'P24 monthly Buchungen'!C2:C129,"&gt;="&amp;EK$4,'P24 monthly Buchungen'!C2:C129,"&lt;"&amp;EK$5+1,'P24 monthly Buchungen'!L2:L129,"Ausgaben")-SUMIFS('P24 monthly Buchungen'!F2:F129,'P24 monthly Buchungen'!D2:D129,$E29,'P24 monthly Buchungen'!C2:C129,"&gt;="&amp;EK$4,'P24 monthly Buchungen'!C2:C129,"&lt;"&amp;EK$5+1,'P24 monthly Buchungen'!P2:P129,"Einnahmen")+SUMIFS('P24 monthly Buchungen'!F2:F129,'P24 monthly Buchungen'!D2:D129,$E29,'P24 monthly Buchungen'!C2:C129,"&gt;="&amp;EK$4,'P24 monthly Buchungen'!C2:C129,"&lt;"&amp;EK$5+1,'P24 monthly Buchungen'!L2:L129,"Einnahmen")-SUMIFS('P24 monthly Buchungen'!F2:F129,'P24 monthly Buchungen'!D2:D129,$E29,'P24 monthly Buchungen'!C2:C129,"&gt;="&amp;EK$4,'P24 monthly Buchungen'!C2:C129,"&lt;"&amp;EK$5+1,'P24 monthly Buchungen'!P2:P129,"Ausgaben"))</f>
        <v>0</v>
      </c>
      <c r="EL29" s="21"/>
      <c r="EO29" s="26">
        <f>-(SUMIFS('P24 monthly Buchungen'!F2:F129,'P24 monthly Buchungen'!D2:D129,$E29,'P24 monthly Buchungen'!C2:C129,"&gt;="&amp;EO$4,'P24 monthly Buchungen'!C2:C129,"&lt;"&amp;EO$5+1,'P24 monthly Buchungen'!L2:L129,"Ausgaben")-SUMIFS('P24 monthly Buchungen'!F2:F129,'P24 monthly Buchungen'!D2:D129,$E29,'P24 monthly Buchungen'!C2:C129,"&gt;="&amp;EO$4,'P24 monthly Buchungen'!C2:C129,"&lt;"&amp;EO$5+1,'P24 monthly Buchungen'!P2:P129,"Einnahmen")+SUMIFS('P24 monthly Buchungen'!F2:F129,'P24 monthly Buchungen'!D2:D129,$E29,'P24 monthly Buchungen'!C2:C129,"&gt;="&amp;EO$4,'P24 monthly Buchungen'!C2:C129,"&lt;"&amp;EO$5+1,'P24 monthly Buchungen'!L2:L129,"Einnahmen")-SUMIFS('P24 monthly Buchungen'!F2:F129,'P24 monthly Buchungen'!D2:D129,$E29,'P24 monthly Buchungen'!C2:C129,"&gt;="&amp;EO$4,'P24 monthly Buchungen'!C2:C129,"&lt;"&amp;EO$5+1,'P24 monthly Buchungen'!P2:P129,"Ausgaben"))</f>
        <v>0</v>
      </c>
      <c r="EP29" s="21"/>
      <c r="ES29" s="26">
        <f>-(SUMIFS('P24 monthly Buchungen'!F2:F129,'P24 monthly Buchungen'!D2:D129,$E29,'P24 monthly Buchungen'!C2:C129,"&gt;="&amp;ES$4,'P24 monthly Buchungen'!C2:C129,"&lt;"&amp;ES$5+1,'P24 monthly Buchungen'!L2:L129,"Ausgaben")-SUMIFS('P24 monthly Buchungen'!F2:F129,'P24 monthly Buchungen'!D2:D129,$E29,'P24 monthly Buchungen'!C2:C129,"&gt;="&amp;ES$4,'P24 monthly Buchungen'!C2:C129,"&lt;"&amp;ES$5+1,'P24 monthly Buchungen'!P2:P129,"Einnahmen")+SUMIFS('P24 monthly Buchungen'!F2:F129,'P24 monthly Buchungen'!D2:D129,$E29,'P24 monthly Buchungen'!C2:C129,"&gt;="&amp;ES$4,'P24 monthly Buchungen'!C2:C129,"&lt;"&amp;ES$5+1,'P24 monthly Buchungen'!L2:L129,"Einnahmen")-SUMIFS('P24 monthly Buchungen'!F2:F129,'P24 monthly Buchungen'!D2:D129,$E29,'P24 monthly Buchungen'!C2:C129,"&gt;="&amp;ES$4,'P24 monthly Buchungen'!C2:C129,"&lt;"&amp;ES$5+1,'P24 monthly Buchungen'!P2:P129,"Ausgaben"))</f>
        <v>0</v>
      </c>
      <c r="ET29" s="21"/>
      <c r="EW29" s="26">
        <f>-(SUMIFS('P24 monthly Buchungen'!F2:F129,'P24 monthly Buchungen'!D2:D129,$E29,'P24 monthly Buchungen'!C2:C129,"&gt;="&amp;EW$4,'P24 monthly Buchungen'!C2:C129,"&lt;"&amp;EW$5+1,'P24 monthly Buchungen'!L2:L129,"Ausgaben")-SUMIFS('P24 monthly Buchungen'!F2:F129,'P24 monthly Buchungen'!D2:D129,$E29,'P24 monthly Buchungen'!C2:C129,"&gt;="&amp;EW$4,'P24 monthly Buchungen'!C2:C129,"&lt;"&amp;EW$5+1,'P24 monthly Buchungen'!P2:P129,"Einnahmen")+SUMIFS('P24 monthly Buchungen'!F2:F129,'P24 monthly Buchungen'!D2:D129,$E29,'P24 monthly Buchungen'!C2:C129,"&gt;="&amp;EW$4,'P24 monthly Buchungen'!C2:C129,"&lt;"&amp;EW$5+1,'P24 monthly Buchungen'!L2:L129,"Einnahmen")-SUMIFS('P24 monthly Buchungen'!F2:F129,'P24 monthly Buchungen'!D2:D129,$E29,'P24 monthly Buchungen'!C2:C129,"&gt;="&amp;EW$4,'P24 monthly Buchungen'!C2:C129,"&lt;"&amp;EW$5+1,'P24 monthly Buchungen'!P2:P129,"Ausgaben"))</f>
        <v>0</v>
      </c>
      <c r="EX29" s="21"/>
      <c r="FA29" s="26">
        <f>-(SUMIFS('P24 monthly Buchungen'!F2:F129,'P24 monthly Buchungen'!D2:D129,$E29,'P24 monthly Buchungen'!C2:C129,"&gt;="&amp;FA$4,'P24 monthly Buchungen'!C2:C129,"&lt;"&amp;FA$5+1,'P24 monthly Buchungen'!L2:L129,"Ausgaben")-SUMIFS('P24 monthly Buchungen'!F2:F129,'P24 monthly Buchungen'!D2:D129,$E29,'P24 monthly Buchungen'!C2:C129,"&gt;="&amp;FA$4,'P24 monthly Buchungen'!C2:C129,"&lt;"&amp;FA$5+1,'P24 monthly Buchungen'!P2:P129,"Einnahmen")+SUMIFS('P24 monthly Buchungen'!F2:F129,'P24 monthly Buchungen'!D2:D129,$E29,'P24 monthly Buchungen'!C2:C129,"&gt;="&amp;FA$4,'P24 monthly Buchungen'!C2:C129,"&lt;"&amp;FA$5+1,'P24 monthly Buchungen'!L2:L129,"Einnahmen")-SUMIFS('P24 monthly Buchungen'!F2:F129,'P24 monthly Buchungen'!D2:D129,$E29,'P24 monthly Buchungen'!C2:C129,"&gt;="&amp;FA$4,'P24 monthly Buchungen'!C2:C129,"&lt;"&amp;FA$5+1,'P24 monthly Buchungen'!P2:P129,"Ausgaben"))</f>
        <v>0</v>
      </c>
      <c r="FB29" s="21"/>
      <c r="FE29" s="26">
        <f>-(SUMIFS('P24 monthly Buchungen'!F2:F129,'P24 monthly Buchungen'!D2:D129,$E29,'P24 monthly Buchungen'!C2:C129,"&gt;="&amp;FE$4,'P24 monthly Buchungen'!C2:C129,"&lt;"&amp;FE$5+1,'P24 monthly Buchungen'!L2:L129,"Ausgaben")-SUMIFS('P24 monthly Buchungen'!F2:F129,'P24 monthly Buchungen'!D2:D129,$E29,'P24 monthly Buchungen'!C2:C129,"&gt;="&amp;FE$4,'P24 monthly Buchungen'!C2:C129,"&lt;"&amp;FE$5+1,'P24 monthly Buchungen'!P2:P129,"Einnahmen")+SUMIFS('P24 monthly Buchungen'!F2:F129,'P24 monthly Buchungen'!D2:D129,$E29,'P24 monthly Buchungen'!C2:C129,"&gt;="&amp;FE$4,'P24 monthly Buchungen'!C2:C129,"&lt;"&amp;FE$5+1,'P24 monthly Buchungen'!L2:L129,"Einnahmen")-SUMIFS('P24 monthly Buchungen'!F2:F129,'P24 monthly Buchungen'!D2:D129,$E29,'P24 monthly Buchungen'!C2:C129,"&gt;="&amp;FE$4,'P24 monthly Buchungen'!C2:C129,"&lt;"&amp;FE$5+1,'P24 monthly Buchungen'!P2:P129,"Ausgaben"))</f>
        <v>0</v>
      </c>
      <c r="FF29" s="21"/>
      <c r="FI29" s="26">
        <f>-(SUMIFS('P24 monthly Buchungen'!F2:F129,'P24 monthly Buchungen'!D2:D129,$E29,'P24 monthly Buchungen'!C2:C129,"&gt;="&amp;FI$4,'P24 monthly Buchungen'!C2:C129,"&lt;"&amp;FI$5+1,'P24 monthly Buchungen'!L2:L129,"Ausgaben")-SUMIFS('P24 monthly Buchungen'!F2:F129,'P24 monthly Buchungen'!D2:D129,$E29,'P24 monthly Buchungen'!C2:C129,"&gt;="&amp;FI$4,'P24 monthly Buchungen'!C2:C129,"&lt;"&amp;FI$5+1,'P24 monthly Buchungen'!P2:P129,"Einnahmen")+SUMIFS('P24 monthly Buchungen'!F2:F129,'P24 monthly Buchungen'!D2:D129,$E29,'P24 monthly Buchungen'!C2:C129,"&gt;="&amp;FI$4,'P24 monthly Buchungen'!C2:C129,"&lt;"&amp;FI$5+1,'P24 monthly Buchungen'!L2:L129,"Einnahmen")-SUMIFS('P24 monthly Buchungen'!F2:F129,'P24 monthly Buchungen'!D2:D129,$E29,'P24 monthly Buchungen'!C2:C129,"&gt;="&amp;FI$4,'P24 monthly Buchungen'!C2:C129,"&lt;"&amp;FI$5+1,'P24 monthly Buchungen'!P2:P129,"Ausgaben"))</f>
        <v>0</v>
      </c>
      <c r="FJ29" s="21"/>
      <c r="FM29" s="26">
        <f>-(SUMIFS('P24 monthly Buchungen'!F2:F129,'P24 monthly Buchungen'!D2:D129,$E29,'P24 monthly Buchungen'!C2:C129,"&gt;="&amp;FM$4,'P24 monthly Buchungen'!C2:C129,"&lt;"&amp;FM$5+1,'P24 monthly Buchungen'!L2:L129,"Ausgaben")-SUMIFS('P24 monthly Buchungen'!F2:F129,'P24 monthly Buchungen'!D2:D129,$E29,'P24 monthly Buchungen'!C2:C129,"&gt;="&amp;FM$4,'P24 monthly Buchungen'!C2:C129,"&lt;"&amp;FM$5+1,'P24 monthly Buchungen'!P2:P129,"Einnahmen")+SUMIFS('P24 monthly Buchungen'!F2:F129,'P24 monthly Buchungen'!D2:D129,$E29,'P24 monthly Buchungen'!C2:C129,"&gt;="&amp;FM$4,'P24 monthly Buchungen'!C2:C129,"&lt;"&amp;FM$5+1,'P24 monthly Buchungen'!L2:L129,"Einnahmen")-SUMIFS('P24 monthly Buchungen'!F2:F129,'P24 monthly Buchungen'!D2:D129,$E29,'P24 monthly Buchungen'!C2:C129,"&gt;="&amp;FM$4,'P24 monthly Buchungen'!C2:C129,"&lt;"&amp;FM$5+1,'P24 monthly Buchungen'!P2:P129,"Ausgaben"))</f>
        <v>0</v>
      </c>
      <c r="FN29" s="21"/>
      <c r="FQ29" s="26">
        <f>-(SUMIFS('P24 monthly Buchungen'!F2:F129,'P24 monthly Buchungen'!D2:D129,$E29,'P24 monthly Buchungen'!C2:C129,"&gt;="&amp;FQ$4,'P24 monthly Buchungen'!C2:C129,"&lt;"&amp;FQ$5+1,'P24 monthly Buchungen'!L2:L129,"Ausgaben")-SUMIFS('P24 monthly Buchungen'!F2:F129,'P24 monthly Buchungen'!D2:D129,$E29,'P24 monthly Buchungen'!C2:C129,"&gt;="&amp;FQ$4,'P24 monthly Buchungen'!C2:C129,"&lt;"&amp;FQ$5+1,'P24 monthly Buchungen'!P2:P129,"Einnahmen")+SUMIFS('P24 monthly Buchungen'!F2:F129,'P24 monthly Buchungen'!D2:D129,$E29,'P24 monthly Buchungen'!C2:C129,"&gt;="&amp;FQ$4,'P24 monthly Buchungen'!C2:C129,"&lt;"&amp;FQ$5+1,'P24 monthly Buchungen'!L2:L129,"Einnahmen")-SUMIFS('P24 monthly Buchungen'!F2:F129,'P24 monthly Buchungen'!D2:D129,$E29,'P24 monthly Buchungen'!C2:C129,"&gt;="&amp;FQ$4,'P24 monthly Buchungen'!C2:C129,"&lt;"&amp;FQ$5+1,'P24 monthly Buchungen'!P2:P129,"Ausgaben"))</f>
        <v>0</v>
      </c>
      <c r="FR29" s="21"/>
      <c r="FU29" s="26">
        <f>-(SUMIFS('P24 monthly Buchungen'!F2:F129,'P24 monthly Buchungen'!D2:D129,$E29,'P24 monthly Buchungen'!C2:C129,"&gt;="&amp;FU$4,'P24 monthly Buchungen'!C2:C129,"&lt;"&amp;FU$5+1,'P24 monthly Buchungen'!L2:L129,"Ausgaben")-SUMIFS('P24 monthly Buchungen'!F2:F129,'P24 monthly Buchungen'!D2:D129,$E29,'P24 monthly Buchungen'!C2:C129,"&gt;="&amp;FU$4,'P24 monthly Buchungen'!C2:C129,"&lt;"&amp;FU$5+1,'P24 monthly Buchungen'!P2:P129,"Einnahmen")+SUMIFS('P24 monthly Buchungen'!F2:F129,'P24 monthly Buchungen'!D2:D129,$E29,'P24 monthly Buchungen'!C2:C129,"&gt;="&amp;FU$4,'P24 monthly Buchungen'!C2:C129,"&lt;"&amp;FU$5+1,'P24 monthly Buchungen'!L2:L129,"Einnahmen")-SUMIFS('P24 monthly Buchungen'!F2:F129,'P24 monthly Buchungen'!D2:D129,$E29,'P24 monthly Buchungen'!C2:C129,"&gt;="&amp;FU$4,'P24 monthly Buchungen'!C2:C129,"&lt;"&amp;FU$5+1,'P24 monthly Buchungen'!P2:P129,"Ausgaben"))</f>
        <v>0</v>
      </c>
      <c r="FV29" s="21"/>
      <c r="FY29" s="26">
        <f>-(SUMIFS('P24 monthly Buchungen'!F2:F129,'P24 monthly Buchungen'!D2:D129,$E29,'P24 monthly Buchungen'!C2:C129,"&gt;="&amp;FY$4,'P24 monthly Buchungen'!C2:C129,"&lt;"&amp;FY$5+1,'P24 monthly Buchungen'!L2:L129,"Ausgaben")-SUMIFS('P24 monthly Buchungen'!F2:F129,'P24 monthly Buchungen'!D2:D129,$E29,'P24 monthly Buchungen'!C2:C129,"&gt;="&amp;FY$4,'P24 monthly Buchungen'!C2:C129,"&lt;"&amp;FY$5+1,'P24 monthly Buchungen'!P2:P129,"Einnahmen")+SUMIFS('P24 monthly Buchungen'!F2:F129,'P24 monthly Buchungen'!D2:D129,$E29,'P24 monthly Buchungen'!C2:C129,"&gt;="&amp;FY$4,'P24 monthly Buchungen'!C2:C129,"&lt;"&amp;FY$5+1,'P24 monthly Buchungen'!L2:L129,"Einnahmen")-SUMIFS('P24 monthly Buchungen'!F2:F129,'P24 monthly Buchungen'!D2:D129,$E29,'P24 monthly Buchungen'!C2:C129,"&gt;="&amp;FY$4,'P24 monthly Buchungen'!C2:C129,"&lt;"&amp;FY$5+1,'P24 monthly Buchungen'!P2:P129,"Ausgaben"))</f>
        <v>0</v>
      </c>
      <c r="FZ29" s="21"/>
      <c r="GC29" s="26">
        <f>-(SUMIFS('P24 monthly Buchungen'!F2:F129,'P24 monthly Buchungen'!D2:D129,$E29,'P24 monthly Buchungen'!C2:C129,"&gt;="&amp;GC$4,'P24 monthly Buchungen'!C2:C129,"&lt;"&amp;GC$5+1,'P24 monthly Buchungen'!L2:L129,"Ausgaben")-SUMIFS('P24 monthly Buchungen'!F2:F129,'P24 monthly Buchungen'!D2:D129,$E29,'P24 monthly Buchungen'!C2:C129,"&gt;="&amp;GC$4,'P24 monthly Buchungen'!C2:C129,"&lt;"&amp;GC$5+1,'P24 monthly Buchungen'!P2:P129,"Einnahmen")+SUMIFS('P24 monthly Buchungen'!F2:F129,'P24 monthly Buchungen'!D2:D129,$E29,'P24 monthly Buchungen'!C2:C129,"&gt;="&amp;GC$4,'P24 monthly Buchungen'!C2:C129,"&lt;"&amp;GC$5+1,'P24 monthly Buchungen'!L2:L129,"Einnahmen")-SUMIFS('P24 monthly Buchungen'!F2:F129,'P24 monthly Buchungen'!D2:D129,$E29,'P24 monthly Buchungen'!C2:C129,"&gt;="&amp;GC$4,'P24 monthly Buchungen'!C2:C129,"&lt;"&amp;GC$5+1,'P24 monthly Buchungen'!P2:P129,"Ausgaben"))</f>
        <v>0</v>
      </c>
    </row>
    <row r="30" spans="1:185" x14ac:dyDescent="0.2">
      <c r="F30" s="21"/>
      <c r="I30" s="22"/>
      <c r="J30" s="21"/>
      <c r="M30" s="22"/>
      <c r="N30" s="21"/>
      <c r="Q30" s="22"/>
      <c r="R30" s="21"/>
      <c r="U30" s="22"/>
      <c r="V30" s="21"/>
      <c r="Y30" s="22"/>
      <c r="Z30" s="21"/>
      <c r="AC30" s="22"/>
      <c r="AD30" s="21"/>
      <c r="AG30" s="22"/>
      <c r="AH30" s="21"/>
      <c r="AK30" s="22"/>
      <c r="AL30" s="21"/>
      <c r="AO30" s="22"/>
      <c r="AP30" s="21"/>
      <c r="AS30" s="22"/>
      <c r="AT30" s="21"/>
      <c r="AW30" s="22"/>
      <c r="AX30" s="21"/>
      <c r="BA30" s="22"/>
      <c r="BB30" s="21"/>
      <c r="BE30" s="22"/>
      <c r="BF30" s="21"/>
      <c r="BI30" s="22"/>
      <c r="BJ30" s="21"/>
      <c r="BM30" s="22"/>
      <c r="BN30" s="21"/>
      <c r="BQ30" s="22"/>
      <c r="BR30" s="21"/>
      <c r="BU30" s="22"/>
      <c r="BV30" s="21"/>
      <c r="BY30" s="22"/>
      <c r="BZ30" s="21"/>
      <c r="CC30" s="22"/>
      <c r="CD30" s="21"/>
      <c r="CG30" s="22"/>
      <c r="CH30" s="21"/>
      <c r="CK30" s="22"/>
      <c r="CL30" s="21"/>
      <c r="CO30" s="22"/>
      <c r="CP30" s="21"/>
      <c r="CS30" s="22"/>
      <c r="CT30" s="21"/>
      <c r="CW30" s="22"/>
      <c r="CX30" s="21"/>
      <c r="DA30" s="22"/>
      <c r="DB30" s="21"/>
      <c r="DE30" s="22"/>
      <c r="DF30" s="21"/>
      <c r="DI30" s="22"/>
      <c r="DJ30" s="21"/>
      <c r="DM30" s="22"/>
      <c r="DN30" s="21"/>
      <c r="DQ30" s="22"/>
      <c r="DR30" s="21"/>
      <c r="DU30" s="22"/>
      <c r="DV30" s="21"/>
      <c r="DY30" s="22"/>
      <c r="DZ30" s="21"/>
      <c r="EC30" s="22"/>
      <c r="ED30" s="21"/>
      <c r="EG30" s="22"/>
      <c r="EH30" s="21"/>
      <c r="EK30" s="22"/>
      <c r="EL30" s="21"/>
      <c r="EO30" s="22"/>
      <c r="EP30" s="21"/>
      <c r="ES30" s="22"/>
      <c r="ET30" s="21"/>
      <c r="EW30" s="22"/>
      <c r="EX30" s="21"/>
      <c r="FA30" s="22"/>
      <c r="FB30" s="21"/>
      <c r="FE30" s="22"/>
      <c r="FF30" s="21"/>
      <c r="FI30" s="22"/>
      <c r="FJ30" s="21"/>
      <c r="FM30" s="22"/>
      <c r="FN30" s="21"/>
      <c r="FQ30" s="22"/>
      <c r="FR30" s="21"/>
      <c r="FU30" s="22"/>
      <c r="FV30" s="21"/>
      <c r="FY30" s="22"/>
      <c r="FZ30" s="21"/>
      <c r="GC30" s="22"/>
    </row>
    <row r="31" spans="1:185" ht="23" x14ac:dyDescent="0.25">
      <c r="A31" s="30" t="s">
        <v>5713</v>
      </c>
      <c r="B31" s="30"/>
      <c r="C31" s="30"/>
      <c r="D31" s="30"/>
      <c r="E31" s="30"/>
      <c r="F31" s="52">
        <f>-F7+F26</f>
        <v>0</v>
      </c>
      <c r="G31" s="45"/>
      <c r="H31" s="45"/>
      <c r="I31" s="43"/>
      <c r="J31" s="52">
        <f>-J7+J26</f>
        <v>0</v>
      </c>
      <c r="K31" s="45"/>
      <c r="L31" s="45"/>
      <c r="M31" s="43"/>
      <c r="N31" s="52">
        <f>-N7+N26</f>
        <v>0</v>
      </c>
      <c r="O31" s="45"/>
      <c r="P31" s="45"/>
      <c r="Q31" s="43"/>
      <c r="R31" s="52">
        <f>-R7+R26</f>
        <v>0</v>
      </c>
      <c r="S31" s="45"/>
      <c r="T31" s="45"/>
      <c r="U31" s="43"/>
      <c r="V31" s="52">
        <f>-V7+V26</f>
        <v>9395.380000000001</v>
      </c>
      <c r="W31" s="45"/>
      <c r="X31" s="45"/>
      <c r="Y31" s="43"/>
      <c r="Z31" s="52">
        <f>-Z7+Z26</f>
        <v>0</v>
      </c>
      <c r="AA31" s="45"/>
      <c r="AB31" s="45"/>
      <c r="AC31" s="43"/>
      <c r="AD31" s="52">
        <f>-AD7+AD26</f>
        <v>-22.5</v>
      </c>
      <c r="AE31" s="45"/>
      <c r="AF31" s="45"/>
      <c r="AG31" s="43"/>
      <c r="AH31" s="52">
        <f>-AH7+AH26</f>
        <v>0</v>
      </c>
      <c r="AI31" s="45"/>
      <c r="AJ31" s="45"/>
      <c r="AK31" s="43"/>
      <c r="AL31" s="52">
        <f>-AL7+AL26</f>
        <v>0</v>
      </c>
      <c r="AM31" s="45"/>
      <c r="AN31" s="45"/>
      <c r="AO31" s="43"/>
      <c r="AP31" s="52">
        <f>-AP7+AP26</f>
        <v>0</v>
      </c>
      <c r="AQ31" s="45"/>
      <c r="AR31" s="45"/>
      <c r="AS31" s="43"/>
      <c r="AT31" s="52">
        <f>-AT7+AT26</f>
        <v>0</v>
      </c>
      <c r="AU31" s="45"/>
      <c r="AV31" s="45"/>
      <c r="AW31" s="43"/>
      <c r="AX31" s="52">
        <f>-AX7+AX26</f>
        <v>0</v>
      </c>
      <c r="AY31" s="45"/>
      <c r="AZ31" s="45"/>
      <c r="BA31" s="43"/>
      <c r="BB31" s="52">
        <f>-BB7+BB26</f>
        <v>0</v>
      </c>
      <c r="BC31" s="45"/>
      <c r="BD31" s="45"/>
      <c r="BE31" s="43"/>
      <c r="BF31" s="52">
        <f>-BF7+BF26</f>
        <v>-1530.69</v>
      </c>
      <c r="BG31" s="45"/>
      <c r="BH31" s="45"/>
      <c r="BI31" s="43"/>
      <c r="BJ31" s="52">
        <f>-BJ7+BJ26</f>
        <v>-7645.6200000000008</v>
      </c>
      <c r="BK31" s="45"/>
      <c r="BL31" s="45"/>
      <c r="BM31" s="43"/>
      <c r="BN31" s="52">
        <f>-BN7+BN26</f>
        <v>0</v>
      </c>
      <c r="BO31" s="45"/>
      <c r="BP31" s="45"/>
      <c r="BQ31" s="43"/>
      <c r="BR31" s="52">
        <f>-BR7+BR26</f>
        <v>0</v>
      </c>
      <c r="BS31" s="45"/>
      <c r="BT31" s="45"/>
      <c r="BU31" s="43"/>
      <c r="BV31" s="52">
        <f>-BV7+BV26</f>
        <v>0</v>
      </c>
      <c r="BW31" s="45"/>
      <c r="BX31" s="45"/>
      <c r="BY31" s="43"/>
      <c r="BZ31" s="52">
        <f>-BZ7+BZ26</f>
        <v>-708.02</v>
      </c>
      <c r="CA31" s="45"/>
      <c r="CB31" s="45"/>
      <c r="CC31" s="43"/>
      <c r="CD31" s="52">
        <f>-CD7+CD26</f>
        <v>0</v>
      </c>
      <c r="CE31" s="45"/>
      <c r="CF31" s="45"/>
      <c r="CG31" s="43"/>
      <c r="CH31" s="52">
        <f>-CH7+CH26</f>
        <v>0</v>
      </c>
      <c r="CI31" s="45"/>
      <c r="CJ31" s="45"/>
      <c r="CK31" s="43"/>
      <c r="CL31" s="52">
        <f>-CL7+CL26</f>
        <v>0</v>
      </c>
      <c r="CM31" s="45"/>
      <c r="CN31" s="45"/>
      <c r="CO31" s="43"/>
      <c r="CP31" s="52">
        <f>-CP7+CP26</f>
        <v>0</v>
      </c>
      <c r="CQ31" s="45"/>
      <c r="CR31" s="45"/>
      <c r="CS31" s="43"/>
      <c r="CT31" s="52">
        <f>-CT7+CT26</f>
        <v>0</v>
      </c>
      <c r="CU31" s="45"/>
      <c r="CV31" s="45"/>
      <c r="CW31" s="43"/>
      <c r="CX31" s="52">
        <f>-CX7+CX26</f>
        <v>-89.99</v>
      </c>
      <c r="CY31" s="45"/>
      <c r="CZ31" s="45"/>
      <c r="DA31" s="43"/>
      <c r="DB31" s="52">
        <f>-DB7+DB26</f>
        <v>-1382.35</v>
      </c>
      <c r="DC31" s="45"/>
      <c r="DD31" s="45"/>
      <c r="DE31" s="43"/>
      <c r="DF31" s="52">
        <f>-DF7+DF26</f>
        <v>9714.5</v>
      </c>
      <c r="DG31" s="45"/>
      <c r="DH31" s="45"/>
      <c r="DI31" s="43"/>
      <c r="DJ31" s="52">
        <f>-DJ7+DJ26</f>
        <v>0</v>
      </c>
      <c r="DK31" s="45"/>
      <c r="DL31" s="45"/>
      <c r="DM31" s="43"/>
      <c r="DN31" s="52">
        <f>-DN7+DN26</f>
        <v>-809.5</v>
      </c>
      <c r="DO31" s="45"/>
      <c r="DP31" s="45"/>
      <c r="DQ31" s="43"/>
      <c r="DR31" s="52">
        <f>-DR7+DR26</f>
        <v>-6866.6900000000005</v>
      </c>
      <c r="DS31" s="45"/>
      <c r="DT31" s="45"/>
      <c r="DU31" s="43"/>
      <c r="DV31" s="52">
        <f>-DV7+DV26</f>
        <v>0</v>
      </c>
      <c r="DW31" s="45"/>
      <c r="DX31" s="45"/>
      <c r="DY31" s="43"/>
      <c r="DZ31" s="52">
        <f>-DZ7+DZ26</f>
        <v>0</v>
      </c>
      <c r="EA31" s="45"/>
      <c r="EB31" s="45"/>
      <c r="EC31" s="43"/>
      <c r="ED31" s="52">
        <f>-ED7+ED26</f>
        <v>0</v>
      </c>
      <c r="EE31" s="45"/>
      <c r="EF31" s="45"/>
      <c r="EG31" s="43"/>
      <c r="EH31" s="52">
        <f>-EH7+EH26</f>
        <v>0</v>
      </c>
      <c r="EI31" s="45"/>
      <c r="EJ31" s="45"/>
      <c r="EK31" s="43"/>
      <c r="EL31" s="52">
        <f>-EL7+EL26</f>
        <v>0</v>
      </c>
      <c r="EM31" s="45"/>
      <c r="EN31" s="45"/>
      <c r="EO31" s="43"/>
      <c r="EP31" s="52">
        <f>-EP7+EP26</f>
        <v>0</v>
      </c>
      <c r="EQ31" s="45"/>
      <c r="ER31" s="45"/>
      <c r="ES31" s="43"/>
      <c r="ET31" s="52">
        <f>-ET7+ET26</f>
        <v>0</v>
      </c>
      <c r="EU31" s="45"/>
      <c r="EV31" s="45"/>
      <c r="EW31" s="43"/>
      <c r="EX31" s="52">
        <f>-EX7+EX26</f>
        <v>0</v>
      </c>
      <c r="EY31" s="45"/>
      <c r="EZ31" s="45"/>
      <c r="FA31" s="43"/>
      <c r="FB31" s="52">
        <f>-FB7+FB26</f>
        <v>0</v>
      </c>
      <c r="FC31" s="45"/>
      <c r="FD31" s="45"/>
      <c r="FE31" s="43"/>
      <c r="FF31" s="52">
        <f>-FF7+FF26</f>
        <v>0</v>
      </c>
      <c r="FG31" s="45"/>
      <c r="FH31" s="45"/>
      <c r="FI31" s="43"/>
      <c r="FJ31" s="52">
        <f>-FJ7+FJ26</f>
        <v>0</v>
      </c>
      <c r="FK31" s="45"/>
      <c r="FL31" s="45"/>
      <c r="FM31" s="43"/>
      <c r="FN31" s="52">
        <f>-FN7+FN26</f>
        <v>0</v>
      </c>
      <c r="FO31" s="45"/>
      <c r="FP31" s="45"/>
      <c r="FQ31" s="43"/>
      <c r="FR31" s="52">
        <f>-FR7+FR26</f>
        <v>0</v>
      </c>
      <c r="FS31" s="45"/>
      <c r="FT31" s="45"/>
      <c r="FU31" s="43"/>
      <c r="FV31" s="52">
        <f>-FV7+FV26</f>
        <v>0</v>
      </c>
      <c r="FW31" s="45"/>
      <c r="FX31" s="45"/>
      <c r="FY31" s="43"/>
      <c r="FZ31" s="52">
        <f>-FZ7+FZ26</f>
        <v>0</v>
      </c>
      <c r="GA31" s="45"/>
      <c r="GB31" s="45"/>
      <c r="GC31" s="43"/>
    </row>
    <row r="32" spans="1:185" x14ac:dyDescent="0.2">
      <c r="F32" s="21"/>
      <c r="I32" s="22"/>
      <c r="J32" s="21"/>
      <c r="M32" s="22"/>
      <c r="N32" s="21"/>
      <c r="Q32" s="22"/>
      <c r="R32" s="21"/>
      <c r="U32" s="22"/>
      <c r="V32" s="21"/>
      <c r="Y32" s="22"/>
      <c r="Z32" s="21"/>
      <c r="AC32" s="22"/>
      <c r="AD32" s="21"/>
      <c r="AG32" s="22"/>
      <c r="AH32" s="21"/>
      <c r="AK32" s="22"/>
      <c r="AL32" s="21"/>
      <c r="AO32" s="22"/>
      <c r="AP32" s="21"/>
      <c r="AS32" s="22"/>
      <c r="AT32" s="21"/>
      <c r="AW32" s="22"/>
      <c r="AX32" s="21"/>
      <c r="BA32" s="22"/>
      <c r="BB32" s="21"/>
      <c r="BE32" s="22"/>
      <c r="BF32" s="21"/>
      <c r="BI32" s="22"/>
      <c r="BJ32" s="21"/>
      <c r="BM32" s="22"/>
      <c r="BN32" s="21"/>
      <c r="BQ32" s="22"/>
      <c r="BR32" s="21"/>
      <c r="BU32" s="22"/>
      <c r="BV32" s="21"/>
      <c r="BY32" s="22"/>
      <c r="BZ32" s="21"/>
      <c r="CC32" s="22"/>
      <c r="CD32" s="21"/>
      <c r="CG32" s="22"/>
      <c r="CH32" s="21"/>
      <c r="CK32" s="22"/>
      <c r="CL32" s="21"/>
      <c r="CO32" s="22"/>
      <c r="CP32" s="21"/>
      <c r="CS32" s="22"/>
      <c r="CT32" s="21"/>
      <c r="CW32" s="22"/>
      <c r="CX32" s="21"/>
      <c r="DA32" s="22"/>
      <c r="DB32" s="21"/>
      <c r="DE32" s="22"/>
      <c r="DF32" s="21"/>
      <c r="DI32" s="22"/>
      <c r="DJ32" s="21"/>
      <c r="DM32" s="22"/>
      <c r="DN32" s="21"/>
      <c r="DQ32" s="22"/>
      <c r="DR32" s="21"/>
      <c r="DU32" s="22"/>
      <c r="DV32" s="21"/>
      <c r="DY32" s="22"/>
      <c r="DZ32" s="21"/>
      <c r="EC32" s="22"/>
      <c r="ED32" s="21"/>
      <c r="EG32" s="22"/>
      <c r="EH32" s="21"/>
      <c r="EK32" s="22"/>
      <c r="EL32" s="21"/>
      <c r="EO32" s="22"/>
      <c r="EP32" s="21"/>
      <c r="ES32" s="22"/>
      <c r="ET32" s="21"/>
      <c r="EW32" s="22"/>
      <c r="EX32" s="21"/>
      <c r="FA32" s="22"/>
      <c r="FB32" s="21"/>
      <c r="FE32" s="22"/>
      <c r="FF32" s="21"/>
      <c r="FI32" s="22"/>
      <c r="FJ32" s="21"/>
      <c r="FM32" s="22"/>
      <c r="FN32" s="21"/>
      <c r="FQ32" s="22"/>
      <c r="FR32" s="21"/>
      <c r="FU32" s="22"/>
      <c r="FV32" s="21"/>
      <c r="FY32" s="22"/>
      <c r="FZ32" s="21"/>
      <c r="GC32" s="22"/>
    </row>
    <row r="33" spans="1:185" ht="23" x14ac:dyDescent="0.25">
      <c r="A33" s="30" t="s">
        <v>5714</v>
      </c>
      <c r="B33" s="30"/>
      <c r="C33" s="30"/>
      <c r="D33" s="30"/>
      <c r="E33" s="30"/>
      <c r="F33" s="56"/>
      <c r="G33" s="54"/>
      <c r="H33" s="54"/>
      <c r="I33" s="55"/>
      <c r="J33" s="56"/>
      <c r="K33" s="54"/>
      <c r="L33" s="54"/>
      <c r="M33" s="55"/>
      <c r="N33" s="56"/>
      <c r="O33" s="54"/>
      <c r="P33" s="54"/>
      <c r="Q33" s="55"/>
      <c r="R33" s="53">
        <f>R$31</f>
        <v>0</v>
      </c>
      <c r="S33" s="54"/>
      <c r="T33" s="54"/>
      <c r="U33" s="55"/>
      <c r="V33" s="53">
        <f>$R33+V$31</f>
        <v>9395.380000000001</v>
      </c>
      <c r="W33" s="54"/>
      <c r="X33" s="54"/>
      <c r="Y33" s="55"/>
      <c r="Z33" s="53">
        <f>$V33+Z$31</f>
        <v>9395.380000000001</v>
      </c>
      <c r="AA33" s="54"/>
      <c r="AB33" s="54"/>
      <c r="AC33" s="55"/>
      <c r="AD33" s="53">
        <f>$Z33+AD$31</f>
        <v>9372.880000000001</v>
      </c>
      <c r="AE33" s="54"/>
      <c r="AF33" s="54"/>
      <c r="AG33" s="55"/>
      <c r="AH33" s="53">
        <f>$AD33+AH$31</f>
        <v>9372.880000000001</v>
      </c>
      <c r="AI33" s="54"/>
      <c r="AJ33" s="54"/>
      <c r="AK33" s="55"/>
      <c r="AL33" s="53">
        <f>$AH33+AL$31</f>
        <v>9372.880000000001</v>
      </c>
      <c r="AM33" s="54"/>
      <c r="AN33" s="54"/>
      <c r="AO33" s="55"/>
      <c r="AP33" s="53">
        <f>$AL33+AP$31</f>
        <v>9372.880000000001</v>
      </c>
      <c r="AQ33" s="54"/>
      <c r="AR33" s="54"/>
      <c r="AS33" s="55"/>
      <c r="AT33" s="53">
        <f>$AP33+AT$31</f>
        <v>9372.880000000001</v>
      </c>
      <c r="AU33" s="54"/>
      <c r="AV33" s="54"/>
      <c r="AW33" s="55"/>
      <c r="AX33" s="53">
        <f>$AT33+AX$31</f>
        <v>9372.880000000001</v>
      </c>
      <c r="AY33" s="54"/>
      <c r="AZ33" s="54"/>
      <c r="BA33" s="55"/>
      <c r="BB33" s="53">
        <f>$AX33+BB$31</f>
        <v>9372.880000000001</v>
      </c>
      <c r="BC33" s="54"/>
      <c r="BD33" s="54"/>
      <c r="BE33" s="55"/>
      <c r="BF33" s="53">
        <f>$BB33+BF$31</f>
        <v>7842.1900000000005</v>
      </c>
      <c r="BG33" s="54"/>
      <c r="BH33" s="54"/>
      <c r="BI33" s="55"/>
      <c r="BJ33" s="53">
        <f>$BF33+BJ$31</f>
        <v>196.56999999999971</v>
      </c>
      <c r="BK33" s="54"/>
      <c r="BL33" s="54"/>
      <c r="BM33" s="55"/>
      <c r="BN33" s="53">
        <f>$BJ33+BN$31</f>
        <v>196.56999999999971</v>
      </c>
      <c r="BO33" s="54"/>
      <c r="BP33" s="54"/>
      <c r="BQ33" s="55"/>
      <c r="BR33" s="56"/>
      <c r="BS33" s="54"/>
      <c r="BT33" s="54"/>
      <c r="BU33" s="55"/>
      <c r="BV33" s="56"/>
      <c r="BW33" s="54"/>
      <c r="BX33" s="54"/>
      <c r="BY33" s="55"/>
      <c r="BZ33" s="53">
        <f>$BN33+BZ$31</f>
        <v>-511.45000000000027</v>
      </c>
      <c r="CA33" s="54"/>
      <c r="CB33" s="54"/>
      <c r="CC33" s="55"/>
      <c r="CD33" s="53">
        <f>$BZ33+CD$31</f>
        <v>-511.45000000000027</v>
      </c>
      <c r="CE33" s="54"/>
      <c r="CF33" s="54"/>
      <c r="CG33" s="55"/>
      <c r="CH33" s="53">
        <f>$CD33+CH$31</f>
        <v>-511.45000000000027</v>
      </c>
      <c r="CI33" s="54"/>
      <c r="CJ33" s="54"/>
      <c r="CK33" s="55"/>
      <c r="CL33" s="53">
        <f>$CH33+CL$31</f>
        <v>-511.45000000000027</v>
      </c>
      <c r="CM33" s="54"/>
      <c r="CN33" s="54"/>
      <c r="CO33" s="55"/>
      <c r="CP33" s="53">
        <f>$CL33+CP$31</f>
        <v>-511.45000000000027</v>
      </c>
      <c r="CQ33" s="54"/>
      <c r="CR33" s="54"/>
      <c r="CS33" s="55"/>
      <c r="CT33" s="53">
        <f>$CP33+CT$31</f>
        <v>-511.45000000000027</v>
      </c>
      <c r="CU33" s="54"/>
      <c r="CV33" s="54"/>
      <c r="CW33" s="55"/>
      <c r="CX33" s="53">
        <f>$CT33+CX$31</f>
        <v>-601.44000000000028</v>
      </c>
      <c r="CY33" s="54"/>
      <c r="CZ33" s="54"/>
      <c r="DA33" s="55"/>
      <c r="DB33" s="53">
        <f>$CX33+DB$31</f>
        <v>-1983.7900000000002</v>
      </c>
      <c r="DC33" s="54"/>
      <c r="DD33" s="54"/>
      <c r="DE33" s="55"/>
      <c r="DF33" s="53">
        <f>$DB33+DF$31</f>
        <v>7730.71</v>
      </c>
      <c r="DG33" s="54"/>
      <c r="DH33" s="54"/>
      <c r="DI33" s="55"/>
      <c r="DJ33" s="53">
        <f>$DF33+DJ$31</f>
        <v>7730.71</v>
      </c>
      <c r="DK33" s="54"/>
      <c r="DL33" s="54"/>
      <c r="DM33" s="55"/>
      <c r="DN33" s="53">
        <f>$DJ33+DN$31</f>
        <v>6921.21</v>
      </c>
      <c r="DO33" s="54"/>
      <c r="DP33" s="54"/>
      <c r="DQ33" s="55"/>
      <c r="DR33" s="53">
        <f>$DN33+DR$31</f>
        <v>54.519999999999527</v>
      </c>
      <c r="DS33" s="54"/>
      <c r="DT33" s="54"/>
      <c r="DU33" s="55"/>
      <c r="DV33" s="56"/>
      <c r="DW33" s="54"/>
      <c r="DX33" s="54"/>
      <c r="DY33" s="55"/>
      <c r="DZ33" s="56"/>
      <c r="EA33" s="54"/>
      <c r="EB33" s="54"/>
      <c r="EC33" s="55"/>
      <c r="ED33" s="53">
        <f>$DR33+ED$31</f>
        <v>54.519999999999527</v>
      </c>
      <c r="EE33" s="54"/>
      <c r="EF33" s="54"/>
      <c r="EG33" s="55"/>
      <c r="EH33" s="53">
        <f>$ED33+EH$31</f>
        <v>54.519999999999527</v>
      </c>
      <c r="EI33" s="54"/>
      <c r="EJ33" s="54"/>
      <c r="EK33" s="55"/>
      <c r="EL33" s="53">
        <f>$EH33+EL$31</f>
        <v>54.519999999999527</v>
      </c>
      <c r="EM33" s="54"/>
      <c r="EN33" s="54"/>
      <c r="EO33" s="55"/>
      <c r="EP33" s="53">
        <f>$EL33+EP$31</f>
        <v>54.519999999999527</v>
      </c>
      <c r="EQ33" s="54"/>
      <c r="ER33" s="54"/>
      <c r="ES33" s="55"/>
      <c r="ET33" s="53">
        <f>$EP33+ET$31</f>
        <v>54.519999999999527</v>
      </c>
      <c r="EU33" s="54"/>
      <c r="EV33" s="54"/>
      <c r="EW33" s="55"/>
      <c r="EX33" s="56"/>
      <c r="EY33" s="54"/>
      <c r="EZ33" s="54"/>
      <c r="FA33" s="55"/>
      <c r="FB33" s="56"/>
      <c r="FC33" s="54"/>
      <c r="FD33" s="54"/>
      <c r="FE33" s="55"/>
      <c r="FF33" s="56"/>
      <c r="FG33" s="54"/>
      <c r="FH33" s="54"/>
      <c r="FI33" s="55"/>
      <c r="FJ33" s="56"/>
      <c r="FK33" s="54"/>
      <c r="FL33" s="54"/>
      <c r="FM33" s="55"/>
      <c r="FN33" s="56"/>
      <c r="FO33" s="54"/>
      <c r="FP33" s="54"/>
      <c r="FQ33" s="55"/>
      <c r="FR33" s="56"/>
      <c r="FS33" s="54"/>
      <c r="FT33" s="54"/>
      <c r="FU33" s="55"/>
      <c r="FV33" s="56"/>
      <c r="FW33" s="54"/>
      <c r="FX33" s="54"/>
      <c r="FY33" s="55"/>
      <c r="FZ33" s="56"/>
      <c r="GA33" s="54"/>
      <c r="GB33" s="54"/>
      <c r="GC33" s="55"/>
    </row>
  </sheetData>
  <mergeCells count="721">
    <mergeCell ref="FZ33:GC33"/>
    <mergeCell ref="FL14:FM14"/>
    <mergeCell ref="AD4:AF4"/>
    <mergeCell ref="AJ24:AK24"/>
    <mergeCell ref="F4:H4"/>
    <mergeCell ref="DN4:DP4"/>
    <mergeCell ref="FG27:FI27"/>
    <mergeCell ref="BB26:BE26"/>
    <mergeCell ref="BT24:BU24"/>
    <mergeCell ref="J7:M7"/>
    <mergeCell ref="BX24:BY24"/>
    <mergeCell ref="W27:Y27"/>
    <mergeCell ref="CL5:CN5"/>
    <mergeCell ref="AI18:AK18"/>
    <mergeCell ref="FT9:FU9"/>
    <mergeCell ref="EU23:EW23"/>
    <mergeCell ref="BZ4:CB4"/>
    <mergeCell ref="CY8:DA8"/>
    <mergeCell ref="BH14:BI14"/>
    <mergeCell ref="GB19:GC19"/>
    <mergeCell ref="DW27:DY27"/>
    <mergeCell ref="CA8:CC8"/>
    <mergeCell ref="EE18:EG18"/>
    <mergeCell ref="J31:M31"/>
    <mergeCell ref="CR9:CS9"/>
    <mergeCell ref="AB24:AC24"/>
    <mergeCell ref="DX14:DY14"/>
    <mergeCell ref="EB14:EC14"/>
    <mergeCell ref="AU27:AW27"/>
    <mergeCell ref="BC18:BE18"/>
    <mergeCell ref="DJ5:DL5"/>
    <mergeCell ref="DR31:DU31"/>
    <mergeCell ref="CJ14:CK14"/>
    <mergeCell ref="DG8:DI8"/>
    <mergeCell ref="EA23:EC23"/>
    <mergeCell ref="BL24:BM24"/>
    <mergeCell ref="DK18:DM18"/>
    <mergeCell ref="CE27:CG27"/>
    <mergeCell ref="K13:M13"/>
    <mergeCell ref="DS27:DU27"/>
    <mergeCell ref="AL7:AO7"/>
    <mergeCell ref="BP19:BQ19"/>
    <mergeCell ref="J26:M26"/>
    <mergeCell ref="T19:U19"/>
    <mergeCell ref="AU13:AW13"/>
    <mergeCell ref="AM13:AO13"/>
    <mergeCell ref="CT7:CW7"/>
    <mergeCell ref="G27:I27"/>
    <mergeCell ref="O18:Q18"/>
    <mergeCell ref="BV5:BX5"/>
    <mergeCell ref="AY23:BA23"/>
    <mergeCell ref="FL9:FM9"/>
    <mergeCell ref="S18:U18"/>
    <mergeCell ref="FD9:FE9"/>
    <mergeCell ref="AZ14:BA14"/>
    <mergeCell ref="FL19:FM19"/>
    <mergeCell ref="BS8:BU8"/>
    <mergeCell ref="DC13:DE13"/>
    <mergeCell ref="EY27:FA27"/>
    <mergeCell ref="ET26:EW26"/>
    <mergeCell ref="ET5:EV5"/>
    <mergeCell ref="FK8:FM8"/>
    <mergeCell ref="EN24:EO24"/>
    <mergeCell ref="EP7:ES7"/>
    <mergeCell ref="EH7:EK7"/>
    <mergeCell ref="BS23:BU23"/>
    <mergeCell ref="AJ9:AK9"/>
    <mergeCell ref="EQ13:ES13"/>
    <mergeCell ref="AN9:AO9"/>
    <mergeCell ref="DD19:DE19"/>
    <mergeCell ref="BB5:BD5"/>
    <mergeCell ref="CP33:CS33"/>
    <mergeCell ref="FJ7:FM7"/>
    <mergeCell ref="O23:Q23"/>
    <mergeCell ref="AV19:AW19"/>
    <mergeCell ref="FB31:FE31"/>
    <mergeCell ref="AI8:AK8"/>
    <mergeCell ref="BS13:BU13"/>
    <mergeCell ref="GA27:GC27"/>
    <mergeCell ref="EL26:EO26"/>
    <mergeCell ref="BH9:BI9"/>
    <mergeCell ref="FO13:FQ13"/>
    <mergeCell ref="DX19:DY19"/>
    <mergeCell ref="FR7:FU7"/>
    <mergeCell ref="AD33:AG33"/>
    <mergeCell ref="BN33:BQ33"/>
    <mergeCell ref="FO18:FQ18"/>
    <mergeCell ref="DB33:DE33"/>
    <mergeCell ref="AB14:AC14"/>
    <mergeCell ref="EJ9:EK9"/>
    <mergeCell ref="T14:U14"/>
    <mergeCell ref="FT24:FU24"/>
    <mergeCell ref="EP33:ES33"/>
    <mergeCell ref="EU8:EW8"/>
    <mergeCell ref="DD14:DE14"/>
    <mergeCell ref="FZ5:GB5"/>
    <mergeCell ref="DW18:DY18"/>
    <mergeCell ref="AH5:AJ5"/>
    <mergeCell ref="AP31:AS31"/>
    <mergeCell ref="R4:T4"/>
    <mergeCell ref="FN4:FP4"/>
    <mergeCell ref="AY8:BA8"/>
    <mergeCell ref="FD14:FE14"/>
    <mergeCell ref="BW27:BY27"/>
    <mergeCell ref="V4:X4"/>
    <mergeCell ref="CE18:CG18"/>
    <mergeCell ref="FW8:FY8"/>
    <mergeCell ref="BO27:BQ27"/>
    <mergeCell ref="DZ4:EB4"/>
    <mergeCell ref="DR4:DT4"/>
    <mergeCell ref="DB4:DD4"/>
    <mergeCell ref="EA8:EC8"/>
    <mergeCell ref="AD7:AG7"/>
    <mergeCell ref="BZ31:CC31"/>
    <mergeCell ref="V7:Y7"/>
    <mergeCell ref="AT26:AW26"/>
    <mergeCell ref="CJ24:CK24"/>
    <mergeCell ref="FB4:FD4"/>
    <mergeCell ref="ER14:ES14"/>
    <mergeCell ref="J33:M33"/>
    <mergeCell ref="AR9:AS9"/>
    <mergeCell ref="DP19:DQ19"/>
    <mergeCell ref="EI13:EK13"/>
    <mergeCell ref="DN33:DQ33"/>
    <mergeCell ref="BJ26:BM26"/>
    <mergeCell ref="DX9:DY9"/>
    <mergeCell ref="FV31:FY31"/>
    <mergeCell ref="L14:M14"/>
    <mergeCell ref="CM13:CO13"/>
    <mergeCell ref="FH24:FI24"/>
    <mergeCell ref="DS23:DU23"/>
    <mergeCell ref="DP14:DQ14"/>
    <mergeCell ref="EZ19:FA19"/>
    <mergeCell ref="AM27:AO27"/>
    <mergeCell ref="AU18:AW18"/>
    <mergeCell ref="FW13:FY13"/>
    <mergeCell ref="CH33:CK33"/>
    <mergeCell ref="BT14:BU14"/>
    <mergeCell ref="DK27:DM27"/>
    <mergeCell ref="DV33:DY33"/>
    <mergeCell ref="AE13:AG13"/>
    <mergeCell ref="BK23:BM23"/>
    <mergeCell ref="FG18:FI18"/>
    <mergeCell ref="FV3:FY3"/>
    <mergeCell ref="FC8:FE8"/>
    <mergeCell ref="H24:I24"/>
    <mergeCell ref="GA23:GC23"/>
    <mergeCell ref="AX7:BA7"/>
    <mergeCell ref="DL24:DM24"/>
    <mergeCell ref="EE27:EG27"/>
    <mergeCell ref="V26:Y26"/>
    <mergeCell ref="F5:H5"/>
    <mergeCell ref="CN9:CO9"/>
    <mergeCell ref="DZ7:EC7"/>
    <mergeCell ref="BK13:BM13"/>
    <mergeCell ref="FS27:FU27"/>
    <mergeCell ref="L19:M19"/>
    <mergeCell ref="GA18:GC18"/>
    <mergeCell ref="CE23:CG23"/>
    <mergeCell ref="CH7:CK7"/>
    <mergeCell ref="CI23:CK23"/>
    <mergeCell ref="AZ9:BA9"/>
    <mergeCell ref="DF26:DI26"/>
    <mergeCell ref="N3:Q3"/>
    <mergeCell ref="DB5:DD5"/>
    <mergeCell ref="FZ26:GC26"/>
    <mergeCell ref="DJ3:DM3"/>
    <mergeCell ref="BR31:BU31"/>
    <mergeCell ref="BJ31:BM31"/>
    <mergeCell ref="FF26:FI26"/>
    <mergeCell ref="CQ27:CS27"/>
    <mergeCell ref="AP4:AR4"/>
    <mergeCell ref="BR3:BU3"/>
    <mergeCell ref="BD24:BE24"/>
    <mergeCell ref="FF5:FH5"/>
    <mergeCell ref="ER19:ES19"/>
    <mergeCell ref="EL31:EO31"/>
    <mergeCell ref="CQ8:CS8"/>
    <mergeCell ref="ET3:EW3"/>
    <mergeCell ref="EY18:FA18"/>
    <mergeCell ref="CR19:CS19"/>
    <mergeCell ref="BF7:BI7"/>
    <mergeCell ref="CJ19:CK19"/>
    <mergeCell ref="CD26:CG26"/>
    <mergeCell ref="DT24:DU24"/>
    <mergeCell ref="CP3:CS3"/>
    <mergeCell ref="CT4:CV4"/>
    <mergeCell ref="DZ3:EC3"/>
    <mergeCell ref="EH4:EJ4"/>
    <mergeCell ref="CX3:DA3"/>
    <mergeCell ref="AX31:BA31"/>
    <mergeCell ref="G23:I23"/>
    <mergeCell ref="AN19:AO19"/>
    <mergeCell ref="AF19:AG19"/>
    <mergeCell ref="EZ24:FA24"/>
    <mergeCell ref="AL33:AO33"/>
    <mergeCell ref="BT9:BU9"/>
    <mergeCell ref="DF7:DI7"/>
    <mergeCell ref="EJ19:EK19"/>
    <mergeCell ref="CT31:CW31"/>
    <mergeCell ref="G18:I18"/>
    <mergeCell ref="EV9:EW9"/>
    <mergeCell ref="DO13:DQ13"/>
    <mergeCell ref="CI8:CK8"/>
    <mergeCell ref="AR14:AS14"/>
    <mergeCell ref="BK8:BM8"/>
    <mergeCell ref="DD9:DE9"/>
    <mergeCell ref="EN14:EO14"/>
    <mergeCell ref="BG27:BI27"/>
    <mergeCell ref="CX26:DA26"/>
    <mergeCell ref="BO18:BQ18"/>
    <mergeCell ref="O8:Q8"/>
    <mergeCell ref="CV14:CW14"/>
    <mergeCell ref="DF33:DI33"/>
    <mergeCell ref="DS8:DU8"/>
    <mergeCell ref="FT19:FU19"/>
    <mergeCell ref="N7:Q7"/>
    <mergeCell ref="CB24:CC24"/>
    <mergeCell ref="FR33:FU33"/>
    <mergeCell ref="ET4:EV4"/>
    <mergeCell ref="GA8:GC8"/>
    <mergeCell ref="W13:Y13"/>
    <mergeCell ref="BR7:BU7"/>
    <mergeCell ref="CP26:CS26"/>
    <mergeCell ref="DZ31:EC31"/>
    <mergeCell ref="EQ18:ES18"/>
    <mergeCell ref="CB19:CC19"/>
    <mergeCell ref="FX14:FY14"/>
    <mergeCell ref="CY18:DA18"/>
    <mergeCell ref="BZ33:CC33"/>
    <mergeCell ref="FB7:FE7"/>
    <mergeCell ref="FG13:FI13"/>
    <mergeCell ref="BN5:BP5"/>
    <mergeCell ref="FR26:FU26"/>
    <mergeCell ref="BB4:BD4"/>
    <mergeCell ref="FR5:FT5"/>
    <mergeCell ref="FB33:FE33"/>
    <mergeCell ref="DV5:DX5"/>
    <mergeCell ref="CX5:CZ5"/>
    <mergeCell ref="G8:I8"/>
    <mergeCell ref="CP5:CR5"/>
    <mergeCell ref="FX9:FY9"/>
    <mergeCell ref="DC8:DE8"/>
    <mergeCell ref="BL14:BM14"/>
    <mergeCell ref="DB3:DE3"/>
    <mergeCell ref="CE8:CG8"/>
    <mergeCell ref="AT5:AV5"/>
    <mergeCell ref="EI18:EK18"/>
    <mergeCell ref="FP14:FQ14"/>
    <mergeCell ref="BJ3:BM3"/>
    <mergeCell ref="J4:L4"/>
    <mergeCell ref="AQ8:AS8"/>
    <mergeCell ref="BW18:BY18"/>
    <mergeCell ref="ED5:EF5"/>
    <mergeCell ref="FF3:FI3"/>
    <mergeCell ref="DF4:DH4"/>
    <mergeCell ref="EM8:EO8"/>
    <mergeCell ref="DJ4:DL4"/>
    <mergeCell ref="AA18:AC18"/>
    <mergeCell ref="BR4:BT4"/>
    <mergeCell ref="L9:M9"/>
    <mergeCell ref="CD3:CG3"/>
    <mergeCell ref="AH3:AK3"/>
    <mergeCell ref="FV4:FX4"/>
    <mergeCell ref="X19:Y19"/>
    <mergeCell ref="AQ13:AS13"/>
    <mergeCell ref="DR26:DU26"/>
    <mergeCell ref="V33:Y33"/>
    <mergeCell ref="CX7:DA7"/>
    <mergeCell ref="BW23:BY23"/>
    <mergeCell ref="FS18:FU18"/>
    <mergeCell ref="CL31:CO31"/>
    <mergeCell ref="BZ7:CC7"/>
    <mergeCell ref="AF9:AG9"/>
    <mergeCell ref="BV26:BY26"/>
    <mergeCell ref="BF5:BH5"/>
    <mergeCell ref="AI23:AK23"/>
    <mergeCell ref="FV7:FY7"/>
    <mergeCell ref="AA23:AC23"/>
    <mergeCell ref="AF14:AG14"/>
    <mergeCell ref="EN9:EO9"/>
    <mergeCell ref="X14:Y14"/>
    <mergeCell ref="BH19:BI19"/>
    <mergeCell ref="FN31:FQ31"/>
    <mergeCell ref="BF33:BI33"/>
    <mergeCell ref="CE13:CG13"/>
    <mergeCell ref="EF24:EG24"/>
    <mergeCell ref="CT33:CW33"/>
    <mergeCell ref="CN14:CO14"/>
    <mergeCell ref="CF14:CG14"/>
    <mergeCell ref="ED3:EG3"/>
    <mergeCell ref="EE23:EG23"/>
    <mergeCell ref="BP24:BQ24"/>
    <mergeCell ref="BB31:BE31"/>
    <mergeCell ref="EX26:FA26"/>
    <mergeCell ref="CI27:CK27"/>
    <mergeCell ref="CQ18:CS18"/>
    <mergeCell ref="EX5:EZ5"/>
    <mergeCell ref="EL4:EN4"/>
    <mergeCell ref="DJ31:DM31"/>
    <mergeCell ref="EQ27:ES27"/>
    <mergeCell ref="DR3:DU3"/>
    <mergeCell ref="DD24:DE24"/>
    <mergeCell ref="CV24:CW24"/>
    <mergeCell ref="DZ26:EC26"/>
    <mergeCell ref="CA27:CC27"/>
    <mergeCell ref="EH33:EK33"/>
    <mergeCell ref="BF26:BI26"/>
    <mergeCell ref="EM23:EO23"/>
    <mergeCell ref="EL3:EO3"/>
    <mergeCell ref="CL4:CN4"/>
    <mergeCell ref="FJ33:FM33"/>
    <mergeCell ref="FF4:FH4"/>
    <mergeCell ref="EV14:EW14"/>
    <mergeCell ref="X9:Y9"/>
    <mergeCell ref="FC18:FE18"/>
    <mergeCell ref="BJ7:BM7"/>
    <mergeCell ref="CN19:CO19"/>
    <mergeCell ref="R3:U3"/>
    <mergeCell ref="DX24:DY24"/>
    <mergeCell ref="S23:U23"/>
    <mergeCell ref="AH26:AK26"/>
    <mergeCell ref="AZ19:BA19"/>
    <mergeCell ref="BW13:BY13"/>
    <mergeCell ref="DR7:DU7"/>
    <mergeCell ref="EP26:ES26"/>
    <mergeCell ref="BL9:BM9"/>
    <mergeCell ref="EB19:EC19"/>
    <mergeCell ref="BZ5:CB5"/>
    <mergeCell ref="EU13:EW13"/>
    <mergeCell ref="BC23:BE23"/>
    <mergeCell ref="W18:Y18"/>
    <mergeCell ref="BD14:BE14"/>
    <mergeCell ref="BW8:BY8"/>
    <mergeCell ref="DG13:DI13"/>
    <mergeCell ref="DZ33:EC33"/>
    <mergeCell ref="DV4:DX4"/>
    <mergeCell ref="EX3:FA3"/>
    <mergeCell ref="AE27:AG27"/>
    <mergeCell ref="F3:I3"/>
    <mergeCell ref="CX4:CZ4"/>
    <mergeCell ref="EE8:EG8"/>
    <mergeCell ref="AM18:AO18"/>
    <mergeCell ref="EY23:FA23"/>
    <mergeCell ref="CD31:CG31"/>
    <mergeCell ref="Z7:AC7"/>
    <mergeCell ref="CN24:CO24"/>
    <mergeCell ref="BJ4:BL4"/>
    <mergeCell ref="DC27:DE27"/>
    <mergeCell ref="F26:I26"/>
    <mergeCell ref="DO18:DQ18"/>
    <mergeCell ref="AH31:AK31"/>
    <mergeCell ref="K27:M27"/>
    <mergeCell ref="CY13:DA13"/>
    <mergeCell ref="CV9:CW9"/>
    <mergeCell ref="R5:T5"/>
    <mergeCell ref="AT3:AW3"/>
    <mergeCell ref="DJ26:DM26"/>
    <mergeCell ref="ET31:EW31"/>
    <mergeCell ref="F7:I7"/>
    <mergeCell ref="DK23:DM23"/>
    <mergeCell ref="EP31:ES31"/>
    <mergeCell ref="AV24:AW24"/>
    <mergeCell ref="FW27:FY27"/>
    <mergeCell ref="P19:Q19"/>
    <mergeCell ref="CL7:CO7"/>
    <mergeCell ref="AI13:AK13"/>
    <mergeCell ref="N33:Q33"/>
    <mergeCell ref="DB26:DE26"/>
    <mergeCell ref="AM23:AO23"/>
    <mergeCell ref="BT19:BU19"/>
    <mergeCell ref="BN26:BQ26"/>
    <mergeCell ref="CQ13:CS13"/>
    <mergeCell ref="FL24:FM24"/>
    <mergeCell ref="DW23:DY23"/>
    <mergeCell ref="F31:I31"/>
    <mergeCell ref="AX33:BA33"/>
    <mergeCell ref="CF9:CG9"/>
    <mergeCell ref="FD19:FE19"/>
    <mergeCell ref="CL33:CO33"/>
    <mergeCell ref="BX14:BY14"/>
    <mergeCell ref="DH19:DI19"/>
    <mergeCell ref="EA13:EC13"/>
    <mergeCell ref="ET33:EW33"/>
    <mergeCell ref="FR3:FU3"/>
    <mergeCell ref="EF14:EG14"/>
    <mergeCell ref="FG8:FI8"/>
    <mergeCell ref="L24:M24"/>
    <mergeCell ref="EY8:FA8"/>
    <mergeCell ref="BB7:BE7"/>
    <mergeCell ref="DP24:DQ24"/>
    <mergeCell ref="FG23:FI23"/>
    <mergeCell ref="DH24:DI24"/>
    <mergeCell ref="CD4:CF4"/>
    <mergeCell ref="DK8:DM8"/>
    <mergeCell ref="EI27:EK27"/>
    <mergeCell ref="Z26:AC26"/>
    <mergeCell ref="EA27:EC27"/>
    <mergeCell ref="DN3:DQ3"/>
    <mergeCell ref="DP9:DQ9"/>
    <mergeCell ref="AL5:AN5"/>
    <mergeCell ref="BC8:BE8"/>
    <mergeCell ref="EH26:EK26"/>
    <mergeCell ref="Z4:AB4"/>
    <mergeCell ref="BB3:BE3"/>
    <mergeCell ref="CI18:CK18"/>
    <mergeCell ref="BS27:BU27"/>
    <mergeCell ref="GB14:GC14"/>
    <mergeCell ref="CU27:CW27"/>
    <mergeCell ref="AT4:AV4"/>
    <mergeCell ref="BV3:BY3"/>
    <mergeCell ref="AJ14:AK14"/>
    <mergeCell ref="FJ5:FL5"/>
    <mergeCell ref="EV19:EW19"/>
    <mergeCell ref="DG18:DI18"/>
    <mergeCell ref="Z31:AC31"/>
    <mergeCell ref="FZ3:GC3"/>
    <mergeCell ref="FZ31:GC31"/>
    <mergeCell ref="EP5:ER5"/>
    <mergeCell ref="CA18:CC18"/>
    <mergeCell ref="EH5:EJ5"/>
    <mergeCell ref="DH14:DI14"/>
    <mergeCell ref="FN7:FQ7"/>
    <mergeCell ref="AA8:AC8"/>
    <mergeCell ref="AY27:BA27"/>
    <mergeCell ref="BG18:BI18"/>
    <mergeCell ref="DN5:DP5"/>
    <mergeCell ref="CQ23:CS23"/>
    <mergeCell ref="AH4:AJ4"/>
    <mergeCell ref="FO8:FQ8"/>
    <mergeCell ref="FP24:FQ24"/>
    <mergeCell ref="AL3:AO3"/>
    <mergeCell ref="BS18:BU18"/>
    <mergeCell ref="ER24:ES24"/>
    <mergeCell ref="AY13:BA13"/>
    <mergeCell ref="DC23:DE23"/>
    <mergeCell ref="S8:U8"/>
    <mergeCell ref="EP3:ES3"/>
    <mergeCell ref="DW8:DY8"/>
    <mergeCell ref="EY13:FA13"/>
    <mergeCell ref="T24:U24"/>
    <mergeCell ref="AP7:AS7"/>
    <mergeCell ref="Z3:AC3"/>
    <mergeCell ref="AN24:AO24"/>
    <mergeCell ref="T9:U9"/>
    <mergeCell ref="V3:Y3"/>
    <mergeCell ref="FX24:FY24"/>
    <mergeCell ref="CX31:DA31"/>
    <mergeCell ref="O13:Q13"/>
    <mergeCell ref="K18:M18"/>
    <mergeCell ref="CH26:CK26"/>
    <mergeCell ref="BR5:BT5"/>
    <mergeCell ref="AU23:AW23"/>
    <mergeCell ref="DS13:DU13"/>
    <mergeCell ref="DK13:DM13"/>
    <mergeCell ref="DH9:DI9"/>
    <mergeCell ref="AD5:AF5"/>
    <mergeCell ref="FF31:FI31"/>
    <mergeCell ref="ET7:EW7"/>
    <mergeCell ref="V5:X5"/>
    <mergeCell ref="BK27:BM27"/>
    <mergeCell ref="BN31:BQ31"/>
    <mergeCell ref="FJ26:FM26"/>
    <mergeCell ref="N31:Q31"/>
    <mergeCell ref="FO23:FQ23"/>
    <mergeCell ref="N26:Q26"/>
    <mergeCell ref="J5:L5"/>
    <mergeCell ref="AA27:AC27"/>
    <mergeCell ref="O27:Q27"/>
    <mergeCell ref="FK27:FM27"/>
    <mergeCell ref="N4:P4"/>
    <mergeCell ref="AU8:AW8"/>
    <mergeCell ref="AM8:AO8"/>
    <mergeCell ref="EL33:EO33"/>
    <mergeCell ref="FJ3:FM3"/>
    <mergeCell ref="DZ5:EB5"/>
    <mergeCell ref="EQ8:ES8"/>
    <mergeCell ref="CZ14:DA14"/>
    <mergeCell ref="GA13:GC13"/>
    <mergeCell ref="S27:U27"/>
    <mergeCell ref="CH5:CJ5"/>
    <mergeCell ref="CP31:CS31"/>
    <mergeCell ref="AE18:AG18"/>
    <mergeCell ref="FP9:FQ9"/>
    <mergeCell ref="EQ23:ES23"/>
    <mergeCell ref="BV4:BX4"/>
    <mergeCell ref="BR33:BU33"/>
    <mergeCell ref="FX19:FY19"/>
    <mergeCell ref="CT3:CW3"/>
    <mergeCell ref="AT31:AW31"/>
    <mergeCell ref="FV33:FY33"/>
    <mergeCell ref="FH14:FI14"/>
    <mergeCell ref="AF24:AG24"/>
    <mergeCell ref="EX4:EZ4"/>
    <mergeCell ref="FR31:FU31"/>
    <mergeCell ref="BJ33:BM33"/>
    <mergeCell ref="EL7:EO7"/>
    <mergeCell ref="CI13:CK13"/>
    <mergeCell ref="ED7:EG7"/>
    <mergeCell ref="AD3:AG3"/>
    <mergeCell ref="EJ24:EK24"/>
    <mergeCell ref="DV31:DY31"/>
    <mergeCell ref="FC27:FE27"/>
    <mergeCell ref="BO23:BQ23"/>
    <mergeCell ref="FK18:FM18"/>
    <mergeCell ref="EM13:EO13"/>
    <mergeCell ref="CV19:CW19"/>
    <mergeCell ref="BP14:BQ14"/>
    <mergeCell ref="CZ19:DA19"/>
    <mergeCell ref="EB9:EC9"/>
    <mergeCell ref="AX5:AZ5"/>
    <mergeCell ref="CX33:DA33"/>
    <mergeCell ref="EF9:EG9"/>
    <mergeCell ref="ED26:EG26"/>
    <mergeCell ref="BN3:BQ3"/>
    <mergeCell ref="DV26:DY26"/>
    <mergeCell ref="BF3:BI3"/>
    <mergeCell ref="AR24:AS24"/>
    <mergeCell ref="EU27:EW27"/>
    <mergeCell ref="DV3:DY3"/>
    <mergeCell ref="EM27:EO27"/>
    <mergeCell ref="CZ24:DA24"/>
    <mergeCell ref="R26:U26"/>
    <mergeCell ref="BH24:BI24"/>
    <mergeCell ref="FZ4:GB4"/>
    <mergeCell ref="AB19:AC19"/>
    <mergeCell ref="FR4:FT4"/>
    <mergeCell ref="DB7:DE7"/>
    <mergeCell ref="FW18:FY18"/>
    <mergeCell ref="CD7:CG7"/>
    <mergeCell ref="ED4:EF4"/>
    <mergeCell ref="DO27:DQ27"/>
    <mergeCell ref="BZ26:CC26"/>
    <mergeCell ref="FZ7:GC7"/>
    <mergeCell ref="AE23:AG23"/>
    <mergeCell ref="EA18:EC18"/>
    <mergeCell ref="AH7:AK7"/>
    <mergeCell ref="BL19:BM19"/>
    <mergeCell ref="FW23:FY23"/>
    <mergeCell ref="BV7:BY7"/>
    <mergeCell ref="DC18:DE18"/>
    <mergeCell ref="AX26:BA26"/>
    <mergeCell ref="FS13:FU13"/>
    <mergeCell ref="FK13:FM13"/>
    <mergeCell ref="DT19:DU19"/>
    <mergeCell ref="FH9:FI9"/>
    <mergeCell ref="EI23:EK23"/>
    <mergeCell ref="CH3:CK3"/>
    <mergeCell ref="AV14:AW14"/>
    <mergeCell ref="FH19:FI19"/>
    <mergeCell ref="FB26:FE26"/>
    <mergeCell ref="CL3:CO3"/>
    <mergeCell ref="BO8:BQ8"/>
    <mergeCell ref="CU18:CW18"/>
    <mergeCell ref="FB5:FD5"/>
    <mergeCell ref="FS8:FU8"/>
    <mergeCell ref="AY18:BA18"/>
    <mergeCell ref="FS23:FU23"/>
    <mergeCell ref="DF5:DH5"/>
    <mergeCell ref="FK23:FM23"/>
    <mergeCell ref="CP4:CR4"/>
    <mergeCell ref="FD24:FE24"/>
    <mergeCell ref="BX9:BY9"/>
    <mergeCell ref="DJ7:DM7"/>
    <mergeCell ref="EN19:EO19"/>
    <mergeCell ref="FN3:FQ3"/>
    <mergeCell ref="FP19:FQ19"/>
    <mergeCell ref="AE8:AG8"/>
    <mergeCell ref="BO13:BQ13"/>
    <mergeCell ref="BK18:BM18"/>
    <mergeCell ref="DR5:DT5"/>
    <mergeCell ref="CU23:CW23"/>
    <mergeCell ref="CM23:CO23"/>
    <mergeCell ref="BD9:BE9"/>
    <mergeCell ref="CR14:CS14"/>
    <mergeCell ref="AR19:AS19"/>
    <mergeCell ref="AJ19:AK19"/>
    <mergeCell ref="FV5:FX5"/>
    <mergeCell ref="DS18:DU18"/>
    <mergeCell ref="AL31:AO31"/>
    <mergeCell ref="FN33:FQ33"/>
    <mergeCell ref="FJ4:FL4"/>
    <mergeCell ref="FF33:FI33"/>
    <mergeCell ref="EZ14:FA14"/>
    <mergeCell ref="AB9:AC9"/>
    <mergeCell ref="BN7:BQ7"/>
    <mergeCell ref="DR33:DU33"/>
    <mergeCell ref="EB24:EC24"/>
    <mergeCell ref="AL26:AO26"/>
    <mergeCell ref="BD19:BE19"/>
    <mergeCell ref="BV31:BY31"/>
    <mergeCell ref="CM18:CO18"/>
    <mergeCell ref="CF24:CG24"/>
    <mergeCell ref="AP26:AS26"/>
    <mergeCell ref="DT14:DU14"/>
    <mergeCell ref="AT33:AW33"/>
    <mergeCell ref="AA13:AC13"/>
    <mergeCell ref="CD5:CF5"/>
    <mergeCell ref="BG23:BI23"/>
    <mergeCell ref="ED33:EG33"/>
    <mergeCell ref="CF19:CG19"/>
    <mergeCell ref="EL5:EN5"/>
    <mergeCell ref="DL14:DM14"/>
    <mergeCell ref="FB3:FE3"/>
    <mergeCell ref="AI27:AK27"/>
    <mergeCell ref="J3:M3"/>
    <mergeCell ref="AQ18:AS18"/>
    <mergeCell ref="EI8:EK8"/>
    <mergeCell ref="A1:K1"/>
    <mergeCell ref="DF3:DI3"/>
    <mergeCell ref="CR24:CS24"/>
    <mergeCell ref="BN4:BP4"/>
    <mergeCell ref="CU8:CW8"/>
    <mergeCell ref="BF4:BH4"/>
    <mergeCell ref="DG27:DI27"/>
    <mergeCell ref="CM8:CO8"/>
    <mergeCell ref="W23:Y23"/>
    <mergeCell ref="R7:U7"/>
    <mergeCell ref="CZ9:DA9"/>
    <mergeCell ref="AX3:BA3"/>
    <mergeCell ref="DN26:DQ26"/>
    <mergeCell ref="N5:P5"/>
    <mergeCell ref="CM27:CO27"/>
    <mergeCell ref="AL4:AN4"/>
    <mergeCell ref="X24:Y24"/>
    <mergeCell ref="F33:I33"/>
    <mergeCell ref="CB14:CC14"/>
    <mergeCell ref="DL19:DM19"/>
    <mergeCell ref="EE13:EG13"/>
    <mergeCell ref="DJ33:DM33"/>
    <mergeCell ref="DT9:DU9"/>
    <mergeCell ref="AP5:AR5"/>
    <mergeCell ref="BG8:BI8"/>
    <mergeCell ref="P14:Q14"/>
    <mergeCell ref="H14:I14"/>
    <mergeCell ref="BF31:BI31"/>
    <mergeCell ref="R31:U31"/>
    <mergeCell ref="AQ27:AS27"/>
    <mergeCell ref="DN31:DQ31"/>
    <mergeCell ref="Z33:AC33"/>
    <mergeCell ref="CH31:CK31"/>
    <mergeCell ref="G13:I13"/>
    <mergeCell ref="ED31:EG31"/>
    <mergeCell ref="P9:Q9"/>
    <mergeCell ref="K8:M8"/>
    <mergeCell ref="CD33:CG33"/>
    <mergeCell ref="K23:M23"/>
    <mergeCell ref="AP33:AS33"/>
    <mergeCell ref="AH33:AK33"/>
    <mergeCell ref="FN5:FP5"/>
    <mergeCell ref="CA23:CC23"/>
    <mergeCell ref="AD31:AG31"/>
    <mergeCell ref="V31:Y31"/>
    <mergeCell ref="EX33:FA33"/>
    <mergeCell ref="EJ14:EK14"/>
    <mergeCell ref="BC27:BE27"/>
    <mergeCell ref="CT26:CW26"/>
    <mergeCell ref="P24:Q24"/>
    <mergeCell ref="CT5:CV5"/>
    <mergeCell ref="FC23:FE23"/>
    <mergeCell ref="DF31:DI31"/>
    <mergeCell ref="DO8:DQ8"/>
    <mergeCell ref="EU18:EW18"/>
    <mergeCell ref="AD26:AG26"/>
    <mergeCell ref="DO23:DQ23"/>
    <mergeCell ref="AZ24:BA24"/>
    <mergeCell ref="CP7:CS7"/>
    <mergeCell ref="R33:U33"/>
    <mergeCell ref="AQ23:AS23"/>
    <mergeCell ref="AT7:AW7"/>
    <mergeCell ref="BR26:BU26"/>
    <mergeCell ref="CU13:CW13"/>
    <mergeCell ref="BB33:BE33"/>
    <mergeCell ref="BV33:BY33"/>
    <mergeCell ref="FJ31:FM31"/>
    <mergeCell ref="EX7:FA7"/>
    <mergeCell ref="Z5:AB5"/>
    <mergeCell ref="CA13:CC13"/>
    <mergeCell ref="AP3:AS3"/>
    <mergeCell ref="EV24:EW24"/>
    <mergeCell ref="BC13:BE13"/>
    <mergeCell ref="DG23:DI23"/>
    <mergeCell ref="CY23:DA23"/>
    <mergeCell ref="BP9:BQ9"/>
    <mergeCell ref="EF19:EG19"/>
    <mergeCell ref="FC13:FE13"/>
    <mergeCell ref="BJ5:BL5"/>
    <mergeCell ref="EZ9:FA9"/>
    <mergeCell ref="ER9:ES9"/>
    <mergeCell ref="CY27:DA27"/>
    <mergeCell ref="AX4:AZ4"/>
    <mergeCell ref="BZ3:CC3"/>
    <mergeCell ref="AN14:AO14"/>
    <mergeCell ref="EH3:EK3"/>
    <mergeCell ref="CH4:CJ4"/>
    <mergeCell ref="EP4:ER4"/>
    <mergeCell ref="CJ9:CK9"/>
    <mergeCell ref="CB9:CC9"/>
    <mergeCell ref="DN7:DQ7"/>
    <mergeCell ref="GB24:GC24"/>
    <mergeCell ref="DB31:DE31"/>
    <mergeCell ref="S13:U13"/>
    <mergeCell ref="CL26:CO26"/>
    <mergeCell ref="H9:I9"/>
    <mergeCell ref="EM18:EO18"/>
    <mergeCell ref="DW13:DY13"/>
    <mergeCell ref="BX19:BY19"/>
    <mergeCell ref="FT14:FU14"/>
    <mergeCell ref="DL9:DM9"/>
    <mergeCell ref="W8:Y8"/>
    <mergeCell ref="FN26:FQ26"/>
    <mergeCell ref="GB9:GC9"/>
    <mergeCell ref="EH31:EK31"/>
    <mergeCell ref="DV7:DY7"/>
    <mergeCell ref="BG13:BI13"/>
    <mergeCell ref="FO27:FQ27"/>
    <mergeCell ref="H19:I19"/>
    <mergeCell ref="AV9:AW9"/>
    <mergeCell ref="FV26:FY26"/>
    <mergeCell ref="FF7:FI7"/>
    <mergeCell ref="EX31:FA31"/>
  </mergeCells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AS30"/>
  <sheetViews>
    <sheetView workbookViewId="0"/>
  </sheetViews>
  <sheetFormatPr baseColWidth="10" defaultColWidth="8.83203125" defaultRowHeight="15" x14ac:dyDescent="0.2"/>
  <cols>
    <col min="2" max="2" width="6" customWidth="1"/>
    <col min="3" max="3" width="9" customWidth="1"/>
    <col min="4" max="4" width="6" customWidth="1"/>
    <col min="5" max="5" width="40" customWidth="1"/>
    <col min="6" max="6" width="15" customWidth="1"/>
    <col min="7" max="10" width="5" customWidth="1"/>
    <col min="12" max="12" width="16" customWidth="1"/>
    <col min="14" max="14" width="5" customWidth="1"/>
    <col min="16" max="16" width="12" customWidth="1"/>
  </cols>
  <sheetData>
    <row r="1" spans="1:4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</row>
    <row r="2" spans="1:45" ht="16" x14ac:dyDescent="0.2">
      <c r="A2">
        <v>2089</v>
      </c>
      <c r="B2">
        <v>2089</v>
      </c>
      <c r="C2" s="2">
        <v>44930</v>
      </c>
      <c r="D2" t="s">
        <v>1771</v>
      </c>
      <c r="E2" t="s">
        <v>1772</v>
      </c>
      <c r="F2" s="3">
        <v>10117.19</v>
      </c>
      <c r="G2" t="s">
        <v>47</v>
      </c>
      <c r="H2" s="3">
        <v>0</v>
      </c>
      <c r="I2" t="s">
        <v>104</v>
      </c>
      <c r="J2">
        <v>940</v>
      </c>
      <c r="K2" t="s">
        <v>52</v>
      </c>
      <c r="L2" t="s">
        <v>53</v>
      </c>
      <c r="N2">
        <v>3200</v>
      </c>
      <c r="O2" t="s">
        <v>49</v>
      </c>
      <c r="P2" t="s">
        <v>105</v>
      </c>
      <c r="Q2" t="s">
        <v>106</v>
      </c>
      <c r="T2" t="s">
        <v>1773</v>
      </c>
      <c r="U2" t="s">
        <v>1774</v>
      </c>
      <c r="V2" t="s">
        <v>1775</v>
      </c>
      <c r="W2" t="s">
        <v>56</v>
      </c>
      <c r="X2" t="s">
        <v>1776</v>
      </c>
      <c r="Y2" t="s">
        <v>1777</v>
      </c>
      <c r="Z2" s="3">
        <v>0</v>
      </c>
      <c r="AA2" t="s">
        <v>1773</v>
      </c>
      <c r="AB2" t="s">
        <v>1508</v>
      </c>
      <c r="AC2" t="s">
        <v>61</v>
      </c>
      <c r="AD2" t="s">
        <v>61</v>
      </c>
      <c r="AE2" t="s">
        <v>1778</v>
      </c>
      <c r="AF2" t="s">
        <v>63</v>
      </c>
      <c r="AH2">
        <v>0</v>
      </c>
      <c r="AI2" s="2">
        <v>44930</v>
      </c>
      <c r="AJ2" t="s">
        <v>64</v>
      </c>
      <c r="AK2" t="s">
        <v>64</v>
      </c>
      <c r="AL2" t="s">
        <v>1779</v>
      </c>
      <c r="AM2" t="s">
        <v>1774</v>
      </c>
      <c r="AN2" s="3">
        <v>10117.19</v>
      </c>
      <c r="AO2" t="s">
        <v>1508</v>
      </c>
      <c r="AP2" t="s">
        <v>64</v>
      </c>
      <c r="AQ2" t="s">
        <v>1778</v>
      </c>
      <c r="AR2">
        <v>812</v>
      </c>
      <c r="AS2" t="s">
        <v>66</v>
      </c>
    </row>
    <row r="3" spans="1:45" ht="16" x14ac:dyDescent="0.2">
      <c r="A3">
        <v>2359</v>
      </c>
      <c r="B3">
        <v>2359</v>
      </c>
      <c r="C3" s="2">
        <v>44957</v>
      </c>
      <c r="D3" t="s">
        <v>1941</v>
      </c>
      <c r="E3" t="s">
        <v>1940</v>
      </c>
      <c r="F3" s="3">
        <v>721.81</v>
      </c>
      <c r="G3" t="s">
        <v>47</v>
      </c>
      <c r="H3" s="3">
        <v>0</v>
      </c>
      <c r="I3" t="s">
        <v>104</v>
      </c>
      <c r="J3">
        <v>2500</v>
      </c>
      <c r="K3" t="s">
        <v>49</v>
      </c>
      <c r="L3" t="s">
        <v>50</v>
      </c>
      <c r="M3" t="s">
        <v>51</v>
      </c>
      <c r="N3">
        <v>405</v>
      </c>
      <c r="O3" t="s">
        <v>52</v>
      </c>
      <c r="P3" t="s">
        <v>53</v>
      </c>
      <c r="T3" t="s">
        <v>64</v>
      </c>
      <c r="Z3" s="3"/>
      <c r="AF3" t="s">
        <v>63</v>
      </c>
      <c r="AH3">
        <v>0</v>
      </c>
      <c r="AI3" s="2">
        <v>44957</v>
      </c>
      <c r="AJ3" t="s">
        <v>64</v>
      </c>
      <c r="AK3" t="s">
        <v>64</v>
      </c>
      <c r="AL3" t="s">
        <v>64</v>
      </c>
      <c r="AN3" s="3"/>
      <c r="AP3" t="s">
        <v>64</v>
      </c>
      <c r="AR3" t="s">
        <v>64</v>
      </c>
      <c r="AS3" t="s">
        <v>66</v>
      </c>
    </row>
    <row r="4" spans="1:45" ht="16" x14ac:dyDescent="0.2">
      <c r="A4">
        <v>3082</v>
      </c>
      <c r="B4">
        <v>3082</v>
      </c>
      <c r="C4" s="2">
        <v>44998</v>
      </c>
      <c r="D4" t="s">
        <v>2220</v>
      </c>
      <c r="E4" t="s">
        <v>147</v>
      </c>
      <c r="F4" s="3">
        <v>22.5</v>
      </c>
      <c r="G4" t="s">
        <v>47</v>
      </c>
      <c r="H4" s="3">
        <v>0</v>
      </c>
      <c r="I4" t="s">
        <v>48</v>
      </c>
      <c r="J4">
        <v>2705</v>
      </c>
      <c r="K4" t="s">
        <v>49</v>
      </c>
      <c r="L4" t="s">
        <v>50</v>
      </c>
      <c r="M4" t="s">
        <v>51</v>
      </c>
      <c r="N4">
        <v>940</v>
      </c>
      <c r="O4" t="s">
        <v>52</v>
      </c>
      <c r="P4" t="s">
        <v>53</v>
      </c>
      <c r="T4" t="s">
        <v>2213</v>
      </c>
      <c r="U4" t="s">
        <v>2214</v>
      </c>
      <c r="V4" t="s">
        <v>1587</v>
      </c>
      <c r="W4" t="s">
        <v>56</v>
      </c>
      <c r="X4" t="s">
        <v>2215</v>
      </c>
      <c r="Y4" t="s">
        <v>2216</v>
      </c>
      <c r="Z4" s="3">
        <v>0</v>
      </c>
      <c r="AA4" t="s">
        <v>2217</v>
      </c>
      <c r="AB4" t="s">
        <v>2038</v>
      </c>
      <c r="AC4" t="s">
        <v>61</v>
      </c>
      <c r="AD4" t="s">
        <v>61</v>
      </c>
      <c r="AE4" t="s">
        <v>2218</v>
      </c>
      <c r="AF4" t="s">
        <v>63</v>
      </c>
      <c r="AH4">
        <v>0</v>
      </c>
      <c r="AI4" s="2">
        <v>44998</v>
      </c>
      <c r="AJ4" t="s">
        <v>64</v>
      </c>
      <c r="AK4" t="s">
        <v>64</v>
      </c>
      <c r="AL4" t="s">
        <v>2219</v>
      </c>
      <c r="AM4" t="s">
        <v>2214</v>
      </c>
      <c r="AN4" s="3">
        <v>1648.25</v>
      </c>
      <c r="AO4" t="s">
        <v>2038</v>
      </c>
      <c r="AP4" t="s">
        <v>64</v>
      </c>
      <c r="AQ4" t="s">
        <v>2218</v>
      </c>
      <c r="AR4">
        <v>889</v>
      </c>
      <c r="AS4" t="s">
        <v>66</v>
      </c>
    </row>
    <row r="5" spans="1:45" ht="16" x14ac:dyDescent="0.2">
      <c r="A5">
        <v>2697</v>
      </c>
      <c r="B5">
        <v>2697</v>
      </c>
      <c r="C5" s="2">
        <v>45208</v>
      </c>
      <c r="D5" t="s">
        <v>3018</v>
      </c>
      <c r="E5" t="s">
        <v>2915</v>
      </c>
      <c r="F5" s="3">
        <v>900</v>
      </c>
      <c r="G5" t="s">
        <v>47</v>
      </c>
      <c r="H5" s="3">
        <v>0</v>
      </c>
      <c r="I5" t="s">
        <v>48</v>
      </c>
      <c r="J5">
        <v>2721</v>
      </c>
      <c r="K5" t="s">
        <v>49</v>
      </c>
      <c r="L5" t="s">
        <v>50</v>
      </c>
      <c r="M5" t="s">
        <v>51</v>
      </c>
      <c r="N5">
        <v>940</v>
      </c>
      <c r="O5" t="s">
        <v>52</v>
      </c>
      <c r="P5" t="s">
        <v>53</v>
      </c>
      <c r="T5" t="s">
        <v>3019</v>
      </c>
      <c r="U5" t="s">
        <v>3020</v>
      </c>
      <c r="V5" t="s">
        <v>2079</v>
      </c>
      <c r="W5" t="s">
        <v>56</v>
      </c>
      <c r="X5" t="s">
        <v>849</v>
      </c>
      <c r="Y5" t="s">
        <v>3021</v>
      </c>
      <c r="Z5" s="3">
        <v>0</v>
      </c>
      <c r="AA5" t="s">
        <v>2234</v>
      </c>
      <c r="AB5" t="s">
        <v>3022</v>
      </c>
      <c r="AC5" t="s">
        <v>61</v>
      </c>
      <c r="AD5" t="s">
        <v>61</v>
      </c>
      <c r="AE5" t="s">
        <v>3023</v>
      </c>
      <c r="AF5" t="s">
        <v>63</v>
      </c>
      <c r="AH5">
        <v>0</v>
      </c>
      <c r="AI5" s="2">
        <v>45208</v>
      </c>
      <c r="AJ5" t="s">
        <v>64</v>
      </c>
      <c r="AK5" t="s">
        <v>64</v>
      </c>
      <c r="AL5" t="s">
        <v>3024</v>
      </c>
      <c r="AM5" t="s">
        <v>3020</v>
      </c>
      <c r="AN5" s="3">
        <v>900</v>
      </c>
      <c r="AO5" t="s">
        <v>3022</v>
      </c>
      <c r="AP5" t="s">
        <v>64</v>
      </c>
      <c r="AQ5" t="s">
        <v>3023</v>
      </c>
      <c r="AR5">
        <v>1063</v>
      </c>
      <c r="AS5" t="s">
        <v>66</v>
      </c>
    </row>
    <row r="6" spans="1:45" ht="16" x14ac:dyDescent="0.2">
      <c r="A6">
        <v>3042</v>
      </c>
      <c r="B6">
        <v>3042</v>
      </c>
      <c r="C6" s="2">
        <v>45211.574583333328</v>
      </c>
      <c r="D6" t="s">
        <v>3050</v>
      </c>
      <c r="E6" t="s">
        <v>3051</v>
      </c>
      <c r="F6" s="3">
        <v>611.77</v>
      </c>
      <c r="G6" t="s">
        <v>47</v>
      </c>
      <c r="H6" s="3">
        <v>0</v>
      </c>
      <c r="I6" t="s">
        <v>48</v>
      </c>
      <c r="J6">
        <v>2722</v>
      </c>
      <c r="K6" t="s">
        <v>49</v>
      </c>
      <c r="L6" t="s">
        <v>50</v>
      </c>
      <c r="M6" t="s">
        <v>51</v>
      </c>
      <c r="N6">
        <v>941</v>
      </c>
      <c r="O6" t="s">
        <v>52</v>
      </c>
      <c r="P6" t="s">
        <v>53</v>
      </c>
      <c r="T6" t="s">
        <v>3052</v>
      </c>
      <c r="U6" t="s">
        <v>3053</v>
      </c>
      <c r="V6" t="s">
        <v>2097</v>
      </c>
      <c r="W6" t="s">
        <v>56</v>
      </c>
      <c r="X6" t="s">
        <v>3054</v>
      </c>
      <c r="Y6" t="s">
        <v>3055</v>
      </c>
      <c r="Z6" s="3">
        <v>0</v>
      </c>
      <c r="AA6" t="s">
        <v>3039</v>
      </c>
      <c r="AB6" t="s">
        <v>3056</v>
      </c>
      <c r="AC6" t="s">
        <v>61</v>
      </c>
      <c r="AD6" t="s">
        <v>61</v>
      </c>
      <c r="AE6" t="s">
        <v>3057</v>
      </c>
      <c r="AF6" t="s">
        <v>63</v>
      </c>
      <c r="AH6">
        <v>0</v>
      </c>
      <c r="AI6" s="2">
        <v>45211</v>
      </c>
      <c r="AJ6" t="s">
        <v>64</v>
      </c>
      <c r="AK6" t="s">
        <v>64</v>
      </c>
      <c r="AL6" t="s">
        <v>3058</v>
      </c>
      <c r="AM6" t="s">
        <v>3053</v>
      </c>
      <c r="AN6" s="3">
        <v>630.69000000000005</v>
      </c>
      <c r="AO6" t="s">
        <v>3056</v>
      </c>
      <c r="AP6" t="s">
        <v>64</v>
      </c>
      <c r="AQ6" t="s">
        <v>3057</v>
      </c>
      <c r="AR6">
        <v>1059</v>
      </c>
      <c r="AS6" t="s">
        <v>66</v>
      </c>
    </row>
    <row r="7" spans="1:45" ht="16" x14ac:dyDescent="0.2">
      <c r="A7">
        <v>3043</v>
      </c>
      <c r="B7">
        <v>3043</v>
      </c>
      <c r="C7" s="2">
        <v>45211.574583333328</v>
      </c>
      <c r="D7" t="s">
        <v>2220</v>
      </c>
      <c r="E7" t="s">
        <v>3059</v>
      </c>
      <c r="F7" s="3">
        <v>18.920000000000002</v>
      </c>
      <c r="G7" t="s">
        <v>47</v>
      </c>
      <c r="H7" s="3">
        <v>0</v>
      </c>
      <c r="I7" t="s">
        <v>48</v>
      </c>
      <c r="J7">
        <v>2705</v>
      </c>
      <c r="K7" t="s">
        <v>49</v>
      </c>
      <c r="L7" t="s">
        <v>50</v>
      </c>
      <c r="M7" t="s">
        <v>51</v>
      </c>
      <c r="N7">
        <v>941</v>
      </c>
      <c r="O7" t="s">
        <v>52</v>
      </c>
      <c r="P7" t="s">
        <v>53</v>
      </c>
      <c r="T7" t="s">
        <v>3052</v>
      </c>
      <c r="U7" t="s">
        <v>3053</v>
      </c>
      <c r="V7" t="s">
        <v>2097</v>
      </c>
      <c r="W7" t="s">
        <v>56</v>
      </c>
      <c r="X7" t="s">
        <v>3054</v>
      </c>
      <c r="Y7" t="s">
        <v>3055</v>
      </c>
      <c r="Z7" s="3">
        <v>0</v>
      </c>
      <c r="AA7" t="s">
        <v>3039</v>
      </c>
      <c r="AB7" t="s">
        <v>3056</v>
      </c>
      <c r="AC7" t="s">
        <v>61</v>
      </c>
      <c r="AD7" t="s">
        <v>61</v>
      </c>
      <c r="AE7" t="s">
        <v>3057</v>
      </c>
      <c r="AF7" t="s">
        <v>63</v>
      </c>
      <c r="AH7">
        <v>0</v>
      </c>
      <c r="AI7" s="2">
        <v>45211</v>
      </c>
      <c r="AJ7" t="s">
        <v>64</v>
      </c>
      <c r="AK7" t="s">
        <v>64</v>
      </c>
      <c r="AL7" t="s">
        <v>3058</v>
      </c>
      <c r="AM7" t="s">
        <v>3053</v>
      </c>
      <c r="AN7" s="3">
        <v>630.69000000000005</v>
      </c>
      <c r="AO7" t="s">
        <v>3056</v>
      </c>
      <c r="AP7" t="s">
        <v>64</v>
      </c>
      <c r="AQ7" t="s">
        <v>3057</v>
      </c>
      <c r="AR7">
        <v>1059</v>
      </c>
      <c r="AS7" t="s">
        <v>66</v>
      </c>
    </row>
    <row r="8" spans="1:45" ht="16" x14ac:dyDescent="0.2">
      <c r="A8">
        <v>2720</v>
      </c>
      <c r="B8">
        <v>2720</v>
      </c>
      <c r="C8" s="2">
        <v>45237</v>
      </c>
      <c r="D8" t="s">
        <v>3018</v>
      </c>
      <c r="E8" t="s">
        <v>2915</v>
      </c>
      <c r="F8" s="3">
        <v>900</v>
      </c>
      <c r="G8" t="s">
        <v>47</v>
      </c>
      <c r="H8" s="3">
        <v>0</v>
      </c>
      <c r="I8" t="s">
        <v>48</v>
      </c>
      <c r="J8">
        <v>2721</v>
      </c>
      <c r="K8" t="s">
        <v>49</v>
      </c>
      <c r="L8" t="s">
        <v>50</v>
      </c>
      <c r="M8" t="s">
        <v>51</v>
      </c>
      <c r="N8">
        <v>940</v>
      </c>
      <c r="O8" t="s">
        <v>52</v>
      </c>
      <c r="P8" t="s">
        <v>53</v>
      </c>
      <c r="T8" t="s">
        <v>3019</v>
      </c>
      <c r="U8" t="s">
        <v>3130</v>
      </c>
      <c r="V8" t="s">
        <v>2174</v>
      </c>
      <c r="W8" t="s">
        <v>56</v>
      </c>
      <c r="X8" t="s">
        <v>488</v>
      </c>
      <c r="Y8" t="s">
        <v>3021</v>
      </c>
      <c r="Z8" s="3">
        <v>0</v>
      </c>
      <c r="AA8" t="s">
        <v>2234</v>
      </c>
      <c r="AB8" t="s">
        <v>3131</v>
      </c>
      <c r="AC8" t="s">
        <v>61</v>
      </c>
      <c r="AD8" t="s">
        <v>61</v>
      </c>
      <c r="AE8" t="s">
        <v>3132</v>
      </c>
      <c r="AF8" t="s">
        <v>63</v>
      </c>
      <c r="AH8">
        <v>0</v>
      </c>
      <c r="AI8" s="2">
        <v>45237</v>
      </c>
      <c r="AJ8" t="s">
        <v>64</v>
      </c>
      <c r="AK8" t="s">
        <v>64</v>
      </c>
      <c r="AL8" t="s">
        <v>3133</v>
      </c>
      <c r="AM8" t="s">
        <v>3130</v>
      </c>
      <c r="AN8" s="3">
        <v>900</v>
      </c>
      <c r="AO8" t="s">
        <v>3131</v>
      </c>
      <c r="AP8" t="s">
        <v>64</v>
      </c>
      <c r="AQ8" t="s">
        <v>3132</v>
      </c>
      <c r="AR8">
        <v>1087</v>
      </c>
      <c r="AS8" t="s">
        <v>66</v>
      </c>
    </row>
    <row r="9" spans="1:45" ht="16" x14ac:dyDescent="0.2">
      <c r="A9">
        <v>3029</v>
      </c>
      <c r="B9">
        <v>3029</v>
      </c>
      <c r="C9" s="2">
        <v>45260</v>
      </c>
      <c r="D9" t="s">
        <v>3282</v>
      </c>
      <c r="E9" t="s">
        <v>206</v>
      </c>
      <c r="F9" s="3">
        <v>6018.31</v>
      </c>
      <c r="G9" t="s">
        <v>47</v>
      </c>
      <c r="H9" s="3">
        <v>0</v>
      </c>
      <c r="I9" t="s">
        <v>104</v>
      </c>
      <c r="J9">
        <v>2551</v>
      </c>
      <c r="K9" t="s">
        <v>49</v>
      </c>
      <c r="L9" t="s">
        <v>50</v>
      </c>
      <c r="M9" t="s">
        <v>51</v>
      </c>
      <c r="N9">
        <v>1730</v>
      </c>
      <c r="O9" t="s">
        <v>52</v>
      </c>
      <c r="P9" t="s">
        <v>203</v>
      </c>
      <c r="T9" t="s">
        <v>64</v>
      </c>
      <c r="Z9" s="3"/>
      <c r="AF9" t="s">
        <v>63</v>
      </c>
      <c r="AH9">
        <v>0</v>
      </c>
      <c r="AI9" s="2">
        <v>45260</v>
      </c>
      <c r="AJ9" t="s">
        <v>64</v>
      </c>
      <c r="AK9" t="s">
        <v>64</v>
      </c>
      <c r="AL9" t="s">
        <v>64</v>
      </c>
      <c r="AN9" s="3"/>
      <c r="AP9" t="s">
        <v>64</v>
      </c>
      <c r="AR9" t="s">
        <v>64</v>
      </c>
      <c r="AS9" t="s">
        <v>66</v>
      </c>
    </row>
    <row r="10" spans="1:45" ht="16" x14ac:dyDescent="0.2">
      <c r="A10">
        <v>3030</v>
      </c>
      <c r="B10">
        <v>3030</v>
      </c>
      <c r="C10" s="2">
        <v>45260</v>
      </c>
      <c r="D10" t="s">
        <v>3282</v>
      </c>
      <c r="E10" t="s">
        <v>204</v>
      </c>
      <c r="F10" s="3">
        <v>727.31</v>
      </c>
      <c r="G10" t="s">
        <v>47</v>
      </c>
      <c r="H10" s="3">
        <v>0</v>
      </c>
      <c r="I10" t="s">
        <v>104</v>
      </c>
      <c r="J10">
        <v>2555</v>
      </c>
      <c r="K10" t="s">
        <v>49</v>
      </c>
      <c r="L10" t="s">
        <v>50</v>
      </c>
      <c r="M10" t="s">
        <v>51</v>
      </c>
      <c r="N10">
        <v>1730</v>
      </c>
      <c r="O10" t="s">
        <v>52</v>
      </c>
      <c r="P10" t="s">
        <v>203</v>
      </c>
      <c r="T10" t="s">
        <v>64</v>
      </c>
      <c r="Z10" s="3"/>
      <c r="AF10" t="s">
        <v>63</v>
      </c>
      <c r="AH10">
        <v>0</v>
      </c>
      <c r="AI10" s="2">
        <v>45260</v>
      </c>
      <c r="AJ10" t="s">
        <v>64</v>
      </c>
      <c r="AK10" t="s">
        <v>64</v>
      </c>
      <c r="AL10" t="s">
        <v>64</v>
      </c>
      <c r="AN10" s="3"/>
      <c r="AP10" t="s">
        <v>64</v>
      </c>
      <c r="AR10" t="s">
        <v>64</v>
      </c>
      <c r="AS10" t="s">
        <v>66</v>
      </c>
    </row>
    <row r="11" spans="1:45" ht="16" x14ac:dyDescent="0.2">
      <c r="A11">
        <v>3040</v>
      </c>
      <c r="B11">
        <v>3040</v>
      </c>
      <c r="C11" s="2">
        <v>45316.041666666657</v>
      </c>
      <c r="D11" t="s">
        <v>3050</v>
      </c>
      <c r="E11" t="s">
        <v>3527</v>
      </c>
      <c r="F11" s="3">
        <v>609.02</v>
      </c>
      <c r="G11" t="s">
        <v>47</v>
      </c>
      <c r="H11" s="3">
        <v>0</v>
      </c>
      <c r="I11" t="s">
        <v>48</v>
      </c>
      <c r="J11">
        <v>2722</v>
      </c>
      <c r="K11" t="s">
        <v>49</v>
      </c>
      <c r="L11" t="s">
        <v>50</v>
      </c>
      <c r="M11" t="s">
        <v>51</v>
      </c>
      <c r="N11">
        <v>940</v>
      </c>
      <c r="O11" t="s">
        <v>52</v>
      </c>
      <c r="P11" t="s">
        <v>53</v>
      </c>
      <c r="T11" t="s">
        <v>3528</v>
      </c>
      <c r="U11" t="s">
        <v>3529</v>
      </c>
      <c r="V11" t="s">
        <v>2391</v>
      </c>
      <c r="W11" t="s">
        <v>56</v>
      </c>
      <c r="X11" t="s">
        <v>3137</v>
      </c>
      <c r="Y11" t="s">
        <v>3055</v>
      </c>
      <c r="Z11" s="3">
        <v>0</v>
      </c>
      <c r="AA11" t="s">
        <v>3530</v>
      </c>
      <c r="AB11" t="s">
        <v>3370</v>
      </c>
      <c r="AC11" t="s">
        <v>61</v>
      </c>
      <c r="AD11" t="s">
        <v>61</v>
      </c>
      <c r="AE11" t="s">
        <v>3531</v>
      </c>
      <c r="AF11" t="s">
        <v>63</v>
      </c>
      <c r="AH11">
        <v>0</v>
      </c>
      <c r="AI11" s="2">
        <v>45316</v>
      </c>
      <c r="AJ11" t="s">
        <v>64</v>
      </c>
      <c r="AK11" t="s">
        <v>64</v>
      </c>
      <c r="AL11" t="s">
        <v>3532</v>
      </c>
      <c r="AM11" t="s">
        <v>3529</v>
      </c>
      <c r="AN11" s="3">
        <v>609.02</v>
      </c>
      <c r="AO11" t="s">
        <v>3370</v>
      </c>
      <c r="AP11" t="s">
        <v>64</v>
      </c>
      <c r="AQ11" t="s">
        <v>3531</v>
      </c>
      <c r="AR11">
        <v>1169</v>
      </c>
      <c r="AS11" t="s">
        <v>66</v>
      </c>
    </row>
    <row r="12" spans="1:45" ht="16" x14ac:dyDescent="0.2">
      <c r="A12">
        <v>3041</v>
      </c>
      <c r="B12">
        <v>3041</v>
      </c>
      <c r="C12" s="2">
        <v>45316.041666666657</v>
      </c>
      <c r="D12" t="s">
        <v>2220</v>
      </c>
      <c r="E12" t="s">
        <v>3533</v>
      </c>
      <c r="F12" s="3">
        <v>34</v>
      </c>
      <c r="G12" t="s">
        <v>47</v>
      </c>
      <c r="H12" s="3">
        <v>0</v>
      </c>
      <c r="I12" t="s">
        <v>48</v>
      </c>
      <c r="J12">
        <v>2705</v>
      </c>
      <c r="K12" t="s">
        <v>49</v>
      </c>
      <c r="L12" t="s">
        <v>50</v>
      </c>
      <c r="M12" t="s">
        <v>51</v>
      </c>
      <c r="N12">
        <v>940</v>
      </c>
      <c r="O12" t="s">
        <v>52</v>
      </c>
      <c r="P12" t="s">
        <v>53</v>
      </c>
      <c r="T12" t="s">
        <v>3528</v>
      </c>
      <c r="U12" t="s">
        <v>3529</v>
      </c>
      <c r="V12" t="s">
        <v>2391</v>
      </c>
      <c r="W12" t="s">
        <v>56</v>
      </c>
      <c r="X12" t="s">
        <v>3137</v>
      </c>
      <c r="Y12" t="s">
        <v>3055</v>
      </c>
      <c r="Z12" s="3">
        <v>0</v>
      </c>
      <c r="AA12" t="s">
        <v>3530</v>
      </c>
      <c r="AB12" t="s">
        <v>3370</v>
      </c>
      <c r="AC12" t="s">
        <v>61</v>
      </c>
      <c r="AD12" t="s">
        <v>61</v>
      </c>
      <c r="AE12" t="s">
        <v>3531</v>
      </c>
      <c r="AF12" t="s">
        <v>63</v>
      </c>
      <c r="AH12">
        <v>0</v>
      </c>
      <c r="AI12" s="2">
        <v>45316</v>
      </c>
      <c r="AJ12" t="s">
        <v>64</v>
      </c>
      <c r="AK12" t="s">
        <v>64</v>
      </c>
      <c r="AL12" t="s">
        <v>3532</v>
      </c>
      <c r="AM12" t="s">
        <v>3529</v>
      </c>
      <c r="AN12" s="3">
        <v>609.02</v>
      </c>
      <c r="AO12" t="s">
        <v>3370</v>
      </c>
      <c r="AP12" t="s">
        <v>64</v>
      </c>
      <c r="AQ12" t="s">
        <v>3531</v>
      </c>
      <c r="AR12">
        <v>1169</v>
      </c>
      <c r="AS12" t="s">
        <v>66</v>
      </c>
    </row>
    <row r="13" spans="1:45" ht="16" x14ac:dyDescent="0.2">
      <c r="A13">
        <v>4197</v>
      </c>
      <c r="B13">
        <v>4197</v>
      </c>
      <c r="C13" s="2">
        <v>45320.041666666657</v>
      </c>
      <c r="D13" t="s">
        <v>2220</v>
      </c>
      <c r="E13" t="s">
        <v>3564</v>
      </c>
      <c r="F13" s="3">
        <v>65</v>
      </c>
      <c r="G13" t="s">
        <v>47</v>
      </c>
      <c r="H13" s="3">
        <v>0</v>
      </c>
      <c r="I13" t="s">
        <v>48</v>
      </c>
      <c r="J13">
        <v>2900</v>
      </c>
      <c r="K13" t="s">
        <v>49</v>
      </c>
      <c r="L13" t="s">
        <v>50</v>
      </c>
      <c r="M13" t="s">
        <v>51</v>
      </c>
      <c r="N13">
        <v>940</v>
      </c>
      <c r="O13" t="s">
        <v>52</v>
      </c>
      <c r="P13" t="s">
        <v>53</v>
      </c>
      <c r="T13" t="s">
        <v>3558</v>
      </c>
      <c r="U13" t="s">
        <v>3559</v>
      </c>
      <c r="V13" t="s">
        <v>3521</v>
      </c>
      <c r="W13" t="s">
        <v>56</v>
      </c>
      <c r="X13" t="s">
        <v>3560</v>
      </c>
      <c r="Y13" t="s">
        <v>221</v>
      </c>
      <c r="Z13" s="3">
        <v>0</v>
      </c>
      <c r="AA13" t="s">
        <v>431</v>
      </c>
      <c r="AB13" t="s">
        <v>3561</v>
      </c>
      <c r="AC13" t="s">
        <v>61</v>
      </c>
      <c r="AD13" t="s">
        <v>61</v>
      </c>
      <c r="AE13" t="s">
        <v>3562</v>
      </c>
      <c r="AF13" t="s">
        <v>63</v>
      </c>
      <c r="AH13">
        <v>0</v>
      </c>
      <c r="AI13" s="2">
        <v>45320</v>
      </c>
      <c r="AJ13" t="s">
        <v>64</v>
      </c>
      <c r="AK13" t="s">
        <v>64</v>
      </c>
      <c r="AL13" t="s">
        <v>3563</v>
      </c>
      <c r="AM13" t="s">
        <v>3559</v>
      </c>
      <c r="AN13" s="3">
        <v>65</v>
      </c>
      <c r="AO13" t="s">
        <v>3561</v>
      </c>
      <c r="AP13" t="s">
        <v>64</v>
      </c>
      <c r="AQ13" t="s">
        <v>3562</v>
      </c>
      <c r="AR13">
        <v>1174</v>
      </c>
      <c r="AS13" t="s">
        <v>66</v>
      </c>
    </row>
    <row r="14" spans="1:45" ht="16" x14ac:dyDescent="0.2">
      <c r="A14">
        <v>3532</v>
      </c>
      <c r="B14">
        <v>3532</v>
      </c>
      <c r="C14" s="2">
        <v>45495.083333333343</v>
      </c>
      <c r="D14" t="s">
        <v>3018</v>
      </c>
      <c r="E14" t="s">
        <v>4102</v>
      </c>
      <c r="F14" s="3">
        <v>89.99</v>
      </c>
      <c r="G14" t="s">
        <v>47</v>
      </c>
      <c r="H14" s="3">
        <v>0</v>
      </c>
      <c r="I14" t="s">
        <v>48</v>
      </c>
      <c r="J14">
        <v>2555</v>
      </c>
      <c r="K14" t="s">
        <v>49</v>
      </c>
      <c r="L14" t="s">
        <v>50</v>
      </c>
      <c r="M14" t="s">
        <v>51</v>
      </c>
      <c r="N14">
        <v>940</v>
      </c>
      <c r="O14" t="s">
        <v>52</v>
      </c>
      <c r="P14" t="s">
        <v>53</v>
      </c>
      <c r="T14" t="s">
        <v>4103</v>
      </c>
      <c r="U14" t="s">
        <v>4104</v>
      </c>
      <c r="V14" t="s">
        <v>3041</v>
      </c>
      <c r="W14" t="s">
        <v>56</v>
      </c>
      <c r="X14" t="s">
        <v>4105</v>
      </c>
      <c r="Y14" t="s">
        <v>4106</v>
      </c>
      <c r="Z14" s="3">
        <v>0</v>
      </c>
      <c r="AA14" t="s">
        <v>4107</v>
      </c>
      <c r="AB14" t="s">
        <v>4108</v>
      </c>
      <c r="AC14" t="s">
        <v>61</v>
      </c>
      <c r="AD14" t="s">
        <v>61</v>
      </c>
      <c r="AE14" t="s">
        <v>4109</v>
      </c>
      <c r="AF14" t="s">
        <v>63</v>
      </c>
      <c r="AH14">
        <v>0</v>
      </c>
      <c r="AI14" s="2">
        <v>45495</v>
      </c>
      <c r="AJ14" t="s">
        <v>64</v>
      </c>
      <c r="AK14" t="s">
        <v>64</v>
      </c>
      <c r="AL14" t="s">
        <v>4110</v>
      </c>
      <c r="AM14" t="s">
        <v>4104</v>
      </c>
      <c r="AN14" s="3">
        <v>181.75</v>
      </c>
      <c r="AO14" t="s">
        <v>4108</v>
      </c>
      <c r="AP14" t="s">
        <v>64</v>
      </c>
      <c r="AQ14" t="s">
        <v>4109</v>
      </c>
      <c r="AR14">
        <v>1292</v>
      </c>
      <c r="AS14" t="s">
        <v>66</v>
      </c>
    </row>
    <row r="15" spans="1:45" ht="16" x14ac:dyDescent="0.2">
      <c r="A15">
        <v>3703</v>
      </c>
      <c r="B15">
        <v>3703</v>
      </c>
      <c r="C15" s="2">
        <v>45516.083333333343</v>
      </c>
      <c r="D15" t="s">
        <v>2220</v>
      </c>
      <c r="E15" t="s">
        <v>4049</v>
      </c>
      <c r="F15" s="3">
        <v>14</v>
      </c>
      <c r="G15" t="s">
        <v>47</v>
      </c>
      <c r="H15" s="3">
        <v>0</v>
      </c>
      <c r="I15" t="s">
        <v>48</v>
      </c>
      <c r="J15">
        <v>2705</v>
      </c>
      <c r="K15" t="s">
        <v>49</v>
      </c>
      <c r="L15" t="s">
        <v>50</v>
      </c>
      <c r="M15" t="s">
        <v>51</v>
      </c>
      <c r="N15">
        <v>940</v>
      </c>
      <c r="O15" t="s">
        <v>52</v>
      </c>
      <c r="P15" t="s">
        <v>53</v>
      </c>
      <c r="T15" t="s">
        <v>4167</v>
      </c>
      <c r="U15" t="s">
        <v>4168</v>
      </c>
      <c r="V15" t="s">
        <v>2718</v>
      </c>
      <c r="W15" t="s">
        <v>56</v>
      </c>
      <c r="X15" t="s">
        <v>4169</v>
      </c>
      <c r="Y15" t="s">
        <v>3455</v>
      </c>
      <c r="Z15" s="3">
        <v>0</v>
      </c>
      <c r="AA15" t="s">
        <v>4170</v>
      </c>
      <c r="AB15" t="s">
        <v>4171</v>
      </c>
      <c r="AC15" t="s">
        <v>61</v>
      </c>
      <c r="AD15" t="s">
        <v>61</v>
      </c>
      <c r="AE15" t="s">
        <v>4172</v>
      </c>
      <c r="AF15" t="s">
        <v>63</v>
      </c>
      <c r="AH15">
        <v>0</v>
      </c>
      <c r="AI15" s="2">
        <v>45516</v>
      </c>
      <c r="AJ15" t="s">
        <v>64</v>
      </c>
      <c r="AK15" t="s">
        <v>64</v>
      </c>
      <c r="AL15" t="s">
        <v>4173</v>
      </c>
      <c r="AM15" t="s">
        <v>4168</v>
      </c>
      <c r="AN15" s="3">
        <v>1368.35</v>
      </c>
      <c r="AO15" t="s">
        <v>4171</v>
      </c>
      <c r="AP15" t="s">
        <v>64</v>
      </c>
      <c r="AQ15" t="s">
        <v>4172</v>
      </c>
      <c r="AR15">
        <v>1303</v>
      </c>
      <c r="AS15" t="s">
        <v>66</v>
      </c>
    </row>
    <row r="16" spans="1:45" ht="16" x14ac:dyDescent="0.2">
      <c r="A16">
        <v>3704</v>
      </c>
      <c r="B16">
        <v>3704</v>
      </c>
      <c r="C16" s="2">
        <v>45516.083333333343</v>
      </c>
      <c r="D16" t="s">
        <v>3050</v>
      </c>
      <c r="E16" t="s">
        <v>4174</v>
      </c>
      <c r="F16" s="3">
        <v>1368.35</v>
      </c>
      <c r="G16" t="s">
        <v>47</v>
      </c>
      <c r="H16" s="3">
        <v>0</v>
      </c>
      <c r="I16" t="s">
        <v>48</v>
      </c>
      <c r="J16">
        <v>2722</v>
      </c>
      <c r="K16" t="s">
        <v>49</v>
      </c>
      <c r="L16" t="s">
        <v>50</v>
      </c>
      <c r="M16" t="s">
        <v>51</v>
      </c>
      <c r="N16">
        <v>940</v>
      </c>
      <c r="O16" t="s">
        <v>52</v>
      </c>
      <c r="P16" t="s">
        <v>53</v>
      </c>
      <c r="T16" t="s">
        <v>4167</v>
      </c>
      <c r="U16" t="s">
        <v>4168</v>
      </c>
      <c r="V16" t="s">
        <v>2718</v>
      </c>
      <c r="W16" t="s">
        <v>56</v>
      </c>
      <c r="X16" t="s">
        <v>4169</v>
      </c>
      <c r="Y16" t="s">
        <v>3455</v>
      </c>
      <c r="Z16" s="3">
        <v>0</v>
      </c>
      <c r="AA16" t="s">
        <v>4170</v>
      </c>
      <c r="AB16" t="s">
        <v>4171</v>
      </c>
      <c r="AC16" t="s">
        <v>61</v>
      </c>
      <c r="AD16" t="s">
        <v>61</v>
      </c>
      <c r="AE16" t="s">
        <v>4172</v>
      </c>
      <c r="AF16" t="s">
        <v>63</v>
      </c>
      <c r="AH16">
        <v>0</v>
      </c>
      <c r="AI16" s="2">
        <v>45516</v>
      </c>
      <c r="AJ16" t="s">
        <v>64</v>
      </c>
      <c r="AK16" t="s">
        <v>64</v>
      </c>
      <c r="AL16" t="s">
        <v>4173</v>
      </c>
      <c r="AM16" t="s">
        <v>4168</v>
      </c>
      <c r="AN16" s="3">
        <v>1368.35</v>
      </c>
      <c r="AO16" t="s">
        <v>4171</v>
      </c>
      <c r="AP16" t="s">
        <v>64</v>
      </c>
      <c r="AQ16" t="s">
        <v>4172</v>
      </c>
      <c r="AR16">
        <v>1303</v>
      </c>
      <c r="AS16" t="s">
        <v>66</v>
      </c>
    </row>
    <row r="17" spans="1:45" ht="16" x14ac:dyDescent="0.2">
      <c r="A17">
        <v>3705</v>
      </c>
      <c r="B17">
        <v>3705</v>
      </c>
      <c r="C17" s="2">
        <v>45540.083333333343</v>
      </c>
      <c r="D17" t="s">
        <v>3050</v>
      </c>
      <c r="E17" t="s">
        <v>4174</v>
      </c>
      <c r="F17" s="3">
        <v>914.03</v>
      </c>
      <c r="G17" t="s">
        <v>47</v>
      </c>
      <c r="H17" s="3">
        <v>0</v>
      </c>
      <c r="I17" t="s">
        <v>48</v>
      </c>
      <c r="J17">
        <v>2722</v>
      </c>
      <c r="K17" t="s">
        <v>49</v>
      </c>
      <c r="L17" t="s">
        <v>50</v>
      </c>
      <c r="M17" t="s">
        <v>51</v>
      </c>
      <c r="N17">
        <v>940</v>
      </c>
      <c r="O17" t="s">
        <v>52</v>
      </c>
      <c r="P17" t="s">
        <v>53</v>
      </c>
      <c r="T17" t="s">
        <v>4258</v>
      </c>
      <c r="U17" t="s">
        <v>4259</v>
      </c>
      <c r="V17" t="s">
        <v>2840</v>
      </c>
      <c r="W17" t="s">
        <v>56</v>
      </c>
      <c r="X17" t="s">
        <v>4260</v>
      </c>
      <c r="Y17" t="s">
        <v>3455</v>
      </c>
      <c r="Z17" s="3">
        <v>0</v>
      </c>
      <c r="AA17" t="s">
        <v>4261</v>
      </c>
      <c r="AB17" t="s">
        <v>4262</v>
      </c>
      <c r="AC17" t="s">
        <v>61</v>
      </c>
      <c r="AD17" t="s">
        <v>61</v>
      </c>
      <c r="AE17" t="s">
        <v>4263</v>
      </c>
      <c r="AF17" t="s">
        <v>63</v>
      </c>
      <c r="AH17">
        <v>0</v>
      </c>
      <c r="AI17" s="2">
        <v>45540</v>
      </c>
      <c r="AJ17" t="s">
        <v>64</v>
      </c>
      <c r="AK17" t="s">
        <v>64</v>
      </c>
      <c r="AL17" t="s">
        <v>4264</v>
      </c>
      <c r="AM17" t="s">
        <v>4259</v>
      </c>
      <c r="AN17" s="3">
        <v>914.03</v>
      </c>
      <c r="AO17" t="s">
        <v>4262</v>
      </c>
      <c r="AP17" t="s">
        <v>64</v>
      </c>
      <c r="AQ17" t="s">
        <v>4263</v>
      </c>
      <c r="AR17">
        <v>1329</v>
      </c>
      <c r="AS17" t="s">
        <v>66</v>
      </c>
    </row>
    <row r="18" spans="1:45" ht="16" x14ac:dyDescent="0.2">
      <c r="A18">
        <v>3706</v>
      </c>
      <c r="B18">
        <v>3706</v>
      </c>
      <c r="C18" s="2">
        <v>45540.083333333343</v>
      </c>
      <c r="D18" t="s">
        <v>2220</v>
      </c>
      <c r="E18" t="s">
        <v>4049</v>
      </c>
      <c r="F18" s="3">
        <v>14</v>
      </c>
      <c r="G18" t="s">
        <v>47</v>
      </c>
      <c r="H18" s="3">
        <v>0</v>
      </c>
      <c r="I18" t="s">
        <v>48</v>
      </c>
      <c r="J18">
        <v>2705</v>
      </c>
      <c r="K18" t="s">
        <v>49</v>
      </c>
      <c r="L18" t="s">
        <v>50</v>
      </c>
      <c r="M18" t="s">
        <v>51</v>
      </c>
      <c r="N18">
        <v>940</v>
      </c>
      <c r="O18" t="s">
        <v>52</v>
      </c>
      <c r="P18" t="s">
        <v>53</v>
      </c>
      <c r="T18" t="s">
        <v>4258</v>
      </c>
      <c r="U18" t="s">
        <v>4259</v>
      </c>
      <c r="V18" t="s">
        <v>2840</v>
      </c>
      <c r="W18" t="s">
        <v>56</v>
      </c>
      <c r="X18" t="s">
        <v>4260</v>
      </c>
      <c r="Y18" t="s">
        <v>3455</v>
      </c>
      <c r="Z18" s="3">
        <v>0</v>
      </c>
      <c r="AA18" t="s">
        <v>4261</v>
      </c>
      <c r="AB18" t="s">
        <v>4262</v>
      </c>
      <c r="AC18" t="s">
        <v>61</v>
      </c>
      <c r="AD18" t="s">
        <v>61</v>
      </c>
      <c r="AE18" t="s">
        <v>4263</v>
      </c>
      <c r="AF18" t="s">
        <v>63</v>
      </c>
      <c r="AH18">
        <v>0</v>
      </c>
      <c r="AI18" s="2">
        <v>45540</v>
      </c>
      <c r="AJ18" t="s">
        <v>64</v>
      </c>
      <c r="AK18" t="s">
        <v>64</v>
      </c>
      <c r="AL18" t="s">
        <v>4264</v>
      </c>
      <c r="AM18" t="s">
        <v>4259</v>
      </c>
      <c r="AN18" s="3">
        <v>914.03</v>
      </c>
      <c r="AO18" t="s">
        <v>4262</v>
      </c>
      <c r="AP18" t="s">
        <v>64</v>
      </c>
      <c r="AQ18" t="s">
        <v>4263</v>
      </c>
      <c r="AR18">
        <v>1329</v>
      </c>
      <c r="AS18" t="s">
        <v>66</v>
      </c>
    </row>
    <row r="19" spans="1:45" ht="16" x14ac:dyDescent="0.2">
      <c r="A19">
        <v>3358</v>
      </c>
      <c r="B19">
        <v>3358</v>
      </c>
      <c r="C19" s="2">
        <v>45545.083333333343</v>
      </c>
      <c r="D19" t="s">
        <v>1771</v>
      </c>
      <c r="E19" t="s">
        <v>4286</v>
      </c>
      <c r="F19" s="3">
        <v>10642.53</v>
      </c>
      <c r="G19" t="s">
        <v>47</v>
      </c>
      <c r="H19" s="3">
        <v>0</v>
      </c>
      <c r="I19" t="s">
        <v>104</v>
      </c>
      <c r="J19">
        <v>940</v>
      </c>
      <c r="K19" t="s">
        <v>52</v>
      </c>
      <c r="L19" t="s">
        <v>53</v>
      </c>
      <c r="N19">
        <v>3200</v>
      </c>
      <c r="O19" t="s">
        <v>49</v>
      </c>
      <c r="P19" t="s">
        <v>105</v>
      </c>
      <c r="Q19" t="s">
        <v>106</v>
      </c>
      <c r="T19" t="s">
        <v>4287</v>
      </c>
      <c r="U19" t="s">
        <v>4288</v>
      </c>
      <c r="V19" t="s">
        <v>2825</v>
      </c>
      <c r="W19" t="s">
        <v>56</v>
      </c>
      <c r="X19" t="s">
        <v>4289</v>
      </c>
      <c r="Y19" t="s">
        <v>4290</v>
      </c>
      <c r="Z19" s="3">
        <v>0</v>
      </c>
      <c r="AA19" t="s">
        <v>4291</v>
      </c>
      <c r="AB19" t="s">
        <v>4292</v>
      </c>
      <c r="AC19" t="s">
        <v>61</v>
      </c>
      <c r="AD19" t="s">
        <v>61</v>
      </c>
      <c r="AE19" t="s">
        <v>4293</v>
      </c>
      <c r="AF19" t="s">
        <v>63</v>
      </c>
      <c r="AH19">
        <v>0</v>
      </c>
      <c r="AI19" s="2">
        <v>45545</v>
      </c>
      <c r="AJ19" t="s">
        <v>64</v>
      </c>
      <c r="AK19" t="s">
        <v>64</v>
      </c>
      <c r="AL19" t="s">
        <v>4294</v>
      </c>
      <c r="AM19" t="s">
        <v>4288</v>
      </c>
      <c r="AN19" s="3">
        <v>10653.03</v>
      </c>
      <c r="AO19" t="s">
        <v>4292</v>
      </c>
      <c r="AP19" t="s">
        <v>64</v>
      </c>
      <c r="AQ19" t="s">
        <v>4293</v>
      </c>
      <c r="AR19">
        <v>1334</v>
      </c>
      <c r="AS19" t="s">
        <v>66</v>
      </c>
    </row>
    <row r="20" spans="1:45" ht="16" x14ac:dyDescent="0.2">
      <c r="A20">
        <v>4066</v>
      </c>
      <c r="B20">
        <v>4066</v>
      </c>
      <c r="C20" s="2">
        <v>45601.041666666657</v>
      </c>
      <c r="D20" t="s">
        <v>3018</v>
      </c>
      <c r="E20" t="s">
        <v>4560</v>
      </c>
      <c r="F20" s="3">
        <v>800</v>
      </c>
      <c r="G20" t="s">
        <v>47</v>
      </c>
      <c r="H20" s="3">
        <v>0</v>
      </c>
      <c r="I20" t="s">
        <v>48</v>
      </c>
      <c r="J20">
        <v>2721</v>
      </c>
      <c r="K20" t="s">
        <v>49</v>
      </c>
      <c r="L20" t="s">
        <v>50</v>
      </c>
      <c r="M20" t="s">
        <v>51</v>
      </c>
      <c r="N20">
        <v>940</v>
      </c>
      <c r="O20" t="s">
        <v>52</v>
      </c>
      <c r="P20" t="s">
        <v>53</v>
      </c>
      <c r="T20" t="s">
        <v>4561</v>
      </c>
      <c r="U20" t="s">
        <v>4562</v>
      </c>
      <c r="V20" t="s">
        <v>2889</v>
      </c>
      <c r="W20" t="s">
        <v>56</v>
      </c>
      <c r="X20" t="s">
        <v>4563</v>
      </c>
      <c r="Y20" t="s">
        <v>3076</v>
      </c>
      <c r="Z20" s="3">
        <v>0</v>
      </c>
      <c r="AA20" t="s">
        <v>1678</v>
      </c>
      <c r="AB20" t="s">
        <v>4564</v>
      </c>
      <c r="AC20" t="s">
        <v>61</v>
      </c>
      <c r="AD20" t="s">
        <v>61</v>
      </c>
      <c r="AE20" t="s">
        <v>4565</v>
      </c>
      <c r="AF20" t="s">
        <v>63</v>
      </c>
      <c r="AH20">
        <v>0</v>
      </c>
      <c r="AI20" s="2">
        <v>45601</v>
      </c>
      <c r="AJ20" t="s">
        <v>64</v>
      </c>
      <c r="AK20" t="s">
        <v>64</v>
      </c>
      <c r="AL20" t="s">
        <v>4566</v>
      </c>
      <c r="AM20" t="s">
        <v>4562</v>
      </c>
      <c r="AN20" s="3">
        <v>800</v>
      </c>
      <c r="AO20" t="s">
        <v>4564</v>
      </c>
      <c r="AP20" t="s">
        <v>64</v>
      </c>
      <c r="AQ20" t="s">
        <v>4565</v>
      </c>
      <c r="AR20">
        <v>1376</v>
      </c>
      <c r="AS20" t="s">
        <v>66</v>
      </c>
    </row>
    <row r="21" spans="1:45" ht="16" x14ac:dyDescent="0.2">
      <c r="A21">
        <v>4067</v>
      </c>
      <c r="B21">
        <v>4067</v>
      </c>
      <c r="C21" s="2">
        <v>45601.041666666657</v>
      </c>
      <c r="D21" t="s">
        <v>2220</v>
      </c>
      <c r="E21" t="s">
        <v>4567</v>
      </c>
      <c r="F21" s="3">
        <v>9.5</v>
      </c>
      <c r="G21" t="s">
        <v>47</v>
      </c>
      <c r="H21" s="3">
        <v>0</v>
      </c>
      <c r="I21" t="s">
        <v>48</v>
      </c>
      <c r="J21">
        <v>2705</v>
      </c>
      <c r="K21" t="s">
        <v>49</v>
      </c>
      <c r="L21" t="s">
        <v>50</v>
      </c>
      <c r="M21" t="s">
        <v>51</v>
      </c>
      <c r="N21">
        <v>940</v>
      </c>
      <c r="O21" t="s">
        <v>52</v>
      </c>
      <c r="P21" t="s">
        <v>53</v>
      </c>
      <c r="T21" t="s">
        <v>4561</v>
      </c>
      <c r="U21" t="s">
        <v>4562</v>
      </c>
      <c r="V21" t="s">
        <v>2889</v>
      </c>
      <c r="W21" t="s">
        <v>56</v>
      </c>
      <c r="X21" t="s">
        <v>4563</v>
      </c>
      <c r="Y21" t="s">
        <v>3076</v>
      </c>
      <c r="Z21" s="3">
        <v>0</v>
      </c>
      <c r="AA21" t="s">
        <v>1678</v>
      </c>
      <c r="AB21" t="s">
        <v>4564</v>
      </c>
      <c r="AC21" t="s">
        <v>61</v>
      </c>
      <c r="AD21" t="s">
        <v>61</v>
      </c>
      <c r="AE21" t="s">
        <v>4565</v>
      </c>
      <c r="AF21" t="s">
        <v>63</v>
      </c>
      <c r="AH21">
        <v>0</v>
      </c>
      <c r="AI21" s="2">
        <v>45601</v>
      </c>
      <c r="AJ21" t="s">
        <v>64</v>
      </c>
      <c r="AK21" t="s">
        <v>64</v>
      </c>
      <c r="AL21" t="s">
        <v>4566</v>
      </c>
      <c r="AM21" t="s">
        <v>4562</v>
      </c>
      <c r="AN21" s="3">
        <v>800</v>
      </c>
      <c r="AO21" t="s">
        <v>4564</v>
      </c>
      <c r="AP21" t="s">
        <v>64</v>
      </c>
      <c r="AQ21" t="s">
        <v>4565</v>
      </c>
      <c r="AR21">
        <v>1376</v>
      </c>
      <c r="AS21" t="s">
        <v>66</v>
      </c>
    </row>
    <row r="22" spans="1:45" ht="16" x14ac:dyDescent="0.2">
      <c r="A22">
        <v>4064</v>
      </c>
      <c r="B22">
        <v>4064</v>
      </c>
      <c r="C22" s="2">
        <v>45635.041666666657</v>
      </c>
      <c r="D22" t="s">
        <v>3050</v>
      </c>
      <c r="E22" t="s">
        <v>4174</v>
      </c>
      <c r="F22" s="3">
        <v>962.9</v>
      </c>
      <c r="G22" t="s">
        <v>47</v>
      </c>
      <c r="H22" s="3">
        <v>0</v>
      </c>
      <c r="I22" t="s">
        <v>48</v>
      </c>
      <c r="J22">
        <v>2722</v>
      </c>
      <c r="K22" t="s">
        <v>49</v>
      </c>
      <c r="L22" t="s">
        <v>50</v>
      </c>
      <c r="M22" t="s">
        <v>51</v>
      </c>
      <c r="N22">
        <v>940</v>
      </c>
      <c r="O22" t="s">
        <v>52</v>
      </c>
      <c r="P22" t="s">
        <v>53</v>
      </c>
      <c r="T22" t="s">
        <v>4689</v>
      </c>
      <c r="U22" t="s">
        <v>4690</v>
      </c>
      <c r="V22" t="s">
        <v>2936</v>
      </c>
      <c r="W22" t="s">
        <v>56</v>
      </c>
      <c r="X22" t="s">
        <v>4691</v>
      </c>
      <c r="Y22" t="s">
        <v>3455</v>
      </c>
      <c r="Z22" s="3">
        <v>0</v>
      </c>
      <c r="AA22" t="s">
        <v>4692</v>
      </c>
      <c r="AB22" t="s">
        <v>4693</v>
      </c>
      <c r="AC22" t="s">
        <v>61</v>
      </c>
      <c r="AD22" t="s">
        <v>61</v>
      </c>
      <c r="AE22" t="s">
        <v>4694</v>
      </c>
      <c r="AF22" t="s">
        <v>63</v>
      </c>
      <c r="AH22">
        <v>0</v>
      </c>
      <c r="AI22" s="2">
        <v>45635</v>
      </c>
      <c r="AJ22" t="s">
        <v>64</v>
      </c>
      <c r="AK22" t="s">
        <v>64</v>
      </c>
      <c r="AL22" t="s">
        <v>4695</v>
      </c>
      <c r="AM22" t="s">
        <v>4690</v>
      </c>
      <c r="AN22" s="3">
        <v>962.9</v>
      </c>
      <c r="AO22" t="s">
        <v>4693</v>
      </c>
      <c r="AP22" t="s">
        <v>64</v>
      </c>
      <c r="AQ22" t="s">
        <v>4694</v>
      </c>
      <c r="AR22">
        <v>1412</v>
      </c>
      <c r="AS22" t="s">
        <v>66</v>
      </c>
    </row>
    <row r="23" spans="1:45" ht="16" x14ac:dyDescent="0.2">
      <c r="A23">
        <v>4065</v>
      </c>
      <c r="B23">
        <v>4065</v>
      </c>
      <c r="C23" s="2">
        <v>45635.041666666657</v>
      </c>
      <c r="D23" t="s">
        <v>2220</v>
      </c>
      <c r="E23" t="s">
        <v>4049</v>
      </c>
      <c r="F23" s="3">
        <v>14</v>
      </c>
      <c r="G23" t="s">
        <v>47</v>
      </c>
      <c r="H23" s="3">
        <v>0</v>
      </c>
      <c r="I23" t="s">
        <v>48</v>
      </c>
      <c r="J23">
        <v>2705</v>
      </c>
      <c r="K23" t="s">
        <v>49</v>
      </c>
      <c r="L23" t="s">
        <v>50</v>
      </c>
      <c r="M23" t="s">
        <v>51</v>
      </c>
      <c r="N23">
        <v>940</v>
      </c>
      <c r="O23" t="s">
        <v>52</v>
      </c>
      <c r="P23" t="s">
        <v>53</v>
      </c>
      <c r="T23" t="s">
        <v>4689</v>
      </c>
      <c r="U23" t="s">
        <v>4690</v>
      </c>
      <c r="V23" t="s">
        <v>2936</v>
      </c>
      <c r="W23" t="s">
        <v>56</v>
      </c>
      <c r="X23" t="s">
        <v>4691</v>
      </c>
      <c r="Y23" t="s">
        <v>3455</v>
      </c>
      <c r="Z23" s="3">
        <v>0</v>
      </c>
      <c r="AA23" t="s">
        <v>4692</v>
      </c>
      <c r="AB23" t="s">
        <v>4693</v>
      </c>
      <c r="AC23" t="s">
        <v>61</v>
      </c>
      <c r="AD23" t="s">
        <v>61</v>
      </c>
      <c r="AE23" t="s">
        <v>4694</v>
      </c>
      <c r="AF23" t="s">
        <v>63</v>
      </c>
      <c r="AH23">
        <v>0</v>
      </c>
      <c r="AI23" s="2">
        <v>45635</v>
      </c>
      <c r="AJ23" t="s">
        <v>64</v>
      </c>
      <c r="AK23" t="s">
        <v>64</v>
      </c>
      <c r="AL23" t="s">
        <v>4695</v>
      </c>
      <c r="AM23" t="s">
        <v>4690</v>
      </c>
      <c r="AN23" s="3">
        <v>962.9</v>
      </c>
      <c r="AO23" t="s">
        <v>4693</v>
      </c>
      <c r="AP23" t="s">
        <v>64</v>
      </c>
      <c r="AQ23" t="s">
        <v>4694</v>
      </c>
      <c r="AR23">
        <v>1412</v>
      </c>
      <c r="AS23" t="s">
        <v>66</v>
      </c>
    </row>
    <row r="24" spans="1:45" ht="16" x14ac:dyDescent="0.2">
      <c r="A24">
        <v>3833</v>
      </c>
      <c r="B24">
        <v>3833</v>
      </c>
      <c r="C24" s="2">
        <v>45646.041666666657</v>
      </c>
      <c r="D24" t="s">
        <v>3018</v>
      </c>
      <c r="E24" t="s">
        <v>4784</v>
      </c>
      <c r="F24" s="3">
        <v>904.74</v>
      </c>
      <c r="G24" t="s">
        <v>47</v>
      </c>
      <c r="H24" s="3">
        <v>0</v>
      </c>
      <c r="I24" t="s">
        <v>48</v>
      </c>
      <c r="J24">
        <v>2721</v>
      </c>
      <c r="K24" t="s">
        <v>49</v>
      </c>
      <c r="L24" t="s">
        <v>50</v>
      </c>
      <c r="M24" t="s">
        <v>51</v>
      </c>
      <c r="N24">
        <v>940</v>
      </c>
      <c r="O24" t="s">
        <v>52</v>
      </c>
      <c r="P24" t="s">
        <v>53</v>
      </c>
      <c r="T24" t="s">
        <v>4785</v>
      </c>
      <c r="U24" t="s">
        <v>4786</v>
      </c>
      <c r="V24" t="s">
        <v>3071</v>
      </c>
      <c r="W24" t="s">
        <v>56</v>
      </c>
      <c r="X24" t="s">
        <v>4787</v>
      </c>
      <c r="Y24" t="s">
        <v>4788</v>
      </c>
      <c r="Z24" s="3">
        <v>0</v>
      </c>
      <c r="AA24" t="s">
        <v>4789</v>
      </c>
      <c r="AB24" t="s">
        <v>4766</v>
      </c>
      <c r="AC24" t="s">
        <v>61</v>
      </c>
      <c r="AD24" t="s">
        <v>61</v>
      </c>
      <c r="AE24" t="s">
        <v>4790</v>
      </c>
      <c r="AF24" t="s">
        <v>63</v>
      </c>
      <c r="AH24">
        <v>0</v>
      </c>
      <c r="AI24" s="2">
        <v>45646</v>
      </c>
      <c r="AJ24" t="s">
        <v>64</v>
      </c>
      <c r="AK24" t="s">
        <v>64</v>
      </c>
      <c r="AL24" t="s">
        <v>4791</v>
      </c>
      <c r="AM24" t="s">
        <v>4786</v>
      </c>
      <c r="AN24" s="3">
        <v>904.74</v>
      </c>
      <c r="AO24" t="s">
        <v>4766</v>
      </c>
      <c r="AP24" t="s">
        <v>64</v>
      </c>
      <c r="AQ24" t="s">
        <v>4790</v>
      </c>
      <c r="AR24">
        <v>1440</v>
      </c>
      <c r="AS24" t="s">
        <v>66</v>
      </c>
    </row>
    <row r="25" spans="1:45" ht="16" x14ac:dyDescent="0.2">
      <c r="A25">
        <v>3834</v>
      </c>
      <c r="B25">
        <v>3834</v>
      </c>
      <c r="C25" s="2">
        <v>45646.041666666657</v>
      </c>
      <c r="D25" t="s">
        <v>2220</v>
      </c>
      <c r="E25" t="s">
        <v>4792</v>
      </c>
      <c r="F25" s="3">
        <v>14</v>
      </c>
      <c r="G25" t="s">
        <v>47</v>
      </c>
      <c r="H25" s="3">
        <v>0</v>
      </c>
      <c r="I25" t="s">
        <v>48</v>
      </c>
      <c r="J25">
        <v>2705</v>
      </c>
      <c r="K25" t="s">
        <v>49</v>
      </c>
      <c r="L25" t="s">
        <v>50</v>
      </c>
      <c r="M25" t="s">
        <v>51</v>
      </c>
      <c r="N25">
        <v>940</v>
      </c>
      <c r="O25" t="s">
        <v>52</v>
      </c>
      <c r="P25" t="s">
        <v>53</v>
      </c>
      <c r="T25" t="s">
        <v>4785</v>
      </c>
      <c r="U25" t="s">
        <v>4786</v>
      </c>
      <c r="V25" t="s">
        <v>3071</v>
      </c>
      <c r="W25" t="s">
        <v>56</v>
      </c>
      <c r="X25" t="s">
        <v>4787</v>
      </c>
      <c r="Y25" t="s">
        <v>4788</v>
      </c>
      <c r="Z25" s="3">
        <v>0</v>
      </c>
      <c r="AA25" t="s">
        <v>4789</v>
      </c>
      <c r="AB25" t="s">
        <v>4766</v>
      </c>
      <c r="AC25" t="s">
        <v>61</v>
      </c>
      <c r="AD25" t="s">
        <v>61</v>
      </c>
      <c r="AE25" t="s">
        <v>4790</v>
      </c>
      <c r="AF25" t="s">
        <v>63</v>
      </c>
      <c r="AH25">
        <v>0</v>
      </c>
      <c r="AI25" s="2">
        <v>45646</v>
      </c>
      <c r="AJ25" t="s">
        <v>64</v>
      </c>
      <c r="AK25" t="s">
        <v>64</v>
      </c>
      <c r="AL25" t="s">
        <v>4791</v>
      </c>
      <c r="AM25" t="s">
        <v>4786</v>
      </c>
      <c r="AN25" s="3">
        <v>904.74</v>
      </c>
      <c r="AO25" t="s">
        <v>4766</v>
      </c>
      <c r="AP25" t="s">
        <v>64</v>
      </c>
      <c r="AQ25" t="s">
        <v>4790</v>
      </c>
      <c r="AR25">
        <v>1440</v>
      </c>
      <c r="AS25" t="s">
        <v>66</v>
      </c>
    </row>
    <row r="26" spans="1:45" ht="16" x14ac:dyDescent="0.2">
      <c r="A26">
        <v>3826</v>
      </c>
      <c r="B26">
        <v>3826</v>
      </c>
      <c r="C26" s="2">
        <v>45649.041666666657</v>
      </c>
      <c r="D26" t="s">
        <v>2220</v>
      </c>
      <c r="E26" t="s">
        <v>4799</v>
      </c>
      <c r="F26" s="3">
        <v>329</v>
      </c>
      <c r="G26" t="s">
        <v>47</v>
      </c>
      <c r="H26" s="3">
        <v>0</v>
      </c>
      <c r="I26" t="s">
        <v>48</v>
      </c>
      <c r="J26">
        <v>2701</v>
      </c>
      <c r="K26" t="s">
        <v>49</v>
      </c>
      <c r="L26" t="s">
        <v>50</v>
      </c>
      <c r="M26" t="s">
        <v>51</v>
      </c>
      <c r="N26">
        <v>940</v>
      </c>
      <c r="O26" t="s">
        <v>52</v>
      </c>
      <c r="P26" t="s">
        <v>53</v>
      </c>
      <c r="T26" t="s">
        <v>4800</v>
      </c>
      <c r="U26" t="s">
        <v>4801</v>
      </c>
      <c r="V26" t="s">
        <v>3038</v>
      </c>
      <c r="W26" t="s">
        <v>56</v>
      </c>
      <c r="X26" t="s">
        <v>4802</v>
      </c>
      <c r="Y26" t="s">
        <v>4803</v>
      </c>
      <c r="Z26" s="3">
        <v>19</v>
      </c>
      <c r="AA26" t="s">
        <v>4804</v>
      </c>
      <c r="AB26" t="s">
        <v>4766</v>
      </c>
      <c r="AC26" t="s">
        <v>61</v>
      </c>
      <c r="AD26" t="s">
        <v>61</v>
      </c>
      <c r="AE26" t="s">
        <v>4805</v>
      </c>
      <c r="AF26" t="s">
        <v>63</v>
      </c>
      <c r="AH26">
        <v>0</v>
      </c>
      <c r="AI26" s="2">
        <v>45649</v>
      </c>
      <c r="AJ26" t="s">
        <v>64</v>
      </c>
      <c r="AK26" t="s">
        <v>64</v>
      </c>
      <c r="AL26" t="s">
        <v>4806</v>
      </c>
      <c r="AM26" t="s">
        <v>4801</v>
      </c>
      <c r="AN26" s="3">
        <v>329</v>
      </c>
      <c r="AO26" t="s">
        <v>4766</v>
      </c>
      <c r="AP26" t="s">
        <v>64</v>
      </c>
      <c r="AQ26" t="s">
        <v>4805</v>
      </c>
      <c r="AR26">
        <v>1442</v>
      </c>
      <c r="AS26" t="s">
        <v>66</v>
      </c>
    </row>
    <row r="27" spans="1:45" ht="16" x14ac:dyDescent="0.2">
      <c r="A27">
        <v>3885</v>
      </c>
      <c r="B27">
        <v>3885</v>
      </c>
      <c r="C27" s="2">
        <v>45657</v>
      </c>
      <c r="D27" t="s">
        <v>3282</v>
      </c>
      <c r="E27" t="s">
        <v>206</v>
      </c>
      <c r="F27" s="3">
        <v>2952.6</v>
      </c>
      <c r="G27" t="s">
        <v>47</v>
      </c>
      <c r="H27" s="3">
        <v>0</v>
      </c>
      <c r="I27" t="s">
        <v>104</v>
      </c>
      <c r="J27">
        <v>2551</v>
      </c>
      <c r="K27" t="s">
        <v>49</v>
      </c>
      <c r="L27" t="s">
        <v>50</v>
      </c>
      <c r="M27" t="s">
        <v>51</v>
      </c>
      <c r="N27">
        <v>1730</v>
      </c>
      <c r="O27" t="s">
        <v>52</v>
      </c>
      <c r="P27" t="s">
        <v>203</v>
      </c>
      <c r="T27" t="s">
        <v>64</v>
      </c>
      <c r="Z27" s="3"/>
      <c r="AF27" t="s">
        <v>63</v>
      </c>
      <c r="AH27">
        <v>0</v>
      </c>
      <c r="AI27" s="2">
        <v>45657</v>
      </c>
      <c r="AJ27" t="s">
        <v>64</v>
      </c>
      <c r="AK27" t="s">
        <v>64</v>
      </c>
      <c r="AL27" t="s">
        <v>64</v>
      </c>
      <c r="AN27" s="3"/>
      <c r="AP27" t="s">
        <v>64</v>
      </c>
      <c r="AR27" t="s">
        <v>64</v>
      </c>
      <c r="AS27" t="s">
        <v>66</v>
      </c>
    </row>
    <row r="28" spans="1:45" ht="16" x14ac:dyDescent="0.2">
      <c r="A28">
        <v>3886</v>
      </c>
      <c r="B28">
        <v>3886</v>
      </c>
      <c r="C28" s="2">
        <v>45657</v>
      </c>
      <c r="D28" t="s">
        <v>3282</v>
      </c>
      <c r="E28" t="s">
        <v>204</v>
      </c>
      <c r="F28" s="3">
        <v>634.65</v>
      </c>
      <c r="G28" t="s">
        <v>47</v>
      </c>
      <c r="H28" s="3">
        <v>0</v>
      </c>
      <c r="I28" t="s">
        <v>104</v>
      </c>
      <c r="J28">
        <v>2555</v>
      </c>
      <c r="K28" t="s">
        <v>49</v>
      </c>
      <c r="L28" t="s">
        <v>50</v>
      </c>
      <c r="M28" t="s">
        <v>51</v>
      </c>
      <c r="N28">
        <v>1730</v>
      </c>
      <c r="O28" t="s">
        <v>52</v>
      </c>
      <c r="P28" t="s">
        <v>203</v>
      </c>
      <c r="T28" t="s">
        <v>64</v>
      </c>
      <c r="Z28" s="3"/>
      <c r="AF28" t="s">
        <v>63</v>
      </c>
      <c r="AH28">
        <v>0</v>
      </c>
      <c r="AI28" s="2">
        <v>45657</v>
      </c>
      <c r="AJ28" t="s">
        <v>64</v>
      </c>
      <c r="AK28" t="s">
        <v>64</v>
      </c>
      <c r="AL28" t="s">
        <v>64</v>
      </c>
      <c r="AN28" s="3"/>
      <c r="AP28" t="s">
        <v>64</v>
      </c>
      <c r="AR28" t="s">
        <v>64</v>
      </c>
      <c r="AS28" t="s">
        <v>66</v>
      </c>
    </row>
    <row r="29" spans="1:45" ht="16" x14ac:dyDescent="0.2">
      <c r="A29">
        <v>3889</v>
      </c>
      <c r="B29">
        <v>3889</v>
      </c>
      <c r="C29" s="2">
        <v>45657</v>
      </c>
      <c r="D29" t="s">
        <v>4831</v>
      </c>
      <c r="E29" t="s">
        <v>206</v>
      </c>
      <c r="F29" s="3">
        <v>858.25</v>
      </c>
      <c r="G29" t="s">
        <v>47</v>
      </c>
      <c r="H29" s="3">
        <v>0</v>
      </c>
      <c r="I29" t="s">
        <v>104</v>
      </c>
      <c r="J29">
        <v>2551</v>
      </c>
      <c r="K29" t="s">
        <v>49</v>
      </c>
      <c r="L29" t="s">
        <v>50</v>
      </c>
      <c r="M29" t="s">
        <v>51</v>
      </c>
      <c r="N29">
        <v>1730</v>
      </c>
      <c r="O29" t="s">
        <v>52</v>
      </c>
      <c r="P29" t="s">
        <v>203</v>
      </c>
      <c r="T29" t="s">
        <v>64</v>
      </c>
      <c r="Z29" s="3"/>
      <c r="AF29" t="s">
        <v>63</v>
      </c>
      <c r="AH29">
        <v>0</v>
      </c>
      <c r="AI29" s="2">
        <v>45657</v>
      </c>
      <c r="AJ29" t="s">
        <v>64</v>
      </c>
      <c r="AK29" t="s">
        <v>64</v>
      </c>
      <c r="AL29" t="s">
        <v>64</v>
      </c>
      <c r="AN29" s="3"/>
      <c r="AP29" t="s">
        <v>64</v>
      </c>
      <c r="AR29" t="s">
        <v>64</v>
      </c>
      <c r="AS29" t="s">
        <v>66</v>
      </c>
    </row>
    <row r="30" spans="1:45" ht="16" x14ac:dyDescent="0.2">
      <c r="A30">
        <v>4206</v>
      </c>
      <c r="B30">
        <v>4206</v>
      </c>
      <c r="C30" s="2">
        <v>45657</v>
      </c>
      <c r="D30" t="s">
        <v>4831</v>
      </c>
      <c r="E30" t="s">
        <v>204</v>
      </c>
      <c r="F30" s="3">
        <v>196.55</v>
      </c>
      <c r="G30" t="s">
        <v>47</v>
      </c>
      <c r="H30" s="3">
        <v>0</v>
      </c>
      <c r="I30" t="s">
        <v>104</v>
      </c>
      <c r="J30">
        <v>2555</v>
      </c>
      <c r="K30" t="s">
        <v>49</v>
      </c>
      <c r="L30" t="s">
        <v>50</v>
      </c>
      <c r="M30" t="s">
        <v>51</v>
      </c>
      <c r="N30">
        <v>1730</v>
      </c>
      <c r="O30" t="s">
        <v>52</v>
      </c>
      <c r="P30" t="s">
        <v>203</v>
      </c>
      <c r="T30" t="s">
        <v>64</v>
      </c>
      <c r="Z30" s="3"/>
      <c r="AF30" t="s">
        <v>63</v>
      </c>
      <c r="AH30">
        <v>0</v>
      </c>
      <c r="AI30" s="2">
        <v>45657</v>
      </c>
      <c r="AJ30" t="s">
        <v>64</v>
      </c>
      <c r="AK30" t="s">
        <v>64</v>
      </c>
      <c r="AL30" t="s">
        <v>64</v>
      </c>
      <c r="AN30" s="3"/>
      <c r="AP30" t="s">
        <v>64</v>
      </c>
      <c r="AR30" t="s">
        <v>64</v>
      </c>
      <c r="AS30" t="s">
        <v>66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AS51"/>
  <sheetViews>
    <sheetView workbookViewId="0"/>
  </sheetViews>
  <sheetFormatPr baseColWidth="10" defaultColWidth="8.83203125" defaultRowHeight="15" x14ac:dyDescent="0.2"/>
  <cols>
    <col min="1" max="3" width="2" customWidth="1"/>
    <col min="4" max="4" width="40" customWidth="1"/>
    <col min="5" max="5" width="20" customWidth="1"/>
    <col min="6" max="8" width="2" customWidth="1"/>
    <col min="9" max="9" width="12" customWidth="1"/>
    <col min="10" max="12" width="2" customWidth="1"/>
    <col min="13" max="13" width="12" customWidth="1"/>
    <col min="14" max="16" width="2" customWidth="1"/>
    <col min="17" max="17" width="12" customWidth="1"/>
    <col min="18" max="20" width="2" customWidth="1"/>
    <col min="21" max="21" width="12" customWidth="1"/>
    <col min="22" max="24" width="2" customWidth="1"/>
    <col min="25" max="25" width="12" customWidth="1"/>
    <col min="26" max="28" width="2" customWidth="1"/>
    <col min="29" max="29" width="12" customWidth="1"/>
    <col min="30" max="32" width="2" customWidth="1"/>
    <col min="33" max="33" width="12" customWidth="1"/>
    <col min="34" max="36" width="2" customWidth="1"/>
    <col min="37" max="37" width="12" customWidth="1"/>
    <col min="38" max="40" width="2" customWidth="1"/>
    <col min="41" max="41" width="12" customWidth="1"/>
    <col min="42" max="44" width="2" customWidth="1"/>
    <col min="45" max="45" width="12" customWidth="1"/>
  </cols>
  <sheetData>
    <row r="1" spans="1:45" ht="24" x14ac:dyDescent="0.3">
      <c r="A1" s="51" t="s">
        <v>5891</v>
      </c>
      <c r="B1" s="45"/>
      <c r="C1" s="45"/>
      <c r="D1" s="45"/>
      <c r="E1" s="45"/>
      <c r="F1" s="45"/>
      <c r="G1" s="45"/>
      <c r="H1" s="45"/>
      <c r="I1" s="45"/>
      <c r="J1" s="45"/>
      <c r="K1" s="45"/>
    </row>
    <row r="2" spans="1:45" x14ac:dyDescent="0.2">
      <c r="A2" t="s">
        <v>5716</v>
      </c>
    </row>
    <row r="3" spans="1:45" ht="25" customHeight="1" x14ac:dyDescent="0.2">
      <c r="F3" s="47" t="s">
        <v>5717</v>
      </c>
      <c r="G3" s="48"/>
      <c r="H3" s="48"/>
      <c r="I3" s="49"/>
      <c r="J3" s="47" t="s">
        <v>5718</v>
      </c>
      <c r="K3" s="48"/>
      <c r="L3" s="48"/>
      <c r="M3" s="49"/>
      <c r="N3" s="47" t="s">
        <v>5719</v>
      </c>
      <c r="O3" s="48"/>
      <c r="P3" s="48"/>
      <c r="Q3" s="49"/>
      <c r="R3" s="47" t="s">
        <v>5720</v>
      </c>
      <c r="S3" s="48"/>
      <c r="T3" s="48"/>
      <c r="U3" s="49"/>
      <c r="V3" s="47">
        <v>2024</v>
      </c>
      <c r="W3" s="48"/>
      <c r="X3" s="48"/>
      <c r="Y3" s="49"/>
      <c r="Z3" s="47" t="s">
        <v>5721</v>
      </c>
      <c r="AA3" s="48"/>
      <c r="AB3" s="48"/>
      <c r="AC3" s="49"/>
      <c r="AD3" s="47" t="s">
        <v>5722</v>
      </c>
      <c r="AE3" s="48"/>
      <c r="AF3" s="48"/>
      <c r="AG3" s="49"/>
      <c r="AH3" s="47">
        <v>2025</v>
      </c>
      <c r="AI3" s="48"/>
      <c r="AJ3" s="48"/>
      <c r="AK3" s="49"/>
      <c r="AL3" s="47" t="s">
        <v>5723</v>
      </c>
      <c r="AM3" s="48"/>
      <c r="AN3" s="48"/>
      <c r="AO3" s="49"/>
      <c r="AP3" s="47" t="s">
        <v>5724</v>
      </c>
      <c r="AQ3" s="48"/>
      <c r="AR3" s="48"/>
      <c r="AS3" s="49"/>
    </row>
    <row r="4" spans="1:45" ht="10" customHeight="1" x14ac:dyDescent="0.2">
      <c r="A4" s="19"/>
      <c r="B4" s="19"/>
      <c r="C4" s="19"/>
      <c r="D4" s="19"/>
      <c r="E4" s="19"/>
      <c r="F4" s="44" t="s">
        <v>5640</v>
      </c>
      <c r="G4" s="45"/>
      <c r="H4" s="45"/>
      <c r="I4" s="20" t="s">
        <v>5651</v>
      </c>
      <c r="J4" s="44" t="s">
        <v>5640</v>
      </c>
      <c r="K4" s="45"/>
      <c r="L4" s="45"/>
      <c r="M4" s="20" t="s">
        <v>5651</v>
      </c>
      <c r="N4" s="44" t="s">
        <v>5640</v>
      </c>
      <c r="O4" s="45"/>
      <c r="P4" s="45"/>
      <c r="Q4" s="20" t="s">
        <v>5651</v>
      </c>
      <c r="R4" s="44" t="s">
        <v>5640</v>
      </c>
      <c r="S4" s="45"/>
      <c r="T4" s="45"/>
      <c r="U4" s="20" t="s">
        <v>5725</v>
      </c>
      <c r="V4" s="44" t="s">
        <v>5640</v>
      </c>
      <c r="W4" s="45"/>
      <c r="X4" s="45"/>
      <c r="Y4" s="20" t="s">
        <v>5726</v>
      </c>
      <c r="Z4" s="44" t="s">
        <v>5640</v>
      </c>
      <c r="AA4" s="45"/>
      <c r="AB4" s="45"/>
      <c r="AC4" s="20" t="s">
        <v>5726</v>
      </c>
      <c r="AD4" s="44" t="s">
        <v>5640</v>
      </c>
      <c r="AE4" s="45"/>
      <c r="AF4" s="45"/>
      <c r="AG4" s="20" t="s">
        <v>5727</v>
      </c>
      <c r="AH4" s="44" t="s">
        <v>5640</v>
      </c>
      <c r="AI4" s="45"/>
      <c r="AJ4" s="45"/>
      <c r="AK4" s="20" t="s">
        <v>5728</v>
      </c>
      <c r="AL4" s="44" t="s">
        <v>5640</v>
      </c>
      <c r="AM4" s="45"/>
      <c r="AN4" s="45"/>
      <c r="AO4" s="20" t="s">
        <v>5728</v>
      </c>
      <c r="AP4" s="44" t="s">
        <v>5640</v>
      </c>
      <c r="AQ4" s="45"/>
      <c r="AR4" s="45"/>
      <c r="AS4" s="20" t="s">
        <v>5729</v>
      </c>
    </row>
    <row r="5" spans="1:45" ht="10" customHeight="1" x14ac:dyDescent="0.2">
      <c r="A5" s="19"/>
      <c r="B5" s="19"/>
      <c r="C5" s="19"/>
      <c r="D5" s="19"/>
      <c r="E5" s="19"/>
      <c r="F5" s="44" t="s">
        <v>5654</v>
      </c>
      <c r="G5" s="45"/>
      <c r="H5" s="45"/>
      <c r="I5" s="20" t="s">
        <v>5730</v>
      </c>
      <c r="J5" s="44" t="s">
        <v>5654</v>
      </c>
      <c r="K5" s="45"/>
      <c r="L5" s="45"/>
      <c r="M5" s="20" t="s">
        <v>5656</v>
      </c>
      <c r="N5" s="44" t="s">
        <v>5654</v>
      </c>
      <c r="O5" s="45"/>
      <c r="P5" s="45"/>
      <c r="Q5" s="20" t="s">
        <v>5731</v>
      </c>
      <c r="R5" s="44" t="s">
        <v>5654</v>
      </c>
      <c r="S5" s="45"/>
      <c r="T5" s="45"/>
      <c r="U5" s="20" t="s">
        <v>5656</v>
      </c>
      <c r="V5" s="44" t="s">
        <v>5654</v>
      </c>
      <c r="W5" s="45"/>
      <c r="X5" s="45"/>
      <c r="Y5" s="20" t="s">
        <v>5732</v>
      </c>
      <c r="Z5" s="44" t="s">
        <v>5654</v>
      </c>
      <c r="AA5" s="45"/>
      <c r="AB5" s="45"/>
      <c r="AC5" s="20" t="s">
        <v>5733</v>
      </c>
      <c r="AD5" s="44" t="s">
        <v>5654</v>
      </c>
      <c r="AE5" s="45"/>
      <c r="AF5" s="45"/>
      <c r="AG5" s="20" t="s">
        <v>5732</v>
      </c>
      <c r="AH5" s="44" t="s">
        <v>5654</v>
      </c>
      <c r="AI5" s="45"/>
      <c r="AJ5" s="45"/>
      <c r="AK5" s="20" t="s">
        <v>5734</v>
      </c>
      <c r="AL5" s="44" t="s">
        <v>5654</v>
      </c>
      <c r="AM5" s="45"/>
      <c r="AN5" s="45"/>
      <c r="AO5" s="20" t="s">
        <v>5735</v>
      </c>
      <c r="AP5" s="44" t="s">
        <v>5654</v>
      </c>
      <c r="AQ5" s="45"/>
      <c r="AR5" s="45"/>
      <c r="AS5" s="20" t="s">
        <v>5734</v>
      </c>
    </row>
    <row r="6" spans="1:45" x14ac:dyDescent="0.2">
      <c r="F6" s="21"/>
      <c r="I6" s="22"/>
      <c r="J6" s="21"/>
      <c r="M6" s="22"/>
      <c r="N6" s="21"/>
      <c r="Q6" s="22"/>
      <c r="R6" s="21"/>
      <c r="U6" s="22"/>
      <c r="V6" s="21"/>
      <c r="Y6" s="22"/>
      <c r="Z6" s="21"/>
      <c r="AC6" s="22"/>
      <c r="AD6" s="21"/>
      <c r="AG6" s="22"/>
      <c r="AH6" s="21"/>
      <c r="AK6" s="22"/>
      <c r="AL6" s="21"/>
      <c r="AO6" s="22"/>
      <c r="AP6" s="21"/>
      <c r="AS6" s="22"/>
    </row>
    <row r="7" spans="1:45" ht="21" x14ac:dyDescent="0.25">
      <c r="B7" s="23" t="s">
        <v>5678</v>
      </c>
      <c r="C7" s="23"/>
      <c r="D7" s="23"/>
      <c r="E7" s="23"/>
      <c r="F7" s="50">
        <f>SUM(G8:G35)</f>
        <v>490400</v>
      </c>
      <c r="G7" s="45"/>
      <c r="H7" s="45"/>
      <c r="I7" s="43"/>
      <c r="J7" s="50">
        <v>215990</v>
      </c>
      <c r="K7" s="45"/>
      <c r="L7" s="45"/>
      <c r="M7" s="43"/>
      <c r="N7" s="50">
        <f>SUM(O8:O35)</f>
        <v>74675.39</v>
      </c>
      <c r="O7" s="45"/>
      <c r="P7" s="45"/>
      <c r="Q7" s="43"/>
      <c r="R7" s="50">
        <f>SUM(S8:S35)</f>
        <v>89642.76999999999</v>
      </c>
      <c r="S7" s="45"/>
      <c r="T7" s="45"/>
      <c r="U7" s="43"/>
      <c r="V7" s="50">
        <v>211330</v>
      </c>
      <c r="W7" s="45"/>
      <c r="X7" s="45"/>
      <c r="Y7" s="43"/>
      <c r="Z7" s="50">
        <f>SUM(AA8:AA35)</f>
        <v>81336.109999999986</v>
      </c>
      <c r="AA7" s="45"/>
      <c r="AB7" s="45"/>
      <c r="AC7" s="43"/>
      <c r="AD7" s="50">
        <f>SUM(AE8:AE35)</f>
        <v>90604.040000000008</v>
      </c>
      <c r="AE7" s="45"/>
      <c r="AF7" s="45"/>
      <c r="AG7" s="43"/>
      <c r="AH7" s="50">
        <v>215500</v>
      </c>
      <c r="AI7" s="45"/>
      <c r="AJ7" s="45"/>
      <c r="AK7" s="43"/>
      <c r="AL7" s="50">
        <f>SUM(AM8:AM35)</f>
        <v>60337.729999999996</v>
      </c>
      <c r="AM7" s="45"/>
      <c r="AN7" s="45"/>
      <c r="AO7" s="43"/>
      <c r="AP7" s="50">
        <f>SUM(AQ8:AQ35)</f>
        <v>0</v>
      </c>
      <c r="AQ7" s="45"/>
      <c r="AR7" s="45"/>
      <c r="AS7" s="43"/>
    </row>
    <row r="8" spans="1:45" ht="18" x14ac:dyDescent="0.2">
      <c r="C8" s="24" t="s">
        <v>5736</v>
      </c>
      <c r="D8" s="24"/>
      <c r="E8" s="24"/>
      <c r="F8" s="25"/>
      <c r="G8" s="46">
        <f>SUM(H9:H13)</f>
        <v>49800</v>
      </c>
      <c r="H8" s="45"/>
      <c r="I8" s="43"/>
      <c r="J8" s="25"/>
      <c r="K8" s="46">
        <v>26400</v>
      </c>
      <c r="L8" s="45"/>
      <c r="M8" s="43"/>
      <c r="N8" s="25"/>
      <c r="O8" s="46">
        <f>SUM(P9:P13)</f>
        <v>2576.25</v>
      </c>
      <c r="P8" s="45"/>
      <c r="Q8" s="43"/>
      <c r="R8" s="25"/>
      <c r="S8" s="46">
        <f>SUM(T9:T13)</f>
        <v>10168.870000000001</v>
      </c>
      <c r="T8" s="45"/>
      <c r="U8" s="43"/>
      <c r="V8" s="25"/>
      <c r="W8" s="46">
        <v>26400</v>
      </c>
      <c r="X8" s="45"/>
      <c r="Y8" s="43"/>
      <c r="Z8" s="25"/>
      <c r="AA8" s="46">
        <f>SUM(AB9:AB13)</f>
        <v>12384.34</v>
      </c>
      <c r="AB8" s="45"/>
      <c r="AC8" s="43"/>
      <c r="AD8" s="25"/>
      <c r="AE8" s="46">
        <f>SUM(AF9:AF13)</f>
        <v>13367.08</v>
      </c>
      <c r="AF8" s="45"/>
      <c r="AG8" s="43"/>
      <c r="AH8" s="25"/>
      <c r="AI8" s="46">
        <v>26400</v>
      </c>
      <c r="AJ8" s="45"/>
      <c r="AK8" s="43"/>
      <c r="AL8" s="25"/>
      <c r="AM8" s="46">
        <f>SUM(AN9:AN13)</f>
        <v>12385.009999999998</v>
      </c>
      <c r="AN8" s="45"/>
      <c r="AO8" s="43"/>
      <c r="AP8" s="25"/>
      <c r="AQ8" s="46">
        <f>SUM(AR9:AR13)</f>
        <v>0</v>
      </c>
      <c r="AR8" s="45"/>
      <c r="AS8" s="43"/>
    </row>
    <row r="9" spans="1:45" ht="16" x14ac:dyDescent="0.2">
      <c r="D9" s="27" t="s">
        <v>5892</v>
      </c>
      <c r="E9" s="27"/>
      <c r="F9" s="28"/>
      <c r="G9" s="27"/>
      <c r="H9" s="42">
        <v>49800</v>
      </c>
      <c r="I9" s="43"/>
      <c r="J9" s="28"/>
      <c r="K9" s="27"/>
      <c r="L9" s="42">
        <v>16620</v>
      </c>
      <c r="M9" s="43"/>
      <c r="N9" s="28"/>
      <c r="O9" s="27"/>
      <c r="P9" s="42">
        <f>SUM(Q10:Q12)</f>
        <v>2576.25</v>
      </c>
      <c r="Q9" s="43"/>
      <c r="R9" s="28"/>
      <c r="S9" s="27"/>
      <c r="T9" s="42">
        <f>SUM(U10:U12)</f>
        <v>7757.1</v>
      </c>
      <c r="U9" s="43"/>
      <c r="V9" s="28"/>
      <c r="W9" s="27"/>
      <c r="X9" s="42">
        <v>16620</v>
      </c>
      <c r="Y9" s="43"/>
      <c r="Z9" s="28"/>
      <c r="AA9" s="27"/>
      <c r="AB9" s="42">
        <f>SUM(AC10:AC12)</f>
        <v>11775.32</v>
      </c>
      <c r="AC9" s="43"/>
      <c r="AD9" s="28"/>
      <c r="AE9" s="27"/>
      <c r="AF9" s="42">
        <f>SUM(AG10:AG12)</f>
        <v>8327.07</v>
      </c>
      <c r="AG9" s="43"/>
      <c r="AH9" s="28"/>
      <c r="AI9" s="27"/>
      <c r="AJ9" s="42">
        <v>16560</v>
      </c>
      <c r="AK9" s="43"/>
      <c r="AL9" s="28"/>
      <c r="AM9" s="27"/>
      <c r="AN9" s="42">
        <f>SUM(AO10:AO12)</f>
        <v>12385.009999999998</v>
      </c>
      <c r="AO9" s="43"/>
      <c r="AP9" s="28"/>
      <c r="AQ9" s="27"/>
      <c r="AR9" s="42">
        <f>SUM(AS10:AS12)</f>
        <v>0</v>
      </c>
      <c r="AS9" s="43"/>
    </row>
    <row r="10" spans="1:45" x14ac:dyDescent="0.2">
      <c r="D10" t="s">
        <v>5546</v>
      </c>
      <c r="E10" t="s">
        <v>1761</v>
      </c>
      <c r="F10" s="21"/>
      <c r="I10" s="29">
        <v>32300</v>
      </c>
      <c r="J10" s="21"/>
      <c r="M10" s="29">
        <v>10770</v>
      </c>
      <c r="N10" s="21"/>
      <c r="Q10" s="26">
        <f>SUMIFS('P23+P24 Buchungen'!F2:F859,'P23+P24 Buchungen'!D2:D859,$E10,'P23+P24 Buchungen'!C2:C859,"&gt;="&amp;Q$4,'P23+P24 Buchungen'!C2:C859,"&lt;"&amp;Q$5+1,'P23+P24 Buchungen'!L2:L859,"Ausgaben")-SUMIFS('P23+P24 Buchungen'!F2:F859,'P23+P24 Buchungen'!D2:D859,$E10,'P23+P24 Buchungen'!C2:C859,"&gt;="&amp;Q$4,'P23+P24 Buchungen'!C2:C859,"&lt;"&amp;Q$5+1,'P23+P24 Buchungen'!P2:P859,"Einnahmen")+SUMIFS('P23+P24 Buchungen'!F2:F859,'P23+P24 Buchungen'!D2:D859,$E10,'P23+P24 Buchungen'!C2:C859,"&gt;="&amp;Q$4,'P23+P24 Buchungen'!C2:C859,"&lt;"&amp;Q$5+1,'P23+P24 Buchungen'!L2:L859,"Einnahmen")-SUMIFS('P23+P24 Buchungen'!F2:F859,'P23+P24 Buchungen'!D2:D859,$E10,'P23+P24 Buchungen'!C2:C859,"&gt;="&amp;Q$4,'P23+P24 Buchungen'!C2:C859,"&lt;"&amp;Q$5+1,'P23+P24 Buchungen'!P2:P859,"Ausgaben")</f>
        <v>1688.89</v>
      </c>
      <c r="R10" s="21"/>
      <c r="U10" s="26">
        <f>SUMIFS('P23+P24 Buchungen'!F2:F859,'P23+P24 Buchungen'!D2:D859,$E10,'P23+P24 Buchungen'!C2:C859,"&gt;="&amp;U$4,'P23+P24 Buchungen'!C2:C859,"&lt;"&amp;U$5+1,'P23+P24 Buchungen'!L2:L859,"Ausgaben")-SUMIFS('P23+P24 Buchungen'!F2:F859,'P23+P24 Buchungen'!D2:D859,$E10,'P23+P24 Buchungen'!C2:C859,"&gt;="&amp;U$4,'P23+P24 Buchungen'!C2:C859,"&lt;"&amp;U$5+1,'P23+P24 Buchungen'!P2:P859,"Einnahmen")+SUMIFS('P23+P24 Buchungen'!F2:F859,'P23+P24 Buchungen'!D2:D859,$E10,'P23+P24 Buchungen'!C2:C859,"&gt;="&amp;U$4,'P23+P24 Buchungen'!C2:C859,"&lt;"&amp;U$5+1,'P23+P24 Buchungen'!L2:L859,"Einnahmen")-SUMIFS('P23+P24 Buchungen'!F2:F859,'P23+P24 Buchungen'!D2:D859,$E10,'P23+P24 Buchungen'!C2:C859,"&gt;="&amp;U$4,'P23+P24 Buchungen'!C2:C859,"&lt;"&amp;U$5+1,'P23+P24 Buchungen'!P2:P859,"Ausgaben")</f>
        <v>2596.2100000000005</v>
      </c>
      <c r="V10" s="21"/>
      <c r="Y10" s="29">
        <v>10770</v>
      </c>
      <c r="Z10" s="21"/>
      <c r="AC10" s="26">
        <f>SUMIFS('P23+P24 Buchungen'!F2:F859,'P23+P24 Buchungen'!D2:D859,$E10,'P23+P24 Buchungen'!C2:C859,"&gt;="&amp;AC$4,'P23+P24 Buchungen'!C2:C859,"&lt;"&amp;AC$5+1,'P23+P24 Buchungen'!L2:L859,"Ausgaben")-SUMIFS('P23+P24 Buchungen'!F2:F859,'P23+P24 Buchungen'!D2:D859,$E10,'P23+P24 Buchungen'!C2:C859,"&gt;="&amp;AC$4,'P23+P24 Buchungen'!C2:C859,"&lt;"&amp;AC$5+1,'P23+P24 Buchungen'!P2:P859,"Einnahmen")+SUMIFS('P23+P24 Buchungen'!F2:F859,'P23+P24 Buchungen'!D2:D859,$E10,'P23+P24 Buchungen'!C2:C859,"&gt;="&amp;AC$4,'P23+P24 Buchungen'!C2:C859,"&lt;"&amp;AC$5+1,'P23+P24 Buchungen'!L2:L859,"Einnahmen")-SUMIFS('P23+P24 Buchungen'!F2:F859,'P23+P24 Buchungen'!D2:D859,$E10,'P23+P24 Buchungen'!C2:C859,"&gt;="&amp;AC$4,'P23+P24 Buchungen'!C2:C859,"&lt;"&amp;AC$5+1,'P23+P24 Buchungen'!P2:P859,"Ausgaben")</f>
        <v>5712.09</v>
      </c>
      <c r="AD10" s="21"/>
      <c r="AG10" s="26">
        <f>SUMIFS('P23+P24 Buchungen'!F2:F859,'P23+P24 Buchungen'!D2:D859,$E10,'P23+P24 Buchungen'!C2:C859,"&gt;="&amp;AG$4,'P23+P24 Buchungen'!C2:C859,"&lt;"&amp;AG$5+1,'P23+P24 Buchungen'!L2:L859,"Ausgaben")-SUMIFS('P23+P24 Buchungen'!F2:F859,'P23+P24 Buchungen'!D2:D859,$E10,'P23+P24 Buchungen'!C2:C859,"&gt;="&amp;AG$4,'P23+P24 Buchungen'!C2:C859,"&lt;"&amp;AG$5+1,'P23+P24 Buchungen'!P2:P859,"Einnahmen")+SUMIFS('P23+P24 Buchungen'!F2:F859,'P23+P24 Buchungen'!D2:D859,$E10,'P23+P24 Buchungen'!C2:C859,"&gt;="&amp;AG$4,'P23+P24 Buchungen'!C2:C859,"&lt;"&amp;AG$5+1,'P23+P24 Buchungen'!L2:L859,"Einnahmen")-SUMIFS('P23+P24 Buchungen'!F2:F859,'P23+P24 Buchungen'!D2:D859,$E10,'P23+P24 Buchungen'!C2:C859,"&gt;="&amp;AG$4,'P23+P24 Buchungen'!C2:C859,"&lt;"&amp;AG$5+1,'P23+P24 Buchungen'!P2:P859,"Ausgaben")</f>
        <v>4915.1499999999996</v>
      </c>
      <c r="AH10" s="21"/>
      <c r="AK10" s="29">
        <v>10760</v>
      </c>
      <c r="AL10" s="21"/>
      <c r="AO10" s="26">
        <f>SUMIFS('P23+P24 Buchungen'!F2:F859,'P23+P24 Buchungen'!D2:D859,$E10,'P23+P24 Buchungen'!C2:C859,"&gt;="&amp;AO$4,'P23+P24 Buchungen'!C2:C859,"&lt;"&amp;AO$5+1,'P23+P24 Buchungen'!L2:L859,"Ausgaben")-SUMIFS('P23+P24 Buchungen'!F2:F859,'P23+P24 Buchungen'!D2:D859,$E10,'P23+P24 Buchungen'!C2:C859,"&gt;="&amp;AO$4,'P23+P24 Buchungen'!C2:C859,"&lt;"&amp;AO$5+1,'P23+P24 Buchungen'!P2:P859,"Einnahmen")+SUMIFS('P23+P24 Buchungen'!F2:F859,'P23+P24 Buchungen'!D2:D859,$E10,'P23+P24 Buchungen'!C2:C859,"&gt;="&amp;AO$4,'P23+P24 Buchungen'!C2:C859,"&lt;"&amp;AO$5+1,'P23+P24 Buchungen'!L2:L859,"Einnahmen")-SUMIFS('P23+P24 Buchungen'!F2:F859,'P23+P24 Buchungen'!D2:D859,$E10,'P23+P24 Buchungen'!C2:C859,"&gt;="&amp;AO$4,'P23+P24 Buchungen'!C2:C859,"&lt;"&amp;AO$5+1,'P23+P24 Buchungen'!P2:P859,"Ausgaben")</f>
        <v>5825.5199999999995</v>
      </c>
      <c r="AP10" s="21"/>
      <c r="AS10" s="26">
        <f>SUMIFS('P23+P24 Buchungen'!F2:F859,'P23+P24 Buchungen'!D2:D859,$E10,'P23+P24 Buchungen'!C2:C859,"&gt;="&amp;AS$4,'P23+P24 Buchungen'!C2:C859,"&lt;"&amp;AS$5+1,'P23+P24 Buchungen'!L2:L859,"Ausgaben")-SUMIFS('P23+P24 Buchungen'!F2:F859,'P23+P24 Buchungen'!D2:D859,$E10,'P23+P24 Buchungen'!C2:C859,"&gt;="&amp;AS$4,'P23+P24 Buchungen'!C2:C859,"&lt;"&amp;AS$5+1,'P23+P24 Buchungen'!P2:P859,"Einnahmen")+SUMIFS('P23+P24 Buchungen'!F2:F859,'P23+P24 Buchungen'!D2:D859,$E10,'P23+P24 Buchungen'!C2:C859,"&gt;="&amp;AS$4,'P23+P24 Buchungen'!C2:C859,"&lt;"&amp;AS$5+1,'P23+P24 Buchungen'!L2:L859,"Einnahmen")-SUMIFS('P23+P24 Buchungen'!F2:F859,'P23+P24 Buchungen'!D2:D859,$E10,'P23+P24 Buchungen'!C2:C859,"&gt;="&amp;AS$4,'P23+P24 Buchungen'!C2:C859,"&lt;"&amp;AS$5+1,'P23+P24 Buchungen'!P2:P859,"Ausgaben")</f>
        <v>0</v>
      </c>
    </row>
    <row r="11" spans="1:45" x14ac:dyDescent="0.2">
      <c r="D11" t="s">
        <v>5548</v>
      </c>
      <c r="E11" t="s">
        <v>1814</v>
      </c>
      <c r="F11" s="21"/>
      <c r="I11" s="29">
        <v>15700</v>
      </c>
      <c r="J11" s="21"/>
      <c r="M11" s="29">
        <v>5250</v>
      </c>
      <c r="N11" s="21"/>
      <c r="Q11" s="26">
        <f>SUMIFS('P23+P24 Buchungen'!F2:F859,'P23+P24 Buchungen'!D2:D859,$E11,'P23+P24 Buchungen'!C2:C859,"&gt;="&amp;Q$4,'P23+P24 Buchungen'!C2:C859,"&lt;"&amp;Q$5+1,'P23+P24 Buchungen'!L2:L859,"Ausgaben")-SUMIFS('P23+P24 Buchungen'!F2:F859,'P23+P24 Buchungen'!D2:D859,$E11,'P23+P24 Buchungen'!C2:C859,"&gt;="&amp;Q$4,'P23+P24 Buchungen'!C2:C859,"&lt;"&amp;Q$5+1,'P23+P24 Buchungen'!P2:P859,"Einnahmen")+SUMIFS('P23+P24 Buchungen'!F2:F859,'P23+P24 Buchungen'!D2:D859,$E11,'P23+P24 Buchungen'!C2:C859,"&gt;="&amp;Q$4,'P23+P24 Buchungen'!C2:C859,"&lt;"&amp;Q$5+1,'P23+P24 Buchungen'!L2:L859,"Einnahmen")-SUMIFS('P23+P24 Buchungen'!F2:F859,'P23+P24 Buchungen'!D2:D859,$E11,'P23+P24 Buchungen'!C2:C859,"&gt;="&amp;Q$4,'P23+P24 Buchungen'!C2:C859,"&lt;"&amp;Q$5+1,'P23+P24 Buchungen'!P2:P859,"Ausgaben")</f>
        <v>887.36000000000013</v>
      </c>
      <c r="R11" s="21"/>
      <c r="U11" s="26">
        <f>SUMIFS('P23+P24 Buchungen'!F2:F859,'P23+P24 Buchungen'!D2:D859,$E11,'P23+P24 Buchungen'!C2:C859,"&gt;="&amp;U$4,'P23+P24 Buchungen'!C2:C859,"&lt;"&amp;U$5+1,'P23+P24 Buchungen'!L2:L859,"Ausgaben")-SUMIFS('P23+P24 Buchungen'!F2:F859,'P23+P24 Buchungen'!D2:D859,$E11,'P23+P24 Buchungen'!C2:C859,"&gt;="&amp;U$4,'P23+P24 Buchungen'!C2:C859,"&lt;"&amp;U$5+1,'P23+P24 Buchungen'!P2:P859,"Einnahmen")+SUMIFS('P23+P24 Buchungen'!F2:F859,'P23+P24 Buchungen'!D2:D859,$E11,'P23+P24 Buchungen'!C2:C859,"&gt;="&amp;U$4,'P23+P24 Buchungen'!C2:C859,"&lt;"&amp;U$5+1,'P23+P24 Buchungen'!L2:L859,"Einnahmen")-SUMIFS('P23+P24 Buchungen'!F2:F859,'P23+P24 Buchungen'!D2:D859,$E11,'P23+P24 Buchungen'!C2:C859,"&gt;="&amp;U$4,'P23+P24 Buchungen'!C2:C859,"&lt;"&amp;U$5+1,'P23+P24 Buchungen'!P2:P859,"Ausgaben")</f>
        <v>5160.8900000000003</v>
      </c>
      <c r="V11" s="21"/>
      <c r="Y11" s="29">
        <v>5250</v>
      </c>
      <c r="Z11" s="21"/>
      <c r="AC11" s="26">
        <f>SUMIFS('P23+P24 Buchungen'!F2:F859,'P23+P24 Buchungen'!D2:D859,$E11,'P23+P24 Buchungen'!C2:C859,"&gt;="&amp;AC$4,'P23+P24 Buchungen'!C2:C859,"&lt;"&amp;AC$5+1,'P23+P24 Buchungen'!L2:L859,"Ausgaben")-SUMIFS('P23+P24 Buchungen'!F2:F859,'P23+P24 Buchungen'!D2:D859,$E11,'P23+P24 Buchungen'!C2:C859,"&gt;="&amp;AC$4,'P23+P24 Buchungen'!C2:C859,"&lt;"&amp;AC$5+1,'P23+P24 Buchungen'!P2:P859,"Einnahmen")+SUMIFS('P23+P24 Buchungen'!F2:F859,'P23+P24 Buchungen'!D2:D859,$E11,'P23+P24 Buchungen'!C2:C859,"&gt;="&amp;AC$4,'P23+P24 Buchungen'!C2:C859,"&lt;"&amp;AC$5+1,'P23+P24 Buchungen'!L2:L859,"Einnahmen")-SUMIFS('P23+P24 Buchungen'!F2:F859,'P23+P24 Buchungen'!D2:D859,$E11,'P23+P24 Buchungen'!C2:C859,"&gt;="&amp;AC$4,'P23+P24 Buchungen'!C2:C859,"&lt;"&amp;AC$5+1,'P23+P24 Buchungen'!P2:P859,"Ausgaben")</f>
        <v>6063.23</v>
      </c>
      <c r="AD11" s="21"/>
      <c r="AG11" s="26">
        <f>SUMIFS('P23+P24 Buchungen'!F2:F859,'P23+P24 Buchungen'!D2:D859,$E11,'P23+P24 Buchungen'!C2:C859,"&gt;="&amp;AG$4,'P23+P24 Buchungen'!C2:C859,"&lt;"&amp;AG$5+1,'P23+P24 Buchungen'!L2:L859,"Ausgaben")-SUMIFS('P23+P24 Buchungen'!F2:F859,'P23+P24 Buchungen'!D2:D859,$E11,'P23+P24 Buchungen'!C2:C859,"&gt;="&amp;AG$4,'P23+P24 Buchungen'!C2:C859,"&lt;"&amp;AG$5+1,'P23+P24 Buchungen'!P2:P859,"Einnahmen")+SUMIFS('P23+P24 Buchungen'!F2:F859,'P23+P24 Buchungen'!D2:D859,$E11,'P23+P24 Buchungen'!C2:C859,"&gt;="&amp;AG$4,'P23+P24 Buchungen'!C2:C859,"&lt;"&amp;AG$5+1,'P23+P24 Buchungen'!L2:L859,"Einnahmen")-SUMIFS('P23+P24 Buchungen'!F2:F859,'P23+P24 Buchungen'!D2:D859,$E11,'P23+P24 Buchungen'!C2:C859,"&gt;="&amp;AG$4,'P23+P24 Buchungen'!C2:C859,"&lt;"&amp;AG$5+1,'P23+P24 Buchungen'!P2:P859,"Ausgaben")</f>
        <v>3411.9199999999996</v>
      </c>
      <c r="AH11" s="21"/>
      <c r="AK11" s="29">
        <v>5200</v>
      </c>
      <c r="AL11" s="21"/>
      <c r="AO11" s="26">
        <f>SUMIFS('P23+P24 Buchungen'!F2:F859,'P23+P24 Buchungen'!D2:D859,$E11,'P23+P24 Buchungen'!C2:C859,"&gt;="&amp;AO$4,'P23+P24 Buchungen'!C2:C859,"&lt;"&amp;AO$5+1,'P23+P24 Buchungen'!L2:L859,"Ausgaben")-SUMIFS('P23+P24 Buchungen'!F2:F859,'P23+P24 Buchungen'!D2:D859,$E11,'P23+P24 Buchungen'!C2:C859,"&gt;="&amp;AO$4,'P23+P24 Buchungen'!C2:C859,"&lt;"&amp;AO$5+1,'P23+P24 Buchungen'!P2:P859,"Einnahmen")+SUMIFS('P23+P24 Buchungen'!F2:F859,'P23+P24 Buchungen'!D2:D859,$E11,'P23+P24 Buchungen'!C2:C859,"&gt;="&amp;AO$4,'P23+P24 Buchungen'!C2:C859,"&lt;"&amp;AO$5+1,'P23+P24 Buchungen'!L2:L859,"Einnahmen")-SUMIFS('P23+P24 Buchungen'!F2:F859,'P23+P24 Buchungen'!D2:D859,$E11,'P23+P24 Buchungen'!C2:C859,"&gt;="&amp;AO$4,'P23+P24 Buchungen'!C2:C859,"&lt;"&amp;AO$5+1,'P23+P24 Buchungen'!P2:P859,"Ausgaben")</f>
        <v>6559.49</v>
      </c>
      <c r="AP11" s="21"/>
      <c r="AS11" s="26">
        <f>SUMIFS('P23+P24 Buchungen'!F2:F859,'P23+P24 Buchungen'!D2:D859,$E11,'P23+P24 Buchungen'!C2:C859,"&gt;="&amp;AS$4,'P23+P24 Buchungen'!C2:C859,"&lt;"&amp;AS$5+1,'P23+P24 Buchungen'!L2:L859,"Ausgaben")-SUMIFS('P23+P24 Buchungen'!F2:F859,'P23+P24 Buchungen'!D2:D859,$E11,'P23+P24 Buchungen'!C2:C859,"&gt;="&amp;AS$4,'P23+P24 Buchungen'!C2:C859,"&lt;"&amp;AS$5+1,'P23+P24 Buchungen'!P2:P859,"Einnahmen")+SUMIFS('P23+P24 Buchungen'!F2:F859,'P23+P24 Buchungen'!D2:D859,$E11,'P23+P24 Buchungen'!C2:C859,"&gt;="&amp;AS$4,'P23+P24 Buchungen'!C2:C859,"&lt;"&amp;AS$5+1,'P23+P24 Buchungen'!L2:L859,"Einnahmen")-SUMIFS('P23+P24 Buchungen'!F2:F859,'P23+P24 Buchungen'!D2:D859,$E11,'P23+P24 Buchungen'!C2:C859,"&gt;="&amp;AS$4,'P23+P24 Buchungen'!C2:C859,"&lt;"&amp;AS$5+1,'P23+P24 Buchungen'!P2:P859,"Ausgaben")</f>
        <v>0</v>
      </c>
    </row>
    <row r="12" spans="1:45" x14ac:dyDescent="0.2">
      <c r="D12" t="s">
        <v>5737</v>
      </c>
      <c r="E12" t="s">
        <v>5738</v>
      </c>
      <c r="F12" s="21"/>
      <c r="I12" s="29">
        <v>1800</v>
      </c>
      <c r="J12" s="21"/>
      <c r="M12" s="29">
        <v>600</v>
      </c>
      <c r="N12" s="21"/>
      <c r="Q12" s="26">
        <f>SUMIFS('P23+P24 Buchungen'!F2:F859,'P23+P24 Buchungen'!D2:D859,$E12,'P23+P24 Buchungen'!C2:C859,"&gt;="&amp;Q$4,'P23+P24 Buchungen'!C2:C859,"&lt;"&amp;Q$5+1,'P23+P24 Buchungen'!L2:L859,"Ausgaben")-SUMIFS('P23+P24 Buchungen'!F2:F859,'P23+P24 Buchungen'!D2:D859,$E12,'P23+P24 Buchungen'!C2:C859,"&gt;="&amp;Q$4,'P23+P24 Buchungen'!C2:C859,"&lt;"&amp;Q$5+1,'P23+P24 Buchungen'!P2:P859,"Einnahmen")+SUMIFS('P23+P24 Buchungen'!F2:F859,'P23+P24 Buchungen'!D2:D859,$E12,'P23+P24 Buchungen'!C2:C859,"&gt;="&amp;Q$4,'P23+P24 Buchungen'!C2:C859,"&lt;"&amp;Q$5+1,'P23+P24 Buchungen'!L2:L859,"Einnahmen")-SUMIFS('P23+P24 Buchungen'!F2:F859,'P23+P24 Buchungen'!D2:D859,$E12,'P23+P24 Buchungen'!C2:C859,"&gt;="&amp;Q$4,'P23+P24 Buchungen'!C2:C859,"&lt;"&amp;Q$5+1,'P23+P24 Buchungen'!P2:P859,"Ausgaben")</f>
        <v>0</v>
      </c>
      <c r="R12" s="21"/>
      <c r="U12" s="26">
        <f>SUMIFS('P23+P24 Buchungen'!F2:F859,'P23+P24 Buchungen'!D2:D859,$E12,'P23+P24 Buchungen'!C2:C859,"&gt;="&amp;U$4,'P23+P24 Buchungen'!C2:C859,"&lt;"&amp;U$5+1,'P23+P24 Buchungen'!L2:L859,"Ausgaben")-SUMIFS('P23+P24 Buchungen'!F2:F859,'P23+P24 Buchungen'!D2:D859,$E12,'P23+P24 Buchungen'!C2:C859,"&gt;="&amp;U$4,'P23+P24 Buchungen'!C2:C859,"&lt;"&amp;U$5+1,'P23+P24 Buchungen'!P2:P859,"Einnahmen")+SUMIFS('P23+P24 Buchungen'!F2:F859,'P23+P24 Buchungen'!D2:D859,$E12,'P23+P24 Buchungen'!C2:C859,"&gt;="&amp;U$4,'P23+P24 Buchungen'!C2:C859,"&lt;"&amp;U$5+1,'P23+P24 Buchungen'!L2:L859,"Einnahmen")-SUMIFS('P23+P24 Buchungen'!F2:F859,'P23+P24 Buchungen'!D2:D859,$E12,'P23+P24 Buchungen'!C2:C859,"&gt;="&amp;U$4,'P23+P24 Buchungen'!C2:C859,"&lt;"&amp;U$5+1,'P23+P24 Buchungen'!P2:P859,"Ausgaben")</f>
        <v>0</v>
      </c>
      <c r="V12" s="21"/>
      <c r="Y12" s="29">
        <v>600</v>
      </c>
      <c r="Z12" s="21"/>
      <c r="AC12" s="26">
        <f>SUMIFS('P23+P24 Buchungen'!F2:F859,'P23+P24 Buchungen'!D2:D859,$E12,'P23+P24 Buchungen'!C2:C859,"&gt;="&amp;AC$4,'P23+P24 Buchungen'!C2:C859,"&lt;"&amp;AC$5+1,'P23+P24 Buchungen'!L2:L859,"Ausgaben")-SUMIFS('P23+P24 Buchungen'!F2:F859,'P23+P24 Buchungen'!D2:D859,$E12,'P23+P24 Buchungen'!C2:C859,"&gt;="&amp;AC$4,'P23+P24 Buchungen'!C2:C859,"&lt;"&amp;AC$5+1,'P23+P24 Buchungen'!P2:P859,"Einnahmen")+SUMIFS('P23+P24 Buchungen'!F2:F859,'P23+P24 Buchungen'!D2:D859,$E12,'P23+P24 Buchungen'!C2:C859,"&gt;="&amp;AC$4,'P23+P24 Buchungen'!C2:C859,"&lt;"&amp;AC$5+1,'P23+P24 Buchungen'!L2:L859,"Einnahmen")-SUMIFS('P23+P24 Buchungen'!F2:F859,'P23+P24 Buchungen'!D2:D859,$E12,'P23+P24 Buchungen'!C2:C859,"&gt;="&amp;AC$4,'P23+P24 Buchungen'!C2:C859,"&lt;"&amp;AC$5+1,'P23+P24 Buchungen'!P2:P859,"Ausgaben")</f>
        <v>0</v>
      </c>
      <c r="AD12" s="21"/>
      <c r="AG12" s="26">
        <f>SUMIFS('P23+P24 Buchungen'!F2:F859,'P23+P24 Buchungen'!D2:D859,$E12,'P23+P24 Buchungen'!C2:C859,"&gt;="&amp;AG$4,'P23+P24 Buchungen'!C2:C859,"&lt;"&amp;AG$5+1,'P23+P24 Buchungen'!L2:L859,"Ausgaben")-SUMIFS('P23+P24 Buchungen'!F2:F859,'P23+P24 Buchungen'!D2:D859,$E12,'P23+P24 Buchungen'!C2:C859,"&gt;="&amp;AG$4,'P23+P24 Buchungen'!C2:C859,"&lt;"&amp;AG$5+1,'P23+P24 Buchungen'!P2:P859,"Einnahmen")+SUMIFS('P23+P24 Buchungen'!F2:F859,'P23+P24 Buchungen'!D2:D859,$E12,'P23+P24 Buchungen'!C2:C859,"&gt;="&amp;AG$4,'P23+P24 Buchungen'!C2:C859,"&lt;"&amp;AG$5+1,'P23+P24 Buchungen'!L2:L859,"Einnahmen")-SUMIFS('P23+P24 Buchungen'!F2:F859,'P23+P24 Buchungen'!D2:D859,$E12,'P23+P24 Buchungen'!C2:C859,"&gt;="&amp;AG$4,'P23+P24 Buchungen'!C2:C859,"&lt;"&amp;AG$5+1,'P23+P24 Buchungen'!P2:P859,"Ausgaben")</f>
        <v>0</v>
      </c>
      <c r="AH12" s="21"/>
      <c r="AK12" s="29">
        <v>600</v>
      </c>
      <c r="AL12" s="21"/>
      <c r="AO12" s="26">
        <f>SUMIFS('P23+P24 Buchungen'!F2:F859,'P23+P24 Buchungen'!D2:D859,$E12,'P23+P24 Buchungen'!C2:C859,"&gt;="&amp;AO$4,'P23+P24 Buchungen'!C2:C859,"&lt;"&amp;AO$5+1,'P23+P24 Buchungen'!L2:L859,"Ausgaben")-SUMIFS('P23+P24 Buchungen'!F2:F859,'P23+P24 Buchungen'!D2:D859,$E12,'P23+P24 Buchungen'!C2:C859,"&gt;="&amp;AO$4,'P23+P24 Buchungen'!C2:C859,"&lt;"&amp;AO$5+1,'P23+P24 Buchungen'!P2:P859,"Einnahmen")+SUMIFS('P23+P24 Buchungen'!F2:F859,'P23+P24 Buchungen'!D2:D859,$E12,'P23+P24 Buchungen'!C2:C859,"&gt;="&amp;AO$4,'P23+P24 Buchungen'!C2:C859,"&lt;"&amp;AO$5+1,'P23+P24 Buchungen'!L2:L859,"Einnahmen")-SUMIFS('P23+P24 Buchungen'!F2:F859,'P23+P24 Buchungen'!D2:D859,$E12,'P23+P24 Buchungen'!C2:C859,"&gt;="&amp;AO$4,'P23+P24 Buchungen'!C2:C859,"&lt;"&amp;AO$5+1,'P23+P24 Buchungen'!P2:P859,"Ausgaben")</f>
        <v>0</v>
      </c>
      <c r="AP12" s="21"/>
      <c r="AS12" s="26">
        <f>SUMIFS('P23+P24 Buchungen'!F2:F859,'P23+P24 Buchungen'!D2:D859,$E12,'P23+P24 Buchungen'!C2:C859,"&gt;="&amp;AS$4,'P23+P24 Buchungen'!C2:C859,"&lt;"&amp;AS$5+1,'P23+P24 Buchungen'!L2:L859,"Ausgaben")-SUMIFS('P23+P24 Buchungen'!F2:F859,'P23+P24 Buchungen'!D2:D859,$E12,'P23+P24 Buchungen'!C2:C859,"&gt;="&amp;AS$4,'P23+P24 Buchungen'!C2:C859,"&lt;"&amp;AS$5+1,'P23+P24 Buchungen'!P2:P859,"Einnahmen")+SUMIFS('P23+P24 Buchungen'!F2:F859,'P23+P24 Buchungen'!D2:D859,$E12,'P23+P24 Buchungen'!C2:C859,"&gt;="&amp;AS$4,'P23+P24 Buchungen'!C2:C859,"&lt;"&amp;AS$5+1,'P23+P24 Buchungen'!L2:L859,"Einnahmen")-SUMIFS('P23+P24 Buchungen'!F2:F859,'P23+P24 Buchungen'!D2:D859,$E12,'P23+P24 Buchungen'!C2:C859,"&gt;="&amp;AS$4,'P23+P24 Buchungen'!C2:C859,"&lt;"&amp;AS$5+1,'P23+P24 Buchungen'!P2:P859,"Ausgaben")</f>
        <v>0</v>
      </c>
    </row>
    <row r="13" spans="1:45" ht="16" x14ac:dyDescent="0.2">
      <c r="D13" s="27" t="s">
        <v>5868</v>
      </c>
      <c r="E13" s="27"/>
      <c r="F13" s="28"/>
      <c r="G13" s="27"/>
      <c r="H13" s="42">
        <f>SUM(I14:I16)</f>
        <v>0</v>
      </c>
      <c r="I13" s="43"/>
      <c r="J13" s="28"/>
      <c r="K13" s="27"/>
      <c r="L13" s="42">
        <v>9780</v>
      </c>
      <c r="M13" s="43"/>
      <c r="N13" s="28"/>
      <c r="O13" s="27"/>
      <c r="P13" s="42">
        <f>SUM(Q14:Q16)</f>
        <v>0</v>
      </c>
      <c r="Q13" s="43"/>
      <c r="R13" s="28"/>
      <c r="S13" s="27"/>
      <c r="T13" s="42">
        <f>SUM(U14:U16)</f>
        <v>2411.77</v>
      </c>
      <c r="U13" s="43"/>
      <c r="V13" s="28"/>
      <c r="W13" s="27"/>
      <c r="X13" s="42">
        <v>9780</v>
      </c>
      <c r="Y13" s="43"/>
      <c r="Z13" s="28"/>
      <c r="AA13" s="27"/>
      <c r="AB13" s="42">
        <f>SUM(AC14:AC16)</f>
        <v>609.02</v>
      </c>
      <c r="AC13" s="43"/>
      <c r="AD13" s="28"/>
      <c r="AE13" s="27"/>
      <c r="AF13" s="42">
        <f>SUM(AG14:AG16)</f>
        <v>5040.01</v>
      </c>
      <c r="AG13" s="43"/>
      <c r="AH13" s="28"/>
      <c r="AI13" s="27"/>
      <c r="AJ13" s="42">
        <v>9840</v>
      </c>
      <c r="AK13" s="43"/>
      <c r="AL13" s="28"/>
      <c r="AM13" s="27"/>
      <c r="AN13" s="42">
        <f>SUM(AO14:AO16)</f>
        <v>0</v>
      </c>
      <c r="AO13" s="43"/>
      <c r="AP13" s="28"/>
      <c r="AQ13" s="27"/>
      <c r="AR13" s="42">
        <f>SUM(AS14:AS16)</f>
        <v>0</v>
      </c>
      <c r="AS13" s="43"/>
    </row>
    <row r="14" spans="1:45" x14ac:dyDescent="0.2">
      <c r="D14" t="s">
        <v>5546</v>
      </c>
      <c r="E14" t="s">
        <v>3050</v>
      </c>
      <c r="F14" s="21"/>
      <c r="I14" s="22"/>
      <c r="J14" s="21"/>
      <c r="M14" s="29">
        <v>7230</v>
      </c>
      <c r="N14" s="21"/>
      <c r="Q14" s="26">
        <f>SUMIFS('P23+P24 Buchungen'!F2:F859,'P23+P24 Buchungen'!D2:D859,$E14,'P23+P24 Buchungen'!C2:C859,"&gt;="&amp;Q$4,'P23+P24 Buchungen'!C2:C859,"&lt;"&amp;Q$5+1,'P23+P24 Buchungen'!L2:L859,"Ausgaben")-SUMIFS('P23+P24 Buchungen'!F2:F859,'P23+P24 Buchungen'!D2:D859,$E14,'P23+P24 Buchungen'!C2:C859,"&gt;="&amp;Q$4,'P23+P24 Buchungen'!C2:C859,"&lt;"&amp;Q$5+1,'P23+P24 Buchungen'!P2:P859,"Einnahmen")+SUMIFS('P23+P24 Buchungen'!F2:F859,'P23+P24 Buchungen'!D2:D859,$E14,'P23+P24 Buchungen'!C2:C859,"&gt;="&amp;Q$4,'P23+P24 Buchungen'!C2:C859,"&lt;"&amp;Q$5+1,'P23+P24 Buchungen'!L2:L859,"Einnahmen")-SUMIFS('P23+P24 Buchungen'!F2:F859,'P23+P24 Buchungen'!D2:D859,$E14,'P23+P24 Buchungen'!C2:C859,"&gt;="&amp;Q$4,'P23+P24 Buchungen'!C2:C859,"&lt;"&amp;Q$5+1,'P23+P24 Buchungen'!P2:P859,"Ausgaben")</f>
        <v>0</v>
      </c>
      <c r="R14" s="21"/>
      <c r="U14" s="26">
        <f>SUMIFS('P23+P24 Buchungen'!F2:F859,'P23+P24 Buchungen'!D2:D859,$E14,'P23+P24 Buchungen'!C2:C859,"&gt;="&amp;U$4,'P23+P24 Buchungen'!C2:C859,"&lt;"&amp;U$5+1,'P23+P24 Buchungen'!L2:L859,"Ausgaben")-SUMIFS('P23+P24 Buchungen'!F2:F859,'P23+P24 Buchungen'!D2:D859,$E14,'P23+P24 Buchungen'!C2:C859,"&gt;="&amp;U$4,'P23+P24 Buchungen'!C2:C859,"&lt;"&amp;U$5+1,'P23+P24 Buchungen'!P2:P859,"Einnahmen")+SUMIFS('P23+P24 Buchungen'!F2:F859,'P23+P24 Buchungen'!D2:D859,$E14,'P23+P24 Buchungen'!C2:C859,"&gt;="&amp;U$4,'P23+P24 Buchungen'!C2:C859,"&lt;"&amp;U$5+1,'P23+P24 Buchungen'!L2:L859,"Einnahmen")-SUMIFS('P23+P24 Buchungen'!F2:F859,'P23+P24 Buchungen'!D2:D859,$E14,'P23+P24 Buchungen'!C2:C859,"&gt;="&amp;U$4,'P23+P24 Buchungen'!C2:C859,"&lt;"&amp;U$5+1,'P23+P24 Buchungen'!P2:P859,"Ausgaben")</f>
        <v>611.77</v>
      </c>
      <c r="V14" s="21"/>
      <c r="Y14" s="29">
        <v>7230</v>
      </c>
      <c r="Z14" s="21"/>
      <c r="AC14" s="26">
        <f>SUMIFS('P23+P24 Buchungen'!F2:F859,'P23+P24 Buchungen'!D2:D859,$E14,'P23+P24 Buchungen'!C2:C859,"&gt;="&amp;AC$4,'P23+P24 Buchungen'!C2:C859,"&lt;"&amp;AC$5+1,'P23+P24 Buchungen'!L2:L859,"Ausgaben")-SUMIFS('P23+P24 Buchungen'!F2:F859,'P23+P24 Buchungen'!D2:D859,$E14,'P23+P24 Buchungen'!C2:C859,"&gt;="&amp;AC$4,'P23+P24 Buchungen'!C2:C859,"&lt;"&amp;AC$5+1,'P23+P24 Buchungen'!P2:P859,"Einnahmen")+SUMIFS('P23+P24 Buchungen'!F2:F859,'P23+P24 Buchungen'!D2:D859,$E14,'P23+P24 Buchungen'!C2:C859,"&gt;="&amp;AC$4,'P23+P24 Buchungen'!C2:C859,"&lt;"&amp;AC$5+1,'P23+P24 Buchungen'!L2:L859,"Einnahmen")-SUMIFS('P23+P24 Buchungen'!F2:F859,'P23+P24 Buchungen'!D2:D859,$E14,'P23+P24 Buchungen'!C2:C859,"&gt;="&amp;AC$4,'P23+P24 Buchungen'!C2:C859,"&lt;"&amp;AC$5+1,'P23+P24 Buchungen'!P2:P859,"Ausgaben")</f>
        <v>609.02</v>
      </c>
      <c r="AD14" s="21"/>
      <c r="AG14" s="26">
        <f>SUMIFS('P23+P24 Buchungen'!F2:F859,'P23+P24 Buchungen'!D2:D859,$E14,'P23+P24 Buchungen'!C2:C859,"&gt;="&amp;AG$4,'P23+P24 Buchungen'!C2:C859,"&lt;"&amp;AG$5+1,'P23+P24 Buchungen'!L2:L859,"Ausgaben")-SUMIFS('P23+P24 Buchungen'!F2:F859,'P23+P24 Buchungen'!D2:D859,$E14,'P23+P24 Buchungen'!C2:C859,"&gt;="&amp;AG$4,'P23+P24 Buchungen'!C2:C859,"&lt;"&amp;AG$5+1,'P23+P24 Buchungen'!P2:P859,"Einnahmen")+SUMIFS('P23+P24 Buchungen'!F2:F859,'P23+P24 Buchungen'!D2:D859,$E14,'P23+P24 Buchungen'!C2:C859,"&gt;="&amp;AG$4,'P23+P24 Buchungen'!C2:C859,"&lt;"&amp;AG$5+1,'P23+P24 Buchungen'!L2:L859,"Einnahmen")-SUMIFS('P23+P24 Buchungen'!F2:F859,'P23+P24 Buchungen'!D2:D859,$E14,'P23+P24 Buchungen'!C2:C859,"&gt;="&amp;AG$4,'P23+P24 Buchungen'!C2:C859,"&lt;"&amp;AG$5+1,'P23+P24 Buchungen'!P2:P859,"Ausgaben")</f>
        <v>3245.28</v>
      </c>
      <c r="AH14" s="21"/>
      <c r="AK14" s="29">
        <v>7240</v>
      </c>
      <c r="AL14" s="21"/>
      <c r="AO14" s="26">
        <f>SUMIFS('P23+P24 Buchungen'!F2:F859,'P23+P24 Buchungen'!D2:D859,$E14,'P23+P24 Buchungen'!C2:C859,"&gt;="&amp;AO$4,'P23+P24 Buchungen'!C2:C859,"&lt;"&amp;AO$5+1,'P23+P24 Buchungen'!L2:L859,"Ausgaben")-SUMIFS('P23+P24 Buchungen'!F2:F859,'P23+P24 Buchungen'!D2:D859,$E14,'P23+P24 Buchungen'!C2:C859,"&gt;="&amp;AO$4,'P23+P24 Buchungen'!C2:C859,"&lt;"&amp;AO$5+1,'P23+P24 Buchungen'!P2:P859,"Einnahmen")+SUMIFS('P23+P24 Buchungen'!F2:F859,'P23+P24 Buchungen'!D2:D859,$E14,'P23+P24 Buchungen'!C2:C859,"&gt;="&amp;AO$4,'P23+P24 Buchungen'!C2:C859,"&lt;"&amp;AO$5+1,'P23+P24 Buchungen'!L2:L859,"Einnahmen")-SUMIFS('P23+P24 Buchungen'!F2:F859,'P23+P24 Buchungen'!D2:D859,$E14,'P23+P24 Buchungen'!C2:C859,"&gt;="&amp;AO$4,'P23+P24 Buchungen'!C2:C859,"&lt;"&amp;AO$5+1,'P23+P24 Buchungen'!P2:P859,"Ausgaben")</f>
        <v>0</v>
      </c>
      <c r="AP14" s="21"/>
      <c r="AS14" s="26">
        <f>SUMIFS('P23+P24 Buchungen'!F2:F859,'P23+P24 Buchungen'!D2:D859,$E14,'P23+P24 Buchungen'!C2:C859,"&gt;="&amp;AS$4,'P23+P24 Buchungen'!C2:C859,"&lt;"&amp;AS$5+1,'P23+P24 Buchungen'!L2:L859,"Ausgaben")-SUMIFS('P23+P24 Buchungen'!F2:F859,'P23+P24 Buchungen'!D2:D859,$E14,'P23+P24 Buchungen'!C2:C859,"&gt;="&amp;AS$4,'P23+P24 Buchungen'!C2:C859,"&lt;"&amp;AS$5+1,'P23+P24 Buchungen'!P2:P859,"Einnahmen")+SUMIFS('P23+P24 Buchungen'!F2:F859,'P23+P24 Buchungen'!D2:D859,$E14,'P23+P24 Buchungen'!C2:C859,"&gt;="&amp;AS$4,'P23+P24 Buchungen'!C2:C859,"&lt;"&amp;AS$5+1,'P23+P24 Buchungen'!L2:L859,"Einnahmen")-SUMIFS('P23+P24 Buchungen'!F2:F859,'P23+P24 Buchungen'!D2:D859,$E14,'P23+P24 Buchungen'!C2:C859,"&gt;="&amp;AS$4,'P23+P24 Buchungen'!C2:C859,"&lt;"&amp;AS$5+1,'P23+P24 Buchungen'!P2:P859,"Ausgaben")</f>
        <v>0</v>
      </c>
    </row>
    <row r="15" spans="1:45" x14ac:dyDescent="0.2">
      <c r="D15" t="s">
        <v>5548</v>
      </c>
      <c r="E15" t="s">
        <v>3018</v>
      </c>
      <c r="F15" s="21"/>
      <c r="I15" s="22"/>
      <c r="J15" s="21"/>
      <c r="M15" s="29">
        <v>750</v>
      </c>
      <c r="N15" s="21"/>
      <c r="Q15" s="26">
        <f>SUMIFS('P23+P24 Buchungen'!F2:F859,'P23+P24 Buchungen'!D2:D859,$E15,'P23+P24 Buchungen'!C2:C859,"&gt;="&amp;Q$4,'P23+P24 Buchungen'!C2:C859,"&lt;"&amp;Q$5+1,'P23+P24 Buchungen'!L2:L859,"Ausgaben")-SUMIFS('P23+P24 Buchungen'!F2:F859,'P23+P24 Buchungen'!D2:D859,$E15,'P23+P24 Buchungen'!C2:C859,"&gt;="&amp;Q$4,'P23+P24 Buchungen'!C2:C859,"&lt;"&amp;Q$5+1,'P23+P24 Buchungen'!P2:P859,"Einnahmen")+SUMIFS('P23+P24 Buchungen'!F2:F859,'P23+P24 Buchungen'!D2:D859,$E15,'P23+P24 Buchungen'!C2:C859,"&gt;="&amp;Q$4,'P23+P24 Buchungen'!C2:C859,"&lt;"&amp;Q$5+1,'P23+P24 Buchungen'!L2:L859,"Einnahmen")-SUMIFS('P23+P24 Buchungen'!F2:F859,'P23+P24 Buchungen'!D2:D859,$E15,'P23+P24 Buchungen'!C2:C859,"&gt;="&amp;Q$4,'P23+P24 Buchungen'!C2:C859,"&lt;"&amp;Q$5+1,'P23+P24 Buchungen'!P2:P859,"Ausgaben")</f>
        <v>0</v>
      </c>
      <c r="R15" s="21"/>
      <c r="U15" s="26">
        <f>SUMIFS('P23+P24 Buchungen'!F2:F859,'P23+P24 Buchungen'!D2:D859,$E15,'P23+P24 Buchungen'!C2:C859,"&gt;="&amp;U$4,'P23+P24 Buchungen'!C2:C859,"&lt;"&amp;U$5+1,'P23+P24 Buchungen'!L2:L859,"Ausgaben")-SUMIFS('P23+P24 Buchungen'!F2:F859,'P23+P24 Buchungen'!D2:D859,$E15,'P23+P24 Buchungen'!C2:C859,"&gt;="&amp;U$4,'P23+P24 Buchungen'!C2:C859,"&lt;"&amp;U$5+1,'P23+P24 Buchungen'!P2:P859,"Einnahmen")+SUMIFS('P23+P24 Buchungen'!F2:F859,'P23+P24 Buchungen'!D2:D859,$E15,'P23+P24 Buchungen'!C2:C859,"&gt;="&amp;U$4,'P23+P24 Buchungen'!C2:C859,"&lt;"&amp;U$5+1,'P23+P24 Buchungen'!L2:L859,"Einnahmen")-SUMIFS('P23+P24 Buchungen'!F2:F859,'P23+P24 Buchungen'!D2:D859,$E15,'P23+P24 Buchungen'!C2:C859,"&gt;="&amp;U$4,'P23+P24 Buchungen'!C2:C859,"&lt;"&amp;U$5+1,'P23+P24 Buchungen'!P2:P859,"Ausgaben")</f>
        <v>1800</v>
      </c>
      <c r="V15" s="21"/>
      <c r="Y15" s="29">
        <v>750</v>
      </c>
      <c r="Z15" s="21"/>
      <c r="AC15" s="26">
        <f>SUMIFS('P23+P24 Buchungen'!F2:F859,'P23+P24 Buchungen'!D2:D859,$E15,'P23+P24 Buchungen'!C2:C859,"&gt;="&amp;AC$4,'P23+P24 Buchungen'!C2:C859,"&lt;"&amp;AC$5+1,'P23+P24 Buchungen'!L2:L859,"Ausgaben")-SUMIFS('P23+P24 Buchungen'!F2:F859,'P23+P24 Buchungen'!D2:D859,$E15,'P23+P24 Buchungen'!C2:C859,"&gt;="&amp;AC$4,'P23+P24 Buchungen'!C2:C859,"&lt;"&amp;AC$5+1,'P23+P24 Buchungen'!P2:P859,"Einnahmen")+SUMIFS('P23+P24 Buchungen'!F2:F859,'P23+P24 Buchungen'!D2:D859,$E15,'P23+P24 Buchungen'!C2:C859,"&gt;="&amp;AC$4,'P23+P24 Buchungen'!C2:C859,"&lt;"&amp;AC$5+1,'P23+P24 Buchungen'!L2:L859,"Einnahmen")-SUMIFS('P23+P24 Buchungen'!F2:F859,'P23+P24 Buchungen'!D2:D859,$E15,'P23+P24 Buchungen'!C2:C859,"&gt;="&amp;AC$4,'P23+P24 Buchungen'!C2:C859,"&lt;"&amp;AC$5+1,'P23+P24 Buchungen'!P2:P859,"Ausgaben")</f>
        <v>0</v>
      </c>
      <c r="AD15" s="21"/>
      <c r="AG15" s="26">
        <f>SUMIFS('P23+P24 Buchungen'!F2:F859,'P23+P24 Buchungen'!D2:D859,$E15,'P23+P24 Buchungen'!C2:C859,"&gt;="&amp;AG$4,'P23+P24 Buchungen'!C2:C859,"&lt;"&amp;AG$5+1,'P23+P24 Buchungen'!L2:L859,"Ausgaben")-SUMIFS('P23+P24 Buchungen'!F2:F859,'P23+P24 Buchungen'!D2:D859,$E15,'P23+P24 Buchungen'!C2:C859,"&gt;="&amp;AG$4,'P23+P24 Buchungen'!C2:C859,"&lt;"&amp;AG$5+1,'P23+P24 Buchungen'!P2:P859,"Einnahmen")+SUMIFS('P23+P24 Buchungen'!F2:F859,'P23+P24 Buchungen'!D2:D859,$E15,'P23+P24 Buchungen'!C2:C859,"&gt;="&amp;AG$4,'P23+P24 Buchungen'!C2:C859,"&lt;"&amp;AG$5+1,'P23+P24 Buchungen'!L2:L859,"Einnahmen")-SUMIFS('P23+P24 Buchungen'!F2:F859,'P23+P24 Buchungen'!D2:D859,$E15,'P23+P24 Buchungen'!C2:C859,"&gt;="&amp;AG$4,'P23+P24 Buchungen'!C2:C859,"&lt;"&amp;AG$5+1,'P23+P24 Buchungen'!P2:P859,"Ausgaben")</f>
        <v>1794.73</v>
      </c>
      <c r="AH15" s="21"/>
      <c r="AK15" s="29">
        <v>800</v>
      </c>
      <c r="AL15" s="21"/>
      <c r="AO15" s="26">
        <f>SUMIFS('P23+P24 Buchungen'!F2:F859,'P23+P24 Buchungen'!D2:D859,$E15,'P23+P24 Buchungen'!C2:C859,"&gt;="&amp;AO$4,'P23+P24 Buchungen'!C2:C859,"&lt;"&amp;AO$5+1,'P23+P24 Buchungen'!L2:L859,"Ausgaben")-SUMIFS('P23+P24 Buchungen'!F2:F859,'P23+P24 Buchungen'!D2:D859,$E15,'P23+P24 Buchungen'!C2:C859,"&gt;="&amp;AO$4,'P23+P24 Buchungen'!C2:C859,"&lt;"&amp;AO$5+1,'P23+P24 Buchungen'!P2:P859,"Einnahmen")+SUMIFS('P23+P24 Buchungen'!F2:F859,'P23+P24 Buchungen'!D2:D859,$E15,'P23+P24 Buchungen'!C2:C859,"&gt;="&amp;AO$4,'P23+P24 Buchungen'!C2:C859,"&lt;"&amp;AO$5+1,'P23+P24 Buchungen'!L2:L859,"Einnahmen")-SUMIFS('P23+P24 Buchungen'!F2:F859,'P23+P24 Buchungen'!D2:D859,$E15,'P23+P24 Buchungen'!C2:C859,"&gt;="&amp;AO$4,'P23+P24 Buchungen'!C2:C859,"&lt;"&amp;AO$5+1,'P23+P24 Buchungen'!P2:P859,"Ausgaben")</f>
        <v>0</v>
      </c>
      <c r="AP15" s="21"/>
      <c r="AS15" s="26">
        <f>SUMIFS('P23+P24 Buchungen'!F2:F859,'P23+P24 Buchungen'!D2:D859,$E15,'P23+P24 Buchungen'!C2:C859,"&gt;="&amp;AS$4,'P23+P24 Buchungen'!C2:C859,"&lt;"&amp;AS$5+1,'P23+P24 Buchungen'!L2:L859,"Ausgaben")-SUMIFS('P23+P24 Buchungen'!F2:F859,'P23+P24 Buchungen'!D2:D859,$E15,'P23+P24 Buchungen'!C2:C859,"&gt;="&amp;AS$4,'P23+P24 Buchungen'!C2:C859,"&lt;"&amp;AS$5+1,'P23+P24 Buchungen'!P2:P859,"Einnahmen")+SUMIFS('P23+P24 Buchungen'!F2:F859,'P23+P24 Buchungen'!D2:D859,$E15,'P23+P24 Buchungen'!C2:C859,"&gt;="&amp;AS$4,'P23+P24 Buchungen'!C2:C859,"&lt;"&amp;AS$5+1,'P23+P24 Buchungen'!L2:L859,"Einnahmen")-SUMIFS('P23+P24 Buchungen'!F2:F859,'P23+P24 Buchungen'!D2:D859,$E15,'P23+P24 Buchungen'!C2:C859,"&gt;="&amp;AS$4,'P23+P24 Buchungen'!C2:C859,"&lt;"&amp;AS$5+1,'P23+P24 Buchungen'!P2:P859,"Ausgaben")</f>
        <v>0</v>
      </c>
    </row>
    <row r="16" spans="1:45" x14ac:dyDescent="0.2">
      <c r="D16" t="s">
        <v>5737</v>
      </c>
      <c r="E16" t="s">
        <v>5869</v>
      </c>
      <c r="F16" s="21"/>
      <c r="I16" s="22"/>
      <c r="J16" s="21"/>
      <c r="M16" s="29">
        <v>1800</v>
      </c>
      <c r="N16" s="21"/>
      <c r="Q16" s="26">
        <f>SUMIFS('P23+P24 Buchungen'!F2:F859,'P23+P24 Buchungen'!D2:D859,$E16,'P23+P24 Buchungen'!C2:C859,"&gt;="&amp;Q$4,'P23+P24 Buchungen'!C2:C859,"&lt;"&amp;Q$5+1,'P23+P24 Buchungen'!L2:L859,"Ausgaben")-SUMIFS('P23+P24 Buchungen'!F2:F859,'P23+P24 Buchungen'!D2:D859,$E16,'P23+P24 Buchungen'!C2:C859,"&gt;="&amp;Q$4,'P23+P24 Buchungen'!C2:C859,"&lt;"&amp;Q$5+1,'P23+P24 Buchungen'!P2:P859,"Einnahmen")+SUMIFS('P23+P24 Buchungen'!F2:F859,'P23+P24 Buchungen'!D2:D859,$E16,'P23+P24 Buchungen'!C2:C859,"&gt;="&amp;Q$4,'P23+P24 Buchungen'!C2:C859,"&lt;"&amp;Q$5+1,'P23+P24 Buchungen'!L2:L859,"Einnahmen")-SUMIFS('P23+P24 Buchungen'!F2:F859,'P23+P24 Buchungen'!D2:D859,$E16,'P23+P24 Buchungen'!C2:C859,"&gt;="&amp;Q$4,'P23+P24 Buchungen'!C2:C859,"&lt;"&amp;Q$5+1,'P23+P24 Buchungen'!P2:P859,"Ausgaben")</f>
        <v>0</v>
      </c>
      <c r="R16" s="21"/>
      <c r="U16" s="26">
        <f>SUMIFS('P23+P24 Buchungen'!F2:F859,'P23+P24 Buchungen'!D2:D859,$E16,'P23+P24 Buchungen'!C2:C859,"&gt;="&amp;U$4,'P23+P24 Buchungen'!C2:C859,"&lt;"&amp;U$5+1,'P23+P24 Buchungen'!L2:L859,"Ausgaben")-SUMIFS('P23+P24 Buchungen'!F2:F859,'P23+P24 Buchungen'!D2:D859,$E16,'P23+P24 Buchungen'!C2:C859,"&gt;="&amp;U$4,'P23+P24 Buchungen'!C2:C859,"&lt;"&amp;U$5+1,'P23+P24 Buchungen'!P2:P859,"Einnahmen")+SUMIFS('P23+P24 Buchungen'!F2:F859,'P23+P24 Buchungen'!D2:D859,$E16,'P23+P24 Buchungen'!C2:C859,"&gt;="&amp;U$4,'P23+P24 Buchungen'!C2:C859,"&lt;"&amp;U$5+1,'P23+P24 Buchungen'!L2:L859,"Einnahmen")-SUMIFS('P23+P24 Buchungen'!F2:F859,'P23+P24 Buchungen'!D2:D859,$E16,'P23+P24 Buchungen'!C2:C859,"&gt;="&amp;U$4,'P23+P24 Buchungen'!C2:C859,"&lt;"&amp;U$5+1,'P23+P24 Buchungen'!P2:P859,"Ausgaben")</f>
        <v>0</v>
      </c>
      <c r="V16" s="21"/>
      <c r="Y16" s="29">
        <v>1800</v>
      </c>
      <c r="Z16" s="21"/>
      <c r="AC16" s="26">
        <f>SUMIFS('P23+P24 Buchungen'!F2:F859,'P23+P24 Buchungen'!D2:D859,$E16,'P23+P24 Buchungen'!C2:C859,"&gt;="&amp;AC$4,'P23+P24 Buchungen'!C2:C859,"&lt;"&amp;AC$5+1,'P23+P24 Buchungen'!L2:L859,"Ausgaben")-SUMIFS('P23+P24 Buchungen'!F2:F859,'P23+P24 Buchungen'!D2:D859,$E16,'P23+P24 Buchungen'!C2:C859,"&gt;="&amp;AC$4,'P23+P24 Buchungen'!C2:C859,"&lt;"&amp;AC$5+1,'P23+P24 Buchungen'!P2:P859,"Einnahmen")+SUMIFS('P23+P24 Buchungen'!F2:F859,'P23+P24 Buchungen'!D2:D859,$E16,'P23+P24 Buchungen'!C2:C859,"&gt;="&amp;AC$4,'P23+P24 Buchungen'!C2:C859,"&lt;"&amp;AC$5+1,'P23+P24 Buchungen'!L2:L859,"Einnahmen")-SUMIFS('P23+P24 Buchungen'!F2:F859,'P23+P24 Buchungen'!D2:D859,$E16,'P23+P24 Buchungen'!C2:C859,"&gt;="&amp;AC$4,'P23+P24 Buchungen'!C2:C859,"&lt;"&amp;AC$5+1,'P23+P24 Buchungen'!P2:P859,"Ausgaben")</f>
        <v>0</v>
      </c>
      <c r="AD16" s="21"/>
      <c r="AG16" s="26">
        <f>SUMIFS('P23+P24 Buchungen'!F2:F859,'P23+P24 Buchungen'!D2:D859,$E16,'P23+P24 Buchungen'!C2:C859,"&gt;="&amp;AG$4,'P23+P24 Buchungen'!C2:C859,"&lt;"&amp;AG$5+1,'P23+P24 Buchungen'!L2:L859,"Ausgaben")-SUMIFS('P23+P24 Buchungen'!F2:F859,'P23+P24 Buchungen'!D2:D859,$E16,'P23+P24 Buchungen'!C2:C859,"&gt;="&amp;AG$4,'P23+P24 Buchungen'!C2:C859,"&lt;"&amp;AG$5+1,'P23+P24 Buchungen'!P2:P859,"Einnahmen")+SUMIFS('P23+P24 Buchungen'!F2:F859,'P23+P24 Buchungen'!D2:D859,$E16,'P23+P24 Buchungen'!C2:C859,"&gt;="&amp;AG$4,'P23+P24 Buchungen'!C2:C859,"&lt;"&amp;AG$5+1,'P23+P24 Buchungen'!L2:L859,"Einnahmen")-SUMIFS('P23+P24 Buchungen'!F2:F859,'P23+P24 Buchungen'!D2:D859,$E16,'P23+P24 Buchungen'!C2:C859,"&gt;="&amp;AG$4,'P23+P24 Buchungen'!C2:C859,"&lt;"&amp;AG$5+1,'P23+P24 Buchungen'!P2:P859,"Ausgaben")</f>
        <v>0</v>
      </c>
      <c r="AH16" s="21"/>
      <c r="AK16" s="29">
        <v>1800</v>
      </c>
      <c r="AL16" s="21"/>
      <c r="AO16" s="26">
        <f>SUMIFS('P23+P24 Buchungen'!F2:F859,'P23+P24 Buchungen'!D2:D859,$E16,'P23+P24 Buchungen'!C2:C859,"&gt;="&amp;AO$4,'P23+P24 Buchungen'!C2:C859,"&lt;"&amp;AO$5+1,'P23+P24 Buchungen'!L2:L859,"Ausgaben")-SUMIFS('P23+P24 Buchungen'!F2:F859,'P23+P24 Buchungen'!D2:D859,$E16,'P23+P24 Buchungen'!C2:C859,"&gt;="&amp;AO$4,'P23+P24 Buchungen'!C2:C859,"&lt;"&amp;AO$5+1,'P23+P24 Buchungen'!P2:P859,"Einnahmen")+SUMIFS('P23+P24 Buchungen'!F2:F859,'P23+P24 Buchungen'!D2:D859,$E16,'P23+P24 Buchungen'!C2:C859,"&gt;="&amp;AO$4,'P23+P24 Buchungen'!C2:C859,"&lt;"&amp;AO$5+1,'P23+P24 Buchungen'!L2:L859,"Einnahmen")-SUMIFS('P23+P24 Buchungen'!F2:F859,'P23+P24 Buchungen'!D2:D859,$E16,'P23+P24 Buchungen'!C2:C859,"&gt;="&amp;AO$4,'P23+P24 Buchungen'!C2:C859,"&lt;"&amp;AO$5+1,'P23+P24 Buchungen'!P2:P859,"Ausgaben")</f>
        <v>0</v>
      </c>
      <c r="AP16" s="21"/>
      <c r="AS16" s="26">
        <f>SUMIFS('P23+P24 Buchungen'!F2:F859,'P23+P24 Buchungen'!D2:D859,$E16,'P23+P24 Buchungen'!C2:C859,"&gt;="&amp;AS$4,'P23+P24 Buchungen'!C2:C859,"&lt;"&amp;AS$5+1,'P23+P24 Buchungen'!L2:L859,"Ausgaben")-SUMIFS('P23+P24 Buchungen'!F2:F859,'P23+P24 Buchungen'!D2:D859,$E16,'P23+P24 Buchungen'!C2:C859,"&gt;="&amp;AS$4,'P23+P24 Buchungen'!C2:C859,"&lt;"&amp;AS$5+1,'P23+P24 Buchungen'!P2:P859,"Einnahmen")+SUMIFS('P23+P24 Buchungen'!F2:F859,'P23+P24 Buchungen'!D2:D859,$E16,'P23+P24 Buchungen'!C2:C859,"&gt;="&amp;AS$4,'P23+P24 Buchungen'!C2:C859,"&lt;"&amp;AS$5+1,'P23+P24 Buchungen'!L2:L859,"Einnahmen")-SUMIFS('P23+P24 Buchungen'!F2:F859,'P23+P24 Buchungen'!D2:D859,$E16,'P23+P24 Buchungen'!C2:C859,"&gt;="&amp;AS$4,'P23+P24 Buchungen'!C2:C859,"&lt;"&amp;AS$5+1,'P23+P24 Buchungen'!P2:P859,"Ausgaben")</f>
        <v>0</v>
      </c>
    </row>
    <row r="17" spans="3:45" ht="18" x14ac:dyDescent="0.2">
      <c r="C17" s="24" t="s">
        <v>5684</v>
      </c>
      <c r="D17" s="24"/>
      <c r="E17" s="24"/>
      <c r="F17" s="25"/>
      <c r="G17" s="46">
        <f>SUM(H18:H22)</f>
        <v>399300</v>
      </c>
      <c r="H17" s="45"/>
      <c r="I17" s="43"/>
      <c r="J17" s="25"/>
      <c r="K17" s="46">
        <v>167790</v>
      </c>
      <c r="L17" s="45"/>
      <c r="M17" s="43"/>
      <c r="N17" s="25"/>
      <c r="O17" s="46">
        <f>SUM(P18:P22)</f>
        <v>60473.790000000008</v>
      </c>
      <c r="P17" s="45"/>
      <c r="Q17" s="43"/>
      <c r="R17" s="25"/>
      <c r="S17" s="46">
        <f>SUM(T18:T22)</f>
        <v>75618.09</v>
      </c>
      <c r="T17" s="45"/>
      <c r="U17" s="43"/>
      <c r="V17" s="25"/>
      <c r="W17" s="46">
        <v>172830</v>
      </c>
      <c r="X17" s="45"/>
      <c r="Y17" s="43"/>
      <c r="Z17" s="25"/>
      <c r="AA17" s="46">
        <f>SUM(AB18:AB22)</f>
        <v>63988.619999999995</v>
      </c>
      <c r="AB17" s="45"/>
      <c r="AC17" s="43"/>
      <c r="AD17" s="25"/>
      <c r="AE17" s="46">
        <f>SUM(AF18:AF22)</f>
        <v>75312.950000000012</v>
      </c>
      <c r="AF17" s="45"/>
      <c r="AG17" s="43"/>
      <c r="AH17" s="25"/>
      <c r="AI17" s="46">
        <v>177000</v>
      </c>
      <c r="AJ17" s="45"/>
      <c r="AK17" s="43"/>
      <c r="AL17" s="25"/>
      <c r="AM17" s="46">
        <f>SUM(AN18:AN22)</f>
        <v>43222.880000000005</v>
      </c>
      <c r="AN17" s="45"/>
      <c r="AO17" s="43"/>
      <c r="AP17" s="25"/>
      <c r="AQ17" s="46">
        <f>SUM(AR18:AR22)</f>
        <v>0</v>
      </c>
      <c r="AR17" s="45"/>
      <c r="AS17" s="43"/>
    </row>
    <row r="18" spans="3:45" ht="16" x14ac:dyDescent="0.2">
      <c r="D18" s="27" t="s">
        <v>5893</v>
      </c>
      <c r="E18" s="27"/>
      <c r="F18" s="28"/>
      <c r="G18" s="27"/>
      <c r="H18" s="42">
        <v>399300</v>
      </c>
      <c r="I18" s="43"/>
      <c r="J18" s="28"/>
      <c r="K18" s="27"/>
      <c r="L18" s="42">
        <v>131200</v>
      </c>
      <c r="M18" s="43"/>
      <c r="N18" s="28"/>
      <c r="O18" s="27"/>
      <c r="P18" s="42">
        <f>SUM(Q19:Q21)</f>
        <v>60473.790000000008</v>
      </c>
      <c r="Q18" s="43"/>
      <c r="R18" s="28"/>
      <c r="S18" s="27"/>
      <c r="T18" s="42">
        <f>SUM(U19:U21)</f>
        <v>68872.47</v>
      </c>
      <c r="U18" s="43"/>
      <c r="V18" s="28"/>
      <c r="W18" s="27"/>
      <c r="X18" s="42">
        <v>133800</v>
      </c>
      <c r="Y18" s="43"/>
      <c r="Z18" s="28"/>
      <c r="AA18" s="27"/>
      <c r="AB18" s="42">
        <f>SUM(AC19:AC21)</f>
        <v>63988.619999999995</v>
      </c>
      <c r="AC18" s="43"/>
      <c r="AD18" s="28"/>
      <c r="AE18" s="27"/>
      <c r="AF18" s="42">
        <f>SUM(AG19:AG21)</f>
        <v>70670.900000000009</v>
      </c>
      <c r="AG18" s="43"/>
      <c r="AH18" s="28"/>
      <c r="AI18" s="27"/>
      <c r="AJ18" s="42">
        <v>134300</v>
      </c>
      <c r="AK18" s="43"/>
      <c r="AL18" s="28"/>
      <c r="AM18" s="27"/>
      <c r="AN18" s="42">
        <f>SUM(AO19:AO21)</f>
        <v>43222.880000000005</v>
      </c>
      <c r="AO18" s="43"/>
      <c r="AP18" s="28"/>
      <c r="AQ18" s="27"/>
      <c r="AR18" s="42">
        <f>SUM(AS19:AS21)</f>
        <v>0</v>
      </c>
      <c r="AS18" s="43"/>
    </row>
    <row r="19" spans="3:45" x14ac:dyDescent="0.2">
      <c r="D19" t="s">
        <v>5550</v>
      </c>
      <c r="E19" t="s">
        <v>1936</v>
      </c>
      <c r="F19" s="21"/>
      <c r="I19" s="29">
        <v>147900</v>
      </c>
      <c r="J19" s="21"/>
      <c r="M19" s="29">
        <v>48650</v>
      </c>
      <c r="N19" s="21"/>
      <c r="Q19" s="26">
        <f>SUMIFS('P23+P24 Buchungen'!F2:F859,'P23+P24 Buchungen'!D2:D859,$E19,'P23+P24 Buchungen'!C2:C859,"&gt;="&amp;Q$4,'P23+P24 Buchungen'!C2:C859,"&lt;"&amp;Q$5+1,'P23+P24 Buchungen'!L2:L859,"Ausgaben")-SUMIFS('P23+P24 Buchungen'!F2:F859,'P23+P24 Buchungen'!D2:D859,$E19,'P23+P24 Buchungen'!C2:C859,"&gt;="&amp;Q$4,'P23+P24 Buchungen'!C2:C859,"&lt;"&amp;Q$5+1,'P23+P24 Buchungen'!P2:P859,"Einnahmen")+SUMIFS('P23+P24 Buchungen'!F2:F859,'P23+P24 Buchungen'!D2:D859,$E19,'P23+P24 Buchungen'!C2:C859,"&gt;="&amp;Q$4,'P23+P24 Buchungen'!C2:C859,"&lt;"&amp;Q$5+1,'P23+P24 Buchungen'!L2:L859,"Einnahmen")-SUMIFS('P23+P24 Buchungen'!F2:F859,'P23+P24 Buchungen'!D2:D859,$E19,'P23+P24 Buchungen'!C2:C859,"&gt;="&amp;Q$4,'P23+P24 Buchungen'!C2:C859,"&lt;"&amp;Q$5+1,'P23+P24 Buchungen'!P2:P859,"Ausgaben")</f>
        <v>22865.210000000003</v>
      </c>
      <c r="R19" s="21"/>
      <c r="U19" s="26">
        <f>SUMIFS('P23+P24 Buchungen'!F2:F859,'P23+P24 Buchungen'!D2:D859,$E19,'P23+P24 Buchungen'!C2:C859,"&gt;="&amp;U$4,'P23+P24 Buchungen'!C2:C859,"&lt;"&amp;U$5+1,'P23+P24 Buchungen'!L2:L859,"Ausgaben")-SUMIFS('P23+P24 Buchungen'!F2:F859,'P23+P24 Buchungen'!D2:D859,$E19,'P23+P24 Buchungen'!C2:C859,"&gt;="&amp;U$4,'P23+P24 Buchungen'!C2:C859,"&lt;"&amp;U$5+1,'P23+P24 Buchungen'!P2:P859,"Einnahmen")+SUMIFS('P23+P24 Buchungen'!F2:F859,'P23+P24 Buchungen'!D2:D859,$E19,'P23+P24 Buchungen'!C2:C859,"&gt;="&amp;U$4,'P23+P24 Buchungen'!C2:C859,"&lt;"&amp;U$5+1,'P23+P24 Buchungen'!L2:L859,"Einnahmen")-SUMIFS('P23+P24 Buchungen'!F2:F859,'P23+P24 Buchungen'!D2:D859,$E19,'P23+P24 Buchungen'!C2:C859,"&gt;="&amp;U$4,'P23+P24 Buchungen'!C2:C859,"&lt;"&amp;U$5+1,'P23+P24 Buchungen'!P2:P859,"Ausgaben")</f>
        <v>25847.66</v>
      </c>
      <c r="V19" s="21"/>
      <c r="Y19" s="29">
        <v>49625</v>
      </c>
      <c r="Z19" s="21"/>
      <c r="AC19" s="26">
        <f>SUMIFS('P23+P24 Buchungen'!F2:F859,'P23+P24 Buchungen'!D2:D859,$E19,'P23+P24 Buchungen'!C2:C859,"&gt;="&amp;AC$4,'P23+P24 Buchungen'!C2:C859,"&lt;"&amp;AC$5+1,'P23+P24 Buchungen'!L2:L859,"Ausgaben")-SUMIFS('P23+P24 Buchungen'!F2:F859,'P23+P24 Buchungen'!D2:D859,$E19,'P23+P24 Buchungen'!C2:C859,"&gt;="&amp;AC$4,'P23+P24 Buchungen'!C2:C859,"&lt;"&amp;AC$5+1,'P23+P24 Buchungen'!P2:P859,"Einnahmen")+SUMIFS('P23+P24 Buchungen'!F2:F859,'P23+P24 Buchungen'!D2:D859,$E19,'P23+P24 Buchungen'!C2:C859,"&gt;="&amp;AC$4,'P23+P24 Buchungen'!C2:C859,"&lt;"&amp;AC$5+1,'P23+P24 Buchungen'!L2:L859,"Einnahmen")-SUMIFS('P23+P24 Buchungen'!F2:F859,'P23+P24 Buchungen'!D2:D859,$E19,'P23+P24 Buchungen'!C2:C859,"&gt;="&amp;AC$4,'P23+P24 Buchungen'!C2:C859,"&lt;"&amp;AC$5+1,'P23+P24 Buchungen'!P2:P859,"Ausgaben")</f>
        <v>23944.100000000002</v>
      </c>
      <c r="AD19" s="21"/>
      <c r="AG19" s="26">
        <f>SUMIFS('P23+P24 Buchungen'!F2:F859,'P23+P24 Buchungen'!D2:D859,$E19,'P23+P24 Buchungen'!C2:C859,"&gt;="&amp;AG$4,'P23+P24 Buchungen'!C2:C859,"&lt;"&amp;AG$5+1,'P23+P24 Buchungen'!L2:L859,"Ausgaben")-SUMIFS('P23+P24 Buchungen'!F2:F859,'P23+P24 Buchungen'!D2:D859,$E19,'P23+P24 Buchungen'!C2:C859,"&gt;="&amp;AG$4,'P23+P24 Buchungen'!C2:C859,"&lt;"&amp;AG$5+1,'P23+P24 Buchungen'!P2:P859,"Einnahmen")+SUMIFS('P23+P24 Buchungen'!F2:F859,'P23+P24 Buchungen'!D2:D859,$E19,'P23+P24 Buchungen'!C2:C859,"&gt;="&amp;AG$4,'P23+P24 Buchungen'!C2:C859,"&lt;"&amp;AG$5+1,'P23+P24 Buchungen'!L2:L859,"Einnahmen")-SUMIFS('P23+P24 Buchungen'!F2:F859,'P23+P24 Buchungen'!D2:D859,$E19,'P23+P24 Buchungen'!C2:C859,"&gt;="&amp;AG$4,'P23+P24 Buchungen'!C2:C859,"&lt;"&amp;AG$5+1,'P23+P24 Buchungen'!P2:P859,"Ausgaben")</f>
        <v>27349.67</v>
      </c>
      <c r="AH19" s="21"/>
      <c r="AK19" s="29">
        <v>49625</v>
      </c>
      <c r="AL19" s="21"/>
      <c r="AO19" s="26">
        <f>SUMIFS('P23+P24 Buchungen'!F2:F859,'P23+P24 Buchungen'!D2:D859,$E19,'P23+P24 Buchungen'!C2:C859,"&gt;="&amp;AO$4,'P23+P24 Buchungen'!C2:C859,"&lt;"&amp;AO$5+1,'P23+P24 Buchungen'!L2:L859,"Ausgaben")-SUMIFS('P23+P24 Buchungen'!F2:F859,'P23+P24 Buchungen'!D2:D859,$E19,'P23+P24 Buchungen'!C2:C859,"&gt;="&amp;AO$4,'P23+P24 Buchungen'!C2:C859,"&lt;"&amp;AO$5+1,'P23+P24 Buchungen'!P2:P859,"Einnahmen")+SUMIFS('P23+P24 Buchungen'!F2:F859,'P23+P24 Buchungen'!D2:D859,$E19,'P23+P24 Buchungen'!C2:C859,"&gt;="&amp;AO$4,'P23+P24 Buchungen'!C2:C859,"&lt;"&amp;AO$5+1,'P23+P24 Buchungen'!L2:L859,"Einnahmen")-SUMIFS('P23+P24 Buchungen'!F2:F859,'P23+P24 Buchungen'!D2:D859,$E19,'P23+P24 Buchungen'!C2:C859,"&gt;="&amp;AO$4,'P23+P24 Buchungen'!C2:C859,"&lt;"&amp;AO$5+1,'P23+P24 Buchungen'!P2:P859,"Ausgaben")</f>
        <v>16307.68</v>
      </c>
      <c r="AP19" s="21"/>
      <c r="AS19" s="26">
        <f>SUMIFS('P23+P24 Buchungen'!F2:F859,'P23+P24 Buchungen'!D2:D859,$E19,'P23+P24 Buchungen'!C2:C859,"&gt;="&amp;AS$4,'P23+P24 Buchungen'!C2:C859,"&lt;"&amp;AS$5+1,'P23+P24 Buchungen'!L2:L859,"Ausgaben")-SUMIFS('P23+P24 Buchungen'!F2:F859,'P23+P24 Buchungen'!D2:D859,$E19,'P23+P24 Buchungen'!C2:C859,"&gt;="&amp;AS$4,'P23+P24 Buchungen'!C2:C859,"&lt;"&amp;AS$5+1,'P23+P24 Buchungen'!P2:P859,"Einnahmen")+SUMIFS('P23+P24 Buchungen'!F2:F859,'P23+P24 Buchungen'!D2:D859,$E19,'P23+P24 Buchungen'!C2:C859,"&gt;="&amp;AS$4,'P23+P24 Buchungen'!C2:C859,"&lt;"&amp;AS$5+1,'P23+P24 Buchungen'!L2:L859,"Einnahmen")-SUMIFS('P23+P24 Buchungen'!F2:F859,'P23+P24 Buchungen'!D2:D859,$E19,'P23+P24 Buchungen'!C2:C859,"&gt;="&amp;AS$4,'P23+P24 Buchungen'!C2:C859,"&lt;"&amp;AS$5+1,'P23+P24 Buchungen'!P2:P859,"Ausgaben")</f>
        <v>0</v>
      </c>
    </row>
    <row r="20" spans="3:45" x14ac:dyDescent="0.2">
      <c r="D20" t="s">
        <v>5552</v>
      </c>
      <c r="E20" t="s">
        <v>1934</v>
      </c>
      <c r="F20" s="21"/>
      <c r="I20" s="29">
        <v>144600</v>
      </c>
      <c r="J20" s="21"/>
      <c r="M20" s="29">
        <v>47400</v>
      </c>
      <c r="N20" s="21"/>
      <c r="Q20" s="26">
        <f>SUMIFS('P23+P24 Buchungen'!F2:F859,'P23+P24 Buchungen'!D2:D859,$E20,'P23+P24 Buchungen'!C2:C859,"&gt;="&amp;Q$4,'P23+P24 Buchungen'!C2:C859,"&lt;"&amp;Q$5+1,'P23+P24 Buchungen'!L2:L859,"Ausgaben")-SUMIFS('P23+P24 Buchungen'!F2:F859,'P23+P24 Buchungen'!D2:D859,$E20,'P23+P24 Buchungen'!C2:C859,"&gt;="&amp;Q$4,'P23+P24 Buchungen'!C2:C859,"&lt;"&amp;Q$5+1,'P23+P24 Buchungen'!P2:P859,"Einnahmen")+SUMIFS('P23+P24 Buchungen'!F2:F859,'P23+P24 Buchungen'!D2:D859,$E20,'P23+P24 Buchungen'!C2:C859,"&gt;="&amp;Q$4,'P23+P24 Buchungen'!C2:C859,"&lt;"&amp;Q$5+1,'P23+P24 Buchungen'!L2:L859,"Einnahmen")-SUMIFS('P23+P24 Buchungen'!F2:F859,'P23+P24 Buchungen'!D2:D859,$E20,'P23+P24 Buchungen'!C2:C859,"&gt;="&amp;Q$4,'P23+P24 Buchungen'!C2:C859,"&lt;"&amp;Q$5+1,'P23+P24 Buchungen'!P2:P859,"Ausgaben")</f>
        <v>21247.559999999998</v>
      </c>
      <c r="R20" s="21"/>
      <c r="U20" s="26">
        <f>SUMIFS('P23+P24 Buchungen'!F2:F859,'P23+P24 Buchungen'!D2:D859,$E20,'P23+P24 Buchungen'!C2:C859,"&gt;="&amp;U$4,'P23+P24 Buchungen'!C2:C859,"&lt;"&amp;U$5+1,'P23+P24 Buchungen'!L2:L859,"Ausgaben")-SUMIFS('P23+P24 Buchungen'!F2:F859,'P23+P24 Buchungen'!D2:D859,$E20,'P23+P24 Buchungen'!C2:C859,"&gt;="&amp;U$4,'P23+P24 Buchungen'!C2:C859,"&lt;"&amp;U$5+1,'P23+P24 Buchungen'!P2:P859,"Einnahmen")+SUMIFS('P23+P24 Buchungen'!F2:F859,'P23+P24 Buchungen'!D2:D859,$E20,'P23+P24 Buchungen'!C2:C859,"&gt;="&amp;U$4,'P23+P24 Buchungen'!C2:C859,"&lt;"&amp;U$5+1,'P23+P24 Buchungen'!L2:L859,"Einnahmen")-SUMIFS('P23+P24 Buchungen'!F2:F859,'P23+P24 Buchungen'!D2:D859,$E20,'P23+P24 Buchungen'!C2:C859,"&gt;="&amp;U$4,'P23+P24 Buchungen'!C2:C859,"&lt;"&amp;U$5+1,'P23+P24 Buchungen'!P2:P859,"Ausgaben")</f>
        <v>24094.589999999997</v>
      </c>
      <c r="V20" s="21"/>
      <c r="Y20" s="29">
        <v>48350</v>
      </c>
      <c r="Z20" s="21"/>
      <c r="AC20" s="26">
        <f>SUMIFS('P23+P24 Buchungen'!F2:F859,'P23+P24 Buchungen'!D2:D859,$E20,'P23+P24 Buchungen'!C2:C859,"&gt;="&amp;AC$4,'P23+P24 Buchungen'!C2:C859,"&lt;"&amp;AC$5+1,'P23+P24 Buchungen'!L2:L859,"Ausgaben")-SUMIFS('P23+P24 Buchungen'!F2:F859,'P23+P24 Buchungen'!D2:D859,$E20,'P23+P24 Buchungen'!C2:C859,"&gt;="&amp;AC$4,'P23+P24 Buchungen'!C2:C859,"&lt;"&amp;AC$5+1,'P23+P24 Buchungen'!P2:P859,"Einnahmen")+SUMIFS('P23+P24 Buchungen'!F2:F859,'P23+P24 Buchungen'!D2:D859,$E20,'P23+P24 Buchungen'!C2:C859,"&gt;="&amp;AC$4,'P23+P24 Buchungen'!C2:C859,"&lt;"&amp;AC$5+1,'P23+P24 Buchungen'!L2:L859,"Einnahmen")-SUMIFS('P23+P24 Buchungen'!F2:F859,'P23+P24 Buchungen'!D2:D859,$E20,'P23+P24 Buchungen'!C2:C859,"&gt;="&amp;AC$4,'P23+P24 Buchungen'!C2:C859,"&lt;"&amp;AC$5+1,'P23+P24 Buchungen'!P2:P859,"Ausgaben")</f>
        <v>22637.109999999997</v>
      </c>
      <c r="AD20" s="21"/>
      <c r="AG20" s="26">
        <f>SUMIFS('P23+P24 Buchungen'!F2:F859,'P23+P24 Buchungen'!D2:D859,$E20,'P23+P24 Buchungen'!C2:C859,"&gt;="&amp;AG$4,'P23+P24 Buchungen'!C2:C859,"&lt;"&amp;AG$5+1,'P23+P24 Buchungen'!L2:L859,"Ausgaben")-SUMIFS('P23+P24 Buchungen'!F2:F859,'P23+P24 Buchungen'!D2:D859,$E20,'P23+P24 Buchungen'!C2:C859,"&gt;="&amp;AG$4,'P23+P24 Buchungen'!C2:C859,"&lt;"&amp;AG$5+1,'P23+P24 Buchungen'!P2:P859,"Einnahmen")+SUMIFS('P23+P24 Buchungen'!F2:F859,'P23+P24 Buchungen'!D2:D859,$E20,'P23+P24 Buchungen'!C2:C859,"&gt;="&amp;AG$4,'P23+P24 Buchungen'!C2:C859,"&lt;"&amp;AG$5+1,'P23+P24 Buchungen'!L2:L859,"Einnahmen")-SUMIFS('P23+P24 Buchungen'!F2:F859,'P23+P24 Buchungen'!D2:D859,$E20,'P23+P24 Buchungen'!C2:C859,"&gt;="&amp;AG$4,'P23+P24 Buchungen'!C2:C859,"&lt;"&amp;AG$5+1,'P23+P24 Buchungen'!P2:P859,"Ausgaben")</f>
        <v>23765.710000000003</v>
      </c>
      <c r="AH20" s="21"/>
      <c r="AK20" s="29">
        <v>48850</v>
      </c>
      <c r="AL20" s="21"/>
      <c r="AO20" s="26">
        <f>SUMIFS('P23+P24 Buchungen'!F2:F859,'P23+P24 Buchungen'!D2:D859,$E20,'P23+P24 Buchungen'!C2:C859,"&gt;="&amp;AO$4,'P23+P24 Buchungen'!C2:C859,"&lt;"&amp;AO$5+1,'P23+P24 Buchungen'!L2:L859,"Ausgaben")-SUMIFS('P23+P24 Buchungen'!F2:F859,'P23+P24 Buchungen'!D2:D859,$E20,'P23+P24 Buchungen'!C2:C859,"&gt;="&amp;AO$4,'P23+P24 Buchungen'!C2:C859,"&lt;"&amp;AO$5+1,'P23+P24 Buchungen'!P2:P859,"Einnahmen")+SUMIFS('P23+P24 Buchungen'!F2:F859,'P23+P24 Buchungen'!D2:D859,$E20,'P23+P24 Buchungen'!C2:C859,"&gt;="&amp;AO$4,'P23+P24 Buchungen'!C2:C859,"&lt;"&amp;AO$5+1,'P23+P24 Buchungen'!L2:L859,"Einnahmen")-SUMIFS('P23+P24 Buchungen'!F2:F859,'P23+P24 Buchungen'!D2:D859,$E20,'P23+P24 Buchungen'!C2:C859,"&gt;="&amp;AO$4,'P23+P24 Buchungen'!C2:C859,"&lt;"&amp;AO$5+1,'P23+P24 Buchungen'!P2:P859,"Ausgaben")</f>
        <v>15104.080000000002</v>
      </c>
      <c r="AP20" s="21"/>
      <c r="AS20" s="26">
        <f>SUMIFS('P23+P24 Buchungen'!F2:F859,'P23+P24 Buchungen'!D2:D859,$E20,'P23+P24 Buchungen'!C2:C859,"&gt;="&amp;AS$4,'P23+P24 Buchungen'!C2:C859,"&lt;"&amp;AS$5+1,'P23+P24 Buchungen'!L2:L859,"Ausgaben")-SUMIFS('P23+P24 Buchungen'!F2:F859,'P23+P24 Buchungen'!D2:D859,$E20,'P23+P24 Buchungen'!C2:C859,"&gt;="&amp;AS$4,'P23+P24 Buchungen'!C2:C859,"&lt;"&amp;AS$5+1,'P23+P24 Buchungen'!P2:P859,"Einnahmen")+SUMIFS('P23+P24 Buchungen'!F2:F859,'P23+P24 Buchungen'!D2:D859,$E20,'P23+P24 Buchungen'!C2:C859,"&gt;="&amp;AS$4,'P23+P24 Buchungen'!C2:C859,"&lt;"&amp;AS$5+1,'P23+P24 Buchungen'!L2:L859,"Einnahmen")-SUMIFS('P23+P24 Buchungen'!F2:F859,'P23+P24 Buchungen'!D2:D859,$E20,'P23+P24 Buchungen'!C2:C859,"&gt;="&amp;AS$4,'P23+P24 Buchungen'!C2:C859,"&lt;"&amp;AS$5+1,'P23+P24 Buchungen'!P2:P859,"Ausgaben")</f>
        <v>0</v>
      </c>
    </row>
    <row r="21" spans="3:45" x14ac:dyDescent="0.2">
      <c r="D21" t="s">
        <v>5554</v>
      </c>
      <c r="E21" t="s">
        <v>1935</v>
      </c>
      <c r="F21" s="21"/>
      <c r="I21" s="29">
        <v>106800</v>
      </c>
      <c r="J21" s="21"/>
      <c r="M21" s="29">
        <v>35150</v>
      </c>
      <c r="N21" s="21"/>
      <c r="Q21" s="26">
        <f>SUMIFS('P23+P24 Buchungen'!F2:F859,'P23+P24 Buchungen'!D2:D859,$E21,'P23+P24 Buchungen'!C2:C859,"&gt;="&amp;Q$4,'P23+P24 Buchungen'!C2:C859,"&lt;"&amp;Q$5+1,'P23+P24 Buchungen'!L2:L859,"Ausgaben")-SUMIFS('P23+P24 Buchungen'!F2:F859,'P23+P24 Buchungen'!D2:D859,$E21,'P23+P24 Buchungen'!C2:C859,"&gt;="&amp;Q$4,'P23+P24 Buchungen'!C2:C859,"&lt;"&amp;Q$5+1,'P23+P24 Buchungen'!P2:P859,"Einnahmen")+SUMIFS('P23+P24 Buchungen'!F2:F859,'P23+P24 Buchungen'!D2:D859,$E21,'P23+P24 Buchungen'!C2:C859,"&gt;="&amp;Q$4,'P23+P24 Buchungen'!C2:C859,"&lt;"&amp;Q$5+1,'P23+P24 Buchungen'!L2:L859,"Einnahmen")-SUMIFS('P23+P24 Buchungen'!F2:F859,'P23+P24 Buchungen'!D2:D859,$E21,'P23+P24 Buchungen'!C2:C859,"&gt;="&amp;Q$4,'P23+P24 Buchungen'!C2:C859,"&lt;"&amp;Q$5+1,'P23+P24 Buchungen'!P2:P859,"Ausgaben")</f>
        <v>16361.02</v>
      </c>
      <c r="R21" s="21"/>
      <c r="U21" s="26">
        <f>SUMIFS('P23+P24 Buchungen'!F2:F859,'P23+P24 Buchungen'!D2:D859,$E21,'P23+P24 Buchungen'!C2:C859,"&gt;="&amp;U$4,'P23+P24 Buchungen'!C2:C859,"&lt;"&amp;U$5+1,'P23+P24 Buchungen'!L2:L859,"Ausgaben")-SUMIFS('P23+P24 Buchungen'!F2:F859,'P23+P24 Buchungen'!D2:D859,$E21,'P23+P24 Buchungen'!C2:C859,"&gt;="&amp;U$4,'P23+P24 Buchungen'!C2:C859,"&lt;"&amp;U$5+1,'P23+P24 Buchungen'!P2:P859,"Einnahmen")+SUMIFS('P23+P24 Buchungen'!F2:F859,'P23+P24 Buchungen'!D2:D859,$E21,'P23+P24 Buchungen'!C2:C859,"&gt;="&amp;U$4,'P23+P24 Buchungen'!C2:C859,"&lt;"&amp;U$5+1,'P23+P24 Buchungen'!L2:L859,"Einnahmen")-SUMIFS('P23+P24 Buchungen'!F2:F859,'P23+P24 Buchungen'!D2:D859,$E21,'P23+P24 Buchungen'!C2:C859,"&gt;="&amp;U$4,'P23+P24 Buchungen'!C2:C859,"&lt;"&amp;U$5+1,'P23+P24 Buchungen'!P2:P859,"Ausgaben")</f>
        <v>18930.22</v>
      </c>
      <c r="V21" s="21"/>
      <c r="Y21" s="29">
        <v>35825</v>
      </c>
      <c r="Z21" s="21"/>
      <c r="AC21" s="26">
        <f>SUMIFS('P23+P24 Buchungen'!F2:F859,'P23+P24 Buchungen'!D2:D859,$E21,'P23+P24 Buchungen'!C2:C859,"&gt;="&amp;AC$4,'P23+P24 Buchungen'!C2:C859,"&lt;"&amp;AC$5+1,'P23+P24 Buchungen'!L2:L859,"Ausgaben")-SUMIFS('P23+P24 Buchungen'!F2:F859,'P23+P24 Buchungen'!D2:D859,$E21,'P23+P24 Buchungen'!C2:C859,"&gt;="&amp;AC$4,'P23+P24 Buchungen'!C2:C859,"&lt;"&amp;AC$5+1,'P23+P24 Buchungen'!P2:P859,"Einnahmen")+SUMIFS('P23+P24 Buchungen'!F2:F859,'P23+P24 Buchungen'!D2:D859,$E21,'P23+P24 Buchungen'!C2:C859,"&gt;="&amp;AC$4,'P23+P24 Buchungen'!C2:C859,"&lt;"&amp;AC$5+1,'P23+P24 Buchungen'!L2:L859,"Einnahmen")-SUMIFS('P23+P24 Buchungen'!F2:F859,'P23+P24 Buchungen'!D2:D859,$E21,'P23+P24 Buchungen'!C2:C859,"&gt;="&amp;AC$4,'P23+P24 Buchungen'!C2:C859,"&lt;"&amp;AC$5+1,'P23+P24 Buchungen'!P2:P859,"Ausgaben")</f>
        <v>17407.41</v>
      </c>
      <c r="AD21" s="21"/>
      <c r="AG21" s="26">
        <f>SUMIFS('P23+P24 Buchungen'!F2:F859,'P23+P24 Buchungen'!D2:D859,$E21,'P23+P24 Buchungen'!C2:C859,"&gt;="&amp;AG$4,'P23+P24 Buchungen'!C2:C859,"&lt;"&amp;AG$5+1,'P23+P24 Buchungen'!L2:L859,"Ausgaben")-SUMIFS('P23+P24 Buchungen'!F2:F859,'P23+P24 Buchungen'!D2:D859,$E21,'P23+P24 Buchungen'!C2:C859,"&gt;="&amp;AG$4,'P23+P24 Buchungen'!C2:C859,"&lt;"&amp;AG$5+1,'P23+P24 Buchungen'!P2:P859,"Einnahmen")+SUMIFS('P23+P24 Buchungen'!F2:F859,'P23+P24 Buchungen'!D2:D859,$E21,'P23+P24 Buchungen'!C2:C859,"&gt;="&amp;AG$4,'P23+P24 Buchungen'!C2:C859,"&lt;"&amp;AG$5+1,'P23+P24 Buchungen'!L2:L859,"Einnahmen")-SUMIFS('P23+P24 Buchungen'!F2:F859,'P23+P24 Buchungen'!D2:D859,$E21,'P23+P24 Buchungen'!C2:C859,"&gt;="&amp;AG$4,'P23+P24 Buchungen'!C2:C859,"&lt;"&amp;AG$5+1,'P23+P24 Buchungen'!P2:P859,"Ausgaben")</f>
        <v>19555.52</v>
      </c>
      <c r="AH21" s="21"/>
      <c r="AK21" s="29">
        <v>35825</v>
      </c>
      <c r="AL21" s="21"/>
      <c r="AO21" s="26">
        <f>SUMIFS('P23+P24 Buchungen'!F2:F859,'P23+P24 Buchungen'!D2:D859,$E21,'P23+P24 Buchungen'!C2:C859,"&gt;="&amp;AO$4,'P23+P24 Buchungen'!C2:C859,"&lt;"&amp;AO$5+1,'P23+P24 Buchungen'!L2:L859,"Ausgaben")-SUMIFS('P23+P24 Buchungen'!F2:F859,'P23+P24 Buchungen'!D2:D859,$E21,'P23+P24 Buchungen'!C2:C859,"&gt;="&amp;AO$4,'P23+P24 Buchungen'!C2:C859,"&lt;"&amp;AO$5+1,'P23+P24 Buchungen'!P2:P859,"Einnahmen")+SUMIFS('P23+P24 Buchungen'!F2:F859,'P23+P24 Buchungen'!D2:D859,$E21,'P23+P24 Buchungen'!C2:C859,"&gt;="&amp;AO$4,'P23+P24 Buchungen'!C2:C859,"&lt;"&amp;AO$5+1,'P23+P24 Buchungen'!L2:L859,"Einnahmen")-SUMIFS('P23+P24 Buchungen'!F2:F859,'P23+P24 Buchungen'!D2:D859,$E21,'P23+P24 Buchungen'!C2:C859,"&gt;="&amp;AO$4,'P23+P24 Buchungen'!C2:C859,"&lt;"&amp;AO$5+1,'P23+P24 Buchungen'!P2:P859,"Ausgaben")</f>
        <v>11811.119999999999</v>
      </c>
      <c r="AP21" s="21"/>
      <c r="AS21" s="26">
        <f>SUMIFS('P23+P24 Buchungen'!F2:F859,'P23+P24 Buchungen'!D2:D859,$E21,'P23+P24 Buchungen'!C2:C859,"&gt;="&amp;AS$4,'P23+P24 Buchungen'!C2:C859,"&lt;"&amp;AS$5+1,'P23+P24 Buchungen'!L2:L859,"Ausgaben")-SUMIFS('P23+P24 Buchungen'!F2:F859,'P23+P24 Buchungen'!D2:D859,$E21,'P23+P24 Buchungen'!C2:C859,"&gt;="&amp;AS$4,'P23+P24 Buchungen'!C2:C859,"&lt;"&amp;AS$5+1,'P23+P24 Buchungen'!P2:P859,"Einnahmen")+SUMIFS('P23+P24 Buchungen'!F2:F859,'P23+P24 Buchungen'!D2:D859,$E21,'P23+P24 Buchungen'!C2:C859,"&gt;="&amp;AS$4,'P23+P24 Buchungen'!C2:C859,"&lt;"&amp;AS$5+1,'P23+P24 Buchungen'!L2:L859,"Einnahmen")-SUMIFS('P23+P24 Buchungen'!F2:F859,'P23+P24 Buchungen'!D2:D859,$E21,'P23+P24 Buchungen'!C2:C859,"&gt;="&amp;AS$4,'P23+P24 Buchungen'!C2:C859,"&lt;"&amp;AS$5+1,'P23+P24 Buchungen'!P2:P859,"Ausgaben")</f>
        <v>0</v>
      </c>
    </row>
    <row r="22" spans="3:45" ht="16" x14ac:dyDescent="0.2">
      <c r="D22" s="27" t="s">
        <v>5870</v>
      </c>
      <c r="E22" s="27"/>
      <c r="F22" s="28"/>
      <c r="G22" s="27"/>
      <c r="H22" s="42">
        <f>SUM(I23:I25)</f>
        <v>0</v>
      </c>
      <c r="I22" s="43"/>
      <c r="J22" s="28"/>
      <c r="K22" s="27"/>
      <c r="L22" s="42">
        <v>36590</v>
      </c>
      <c r="M22" s="43"/>
      <c r="N22" s="28"/>
      <c r="O22" s="27"/>
      <c r="P22" s="42">
        <f>SUM(Q23:Q25)</f>
        <v>0</v>
      </c>
      <c r="Q22" s="43"/>
      <c r="R22" s="28"/>
      <c r="S22" s="27"/>
      <c r="T22" s="42">
        <f>SUM(U23:U25)</f>
        <v>6745.6200000000008</v>
      </c>
      <c r="U22" s="43"/>
      <c r="V22" s="28"/>
      <c r="W22" s="27"/>
      <c r="X22" s="42">
        <v>39030</v>
      </c>
      <c r="Y22" s="43"/>
      <c r="Z22" s="28"/>
      <c r="AA22" s="27"/>
      <c r="AB22" s="42">
        <f>SUM(AC23:AC25)</f>
        <v>0</v>
      </c>
      <c r="AC22" s="43"/>
      <c r="AD22" s="28"/>
      <c r="AE22" s="27"/>
      <c r="AF22" s="42">
        <f>SUM(AG23:AG25)</f>
        <v>4642.05</v>
      </c>
      <c r="AG22" s="43"/>
      <c r="AH22" s="28"/>
      <c r="AI22" s="27"/>
      <c r="AJ22" s="42">
        <v>42700</v>
      </c>
      <c r="AK22" s="43"/>
      <c r="AL22" s="28"/>
      <c r="AM22" s="27"/>
      <c r="AN22" s="42">
        <f>SUM(AO23:AO25)</f>
        <v>0</v>
      </c>
      <c r="AO22" s="43"/>
      <c r="AP22" s="28"/>
      <c r="AQ22" s="27"/>
      <c r="AR22" s="42">
        <f>SUM(AS23:AS25)</f>
        <v>0</v>
      </c>
      <c r="AS22" s="43"/>
    </row>
    <row r="23" spans="3:45" x14ac:dyDescent="0.2">
      <c r="D23" t="s">
        <v>5550</v>
      </c>
      <c r="E23" t="s">
        <v>4831</v>
      </c>
      <c r="F23" s="21"/>
      <c r="I23" s="22"/>
      <c r="J23" s="21"/>
      <c r="M23" s="29">
        <v>5570</v>
      </c>
      <c r="N23" s="21"/>
      <c r="Q23" s="26">
        <f>SUMIFS('P23+P24 Buchungen'!F2:F859,'P23+P24 Buchungen'!D2:D859,$E23,'P23+P24 Buchungen'!C2:C859,"&gt;="&amp;Q$4,'P23+P24 Buchungen'!C2:C859,"&lt;"&amp;Q$5+1,'P23+P24 Buchungen'!L2:L859,"Ausgaben")-SUMIFS('P23+P24 Buchungen'!F2:F859,'P23+P24 Buchungen'!D2:D859,$E23,'P23+P24 Buchungen'!C2:C859,"&gt;="&amp;Q$4,'P23+P24 Buchungen'!C2:C859,"&lt;"&amp;Q$5+1,'P23+P24 Buchungen'!P2:P859,"Einnahmen")+SUMIFS('P23+P24 Buchungen'!F2:F859,'P23+P24 Buchungen'!D2:D859,$E23,'P23+P24 Buchungen'!C2:C859,"&gt;="&amp;Q$4,'P23+P24 Buchungen'!C2:C859,"&lt;"&amp;Q$5+1,'P23+P24 Buchungen'!L2:L859,"Einnahmen")-SUMIFS('P23+P24 Buchungen'!F2:F859,'P23+P24 Buchungen'!D2:D859,$E23,'P23+P24 Buchungen'!C2:C859,"&gt;="&amp;Q$4,'P23+P24 Buchungen'!C2:C859,"&lt;"&amp;Q$5+1,'P23+P24 Buchungen'!P2:P859,"Ausgaben")</f>
        <v>0</v>
      </c>
      <c r="R23" s="21"/>
      <c r="U23" s="26">
        <f>SUMIFS('P23+P24 Buchungen'!F2:F859,'P23+P24 Buchungen'!D2:D859,$E23,'P23+P24 Buchungen'!C2:C859,"&gt;="&amp;U$4,'P23+P24 Buchungen'!C2:C859,"&lt;"&amp;U$5+1,'P23+P24 Buchungen'!L2:L859,"Ausgaben")-SUMIFS('P23+P24 Buchungen'!F2:F859,'P23+P24 Buchungen'!D2:D859,$E23,'P23+P24 Buchungen'!C2:C859,"&gt;="&amp;U$4,'P23+P24 Buchungen'!C2:C859,"&lt;"&amp;U$5+1,'P23+P24 Buchungen'!P2:P859,"Einnahmen")+SUMIFS('P23+P24 Buchungen'!F2:F859,'P23+P24 Buchungen'!D2:D859,$E23,'P23+P24 Buchungen'!C2:C859,"&gt;="&amp;U$4,'P23+P24 Buchungen'!C2:C859,"&lt;"&amp;U$5+1,'P23+P24 Buchungen'!L2:L859,"Einnahmen")-SUMIFS('P23+P24 Buchungen'!F2:F859,'P23+P24 Buchungen'!D2:D859,$E23,'P23+P24 Buchungen'!C2:C859,"&gt;="&amp;U$4,'P23+P24 Buchungen'!C2:C859,"&lt;"&amp;U$5+1,'P23+P24 Buchungen'!P2:P859,"Ausgaben")</f>
        <v>0</v>
      </c>
      <c r="V23" s="21"/>
      <c r="Y23" s="29">
        <v>6225</v>
      </c>
      <c r="Z23" s="21"/>
      <c r="AC23" s="26">
        <f>SUMIFS('P23+P24 Buchungen'!F2:F859,'P23+P24 Buchungen'!D2:D859,$E23,'P23+P24 Buchungen'!C2:C859,"&gt;="&amp;AC$4,'P23+P24 Buchungen'!C2:C859,"&lt;"&amp;AC$5+1,'P23+P24 Buchungen'!L2:L859,"Ausgaben")-SUMIFS('P23+P24 Buchungen'!F2:F859,'P23+P24 Buchungen'!D2:D859,$E23,'P23+P24 Buchungen'!C2:C859,"&gt;="&amp;AC$4,'P23+P24 Buchungen'!C2:C859,"&lt;"&amp;AC$5+1,'P23+P24 Buchungen'!P2:P859,"Einnahmen")+SUMIFS('P23+P24 Buchungen'!F2:F859,'P23+P24 Buchungen'!D2:D859,$E23,'P23+P24 Buchungen'!C2:C859,"&gt;="&amp;AC$4,'P23+P24 Buchungen'!C2:C859,"&lt;"&amp;AC$5+1,'P23+P24 Buchungen'!L2:L859,"Einnahmen")-SUMIFS('P23+P24 Buchungen'!F2:F859,'P23+P24 Buchungen'!D2:D859,$E23,'P23+P24 Buchungen'!C2:C859,"&gt;="&amp;AC$4,'P23+P24 Buchungen'!C2:C859,"&lt;"&amp;AC$5+1,'P23+P24 Buchungen'!P2:P859,"Ausgaben")</f>
        <v>0</v>
      </c>
      <c r="AD23" s="21"/>
      <c r="AG23" s="26">
        <f>SUMIFS('P23+P24 Buchungen'!F2:F859,'P23+P24 Buchungen'!D2:D859,$E23,'P23+P24 Buchungen'!C2:C859,"&gt;="&amp;AG$4,'P23+P24 Buchungen'!C2:C859,"&lt;"&amp;AG$5+1,'P23+P24 Buchungen'!L2:L859,"Ausgaben")-SUMIFS('P23+P24 Buchungen'!F2:F859,'P23+P24 Buchungen'!D2:D859,$E23,'P23+P24 Buchungen'!C2:C859,"&gt;="&amp;AG$4,'P23+P24 Buchungen'!C2:C859,"&lt;"&amp;AG$5+1,'P23+P24 Buchungen'!P2:P859,"Einnahmen")+SUMIFS('P23+P24 Buchungen'!F2:F859,'P23+P24 Buchungen'!D2:D859,$E23,'P23+P24 Buchungen'!C2:C859,"&gt;="&amp;AG$4,'P23+P24 Buchungen'!C2:C859,"&lt;"&amp;AG$5+1,'P23+P24 Buchungen'!L2:L859,"Einnahmen")-SUMIFS('P23+P24 Buchungen'!F2:F859,'P23+P24 Buchungen'!D2:D859,$E23,'P23+P24 Buchungen'!C2:C859,"&gt;="&amp;AG$4,'P23+P24 Buchungen'!C2:C859,"&lt;"&amp;AG$5+1,'P23+P24 Buchungen'!P2:P859,"Ausgaben")</f>
        <v>1054.8</v>
      </c>
      <c r="AH23" s="21"/>
      <c r="AK23" s="29">
        <v>7525</v>
      </c>
      <c r="AL23" s="21"/>
      <c r="AO23" s="26">
        <f>SUMIFS('P23+P24 Buchungen'!F2:F859,'P23+P24 Buchungen'!D2:D859,$E23,'P23+P24 Buchungen'!C2:C859,"&gt;="&amp;AO$4,'P23+P24 Buchungen'!C2:C859,"&lt;"&amp;AO$5+1,'P23+P24 Buchungen'!L2:L859,"Ausgaben")-SUMIFS('P23+P24 Buchungen'!F2:F859,'P23+P24 Buchungen'!D2:D859,$E23,'P23+P24 Buchungen'!C2:C859,"&gt;="&amp;AO$4,'P23+P24 Buchungen'!C2:C859,"&lt;"&amp;AO$5+1,'P23+P24 Buchungen'!P2:P859,"Einnahmen")+SUMIFS('P23+P24 Buchungen'!F2:F859,'P23+P24 Buchungen'!D2:D859,$E23,'P23+P24 Buchungen'!C2:C859,"&gt;="&amp;AO$4,'P23+P24 Buchungen'!C2:C859,"&lt;"&amp;AO$5+1,'P23+P24 Buchungen'!L2:L859,"Einnahmen")-SUMIFS('P23+P24 Buchungen'!F2:F859,'P23+P24 Buchungen'!D2:D859,$E23,'P23+P24 Buchungen'!C2:C859,"&gt;="&amp;AO$4,'P23+P24 Buchungen'!C2:C859,"&lt;"&amp;AO$5+1,'P23+P24 Buchungen'!P2:P859,"Ausgaben")</f>
        <v>0</v>
      </c>
      <c r="AP23" s="21"/>
      <c r="AS23" s="26">
        <f>SUMIFS('P23+P24 Buchungen'!F2:F859,'P23+P24 Buchungen'!D2:D859,$E23,'P23+P24 Buchungen'!C2:C859,"&gt;="&amp;AS$4,'P23+P24 Buchungen'!C2:C859,"&lt;"&amp;AS$5+1,'P23+P24 Buchungen'!L2:L859,"Ausgaben")-SUMIFS('P23+P24 Buchungen'!F2:F859,'P23+P24 Buchungen'!D2:D859,$E23,'P23+P24 Buchungen'!C2:C859,"&gt;="&amp;AS$4,'P23+P24 Buchungen'!C2:C859,"&lt;"&amp;AS$5+1,'P23+P24 Buchungen'!P2:P859,"Einnahmen")+SUMIFS('P23+P24 Buchungen'!F2:F859,'P23+P24 Buchungen'!D2:D859,$E23,'P23+P24 Buchungen'!C2:C859,"&gt;="&amp;AS$4,'P23+P24 Buchungen'!C2:C859,"&lt;"&amp;AS$5+1,'P23+P24 Buchungen'!L2:L859,"Einnahmen")-SUMIFS('P23+P24 Buchungen'!F2:F859,'P23+P24 Buchungen'!D2:D859,$E23,'P23+P24 Buchungen'!C2:C859,"&gt;="&amp;AS$4,'P23+P24 Buchungen'!C2:C859,"&lt;"&amp;AS$5+1,'P23+P24 Buchungen'!P2:P859,"Ausgaben")</f>
        <v>0</v>
      </c>
    </row>
    <row r="24" spans="3:45" x14ac:dyDescent="0.2">
      <c r="D24" t="s">
        <v>5552</v>
      </c>
      <c r="E24" t="s">
        <v>3282</v>
      </c>
      <c r="F24" s="21"/>
      <c r="I24" s="22"/>
      <c r="J24" s="21"/>
      <c r="M24" s="29">
        <v>26170</v>
      </c>
      <c r="N24" s="21"/>
      <c r="Q24" s="26">
        <f>SUMIFS('P23+P24 Buchungen'!F2:F859,'P23+P24 Buchungen'!D2:D859,$E24,'P23+P24 Buchungen'!C2:C859,"&gt;="&amp;Q$4,'P23+P24 Buchungen'!C2:C859,"&lt;"&amp;Q$5+1,'P23+P24 Buchungen'!L2:L859,"Ausgaben")-SUMIFS('P23+P24 Buchungen'!F2:F859,'P23+P24 Buchungen'!D2:D859,$E24,'P23+P24 Buchungen'!C2:C859,"&gt;="&amp;Q$4,'P23+P24 Buchungen'!C2:C859,"&lt;"&amp;Q$5+1,'P23+P24 Buchungen'!P2:P859,"Einnahmen")+SUMIFS('P23+P24 Buchungen'!F2:F859,'P23+P24 Buchungen'!D2:D859,$E24,'P23+P24 Buchungen'!C2:C859,"&gt;="&amp;Q$4,'P23+P24 Buchungen'!C2:C859,"&lt;"&amp;Q$5+1,'P23+P24 Buchungen'!L2:L859,"Einnahmen")-SUMIFS('P23+P24 Buchungen'!F2:F859,'P23+P24 Buchungen'!D2:D859,$E24,'P23+P24 Buchungen'!C2:C859,"&gt;="&amp;Q$4,'P23+P24 Buchungen'!C2:C859,"&lt;"&amp;Q$5+1,'P23+P24 Buchungen'!P2:P859,"Ausgaben")</f>
        <v>0</v>
      </c>
      <c r="R24" s="21"/>
      <c r="U24" s="26">
        <f>SUMIFS('P23+P24 Buchungen'!F2:F859,'P23+P24 Buchungen'!D2:D859,$E24,'P23+P24 Buchungen'!C2:C859,"&gt;="&amp;U$4,'P23+P24 Buchungen'!C2:C859,"&lt;"&amp;U$5+1,'P23+P24 Buchungen'!L2:L859,"Ausgaben")-SUMIFS('P23+P24 Buchungen'!F2:F859,'P23+P24 Buchungen'!D2:D859,$E24,'P23+P24 Buchungen'!C2:C859,"&gt;="&amp;U$4,'P23+P24 Buchungen'!C2:C859,"&lt;"&amp;U$5+1,'P23+P24 Buchungen'!P2:P859,"Einnahmen")+SUMIFS('P23+P24 Buchungen'!F2:F859,'P23+P24 Buchungen'!D2:D859,$E24,'P23+P24 Buchungen'!C2:C859,"&gt;="&amp;U$4,'P23+P24 Buchungen'!C2:C859,"&lt;"&amp;U$5+1,'P23+P24 Buchungen'!L2:L859,"Einnahmen")-SUMIFS('P23+P24 Buchungen'!F2:F859,'P23+P24 Buchungen'!D2:D859,$E24,'P23+P24 Buchungen'!C2:C859,"&gt;="&amp;U$4,'P23+P24 Buchungen'!C2:C859,"&lt;"&amp;U$5+1,'P23+P24 Buchungen'!P2:P859,"Ausgaben")</f>
        <v>6745.6200000000008</v>
      </c>
      <c r="V24" s="21"/>
      <c r="Y24" s="29">
        <v>27430</v>
      </c>
      <c r="Z24" s="21"/>
      <c r="AC24" s="26">
        <f>SUMIFS('P23+P24 Buchungen'!F2:F859,'P23+P24 Buchungen'!D2:D859,$E24,'P23+P24 Buchungen'!C2:C859,"&gt;="&amp;AC$4,'P23+P24 Buchungen'!C2:C859,"&lt;"&amp;AC$5+1,'P23+P24 Buchungen'!L2:L859,"Ausgaben")-SUMIFS('P23+P24 Buchungen'!F2:F859,'P23+P24 Buchungen'!D2:D859,$E24,'P23+P24 Buchungen'!C2:C859,"&gt;="&amp;AC$4,'P23+P24 Buchungen'!C2:C859,"&lt;"&amp;AC$5+1,'P23+P24 Buchungen'!P2:P859,"Einnahmen")+SUMIFS('P23+P24 Buchungen'!F2:F859,'P23+P24 Buchungen'!D2:D859,$E24,'P23+P24 Buchungen'!C2:C859,"&gt;="&amp;AC$4,'P23+P24 Buchungen'!C2:C859,"&lt;"&amp;AC$5+1,'P23+P24 Buchungen'!L2:L859,"Einnahmen")-SUMIFS('P23+P24 Buchungen'!F2:F859,'P23+P24 Buchungen'!D2:D859,$E24,'P23+P24 Buchungen'!C2:C859,"&gt;="&amp;AC$4,'P23+P24 Buchungen'!C2:C859,"&lt;"&amp;AC$5+1,'P23+P24 Buchungen'!P2:P859,"Ausgaben")</f>
        <v>0</v>
      </c>
      <c r="AD24" s="21"/>
      <c r="AG24" s="26">
        <f>SUMIFS('P23+P24 Buchungen'!F2:F859,'P23+P24 Buchungen'!D2:D859,$E24,'P23+P24 Buchungen'!C2:C859,"&gt;="&amp;AG$4,'P23+P24 Buchungen'!C2:C859,"&lt;"&amp;AG$5+1,'P23+P24 Buchungen'!L2:L859,"Ausgaben")-SUMIFS('P23+P24 Buchungen'!F2:F859,'P23+P24 Buchungen'!D2:D859,$E24,'P23+P24 Buchungen'!C2:C859,"&gt;="&amp;AG$4,'P23+P24 Buchungen'!C2:C859,"&lt;"&amp;AG$5+1,'P23+P24 Buchungen'!P2:P859,"Einnahmen")+SUMIFS('P23+P24 Buchungen'!F2:F859,'P23+P24 Buchungen'!D2:D859,$E24,'P23+P24 Buchungen'!C2:C859,"&gt;="&amp;AG$4,'P23+P24 Buchungen'!C2:C859,"&lt;"&amp;AG$5+1,'P23+P24 Buchungen'!L2:L859,"Einnahmen")-SUMIFS('P23+P24 Buchungen'!F2:F859,'P23+P24 Buchungen'!D2:D859,$E24,'P23+P24 Buchungen'!C2:C859,"&gt;="&amp;AG$4,'P23+P24 Buchungen'!C2:C859,"&lt;"&amp;AG$5+1,'P23+P24 Buchungen'!P2:P859,"Ausgaben")</f>
        <v>3587.25</v>
      </c>
      <c r="AH24" s="21"/>
      <c r="AK24" s="29">
        <v>28500</v>
      </c>
      <c r="AL24" s="21"/>
      <c r="AO24" s="26">
        <f>SUMIFS('P23+P24 Buchungen'!F2:F859,'P23+P24 Buchungen'!D2:D859,$E24,'P23+P24 Buchungen'!C2:C859,"&gt;="&amp;AO$4,'P23+P24 Buchungen'!C2:C859,"&lt;"&amp;AO$5+1,'P23+P24 Buchungen'!L2:L859,"Ausgaben")-SUMIFS('P23+P24 Buchungen'!F2:F859,'P23+P24 Buchungen'!D2:D859,$E24,'P23+P24 Buchungen'!C2:C859,"&gt;="&amp;AO$4,'P23+P24 Buchungen'!C2:C859,"&lt;"&amp;AO$5+1,'P23+P24 Buchungen'!P2:P859,"Einnahmen")+SUMIFS('P23+P24 Buchungen'!F2:F859,'P23+P24 Buchungen'!D2:D859,$E24,'P23+P24 Buchungen'!C2:C859,"&gt;="&amp;AO$4,'P23+P24 Buchungen'!C2:C859,"&lt;"&amp;AO$5+1,'P23+P24 Buchungen'!L2:L859,"Einnahmen")-SUMIFS('P23+P24 Buchungen'!F2:F859,'P23+P24 Buchungen'!D2:D859,$E24,'P23+P24 Buchungen'!C2:C859,"&gt;="&amp;AO$4,'P23+P24 Buchungen'!C2:C859,"&lt;"&amp;AO$5+1,'P23+P24 Buchungen'!P2:P859,"Ausgaben")</f>
        <v>0</v>
      </c>
      <c r="AP24" s="21"/>
      <c r="AS24" s="26">
        <f>SUMIFS('P23+P24 Buchungen'!F2:F859,'P23+P24 Buchungen'!D2:D859,$E24,'P23+P24 Buchungen'!C2:C859,"&gt;="&amp;AS$4,'P23+P24 Buchungen'!C2:C859,"&lt;"&amp;AS$5+1,'P23+P24 Buchungen'!L2:L859,"Ausgaben")-SUMIFS('P23+P24 Buchungen'!F2:F859,'P23+P24 Buchungen'!D2:D859,$E24,'P23+P24 Buchungen'!C2:C859,"&gt;="&amp;AS$4,'P23+P24 Buchungen'!C2:C859,"&lt;"&amp;AS$5+1,'P23+P24 Buchungen'!P2:P859,"Einnahmen")+SUMIFS('P23+P24 Buchungen'!F2:F859,'P23+P24 Buchungen'!D2:D859,$E24,'P23+P24 Buchungen'!C2:C859,"&gt;="&amp;AS$4,'P23+P24 Buchungen'!C2:C859,"&lt;"&amp;AS$5+1,'P23+P24 Buchungen'!L2:L859,"Einnahmen")-SUMIFS('P23+P24 Buchungen'!F2:F859,'P23+P24 Buchungen'!D2:D859,$E24,'P23+P24 Buchungen'!C2:C859,"&gt;="&amp;AS$4,'P23+P24 Buchungen'!C2:C859,"&lt;"&amp;AS$5+1,'P23+P24 Buchungen'!P2:P859,"Ausgaben")</f>
        <v>0</v>
      </c>
    </row>
    <row r="25" spans="3:45" x14ac:dyDescent="0.2">
      <c r="D25" t="s">
        <v>5554</v>
      </c>
      <c r="E25" t="s">
        <v>5871</v>
      </c>
      <c r="F25" s="21"/>
      <c r="I25" s="22"/>
      <c r="J25" s="21"/>
      <c r="M25" s="29">
        <v>4850</v>
      </c>
      <c r="N25" s="21"/>
      <c r="Q25" s="26">
        <f>SUMIFS('P23+P24 Buchungen'!F2:F859,'P23+P24 Buchungen'!D2:D859,$E25,'P23+P24 Buchungen'!C2:C859,"&gt;="&amp;Q$4,'P23+P24 Buchungen'!C2:C859,"&lt;"&amp;Q$5+1,'P23+P24 Buchungen'!L2:L859,"Ausgaben")-SUMIFS('P23+P24 Buchungen'!F2:F859,'P23+P24 Buchungen'!D2:D859,$E25,'P23+P24 Buchungen'!C2:C859,"&gt;="&amp;Q$4,'P23+P24 Buchungen'!C2:C859,"&lt;"&amp;Q$5+1,'P23+P24 Buchungen'!P2:P859,"Einnahmen")+SUMIFS('P23+P24 Buchungen'!F2:F859,'P23+P24 Buchungen'!D2:D859,$E25,'P23+P24 Buchungen'!C2:C859,"&gt;="&amp;Q$4,'P23+P24 Buchungen'!C2:C859,"&lt;"&amp;Q$5+1,'P23+P24 Buchungen'!L2:L859,"Einnahmen")-SUMIFS('P23+P24 Buchungen'!F2:F859,'P23+P24 Buchungen'!D2:D859,$E25,'P23+P24 Buchungen'!C2:C859,"&gt;="&amp;Q$4,'P23+P24 Buchungen'!C2:C859,"&lt;"&amp;Q$5+1,'P23+P24 Buchungen'!P2:P859,"Ausgaben")</f>
        <v>0</v>
      </c>
      <c r="R25" s="21"/>
      <c r="U25" s="26">
        <f>SUMIFS('P23+P24 Buchungen'!F2:F859,'P23+P24 Buchungen'!D2:D859,$E25,'P23+P24 Buchungen'!C2:C859,"&gt;="&amp;U$4,'P23+P24 Buchungen'!C2:C859,"&lt;"&amp;U$5+1,'P23+P24 Buchungen'!L2:L859,"Ausgaben")-SUMIFS('P23+P24 Buchungen'!F2:F859,'P23+P24 Buchungen'!D2:D859,$E25,'P23+P24 Buchungen'!C2:C859,"&gt;="&amp;U$4,'P23+P24 Buchungen'!C2:C859,"&lt;"&amp;U$5+1,'P23+P24 Buchungen'!P2:P859,"Einnahmen")+SUMIFS('P23+P24 Buchungen'!F2:F859,'P23+P24 Buchungen'!D2:D859,$E25,'P23+P24 Buchungen'!C2:C859,"&gt;="&amp;U$4,'P23+P24 Buchungen'!C2:C859,"&lt;"&amp;U$5+1,'P23+P24 Buchungen'!L2:L859,"Einnahmen")-SUMIFS('P23+P24 Buchungen'!F2:F859,'P23+P24 Buchungen'!D2:D859,$E25,'P23+P24 Buchungen'!C2:C859,"&gt;="&amp;U$4,'P23+P24 Buchungen'!C2:C859,"&lt;"&amp;U$5+1,'P23+P24 Buchungen'!P2:P859,"Ausgaben")</f>
        <v>0</v>
      </c>
      <c r="V25" s="21"/>
      <c r="Y25" s="29">
        <v>5375</v>
      </c>
      <c r="Z25" s="21"/>
      <c r="AC25" s="26">
        <f>SUMIFS('P23+P24 Buchungen'!F2:F859,'P23+P24 Buchungen'!D2:D859,$E25,'P23+P24 Buchungen'!C2:C859,"&gt;="&amp;AC$4,'P23+P24 Buchungen'!C2:C859,"&lt;"&amp;AC$5+1,'P23+P24 Buchungen'!L2:L859,"Ausgaben")-SUMIFS('P23+P24 Buchungen'!F2:F859,'P23+P24 Buchungen'!D2:D859,$E25,'P23+P24 Buchungen'!C2:C859,"&gt;="&amp;AC$4,'P23+P24 Buchungen'!C2:C859,"&lt;"&amp;AC$5+1,'P23+P24 Buchungen'!P2:P859,"Einnahmen")+SUMIFS('P23+P24 Buchungen'!F2:F859,'P23+P24 Buchungen'!D2:D859,$E25,'P23+P24 Buchungen'!C2:C859,"&gt;="&amp;AC$4,'P23+P24 Buchungen'!C2:C859,"&lt;"&amp;AC$5+1,'P23+P24 Buchungen'!L2:L859,"Einnahmen")-SUMIFS('P23+P24 Buchungen'!F2:F859,'P23+P24 Buchungen'!D2:D859,$E25,'P23+P24 Buchungen'!C2:C859,"&gt;="&amp;AC$4,'P23+P24 Buchungen'!C2:C859,"&lt;"&amp;AC$5+1,'P23+P24 Buchungen'!P2:P859,"Ausgaben")</f>
        <v>0</v>
      </c>
      <c r="AD25" s="21"/>
      <c r="AG25" s="26">
        <f>SUMIFS('P23+P24 Buchungen'!F2:F859,'P23+P24 Buchungen'!D2:D859,$E25,'P23+P24 Buchungen'!C2:C859,"&gt;="&amp;AG$4,'P23+P24 Buchungen'!C2:C859,"&lt;"&amp;AG$5+1,'P23+P24 Buchungen'!L2:L859,"Ausgaben")-SUMIFS('P23+P24 Buchungen'!F2:F859,'P23+P24 Buchungen'!D2:D859,$E25,'P23+P24 Buchungen'!C2:C859,"&gt;="&amp;AG$4,'P23+P24 Buchungen'!C2:C859,"&lt;"&amp;AG$5+1,'P23+P24 Buchungen'!P2:P859,"Einnahmen")+SUMIFS('P23+P24 Buchungen'!F2:F859,'P23+P24 Buchungen'!D2:D859,$E25,'P23+P24 Buchungen'!C2:C859,"&gt;="&amp;AG$4,'P23+P24 Buchungen'!C2:C859,"&lt;"&amp;AG$5+1,'P23+P24 Buchungen'!L2:L859,"Einnahmen")-SUMIFS('P23+P24 Buchungen'!F2:F859,'P23+P24 Buchungen'!D2:D859,$E25,'P23+P24 Buchungen'!C2:C859,"&gt;="&amp;AG$4,'P23+P24 Buchungen'!C2:C859,"&lt;"&amp;AG$5+1,'P23+P24 Buchungen'!P2:P859,"Ausgaben")</f>
        <v>0</v>
      </c>
      <c r="AH25" s="21"/>
      <c r="AK25" s="29">
        <v>6675</v>
      </c>
      <c r="AL25" s="21"/>
      <c r="AO25" s="26">
        <f>SUMIFS('P23+P24 Buchungen'!F2:F859,'P23+P24 Buchungen'!D2:D859,$E25,'P23+P24 Buchungen'!C2:C859,"&gt;="&amp;AO$4,'P23+P24 Buchungen'!C2:C859,"&lt;"&amp;AO$5+1,'P23+P24 Buchungen'!L2:L859,"Ausgaben")-SUMIFS('P23+P24 Buchungen'!F2:F859,'P23+P24 Buchungen'!D2:D859,$E25,'P23+P24 Buchungen'!C2:C859,"&gt;="&amp;AO$4,'P23+P24 Buchungen'!C2:C859,"&lt;"&amp;AO$5+1,'P23+P24 Buchungen'!P2:P859,"Einnahmen")+SUMIFS('P23+P24 Buchungen'!F2:F859,'P23+P24 Buchungen'!D2:D859,$E25,'P23+P24 Buchungen'!C2:C859,"&gt;="&amp;AO$4,'P23+P24 Buchungen'!C2:C859,"&lt;"&amp;AO$5+1,'P23+P24 Buchungen'!L2:L859,"Einnahmen")-SUMIFS('P23+P24 Buchungen'!F2:F859,'P23+P24 Buchungen'!D2:D859,$E25,'P23+P24 Buchungen'!C2:C859,"&gt;="&amp;AO$4,'P23+P24 Buchungen'!C2:C859,"&lt;"&amp;AO$5+1,'P23+P24 Buchungen'!P2:P859,"Ausgaben")</f>
        <v>0</v>
      </c>
      <c r="AP25" s="21"/>
      <c r="AS25" s="26">
        <f>SUMIFS('P23+P24 Buchungen'!F2:F859,'P23+P24 Buchungen'!D2:D859,$E25,'P23+P24 Buchungen'!C2:C859,"&gt;="&amp;AS$4,'P23+P24 Buchungen'!C2:C859,"&lt;"&amp;AS$5+1,'P23+P24 Buchungen'!L2:L859,"Ausgaben")-SUMIFS('P23+P24 Buchungen'!F2:F859,'P23+P24 Buchungen'!D2:D859,$E25,'P23+P24 Buchungen'!C2:C859,"&gt;="&amp;AS$4,'P23+P24 Buchungen'!C2:C859,"&lt;"&amp;AS$5+1,'P23+P24 Buchungen'!P2:P859,"Einnahmen")+SUMIFS('P23+P24 Buchungen'!F2:F859,'P23+P24 Buchungen'!D2:D859,$E25,'P23+P24 Buchungen'!C2:C859,"&gt;="&amp;AS$4,'P23+P24 Buchungen'!C2:C859,"&lt;"&amp;AS$5+1,'P23+P24 Buchungen'!L2:L859,"Einnahmen")-SUMIFS('P23+P24 Buchungen'!F2:F859,'P23+P24 Buchungen'!D2:D859,$E25,'P23+P24 Buchungen'!C2:C859,"&gt;="&amp;AS$4,'P23+P24 Buchungen'!C2:C859,"&lt;"&amp;AS$5+1,'P23+P24 Buchungen'!P2:P859,"Ausgaben")</f>
        <v>0</v>
      </c>
    </row>
    <row r="26" spans="3:45" ht="18" x14ac:dyDescent="0.2">
      <c r="C26" s="24" t="s">
        <v>5739</v>
      </c>
      <c r="D26" s="24"/>
      <c r="E26" s="24"/>
      <c r="F26" s="25"/>
      <c r="G26" s="46">
        <f>SUM(H27:H31)</f>
        <v>31600</v>
      </c>
      <c r="H26" s="45"/>
      <c r="I26" s="43"/>
      <c r="J26" s="25"/>
      <c r="K26" s="46">
        <v>12100</v>
      </c>
      <c r="L26" s="45"/>
      <c r="M26" s="43"/>
      <c r="N26" s="25"/>
      <c r="O26" s="46">
        <f>SUM(P27:P31)</f>
        <v>2505.5400000000004</v>
      </c>
      <c r="P26" s="45"/>
      <c r="Q26" s="43"/>
      <c r="R26" s="25"/>
      <c r="S26" s="46">
        <f>SUM(T27:T31)</f>
        <v>3855.8100000000004</v>
      </c>
      <c r="T26" s="45"/>
      <c r="U26" s="43"/>
      <c r="V26" s="25"/>
      <c r="W26" s="46">
        <v>12100</v>
      </c>
      <c r="X26" s="45"/>
      <c r="Y26" s="43"/>
      <c r="Z26" s="25"/>
      <c r="AA26" s="46">
        <f>SUM(AB27:AB31)</f>
        <v>4963.1500000000005</v>
      </c>
      <c r="AB26" s="45"/>
      <c r="AC26" s="43"/>
      <c r="AD26" s="25"/>
      <c r="AE26" s="46">
        <f>SUM(AF27:AF31)</f>
        <v>1924.0099999999998</v>
      </c>
      <c r="AF26" s="45"/>
      <c r="AG26" s="43"/>
      <c r="AH26" s="25"/>
      <c r="AI26" s="46">
        <v>12100</v>
      </c>
      <c r="AJ26" s="45"/>
      <c r="AK26" s="43"/>
      <c r="AL26" s="25"/>
      <c r="AM26" s="46">
        <f>SUM(AN27:AN31)</f>
        <v>4729.84</v>
      </c>
      <c r="AN26" s="45"/>
      <c r="AO26" s="43"/>
      <c r="AP26" s="25"/>
      <c r="AQ26" s="46">
        <f>SUM(AR27:AR31)</f>
        <v>0</v>
      </c>
      <c r="AR26" s="45"/>
      <c r="AS26" s="43"/>
    </row>
    <row r="27" spans="3:45" ht="16" x14ac:dyDescent="0.2">
      <c r="D27" s="27" t="s">
        <v>5894</v>
      </c>
      <c r="E27" s="27"/>
      <c r="F27" s="28"/>
      <c r="G27" s="27"/>
      <c r="H27" s="42">
        <v>31600</v>
      </c>
      <c r="I27" s="43"/>
      <c r="J27" s="28"/>
      <c r="K27" s="27"/>
      <c r="L27" s="42">
        <v>10400</v>
      </c>
      <c r="M27" s="43"/>
      <c r="N27" s="28"/>
      <c r="O27" s="27"/>
      <c r="P27" s="42">
        <f>SUM(Q28:Q30)</f>
        <v>2483.0400000000004</v>
      </c>
      <c r="Q27" s="43"/>
      <c r="R27" s="28"/>
      <c r="S27" s="27"/>
      <c r="T27" s="42">
        <f>SUM(U28:U30)</f>
        <v>3836.8900000000003</v>
      </c>
      <c r="U27" s="43"/>
      <c r="V27" s="28"/>
      <c r="W27" s="27"/>
      <c r="X27" s="42">
        <v>10600</v>
      </c>
      <c r="Y27" s="43"/>
      <c r="Z27" s="28"/>
      <c r="AA27" s="27"/>
      <c r="AB27" s="42">
        <f>SUM(AC28:AC30)</f>
        <v>4864.1500000000005</v>
      </c>
      <c r="AC27" s="43"/>
      <c r="AD27" s="28"/>
      <c r="AE27" s="27"/>
      <c r="AF27" s="42">
        <f>SUM(AG28:AG30)</f>
        <v>1529.5099999999998</v>
      </c>
      <c r="AG27" s="43"/>
      <c r="AH27" s="28"/>
      <c r="AI27" s="27"/>
      <c r="AJ27" s="42">
        <v>10600</v>
      </c>
      <c r="AK27" s="43"/>
      <c r="AL27" s="28"/>
      <c r="AM27" s="27"/>
      <c r="AN27" s="42">
        <f>SUM(AO28:AO30)</f>
        <v>4729.84</v>
      </c>
      <c r="AO27" s="43"/>
      <c r="AP27" s="28"/>
      <c r="AQ27" s="27"/>
      <c r="AR27" s="42">
        <f>SUM(AS28:AS30)</f>
        <v>0</v>
      </c>
      <c r="AS27" s="43"/>
    </row>
    <row r="28" spans="3:45" x14ac:dyDescent="0.2">
      <c r="D28" t="s">
        <v>5521</v>
      </c>
      <c r="E28" t="s">
        <v>1782</v>
      </c>
      <c r="F28" s="21"/>
      <c r="I28" s="29">
        <v>10100</v>
      </c>
      <c r="J28" s="21"/>
      <c r="M28" s="29">
        <v>3300</v>
      </c>
      <c r="N28" s="21"/>
      <c r="Q28" s="26">
        <f>SUMIFS('P23+P24 Buchungen'!F2:F859,'P23+P24 Buchungen'!D2:D859,$E28,'P23+P24 Buchungen'!C2:C859,"&gt;="&amp;Q$4,'P23+P24 Buchungen'!C2:C859,"&lt;"&amp;Q$5+1,'P23+P24 Buchungen'!L2:L859,"Ausgaben")-SUMIFS('P23+P24 Buchungen'!F2:F859,'P23+P24 Buchungen'!D2:D859,$E28,'P23+P24 Buchungen'!C2:C859,"&gt;="&amp;Q$4,'P23+P24 Buchungen'!C2:C859,"&lt;"&amp;Q$5+1,'P23+P24 Buchungen'!P2:P859,"Einnahmen")+SUMIFS('P23+P24 Buchungen'!F2:F859,'P23+P24 Buchungen'!D2:D859,$E28,'P23+P24 Buchungen'!C2:C859,"&gt;="&amp;Q$4,'P23+P24 Buchungen'!C2:C859,"&lt;"&amp;Q$5+1,'P23+P24 Buchungen'!L2:L859,"Einnahmen")-SUMIFS('P23+P24 Buchungen'!F2:F859,'P23+P24 Buchungen'!D2:D859,$E28,'P23+P24 Buchungen'!C2:C859,"&gt;="&amp;Q$4,'P23+P24 Buchungen'!C2:C859,"&lt;"&amp;Q$5+1,'P23+P24 Buchungen'!P2:P859,"Ausgaben")</f>
        <v>1046.98</v>
      </c>
      <c r="R28" s="21"/>
      <c r="U28" s="26">
        <f>SUMIFS('P23+P24 Buchungen'!F2:F859,'P23+P24 Buchungen'!D2:D859,$E28,'P23+P24 Buchungen'!C2:C859,"&gt;="&amp;U$4,'P23+P24 Buchungen'!C2:C859,"&lt;"&amp;U$5+1,'P23+P24 Buchungen'!L2:L859,"Ausgaben")-SUMIFS('P23+P24 Buchungen'!F2:F859,'P23+P24 Buchungen'!D2:D859,$E28,'P23+P24 Buchungen'!C2:C859,"&gt;="&amp;U$4,'P23+P24 Buchungen'!C2:C859,"&lt;"&amp;U$5+1,'P23+P24 Buchungen'!P2:P859,"Einnahmen")+SUMIFS('P23+P24 Buchungen'!F2:F859,'P23+P24 Buchungen'!D2:D859,$E28,'P23+P24 Buchungen'!C2:C859,"&gt;="&amp;U$4,'P23+P24 Buchungen'!C2:C859,"&lt;"&amp;U$5+1,'P23+P24 Buchungen'!L2:L859,"Einnahmen")-SUMIFS('P23+P24 Buchungen'!F2:F859,'P23+P24 Buchungen'!D2:D859,$E28,'P23+P24 Buchungen'!C2:C859,"&gt;="&amp;U$4,'P23+P24 Buchungen'!C2:C859,"&lt;"&amp;U$5+1,'P23+P24 Buchungen'!P2:P859,"Ausgaben")</f>
        <v>597.18000000000006</v>
      </c>
      <c r="V28" s="21"/>
      <c r="Y28" s="29">
        <v>3400</v>
      </c>
      <c r="Z28" s="21"/>
      <c r="AC28" s="26">
        <f>SUMIFS('P23+P24 Buchungen'!F2:F859,'P23+P24 Buchungen'!D2:D859,$E28,'P23+P24 Buchungen'!C2:C859,"&gt;="&amp;AC$4,'P23+P24 Buchungen'!C2:C859,"&lt;"&amp;AC$5+1,'P23+P24 Buchungen'!L2:L859,"Ausgaben")-SUMIFS('P23+P24 Buchungen'!F2:F859,'P23+P24 Buchungen'!D2:D859,$E28,'P23+P24 Buchungen'!C2:C859,"&gt;="&amp;AC$4,'P23+P24 Buchungen'!C2:C859,"&lt;"&amp;AC$5+1,'P23+P24 Buchungen'!P2:P859,"Einnahmen")+SUMIFS('P23+P24 Buchungen'!F2:F859,'P23+P24 Buchungen'!D2:D859,$E28,'P23+P24 Buchungen'!C2:C859,"&gt;="&amp;AC$4,'P23+P24 Buchungen'!C2:C859,"&lt;"&amp;AC$5+1,'P23+P24 Buchungen'!L2:L859,"Einnahmen")-SUMIFS('P23+P24 Buchungen'!F2:F859,'P23+P24 Buchungen'!D2:D859,$E28,'P23+P24 Buchungen'!C2:C859,"&gt;="&amp;AC$4,'P23+P24 Buchungen'!C2:C859,"&lt;"&amp;AC$5+1,'P23+P24 Buchungen'!P2:P859,"Ausgaben")</f>
        <v>1235.0899999999999</v>
      </c>
      <c r="AD28" s="21"/>
      <c r="AG28" s="26">
        <f>SUMIFS('P23+P24 Buchungen'!F2:F859,'P23+P24 Buchungen'!D2:D859,$E28,'P23+P24 Buchungen'!C2:C859,"&gt;="&amp;AG$4,'P23+P24 Buchungen'!C2:C859,"&lt;"&amp;AG$5+1,'P23+P24 Buchungen'!L2:L859,"Ausgaben")-SUMIFS('P23+P24 Buchungen'!F2:F859,'P23+P24 Buchungen'!D2:D859,$E28,'P23+P24 Buchungen'!C2:C859,"&gt;="&amp;AG$4,'P23+P24 Buchungen'!C2:C859,"&lt;"&amp;AG$5+1,'P23+P24 Buchungen'!P2:P859,"Einnahmen")+SUMIFS('P23+P24 Buchungen'!F2:F859,'P23+P24 Buchungen'!D2:D859,$E28,'P23+P24 Buchungen'!C2:C859,"&gt;="&amp;AG$4,'P23+P24 Buchungen'!C2:C859,"&lt;"&amp;AG$5+1,'P23+P24 Buchungen'!L2:L859,"Einnahmen")-SUMIFS('P23+P24 Buchungen'!F2:F859,'P23+P24 Buchungen'!D2:D859,$E28,'P23+P24 Buchungen'!C2:C859,"&gt;="&amp;AG$4,'P23+P24 Buchungen'!C2:C859,"&lt;"&amp;AG$5+1,'P23+P24 Buchungen'!P2:P859,"Ausgaben")</f>
        <v>476</v>
      </c>
      <c r="AH28" s="21"/>
      <c r="AK28" s="29">
        <v>3400</v>
      </c>
      <c r="AL28" s="21"/>
      <c r="AO28" s="26">
        <f>SUMIFS('P23+P24 Buchungen'!F2:F859,'P23+P24 Buchungen'!D2:D859,$E28,'P23+P24 Buchungen'!C2:C859,"&gt;="&amp;AO$4,'P23+P24 Buchungen'!C2:C859,"&lt;"&amp;AO$5+1,'P23+P24 Buchungen'!L2:L859,"Ausgaben")-SUMIFS('P23+P24 Buchungen'!F2:F859,'P23+P24 Buchungen'!D2:D859,$E28,'P23+P24 Buchungen'!C2:C859,"&gt;="&amp;AO$4,'P23+P24 Buchungen'!C2:C859,"&lt;"&amp;AO$5+1,'P23+P24 Buchungen'!P2:P859,"Einnahmen")+SUMIFS('P23+P24 Buchungen'!F2:F859,'P23+P24 Buchungen'!D2:D859,$E28,'P23+P24 Buchungen'!C2:C859,"&gt;="&amp;AO$4,'P23+P24 Buchungen'!C2:C859,"&lt;"&amp;AO$5+1,'P23+P24 Buchungen'!L2:L859,"Einnahmen")-SUMIFS('P23+P24 Buchungen'!F2:F859,'P23+P24 Buchungen'!D2:D859,$E28,'P23+P24 Buchungen'!C2:C859,"&gt;="&amp;AO$4,'P23+P24 Buchungen'!C2:C859,"&lt;"&amp;AO$5+1,'P23+P24 Buchungen'!P2:P859,"Ausgaben")</f>
        <v>1463.33</v>
      </c>
      <c r="AP28" s="21"/>
      <c r="AS28" s="26">
        <f>SUMIFS('P23+P24 Buchungen'!F2:F859,'P23+P24 Buchungen'!D2:D859,$E28,'P23+P24 Buchungen'!C2:C859,"&gt;="&amp;AS$4,'P23+P24 Buchungen'!C2:C859,"&lt;"&amp;AS$5+1,'P23+P24 Buchungen'!L2:L859,"Ausgaben")-SUMIFS('P23+P24 Buchungen'!F2:F859,'P23+P24 Buchungen'!D2:D859,$E28,'P23+P24 Buchungen'!C2:C859,"&gt;="&amp;AS$4,'P23+P24 Buchungen'!C2:C859,"&lt;"&amp;AS$5+1,'P23+P24 Buchungen'!P2:P859,"Einnahmen")+SUMIFS('P23+P24 Buchungen'!F2:F859,'P23+P24 Buchungen'!D2:D859,$E28,'P23+P24 Buchungen'!C2:C859,"&gt;="&amp;AS$4,'P23+P24 Buchungen'!C2:C859,"&lt;"&amp;AS$5+1,'P23+P24 Buchungen'!L2:L859,"Einnahmen")-SUMIFS('P23+P24 Buchungen'!F2:F859,'P23+P24 Buchungen'!D2:D859,$E28,'P23+P24 Buchungen'!C2:C859,"&gt;="&amp;AS$4,'P23+P24 Buchungen'!C2:C859,"&lt;"&amp;AS$5+1,'P23+P24 Buchungen'!P2:P859,"Ausgaben")</f>
        <v>0</v>
      </c>
    </row>
    <row r="29" spans="3:45" x14ac:dyDescent="0.2">
      <c r="D29" t="s">
        <v>5557</v>
      </c>
      <c r="E29" t="s">
        <v>1748</v>
      </c>
      <c r="F29" s="21"/>
      <c r="I29" s="29">
        <v>9500</v>
      </c>
      <c r="J29" s="21"/>
      <c r="M29" s="29">
        <v>3100</v>
      </c>
      <c r="N29" s="21"/>
      <c r="Q29" s="26">
        <f>SUMIFS('P23+P24 Buchungen'!F2:F859,'P23+P24 Buchungen'!D2:D859,$E29,'P23+P24 Buchungen'!C2:C859,"&gt;="&amp;Q$4,'P23+P24 Buchungen'!C2:C859,"&lt;"&amp;Q$5+1,'P23+P24 Buchungen'!L2:L859,"Ausgaben")-SUMIFS('P23+P24 Buchungen'!F2:F859,'P23+P24 Buchungen'!D2:D859,$E29,'P23+P24 Buchungen'!C2:C859,"&gt;="&amp;Q$4,'P23+P24 Buchungen'!C2:C859,"&lt;"&amp;Q$5+1,'P23+P24 Buchungen'!P2:P859,"Einnahmen")+SUMIFS('P23+P24 Buchungen'!F2:F859,'P23+P24 Buchungen'!D2:D859,$E29,'P23+P24 Buchungen'!C2:C859,"&gt;="&amp;Q$4,'P23+P24 Buchungen'!C2:C859,"&lt;"&amp;Q$5+1,'P23+P24 Buchungen'!L2:L859,"Einnahmen")-SUMIFS('P23+P24 Buchungen'!F2:F859,'P23+P24 Buchungen'!D2:D859,$E29,'P23+P24 Buchungen'!C2:C859,"&gt;="&amp;Q$4,'P23+P24 Buchungen'!C2:C859,"&lt;"&amp;Q$5+1,'P23+P24 Buchungen'!P2:P859,"Ausgaben")</f>
        <v>1436.0600000000004</v>
      </c>
      <c r="R29" s="21"/>
      <c r="U29" s="26">
        <f>SUMIFS('P23+P24 Buchungen'!F2:F859,'P23+P24 Buchungen'!D2:D859,$E29,'P23+P24 Buchungen'!C2:C859,"&gt;="&amp;U$4,'P23+P24 Buchungen'!C2:C859,"&lt;"&amp;U$5+1,'P23+P24 Buchungen'!L2:L859,"Ausgaben")-SUMIFS('P23+P24 Buchungen'!F2:F859,'P23+P24 Buchungen'!D2:D859,$E29,'P23+P24 Buchungen'!C2:C859,"&gt;="&amp;U$4,'P23+P24 Buchungen'!C2:C859,"&lt;"&amp;U$5+1,'P23+P24 Buchungen'!P2:P859,"Einnahmen")+SUMIFS('P23+P24 Buchungen'!F2:F859,'P23+P24 Buchungen'!D2:D859,$E29,'P23+P24 Buchungen'!C2:C859,"&gt;="&amp;U$4,'P23+P24 Buchungen'!C2:C859,"&lt;"&amp;U$5+1,'P23+P24 Buchungen'!L2:L859,"Einnahmen")-SUMIFS('P23+P24 Buchungen'!F2:F859,'P23+P24 Buchungen'!D2:D859,$E29,'P23+P24 Buchungen'!C2:C859,"&gt;="&amp;U$4,'P23+P24 Buchungen'!C2:C859,"&lt;"&amp;U$5+1,'P23+P24 Buchungen'!P2:P859,"Ausgaben")</f>
        <v>1276.21</v>
      </c>
      <c r="V29" s="21"/>
      <c r="Y29" s="29">
        <v>3200</v>
      </c>
      <c r="Z29" s="21"/>
      <c r="AC29" s="26">
        <f>SUMIFS('P23+P24 Buchungen'!F2:F859,'P23+P24 Buchungen'!D2:D859,$E29,'P23+P24 Buchungen'!C2:C859,"&gt;="&amp;AC$4,'P23+P24 Buchungen'!C2:C859,"&lt;"&amp;AC$5+1,'P23+P24 Buchungen'!L2:L859,"Ausgaben")-SUMIFS('P23+P24 Buchungen'!F2:F859,'P23+P24 Buchungen'!D2:D859,$E29,'P23+P24 Buchungen'!C2:C859,"&gt;="&amp;AC$4,'P23+P24 Buchungen'!C2:C859,"&lt;"&amp;AC$5+1,'P23+P24 Buchungen'!P2:P859,"Einnahmen")+SUMIFS('P23+P24 Buchungen'!F2:F859,'P23+P24 Buchungen'!D2:D859,$E29,'P23+P24 Buchungen'!C2:C859,"&gt;="&amp;AC$4,'P23+P24 Buchungen'!C2:C859,"&lt;"&amp;AC$5+1,'P23+P24 Buchungen'!L2:L859,"Einnahmen")-SUMIFS('P23+P24 Buchungen'!F2:F859,'P23+P24 Buchungen'!D2:D859,$E29,'P23+P24 Buchungen'!C2:C859,"&gt;="&amp;AC$4,'P23+P24 Buchungen'!C2:C859,"&lt;"&amp;AC$5+1,'P23+P24 Buchungen'!P2:P859,"Ausgaben")</f>
        <v>1665.5600000000006</v>
      </c>
      <c r="AD29" s="21"/>
      <c r="AG29" s="26">
        <f>SUMIFS('P23+P24 Buchungen'!F2:F859,'P23+P24 Buchungen'!D2:D859,$E29,'P23+P24 Buchungen'!C2:C859,"&gt;="&amp;AG$4,'P23+P24 Buchungen'!C2:C859,"&lt;"&amp;AG$5+1,'P23+P24 Buchungen'!L2:L859,"Ausgaben")-SUMIFS('P23+P24 Buchungen'!F2:F859,'P23+P24 Buchungen'!D2:D859,$E29,'P23+P24 Buchungen'!C2:C859,"&gt;="&amp;AG$4,'P23+P24 Buchungen'!C2:C859,"&lt;"&amp;AG$5+1,'P23+P24 Buchungen'!P2:P859,"Einnahmen")+SUMIFS('P23+P24 Buchungen'!F2:F859,'P23+P24 Buchungen'!D2:D859,$E29,'P23+P24 Buchungen'!C2:C859,"&gt;="&amp;AG$4,'P23+P24 Buchungen'!C2:C859,"&lt;"&amp;AG$5+1,'P23+P24 Buchungen'!L2:L859,"Einnahmen")-SUMIFS('P23+P24 Buchungen'!F2:F859,'P23+P24 Buchungen'!D2:D859,$E29,'P23+P24 Buchungen'!C2:C859,"&gt;="&amp;AG$4,'P23+P24 Buchungen'!C2:C859,"&lt;"&amp;AG$5+1,'P23+P24 Buchungen'!P2:P859,"Ausgaben")</f>
        <v>1053.5099999999998</v>
      </c>
      <c r="AH29" s="21"/>
      <c r="AK29" s="29">
        <v>3200</v>
      </c>
      <c r="AL29" s="21"/>
      <c r="AO29" s="26">
        <f>SUMIFS('P23+P24 Buchungen'!F2:F859,'P23+P24 Buchungen'!D2:D859,$E29,'P23+P24 Buchungen'!C2:C859,"&gt;="&amp;AO$4,'P23+P24 Buchungen'!C2:C859,"&lt;"&amp;AO$5+1,'P23+P24 Buchungen'!L2:L859,"Ausgaben")-SUMIFS('P23+P24 Buchungen'!F2:F859,'P23+P24 Buchungen'!D2:D859,$E29,'P23+P24 Buchungen'!C2:C859,"&gt;="&amp;AO$4,'P23+P24 Buchungen'!C2:C859,"&lt;"&amp;AO$5+1,'P23+P24 Buchungen'!P2:P859,"Einnahmen")+SUMIFS('P23+P24 Buchungen'!F2:F859,'P23+P24 Buchungen'!D2:D859,$E29,'P23+P24 Buchungen'!C2:C859,"&gt;="&amp;AO$4,'P23+P24 Buchungen'!C2:C859,"&lt;"&amp;AO$5+1,'P23+P24 Buchungen'!L2:L859,"Einnahmen")-SUMIFS('P23+P24 Buchungen'!F2:F859,'P23+P24 Buchungen'!D2:D859,$E29,'P23+P24 Buchungen'!C2:C859,"&gt;="&amp;AO$4,'P23+P24 Buchungen'!C2:C859,"&lt;"&amp;AO$5+1,'P23+P24 Buchungen'!P2:P859,"Ausgaben")</f>
        <v>1303.0100000000002</v>
      </c>
      <c r="AP29" s="21"/>
      <c r="AS29" s="26">
        <f>SUMIFS('P23+P24 Buchungen'!F2:F859,'P23+P24 Buchungen'!D2:D859,$E29,'P23+P24 Buchungen'!C2:C859,"&gt;="&amp;AS$4,'P23+P24 Buchungen'!C2:C859,"&lt;"&amp;AS$5+1,'P23+P24 Buchungen'!L2:L859,"Ausgaben")-SUMIFS('P23+P24 Buchungen'!F2:F859,'P23+P24 Buchungen'!D2:D859,$E29,'P23+P24 Buchungen'!C2:C859,"&gt;="&amp;AS$4,'P23+P24 Buchungen'!C2:C859,"&lt;"&amp;AS$5+1,'P23+P24 Buchungen'!P2:P859,"Einnahmen")+SUMIFS('P23+P24 Buchungen'!F2:F859,'P23+P24 Buchungen'!D2:D859,$E29,'P23+P24 Buchungen'!C2:C859,"&gt;="&amp;AS$4,'P23+P24 Buchungen'!C2:C859,"&lt;"&amp;AS$5+1,'P23+P24 Buchungen'!L2:L859,"Einnahmen")-SUMIFS('P23+P24 Buchungen'!F2:F859,'P23+P24 Buchungen'!D2:D859,$E29,'P23+P24 Buchungen'!C2:C859,"&gt;="&amp;AS$4,'P23+P24 Buchungen'!C2:C859,"&lt;"&amp;AS$5+1,'P23+P24 Buchungen'!P2:P859,"Ausgaben")</f>
        <v>0</v>
      </c>
    </row>
    <row r="30" spans="3:45" x14ac:dyDescent="0.2">
      <c r="D30" t="s">
        <v>5539</v>
      </c>
      <c r="E30" t="s">
        <v>3274</v>
      </c>
      <c r="F30" s="21"/>
      <c r="I30" s="29">
        <v>12000</v>
      </c>
      <c r="J30" s="21"/>
      <c r="M30" s="29">
        <v>4000</v>
      </c>
      <c r="N30" s="21"/>
      <c r="Q30" s="26">
        <f>SUMIFS('P23+P24 Buchungen'!F2:F859,'P23+P24 Buchungen'!D2:D859,$E30,'P23+P24 Buchungen'!C2:C859,"&gt;="&amp;Q$4,'P23+P24 Buchungen'!C2:C859,"&lt;"&amp;Q$5+1,'P23+P24 Buchungen'!L2:L859,"Ausgaben")-SUMIFS('P23+P24 Buchungen'!F2:F859,'P23+P24 Buchungen'!D2:D859,$E30,'P23+P24 Buchungen'!C2:C859,"&gt;="&amp;Q$4,'P23+P24 Buchungen'!C2:C859,"&lt;"&amp;Q$5+1,'P23+P24 Buchungen'!P2:P859,"Einnahmen")+SUMIFS('P23+P24 Buchungen'!F2:F859,'P23+P24 Buchungen'!D2:D859,$E30,'P23+P24 Buchungen'!C2:C859,"&gt;="&amp;Q$4,'P23+P24 Buchungen'!C2:C859,"&lt;"&amp;Q$5+1,'P23+P24 Buchungen'!L2:L859,"Einnahmen")-SUMIFS('P23+P24 Buchungen'!F2:F859,'P23+P24 Buchungen'!D2:D859,$E30,'P23+P24 Buchungen'!C2:C859,"&gt;="&amp;Q$4,'P23+P24 Buchungen'!C2:C859,"&lt;"&amp;Q$5+1,'P23+P24 Buchungen'!P2:P859,"Ausgaben")</f>
        <v>0</v>
      </c>
      <c r="R30" s="21"/>
      <c r="U30" s="26">
        <f>SUMIFS('P23+P24 Buchungen'!F2:F859,'P23+P24 Buchungen'!D2:D859,$E30,'P23+P24 Buchungen'!C2:C859,"&gt;="&amp;U$4,'P23+P24 Buchungen'!C2:C859,"&lt;"&amp;U$5+1,'P23+P24 Buchungen'!L2:L859,"Ausgaben")-SUMIFS('P23+P24 Buchungen'!F2:F859,'P23+P24 Buchungen'!D2:D859,$E30,'P23+P24 Buchungen'!C2:C859,"&gt;="&amp;U$4,'P23+P24 Buchungen'!C2:C859,"&lt;"&amp;U$5+1,'P23+P24 Buchungen'!P2:P859,"Einnahmen")+SUMIFS('P23+P24 Buchungen'!F2:F859,'P23+P24 Buchungen'!D2:D859,$E30,'P23+P24 Buchungen'!C2:C859,"&gt;="&amp;U$4,'P23+P24 Buchungen'!C2:C859,"&lt;"&amp;U$5+1,'P23+P24 Buchungen'!L2:L859,"Einnahmen")-SUMIFS('P23+P24 Buchungen'!F2:F859,'P23+P24 Buchungen'!D2:D859,$E30,'P23+P24 Buchungen'!C2:C859,"&gt;="&amp;U$4,'P23+P24 Buchungen'!C2:C859,"&lt;"&amp;U$5+1,'P23+P24 Buchungen'!P2:P859,"Ausgaben")</f>
        <v>1963.5</v>
      </c>
      <c r="V30" s="21"/>
      <c r="Y30" s="29">
        <v>4000</v>
      </c>
      <c r="Z30" s="21"/>
      <c r="AC30" s="26">
        <f>SUMIFS('P23+P24 Buchungen'!F2:F859,'P23+P24 Buchungen'!D2:D859,$E30,'P23+P24 Buchungen'!C2:C859,"&gt;="&amp;AC$4,'P23+P24 Buchungen'!C2:C859,"&lt;"&amp;AC$5+1,'P23+P24 Buchungen'!L2:L859,"Ausgaben")-SUMIFS('P23+P24 Buchungen'!F2:F859,'P23+P24 Buchungen'!D2:D859,$E30,'P23+P24 Buchungen'!C2:C859,"&gt;="&amp;AC$4,'P23+P24 Buchungen'!C2:C859,"&lt;"&amp;AC$5+1,'P23+P24 Buchungen'!P2:P859,"Einnahmen")+SUMIFS('P23+P24 Buchungen'!F2:F859,'P23+P24 Buchungen'!D2:D859,$E30,'P23+P24 Buchungen'!C2:C859,"&gt;="&amp;AC$4,'P23+P24 Buchungen'!C2:C859,"&lt;"&amp;AC$5+1,'P23+P24 Buchungen'!L2:L859,"Einnahmen")-SUMIFS('P23+P24 Buchungen'!F2:F859,'P23+P24 Buchungen'!D2:D859,$E30,'P23+P24 Buchungen'!C2:C859,"&gt;="&amp;AC$4,'P23+P24 Buchungen'!C2:C859,"&lt;"&amp;AC$5+1,'P23+P24 Buchungen'!P2:P859,"Ausgaben")</f>
        <v>1963.5</v>
      </c>
      <c r="AD30" s="21"/>
      <c r="AG30" s="26">
        <f>SUMIFS('P23+P24 Buchungen'!F2:F859,'P23+P24 Buchungen'!D2:D859,$E30,'P23+P24 Buchungen'!C2:C859,"&gt;="&amp;AG$4,'P23+P24 Buchungen'!C2:C859,"&lt;"&amp;AG$5+1,'P23+P24 Buchungen'!L2:L859,"Ausgaben")-SUMIFS('P23+P24 Buchungen'!F2:F859,'P23+P24 Buchungen'!D2:D859,$E30,'P23+P24 Buchungen'!C2:C859,"&gt;="&amp;AG$4,'P23+P24 Buchungen'!C2:C859,"&lt;"&amp;AG$5+1,'P23+P24 Buchungen'!P2:P859,"Einnahmen")+SUMIFS('P23+P24 Buchungen'!F2:F859,'P23+P24 Buchungen'!D2:D859,$E30,'P23+P24 Buchungen'!C2:C859,"&gt;="&amp;AG$4,'P23+P24 Buchungen'!C2:C859,"&lt;"&amp;AG$5+1,'P23+P24 Buchungen'!L2:L859,"Einnahmen")-SUMIFS('P23+P24 Buchungen'!F2:F859,'P23+P24 Buchungen'!D2:D859,$E30,'P23+P24 Buchungen'!C2:C859,"&gt;="&amp;AG$4,'P23+P24 Buchungen'!C2:C859,"&lt;"&amp;AG$5+1,'P23+P24 Buchungen'!P2:P859,"Ausgaben")</f>
        <v>0</v>
      </c>
      <c r="AH30" s="21"/>
      <c r="AK30" s="29">
        <v>4000</v>
      </c>
      <c r="AL30" s="21"/>
      <c r="AO30" s="26">
        <f>SUMIFS('P23+P24 Buchungen'!F2:F859,'P23+P24 Buchungen'!D2:D859,$E30,'P23+P24 Buchungen'!C2:C859,"&gt;="&amp;AO$4,'P23+P24 Buchungen'!C2:C859,"&lt;"&amp;AO$5+1,'P23+P24 Buchungen'!L2:L859,"Ausgaben")-SUMIFS('P23+P24 Buchungen'!F2:F859,'P23+P24 Buchungen'!D2:D859,$E30,'P23+P24 Buchungen'!C2:C859,"&gt;="&amp;AO$4,'P23+P24 Buchungen'!C2:C859,"&lt;"&amp;AO$5+1,'P23+P24 Buchungen'!P2:P859,"Einnahmen")+SUMIFS('P23+P24 Buchungen'!F2:F859,'P23+P24 Buchungen'!D2:D859,$E30,'P23+P24 Buchungen'!C2:C859,"&gt;="&amp;AO$4,'P23+P24 Buchungen'!C2:C859,"&lt;"&amp;AO$5+1,'P23+P24 Buchungen'!L2:L859,"Einnahmen")-SUMIFS('P23+P24 Buchungen'!F2:F859,'P23+P24 Buchungen'!D2:D859,$E30,'P23+P24 Buchungen'!C2:C859,"&gt;="&amp;AO$4,'P23+P24 Buchungen'!C2:C859,"&lt;"&amp;AO$5+1,'P23+P24 Buchungen'!P2:P859,"Ausgaben")</f>
        <v>1963.5</v>
      </c>
      <c r="AP30" s="21"/>
      <c r="AS30" s="26">
        <f>SUMIFS('P23+P24 Buchungen'!F2:F859,'P23+P24 Buchungen'!D2:D859,$E30,'P23+P24 Buchungen'!C2:C859,"&gt;="&amp;AS$4,'P23+P24 Buchungen'!C2:C859,"&lt;"&amp;AS$5+1,'P23+P24 Buchungen'!L2:L859,"Ausgaben")-SUMIFS('P23+P24 Buchungen'!F2:F859,'P23+P24 Buchungen'!D2:D859,$E30,'P23+P24 Buchungen'!C2:C859,"&gt;="&amp;AS$4,'P23+P24 Buchungen'!C2:C859,"&lt;"&amp;AS$5+1,'P23+P24 Buchungen'!P2:P859,"Einnahmen")+SUMIFS('P23+P24 Buchungen'!F2:F859,'P23+P24 Buchungen'!D2:D859,$E30,'P23+P24 Buchungen'!C2:C859,"&gt;="&amp;AS$4,'P23+P24 Buchungen'!C2:C859,"&lt;"&amp;AS$5+1,'P23+P24 Buchungen'!L2:L859,"Einnahmen")-SUMIFS('P23+P24 Buchungen'!F2:F859,'P23+P24 Buchungen'!D2:D859,$E30,'P23+P24 Buchungen'!C2:C859,"&gt;="&amp;AS$4,'P23+P24 Buchungen'!C2:C859,"&lt;"&amp;AS$5+1,'P23+P24 Buchungen'!P2:P859,"Ausgaben")</f>
        <v>0</v>
      </c>
    </row>
    <row r="31" spans="3:45" ht="16" x14ac:dyDescent="0.2">
      <c r="D31" s="27" t="s">
        <v>5872</v>
      </c>
      <c r="E31" s="27"/>
      <c r="F31" s="28"/>
      <c r="G31" s="27"/>
      <c r="H31" s="42">
        <f>SUM(I32:I34)</f>
        <v>0</v>
      </c>
      <c r="I31" s="43"/>
      <c r="J31" s="28"/>
      <c r="K31" s="27"/>
      <c r="L31" s="42">
        <v>1700</v>
      </c>
      <c r="M31" s="43"/>
      <c r="N31" s="28"/>
      <c r="O31" s="27"/>
      <c r="P31" s="42">
        <f>SUM(Q32:Q34)</f>
        <v>22.5</v>
      </c>
      <c r="Q31" s="43"/>
      <c r="R31" s="28"/>
      <c r="S31" s="27"/>
      <c r="T31" s="42">
        <f>SUM(U32:U34)</f>
        <v>18.920000000000002</v>
      </c>
      <c r="U31" s="43"/>
      <c r="V31" s="28"/>
      <c r="W31" s="27"/>
      <c r="X31" s="42">
        <v>1500</v>
      </c>
      <c r="Y31" s="43"/>
      <c r="Z31" s="28"/>
      <c r="AA31" s="27"/>
      <c r="AB31" s="42">
        <f>SUM(AC32:AC34)</f>
        <v>99</v>
      </c>
      <c r="AC31" s="43"/>
      <c r="AD31" s="28"/>
      <c r="AE31" s="27"/>
      <c r="AF31" s="42">
        <f>SUM(AG32:AG34)</f>
        <v>394.5</v>
      </c>
      <c r="AG31" s="43"/>
      <c r="AH31" s="28"/>
      <c r="AI31" s="27"/>
      <c r="AJ31" s="42">
        <v>1500</v>
      </c>
      <c r="AK31" s="43"/>
      <c r="AL31" s="28"/>
      <c r="AM31" s="27"/>
      <c r="AN31" s="42">
        <f>SUM(AO32:AO34)</f>
        <v>0</v>
      </c>
      <c r="AO31" s="43"/>
      <c r="AP31" s="28"/>
      <c r="AQ31" s="27"/>
      <c r="AR31" s="42">
        <f>SUM(AS32:AS34)</f>
        <v>0</v>
      </c>
      <c r="AS31" s="43"/>
    </row>
    <row r="32" spans="3:45" x14ac:dyDescent="0.2">
      <c r="D32" t="s">
        <v>5521</v>
      </c>
      <c r="E32" t="s">
        <v>5873</v>
      </c>
      <c r="F32" s="21"/>
      <c r="I32" s="22"/>
      <c r="J32" s="21"/>
      <c r="M32" s="29">
        <v>300</v>
      </c>
      <c r="N32" s="21"/>
      <c r="Q32" s="26">
        <f>SUMIFS('P23+P24 Buchungen'!F2:F859,'P23+P24 Buchungen'!D2:D859,$E32,'P23+P24 Buchungen'!C2:C859,"&gt;="&amp;Q$4,'P23+P24 Buchungen'!C2:C859,"&lt;"&amp;Q$5+1,'P23+P24 Buchungen'!L2:L859,"Ausgaben")-SUMIFS('P23+P24 Buchungen'!F2:F859,'P23+P24 Buchungen'!D2:D859,$E32,'P23+P24 Buchungen'!C2:C859,"&gt;="&amp;Q$4,'P23+P24 Buchungen'!C2:C859,"&lt;"&amp;Q$5+1,'P23+P24 Buchungen'!P2:P859,"Einnahmen")+SUMIFS('P23+P24 Buchungen'!F2:F859,'P23+P24 Buchungen'!D2:D859,$E32,'P23+P24 Buchungen'!C2:C859,"&gt;="&amp;Q$4,'P23+P24 Buchungen'!C2:C859,"&lt;"&amp;Q$5+1,'P23+P24 Buchungen'!L2:L859,"Einnahmen")-SUMIFS('P23+P24 Buchungen'!F2:F859,'P23+P24 Buchungen'!D2:D859,$E32,'P23+P24 Buchungen'!C2:C859,"&gt;="&amp;Q$4,'P23+P24 Buchungen'!C2:C859,"&lt;"&amp;Q$5+1,'P23+P24 Buchungen'!P2:P859,"Ausgaben")</f>
        <v>0</v>
      </c>
      <c r="R32" s="21"/>
      <c r="U32" s="26">
        <f>SUMIFS('P23+P24 Buchungen'!F2:F859,'P23+P24 Buchungen'!D2:D859,$E32,'P23+P24 Buchungen'!C2:C859,"&gt;="&amp;U$4,'P23+P24 Buchungen'!C2:C859,"&lt;"&amp;U$5+1,'P23+P24 Buchungen'!L2:L859,"Ausgaben")-SUMIFS('P23+P24 Buchungen'!F2:F859,'P23+P24 Buchungen'!D2:D859,$E32,'P23+P24 Buchungen'!C2:C859,"&gt;="&amp;U$4,'P23+P24 Buchungen'!C2:C859,"&lt;"&amp;U$5+1,'P23+P24 Buchungen'!P2:P859,"Einnahmen")+SUMIFS('P23+P24 Buchungen'!F2:F859,'P23+P24 Buchungen'!D2:D859,$E32,'P23+P24 Buchungen'!C2:C859,"&gt;="&amp;U$4,'P23+P24 Buchungen'!C2:C859,"&lt;"&amp;U$5+1,'P23+P24 Buchungen'!L2:L859,"Einnahmen")-SUMIFS('P23+P24 Buchungen'!F2:F859,'P23+P24 Buchungen'!D2:D859,$E32,'P23+P24 Buchungen'!C2:C859,"&gt;="&amp;U$4,'P23+P24 Buchungen'!C2:C859,"&lt;"&amp;U$5+1,'P23+P24 Buchungen'!P2:P859,"Ausgaben")</f>
        <v>0</v>
      </c>
      <c r="V32" s="21"/>
      <c r="Y32" s="29">
        <v>200</v>
      </c>
      <c r="Z32" s="21"/>
      <c r="AC32" s="26">
        <f>SUMIFS('P23+P24 Buchungen'!F2:F859,'P23+P24 Buchungen'!D2:D859,$E32,'P23+P24 Buchungen'!C2:C859,"&gt;="&amp;AC$4,'P23+P24 Buchungen'!C2:C859,"&lt;"&amp;AC$5+1,'P23+P24 Buchungen'!L2:L859,"Ausgaben")-SUMIFS('P23+P24 Buchungen'!F2:F859,'P23+P24 Buchungen'!D2:D859,$E32,'P23+P24 Buchungen'!C2:C859,"&gt;="&amp;AC$4,'P23+P24 Buchungen'!C2:C859,"&lt;"&amp;AC$5+1,'P23+P24 Buchungen'!P2:P859,"Einnahmen")+SUMIFS('P23+P24 Buchungen'!F2:F859,'P23+P24 Buchungen'!D2:D859,$E32,'P23+P24 Buchungen'!C2:C859,"&gt;="&amp;AC$4,'P23+P24 Buchungen'!C2:C859,"&lt;"&amp;AC$5+1,'P23+P24 Buchungen'!L2:L859,"Einnahmen")-SUMIFS('P23+P24 Buchungen'!F2:F859,'P23+P24 Buchungen'!D2:D859,$E32,'P23+P24 Buchungen'!C2:C859,"&gt;="&amp;AC$4,'P23+P24 Buchungen'!C2:C859,"&lt;"&amp;AC$5+1,'P23+P24 Buchungen'!P2:P859,"Ausgaben")</f>
        <v>0</v>
      </c>
      <c r="AD32" s="21"/>
      <c r="AG32" s="26">
        <f>SUMIFS('P23+P24 Buchungen'!F2:F859,'P23+P24 Buchungen'!D2:D859,$E32,'P23+P24 Buchungen'!C2:C859,"&gt;="&amp;AG$4,'P23+P24 Buchungen'!C2:C859,"&lt;"&amp;AG$5+1,'P23+P24 Buchungen'!L2:L859,"Ausgaben")-SUMIFS('P23+P24 Buchungen'!F2:F859,'P23+P24 Buchungen'!D2:D859,$E32,'P23+P24 Buchungen'!C2:C859,"&gt;="&amp;AG$4,'P23+P24 Buchungen'!C2:C859,"&lt;"&amp;AG$5+1,'P23+P24 Buchungen'!P2:P859,"Einnahmen")+SUMIFS('P23+P24 Buchungen'!F2:F859,'P23+P24 Buchungen'!D2:D859,$E32,'P23+P24 Buchungen'!C2:C859,"&gt;="&amp;AG$4,'P23+P24 Buchungen'!C2:C859,"&lt;"&amp;AG$5+1,'P23+P24 Buchungen'!L2:L859,"Einnahmen")-SUMIFS('P23+P24 Buchungen'!F2:F859,'P23+P24 Buchungen'!D2:D859,$E32,'P23+P24 Buchungen'!C2:C859,"&gt;="&amp;AG$4,'P23+P24 Buchungen'!C2:C859,"&lt;"&amp;AG$5+1,'P23+P24 Buchungen'!P2:P859,"Ausgaben")</f>
        <v>0</v>
      </c>
      <c r="AH32" s="21"/>
      <c r="AK32" s="29">
        <v>200</v>
      </c>
      <c r="AL32" s="21"/>
      <c r="AO32" s="26">
        <f>SUMIFS('P23+P24 Buchungen'!F2:F859,'P23+P24 Buchungen'!D2:D859,$E32,'P23+P24 Buchungen'!C2:C859,"&gt;="&amp;AO$4,'P23+P24 Buchungen'!C2:C859,"&lt;"&amp;AO$5+1,'P23+P24 Buchungen'!L2:L859,"Ausgaben")-SUMIFS('P23+P24 Buchungen'!F2:F859,'P23+P24 Buchungen'!D2:D859,$E32,'P23+P24 Buchungen'!C2:C859,"&gt;="&amp;AO$4,'P23+P24 Buchungen'!C2:C859,"&lt;"&amp;AO$5+1,'P23+P24 Buchungen'!P2:P859,"Einnahmen")+SUMIFS('P23+P24 Buchungen'!F2:F859,'P23+P24 Buchungen'!D2:D859,$E32,'P23+P24 Buchungen'!C2:C859,"&gt;="&amp;AO$4,'P23+P24 Buchungen'!C2:C859,"&lt;"&amp;AO$5+1,'P23+P24 Buchungen'!L2:L859,"Einnahmen")-SUMIFS('P23+P24 Buchungen'!F2:F859,'P23+P24 Buchungen'!D2:D859,$E32,'P23+P24 Buchungen'!C2:C859,"&gt;="&amp;AO$4,'P23+P24 Buchungen'!C2:C859,"&lt;"&amp;AO$5+1,'P23+P24 Buchungen'!P2:P859,"Ausgaben")</f>
        <v>0</v>
      </c>
      <c r="AP32" s="21"/>
      <c r="AS32" s="26">
        <f>SUMIFS('P23+P24 Buchungen'!F2:F859,'P23+P24 Buchungen'!D2:D859,$E32,'P23+P24 Buchungen'!C2:C859,"&gt;="&amp;AS$4,'P23+P24 Buchungen'!C2:C859,"&lt;"&amp;AS$5+1,'P23+P24 Buchungen'!L2:L859,"Ausgaben")-SUMIFS('P23+P24 Buchungen'!F2:F859,'P23+P24 Buchungen'!D2:D859,$E32,'P23+P24 Buchungen'!C2:C859,"&gt;="&amp;AS$4,'P23+P24 Buchungen'!C2:C859,"&lt;"&amp;AS$5+1,'P23+P24 Buchungen'!P2:P859,"Einnahmen")+SUMIFS('P23+P24 Buchungen'!F2:F859,'P23+P24 Buchungen'!D2:D859,$E32,'P23+P24 Buchungen'!C2:C859,"&gt;="&amp;AS$4,'P23+P24 Buchungen'!C2:C859,"&lt;"&amp;AS$5+1,'P23+P24 Buchungen'!L2:L859,"Einnahmen")-SUMIFS('P23+P24 Buchungen'!F2:F859,'P23+P24 Buchungen'!D2:D859,$E32,'P23+P24 Buchungen'!C2:C859,"&gt;="&amp;AS$4,'P23+P24 Buchungen'!C2:C859,"&lt;"&amp;AS$5+1,'P23+P24 Buchungen'!P2:P859,"Ausgaben")</f>
        <v>0</v>
      </c>
    </row>
    <row r="33" spans="2:45" x14ac:dyDescent="0.2">
      <c r="D33" t="s">
        <v>5557</v>
      </c>
      <c r="E33" t="s">
        <v>2220</v>
      </c>
      <c r="F33" s="21"/>
      <c r="I33" s="22"/>
      <c r="J33" s="21"/>
      <c r="M33" s="29">
        <v>400</v>
      </c>
      <c r="N33" s="21"/>
      <c r="Q33" s="26">
        <f>SUMIFS('P23+P24 Buchungen'!F2:F859,'P23+P24 Buchungen'!D2:D859,$E33,'P23+P24 Buchungen'!C2:C859,"&gt;="&amp;Q$4,'P23+P24 Buchungen'!C2:C859,"&lt;"&amp;Q$5+1,'P23+P24 Buchungen'!L2:L859,"Ausgaben")-SUMIFS('P23+P24 Buchungen'!F2:F859,'P23+P24 Buchungen'!D2:D859,$E33,'P23+P24 Buchungen'!C2:C859,"&gt;="&amp;Q$4,'P23+P24 Buchungen'!C2:C859,"&lt;"&amp;Q$5+1,'P23+P24 Buchungen'!P2:P859,"Einnahmen")+SUMIFS('P23+P24 Buchungen'!F2:F859,'P23+P24 Buchungen'!D2:D859,$E33,'P23+P24 Buchungen'!C2:C859,"&gt;="&amp;Q$4,'P23+P24 Buchungen'!C2:C859,"&lt;"&amp;Q$5+1,'P23+P24 Buchungen'!L2:L859,"Einnahmen")-SUMIFS('P23+P24 Buchungen'!F2:F859,'P23+P24 Buchungen'!D2:D859,$E33,'P23+P24 Buchungen'!C2:C859,"&gt;="&amp;Q$4,'P23+P24 Buchungen'!C2:C859,"&lt;"&amp;Q$5+1,'P23+P24 Buchungen'!P2:P859,"Ausgaben")</f>
        <v>22.5</v>
      </c>
      <c r="R33" s="21"/>
      <c r="U33" s="26">
        <f>SUMIFS('P23+P24 Buchungen'!F2:F859,'P23+P24 Buchungen'!D2:D859,$E33,'P23+P24 Buchungen'!C2:C859,"&gt;="&amp;U$4,'P23+P24 Buchungen'!C2:C859,"&lt;"&amp;U$5+1,'P23+P24 Buchungen'!L2:L859,"Ausgaben")-SUMIFS('P23+P24 Buchungen'!F2:F859,'P23+P24 Buchungen'!D2:D859,$E33,'P23+P24 Buchungen'!C2:C859,"&gt;="&amp;U$4,'P23+P24 Buchungen'!C2:C859,"&lt;"&amp;U$5+1,'P23+P24 Buchungen'!P2:P859,"Einnahmen")+SUMIFS('P23+P24 Buchungen'!F2:F859,'P23+P24 Buchungen'!D2:D859,$E33,'P23+P24 Buchungen'!C2:C859,"&gt;="&amp;U$4,'P23+P24 Buchungen'!C2:C859,"&lt;"&amp;U$5+1,'P23+P24 Buchungen'!L2:L859,"Einnahmen")-SUMIFS('P23+P24 Buchungen'!F2:F859,'P23+P24 Buchungen'!D2:D859,$E33,'P23+P24 Buchungen'!C2:C859,"&gt;="&amp;U$4,'P23+P24 Buchungen'!C2:C859,"&lt;"&amp;U$5+1,'P23+P24 Buchungen'!P2:P859,"Ausgaben")</f>
        <v>18.920000000000002</v>
      </c>
      <c r="V33" s="21"/>
      <c r="Y33" s="29">
        <v>300</v>
      </c>
      <c r="Z33" s="21"/>
      <c r="AC33" s="26">
        <f>SUMIFS('P23+P24 Buchungen'!F2:F859,'P23+P24 Buchungen'!D2:D859,$E33,'P23+P24 Buchungen'!C2:C859,"&gt;="&amp;AC$4,'P23+P24 Buchungen'!C2:C859,"&lt;"&amp;AC$5+1,'P23+P24 Buchungen'!L2:L859,"Ausgaben")-SUMIFS('P23+P24 Buchungen'!F2:F859,'P23+P24 Buchungen'!D2:D859,$E33,'P23+P24 Buchungen'!C2:C859,"&gt;="&amp;AC$4,'P23+P24 Buchungen'!C2:C859,"&lt;"&amp;AC$5+1,'P23+P24 Buchungen'!P2:P859,"Einnahmen")+SUMIFS('P23+P24 Buchungen'!F2:F859,'P23+P24 Buchungen'!D2:D859,$E33,'P23+P24 Buchungen'!C2:C859,"&gt;="&amp;AC$4,'P23+P24 Buchungen'!C2:C859,"&lt;"&amp;AC$5+1,'P23+P24 Buchungen'!L2:L859,"Einnahmen")-SUMIFS('P23+P24 Buchungen'!F2:F859,'P23+P24 Buchungen'!D2:D859,$E33,'P23+P24 Buchungen'!C2:C859,"&gt;="&amp;AC$4,'P23+P24 Buchungen'!C2:C859,"&lt;"&amp;AC$5+1,'P23+P24 Buchungen'!P2:P859,"Ausgaben")</f>
        <v>99</v>
      </c>
      <c r="AD33" s="21"/>
      <c r="AG33" s="26">
        <f>SUMIFS('P23+P24 Buchungen'!F2:F859,'P23+P24 Buchungen'!D2:D859,$E33,'P23+P24 Buchungen'!C2:C859,"&gt;="&amp;AG$4,'P23+P24 Buchungen'!C2:C859,"&lt;"&amp;AG$5+1,'P23+P24 Buchungen'!L2:L859,"Ausgaben")-SUMIFS('P23+P24 Buchungen'!F2:F859,'P23+P24 Buchungen'!D2:D859,$E33,'P23+P24 Buchungen'!C2:C859,"&gt;="&amp;AG$4,'P23+P24 Buchungen'!C2:C859,"&lt;"&amp;AG$5+1,'P23+P24 Buchungen'!P2:P859,"Einnahmen")+SUMIFS('P23+P24 Buchungen'!F2:F859,'P23+P24 Buchungen'!D2:D859,$E33,'P23+P24 Buchungen'!C2:C859,"&gt;="&amp;AG$4,'P23+P24 Buchungen'!C2:C859,"&lt;"&amp;AG$5+1,'P23+P24 Buchungen'!L2:L859,"Einnahmen")-SUMIFS('P23+P24 Buchungen'!F2:F859,'P23+P24 Buchungen'!D2:D859,$E33,'P23+P24 Buchungen'!C2:C859,"&gt;="&amp;AG$4,'P23+P24 Buchungen'!C2:C859,"&lt;"&amp;AG$5+1,'P23+P24 Buchungen'!P2:P859,"Ausgaben")</f>
        <v>394.5</v>
      </c>
      <c r="AH33" s="21"/>
      <c r="AK33" s="29">
        <v>300</v>
      </c>
      <c r="AL33" s="21"/>
      <c r="AO33" s="26">
        <f>SUMIFS('P23+P24 Buchungen'!F2:F859,'P23+P24 Buchungen'!D2:D859,$E33,'P23+P24 Buchungen'!C2:C859,"&gt;="&amp;AO$4,'P23+P24 Buchungen'!C2:C859,"&lt;"&amp;AO$5+1,'P23+P24 Buchungen'!L2:L859,"Ausgaben")-SUMIFS('P23+P24 Buchungen'!F2:F859,'P23+P24 Buchungen'!D2:D859,$E33,'P23+P24 Buchungen'!C2:C859,"&gt;="&amp;AO$4,'P23+P24 Buchungen'!C2:C859,"&lt;"&amp;AO$5+1,'P23+P24 Buchungen'!P2:P859,"Einnahmen")+SUMIFS('P23+P24 Buchungen'!F2:F859,'P23+P24 Buchungen'!D2:D859,$E33,'P23+P24 Buchungen'!C2:C859,"&gt;="&amp;AO$4,'P23+P24 Buchungen'!C2:C859,"&lt;"&amp;AO$5+1,'P23+P24 Buchungen'!L2:L859,"Einnahmen")-SUMIFS('P23+P24 Buchungen'!F2:F859,'P23+P24 Buchungen'!D2:D859,$E33,'P23+P24 Buchungen'!C2:C859,"&gt;="&amp;AO$4,'P23+P24 Buchungen'!C2:C859,"&lt;"&amp;AO$5+1,'P23+P24 Buchungen'!P2:P859,"Ausgaben")</f>
        <v>0</v>
      </c>
      <c r="AP33" s="21"/>
      <c r="AS33" s="26">
        <f>SUMIFS('P23+P24 Buchungen'!F2:F859,'P23+P24 Buchungen'!D2:D859,$E33,'P23+P24 Buchungen'!C2:C859,"&gt;="&amp;AS$4,'P23+P24 Buchungen'!C2:C859,"&lt;"&amp;AS$5+1,'P23+P24 Buchungen'!L2:L859,"Ausgaben")-SUMIFS('P23+P24 Buchungen'!F2:F859,'P23+P24 Buchungen'!D2:D859,$E33,'P23+P24 Buchungen'!C2:C859,"&gt;="&amp;AS$4,'P23+P24 Buchungen'!C2:C859,"&lt;"&amp;AS$5+1,'P23+P24 Buchungen'!P2:P859,"Einnahmen")+SUMIFS('P23+P24 Buchungen'!F2:F859,'P23+P24 Buchungen'!D2:D859,$E33,'P23+P24 Buchungen'!C2:C859,"&gt;="&amp;AS$4,'P23+P24 Buchungen'!C2:C859,"&lt;"&amp;AS$5+1,'P23+P24 Buchungen'!L2:L859,"Einnahmen")-SUMIFS('P23+P24 Buchungen'!F2:F859,'P23+P24 Buchungen'!D2:D859,$E33,'P23+P24 Buchungen'!C2:C859,"&gt;="&amp;AS$4,'P23+P24 Buchungen'!C2:C859,"&lt;"&amp;AS$5+1,'P23+P24 Buchungen'!P2:P859,"Ausgaben")</f>
        <v>0</v>
      </c>
    </row>
    <row r="34" spans="2:45" x14ac:dyDescent="0.2">
      <c r="D34" t="s">
        <v>5539</v>
      </c>
      <c r="E34" t="s">
        <v>5874</v>
      </c>
      <c r="F34" s="21"/>
      <c r="I34" s="22"/>
      <c r="J34" s="21"/>
      <c r="M34" s="29">
        <v>1000</v>
      </c>
      <c r="N34" s="21"/>
      <c r="Q34" s="26">
        <f>SUMIFS('P23+P24 Buchungen'!F2:F859,'P23+P24 Buchungen'!D2:D859,$E34,'P23+P24 Buchungen'!C2:C859,"&gt;="&amp;Q$4,'P23+P24 Buchungen'!C2:C859,"&lt;"&amp;Q$5+1,'P23+P24 Buchungen'!L2:L859,"Ausgaben")-SUMIFS('P23+P24 Buchungen'!F2:F859,'P23+P24 Buchungen'!D2:D859,$E34,'P23+P24 Buchungen'!C2:C859,"&gt;="&amp;Q$4,'P23+P24 Buchungen'!C2:C859,"&lt;"&amp;Q$5+1,'P23+P24 Buchungen'!P2:P859,"Einnahmen")+SUMIFS('P23+P24 Buchungen'!F2:F859,'P23+P24 Buchungen'!D2:D859,$E34,'P23+P24 Buchungen'!C2:C859,"&gt;="&amp;Q$4,'P23+P24 Buchungen'!C2:C859,"&lt;"&amp;Q$5+1,'P23+P24 Buchungen'!L2:L859,"Einnahmen")-SUMIFS('P23+P24 Buchungen'!F2:F859,'P23+P24 Buchungen'!D2:D859,$E34,'P23+P24 Buchungen'!C2:C859,"&gt;="&amp;Q$4,'P23+P24 Buchungen'!C2:C859,"&lt;"&amp;Q$5+1,'P23+P24 Buchungen'!P2:P859,"Ausgaben")</f>
        <v>0</v>
      </c>
      <c r="R34" s="21"/>
      <c r="U34" s="26">
        <f>SUMIFS('P23+P24 Buchungen'!F2:F859,'P23+P24 Buchungen'!D2:D859,$E34,'P23+P24 Buchungen'!C2:C859,"&gt;="&amp;U$4,'P23+P24 Buchungen'!C2:C859,"&lt;"&amp;U$5+1,'P23+P24 Buchungen'!L2:L859,"Ausgaben")-SUMIFS('P23+P24 Buchungen'!F2:F859,'P23+P24 Buchungen'!D2:D859,$E34,'P23+P24 Buchungen'!C2:C859,"&gt;="&amp;U$4,'P23+P24 Buchungen'!C2:C859,"&lt;"&amp;U$5+1,'P23+P24 Buchungen'!P2:P859,"Einnahmen")+SUMIFS('P23+P24 Buchungen'!F2:F859,'P23+P24 Buchungen'!D2:D859,$E34,'P23+P24 Buchungen'!C2:C859,"&gt;="&amp;U$4,'P23+P24 Buchungen'!C2:C859,"&lt;"&amp;U$5+1,'P23+P24 Buchungen'!L2:L859,"Einnahmen")-SUMIFS('P23+P24 Buchungen'!F2:F859,'P23+P24 Buchungen'!D2:D859,$E34,'P23+P24 Buchungen'!C2:C859,"&gt;="&amp;U$4,'P23+P24 Buchungen'!C2:C859,"&lt;"&amp;U$5+1,'P23+P24 Buchungen'!P2:P859,"Ausgaben")</f>
        <v>0</v>
      </c>
      <c r="V34" s="21"/>
      <c r="Y34" s="29">
        <v>1000</v>
      </c>
      <c r="Z34" s="21"/>
      <c r="AC34" s="26">
        <f>SUMIFS('P23+P24 Buchungen'!F2:F859,'P23+P24 Buchungen'!D2:D859,$E34,'P23+P24 Buchungen'!C2:C859,"&gt;="&amp;AC$4,'P23+P24 Buchungen'!C2:C859,"&lt;"&amp;AC$5+1,'P23+P24 Buchungen'!L2:L859,"Ausgaben")-SUMIFS('P23+P24 Buchungen'!F2:F859,'P23+P24 Buchungen'!D2:D859,$E34,'P23+P24 Buchungen'!C2:C859,"&gt;="&amp;AC$4,'P23+P24 Buchungen'!C2:C859,"&lt;"&amp;AC$5+1,'P23+P24 Buchungen'!P2:P859,"Einnahmen")+SUMIFS('P23+P24 Buchungen'!F2:F859,'P23+P24 Buchungen'!D2:D859,$E34,'P23+P24 Buchungen'!C2:C859,"&gt;="&amp;AC$4,'P23+P24 Buchungen'!C2:C859,"&lt;"&amp;AC$5+1,'P23+P24 Buchungen'!L2:L859,"Einnahmen")-SUMIFS('P23+P24 Buchungen'!F2:F859,'P23+P24 Buchungen'!D2:D859,$E34,'P23+P24 Buchungen'!C2:C859,"&gt;="&amp;AC$4,'P23+P24 Buchungen'!C2:C859,"&lt;"&amp;AC$5+1,'P23+P24 Buchungen'!P2:P859,"Ausgaben")</f>
        <v>0</v>
      </c>
      <c r="AD34" s="21"/>
      <c r="AG34" s="26">
        <f>SUMIFS('P23+P24 Buchungen'!F2:F859,'P23+P24 Buchungen'!D2:D859,$E34,'P23+P24 Buchungen'!C2:C859,"&gt;="&amp;AG$4,'P23+P24 Buchungen'!C2:C859,"&lt;"&amp;AG$5+1,'P23+P24 Buchungen'!L2:L859,"Ausgaben")-SUMIFS('P23+P24 Buchungen'!F2:F859,'P23+P24 Buchungen'!D2:D859,$E34,'P23+P24 Buchungen'!C2:C859,"&gt;="&amp;AG$4,'P23+P24 Buchungen'!C2:C859,"&lt;"&amp;AG$5+1,'P23+P24 Buchungen'!P2:P859,"Einnahmen")+SUMIFS('P23+P24 Buchungen'!F2:F859,'P23+P24 Buchungen'!D2:D859,$E34,'P23+P24 Buchungen'!C2:C859,"&gt;="&amp;AG$4,'P23+P24 Buchungen'!C2:C859,"&lt;"&amp;AG$5+1,'P23+P24 Buchungen'!L2:L859,"Einnahmen")-SUMIFS('P23+P24 Buchungen'!F2:F859,'P23+P24 Buchungen'!D2:D859,$E34,'P23+P24 Buchungen'!C2:C859,"&gt;="&amp;AG$4,'P23+P24 Buchungen'!C2:C859,"&lt;"&amp;AG$5+1,'P23+P24 Buchungen'!P2:P859,"Ausgaben")</f>
        <v>0</v>
      </c>
      <c r="AH34" s="21"/>
      <c r="AK34" s="29">
        <v>1000</v>
      </c>
      <c r="AL34" s="21"/>
      <c r="AO34" s="26">
        <f>SUMIFS('P23+P24 Buchungen'!F2:F859,'P23+P24 Buchungen'!D2:D859,$E34,'P23+P24 Buchungen'!C2:C859,"&gt;="&amp;AO$4,'P23+P24 Buchungen'!C2:C859,"&lt;"&amp;AO$5+1,'P23+P24 Buchungen'!L2:L859,"Ausgaben")-SUMIFS('P23+P24 Buchungen'!F2:F859,'P23+P24 Buchungen'!D2:D859,$E34,'P23+P24 Buchungen'!C2:C859,"&gt;="&amp;AO$4,'P23+P24 Buchungen'!C2:C859,"&lt;"&amp;AO$5+1,'P23+P24 Buchungen'!P2:P859,"Einnahmen")+SUMIFS('P23+P24 Buchungen'!F2:F859,'P23+P24 Buchungen'!D2:D859,$E34,'P23+P24 Buchungen'!C2:C859,"&gt;="&amp;AO$4,'P23+P24 Buchungen'!C2:C859,"&lt;"&amp;AO$5+1,'P23+P24 Buchungen'!L2:L859,"Einnahmen")-SUMIFS('P23+P24 Buchungen'!F2:F859,'P23+P24 Buchungen'!D2:D859,$E34,'P23+P24 Buchungen'!C2:C859,"&gt;="&amp;AO$4,'P23+P24 Buchungen'!C2:C859,"&lt;"&amp;AO$5+1,'P23+P24 Buchungen'!P2:P859,"Ausgaben")</f>
        <v>0</v>
      </c>
      <c r="AP34" s="21"/>
      <c r="AS34" s="26">
        <f>SUMIFS('P23+P24 Buchungen'!F2:F859,'P23+P24 Buchungen'!D2:D859,$E34,'P23+P24 Buchungen'!C2:C859,"&gt;="&amp;AS$4,'P23+P24 Buchungen'!C2:C859,"&lt;"&amp;AS$5+1,'P23+P24 Buchungen'!L2:L859,"Ausgaben")-SUMIFS('P23+P24 Buchungen'!F2:F859,'P23+P24 Buchungen'!D2:D859,$E34,'P23+P24 Buchungen'!C2:C859,"&gt;="&amp;AS$4,'P23+P24 Buchungen'!C2:C859,"&lt;"&amp;AS$5+1,'P23+P24 Buchungen'!P2:P859,"Einnahmen")+SUMIFS('P23+P24 Buchungen'!F2:F859,'P23+P24 Buchungen'!D2:D859,$E34,'P23+P24 Buchungen'!C2:C859,"&gt;="&amp;AS$4,'P23+P24 Buchungen'!C2:C859,"&lt;"&amp;AS$5+1,'P23+P24 Buchungen'!L2:L859,"Einnahmen")-SUMIFS('P23+P24 Buchungen'!F2:F859,'P23+P24 Buchungen'!D2:D859,$E34,'P23+P24 Buchungen'!C2:C859,"&gt;="&amp;AS$4,'P23+P24 Buchungen'!C2:C859,"&lt;"&amp;AS$5+1,'P23+P24 Buchungen'!P2:P859,"Ausgaben")</f>
        <v>0</v>
      </c>
    </row>
    <row r="35" spans="2:45" ht="18" x14ac:dyDescent="0.2">
      <c r="C35" s="24" t="s">
        <v>5740</v>
      </c>
      <c r="D35" s="24"/>
      <c r="E35" s="24"/>
      <c r="F35" s="25"/>
      <c r="G35" s="46">
        <v>9700</v>
      </c>
      <c r="H35" s="45"/>
      <c r="I35" s="43"/>
      <c r="J35" s="25"/>
      <c r="K35" s="46">
        <v>9700</v>
      </c>
      <c r="L35" s="45"/>
      <c r="M35" s="43"/>
      <c r="N35" s="25"/>
      <c r="O35" s="46">
        <f>SUM(P36:P38)</f>
        <v>9119.81</v>
      </c>
      <c r="P35" s="45"/>
      <c r="Q35" s="43"/>
      <c r="R35" s="25"/>
      <c r="S35" s="46">
        <f>SUM(T36:T38)</f>
        <v>0</v>
      </c>
      <c r="T35" s="45"/>
      <c r="U35" s="43"/>
      <c r="V35" s="25"/>
      <c r="W35" s="46">
        <f>SUM(X36:X38)</f>
        <v>0</v>
      </c>
      <c r="X35" s="45"/>
      <c r="Y35" s="43"/>
      <c r="Z35" s="25"/>
      <c r="AA35" s="46">
        <f>SUM(AB36:AB38)</f>
        <v>0</v>
      </c>
      <c r="AB35" s="45"/>
      <c r="AC35" s="43"/>
      <c r="AD35" s="25"/>
      <c r="AE35" s="46">
        <f>SUM(AF36:AF38)</f>
        <v>0</v>
      </c>
      <c r="AF35" s="45"/>
      <c r="AG35" s="43"/>
      <c r="AH35" s="25"/>
      <c r="AI35" s="46">
        <f>SUM(AJ36:AJ38)</f>
        <v>0</v>
      </c>
      <c r="AJ35" s="45"/>
      <c r="AK35" s="43"/>
      <c r="AL35" s="25"/>
      <c r="AM35" s="46">
        <f>SUM(AN36:AN38)</f>
        <v>0</v>
      </c>
      <c r="AN35" s="45"/>
      <c r="AO35" s="43"/>
      <c r="AP35" s="25"/>
      <c r="AQ35" s="46">
        <f>SUM(AR36:AR38)</f>
        <v>0</v>
      </c>
      <c r="AR35" s="45"/>
      <c r="AS35" s="43"/>
    </row>
    <row r="36" spans="2:45" ht="16" x14ac:dyDescent="0.2">
      <c r="D36" s="27" t="s">
        <v>5895</v>
      </c>
      <c r="E36" s="27"/>
      <c r="F36" s="28"/>
      <c r="G36" s="27"/>
      <c r="H36" s="42">
        <v>7000</v>
      </c>
      <c r="I36" s="43"/>
      <c r="J36" s="28"/>
      <c r="K36" s="27"/>
      <c r="L36" s="42">
        <v>7000</v>
      </c>
      <c r="M36" s="43"/>
      <c r="N36" s="28"/>
      <c r="O36" s="27"/>
      <c r="P36" s="42">
        <f>Q37</f>
        <v>8398</v>
      </c>
      <c r="Q36" s="43"/>
      <c r="R36" s="28"/>
      <c r="S36" s="27"/>
      <c r="T36" s="42">
        <f>U37</f>
        <v>0</v>
      </c>
      <c r="U36" s="43"/>
      <c r="V36" s="28"/>
      <c r="W36" s="27"/>
      <c r="X36" s="42">
        <v>0</v>
      </c>
      <c r="Y36" s="43"/>
      <c r="Z36" s="28"/>
      <c r="AA36" s="27"/>
      <c r="AB36" s="42">
        <f>AC37</f>
        <v>0</v>
      </c>
      <c r="AC36" s="43"/>
      <c r="AD36" s="28"/>
      <c r="AE36" s="27"/>
      <c r="AF36" s="42">
        <f>AG37</f>
        <v>0</v>
      </c>
      <c r="AG36" s="43"/>
      <c r="AH36" s="28"/>
      <c r="AI36" s="27"/>
      <c r="AJ36" s="42">
        <v>0</v>
      </c>
      <c r="AK36" s="43"/>
      <c r="AL36" s="28"/>
      <c r="AM36" s="27"/>
      <c r="AN36" s="42">
        <f>AO37</f>
        <v>0</v>
      </c>
      <c r="AO36" s="43"/>
      <c r="AP36" s="28"/>
      <c r="AQ36" s="27"/>
      <c r="AR36" s="42">
        <f>AS37</f>
        <v>0</v>
      </c>
      <c r="AS36" s="43"/>
    </row>
    <row r="37" spans="2:45" x14ac:dyDescent="0.2">
      <c r="D37" t="s">
        <v>5559</v>
      </c>
      <c r="E37" t="s">
        <v>1937</v>
      </c>
      <c r="F37" s="21"/>
      <c r="I37" s="29">
        <v>7000</v>
      </c>
      <c r="J37" s="21"/>
      <c r="M37" s="29">
        <v>7000</v>
      </c>
      <c r="N37" s="21"/>
      <c r="Q37" s="26">
        <f>SUMIFS('P23+P24 Buchungen'!F2:F859,'P23+P24 Buchungen'!D2:D859,$E37,'P23+P24 Buchungen'!C2:C859,"&gt;="&amp;Q$4,'P23+P24 Buchungen'!C2:C859,"&lt;"&amp;Q$5+1,'P23+P24 Buchungen'!L2:L859,"Ausgaben")-SUMIFS('P23+P24 Buchungen'!F2:F859,'P23+P24 Buchungen'!D2:D859,$E37,'P23+P24 Buchungen'!C2:C859,"&gt;="&amp;Q$4,'P23+P24 Buchungen'!C2:C859,"&lt;"&amp;Q$5+1,'P23+P24 Buchungen'!P2:P859,"Einnahmen")+SUMIFS('P23+P24 Buchungen'!F2:F859,'P23+P24 Buchungen'!D2:D859,$E37,'P23+P24 Buchungen'!C2:C859,"&gt;="&amp;Q$4,'P23+P24 Buchungen'!C2:C859,"&lt;"&amp;Q$5+1,'P23+P24 Buchungen'!L2:L859,"Einnahmen")-SUMIFS('P23+P24 Buchungen'!F2:F859,'P23+P24 Buchungen'!D2:D859,$E37,'P23+P24 Buchungen'!C2:C859,"&gt;="&amp;Q$4,'P23+P24 Buchungen'!C2:C859,"&lt;"&amp;Q$5+1,'P23+P24 Buchungen'!P2:P859,"Ausgaben")</f>
        <v>8398</v>
      </c>
      <c r="R37" s="21"/>
      <c r="U37" s="26">
        <f>SUMIFS('P23+P24 Buchungen'!F2:F859,'P23+P24 Buchungen'!D2:D859,$E37,'P23+P24 Buchungen'!C2:C859,"&gt;="&amp;U$4,'P23+P24 Buchungen'!C2:C859,"&lt;"&amp;U$5+1,'P23+P24 Buchungen'!L2:L859,"Ausgaben")-SUMIFS('P23+P24 Buchungen'!F2:F859,'P23+P24 Buchungen'!D2:D859,$E37,'P23+P24 Buchungen'!C2:C859,"&gt;="&amp;U$4,'P23+P24 Buchungen'!C2:C859,"&lt;"&amp;U$5+1,'P23+P24 Buchungen'!P2:P859,"Einnahmen")+SUMIFS('P23+P24 Buchungen'!F2:F859,'P23+P24 Buchungen'!D2:D859,$E37,'P23+P24 Buchungen'!C2:C859,"&gt;="&amp;U$4,'P23+P24 Buchungen'!C2:C859,"&lt;"&amp;U$5+1,'P23+P24 Buchungen'!L2:L859,"Einnahmen")-SUMIFS('P23+P24 Buchungen'!F2:F859,'P23+P24 Buchungen'!D2:D859,$E37,'P23+P24 Buchungen'!C2:C859,"&gt;="&amp;U$4,'P23+P24 Buchungen'!C2:C859,"&lt;"&amp;U$5+1,'P23+P24 Buchungen'!P2:P859,"Ausgaben")</f>
        <v>0</v>
      </c>
      <c r="V37" s="21"/>
      <c r="Y37" s="29">
        <v>0</v>
      </c>
      <c r="Z37" s="21"/>
      <c r="AC37" s="26">
        <f>SUMIFS('P23+P24 Buchungen'!F2:F859,'P23+P24 Buchungen'!D2:D859,$E37,'P23+P24 Buchungen'!C2:C859,"&gt;="&amp;AC$4,'P23+P24 Buchungen'!C2:C859,"&lt;"&amp;AC$5+1,'P23+P24 Buchungen'!L2:L859,"Ausgaben")-SUMIFS('P23+P24 Buchungen'!F2:F859,'P23+P24 Buchungen'!D2:D859,$E37,'P23+P24 Buchungen'!C2:C859,"&gt;="&amp;AC$4,'P23+P24 Buchungen'!C2:C859,"&lt;"&amp;AC$5+1,'P23+P24 Buchungen'!P2:P859,"Einnahmen")+SUMIFS('P23+P24 Buchungen'!F2:F859,'P23+P24 Buchungen'!D2:D859,$E37,'P23+P24 Buchungen'!C2:C859,"&gt;="&amp;AC$4,'P23+P24 Buchungen'!C2:C859,"&lt;"&amp;AC$5+1,'P23+P24 Buchungen'!L2:L859,"Einnahmen")-SUMIFS('P23+P24 Buchungen'!F2:F859,'P23+P24 Buchungen'!D2:D859,$E37,'P23+P24 Buchungen'!C2:C859,"&gt;="&amp;AC$4,'P23+P24 Buchungen'!C2:C859,"&lt;"&amp;AC$5+1,'P23+P24 Buchungen'!P2:P859,"Ausgaben")</f>
        <v>0</v>
      </c>
      <c r="AD37" s="21"/>
      <c r="AG37" s="26">
        <f>SUMIFS('P23+P24 Buchungen'!F2:F859,'P23+P24 Buchungen'!D2:D859,$E37,'P23+P24 Buchungen'!C2:C859,"&gt;="&amp;AG$4,'P23+P24 Buchungen'!C2:C859,"&lt;"&amp;AG$5+1,'P23+P24 Buchungen'!L2:L859,"Ausgaben")-SUMIFS('P23+P24 Buchungen'!F2:F859,'P23+P24 Buchungen'!D2:D859,$E37,'P23+P24 Buchungen'!C2:C859,"&gt;="&amp;AG$4,'P23+P24 Buchungen'!C2:C859,"&lt;"&amp;AG$5+1,'P23+P24 Buchungen'!P2:P859,"Einnahmen")+SUMIFS('P23+P24 Buchungen'!F2:F859,'P23+P24 Buchungen'!D2:D859,$E37,'P23+P24 Buchungen'!C2:C859,"&gt;="&amp;AG$4,'P23+P24 Buchungen'!C2:C859,"&lt;"&amp;AG$5+1,'P23+P24 Buchungen'!L2:L859,"Einnahmen")-SUMIFS('P23+P24 Buchungen'!F2:F859,'P23+P24 Buchungen'!D2:D859,$E37,'P23+P24 Buchungen'!C2:C859,"&gt;="&amp;AG$4,'P23+P24 Buchungen'!C2:C859,"&lt;"&amp;AG$5+1,'P23+P24 Buchungen'!P2:P859,"Ausgaben")</f>
        <v>0</v>
      </c>
      <c r="AH37" s="21"/>
      <c r="AK37" s="29">
        <v>0</v>
      </c>
      <c r="AL37" s="21"/>
      <c r="AO37" s="26">
        <f>SUMIFS('P23+P24 Buchungen'!F2:F859,'P23+P24 Buchungen'!D2:D859,$E37,'P23+P24 Buchungen'!C2:C859,"&gt;="&amp;AO$4,'P23+P24 Buchungen'!C2:C859,"&lt;"&amp;AO$5+1,'P23+P24 Buchungen'!L2:L859,"Ausgaben")-SUMIFS('P23+P24 Buchungen'!F2:F859,'P23+P24 Buchungen'!D2:D859,$E37,'P23+P24 Buchungen'!C2:C859,"&gt;="&amp;AO$4,'P23+P24 Buchungen'!C2:C859,"&lt;"&amp;AO$5+1,'P23+P24 Buchungen'!P2:P859,"Einnahmen")+SUMIFS('P23+P24 Buchungen'!F2:F859,'P23+P24 Buchungen'!D2:D859,$E37,'P23+P24 Buchungen'!C2:C859,"&gt;="&amp;AO$4,'P23+P24 Buchungen'!C2:C859,"&lt;"&amp;AO$5+1,'P23+P24 Buchungen'!L2:L859,"Einnahmen")-SUMIFS('P23+P24 Buchungen'!F2:F859,'P23+P24 Buchungen'!D2:D859,$E37,'P23+P24 Buchungen'!C2:C859,"&gt;="&amp;AO$4,'P23+P24 Buchungen'!C2:C859,"&lt;"&amp;AO$5+1,'P23+P24 Buchungen'!P2:P859,"Ausgaben")</f>
        <v>0</v>
      </c>
      <c r="AP37" s="21"/>
      <c r="AS37" s="26">
        <f>SUMIFS('P23+P24 Buchungen'!F2:F859,'P23+P24 Buchungen'!D2:D859,$E37,'P23+P24 Buchungen'!C2:C859,"&gt;="&amp;AS$4,'P23+P24 Buchungen'!C2:C859,"&lt;"&amp;AS$5+1,'P23+P24 Buchungen'!L2:L859,"Ausgaben")-SUMIFS('P23+P24 Buchungen'!F2:F859,'P23+P24 Buchungen'!D2:D859,$E37,'P23+P24 Buchungen'!C2:C859,"&gt;="&amp;AS$4,'P23+P24 Buchungen'!C2:C859,"&lt;"&amp;AS$5+1,'P23+P24 Buchungen'!P2:P859,"Einnahmen")+SUMIFS('P23+P24 Buchungen'!F2:F859,'P23+P24 Buchungen'!D2:D859,$E37,'P23+P24 Buchungen'!C2:C859,"&gt;="&amp;AS$4,'P23+P24 Buchungen'!C2:C859,"&lt;"&amp;AS$5+1,'P23+P24 Buchungen'!L2:L859,"Einnahmen")-SUMIFS('P23+P24 Buchungen'!F2:F859,'P23+P24 Buchungen'!D2:D859,$E37,'P23+P24 Buchungen'!C2:C859,"&gt;="&amp;AS$4,'P23+P24 Buchungen'!C2:C859,"&lt;"&amp;AS$5+1,'P23+P24 Buchungen'!P2:P859,"Ausgaben")</f>
        <v>0</v>
      </c>
    </row>
    <row r="38" spans="2:45" ht="16" x14ac:dyDescent="0.2">
      <c r="D38" s="27" t="s">
        <v>5875</v>
      </c>
      <c r="E38" s="27"/>
      <c r="F38" s="28"/>
      <c r="G38" s="27"/>
      <c r="H38" s="42">
        <f>I39</f>
        <v>0</v>
      </c>
      <c r="I38" s="43"/>
      <c r="J38" s="28"/>
      <c r="K38" s="27"/>
      <c r="L38" s="42">
        <v>2700</v>
      </c>
      <c r="M38" s="43"/>
      <c r="N38" s="28"/>
      <c r="O38" s="27"/>
      <c r="P38" s="42">
        <f>Q39</f>
        <v>721.81</v>
      </c>
      <c r="Q38" s="43"/>
      <c r="R38" s="28"/>
      <c r="S38" s="27"/>
      <c r="T38" s="42">
        <f>U39</f>
        <v>0</v>
      </c>
      <c r="U38" s="43"/>
      <c r="V38" s="28"/>
      <c r="W38" s="27"/>
      <c r="X38" s="42">
        <v>0</v>
      </c>
      <c r="Y38" s="43"/>
      <c r="Z38" s="28"/>
      <c r="AA38" s="27"/>
      <c r="AB38" s="42">
        <f>AC39</f>
        <v>0</v>
      </c>
      <c r="AC38" s="43"/>
      <c r="AD38" s="28"/>
      <c r="AE38" s="27"/>
      <c r="AF38" s="42">
        <f>AG39</f>
        <v>0</v>
      </c>
      <c r="AG38" s="43"/>
      <c r="AH38" s="28"/>
      <c r="AI38" s="27"/>
      <c r="AJ38" s="42">
        <v>0</v>
      </c>
      <c r="AK38" s="43"/>
      <c r="AL38" s="28"/>
      <c r="AM38" s="27"/>
      <c r="AN38" s="42">
        <f>AO39</f>
        <v>0</v>
      </c>
      <c r="AO38" s="43"/>
      <c r="AP38" s="28"/>
      <c r="AQ38" s="27"/>
      <c r="AR38" s="42">
        <f>AS39</f>
        <v>0</v>
      </c>
      <c r="AS38" s="43"/>
    </row>
    <row r="39" spans="2:45" x14ac:dyDescent="0.2">
      <c r="D39" t="s">
        <v>5559</v>
      </c>
      <c r="E39" t="s">
        <v>1941</v>
      </c>
      <c r="F39" s="21"/>
      <c r="I39" s="22"/>
      <c r="J39" s="21"/>
      <c r="M39" s="29">
        <v>2700</v>
      </c>
      <c r="N39" s="21"/>
      <c r="Q39" s="26">
        <f>SUMIFS('P23+P24 Buchungen'!F2:F859,'P23+P24 Buchungen'!D2:D859,$E39,'P23+P24 Buchungen'!C2:C859,"&gt;="&amp;Q$4,'P23+P24 Buchungen'!C2:C859,"&lt;"&amp;Q$5+1,'P23+P24 Buchungen'!L2:L859,"Ausgaben")-SUMIFS('P23+P24 Buchungen'!F2:F859,'P23+P24 Buchungen'!D2:D859,$E39,'P23+P24 Buchungen'!C2:C859,"&gt;="&amp;Q$4,'P23+P24 Buchungen'!C2:C859,"&lt;"&amp;Q$5+1,'P23+P24 Buchungen'!P2:P859,"Einnahmen")+SUMIFS('P23+P24 Buchungen'!F2:F859,'P23+P24 Buchungen'!D2:D859,$E39,'P23+P24 Buchungen'!C2:C859,"&gt;="&amp;Q$4,'P23+P24 Buchungen'!C2:C859,"&lt;"&amp;Q$5+1,'P23+P24 Buchungen'!L2:L859,"Einnahmen")-SUMIFS('P23+P24 Buchungen'!F2:F859,'P23+P24 Buchungen'!D2:D859,$E39,'P23+P24 Buchungen'!C2:C859,"&gt;="&amp;Q$4,'P23+P24 Buchungen'!C2:C859,"&lt;"&amp;Q$5+1,'P23+P24 Buchungen'!P2:P859,"Ausgaben")</f>
        <v>721.81</v>
      </c>
      <c r="R39" s="21"/>
      <c r="U39" s="26">
        <f>SUMIFS('P23+P24 Buchungen'!F2:F859,'P23+P24 Buchungen'!D2:D859,$E39,'P23+P24 Buchungen'!C2:C859,"&gt;="&amp;U$4,'P23+P24 Buchungen'!C2:C859,"&lt;"&amp;U$5+1,'P23+P24 Buchungen'!L2:L859,"Ausgaben")-SUMIFS('P23+P24 Buchungen'!F2:F859,'P23+P24 Buchungen'!D2:D859,$E39,'P23+P24 Buchungen'!C2:C859,"&gt;="&amp;U$4,'P23+P24 Buchungen'!C2:C859,"&lt;"&amp;U$5+1,'P23+P24 Buchungen'!P2:P859,"Einnahmen")+SUMIFS('P23+P24 Buchungen'!F2:F859,'P23+P24 Buchungen'!D2:D859,$E39,'P23+P24 Buchungen'!C2:C859,"&gt;="&amp;U$4,'P23+P24 Buchungen'!C2:C859,"&lt;"&amp;U$5+1,'P23+P24 Buchungen'!L2:L859,"Einnahmen")-SUMIFS('P23+P24 Buchungen'!F2:F859,'P23+P24 Buchungen'!D2:D859,$E39,'P23+P24 Buchungen'!C2:C859,"&gt;="&amp;U$4,'P23+P24 Buchungen'!C2:C859,"&lt;"&amp;U$5+1,'P23+P24 Buchungen'!P2:P859,"Ausgaben")</f>
        <v>0</v>
      </c>
      <c r="V39" s="21"/>
      <c r="Y39" s="29">
        <v>0</v>
      </c>
      <c r="Z39" s="21"/>
      <c r="AC39" s="26">
        <f>SUMIFS('P23+P24 Buchungen'!F2:F859,'P23+P24 Buchungen'!D2:D859,$E39,'P23+P24 Buchungen'!C2:C859,"&gt;="&amp;AC$4,'P23+P24 Buchungen'!C2:C859,"&lt;"&amp;AC$5+1,'P23+P24 Buchungen'!L2:L859,"Ausgaben")-SUMIFS('P23+P24 Buchungen'!F2:F859,'P23+P24 Buchungen'!D2:D859,$E39,'P23+P24 Buchungen'!C2:C859,"&gt;="&amp;AC$4,'P23+P24 Buchungen'!C2:C859,"&lt;"&amp;AC$5+1,'P23+P24 Buchungen'!P2:P859,"Einnahmen")+SUMIFS('P23+P24 Buchungen'!F2:F859,'P23+P24 Buchungen'!D2:D859,$E39,'P23+P24 Buchungen'!C2:C859,"&gt;="&amp;AC$4,'P23+P24 Buchungen'!C2:C859,"&lt;"&amp;AC$5+1,'P23+P24 Buchungen'!L2:L859,"Einnahmen")-SUMIFS('P23+P24 Buchungen'!F2:F859,'P23+P24 Buchungen'!D2:D859,$E39,'P23+P24 Buchungen'!C2:C859,"&gt;="&amp;AC$4,'P23+P24 Buchungen'!C2:C859,"&lt;"&amp;AC$5+1,'P23+P24 Buchungen'!P2:P859,"Ausgaben")</f>
        <v>0</v>
      </c>
      <c r="AD39" s="21"/>
      <c r="AG39" s="26">
        <f>SUMIFS('P23+P24 Buchungen'!F2:F859,'P23+P24 Buchungen'!D2:D859,$E39,'P23+P24 Buchungen'!C2:C859,"&gt;="&amp;AG$4,'P23+P24 Buchungen'!C2:C859,"&lt;"&amp;AG$5+1,'P23+P24 Buchungen'!L2:L859,"Ausgaben")-SUMIFS('P23+P24 Buchungen'!F2:F859,'P23+P24 Buchungen'!D2:D859,$E39,'P23+P24 Buchungen'!C2:C859,"&gt;="&amp;AG$4,'P23+P24 Buchungen'!C2:C859,"&lt;"&amp;AG$5+1,'P23+P24 Buchungen'!P2:P859,"Einnahmen")+SUMIFS('P23+P24 Buchungen'!F2:F859,'P23+P24 Buchungen'!D2:D859,$E39,'P23+P24 Buchungen'!C2:C859,"&gt;="&amp;AG$4,'P23+P24 Buchungen'!C2:C859,"&lt;"&amp;AG$5+1,'P23+P24 Buchungen'!L2:L859,"Einnahmen")-SUMIFS('P23+P24 Buchungen'!F2:F859,'P23+P24 Buchungen'!D2:D859,$E39,'P23+P24 Buchungen'!C2:C859,"&gt;="&amp;AG$4,'P23+P24 Buchungen'!C2:C859,"&lt;"&amp;AG$5+1,'P23+P24 Buchungen'!P2:P859,"Ausgaben")</f>
        <v>0</v>
      </c>
      <c r="AH39" s="21"/>
      <c r="AK39" s="29">
        <v>0</v>
      </c>
      <c r="AL39" s="21"/>
      <c r="AO39" s="26">
        <f>SUMIFS('P23+P24 Buchungen'!F2:F859,'P23+P24 Buchungen'!D2:D859,$E39,'P23+P24 Buchungen'!C2:C859,"&gt;="&amp;AO$4,'P23+P24 Buchungen'!C2:C859,"&lt;"&amp;AO$5+1,'P23+P24 Buchungen'!L2:L859,"Ausgaben")-SUMIFS('P23+P24 Buchungen'!F2:F859,'P23+P24 Buchungen'!D2:D859,$E39,'P23+P24 Buchungen'!C2:C859,"&gt;="&amp;AO$4,'P23+P24 Buchungen'!C2:C859,"&lt;"&amp;AO$5+1,'P23+P24 Buchungen'!P2:P859,"Einnahmen")+SUMIFS('P23+P24 Buchungen'!F2:F859,'P23+P24 Buchungen'!D2:D859,$E39,'P23+P24 Buchungen'!C2:C859,"&gt;="&amp;AO$4,'P23+P24 Buchungen'!C2:C859,"&lt;"&amp;AO$5+1,'P23+P24 Buchungen'!L2:L859,"Einnahmen")-SUMIFS('P23+P24 Buchungen'!F2:F859,'P23+P24 Buchungen'!D2:D859,$E39,'P23+P24 Buchungen'!C2:C859,"&gt;="&amp;AO$4,'P23+P24 Buchungen'!C2:C859,"&lt;"&amp;AO$5+1,'P23+P24 Buchungen'!P2:P859,"Ausgaben")</f>
        <v>0</v>
      </c>
      <c r="AP39" s="21"/>
      <c r="AS39" s="26">
        <f>SUMIFS('P23+P24 Buchungen'!F2:F859,'P23+P24 Buchungen'!D2:D859,$E39,'P23+P24 Buchungen'!C2:C859,"&gt;="&amp;AS$4,'P23+P24 Buchungen'!C2:C859,"&lt;"&amp;AS$5+1,'P23+P24 Buchungen'!L2:L859,"Ausgaben")-SUMIFS('P23+P24 Buchungen'!F2:F859,'P23+P24 Buchungen'!D2:D859,$E39,'P23+P24 Buchungen'!C2:C859,"&gt;="&amp;AS$4,'P23+P24 Buchungen'!C2:C859,"&lt;"&amp;AS$5+1,'P23+P24 Buchungen'!P2:P859,"Einnahmen")+SUMIFS('P23+P24 Buchungen'!F2:F859,'P23+P24 Buchungen'!D2:D859,$E39,'P23+P24 Buchungen'!C2:C859,"&gt;="&amp;AS$4,'P23+P24 Buchungen'!C2:C859,"&lt;"&amp;AS$5+1,'P23+P24 Buchungen'!L2:L859,"Einnahmen")-SUMIFS('P23+P24 Buchungen'!F2:F859,'P23+P24 Buchungen'!D2:D859,$E39,'P23+P24 Buchungen'!C2:C859,"&gt;="&amp;AS$4,'P23+P24 Buchungen'!C2:C859,"&lt;"&amp;AS$5+1,'P23+P24 Buchungen'!P2:P859,"Ausgaben")</f>
        <v>0</v>
      </c>
    </row>
    <row r="40" spans="2:45" ht="21" x14ac:dyDescent="0.25">
      <c r="B40" s="23" t="s">
        <v>5694</v>
      </c>
      <c r="C40" s="23"/>
      <c r="D40" s="23"/>
      <c r="E40" s="23"/>
      <c r="F40" s="50">
        <f>SUM(G41:G45)</f>
        <v>487700</v>
      </c>
      <c r="G40" s="45"/>
      <c r="H40" s="45"/>
      <c r="I40" s="43"/>
      <c r="J40" s="50">
        <f>SUM(K41:K45)</f>
        <v>213970</v>
      </c>
      <c r="K40" s="45"/>
      <c r="L40" s="45"/>
      <c r="M40" s="43"/>
      <c r="N40" s="50">
        <f>SUM(O41:O45)</f>
        <v>100936.19</v>
      </c>
      <c r="O40" s="45"/>
      <c r="P40" s="45"/>
      <c r="Q40" s="43"/>
      <c r="R40" s="50">
        <f>SUM(S41:S45)</f>
        <v>55500</v>
      </c>
      <c r="S40" s="45"/>
      <c r="T40" s="45"/>
      <c r="U40" s="43"/>
      <c r="V40" s="50">
        <f>SUM(W41:W45)</f>
        <v>211210</v>
      </c>
      <c r="W40" s="45"/>
      <c r="X40" s="45"/>
      <c r="Y40" s="43"/>
      <c r="Z40" s="50">
        <f>SUM(AA41:AA45)</f>
        <v>121760</v>
      </c>
      <c r="AA40" s="45"/>
      <c r="AB40" s="45"/>
      <c r="AC40" s="43"/>
      <c r="AD40" s="50">
        <f>SUM(AE41:AE45)</f>
        <v>65642.53</v>
      </c>
      <c r="AE40" s="45"/>
      <c r="AF40" s="45"/>
      <c r="AG40" s="43"/>
      <c r="AH40" s="50">
        <f>SUM(AI41:AI45)</f>
        <v>214940</v>
      </c>
      <c r="AI40" s="45"/>
      <c r="AJ40" s="45"/>
      <c r="AK40" s="43"/>
      <c r="AL40" s="50">
        <f>SUM(AM41:AM45)</f>
        <v>60070</v>
      </c>
      <c r="AM40" s="45"/>
      <c r="AN40" s="45"/>
      <c r="AO40" s="43"/>
      <c r="AP40" s="50">
        <f>SUM(AQ41:AQ45)</f>
        <v>0</v>
      </c>
      <c r="AQ40" s="45"/>
      <c r="AR40" s="45"/>
      <c r="AS40" s="43"/>
    </row>
    <row r="41" spans="2:45" ht="18" x14ac:dyDescent="0.2">
      <c r="C41" s="24" t="s">
        <v>5896</v>
      </c>
      <c r="D41" s="24"/>
      <c r="E41" s="24"/>
      <c r="F41" s="25"/>
      <c r="G41" s="46">
        <v>487700</v>
      </c>
      <c r="H41" s="45"/>
      <c r="I41" s="43"/>
      <c r="J41" s="25"/>
      <c r="K41" s="46">
        <v>165900</v>
      </c>
      <c r="L41" s="45"/>
      <c r="M41" s="43"/>
      <c r="N41" s="25"/>
      <c r="O41" s="46">
        <f>SUM(Q42:Q44)</f>
        <v>90819</v>
      </c>
      <c r="P41" s="45"/>
      <c r="Q41" s="43"/>
      <c r="R41" s="25"/>
      <c r="S41" s="46">
        <f>SUM(U42:U44)</f>
        <v>55500</v>
      </c>
      <c r="T41" s="45"/>
      <c r="U41" s="43"/>
      <c r="V41" s="25"/>
      <c r="W41" s="46">
        <v>160900</v>
      </c>
      <c r="X41" s="45"/>
      <c r="Y41" s="43"/>
      <c r="Z41" s="25"/>
      <c r="AA41" s="46">
        <f>SUM(AC42:AC44)</f>
        <v>121760</v>
      </c>
      <c r="AB41" s="45"/>
      <c r="AC41" s="43"/>
      <c r="AD41" s="25"/>
      <c r="AE41" s="46">
        <f>SUM(AG42:AG44)</f>
        <v>55000</v>
      </c>
      <c r="AF41" s="45"/>
      <c r="AG41" s="43"/>
      <c r="AH41" s="25"/>
      <c r="AI41" s="46">
        <v>160900</v>
      </c>
      <c r="AJ41" s="45"/>
      <c r="AK41" s="43"/>
      <c r="AL41" s="25"/>
      <c r="AM41" s="46">
        <f>SUM(AO42:AO44)</f>
        <v>60070</v>
      </c>
      <c r="AN41" s="45"/>
      <c r="AO41" s="43"/>
      <c r="AP41" s="25"/>
      <c r="AQ41" s="46">
        <f>SUM(AS42:AS44)</f>
        <v>0</v>
      </c>
      <c r="AR41" s="45"/>
      <c r="AS41" s="43"/>
    </row>
    <row r="42" spans="2:45" x14ac:dyDescent="0.2">
      <c r="D42" t="s">
        <v>142</v>
      </c>
      <c r="E42" t="s">
        <v>2303</v>
      </c>
      <c r="F42" s="21"/>
      <c r="I42" s="29">
        <v>60000</v>
      </c>
      <c r="J42" s="21"/>
      <c r="M42" s="29">
        <v>20000</v>
      </c>
      <c r="N42" s="21"/>
      <c r="Q42" s="26">
        <f>-(SUMIFS('P23+P24 Buchungen'!F2:F859,'P23+P24 Buchungen'!D2:D859,$E42,'P23+P24 Buchungen'!C2:C859,"&gt;="&amp;Q$4,'P23+P24 Buchungen'!C2:C859,"&lt;"&amp;Q$5+1,'P23+P24 Buchungen'!L2:L859,"Ausgaben")-SUMIFS('P23+P24 Buchungen'!F2:F859,'P23+P24 Buchungen'!D2:D859,$E42,'P23+P24 Buchungen'!C2:C859,"&gt;="&amp;Q$4,'P23+P24 Buchungen'!C2:C859,"&lt;"&amp;Q$5+1,'P23+P24 Buchungen'!P2:P859,"Einnahmen")+SUMIFS('P23+P24 Buchungen'!F2:F859,'P23+P24 Buchungen'!D2:D859,$E42,'P23+P24 Buchungen'!C2:C859,"&gt;="&amp;Q$4,'P23+P24 Buchungen'!C2:C859,"&lt;"&amp;Q$5+1,'P23+P24 Buchungen'!L2:L859,"Einnahmen")-SUMIFS('P23+P24 Buchungen'!F2:F859,'P23+P24 Buchungen'!D2:D859,$E42,'P23+P24 Buchungen'!C2:C859,"&gt;="&amp;Q$4,'P23+P24 Buchungen'!C2:C859,"&lt;"&amp;Q$5+1,'P23+P24 Buchungen'!P2:P859,"Ausgaben"))</f>
        <v>20000</v>
      </c>
      <c r="R42" s="21"/>
      <c r="U42" s="26">
        <f>-(SUMIFS('P23+P24 Buchungen'!F2:F859,'P23+P24 Buchungen'!D2:D859,$E42,'P23+P24 Buchungen'!C2:C859,"&gt;="&amp;U$4,'P23+P24 Buchungen'!C2:C859,"&lt;"&amp;U$5+1,'P23+P24 Buchungen'!L2:L859,"Ausgaben")-SUMIFS('P23+P24 Buchungen'!F2:F859,'P23+P24 Buchungen'!D2:D859,$E42,'P23+P24 Buchungen'!C2:C859,"&gt;="&amp;U$4,'P23+P24 Buchungen'!C2:C859,"&lt;"&amp;U$5+1,'P23+P24 Buchungen'!P2:P859,"Einnahmen")+SUMIFS('P23+P24 Buchungen'!F2:F859,'P23+P24 Buchungen'!D2:D859,$E42,'P23+P24 Buchungen'!C2:C859,"&gt;="&amp;U$4,'P23+P24 Buchungen'!C2:C859,"&lt;"&amp;U$5+1,'P23+P24 Buchungen'!L2:L859,"Einnahmen")-SUMIFS('P23+P24 Buchungen'!F2:F859,'P23+P24 Buchungen'!D2:D859,$E42,'P23+P24 Buchungen'!C2:C859,"&gt;="&amp;U$4,'P23+P24 Buchungen'!C2:C859,"&lt;"&amp;U$5+1,'P23+P24 Buchungen'!P2:P859,"Ausgaben"))</f>
        <v>0</v>
      </c>
      <c r="V42" s="21"/>
      <c r="Y42" s="29">
        <v>20000</v>
      </c>
      <c r="Z42" s="21"/>
      <c r="AC42" s="26">
        <f>-(SUMIFS('P23+P24 Buchungen'!F2:F859,'P23+P24 Buchungen'!D2:D859,$E42,'P23+P24 Buchungen'!C2:C859,"&gt;="&amp;AC$4,'P23+P24 Buchungen'!C2:C859,"&lt;"&amp;AC$5+1,'P23+P24 Buchungen'!L2:L859,"Ausgaben")-SUMIFS('P23+P24 Buchungen'!F2:F859,'P23+P24 Buchungen'!D2:D859,$E42,'P23+P24 Buchungen'!C2:C859,"&gt;="&amp;AC$4,'P23+P24 Buchungen'!C2:C859,"&lt;"&amp;AC$5+1,'P23+P24 Buchungen'!P2:P859,"Einnahmen")+SUMIFS('P23+P24 Buchungen'!F2:F859,'P23+P24 Buchungen'!D2:D859,$E42,'P23+P24 Buchungen'!C2:C859,"&gt;="&amp;AC$4,'P23+P24 Buchungen'!C2:C859,"&lt;"&amp;AC$5+1,'P23+P24 Buchungen'!L2:L859,"Einnahmen")-SUMIFS('P23+P24 Buchungen'!F2:F859,'P23+P24 Buchungen'!D2:D859,$E42,'P23+P24 Buchungen'!C2:C859,"&gt;="&amp;AC$4,'P23+P24 Buchungen'!C2:C859,"&lt;"&amp;AC$5+1,'P23+P24 Buchungen'!P2:P859,"Ausgaben"))</f>
        <v>20000</v>
      </c>
      <c r="AD42" s="21"/>
      <c r="AG42" s="26">
        <f>-(SUMIFS('P23+P24 Buchungen'!F2:F859,'P23+P24 Buchungen'!D2:D859,$E42,'P23+P24 Buchungen'!C2:C859,"&gt;="&amp;AG$4,'P23+P24 Buchungen'!C2:C859,"&lt;"&amp;AG$5+1,'P23+P24 Buchungen'!L2:L859,"Ausgaben")-SUMIFS('P23+P24 Buchungen'!F2:F859,'P23+P24 Buchungen'!D2:D859,$E42,'P23+P24 Buchungen'!C2:C859,"&gt;="&amp;AG$4,'P23+P24 Buchungen'!C2:C859,"&lt;"&amp;AG$5+1,'P23+P24 Buchungen'!P2:P859,"Einnahmen")+SUMIFS('P23+P24 Buchungen'!F2:F859,'P23+P24 Buchungen'!D2:D859,$E42,'P23+P24 Buchungen'!C2:C859,"&gt;="&amp;AG$4,'P23+P24 Buchungen'!C2:C859,"&lt;"&amp;AG$5+1,'P23+P24 Buchungen'!L2:L859,"Einnahmen")-SUMIFS('P23+P24 Buchungen'!F2:F859,'P23+P24 Buchungen'!D2:D859,$E42,'P23+P24 Buchungen'!C2:C859,"&gt;="&amp;AG$4,'P23+P24 Buchungen'!C2:C859,"&lt;"&amp;AG$5+1,'P23+P24 Buchungen'!P2:P859,"Ausgaben"))</f>
        <v>0</v>
      </c>
      <c r="AH42" s="21"/>
      <c r="AK42" s="29">
        <v>20000</v>
      </c>
      <c r="AL42" s="21"/>
      <c r="AO42" s="26">
        <f>-(SUMIFS('P23+P24 Buchungen'!F2:F859,'P23+P24 Buchungen'!D2:D859,$E42,'P23+P24 Buchungen'!C2:C859,"&gt;="&amp;AO$4,'P23+P24 Buchungen'!C2:C859,"&lt;"&amp;AO$5+1,'P23+P24 Buchungen'!L2:L859,"Ausgaben")-SUMIFS('P23+P24 Buchungen'!F2:F859,'P23+P24 Buchungen'!D2:D859,$E42,'P23+P24 Buchungen'!C2:C859,"&gt;="&amp;AO$4,'P23+P24 Buchungen'!C2:C859,"&lt;"&amp;AO$5+1,'P23+P24 Buchungen'!P2:P859,"Einnahmen")+SUMIFS('P23+P24 Buchungen'!F2:F859,'P23+P24 Buchungen'!D2:D859,$E42,'P23+P24 Buchungen'!C2:C859,"&gt;="&amp;AO$4,'P23+P24 Buchungen'!C2:C859,"&lt;"&amp;AO$5+1,'P23+P24 Buchungen'!L2:L859,"Einnahmen")-SUMIFS('P23+P24 Buchungen'!F2:F859,'P23+P24 Buchungen'!D2:D859,$E42,'P23+P24 Buchungen'!C2:C859,"&gt;="&amp;AO$4,'P23+P24 Buchungen'!C2:C859,"&lt;"&amp;AO$5+1,'P23+P24 Buchungen'!P2:P859,"Ausgaben"))</f>
        <v>20000</v>
      </c>
      <c r="AP42" s="21"/>
      <c r="AS42" s="26">
        <f>-(SUMIFS('P23+P24 Buchungen'!F2:F859,'P23+P24 Buchungen'!D2:D859,$E42,'P23+P24 Buchungen'!C2:C859,"&gt;="&amp;AS$4,'P23+P24 Buchungen'!C2:C859,"&lt;"&amp;AS$5+1,'P23+P24 Buchungen'!L2:L859,"Ausgaben")-SUMIFS('P23+P24 Buchungen'!F2:F859,'P23+P24 Buchungen'!D2:D859,$E42,'P23+P24 Buchungen'!C2:C859,"&gt;="&amp;AS$4,'P23+P24 Buchungen'!C2:C859,"&lt;"&amp;AS$5+1,'P23+P24 Buchungen'!P2:P859,"Einnahmen")+SUMIFS('P23+P24 Buchungen'!F2:F859,'P23+P24 Buchungen'!D2:D859,$E42,'P23+P24 Buchungen'!C2:C859,"&gt;="&amp;AS$4,'P23+P24 Buchungen'!C2:C859,"&lt;"&amp;AS$5+1,'P23+P24 Buchungen'!L2:L859,"Einnahmen")-SUMIFS('P23+P24 Buchungen'!F2:F859,'P23+P24 Buchungen'!D2:D859,$E42,'P23+P24 Buchungen'!C2:C859,"&gt;="&amp;AS$4,'P23+P24 Buchungen'!C2:C859,"&lt;"&amp;AS$5+1,'P23+P24 Buchungen'!P2:P859,"Ausgaben"))</f>
        <v>0</v>
      </c>
    </row>
    <row r="43" spans="2:45" x14ac:dyDescent="0.2">
      <c r="D43" t="s">
        <v>5542</v>
      </c>
      <c r="E43" t="s">
        <v>1538</v>
      </c>
      <c r="F43" s="21"/>
      <c r="I43" s="29">
        <v>337700</v>
      </c>
      <c r="J43" s="21"/>
      <c r="M43" s="29">
        <v>115900</v>
      </c>
      <c r="N43" s="21"/>
      <c r="Q43" s="26">
        <f>-(SUMIFS('P23+P24 Buchungen'!F2:F859,'P23+P24 Buchungen'!D2:D859,$E43,'P23+P24 Buchungen'!C2:C859,"&gt;="&amp;Q$4,'P23+P24 Buchungen'!C2:C859,"&lt;"&amp;Q$5+1,'P23+P24 Buchungen'!L2:L859,"Ausgaben")-SUMIFS('P23+P24 Buchungen'!F2:F859,'P23+P24 Buchungen'!D2:D859,$E43,'P23+P24 Buchungen'!C2:C859,"&gt;="&amp;Q$4,'P23+P24 Buchungen'!C2:C859,"&lt;"&amp;Q$5+1,'P23+P24 Buchungen'!P2:P859,"Einnahmen")+SUMIFS('P23+P24 Buchungen'!F2:F859,'P23+P24 Buchungen'!D2:D859,$E43,'P23+P24 Buchungen'!C2:C859,"&gt;="&amp;Q$4,'P23+P24 Buchungen'!C2:C859,"&lt;"&amp;Q$5+1,'P23+P24 Buchungen'!L2:L859,"Einnahmen")-SUMIFS('P23+P24 Buchungen'!F2:F859,'P23+P24 Buchungen'!D2:D859,$E43,'P23+P24 Buchungen'!C2:C859,"&gt;="&amp;Q$4,'P23+P24 Buchungen'!C2:C859,"&lt;"&amp;Q$5+1,'P23+P24 Buchungen'!P2:P859,"Ausgaben"))</f>
        <v>40819</v>
      </c>
      <c r="R43" s="21"/>
      <c r="U43" s="26">
        <f>-(SUMIFS('P23+P24 Buchungen'!F2:F859,'P23+P24 Buchungen'!D2:D859,$E43,'P23+P24 Buchungen'!C2:C859,"&gt;="&amp;U$4,'P23+P24 Buchungen'!C2:C859,"&lt;"&amp;U$5+1,'P23+P24 Buchungen'!L2:L859,"Ausgaben")-SUMIFS('P23+P24 Buchungen'!F2:F859,'P23+P24 Buchungen'!D2:D859,$E43,'P23+P24 Buchungen'!C2:C859,"&gt;="&amp;U$4,'P23+P24 Buchungen'!C2:C859,"&lt;"&amp;U$5+1,'P23+P24 Buchungen'!P2:P859,"Einnahmen")+SUMIFS('P23+P24 Buchungen'!F2:F859,'P23+P24 Buchungen'!D2:D859,$E43,'P23+P24 Buchungen'!C2:C859,"&gt;="&amp;U$4,'P23+P24 Buchungen'!C2:C859,"&lt;"&amp;U$5+1,'P23+P24 Buchungen'!L2:L859,"Einnahmen")-SUMIFS('P23+P24 Buchungen'!F2:F859,'P23+P24 Buchungen'!D2:D859,$E43,'P23+P24 Buchungen'!C2:C859,"&gt;="&amp;U$4,'P23+P24 Buchungen'!C2:C859,"&lt;"&amp;U$5+1,'P23+P24 Buchungen'!P2:P859,"Ausgaben"))</f>
        <v>55500</v>
      </c>
      <c r="V43" s="21"/>
      <c r="Y43" s="29">
        <v>110900</v>
      </c>
      <c r="Z43" s="21"/>
      <c r="AC43" s="26">
        <f>-(SUMIFS('P23+P24 Buchungen'!F2:F859,'P23+P24 Buchungen'!D2:D859,$E43,'P23+P24 Buchungen'!C2:C859,"&gt;="&amp;AC$4,'P23+P24 Buchungen'!C2:C859,"&lt;"&amp;AC$5+1,'P23+P24 Buchungen'!L2:L859,"Ausgaben")-SUMIFS('P23+P24 Buchungen'!F2:F859,'P23+P24 Buchungen'!D2:D859,$E43,'P23+P24 Buchungen'!C2:C859,"&gt;="&amp;AC$4,'P23+P24 Buchungen'!C2:C859,"&lt;"&amp;AC$5+1,'P23+P24 Buchungen'!P2:P859,"Einnahmen")+SUMIFS('P23+P24 Buchungen'!F2:F859,'P23+P24 Buchungen'!D2:D859,$E43,'P23+P24 Buchungen'!C2:C859,"&gt;="&amp;AC$4,'P23+P24 Buchungen'!C2:C859,"&lt;"&amp;AC$5+1,'P23+P24 Buchungen'!L2:L859,"Einnahmen")-SUMIFS('P23+P24 Buchungen'!F2:F859,'P23+P24 Buchungen'!D2:D859,$E43,'P23+P24 Buchungen'!C2:C859,"&gt;="&amp;AC$4,'P23+P24 Buchungen'!C2:C859,"&lt;"&amp;AC$5+1,'P23+P24 Buchungen'!P2:P859,"Ausgaben"))</f>
        <v>86760</v>
      </c>
      <c r="AD43" s="21"/>
      <c r="AG43" s="26">
        <f>-(SUMIFS('P23+P24 Buchungen'!F2:F859,'P23+P24 Buchungen'!D2:D859,$E43,'P23+P24 Buchungen'!C2:C859,"&gt;="&amp;AG$4,'P23+P24 Buchungen'!C2:C859,"&lt;"&amp;AG$5+1,'P23+P24 Buchungen'!L2:L859,"Ausgaben")-SUMIFS('P23+P24 Buchungen'!F2:F859,'P23+P24 Buchungen'!D2:D859,$E43,'P23+P24 Buchungen'!C2:C859,"&gt;="&amp;AG$4,'P23+P24 Buchungen'!C2:C859,"&lt;"&amp;AG$5+1,'P23+P24 Buchungen'!P2:P859,"Einnahmen")+SUMIFS('P23+P24 Buchungen'!F2:F859,'P23+P24 Buchungen'!D2:D859,$E43,'P23+P24 Buchungen'!C2:C859,"&gt;="&amp;AG$4,'P23+P24 Buchungen'!C2:C859,"&lt;"&amp;AG$5+1,'P23+P24 Buchungen'!L2:L859,"Einnahmen")-SUMIFS('P23+P24 Buchungen'!F2:F859,'P23+P24 Buchungen'!D2:D859,$E43,'P23+P24 Buchungen'!C2:C859,"&gt;="&amp;AG$4,'P23+P24 Buchungen'!C2:C859,"&lt;"&amp;AG$5+1,'P23+P24 Buchungen'!P2:P859,"Ausgaben"))</f>
        <v>35000</v>
      </c>
      <c r="AH43" s="21"/>
      <c r="AK43" s="29">
        <v>110900</v>
      </c>
      <c r="AL43" s="21"/>
      <c r="AO43" s="26">
        <f>-(SUMIFS('P23+P24 Buchungen'!F2:F859,'P23+P24 Buchungen'!D2:D859,$E43,'P23+P24 Buchungen'!C2:C859,"&gt;="&amp;AO$4,'P23+P24 Buchungen'!C2:C859,"&lt;"&amp;AO$5+1,'P23+P24 Buchungen'!L2:L859,"Ausgaben")-SUMIFS('P23+P24 Buchungen'!F2:F859,'P23+P24 Buchungen'!D2:D859,$E43,'P23+P24 Buchungen'!C2:C859,"&gt;="&amp;AO$4,'P23+P24 Buchungen'!C2:C859,"&lt;"&amp;AO$5+1,'P23+P24 Buchungen'!P2:P859,"Einnahmen")+SUMIFS('P23+P24 Buchungen'!F2:F859,'P23+P24 Buchungen'!D2:D859,$E43,'P23+P24 Buchungen'!C2:C859,"&gt;="&amp;AO$4,'P23+P24 Buchungen'!C2:C859,"&lt;"&amp;AO$5+1,'P23+P24 Buchungen'!L2:L859,"Einnahmen")-SUMIFS('P23+P24 Buchungen'!F2:F859,'P23+P24 Buchungen'!D2:D859,$E43,'P23+P24 Buchungen'!C2:C859,"&gt;="&amp;AO$4,'P23+P24 Buchungen'!C2:C859,"&lt;"&amp;AO$5+1,'P23+P24 Buchungen'!P2:P859,"Ausgaben"))</f>
        <v>40070</v>
      </c>
      <c r="AP43" s="21"/>
      <c r="AS43" s="26">
        <f>-(SUMIFS('P23+P24 Buchungen'!F2:F859,'P23+P24 Buchungen'!D2:D859,$E43,'P23+P24 Buchungen'!C2:C859,"&gt;="&amp;AS$4,'P23+P24 Buchungen'!C2:C859,"&lt;"&amp;AS$5+1,'P23+P24 Buchungen'!L2:L859,"Ausgaben")-SUMIFS('P23+P24 Buchungen'!F2:F859,'P23+P24 Buchungen'!D2:D859,$E43,'P23+P24 Buchungen'!C2:C859,"&gt;="&amp;AS$4,'P23+P24 Buchungen'!C2:C859,"&lt;"&amp;AS$5+1,'P23+P24 Buchungen'!P2:P859,"Einnahmen")+SUMIFS('P23+P24 Buchungen'!F2:F859,'P23+P24 Buchungen'!D2:D859,$E43,'P23+P24 Buchungen'!C2:C859,"&gt;="&amp;AS$4,'P23+P24 Buchungen'!C2:C859,"&lt;"&amp;AS$5+1,'P23+P24 Buchungen'!L2:L859,"Einnahmen")-SUMIFS('P23+P24 Buchungen'!F2:F859,'P23+P24 Buchungen'!D2:D859,$E43,'P23+P24 Buchungen'!C2:C859,"&gt;="&amp;AS$4,'P23+P24 Buchungen'!C2:C859,"&lt;"&amp;AS$5+1,'P23+P24 Buchungen'!P2:P859,"Ausgaben"))</f>
        <v>0</v>
      </c>
    </row>
    <row r="44" spans="2:45" x14ac:dyDescent="0.2">
      <c r="D44" t="s">
        <v>5544</v>
      </c>
      <c r="E44" t="s">
        <v>2612</v>
      </c>
      <c r="F44" s="21"/>
      <c r="I44" s="29">
        <v>90000</v>
      </c>
      <c r="J44" s="21"/>
      <c r="M44" s="29">
        <v>30000</v>
      </c>
      <c r="N44" s="21"/>
      <c r="Q44" s="26">
        <f>-(SUMIFS('P23+P24 Buchungen'!F2:F859,'P23+P24 Buchungen'!D2:D859,$E44,'P23+P24 Buchungen'!C2:C859,"&gt;="&amp;Q$4,'P23+P24 Buchungen'!C2:C859,"&lt;"&amp;Q$5+1,'P23+P24 Buchungen'!L2:L859,"Ausgaben")-SUMIFS('P23+P24 Buchungen'!F2:F859,'P23+P24 Buchungen'!D2:D859,$E44,'P23+P24 Buchungen'!C2:C859,"&gt;="&amp;Q$4,'P23+P24 Buchungen'!C2:C859,"&lt;"&amp;Q$5+1,'P23+P24 Buchungen'!P2:P859,"Einnahmen")+SUMIFS('P23+P24 Buchungen'!F2:F859,'P23+P24 Buchungen'!D2:D859,$E44,'P23+P24 Buchungen'!C2:C859,"&gt;="&amp;Q$4,'P23+P24 Buchungen'!C2:C859,"&lt;"&amp;Q$5+1,'P23+P24 Buchungen'!L2:L859,"Einnahmen")-SUMIFS('P23+P24 Buchungen'!F2:F859,'P23+P24 Buchungen'!D2:D859,$E44,'P23+P24 Buchungen'!C2:C859,"&gt;="&amp;Q$4,'P23+P24 Buchungen'!C2:C859,"&lt;"&amp;Q$5+1,'P23+P24 Buchungen'!P2:P859,"Ausgaben"))</f>
        <v>30000</v>
      </c>
      <c r="R44" s="21"/>
      <c r="U44" s="26">
        <f>-(SUMIFS('P23+P24 Buchungen'!F2:F859,'P23+P24 Buchungen'!D2:D859,$E44,'P23+P24 Buchungen'!C2:C859,"&gt;="&amp;U$4,'P23+P24 Buchungen'!C2:C859,"&lt;"&amp;U$5+1,'P23+P24 Buchungen'!L2:L859,"Ausgaben")-SUMIFS('P23+P24 Buchungen'!F2:F859,'P23+P24 Buchungen'!D2:D859,$E44,'P23+P24 Buchungen'!C2:C859,"&gt;="&amp;U$4,'P23+P24 Buchungen'!C2:C859,"&lt;"&amp;U$5+1,'P23+P24 Buchungen'!P2:P859,"Einnahmen")+SUMIFS('P23+P24 Buchungen'!F2:F859,'P23+P24 Buchungen'!D2:D859,$E44,'P23+P24 Buchungen'!C2:C859,"&gt;="&amp;U$4,'P23+P24 Buchungen'!C2:C859,"&lt;"&amp;U$5+1,'P23+P24 Buchungen'!L2:L859,"Einnahmen")-SUMIFS('P23+P24 Buchungen'!F2:F859,'P23+P24 Buchungen'!D2:D859,$E44,'P23+P24 Buchungen'!C2:C859,"&gt;="&amp;U$4,'P23+P24 Buchungen'!C2:C859,"&lt;"&amp;U$5+1,'P23+P24 Buchungen'!P2:P859,"Ausgaben"))</f>
        <v>0</v>
      </c>
      <c r="V44" s="21"/>
      <c r="Y44" s="29">
        <v>30000</v>
      </c>
      <c r="Z44" s="21"/>
      <c r="AC44" s="26">
        <f>-(SUMIFS('P23+P24 Buchungen'!F2:F859,'P23+P24 Buchungen'!D2:D859,$E44,'P23+P24 Buchungen'!C2:C859,"&gt;="&amp;AC$4,'P23+P24 Buchungen'!C2:C859,"&lt;"&amp;AC$5+1,'P23+P24 Buchungen'!L2:L859,"Ausgaben")-SUMIFS('P23+P24 Buchungen'!F2:F859,'P23+P24 Buchungen'!D2:D859,$E44,'P23+P24 Buchungen'!C2:C859,"&gt;="&amp;AC$4,'P23+P24 Buchungen'!C2:C859,"&lt;"&amp;AC$5+1,'P23+P24 Buchungen'!P2:P859,"Einnahmen")+SUMIFS('P23+P24 Buchungen'!F2:F859,'P23+P24 Buchungen'!D2:D859,$E44,'P23+P24 Buchungen'!C2:C859,"&gt;="&amp;AC$4,'P23+P24 Buchungen'!C2:C859,"&lt;"&amp;AC$5+1,'P23+P24 Buchungen'!L2:L859,"Einnahmen")-SUMIFS('P23+P24 Buchungen'!F2:F859,'P23+P24 Buchungen'!D2:D859,$E44,'P23+P24 Buchungen'!C2:C859,"&gt;="&amp;AC$4,'P23+P24 Buchungen'!C2:C859,"&lt;"&amp;AC$5+1,'P23+P24 Buchungen'!P2:P859,"Ausgaben"))</f>
        <v>15000</v>
      </c>
      <c r="AD44" s="21"/>
      <c r="AG44" s="26">
        <f>-(SUMIFS('P23+P24 Buchungen'!F2:F859,'P23+P24 Buchungen'!D2:D859,$E44,'P23+P24 Buchungen'!C2:C859,"&gt;="&amp;AG$4,'P23+P24 Buchungen'!C2:C859,"&lt;"&amp;AG$5+1,'P23+P24 Buchungen'!L2:L859,"Ausgaben")-SUMIFS('P23+P24 Buchungen'!F2:F859,'P23+P24 Buchungen'!D2:D859,$E44,'P23+P24 Buchungen'!C2:C859,"&gt;="&amp;AG$4,'P23+P24 Buchungen'!C2:C859,"&lt;"&amp;AG$5+1,'P23+P24 Buchungen'!P2:P859,"Einnahmen")+SUMIFS('P23+P24 Buchungen'!F2:F859,'P23+P24 Buchungen'!D2:D859,$E44,'P23+P24 Buchungen'!C2:C859,"&gt;="&amp;AG$4,'P23+P24 Buchungen'!C2:C859,"&lt;"&amp;AG$5+1,'P23+P24 Buchungen'!L2:L859,"Einnahmen")-SUMIFS('P23+P24 Buchungen'!F2:F859,'P23+P24 Buchungen'!D2:D859,$E44,'P23+P24 Buchungen'!C2:C859,"&gt;="&amp;AG$4,'P23+P24 Buchungen'!C2:C859,"&lt;"&amp;AG$5+1,'P23+P24 Buchungen'!P2:P859,"Ausgaben"))</f>
        <v>20000</v>
      </c>
      <c r="AH44" s="21"/>
      <c r="AK44" s="29">
        <v>30000</v>
      </c>
      <c r="AL44" s="21"/>
      <c r="AO44" s="26">
        <f>-(SUMIFS('P23+P24 Buchungen'!F2:F859,'P23+P24 Buchungen'!D2:D859,$E44,'P23+P24 Buchungen'!C2:C859,"&gt;="&amp;AO$4,'P23+P24 Buchungen'!C2:C859,"&lt;"&amp;AO$5+1,'P23+P24 Buchungen'!L2:L859,"Ausgaben")-SUMIFS('P23+P24 Buchungen'!F2:F859,'P23+P24 Buchungen'!D2:D859,$E44,'P23+P24 Buchungen'!C2:C859,"&gt;="&amp;AO$4,'P23+P24 Buchungen'!C2:C859,"&lt;"&amp;AO$5+1,'P23+P24 Buchungen'!P2:P859,"Einnahmen")+SUMIFS('P23+P24 Buchungen'!F2:F859,'P23+P24 Buchungen'!D2:D859,$E44,'P23+P24 Buchungen'!C2:C859,"&gt;="&amp;AO$4,'P23+P24 Buchungen'!C2:C859,"&lt;"&amp;AO$5+1,'P23+P24 Buchungen'!L2:L859,"Einnahmen")-SUMIFS('P23+P24 Buchungen'!F2:F859,'P23+P24 Buchungen'!D2:D859,$E44,'P23+P24 Buchungen'!C2:C859,"&gt;="&amp;AO$4,'P23+P24 Buchungen'!C2:C859,"&lt;"&amp;AO$5+1,'P23+P24 Buchungen'!P2:P859,"Ausgaben"))</f>
        <v>0</v>
      </c>
      <c r="AP44" s="21"/>
      <c r="AS44" s="26">
        <f>-(SUMIFS('P23+P24 Buchungen'!F2:F859,'P23+P24 Buchungen'!D2:D859,$E44,'P23+P24 Buchungen'!C2:C859,"&gt;="&amp;AS$4,'P23+P24 Buchungen'!C2:C859,"&lt;"&amp;AS$5+1,'P23+P24 Buchungen'!L2:L859,"Ausgaben")-SUMIFS('P23+P24 Buchungen'!F2:F859,'P23+P24 Buchungen'!D2:D859,$E44,'P23+P24 Buchungen'!C2:C859,"&gt;="&amp;AS$4,'P23+P24 Buchungen'!C2:C859,"&lt;"&amp;AS$5+1,'P23+P24 Buchungen'!P2:P859,"Einnahmen")+SUMIFS('P23+P24 Buchungen'!F2:F859,'P23+P24 Buchungen'!D2:D859,$E44,'P23+P24 Buchungen'!C2:C859,"&gt;="&amp;AS$4,'P23+P24 Buchungen'!C2:C859,"&lt;"&amp;AS$5+1,'P23+P24 Buchungen'!L2:L859,"Einnahmen")-SUMIFS('P23+P24 Buchungen'!F2:F859,'P23+P24 Buchungen'!D2:D859,$E44,'P23+P24 Buchungen'!C2:C859,"&gt;="&amp;AS$4,'P23+P24 Buchungen'!C2:C859,"&lt;"&amp;AS$5+1,'P23+P24 Buchungen'!P2:P859,"Ausgaben"))</f>
        <v>0</v>
      </c>
    </row>
    <row r="45" spans="2:45" ht="18" x14ac:dyDescent="0.2">
      <c r="C45" s="24" t="s">
        <v>5876</v>
      </c>
      <c r="D45" s="24"/>
      <c r="E45" s="24"/>
      <c r="F45" s="25"/>
      <c r="G45" s="46">
        <f>SUM(I46:I47)</f>
        <v>0</v>
      </c>
      <c r="H45" s="45"/>
      <c r="I45" s="43"/>
      <c r="J45" s="25"/>
      <c r="K45" s="46">
        <f>SUM(M46:M47)</f>
        <v>48070</v>
      </c>
      <c r="L45" s="45"/>
      <c r="M45" s="43"/>
      <c r="N45" s="25"/>
      <c r="O45" s="46">
        <f>SUM(Q46:Q47)</f>
        <v>10117.19</v>
      </c>
      <c r="P45" s="45"/>
      <c r="Q45" s="43"/>
      <c r="R45" s="25"/>
      <c r="S45" s="46">
        <f>SUM(U46:U47)</f>
        <v>0</v>
      </c>
      <c r="T45" s="45"/>
      <c r="U45" s="43"/>
      <c r="V45" s="25"/>
      <c r="W45" s="46">
        <f>SUM(Y46:Y47)</f>
        <v>50310</v>
      </c>
      <c r="X45" s="45"/>
      <c r="Y45" s="43"/>
      <c r="Z45" s="25"/>
      <c r="AA45" s="46">
        <f>SUM(AC46:AC47)</f>
        <v>0</v>
      </c>
      <c r="AB45" s="45"/>
      <c r="AC45" s="43"/>
      <c r="AD45" s="25"/>
      <c r="AE45" s="46">
        <f>SUM(AG46:AG47)</f>
        <v>10642.53</v>
      </c>
      <c r="AF45" s="45"/>
      <c r="AG45" s="43"/>
      <c r="AH45" s="25"/>
      <c r="AI45" s="46">
        <f>SUM(AK46:AK47)</f>
        <v>54040</v>
      </c>
      <c r="AJ45" s="45"/>
      <c r="AK45" s="43"/>
      <c r="AL45" s="25"/>
      <c r="AM45" s="46">
        <f>SUM(AO46:AO47)</f>
        <v>0</v>
      </c>
      <c r="AN45" s="45"/>
      <c r="AO45" s="43"/>
      <c r="AP45" s="25"/>
      <c r="AQ45" s="46">
        <f>SUM(AS46:AS47)</f>
        <v>0</v>
      </c>
      <c r="AR45" s="45"/>
      <c r="AS45" s="43"/>
    </row>
    <row r="46" spans="2:45" x14ac:dyDescent="0.2">
      <c r="D46" t="s">
        <v>4290</v>
      </c>
      <c r="E46" t="s">
        <v>1771</v>
      </c>
      <c r="F46" s="21"/>
      <c r="I46" s="22"/>
      <c r="J46" s="21"/>
      <c r="M46" s="29">
        <v>10000</v>
      </c>
      <c r="N46" s="21"/>
      <c r="Q46" s="26">
        <f>-(SUMIFS('P23+P24 Buchungen'!F2:F859,'P23+P24 Buchungen'!D2:D859,$E46,'P23+P24 Buchungen'!C2:C859,"&gt;="&amp;Q$4,'P23+P24 Buchungen'!C2:C859,"&lt;"&amp;Q$5+1,'P23+P24 Buchungen'!L2:L859,"Ausgaben")-SUMIFS('P23+P24 Buchungen'!F2:F859,'P23+P24 Buchungen'!D2:D859,$E46,'P23+P24 Buchungen'!C2:C859,"&gt;="&amp;Q$4,'P23+P24 Buchungen'!C2:C859,"&lt;"&amp;Q$5+1,'P23+P24 Buchungen'!P2:P859,"Einnahmen")+SUMIFS('P23+P24 Buchungen'!F2:F859,'P23+P24 Buchungen'!D2:D859,$E46,'P23+P24 Buchungen'!C2:C859,"&gt;="&amp;Q$4,'P23+P24 Buchungen'!C2:C859,"&lt;"&amp;Q$5+1,'P23+P24 Buchungen'!L2:L859,"Einnahmen")-SUMIFS('P23+P24 Buchungen'!F2:F859,'P23+P24 Buchungen'!D2:D859,$E46,'P23+P24 Buchungen'!C2:C859,"&gt;="&amp;Q$4,'P23+P24 Buchungen'!C2:C859,"&lt;"&amp;Q$5+1,'P23+P24 Buchungen'!P2:P859,"Ausgaben"))</f>
        <v>10117.19</v>
      </c>
      <c r="R46" s="21"/>
      <c r="U46" s="26">
        <f>-(SUMIFS('P23+P24 Buchungen'!F2:F859,'P23+P24 Buchungen'!D2:D859,$E46,'P23+P24 Buchungen'!C2:C859,"&gt;="&amp;U$4,'P23+P24 Buchungen'!C2:C859,"&lt;"&amp;U$5+1,'P23+P24 Buchungen'!L2:L859,"Ausgaben")-SUMIFS('P23+P24 Buchungen'!F2:F859,'P23+P24 Buchungen'!D2:D859,$E46,'P23+P24 Buchungen'!C2:C859,"&gt;="&amp;U$4,'P23+P24 Buchungen'!C2:C859,"&lt;"&amp;U$5+1,'P23+P24 Buchungen'!P2:P859,"Einnahmen")+SUMIFS('P23+P24 Buchungen'!F2:F859,'P23+P24 Buchungen'!D2:D859,$E46,'P23+P24 Buchungen'!C2:C859,"&gt;="&amp;U$4,'P23+P24 Buchungen'!C2:C859,"&lt;"&amp;U$5+1,'P23+P24 Buchungen'!L2:L859,"Einnahmen")-SUMIFS('P23+P24 Buchungen'!F2:F859,'P23+P24 Buchungen'!D2:D859,$E46,'P23+P24 Buchungen'!C2:C859,"&gt;="&amp;U$4,'P23+P24 Buchungen'!C2:C859,"&lt;"&amp;U$5+1,'P23+P24 Buchungen'!P2:P859,"Ausgaben"))</f>
        <v>0</v>
      </c>
      <c r="V46" s="21"/>
      <c r="Y46" s="29">
        <v>10000</v>
      </c>
      <c r="Z46" s="21"/>
      <c r="AC46" s="26">
        <f>-(SUMIFS('P23+P24 Buchungen'!F2:F859,'P23+P24 Buchungen'!D2:D859,$E46,'P23+P24 Buchungen'!C2:C859,"&gt;="&amp;AC$4,'P23+P24 Buchungen'!C2:C859,"&lt;"&amp;AC$5+1,'P23+P24 Buchungen'!L2:L859,"Ausgaben")-SUMIFS('P23+P24 Buchungen'!F2:F859,'P23+P24 Buchungen'!D2:D859,$E46,'P23+P24 Buchungen'!C2:C859,"&gt;="&amp;AC$4,'P23+P24 Buchungen'!C2:C859,"&lt;"&amp;AC$5+1,'P23+P24 Buchungen'!P2:P859,"Einnahmen")+SUMIFS('P23+P24 Buchungen'!F2:F859,'P23+P24 Buchungen'!D2:D859,$E46,'P23+P24 Buchungen'!C2:C859,"&gt;="&amp;AC$4,'P23+P24 Buchungen'!C2:C859,"&lt;"&amp;AC$5+1,'P23+P24 Buchungen'!L2:L859,"Einnahmen")-SUMIFS('P23+P24 Buchungen'!F2:F859,'P23+P24 Buchungen'!D2:D859,$E46,'P23+P24 Buchungen'!C2:C859,"&gt;="&amp;AC$4,'P23+P24 Buchungen'!C2:C859,"&lt;"&amp;AC$5+1,'P23+P24 Buchungen'!P2:P859,"Ausgaben"))</f>
        <v>0</v>
      </c>
      <c r="AD46" s="21"/>
      <c r="AG46" s="26">
        <f>-(SUMIFS('P23+P24 Buchungen'!F2:F859,'P23+P24 Buchungen'!D2:D859,$E46,'P23+P24 Buchungen'!C2:C859,"&gt;="&amp;AG$4,'P23+P24 Buchungen'!C2:C859,"&lt;"&amp;AG$5+1,'P23+P24 Buchungen'!L2:L859,"Ausgaben")-SUMIFS('P23+P24 Buchungen'!F2:F859,'P23+P24 Buchungen'!D2:D859,$E46,'P23+P24 Buchungen'!C2:C859,"&gt;="&amp;AG$4,'P23+P24 Buchungen'!C2:C859,"&lt;"&amp;AG$5+1,'P23+P24 Buchungen'!P2:P859,"Einnahmen")+SUMIFS('P23+P24 Buchungen'!F2:F859,'P23+P24 Buchungen'!D2:D859,$E46,'P23+P24 Buchungen'!C2:C859,"&gt;="&amp;AG$4,'P23+P24 Buchungen'!C2:C859,"&lt;"&amp;AG$5+1,'P23+P24 Buchungen'!L2:L859,"Einnahmen")-SUMIFS('P23+P24 Buchungen'!F2:F859,'P23+P24 Buchungen'!D2:D859,$E46,'P23+P24 Buchungen'!C2:C859,"&gt;="&amp;AG$4,'P23+P24 Buchungen'!C2:C859,"&lt;"&amp;AG$5+1,'P23+P24 Buchungen'!P2:P859,"Ausgaben"))</f>
        <v>10642.53</v>
      </c>
      <c r="AH46" s="21"/>
      <c r="AK46" s="29">
        <v>10000</v>
      </c>
      <c r="AL46" s="21"/>
      <c r="AO46" s="26">
        <f>-(SUMIFS('P23+P24 Buchungen'!F2:F859,'P23+P24 Buchungen'!D2:D859,$E46,'P23+P24 Buchungen'!C2:C859,"&gt;="&amp;AO$4,'P23+P24 Buchungen'!C2:C859,"&lt;"&amp;AO$5+1,'P23+P24 Buchungen'!L2:L859,"Ausgaben")-SUMIFS('P23+P24 Buchungen'!F2:F859,'P23+P24 Buchungen'!D2:D859,$E46,'P23+P24 Buchungen'!C2:C859,"&gt;="&amp;AO$4,'P23+P24 Buchungen'!C2:C859,"&lt;"&amp;AO$5+1,'P23+P24 Buchungen'!P2:P859,"Einnahmen")+SUMIFS('P23+P24 Buchungen'!F2:F859,'P23+P24 Buchungen'!D2:D859,$E46,'P23+P24 Buchungen'!C2:C859,"&gt;="&amp;AO$4,'P23+P24 Buchungen'!C2:C859,"&lt;"&amp;AO$5+1,'P23+P24 Buchungen'!L2:L859,"Einnahmen")-SUMIFS('P23+P24 Buchungen'!F2:F859,'P23+P24 Buchungen'!D2:D859,$E46,'P23+P24 Buchungen'!C2:C859,"&gt;="&amp;AO$4,'P23+P24 Buchungen'!C2:C859,"&lt;"&amp;AO$5+1,'P23+P24 Buchungen'!P2:P859,"Ausgaben"))</f>
        <v>0</v>
      </c>
      <c r="AP46" s="21"/>
      <c r="AS46" s="26">
        <f>-(SUMIFS('P23+P24 Buchungen'!F2:F859,'P23+P24 Buchungen'!D2:D859,$E46,'P23+P24 Buchungen'!C2:C859,"&gt;="&amp;AS$4,'P23+P24 Buchungen'!C2:C859,"&lt;"&amp;AS$5+1,'P23+P24 Buchungen'!L2:L859,"Ausgaben")-SUMIFS('P23+P24 Buchungen'!F2:F859,'P23+P24 Buchungen'!D2:D859,$E46,'P23+P24 Buchungen'!C2:C859,"&gt;="&amp;AS$4,'P23+P24 Buchungen'!C2:C859,"&lt;"&amp;AS$5+1,'P23+P24 Buchungen'!P2:P859,"Einnahmen")+SUMIFS('P23+P24 Buchungen'!F2:F859,'P23+P24 Buchungen'!D2:D859,$E46,'P23+P24 Buchungen'!C2:C859,"&gt;="&amp;AS$4,'P23+P24 Buchungen'!C2:C859,"&lt;"&amp;AS$5+1,'P23+P24 Buchungen'!L2:L859,"Einnahmen")-SUMIFS('P23+P24 Buchungen'!F2:F859,'P23+P24 Buchungen'!D2:D859,$E46,'P23+P24 Buchungen'!C2:C859,"&gt;="&amp;AS$4,'P23+P24 Buchungen'!C2:C859,"&lt;"&amp;AS$5+1,'P23+P24 Buchungen'!P2:P859,"Ausgaben"))</f>
        <v>0</v>
      </c>
    </row>
    <row r="47" spans="2:45" x14ac:dyDescent="0.2">
      <c r="D47" t="s">
        <v>5877</v>
      </c>
      <c r="E47" t="s">
        <v>5878</v>
      </c>
      <c r="F47" s="21"/>
      <c r="I47" s="22"/>
      <c r="J47" s="21"/>
      <c r="M47" s="29">
        <v>38070</v>
      </c>
      <c r="N47" s="21"/>
      <c r="Q47" s="26">
        <f>-(SUMIFS('P23+P24 Buchungen'!F2:F859,'P23+P24 Buchungen'!D2:D859,$E47,'P23+P24 Buchungen'!C2:C859,"&gt;="&amp;Q$4,'P23+P24 Buchungen'!C2:C859,"&lt;"&amp;Q$5+1,'P23+P24 Buchungen'!L2:L859,"Ausgaben")-SUMIFS('P23+P24 Buchungen'!F2:F859,'P23+P24 Buchungen'!D2:D859,$E47,'P23+P24 Buchungen'!C2:C859,"&gt;="&amp;Q$4,'P23+P24 Buchungen'!C2:C859,"&lt;"&amp;Q$5+1,'P23+P24 Buchungen'!P2:P859,"Einnahmen")+SUMIFS('P23+P24 Buchungen'!F2:F859,'P23+P24 Buchungen'!D2:D859,$E47,'P23+P24 Buchungen'!C2:C859,"&gt;="&amp;Q$4,'P23+P24 Buchungen'!C2:C859,"&lt;"&amp;Q$5+1,'P23+P24 Buchungen'!L2:L859,"Einnahmen")-SUMIFS('P23+P24 Buchungen'!F2:F859,'P23+P24 Buchungen'!D2:D859,$E47,'P23+P24 Buchungen'!C2:C859,"&gt;="&amp;Q$4,'P23+P24 Buchungen'!C2:C859,"&lt;"&amp;Q$5+1,'P23+P24 Buchungen'!P2:P859,"Ausgaben"))</f>
        <v>0</v>
      </c>
      <c r="R47" s="21"/>
      <c r="U47" s="26">
        <f>-(SUMIFS('P23+P24 Buchungen'!F2:F859,'P23+P24 Buchungen'!D2:D859,$E47,'P23+P24 Buchungen'!C2:C859,"&gt;="&amp;U$4,'P23+P24 Buchungen'!C2:C859,"&lt;"&amp;U$5+1,'P23+P24 Buchungen'!L2:L859,"Ausgaben")-SUMIFS('P23+P24 Buchungen'!F2:F859,'P23+P24 Buchungen'!D2:D859,$E47,'P23+P24 Buchungen'!C2:C859,"&gt;="&amp;U$4,'P23+P24 Buchungen'!C2:C859,"&lt;"&amp;U$5+1,'P23+P24 Buchungen'!P2:P859,"Einnahmen")+SUMIFS('P23+P24 Buchungen'!F2:F859,'P23+P24 Buchungen'!D2:D859,$E47,'P23+P24 Buchungen'!C2:C859,"&gt;="&amp;U$4,'P23+P24 Buchungen'!C2:C859,"&lt;"&amp;U$5+1,'P23+P24 Buchungen'!L2:L859,"Einnahmen")-SUMIFS('P23+P24 Buchungen'!F2:F859,'P23+P24 Buchungen'!D2:D859,$E47,'P23+P24 Buchungen'!C2:C859,"&gt;="&amp;U$4,'P23+P24 Buchungen'!C2:C859,"&lt;"&amp;U$5+1,'P23+P24 Buchungen'!P2:P859,"Ausgaben"))</f>
        <v>0</v>
      </c>
      <c r="V47" s="21"/>
      <c r="Y47" s="29">
        <v>40310</v>
      </c>
      <c r="Z47" s="21"/>
      <c r="AC47" s="26">
        <f>-(SUMIFS('P23+P24 Buchungen'!F2:F859,'P23+P24 Buchungen'!D2:D859,$E47,'P23+P24 Buchungen'!C2:C859,"&gt;="&amp;AC$4,'P23+P24 Buchungen'!C2:C859,"&lt;"&amp;AC$5+1,'P23+P24 Buchungen'!L2:L859,"Ausgaben")-SUMIFS('P23+P24 Buchungen'!F2:F859,'P23+P24 Buchungen'!D2:D859,$E47,'P23+P24 Buchungen'!C2:C859,"&gt;="&amp;AC$4,'P23+P24 Buchungen'!C2:C859,"&lt;"&amp;AC$5+1,'P23+P24 Buchungen'!P2:P859,"Einnahmen")+SUMIFS('P23+P24 Buchungen'!F2:F859,'P23+P24 Buchungen'!D2:D859,$E47,'P23+P24 Buchungen'!C2:C859,"&gt;="&amp;AC$4,'P23+P24 Buchungen'!C2:C859,"&lt;"&amp;AC$5+1,'P23+P24 Buchungen'!L2:L859,"Einnahmen")-SUMIFS('P23+P24 Buchungen'!F2:F859,'P23+P24 Buchungen'!D2:D859,$E47,'P23+P24 Buchungen'!C2:C859,"&gt;="&amp;AC$4,'P23+P24 Buchungen'!C2:C859,"&lt;"&amp;AC$5+1,'P23+P24 Buchungen'!P2:P859,"Ausgaben"))</f>
        <v>0</v>
      </c>
      <c r="AD47" s="21"/>
      <c r="AG47" s="26">
        <f>-(SUMIFS('P23+P24 Buchungen'!F2:F859,'P23+P24 Buchungen'!D2:D859,$E47,'P23+P24 Buchungen'!C2:C859,"&gt;="&amp;AG$4,'P23+P24 Buchungen'!C2:C859,"&lt;"&amp;AG$5+1,'P23+P24 Buchungen'!L2:L859,"Ausgaben")-SUMIFS('P23+P24 Buchungen'!F2:F859,'P23+P24 Buchungen'!D2:D859,$E47,'P23+P24 Buchungen'!C2:C859,"&gt;="&amp;AG$4,'P23+P24 Buchungen'!C2:C859,"&lt;"&amp;AG$5+1,'P23+P24 Buchungen'!P2:P859,"Einnahmen")+SUMIFS('P23+P24 Buchungen'!F2:F859,'P23+P24 Buchungen'!D2:D859,$E47,'P23+P24 Buchungen'!C2:C859,"&gt;="&amp;AG$4,'P23+P24 Buchungen'!C2:C859,"&lt;"&amp;AG$5+1,'P23+P24 Buchungen'!L2:L859,"Einnahmen")-SUMIFS('P23+P24 Buchungen'!F2:F859,'P23+P24 Buchungen'!D2:D859,$E47,'P23+P24 Buchungen'!C2:C859,"&gt;="&amp;AG$4,'P23+P24 Buchungen'!C2:C859,"&lt;"&amp;AG$5+1,'P23+P24 Buchungen'!P2:P859,"Ausgaben"))</f>
        <v>0</v>
      </c>
      <c r="AH47" s="21"/>
      <c r="AK47" s="29">
        <v>44040</v>
      </c>
      <c r="AL47" s="21"/>
      <c r="AO47" s="26">
        <f>-(SUMIFS('P23+P24 Buchungen'!F2:F859,'P23+P24 Buchungen'!D2:D859,$E47,'P23+P24 Buchungen'!C2:C859,"&gt;="&amp;AO$4,'P23+P24 Buchungen'!C2:C859,"&lt;"&amp;AO$5+1,'P23+P24 Buchungen'!L2:L859,"Ausgaben")-SUMIFS('P23+P24 Buchungen'!F2:F859,'P23+P24 Buchungen'!D2:D859,$E47,'P23+P24 Buchungen'!C2:C859,"&gt;="&amp;AO$4,'P23+P24 Buchungen'!C2:C859,"&lt;"&amp;AO$5+1,'P23+P24 Buchungen'!P2:P859,"Einnahmen")+SUMIFS('P23+P24 Buchungen'!F2:F859,'P23+P24 Buchungen'!D2:D859,$E47,'P23+P24 Buchungen'!C2:C859,"&gt;="&amp;AO$4,'P23+P24 Buchungen'!C2:C859,"&lt;"&amp;AO$5+1,'P23+P24 Buchungen'!L2:L859,"Einnahmen")-SUMIFS('P23+P24 Buchungen'!F2:F859,'P23+P24 Buchungen'!D2:D859,$E47,'P23+P24 Buchungen'!C2:C859,"&gt;="&amp;AO$4,'P23+P24 Buchungen'!C2:C859,"&lt;"&amp;AO$5+1,'P23+P24 Buchungen'!P2:P859,"Ausgaben"))</f>
        <v>0</v>
      </c>
      <c r="AP47" s="21"/>
      <c r="AS47" s="26">
        <f>-(SUMIFS('P23+P24 Buchungen'!F2:F859,'P23+P24 Buchungen'!D2:D859,$E47,'P23+P24 Buchungen'!C2:C859,"&gt;="&amp;AS$4,'P23+P24 Buchungen'!C2:C859,"&lt;"&amp;AS$5+1,'P23+P24 Buchungen'!L2:L859,"Ausgaben")-SUMIFS('P23+P24 Buchungen'!F2:F859,'P23+P24 Buchungen'!D2:D859,$E47,'P23+P24 Buchungen'!C2:C859,"&gt;="&amp;AS$4,'P23+P24 Buchungen'!C2:C859,"&lt;"&amp;AS$5+1,'P23+P24 Buchungen'!P2:P859,"Einnahmen")+SUMIFS('P23+P24 Buchungen'!F2:F859,'P23+P24 Buchungen'!D2:D859,$E47,'P23+P24 Buchungen'!C2:C859,"&gt;="&amp;AS$4,'P23+P24 Buchungen'!C2:C859,"&lt;"&amp;AS$5+1,'P23+P24 Buchungen'!L2:L859,"Einnahmen")-SUMIFS('P23+P24 Buchungen'!F2:F859,'P23+P24 Buchungen'!D2:D859,$E47,'P23+P24 Buchungen'!C2:C859,"&gt;="&amp;AS$4,'P23+P24 Buchungen'!C2:C859,"&lt;"&amp;AS$5+1,'P23+P24 Buchungen'!P2:P859,"Ausgaben"))</f>
        <v>0</v>
      </c>
    </row>
    <row r="48" spans="2:45" x14ac:dyDescent="0.2">
      <c r="F48" s="21"/>
      <c r="I48" s="22"/>
      <c r="J48" s="21"/>
      <c r="M48" s="22"/>
      <c r="N48" s="21"/>
      <c r="Q48" s="22"/>
      <c r="R48" s="21"/>
      <c r="U48" s="22"/>
      <c r="V48" s="21"/>
      <c r="Y48" s="22"/>
      <c r="Z48" s="21"/>
      <c r="AC48" s="22"/>
      <c r="AD48" s="21"/>
      <c r="AG48" s="22"/>
      <c r="AH48" s="21"/>
      <c r="AK48" s="22"/>
      <c r="AL48" s="21"/>
      <c r="AO48" s="22"/>
      <c r="AP48" s="21"/>
      <c r="AS48" s="22"/>
    </row>
    <row r="49" spans="1:45" ht="23" x14ac:dyDescent="0.25">
      <c r="A49" s="30" t="s">
        <v>5713</v>
      </c>
      <c r="B49" s="30"/>
      <c r="C49" s="30"/>
      <c r="D49" s="30"/>
      <c r="E49" s="30"/>
      <c r="F49" s="52">
        <f>-F7+F40</f>
        <v>-2700</v>
      </c>
      <c r="G49" s="45"/>
      <c r="H49" s="45"/>
      <c r="I49" s="43"/>
      <c r="J49" s="52">
        <f>-J7+J40</f>
        <v>-2020</v>
      </c>
      <c r="K49" s="45"/>
      <c r="L49" s="45"/>
      <c r="M49" s="43"/>
      <c r="N49" s="52">
        <f>-N7+N40</f>
        <v>26260.800000000003</v>
      </c>
      <c r="O49" s="45"/>
      <c r="P49" s="45"/>
      <c r="Q49" s="43"/>
      <c r="R49" s="52">
        <f>-R7+R40</f>
        <v>-34142.76999999999</v>
      </c>
      <c r="S49" s="45"/>
      <c r="T49" s="45"/>
      <c r="U49" s="43"/>
      <c r="V49" s="52">
        <f>-V7+V40</f>
        <v>-120</v>
      </c>
      <c r="W49" s="45"/>
      <c r="X49" s="45"/>
      <c r="Y49" s="43"/>
      <c r="Z49" s="52">
        <f>-Z7+Z40</f>
        <v>40423.890000000014</v>
      </c>
      <c r="AA49" s="45"/>
      <c r="AB49" s="45"/>
      <c r="AC49" s="43"/>
      <c r="AD49" s="52">
        <f>-AD7+AD40</f>
        <v>-24961.510000000009</v>
      </c>
      <c r="AE49" s="45"/>
      <c r="AF49" s="45"/>
      <c r="AG49" s="43"/>
      <c r="AH49" s="52">
        <f>-AH7+AH40</f>
        <v>-560</v>
      </c>
      <c r="AI49" s="45"/>
      <c r="AJ49" s="45"/>
      <c r="AK49" s="43"/>
      <c r="AL49" s="52">
        <f>-AL7+AL40</f>
        <v>-267.72999999999593</v>
      </c>
      <c r="AM49" s="45"/>
      <c r="AN49" s="45"/>
      <c r="AO49" s="43"/>
      <c r="AP49" s="52">
        <f>-AP7+AP40</f>
        <v>0</v>
      </c>
      <c r="AQ49" s="45"/>
      <c r="AR49" s="45"/>
      <c r="AS49" s="43"/>
    </row>
    <row r="50" spans="1:45" x14ac:dyDescent="0.2">
      <c r="F50" s="21"/>
      <c r="I50" s="22"/>
      <c r="J50" s="21"/>
      <c r="M50" s="22"/>
      <c r="N50" s="21"/>
      <c r="Q50" s="22"/>
      <c r="R50" s="21"/>
      <c r="U50" s="22"/>
      <c r="V50" s="21"/>
      <c r="Y50" s="22"/>
      <c r="Z50" s="21"/>
      <c r="AC50" s="22"/>
      <c r="AD50" s="21"/>
      <c r="AG50" s="22"/>
      <c r="AH50" s="21"/>
      <c r="AK50" s="22"/>
      <c r="AL50" s="21"/>
      <c r="AO50" s="22"/>
      <c r="AP50" s="21"/>
      <c r="AS50" s="22"/>
    </row>
    <row r="51" spans="1:45" ht="23" x14ac:dyDescent="0.25">
      <c r="A51" s="30" t="s">
        <v>5714</v>
      </c>
      <c r="B51" s="30"/>
      <c r="C51" s="30"/>
      <c r="D51" s="30"/>
      <c r="E51" s="30"/>
      <c r="F51" s="56"/>
      <c r="G51" s="54"/>
      <c r="H51" s="54"/>
      <c r="I51" s="55"/>
      <c r="J51" s="56"/>
      <c r="K51" s="54"/>
      <c r="L51" s="54"/>
      <c r="M51" s="55"/>
      <c r="N51" s="53">
        <f>N$49</f>
        <v>26260.800000000003</v>
      </c>
      <c r="O51" s="54"/>
      <c r="P51" s="54"/>
      <c r="Q51" s="55"/>
      <c r="R51" s="53">
        <f>$N51+R$49</f>
        <v>-7881.9699999999866</v>
      </c>
      <c r="S51" s="54"/>
      <c r="T51" s="54"/>
      <c r="U51" s="55"/>
      <c r="V51" s="56"/>
      <c r="W51" s="54"/>
      <c r="X51" s="54"/>
      <c r="Y51" s="55"/>
      <c r="Z51" s="53">
        <f>$R51+Z$49</f>
        <v>32541.920000000027</v>
      </c>
      <c r="AA51" s="54"/>
      <c r="AB51" s="54"/>
      <c r="AC51" s="55"/>
      <c r="AD51" s="53">
        <f>$Z51+AD$49</f>
        <v>7580.410000000018</v>
      </c>
      <c r="AE51" s="54"/>
      <c r="AF51" s="54"/>
      <c r="AG51" s="55"/>
      <c r="AH51" s="56"/>
      <c r="AI51" s="54"/>
      <c r="AJ51" s="54"/>
      <c r="AK51" s="55"/>
      <c r="AL51" s="53">
        <f>$AD51+AL$49</f>
        <v>7312.6800000000221</v>
      </c>
      <c r="AM51" s="54"/>
      <c r="AN51" s="54"/>
      <c r="AO51" s="55"/>
      <c r="AP51" s="56"/>
      <c r="AQ51" s="54"/>
      <c r="AR51" s="54"/>
      <c r="AS51" s="55"/>
    </row>
  </sheetData>
  <mergeCells count="211">
    <mergeCell ref="F51:I51"/>
    <mergeCell ref="AM17:AO17"/>
    <mergeCell ref="AN18:AO18"/>
    <mergeCell ref="AP51:AS51"/>
    <mergeCell ref="T13:U13"/>
    <mergeCell ref="H27:I27"/>
    <mergeCell ref="J7:M7"/>
    <mergeCell ref="P18:Q18"/>
    <mergeCell ref="V40:Y40"/>
    <mergeCell ref="AE35:AG35"/>
    <mergeCell ref="AH40:AK40"/>
    <mergeCell ref="H18:I18"/>
    <mergeCell ref="AR38:AS38"/>
    <mergeCell ref="W45:Y45"/>
    <mergeCell ref="AD49:AG49"/>
    <mergeCell ref="L27:M27"/>
    <mergeCell ref="T36:U36"/>
    <mergeCell ref="O45:Q45"/>
    <mergeCell ref="T18:U18"/>
    <mergeCell ref="L36:M36"/>
    <mergeCell ref="X9:Y9"/>
    <mergeCell ref="AF27:AG27"/>
    <mergeCell ref="AH51:AK51"/>
    <mergeCell ref="Z51:AC51"/>
    <mergeCell ref="V3:Y3"/>
    <mergeCell ref="AL5:AN5"/>
    <mergeCell ref="AH3:AK3"/>
    <mergeCell ref="G35:I35"/>
    <mergeCell ref="AJ38:AK38"/>
    <mergeCell ref="AQ35:AS35"/>
    <mergeCell ref="Z4:AB4"/>
    <mergeCell ref="O8:Q8"/>
    <mergeCell ref="AJ13:AK13"/>
    <mergeCell ref="W17:Y17"/>
    <mergeCell ref="S35:U35"/>
    <mergeCell ref="AL4:AN4"/>
    <mergeCell ref="F3:I3"/>
    <mergeCell ref="AD4:AF4"/>
    <mergeCell ref="AA17:AC17"/>
    <mergeCell ref="F4:H4"/>
    <mergeCell ref="AP4:AR4"/>
    <mergeCell ref="Z7:AC7"/>
    <mergeCell ref="X27:Y27"/>
    <mergeCell ref="AF36:AG36"/>
    <mergeCell ref="N5:P5"/>
    <mergeCell ref="AI26:AK26"/>
    <mergeCell ref="AE8:AG8"/>
    <mergeCell ref="AI41:AK41"/>
    <mergeCell ref="AA26:AC26"/>
    <mergeCell ref="AI35:AK35"/>
    <mergeCell ref="P31:Q31"/>
    <mergeCell ref="L13:M13"/>
    <mergeCell ref="F49:I49"/>
    <mergeCell ref="AA41:AC41"/>
    <mergeCell ref="F40:I40"/>
    <mergeCell ref="R40:U40"/>
    <mergeCell ref="AE45:AG45"/>
    <mergeCell ref="AJ9:AK9"/>
    <mergeCell ref="AR22:AS22"/>
    <mergeCell ref="AP49:AS49"/>
    <mergeCell ref="AN9:AO9"/>
    <mergeCell ref="AR31:AS31"/>
    <mergeCell ref="K41:M41"/>
    <mergeCell ref="AH49:AK49"/>
    <mergeCell ref="P38:Q38"/>
    <mergeCell ref="W41:Y41"/>
    <mergeCell ref="O26:Q26"/>
    <mergeCell ref="A1:K1"/>
    <mergeCell ref="AQ17:AS17"/>
    <mergeCell ref="X13:Y13"/>
    <mergeCell ref="Z40:AC40"/>
    <mergeCell ref="G45:I45"/>
    <mergeCell ref="AL40:AO40"/>
    <mergeCell ref="L18:M18"/>
    <mergeCell ref="O17:Q17"/>
    <mergeCell ref="P27:Q27"/>
    <mergeCell ref="S45:U45"/>
    <mergeCell ref="X18:Y18"/>
    <mergeCell ref="N7:Q7"/>
    <mergeCell ref="AB9:AC9"/>
    <mergeCell ref="AB27:AC27"/>
    <mergeCell ref="AJ18:AK18"/>
    <mergeCell ref="F7:I7"/>
    <mergeCell ref="J40:M40"/>
    <mergeCell ref="R7:U7"/>
    <mergeCell ref="AN27:AO27"/>
    <mergeCell ref="H22:I22"/>
    <mergeCell ref="AL7:AO7"/>
    <mergeCell ref="AR36:AS36"/>
    <mergeCell ref="L9:M9"/>
    <mergeCell ref="AF22:AG22"/>
    <mergeCell ref="AQ45:AS45"/>
    <mergeCell ref="AE41:AG41"/>
    <mergeCell ref="AF31:AG31"/>
    <mergeCell ref="AD5:AF5"/>
    <mergeCell ref="V5:X5"/>
    <mergeCell ref="Z3:AC3"/>
    <mergeCell ref="AQ41:AS41"/>
    <mergeCell ref="AP5:AR5"/>
    <mergeCell ref="G8:I8"/>
    <mergeCell ref="AL3:AO3"/>
    <mergeCell ref="X31:Y31"/>
    <mergeCell ref="G17:I17"/>
    <mergeCell ref="K35:M35"/>
    <mergeCell ref="AN38:AO38"/>
    <mergeCell ref="AJ22:AK22"/>
    <mergeCell ref="S8:U8"/>
    <mergeCell ref="AN13:AO13"/>
    <mergeCell ref="W26:Y26"/>
    <mergeCell ref="AJ31:AK31"/>
    <mergeCell ref="W35:Y35"/>
    <mergeCell ref="H38:I38"/>
    <mergeCell ref="O41:Q41"/>
    <mergeCell ref="O35:Q35"/>
    <mergeCell ref="J3:M3"/>
    <mergeCell ref="Z49:AC49"/>
    <mergeCell ref="AB36:AC36"/>
    <mergeCell ref="AF9:AG9"/>
    <mergeCell ref="N51:Q51"/>
    <mergeCell ref="G41:I41"/>
    <mergeCell ref="S26:U26"/>
    <mergeCell ref="AM26:AO26"/>
    <mergeCell ref="AI8:AK8"/>
    <mergeCell ref="AM41:AO41"/>
    <mergeCell ref="T22:U22"/>
    <mergeCell ref="AJ36:AK36"/>
    <mergeCell ref="L22:M22"/>
    <mergeCell ref="T31:U31"/>
    <mergeCell ref="J49:M49"/>
    <mergeCell ref="T38:U38"/>
    <mergeCell ref="AE17:AG17"/>
    <mergeCell ref="H31:I31"/>
    <mergeCell ref="J51:M51"/>
    <mergeCell ref="AD51:AG51"/>
    <mergeCell ref="R49:U49"/>
    <mergeCell ref="X22:Y22"/>
    <mergeCell ref="K26:M26"/>
    <mergeCell ref="V49:Y49"/>
    <mergeCell ref="X36:Y36"/>
    <mergeCell ref="AB38:AC38"/>
    <mergeCell ref="AB13:AC13"/>
    <mergeCell ref="AD40:AG40"/>
    <mergeCell ref="AH5:AJ5"/>
    <mergeCell ref="R4:T4"/>
    <mergeCell ref="AF38:AG38"/>
    <mergeCell ref="K45:M45"/>
    <mergeCell ref="AP40:AS40"/>
    <mergeCell ref="R51:U51"/>
    <mergeCell ref="V4:X4"/>
    <mergeCell ref="AF13:AG13"/>
    <mergeCell ref="S17:U17"/>
    <mergeCell ref="V51:Y51"/>
    <mergeCell ref="T27:U27"/>
    <mergeCell ref="AB18:AC18"/>
    <mergeCell ref="AH4:AJ4"/>
    <mergeCell ref="N40:Q40"/>
    <mergeCell ref="AI45:AK45"/>
    <mergeCell ref="AA45:AC45"/>
    <mergeCell ref="AD7:AG7"/>
    <mergeCell ref="V7:Y7"/>
    <mergeCell ref="AR27:AS27"/>
    <mergeCell ref="AJ27:AK27"/>
    <mergeCell ref="AL51:AO51"/>
    <mergeCell ref="N49:Q49"/>
    <mergeCell ref="AM45:AO45"/>
    <mergeCell ref="Z5:AB5"/>
    <mergeCell ref="AD3:AG3"/>
    <mergeCell ref="AP3:AS3"/>
    <mergeCell ref="G26:I26"/>
    <mergeCell ref="K17:M17"/>
    <mergeCell ref="AB31:AC31"/>
    <mergeCell ref="AN22:AO22"/>
    <mergeCell ref="W8:Y8"/>
    <mergeCell ref="AR13:AS13"/>
    <mergeCell ref="AL49:AO49"/>
    <mergeCell ref="AN31:AO31"/>
    <mergeCell ref="L38:M38"/>
    <mergeCell ref="S41:U41"/>
    <mergeCell ref="R5:T5"/>
    <mergeCell ref="N3:Q3"/>
    <mergeCell ref="AE26:AG26"/>
    <mergeCell ref="AA8:AC8"/>
    <mergeCell ref="AI17:AK17"/>
    <mergeCell ref="X38:Y38"/>
    <mergeCell ref="N4:P4"/>
    <mergeCell ref="P13:Q13"/>
    <mergeCell ref="L31:M31"/>
    <mergeCell ref="R3:U3"/>
    <mergeCell ref="AF18:AG18"/>
    <mergeCell ref="AR18:AS18"/>
    <mergeCell ref="F5:H5"/>
    <mergeCell ref="AH7:AK7"/>
    <mergeCell ref="AN36:AO36"/>
    <mergeCell ref="H9:I9"/>
    <mergeCell ref="P22:Q22"/>
    <mergeCell ref="AR9:AS9"/>
    <mergeCell ref="H13:I13"/>
    <mergeCell ref="AQ26:AS26"/>
    <mergeCell ref="AM8:AO8"/>
    <mergeCell ref="AP7:AS7"/>
    <mergeCell ref="P9:Q9"/>
    <mergeCell ref="K8:M8"/>
    <mergeCell ref="AA35:AC35"/>
    <mergeCell ref="AM35:AO35"/>
    <mergeCell ref="P36:Q36"/>
    <mergeCell ref="H36:I36"/>
    <mergeCell ref="T9:U9"/>
    <mergeCell ref="AB22:AC22"/>
    <mergeCell ref="J5:L5"/>
    <mergeCell ref="J4:L4"/>
    <mergeCell ref="AQ8:AS8"/>
  </mergeCells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AS760"/>
  <sheetViews>
    <sheetView workbookViewId="0"/>
  </sheetViews>
  <sheetFormatPr baseColWidth="10" defaultColWidth="8.83203125" defaultRowHeight="15" x14ac:dyDescent="0.2"/>
  <cols>
    <col min="2" max="2" width="6" customWidth="1"/>
    <col min="3" max="3" width="9" customWidth="1"/>
    <col min="4" max="4" width="6" customWidth="1"/>
    <col min="5" max="5" width="40" customWidth="1"/>
    <col min="6" max="6" width="15" customWidth="1"/>
    <col min="7" max="10" width="5" customWidth="1"/>
    <col min="12" max="12" width="16" customWidth="1"/>
    <col min="14" max="14" width="5" customWidth="1"/>
    <col min="16" max="16" width="12" customWidth="1"/>
  </cols>
  <sheetData>
    <row r="1" spans="1:4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</row>
    <row r="2" spans="1:45" ht="16" x14ac:dyDescent="0.2">
      <c r="A2">
        <v>2129</v>
      </c>
      <c r="B2">
        <v>2129</v>
      </c>
      <c r="C2" s="2">
        <v>44914</v>
      </c>
      <c r="D2" t="s">
        <v>1538</v>
      </c>
      <c r="E2" t="s">
        <v>1539</v>
      </c>
      <c r="F2" s="3">
        <v>40819</v>
      </c>
      <c r="G2" t="s">
        <v>47</v>
      </c>
      <c r="H2" s="3">
        <v>0</v>
      </c>
      <c r="I2" t="s">
        <v>104</v>
      </c>
      <c r="J2">
        <v>940</v>
      </c>
      <c r="K2" t="s">
        <v>52</v>
      </c>
      <c r="L2" t="s">
        <v>53</v>
      </c>
      <c r="N2">
        <v>3200</v>
      </c>
      <c r="O2" t="s">
        <v>49</v>
      </c>
      <c r="P2" t="s">
        <v>105</v>
      </c>
      <c r="Q2" t="s">
        <v>106</v>
      </c>
      <c r="T2" t="s">
        <v>1540</v>
      </c>
      <c r="U2" t="s">
        <v>1541</v>
      </c>
      <c r="V2" t="s">
        <v>1518</v>
      </c>
      <c r="W2" t="s">
        <v>56</v>
      </c>
      <c r="X2" t="s">
        <v>1542</v>
      </c>
      <c r="Y2" t="s">
        <v>446</v>
      </c>
      <c r="Z2" s="3">
        <v>0</v>
      </c>
      <c r="AA2" t="s">
        <v>1543</v>
      </c>
      <c r="AB2" t="s">
        <v>1544</v>
      </c>
      <c r="AC2" t="s">
        <v>61</v>
      </c>
      <c r="AD2" t="s">
        <v>61</v>
      </c>
      <c r="AE2" t="s">
        <v>1545</v>
      </c>
      <c r="AF2" t="s">
        <v>63</v>
      </c>
      <c r="AH2">
        <v>0</v>
      </c>
      <c r="AI2" s="2">
        <v>44914</v>
      </c>
      <c r="AJ2" t="s">
        <v>64</v>
      </c>
      <c r="AK2" t="s">
        <v>64</v>
      </c>
      <c r="AL2" t="s">
        <v>1546</v>
      </c>
      <c r="AM2" t="s">
        <v>1541</v>
      </c>
      <c r="AN2" s="3">
        <v>40819</v>
      </c>
      <c r="AO2" t="s">
        <v>1544</v>
      </c>
      <c r="AP2" t="s">
        <v>64</v>
      </c>
      <c r="AQ2" t="s">
        <v>1545</v>
      </c>
      <c r="AR2">
        <v>773</v>
      </c>
      <c r="AS2" t="s">
        <v>66</v>
      </c>
    </row>
    <row r="3" spans="1:45" ht="16" x14ac:dyDescent="0.2">
      <c r="A3">
        <v>2090</v>
      </c>
      <c r="B3">
        <v>2090</v>
      </c>
      <c r="C3" s="2">
        <v>44929</v>
      </c>
      <c r="D3" t="s">
        <v>1748</v>
      </c>
      <c r="E3" t="s">
        <v>1749</v>
      </c>
      <c r="F3" s="3">
        <v>12</v>
      </c>
      <c r="G3" t="s">
        <v>47</v>
      </c>
      <c r="H3" s="3">
        <v>0</v>
      </c>
      <c r="I3" t="s">
        <v>48</v>
      </c>
      <c r="J3">
        <v>2704</v>
      </c>
      <c r="K3" t="s">
        <v>49</v>
      </c>
      <c r="L3" t="s">
        <v>50</v>
      </c>
      <c r="M3" t="s">
        <v>51</v>
      </c>
      <c r="N3">
        <v>942</v>
      </c>
      <c r="O3" t="s">
        <v>52</v>
      </c>
      <c r="P3" t="s">
        <v>53</v>
      </c>
      <c r="T3" t="s">
        <v>1750</v>
      </c>
      <c r="U3" t="s">
        <v>1751</v>
      </c>
      <c r="V3" t="s">
        <v>1752</v>
      </c>
      <c r="W3" t="s">
        <v>56</v>
      </c>
      <c r="X3" t="s">
        <v>1753</v>
      </c>
      <c r="Y3" t="s">
        <v>274</v>
      </c>
      <c r="Z3" s="3">
        <v>19</v>
      </c>
      <c r="AA3" t="s">
        <v>135</v>
      </c>
      <c r="AB3" t="s">
        <v>1754</v>
      </c>
      <c r="AC3" t="s">
        <v>61</v>
      </c>
      <c r="AD3" t="s">
        <v>61</v>
      </c>
      <c r="AE3" t="s">
        <v>1755</v>
      </c>
      <c r="AF3" t="s">
        <v>63</v>
      </c>
      <c r="AH3">
        <v>0</v>
      </c>
      <c r="AI3" s="2">
        <v>44929</v>
      </c>
      <c r="AJ3" t="s">
        <v>64</v>
      </c>
      <c r="AK3" t="s">
        <v>64</v>
      </c>
      <c r="AL3" t="s">
        <v>1756</v>
      </c>
      <c r="AM3" t="s">
        <v>1751</v>
      </c>
      <c r="AN3" s="3">
        <v>12</v>
      </c>
      <c r="AO3" t="s">
        <v>1754</v>
      </c>
      <c r="AP3" t="s">
        <v>64</v>
      </c>
      <c r="AQ3" t="s">
        <v>1755</v>
      </c>
      <c r="AR3">
        <v>820</v>
      </c>
      <c r="AS3" t="s">
        <v>66</v>
      </c>
    </row>
    <row r="4" spans="1:45" ht="16" x14ac:dyDescent="0.2">
      <c r="A4">
        <v>2091</v>
      </c>
      <c r="B4">
        <v>2091</v>
      </c>
      <c r="C4" s="2">
        <v>44929</v>
      </c>
      <c r="D4" t="s">
        <v>1748</v>
      </c>
      <c r="E4" t="s">
        <v>1757</v>
      </c>
      <c r="F4" s="3">
        <v>0.12</v>
      </c>
      <c r="G4" t="s">
        <v>47</v>
      </c>
      <c r="H4" s="3">
        <v>0</v>
      </c>
      <c r="I4" t="s">
        <v>48</v>
      </c>
      <c r="J4">
        <v>2705</v>
      </c>
      <c r="K4" t="s">
        <v>49</v>
      </c>
      <c r="L4" t="s">
        <v>50</v>
      </c>
      <c r="M4" t="s">
        <v>51</v>
      </c>
      <c r="N4">
        <v>942</v>
      </c>
      <c r="O4" t="s">
        <v>52</v>
      </c>
      <c r="P4" t="s">
        <v>53</v>
      </c>
      <c r="T4" t="s">
        <v>1750</v>
      </c>
      <c r="U4" t="s">
        <v>1751</v>
      </c>
      <c r="V4" t="s">
        <v>1752</v>
      </c>
      <c r="W4" t="s">
        <v>56</v>
      </c>
      <c r="X4" t="s">
        <v>1753</v>
      </c>
      <c r="Y4" t="s">
        <v>274</v>
      </c>
      <c r="Z4" s="3">
        <v>19</v>
      </c>
      <c r="AA4" t="s">
        <v>135</v>
      </c>
      <c r="AB4" t="s">
        <v>1754</v>
      </c>
      <c r="AC4" t="s">
        <v>61</v>
      </c>
      <c r="AD4" t="s">
        <v>61</v>
      </c>
      <c r="AE4" t="s">
        <v>1755</v>
      </c>
      <c r="AF4" t="s">
        <v>63</v>
      </c>
      <c r="AH4">
        <v>0</v>
      </c>
      <c r="AI4" s="2">
        <v>44929</v>
      </c>
      <c r="AJ4" t="s">
        <v>64</v>
      </c>
      <c r="AK4" t="s">
        <v>64</v>
      </c>
      <c r="AL4" t="s">
        <v>1756</v>
      </c>
      <c r="AM4" t="s">
        <v>1751</v>
      </c>
      <c r="AN4" s="3">
        <v>12</v>
      </c>
      <c r="AO4" t="s">
        <v>1754</v>
      </c>
      <c r="AP4" t="s">
        <v>64</v>
      </c>
      <c r="AQ4" t="s">
        <v>1755</v>
      </c>
      <c r="AR4">
        <v>820</v>
      </c>
      <c r="AS4" t="s">
        <v>66</v>
      </c>
    </row>
    <row r="5" spans="1:45" ht="16" x14ac:dyDescent="0.2">
      <c r="A5">
        <v>2062</v>
      </c>
      <c r="B5">
        <v>2062</v>
      </c>
      <c r="C5" s="2">
        <v>44929.812569444453</v>
      </c>
      <c r="D5" t="s">
        <v>1761</v>
      </c>
      <c r="E5" t="s">
        <v>1762</v>
      </c>
      <c r="F5" s="3">
        <v>235.62</v>
      </c>
      <c r="G5" t="s">
        <v>47</v>
      </c>
      <c r="H5" s="3">
        <v>0</v>
      </c>
      <c r="I5" t="s">
        <v>48</v>
      </c>
      <c r="J5">
        <v>2710</v>
      </c>
      <c r="K5" t="s">
        <v>49</v>
      </c>
      <c r="L5" t="s">
        <v>50</v>
      </c>
      <c r="M5" t="s">
        <v>51</v>
      </c>
      <c r="N5">
        <v>941</v>
      </c>
      <c r="O5" t="s">
        <v>52</v>
      </c>
      <c r="P5" t="s">
        <v>53</v>
      </c>
      <c r="T5" t="s">
        <v>1763</v>
      </c>
      <c r="U5" t="s">
        <v>1764</v>
      </c>
      <c r="V5" t="s">
        <v>1765</v>
      </c>
      <c r="W5" t="s">
        <v>56</v>
      </c>
      <c r="X5" t="s">
        <v>1766</v>
      </c>
      <c r="Y5" t="s">
        <v>1767</v>
      </c>
      <c r="Z5" s="3">
        <v>19</v>
      </c>
      <c r="AA5" t="s">
        <v>1758</v>
      </c>
      <c r="AB5" t="s">
        <v>1768</v>
      </c>
      <c r="AC5" t="s">
        <v>61</v>
      </c>
      <c r="AD5" t="s">
        <v>61</v>
      </c>
      <c r="AE5" t="s">
        <v>1769</v>
      </c>
      <c r="AF5" t="s">
        <v>63</v>
      </c>
      <c r="AH5">
        <v>0</v>
      </c>
      <c r="AI5" s="2">
        <v>44929</v>
      </c>
      <c r="AJ5" t="s">
        <v>64</v>
      </c>
      <c r="AK5" t="s">
        <v>64</v>
      </c>
      <c r="AL5" t="s">
        <v>1770</v>
      </c>
      <c r="AM5" t="s">
        <v>1764</v>
      </c>
      <c r="AN5" s="3">
        <v>235.62</v>
      </c>
      <c r="AO5" t="s">
        <v>1768</v>
      </c>
      <c r="AP5" t="s">
        <v>64</v>
      </c>
      <c r="AQ5" t="s">
        <v>1769</v>
      </c>
      <c r="AR5">
        <v>811</v>
      </c>
      <c r="AS5" t="s">
        <v>66</v>
      </c>
    </row>
    <row r="6" spans="1:45" ht="16" x14ac:dyDescent="0.2">
      <c r="A6">
        <v>2089</v>
      </c>
      <c r="B6">
        <v>2089</v>
      </c>
      <c r="C6" s="2">
        <v>44930</v>
      </c>
      <c r="D6" t="s">
        <v>1771</v>
      </c>
      <c r="E6" t="s">
        <v>1772</v>
      </c>
      <c r="F6" s="3">
        <v>10117.19</v>
      </c>
      <c r="G6" t="s">
        <v>47</v>
      </c>
      <c r="H6" s="3">
        <v>0</v>
      </c>
      <c r="I6" t="s">
        <v>104</v>
      </c>
      <c r="J6">
        <v>940</v>
      </c>
      <c r="K6" t="s">
        <v>52</v>
      </c>
      <c r="L6" t="s">
        <v>53</v>
      </c>
      <c r="N6">
        <v>3200</v>
      </c>
      <c r="O6" t="s">
        <v>49</v>
      </c>
      <c r="P6" t="s">
        <v>105</v>
      </c>
      <c r="Q6" t="s">
        <v>106</v>
      </c>
      <c r="T6" t="s">
        <v>1773</v>
      </c>
      <c r="U6" t="s">
        <v>1774</v>
      </c>
      <c r="V6" t="s">
        <v>1775</v>
      </c>
      <c r="W6" t="s">
        <v>56</v>
      </c>
      <c r="X6" t="s">
        <v>1776</v>
      </c>
      <c r="Y6" t="s">
        <v>1777</v>
      </c>
      <c r="Z6" s="3">
        <v>0</v>
      </c>
      <c r="AA6" t="s">
        <v>1773</v>
      </c>
      <c r="AB6" t="s">
        <v>1508</v>
      </c>
      <c r="AC6" t="s">
        <v>61</v>
      </c>
      <c r="AD6" t="s">
        <v>61</v>
      </c>
      <c r="AE6" t="s">
        <v>1778</v>
      </c>
      <c r="AF6" t="s">
        <v>63</v>
      </c>
      <c r="AH6">
        <v>0</v>
      </c>
      <c r="AI6" s="2">
        <v>44930</v>
      </c>
      <c r="AJ6" t="s">
        <v>64</v>
      </c>
      <c r="AK6" t="s">
        <v>64</v>
      </c>
      <c r="AL6" t="s">
        <v>1779</v>
      </c>
      <c r="AM6" t="s">
        <v>1774</v>
      </c>
      <c r="AN6" s="3">
        <v>10117.19</v>
      </c>
      <c r="AO6" t="s">
        <v>1508</v>
      </c>
      <c r="AP6" t="s">
        <v>64</v>
      </c>
      <c r="AQ6" t="s">
        <v>1778</v>
      </c>
      <c r="AR6">
        <v>812</v>
      </c>
      <c r="AS6" t="s">
        <v>66</v>
      </c>
    </row>
    <row r="7" spans="1:45" ht="16" x14ac:dyDescent="0.2">
      <c r="A7">
        <v>2065</v>
      </c>
      <c r="B7">
        <v>2065</v>
      </c>
      <c r="C7" s="2">
        <v>44931</v>
      </c>
      <c r="D7" t="s">
        <v>1782</v>
      </c>
      <c r="E7" t="s">
        <v>280</v>
      </c>
      <c r="F7" s="3">
        <v>53.43</v>
      </c>
      <c r="G7" t="s">
        <v>47</v>
      </c>
      <c r="H7" s="3">
        <v>0</v>
      </c>
      <c r="I7" t="s">
        <v>48</v>
      </c>
      <c r="J7">
        <v>2704</v>
      </c>
      <c r="K7" t="s">
        <v>49</v>
      </c>
      <c r="L7" t="s">
        <v>50</v>
      </c>
      <c r="M7" t="s">
        <v>51</v>
      </c>
      <c r="N7">
        <v>940</v>
      </c>
      <c r="O7" t="s">
        <v>52</v>
      </c>
      <c r="P7" t="s">
        <v>53</v>
      </c>
      <c r="T7" t="s">
        <v>281</v>
      </c>
      <c r="U7" t="s">
        <v>1783</v>
      </c>
      <c r="V7" t="s">
        <v>1784</v>
      </c>
      <c r="W7" t="s">
        <v>56</v>
      </c>
      <c r="X7" t="s">
        <v>1785</v>
      </c>
      <c r="Y7" t="s">
        <v>231</v>
      </c>
      <c r="Z7" s="3">
        <v>19</v>
      </c>
      <c r="AA7" t="s">
        <v>284</v>
      </c>
      <c r="AB7" t="s">
        <v>1754</v>
      </c>
      <c r="AC7" t="s">
        <v>61</v>
      </c>
      <c r="AD7" t="s">
        <v>61</v>
      </c>
      <c r="AE7" t="s">
        <v>1786</v>
      </c>
      <c r="AF7" t="s">
        <v>63</v>
      </c>
      <c r="AH7">
        <v>0</v>
      </c>
      <c r="AI7" s="2">
        <v>44931</v>
      </c>
      <c r="AJ7" t="s">
        <v>64</v>
      </c>
      <c r="AK7" t="s">
        <v>64</v>
      </c>
      <c r="AL7" t="s">
        <v>1787</v>
      </c>
      <c r="AM7" t="s">
        <v>1783</v>
      </c>
      <c r="AN7" s="3">
        <v>53.43</v>
      </c>
      <c r="AO7" t="s">
        <v>1754</v>
      </c>
      <c r="AP7" t="s">
        <v>64</v>
      </c>
      <c r="AQ7" t="s">
        <v>1786</v>
      </c>
      <c r="AR7">
        <v>813</v>
      </c>
      <c r="AS7" t="s">
        <v>66</v>
      </c>
    </row>
    <row r="8" spans="1:45" ht="16" x14ac:dyDescent="0.2">
      <c r="A8">
        <v>2080</v>
      </c>
      <c r="B8">
        <v>2080</v>
      </c>
      <c r="C8" s="2">
        <v>44936</v>
      </c>
      <c r="D8" t="s">
        <v>1748</v>
      </c>
      <c r="E8" t="s">
        <v>1217</v>
      </c>
      <c r="F8" s="3">
        <v>45.9</v>
      </c>
      <c r="G8" t="s">
        <v>47</v>
      </c>
      <c r="H8" s="3">
        <v>0</v>
      </c>
      <c r="I8" t="s">
        <v>48</v>
      </c>
      <c r="J8">
        <v>2900</v>
      </c>
      <c r="K8" t="s">
        <v>49</v>
      </c>
      <c r="L8" t="s">
        <v>50</v>
      </c>
      <c r="M8" t="s">
        <v>51</v>
      </c>
      <c r="N8">
        <v>940</v>
      </c>
      <c r="O8" t="s">
        <v>52</v>
      </c>
      <c r="P8" t="s">
        <v>53</v>
      </c>
      <c r="T8" t="s">
        <v>612</v>
      </c>
      <c r="U8" t="s">
        <v>1808</v>
      </c>
      <c r="V8" t="s">
        <v>1809</v>
      </c>
      <c r="W8" t="s">
        <v>56</v>
      </c>
      <c r="X8" t="s">
        <v>1810</v>
      </c>
      <c r="Y8" t="s">
        <v>323</v>
      </c>
      <c r="Z8" s="3">
        <v>19</v>
      </c>
      <c r="AA8" t="s">
        <v>615</v>
      </c>
      <c r="AB8" t="s">
        <v>1811</v>
      </c>
      <c r="AC8" t="s">
        <v>61</v>
      </c>
      <c r="AD8" t="s">
        <v>61</v>
      </c>
      <c r="AE8" t="s">
        <v>1812</v>
      </c>
      <c r="AF8" t="s">
        <v>63</v>
      </c>
      <c r="AH8">
        <v>0</v>
      </c>
      <c r="AI8" s="2">
        <v>44936</v>
      </c>
      <c r="AJ8" t="s">
        <v>64</v>
      </c>
      <c r="AK8" t="s">
        <v>64</v>
      </c>
      <c r="AL8" t="s">
        <v>1813</v>
      </c>
      <c r="AM8" t="s">
        <v>1808</v>
      </c>
      <c r="AN8" s="3">
        <v>45.9</v>
      </c>
      <c r="AO8" t="s">
        <v>1811</v>
      </c>
      <c r="AP8" t="s">
        <v>64</v>
      </c>
      <c r="AQ8" t="s">
        <v>1812</v>
      </c>
      <c r="AR8">
        <v>819</v>
      </c>
      <c r="AS8" t="s">
        <v>66</v>
      </c>
    </row>
    <row r="9" spans="1:45" ht="16" x14ac:dyDescent="0.2">
      <c r="A9">
        <v>2252</v>
      </c>
      <c r="B9">
        <v>2252</v>
      </c>
      <c r="C9" s="2">
        <v>44936</v>
      </c>
      <c r="D9" t="s">
        <v>1814</v>
      </c>
      <c r="E9" t="s">
        <v>1815</v>
      </c>
      <c r="F9" s="3">
        <v>127.6</v>
      </c>
      <c r="G9" t="s">
        <v>47</v>
      </c>
      <c r="H9" s="3">
        <v>0</v>
      </c>
      <c r="I9" t="s">
        <v>48</v>
      </c>
      <c r="J9">
        <v>2560</v>
      </c>
      <c r="K9" t="s">
        <v>49</v>
      </c>
      <c r="L9" t="s">
        <v>50</v>
      </c>
      <c r="M9" t="s">
        <v>51</v>
      </c>
      <c r="N9">
        <v>561</v>
      </c>
      <c r="O9" t="s">
        <v>52</v>
      </c>
      <c r="P9" t="s">
        <v>53</v>
      </c>
      <c r="T9" t="s">
        <v>1816</v>
      </c>
      <c r="U9" t="s">
        <v>1817</v>
      </c>
      <c r="V9" t="s">
        <v>1457</v>
      </c>
      <c r="W9" t="s">
        <v>56</v>
      </c>
      <c r="X9" t="s">
        <v>1818</v>
      </c>
      <c r="Y9" t="s">
        <v>1819</v>
      </c>
      <c r="Z9" s="3">
        <v>0</v>
      </c>
      <c r="AA9" t="s">
        <v>1820</v>
      </c>
      <c r="AB9" t="s">
        <v>1821</v>
      </c>
      <c r="AC9" t="s">
        <v>61</v>
      </c>
      <c r="AD9" t="s">
        <v>61</v>
      </c>
      <c r="AE9" t="s">
        <v>1822</v>
      </c>
      <c r="AF9" t="s">
        <v>63</v>
      </c>
      <c r="AH9">
        <v>0</v>
      </c>
      <c r="AI9" s="2">
        <v>44936</v>
      </c>
      <c r="AJ9" t="s">
        <v>64</v>
      </c>
      <c r="AK9" t="s">
        <v>64</v>
      </c>
      <c r="AL9" t="s">
        <v>1823</v>
      </c>
      <c r="AM9" t="s">
        <v>1817</v>
      </c>
      <c r="AN9" s="3">
        <v>127.6</v>
      </c>
      <c r="AO9" t="s">
        <v>1821</v>
      </c>
      <c r="AP9" t="s">
        <v>64</v>
      </c>
      <c r="AQ9" t="s">
        <v>1822</v>
      </c>
      <c r="AR9">
        <v>863</v>
      </c>
      <c r="AS9" t="s">
        <v>66</v>
      </c>
    </row>
    <row r="10" spans="1:45" ht="16" x14ac:dyDescent="0.2">
      <c r="A10">
        <v>2086</v>
      </c>
      <c r="B10">
        <v>2086</v>
      </c>
      <c r="C10" s="2">
        <v>44942</v>
      </c>
      <c r="D10" t="s">
        <v>1748</v>
      </c>
      <c r="E10" t="s">
        <v>188</v>
      </c>
      <c r="F10" s="3">
        <v>60</v>
      </c>
      <c r="G10" t="s">
        <v>47</v>
      </c>
      <c r="H10" s="3">
        <v>0</v>
      </c>
      <c r="I10" t="s">
        <v>48</v>
      </c>
      <c r="J10">
        <v>2753</v>
      </c>
      <c r="K10" t="s">
        <v>49</v>
      </c>
      <c r="L10" t="s">
        <v>50</v>
      </c>
      <c r="M10" t="s">
        <v>51</v>
      </c>
      <c r="N10">
        <v>940</v>
      </c>
      <c r="O10" t="s">
        <v>52</v>
      </c>
      <c r="P10" t="s">
        <v>53</v>
      </c>
      <c r="T10" t="s">
        <v>189</v>
      </c>
      <c r="U10" t="s">
        <v>1842</v>
      </c>
      <c r="Z10" s="3"/>
      <c r="AF10" t="s">
        <v>63</v>
      </c>
      <c r="AH10">
        <v>0</v>
      </c>
      <c r="AI10" s="2">
        <v>44942</v>
      </c>
      <c r="AJ10" t="s">
        <v>64</v>
      </c>
      <c r="AK10" t="s">
        <v>64</v>
      </c>
      <c r="AL10" t="s">
        <v>1843</v>
      </c>
      <c r="AM10" t="s">
        <v>1842</v>
      </c>
      <c r="AN10" s="3"/>
      <c r="AP10" t="s">
        <v>64</v>
      </c>
      <c r="AR10">
        <v>823</v>
      </c>
      <c r="AS10" t="s">
        <v>66</v>
      </c>
    </row>
    <row r="11" spans="1:45" ht="16" x14ac:dyDescent="0.2">
      <c r="A11">
        <v>2253</v>
      </c>
      <c r="B11">
        <v>2253</v>
      </c>
      <c r="C11" s="2">
        <v>44942</v>
      </c>
      <c r="D11" t="s">
        <v>1814</v>
      </c>
      <c r="E11" t="s">
        <v>1844</v>
      </c>
      <c r="F11" s="3">
        <v>39.17</v>
      </c>
      <c r="G11" t="s">
        <v>47</v>
      </c>
      <c r="H11" s="3">
        <v>0</v>
      </c>
      <c r="I11" t="s">
        <v>48</v>
      </c>
      <c r="J11">
        <v>3270</v>
      </c>
      <c r="K11" t="s">
        <v>49</v>
      </c>
      <c r="L11" t="s">
        <v>50</v>
      </c>
      <c r="M11" t="s">
        <v>106</v>
      </c>
      <c r="N11">
        <v>942</v>
      </c>
      <c r="O11" t="s">
        <v>52</v>
      </c>
      <c r="P11" t="s">
        <v>53</v>
      </c>
      <c r="T11" t="s">
        <v>1845</v>
      </c>
      <c r="U11" t="s">
        <v>1846</v>
      </c>
      <c r="V11" t="s">
        <v>1479</v>
      </c>
      <c r="W11" t="s">
        <v>56</v>
      </c>
      <c r="X11" t="s">
        <v>1847</v>
      </c>
      <c r="Y11" t="s">
        <v>1819</v>
      </c>
      <c r="Z11" s="3">
        <v>0</v>
      </c>
      <c r="AA11" t="s">
        <v>1848</v>
      </c>
      <c r="AB11" t="s">
        <v>1849</v>
      </c>
      <c r="AC11" t="s">
        <v>61</v>
      </c>
      <c r="AD11" t="s">
        <v>61</v>
      </c>
      <c r="AE11" t="s">
        <v>1850</v>
      </c>
      <c r="AF11" t="s">
        <v>63</v>
      </c>
      <c r="AH11">
        <v>0</v>
      </c>
      <c r="AI11" s="2">
        <v>44942</v>
      </c>
      <c r="AJ11" t="s">
        <v>64</v>
      </c>
      <c r="AK11" t="s">
        <v>64</v>
      </c>
      <c r="AL11" t="s">
        <v>1851</v>
      </c>
      <c r="AM11" t="s">
        <v>1846</v>
      </c>
      <c r="AN11" s="3">
        <v>39.17</v>
      </c>
      <c r="AO11" t="s">
        <v>1849</v>
      </c>
      <c r="AP11" t="s">
        <v>64</v>
      </c>
      <c r="AQ11" t="s">
        <v>1850</v>
      </c>
      <c r="AR11">
        <v>832</v>
      </c>
      <c r="AS11" t="s">
        <v>66</v>
      </c>
    </row>
    <row r="12" spans="1:45" ht="16" x14ac:dyDescent="0.2">
      <c r="A12">
        <v>2254</v>
      </c>
      <c r="B12">
        <v>2254</v>
      </c>
      <c r="C12" s="2">
        <v>44942</v>
      </c>
      <c r="D12" t="s">
        <v>1748</v>
      </c>
      <c r="E12" t="s">
        <v>1852</v>
      </c>
      <c r="F12" s="3">
        <v>0.52</v>
      </c>
      <c r="G12" t="s">
        <v>47</v>
      </c>
      <c r="H12" s="3">
        <v>0</v>
      </c>
      <c r="I12" t="s">
        <v>48</v>
      </c>
      <c r="J12">
        <v>2705</v>
      </c>
      <c r="K12" t="s">
        <v>49</v>
      </c>
      <c r="L12" t="s">
        <v>50</v>
      </c>
      <c r="M12" t="s">
        <v>51</v>
      </c>
      <c r="N12">
        <v>942</v>
      </c>
      <c r="O12" t="s">
        <v>52</v>
      </c>
      <c r="P12" t="s">
        <v>53</v>
      </c>
      <c r="T12" t="s">
        <v>1845</v>
      </c>
      <c r="U12" t="s">
        <v>1846</v>
      </c>
      <c r="V12" t="s">
        <v>1479</v>
      </c>
      <c r="W12" t="s">
        <v>56</v>
      </c>
      <c r="X12" t="s">
        <v>1847</v>
      </c>
      <c r="Y12" t="s">
        <v>1819</v>
      </c>
      <c r="Z12" s="3">
        <v>0</v>
      </c>
      <c r="AA12" t="s">
        <v>1848</v>
      </c>
      <c r="AB12" t="s">
        <v>1849</v>
      </c>
      <c r="AC12" t="s">
        <v>61</v>
      </c>
      <c r="AD12" t="s">
        <v>61</v>
      </c>
      <c r="AE12" t="s">
        <v>1850</v>
      </c>
      <c r="AF12" t="s">
        <v>63</v>
      </c>
      <c r="AH12">
        <v>0</v>
      </c>
      <c r="AI12" s="2">
        <v>44942</v>
      </c>
      <c r="AJ12" t="s">
        <v>64</v>
      </c>
      <c r="AK12" t="s">
        <v>64</v>
      </c>
      <c r="AL12" t="s">
        <v>1851</v>
      </c>
      <c r="AM12" t="s">
        <v>1846</v>
      </c>
      <c r="AN12" s="3">
        <v>39.17</v>
      </c>
      <c r="AO12" t="s">
        <v>1849</v>
      </c>
      <c r="AP12" t="s">
        <v>64</v>
      </c>
      <c r="AQ12" t="s">
        <v>1850</v>
      </c>
      <c r="AR12">
        <v>832</v>
      </c>
      <c r="AS12" t="s">
        <v>66</v>
      </c>
    </row>
    <row r="13" spans="1:45" ht="16" x14ac:dyDescent="0.2">
      <c r="A13">
        <v>2255</v>
      </c>
      <c r="B13">
        <v>2255</v>
      </c>
      <c r="C13" s="2">
        <v>44942</v>
      </c>
      <c r="D13" t="s">
        <v>1814</v>
      </c>
      <c r="E13" t="s">
        <v>1853</v>
      </c>
      <c r="F13" s="3">
        <v>21.24</v>
      </c>
      <c r="G13" t="s">
        <v>47</v>
      </c>
      <c r="H13" s="3">
        <v>0</v>
      </c>
      <c r="I13" t="s">
        <v>48</v>
      </c>
      <c r="J13">
        <v>3270</v>
      </c>
      <c r="K13" t="s">
        <v>49</v>
      </c>
      <c r="L13" t="s">
        <v>50</v>
      </c>
      <c r="M13" t="s">
        <v>106</v>
      </c>
      <c r="N13">
        <v>942</v>
      </c>
      <c r="O13" t="s">
        <v>52</v>
      </c>
      <c r="P13" t="s">
        <v>53</v>
      </c>
      <c r="T13" t="s">
        <v>1854</v>
      </c>
      <c r="U13" t="s">
        <v>1855</v>
      </c>
      <c r="V13" t="s">
        <v>1468</v>
      </c>
      <c r="W13" t="s">
        <v>56</v>
      </c>
      <c r="X13" t="s">
        <v>1856</v>
      </c>
      <c r="Y13" t="s">
        <v>1819</v>
      </c>
      <c r="Z13" s="3">
        <v>0</v>
      </c>
      <c r="AA13" t="s">
        <v>1857</v>
      </c>
      <c r="AB13" t="s">
        <v>1858</v>
      </c>
      <c r="AC13" t="s">
        <v>61</v>
      </c>
      <c r="AD13" t="s">
        <v>61</v>
      </c>
      <c r="AE13" t="s">
        <v>1859</v>
      </c>
      <c r="AF13" t="s">
        <v>63</v>
      </c>
      <c r="AH13">
        <v>0</v>
      </c>
      <c r="AI13" s="2">
        <v>44942</v>
      </c>
      <c r="AJ13" t="s">
        <v>64</v>
      </c>
      <c r="AK13" t="s">
        <v>64</v>
      </c>
      <c r="AL13" t="s">
        <v>1860</v>
      </c>
      <c r="AM13" t="s">
        <v>1855</v>
      </c>
      <c r="AN13" s="3">
        <v>21.24</v>
      </c>
      <c r="AO13" t="s">
        <v>1858</v>
      </c>
      <c r="AP13" t="s">
        <v>64</v>
      </c>
      <c r="AQ13" t="s">
        <v>1859</v>
      </c>
      <c r="AR13">
        <v>833</v>
      </c>
      <c r="AS13" t="s">
        <v>66</v>
      </c>
    </row>
    <row r="14" spans="1:45" ht="16" x14ac:dyDescent="0.2">
      <c r="A14">
        <v>2256</v>
      </c>
      <c r="B14">
        <v>2256</v>
      </c>
      <c r="C14" s="2">
        <v>44942</v>
      </c>
      <c r="D14" t="s">
        <v>1748</v>
      </c>
      <c r="E14" t="s">
        <v>1861</v>
      </c>
      <c r="F14" s="3">
        <v>0.6</v>
      </c>
      <c r="G14" t="s">
        <v>47</v>
      </c>
      <c r="H14" s="3">
        <v>0</v>
      </c>
      <c r="I14" t="s">
        <v>48</v>
      </c>
      <c r="J14">
        <v>2705</v>
      </c>
      <c r="K14" t="s">
        <v>49</v>
      </c>
      <c r="L14" t="s">
        <v>50</v>
      </c>
      <c r="M14" t="s">
        <v>51</v>
      </c>
      <c r="N14">
        <v>942</v>
      </c>
      <c r="O14" t="s">
        <v>52</v>
      </c>
      <c r="P14" t="s">
        <v>53</v>
      </c>
      <c r="T14" t="s">
        <v>1854</v>
      </c>
      <c r="U14" t="s">
        <v>1855</v>
      </c>
      <c r="V14" t="s">
        <v>1468</v>
      </c>
      <c r="W14" t="s">
        <v>56</v>
      </c>
      <c r="X14" t="s">
        <v>1856</v>
      </c>
      <c r="Y14" t="s">
        <v>1819</v>
      </c>
      <c r="Z14" s="3">
        <v>0</v>
      </c>
      <c r="AA14" t="s">
        <v>1857</v>
      </c>
      <c r="AB14" t="s">
        <v>1858</v>
      </c>
      <c r="AC14" t="s">
        <v>61</v>
      </c>
      <c r="AD14" t="s">
        <v>61</v>
      </c>
      <c r="AE14" t="s">
        <v>1859</v>
      </c>
      <c r="AF14" t="s">
        <v>63</v>
      </c>
      <c r="AH14">
        <v>0</v>
      </c>
      <c r="AI14" s="2">
        <v>44942</v>
      </c>
      <c r="AJ14" t="s">
        <v>64</v>
      </c>
      <c r="AK14" t="s">
        <v>64</v>
      </c>
      <c r="AL14" t="s">
        <v>1860</v>
      </c>
      <c r="AM14" t="s">
        <v>1855</v>
      </c>
      <c r="AN14" s="3">
        <v>21.24</v>
      </c>
      <c r="AO14" t="s">
        <v>1858</v>
      </c>
      <c r="AP14" t="s">
        <v>64</v>
      </c>
      <c r="AQ14" t="s">
        <v>1859</v>
      </c>
      <c r="AR14">
        <v>833</v>
      </c>
      <c r="AS14" t="s">
        <v>66</v>
      </c>
    </row>
    <row r="15" spans="1:45" ht="16" x14ac:dyDescent="0.2">
      <c r="A15">
        <v>2201</v>
      </c>
      <c r="B15">
        <v>2201</v>
      </c>
      <c r="C15" s="2">
        <v>44943</v>
      </c>
      <c r="D15" t="s">
        <v>1761</v>
      </c>
      <c r="E15" t="s">
        <v>1868</v>
      </c>
      <c r="F15" s="3">
        <v>116.52</v>
      </c>
      <c r="G15" t="s">
        <v>47</v>
      </c>
      <c r="H15" s="3">
        <v>0</v>
      </c>
      <c r="I15" t="s">
        <v>48</v>
      </c>
      <c r="J15">
        <v>2720</v>
      </c>
      <c r="K15" t="s">
        <v>49</v>
      </c>
      <c r="L15" t="s">
        <v>50</v>
      </c>
      <c r="M15" t="s">
        <v>51</v>
      </c>
      <c r="N15">
        <v>940</v>
      </c>
      <c r="O15" t="s">
        <v>52</v>
      </c>
      <c r="P15" t="s">
        <v>53</v>
      </c>
      <c r="T15" t="s">
        <v>1869</v>
      </c>
      <c r="U15" t="s">
        <v>1870</v>
      </c>
      <c r="V15" t="s">
        <v>1871</v>
      </c>
      <c r="W15" t="s">
        <v>56</v>
      </c>
      <c r="X15" t="s">
        <v>1872</v>
      </c>
      <c r="Y15" t="s">
        <v>1873</v>
      </c>
      <c r="Z15" s="3">
        <v>7</v>
      </c>
      <c r="AA15" t="s">
        <v>1874</v>
      </c>
      <c r="AB15" t="s">
        <v>1875</v>
      </c>
      <c r="AC15" t="s">
        <v>61</v>
      </c>
      <c r="AD15" t="s">
        <v>61</v>
      </c>
      <c r="AE15" t="s">
        <v>1876</v>
      </c>
      <c r="AF15" t="s">
        <v>63</v>
      </c>
      <c r="AH15">
        <v>0</v>
      </c>
      <c r="AI15" s="2">
        <v>44943</v>
      </c>
      <c r="AJ15" t="s">
        <v>64</v>
      </c>
      <c r="AK15" t="s">
        <v>64</v>
      </c>
      <c r="AL15" t="s">
        <v>1877</v>
      </c>
      <c r="AM15" t="s">
        <v>1870</v>
      </c>
      <c r="AN15" s="3">
        <v>116.52</v>
      </c>
      <c r="AO15" t="s">
        <v>1875</v>
      </c>
      <c r="AP15" t="s">
        <v>64</v>
      </c>
      <c r="AQ15" t="s">
        <v>1876</v>
      </c>
      <c r="AR15">
        <v>824</v>
      </c>
      <c r="AS15" t="s">
        <v>66</v>
      </c>
    </row>
    <row r="16" spans="1:45" ht="16" x14ac:dyDescent="0.2">
      <c r="A16">
        <v>2198</v>
      </c>
      <c r="B16">
        <v>2198</v>
      </c>
      <c r="C16" s="2">
        <v>44945</v>
      </c>
      <c r="D16" t="s">
        <v>1748</v>
      </c>
      <c r="E16" t="s">
        <v>46</v>
      </c>
      <c r="F16" s="3">
        <v>3.7</v>
      </c>
      <c r="G16" t="s">
        <v>47</v>
      </c>
      <c r="H16" s="3">
        <v>0</v>
      </c>
      <c r="I16" t="s">
        <v>48</v>
      </c>
      <c r="J16">
        <v>2702</v>
      </c>
      <c r="K16" t="s">
        <v>49</v>
      </c>
      <c r="L16" t="s">
        <v>50</v>
      </c>
      <c r="M16" t="s">
        <v>51</v>
      </c>
      <c r="N16">
        <v>940</v>
      </c>
      <c r="O16" t="s">
        <v>52</v>
      </c>
      <c r="P16" t="s">
        <v>53</v>
      </c>
      <c r="T16" t="s">
        <v>1878</v>
      </c>
      <c r="U16" t="s">
        <v>1879</v>
      </c>
      <c r="V16" t="s">
        <v>1393</v>
      </c>
      <c r="W16" t="s">
        <v>56</v>
      </c>
      <c r="X16" t="s">
        <v>1880</v>
      </c>
      <c r="Y16" t="s">
        <v>58</v>
      </c>
      <c r="Z16" s="3">
        <v>0</v>
      </c>
      <c r="AA16" t="s">
        <v>1881</v>
      </c>
      <c r="AB16" t="s">
        <v>1882</v>
      </c>
      <c r="AC16" t="s">
        <v>61</v>
      </c>
      <c r="AD16" t="s">
        <v>61</v>
      </c>
      <c r="AE16" t="s">
        <v>1883</v>
      </c>
      <c r="AF16" t="s">
        <v>63</v>
      </c>
      <c r="AH16">
        <v>0</v>
      </c>
      <c r="AI16" s="2">
        <v>44945</v>
      </c>
      <c r="AJ16" t="s">
        <v>64</v>
      </c>
      <c r="AK16" t="s">
        <v>64</v>
      </c>
      <c r="AL16" t="s">
        <v>1884</v>
      </c>
      <c r="AM16" t="s">
        <v>1879</v>
      </c>
      <c r="AN16" s="3">
        <v>3.7</v>
      </c>
      <c r="AO16" t="s">
        <v>1882</v>
      </c>
      <c r="AP16" t="s">
        <v>64</v>
      </c>
      <c r="AQ16" t="s">
        <v>1883</v>
      </c>
      <c r="AR16">
        <v>826</v>
      </c>
      <c r="AS16" t="s">
        <v>66</v>
      </c>
    </row>
    <row r="17" spans="1:45" ht="16" x14ac:dyDescent="0.2">
      <c r="A17">
        <v>2156</v>
      </c>
      <c r="B17">
        <v>2156</v>
      </c>
      <c r="C17" s="2">
        <v>44950</v>
      </c>
      <c r="D17" t="s">
        <v>1748</v>
      </c>
      <c r="E17" t="s">
        <v>1268</v>
      </c>
      <c r="F17" s="3">
        <v>39.9</v>
      </c>
      <c r="G17" t="s">
        <v>47</v>
      </c>
      <c r="H17" s="3">
        <v>0</v>
      </c>
      <c r="I17" t="s">
        <v>48</v>
      </c>
      <c r="J17">
        <v>2900</v>
      </c>
      <c r="K17" t="s">
        <v>49</v>
      </c>
      <c r="L17" t="s">
        <v>50</v>
      </c>
      <c r="M17" t="s">
        <v>51</v>
      </c>
      <c r="N17">
        <v>940</v>
      </c>
      <c r="O17" t="s">
        <v>52</v>
      </c>
      <c r="P17" t="s">
        <v>53</v>
      </c>
      <c r="T17" t="s">
        <v>554</v>
      </c>
      <c r="U17" t="s">
        <v>1893</v>
      </c>
      <c r="V17" t="s">
        <v>1894</v>
      </c>
      <c r="W17" t="s">
        <v>56</v>
      </c>
      <c r="X17" t="s">
        <v>1895</v>
      </c>
      <c r="Y17" t="s">
        <v>323</v>
      </c>
      <c r="Z17" s="3">
        <v>19</v>
      </c>
      <c r="AA17" t="s">
        <v>558</v>
      </c>
      <c r="AB17" t="s">
        <v>1896</v>
      </c>
      <c r="AC17" t="s">
        <v>61</v>
      </c>
      <c r="AD17" t="s">
        <v>61</v>
      </c>
      <c r="AE17" t="s">
        <v>1897</v>
      </c>
      <c r="AF17" t="s">
        <v>63</v>
      </c>
      <c r="AH17">
        <v>0</v>
      </c>
      <c r="AI17" s="2">
        <v>44950</v>
      </c>
      <c r="AJ17" t="s">
        <v>64</v>
      </c>
      <c r="AK17" t="s">
        <v>64</v>
      </c>
      <c r="AL17" t="s">
        <v>1898</v>
      </c>
      <c r="AM17" t="s">
        <v>1893</v>
      </c>
      <c r="AN17" s="3">
        <v>39.9</v>
      </c>
      <c r="AO17" t="s">
        <v>1896</v>
      </c>
      <c r="AP17" t="s">
        <v>64</v>
      </c>
      <c r="AQ17" t="s">
        <v>1897</v>
      </c>
      <c r="AR17">
        <v>829</v>
      </c>
      <c r="AS17" t="s">
        <v>66</v>
      </c>
    </row>
    <row r="18" spans="1:45" ht="16" x14ac:dyDescent="0.2">
      <c r="A18">
        <v>2197</v>
      </c>
      <c r="B18">
        <v>2197</v>
      </c>
      <c r="C18" s="2">
        <v>44950</v>
      </c>
      <c r="D18" t="s">
        <v>1761</v>
      </c>
      <c r="E18" t="s">
        <v>1899</v>
      </c>
      <c r="F18" s="3">
        <v>6.1</v>
      </c>
      <c r="G18" t="s">
        <v>47</v>
      </c>
      <c r="H18" s="3">
        <v>0</v>
      </c>
      <c r="I18" t="s">
        <v>48</v>
      </c>
      <c r="J18">
        <v>2720</v>
      </c>
      <c r="K18" t="s">
        <v>49</v>
      </c>
      <c r="L18" t="s">
        <v>50</v>
      </c>
      <c r="M18" t="s">
        <v>51</v>
      </c>
      <c r="N18">
        <v>942</v>
      </c>
      <c r="O18" t="s">
        <v>52</v>
      </c>
      <c r="P18" t="s">
        <v>53</v>
      </c>
      <c r="T18" t="s">
        <v>1900</v>
      </c>
      <c r="U18" t="s">
        <v>1901</v>
      </c>
      <c r="V18" t="s">
        <v>1902</v>
      </c>
      <c r="W18" t="s">
        <v>56</v>
      </c>
      <c r="X18" t="s">
        <v>1903</v>
      </c>
      <c r="Y18" t="s">
        <v>953</v>
      </c>
      <c r="Z18" s="3">
        <v>19</v>
      </c>
      <c r="AA18" t="s">
        <v>1904</v>
      </c>
      <c r="AB18" t="s">
        <v>1905</v>
      </c>
      <c r="AC18" t="s">
        <v>61</v>
      </c>
      <c r="AD18" t="s">
        <v>61</v>
      </c>
      <c r="AE18" t="s">
        <v>1906</v>
      </c>
      <c r="AF18" t="s">
        <v>63</v>
      </c>
      <c r="AH18">
        <v>0</v>
      </c>
      <c r="AI18" s="2">
        <v>44950</v>
      </c>
      <c r="AJ18" t="s">
        <v>64</v>
      </c>
      <c r="AK18" t="s">
        <v>64</v>
      </c>
      <c r="AL18" t="s">
        <v>1907</v>
      </c>
      <c r="AM18" t="s">
        <v>1901</v>
      </c>
      <c r="AN18" s="3">
        <v>6.1</v>
      </c>
      <c r="AO18" t="s">
        <v>1905</v>
      </c>
      <c r="AP18" t="s">
        <v>64</v>
      </c>
      <c r="AQ18" t="s">
        <v>1906</v>
      </c>
      <c r="AR18">
        <v>835</v>
      </c>
      <c r="AS18" t="s">
        <v>66</v>
      </c>
    </row>
    <row r="19" spans="1:45" ht="16" x14ac:dyDescent="0.2">
      <c r="A19">
        <v>2157</v>
      </c>
      <c r="B19">
        <v>2157</v>
      </c>
      <c r="C19" s="2">
        <v>44953</v>
      </c>
      <c r="D19" t="s">
        <v>1748</v>
      </c>
      <c r="E19" t="s">
        <v>1921</v>
      </c>
      <c r="F19" s="3">
        <v>75.989999999999995</v>
      </c>
      <c r="G19" t="s">
        <v>47</v>
      </c>
      <c r="H19" s="3">
        <v>0</v>
      </c>
      <c r="I19" t="s">
        <v>48</v>
      </c>
      <c r="J19">
        <v>2704</v>
      </c>
      <c r="K19" t="s">
        <v>49</v>
      </c>
      <c r="L19" t="s">
        <v>50</v>
      </c>
      <c r="M19" t="s">
        <v>51</v>
      </c>
      <c r="N19">
        <v>940</v>
      </c>
      <c r="O19" t="s">
        <v>52</v>
      </c>
      <c r="P19" t="s">
        <v>53</v>
      </c>
      <c r="T19" t="s">
        <v>1922</v>
      </c>
      <c r="U19" t="s">
        <v>1923</v>
      </c>
      <c r="V19" t="s">
        <v>1924</v>
      </c>
      <c r="W19" t="s">
        <v>56</v>
      </c>
      <c r="X19" t="s">
        <v>1925</v>
      </c>
      <c r="Y19" t="s">
        <v>1926</v>
      </c>
      <c r="Z19" s="3">
        <v>19</v>
      </c>
      <c r="AA19" t="s">
        <v>1927</v>
      </c>
      <c r="AB19" t="s">
        <v>1928</v>
      </c>
      <c r="AC19" t="s">
        <v>61</v>
      </c>
      <c r="AD19" t="s">
        <v>61</v>
      </c>
      <c r="AE19" t="s">
        <v>1929</v>
      </c>
      <c r="AF19" t="s">
        <v>63</v>
      </c>
      <c r="AH19">
        <v>0</v>
      </c>
      <c r="AI19" s="2">
        <v>44953</v>
      </c>
      <c r="AJ19" t="s">
        <v>64</v>
      </c>
      <c r="AK19" t="s">
        <v>64</v>
      </c>
      <c r="AL19" t="s">
        <v>1930</v>
      </c>
      <c r="AM19" t="s">
        <v>1923</v>
      </c>
      <c r="AN19" s="3">
        <v>75.989999999999995</v>
      </c>
      <c r="AO19" t="s">
        <v>1928</v>
      </c>
      <c r="AP19" t="s">
        <v>64</v>
      </c>
      <c r="AQ19" t="s">
        <v>1929</v>
      </c>
      <c r="AR19">
        <v>836</v>
      </c>
      <c r="AS19" t="s">
        <v>66</v>
      </c>
    </row>
    <row r="20" spans="1:45" ht="16" x14ac:dyDescent="0.2">
      <c r="A20">
        <v>2196</v>
      </c>
      <c r="B20">
        <v>2196</v>
      </c>
      <c r="C20" s="2">
        <v>44957</v>
      </c>
      <c r="D20" t="s">
        <v>1748</v>
      </c>
      <c r="E20" t="s">
        <v>147</v>
      </c>
      <c r="F20" s="3">
        <v>5.78</v>
      </c>
      <c r="G20" t="s">
        <v>47</v>
      </c>
      <c r="H20" s="3">
        <v>0</v>
      </c>
      <c r="I20" t="s">
        <v>48</v>
      </c>
      <c r="J20">
        <v>2705</v>
      </c>
      <c r="K20" t="s">
        <v>49</v>
      </c>
      <c r="L20" t="s">
        <v>50</v>
      </c>
      <c r="M20" t="s">
        <v>51</v>
      </c>
      <c r="N20">
        <v>940</v>
      </c>
      <c r="O20" t="s">
        <v>52</v>
      </c>
      <c r="P20" t="s">
        <v>53</v>
      </c>
      <c r="T20" t="s">
        <v>1931</v>
      </c>
      <c r="U20" t="s">
        <v>1932</v>
      </c>
      <c r="Z20" s="3"/>
      <c r="AF20" t="s">
        <v>63</v>
      </c>
      <c r="AH20">
        <v>0</v>
      </c>
      <c r="AI20" s="2">
        <v>44957</v>
      </c>
      <c r="AJ20" t="s">
        <v>64</v>
      </c>
      <c r="AK20" t="s">
        <v>64</v>
      </c>
      <c r="AL20" t="s">
        <v>1933</v>
      </c>
      <c r="AM20" t="s">
        <v>1932</v>
      </c>
      <c r="AN20" s="3"/>
      <c r="AP20" t="s">
        <v>64</v>
      </c>
      <c r="AR20">
        <v>841</v>
      </c>
      <c r="AS20" t="s">
        <v>66</v>
      </c>
    </row>
    <row r="21" spans="1:45" ht="16" x14ac:dyDescent="0.2">
      <c r="A21">
        <v>2217</v>
      </c>
      <c r="B21">
        <v>2217</v>
      </c>
      <c r="C21" s="2">
        <v>44957</v>
      </c>
      <c r="D21" t="s">
        <v>1934</v>
      </c>
      <c r="E21" t="s">
        <v>206</v>
      </c>
      <c r="F21" s="3">
        <v>2847.87</v>
      </c>
      <c r="G21" t="s">
        <v>47</v>
      </c>
      <c r="H21" s="3">
        <v>0</v>
      </c>
      <c r="I21" t="s">
        <v>104</v>
      </c>
      <c r="J21">
        <v>2551</v>
      </c>
      <c r="K21" t="s">
        <v>49</v>
      </c>
      <c r="L21" t="s">
        <v>50</v>
      </c>
      <c r="M21" t="s">
        <v>51</v>
      </c>
      <c r="N21">
        <v>1730</v>
      </c>
      <c r="O21" t="s">
        <v>52</v>
      </c>
      <c r="P21" t="s">
        <v>203</v>
      </c>
      <c r="T21" t="s">
        <v>64</v>
      </c>
      <c r="Z21" s="3"/>
      <c r="AF21" t="s">
        <v>63</v>
      </c>
      <c r="AH21">
        <v>0</v>
      </c>
      <c r="AI21" s="2">
        <v>44957</v>
      </c>
      <c r="AJ21" t="s">
        <v>64</v>
      </c>
      <c r="AK21" t="s">
        <v>64</v>
      </c>
      <c r="AL21" t="s">
        <v>64</v>
      </c>
      <c r="AN21" s="3"/>
      <c r="AP21" t="s">
        <v>64</v>
      </c>
      <c r="AR21" t="s">
        <v>64</v>
      </c>
      <c r="AS21" t="s">
        <v>66</v>
      </c>
    </row>
    <row r="22" spans="1:45" ht="16" x14ac:dyDescent="0.2">
      <c r="A22">
        <v>2218</v>
      </c>
      <c r="B22">
        <v>2218</v>
      </c>
      <c r="C22" s="2">
        <v>44957</v>
      </c>
      <c r="D22" t="s">
        <v>1935</v>
      </c>
      <c r="E22" t="s">
        <v>206</v>
      </c>
      <c r="F22" s="3">
        <v>2158.59</v>
      </c>
      <c r="G22" t="s">
        <v>47</v>
      </c>
      <c r="H22" s="3">
        <v>0</v>
      </c>
      <c r="I22" t="s">
        <v>104</v>
      </c>
      <c r="J22">
        <v>2551</v>
      </c>
      <c r="K22" t="s">
        <v>49</v>
      </c>
      <c r="L22" t="s">
        <v>50</v>
      </c>
      <c r="M22" t="s">
        <v>51</v>
      </c>
      <c r="N22">
        <v>1730</v>
      </c>
      <c r="O22" t="s">
        <v>52</v>
      </c>
      <c r="P22" t="s">
        <v>203</v>
      </c>
      <c r="T22" t="s">
        <v>64</v>
      </c>
      <c r="Z22" s="3"/>
      <c r="AF22" t="s">
        <v>63</v>
      </c>
      <c r="AH22">
        <v>0</v>
      </c>
      <c r="AI22" s="2">
        <v>44957</v>
      </c>
      <c r="AJ22" t="s">
        <v>64</v>
      </c>
      <c r="AK22" t="s">
        <v>64</v>
      </c>
      <c r="AL22" t="s">
        <v>64</v>
      </c>
      <c r="AN22" s="3"/>
      <c r="AP22" t="s">
        <v>64</v>
      </c>
      <c r="AR22" t="s">
        <v>64</v>
      </c>
      <c r="AS22" t="s">
        <v>66</v>
      </c>
    </row>
    <row r="23" spans="1:45" ht="16" x14ac:dyDescent="0.2">
      <c r="A23">
        <v>2220</v>
      </c>
      <c r="B23">
        <v>2220</v>
      </c>
      <c r="C23" s="2">
        <v>44957</v>
      </c>
      <c r="D23" t="s">
        <v>1936</v>
      </c>
      <c r="E23" t="s">
        <v>206</v>
      </c>
      <c r="F23" s="3">
        <v>2988.56</v>
      </c>
      <c r="G23" t="s">
        <v>47</v>
      </c>
      <c r="H23" s="3">
        <v>0</v>
      </c>
      <c r="I23" t="s">
        <v>104</v>
      </c>
      <c r="J23">
        <v>2551</v>
      </c>
      <c r="K23" t="s">
        <v>49</v>
      </c>
      <c r="L23" t="s">
        <v>50</v>
      </c>
      <c r="M23" t="s">
        <v>51</v>
      </c>
      <c r="N23">
        <v>1730</v>
      </c>
      <c r="O23" t="s">
        <v>52</v>
      </c>
      <c r="P23" t="s">
        <v>203</v>
      </c>
      <c r="T23" t="s">
        <v>64</v>
      </c>
      <c r="Z23" s="3"/>
      <c r="AF23" t="s">
        <v>63</v>
      </c>
      <c r="AH23">
        <v>0</v>
      </c>
      <c r="AI23" s="2">
        <v>44957</v>
      </c>
      <c r="AJ23" t="s">
        <v>64</v>
      </c>
      <c r="AK23" t="s">
        <v>64</v>
      </c>
      <c r="AL23" t="s">
        <v>64</v>
      </c>
      <c r="AN23" s="3"/>
      <c r="AP23" t="s">
        <v>64</v>
      </c>
      <c r="AR23" t="s">
        <v>64</v>
      </c>
      <c r="AS23" t="s">
        <v>66</v>
      </c>
    </row>
    <row r="24" spans="1:45" ht="16" x14ac:dyDescent="0.2">
      <c r="A24">
        <v>2223</v>
      </c>
      <c r="B24">
        <v>2223</v>
      </c>
      <c r="C24" s="2">
        <v>44957</v>
      </c>
      <c r="D24" t="s">
        <v>1936</v>
      </c>
      <c r="E24" t="s">
        <v>204</v>
      </c>
      <c r="F24" s="3">
        <v>695.29</v>
      </c>
      <c r="G24" t="s">
        <v>47</v>
      </c>
      <c r="H24" s="3">
        <v>0</v>
      </c>
      <c r="I24" t="s">
        <v>104</v>
      </c>
      <c r="J24">
        <v>2555</v>
      </c>
      <c r="K24" t="s">
        <v>49</v>
      </c>
      <c r="L24" t="s">
        <v>50</v>
      </c>
      <c r="M24" t="s">
        <v>51</v>
      </c>
      <c r="N24">
        <v>1730</v>
      </c>
      <c r="O24" t="s">
        <v>52</v>
      </c>
      <c r="P24" t="s">
        <v>203</v>
      </c>
      <c r="T24" t="s">
        <v>64</v>
      </c>
      <c r="Z24" s="3"/>
      <c r="AF24" t="s">
        <v>63</v>
      </c>
      <c r="AH24">
        <v>0</v>
      </c>
      <c r="AI24" s="2">
        <v>44957</v>
      </c>
      <c r="AJ24" t="s">
        <v>64</v>
      </c>
      <c r="AK24" t="s">
        <v>64</v>
      </c>
      <c r="AL24" t="s">
        <v>64</v>
      </c>
      <c r="AN24" s="3"/>
      <c r="AP24" t="s">
        <v>64</v>
      </c>
      <c r="AR24" t="s">
        <v>64</v>
      </c>
      <c r="AS24" t="s">
        <v>66</v>
      </c>
    </row>
    <row r="25" spans="1:45" ht="16" x14ac:dyDescent="0.2">
      <c r="A25">
        <v>2224</v>
      </c>
      <c r="B25">
        <v>2224</v>
      </c>
      <c r="C25" s="2">
        <v>44957</v>
      </c>
      <c r="D25" t="s">
        <v>1934</v>
      </c>
      <c r="E25" t="s">
        <v>204</v>
      </c>
      <c r="F25" s="3">
        <v>662.56</v>
      </c>
      <c r="G25" t="s">
        <v>47</v>
      </c>
      <c r="H25" s="3">
        <v>0</v>
      </c>
      <c r="I25" t="s">
        <v>104</v>
      </c>
      <c r="J25">
        <v>2555</v>
      </c>
      <c r="K25" t="s">
        <v>49</v>
      </c>
      <c r="L25" t="s">
        <v>50</v>
      </c>
      <c r="M25" t="s">
        <v>51</v>
      </c>
      <c r="N25">
        <v>1730</v>
      </c>
      <c r="O25" t="s">
        <v>52</v>
      </c>
      <c r="P25" t="s">
        <v>203</v>
      </c>
      <c r="T25" t="s">
        <v>64</v>
      </c>
      <c r="Z25" s="3"/>
      <c r="AF25" t="s">
        <v>63</v>
      </c>
      <c r="AH25">
        <v>0</v>
      </c>
      <c r="AI25" s="2">
        <v>44957</v>
      </c>
      <c r="AJ25" t="s">
        <v>64</v>
      </c>
      <c r="AK25" t="s">
        <v>64</v>
      </c>
      <c r="AL25" t="s">
        <v>64</v>
      </c>
      <c r="AN25" s="3"/>
      <c r="AP25" t="s">
        <v>64</v>
      </c>
      <c r="AR25" t="s">
        <v>64</v>
      </c>
      <c r="AS25" t="s">
        <v>66</v>
      </c>
    </row>
    <row r="26" spans="1:45" ht="16" x14ac:dyDescent="0.2">
      <c r="A26">
        <v>2225</v>
      </c>
      <c r="B26">
        <v>2225</v>
      </c>
      <c r="C26" s="2">
        <v>44957</v>
      </c>
      <c r="D26" t="s">
        <v>1935</v>
      </c>
      <c r="E26" t="s">
        <v>204</v>
      </c>
      <c r="F26" s="3">
        <v>503.5</v>
      </c>
      <c r="G26" t="s">
        <v>47</v>
      </c>
      <c r="H26" s="3">
        <v>0</v>
      </c>
      <c r="I26" t="s">
        <v>104</v>
      </c>
      <c r="J26">
        <v>2555</v>
      </c>
      <c r="K26" t="s">
        <v>49</v>
      </c>
      <c r="L26" t="s">
        <v>50</v>
      </c>
      <c r="M26" t="s">
        <v>51</v>
      </c>
      <c r="N26">
        <v>1730</v>
      </c>
      <c r="O26" t="s">
        <v>52</v>
      </c>
      <c r="P26" t="s">
        <v>203</v>
      </c>
      <c r="T26" t="s">
        <v>64</v>
      </c>
      <c r="Z26" s="3"/>
      <c r="AF26" t="s">
        <v>63</v>
      </c>
      <c r="AH26">
        <v>0</v>
      </c>
      <c r="AI26" s="2">
        <v>44957</v>
      </c>
      <c r="AJ26" t="s">
        <v>64</v>
      </c>
      <c r="AK26" t="s">
        <v>64</v>
      </c>
      <c r="AL26" t="s">
        <v>64</v>
      </c>
      <c r="AN26" s="3"/>
      <c r="AP26" t="s">
        <v>64</v>
      </c>
      <c r="AR26" t="s">
        <v>64</v>
      </c>
      <c r="AS26" t="s">
        <v>66</v>
      </c>
    </row>
    <row r="27" spans="1:45" ht="16" x14ac:dyDescent="0.2">
      <c r="A27">
        <v>2356</v>
      </c>
      <c r="B27">
        <v>2356</v>
      </c>
      <c r="C27" s="2">
        <v>44957</v>
      </c>
      <c r="D27" t="s">
        <v>1937</v>
      </c>
      <c r="E27" t="s">
        <v>1938</v>
      </c>
      <c r="F27" s="3">
        <v>2482.9</v>
      </c>
      <c r="G27" t="s">
        <v>47</v>
      </c>
      <c r="H27" s="3">
        <v>0</v>
      </c>
      <c r="I27" t="s">
        <v>104</v>
      </c>
      <c r="J27">
        <v>2500</v>
      </c>
      <c r="K27" t="s">
        <v>49</v>
      </c>
      <c r="L27" t="s">
        <v>50</v>
      </c>
      <c r="M27" t="s">
        <v>51</v>
      </c>
      <c r="N27">
        <v>405</v>
      </c>
      <c r="O27" t="s">
        <v>52</v>
      </c>
      <c r="P27" t="s">
        <v>53</v>
      </c>
      <c r="T27" t="s">
        <v>64</v>
      </c>
      <c r="Z27" s="3"/>
      <c r="AF27" t="s">
        <v>63</v>
      </c>
      <c r="AH27">
        <v>0</v>
      </c>
      <c r="AI27" s="2">
        <v>44957</v>
      </c>
      <c r="AJ27" t="s">
        <v>64</v>
      </c>
      <c r="AK27" t="s">
        <v>64</v>
      </c>
      <c r="AL27" t="s">
        <v>64</v>
      </c>
      <c r="AN27" s="3"/>
      <c r="AP27" t="s">
        <v>64</v>
      </c>
      <c r="AR27" t="s">
        <v>64</v>
      </c>
      <c r="AS27" t="s">
        <v>66</v>
      </c>
    </row>
    <row r="28" spans="1:45" ht="16" x14ac:dyDescent="0.2">
      <c r="A28">
        <v>2357</v>
      </c>
      <c r="B28">
        <v>2357</v>
      </c>
      <c r="C28" s="2">
        <v>44957</v>
      </c>
      <c r="D28" t="s">
        <v>1937</v>
      </c>
      <c r="E28" t="s">
        <v>1939</v>
      </c>
      <c r="F28" s="3">
        <v>378.83</v>
      </c>
      <c r="G28" t="s">
        <v>47</v>
      </c>
      <c r="H28" s="3">
        <v>0</v>
      </c>
      <c r="I28" t="s">
        <v>104</v>
      </c>
      <c r="J28">
        <v>2501</v>
      </c>
      <c r="K28" t="s">
        <v>49</v>
      </c>
      <c r="L28" t="s">
        <v>50</v>
      </c>
      <c r="M28" t="s">
        <v>51</v>
      </c>
      <c r="N28">
        <v>340</v>
      </c>
      <c r="O28" t="s">
        <v>52</v>
      </c>
      <c r="P28" t="s">
        <v>53</v>
      </c>
      <c r="T28" t="s">
        <v>64</v>
      </c>
      <c r="Z28" s="3"/>
      <c r="AF28" t="s">
        <v>63</v>
      </c>
      <c r="AH28">
        <v>0</v>
      </c>
      <c r="AI28" s="2">
        <v>44957</v>
      </c>
      <c r="AJ28" t="s">
        <v>64</v>
      </c>
      <c r="AK28" t="s">
        <v>64</v>
      </c>
      <c r="AL28" t="s">
        <v>64</v>
      </c>
      <c r="AN28" s="3"/>
      <c r="AP28" t="s">
        <v>64</v>
      </c>
      <c r="AR28" t="s">
        <v>64</v>
      </c>
      <c r="AS28" t="s">
        <v>66</v>
      </c>
    </row>
    <row r="29" spans="1:45" ht="16" x14ac:dyDescent="0.2">
      <c r="A29">
        <v>2358</v>
      </c>
      <c r="B29">
        <v>2358</v>
      </c>
      <c r="C29" s="2">
        <v>44957</v>
      </c>
      <c r="D29" t="s">
        <v>1937</v>
      </c>
      <c r="E29" t="s">
        <v>1940</v>
      </c>
      <c r="F29" s="3">
        <v>3330.09</v>
      </c>
      <c r="G29" t="s">
        <v>47</v>
      </c>
      <c r="H29" s="3">
        <v>0</v>
      </c>
      <c r="I29" t="s">
        <v>104</v>
      </c>
      <c r="J29">
        <v>2500</v>
      </c>
      <c r="K29" t="s">
        <v>49</v>
      </c>
      <c r="L29" t="s">
        <v>50</v>
      </c>
      <c r="M29" t="s">
        <v>51</v>
      </c>
      <c r="N29">
        <v>405</v>
      </c>
      <c r="O29" t="s">
        <v>52</v>
      </c>
      <c r="P29" t="s">
        <v>53</v>
      </c>
      <c r="T29" t="s">
        <v>64</v>
      </c>
      <c r="Z29" s="3"/>
      <c r="AF29" t="s">
        <v>63</v>
      </c>
      <c r="AH29">
        <v>0</v>
      </c>
      <c r="AI29" s="2">
        <v>44957</v>
      </c>
      <c r="AJ29" t="s">
        <v>64</v>
      </c>
      <c r="AK29" t="s">
        <v>64</v>
      </c>
      <c r="AL29" t="s">
        <v>64</v>
      </c>
      <c r="AN29" s="3"/>
      <c r="AP29" t="s">
        <v>64</v>
      </c>
      <c r="AR29" t="s">
        <v>64</v>
      </c>
      <c r="AS29" t="s">
        <v>66</v>
      </c>
    </row>
    <row r="30" spans="1:45" ht="16" x14ac:dyDescent="0.2">
      <c r="A30">
        <v>2359</v>
      </c>
      <c r="B30">
        <v>2359</v>
      </c>
      <c r="C30" s="2">
        <v>44957</v>
      </c>
      <c r="D30" t="s">
        <v>1941</v>
      </c>
      <c r="E30" t="s">
        <v>1940</v>
      </c>
      <c r="F30" s="3">
        <v>721.81</v>
      </c>
      <c r="G30" t="s">
        <v>47</v>
      </c>
      <c r="H30" s="3">
        <v>0</v>
      </c>
      <c r="I30" t="s">
        <v>104</v>
      </c>
      <c r="J30">
        <v>2500</v>
      </c>
      <c r="K30" t="s">
        <v>49</v>
      </c>
      <c r="L30" t="s">
        <v>50</v>
      </c>
      <c r="M30" t="s">
        <v>51</v>
      </c>
      <c r="N30">
        <v>405</v>
      </c>
      <c r="O30" t="s">
        <v>52</v>
      </c>
      <c r="P30" t="s">
        <v>53</v>
      </c>
      <c r="T30" t="s">
        <v>64</v>
      </c>
      <c r="Z30" s="3"/>
      <c r="AF30" t="s">
        <v>63</v>
      </c>
      <c r="AH30">
        <v>0</v>
      </c>
      <c r="AI30" s="2">
        <v>44957</v>
      </c>
      <c r="AJ30" t="s">
        <v>64</v>
      </c>
      <c r="AK30" t="s">
        <v>64</v>
      </c>
      <c r="AL30" t="s">
        <v>64</v>
      </c>
      <c r="AN30" s="3"/>
      <c r="AP30" t="s">
        <v>64</v>
      </c>
      <c r="AR30" t="s">
        <v>64</v>
      </c>
      <c r="AS30" t="s">
        <v>66</v>
      </c>
    </row>
    <row r="31" spans="1:45" ht="16" x14ac:dyDescent="0.2">
      <c r="A31">
        <v>3746</v>
      </c>
      <c r="B31">
        <v>3746</v>
      </c>
      <c r="C31" s="2">
        <v>44957</v>
      </c>
      <c r="D31" t="s">
        <v>1935</v>
      </c>
      <c r="E31" t="s">
        <v>1945</v>
      </c>
      <c r="F31" s="3">
        <v>129.52000000000001</v>
      </c>
      <c r="G31" t="s">
        <v>47</v>
      </c>
      <c r="H31" s="3">
        <v>0</v>
      </c>
      <c r="I31" t="s">
        <v>104</v>
      </c>
      <c r="J31">
        <v>1730</v>
      </c>
      <c r="K31" t="s">
        <v>52</v>
      </c>
      <c r="L31" t="s">
        <v>203</v>
      </c>
      <c r="N31">
        <v>2400</v>
      </c>
      <c r="O31" t="s">
        <v>49</v>
      </c>
      <c r="P31" t="s">
        <v>105</v>
      </c>
      <c r="Q31" t="s">
        <v>51</v>
      </c>
      <c r="T31" t="s">
        <v>64</v>
      </c>
      <c r="Z31" s="3"/>
      <c r="AF31" t="s">
        <v>63</v>
      </c>
      <c r="AH31">
        <v>0</v>
      </c>
      <c r="AI31" s="2">
        <v>44957</v>
      </c>
      <c r="AJ31" t="s">
        <v>64</v>
      </c>
      <c r="AK31" t="s">
        <v>64</v>
      </c>
      <c r="AL31" t="s">
        <v>64</v>
      </c>
      <c r="AN31" s="3"/>
      <c r="AP31" t="s">
        <v>64</v>
      </c>
      <c r="AR31" t="s">
        <v>64</v>
      </c>
      <c r="AS31" t="s">
        <v>66</v>
      </c>
    </row>
    <row r="32" spans="1:45" ht="16" x14ac:dyDescent="0.2">
      <c r="A32">
        <v>2155</v>
      </c>
      <c r="B32">
        <v>2155</v>
      </c>
      <c r="C32" s="2">
        <v>44958.447881944441</v>
      </c>
      <c r="D32" t="s">
        <v>1761</v>
      </c>
      <c r="E32" t="s">
        <v>1946</v>
      </c>
      <c r="F32" s="3">
        <v>141.91999999999999</v>
      </c>
      <c r="G32" t="s">
        <v>47</v>
      </c>
      <c r="H32" s="3">
        <v>0</v>
      </c>
      <c r="I32" t="s">
        <v>48</v>
      </c>
      <c r="J32">
        <v>2720</v>
      </c>
      <c r="K32" t="s">
        <v>49</v>
      </c>
      <c r="L32" t="s">
        <v>50</v>
      </c>
      <c r="M32" t="s">
        <v>51</v>
      </c>
      <c r="N32">
        <v>941</v>
      </c>
      <c r="O32" t="s">
        <v>52</v>
      </c>
      <c r="P32" t="s">
        <v>53</v>
      </c>
      <c r="T32" t="s">
        <v>1947</v>
      </c>
      <c r="U32" t="s">
        <v>1948</v>
      </c>
      <c r="V32" t="s">
        <v>1949</v>
      </c>
      <c r="W32" t="s">
        <v>56</v>
      </c>
      <c r="X32" t="s">
        <v>1950</v>
      </c>
      <c r="Y32" t="s">
        <v>1255</v>
      </c>
      <c r="Z32" s="3">
        <v>19</v>
      </c>
      <c r="AA32" t="s">
        <v>1951</v>
      </c>
      <c r="AB32" t="s">
        <v>1952</v>
      </c>
      <c r="AC32" t="s">
        <v>61</v>
      </c>
      <c r="AD32" t="s">
        <v>61</v>
      </c>
      <c r="AE32" t="s">
        <v>1953</v>
      </c>
      <c r="AF32" t="s">
        <v>63</v>
      </c>
      <c r="AH32">
        <v>0</v>
      </c>
      <c r="AI32" s="2">
        <v>44958</v>
      </c>
      <c r="AJ32" t="s">
        <v>64</v>
      </c>
      <c r="AK32" t="s">
        <v>64</v>
      </c>
      <c r="AL32" t="s">
        <v>1954</v>
      </c>
      <c r="AM32" t="s">
        <v>1948</v>
      </c>
      <c r="AN32" s="3">
        <v>141.91999999999999</v>
      </c>
      <c r="AO32" t="s">
        <v>1952</v>
      </c>
      <c r="AP32" t="s">
        <v>64</v>
      </c>
      <c r="AQ32" t="s">
        <v>1953</v>
      </c>
      <c r="AR32">
        <v>840</v>
      </c>
      <c r="AS32" t="s">
        <v>66</v>
      </c>
    </row>
    <row r="33" spans="1:45" ht="16" x14ac:dyDescent="0.2">
      <c r="A33">
        <v>2158</v>
      </c>
      <c r="B33">
        <v>2158</v>
      </c>
      <c r="C33" s="2">
        <v>44963</v>
      </c>
      <c r="D33" t="s">
        <v>1782</v>
      </c>
      <c r="E33" t="s">
        <v>280</v>
      </c>
      <c r="F33" s="3">
        <v>53.43</v>
      </c>
      <c r="G33" t="s">
        <v>47</v>
      </c>
      <c r="H33" s="3">
        <v>0</v>
      </c>
      <c r="I33" t="s">
        <v>48</v>
      </c>
      <c r="J33">
        <v>2704</v>
      </c>
      <c r="K33" t="s">
        <v>49</v>
      </c>
      <c r="L33" t="s">
        <v>50</v>
      </c>
      <c r="M33" t="s">
        <v>51</v>
      </c>
      <c r="N33">
        <v>940</v>
      </c>
      <c r="O33" t="s">
        <v>52</v>
      </c>
      <c r="P33" t="s">
        <v>53</v>
      </c>
      <c r="T33" t="s">
        <v>281</v>
      </c>
      <c r="U33" t="s">
        <v>1959</v>
      </c>
      <c r="V33" t="s">
        <v>1960</v>
      </c>
      <c r="W33" t="s">
        <v>56</v>
      </c>
      <c r="X33" t="s">
        <v>1961</v>
      </c>
      <c r="Y33" t="s">
        <v>231</v>
      </c>
      <c r="Z33" s="3">
        <v>19</v>
      </c>
      <c r="AA33" t="s">
        <v>284</v>
      </c>
      <c r="AB33" t="s">
        <v>1952</v>
      </c>
      <c r="AC33" t="s">
        <v>61</v>
      </c>
      <c r="AD33" t="s">
        <v>61</v>
      </c>
      <c r="AE33" t="s">
        <v>1962</v>
      </c>
      <c r="AF33" t="s">
        <v>63</v>
      </c>
      <c r="AH33">
        <v>0</v>
      </c>
      <c r="AI33" s="2">
        <v>44963</v>
      </c>
      <c r="AJ33" t="s">
        <v>64</v>
      </c>
      <c r="AK33" t="s">
        <v>64</v>
      </c>
      <c r="AL33" t="s">
        <v>1963</v>
      </c>
      <c r="AM33" t="s">
        <v>1959</v>
      </c>
      <c r="AN33" s="3">
        <v>53.43</v>
      </c>
      <c r="AO33" t="s">
        <v>1952</v>
      </c>
      <c r="AP33" t="s">
        <v>64</v>
      </c>
      <c r="AQ33" t="s">
        <v>1962</v>
      </c>
      <c r="AR33">
        <v>843</v>
      </c>
      <c r="AS33" t="s">
        <v>66</v>
      </c>
    </row>
    <row r="34" spans="1:45" ht="16" x14ac:dyDescent="0.2">
      <c r="A34">
        <v>2287</v>
      </c>
      <c r="B34">
        <v>2287</v>
      </c>
      <c r="C34" s="2">
        <v>44965</v>
      </c>
      <c r="D34" t="s">
        <v>1748</v>
      </c>
      <c r="E34" t="s">
        <v>1217</v>
      </c>
      <c r="F34" s="3">
        <v>45.9</v>
      </c>
      <c r="G34" t="s">
        <v>47</v>
      </c>
      <c r="H34" s="3">
        <v>0</v>
      </c>
      <c r="I34" t="s">
        <v>48</v>
      </c>
      <c r="J34">
        <v>2900</v>
      </c>
      <c r="K34" t="s">
        <v>49</v>
      </c>
      <c r="L34" t="s">
        <v>50</v>
      </c>
      <c r="M34" t="s">
        <v>51</v>
      </c>
      <c r="N34">
        <v>940</v>
      </c>
      <c r="O34" t="s">
        <v>52</v>
      </c>
      <c r="P34" t="s">
        <v>53</v>
      </c>
      <c r="T34" t="s">
        <v>612</v>
      </c>
      <c r="U34" t="s">
        <v>1964</v>
      </c>
      <c r="V34" t="s">
        <v>1965</v>
      </c>
      <c r="W34" t="s">
        <v>56</v>
      </c>
      <c r="X34" t="s">
        <v>1966</v>
      </c>
      <c r="Y34" t="s">
        <v>323</v>
      </c>
      <c r="Z34" s="3">
        <v>19</v>
      </c>
      <c r="AA34" t="s">
        <v>615</v>
      </c>
      <c r="AB34" t="s">
        <v>1967</v>
      </c>
      <c r="AC34" t="s">
        <v>61</v>
      </c>
      <c r="AD34" t="s">
        <v>61</v>
      </c>
      <c r="AE34" t="s">
        <v>1968</v>
      </c>
      <c r="AF34" t="s">
        <v>63</v>
      </c>
      <c r="AH34">
        <v>0</v>
      </c>
      <c r="AI34" s="2">
        <v>44965</v>
      </c>
      <c r="AJ34" t="s">
        <v>64</v>
      </c>
      <c r="AK34" t="s">
        <v>64</v>
      </c>
      <c r="AL34" t="s">
        <v>1969</v>
      </c>
      <c r="AM34" t="s">
        <v>1964</v>
      </c>
      <c r="AN34" s="3">
        <v>45.9</v>
      </c>
      <c r="AO34" t="s">
        <v>1967</v>
      </c>
      <c r="AP34" t="s">
        <v>64</v>
      </c>
      <c r="AQ34" t="s">
        <v>1968</v>
      </c>
      <c r="AR34">
        <v>844</v>
      </c>
      <c r="AS34" t="s">
        <v>66</v>
      </c>
    </row>
    <row r="35" spans="1:45" ht="16" x14ac:dyDescent="0.2">
      <c r="A35">
        <v>2163</v>
      </c>
      <c r="B35">
        <v>2163</v>
      </c>
      <c r="C35" s="2">
        <v>44966</v>
      </c>
      <c r="D35" t="s">
        <v>1782</v>
      </c>
      <c r="E35" t="s">
        <v>287</v>
      </c>
      <c r="F35" s="3">
        <v>95.2</v>
      </c>
      <c r="G35" t="s">
        <v>47</v>
      </c>
      <c r="H35" s="3">
        <v>0</v>
      </c>
      <c r="I35" t="s">
        <v>48</v>
      </c>
      <c r="J35">
        <v>2894</v>
      </c>
      <c r="K35" t="s">
        <v>49</v>
      </c>
      <c r="L35" t="s">
        <v>50</v>
      </c>
      <c r="M35" t="s">
        <v>51</v>
      </c>
      <c r="N35">
        <v>940</v>
      </c>
      <c r="O35" t="s">
        <v>52</v>
      </c>
      <c r="P35" t="s">
        <v>53</v>
      </c>
      <c r="T35" t="s">
        <v>288</v>
      </c>
      <c r="U35" t="s">
        <v>1970</v>
      </c>
      <c r="V35" t="s">
        <v>1971</v>
      </c>
      <c r="W35" t="s">
        <v>56</v>
      </c>
      <c r="X35" t="s">
        <v>1972</v>
      </c>
      <c r="Y35" t="s">
        <v>291</v>
      </c>
      <c r="Z35" s="3">
        <v>19</v>
      </c>
      <c r="AA35" t="s">
        <v>292</v>
      </c>
      <c r="AB35" t="s">
        <v>1973</v>
      </c>
      <c r="AC35" t="s">
        <v>61</v>
      </c>
      <c r="AD35" t="s">
        <v>61</v>
      </c>
      <c r="AE35" t="s">
        <v>1974</v>
      </c>
      <c r="AF35" t="s">
        <v>63</v>
      </c>
      <c r="AH35">
        <v>0</v>
      </c>
      <c r="AI35" s="2">
        <v>44966</v>
      </c>
      <c r="AJ35" t="s">
        <v>64</v>
      </c>
      <c r="AK35" t="s">
        <v>64</v>
      </c>
      <c r="AL35" t="s">
        <v>1975</v>
      </c>
      <c r="AM35" t="s">
        <v>1970</v>
      </c>
      <c r="AN35" s="3">
        <v>95.2</v>
      </c>
      <c r="AO35" t="s">
        <v>1973</v>
      </c>
      <c r="AP35" t="s">
        <v>64</v>
      </c>
      <c r="AQ35" t="s">
        <v>1974</v>
      </c>
      <c r="AR35">
        <v>845</v>
      </c>
      <c r="AS35" t="s">
        <v>66</v>
      </c>
    </row>
    <row r="36" spans="1:45" ht="16" x14ac:dyDescent="0.2">
      <c r="A36">
        <v>2645</v>
      </c>
      <c r="B36">
        <v>2645</v>
      </c>
      <c r="C36" s="2">
        <v>44971.772719907407</v>
      </c>
      <c r="D36" t="s">
        <v>1761</v>
      </c>
      <c r="E36" t="s">
        <v>1987</v>
      </c>
      <c r="F36" s="3">
        <v>185.31</v>
      </c>
      <c r="G36" t="s">
        <v>47</v>
      </c>
      <c r="H36" s="3">
        <v>0</v>
      </c>
      <c r="I36" t="s">
        <v>48</v>
      </c>
      <c r="J36">
        <v>2721</v>
      </c>
      <c r="K36" t="s">
        <v>49</v>
      </c>
      <c r="L36" t="s">
        <v>50</v>
      </c>
      <c r="M36" t="s">
        <v>51</v>
      </c>
      <c r="N36">
        <v>941</v>
      </c>
      <c r="O36" t="s">
        <v>52</v>
      </c>
      <c r="P36" t="s">
        <v>53</v>
      </c>
      <c r="T36" t="s">
        <v>1988</v>
      </c>
      <c r="U36" t="s">
        <v>1989</v>
      </c>
      <c r="V36" t="s">
        <v>1990</v>
      </c>
      <c r="W36" t="s">
        <v>56</v>
      </c>
      <c r="X36" t="s">
        <v>1991</v>
      </c>
      <c r="Y36" t="s">
        <v>1992</v>
      </c>
      <c r="Z36" s="3">
        <v>0</v>
      </c>
      <c r="AA36" t="s">
        <v>1993</v>
      </c>
      <c r="AB36" t="s">
        <v>1994</v>
      </c>
      <c r="AC36" t="s">
        <v>61</v>
      </c>
      <c r="AD36" t="s">
        <v>61</v>
      </c>
      <c r="AE36" t="s">
        <v>1995</v>
      </c>
      <c r="AF36" t="s">
        <v>63</v>
      </c>
      <c r="AH36">
        <v>0</v>
      </c>
      <c r="AI36" s="2">
        <v>44971</v>
      </c>
      <c r="AJ36" t="s">
        <v>64</v>
      </c>
      <c r="AK36" t="s">
        <v>64</v>
      </c>
      <c r="AL36" t="s">
        <v>1996</v>
      </c>
      <c r="AM36" t="s">
        <v>1989</v>
      </c>
      <c r="AN36" s="3">
        <v>185.31</v>
      </c>
      <c r="AO36" t="s">
        <v>1994</v>
      </c>
      <c r="AP36" t="s">
        <v>64</v>
      </c>
      <c r="AQ36" t="s">
        <v>1995</v>
      </c>
      <c r="AR36">
        <v>847</v>
      </c>
      <c r="AS36" t="s">
        <v>66</v>
      </c>
    </row>
    <row r="37" spans="1:45" ht="16" x14ac:dyDescent="0.2">
      <c r="A37">
        <v>2646</v>
      </c>
      <c r="B37">
        <v>2646</v>
      </c>
      <c r="C37" s="2">
        <v>44971.772719907407</v>
      </c>
      <c r="D37" t="s">
        <v>1748</v>
      </c>
      <c r="E37" t="s">
        <v>1997</v>
      </c>
      <c r="F37" s="3">
        <v>3.99</v>
      </c>
      <c r="G37" t="s">
        <v>47</v>
      </c>
      <c r="H37" s="3">
        <v>0</v>
      </c>
      <c r="I37" t="s">
        <v>48</v>
      </c>
      <c r="J37">
        <v>2705</v>
      </c>
      <c r="K37" t="s">
        <v>49</v>
      </c>
      <c r="L37" t="s">
        <v>50</v>
      </c>
      <c r="M37" t="s">
        <v>51</v>
      </c>
      <c r="N37">
        <v>941</v>
      </c>
      <c r="O37" t="s">
        <v>52</v>
      </c>
      <c r="P37" t="s">
        <v>53</v>
      </c>
      <c r="T37" t="s">
        <v>1988</v>
      </c>
      <c r="U37" t="s">
        <v>1989</v>
      </c>
      <c r="V37" t="s">
        <v>1990</v>
      </c>
      <c r="W37" t="s">
        <v>56</v>
      </c>
      <c r="X37" t="s">
        <v>1991</v>
      </c>
      <c r="Y37" t="s">
        <v>1992</v>
      </c>
      <c r="Z37" s="3">
        <v>0</v>
      </c>
      <c r="AA37" t="s">
        <v>1993</v>
      </c>
      <c r="AB37" t="s">
        <v>1994</v>
      </c>
      <c r="AC37" t="s">
        <v>61</v>
      </c>
      <c r="AD37" t="s">
        <v>61</v>
      </c>
      <c r="AE37" t="s">
        <v>1995</v>
      </c>
      <c r="AF37" t="s">
        <v>63</v>
      </c>
      <c r="AH37">
        <v>0</v>
      </c>
      <c r="AI37" s="2">
        <v>44971</v>
      </c>
      <c r="AJ37" t="s">
        <v>64</v>
      </c>
      <c r="AK37" t="s">
        <v>64</v>
      </c>
      <c r="AL37" t="s">
        <v>1996</v>
      </c>
      <c r="AM37" t="s">
        <v>1989</v>
      </c>
      <c r="AN37" s="3">
        <v>185.31</v>
      </c>
      <c r="AO37" t="s">
        <v>1994</v>
      </c>
      <c r="AP37" t="s">
        <v>64</v>
      </c>
      <c r="AQ37" t="s">
        <v>1995</v>
      </c>
      <c r="AR37">
        <v>847</v>
      </c>
      <c r="AS37" t="s">
        <v>66</v>
      </c>
    </row>
    <row r="38" spans="1:45" ht="16" x14ac:dyDescent="0.2">
      <c r="A38">
        <v>2195</v>
      </c>
      <c r="B38">
        <v>2195</v>
      </c>
      <c r="C38" s="2">
        <v>44975.815729166658</v>
      </c>
      <c r="D38" t="s">
        <v>1748</v>
      </c>
      <c r="E38" t="s">
        <v>179</v>
      </c>
      <c r="F38" s="3">
        <v>332.96</v>
      </c>
      <c r="G38" t="s">
        <v>47</v>
      </c>
      <c r="H38" s="3">
        <v>0</v>
      </c>
      <c r="I38" t="s">
        <v>48</v>
      </c>
      <c r="J38">
        <v>2702</v>
      </c>
      <c r="K38" t="s">
        <v>49</v>
      </c>
      <c r="L38" t="s">
        <v>50</v>
      </c>
      <c r="M38" t="s">
        <v>51</v>
      </c>
      <c r="N38">
        <v>941</v>
      </c>
      <c r="O38" t="s">
        <v>52</v>
      </c>
      <c r="P38" t="s">
        <v>53</v>
      </c>
      <c r="T38" t="s">
        <v>2019</v>
      </c>
      <c r="U38" t="s">
        <v>2020</v>
      </c>
      <c r="V38" t="s">
        <v>1376</v>
      </c>
      <c r="W38" t="s">
        <v>56</v>
      </c>
      <c r="X38" t="s">
        <v>2021</v>
      </c>
      <c r="Y38" t="s">
        <v>184</v>
      </c>
      <c r="Z38" s="3">
        <v>19</v>
      </c>
      <c r="AA38" t="s">
        <v>2016</v>
      </c>
      <c r="AB38" t="s">
        <v>2022</v>
      </c>
      <c r="AC38" t="s">
        <v>61</v>
      </c>
      <c r="AD38" t="s">
        <v>61</v>
      </c>
      <c r="AE38" t="s">
        <v>2023</v>
      </c>
      <c r="AF38" t="s">
        <v>63</v>
      </c>
      <c r="AH38">
        <v>0</v>
      </c>
      <c r="AI38" s="2">
        <v>44975</v>
      </c>
      <c r="AJ38" t="s">
        <v>64</v>
      </c>
      <c r="AK38" t="s">
        <v>64</v>
      </c>
      <c r="AL38" t="s">
        <v>2024</v>
      </c>
      <c r="AM38" t="s">
        <v>2020</v>
      </c>
      <c r="AN38" s="3">
        <v>332.96</v>
      </c>
      <c r="AO38" t="s">
        <v>2022</v>
      </c>
      <c r="AP38" t="s">
        <v>64</v>
      </c>
      <c r="AQ38" t="s">
        <v>2023</v>
      </c>
      <c r="AR38">
        <v>855</v>
      </c>
      <c r="AS38" t="s">
        <v>66</v>
      </c>
    </row>
    <row r="39" spans="1:45" ht="16" x14ac:dyDescent="0.2">
      <c r="A39">
        <v>2242</v>
      </c>
      <c r="B39">
        <v>2242</v>
      </c>
      <c r="C39" s="2">
        <v>44977</v>
      </c>
      <c r="D39" t="s">
        <v>1761</v>
      </c>
      <c r="E39" t="s">
        <v>940</v>
      </c>
      <c r="F39" s="3">
        <v>278.39999999999998</v>
      </c>
      <c r="G39" t="s">
        <v>47</v>
      </c>
      <c r="H39" s="3">
        <v>0</v>
      </c>
      <c r="I39" t="s">
        <v>48</v>
      </c>
      <c r="J39">
        <v>2720</v>
      </c>
      <c r="K39" t="s">
        <v>49</v>
      </c>
      <c r="L39" t="s">
        <v>50</v>
      </c>
      <c r="M39" t="s">
        <v>51</v>
      </c>
      <c r="N39">
        <v>940</v>
      </c>
      <c r="O39" t="s">
        <v>52</v>
      </c>
      <c r="P39" t="s">
        <v>53</v>
      </c>
      <c r="T39" t="s">
        <v>2025</v>
      </c>
      <c r="U39" t="s">
        <v>2026</v>
      </c>
      <c r="V39" t="s">
        <v>1355</v>
      </c>
      <c r="W39" t="s">
        <v>56</v>
      </c>
      <c r="X39" t="s">
        <v>2027</v>
      </c>
      <c r="Y39" t="s">
        <v>945</v>
      </c>
      <c r="Z39" s="3">
        <v>19</v>
      </c>
      <c r="AA39" t="s">
        <v>2028</v>
      </c>
      <c r="AB39" t="s">
        <v>2029</v>
      </c>
      <c r="AC39" t="s">
        <v>61</v>
      </c>
      <c r="AD39" t="s">
        <v>61</v>
      </c>
      <c r="AE39" t="s">
        <v>2030</v>
      </c>
      <c r="AF39" t="s">
        <v>63</v>
      </c>
      <c r="AH39">
        <v>0</v>
      </c>
      <c r="AI39" s="2">
        <v>44977</v>
      </c>
      <c r="AJ39" t="s">
        <v>64</v>
      </c>
      <c r="AK39" t="s">
        <v>64</v>
      </c>
      <c r="AL39" t="s">
        <v>2031</v>
      </c>
      <c r="AM39" t="s">
        <v>2026</v>
      </c>
      <c r="AN39" s="3">
        <v>278.39999999999998</v>
      </c>
      <c r="AO39" t="s">
        <v>2029</v>
      </c>
      <c r="AP39" t="s">
        <v>64</v>
      </c>
      <c r="AQ39" t="s">
        <v>2030</v>
      </c>
      <c r="AR39">
        <v>859</v>
      </c>
      <c r="AS39" t="s">
        <v>66</v>
      </c>
    </row>
    <row r="40" spans="1:45" ht="16" x14ac:dyDescent="0.2">
      <c r="A40">
        <v>2243</v>
      </c>
      <c r="B40">
        <v>2243</v>
      </c>
      <c r="C40" s="2">
        <v>44978</v>
      </c>
      <c r="D40" t="s">
        <v>1761</v>
      </c>
      <c r="E40" t="s">
        <v>2032</v>
      </c>
      <c r="F40" s="3">
        <v>22.65</v>
      </c>
      <c r="G40" t="s">
        <v>47</v>
      </c>
      <c r="H40" s="3">
        <v>0</v>
      </c>
      <c r="I40" t="s">
        <v>48</v>
      </c>
      <c r="J40">
        <v>2720</v>
      </c>
      <c r="K40" t="s">
        <v>49</v>
      </c>
      <c r="L40" t="s">
        <v>50</v>
      </c>
      <c r="M40" t="s">
        <v>51</v>
      </c>
      <c r="N40">
        <v>942</v>
      </c>
      <c r="O40" t="s">
        <v>52</v>
      </c>
      <c r="P40" t="s">
        <v>53</v>
      </c>
      <c r="T40" t="s">
        <v>2033</v>
      </c>
      <c r="U40" t="s">
        <v>2034</v>
      </c>
      <c r="V40" t="s">
        <v>1349</v>
      </c>
      <c r="W40" t="s">
        <v>56</v>
      </c>
      <c r="X40" t="s">
        <v>2035</v>
      </c>
      <c r="Y40" t="s">
        <v>2036</v>
      </c>
      <c r="Z40" s="3">
        <v>19</v>
      </c>
      <c r="AA40" t="s">
        <v>2037</v>
      </c>
      <c r="AB40" t="s">
        <v>2038</v>
      </c>
      <c r="AC40" t="s">
        <v>61</v>
      </c>
      <c r="AD40" t="s">
        <v>61</v>
      </c>
      <c r="AE40" t="s">
        <v>2039</v>
      </c>
      <c r="AF40" t="s">
        <v>63</v>
      </c>
      <c r="AH40">
        <v>0</v>
      </c>
      <c r="AI40" s="2">
        <v>44978</v>
      </c>
      <c r="AJ40" t="s">
        <v>64</v>
      </c>
      <c r="AK40" t="s">
        <v>64</v>
      </c>
      <c r="AL40" t="s">
        <v>2040</v>
      </c>
      <c r="AM40" t="s">
        <v>2034</v>
      </c>
      <c r="AN40" s="3">
        <v>22.65</v>
      </c>
      <c r="AO40" t="s">
        <v>2038</v>
      </c>
      <c r="AP40" t="s">
        <v>64</v>
      </c>
      <c r="AQ40" t="s">
        <v>2039</v>
      </c>
      <c r="AR40">
        <v>857</v>
      </c>
      <c r="AS40" t="s">
        <v>66</v>
      </c>
    </row>
    <row r="41" spans="1:45" ht="16" x14ac:dyDescent="0.2">
      <c r="A41">
        <v>2257</v>
      </c>
      <c r="B41">
        <v>2257</v>
      </c>
      <c r="C41" s="2">
        <v>44980</v>
      </c>
      <c r="D41" t="s">
        <v>1761</v>
      </c>
      <c r="E41" t="s">
        <v>2049</v>
      </c>
      <c r="F41" s="3">
        <v>5.34</v>
      </c>
      <c r="G41" t="s">
        <v>47</v>
      </c>
      <c r="H41" s="3">
        <v>0</v>
      </c>
      <c r="I41" t="s">
        <v>48</v>
      </c>
      <c r="J41">
        <v>2720</v>
      </c>
      <c r="K41" t="s">
        <v>49</v>
      </c>
      <c r="L41" t="s">
        <v>50</v>
      </c>
      <c r="M41" t="s">
        <v>51</v>
      </c>
      <c r="N41">
        <v>942</v>
      </c>
      <c r="O41" t="s">
        <v>52</v>
      </c>
      <c r="P41" t="s">
        <v>53</v>
      </c>
      <c r="T41" t="s">
        <v>2050</v>
      </c>
      <c r="U41" t="s">
        <v>2051</v>
      </c>
      <c r="V41" t="s">
        <v>1490</v>
      </c>
      <c r="W41" t="s">
        <v>56</v>
      </c>
      <c r="X41" t="s">
        <v>2052</v>
      </c>
      <c r="Y41" t="s">
        <v>953</v>
      </c>
      <c r="Z41" s="3">
        <v>19</v>
      </c>
      <c r="AA41" t="s">
        <v>2053</v>
      </c>
      <c r="AB41" t="s">
        <v>2054</v>
      </c>
      <c r="AC41" t="s">
        <v>61</v>
      </c>
      <c r="AD41" t="s">
        <v>61</v>
      </c>
      <c r="AE41" t="s">
        <v>2055</v>
      </c>
      <c r="AF41" t="s">
        <v>63</v>
      </c>
      <c r="AH41">
        <v>0</v>
      </c>
      <c r="AI41" s="2">
        <v>44980</v>
      </c>
      <c r="AJ41" t="s">
        <v>64</v>
      </c>
      <c r="AK41" t="s">
        <v>64</v>
      </c>
      <c r="AL41" t="s">
        <v>2056</v>
      </c>
      <c r="AM41" t="s">
        <v>2051</v>
      </c>
      <c r="AN41" s="3">
        <v>5.34</v>
      </c>
      <c r="AO41" t="s">
        <v>2054</v>
      </c>
      <c r="AP41" t="s">
        <v>64</v>
      </c>
      <c r="AQ41" t="s">
        <v>2055</v>
      </c>
      <c r="AR41">
        <v>862</v>
      </c>
      <c r="AS41" t="s">
        <v>66</v>
      </c>
    </row>
    <row r="42" spans="1:45" ht="16" x14ac:dyDescent="0.2">
      <c r="A42">
        <v>2264</v>
      </c>
      <c r="B42">
        <v>2264</v>
      </c>
      <c r="C42" s="2">
        <v>44980</v>
      </c>
      <c r="D42" t="s">
        <v>1814</v>
      </c>
      <c r="E42" t="s">
        <v>2057</v>
      </c>
      <c r="F42" s="3">
        <v>22.42</v>
      </c>
      <c r="G42" t="s">
        <v>47</v>
      </c>
      <c r="H42" s="3">
        <v>0</v>
      </c>
      <c r="I42" t="s">
        <v>48</v>
      </c>
      <c r="J42">
        <v>2710</v>
      </c>
      <c r="K42" t="s">
        <v>49</v>
      </c>
      <c r="L42" t="s">
        <v>50</v>
      </c>
      <c r="M42" t="s">
        <v>51</v>
      </c>
      <c r="N42">
        <v>940</v>
      </c>
      <c r="O42" t="s">
        <v>52</v>
      </c>
      <c r="P42" t="s">
        <v>53</v>
      </c>
      <c r="T42" t="s">
        <v>2058</v>
      </c>
      <c r="U42" t="s">
        <v>2059</v>
      </c>
      <c r="V42" t="s">
        <v>1417</v>
      </c>
      <c r="W42" t="s">
        <v>56</v>
      </c>
      <c r="X42" t="s">
        <v>2060</v>
      </c>
      <c r="Y42" t="s">
        <v>2061</v>
      </c>
      <c r="Z42" s="3">
        <v>19</v>
      </c>
      <c r="AA42" t="s">
        <v>2062</v>
      </c>
      <c r="AB42" t="s">
        <v>2054</v>
      </c>
      <c r="AC42" t="s">
        <v>61</v>
      </c>
      <c r="AD42" t="s">
        <v>61</v>
      </c>
      <c r="AE42" t="s">
        <v>2063</v>
      </c>
      <c r="AF42" t="s">
        <v>63</v>
      </c>
      <c r="AH42">
        <v>0</v>
      </c>
      <c r="AI42" s="2">
        <v>44980</v>
      </c>
      <c r="AJ42" t="s">
        <v>64</v>
      </c>
      <c r="AK42" t="s">
        <v>64</v>
      </c>
      <c r="AL42" t="s">
        <v>2064</v>
      </c>
      <c r="AM42" t="s">
        <v>2059</v>
      </c>
      <c r="AN42" s="3">
        <v>22.42</v>
      </c>
      <c r="AO42" t="s">
        <v>2054</v>
      </c>
      <c r="AP42" t="s">
        <v>64</v>
      </c>
      <c r="AQ42" t="s">
        <v>2063</v>
      </c>
      <c r="AR42">
        <v>868</v>
      </c>
      <c r="AS42" t="s">
        <v>66</v>
      </c>
    </row>
    <row r="43" spans="1:45" ht="16" x14ac:dyDescent="0.2">
      <c r="A43">
        <v>2265</v>
      </c>
      <c r="B43">
        <v>2265</v>
      </c>
      <c r="C43" s="2">
        <v>44980</v>
      </c>
      <c r="D43" t="s">
        <v>1748</v>
      </c>
      <c r="E43" t="s">
        <v>2065</v>
      </c>
      <c r="F43" s="3">
        <v>21.42</v>
      </c>
      <c r="G43" t="s">
        <v>47</v>
      </c>
      <c r="H43" s="3">
        <v>0</v>
      </c>
      <c r="I43" t="s">
        <v>48</v>
      </c>
      <c r="J43">
        <v>2704</v>
      </c>
      <c r="K43" t="s">
        <v>49</v>
      </c>
      <c r="L43" t="s">
        <v>50</v>
      </c>
      <c r="M43" t="s">
        <v>51</v>
      </c>
      <c r="N43">
        <v>940</v>
      </c>
      <c r="O43" t="s">
        <v>52</v>
      </c>
      <c r="P43" t="s">
        <v>53</v>
      </c>
      <c r="T43" t="s">
        <v>2066</v>
      </c>
      <c r="U43" t="s">
        <v>2067</v>
      </c>
      <c r="V43" t="s">
        <v>2068</v>
      </c>
      <c r="W43" t="s">
        <v>56</v>
      </c>
      <c r="X43" t="s">
        <v>2069</v>
      </c>
      <c r="Y43" t="s">
        <v>2070</v>
      </c>
      <c r="Z43" s="3">
        <v>19</v>
      </c>
      <c r="AA43" t="s">
        <v>2071</v>
      </c>
      <c r="AB43" t="s">
        <v>2072</v>
      </c>
      <c r="AC43" t="s">
        <v>61</v>
      </c>
      <c r="AD43" t="s">
        <v>61</v>
      </c>
      <c r="AE43" t="s">
        <v>2073</v>
      </c>
      <c r="AF43" t="s">
        <v>63</v>
      </c>
      <c r="AH43">
        <v>0</v>
      </c>
      <c r="AI43" s="2">
        <v>44980</v>
      </c>
      <c r="AJ43" t="s">
        <v>64</v>
      </c>
      <c r="AK43" t="s">
        <v>64</v>
      </c>
      <c r="AL43" t="s">
        <v>2074</v>
      </c>
      <c r="AM43" t="s">
        <v>2067</v>
      </c>
      <c r="AN43" s="3">
        <v>21.42</v>
      </c>
      <c r="AO43" t="s">
        <v>2072</v>
      </c>
      <c r="AP43" t="s">
        <v>64</v>
      </c>
      <c r="AQ43" t="s">
        <v>2073</v>
      </c>
      <c r="AR43">
        <v>867</v>
      </c>
      <c r="AS43" t="s">
        <v>66</v>
      </c>
    </row>
    <row r="44" spans="1:45" ht="16" x14ac:dyDescent="0.2">
      <c r="A44">
        <v>2286</v>
      </c>
      <c r="B44">
        <v>2286</v>
      </c>
      <c r="C44" s="2">
        <v>44981</v>
      </c>
      <c r="D44" t="s">
        <v>1748</v>
      </c>
      <c r="E44" t="s">
        <v>1268</v>
      </c>
      <c r="F44" s="3">
        <v>39.9</v>
      </c>
      <c r="G44" t="s">
        <v>47</v>
      </c>
      <c r="H44" s="3">
        <v>0</v>
      </c>
      <c r="I44" t="s">
        <v>48</v>
      </c>
      <c r="J44">
        <v>2900</v>
      </c>
      <c r="K44" t="s">
        <v>49</v>
      </c>
      <c r="L44" t="s">
        <v>50</v>
      </c>
      <c r="M44" t="s">
        <v>51</v>
      </c>
      <c r="N44">
        <v>940</v>
      </c>
      <c r="O44" t="s">
        <v>52</v>
      </c>
      <c r="P44" t="s">
        <v>53</v>
      </c>
      <c r="T44" t="s">
        <v>554</v>
      </c>
      <c r="U44" t="s">
        <v>2084</v>
      </c>
      <c r="V44" t="s">
        <v>1510</v>
      </c>
      <c r="W44" t="s">
        <v>56</v>
      </c>
      <c r="X44" t="s">
        <v>2085</v>
      </c>
      <c r="Y44" t="s">
        <v>323</v>
      </c>
      <c r="Z44" s="3">
        <v>19</v>
      </c>
      <c r="AA44" t="s">
        <v>558</v>
      </c>
      <c r="AB44" t="s">
        <v>2086</v>
      </c>
      <c r="AC44" t="s">
        <v>61</v>
      </c>
      <c r="AD44" t="s">
        <v>61</v>
      </c>
      <c r="AE44" t="s">
        <v>2087</v>
      </c>
      <c r="AF44" t="s">
        <v>63</v>
      </c>
      <c r="AH44">
        <v>0</v>
      </c>
      <c r="AI44" s="2">
        <v>44981</v>
      </c>
      <c r="AJ44" t="s">
        <v>64</v>
      </c>
      <c r="AK44" t="s">
        <v>64</v>
      </c>
      <c r="AL44" t="s">
        <v>2088</v>
      </c>
      <c r="AM44" t="s">
        <v>2084</v>
      </c>
      <c r="AN44" s="3">
        <v>39.9</v>
      </c>
      <c r="AO44" t="s">
        <v>2086</v>
      </c>
      <c r="AP44" t="s">
        <v>64</v>
      </c>
      <c r="AQ44" t="s">
        <v>2087</v>
      </c>
      <c r="AR44">
        <v>874</v>
      </c>
      <c r="AS44" t="s">
        <v>66</v>
      </c>
    </row>
    <row r="45" spans="1:45" ht="16" x14ac:dyDescent="0.2">
      <c r="A45">
        <v>2289</v>
      </c>
      <c r="B45">
        <v>2289</v>
      </c>
      <c r="C45" s="2">
        <v>44981</v>
      </c>
      <c r="D45" t="s">
        <v>1782</v>
      </c>
      <c r="E45" t="s">
        <v>2089</v>
      </c>
      <c r="F45" s="3">
        <v>452.22</v>
      </c>
      <c r="G45" t="s">
        <v>47</v>
      </c>
      <c r="H45" s="3">
        <v>0</v>
      </c>
      <c r="I45" t="s">
        <v>48</v>
      </c>
      <c r="J45">
        <v>2704</v>
      </c>
      <c r="K45" t="s">
        <v>49</v>
      </c>
      <c r="L45" t="s">
        <v>50</v>
      </c>
      <c r="M45" t="s">
        <v>51</v>
      </c>
      <c r="N45">
        <v>940</v>
      </c>
      <c r="O45" t="s">
        <v>52</v>
      </c>
      <c r="P45" t="s">
        <v>53</v>
      </c>
      <c r="T45" t="s">
        <v>2090</v>
      </c>
      <c r="U45" t="s">
        <v>2091</v>
      </c>
      <c r="V45" t="s">
        <v>1531</v>
      </c>
      <c r="W45" t="s">
        <v>56</v>
      </c>
      <c r="X45" t="s">
        <v>2092</v>
      </c>
      <c r="Y45" t="s">
        <v>231</v>
      </c>
      <c r="Z45" s="3">
        <v>19</v>
      </c>
      <c r="AA45" t="s">
        <v>2093</v>
      </c>
      <c r="AB45" t="s">
        <v>2054</v>
      </c>
      <c r="AC45" t="s">
        <v>61</v>
      </c>
      <c r="AD45" t="s">
        <v>61</v>
      </c>
      <c r="AE45" t="s">
        <v>2094</v>
      </c>
      <c r="AF45" t="s">
        <v>63</v>
      </c>
      <c r="AH45">
        <v>0</v>
      </c>
      <c r="AI45" s="2">
        <v>44981</v>
      </c>
      <c r="AJ45" t="s">
        <v>64</v>
      </c>
      <c r="AK45" t="s">
        <v>64</v>
      </c>
      <c r="AL45" t="s">
        <v>2095</v>
      </c>
      <c r="AM45" t="s">
        <v>2091</v>
      </c>
      <c r="AN45" s="3">
        <v>452.22</v>
      </c>
      <c r="AO45" t="s">
        <v>2054</v>
      </c>
      <c r="AP45" t="s">
        <v>64</v>
      </c>
      <c r="AQ45" t="s">
        <v>2094</v>
      </c>
      <c r="AR45">
        <v>873</v>
      </c>
      <c r="AS45" t="s">
        <v>66</v>
      </c>
    </row>
    <row r="46" spans="1:45" ht="16" x14ac:dyDescent="0.2">
      <c r="A46">
        <v>2343</v>
      </c>
      <c r="B46">
        <v>2343</v>
      </c>
      <c r="C46" s="2">
        <v>44981</v>
      </c>
      <c r="D46" t="s">
        <v>1814</v>
      </c>
      <c r="E46" t="s">
        <v>2098</v>
      </c>
      <c r="F46" s="3">
        <v>220.29</v>
      </c>
      <c r="G46" t="s">
        <v>47</v>
      </c>
      <c r="H46" s="3">
        <v>0</v>
      </c>
      <c r="I46" t="s">
        <v>48</v>
      </c>
      <c r="J46">
        <v>2561</v>
      </c>
      <c r="K46" t="s">
        <v>49</v>
      </c>
      <c r="L46" t="s">
        <v>50</v>
      </c>
      <c r="M46" t="s">
        <v>51</v>
      </c>
      <c r="N46">
        <v>942</v>
      </c>
      <c r="O46" t="s">
        <v>52</v>
      </c>
      <c r="P46" t="s">
        <v>53</v>
      </c>
      <c r="T46" t="s">
        <v>2099</v>
      </c>
      <c r="U46" t="s">
        <v>2100</v>
      </c>
      <c r="V46" t="s">
        <v>1601</v>
      </c>
      <c r="W46" t="s">
        <v>56</v>
      </c>
      <c r="X46" t="s">
        <v>2101</v>
      </c>
      <c r="Y46" t="s">
        <v>2102</v>
      </c>
      <c r="Z46" s="3">
        <v>0</v>
      </c>
      <c r="AA46" t="s">
        <v>2103</v>
      </c>
      <c r="AB46" t="s">
        <v>2054</v>
      </c>
      <c r="AC46" t="s">
        <v>61</v>
      </c>
      <c r="AD46" t="s">
        <v>61</v>
      </c>
      <c r="AE46" t="s">
        <v>2104</v>
      </c>
      <c r="AF46" t="s">
        <v>63</v>
      </c>
      <c r="AH46">
        <v>0</v>
      </c>
      <c r="AI46" s="2">
        <v>44981</v>
      </c>
      <c r="AJ46" t="s">
        <v>64</v>
      </c>
      <c r="AK46" t="s">
        <v>64</v>
      </c>
      <c r="AL46" t="s">
        <v>2105</v>
      </c>
      <c r="AM46" t="s">
        <v>2100</v>
      </c>
      <c r="AN46" s="3">
        <v>220.29</v>
      </c>
      <c r="AO46" t="s">
        <v>2054</v>
      </c>
      <c r="AP46" t="s">
        <v>64</v>
      </c>
      <c r="AQ46" t="s">
        <v>2104</v>
      </c>
      <c r="AR46">
        <v>870</v>
      </c>
      <c r="AS46" t="s">
        <v>66</v>
      </c>
    </row>
    <row r="47" spans="1:45" ht="16" x14ac:dyDescent="0.2">
      <c r="A47">
        <v>2344</v>
      </c>
      <c r="B47">
        <v>2344</v>
      </c>
      <c r="C47" s="2">
        <v>44981</v>
      </c>
      <c r="D47" t="s">
        <v>1748</v>
      </c>
      <c r="E47" t="s">
        <v>2106</v>
      </c>
      <c r="F47" s="3">
        <v>2.2000000000000002</v>
      </c>
      <c r="G47" t="s">
        <v>47</v>
      </c>
      <c r="H47" s="3">
        <v>0</v>
      </c>
      <c r="I47" t="s">
        <v>48</v>
      </c>
      <c r="J47">
        <v>2705</v>
      </c>
      <c r="K47" t="s">
        <v>49</v>
      </c>
      <c r="L47" t="s">
        <v>50</v>
      </c>
      <c r="M47" t="s">
        <v>51</v>
      </c>
      <c r="N47">
        <v>942</v>
      </c>
      <c r="O47" t="s">
        <v>52</v>
      </c>
      <c r="P47" t="s">
        <v>53</v>
      </c>
      <c r="T47" t="s">
        <v>2099</v>
      </c>
      <c r="U47" t="s">
        <v>2100</v>
      </c>
      <c r="V47" t="s">
        <v>1601</v>
      </c>
      <c r="W47" t="s">
        <v>56</v>
      </c>
      <c r="X47" t="s">
        <v>2101</v>
      </c>
      <c r="Y47" t="s">
        <v>2102</v>
      </c>
      <c r="Z47" s="3">
        <v>0</v>
      </c>
      <c r="AA47" t="s">
        <v>2103</v>
      </c>
      <c r="AB47" t="s">
        <v>2054</v>
      </c>
      <c r="AC47" t="s">
        <v>61</v>
      </c>
      <c r="AD47" t="s">
        <v>61</v>
      </c>
      <c r="AE47" t="s">
        <v>2104</v>
      </c>
      <c r="AF47" t="s">
        <v>63</v>
      </c>
      <c r="AH47">
        <v>0</v>
      </c>
      <c r="AI47" s="2">
        <v>44981</v>
      </c>
      <c r="AJ47" t="s">
        <v>64</v>
      </c>
      <c r="AK47" t="s">
        <v>64</v>
      </c>
      <c r="AL47" t="s">
        <v>2105</v>
      </c>
      <c r="AM47" t="s">
        <v>2100</v>
      </c>
      <c r="AN47" s="3">
        <v>220.29</v>
      </c>
      <c r="AO47" t="s">
        <v>2054</v>
      </c>
      <c r="AP47" t="s">
        <v>64</v>
      </c>
      <c r="AQ47" t="s">
        <v>2104</v>
      </c>
      <c r="AR47">
        <v>870</v>
      </c>
      <c r="AS47" t="s">
        <v>66</v>
      </c>
    </row>
    <row r="48" spans="1:45" ht="16" x14ac:dyDescent="0.2">
      <c r="A48">
        <v>2345</v>
      </c>
      <c r="B48">
        <v>2345</v>
      </c>
      <c r="C48" s="2">
        <v>44981</v>
      </c>
      <c r="D48" t="s">
        <v>1814</v>
      </c>
      <c r="E48" t="s">
        <v>2107</v>
      </c>
      <c r="F48" s="3">
        <v>220.87</v>
      </c>
      <c r="G48" t="s">
        <v>47</v>
      </c>
      <c r="H48" s="3">
        <v>0</v>
      </c>
      <c r="I48" t="s">
        <v>48</v>
      </c>
      <c r="J48">
        <v>2561</v>
      </c>
      <c r="K48" t="s">
        <v>49</v>
      </c>
      <c r="L48" t="s">
        <v>50</v>
      </c>
      <c r="M48" t="s">
        <v>51</v>
      </c>
      <c r="N48">
        <v>942</v>
      </c>
      <c r="O48" t="s">
        <v>52</v>
      </c>
      <c r="P48" t="s">
        <v>53</v>
      </c>
      <c r="T48" t="s">
        <v>2108</v>
      </c>
      <c r="U48" t="s">
        <v>2109</v>
      </c>
      <c r="V48" t="s">
        <v>1446</v>
      </c>
      <c r="W48" t="s">
        <v>56</v>
      </c>
      <c r="X48" t="s">
        <v>2110</v>
      </c>
      <c r="Y48" t="s">
        <v>2102</v>
      </c>
      <c r="Z48" s="3">
        <v>0</v>
      </c>
      <c r="AA48" t="s">
        <v>2111</v>
      </c>
      <c r="AB48" t="s">
        <v>2112</v>
      </c>
      <c r="AC48" t="s">
        <v>61</v>
      </c>
      <c r="AD48" t="s">
        <v>61</v>
      </c>
      <c r="AE48" t="s">
        <v>2113</v>
      </c>
      <c r="AF48" t="s">
        <v>63</v>
      </c>
      <c r="AH48">
        <v>0</v>
      </c>
      <c r="AI48" s="2">
        <v>44981</v>
      </c>
      <c r="AJ48" t="s">
        <v>64</v>
      </c>
      <c r="AK48" t="s">
        <v>64</v>
      </c>
      <c r="AL48" t="s">
        <v>2114</v>
      </c>
      <c r="AM48" t="s">
        <v>2109</v>
      </c>
      <c r="AN48" s="3">
        <v>220.87</v>
      </c>
      <c r="AO48" t="s">
        <v>2112</v>
      </c>
      <c r="AP48" t="s">
        <v>64</v>
      </c>
      <c r="AQ48" t="s">
        <v>2113</v>
      </c>
      <c r="AR48">
        <v>871</v>
      </c>
      <c r="AS48" t="s">
        <v>66</v>
      </c>
    </row>
    <row r="49" spans="1:45" ht="16" x14ac:dyDescent="0.2">
      <c r="A49">
        <v>2346</v>
      </c>
      <c r="B49">
        <v>2346</v>
      </c>
      <c r="C49" s="2">
        <v>44981</v>
      </c>
      <c r="D49" t="s">
        <v>1748</v>
      </c>
      <c r="E49" t="s">
        <v>2106</v>
      </c>
      <c r="F49" s="3">
        <v>2.21</v>
      </c>
      <c r="G49" t="s">
        <v>47</v>
      </c>
      <c r="H49" s="3">
        <v>0</v>
      </c>
      <c r="I49" t="s">
        <v>48</v>
      </c>
      <c r="J49">
        <v>2705</v>
      </c>
      <c r="K49" t="s">
        <v>49</v>
      </c>
      <c r="L49" t="s">
        <v>50</v>
      </c>
      <c r="M49" t="s">
        <v>51</v>
      </c>
      <c r="N49">
        <v>942</v>
      </c>
      <c r="O49" t="s">
        <v>52</v>
      </c>
      <c r="P49" t="s">
        <v>53</v>
      </c>
      <c r="T49" t="s">
        <v>2108</v>
      </c>
      <c r="U49" t="s">
        <v>2109</v>
      </c>
      <c r="V49" t="s">
        <v>1446</v>
      </c>
      <c r="W49" t="s">
        <v>56</v>
      </c>
      <c r="X49" t="s">
        <v>2110</v>
      </c>
      <c r="Y49" t="s">
        <v>2102</v>
      </c>
      <c r="Z49" s="3">
        <v>0</v>
      </c>
      <c r="AA49" t="s">
        <v>2111</v>
      </c>
      <c r="AB49" t="s">
        <v>2112</v>
      </c>
      <c r="AC49" t="s">
        <v>61</v>
      </c>
      <c r="AD49" t="s">
        <v>61</v>
      </c>
      <c r="AE49" t="s">
        <v>2113</v>
      </c>
      <c r="AF49" t="s">
        <v>63</v>
      </c>
      <c r="AH49">
        <v>0</v>
      </c>
      <c r="AI49" s="2">
        <v>44981</v>
      </c>
      <c r="AJ49" t="s">
        <v>64</v>
      </c>
      <c r="AK49" t="s">
        <v>64</v>
      </c>
      <c r="AL49" t="s">
        <v>2114</v>
      </c>
      <c r="AM49" t="s">
        <v>2109</v>
      </c>
      <c r="AN49" s="3">
        <v>220.87</v>
      </c>
      <c r="AO49" t="s">
        <v>2112</v>
      </c>
      <c r="AP49" t="s">
        <v>64</v>
      </c>
      <c r="AQ49" t="s">
        <v>2113</v>
      </c>
      <c r="AR49">
        <v>871</v>
      </c>
      <c r="AS49" t="s">
        <v>66</v>
      </c>
    </row>
    <row r="50" spans="1:45" ht="16" x14ac:dyDescent="0.2">
      <c r="A50">
        <v>2325</v>
      </c>
      <c r="B50">
        <v>2325</v>
      </c>
      <c r="C50" s="2">
        <v>44984</v>
      </c>
      <c r="D50" t="s">
        <v>1748</v>
      </c>
      <c r="E50" t="s">
        <v>2125</v>
      </c>
      <c r="F50" s="3">
        <v>36.99</v>
      </c>
      <c r="G50" t="s">
        <v>47</v>
      </c>
      <c r="H50" s="3">
        <v>0</v>
      </c>
      <c r="I50" t="s">
        <v>48</v>
      </c>
      <c r="J50">
        <v>2701</v>
      </c>
      <c r="K50" t="s">
        <v>49</v>
      </c>
      <c r="L50" t="s">
        <v>50</v>
      </c>
      <c r="M50" t="s">
        <v>51</v>
      </c>
      <c r="N50">
        <v>940</v>
      </c>
      <c r="O50" t="s">
        <v>52</v>
      </c>
      <c r="P50" t="s">
        <v>53</v>
      </c>
      <c r="T50" t="s">
        <v>2126</v>
      </c>
      <c r="U50" t="s">
        <v>2127</v>
      </c>
      <c r="V50" t="s">
        <v>1546</v>
      </c>
      <c r="W50" t="s">
        <v>56</v>
      </c>
      <c r="X50" t="s">
        <v>2128</v>
      </c>
      <c r="Y50" t="s">
        <v>2129</v>
      </c>
      <c r="Z50" s="3">
        <v>19</v>
      </c>
      <c r="AA50" t="s">
        <v>2130</v>
      </c>
      <c r="AB50" t="s">
        <v>2086</v>
      </c>
      <c r="AC50" t="s">
        <v>61</v>
      </c>
      <c r="AD50" t="s">
        <v>61</v>
      </c>
      <c r="AE50" t="s">
        <v>2131</v>
      </c>
      <c r="AF50" t="s">
        <v>63</v>
      </c>
      <c r="AH50">
        <v>0</v>
      </c>
      <c r="AI50" s="2">
        <v>44984</v>
      </c>
      <c r="AJ50" t="s">
        <v>64</v>
      </c>
      <c r="AK50" t="s">
        <v>64</v>
      </c>
      <c r="AL50" t="s">
        <v>2132</v>
      </c>
      <c r="AM50" t="s">
        <v>2127</v>
      </c>
      <c r="AN50" s="3">
        <v>36.99</v>
      </c>
      <c r="AO50" t="s">
        <v>2086</v>
      </c>
      <c r="AP50" t="s">
        <v>64</v>
      </c>
      <c r="AQ50" t="s">
        <v>2131</v>
      </c>
      <c r="AR50">
        <v>877</v>
      </c>
      <c r="AS50" t="s">
        <v>66</v>
      </c>
    </row>
    <row r="51" spans="1:45" ht="16" x14ac:dyDescent="0.2">
      <c r="A51">
        <v>2226</v>
      </c>
      <c r="B51">
        <v>2226</v>
      </c>
      <c r="C51" s="2">
        <v>44985</v>
      </c>
      <c r="D51" t="s">
        <v>1935</v>
      </c>
      <c r="E51" t="s">
        <v>2133</v>
      </c>
      <c r="F51" s="3">
        <v>129.52000000000001</v>
      </c>
      <c r="G51" t="s">
        <v>47</v>
      </c>
      <c r="H51" s="3">
        <v>0</v>
      </c>
      <c r="I51" t="s">
        <v>104</v>
      </c>
      <c r="J51">
        <v>703</v>
      </c>
      <c r="K51" t="s">
        <v>52</v>
      </c>
      <c r="L51" t="s">
        <v>53</v>
      </c>
      <c r="N51">
        <v>1730</v>
      </c>
      <c r="O51" t="s">
        <v>52</v>
      </c>
      <c r="P51" t="s">
        <v>203</v>
      </c>
      <c r="T51" t="s">
        <v>64</v>
      </c>
      <c r="Z51" s="3"/>
      <c r="AF51" t="s">
        <v>63</v>
      </c>
      <c r="AH51">
        <v>0</v>
      </c>
      <c r="AI51" s="2">
        <v>44985</v>
      </c>
      <c r="AJ51" t="s">
        <v>64</v>
      </c>
      <c r="AK51" t="s">
        <v>64</v>
      </c>
      <c r="AL51" t="s">
        <v>64</v>
      </c>
      <c r="AN51" s="3"/>
      <c r="AP51" t="s">
        <v>64</v>
      </c>
      <c r="AR51" t="s">
        <v>64</v>
      </c>
      <c r="AS51" t="s">
        <v>66</v>
      </c>
    </row>
    <row r="52" spans="1:45" ht="16" x14ac:dyDescent="0.2">
      <c r="A52">
        <v>2227</v>
      </c>
      <c r="B52">
        <v>2227</v>
      </c>
      <c r="C52" s="2">
        <v>44985</v>
      </c>
      <c r="D52" t="s">
        <v>1934</v>
      </c>
      <c r="E52" t="s">
        <v>2134</v>
      </c>
      <c r="F52" s="3">
        <v>265.8</v>
      </c>
      <c r="G52" t="s">
        <v>47</v>
      </c>
      <c r="H52" s="3">
        <v>0</v>
      </c>
      <c r="I52" t="s">
        <v>104</v>
      </c>
      <c r="J52">
        <v>703</v>
      </c>
      <c r="K52" t="s">
        <v>52</v>
      </c>
      <c r="L52" t="s">
        <v>53</v>
      </c>
      <c r="N52">
        <v>1730</v>
      </c>
      <c r="O52" t="s">
        <v>52</v>
      </c>
      <c r="P52" t="s">
        <v>203</v>
      </c>
      <c r="T52" t="s">
        <v>64</v>
      </c>
      <c r="Z52" s="3"/>
      <c r="AF52" t="s">
        <v>63</v>
      </c>
      <c r="AH52">
        <v>0</v>
      </c>
      <c r="AI52" s="2">
        <v>44985</v>
      </c>
      <c r="AJ52" t="s">
        <v>64</v>
      </c>
      <c r="AK52" t="s">
        <v>64</v>
      </c>
      <c r="AL52" t="s">
        <v>64</v>
      </c>
      <c r="AN52" s="3"/>
      <c r="AP52" t="s">
        <v>64</v>
      </c>
      <c r="AR52" t="s">
        <v>64</v>
      </c>
      <c r="AS52" t="s">
        <v>66</v>
      </c>
    </row>
    <row r="53" spans="1:45" ht="16" x14ac:dyDescent="0.2">
      <c r="A53">
        <v>2233</v>
      </c>
      <c r="B53">
        <v>2233</v>
      </c>
      <c r="C53" s="2">
        <v>44985</v>
      </c>
      <c r="D53" t="s">
        <v>1934</v>
      </c>
      <c r="E53" t="s">
        <v>206</v>
      </c>
      <c r="F53" s="3">
        <v>2847.87</v>
      </c>
      <c r="G53" t="s">
        <v>47</v>
      </c>
      <c r="H53" s="3">
        <v>0</v>
      </c>
      <c r="I53" t="s">
        <v>104</v>
      </c>
      <c r="J53">
        <v>2551</v>
      </c>
      <c r="K53" t="s">
        <v>49</v>
      </c>
      <c r="L53" t="s">
        <v>50</v>
      </c>
      <c r="M53" t="s">
        <v>51</v>
      </c>
      <c r="N53">
        <v>1730</v>
      </c>
      <c r="O53" t="s">
        <v>52</v>
      </c>
      <c r="P53" t="s">
        <v>203</v>
      </c>
      <c r="T53" t="s">
        <v>64</v>
      </c>
      <c r="Z53" s="3"/>
      <c r="AF53" t="s">
        <v>63</v>
      </c>
      <c r="AH53">
        <v>0</v>
      </c>
      <c r="AI53" s="2">
        <v>44985</v>
      </c>
      <c r="AJ53" t="s">
        <v>64</v>
      </c>
      <c r="AK53" t="s">
        <v>64</v>
      </c>
      <c r="AL53" t="s">
        <v>64</v>
      </c>
      <c r="AN53" s="3"/>
      <c r="AP53" t="s">
        <v>64</v>
      </c>
      <c r="AR53" t="s">
        <v>64</v>
      </c>
      <c r="AS53" t="s">
        <v>66</v>
      </c>
    </row>
    <row r="54" spans="1:45" ht="16" x14ac:dyDescent="0.2">
      <c r="A54">
        <v>2234</v>
      </c>
      <c r="B54">
        <v>2234</v>
      </c>
      <c r="C54" s="2">
        <v>44985</v>
      </c>
      <c r="D54" t="s">
        <v>1935</v>
      </c>
      <c r="E54" t="s">
        <v>206</v>
      </c>
      <c r="F54" s="3">
        <v>2158.59</v>
      </c>
      <c r="G54" t="s">
        <v>47</v>
      </c>
      <c r="H54" s="3">
        <v>0</v>
      </c>
      <c r="I54" t="s">
        <v>104</v>
      </c>
      <c r="J54">
        <v>2551</v>
      </c>
      <c r="K54" t="s">
        <v>49</v>
      </c>
      <c r="L54" t="s">
        <v>50</v>
      </c>
      <c r="M54" t="s">
        <v>51</v>
      </c>
      <c r="N54">
        <v>1730</v>
      </c>
      <c r="O54" t="s">
        <v>52</v>
      </c>
      <c r="P54" t="s">
        <v>203</v>
      </c>
      <c r="T54" t="s">
        <v>64</v>
      </c>
      <c r="Z54" s="3"/>
      <c r="AF54" t="s">
        <v>63</v>
      </c>
      <c r="AH54">
        <v>0</v>
      </c>
      <c r="AI54" s="2">
        <v>44985</v>
      </c>
      <c r="AJ54" t="s">
        <v>64</v>
      </c>
      <c r="AK54" t="s">
        <v>64</v>
      </c>
      <c r="AL54" t="s">
        <v>64</v>
      </c>
      <c r="AN54" s="3"/>
      <c r="AP54" t="s">
        <v>64</v>
      </c>
      <c r="AR54" t="s">
        <v>64</v>
      </c>
      <c r="AS54" t="s">
        <v>66</v>
      </c>
    </row>
    <row r="55" spans="1:45" ht="16" x14ac:dyDescent="0.2">
      <c r="A55">
        <v>2238</v>
      </c>
      <c r="B55">
        <v>2238</v>
      </c>
      <c r="C55" s="2">
        <v>44985</v>
      </c>
      <c r="D55" t="s">
        <v>1936</v>
      </c>
      <c r="E55" t="s">
        <v>206</v>
      </c>
      <c r="F55" s="3">
        <v>2988.56</v>
      </c>
      <c r="G55" t="s">
        <v>47</v>
      </c>
      <c r="H55" s="3">
        <v>0</v>
      </c>
      <c r="I55" t="s">
        <v>104</v>
      </c>
      <c r="J55">
        <v>2551</v>
      </c>
      <c r="K55" t="s">
        <v>49</v>
      </c>
      <c r="L55" t="s">
        <v>50</v>
      </c>
      <c r="M55" t="s">
        <v>51</v>
      </c>
      <c r="N55">
        <v>1730</v>
      </c>
      <c r="O55" t="s">
        <v>52</v>
      </c>
      <c r="P55" t="s">
        <v>203</v>
      </c>
      <c r="T55" t="s">
        <v>64</v>
      </c>
      <c r="Z55" s="3"/>
      <c r="AF55" t="s">
        <v>63</v>
      </c>
      <c r="AH55">
        <v>0</v>
      </c>
      <c r="AI55" s="2">
        <v>44985</v>
      </c>
      <c r="AJ55" t="s">
        <v>64</v>
      </c>
      <c r="AK55" t="s">
        <v>64</v>
      </c>
      <c r="AL55" t="s">
        <v>64</v>
      </c>
      <c r="AN55" s="3"/>
      <c r="AP55" t="s">
        <v>64</v>
      </c>
      <c r="AR55" t="s">
        <v>64</v>
      </c>
      <c r="AS55" t="s">
        <v>66</v>
      </c>
    </row>
    <row r="56" spans="1:45" ht="16" x14ac:dyDescent="0.2">
      <c r="A56">
        <v>2239</v>
      </c>
      <c r="B56">
        <v>2239</v>
      </c>
      <c r="C56" s="2">
        <v>44985</v>
      </c>
      <c r="D56" t="s">
        <v>1936</v>
      </c>
      <c r="E56" t="s">
        <v>204</v>
      </c>
      <c r="F56" s="3">
        <v>695.28</v>
      </c>
      <c r="G56" t="s">
        <v>47</v>
      </c>
      <c r="H56" s="3">
        <v>0</v>
      </c>
      <c r="I56" t="s">
        <v>104</v>
      </c>
      <c r="J56">
        <v>2555</v>
      </c>
      <c r="K56" t="s">
        <v>49</v>
      </c>
      <c r="L56" t="s">
        <v>50</v>
      </c>
      <c r="M56" t="s">
        <v>51</v>
      </c>
      <c r="N56">
        <v>1730</v>
      </c>
      <c r="O56" t="s">
        <v>52</v>
      </c>
      <c r="P56" t="s">
        <v>203</v>
      </c>
      <c r="T56" t="s">
        <v>64</v>
      </c>
      <c r="Z56" s="3"/>
      <c r="AF56" t="s">
        <v>63</v>
      </c>
      <c r="AH56">
        <v>0</v>
      </c>
      <c r="AI56" s="2">
        <v>44985</v>
      </c>
      <c r="AJ56" t="s">
        <v>64</v>
      </c>
      <c r="AK56" t="s">
        <v>64</v>
      </c>
      <c r="AL56" t="s">
        <v>64</v>
      </c>
      <c r="AN56" s="3"/>
      <c r="AP56" t="s">
        <v>64</v>
      </c>
      <c r="AR56" t="s">
        <v>64</v>
      </c>
      <c r="AS56" t="s">
        <v>66</v>
      </c>
    </row>
    <row r="57" spans="1:45" ht="16" x14ac:dyDescent="0.2">
      <c r="A57">
        <v>2240</v>
      </c>
      <c r="B57">
        <v>2240</v>
      </c>
      <c r="C57" s="2">
        <v>44985</v>
      </c>
      <c r="D57" t="s">
        <v>1934</v>
      </c>
      <c r="E57" t="s">
        <v>204</v>
      </c>
      <c r="F57" s="3">
        <v>662.55</v>
      </c>
      <c r="G57" t="s">
        <v>47</v>
      </c>
      <c r="H57" s="3">
        <v>0</v>
      </c>
      <c r="I57" t="s">
        <v>104</v>
      </c>
      <c r="J57">
        <v>2555</v>
      </c>
      <c r="K57" t="s">
        <v>49</v>
      </c>
      <c r="L57" t="s">
        <v>50</v>
      </c>
      <c r="M57" t="s">
        <v>51</v>
      </c>
      <c r="N57">
        <v>1730</v>
      </c>
      <c r="O57" t="s">
        <v>52</v>
      </c>
      <c r="P57" t="s">
        <v>203</v>
      </c>
      <c r="T57" t="s">
        <v>64</v>
      </c>
      <c r="Z57" s="3"/>
      <c r="AF57" t="s">
        <v>63</v>
      </c>
      <c r="AH57">
        <v>0</v>
      </c>
      <c r="AI57" s="2">
        <v>44985</v>
      </c>
      <c r="AJ57" t="s">
        <v>64</v>
      </c>
      <c r="AK57" t="s">
        <v>64</v>
      </c>
      <c r="AL57" t="s">
        <v>64</v>
      </c>
      <c r="AN57" s="3"/>
      <c r="AP57" t="s">
        <v>64</v>
      </c>
      <c r="AR57" t="s">
        <v>64</v>
      </c>
      <c r="AS57" t="s">
        <v>66</v>
      </c>
    </row>
    <row r="58" spans="1:45" ht="16" x14ac:dyDescent="0.2">
      <c r="A58">
        <v>2241</v>
      </c>
      <c r="B58">
        <v>2241</v>
      </c>
      <c r="C58" s="2">
        <v>44985</v>
      </c>
      <c r="D58" t="s">
        <v>1935</v>
      </c>
      <c r="E58" t="s">
        <v>204</v>
      </c>
      <c r="F58" s="3">
        <v>503.5</v>
      </c>
      <c r="G58" t="s">
        <v>47</v>
      </c>
      <c r="H58" s="3">
        <v>0</v>
      </c>
      <c r="I58" t="s">
        <v>104</v>
      </c>
      <c r="J58">
        <v>2555</v>
      </c>
      <c r="K58" t="s">
        <v>49</v>
      </c>
      <c r="L58" t="s">
        <v>50</v>
      </c>
      <c r="M58" t="s">
        <v>51</v>
      </c>
      <c r="N58">
        <v>1730</v>
      </c>
      <c r="O58" t="s">
        <v>52</v>
      </c>
      <c r="P58" t="s">
        <v>203</v>
      </c>
      <c r="T58" t="s">
        <v>64</v>
      </c>
      <c r="Z58" s="3"/>
      <c r="AF58" t="s">
        <v>63</v>
      </c>
      <c r="AH58">
        <v>0</v>
      </c>
      <c r="AI58" s="2">
        <v>44985</v>
      </c>
      <c r="AJ58" t="s">
        <v>64</v>
      </c>
      <c r="AK58" t="s">
        <v>64</v>
      </c>
      <c r="AL58" t="s">
        <v>64</v>
      </c>
      <c r="AN58" s="3"/>
      <c r="AP58" t="s">
        <v>64</v>
      </c>
      <c r="AR58" t="s">
        <v>64</v>
      </c>
      <c r="AS58" t="s">
        <v>66</v>
      </c>
    </row>
    <row r="59" spans="1:45" ht="16" x14ac:dyDescent="0.2">
      <c r="A59">
        <v>2347</v>
      </c>
      <c r="B59">
        <v>2347</v>
      </c>
      <c r="C59" s="2">
        <v>44985</v>
      </c>
      <c r="D59" t="s">
        <v>1748</v>
      </c>
      <c r="E59" t="s">
        <v>147</v>
      </c>
      <c r="F59" s="3">
        <v>5.88</v>
      </c>
      <c r="G59" t="s">
        <v>47</v>
      </c>
      <c r="H59" s="3">
        <v>0</v>
      </c>
      <c r="I59" t="s">
        <v>48</v>
      </c>
      <c r="J59">
        <v>2705</v>
      </c>
      <c r="K59" t="s">
        <v>49</v>
      </c>
      <c r="L59" t="s">
        <v>50</v>
      </c>
      <c r="M59" t="s">
        <v>51</v>
      </c>
      <c r="N59">
        <v>940</v>
      </c>
      <c r="O59" t="s">
        <v>52</v>
      </c>
      <c r="P59" t="s">
        <v>53</v>
      </c>
      <c r="T59" t="s">
        <v>2151</v>
      </c>
      <c r="U59" t="s">
        <v>2152</v>
      </c>
      <c r="Z59" s="3"/>
      <c r="AF59" t="s">
        <v>63</v>
      </c>
      <c r="AH59">
        <v>0</v>
      </c>
      <c r="AI59" s="2">
        <v>44985</v>
      </c>
      <c r="AJ59" t="s">
        <v>64</v>
      </c>
      <c r="AK59" t="s">
        <v>64</v>
      </c>
      <c r="AL59" t="s">
        <v>2153</v>
      </c>
      <c r="AM59" t="s">
        <v>2152</v>
      </c>
      <c r="AN59" s="3"/>
      <c r="AP59" t="s">
        <v>64</v>
      </c>
      <c r="AR59">
        <v>883</v>
      </c>
      <c r="AS59" t="s">
        <v>66</v>
      </c>
    </row>
    <row r="60" spans="1:45" ht="16" x14ac:dyDescent="0.2">
      <c r="A60">
        <v>2354</v>
      </c>
      <c r="B60">
        <v>2354</v>
      </c>
      <c r="C60" s="2">
        <v>44985</v>
      </c>
      <c r="D60" t="s">
        <v>1937</v>
      </c>
      <c r="E60" t="s">
        <v>2154</v>
      </c>
      <c r="F60" s="3">
        <v>2206.1799999999998</v>
      </c>
      <c r="G60" t="s">
        <v>47</v>
      </c>
      <c r="H60" s="3">
        <v>0</v>
      </c>
      <c r="I60" t="s">
        <v>104</v>
      </c>
      <c r="J60">
        <v>2500</v>
      </c>
      <c r="K60" t="s">
        <v>49</v>
      </c>
      <c r="L60" t="s">
        <v>50</v>
      </c>
      <c r="M60" t="s">
        <v>51</v>
      </c>
      <c r="N60">
        <v>405</v>
      </c>
      <c r="O60" t="s">
        <v>52</v>
      </c>
      <c r="P60" t="s">
        <v>53</v>
      </c>
      <c r="T60" t="s">
        <v>64</v>
      </c>
      <c r="Z60" s="3"/>
      <c r="AF60" t="s">
        <v>63</v>
      </c>
      <c r="AH60">
        <v>0</v>
      </c>
      <c r="AI60" s="2">
        <v>44985</v>
      </c>
      <c r="AJ60" t="s">
        <v>64</v>
      </c>
      <c r="AK60" t="s">
        <v>64</v>
      </c>
      <c r="AL60" t="s">
        <v>64</v>
      </c>
      <c r="AN60" s="3"/>
      <c r="AP60" t="s">
        <v>64</v>
      </c>
      <c r="AR60" t="s">
        <v>64</v>
      </c>
      <c r="AS60" t="s">
        <v>66</v>
      </c>
    </row>
    <row r="61" spans="1:45" ht="16" x14ac:dyDescent="0.2">
      <c r="A61">
        <v>3747</v>
      </c>
      <c r="B61">
        <v>3747</v>
      </c>
      <c r="C61" s="2">
        <v>44985</v>
      </c>
      <c r="D61" t="s">
        <v>1934</v>
      </c>
      <c r="E61" t="s">
        <v>2155</v>
      </c>
      <c r="F61" s="3">
        <v>265.8</v>
      </c>
      <c r="G61" t="s">
        <v>47</v>
      </c>
      <c r="H61" s="3">
        <v>0</v>
      </c>
      <c r="I61" t="s">
        <v>104</v>
      </c>
      <c r="J61">
        <v>1730</v>
      </c>
      <c r="K61" t="s">
        <v>52</v>
      </c>
      <c r="L61" t="s">
        <v>203</v>
      </c>
      <c r="N61">
        <v>2400</v>
      </c>
      <c r="O61" t="s">
        <v>49</v>
      </c>
      <c r="P61" t="s">
        <v>105</v>
      </c>
      <c r="Q61" t="s">
        <v>51</v>
      </c>
      <c r="T61" t="s">
        <v>64</v>
      </c>
      <c r="Z61" s="3"/>
      <c r="AF61" t="s">
        <v>63</v>
      </c>
      <c r="AH61">
        <v>0</v>
      </c>
      <c r="AI61" s="2">
        <v>44985</v>
      </c>
      <c r="AJ61" t="s">
        <v>64</v>
      </c>
      <c r="AK61" t="s">
        <v>64</v>
      </c>
      <c r="AL61" t="s">
        <v>64</v>
      </c>
      <c r="AN61" s="3"/>
      <c r="AP61" t="s">
        <v>64</v>
      </c>
      <c r="AR61" t="s">
        <v>64</v>
      </c>
      <c r="AS61" t="s">
        <v>66</v>
      </c>
    </row>
    <row r="62" spans="1:45" ht="16" x14ac:dyDescent="0.2">
      <c r="A62">
        <v>3748</v>
      </c>
      <c r="B62">
        <v>3748</v>
      </c>
      <c r="C62" s="2">
        <v>44985</v>
      </c>
      <c r="D62" t="s">
        <v>1935</v>
      </c>
      <c r="E62" t="s">
        <v>2155</v>
      </c>
      <c r="F62" s="3">
        <v>129.52000000000001</v>
      </c>
      <c r="G62" t="s">
        <v>47</v>
      </c>
      <c r="H62" s="3">
        <v>0</v>
      </c>
      <c r="I62" t="s">
        <v>104</v>
      </c>
      <c r="J62">
        <v>1730</v>
      </c>
      <c r="K62" t="s">
        <v>52</v>
      </c>
      <c r="L62" t="s">
        <v>203</v>
      </c>
      <c r="N62">
        <v>2400</v>
      </c>
      <c r="O62" t="s">
        <v>49</v>
      </c>
      <c r="P62" t="s">
        <v>105</v>
      </c>
      <c r="Q62" t="s">
        <v>51</v>
      </c>
      <c r="T62" t="s">
        <v>64</v>
      </c>
      <c r="Z62" s="3"/>
      <c r="AF62" t="s">
        <v>63</v>
      </c>
      <c r="AH62">
        <v>0</v>
      </c>
      <c r="AI62" s="2">
        <v>44985</v>
      </c>
      <c r="AJ62" t="s">
        <v>64</v>
      </c>
      <c r="AK62" t="s">
        <v>64</v>
      </c>
      <c r="AL62" t="s">
        <v>64</v>
      </c>
      <c r="AN62" s="3"/>
      <c r="AP62" t="s">
        <v>64</v>
      </c>
      <c r="AR62" t="s">
        <v>64</v>
      </c>
      <c r="AS62" t="s">
        <v>66</v>
      </c>
    </row>
    <row r="63" spans="1:45" ht="16" x14ac:dyDescent="0.2">
      <c r="A63">
        <v>2296</v>
      </c>
      <c r="B63">
        <v>2296</v>
      </c>
      <c r="C63" s="2">
        <v>44991.417453703703</v>
      </c>
      <c r="D63" t="s">
        <v>1748</v>
      </c>
      <c r="E63" t="s">
        <v>2165</v>
      </c>
      <c r="F63" s="3">
        <v>57.85</v>
      </c>
      <c r="G63" t="s">
        <v>47</v>
      </c>
      <c r="H63" s="3">
        <v>0</v>
      </c>
      <c r="I63" t="s">
        <v>48</v>
      </c>
      <c r="J63">
        <v>2900</v>
      </c>
      <c r="K63" t="s">
        <v>49</v>
      </c>
      <c r="L63" t="s">
        <v>50</v>
      </c>
      <c r="M63" t="s">
        <v>51</v>
      </c>
      <c r="N63">
        <v>941</v>
      </c>
      <c r="O63" t="s">
        <v>52</v>
      </c>
      <c r="P63" t="s">
        <v>53</v>
      </c>
      <c r="T63" t="s">
        <v>2166</v>
      </c>
      <c r="U63" t="s">
        <v>2167</v>
      </c>
      <c r="V63" t="s">
        <v>1534</v>
      </c>
      <c r="W63" t="s">
        <v>56</v>
      </c>
      <c r="X63" t="s">
        <v>2168</v>
      </c>
      <c r="Y63" t="s">
        <v>323</v>
      </c>
      <c r="Z63" s="3">
        <v>19</v>
      </c>
      <c r="AA63" t="s">
        <v>2169</v>
      </c>
      <c r="AB63" t="s">
        <v>2170</v>
      </c>
      <c r="AC63" t="s">
        <v>61</v>
      </c>
      <c r="AD63" t="s">
        <v>61</v>
      </c>
      <c r="AE63" t="s">
        <v>2171</v>
      </c>
      <c r="AF63" t="s">
        <v>63</v>
      </c>
      <c r="AH63">
        <v>0</v>
      </c>
      <c r="AI63" s="2">
        <v>44991</v>
      </c>
      <c r="AJ63" t="s">
        <v>64</v>
      </c>
      <c r="AK63" t="s">
        <v>64</v>
      </c>
      <c r="AL63" t="s">
        <v>2172</v>
      </c>
      <c r="AM63" t="s">
        <v>2167</v>
      </c>
      <c r="AN63" s="3">
        <v>57.85</v>
      </c>
      <c r="AO63" t="s">
        <v>2170</v>
      </c>
      <c r="AP63" t="s">
        <v>64</v>
      </c>
      <c r="AQ63" t="s">
        <v>2171</v>
      </c>
      <c r="AR63">
        <v>887</v>
      </c>
      <c r="AS63" t="s">
        <v>66</v>
      </c>
    </row>
    <row r="64" spans="1:45" ht="16" x14ac:dyDescent="0.2">
      <c r="A64">
        <v>2336</v>
      </c>
      <c r="B64">
        <v>2336</v>
      </c>
      <c r="C64" s="2">
        <v>44993</v>
      </c>
      <c r="D64" t="s">
        <v>1761</v>
      </c>
      <c r="E64" t="s">
        <v>2177</v>
      </c>
      <c r="F64" s="3">
        <v>71.900000000000006</v>
      </c>
      <c r="G64" t="s">
        <v>47</v>
      </c>
      <c r="H64" s="3">
        <v>0</v>
      </c>
      <c r="I64" t="s">
        <v>48</v>
      </c>
      <c r="J64">
        <v>2563</v>
      </c>
      <c r="K64" t="s">
        <v>49</v>
      </c>
      <c r="L64" t="s">
        <v>50</v>
      </c>
      <c r="M64" t="s">
        <v>51</v>
      </c>
      <c r="N64">
        <v>562</v>
      </c>
      <c r="O64" t="s">
        <v>52</v>
      </c>
      <c r="P64" t="s">
        <v>53</v>
      </c>
      <c r="T64" t="s">
        <v>2178</v>
      </c>
      <c r="V64" t="s">
        <v>1586</v>
      </c>
      <c r="W64" t="s">
        <v>56</v>
      </c>
      <c r="X64" t="s">
        <v>2179</v>
      </c>
      <c r="Y64" t="s">
        <v>2180</v>
      </c>
      <c r="Z64" s="3">
        <v>7</v>
      </c>
      <c r="AA64" t="s">
        <v>2181</v>
      </c>
      <c r="AB64" t="s">
        <v>2182</v>
      </c>
      <c r="AC64" t="s">
        <v>61</v>
      </c>
      <c r="AD64" t="s">
        <v>61</v>
      </c>
      <c r="AE64" t="s">
        <v>2183</v>
      </c>
      <c r="AF64" t="s">
        <v>63</v>
      </c>
      <c r="AH64">
        <v>0</v>
      </c>
      <c r="AI64" s="2">
        <v>44993</v>
      </c>
      <c r="AJ64" t="s">
        <v>64</v>
      </c>
      <c r="AK64" t="s">
        <v>64</v>
      </c>
      <c r="AL64" t="s">
        <v>2184</v>
      </c>
      <c r="AN64" s="3">
        <v>71.900000000000006</v>
      </c>
      <c r="AO64" t="s">
        <v>2182</v>
      </c>
      <c r="AP64" t="s">
        <v>64</v>
      </c>
      <c r="AQ64" t="s">
        <v>2183</v>
      </c>
      <c r="AR64">
        <v>906</v>
      </c>
      <c r="AS64" t="s">
        <v>66</v>
      </c>
    </row>
    <row r="65" spans="1:45" ht="16" x14ac:dyDescent="0.2">
      <c r="A65">
        <v>2340</v>
      </c>
      <c r="B65">
        <v>2340</v>
      </c>
      <c r="C65" s="2">
        <v>44994</v>
      </c>
      <c r="D65" t="s">
        <v>1814</v>
      </c>
      <c r="E65" t="s">
        <v>2185</v>
      </c>
      <c r="F65" s="3">
        <v>11.7</v>
      </c>
      <c r="G65" t="s">
        <v>47</v>
      </c>
      <c r="H65" s="3">
        <v>0</v>
      </c>
      <c r="I65" t="s">
        <v>48</v>
      </c>
      <c r="J65">
        <v>3270</v>
      </c>
      <c r="K65" t="s">
        <v>49</v>
      </c>
      <c r="L65" t="s">
        <v>50</v>
      </c>
      <c r="M65" t="s">
        <v>106</v>
      </c>
      <c r="N65">
        <v>561</v>
      </c>
      <c r="O65" t="s">
        <v>52</v>
      </c>
      <c r="P65" t="s">
        <v>53</v>
      </c>
      <c r="T65" t="s">
        <v>2186</v>
      </c>
      <c r="V65" t="s">
        <v>1615</v>
      </c>
      <c r="W65" t="s">
        <v>56</v>
      </c>
      <c r="X65" t="s">
        <v>2187</v>
      </c>
      <c r="Y65" t="s">
        <v>2188</v>
      </c>
      <c r="Z65" s="3">
        <v>0</v>
      </c>
      <c r="AA65" t="s">
        <v>2189</v>
      </c>
      <c r="AB65" t="s">
        <v>2190</v>
      </c>
      <c r="AC65" t="s">
        <v>61</v>
      </c>
      <c r="AD65" t="s">
        <v>61</v>
      </c>
      <c r="AE65" t="s">
        <v>2191</v>
      </c>
      <c r="AF65" t="s">
        <v>63</v>
      </c>
      <c r="AH65">
        <v>0</v>
      </c>
      <c r="AI65" s="2">
        <v>44994</v>
      </c>
      <c r="AJ65" t="s">
        <v>64</v>
      </c>
      <c r="AK65" t="s">
        <v>64</v>
      </c>
      <c r="AL65" t="s">
        <v>2192</v>
      </c>
      <c r="AN65" s="3">
        <v>37.200000000000003</v>
      </c>
      <c r="AO65" t="s">
        <v>2190</v>
      </c>
      <c r="AP65" t="s">
        <v>64</v>
      </c>
      <c r="AQ65" t="s">
        <v>2191</v>
      </c>
      <c r="AR65">
        <v>908</v>
      </c>
      <c r="AS65" t="s">
        <v>66</v>
      </c>
    </row>
    <row r="66" spans="1:45" ht="16" x14ac:dyDescent="0.2">
      <c r="A66">
        <v>2341</v>
      </c>
      <c r="B66">
        <v>2341</v>
      </c>
      <c r="C66" s="2">
        <v>44994</v>
      </c>
      <c r="D66" t="s">
        <v>1814</v>
      </c>
      <c r="E66" t="s">
        <v>2193</v>
      </c>
      <c r="F66" s="3">
        <v>8</v>
      </c>
      <c r="G66" t="s">
        <v>47</v>
      </c>
      <c r="H66" s="3">
        <v>0</v>
      </c>
      <c r="I66" t="s">
        <v>48</v>
      </c>
      <c r="J66">
        <v>2900</v>
      </c>
      <c r="K66" t="s">
        <v>49</v>
      </c>
      <c r="L66" t="s">
        <v>50</v>
      </c>
      <c r="M66" t="s">
        <v>51</v>
      </c>
      <c r="N66">
        <v>561</v>
      </c>
      <c r="O66" t="s">
        <v>52</v>
      </c>
      <c r="P66" t="s">
        <v>53</v>
      </c>
      <c r="T66" t="s">
        <v>2186</v>
      </c>
      <c r="V66" t="s">
        <v>1615</v>
      </c>
      <c r="W66" t="s">
        <v>56</v>
      </c>
      <c r="X66" t="s">
        <v>2187</v>
      </c>
      <c r="Y66" t="s">
        <v>2188</v>
      </c>
      <c r="Z66" s="3">
        <v>0</v>
      </c>
      <c r="AA66" t="s">
        <v>2189</v>
      </c>
      <c r="AB66" t="s">
        <v>2190</v>
      </c>
      <c r="AC66" t="s">
        <v>61</v>
      </c>
      <c r="AD66" t="s">
        <v>61</v>
      </c>
      <c r="AE66" t="s">
        <v>2191</v>
      </c>
      <c r="AF66" t="s">
        <v>63</v>
      </c>
      <c r="AH66">
        <v>0</v>
      </c>
      <c r="AI66" s="2">
        <v>44994</v>
      </c>
      <c r="AJ66" t="s">
        <v>64</v>
      </c>
      <c r="AK66" t="s">
        <v>64</v>
      </c>
      <c r="AL66" t="s">
        <v>2192</v>
      </c>
      <c r="AN66" s="3">
        <v>37.200000000000003</v>
      </c>
      <c r="AO66" t="s">
        <v>2190</v>
      </c>
      <c r="AP66" t="s">
        <v>64</v>
      </c>
      <c r="AQ66" t="s">
        <v>2191</v>
      </c>
      <c r="AR66">
        <v>908</v>
      </c>
      <c r="AS66" t="s">
        <v>66</v>
      </c>
    </row>
    <row r="67" spans="1:45" ht="16" x14ac:dyDescent="0.2">
      <c r="A67">
        <v>2342</v>
      </c>
      <c r="B67">
        <v>2342</v>
      </c>
      <c r="C67" s="2">
        <v>44994</v>
      </c>
      <c r="D67" t="s">
        <v>1814</v>
      </c>
      <c r="E67" t="s">
        <v>2194</v>
      </c>
      <c r="F67" s="3">
        <v>17.5</v>
      </c>
      <c r="G67" t="s">
        <v>47</v>
      </c>
      <c r="H67" s="3">
        <v>0</v>
      </c>
      <c r="I67" t="s">
        <v>48</v>
      </c>
      <c r="J67">
        <v>3270</v>
      </c>
      <c r="K67" t="s">
        <v>49</v>
      </c>
      <c r="L67" t="s">
        <v>50</v>
      </c>
      <c r="M67" t="s">
        <v>106</v>
      </c>
      <c r="N67">
        <v>561</v>
      </c>
      <c r="O67" t="s">
        <v>52</v>
      </c>
      <c r="P67" t="s">
        <v>53</v>
      </c>
      <c r="T67" t="s">
        <v>2186</v>
      </c>
      <c r="V67" t="s">
        <v>1615</v>
      </c>
      <c r="W67" t="s">
        <v>56</v>
      </c>
      <c r="X67" t="s">
        <v>2187</v>
      </c>
      <c r="Y67" t="s">
        <v>2188</v>
      </c>
      <c r="Z67" s="3">
        <v>0</v>
      </c>
      <c r="AA67" t="s">
        <v>2189</v>
      </c>
      <c r="AB67" t="s">
        <v>2190</v>
      </c>
      <c r="AC67" t="s">
        <v>61</v>
      </c>
      <c r="AD67" t="s">
        <v>61</v>
      </c>
      <c r="AE67" t="s">
        <v>2191</v>
      </c>
      <c r="AF67" t="s">
        <v>63</v>
      </c>
      <c r="AH67">
        <v>0</v>
      </c>
      <c r="AI67" s="2">
        <v>44994</v>
      </c>
      <c r="AJ67" t="s">
        <v>64</v>
      </c>
      <c r="AK67" t="s">
        <v>64</v>
      </c>
      <c r="AL67" t="s">
        <v>2192</v>
      </c>
      <c r="AN67" s="3">
        <v>37.200000000000003</v>
      </c>
      <c r="AO67" t="s">
        <v>2190</v>
      </c>
      <c r="AP67" t="s">
        <v>64</v>
      </c>
      <c r="AQ67" t="s">
        <v>2191</v>
      </c>
      <c r="AR67">
        <v>908</v>
      </c>
      <c r="AS67" t="s">
        <v>66</v>
      </c>
    </row>
    <row r="68" spans="1:45" ht="16" x14ac:dyDescent="0.2">
      <c r="A68">
        <v>2326</v>
      </c>
      <c r="B68">
        <v>2326</v>
      </c>
      <c r="C68" s="2">
        <v>44995</v>
      </c>
      <c r="D68" t="s">
        <v>1814</v>
      </c>
      <c r="E68" t="s">
        <v>2195</v>
      </c>
      <c r="F68" s="3">
        <v>104.1</v>
      </c>
      <c r="G68" t="s">
        <v>47</v>
      </c>
      <c r="H68" s="3">
        <v>0</v>
      </c>
      <c r="I68" t="s">
        <v>48</v>
      </c>
      <c r="J68">
        <v>3270</v>
      </c>
      <c r="K68" t="s">
        <v>49</v>
      </c>
      <c r="L68" t="s">
        <v>50</v>
      </c>
      <c r="M68" t="s">
        <v>106</v>
      </c>
      <c r="N68">
        <v>942</v>
      </c>
      <c r="O68" t="s">
        <v>52</v>
      </c>
      <c r="P68" t="s">
        <v>53</v>
      </c>
      <c r="T68" t="s">
        <v>2196</v>
      </c>
      <c r="U68" t="s">
        <v>2197</v>
      </c>
      <c r="V68" t="s">
        <v>1555</v>
      </c>
      <c r="W68" t="s">
        <v>56</v>
      </c>
      <c r="X68" t="s">
        <v>2198</v>
      </c>
      <c r="Y68" t="s">
        <v>2199</v>
      </c>
      <c r="Z68" s="3">
        <v>0</v>
      </c>
      <c r="AA68" t="s">
        <v>2200</v>
      </c>
      <c r="AB68" t="s">
        <v>2182</v>
      </c>
      <c r="AC68" t="s">
        <v>61</v>
      </c>
      <c r="AD68" t="s">
        <v>61</v>
      </c>
      <c r="AE68" t="s">
        <v>2201</v>
      </c>
      <c r="AF68" t="s">
        <v>63</v>
      </c>
      <c r="AH68">
        <v>0</v>
      </c>
      <c r="AI68" s="2">
        <v>44995</v>
      </c>
      <c r="AJ68" t="s">
        <v>64</v>
      </c>
      <c r="AK68" t="s">
        <v>64</v>
      </c>
      <c r="AL68" t="s">
        <v>2202</v>
      </c>
      <c r="AM68" t="s">
        <v>2197</v>
      </c>
      <c r="AN68" s="3">
        <v>104.1</v>
      </c>
      <c r="AO68" t="s">
        <v>2182</v>
      </c>
      <c r="AP68" t="s">
        <v>64</v>
      </c>
      <c r="AQ68" t="s">
        <v>2201</v>
      </c>
      <c r="AR68">
        <v>897</v>
      </c>
      <c r="AS68" t="s">
        <v>66</v>
      </c>
    </row>
    <row r="69" spans="1:45" ht="16" x14ac:dyDescent="0.2">
      <c r="A69">
        <v>2327</v>
      </c>
      <c r="B69">
        <v>2327</v>
      </c>
      <c r="C69" s="2">
        <v>44995</v>
      </c>
      <c r="D69" t="s">
        <v>1814</v>
      </c>
      <c r="E69" t="s">
        <v>2203</v>
      </c>
      <c r="F69" s="3">
        <v>5.9</v>
      </c>
      <c r="G69" t="s">
        <v>47</v>
      </c>
      <c r="H69" s="3">
        <v>0</v>
      </c>
      <c r="I69" t="s">
        <v>48</v>
      </c>
      <c r="J69">
        <v>3270</v>
      </c>
      <c r="K69" t="s">
        <v>49</v>
      </c>
      <c r="L69" t="s">
        <v>50</v>
      </c>
      <c r="M69" t="s">
        <v>106</v>
      </c>
      <c r="N69">
        <v>942</v>
      </c>
      <c r="O69" t="s">
        <v>52</v>
      </c>
      <c r="P69" t="s">
        <v>53</v>
      </c>
      <c r="T69" t="s">
        <v>2196</v>
      </c>
      <c r="U69" t="s">
        <v>2197</v>
      </c>
      <c r="V69" t="s">
        <v>1555</v>
      </c>
      <c r="W69" t="s">
        <v>56</v>
      </c>
      <c r="X69" t="s">
        <v>2198</v>
      </c>
      <c r="Y69" t="s">
        <v>2199</v>
      </c>
      <c r="Z69" s="3">
        <v>0</v>
      </c>
      <c r="AA69" t="s">
        <v>2200</v>
      </c>
      <c r="AB69" t="s">
        <v>2182</v>
      </c>
      <c r="AC69" t="s">
        <v>61</v>
      </c>
      <c r="AD69" t="s">
        <v>61</v>
      </c>
      <c r="AE69" t="s">
        <v>2201</v>
      </c>
      <c r="AF69" t="s">
        <v>63</v>
      </c>
      <c r="AH69">
        <v>0</v>
      </c>
      <c r="AI69" s="2">
        <v>44995</v>
      </c>
      <c r="AJ69" t="s">
        <v>64</v>
      </c>
      <c r="AK69" t="s">
        <v>64</v>
      </c>
      <c r="AL69" t="s">
        <v>2202</v>
      </c>
      <c r="AM69" t="s">
        <v>2197</v>
      </c>
      <c r="AN69" s="3">
        <v>104.1</v>
      </c>
      <c r="AO69" t="s">
        <v>2182</v>
      </c>
      <c r="AP69" t="s">
        <v>64</v>
      </c>
      <c r="AQ69" t="s">
        <v>2201</v>
      </c>
      <c r="AR69">
        <v>897</v>
      </c>
      <c r="AS69" t="s">
        <v>66</v>
      </c>
    </row>
    <row r="70" spans="1:45" ht="16" x14ac:dyDescent="0.2">
      <c r="A70">
        <v>2334</v>
      </c>
      <c r="B70">
        <v>2334</v>
      </c>
      <c r="C70" s="2">
        <v>44998</v>
      </c>
      <c r="D70" t="s">
        <v>1761</v>
      </c>
      <c r="E70" t="s">
        <v>2204</v>
      </c>
      <c r="F70" s="3">
        <v>73.55</v>
      </c>
      <c r="G70" t="s">
        <v>47</v>
      </c>
      <c r="H70" s="3">
        <v>0</v>
      </c>
      <c r="I70" t="s">
        <v>48</v>
      </c>
      <c r="J70">
        <v>2563</v>
      </c>
      <c r="K70" t="s">
        <v>49</v>
      </c>
      <c r="L70" t="s">
        <v>50</v>
      </c>
      <c r="M70" t="s">
        <v>51</v>
      </c>
      <c r="N70">
        <v>942</v>
      </c>
      <c r="O70" t="s">
        <v>52</v>
      </c>
      <c r="P70" t="s">
        <v>53</v>
      </c>
      <c r="T70" t="s">
        <v>2205</v>
      </c>
      <c r="U70" t="s">
        <v>2206</v>
      </c>
      <c r="V70" t="s">
        <v>1578</v>
      </c>
      <c r="W70" t="s">
        <v>56</v>
      </c>
      <c r="X70" t="s">
        <v>2207</v>
      </c>
      <c r="Y70" t="s">
        <v>2180</v>
      </c>
      <c r="Z70" s="3">
        <v>7</v>
      </c>
      <c r="AA70" t="s">
        <v>2208</v>
      </c>
      <c r="AB70" t="s">
        <v>2209</v>
      </c>
      <c r="AC70" t="s">
        <v>61</v>
      </c>
      <c r="AD70" t="s">
        <v>61</v>
      </c>
      <c r="AE70" t="s">
        <v>2210</v>
      </c>
      <c r="AF70" t="s">
        <v>63</v>
      </c>
      <c r="AH70">
        <v>0</v>
      </c>
      <c r="AI70" s="2">
        <v>44998</v>
      </c>
      <c r="AJ70" t="s">
        <v>64</v>
      </c>
      <c r="AK70" t="s">
        <v>64</v>
      </c>
      <c r="AL70" t="s">
        <v>2211</v>
      </c>
      <c r="AM70" t="s">
        <v>2206</v>
      </c>
      <c r="AN70" s="3">
        <v>73.55</v>
      </c>
      <c r="AO70" t="s">
        <v>2209</v>
      </c>
      <c r="AP70" t="s">
        <v>64</v>
      </c>
      <c r="AQ70" t="s">
        <v>2210</v>
      </c>
      <c r="AR70">
        <v>898</v>
      </c>
      <c r="AS70" t="s">
        <v>66</v>
      </c>
    </row>
    <row r="71" spans="1:45" ht="16" x14ac:dyDescent="0.2">
      <c r="A71">
        <v>3082</v>
      </c>
      <c r="B71">
        <v>3082</v>
      </c>
      <c r="C71" s="2">
        <v>44998</v>
      </c>
      <c r="D71" t="s">
        <v>2220</v>
      </c>
      <c r="E71" t="s">
        <v>147</v>
      </c>
      <c r="F71" s="3">
        <v>22.5</v>
      </c>
      <c r="G71" t="s">
        <v>47</v>
      </c>
      <c r="H71" s="3">
        <v>0</v>
      </c>
      <c r="I71" t="s">
        <v>48</v>
      </c>
      <c r="J71">
        <v>2705</v>
      </c>
      <c r="K71" t="s">
        <v>49</v>
      </c>
      <c r="L71" t="s">
        <v>50</v>
      </c>
      <c r="M71" t="s">
        <v>51</v>
      </c>
      <c r="N71">
        <v>940</v>
      </c>
      <c r="O71" t="s">
        <v>52</v>
      </c>
      <c r="P71" t="s">
        <v>53</v>
      </c>
      <c r="T71" t="s">
        <v>2213</v>
      </c>
      <c r="U71" t="s">
        <v>2214</v>
      </c>
      <c r="V71" t="s">
        <v>1587</v>
      </c>
      <c r="W71" t="s">
        <v>56</v>
      </c>
      <c r="X71" t="s">
        <v>2215</v>
      </c>
      <c r="Y71" t="s">
        <v>2216</v>
      </c>
      <c r="Z71" s="3">
        <v>0</v>
      </c>
      <c r="AA71" t="s">
        <v>2217</v>
      </c>
      <c r="AB71" t="s">
        <v>2038</v>
      </c>
      <c r="AC71" t="s">
        <v>61</v>
      </c>
      <c r="AD71" t="s">
        <v>61</v>
      </c>
      <c r="AE71" t="s">
        <v>2218</v>
      </c>
      <c r="AF71" t="s">
        <v>63</v>
      </c>
      <c r="AH71">
        <v>0</v>
      </c>
      <c r="AI71" s="2">
        <v>44998</v>
      </c>
      <c r="AJ71" t="s">
        <v>64</v>
      </c>
      <c r="AK71" t="s">
        <v>64</v>
      </c>
      <c r="AL71" t="s">
        <v>2219</v>
      </c>
      <c r="AM71" t="s">
        <v>2214</v>
      </c>
      <c r="AN71" s="3">
        <v>1648.25</v>
      </c>
      <c r="AO71" t="s">
        <v>2038</v>
      </c>
      <c r="AP71" t="s">
        <v>64</v>
      </c>
      <c r="AQ71" t="s">
        <v>2218</v>
      </c>
      <c r="AR71">
        <v>889</v>
      </c>
      <c r="AS71" t="s">
        <v>66</v>
      </c>
    </row>
    <row r="72" spans="1:45" ht="16" x14ac:dyDescent="0.2">
      <c r="A72">
        <v>2299</v>
      </c>
      <c r="B72">
        <v>2299</v>
      </c>
      <c r="C72" s="2">
        <v>45005</v>
      </c>
      <c r="D72" t="s">
        <v>1782</v>
      </c>
      <c r="E72" t="s">
        <v>287</v>
      </c>
      <c r="F72" s="3">
        <v>95.2</v>
      </c>
      <c r="G72" t="s">
        <v>47</v>
      </c>
      <c r="H72" s="3">
        <v>0</v>
      </c>
      <c r="I72" t="s">
        <v>48</v>
      </c>
      <c r="J72">
        <v>2894</v>
      </c>
      <c r="K72" t="s">
        <v>49</v>
      </c>
      <c r="L72" t="s">
        <v>50</v>
      </c>
      <c r="M72" t="s">
        <v>51</v>
      </c>
      <c r="N72">
        <v>940</v>
      </c>
      <c r="O72" t="s">
        <v>52</v>
      </c>
      <c r="P72" t="s">
        <v>53</v>
      </c>
      <c r="T72" t="s">
        <v>288</v>
      </c>
      <c r="U72" t="s">
        <v>2224</v>
      </c>
      <c r="V72" t="s">
        <v>1563</v>
      </c>
      <c r="W72" t="s">
        <v>56</v>
      </c>
      <c r="X72" t="s">
        <v>2225</v>
      </c>
      <c r="Y72" t="s">
        <v>291</v>
      </c>
      <c r="Z72" s="3">
        <v>19</v>
      </c>
      <c r="AA72" t="s">
        <v>292</v>
      </c>
      <c r="AB72" t="s">
        <v>2226</v>
      </c>
      <c r="AC72" t="s">
        <v>61</v>
      </c>
      <c r="AD72" t="s">
        <v>61</v>
      </c>
      <c r="AE72" t="s">
        <v>2227</v>
      </c>
      <c r="AF72" t="s">
        <v>63</v>
      </c>
      <c r="AH72">
        <v>0</v>
      </c>
      <c r="AI72" s="2">
        <v>45005</v>
      </c>
      <c r="AJ72" t="s">
        <v>64</v>
      </c>
      <c r="AK72" t="s">
        <v>64</v>
      </c>
      <c r="AL72" t="s">
        <v>2228</v>
      </c>
      <c r="AM72" t="s">
        <v>2224</v>
      </c>
      <c r="AN72" s="3">
        <v>95.2</v>
      </c>
      <c r="AO72" t="s">
        <v>2226</v>
      </c>
      <c r="AP72" t="s">
        <v>64</v>
      </c>
      <c r="AQ72" t="s">
        <v>2227</v>
      </c>
      <c r="AR72">
        <v>891</v>
      </c>
      <c r="AS72" t="s">
        <v>66</v>
      </c>
    </row>
    <row r="73" spans="1:45" ht="16" x14ac:dyDescent="0.2">
      <c r="A73">
        <v>2318</v>
      </c>
      <c r="B73">
        <v>2318</v>
      </c>
      <c r="C73" s="2">
        <v>45006</v>
      </c>
      <c r="D73" t="s">
        <v>1761</v>
      </c>
      <c r="E73" t="s">
        <v>2032</v>
      </c>
      <c r="F73" s="3">
        <v>22.7</v>
      </c>
      <c r="G73" t="s">
        <v>47</v>
      </c>
      <c r="H73" s="3">
        <v>0</v>
      </c>
      <c r="I73" t="s">
        <v>48</v>
      </c>
      <c r="J73">
        <v>2720</v>
      </c>
      <c r="K73" t="s">
        <v>49</v>
      </c>
      <c r="L73" t="s">
        <v>50</v>
      </c>
      <c r="M73" t="s">
        <v>51</v>
      </c>
      <c r="N73">
        <v>942</v>
      </c>
      <c r="O73" t="s">
        <v>52</v>
      </c>
      <c r="P73" t="s">
        <v>53</v>
      </c>
      <c r="T73" t="s">
        <v>2235</v>
      </c>
      <c r="U73" t="s">
        <v>2236</v>
      </c>
      <c r="V73" t="s">
        <v>1624</v>
      </c>
      <c r="W73" t="s">
        <v>56</v>
      </c>
      <c r="X73" t="s">
        <v>2237</v>
      </c>
      <c r="Y73" t="s">
        <v>2036</v>
      </c>
      <c r="Z73" s="3">
        <v>19</v>
      </c>
      <c r="AA73" t="s">
        <v>2238</v>
      </c>
      <c r="AB73" t="s">
        <v>2239</v>
      </c>
      <c r="AC73" t="s">
        <v>61</v>
      </c>
      <c r="AD73" t="s">
        <v>61</v>
      </c>
      <c r="AE73" t="s">
        <v>2240</v>
      </c>
      <c r="AF73" t="s">
        <v>63</v>
      </c>
      <c r="AH73">
        <v>0</v>
      </c>
      <c r="AI73" s="2">
        <v>45006</v>
      </c>
      <c r="AJ73" t="s">
        <v>64</v>
      </c>
      <c r="AK73" t="s">
        <v>64</v>
      </c>
      <c r="AL73" t="s">
        <v>2241</v>
      </c>
      <c r="AM73" t="s">
        <v>2236</v>
      </c>
      <c r="AN73" s="3">
        <v>22.7</v>
      </c>
      <c r="AO73" t="s">
        <v>2239</v>
      </c>
      <c r="AP73" t="s">
        <v>64</v>
      </c>
      <c r="AQ73" t="s">
        <v>2240</v>
      </c>
      <c r="AR73">
        <v>899</v>
      </c>
      <c r="AS73" t="s">
        <v>66</v>
      </c>
    </row>
    <row r="74" spans="1:45" ht="16" x14ac:dyDescent="0.2">
      <c r="A74">
        <v>2352</v>
      </c>
      <c r="B74">
        <v>2352</v>
      </c>
      <c r="C74" s="2">
        <v>45008</v>
      </c>
      <c r="D74" t="s">
        <v>1761</v>
      </c>
      <c r="E74" t="s">
        <v>2242</v>
      </c>
      <c r="F74" s="3">
        <v>4.99</v>
      </c>
      <c r="G74" t="s">
        <v>47</v>
      </c>
      <c r="H74" s="3">
        <v>0</v>
      </c>
      <c r="I74" t="s">
        <v>48</v>
      </c>
      <c r="J74">
        <v>2720</v>
      </c>
      <c r="K74" t="s">
        <v>49</v>
      </c>
      <c r="L74" t="s">
        <v>50</v>
      </c>
      <c r="M74" t="s">
        <v>51</v>
      </c>
      <c r="N74">
        <v>942</v>
      </c>
      <c r="O74" t="s">
        <v>52</v>
      </c>
      <c r="P74" t="s">
        <v>53</v>
      </c>
      <c r="T74" t="s">
        <v>1043</v>
      </c>
      <c r="U74" t="s">
        <v>2243</v>
      </c>
      <c r="V74" t="s">
        <v>1570</v>
      </c>
      <c r="W74" t="s">
        <v>56</v>
      </c>
      <c r="X74" t="s">
        <v>2244</v>
      </c>
      <c r="Y74" t="s">
        <v>953</v>
      </c>
      <c r="Z74" s="3">
        <v>19</v>
      </c>
      <c r="AA74" t="s">
        <v>1046</v>
      </c>
      <c r="AB74" t="s">
        <v>2245</v>
      </c>
      <c r="AC74" t="s">
        <v>61</v>
      </c>
      <c r="AD74" t="s">
        <v>61</v>
      </c>
      <c r="AE74" t="s">
        <v>2246</v>
      </c>
      <c r="AF74" t="s">
        <v>63</v>
      </c>
      <c r="AH74">
        <v>0</v>
      </c>
      <c r="AI74" s="2">
        <v>45008</v>
      </c>
      <c r="AJ74" t="s">
        <v>64</v>
      </c>
      <c r="AK74" t="s">
        <v>64</v>
      </c>
      <c r="AL74" t="s">
        <v>2247</v>
      </c>
      <c r="AM74" t="s">
        <v>2243</v>
      </c>
      <c r="AN74" s="3">
        <v>4.99</v>
      </c>
      <c r="AO74" t="s">
        <v>2245</v>
      </c>
      <c r="AP74" t="s">
        <v>64</v>
      </c>
      <c r="AQ74" t="s">
        <v>2246</v>
      </c>
      <c r="AR74">
        <v>901</v>
      </c>
      <c r="AS74" t="s">
        <v>66</v>
      </c>
    </row>
    <row r="75" spans="1:45" ht="16" x14ac:dyDescent="0.2">
      <c r="A75">
        <v>2300</v>
      </c>
      <c r="B75">
        <v>2300</v>
      </c>
      <c r="C75" s="2">
        <v>45008</v>
      </c>
      <c r="D75" t="s">
        <v>1814</v>
      </c>
      <c r="E75" t="s">
        <v>2248</v>
      </c>
      <c r="F75" s="3">
        <v>22.5</v>
      </c>
      <c r="G75" t="s">
        <v>47</v>
      </c>
      <c r="H75" s="3">
        <v>0</v>
      </c>
      <c r="I75" t="s">
        <v>48</v>
      </c>
      <c r="J75">
        <v>2710</v>
      </c>
      <c r="K75" t="s">
        <v>49</v>
      </c>
      <c r="L75" t="s">
        <v>50</v>
      </c>
      <c r="M75" t="s">
        <v>51</v>
      </c>
      <c r="N75">
        <v>940</v>
      </c>
      <c r="O75" t="s">
        <v>52</v>
      </c>
      <c r="P75" t="s">
        <v>53</v>
      </c>
      <c r="T75" t="s">
        <v>2249</v>
      </c>
      <c r="U75" t="s">
        <v>2250</v>
      </c>
      <c r="V75" t="s">
        <v>1647</v>
      </c>
      <c r="W75" t="s">
        <v>56</v>
      </c>
      <c r="X75" t="s">
        <v>2251</v>
      </c>
      <c r="Y75" t="s">
        <v>2061</v>
      </c>
      <c r="Z75" s="3">
        <v>19</v>
      </c>
      <c r="AA75" t="s">
        <v>2252</v>
      </c>
      <c r="AB75" t="s">
        <v>2245</v>
      </c>
      <c r="AC75" t="s">
        <v>61</v>
      </c>
      <c r="AD75" t="s">
        <v>61</v>
      </c>
      <c r="AE75" t="s">
        <v>2253</v>
      </c>
      <c r="AF75" t="s">
        <v>63</v>
      </c>
      <c r="AH75">
        <v>0</v>
      </c>
      <c r="AI75" s="2">
        <v>45008</v>
      </c>
      <c r="AJ75" t="s">
        <v>64</v>
      </c>
      <c r="AK75" t="s">
        <v>64</v>
      </c>
      <c r="AL75" t="s">
        <v>2254</v>
      </c>
      <c r="AM75" t="s">
        <v>2250</v>
      </c>
      <c r="AN75" s="3">
        <v>22.5</v>
      </c>
      <c r="AO75" t="s">
        <v>2245</v>
      </c>
      <c r="AP75" t="s">
        <v>64</v>
      </c>
      <c r="AQ75" t="s">
        <v>2253</v>
      </c>
      <c r="AR75">
        <v>893</v>
      </c>
      <c r="AS75" t="s">
        <v>66</v>
      </c>
    </row>
    <row r="76" spans="1:45" ht="16" x14ac:dyDescent="0.2">
      <c r="A76">
        <v>2338</v>
      </c>
      <c r="B76">
        <v>2338</v>
      </c>
      <c r="C76" s="2">
        <v>45009</v>
      </c>
      <c r="D76" t="s">
        <v>1748</v>
      </c>
      <c r="E76" t="s">
        <v>2255</v>
      </c>
      <c r="F76" s="3">
        <v>24</v>
      </c>
      <c r="G76" t="s">
        <v>47</v>
      </c>
      <c r="H76" s="3">
        <v>0</v>
      </c>
      <c r="I76" t="s">
        <v>48</v>
      </c>
      <c r="J76">
        <v>2702</v>
      </c>
      <c r="K76" t="s">
        <v>49</v>
      </c>
      <c r="L76" t="s">
        <v>50</v>
      </c>
      <c r="M76" t="s">
        <v>51</v>
      </c>
      <c r="N76">
        <v>561</v>
      </c>
      <c r="O76" t="s">
        <v>52</v>
      </c>
      <c r="P76" t="s">
        <v>53</v>
      </c>
      <c r="T76" t="s">
        <v>2256</v>
      </c>
      <c r="V76" t="s">
        <v>1592</v>
      </c>
      <c r="W76" t="s">
        <v>56</v>
      </c>
      <c r="X76" t="s">
        <v>2257</v>
      </c>
      <c r="Y76" t="s">
        <v>2258</v>
      </c>
      <c r="Z76" s="3">
        <v>19</v>
      </c>
      <c r="AA76" t="s">
        <v>198</v>
      </c>
      <c r="AB76" t="s">
        <v>2259</v>
      </c>
      <c r="AC76" t="s">
        <v>61</v>
      </c>
      <c r="AD76" t="s">
        <v>61</v>
      </c>
      <c r="AE76" t="s">
        <v>2260</v>
      </c>
      <c r="AF76" t="s">
        <v>63</v>
      </c>
      <c r="AH76">
        <v>0</v>
      </c>
      <c r="AI76" s="2">
        <v>45009</v>
      </c>
      <c r="AJ76" t="s">
        <v>64</v>
      </c>
      <c r="AK76" t="s">
        <v>64</v>
      </c>
      <c r="AL76" t="s">
        <v>2261</v>
      </c>
      <c r="AN76" s="3">
        <v>24</v>
      </c>
      <c r="AO76" t="s">
        <v>2259</v>
      </c>
      <c r="AP76" t="s">
        <v>64</v>
      </c>
      <c r="AQ76" t="s">
        <v>2260</v>
      </c>
      <c r="AR76">
        <v>907</v>
      </c>
      <c r="AS76" t="s">
        <v>66</v>
      </c>
    </row>
    <row r="77" spans="1:45" ht="16" x14ac:dyDescent="0.2">
      <c r="A77">
        <v>2316</v>
      </c>
      <c r="B77">
        <v>2316</v>
      </c>
      <c r="C77" s="2">
        <v>45012</v>
      </c>
      <c r="D77" t="s">
        <v>1748</v>
      </c>
      <c r="E77" t="s">
        <v>1921</v>
      </c>
      <c r="F77" s="3">
        <v>19.989999999999998</v>
      </c>
      <c r="G77" t="s">
        <v>47</v>
      </c>
      <c r="H77" s="3">
        <v>0</v>
      </c>
      <c r="I77" t="s">
        <v>48</v>
      </c>
      <c r="J77">
        <v>2704</v>
      </c>
      <c r="K77" t="s">
        <v>49</v>
      </c>
      <c r="L77" t="s">
        <v>50</v>
      </c>
      <c r="M77" t="s">
        <v>51</v>
      </c>
      <c r="N77">
        <v>940</v>
      </c>
      <c r="O77" t="s">
        <v>52</v>
      </c>
      <c r="P77" t="s">
        <v>53</v>
      </c>
      <c r="T77" t="s">
        <v>2262</v>
      </c>
      <c r="U77" t="s">
        <v>2263</v>
      </c>
      <c r="V77" t="s">
        <v>1567</v>
      </c>
      <c r="W77" t="s">
        <v>56</v>
      </c>
      <c r="X77" t="s">
        <v>2264</v>
      </c>
      <c r="Y77" t="s">
        <v>2265</v>
      </c>
      <c r="Z77" s="3">
        <v>19</v>
      </c>
      <c r="AA77" t="s">
        <v>2266</v>
      </c>
      <c r="AB77" t="s">
        <v>2267</v>
      </c>
      <c r="AC77" t="s">
        <v>61</v>
      </c>
      <c r="AD77" t="s">
        <v>61</v>
      </c>
      <c r="AE77" t="s">
        <v>2268</v>
      </c>
      <c r="AF77" t="s">
        <v>63</v>
      </c>
      <c r="AH77">
        <v>0</v>
      </c>
      <c r="AI77" s="2">
        <v>45012</v>
      </c>
      <c r="AJ77" t="s">
        <v>64</v>
      </c>
      <c r="AK77" t="s">
        <v>64</v>
      </c>
      <c r="AL77" t="s">
        <v>2269</v>
      </c>
      <c r="AM77" t="s">
        <v>2263</v>
      </c>
      <c r="AN77" s="3">
        <v>19.989999999999998</v>
      </c>
      <c r="AO77" t="s">
        <v>2267</v>
      </c>
      <c r="AP77" t="s">
        <v>64</v>
      </c>
      <c r="AQ77" t="s">
        <v>2268</v>
      </c>
      <c r="AR77">
        <v>895</v>
      </c>
      <c r="AS77" t="s">
        <v>66</v>
      </c>
    </row>
    <row r="78" spans="1:45" ht="16" x14ac:dyDescent="0.2">
      <c r="A78">
        <v>2324</v>
      </c>
      <c r="B78">
        <v>2324</v>
      </c>
      <c r="C78" s="2">
        <v>45012</v>
      </c>
      <c r="D78" t="s">
        <v>1748</v>
      </c>
      <c r="E78" t="s">
        <v>2270</v>
      </c>
      <c r="F78" s="3">
        <v>40.130000000000003</v>
      </c>
      <c r="G78" t="s">
        <v>47</v>
      </c>
      <c r="H78" s="3">
        <v>0</v>
      </c>
      <c r="I78" t="s">
        <v>48</v>
      </c>
      <c r="J78">
        <v>2701</v>
      </c>
      <c r="K78" t="s">
        <v>49</v>
      </c>
      <c r="L78" t="s">
        <v>50</v>
      </c>
      <c r="M78" t="s">
        <v>51</v>
      </c>
      <c r="N78">
        <v>940</v>
      </c>
      <c r="O78" t="s">
        <v>52</v>
      </c>
      <c r="P78" t="s">
        <v>53</v>
      </c>
      <c r="T78" t="s">
        <v>2271</v>
      </c>
      <c r="U78" t="s">
        <v>2272</v>
      </c>
      <c r="V78" t="s">
        <v>1572</v>
      </c>
      <c r="W78" t="s">
        <v>56</v>
      </c>
      <c r="X78" t="s">
        <v>2273</v>
      </c>
      <c r="Y78" t="s">
        <v>2274</v>
      </c>
      <c r="Z78" s="3">
        <v>19</v>
      </c>
      <c r="AA78" t="s">
        <v>2275</v>
      </c>
      <c r="AB78" t="s">
        <v>2259</v>
      </c>
      <c r="AC78" t="s">
        <v>61</v>
      </c>
      <c r="AD78" t="s">
        <v>61</v>
      </c>
      <c r="AE78" t="s">
        <v>2276</v>
      </c>
      <c r="AF78" t="s">
        <v>63</v>
      </c>
      <c r="AH78">
        <v>0</v>
      </c>
      <c r="AI78" s="2">
        <v>45012</v>
      </c>
      <c r="AJ78" t="s">
        <v>64</v>
      </c>
      <c r="AK78" t="s">
        <v>64</v>
      </c>
      <c r="AL78" t="s">
        <v>2277</v>
      </c>
      <c r="AM78" t="s">
        <v>2272</v>
      </c>
      <c r="AN78" s="3">
        <v>40.130000000000003</v>
      </c>
      <c r="AO78" t="s">
        <v>2259</v>
      </c>
      <c r="AP78" t="s">
        <v>64</v>
      </c>
      <c r="AQ78" t="s">
        <v>2276</v>
      </c>
      <c r="AR78">
        <v>894</v>
      </c>
      <c r="AS78" t="s">
        <v>66</v>
      </c>
    </row>
    <row r="79" spans="1:45" ht="16" x14ac:dyDescent="0.2">
      <c r="A79">
        <v>2351</v>
      </c>
      <c r="B79">
        <v>2351</v>
      </c>
      <c r="C79" s="2">
        <v>45014</v>
      </c>
      <c r="D79" t="s">
        <v>1748</v>
      </c>
      <c r="E79" t="s">
        <v>46</v>
      </c>
      <c r="F79" s="3">
        <v>1</v>
      </c>
      <c r="G79" t="s">
        <v>47</v>
      </c>
      <c r="H79" s="3">
        <v>0</v>
      </c>
      <c r="I79" t="s">
        <v>48</v>
      </c>
      <c r="J79">
        <v>2702</v>
      </c>
      <c r="K79" t="s">
        <v>49</v>
      </c>
      <c r="L79" t="s">
        <v>50</v>
      </c>
      <c r="M79" t="s">
        <v>51</v>
      </c>
      <c r="N79">
        <v>940</v>
      </c>
      <c r="O79" t="s">
        <v>52</v>
      </c>
      <c r="P79" t="s">
        <v>53</v>
      </c>
      <c r="T79" t="s">
        <v>2001</v>
      </c>
      <c r="U79" t="s">
        <v>2289</v>
      </c>
      <c r="Z79" s="3"/>
      <c r="AF79" t="s">
        <v>63</v>
      </c>
      <c r="AH79">
        <v>0</v>
      </c>
      <c r="AI79" s="2">
        <v>45014</v>
      </c>
      <c r="AJ79" t="s">
        <v>64</v>
      </c>
      <c r="AK79" t="s">
        <v>64</v>
      </c>
      <c r="AL79" t="s">
        <v>2290</v>
      </c>
      <c r="AM79" t="s">
        <v>2289</v>
      </c>
      <c r="AN79" s="3"/>
      <c r="AP79" t="s">
        <v>64</v>
      </c>
      <c r="AR79">
        <v>905</v>
      </c>
      <c r="AS79" t="s">
        <v>66</v>
      </c>
    </row>
    <row r="80" spans="1:45" ht="16" x14ac:dyDescent="0.2">
      <c r="A80">
        <v>2429</v>
      </c>
      <c r="B80">
        <v>2429</v>
      </c>
      <c r="C80" s="2">
        <v>45015</v>
      </c>
      <c r="D80" t="s">
        <v>1761</v>
      </c>
      <c r="E80" t="s">
        <v>2291</v>
      </c>
      <c r="F80" s="3">
        <v>9.99</v>
      </c>
      <c r="G80" t="s">
        <v>47</v>
      </c>
      <c r="H80" s="3">
        <v>0</v>
      </c>
      <c r="I80" t="s">
        <v>48</v>
      </c>
      <c r="J80">
        <v>2702</v>
      </c>
      <c r="K80" t="s">
        <v>49</v>
      </c>
      <c r="L80" t="s">
        <v>50</v>
      </c>
      <c r="M80" t="s">
        <v>51</v>
      </c>
      <c r="N80">
        <v>940</v>
      </c>
      <c r="O80" t="s">
        <v>52</v>
      </c>
      <c r="P80" t="s">
        <v>53</v>
      </c>
      <c r="T80" t="s">
        <v>2292</v>
      </c>
      <c r="U80" t="s">
        <v>2293</v>
      </c>
      <c r="V80" t="s">
        <v>1678</v>
      </c>
      <c r="W80" t="s">
        <v>56</v>
      </c>
      <c r="X80" t="s">
        <v>2294</v>
      </c>
      <c r="Y80" t="s">
        <v>2295</v>
      </c>
      <c r="Z80" s="3">
        <v>19</v>
      </c>
      <c r="AA80" t="s">
        <v>2296</v>
      </c>
      <c r="AB80" t="s">
        <v>2297</v>
      </c>
      <c r="AC80" t="s">
        <v>61</v>
      </c>
      <c r="AD80" t="s">
        <v>61</v>
      </c>
      <c r="AE80" t="s">
        <v>2298</v>
      </c>
      <c r="AF80" t="s">
        <v>63</v>
      </c>
      <c r="AH80">
        <v>0</v>
      </c>
      <c r="AI80" s="2">
        <v>45015</v>
      </c>
      <c r="AJ80" t="s">
        <v>64</v>
      </c>
      <c r="AK80" t="s">
        <v>64</v>
      </c>
      <c r="AL80" t="s">
        <v>2299</v>
      </c>
      <c r="AM80" t="s">
        <v>2293</v>
      </c>
      <c r="AN80" s="3">
        <v>9.99</v>
      </c>
      <c r="AO80" t="s">
        <v>2297</v>
      </c>
      <c r="AP80" t="s">
        <v>64</v>
      </c>
      <c r="AQ80" t="s">
        <v>2298</v>
      </c>
      <c r="AR80">
        <v>909</v>
      </c>
      <c r="AS80" t="s">
        <v>66</v>
      </c>
    </row>
    <row r="81" spans="1:45" ht="16" x14ac:dyDescent="0.2">
      <c r="A81">
        <v>2306</v>
      </c>
      <c r="B81">
        <v>2306</v>
      </c>
      <c r="C81" s="2">
        <v>45016</v>
      </c>
      <c r="D81" t="s">
        <v>1934</v>
      </c>
      <c r="E81" t="s">
        <v>206</v>
      </c>
      <c r="F81" s="3">
        <v>2847.87</v>
      </c>
      <c r="G81" t="s">
        <v>47</v>
      </c>
      <c r="H81" s="3">
        <v>0</v>
      </c>
      <c r="I81" t="s">
        <v>104</v>
      </c>
      <c r="J81">
        <v>2551</v>
      </c>
      <c r="K81" t="s">
        <v>49</v>
      </c>
      <c r="L81" t="s">
        <v>50</v>
      </c>
      <c r="M81" t="s">
        <v>51</v>
      </c>
      <c r="N81">
        <v>1730</v>
      </c>
      <c r="O81" t="s">
        <v>52</v>
      </c>
      <c r="P81" t="s">
        <v>203</v>
      </c>
      <c r="T81" t="s">
        <v>64</v>
      </c>
      <c r="Z81" s="3"/>
      <c r="AF81" t="s">
        <v>63</v>
      </c>
      <c r="AH81">
        <v>0</v>
      </c>
      <c r="AI81" s="2">
        <v>45016</v>
      </c>
      <c r="AJ81" t="s">
        <v>64</v>
      </c>
      <c r="AK81" t="s">
        <v>64</v>
      </c>
      <c r="AL81" t="s">
        <v>64</v>
      </c>
      <c r="AN81" s="3"/>
      <c r="AP81" t="s">
        <v>64</v>
      </c>
      <c r="AR81" t="s">
        <v>64</v>
      </c>
      <c r="AS81" t="s">
        <v>66</v>
      </c>
    </row>
    <row r="82" spans="1:45" ht="16" x14ac:dyDescent="0.2">
      <c r="A82">
        <v>2307</v>
      </c>
      <c r="B82">
        <v>2307</v>
      </c>
      <c r="C82" s="2">
        <v>45016</v>
      </c>
      <c r="D82" t="s">
        <v>1935</v>
      </c>
      <c r="E82" t="s">
        <v>206</v>
      </c>
      <c r="F82" s="3">
        <v>2158.59</v>
      </c>
      <c r="G82" t="s">
        <v>47</v>
      </c>
      <c r="H82" s="3">
        <v>0</v>
      </c>
      <c r="I82" t="s">
        <v>104</v>
      </c>
      <c r="J82">
        <v>2551</v>
      </c>
      <c r="K82" t="s">
        <v>49</v>
      </c>
      <c r="L82" t="s">
        <v>50</v>
      </c>
      <c r="M82" t="s">
        <v>51</v>
      </c>
      <c r="N82">
        <v>1730</v>
      </c>
      <c r="O82" t="s">
        <v>52</v>
      </c>
      <c r="P82" t="s">
        <v>203</v>
      </c>
      <c r="T82" t="s">
        <v>64</v>
      </c>
      <c r="Z82" s="3"/>
      <c r="AF82" t="s">
        <v>63</v>
      </c>
      <c r="AH82">
        <v>0</v>
      </c>
      <c r="AI82" s="2">
        <v>45016</v>
      </c>
      <c r="AJ82" t="s">
        <v>64</v>
      </c>
      <c r="AK82" t="s">
        <v>64</v>
      </c>
      <c r="AL82" t="s">
        <v>64</v>
      </c>
      <c r="AN82" s="3"/>
      <c r="AP82" t="s">
        <v>64</v>
      </c>
      <c r="AR82" t="s">
        <v>64</v>
      </c>
      <c r="AS82" t="s">
        <v>66</v>
      </c>
    </row>
    <row r="83" spans="1:45" ht="16" x14ac:dyDescent="0.2">
      <c r="A83">
        <v>2311</v>
      </c>
      <c r="B83">
        <v>2311</v>
      </c>
      <c r="C83" s="2">
        <v>45016</v>
      </c>
      <c r="D83" t="s">
        <v>1936</v>
      </c>
      <c r="E83" t="s">
        <v>206</v>
      </c>
      <c r="F83" s="3">
        <v>2988.56</v>
      </c>
      <c r="G83" t="s">
        <v>47</v>
      </c>
      <c r="H83" s="3">
        <v>0</v>
      </c>
      <c r="I83" t="s">
        <v>104</v>
      </c>
      <c r="J83">
        <v>2551</v>
      </c>
      <c r="K83" t="s">
        <v>49</v>
      </c>
      <c r="L83" t="s">
        <v>50</v>
      </c>
      <c r="M83" t="s">
        <v>51</v>
      </c>
      <c r="N83">
        <v>1730</v>
      </c>
      <c r="O83" t="s">
        <v>52</v>
      </c>
      <c r="P83" t="s">
        <v>203</v>
      </c>
      <c r="T83" t="s">
        <v>64</v>
      </c>
      <c r="Z83" s="3"/>
      <c r="AF83" t="s">
        <v>63</v>
      </c>
      <c r="AH83">
        <v>0</v>
      </c>
      <c r="AI83" s="2">
        <v>45016</v>
      </c>
      <c r="AJ83" t="s">
        <v>64</v>
      </c>
      <c r="AK83" t="s">
        <v>64</v>
      </c>
      <c r="AL83" t="s">
        <v>64</v>
      </c>
      <c r="AN83" s="3"/>
      <c r="AP83" t="s">
        <v>64</v>
      </c>
      <c r="AR83" t="s">
        <v>64</v>
      </c>
      <c r="AS83" t="s">
        <v>66</v>
      </c>
    </row>
    <row r="84" spans="1:45" ht="16" x14ac:dyDescent="0.2">
      <c r="A84">
        <v>2312</v>
      </c>
      <c r="B84">
        <v>2312</v>
      </c>
      <c r="C84" s="2">
        <v>45016</v>
      </c>
      <c r="D84" t="s">
        <v>1936</v>
      </c>
      <c r="E84" t="s">
        <v>204</v>
      </c>
      <c r="F84" s="3">
        <v>695.28</v>
      </c>
      <c r="G84" t="s">
        <v>47</v>
      </c>
      <c r="H84" s="3">
        <v>0</v>
      </c>
      <c r="I84" t="s">
        <v>104</v>
      </c>
      <c r="J84">
        <v>2555</v>
      </c>
      <c r="K84" t="s">
        <v>49</v>
      </c>
      <c r="L84" t="s">
        <v>50</v>
      </c>
      <c r="M84" t="s">
        <v>51</v>
      </c>
      <c r="N84">
        <v>1730</v>
      </c>
      <c r="O84" t="s">
        <v>52</v>
      </c>
      <c r="P84" t="s">
        <v>203</v>
      </c>
      <c r="T84" t="s">
        <v>64</v>
      </c>
      <c r="Z84" s="3"/>
      <c r="AF84" t="s">
        <v>63</v>
      </c>
      <c r="AH84">
        <v>0</v>
      </c>
      <c r="AI84" s="2">
        <v>45016</v>
      </c>
      <c r="AJ84" t="s">
        <v>64</v>
      </c>
      <c r="AK84" t="s">
        <v>64</v>
      </c>
      <c r="AL84" t="s">
        <v>64</v>
      </c>
      <c r="AN84" s="3"/>
      <c r="AP84" t="s">
        <v>64</v>
      </c>
      <c r="AR84" t="s">
        <v>64</v>
      </c>
      <c r="AS84" t="s">
        <v>66</v>
      </c>
    </row>
    <row r="85" spans="1:45" ht="16" x14ac:dyDescent="0.2">
      <c r="A85">
        <v>2313</v>
      </c>
      <c r="B85">
        <v>2313</v>
      </c>
      <c r="C85" s="2">
        <v>45016</v>
      </c>
      <c r="D85" t="s">
        <v>1934</v>
      </c>
      <c r="E85" t="s">
        <v>204</v>
      </c>
      <c r="F85" s="3">
        <v>662.55</v>
      </c>
      <c r="G85" t="s">
        <v>47</v>
      </c>
      <c r="H85" s="3">
        <v>0</v>
      </c>
      <c r="I85" t="s">
        <v>104</v>
      </c>
      <c r="J85">
        <v>2555</v>
      </c>
      <c r="K85" t="s">
        <v>49</v>
      </c>
      <c r="L85" t="s">
        <v>50</v>
      </c>
      <c r="M85" t="s">
        <v>51</v>
      </c>
      <c r="N85">
        <v>1730</v>
      </c>
      <c r="O85" t="s">
        <v>52</v>
      </c>
      <c r="P85" t="s">
        <v>203</v>
      </c>
      <c r="T85" t="s">
        <v>64</v>
      </c>
      <c r="Z85" s="3"/>
      <c r="AF85" t="s">
        <v>63</v>
      </c>
      <c r="AH85">
        <v>0</v>
      </c>
      <c r="AI85" s="2">
        <v>45016</v>
      </c>
      <c r="AJ85" t="s">
        <v>64</v>
      </c>
      <c r="AK85" t="s">
        <v>64</v>
      </c>
      <c r="AL85" t="s">
        <v>64</v>
      </c>
      <c r="AN85" s="3"/>
      <c r="AP85" t="s">
        <v>64</v>
      </c>
      <c r="AR85" t="s">
        <v>64</v>
      </c>
      <c r="AS85" t="s">
        <v>66</v>
      </c>
    </row>
    <row r="86" spans="1:45" ht="16" x14ac:dyDescent="0.2">
      <c r="A86">
        <v>2314</v>
      </c>
      <c r="B86">
        <v>2314</v>
      </c>
      <c r="C86" s="2">
        <v>45016</v>
      </c>
      <c r="D86" t="s">
        <v>1935</v>
      </c>
      <c r="E86" t="s">
        <v>204</v>
      </c>
      <c r="F86" s="3">
        <v>503.5</v>
      </c>
      <c r="G86" t="s">
        <v>47</v>
      </c>
      <c r="H86" s="3">
        <v>0</v>
      </c>
      <c r="I86" t="s">
        <v>104</v>
      </c>
      <c r="J86">
        <v>2555</v>
      </c>
      <c r="K86" t="s">
        <v>49</v>
      </c>
      <c r="L86" t="s">
        <v>50</v>
      </c>
      <c r="M86" t="s">
        <v>51</v>
      </c>
      <c r="N86">
        <v>1730</v>
      </c>
      <c r="O86" t="s">
        <v>52</v>
      </c>
      <c r="P86" t="s">
        <v>203</v>
      </c>
      <c r="T86" t="s">
        <v>64</v>
      </c>
      <c r="Z86" s="3"/>
      <c r="AF86" t="s">
        <v>63</v>
      </c>
      <c r="AH86">
        <v>0</v>
      </c>
      <c r="AI86" s="2">
        <v>45016</v>
      </c>
      <c r="AJ86" t="s">
        <v>64</v>
      </c>
      <c r="AK86" t="s">
        <v>64</v>
      </c>
      <c r="AL86" t="s">
        <v>64</v>
      </c>
      <c r="AN86" s="3"/>
      <c r="AP86" t="s">
        <v>64</v>
      </c>
      <c r="AR86" t="s">
        <v>64</v>
      </c>
      <c r="AS86" t="s">
        <v>66</v>
      </c>
    </row>
    <row r="87" spans="1:45" ht="16" x14ac:dyDescent="0.2">
      <c r="A87">
        <v>2396</v>
      </c>
      <c r="B87">
        <v>2396</v>
      </c>
      <c r="C87" s="2">
        <v>45016</v>
      </c>
      <c r="D87" t="s">
        <v>1748</v>
      </c>
      <c r="E87" t="s">
        <v>147</v>
      </c>
      <c r="F87" s="3">
        <v>4.9800000000000004</v>
      </c>
      <c r="G87" t="s">
        <v>47</v>
      </c>
      <c r="H87" s="3">
        <v>0</v>
      </c>
      <c r="I87" t="s">
        <v>48</v>
      </c>
      <c r="J87">
        <v>2705</v>
      </c>
      <c r="K87" t="s">
        <v>49</v>
      </c>
      <c r="L87" t="s">
        <v>50</v>
      </c>
      <c r="M87" t="s">
        <v>51</v>
      </c>
      <c r="N87">
        <v>940</v>
      </c>
      <c r="O87" t="s">
        <v>52</v>
      </c>
      <c r="P87" t="s">
        <v>53</v>
      </c>
      <c r="T87" t="s">
        <v>1125</v>
      </c>
      <c r="U87" t="s">
        <v>2301</v>
      </c>
      <c r="Z87" s="3"/>
      <c r="AF87" t="s">
        <v>63</v>
      </c>
      <c r="AH87">
        <v>0</v>
      </c>
      <c r="AI87" s="2">
        <v>45016</v>
      </c>
      <c r="AJ87" t="s">
        <v>64</v>
      </c>
      <c r="AK87" t="s">
        <v>64</v>
      </c>
      <c r="AL87" t="s">
        <v>2302</v>
      </c>
      <c r="AM87" t="s">
        <v>2301</v>
      </c>
      <c r="AN87" s="3"/>
      <c r="AP87" t="s">
        <v>64</v>
      </c>
      <c r="AR87">
        <v>911</v>
      </c>
      <c r="AS87" t="s">
        <v>66</v>
      </c>
    </row>
    <row r="88" spans="1:45" ht="16" x14ac:dyDescent="0.2">
      <c r="A88">
        <v>2430</v>
      </c>
      <c r="B88">
        <v>2430</v>
      </c>
      <c r="C88" s="2">
        <v>45016</v>
      </c>
      <c r="D88" t="s">
        <v>2303</v>
      </c>
      <c r="E88" t="s">
        <v>2304</v>
      </c>
      <c r="F88" s="3">
        <v>20000</v>
      </c>
      <c r="G88" t="s">
        <v>47</v>
      </c>
      <c r="H88" s="3">
        <v>0</v>
      </c>
      <c r="I88" t="s">
        <v>104</v>
      </c>
      <c r="J88">
        <v>940</v>
      </c>
      <c r="K88" t="s">
        <v>52</v>
      </c>
      <c r="L88" t="s">
        <v>53</v>
      </c>
      <c r="N88">
        <v>3200</v>
      </c>
      <c r="O88" t="s">
        <v>49</v>
      </c>
      <c r="P88" t="s">
        <v>105</v>
      </c>
      <c r="Q88" t="s">
        <v>106</v>
      </c>
      <c r="T88" t="s">
        <v>298</v>
      </c>
      <c r="U88" t="s">
        <v>2305</v>
      </c>
      <c r="V88" t="s">
        <v>1686</v>
      </c>
      <c r="W88" t="s">
        <v>56</v>
      </c>
      <c r="X88" t="s">
        <v>2306</v>
      </c>
      <c r="Y88" t="s">
        <v>142</v>
      </c>
      <c r="Z88" s="3">
        <v>0</v>
      </c>
      <c r="AA88" t="s">
        <v>302</v>
      </c>
      <c r="AB88" t="s">
        <v>2307</v>
      </c>
      <c r="AC88" t="s">
        <v>61</v>
      </c>
      <c r="AD88" t="s">
        <v>61</v>
      </c>
      <c r="AE88" t="s">
        <v>2308</v>
      </c>
      <c r="AF88" t="s">
        <v>63</v>
      </c>
      <c r="AH88">
        <v>0</v>
      </c>
      <c r="AI88" s="2">
        <v>45016</v>
      </c>
      <c r="AJ88" t="s">
        <v>64</v>
      </c>
      <c r="AK88" t="s">
        <v>64</v>
      </c>
      <c r="AL88" t="s">
        <v>2309</v>
      </c>
      <c r="AM88" t="s">
        <v>2305</v>
      </c>
      <c r="AN88" s="3">
        <v>20000</v>
      </c>
      <c r="AO88" t="s">
        <v>2307</v>
      </c>
      <c r="AP88" t="s">
        <v>64</v>
      </c>
      <c r="AQ88" t="s">
        <v>2308</v>
      </c>
      <c r="AR88">
        <v>910</v>
      </c>
      <c r="AS88" t="s">
        <v>66</v>
      </c>
    </row>
    <row r="89" spans="1:45" ht="16" x14ac:dyDescent="0.2">
      <c r="A89">
        <v>3750</v>
      </c>
      <c r="B89">
        <v>3750</v>
      </c>
      <c r="C89" s="2">
        <v>45016</v>
      </c>
      <c r="D89" t="s">
        <v>1934</v>
      </c>
      <c r="E89" t="s">
        <v>2155</v>
      </c>
      <c r="F89" s="3">
        <v>265.8</v>
      </c>
      <c r="G89" t="s">
        <v>47</v>
      </c>
      <c r="H89" s="3">
        <v>0</v>
      </c>
      <c r="I89" t="s">
        <v>104</v>
      </c>
      <c r="J89">
        <v>1730</v>
      </c>
      <c r="K89" t="s">
        <v>52</v>
      </c>
      <c r="L89" t="s">
        <v>203</v>
      </c>
      <c r="N89">
        <v>2400</v>
      </c>
      <c r="O89" t="s">
        <v>49</v>
      </c>
      <c r="P89" t="s">
        <v>105</v>
      </c>
      <c r="Q89" t="s">
        <v>51</v>
      </c>
      <c r="T89" t="s">
        <v>64</v>
      </c>
      <c r="Z89" s="3"/>
      <c r="AF89" t="s">
        <v>63</v>
      </c>
      <c r="AH89">
        <v>0</v>
      </c>
      <c r="AI89" s="2">
        <v>45016</v>
      </c>
      <c r="AJ89" t="s">
        <v>64</v>
      </c>
      <c r="AK89" t="s">
        <v>64</v>
      </c>
      <c r="AL89" t="s">
        <v>64</v>
      </c>
      <c r="AN89" s="3"/>
      <c r="AP89" t="s">
        <v>64</v>
      </c>
      <c r="AR89" t="s">
        <v>64</v>
      </c>
      <c r="AS89" t="s">
        <v>66</v>
      </c>
    </row>
    <row r="90" spans="1:45" ht="16" x14ac:dyDescent="0.2">
      <c r="A90">
        <v>2366</v>
      </c>
      <c r="B90">
        <v>2366</v>
      </c>
      <c r="C90" s="2">
        <v>45019</v>
      </c>
      <c r="D90" t="s">
        <v>1748</v>
      </c>
      <c r="E90" t="s">
        <v>46</v>
      </c>
      <c r="F90" s="3">
        <v>1.6</v>
      </c>
      <c r="G90" t="s">
        <v>47</v>
      </c>
      <c r="H90" s="3">
        <v>0</v>
      </c>
      <c r="I90" t="s">
        <v>48</v>
      </c>
      <c r="J90">
        <v>2702</v>
      </c>
      <c r="K90" t="s">
        <v>49</v>
      </c>
      <c r="L90" t="s">
        <v>50</v>
      </c>
      <c r="M90" t="s">
        <v>51</v>
      </c>
      <c r="N90">
        <v>940</v>
      </c>
      <c r="O90" t="s">
        <v>52</v>
      </c>
      <c r="P90" t="s">
        <v>53</v>
      </c>
      <c r="T90" t="s">
        <v>1502</v>
      </c>
      <c r="U90" t="s">
        <v>2311</v>
      </c>
      <c r="Z90" s="3"/>
      <c r="AF90" t="s">
        <v>63</v>
      </c>
      <c r="AH90">
        <v>0</v>
      </c>
      <c r="AI90" s="2">
        <v>45019</v>
      </c>
      <c r="AJ90" t="s">
        <v>64</v>
      </c>
      <c r="AK90" t="s">
        <v>64</v>
      </c>
      <c r="AL90" t="s">
        <v>2312</v>
      </c>
      <c r="AM90" t="s">
        <v>2311</v>
      </c>
      <c r="AN90" s="3"/>
      <c r="AP90" t="s">
        <v>64</v>
      </c>
      <c r="AR90">
        <v>912</v>
      </c>
      <c r="AS90" t="s">
        <v>66</v>
      </c>
    </row>
    <row r="91" spans="1:45" ht="16" x14ac:dyDescent="0.2">
      <c r="A91">
        <v>2368</v>
      </c>
      <c r="B91">
        <v>2368</v>
      </c>
      <c r="C91" s="2">
        <v>45026.656458333331</v>
      </c>
      <c r="D91" t="s">
        <v>1748</v>
      </c>
      <c r="E91" t="s">
        <v>2165</v>
      </c>
      <c r="F91" s="3">
        <v>52.9</v>
      </c>
      <c r="G91" t="s">
        <v>47</v>
      </c>
      <c r="H91" s="3">
        <v>0</v>
      </c>
      <c r="I91" t="s">
        <v>48</v>
      </c>
      <c r="J91">
        <v>2900</v>
      </c>
      <c r="K91" t="s">
        <v>49</v>
      </c>
      <c r="L91" t="s">
        <v>50</v>
      </c>
      <c r="M91" t="s">
        <v>51</v>
      </c>
      <c r="N91">
        <v>941</v>
      </c>
      <c r="O91" t="s">
        <v>52</v>
      </c>
      <c r="P91" t="s">
        <v>53</v>
      </c>
      <c r="T91" t="s">
        <v>2313</v>
      </c>
      <c r="U91" t="s">
        <v>2314</v>
      </c>
      <c r="V91" t="s">
        <v>1629</v>
      </c>
      <c r="W91" t="s">
        <v>56</v>
      </c>
      <c r="X91" t="s">
        <v>2315</v>
      </c>
      <c r="Y91" t="s">
        <v>323</v>
      </c>
      <c r="Z91" s="3">
        <v>19</v>
      </c>
      <c r="AA91" t="s">
        <v>2316</v>
      </c>
      <c r="AB91" t="s">
        <v>2317</v>
      </c>
      <c r="AC91" t="s">
        <v>61</v>
      </c>
      <c r="AD91" t="s">
        <v>61</v>
      </c>
      <c r="AE91" t="s">
        <v>2318</v>
      </c>
      <c r="AF91" t="s">
        <v>63</v>
      </c>
      <c r="AH91">
        <v>0</v>
      </c>
      <c r="AI91" s="2">
        <v>45026</v>
      </c>
      <c r="AJ91" t="s">
        <v>64</v>
      </c>
      <c r="AK91" t="s">
        <v>64</v>
      </c>
      <c r="AL91" t="s">
        <v>2319</v>
      </c>
      <c r="AM91" t="s">
        <v>2314</v>
      </c>
      <c r="AN91" s="3">
        <v>52.9</v>
      </c>
      <c r="AO91" t="s">
        <v>2317</v>
      </c>
      <c r="AP91" t="s">
        <v>64</v>
      </c>
      <c r="AQ91" t="s">
        <v>2318</v>
      </c>
      <c r="AR91">
        <v>914</v>
      </c>
      <c r="AS91" t="s">
        <v>66</v>
      </c>
    </row>
    <row r="92" spans="1:45" ht="16" x14ac:dyDescent="0.2">
      <c r="A92">
        <v>2372</v>
      </c>
      <c r="B92">
        <v>2372</v>
      </c>
      <c r="C92" s="2">
        <v>45036</v>
      </c>
      <c r="D92" t="s">
        <v>1782</v>
      </c>
      <c r="E92" t="s">
        <v>287</v>
      </c>
      <c r="F92" s="3">
        <v>95.2</v>
      </c>
      <c r="G92" t="s">
        <v>47</v>
      </c>
      <c r="H92" s="3">
        <v>0</v>
      </c>
      <c r="I92" t="s">
        <v>48</v>
      </c>
      <c r="J92">
        <v>2894</v>
      </c>
      <c r="K92" t="s">
        <v>49</v>
      </c>
      <c r="L92" t="s">
        <v>50</v>
      </c>
      <c r="M92" t="s">
        <v>51</v>
      </c>
      <c r="N92">
        <v>940</v>
      </c>
      <c r="O92" t="s">
        <v>52</v>
      </c>
      <c r="P92" t="s">
        <v>53</v>
      </c>
      <c r="T92" t="s">
        <v>288</v>
      </c>
      <c r="U92" t="s">
        <v>2327</v>
      </c>
      <c r="V92" t="s">
        <v>1639</v>
      </c>
      <c r="W92" t="s">
        <v>56</v>
      </c>
      <c r="X92" t="s">
        <v>2328</v>
      </c>
      <c r="Y92" t="s">
        <v>291</v>
      </c>
      <c r="Z92" s="3">
        <v>19</v>
      </c>
      <c r="AA92" t="s">
        <v>292</v>
      </c>
      <c r="AB92" t="s">
        <v>2329</v>
      </c>
      <c r="AC92" t="s">
        <v>61</v>
      </c>
      <c r="AD92" t="s">
        <v>61</v>
      </c>
      <c r="AE92" t="s">
        <v>2330</v>
      </c>
      <c r="AF92" t="s">
        <v>63</v>
      </c>
      <c r="AH92">
        <v>0</v>
      </c>
      <c r="AI92" s="2">
        <v>45036</v>
      </c>
      <c r="AJ92" t="s">
        <v>64</v>
      </c>
      <c r="AK92" t="s">
        <v>64</v>
      </c>
      <c r="AL92" t="s">
        <v>2331</v>
      </c>
      <c r="AM92" t="s">
        <v>2327</v>
      </c>
      <c r="AN92" s="3">
        <v>95.2</v>
      </c>
      <c r="AO92" t="s">
        <v>2329</v>
      </c>
      <c r="AP92" t="s">
        <v>64</v>
      </c>
      <c r="AQ92" t="s">
        <v>2330</v>
      </c>
      <c r="AR92">
        <v>917</v>
      </c>
      <c r="AS92" t="s">
        <v>66</v>
      </c>
    </row>
    <row r="93" spans="1:45" ht="16" x14ac:dyDescent="0.2">
      <c r="A93">
        <v>2421</v>
      </c>
      <c r="B93">
        <v>2421</v>
      </c>
      <c r="C93" s="2">
        <v>45036</v>
      </c>
      <c r="D93" t="s">
        <v>1761</v>
      </c>
      <c r="E93" t="s">
        <v>2032</v>
      </c>
      <c r="F93" s="3">
        <v>22.04</v>
      </c>
      <c r="G93" t="s">
        <v>47</v>
      </c>
      <c r="H93" s="3">
        <v>0</v>
      </c>
      <c r="I93" t="s">
        <v>48</v>
      </c>
      <c r="J93">
        <v>2720</v>
      </c>
      <c r="K93" t="s">
        <v>49</v>
      </c>
      <c r="L93" t="s">
        <v>50</v>
      </c>
      <c r="M93" t="s">
        <v>51</v>
      </c>
      <c r="N93">
        <v>942</v>
      </c>
      <c r="O93" t="s">
        <v>52</v>
      </c>
      <c r="P93" t="s">
        <v>53</v>
      </c>
      <c r="T93" t="s">
        <v>2332</v>
      </c>
      <c r="U93" t="s">
        <v>2333</v>
      </c>
      <c r="V93" t="s">
        <v>1698</v>
      </c>
      <c r="W93" t="s">
        <v>56</v>
      </c>
      <c r="X93" t="s">
        <v>2334</v>
      </c>
      <c r="Y93" t="s">
        <v>2036</v>
      </c>
      <c r="Z93" s="3">
        <v>19</v>
      </c>
      <c r="AA93" t="s">
        <v>2335</v>
      </c>
      <c r="AB93" t="s">
        <v>2336</v>
      </c>
      <c r="AC93" t="s">
        <v>61</v>
      </c>
      <c r="AD93" t="s">
        <v>61</v>
      </c>
      <c r="AE93" t="s">
        <v>2337</v>
      </c>
      <c r="AF93" t="s">
        <v>63</v>
      </c>
      <c r="AH93">
        <v>0</v>
      </c>
      <c r="AI93" s="2">
        <v>45036</v>
      </c>
      <c r="AJ93" t="s">
        <v>64</v>
      </c>
      <c r="AK93" t="s">
        <v>64</v>
      </c>
      <c r="AL93" t="s">
        <v>2338</v>
      </c>
      <c r="AM93" t="s">
        <v>2333</v>
      </c>
      <c r="AN93" s="3">
        <v>22.04</v>
      </c>
      <c r="AO93" t="s">
        <v>2336</v>
      </c>
      <c r="AP93" t="s">
        <v>64</v>
      </c>
      <c r="AQ93" t="s">
        <v>2337</v>
      </c>
      <c r="AR93">
        <v>938</v>
      </c>
      <c r="AS93" t="s">
        <v>66</v>
      </c>
    </row>
    <row r="94" spans="1:45" ht="16" x14ac:dyDescent="0.2">
      <c r="A94">
        <v>2373</v>
      </c>
      <c r="B94">
        <v>2373</v>
      </c>
      <c r="C94" s="2">
        <v>45037</v>
      </c>
      <c r="D94" t="s">
        <v>1748</v>
      </c>
      <c r="E94" t="s">
        <v>46</v>
      </c>
      <c r="F94" s="3">
        <v>1.6</v>
      </c>
      <c r="G94" t="s">
        <v>47</v>
      </c>
      <c r="H94" s="3">
        <v>0</v>
      </c>
      <c r="I94" t="s">
        <v>48</v>
      </c>
      <c r="J94">
        <v>2702</v>
      </c>
      <c r="K94" t="s">
        <v>49</v>
      </c>
      <c r="L94" t="s">
        <v>50</v>
      </c>
      <c r="M94" t="s">
        <v>51</v>
      </c>
      <c r="N94">
        <v>940</v>
      </c>
      <c r="O94" t="s">
        <v>52</v>
      </c>
      <c r="P94" t="s">
        <v>53</v>
      </c>
      <c r="T94" t="s">
        <v>1502</v>
      </c>
      <c r="U94" t="s">
        <v>2339</v>
      </c>
      <c r="Z94" s="3"/>
      <c r="AF94" t="s">
        <v>63</v>
      </c>
      <c r="AH94">
        <v>0</v>
      </c>
      <c r="AI94" s="2">
        <v>45037</v>
      </c>
      <c r="AJ94" t="s">
        <v>64</v>
      </c>
      <c r="AK94" t="s">
        <v>64</v>
      </c>
      <c r="AL94" t="s">
        <v>2340</v>
      </c>
      <c r="AM94" t="s">
        <v>2339</v>
      </c>
      <c r="AN94" s="3"/>
      <c r="AP94" t="s">
        <v>64</v>
      </c>
      <c r="AR94">
        <v>918</v>
      </c>
      <c r="AS94" t="s">
        <v>66</v>
      </c>
    </row>
    <row r="95" spans="1:45" ht="16" x14ac:dyDescent="0.2">
      <c r="A95">
        <v>2387</v>
      </c>
      <c r="B95">
        <v>2387</v>
      </c>
      <c r="C95" s="2">
        <v>45041</v>
      </c>
      <c r="D95" t="s">
        <v>1814</v>
      </c>
      <c r="E95" t="s">
        <v>2057</v>
      </c>
      <c r="F95" s="3">
        <v>21.88</v>
      </c>
      <c r="G95" t="s">
        <v>47</v>
      </c>
      <c r="H95" s="3">
        <v>0</v>
      </c>
      <c r="I95" t="s">
        <v>48</v>
      </c>
      <c r="J95">
        <v>2710</v>
      </c>
      <c r="K95" t="s">
        <v>49</v>
      </c>
      <c r="L95" t="s">
        <v>50</v>
      </c>
      <c r="M95" t="s">
        <v>51</v>
      </c>
      <c r="N95">
        <v>940</v>
      </c>
      <c r="O95" t="s">
        <v>52</v>
      </c>
      <c r="P95" t="s">
        <v>53</v>
      </c>
      <c r="T95" t="s">
        <v>2341</v>
      </c>
      <c r="U95" t="s">
        <v>2342</v>
      </c>
      <c r="V95" t="s">
        <v>1590</v>
      </c>
      <c r="W95" t="s">
        <v>56</v>
      </c>
      <c r="X95" t="s">
        <v>2343</v>
      </c>
      <c r="Y95" t="s">
        <v>2061</v>
      </c>
      <c r="Z95" s="3">
        <v>19</v>
      </c>
      <c r="AA95" t="s">
        <v>2344</v>
      </c>
      <c r="AB95" t="s">
        <v>2345</v>
      </c>
      <c r="AC95" t="s">
        <v>61</v>
      </c>
      <c r="AD95" t="s">
        <v>61</v>
      </c>
      <c r="AE95" t="s">
        <v>2346</v>
      </c>
      <c r="AF95" t="s">
        <v>63</v>
      </c>
      <c r="AH95">
        <v>0</v>
      </c>
      <c r="AI95" s="2">
        <v>45041</v>
      </c>
      <c r="AJ95" t="s">
        <v>64</v>
      </c>
      <c r="AK95" t="s">
        <v>64</v>
      </c>
      <c r="AL95" t="s">
        <v>2347</v>
      </c>
      <c r="AM95" t="s">
        <v>2342</v>
      </c>
      <c r="AN95" s="3">
        <v>21.88</v>
      </c>
      <c r="AO95" t="s">
        <v>2345</v>
      </c>
      <c r="AP95" t="s">
        <v>64</v>
      </c>
      <c r="AQ95" t="s">
        <v>2346</v>
      </c>
      <c r="AR95">
        <v>920</v>
      </c>
      <c r="AS95" t="s">
        <v>66</v>
      </c>
    </row>
    <row r="96" spans="1:45" ht="16" x14ac:dyDescent="0.2">
      <c r="A96">
        <v>2427</v>
      </c>
      <c r="B96">
        <v>2427</v>
      </c>
      <c r="C96" s="2">
        <v>45041</v>
      </c>
      <c r="D96" t="s">
        <v>1761</v>
      </c>
      <c r="E96" t="s">
        <v>2350</v>
      </c>
      <c r="F96" s="3">
        <v>4.99</v>
      </c>
      <c r="G96" t="s">
        <v>47</v>
      </c>
      <c r="H96" s="3">
        <v>0</v>
      </c>
      <c r="I96" t="s">
        <v>48</v>
      </c>
      <c r="J96">
        <v>2720</v>
      </c>
      <c r="K96" t="s">
        <v>49</v>
      </c>
      <c r="L96" t="s">
        <v>50</v>
      </c>
      <c r="M96" t="s">
        <v>51</v>
      </c>
      <c r="N96">
        <v>942</v>
      </c>
      <c r="O96" t="s">
        <v>52</v>
      </c>
      <c r="P96" t="s">
        <v>53</v>
      </c>
      <c r="T96" t="s">
        <v>1043</v>
      </c>
      <c r="U96" t="s">
        <v>2351</v>
      </c>
      <c r="V96" t="s">
        <v>2352</v>
      </c>
      <c r="W96" t="s">
        <v>56</v>
      </c>
      <c r="X96" t="s">
        <v>2353</v>
      </c>
      <c r="Y96" t="s">
        <v>953</v>
      </c>
      <c r="Z96" s="3">
        <v>19</v>
      </c>
      <c r="AA96" t="s">
        <v>1046</v>
      </c>
      <c r="AB96" t="s">
        <v>2345</v>
      </c>
      <c r="AC96" t="s">
        <v>61</v>
      </c>
      <c r="AD96" t="s">
        <v>61</v>
      </c>
      <c r="AE96" t="s">
        <v>2354</v>
      </c>
      <c r="AF96" t="s">
        <v>63</v>
      </c>
      <c r="AH96">
        <v>0</v>
      </c>
      <c r="AI96" s="2">
        <v>45041</v>
      </c>
      <c r="AJ96" t="s">
        <v>64</v>
      </c>
      <c r="AK96" t="s">
        <v>64</v>
      </c>
      <c r="AL96" t="s">
        <v>2355</v>
      </c>
      <c r="AM96" t="s">
        <v>2351</v>
      </c>
      <c r="AN96" s="3">
        <v>4.99</v>
      </c>
      <c r="AO96" t="s">
        <v>2345</v>
      </c>
      <c r="AP96" t="s">
        <v>64</v>
      </c>
      <c r="AQ96" t="s">
        <v>2354</v>
      </c>
      <c r="AR96">
        <v>939</v>
      </c>
      <c r="AS96" t="s">
        <v>66</v>
      </c>
    </row>
    <row r="97" spans="1:45" ht="16" x14ac:dyDescent="0.2">
      <c r="A97">
        <v>2392</v>
      </c>
      <c r="B97">
        <v>2392</v>
      </c>
      <c r="C97" s="2">
        <v>45044</v>
      </c>
      <c r="D97" t="s">
        <v>1748</v>
      </c>
      <c r="E97" t="s">
        <v>147</v>
      </c>
      <c r="F97" s="3">
        <v>4.28</v>
      </c>
      <c r="G97" t="s">
        <v>47</v>
      </c>
      <c r="H97" s="3">
        <v>0</v>
      </c>
      <c r="I97" t="s">
        <v>48</v>
      </c>
      <c r="J97">
        <v>2705</v>
      </c>
      <c r="K97" t="s">
        <v>49</v>
      </c>
      <c r="L97" t="s">
        <v>50</v>
      </c>
      <c r="M97" t="s">
        <v>51</v>
      </c>
      <c r="N97">
        <v>940</v>
      </c>
      <c r="O97" t="s">
        <v>52</v>
      </c>
      <c r="P97" t="s">
        <v>53</v>
      </c>
      <c r="T97" t="s">
        <v>2368</v>
      </c>
      <c r="U97" t="s">
        <v>2369</v>
      </c>
      <c r="Z97" s="3"/>
      <c r="AF97" t="s">
        <v>63</v>
      </c>
      <c r="AH97">
        <v>0</v>
      </c>
      <c r="AI97" s="2">
        <v>45044</v>
      </c>
      <c r="AJ97" t="s">
        <v>64</v>
      </c>
      <c r="AK97" t="s">
        <v>64</v>
      </c>
      <c r="AL97" t="s">
        <v>2370</v>
      </c>
      <c r="AM97" t="s">
        <v>2369</v>
      </c>
      <c r="AN97" s="3"/>
      <c r="AP97" t="s">
        <v>64</v>
      </c>
      <c r="AR97">
        <v>924</v>
      </c>
      <c r="AS97" t="s">
        <v>66</v>
      </c>
    </row>
    <row r="98" spans="1:45" ht="16" x14ac:dyDescent="0.2">
      <c r="A98">
        <v>2377</v>
      </c>
      <c r="B98">
        <v>2377</v>
      </c>
      <c r="C98" s="2">
        <v>45046</v>
      </c>
      <c r="D98" t="s">
        <v>1934</v>
      </c>
      <c r="E98" t="s">
        <v>206</v>
      </c>
      <c r="F98" s="3">
        <v>2847.87</v>
      </c>
      <c r="G98" t="s">
        <v>47</v>
      </c>
      <c r="H98" s="3">
        <v>0</v>
      </c>
      <c r="I98" t="s">
        <v>104</v>
      </c>
      <c r="J98">
        <v>2551</v>
      </c>
      <c r="K98" t="s">
        <v>49</v>
      </c>
      <c r="L98" t="s">
        <v>50</v>
      </c>
      <c r="M98" t="s">
        <v>51</v>
      </c>
      <c r="N98">
        <v>1730</v>
      </c>
      <c r="O98" t="s">
        <v>52</v>
      </c>
      <c r="P98" t="s">
        <v>203</v>
      </c>
      <c r="T98" t="s">
        <v>64</v>
      </c>
      <c r="Z98" s="3"/>
      <c r="AF98" t="s">
        <v>63</v>
      </c>
      <c r="AH98">
        <v>0</v>
      </c>
      <c r="AI98" s="2">
        <v>45046</v>
      </c>
      <c r="AJ98" t="s">
        <v>64</v>
      </c>
      <c r="AK98" t="s">
        <v>64</v>
      </c>
      <c r="AL98" t="s">
        <v>64</v>
      </c>
      <c r="AN98" s="3"/>
      <c r="AP98" t="s">
        <v>64</v>
      </c>
      <c r="AR98" t="s">
        <v>64</v>
      </c>
      <c r="AS98" t="s">
        <v>66</v>
      </c>
    </row>
    <row r="99" spans="1:45" ht="16" x14ac:dyDescent="0.2">
      <c r="A99">
        <v>2378</v>
      </c>
      <c r="B99">
        <v>2378</v>
      </c>
      <c r="C99" s="2">
        <v>45046</v>
      </c>
      <c r="D99" t="s">
        <v>1935</v>
      </c>
      <c r="E99" t="s">
        <v>206</v>
      </c>
      <c r="F99" s="3">
        <v>2158.59</v>
      </c>
      <c r="G99" t="s">
        <v>47</v>
      </c>
      <c r="H99" s="3">
        <v>0</v>
      </c>
      <c r="I99" t="s">
        <v>104</v>
      </c>
      <c r="J99">
        <v>2551</v>
      </c>
      <c r="K99" t="s">
        <v>49</v>
      </c>
      <c r="L99" t="s">
        <v>50</v>
      </c>
      <c r="M99" t="s">
        <v>51</v>
      </c>
      <c r="N99">
        <v>1730</v>
      </c>
      <c r="O99" t="s">
        <v>52</v>
      </c>
      <c r="P99" t="s">
        <v>203</v>
      </c>
      <c r="T99" t="s">
        <v>64</v>
      </c>
      <c r="Z99" s="3"/>
      <c r="AF99" t="s">
        <v>63</v>
      </c>
      <c r="AH99">
        <v>0</v>
      </c>
      <c r="AI99" s="2">
        <v>45046</v>
      </c>
      <c r="AJ99" t="s">
        <v>64</v>
      </c>
      <c r="AK99" t="s">
        <v>64</v>
      </c>
      <c r="AL99" t="s">
        <v>64</v>
      </c>
      <c r="AN99" s="3"/>
      <c r="AP99" t="s">
        <v>64</v>
      </c>
      <c r="AR99" t="s">
        <v>64</v>
      </c>
      <c r="AS99" t="s">
        <v>66</v>
      </c>
    </row>
    <row r="100" spans="1:45" ht="16" x14ac:dyDescent="0.2">
      <c r="A100">
        <v>2382</v>
      </c>
      <c r="B100">
        <v>2382</v>
      </c>
      <c r="C100" s="2">
        <v>45046</v>
      </c>
      <c r="D100" t="s">
        <v>1936</v>
      </c>
      <c r="E100" t="s">
        <v>206</v>
      </c>
      <c r="F100" s="3">
        <v>2988.56</v>
      </c>
      <c r="G100" t="s">
        <v>47</v>
      </c>
      <c r="H100" s="3">
        <v>0</v>
      </c>
      <c r="I100" t="s">
        <v>104</v>
      </c>
      <c r="J100">
        <v>2551</v>
      </c>
      <c r="K100" t="s">
        <v>49</v>
      </c>
      <c r="L100" t="s">
        <v>50</v>
      </c>
      <c r="M100" t="s">
        <v>51</v>
      </c>
      <c r="N100">
        <v>1730</v>
      </c>
      <c r="O100" t="s">
        <v>52</v>
      </c>
      <c r="P100" t="s">
        <v>203</v>
      </c>
      <c r="T100" t="s">
        <v>64</v>
      </c>
      <c r="Z100" s="3"/>
      <c r="AF100" t="s">
        <v>63</v>
      </c>
      <c r="AH100">
        <v>0</v>
      </c>
      <c r="AI100" s="2">
        <v>45046</v>
      </c>
      <c r="AJ100" t="s">
        <v>64</v>
      </c>
      <c r="AK100" t="s">
        <v>64</v>
      </c>
      <c r="AL100" t="s">
        <v>64</v>
      </c>
      <c r="AN100" s="3"/>
      <c r="AP100" t="s">
        <v>64</v>
      </c>
      <c r="AR100" t="s">
        <v>64</v>
      </c>
      <c r="AS100" t="s">
        <v>66</v>
      </c>
    </row>
    <row r="101" spans="1:45" ht="16" x14ac:dyDescent="0.2">
      <c r="A101">
        <v>2383</v>
      </c>
      <c r="B101">
        <v>2383</v>
      </c>
      <c r="C101" s="2">
        <v>45046</v>
      </c>
      <c r="D101" t="s">
        <v>1936</v>
      </c>
      <c r="E101" t="s">
        <v>204</v>
      </c>
      <c r="F101" s="3">
        <v>695.28</v>
      </c>
      <c r="G101" t="s">
        <v>47</v>
      </c>
      <c r="H101" s="3">
        <v>0</v>
      </c>
      <c r="I101" t="s">
        <v>104</v>
      </c>
      <c r="J101">
        <v>2555</v>
      </c>
      <c r="K101" t="s">
        <v>49</v>
      </c>
      <c r="L101" t="s">
        <v>50</v>
      </c>
      <c r="M101" t="s">
        <v>51</v>
      </c>
      <c r="N101">
        <v>1730</v>
      </c>
      <c r="O101" t="s">
        <v>52</v>
      </c>
      <c r="P101" t="s">
        <v>203</v>
      </c>
      <c r="T101" t="s">
        <v>64</v>
      </c>
      <c r="Z101" s="3"/>
      <c r="AF101" t="s">
        <v>63</v>
      </c>
      <c r="AH101">
        <v>0</v>
      </c>
      <c r="AI101" s="2">
        <v>45046</v>
      </c>
      <c r="AJ101" t="s">
        <v>64</v>
      </c>
      <c r="AK101" t="s">
        <v>64</v>
      </c>
      <c r="AL101" t="s">
        <v>64</v>
      </c>
      <c r="AN101" s="3"/>
      <c r="AP101" t="s">
        <v>64</v>
      </c>
      <c r="AR101" t="s">
        <v>64</v>
      </c>
      <c r="AS101" t="s">
        <v>66</v>
      </c>
    </row>
    <row r="102" spans="1:45" ht="16" x14ac:dyDescent="0.2">
      <c r="A102">
        <v>2384</v>
      </c>
      <c r="B102">
        <v>2384</v>
      </c>
      <c r="C102" s="2">
        <v>45046</v>
      </c>
      <c r="D102" t="s">
        <v>1934</v>
      </c>
      <c r="E102" t="s">
        <v>204</v>
      </c>
      <c r="F102" s="3">
        <v>662.55</v>
      </c>
      <c r="G102" t="s">
        <v>47</v>
      </c>
      <c r="H102" s="3">
        <v>0</v>
      </c>
      <c r="I102" t="s">
        <v>104</v>
      </c>
      <c r="J102">
        <v>2555</v>
      </c>
      <c r="K102" t="s">
        <v>49</v>
      </c>
      <c r="L102" t="s">
        <v>50</v>
      </c>
      <c r="M102" t="s">
        <v>51</v>
      </c>
      <c r="N102">
        <v>1730</v>
      </c>
      <c r="O102" t="s">
        <v>52</v>
      </c>
      <c r="P102" t="s">
        <v>203</v>
      </c>
      <c r="T102" t="s">
        <v>64</v>
      </c>
      <c r="Z102" s="3"/>
      <c r="AF102" t="s">
        <v>63</v>
      </c>
      <c r="AH102">
        <v>0</v>
      </c>
      <c r="AI102" s="2">
        <v>45046</v>
      </c>
      <c r="AJ102" t="s">
        <v>64</v>
      </c>
      <c r="AK102" t="s">
        <v>64</v>
      </c>
      <c r="AL102" t="s">
        <v>64</v>
      </c>
      <c r="AN102" s="3"/>
      <c r="AP102" t="s">
        <v>64</v>
      </c>
      <c r="AR102" t="s">
        <v>64</v>
      </c>
      <c r="AS102" t="s">
        <v>66</v>
      </c>
    </row>
    <row r="103" spans="1:45" ht="16" x14ac:dyDescent="0.2">
      <c r="A103">
        <v>2385</v>
      </c>
      <c r="B103">
        <v>2385</v>
      </c>
      <c r="C103" s="2">
        <v>45046</v>
      </c>
      <c r="D103" t="s">
        <v>1935</v>
      </c>
      <c r="E103" t="s">
        <v>204</v>
      </c>
      <c r="F103" s="3">
        <v>503.5</v>
      </c>
      <c r="G103" t="s">
        <v>47</v>
      </c>
      <c r="H103" s="3">
        <v>0</v>
      </c>
      <c r="I103" t="s">
        <v>104</v>
      </c>
      <c r="J103">
        <v>2555</v>
      </c>
      <c r="K103" t="s">
        <v>49</v>
      </c>
      <c r="L103" t="s">
        <v>50</v>
      </c>
      <c r="M103" t="s">
        <v>51</v>
      </c>
      <c r="N103">
        <v>1730</v>
      </c>
      <c r="O103" t="s">
        <v>52</v>
      </c>
      <c r="P103" t="s">
        <v>203</v>
      </c>
      <c r="T103" t="s">
        <v>64</v>
      </c>
      <c r="Z103" s="3"/>
      <c r="AF103" t="s">
        <v>63</v>
      </c>
      <c r="AH103">
        <v>0</v>
      </c>
      <c r="AI103" s="2">
        <v>45046</v>
      </c>
      <c r="AJ103" t="s">
        <v>64</v>
      </c>
      <c r="AK103" t="s">
        <v>64</v>
      </c>
      <c r="AL103" t="s">
        <v>64</v>
      </c>
      <c r="AN103" s="3"/>
      <c r="AP103" t="s">
        <v>64</v>
      </c>
      <c r="AR103" t="s">
        <v>64</v>
      </c>
      <c r="AS103" t="s">
        <v>66</v>
      </c>
    </row>
    <row r="104" spans="1:45" ht="16" x14ac:dyDescent="0.2">
      <c r="A104">
        <v>2431</v>
      </c>
      <c r="B104">
        <v>2431</v>
      </c>
      <c r="C104" s="2">
        <v>45056</v>
      </c>
      <c r="D104" t="s">
        <v>1748</v>
      </c>
      <c r="E104" t="s">
        <v>2371</v>
      </c>
      <c r="F104" s="3">
        <v>86.83</v>
      </c>
      <c r="G104" t="s">
        <v>47</v>
      </c>
      <c r="H104" s="3">
        <v>0</v>
      </c>
      <c r="I104" t="s">
        <v>48</v>
      </c>
      <c r="J104">
        <v>2663</v>
      </c>
      <c r="K104" t="s">
        <v>49</v>
      </c>
      <c r="L104" t="s">
        <v>50</v>
      </c>
      <c r="M104" t="s">
        <v>51</v>
      </c>
      <c r="N104">
        <v>940</v>
      </c>
      <c r="O104" t="s">
        <v>52</v>
      </c>
      <c r="P104" t="s">
        <v>53</v>
      </c>
      <c r="T104" t="s">
        <v>2372</v>
      </c>
      <c r="U104" t="s">
        <v>2373</v>
      </c>
      <c r="V104" t="s">
        <v>1607</v>
      </c>
      <c r="W104" t="s">
        <v>56</v>
      </c>
      <c r="X104" t="s">
        <v>2374</v>
      </c>
      <c r="Y104" t="s">
        <v>2375</v>
      </c>
      <c r="Z104" s="3">
        <v>19</v>
      </c>
      <c r="AA104" t="s">
        <v>2376</v>
      </c>
      <c r="AB104" t="s">
        <v>2377</v>
      </c>
      <c r="AC104" t="s">
        <v>61</v>
      </c>
      <c r="AD104" t="s">
        <v>61</v>
      </c>
      <c r="AE104" t="s">
        <v>2378</v>
      </c>
      <c r="AF104" t="s">
        <v>63</v>
      </c>
      <c r="AH104">
        <v>0</v>
      </c>
      <c r="AI104" s="2">
        <v>45056</v>
      </c>
      <c r="AJ104" t="s">
        <v>64</v>
      </c>
      <c r="AK104" t="s">
        <v>64</v>
      </c>
      <c r="AL104" t="s">
        <v>2379</v>
      </c>
      <c r="AM104" t="s">
        <v>2373</v>
      </c>
      <c r="AN104" s="3">
        <v>86.83</v>
      </c>
      <c r="AO104" t="s">
        <v>2377</v>
      </c>
      <c r="AP104" t="s">
        <v>64</v>
      </c>
      <c r="AQ104" t="s">
        <v>2378</v>
      </c>
      <c r="AR104">
        <v>927</v>
      </c>
      <c r="AS104" t="s">
        <v>66</v>
      </c>
    </row>
    <row r="105" spans="1:45" ht="16" x14ac:dyDescent="0.2">
      <c r="A105">
        <v>2398</v>
      </c>
      <c r="B105">
        <v>2398</v>
      </c>
      <c r="C105" s="2">
        <v>45056.421099537038</v>
      </c>
      <c r="D105" t="s">
        <v>1748</v>
      </c>
      <c r="E105" t="s">
        <v>2165</v>
      </c>
      <c r="F105" s="3">
        <v>52.9</v>
      </c>
      <c r="G105" t="s">
        <v>47</v>
      </c>
      <c r="H105" s="3">
        <v>0</v>
      </c>
      <c r="I105" t="s">
        <v>48</v>
      </c>
      <c r="J105">
        <v>2900</v>
      </c>
      <c r="K105" t="s">
        <v>49</v>
      </c>
      <c r="L105" t="s">
        <v>50</v>
      </c>
      <c r="M105" t="s">
        <v>51</v>
      </c>
      <c r="N105">
        <v>941</v>
      </c>
      <c r="O105" t="s">
        <v>52</v>
      </c>
      <c r="P105" t="s">
        <v>53</v>
      </c>
      <c r="T105" t="s">
        <v>2313</v>
      </c>
      <c r="U105" t="s">
        <v>2382</v>
      </c>
      <c r="V105" t="s">
        <v>1713</v>
      </c>
      <c r="W105" t="s">
        <v>56</v>
      </c>
      <c r="X105" t="s">
        <v>2383</v>
      </c>
      <c r="Y105" t="s">
        <v>323</v>
      </c>
      <c r="Z105" s="3">
        <v>19</v>
      </c>
      <c r="AA105" t="s">
        <v>2316</v>
      </c>
      <c r="AB105" t="s">
        <v>2384</v>
      </c>
      <c r="AC105" t="s">
        <v>61</v>
      </c>
      <c r="AD105" t="s">
        <v>61</v>
      </c>
      <c r="AE105" t="s">
        <v>2385</v>
      </c>
      <c r="AF105" t="s">
        <v>63</v>
      </c>
      <c r="AH105">
        <v>0</v>
      </c>
      <c r="AI105" s="2">
        <v>45056</v>
      </c>
      <c r="AJ105" t="s">
        <v>64</v>
      </c>
      <c r="AK105" t="s">
        <v>64</v>
      </c>
      <c r="AL105" t="s">
        <v>2386</v>
      </c>
      <c r="AM105" t="s">
        <v>2382</v>
      </c>
      <c r="AN105" s="3">
        <v>52.9</v>
      </c>
      <c r="AO105" t="s">
        <v>2384</v>
      </c>
      <c r="AP105" t="s">
        <v>64</v>
      </c>
      <c r="AQ105" t="s">
        <v>2385</v>
      </c>
      <c r="AR105">
        <v>926</v>
      </c>
      <c r="AS105" t="s">
        <v>66</v>
      </c>
    </row>
    <row r="106" spans="1:45" ht="16" x14ac:dyDescent="0.2">
      <c r="A106">
        <v>2434</v>
      </c>
      <c r="B106">
        <v>2434</v>
      </c>
      <c r="C106" s="2">
        <v>45061</v>
      </c>
      <c r="D106" t="s">
        <v>1748</v>
      </c>
      <c r="E106" t="s">
        <v>2392</v>
      </c>
      <c r="F106" s="3">
        <v>17.89</v>
      </c>
      <c r="G106" t="s">
        <v>47</v>
      </c>
      <c r="H106" s="3">
        <v>0</v>
      </c>
      <c r="I106" t="s">
        <v>48</v>
      </c>
      <c r="J106">
        <v>2558</v>
      </c>
      <c r="K106" t="s">
        <v>49</v>
      </c>
      <c r="L106" t="s">
        <v>50</v>
      </c>
      <c r="M106" t="s">
        <v>51</v>
      </c>
      <c r="N106">
        <v>940</v>
      </c>
      <c r="O106" t="s">
        <v>52</v>
      </c>
      <c r="P106" t="s">
        <v>53</v>
      </c>
      <c r="T106" t="s">
        <v>2393</v>
      </c>
      <c r="U106" t="s">
        <v>2394</v>
      </c>
      <c r="V106" t="s">
        <v>1738</v>
      </c>
      <c r="W106" t="s">
        <v>56</v>
      </c>
      <c r="X106" t="s">
        <v>2395</v>
      </c>
      <c r="Y106" t="s">
        <v>2396</v>
      </c>
      <c r="Z106" s="3">
        <v>0</v>
      </c>
      <c r="AA106" t="s">
        <v>2397</v>
      </c>
      <c r="AB106" t="s">
        <v>2398</v>
      </c>
      <c r="AC106" t="s">
        <v>61</v>
      </c>
      <c r="AD106" t="s">
        <v>61</v>
      </c>
      <c r="AE106" t="s">
        <v>2399</v>
      </c>
      <c r="AF106" t="s">
        <v>63</v>
      </c>
      <c r="AH106">
        <v>0</v>
      </c>
      <c r="AI106" s="2">
        <v>45061</v>
      </c>
      <c r="AJ106" t="s">
        <v>64</v>
      </c>
      <c r="AK106" t="s">
        <v>64</v>
      </c>
      <c r="AL106" t="s">
        <v>2400</v>
      </c>
      <c r="AM106" t="s">
        <v>2394</v>
      </c>
      <c r="AN106" s="3">
        <v>280.64999999999998</v>
      </c>
      <c r="AO106" t="s">
        <v>2398</v>
      </c>
      <c r="AP106" t="s">
        <v>64</v>
      </c>
      <c r="AQ106" t="s">
        <v>2399</v>
      </c>
      <c r="AR106">
        <v>930</v>
      </c>
      <c r="AS106" t="s">
        <v>66</v>
      </c>
    </row>
    <row r="107" spans="1:45" ht="16" x14ac:dyDescent="0.2">
      <c r="A107">
        <v>2435</v>
      </c>
      <c r="B107">
        <v>2435</v>
      </c>
      <c r="C107" s="2">
        <v>45061</v>
      </c>
      <c r="D107" t="s">
        <v>1936</v>
      </c>
      <c r="E107" t="s">
        <v>2401</v>
      </c>
      <c r="F107" s="3">
        <v>95.62</v>
      </c>
      <c r="G107" t="s">
        <v>47</v>
      </c>
      <c r="H107" s="3">
        <v>0</v>
      </c>
      <c r="I107" t="s">
        <v>48</v>
      </c>
      <c r="J107">
        <v>2558</v>
      </c>
      <c r="K107" t="s">
        <v>49</v>
      </c>
      <c r="L107" t="s">
        <v>50</v>
      </c>
      <c r="M107" t="s">
        <v>51</v>
      </c>
      <c r="N107">
        <v>940</v>
      </c>
      <c r="O107" t="s">
        <v>52</v>
      </c>
      <c r="P107" t="s">
        <v>53</v>
      </c>
      <c r="T107" t="s">
        <v>2393</v>
      </c>
      <c r="U107" t="s">
        <v>2394</v>
      </c>
      <c r="V107" t="s">
        <v>1738</v>
      </c>
      <c r="W107" t="s">
        <v>56</v>
      </c>
      <c r="X107" t="s">
        <v>2395</v>
      </c>
      <c r="Y107" t="s">
        <v>2396</v>
      </c>
      <c r="Z107" s="3">
        <v>0</v>
      </c>
      <c r="AA107" t="s">
        <v>2397</v>
      </c>
      <c r="AB107" t="s">
        <v>2398</v>
      </c>
      <c r="AC107" t="s">
        <v>61</v>
      </c>
      <c r="AD107" t="s">
        <v>61</v>
      </c>
      <c r="AE107" t="s">
        <v>2399</v>
      </c>
      <c r="AF107" t="s">
        <v>63</v>
      </c>
      <c r="AH107">
        <v>0</v>
      </c>
      <c r="AI107" s="2">
        <v>45061</v>
      </c>
      <c r="AJ107" t="s">
        <v>64</v>
      </c>
      <c r="AK107" t="s">
        <v>64</v>
      </c>
      <c r="AL107" t="s">
        <v>2400</v>
      </c>
      <c r="AM107" t="s">
        <v>2394</v>
      </c>
      <c r="AN107" s="3">
        <v>280.64999999999998</v>
      </c>
      <c r="AO107" t="s">
        <v>2398</v>
      </c>
      <c r="AP107" t="s">
        <v>64</v>
      </c>
      <c r="AQ107" t="s">
        <v>2399</v>
      </c>
      <c r="AR107">
        <v>930</v>
      </c>
      <c r="AS107" t="s">
        <v>66</v>
      </c>
    </row>
    <row r="108" spans="1:45" ht="16" x14ac:dyDescent="0.2">
      <c r="A108">
        <v>2436</v>
      </c>
      <c r="B108">
        <v>2436</v>
      </c>
      <c r="C108" s="2">
        <v>45061</v>
      </c>
      <c r="D108" t="s">
        <v>1934</v>
      </c>
      <c r="E108" t="s">
        <v>2402</v>
      </c>
      <c r="F108" s="3">
        <v>96.63</v>
      </c>
      <c r="G108" t="s">
        <v>47</v>
      </c>
      <c r="H108" s="3">
        <v>0</v>
      </c>
      <c r="I108" t="s">
        <v>48</v>
      </c>
      <c r="J108">
        <v>2558</v>
      </c>
      <c r="K108" t="s">
        <v>49</v>
      </c>
      <c r="L108" t="s">
        <v>50</v>
      </c>
      <c r="M108" t="s">
        <v>51</v>
      </c>
      <c r="N108">
        <v>940</v>
      </c>
      <c r="O108" t="s">
        <v>52</v>
      </c>
      <c r="P108" t="s">
        <v>53</v>
      </c>
      <c r="T108" t="s">
        <v>2393</v>
      </c>
      <c r="U108" t="s">
        <v>2394</v>
      </c>
      <c r="V108" t="s">
        <v>1738</v>
      </c>
      <c r="W108" t="s">
        <v>56</v>
      </c>
      <c r="X108" t="s">
        <v>2395</v>
      </c>
      <c r="Y108" t="s">
        <v>2396</v>
      </c>
      <c r="Z108" s="3">
        <v>0</v>
      </c>
      <c r="AA108" t="s">
        <v>2397</v>
      </c>
      <c r="AB108" t="s">
        <v>2398</v>
      </c>
      <c r="AC108" t="s">
        <v>61</v>
      </c>
      <c r="AD108" t="s">
        <v>61</v>
      </c>
      <c r="AE108" t="s">
        <v>2399</v>
      </c>
      <c r="AF108" t="s">
        <v>63</v>
      </c>
      <c r="AH108">
        <v>0</v>
      </c>
      <c r="AI108" s="2">
        <v>45061</v>
      </c>
      <c r="AJ108" t="s">
        <v>64</v>
      </c>
      <c r="AK108" t="s">
        <v>64</v>
      </c>
      <c r="AL108" t="s">
        <v>2400</v>
      </c>
      <c r="AM108" t="s">
        <v>2394</v>
      </c>
      <c r="AN108" s="3">
        <v>280.64999999999998</v>
      </c>
      <c r="AO108" t="s">
        <v>2398</v>
      </c>
      <c r="AP108" t="s">
        <v>64</v>
      </c>
      <c r="AQ108" t="s">
        <v>2399</v>
      </c>
      <c r="AR108">
        <v>930</v>
      </c>
      <c r="AS108" t="s">
        <v>66</v>
      </c>
    </row>
    <row r="109" spans="1:45" ht="16" x14ac:dyDescent="0.2">
      <c r="A109">
        <v>2437</v>
      </c>
      <c r="B109">
        <v>2437</v>
      </c>
      <c r="C109" s="2">
        <v>45061</v>
      </c>
      <c r="D109" t="s">
        <v>1935</v>
      </c>
      <c r="E109" t="s">
        <v>2403</v>
      </c>
      <c r="F109" s="3">
        <v>54.71</v>
      </c>
      <c r="G109" t="s">
        <v>47</v>
      </c>
      <c r="H109" s="3">
        <v>0</v>
      </c>
      <c r="I109" t="s">
        <v>48</v>
      </c>
      <c r="J109">
        <v>2558</v>
      </c>
      <c r="K109" t="s">
        <v>49</v>
      </c>
      <c r="L109" t="s">
        <v>50</v>
      </c>
      <c r="M109" t="s">
        <v>51</v>
      </c>
      <c r="N109">
        <v>940</v>
      </c>
      <c r="O109" t="s">
        <v>52</v>
      </c>
      <c r="P109" t="s">
        <v>53</v>
      </c>
      <c r="T109" t="s">
        <v>2393</v>
      </c>
      <c r="U109" t="s">
        <v>2394</v>
      </c>
      <c r="V109" t="s">
        <v>1738</v>
      </c>
      <c r="W109" t="s">
        <v>56</v>
      </c>
      <c r="X109" t="s">
        <v>2395</v>
      </c>
      <c r="Y109" t="s">
        <v>2396</v>
      </c>
      <c r="Z109" s="3">
        <v>0</v>
      </c>
      <c r="AA109" t="s">
        <v>2397</v>
      </c>
      <c r="AB109" t="s">
        <v>2398</v>
      </c>
      <c r="AC109" t="s">
        <v>61</v>
      </c>
      <c r="AD109" t="s">
        <v>61</v>
      </c>
      <c r="AE109" t="s">
        <v>2399</v>
      </c>
      <c r="AF109" t="s">
        <v>63</v>
      </c>
      <c r="AH109">
        <v>0</v>
      </c>
      <c r="AI109" s="2">
        <v>45061</v>
      </c>
      <c r="AJ109" t="s">
        <v>64</v>
      </c>
      <c r="AK109" t="s">
        <v>64</v>
      </c>
      <c r="AL109" t="s">
        <v>2400</v>
      </c>
      <c r="AM109" t="s">
        <v>2394</v>
      </c>
      <c r="AN109" s="3">
        <v>280.64999999999998</v>
      </c>
      <c r="AO109" t="s">
        <v>2398</v>
      </c>
      <c r="AP109" t="s">
        <v>64</v>
      </c>
      <c r="AQ109" t="s">
        <v>2399</v>
      </c>
      <c r="AR109">
        <v>930</v>
      </c>
      <c r="AS109" t="s">
        <v>66</v>
      </c>
    </row>
    <row r="110" spans="1:45" ht="16" x14ac:dyDescent="0.2">
      <c r="A110">
        <v>2442</v>
      </c>
      <c r="B110">
        <v>2442</v>
      </c>
      <c r="C110" s="2">
        <v>45061</v>
      </c>
      <c r="D110" t="s">
        <v>1748</v>
      </c>
      <c r="E110" t="s">
        <v>2408</v>
      </c>
      <c r="F110" s="3">
        <v>17.89</v>
      </c>
      <c r="G110" t="s">
        <v>47</v>
      </c>
      <c r="H110" s="3">
        <v>0</v>
      </c>
      <c r="I110" t="s">
        <v>48</v>
      </c>
      <c r="J110">
        <v>2558</v>
      </c>
      <c r="K110" t="s">
        <v>49</v>
      </c>
      <c r="L110" t="s">
        <v>50</v>
      </c>
      <c r="M110" t="s">
        <v>51</v>
      </c>
      <c r="N110">
        <v>940</v>
      </c>
      <c r="O110" t="s">
        <v>52</v>
      </c>
      <c r="P110" t="s">
        <v>53</v>
      </c>
      <c r="T110" t="s">
        <v>2393</v>
      </c>
      <c r="U110" t="s">
        <v>2409</v>
      </c>
      <c r="V110" t="s">
        <v>1728</v>
      </c>
      <c r="W110" t="s">
        <v>56</v>
      </c>
      <c r="X110" t="s">
        <v>2410</v>
      </c>
      <c r="Y110" t="s">
        <v>2396</v>
      </c>
      <c r="Z110" s="3">
        <v>0</v>
      </c>
      <c r="AA110" t="s">
        <v>2397</v>
      </c>
      <c r="AB110" t="s">
        <v>2411</v>
      </c>
      <c r="AC110" t="s">
        <v>61</v>
      </c>
      <c r="AD110" t="s">
        <v>61</v>
      </c>
      <c r="AE110" t="s">
        <v>2412</v>
      </c>
      <c r="AF110" t="s">
        <v>63</v>
      </c>
      <c r="AH110">
        <v>0</v>
      </c>
      <c r="AI110" s="2">
        <v>45061</v>
      </c>
      <c r="AJ110" t="s">
        <v>64</v>
      </c>
      <c r="AK110" t="s">
        <v>64</v>
      </c>
      <c r="AL110" t="s">
        <v>2413</v>
      </c>
      <c r="AM110" t="s">
        <v>2409</v>
      </c>
      <c r="AN110" s="3">
        <v>280.64999999999998</v>
      </c>
      <c r="AO110" t="s">
        <v>2411</v>
      </c>
      <c r="AP110" t="s">
        <v>64</v>
      </c>
      <c r="AQ110" t="s">
        <v>2412</v>
      </c>
      <c r="AR110">
        <v>929</v>
      </c>
      <c r="AS110" t="s">
        <v>66</v>
      </c>
    </row>
    <row r="111" spans="1:45" ht="16" x14ac:dyDescent="0.2">
      <c r="A111">
        <v>2423</v>
      </c>
      <c r="B111">
        <v>2423</v>
      </c>
      <c r="C111" s="2">
        <v>45068</v>
      </c>
      <c r="D111" t="s">
        <v>1761</v>
      </c>
      <c r="E111" t="s">
        <v>2032</v>
      </c>
      <c r="F111" s="3">
        <v>22.24</v>
      </c>
      <c r="G111" t="s">
        <v>47</v>
      </c>
      <c r="H111" s="3">
        <v>0</v>
      </c>
      <c r="I111" t="s">
        <v>48</v>
      </c>
      <c r="J111">
        <v>2720</v>
      </c>
      <c r="K111" t="s">
        <v>49</v>
      </c>
      <c r="L111" t="s">
        <v>50</v>
      </c>
      <c r="M111" t="s">
        <v>51</v>
      </c>
      <c r="N111">
        <v>942</v>
      </c>
      <c r="O111" t="s">
        <v>52</v>
      </c>
      <c r="P111" t="s">
        <v>53</v>
      </c>
      <c r="T111" t="s">
        <v>2416</v>
      </c>
      <c r="U111" t="s">
        <v>2417</v>
      </c>
      <c r="V111" t="s">
        <v>1705</v>
      </c>
      <c r="W111" t="s">
        <v>56</v>
      </c>
      <c r="X111" t="s">
        <v>2418</v>
      </c>
      <c r="Y111" t="s">
        <v>2036</v>
      </c>
      <c r="Z111" s="3">
        <v>19</v>
      </c>
      <c r="AA111" t="s">
        <v>2419</v>
      </c>
      <c r="AB111" t="s">
        <v>2420</v>
      </c>
      <c r="AC111" t="s">
        <v>61</v>
      </c>
      <c r="AD111" t="s">
        <v>61</v>
      </c>
      <c r="AE111" t="s">
        <v>2421</v>
      </c>
      <c r="AF111" t="s">
        <v>63</v>
      </c>
      <c r="AH111">
        <v>0</v>
      </c>
      <c r="AI111" s="2">
        <v>45068</v>
      </c>
      <c r="AJ111" t="s">
        <v>64</v>
      </c>
      <c r="AK111" t="s">
        <v>64</v>
      </c>
      <c r="AL111" t="s">
        <v>2422</v>
      </c>
      <c r="AM111" t="s">
        <v>2417</v>
      </c>
      <c r="AN111" s="3">
        <v>22.24</v>
      </c>
      <c r="AO111" t="s">
        <v>2420</v>
      </c>
      <c r="AP111" t="s">
        <v>64</v>
      </c>
      <c r="AQ111" t="s">
        <v>2421</v>
      </c>
      <c r="AR111">
        <v>941</v>
      </c>
      <c r="AS111" t="s">
        <v>66</v>
      </c>
    </row>
    <row r="112" spans="1:45" ht="16" x14ac:dyDescent="0.2">
      <c r="A112">
        <v>2445</v>
      </c>
      <c r="B112">
        <v>2445</v>
      </c>
      <c r="C112" s="2">
        <v>45068</v>
      </c>
      <c r="D112" t="s">
        <v>1761</v>
      </c>
      <c r="E112" t="s">
        <v>2423</v>
      </c>
      <c r="F112" s="3">
        <v>20.89</v>
      </c>
      <c r="G112" t="s">
        <v>47</v>
      </c>
      <c r="H112" s="3">
        <v>0</v>
      </c>
      <c r="I112" t="s">
        <v>48</v>
      </c>
      <c r="J112">
        <v>2900</v>
      </c>
      <c r="K112" t="s">
        <v>49</v>
      </c>
      <c r="L112" t="s">
        <v>50</v>
      </c>
      <c r="M112" t="s">
        <v>51</v>
      </c>
      <c r="N112">
        <v>940</v>
      </c>
      <c r="O112" t="s">
        <v>52</v>
      </c>
      <c r="P112" t="s">
        <v>53</v>
      </c>
      <c r="T112" t="s">
        <v>2424</v>
      </c>
      <c r="U112" t="s">
        <v>2425</v>
      </c>
      <c r="V112" t="s">
        <v>1747</v>
      </c>
      <c r="W112" t="s">
        <v>56</v>
      </c>
      <c r="X112" t="s">
        <v>2426</v>
      </c>
      <c r="Y112" t="s">
        <v>1475</v>
      </c>
      <c r="Z112" s="3">
        <v>19</v>
      </c>
      <c r="AA112" t="s">
        <v>2427</v>
      </c>
      <c r="AB112" t="s">
        <v>2428</v>
      </c>
      <c r="AC112" t="s">
        <v>61</v>
      </c>
      <c r="AD112" t="s">
        <v>61</v>
      </c>
      <c r="AE112" t="s">
        <v>2429</v>
      </c>
      <c r="AF112" t="s">
        <v>63</v>
      </c>
      <c r="AH112">
        <v>0</v>
      </c>
      <c r="AI112" s="2">
        <v>45068</v>
      </c>
      <c r="AJ112" t="s">
        <v>64</v>
      </c>
      <c r="AK112" t="s">
        <v>64</v>
      </c>
      <c r="AL112" t="s">
        <v>2430</v>
      </c>
      <c r="AM112" t="s">
        <v>2425</v>
      </c>
      <c r="AN112" s="3">
        <v>20.89</v>
      </c>
      <c r="AO112" t="s">
        <v>2428</v>
      </c>
      <c r="AP112" t="s">
        <v>64</v>
      </c>
      <c r="AQ112" t="s">
        <v>2429</v>
      </c>
      <c r="AR112">
        <v>937</v>
      </c>
      <c r="AS112" t="s">
        <v>66</v>
      </c>
    </row>
    <row r="113" spans="1:45" ht="16" x14ac:dyDescent="0.2">
      <c r="A113">
        <v>2428</v>
      </c>
      <c r="B113">
        <v>2428</v>
      </c>
      <c r="C113" s="2">
        <v>45069</v>
      </c>
      <c r="D113" t="s">
        <v>1761</v>
      </c>
      <c r="E113" t="s">
        <v>2445</v>
      </c>
      <c r="F113" s="3">
        <v>4.99</v>
      </c>
      <c r="G113" t="s">
        <v>47</v>
      </c>
      <c r="H113" s="3">
        <v>0</v>
      </c>
      <c r="I113" t="s">
        <v>48</v>
      </c>
      <c r="J113">
        <v>2720</v>
      </c>
      <c r="K113" t="s">
        <v>49</v>
      </c>
      <c r="L113" t="s">
        <v>50</v>
      </c>
      <c r="M113" t="s">
        <v>51</v>
      </c>
      <c r="N113">
        <v>942</v>
      </c>
      <c r="O113" t="s">
        <v>52</v>
      </c>
      <c r="P113" t="s">
        <v>53</v>
      </c>
      <c r="T113" t="s">
        <v>1043</v>
      </c>
      <c r="U113" t="s">
        <v>2446</v>
      </c>
      <c r="V113" t="s">
        <v>1670</v>
      </c>
      <c r="W113" t="s">
        <v>56</v>
      </c>
      <c r="X113" t="s">
        <v>2447</v>
      </c>
      <c r="Y113" t="s">
        <v>953</v>
      </c>
      <c r="Z113" s="3">
        <v>19</v>
      </c>
      <c r="AA113" t="s">
        <v>1046</v>
      </c>
      <c r="AB113" t="s">
        <v>2448</v>
      </c>
      <c r="AC113" t="s">
        <v>61</v>
      </c>
      <c r="AD113" t="s">
        <v>61</v>
      </c>
      <c r="AE113" t="s">
        <v>2449</v>
      </c>
      <c r="AF113" t="s">
        <v>63</v>
      </c>
      <c r="AH113">
        <v>0</v>
      </c>
      <c r="AI113" s="2">
        <v>45069</v>
      </c>
      <c r="AJ113" t="s">
        <v>64</v>
      </c>
      <c r="AK113" t="s">
        <v>64</v>
      </c>
      <c r="AL113" t="s">
        <v>2450</v>
      </c>
      <c r="AM113" t="s">
        <v>2446</v>
      </c>
      <c r="AN113" s="3">
        <v>4.99</v>
      </c>
      <c r="AO113" t="s">
        <v>2448</v>
      </c>
      <c r="AP113" t="s">
        <v>64</v>
      </c>
      <c r="AQ113" t="s">
        <v>2449</v>
      </c>
      <c r="AR113">
        <v>942</v>
      </c>
      <c r="AS113" t="s">
        <v>66</v>
      </c>
    </row>
    <row r="114" spans="1:45" ht="16" x14ac:dyDescent="0.2">
      <c r="A114">
        <v>2446</v>
      </c>
      <c r="B114">
        <v>2446</v>
      </c>
      <c r="C114" s="2">
        <v>45069</v>
      </c>
      <c r="D114" t="s">
        <v>1761</v>
      </c>
      <c r="E114" t="s">
        <v>2453</v>
      </c>
      <c r="F114" s="3">
        <v>12.49</v>
      </c>
      <c r="G114" t="s">
        <v>47</v>
      </c>
      <c r="H114" s="3">
        <v>0</v>
      </c>
      <c r="I114" t="s">
        <v>48</v>
      </c>
      <c r="J114">
        <v>2900</v>
      </c>
      <c r="K114" t="s">
        <v>49</v>
      </c>
      <c r="L114" t="s">
        <v>50</v>
      </c>
      <c r="M114" t="s">
        <v>51</v>
      </c>
      <c r="N114">
        <v>940</v>
      </c>
      <c r="O114" t="s">
        <v>52</v>
      </c>
      <c r="P114" t="s">
        <v>53</v>
      </c>
      <c r="T114" t="s">
        <v>2454</v>
      </c>
      <c r="U114" t="s">
        <v>2455</v>
      </c>
      <c r="V114" t="s">
        <v>1770</v>
      </c>
      <c r="W114" t="s">
        <v>56</v>
      </c>
      <c r="X114" t="s">
        <v>2456</v>
      </c>
      <c r="Y114" t="s">
        <v>2457</v>
      </c>
      <c r="Z114" s="3">
        <v>19</v>
      </c>
      <c r="AA114" t="s">
        <v>2458</v>
      </c>
      <c r="AB114" t="s">
        <v>2428</v>
      </c>
      <c r="AC114" t="s">
        <v>61</v>
      </c>
      <c r="AD114" t="s">
        <v>61</v>
      </c>
      <c r="AE114" t="s">
        <v>2459</v>
      </c>
      <c r="AF114" t="s">
        <v>63</v>
      </c>
      <c r="AH114">
        <v>0</v>
      </c>
      <c r="AI114" s="2">
        <v>45069</v>
      </c>
      <c r="AJ114" t="s">
        <v>64</v>
      </c>
      <c r="AK114" t="s">
        <v>64</v>
      </c>
      <c r="AL114" t="s">
        <v>2460</v>
      </c>
      <c r="AM114" t="s">
        <v>2455</v>
      </c>
      <c r="AN114" s="3">
        <v>12.49</v>
      </c>
      <c r="AO114" t="s">
        <v>2428</v>
      </c>
      <c r="AP114" t="s">
        <v>64</v>
      </c>
      <c r="AQ114" t="s">
        <v>2459</v>
      </c>
      <c r="AR114">
        <v>933</v>
      </c>
      <c r="AS114" t="s">
        <v>66</v>
      </c>
    </row>
    <row r="115" spans="1:45" ht="16" x14ac:dyDescent="0.2">
      <c r="A115">
        <v>2447</v>
      </c>
      <c r="B115">
        <v>2447</v>
      </c>
      <c r="C115" s="2">
        <v>45069</v>
      </c>
      <c r="D115" t="s">
        <v>1761</v>
      </c>
      <c r="E115" t="s">
        <v>2461</v>
      </c>
      <c r="F115" s="3">
        <v>111.49</v>
      </c>
      <c r="G115" t="s">
        <v>47</v>
      </c>
      <c r="H115" s="3">
        <v>0</v>
      </c>
      <c r="I115" t="s">
        <v>48</v>
      </c>
      <c r="J115">
        <v>2900</v>
      </c>
      <c r="K115" t="s">
        <v>49</v>
      </c>
      <c r="L115" t="s">
        <v>50</v>
      </c>
      <c r="M115" t="s">
        <v>51</v>
      </c>
      <c r="N115">
        <v>940</v>
      </c>
      <c r="O115" t="s">
        <v>52</v>
      </c>
      <c r="P115" t="s">
        <v>53</v>
      </c>
      <c r="T115" t="s">
        <v>2462</v>
      </c>
      <c r="U115" t="s">
        <v>2463</v>
      </c>
      <c r="V115" t="s">
        <v>1760</v>
      </c>
      <c r="W115" t="s">
        <v>56</v>
      </c>
      <c r="X115" t="s">
        <v>2464</v>
      </c>
      <c r="Y115" t="s">
        <v>1475</v>
      </c>
      <c r="Z115" s="3">
        <v>19</v>
      </c>
      <c r="AA115" t="s">
        <v>2465</v>
      </c>
      <c r="AB115" t="s">
        <v>2466</v>
      </c>
      <c r="AC115" t="s">
        <v>61</v>
      </c>
      <c r="AD115" t="s">
        <v>61</v>
      </c>
      <c r="AE115" t="s">
        <v>2467</v>
      </c>
      <c r="AF115" t="s">
        <v>63</v>
      </c>
      <c r="AH115">
        <v>0</v>
      </c>
      <c r="AI115" s="2">
        <v>45069</v>
      </c>
      <c r="AJ115" t="s">
        <v>64</v>
      </c>
      <c r="AK115" t="s">
        <v>64</v>
      </c>
      <c r="AL115" t="s">
        <v>2468</v>
      </c>
      <c r="AM115" t="s">
        <v>2463</v>
      </c>
      <c r="AN115" s="3">
        <v>111.49</v>
      </c>
      <c r="AO115" t="s">
        <v>2466</v>
      </c>
      <c r="AP115" t="s">
        <v>64</v>
      </c>
      <c r="AQ115" t="s">
        <v>2467</v>
      </c>
      <c r="AR115">
        <v>934</v>
      </c>
      <c r="AS115" t="s">
        <v>66</v>
      </c>
    </row>
    <row r="116" spans="1:45" ht="16" x14ac:dyDescent="0.2">
      <c r="A116">
        <v>2416</v>
      </c>
      <c r="B116">
        <v>2416</v>
      </c>
      <c r="C116" s="2">
        <v>45069</v>
      </c>
      <c r="D116" t="s">
        <v>1814</v>
      </c>
      <c r="E116" t="s">
        <v>2057</v>
      </c>
      <c r="F116" s="3">
        <v>22.23</v>
      </c>
      <c r="G116" t="s">
        <v>47</v>
      </c>
      <c r="H116" s="3">
        <v>0</v>
      </c>
      <c r="I116" t="s">
        <v>48</v>
      </c>
      <c r="J116">
        <v>2710</v>
      </c>
      <c r="K116" t="s">
        <v>49</v>
      </c>
      <c r="L116" t="s">
        <v>50</v>
      </c>
      <c r="M116" t="s">
        <v>51</v>
      </c>
      <c r="N116">
        <v>940</v>
      </c>
      <c r="O116" t="s">
        <v>52</v>
      </c>
      <c r="P116" t="s">
        <v>53</v>
      </c>
      <c r="T116" t="s">
        <v>2469</v>
      </c>
      <c r="U116" t="s">
        <v>2470</v>
      </c>
      <c r="V116" t="s">
        <v>1779</v>
      </c>
      <c r="W116" t="s">
        <v>56</v>
      </c>
      <c r="X116" t="s">
        <v>2471</v>
      </c>
      <c r="Y116" t="s">
        <v>2061</v>
      </c>
      <c r="Z116" s="3">
        <v>19</v>
      </c>
      <c r="AA116" t="s">
        <v>2472</v>
      </c>
      <c r="AB116" t="s">
        <v>2448</v>
      </c>
      <c r="AC116" t="s">
        <v>61</v>
      </c>
      <c r="AD116" t="s">
        <v>61</v>
      </c>
      <c r="AE116" t="s">
        <v>2473</v>
      </c>
      <c r="AF116" t="s">
        <v>63</v>
      </c>
      <c r="AH116">
        <v>0</v>
      </c>
      <c r="AI116" s="2">
        <v>45069</v>
      </c>
      <c r="AJ116" t="s">
        <v>64</v>
      </c>
      <c r="AK116" t="s">
        <v>64</v>
      </c>
      <c r="AL116" t="s">
        <v>2474</v>
      </c>
      <c r="AM116" t="s">
        <v>2470</v>
      </c>
      <c r="AN116" s="3">
        <v>22.23</v>
      </c>
      <c r="AO116" t="s">
        <v>2448</v>
      </c>
      <c r="AP116" t="s">
        <v>64</v>
      </c>
      <c r="AQ116" t="s">
        <v>2473</v>
      </c>
      <c r="AR116">
        <v>932</v>
      </c>
      <c r="AS116" t="s">
        <v>66</v>
      </c>
    </row>
    <row r="117" spans="1:45" ht="16" x14ac:dyDescent="0.2">
      <c r="A117">
        <v>2455</v>
      </c>
      <c r="B117">
        <v>2455</v>
      </c>
      <c r="C117" s="2">
        <v>45071</v>
      </c>
      <c r="D117" t="s">
        <v>1761</v>
      </c>
      <c r="E117" t="s">
        <v>2475</v>
      </c>
      <c r="F117" s="3">
        <v>69.09</v>
      </c>
      <c r="G117" t="s">
        <v>47</v>
      </c>
      <c r="H117" s="3">
        <v>0</v>
      </c>
      <c r="I117" t="s">
        <v>48</v>
      </c>
      <c r="J117">
        <v>2900</v>
      </c>
      <c r="K117" t="s">
        <v>49</v>
      </c>
      <c r="L117" t="s">
        <v>50</v>
      </c>
      <c r="M117" t="s">
        <v>51</v>
      </c>
      <c r="N117">
        <v>940</v>
      </c>
      <c r="O117" t="s">
        <v>52</v>
      </c>
      <c r="P117" t="s">
        <v>53</v>
      </c>
      <c r="T117" t="s">
        <v>2476</v>
      </c>
      <c r="U117" t="s">
        <v>2477</v>
      </c>
      <c r="V117" t="s">
        <v>1662</v>
      </c>
      <c r="W117" t="s">
        <v>56</v>
      </c>
      <c r="X117" t="s">
        <v>2478</v>
      </c>
      <c r="Y117" t="s">
        <v>1428</v>
      </c>
      <c r="Z117" s="3">
        <v>19</v>
      </c>
      <c r="AA117" t="s">
        <v>2479</v>
      </c>
      <c r="AB117" t="s">
        <v>2480</v>
      </c>
      <c r="AC117" t="s">
        <v>61</v>
      </c>
      <c r="AD117" t="s">
        <v>61</v>
      </c>
      <c r="AE117" t="s">
        <v>2481</v>
      </c>
      <c r="AF117" t="s">
        <v>63</v>
      </c>
      <c r="AH117">
        <v>0</v>
      </c>
      <c r="AI117" s="2">
        <v>45071</v>
      </c>
      <c r="AJ117" t="s">
        <v>64</v>
      </c>
      <c r="AK117" t="s">
        <v>64</v>
      </c>
      <c r="AL117" t="s">
        <v>2482</v>
      </c>
      <c r="AM117" t="s">
        <v>2477</v>
      </c>
      <c r="AN117" s="3">
        <v>69.09</v>
      </c>
      <c r="AO117" t="s">
        <v>2480</v>
      </c>
      <c r="AP117" t="s">
        <v>64</v>
      </c>
      <c r="AQ117" t="s">
        <v>2481</v>
      </c>
      <c r="AR117">
        <v>944</v>
      </c>
      <c r="AS117" t="s">
        <v>66</v>
      </c>
    </row>
    <row r="118" spans="1:45" ht="16" x14ac:dyDescent="0.2">
      <c r="A118">
        <v>2407</v>
      </c>
      <c r="B118">
        <v>2407</v>
      </c>
      <c r="C118" s="2">
        <v>45077</v>
      </c>
      <c r="D118" t="s">
        <v>1934</v>
      </c>
      <c r="E118" t="s">
        <v>2502</v>
      </c>
      <c r="F118" s="3">
        <v>2847.87</v>
      </c>
      <c r="G118" t="s">
        <v>47</v>
      </c>
      <c r="H118" s="3">
        <v>0</v>
      </c>
      <c r="I118" t="s">
        <v>104</v>
      </c>
      <c r="J118">
        <v>2551</v>
      </c>
      <c r="K118" t="s">
        <v>49</v>
      </c>
      <c r="L118" t="s">
        <v>50</v>
      </c>
      <c r="M118" t="s">
        <v>51</v>
      </c>
      <c r="N118">
        <v>1730</v>
      </c>
      <c r="O118" t="s">
        <v>52</v>
      </c>
      <c r="P118" t="s">
        <v>203</v>
      </c>
      <c r="T118" t="s">
        <v>64</v>
      </c>
      <c r="Z118" s="3"/>
      <c r="AF118" t="s">
        <v>63</v>
      </c>
      <c r="AH118">
        <v>0</v>
      </c>
      <c r="AI118" s="2">
        <v>45077</v>
      </c>
      <c r="AJ118" t="s">
        <v>64</v>
      </c>
      <c r="AK118" t="s">
        <v>64</v>
      </c>
      <c r="AL118" t="s">
        <v>64</v>
      </c>
      <c r="AN118" s="3"/>
      <c r="AP118" t="s">
        <v>64</v>
      </c>
      <c r="AR118" t="s">
        <v>64</v>
      </c>
      <c r="AS118" t="s">
        <v>66</v>
      </c>
    </row>
    <row r="119" spans="1:45" ht="16" x14ac:dyDescent="0.2">
      <c r="A119">
        <v>2408</v>
      </c>
      <c r="B119">
        <v>2408</v>
      </c>
      <c r="C119" s="2">
        <v>45077</v>
      </c>
      <c r="D119" t="s">
        <v>1935</v>
      </c>
      <c r="E119" t="s">
        <v>2502</v>
      </c>
      <c r="F119" s="3">
        <v>2158.59</v>
      </c>
      <c r="G119" t="s">
        <v>47</v>
      </c>
      <c r="H119" s="3">
        <v>0</v>
      </c>
      <c r="I119" t="s">
        <v>104</v>
      </c>
      <c r="J119">
        <v>2551</v>
      </c>
      <c r="K119" t="s">
        <v>49</v>
      </c>
      <c r="L119" t="s">
        <v>50</v>
      </c>
      <c r="M119" t="s">
        <v>51</v>
      </c>
      <c r="N119">
        <v>1730</v>
      </c>
      <c r="O119" t="s">
        <v>52</v>
      </c>
      <c r="P119" t="s">
        <v>203</v>
      </c>
      <c r="T119" t="s">
        <v>64</v>
      </c>
      <c r="Z119" s="3"/>
      <c r="AF119" t="s">
        <v>63</v>
      </c>
      <c r="AH119">
        <v>0</v>
      </c>
      <c r="AI119" s="2">
        <v>45077</v>
      </c>
      <c r="AJ119" t="s">
        <v>64</v>
      </c>
      <c r="AK119" t="s">
        <v>64</v>
      </c>
      <c r="AL119" t="s">
        <v>64</v>
      </c>
      <c r="AN119" s="3"/>
      <c r="AP119" t="s">
        <v>64</v>
      </c>
      <c r="AR119" t="s">
        <v>64</v>
      </c>
      <c r="AS119" t="s">
        <v>66</v>
      </c>
    </row>
    <row r="120" spans="1:45" ht="16" x14ac:dyDescent="0.2">
      <c r="A120">
        <v>2412</v>
      </c>
      <c r="B120">
        <v>2412</v>
      </c>
      <c r="C120" s="2">
        <v>45077</v>
      </c>
      <c r="D120" t="s">
        <v>1936</v>
      </c>
      <c r="E120" t="s">
        <v>2502</v>
      </c>
      <c r="F120" s="3">
        <v>2988.56</v>
      </c>
      <c r="G120" t="s">
        <v>47</v>
      </c>
      <c r="H120" s="3">
        <v>0</v>
      </c>
      <c r="I120" t="s">
        <v>104</v>
      </c>
      <c r="J120">
        <v>2551</v>
      </c>
      <c r="K120" t="s">
        <v>49</v>
      </c>
      <c r="L120" t="s">
        <v>50</v>
      </c>
      <c r="M120" t="s">
        <v>51</v>
      </c>
      <c r="N120">
        <v>1730</v>
      </c>
      <c r="O120" t="s">
        <v>52</v>
      </c>
      <c r="P120" t="s">
        <v>203</v>
      </c>
      <c r="T120" t="s">
        <v>64</v>
      </c>
      <c r="Z120" s="3"/>
      <c r="AF120" t="s">
        <v>63</v>
      </c>
      <c r="AH120">
        <v>0</v>
      </c>
      <c r="AI120" s="2">
        <v>45077</v>
      </c>
      <c r="AJ120" t="s">
        <v>64</v>
      </c>
      <c r="AK120" t="s">
        <v>64</v>
      </c>
      <c r="AL120" t="s">
        <v>64</v>
      </c>
      <c r="AN120" s="3"/>
      <c r="AP120" t="s">
        <v>64</v>
      </c>
      <c r="AR120" t="s">
        <v>64</v>
      </c>
      <c r="AS120" t="s">
        <v>66</v>
      </c>
    </row>
    <row r="121" spans="1:45" ht="16" x14ac:dyDescent="0.2">
      <c r="A121">
        <v>2413</v>
      </c>
      <c r="B121">
        <v>2413</v>
      </c>
      <c r="C121" s="2">
        <v>45077</v>
      </c>
      <c r="D121" t="s">
        <v>1936</v>
      </c>
      <c r="E121" t="s">
        <v>204</v>
      </c>
      <c r="F121" s="3">
        <v>695.28</v>
      </c>
      <c r="G121" t="s">
        <v>47</v>
      </c>
      <c r="H121" s="3">
        <v>0</v>
      </c>
      <c r="I121" t="s">
        <v>104</v>
      </c>
      <c r="J121">
        <v>2555</v>
      </c>
      <c r="K121" t="s">
        <v>49</v>
      </c>
      <c r="L121" t="s">
        <v>50</v>
      </c>
      <c r="M121" t="s">
        <v>51</v>
      </c>
      <c r="N121">
        <v>1730</v>
      </c>
      <c r="O121" t="s">
        <v>52</v>
      </c>
      <c r="P121" t="s">
        <v>203</v>
      </c>
      <c r="T121" t="s">
        <v>64</v>
      </c>
      <c r="Z121" s="3"/>
      <c r="AF121" t="s">
        <v>63</v>
      </c>
      <c r="AH121">
        <v>0</v>
      </c>
      <c r="AI121" s="2">
        <v>45077</v>
      </c>
      <c r="AJ121" t="s">
        <v>64</v>
      </c>
      <c r="AK121" t="s">
        <v>64</v>
      </c>
      <c r="AL121" t="s">
        <v>64</v>
      </c>
      <c r="AN121" s="3"/>
      <c r="AP121" t="s">
        <v>64</v>
      </c>
      <c r="AR121" t="s">
        <v>64</v>
      </c>
      <c r="AS121" t="s">
        <v>66</v>
      </c>
    </row>
    <row r="122" spans="1:45" ht="16" x14ac:dyDescent="0.2">
      <c r="A122">
        <v>2414</v>
      </c>
      <c r="B122">
        <v>2414</v>
      </c>
      <c r="C122" s="2">
        <v>45077</v>
      </c>
      <c r="D122" t="s">
        <v>1934</v>
      </c>
      <c r="E122" t="s">
        <v>204</v>
      </c>
      <c r="F122" s="3">
        <v>662.55</v>
      </c>
      <c r="G122" t="s">
        <v>47</v>
      </c>
      <c r="H122" s="3">
        <v>0</v>
      </c>
      <c r="I122" t="s">
        <v>104</v>
      </c>
      <c r="J122">
        <v>2555</v>
      </c>
      <c r="K122" t="s">
        <v>49</v>
      </c>
      <c r="L122" t="s">
        <v>50</v>
      </c>
      <c r="M122" t="s">
        <v>51</v>
      </c>
      <c r="N122">
        <v>1730</v>
      </c>
      <c r="O122" t="s">
        <v>52</v>
      </c>
      <c r="P122" t="s">
        <v>203</v>
      </c>
      <c r="T122" t="s">
        <v>64</v>
      </c>
      <c r="Z122" s="3"/>
      <c r="AF122" t="s">
        <v>63</v>
      </c>
      <c r="AH122">
        <v>0</v>
      </c>
      <c r="AI122" s="2">
        <v>45077</v>
      </c>
      <c r="AJ122" t="s">
        <v>64</v>
      </c>
      <c r="AK122" t="s">
        <v>64</v>
      </c>
      <c r="AL122" t="s">
        <v>64</v>
      </c>
      <c r="AN122" s="3"/>
      <c r="AP122" t="s">
        <v>64</v>
      </c>
      <c r="AR122" t="s">
        <v>64</v>
      </c>
      <c r="AS122" t="s">
        <v>66</v>
      </c>
    </row>
    <row r="123" spans="1:45" ht="16" x14ac:dyDescent="0.2">
      <c r="A123">
        <v>2415</v>
      </c>
      <c r="B123">
        <v>2415</v>
      </c>
      <c r="C123" s="2">
        <v>45077</v>
      </c>
      <c r="D123" t="s">
        <v>1935</v>
      </c>
      <c r="E123" t="s">
        <v>204</v>
      </c>
      <c r="F123" s="3">
        <v>511.49</v>
      </c>
      <c r="G123" t="s">
        <v>47</v>
      </c>
      <c r="H123" s="3">
        <v>0</v>
      </c>
      <c r="I123" t="s">
        <v>104</v>
      </c>
      <c r="J123">
        <v>2555</v>
      </c>
      <c r="K123" t="s">
        <v>49</v>
      </c>
      <c r="L123" t="s">
        <v>50</v>
      </c>
      <c r="M123" t="s">
        <v>51</v>
      </c>
      <c r="N123">
        <v>1730</v>
      </c>
      <c r="O123" t="s">
        <v>52</v>
      </c>
      <c r="P123" t="s">
        <v>203</v>
      </c>
      <c r="T123" t="s">
        <v>64</v>
      </c>
      <c r="Z123" s="3"/>
      <c r="AF123" t="s">
        <v>63</v>
      </c>
      <c r="AH123">
        <v>0</v>
      </c>
      <c r="AI123" s="2">
        <v>45077</v>
      </c>
      <c r="AJ123" t="s">
        <v>64</v>
      </c>
      <c r="AK123" t="s">
        <v>64</v>
      </c>
      <c r="AL123" t="s">
        <v>64</v>
      </c>
      <c r="AN123" s="3"/>
      <c r="AP123" t="s">
        <v>64</v>
      </c>
      <c r="AR123" t="s">
        <v>64</v>
      </c>
      <c r="AS123" t="s">
        <v>66</v>
      </c>
    </row>
    <row r="124" spans="1:45" ht="16" x14ac:dyDescent="0.2">
      <c r="A124">
        <v>2459</v>
      </c>
      <c r="B124">
        <v>2459</v>
      </c>
      <c r="C124" s="2">
        <v>45077</v>
      </c>
      <c r="D124" t="s">
        <v>1748</v>
      </c>
      <c r="E124" t="s">
        <v>147</v>
      </c>
      <c r="F124" s="3">
        <v>4.78</v>
      </c>
      <c r="G124" t="s">
        <v>47</v>
      </c>
      <c r="H124" s="3">
        <v>0</v>
      </c>
      <c r="I124" t="s">
        <v>48</v>
      </c>
      <c r="J124">
        <v>2705</v>
      </c>
      <c r="K124" t="s">
        <v>49</v>
      </c>
      <c r="L124" t="s">
        <v>50</v>
      </c>
      <c r="M124" t="s">
        <v>51</v>
      </c>
      <c r="N124">
        <v>940</v>
      </c>
      <c r="O124" t="s">
        <v>52</v>
      </c>
      <c r="P124" t="s">
        <v>53</v>
      </c>
      <c r="T124" t="s">
        <v>792</v>
      </c>
      <c r="U124" t="s">
        <v>2503</v>
      </c>
      <c r="Z124" s="3"/>
      <c r="AF124" t="s">
        <v>63</v>
      </c>
      <c r="AH124">
        <v>0</v>
      </c>
      <c r="AI124" s="2">
        <v>45077</v>
      </c>
      <c r="AJ124" t="s">
        <v>64</v>
      </c>
      <c r="AK124" t="s">
        <v>64</v>
      </c>
      <c r="AL124" t="s">
        <v>2504</v>
      </c>
      <c r="AM124" t="s">
        <v>2503</v>
      </c>
      <c r="AN124" s="3"/>
      <c r="AP124" t="s">
        <v>64</v>
      </c>
      <c r="AR124">
        <v>951</v>
      </c>
      <c r="AS124" t="s">
        <v>66</v>
      </c>
    </row>
    <row r="125" spans="1:45" ht="16" x14ac:dyDescent="0.2">
      <c r="A125">
        <v>2490</v>
      </c>
      <c r="B125">
        <v>2490</v>
      </c>
      <c r="C125" s="2">
        <v>45079</v>
      </c>
      <c r="D125" t="s">
        <v>1748</v>
      </c>
      <c r="E125" t="s">
        <v>2507</v>
      </c>
      <c r="F125" s="3">
        <v>2.7</v>
      </c>
      <c r="G125" t="s">
        <v>47</v>
      </c>
      <c r="H125" s="3">
        <v>0</v>
      </c>
      <c r="I125" t="s">
        <v>48</v>
      </c>
      <c r="J125">
        <v>2702</v>
      </c>
      <c r="K125" t="s">
        <v>49</v>
      </c>
      <c r="L125" t="s">
        <v>50</v>
      </c>
      <c r="M125" t="s">
        <v>51</v>
      </c>
      <c r="N125">
        <v>940</v>
      </c>
      <c r="O125" t="s">
        <v>52</v>
      </c>
      <c r="P125" t="s">
        <v>53</v>
      </c>
      <c r="T125" t="s">
        <v>2508</v>
      </c>
      <c r="U125" t="s">
        <v>2509</v>
      </c>
      <c r="V125" t="s">
        <v>1781</v>
      </c>
      <c r="W125" t="s">
        <v>56</v>
      </c>
      <c r="X125" t="s">
        <v>2510</v>
      </c>
      <c r="Y125" t="s">
        <v>2511</v>
      </c>
      <c r="Z125" s="3">
        <v>19</v>
      </c>
      <c r="AA125" t="s">
        <v>2512</v>
      </c>
      <c r="AB125" t="s">
        <v>2513</v>
      </c>
      <c r="AC125" t="s">
        <v>61</v>
      </c>
      <c r="AD125" t="s">
        <v>61</v>
      </c>
      <c r="AE125" t="s">
        <v>2514</v>
      </c>
      <c r="AF125" t="s">
        <v>63</v>
      </c>
      <c r="AH125">
        <v>0</v>
      </c>
      <c r="AI125" s="2">
        <v>45079</v>
      </c>
      <c r="AJ125" t="s">
        <v>64</v>
      </c>
      <c r="AK125" t="s">
        <v>64</v>
      </c>
      <c r="AL125" t="s">
        <v>2515</v>
      </c>
      <c r="AM125" t="s">
        <v>2509</v>
      </c>
      <c r="AN125" s="3">
        <v>2.7</v>
      </c>
      <c r="AO125" t="s">
        <v>2513</v>
      </c>
      <c r="AP125" t="s">
        <v>64</v>
      </c>
      <c r="AQ125" t="s">
        <v>2514</v>
      </c>
      <c r="AR125">
        <v>953</v>
      </c>
      <c r="AS125" t="s">
        <v>66</v>
      </c>
    </row>
    <row r="126" spans="1:45" ht="16" x14ac:dyDescent="0.2">
      <c r="A126">
        <v>2462</v>
      </c>
      <c r="B126">
        <v>2462</v>
      </c>
      <c r="C126" s="2">
        <v>45083</v>
      </c>
      <c r="D126" t="s">
        <v>1748</v>
      </c>
      <c r="E126" t="s">
        <v>2371</v>
      </c>
      <c r="F126" s="3">
        <v>46.41</v>
      </c>
      <c r="G126" t="s">
        <v>47</v>
      </c>
      <c r="H126" s="3">
        <v>0</v>
      </c>
      <c r="I126" t="s">
        <v>48</v>
      </c>
      <c r="J126">
        <v>2663</v>
      </c>
      <c r="K126" t="s">
        <v>49</v>
      </c>
      <c r="L126" t="s">
        <v>50</v>
      </c>
      <c r="M126" t="s">
        <v>51</v>
      </c>
      <c r="N126">
        <v>940</v>
      </c>
      <c r="O126" t="s">
        <v>52</v>
      </c>
      <c r="P126" t="s">
        <v>53</v>
      </c>
      <c r="T126" t="s">
        <v>2516</v>
      </c>
      <c r="U126" t="s">
        <v>2517</v>
      </c>
      <c r="V126" t="s">
        <v>1787</v>
      </c>
      <c r="W126" t="s">
        <v>56</v>
      </c>
      <c r="X126" t="s">
        <v>2518</v>
      </c>
      <c r="Y126" t="s">
        <v>2375</v>
      </c>
      <c r="Z126" s="3">
        <v>19</v>
      </c>
      <c r="AA126" t="s">
        <v>2519</v>
      </c>
      <c r="AB126" t="s">
        <v>2520</v>
      </c>
      <c r="AC126" t="s">
        <v>61</v>
      </c>
      <c r="AD126" t="s">
        <v>61</v>
      </c>
      <c r="AE126" t="s">
        <v>2521</v>
      </c>
      <c r="AF126" t="s">
        <v>63</v>
      </c>
      <c r="AH126">
        <v>0</v>
      </c>
      <c r="AI126" s="2">
        <v>45083</v>
      </c>
      <c r="AJ126" t="s">
        <v>64</v>
      </c>
      <c r="AK126" t="s">
        <v>64</v>
      </c>
      <c r="AL126" t="s">
        <v>2522</v>
      </c>
      <c r="AM126" t="s">
        <v>2517</v>
      </c>
      <c r="AN126" s="3">
        <v>46.41</v>
      </c>
      <c r="AO126" t="s">
        <v>2520</v>
      </c>
      <c r="AP126" t="s">
        <v>64</v>
      </c>
      <c r="AQ126" t="s">
        <v>2521</v>
      </c>
      <c r="AR126">
        <v>954</v>
      </c>
      <c r="AS126" t="s">
        <v>66</v>
      </c>
    </row>
    <row r="127" spans="1:45" ht="16" x14ac:dyDescent="0.2">
      <c r="A127">
        <v>2470</v>
      </c>
      <c r="B127">
        <v>2470</v>
      </c>
      <c r="C127" s="2">
        <v>45086</v>
      </c>
      <c r="D127" t="s">
        <v>1782</v>
      </c>
      <c r="E127" t="s">
        <v>287</v>
      </c>
      <c r="F127" s="3">
        <v>95.2</v>
      </c>
      <c r="G127" t="s">
        <v>47</v>
      </c>
      <c r="H127" s="3">
        <v>0</v>
      </c>
      <c r="I127" t="s">
        <v>48</v>
      </c>
      <c r="J127">
        <v>2894</v>
      </c>
      <c r="K127" t="s">
        <v>49</v>
      </c>
      <c r="L127" t="s">
        <v>50</v>
      </c>
      <c r="M127" t="s">
        <v>51</v>
      </c>
      <c r="N127">
        <v>940</v>
      </c>
      <c r="O127" t="s">
        <v>52</v>
      </c>
      <c r="P127" t="s">
        <v>53</v>
      </c>
      <c r="T127" t="s">
        <v>288</v>
      </c>
      <c r="U127" t="s">
        <v>2523</v>
      </c>
      <c r="V127" t="s">
        <v>1804</v>
      </c>
      <c r="W127" t="s">
        <v>56</v>
      </c>
      <c r="X127" t="s">
        <v>2524</v>
      </c>
      <c r="Y127" t="s">
        <v>291</v>
      </c>
      <c r="Z127" s="3">
        <v>19</v>
      </c>
      <c r="AA127" t="s">
        <v>292</v>
      </c>
      <c r="AB127" t="s">
        <v>2525</v>
      </c>
      <c r="AC127" t="s">
        <v>61</v>
      </c>
      <c r="AD127" t="s">
        <v>61</v>
      </c>
      <c r="AE127" t="s">
        <v>2526</v>
      </c>
      <c r="AF127" t="s">
        <v>63</v>
      </c>
      <c r="AH127">
        <v>0</v>
      </c>
      <c r="AI127" s="2">
        <v>45086</v>
      </c>
      <c r="AJ127" t="s">
        <v>64</v>
      </c>
      <c r="AK127" t="s">
        <v>64</v>
      </c>
      <c r="AL127" t="s">
        <v>2527</v>
      </c>
      <c r="AM127" t="s">
        <v>2523</v>
      </c>
      <c r="AN127" s="3">
        <v>95.2</v>
      </c>
      <c r="AO127" t="s">
        <v>2525</v>
      </c>
      <c r="AP127" t="s">
        <v>64</v>
      </c>
      <c r="AQ127" t="s">
        <v>2526</v>
      </c>
      <c r="AR127">
        <v>955</v>
      </c>
      <c r="AS127" t="s">
        <v>66</v>
      </c>
    </row>
    <row r="128" spans="1:45" ht="16" x14ac:dyDescent="0.2">
      <c r="A128">
        <v>2467</v>
      </c>
      <c r="B128">
        <v>2467</v>
      </c>
      <c r="C128" s="2">
        <v>45087.420659722222</v>
      </c>
      <c r="D128" t="s">
        <v>1748</v>
      </c>
      <c r="E128" t="s">
        <v>2165</v>
      </c>
      <c r="F128" s="3">
        <v>52.9</v>
      </c>
      <c r="G128" t="s">
        <v>47</v>
      </c>
      <c r="H128" s="3">
        <v>0</v>
      </c>
      <c r="I128" t="s">
        <v>48</v>
      </c>
      <c r="J128">
        <v>2900</v>
      </c>
      <c r="K128" t="s">
        <v>49</v>
      </c>
      <c r="L128" t="s">
        <v>50</v>
      </c>
      <c r="M128" t="s">
        <v>51</v>
      </c>
      <c r="N128">
        <v>941</v>
      </c>
      <c r="O128" t="s">
        <v>52</v>
      </c>
      <c r="P128" t="s">
        <v>53</v>
      </c>
      <c r="T128" t="s">
        <v>2313</v>
      </c>
      <c r="U128" t="s">
        <v>2530</v>
      </c>
      <c r="V128" t="s">
        <v>1794</v>
      </c>
      <c r="W128" t="s">
        <v>56</v>
      </c>
      <c r="X128" t="s">
        <v>2531</v>
      </c>
      <c r="Y128" t="s">
        <v>323</v>
      </c>
      <c r="Z128" s="3">
        <v>19</v>
      </c>
      <c r="AA128" t="s">
        <v>2316</v>
      </c>
      <c r="AB128" t="s">
        <v>2532</v>
      </c>
      <c r="AC128" t="s">
        <v>61</v>
      </c>
      <c r="AD128" t="s">
        <v>61</v>
      </c>
      <c r="AE128" t="s">
        <v>2533</v>
      </c>
      <c r="AF128" t="s">
        <v>63</v>
      </c>
      <c r="AH128">
        <v>0</v>
      </c>
      <c r="AI128" s="2">
        <v>45087</v>
      </c>
      <c r="AJ128" t="s">
        <v>64</v>
      </c>
      <c r="AK128" t="s">
        <v>64</v>
      </c>
      <c r="AL128" t="s">
        <v>2534</v>
      </c>
      <c r="AM128" t="s">
        <v>2530</v>
      </c>
      <c r="AN128" s="3">
        <v>52.9</v>
      </c>
      <c r="AO128" t="s">
        <v>2532</v>
      </c>
      <c r="AP128" t="s">
        <v>64</v>
      </c>
      <c r="AQ128" t="s">
        <v>2533</v>
      </c>
      <c r="AR128">
        <v>957</v>
      </c>
      <c r="AS128" t="s">
        <v>66</v>
      </c>
    </row>
    <row r="129" spans="1:45" ht="16" x14ac:dyDescent="0.2">
      <c r="A129">
        <v>2503</v>
      </c>
      <c r="B129">
        <v>2503</v>
      </c>
      <c r="C129" s="2">
        <v>45097</v>
      </c>
      <c r="D129" t="s">
        <v>1761</v>
      </c>
      <c r="E129" t="s">
        <v>2547</v>
      </c>
      <c r="F129" s="3">
        <v>210.95</v>
      </c>
      <c r="G129" t="s">
        <v>47</v>
      </c>
      <c r="H129" s="3">
        <v>0</v>
      </c>
      <c r="I129" t="s">
        <v>48</v>
      </c>
      <c r="J129">
        <v>2720</v>
      </c>
      <c r="K129" t="s">
        <v>49</v>
      </c>
      <c r="L129" t="s">
        <v>50</v>
      </c>
      <c r="M129" t="s">
        <v>51</v>
      </c>
      <c r="N129">
        <v>942</v>
      </c>
      <c r="O129" t="s">
        <v>52</v>
      </c>
      <c r="P129" t="s">
        <v>53</v>
      </c>
      <c r="T129" t="s">
        <v>2548</v>
      </c>
      <c r="U129" t="s">
        <v>2549</v>
      </c>
      <c r="V129" t="s">
        <v>1898</v>
      </c>
      <c r="W129" t="s">
        <v>56</v>
      </c>
      <c r="X129" t="s">
        <v>2550</v>
      </c>
      <c r="Y129" t="s">
        <v>2551</v>
      </c>
      <c r="Z129" s="3">
        <v>0</v>
      </c>
      <c r="AA129" t="s">
        <v>2552</v>
      </c>
      <c r="AB129" t="s">
        <v>2553</v>
      </c>
      <c r="AC129" t="s">
        <v>61</v>
      </c>
      <c r="AD129" t="s">
        <v>61</v>
      </c>
      <c r="AE129" t="s">
        <v>2554</v>
      </c>
      <c r="AF129" t="s">
        <v>63</v>
      </c>
      <c r="AH129">
        <v>0</v>
      </c>
      <c r="AI129" s="2">
        <v>45097</v>
      </c>
      <c r="AJ129" t="s">
        <v>64</v>
      </c>
      <c r="AK129" t="s">
        <v>64</v>
      </c>
      <c r="AL129" t="s">
        <v>2555</v>
      </c>
      <c r="AM129" t="s">
        <v>2549</v>
      </c>
      <c r="AN129" s="3">
        <v>210.95</v>
      </c>
      <c r="AO129" t="s">
        <v>2553</v>
      </c>
      <c r="AP129" t="s">
        <v>64</v>
      </c>
      <c r="AQ129" t="s">
        <v>2554</v>
      </c>
      <c r="AR129">
        <v>979</v>
      </c>
      <c r="AS129" t="s">
        <v>66</v>
      </c>
    </row>
    <row r="130" spans="1:45" ht="16" x14ac:dyDescent="0.2">
      <c r="A130">
        <v>2498</v>
      </c>
      <c r="B130">
        <v>2498</v>
      </c>
      <c r="C130" s="2">
        <v>45097</v>
      </c>
      <c r="D130" t="s">
        <v>1761</v>
      </c>
      <c r="E130" t="s">
        <v>2032</v>
      </c>
      <c r="F130" s="3">
        <v>22.02</v>
      </c>
      <c r="G130" t="s">
        <v>47</v>
      </c>
      <c r="H130" s="3">
        <v>0</v>
      </c>
      <c r="I130" t="s">
        <v>48</v>
      </c>
      <c r="J130">
        <v>2720</v>
      </c>
      <c r="K130" t="s">
        <v>49</v>
      </c>
      <c r="L130" t="s">
        <v>50</v>
      </c>
      <c r="M130" t="s">
        <v>51</v>
      </c>
      <c r="N130">
        <v>942</v>
      </c>
      <c r="O130" t="s">
        <v>52</v>
      </c>
      <c r="P130" t="s">
        <v>53</v>
      </c>
      <c r="T130" t="s">
        <v>2556</v>
      </c>
      <c r="U130" t="s">
        <v>2557</v>
      </c>
      <c r="V130" t="s">
        <v>1982</v>
      </c>
      <c r="W130" t="s">
        <v>56</v>
      </c>
      <c r="X130" t="s">
        <v>2558</v>
      </c>
      <c r="Y130" t="s">
        <v>2036</v>
      </c>
      <c r="Z130" s="3">
        <v>19</v>
      </c>
      <c r="AA130" t="s">
        <v>2559</v>
      </c>
      <c r="AB130" t="s">
        <v>2560</v>
      </c>
      <c r="AC130" t="s">
        <v>61</v>
      </c>
      <c r="AD130" t="s">
        <v>61</v>
      </c>
      <c r="AE130" t="s">
        <v>2561</v>
      </c>
      <c r="AF130" t="s">
        <v>63</v>
      </c>
      <c r="AH130">
        <v>0</v>
      </c>
      <c r="AI130" s="2">
        <v>45097</v>
      </c>
      <c r="AJ130" t="s">
        <v>64</v>
      </c>
      <c r="AK130" t="s">
        <v>64</v>
      </c>
      <c r="AL130" t="s">
        <v>2562</v>
      </c>
      <c r="AM130" t="s">
        <v>2557</v>
      </c>
      <c r="AN130" s="3">
        <v>22.02</v>
      </c>
      <c r="AO130" t="s">
        <v>2560</v>
      </c>
      <c r="AP130" t="s">
        <v>64</v>
      </c>
      <c r="AQ130" t="s">
        <v>2561</v>
      </c>
      <c r="AR130">
        <v>980</v>
      </c>
      <c r="AS130" t="s">
        <v>66</v>
      </c>
    </row>
    <row r="131" spans="1:45" ht="16" x14ac:dyDescent="0.2">
      <c r="A131">
        <v>2476</v>
      </c>
      <c r="B131">
        <v>2476</v>
      </c>
      <c r="C131" s="2">
        <v>45100</v>
      </c>
      <c r="D131" t="s">
        <v>1814</v>
      </c>
      <c r="E131" t="s">
        <v>2057</v>
      </c>
      <c r="F131" s="3">
        <v>21.96</v>
      </c>
      <c r="G131" t="s">
        <v>47</v>
      </c>
      <c r="H131" s="3">
        <v>0</v>
      </c>
      <c r="I131" t="s">
        <v>48</v>
      </c>
      <c r="J131">
        <v>2710</v>
      </c>
      <c r="K131" t="s">
        <v>49</v>
      </c>
      <c r="L131" t="s">
        <v>50</v>
      </c>
      <c r="M131" t="s">
        <v>51</v>
      </c>
      <c r="N131">
        <v>940</v>
      </c>
      <c r="O131" t="s">
        <v>52</v>
      </c>
      <c r="P131" t="s">
        <v>53</v>
      </c>
      <c r="T131" t="s">
        <v>2569</v>
      </c>
      <c r="U131" t="s">
        <v>2570</v>
      </c>
      <c r="V131" t="s">
        <v>1756</v>
      </c>
      <c r="W131" t="s">
        <v>56</v>
      </c>
      <c r="X131" t="s">
        <v>2571</v>
      </c>
      <c r="Y131" t="s">
        <v>2061</v>
      </c>
      <c r="Z131" s="3">
        <v>19</v>
      </c>
      <c r="AA131" t="s">
        <v>2572</v>
      </c>
      <c r="AB131" t="s">
        <v>2573</v>
      </c>
      <c r="AC131" t="s">
        <v>61</v>
      </c>
      <c r="AD131" t="s">
        <v>61</v>
      </c>
      <c r="AE131" t="s">
        <v>2574</v>
      </c>
      <c r="AF131" t="s">
        <v>63</v>
      </c>
      <c r="AH131">
        <v>0</v>
      </c>
      <c r="AI131" s="2">
        <v>45100</v>
      </c>
      <c r="AJ131" t="s">
        <v>64</v>
      </c>
      <c r="AK131" t="s">
        <v>64</v>
      </c>
      <c r="AL131" t="s">
        <v>2575</v>
      </c>
      <c r="AM131" t="s">
        <v>2570</v>
      </c>
      <c r="AN131" s="3">
        <v>21.96</v>
      </c>
      <c r="AO131" t="s">
        <v>2573</v>
      </c>
      <c r="AP131" t="s">
        <v>64</v>
      </c>
      <c r="AQ131" t="s">
        <v>2574</v>
      </c>
      <c r="AR131">
        <v>962</v>
      </c>
      <c r="AS131" t="s">
        <v>66</v>
      </c>
    </row>
    <row r="132" spans="1:45" ht="16" x14ac:dyDescent="0.2">
      <c r="A132">
        <v>2502</v>
      </c>
      <c r="B132">
        <v>2502</v>
      </c>
      <c r="C132" s="2">
        <v>45100</v>
      </c>
      <c r="D132" t="s">
        <v>1761</v>
      </c>
      <c r="E132" t="s">
        <v>2576</v>
      </c>
      <c r="F132" s="3">
        <v>12.71</v>
      </c>
      <c r="G132" t="s">
        <v>47</v>
      </c>
      <c r="H132" s="3">
        <v>0</v>
      </c>
      <c r="I132" t="s">
        <v>48</v>
      </c>
      <c r="J132">
        <v>2720</v>
      </c>
      <c r="K132" t="s">
        <v>49</v>
      </c>
      <c r="L132" t="s">
        <v>50</v>
      </c>
      <c r="M132" t="s">
        <v>51</v>
      </c>
      <c r="N132">
        <v>942</v>
      </c>
      <c r="O132" t="s">
        <v>52</v>
      </c>
      <c r="P132" t="s">
        <v>53</v>
      </c>
      <c r="T132" t="s">
        <v>2577</v>
      </c>
      <c r="U132" t="s">
        <v>2578</v>
      </c>
      <c r="V132" t="s">
        <v>1907</v>
      </c>
      <c r="W132" t="s">
        <v>56</v>
      </c>
      <c r="X132" t="s">
        <v>2579</v>
      </c>
      <c r="Y132" t="s">
        <v>953</v>
      </c>
      <c r="Z132" s="3">
        <v>19</v>
      </c>
      <c r="AA132" t="s">
        <v>2580</v>
      </c>
      <c r="AB132" t="s">
        <v>2573</v>
      </c>
      <c r="AC132" t="s">
        <v>61</v>
      </c>
      <c r="AD132" t="s">
        <v>61</v>
      </c>
      <c r="AE132" t="s">
        <v>2581</v>
      </c>
      <c r="AF132" t="s">
        <v>63</v>
      </c>
      <c r="AH132">
        <v>0</v>
      </c>
      <c r="AI132" s="2">
        <v>45100</v>
      </c>
      <c r="AJ132" t="s">
        <v>64</v>
      </c>
      <c r="AK132" t="s">
        <v>64</v>
      </c>
      <c r="AL132" t="s">
        <v>2582</v>
      </c>
      <c r="AM132" t="s">
        <v>2578</v>
      </c>
      <c r="AN132" s="3">
        <v>12.71</v>
      </c>
      <c r="AO132" t="s">
        <v>2573</v>
      </c>
      <c r="AP132" t="s">
        <v>64</v>
      </c>
      <c r="AQ132" t="s">
        <v>2581</v>
      </c>
      <c r="AR132">
        <v>982</v>
      </c>
      <c r="AS132" t="s">
        <v>66</v>
      </c>
    </row>
    <row r="133" spans="1:45" ht="16" x14ac:dyDescent="0.2">
      <c r="A133">
        <v>2484</v>
      </c>
      <c r="B133">
        <v>2484</v>
      </c>
      <c r="C133" s="2">
        <v>45105</v>
      </c>
      <c r="D133" t="s">
        <v>1782</v>
      </c>
      <c r="E133" t="s">
        <v>2602</v>
      </c>
      <c r="F133" s="3">
        <v>107.1</v>
      </c>
      <c r="G133" t="s">
        <v>47</v>
      </c>
      <c r="H133" s="3">
        <v>0</v>
      </c>
      <c r="I133" t="s">
        <v>48</v>
      </c>
      <c r="J133">
        <v>2704</v>
      </c>
      <c r="K133" t="s">
        <v>49</v>
      </c>
      <c r="L133" t="s">
        <v>50</v>
      </c>
      <c r="M133" t="s">
        <v>51</v>
      </c>
      <c r="N133">
        <v>940</v>
      </c>
      <c r="O133" t="s">
        <v>52</v>
      </c>
      <c r="P133" t="s">
        <v>53</v>
      </c>
      <c r="T133" t="s">
        <v>573</v>
      </c>
      <c r="U133" t="s">
        <v>2603</v>
      </c>
      <c r="V133" t="s">
        <v>1838</v>
      </c>
      <c r="W133" t="s">
        <v>56</v>
      </c>
      <c r="X133" t="s">
        <v>2604</v>
      </c>
      <c r="Y133" t="s">
        <v>576</v>
      </c>
      <c r="Z133" s="3">
        <v>19</v>
      </c>
      <c r="AA133" t="s">
        <v>577</v>
      </c>
      <c r="AB133" t="s">
        <v>2605</v>
      </c>
      <c r="AC133" t="s">
        <v>61</v>
      </c>
      <c r="AD133" t="s">
        <v>61</v>
      </c>
      <c r="AE133" t="s">
        <v>2606</v>
      </c>
      <c r="AF133" t="s">
        <v>63</v>
      </c>
      <c r="AH133">
        <v>0</v>
      </c>
      <c r="AI133" s="2">
        <v>45105</v>
      </c>
      <c r="AJ133" t="s">
        <v>64</v>
      </c>
      <c r="AK133" t="s">
        <v>64</v>
      </c>
      <c r="AL133" t="s">
        <v>2607</v>
      </c>
      <c r="AM133" t="s">
        <v>2603</v>
      </c>
      <c r="AN133" s="3">
        <v>107.1</v>
      </c>
      <c r="AO133" t="s">
        <v>2605</v>
      </c>
      <c r="AP133" t="s">
        <v>64</v>
      </c>
      <c r="AQ133" t="s">
        <v>2606</v>
      </c>
      <c r="AR133">
        <v>968</v>
      </c>
      <c r="AS133" t="s">
        <v>66</v>
      </c>
    </row>
    <row r="134" spans="1:45" ht="16" x14ac:dyDescent="0.2">
      <c r="A134">
        <v>2488</v>
      </c>
      <c r="B134">
        <v>2488</v>
      </c>
      <c r="C134" s="2">
        <v>45107</v>
      </c>
      <c r="D134" t="s">
        <v>2612</v>
      </c>
      <c r="E134" t="s">
        <v>2613</v>
      </c>
      <c r="F134" s="3">
        <v>30000</v>
      </c>
      <c r="G134" t="s">
        <v>47</v>
      </c>
      <c r="H134" s="3">
        <v>0</v>
      </c>
      <c r="I134" t="s">
        <v>104</v>
      </c>
      <c r="J134">
        <v>940</v>
      </c>
      <c r="K134" t="s">
        <v>52</v>
      </c>
      <c r="L134" t="s">
        <v>53</v>
      </c>
      <c r="N134">
        <v>3200</v>
      </c>
      <c r="O134" t="s">
        <v>49</v>
      </c>
      <c r="P134" t="s">
        <v>105</v>
      </c>
      <c r="Q134" t="s">
        <v>106</v>
      </c>
      <c r="T134" t="s">
        <v>2614</v>
      </c>
      <c r="U134" t="s">
        <v>2615</v>
      </c>
      <c r="V134" t="s">
        <v>1841</v>
      </c>
      <c r="W134" t="s">
        <v>56</v>
      </c>
      <c r="X134" t="s">
        <v>2616</v>
      </c>
      <c r="Y134" t="s">
        <v>2617</v>
      </c>
      <c r="Z134" s="3">
        <v>0</v>
      </c>
      <c r="AA134" t="s">
        <v>2618</v>
      </c>
      <c r="AB134" t="s">
        <v>2619</v>
      </c>
      <c r="AC134" t="s">
        <v>61</v>
      </c>
      <c r="AD134" t="s">
        <v>61</v>
      </c>
      <c r="AE134" t="s">
        <v>2620</v>
      </c>
      <c r="AF134" t="s">
        <v>63</v>
      </c>
      <c r="AH134">
        <v>0</v>
      </c>
      <c r="AI134" s="2">
        <v>45107</v>
      </c>
      <c r="AJ134" t="s">
        <v>64</v>
      </c>
      <c r="AK134" t="s">
        <v>64</v>
      </c>
      <c r="AL134" t="s">
        <v>2621</v>
      </c>
      <c r="AM134" t="s">
        <v>2615</v>
      </c>
      <c r="AN134" s="3">
        <v>30000</v>
      </c>
      <c r="AO134" t="s">
        <v>2619</v>
      </c>
      <c r="AP134" t="s">
        <v>64</v>
      </c>
      <c r="AQ134" t="s">
        <v>2620</v>
      </c>
      <c r="AR134">
        <v>971</v>
      </c>
      <c r="AS134" t="s">
        <v>66</v>
      </c>
    </row>
    <row r="135" spans="1:45" ht="16" x14ac:dyDescent="0.2">
      <c r="A135">
        <v>2486</v>
      </c>
      <c r="B135">
        <v>2486</v>
      </c>
      <c r="C135" s="2">
        <v>45107</v>
      </c>
      <c r="D135" t="s">
        <v>1748</v>
      </c>
      <c r="E135" t="s">
        <v>147</v>
      </c>
      <c r="F135" s="3">
        <v>5.18</v>
      </c>
      <c r="G135" t="s">
        <v>47</v>
      </c>
      <c r="H135" s="3">
        <v>0</v>
      </c>
      <c r="I135" t="s">
        <v>48</v>
      </c>
      <c r="J135">
        <v>2705</v>
      </c>
      <c r="K135" t="s">
        <v>49</v>
      </c>
      <c r="L135" t="s">
        <v>50</v>
      </c>
      <c r="M135" t="s">
        <v>51</v>
      </c>
      <c r="N135">
        <v>940</v>
      </c>
      <c r="O135" t="s">
        <v>52</v>
      </c>
      <c r="P135" t="s">
        <v>53</v>
      </c>
      <c r="T135" t="s">
        <v>2622</v>
      </c>
      <c r="U135" t="s">
        <v>2623</v>
      </c>
      <c r="Z135" s="3"/>
      <c r="AF135" t="s">
        <v>63</v>
      </c>
      <c r="AH135">
        <v>0</v>
      </c>
      <c r="AI135" s="2">
        <v>45107</v>
      </c>
      <c r="AJ135" t="s">
        <v>64</v>
      </c>
      <c r="AK135" t="s">
        <v>64</v>
      </c>
      <c r="AL135" t="s">
        <v>2624</v>
      </c>
      <c r="AM135" t="s">
        <v>2623</v>
      </c>
      <c r="AN135" s="3"/>
      <c r="AP135" t="s">
        <v>64</v>
      </c>
      <c r="AR135">
        <v>972</v>
      </c>
      <c r="AS135" t="s">
        <v>66</v>
      </c>
    </row>
    <row r="136" spans="1:45" ht="16" x14ac:dyDescent="0.2">
      <c r="A136">
        <v>2489</v>
      </c>
      <c r="B136">
        <v>2489</v>
      </c>
      <c r="C136" s="2">
        <v>45107</v>
      </c>
      <c r="D136" t="s">
        <v>1748</v>
      </c>
      <c r="E136" t="s">
        <v>2507</v>
      </c>
      <c r="F136" s="3">
        <v>204.29</v>
      </c>
      <c r="G136" t="s">
        <v>47</v>
      </c>
      <c r="H136" s="3">
        <v>0</v>
      </c>
      <c r="I136" t="s">
        <v>48</v>
      </c>
      <c r="J136">
        <v>2702</v>
      </c>
      <c r="K136" t="s">
        <v>49</v>
      </c>
      <c r="L136" t="s">
        <v>50</v>
      </c>
      <c r="M136" t="s">
        <v>51</v>
      </c>
      <c r="N136">
        <v>940</v>
      </c>
      <c r="O136" t="s">
        <v>52</v>
      </c>
      <c r="P136" t="s">
        <v>53</v>
      </c>
      <c r="T136" t="s">
        <v>2625</v>
      </c>
      <c r="U136" t="s">
        <v>2626</v>
      </c>
      <c r="V136" t="s">
        <v>1843</v>
      </c>
      <c r="W136" t="s">
        <v>56</v>
      </c>
      <c r="X136" t="s">
        <v>2627</v>
      </c>
      <c r="Y136" t="s">
        <v>2511</v>
      </c>
      <c r="Z136" s="3">
        <v>19</v>
      </c>
      <c r="AA136" t="s">
        <v>2628</v>
      </c>
      <c r="AB136" t="s">
        <v>2629</v>
      </c>
      <c r="AC136" t="s">
        <v>61</v>
      </c>
      <c r="AD136" t="s">
        <v>61</v>
      </c>
      <c r="AE136" t="s">
        <v>2630</v>
      </c>
      <c r="AF136" t="s">
        <v>63</v>
      </c>
      <c r="AH136">
        <v>0</v>
      </c>
      <c r="AI136" s="2">
        <v>45107</v>
      </c>
      <c r="AJ136" t="s">
        <v>64</v>
      </c>
      <c r="AK136" t="s">
        <v>64</v>
      </c>
      <c r="AL136" t="s">
        <v>2631</v>
      </c>
      <c r="AM136" t="s">
        <v>2626</v>
      </c>
      <c r="AN136" s="3">
        <v>204.29</v>
      </c>
      <c r="AO136" t="s">
        <v>2629</v>
      </c>
      <c r="AP136" t="s">
        <v>64</v>
      </c>
      <c r="AQ136" t="s">
        <v>2630</v>
      </c>
      <c r="AR136">
        <v>973</v>
      </c>
      <c r="AS136" t="s">
        <v>66</v>
      </c>
    </row>
    <row r="137" spans="1:45" ht="16" x14ac:dyDescent="0.2">
      <c r="A137">
        <v>2570</v>
      </c>
      <c r="B137">
        <v>2570</v>
      </c>
      <c r="C137" s="2">
        <v>45107</v>
      </c>
      <c r="D137" t="s">
        <v>1934</v>
      </c>
      <c r="E137" t="s">
        <v>206</v>
      </c>
      <c r="F137" s="3">
        <v>3467.87</v>
      </c>
      <c r="G137" t="s">
        <v>47</v>
      </c>
      <c r="H137" s="3">
        <v>0</v>
      </c>
      <c r="I137" t="s">
        <v>104</v>
      </c>
      <c r="J137">
        <v>2551</v>
      </c>
      <c r="K137" t="s">
        <v>49</v>
      </c>
      <c r="L137" t="s">
        <v>50</v>
      </c>
      <c r="M137" t="s">
        <v>51</v>
      </c>
      <c r="N137">
        <v>1730</v>
      </c>
      <c r="O137" t="s">
        <v>52</v>
      </c>
      <c r="P137" t="s">
        <v>203</v>
      </c>
      <c r="T137" t="s">
        <v>64</v>
      </c>
      <c r="Z137" s="3"/>
      <c r="AF137" t="s">
        <v>63</v>
      </c>
      <c r="AH137">
        <v>0</v>
      </c>
      <c r="AI137" s="2">
        <v>45107</v>
      </c>
      <c r="AJ137" t="s">
        <v>64</v>
      </c>
      <c r="AK137" t="s">
        <v>64</v>
      </c>
      <c r="AL137" t="s">
        <v>64</v>
      </c>
      <c r="AN137" s="3"/>
      <c r="AP137" t="s">
        <v>64</v>
      </c>
      <c r="AR137" t="s">
        <v>64</v>
      </c>
      <c r="AS137" t="s">
        <v>66</v>
      </c>
    </row>
    <row r="138" spans="1:45" ht="16" x14ac:dyDescent="0.2">
      <c r="A138">
        <v>2571</v>
      </c>
      <c r="B138">
        <v>2571</v>
      </c>
      <c r="C138" s="2">
        <v>45107</v>
      </c>
      <c r="D138" t="s">
        <v>1935</v>
      </c>
      <c r="E138" t="s">
        <v>206</v>
      </c>
      <c r="F138" s="3">
        <v>2778.59</v>
      </c>
      <c r="G138" t="s">
        <v>47</v>
      </c>
      <c r="H138" s="3">
        <v>0</v>
      </c>
      <c r="I138" t="s">
        <v>104</v>
      </c>
      <c r="J138">
        <v>2551</v>
      </c>
      <c r="K138" t="s">
        <v>49</v>
      </c>
      <c r="L138" t="s">
        <v>50</v>
      </c>
      <c r="M138" t="s">
        <v>51</v>
      </c>
      <c r="N138">
        <v>1730</v>
      </c>
      <c r="O138" t="s">
        <v>52</v>
      </c>
      <c r="P138" t="s">
        <v>203</v>
      </c>
      <c r="T138" t="s">
        <v>64</v>
      </c>
      <c r="Z138" s="3"/>
      <c r="AF138" t="s">
        <v>63</v>
      </c>
      <c r="AH138">
        <v>0</v>
      </c>
      <c r="AI138" s="2">
        <v>45107</v>
      </c>
      <c r="AJ138" t="s">
        <v>64</v>
      </c>
      <c r="AK138" t="s">
        <v>64</v>
      </c>
      <c r="AL138" t="s">
        <v>64</v>
      </c>
      <c r="AN138" s="3"/>
      <c r="AP138" t="s">
        <v>64</v>
      </c>
      <c r="AR138" t="s">
        <v>64</v>
      </c>
      <c r="AS138" t="s">
        <v>66</v>
      </c>
    </row>
    <row r="139" spans="1:45" ht="16" x14ac:dyDescent="0.2">
      <c r="A139">
        <v>2575</v>
      </c>
      <c r="B139">
        <v>2575</v>
      </c>
      <c r="C139" s="2">
        <v>45107</v>
      </c>
      <c r="D139" t="s">
        <v>1936</v>
      </c>
      <c r="E139" t="s">
        <v>2634</v>
      </c>
      <c r="F139" s="3">
        <v>139.46</v>
      </c>
      <c r="G139" t="s">
        <v>47</v>
      </c>
      <c r="H139" s="3">
        <v>0</v>
      </c>
      <c r="I139" t="s">
        <v>104</v>
      </c>
      <c r="J139">
        <v>1730</v>
      </c>
      <c r="K139" t="s">
        <v>52</v>
      </c>
      <c r="L139" t="s">
        <v>203</v>
      </c>
      <c r="N139">
        <v>2551</v>
      </c>
      <c r="O139" t="s">
        <v>49</v>
      </c>
      <c r="P139" t="s">
        <v>50</v>
      </c>
      <c r="Q139" t="s">
        <v>51</v>
      </c>
      <c r="T139" t="s">
        <v>64</v>
      </c>
      <c r="Z139" s="3"/>
      <c r="AF139" t="s">
        <v>63</v>
      </c>
      <c r="AH139">
        <v>0</v>
      </c>
      <c r="AI139" s="2">
        <v>45107</v>
      </c>
      <c r="AJ139" t="s">
        <v>64</v>
      </c>
      <c r="AK139" t="s">
        <v>64</v>
      </c>
      <c r="AL139" t="s">
        <v>64</v>
      </c>
      <c r="AN139" s="3"/>
      <c r="AP139" t="s">
        <v>64</v>
      </c>
      <c r="AR139" t="s">
        <v>64</v>
      </c>
      <c r="AS139" t="s">
        <v>66</v>
      </c>
    </row>
    <row r="140" spans="1:45" ht="16" x14ac:dyDescent="0.2">
      <c r="A140">
        <v>2576</v>
      </c>
      <c r="B140">
        <v>2576</v>
      </c>
      <c r="C140" s="2">
        <v>45107</v>
      </c>
      <c r="D140" t="s">
        <v>1936</v>
      </c>
      <c r="E140" t="s">
        <v>2635</v>
      </c>
      <c r="F140" s="3">
        <v>806</v>
      </c>
      <c r="G140" t="s">
        <v>47</v>
      </c>
      <c r="H140" s="3">
        <v>0</v>
      </c>
      <c r="I140" t="s">
        <v>104</v>
      </c>
      <c r="J140">
        <v>2551</v>
      </c>
      <c r="K140" t="s">
        <v>49</v>
      </c>
      <c r="L140" t="s">
        <v>50</v>
      </c>
      <c r="M140" t="s">
        <v>51</v>
      </c>
      <c r="N140">
        <v>1730</v>
      </c>
      <c r="O140" t="s">
        <v>52</v>
      </c>
      <c r="P140" t="s">
        <v>203</v>
      </c>
      <c r="T140" t="s">
        <v>64</v>
      </c>
      <c r="Z140" s="3"/>
      <c r="AF140" t="s">
        <v>63</v>
      </c>
      <c r="AH140">
        <v>0</v>
      </c>
      <c r="AI140" s="2">
        <v>45107</v>
      </c>
      <c r="AJ140" t="s">
        <v>64</v>
      </c>
      <c r="AK140" t="s">
        <v>64</v>
      </c>
      <c r="AL140" t="s">
        <v>64</v>
      </c>
      <c r="AN140" s="3"/>
      <c r="AP140" t="s">
        <v>64</v>
      </c>
      <c r="AR140" t="s">
        <v>64</v>
      </c>
      <c r="AS140" t="s">
        <v>66</v>
      </c>
    </row>
    <row r="141" spans="1:45" ht="16" x14ac:dyDescent="0.2">
      <c r="A141">
        <v>2577</v>
      </c>
      <c r="B141">
        <v>2577</v>
      </c>
      <c r="C141" s="2">
        <v>45107</v>
      </c>
      <c r="D141" t="s">
        <v>1936</v>
      </c>
      <c r="E141" t="s">
        <v>206</v>
      </c>
      <c r="F141" s="3">
        <v>2988.56</v>
      </c>
      <c r="G141" t="s">
        <v>47</v>
      </c>
      <c r="H141" s="3">
        <v>0</v>
      </c>
      <c r="I141" t="s">
        <v>104</v>
      </c>
      <c r="J141">
        <v>2551</v>
      </c>
      <c r="K141" t="s">
        <v>49</v>
      </c>
      <c r="L141" t="s">
        <v>50</v>
      </c>
      <c r="M141" t="s">
        <v>51</v>
      </c>
      <c r="N141">
        <v>1730</v>
      </c>
      <c r="O141" t="s">
        <v>52</v>
      </c>
      <c r="P141" t="s">
        <v>203</v>
      </c>
      <c r="T141" t="s">
        <v>64</v>
      </c>
      <c r="Z141" s="3"/>
      <c r="AF141" t="s">
        <v>63</v>
      </c>
      <c r="AH141">
        <v>0</v>
      </c>
      <c r="AI141" s="2">
        <v>45107</v>
      </c>
      <c r="AJ141" t="s">
        <v>64</v>
      </c>
      <c r="AK141" t="s">
        <v>64</v>
      </c>
      <c r="AL141" t="s">
        <v>64</v>
      </c>
      <c r="AN141" s="3"/>
      <c r="AP141" t="s">
        <v>64</v>
      </c>
      <c r="AR141" t="s">
        <v>64</v>
      </c>
      <c r="AS141" t="s">
        <v>66</v>
      </c>
    </row>
    <row r="142" spans="1:45" ht="16" x14ac:dyDescent="0.2">
      <c r="A142">
        <v>2578</v>
      </c>
      <c r="B142">
        <v>2578</v>
      </c>
      <c r="C142" s="2">
        <v>45107</v>
      </c>
      <c r="D142" t="s">
        <v>1936</v>
      </c>
      <c r="E142" t="s">
        <v>204</v>
      </c>
      <c r="F142" s="3">
        <v>695.28</v>
      </c>
      <c r="G142" t="s">
        <v>47</v>
      </c>
      <c r="H142" s="3">
        <v>0</v>
      </c>
      <c r="I142" t="s">
        <v>104</v>
      </c>
      <c r="J142">
        <v>2555</v>
      </c>
      <c r="K142" t="s">
        <v>49</v>
      </c>
      <c r="L142" t="s">
        <v>50</v>
      </c>
      <c r="M142" t="s">
        <v>51</v>
      </c>
      <c r="N142">
        <v>1730</v>
      </c>
      <c r="O142" t="s">
        <v>52</v>
      </c>
      <c r="P142" t="s">
        <v>203</v>
      </c>
      <c r="T142" t="s">
        <v>64</v>
      </c>
      <c r="Z142" s="3"/>
      <c r="AF142" t="s">
        <v>63</v>
      </c>
      <c r="AH142">
        <v>0</v>
      </c>
      <c r="AI142" s="2">
        <v>45107</v>
      </c>
      <c r="AJ142" t="s">
        <v>64</v>
      </c>
      <c r="AK142" t="s">
        <v>64</v>
      </c>
      <c r="AL142" t="s">
        <v>64</v>
      </c>
      <c r="AN142" s="3"/>
      <c r="AP142" t="s">
        <v>64</v>
      </c>
      <c r="AR142" t="s">
        <v>64</v>
      </c>
      <c r="AS142" t="s">
        <v>66</v>
      </c>
    </row>
    <row r="143" spans="1:45" ht="16" x14ac:dyDescent="0.2">
      <c r="A143">
        <v>2579</v>
      </c>
      <c r="B143">
        <v>2579</v>
      </c>
      <c r="C143" s="2">
        <v>45107</v>
      </c>
      <c r="D143" t="s">
        <v>1934</v>
      </c>
      <c r="E143" t="s">
        <v>204</v>
      </c>
      <c r="F143" s="3">
        <v>662.55</v>
      </c>
      <c r="G143" t="s">
        <v>47</v>
      </c>
      <c r="H143" s="3">
        <v>0</v>
      </c>
      <c r="I143" t="s">
        <v>104</v>
      </c>
      <c r="J143">
        <v>2555</v>
      </c>
      <c r="K143" t="s">
        <v>49</v>
      </c>
      <c r="L143" t="s">
        <v>50</v>
      </c>
      <c r="M143" t="s">
        <v>51</v>
      </c>
      <c r="N143">
        <v>1730</v>
      </c>
      <c r="O143" t="s">
        <v>52</v>
      </c>
      <c r="P143" t="s">
        <v>203</v>
      </c>
      <c r="T143" t="s">
        <v>64</v>
      </c>
      <c r="Z143" s="3"/>
      <c r="AF143" t="s">
        <v>63</v>
      </c>
      <c r="AH143">
        <v>0</v>
      </c>
      <c r="AI143" s="2">
        <v>45107</v>
      </c>
      <c r="AJ143" t="s">
        <v>64</v>
      </c>
      <c r="AK143" t="s">
        <v>64</v>
      </c>
      <c r="AL143" t="s">
        <v>64</v>
      </c>
      <c r="AN143" s="3"/>
      <c r="AP143" t="s">
        <v>64</v>
      </c>
      <c r="AR143" t="s">
        <v>64</v>
      </c>
      <c r="AS143" t="s">
        <v>66</v>
      </c>
    </row>
    <row r="144" spans="1:45" ht="16" x14ac:dyDescent="0.2">
      <c r="A144">
        <v>2580</v>
      </c>
      <c r="B144">
        <v>2580</v>
      </c>
      <c r="C144" s="2">
        <v>45107</v>
      </c>
      <c r="D144" t="s">
        <v>1935</v>
      </c>
      <c r="E144" t="s">
        <v>204</v>
      </c>
      <c r="F144" s="3">
        <v>511.49</v>
      </c>
      <c r="G144" t="s">
        <v>47</v>
      </c>
      <c r="H144" s="3">
        <v>0</v>
      </c>
      <c r="I144" t="s">
        <v>104</v>
      </c>
      <c r="J144">
        <v>2555</v>
      </c>
      <c r="K144" t="s">
        <v>49</v>
      </c>
      <c r="L144" t="s">
        <v>50</v>
      </c>
      <c r="M144" t="s">
        <v>51</v>
      </c>
      <c r="N144">
        <v>1730</v>
      </c>
      <c r="O144" t="s">
        <v>52</v>
      </c>
      <c r="P144" t="s">
        <v>203</v>
      </c>
      <c r="T144" t="s">
        <v>64</v>
      </c>
      <c r="Z144" s="3"/>
      <c r="AF144" t="s">
        <v>63</v>
      </c>
      <c r="AH144">
        <v>0</v>
      </c>
      <c r="AI144" s="2">
        <v>45107</v>
      </c>
      <c r="AJ144" t="s">
        <v>64</v>
      </c>
      <c r="AK144" t="s">
        <v>64</v>
      </c>
      <c r="AL144" t="s">
        <v>64</v>
      </c>
      <c r="AN144" s="3"/>
      <c r="AP144" t="s">
        <v>64</v>
      </c>
      <c r="AR144" t="s">
        <v>64</v>
      </c>
      <c r="AS144" t="s">
        <v>66</v>
      </c>
    </row>
    <row r="145" spans="1:45" ht="16" x14ac:dyDescent="0.2">
      <c r="A145">
        <v>3749</v>
      </c>
      <c r="B145">
        <v>3749</v>
      </c>
      <c r="C145" s="2">
        <v>45107</v>
      </c>
      <c r="D145" t="s">
        <v>1935</v>
      </c>
      <c r="E145" t="s">
        <v>2155</v>
      </c>
      <c r="F145" s="3">
        <v>43.17</v>
      </c>
      <c r="G145" t="s">
        <v>47</v>
      </c>
      <c r="H145" s="3">
        <v>0</v>
      </c>
      <c r="I145" t="s">
        <v>104</v>
      </c>
      <c r="J145">
        <v>1730</v>
      </c>
      <c r="K145" t="s">
        <v>52</v>
      </c>
      <c r="L145" t="s">
        <v>203</v>
      </c>
      <c r="N145">
        <v>2400</v>
      </c>
      <c r="O145" t="s">
        <v>49</v>
      </c>
      <c r="P145" t="s">
        <v>105</v>
      </c>
      <c r="Q145" t="s">
        <v>51</v>
      </c>
      <c r="T145" t="s">
        <v>64</v>
      </c>
      <c r="Z145" s="3"/>
      <c r="AF145" t="s">
        <v>63</v>
      </c>
      <c r="AH145">
        <v>0</v>
      </c>
      <c r="AI145" s="2">
        <v>45107</v>
      </c>
      <c r="AJ145" t="s">
        <v>64</v>
      </c>
      <c r="AK145" t="s">
        <v>64</v>
      </c>
      <c r="AL145" t="s">
        <v>64</v>
      </c>
      <c r="AN145" s="3"/>
      <c r="AP145" t="s">
        <v>64</v>
      </c>
      <c r="AR145" t="s">
        <v>64</v>
      </c>
      <c r="AS145" t="s">
        <v>66</v>
      </c>
    </row>
    <row r="146" spans="1:45" ht="16" x14ac:dyDescent="0.2">
      <c r="A146">
        <v>2492</v>
      </c>
      <c r="B146">
        <v>2492</v>
      </c>
      <c r="C146" s="2">
        <v>45112</v>
      </c>
      <c r="D146" t="s">
        <v>1814</v>
      </c>
      <c r="E146" t="s">
        <v>68</v>
      </c>
      <c r="F146" s="3">
        <v>100.39</v>
      </c>
      <c r="G146" t="s">
        <v>47</v>
      </c>
      <c r="H146" s="3">
        <v>0</v>
      </c>
      <c r="I146" t="s">
        <v>48</v>
      </c>
      <c r="J146">
        <v>2710</v>
      </c>
      <c r="K146" t="s">
        <v>49</v>
      </c>
      <c r="L146" t="s">
        <v>50</v>
      </c>
      <c r="M146" t="s">
        <v>51</v>
      </c>
      <c r="N146">
        <v>940</v>
      </c>
      <c r="O146" t="s">
        <v>52</v>
      </c>
      <c r="P146" t="s">
        <v>53</v>
      </c>
      <c r="T146" t="s">
        <v>2636</v>
      </c>
      <c r="U146" t="s">
        <v>2637</v>
      </c>
      <c r="V146" t="s">
        <v>1867</v>
      </c>
      <c r="W146" t="s">
        <v>56</v>
      </c>
      <c r="X146" t="s">
        <v>2638</v>
      </c>
      <c r="Y146" t="s">
        <v>72</v>
      </c>
      <c r="Z146" s="3">
        <v>0</v>
      </c>
      <c r="AA146" t="s">
        <v>2639</v>
      </c>
      <c r="AB146" t="s">
        <v>2640</v>
      </c>
      <c r="AC146" t="s">
        <v>61</v>
      </c>
      <c r="AD146" t="s">
        <v>61</v>
      </c>
      <c r="AE146" t="s">
        <v>2641</v>
      </c>
      <c r="AF146" t="s">
        <v>63</v>
      </c>
      <c r="AH146">
        <v>0</v>
      </c>
      <c r="AI146" s="2">
        <v>45112</v>
      </c>
      <c r="AJ146" t="s">
        <v>64</v>
      </c>
      <c r="AK146" t="s">
        <v>64</v>
      </c>
      <c r="AL146" t="s">
        <v>2642</v>
      </c>
      <c r="AM146" t="s">
        <v>2637</v>
      </c>
      <c r="AN146" s="3">
        <v>100.39</v>
      </c>
      <c r="AO146" t="s">
        <v>2640</v>
      </c>
      <c r="AP146" t="s">
        <v>64</v>
      </c>
      <c r="AQ146" t="s">
        <v>2641</v>
      </c>
      <c r="AR146">
        <v>974</v>
      </c>
      <c r="AS146" t="s">
        <v>66</v>
      </c>
    </row>
    <row r="147" spans="1:45" ht="16" x14ac:dyDescent="0.2">
      <c r="A147">
        <v>2493</v>
      </c>
      <c r="B147">
        <v>2493</v>
      </c>
      <c r="C147" s="2">
        <v>45113</v>
      </c>
      <c r="D147" t="s">
        <v>1748</v>
      </c>
      <c r="E147" t="s">
        <v>2371</v>
      </c>
      <c r="F147" s="3">
        <v>46.41</v>
      </c>
      <c r="G147" t="s">
        <v>47</v>
      </c>
      <c r="H147" s="3">
        <v>0</v>
      </c>
      <c r="I147" t="s">
        <v>48</v>
      </c>
      <c r="J147">
        <v>2663</v>
      </c>
      <c r="K147" t="s">
        <v>49</v>
      </c>
      <c r="L147" t="s">
        <v>50</v>
      </c>
      <c r="M147" t="s">
        <v>51</v>
      </c>
      <c r="N147">
        <v>940</v>
      </c>
      <c r="O147" t="s">
        <v>52</v>
      </c>
      <c r="P147" t="s">
        <v>53</v>
      </c>
      <c r="T147" t="s">
        <v>2516</v>
      </c>
      <c r="U147" t="s">
        <v>2643</v>
      </c>
      <c r="V147" t="s">
        <v>1877</v>
      </c>
      <c r="W147" t="s">
        <v>56</v>
      </c>
      <c r="X147" t="s">
        <v>2644</v>
      </c>
      <c r="Y147" t="s">
        <v>2375</v>
      </c>
      <c r="Z147" s="3">
        <v>19</v>
      </c>
      <c r="AA147" t="s">
        <v>2519</v>
      </c>
      <c r="AB147" t="s">
        <v>2645</v>
      </c>
      <c r="AC147" t="s">
        <v>61</v>
      </c>
      <c r="AD147" t="s">
        <v>61</v>
      </c>
      <c r="AE147" t="s">
        <v>2646</v>
      </c>
      <c r="AF147" t="s">
        <v>63</v>
      </c>
      <c r="AH147">
        <v>0</v>
      </c>
      <c r="AI147" s="2">
        <v>45113</v>
      </c>
      <c r="AJ147" t="s">
        <v>64</v>
      </c>
      <c r="AK147" t="s">
        <v>64</v>
      </c>
      <c r="AL147" t="s">
        <v>2647</v>
      </c>
      <c r="AM147" t="s">
        <v>2643</v>
      </c>
      <c r="AN147" s="3">
        <v>46.41</v>
      </c>
      <c r="AO147" t="s">
        <v>2645</v>
      </c>
      <c r="AP147" t="s">
        <v>64</v>
      </c>
      <c r="AQ147" t="s">
        <v>2646</v>
      </c>
      <c r="AR147">
        <v>975</v>
      </c>
      <c r="AS147" t="s">
        <v>66</v>
      </c>
    </row>
    <row r="148" spans="1:45" ht="16" x14ac:dyDescent="0.2">
      <c r="A148">
        <v>2494</v>
      </c>
      <c r="B148">
        <v>2494</v>
      </c>
      <c r="C148" s="2">
        <v>45117.43440972222</v>
      </c>
      <c r="D148" t="s">
        <v>1748</v>
      </c>
      <c r="E148" t="s">
        <v>2165</v>
      </c>
      <c r="F148" s="3">
        <v>52.9</v>
      </c>
      <c r="G148" t="s">
        <v>47</v>
      </c>
      <c r="H148" s="3">
        <v>0</v>
      </c>
      <c r="I148" t="s">
        <v>48</v>
      </c>
      <c r="J148">
        <v>2900</v>
      </c>
      <c r="K148" t="s">
        <v>49</v>
      </c>
      <c r="L148" t="s">
        <v>50</v>
      </c>
      <c r="M148" t="s">
        <v>51</v>
      </c>
      <c r="N148">
        <v>941</v>
      </c>
      <c r="O148" t="s">
        <v>52</v>
      </c>
      <c r="P148" t="s">
        <v>53</v>
      </c>
      <c r="T148" t="s">
        <v>2313</v>
      </c>
      <c r="U148" t="s">
        <v>2648</v>
      </c>
      <c r="V148" t="s">
        <v>1914</v>
      </c>
      <c r="W148" t="s">
        <v>56</v>
      </c>
      <c r="X148" t="s">
        <v>2649</v>
      </c>
      <c r="Y148" t="s">
        <v>323</v>
      </c>
      <c r="Z148" s="3">
        <v>19</v>
      </c>
      <c r="AA148" t="s">
        <v>2316</v>
      </c>
      <c r="AB148" t="s">
        <v>2650</v>
      </c>
      <c r="AC148" t="s">
        <v>61</v>
      </c>
      <c r="AD148" t="s">
        <v>61</v>
      </c>
      <c r="AE148" t="s">
        <v>2651</v>
      </c>
      <c r="AF148" t="s">
        <v>63</v>
      </c>
      <c r="AH148">
        <v>0</v>
      </c>
      <c r="AI148" s="2">
        <v>45117</v>
      </c>
      <c r="AJ148" t="s">
        <v>64</v>
      </c>
      <c r="AK148" t="s">
        <v>64</v>
      </c>
      <c r="AL148" t="s">
        <v>2652</v>
      </c>
      <c r="AM148" t="s">
        <v>2648</v>
      </c>
      <c r="AN148" s="3">
        <v>52.9</v>
      </c>
      <c r="AO148" t="s">
        <v>2650</v>
      </c>
      <c r="AP148" t="s">
        <v>64</v>
      </c>
      <c r="AQ148" t="s">
        <v>2651</v>
      </c>
      <c r="AR148">
        <v>976</v>
      </c>
      <c r="AS148" t="s">
        <v>66</v>
      </c>
    </row>
    <row r="149" spans="1:45" ht="16" x14ac:dyDescent="0.2">
      <c r="A149">
        <v>2781</v>
      </c>
      <c r="B149">
        <v>2781</v>
      </c>
      <c r="C149" s="2">
        <v>45119</v>
      </c>
      <c r="D149" t="s">
        <v>1761</v>
      </c>
      <c r="E149" t="s">
        <v>2665</v>
      </c>
      <c r="F149" s="3">
        <v>276.66000000000003</v>
      </c>
      <c r="G149" t="s">
        <v>47</v>
      </c>
      <c r="H149" s="3">
        <v>0</v>
      </c>
      <c r="I149" t="s">
        <v>48</v>
      </c>
      <c r="J149">
        <v>2722</v>
      </c>
      <c r="K149" t="s">
        <v>49</v>
      </c>
      <c r="L149" t="s">
        <v>50</v>
      </c>
      <c r="M149" t="s">
        <v>51</v>
      </c>
      <c r="N149">
        <v>561</v>
      </c>
      <c r="O149" t="s">
        <v>52</v>
      </c>
      <c r="P149" t="s">
        <v>53</v>
      </c>
      <c r="T149" t="s">
        <v>2666</v>
      </c>
      <c r="V149" t="s">
        <v>1892</v>
      </c>
      <c r="W149" t="s">
        <v>56</v>
      </c>
      <c r="X149" t="s">
        <v>2667</v>
      </c>
      <c r="Y149" t="s">
        <v>2668</v>
      </c>
      <c r="Z149" s="3">
        <v>0</v>
      </c>
      <c r="AA149" t="s">
        <v>2669</v>
      </c>
      <c r="AB149" t="s">
        <v>2640</v>
      </c>
      <c r="AC149" t="s">
        <v>61</v>
      </c>
      <c r="AD149" t="s">
        <v>61</v>
      </c>
      <c r="AE149" t="s">
        <v>2670</v>
      </c>
      <c r="AF149" t="s">
        <v>63</v>
      </c>
      <c r="AH149">
        <v>0</v>
      </c>
      <c r="AI149" s="2">
        <v>45119</v>
      </c>
      <c r="AJ149" t="s">
        <v>64</v>
      </c>
      <c r="AK149" t="s">
        <v>64</v>
      </c>
      <c r="AL149" t="s">
        <v>2671</v>
      </c>
      <c r="AN149" s="3">
        <v>276.66000000000003</v>
      </c>
      <c r="AO149" t="s">
        <v>2640</v>
      </c>
      <c r="AP149" t="s">
        <v>64</v>
      </c>
      <c r="AQ149" t="s">
        <v>2670</v>
      </c>
      <c r="AR149">
        <v>978</v>
      </c>
      <c r="AS149" t="s">
        <v>66</v>
      </c>
    </row>
    <row r="150" spans="1:45" ht="16" x14ac:dyDescent="0.2">
      <c r="A150">
        <v>2623</v>
      </c>
      <c r="B150">
        <v>2623</v>
      </c>
      <c r="C150" s="2">
        <v>45126</v>
      </c>
      <c r="D150" t="s">
        <v>1761</v>
      </c>
      <c r="E150" t="s">
        <v>2674</v>
      </c>
      <c r="F150" s="3">
        <v>30.81</v>
      </c>
      <c r="G150" t="s">
        <v>47</v>
      </c>
      <c r="H150" s="3">
        <v>0</v>
      </c>
      <c r="I150" t="s">
        <v>48</v>
      </c>
      <c r="J150">
        <v>2720</v>
      </c>
      <c r="K150" t="s">
        <v>49</v>
      </c>
      <c r="L150" t="s">
        <v>50</v>
      </c>
      <c r="M150" t="s">
        <v>51</v>
      </c>
      <c r="N150">
        <v>942</v>
      </c>
      <c r="O150" t="s">
        <v>52</v>
      </c>
      <c r="P150" t="s">
        <v>53</v>
      </c>
      <c r="T150" t="s">
        <v>2675</v>
      </c>
      <c r="U150" t="s">
        <v>2676</v>
      </c>
      <c r="V150" t="s">
        <v>2044</v>
      </c>
      <c r="W150" t="s">
        <v>56</v>
      </c>
      <c r="X150" t="s">
        <v>2677</v>
      </c>
      <c r="Y150" t="s">
        <v>2036</v>
      </c>
      <c r="Z150" s="3">
        <v>19</v>
      </c>
      <c r="AA150" t="s">
        <v>2678</v>
      </c>
      <c r="AB150" t="s">
        <v>2679</v>
      </c>
      <c r="AC150" t="s">
        <v>61</v>
      </c>
      <c r="AD150" t="s">
        <v>61</v>
      </c>
      <c r="AE150" t="s">
        <v>2680</v>
      </c>
      <c r="AF150" t="s">
        <v>63</v>
      </c>
      <c r="AH150">
        <v>0</v>
      </c>
      <c r="AI150" s="2">
        <v>45126</v>
      </c>
      <c r="AJ150" t="s">
        <v>64</v>
      </c>
      <c r="AK150" t="s">
        <v>64</v>
      </c>
      <c r="AL150" t="s">
        <v>2681</v>
      </c>
      <c r="AM150" t="s">
        <v>2676</v>
      </c>
      <c r="AN150" s="3">
        <v>30.41</v>
      </c>
      <c r="AO150" t="s">
        <v>2679</v>
      </c>
      <c r="AP150" t="s">
        <v>64</v>
      </c>
      <c r="AQ150" t="s">
        <v>2680</v>
      </c>
      <c r="AR150">
        <v>1026</v>
      </c>
      <c r="AS150" t="s">
        <v>66</v>
      </c>
    </row>
    <row r="151" spans="1:45" ht="16" x14ac:dyDescent="0.2">
      <c r="A151">
        <v>2627</v>
      </c>
      <c r="B151">
        <v>2627</v>
      </c>
      <c r="C151" s="2">
        <v>45127</v>
      </c>
      <c r="D151" t="s">
        <v>1761</v>
      </c>
      <c r="E151" t="s">
        <v>2032</v>
      </c>
      <c r="F151" s="3">
        <v>21.46</v>
      </c>
      <c r="G151" t="s">
        <v>47</v>
      </c>
      <c r="H151" s="3">
        <v>0</v>
      </c>
      <c r="I151" t="s">
        <v>48</v>
      </c>
      <c r="J151">
        <v>2720</v>
      </c>
      <c r="K151" t="s">
        <v>49</v>
      </c>
      <c r="L151" t="s">
        <v>50</v>
      </c>
      <c r="M151" t="s">
        <v>51</v>
      </c>
      <c r="N151">
        <v>942</v>
      </c>
      <c r="O151" t="s">
        <v>52</v>
      </c>
      <c r="P151" t="s">
        <v>53</v>
      </c>
      <c r="T151" t="s">
        <v>2682</v>
      </c>
      <c r="U151" t="s">
        <v>2683</v>
      </c>
      <c r="V151" t="s">
        <v>1986</v>
      </c>
      <c r="W151" t="s">
        <v>56</v>
      </c>
      <c r="X151" t="s">
        <v>2684</v>
      </c>
      <c r="Y151" t="s">
        <v>2036</v>
      </c>
      <c r="Z151" s="3">
        <v>19</v>
      </c>
      <c r="AA151" t="s">
        <v>2685</v>
      </c>
      <c r="AB151" t="s">
        <v>2686</v>
      </c>
      <c r="AC151" t="s">
        <v>61</v>
      </c>
      <c r="AD151" t="s">
        <v>61</v>
      </c>
      <c r="AE151" t="s">
        <v>2687</v>
      </c>
      <c r="AF151" t="s">
        <v>63</v>
      </c>
      <c r="AH151">
        <v>0</v>
      </c>
      <c r="AI151" s="2">
        <v>45127</v>
      </c>
      <c r="AJ151" t="s">
        <v>64</v>
      </c>
      <c r="AK151" t="s">
        <v>64</v>
      </c>
      <c r="AL151" t="s">
        <v>2688</v>
      </c>
      <c r="AM151" t="s">
        <v>2683</v>
      </c>
      <c r="AN151" s="3">
        <v>21.46</v>
      </c>
      <c r="AO151" t="s">
        <v>2686</v>
      </c>
      <c r="AP151" t="s">
        <v>64</v>
      </c>
      <c r="AQ151" t="s">
        <v>2687</v>
      </c>
      <c r="AR151">
        <v>1027</v>
      </c>
      <c r="AS151" t="s">
        <v>66</v>
      </c>
    </row>
    <row r="152" spans="1:45" ht="16" x14ac:dyDescent="0.2">
      <c r="A152">
        <v>2507</v>
      </c>
      <c r="B152">
        <v>2507</v>
      </c>
      <c r="C152" s="2">
        <v>45128</v>
      </c>
      <c r="D152" t="s">
        <v>1748</v>
      </c>
      <c r="E152" t="s">
        <v>652</v>
      </c>
      <c r="F152" s="3">
        <v>50</v>
      </c>
      <c r="G152" t="s">
        <v>47</v>
      </c>
      <c r="H152" s="3">
        <v>0</v>
      </c>
      <c r="I152" t="s">
        <v>48</v>
      </c>
      <c r="J152">
        <v>2705</v>
      </c>
      <c r="K152" t="s">
        <v>49</v>
      </c>
      <c r="L152" t="s">
        <v>50</v>
      </c>
      <c r="M152" t="s">
        <v>51</v>
      </c>
      <c r="N152">
        <v>940</v>
      </c>
      <c r="O152" t="s">
        <v>52</v>
      </c>
      <c r="P152" t="s">
        <v>53</v>
      </c>
      <c r="T152" t="s">
        <v>653</v>
      </c>
      <c r="U152" t="s">
        <v>654</v>
      </c>
      <c r="Z152" s="3"/>
      <c r="AF152" t="s">
        <v>63</v>
      </c>
      <c r="AH152">
        <v>0</v>
      </c>
      <c r="AI152" s="2">
        <v>45128</v>
      </c>
      <c r="AJ152" t="s">
        <v>64</v>
      </c>
      <c r="AK152" t="s">
        <v>64</v>
      </c>
      <c r="AL152" t="s">
        <v>2689</v>
      </c>
      <c r="AM152" t="s">
        <v>654</v>
      </c>
      <c r="AN152" s="3"/>
      <c r="AP152" t="s">
        <v>64</v>
      </c>
      <c r="AR152">
        <v>986</v>
      </c>
      <c r="AS152" t="s">
        <v>66</v>
      </c>
    </row>
    <row r="153" spans="1:45" ht="16" x14ac:dyDescent="0.2">
      <c r="A153">
        <v>2515</v>
      </c>
      <c r="B153">
        <v>2515</v>
      </c>
      <c r="C153" s="2">
        <v>45132</v>
      </c>
      <c r="D153" t="s">
        <v>1814</v>
      </c>
      <c r="E153" t="s">
        <v>2057</v>
      </c>
      <c r="F153" s="3">
        <v>21.52</v>
      </c>
      <c r="G153" t="s">
        <v>47</v>
      </c>
      <c r="H153" s="3">
        <v>0</v>
      </c>
      <c r="I153" t="s">
        <v>48</v>
      </c>
      <c r="J153">
        <v>2710</v>
      </c>
      <c r="K153" t="s">
        <v>49</v>
      </c>
      <c r="L153" t="s">
        <v>50</v>
      </c>
      <c r="M153" t="s">
        <v>51</v>
      </c>
      <c r="N153">
        <v>940</v>
      </c>
      <c r="O153" t="s">
        <v>52</v>
      </c>
      <c r="P153" t="s">
        <v>53</v>
      </c>
      <c r="T153" t="s">
        <v>2696</v>
      </c>
      <c r="U153" t="s">
        <v>2697</v>
      </c>
      <c r="V153" t="s">
        <v>1920</v>
      </c>
      <c r="W153" t="s">
        <v>56</v>
      </c>
      <c r="X153" t="s">
        <v>2698</v>
      </c>
      <c r="Y153" t="s">
        <v>2061</v>
      </c>
      <c r="Z153" s="3">
        <v>19</v>
      </c>
      <c r="AA153" t="s">
        <v>2699</v>
      </c>
      <c r="AB153" t="s">
        <v>2700</v>
      </c>
      <c r="AC153" t="s">
        <v>61</v>
      </c>
      <c r="AD153" t="s">
        <v>61</v>
      </c>
      <c r="AE153" t="s">
        <v>2701</v>
      </c>
      <c r="AF153" t="s">
        <v>63</v>
      </c>
      <c r="AH153">
        <v>0</v>
      </c>
      <c r="AI153" s="2">
        <v>45132</v>
      </c>
      <c r="AJ153" t="s">
        <v>64</v>
      </c>
      <c r="AK153" t="s">
        <v>64</v>
      </c>
      <c r="AL153" t="s">
        <v>2702</v>
      </c>
      <c r="AM153" t="s">
        <v>2697</v>
      </c>
      <c r="AN153" s="3">
        <v>21.52</v>
      </c>
      <c r="AO153" t="s">
        <v>2700</v>
      </c>
      <c r="AP153" t="s">
        <v>64</v>
      </c>
      <c r="AQ153" t="s">
        <v>2701</v>
      </c>
      <c r="AR153">
        <v>991</v>
      </c>
      <c r="AS153" t="s">
        <v>66</v>
      </c>
    </row>
    <row r="154" spans="1:45" ht="16" x14ac:dyDescent="0.2">
      <c r="A154">
        <v>2625</v>
      </c>
      <c r="B154">
        <v>2625</v>
      </c>
      <c r="C154" s="2">
        <v>45132</v>
      </c>
      <c r="D154" t="s">
        <v>1761</v>
      </c>
      <c r="E154" t="s">
        <v>2703</v>
      </c>
      <c r="F154" s="3">
        <v>6.98</v>
      </c>
      <c r="G154" t="s">
        <v>47</v>
      </c>
      <c r="H154" s="3">
        <v>0</v>
      </c>
      <c r="I154" t="s">
        <v>48</v>
      </c>
      <c r="J154">
        <v>2720</v>
      </c>
      <c r="K154" t="s">
        <v>49</v>
      </c>
      <c r="L154" t="s">
        <v>50</v>
      </c>
      <c r="M154" t="s">
        <v>51</v>
      </c>
      <c r="N154">
        <v>942</v>
      </c>
      <c r="O154" t="s">
        <v>52</v>
      </c>
      <c r="P154" t="s">
        <v>53</v>
      </c>
      <c r="T154" t="s">
        <v>2704</v>
      </c>
      <c r="U154" t="s">
        <v>2705</v>
      </c>
      <c r="V154" t="s">
        <v>1930</v>
      </c>
      <c r="W154" t="s">
        <v>56</v>
      </c>
      <c r="X154" t="s">
        <v>2706</v>
      </c>
      <c r="Y154" t="s">
        <v>953</v>
      </c>
      <c r="Z154" s="3">
        <v>19</v>
      </c>
      <c r="AA154" t="s">
        <v>2707</v>
      </c>
      <c r="AB154" t="s">
        <v>2700</v>
      </c>
      <c r="AC154" t="s">
        <v>61</v>
      </c>
      <c r="AD154" t="s">
        <v>61</v>
      </c>
      <c r="AE154" t="s">
        <v>2708</v>
      </c>
      <c r="AF154" t="s">
        <v>63</v>
      </c>
      <c r="AH154">
        <v>0</v>
      </c>
      <c r="AI154" s="2">
        <v>45132</v>
      </c>
      <c r="AJ154" t="s">
        <v>64</v>
      </c>
      <c r="AK154" t="s">
        <v>64</v>
      </c>
      <c r="AL154" t="s">
        <v>2709</v>
      </c>
      <c r="AM154" t="s">
        <v>2705</v>
      </c>
      <c r="AN154" s="3">
        <v>6.98</v>
      </c>
      <c r="AO154" t="s">
        <v>2700</v>
      </c>
      <c r="AP154" t="s">
        <v>64</v>
      </c>
      <c r="AQ154" t="s">
        <v>2708</v>
      </c>
      <c r="AR154">
        <v>1029</v>
      </c>
      <c r="AS154" t="s">
        <v>66</v>
      </c>
    </row>
    <row r="155" spans="1:45" ht="16" x14ac:dyDescent="0.2">
      <c r="A155">
        <v>2519</v>
      </c>
      <c r="B155">
        <v>2519</v>
      </c>
      <c r="C155" s="2">
        <v>45138</v>
      </c>
      <c r="D155" t="s">
        <v>1782</v>
      </c>
      <c r="E155" t="s">
        <v>287</v>
      </c>
      <c r="F155" s="3">
        <v>95.2</v>
      </c>
      <c r="G155" t="s">
        <v>47</v>
      </c>
      <c r="H155" s="3">
        <v>0</v>
      </c>
      <c r="I155" t="s">
        <v>48</v>
      </c>
      <c r="J155">
        <v>2894</v>
      </c>
      <c r="K155" t="s">
        <v>49</v>
      </c>
      <c r="L155" t="s">
        <v>50</v>
      </c>
      <c r="M155" t="s">
        <v>51</v>
      </c>
      <c r="N155">
        <v>940</v>
      </c>
      <c r="O155" t="s">
        <v>52</v>
      </c>
      <c r="P155" t="s">
        <v>53</v>
      </c>
      <c r="T155" t="s">
        <v>288</v>
      </c>
      <c r="U155" t="s">
        <v>2714</v>
      </c>
      <c r="V155" t="s">
        <v>1917</v>
      </c>
      <c r="W155" t="s">
        <v>56</v>
      </c>
      <c r="X155" t="s">
        <v>2715</v>
      </c>
      <c r="Y155" t="s">
        <v>291</v>
      </c>
      <c r="Z155" s="3">
        <v>19</v>
      </c>
      <c r="AA155" t="s">
        <v>292</v>
      </c>
      <c r="AB155" t="s">
        <v>2716</v>
      </c>
      <c r="AC155" t="s">
        <v>61</v>
      </c>
      <c r="AD155" t="s">
        <v>61</v>
      </c>
      <c r="AE155" t="s">
        <v>2717</v>
      </c>
      <c r="AF155" t="s">
        <v>63</v>
      </c>
      <c r="AH155">
        <v>0</v>
      </c>
      <c r="AI155" s="2">
        <v>45138</v>
      </c>
      <c r="AJ155" t="s">
        <v>64</v>
      </c>
      <c r="AK155" t="s">
        <v>64</v>
      </c>
      <c r="AL155" t="s">
        <v>2718</v>
      </c>
      <c r="AM155" t="s">
        <v>2714</v>
      </c>
      <c r="AN155" s="3">
        <v>95.2</v>
      </c>
      <c r="AO155" t="s">
        <v>2716</v>
      </c>
      <c r="AP155" t="s">
        <v>64</v>
      </c>
      <c r="AQ155" t="s">
        <v>2717</v>
      </c>
      <c r="AR155">
        <v>995</v>
      </c>
      <c r="AS155" t="s">
        <v>66</v>
      </c>
    </row>
    <row r="156" spans="1:45" ht="16" x14ac:dyDescent="0.2">
      <c r="A156">
        <v>2518</v>
      </c>
      <c r="B156">
        <v>2518</v>
      </c>
      <c r="C156" s="2">
        <v>45138</v>
      </c>
      <c r="D156" t="s">
        <v>1748</v>
      </c>
      <c r="E156" t="s">
        <v>147</v>
      </c>
      <c r="F156" s="3">
        <v>4.2</v>
      </c>
      <c r="G156" t="s">
        <v>47</v>
      </c>
      <c r="H156" s="3">
        <v>0</v>
      </c>
      <c r="I156" t="s">
        <v>48</v>
      </c>
      <c r="J156">
        <v>2705</v>
      </c>
      <c r="K156" t="s">
        <v>49</v>
      </c>
      <c r="L156" t="s">
        <v>50</v>
      </c>
      <c r="M156" t="s">
        <v>51</v>
      </c>
      <c r="N156">
        <v>940</v>
      </c>
      <c r="O156" t="s">
        <v>52</v>
      </c>
      <c r="P156" t="s">
        <v>53</v>
      </c>
      <c r="T156" t="s">
        <v>2719</v>
      </c>
      <c r="U156" t="s">
        <v>2720</v>
      </c>
      <c r="Z156" s="3"/>
      <c r="AF156" t="s">
        <v>63</v>
      </c>
      <c r="AH156">
        <v>0</v>
      </c>
      <c r="AI156" s="2">
        <v>45138</v>
      </c>
      <c r="AJ156" t="s">
        <v>64</v>
      </c>
      <c r="AK156" t="s">
        <v>64</v>
      </c>
      <c r="AL156" t="s">
        <v>2721</v>
      </c>
      <c r="AM156" t="s">
        <v>2720</v>
      </c>
      <c r="AN156" s="3"/>
      <c r="AP156" t="s">
        <v>64</v>
      </c>
      <c r="AR156">
        <v>994</v>
      </c>
      <c r="AS156" t="s">
        <v>66</v>
      </c>
    </row>
    <row r="157" spans="1:45" ht="16" x14ac:dyDescent="0.2">
      <c r="A157">
        <v>2585</v>
      </c>
      <c r="B157">
        <v>2585</v>
      </c>
      <c r="C157" s="2">
        <v>45138</v>
      </c>
      <c r="D157" t="s">
        <v>1934</v>
      </c>
      <c r="E157" t="s">
        <v>206</v>
      </c>
      <c r="F157" s="3">
        <v>2957.87</v>
      </c>
      <c r="G157" t="s">
        <v>47</v>
      </c>
      <c r="H157" s="3">
        <v>0</v>
      </c>
      <c r="I157" t="s">
        <v>104</v>
      </c>
      <c r="J157">
        <v>2551</v>
      </c>
      <c r="K157" t="s">
        <v>49</v>
      </c>
      <c r="L157" t="s">
        <v>50</v>
      </c>
      <c r="M157" t="s">
        <v>51</v>
      </c>
      <c r="N157">
        <v>1730</v>
      </c>
      <c r="O157" t="s">
        <v>52</v>
      </c>
      <c r="P157" t="s">
        <v>203</v>
      </c>
      <c r="T157" t="s">
        <v>64</v>
      </c>
      <c r="Z157" s="3"/>
      <c r="AF157" t="s">
        <v>63</v>
      </c>
      <c r="AH157">
        <v>0</v>
      </c>
      <c r="AI157" s="2">
        <v>45138</v>
      </c>
      <c r="AJ157" t="s">
        <v>64</v>
      </c>
      <c r="AK157" t="s">
        <v>64</v>
      </c>
      <c r="AL157" t="s">
        <v>64</v>
      </c>
      <c r="AN157" s="3"/>
      <c r="AP157" t="s">
        <v>64</v>
      </c>
      <c r="AR157" t="s">
        <v>64</v>
      </c>
      <c r="AS157" t="s">
        <v>66</v>
      </c>
    </row>
    <row r="158" spans="1:45" ht="16" x14ac:dyDescent="0.2">
      <c r="A158">
        <v>2586</v>
      </c>
      <c r="B158">
        <v>2586</v>
      </c>
      <c r="C158" s="2">
        <v>45138</v>
      </c>
      <c r="D158" t="s">
        <v>1935</v>
      </c>
      <c r="E158" t="s">
        <v>206</v>
      </c>
      <c r="F158" s="3">
        <v>2268.59</v>
      </c>
      <c r="G158" t="s">
        <v>47</v>
      </c>
      <c r="H158" s="3">
        <v>0</v>
      </c>
      <c r="I158" t="s">
        <v>104</v>
      </c>
      <c r="J158">
        <v>2551</v>
      </c>
      <c r="K158" t="s">
        <v>49</v>
      </c>
      <c r="L158" t="s">
        <v>50</v>
      </c>
      <c r="M158" t="s">
        <v>51</v>
      </c>
      <c r="N158">
        <v>1730</v>
      </c>
      <c r="O158" t="s">
        <v>52</v>
      </c>
      <c r="P158" t="s">
        <v>203</v>
      </c>
      <c r="T158" t="s">
        <v>64</v>
      </c>
      <c r="Z158" s="3"/>
      <c r="AF158" t="s">
        <v>63</v>
      </c>
      <c r="AH158">
        <v>0</v>
      </c>
      <c r="AI158" s="2">
        <v>45138</v>
      </c>
      <c r="AJ158" t="s">
        <v>64</v>
      </c>
      <c r="AK158" t="s">
        <v>64</v>
      </c>
      <c r="AL158" t="s">
        <v>64</v>
      </c>
      <c r="AN158" s="3"/>
      <c r="AP158" t="s">
        <v>64</v>
      </c>
      <c r="AR158" t="s">
        <v>64</v>
      </c>
      <c r="AS158" t="s">
        <v>66</v>
      </c>
    </row>
    <row r="159" spans="1:45" ht="16" x14ac:dyDescent="0.2">
      <c r="A159">
        <v>2588</v>
      </c>
      <c r="B159">
        <v>2588</v>
      </c>
      <c r="C159" s="2">
        <v>45138</v>
      </c>
      <c r="D159" t="s">
        <v>1936</v>
      </c>
      <c r="E159" t="s">
        <v>2635</v>
      </c>
      <c r="F159" s="3">
        <v>143</v>
      </c>
      <c r="G159" t="s">
        <v>47</v>
      </c>
      <c r="H159" s="3">
        <v>0</v>
      </c>
      <c r="I159" t="s">
        <v>104</v>
      </c>
      <c r="J159">
        <v>2551</v>
      </c>
      <c r="K159" t="s">
        <v>49</v>
      </c>
      <c r="L159" t="s">
        <v>50</v>
      </c>
      <c r="M159" t="s">
        <v>51</v>
      </c>
      <c r="N159">
        <v>1730</v>
      </c>
      <c r="O159" t="s">
        <v>52</v>
      </c>
      <c r="P159" t="s">
        <v>203</v>
      </c>
      <c r="T159" t="s">
        <v>64</v>
      </c>
      <c r="Z159" s="3"/>
      <c r="AF159" t="s">
        <v>63</v>
      </c>
      <c r="AH159">
        <v>0</v>
      </c>
      <c r="AI159" s="2">
        <v>45138</v>
      </c>
      <c r="AJ159" t="s">
        <v>64</v>
      </c>
      <c r="AK159" t="s">
        <v>64</v>
      </c>
      <c r="AL159" t="s">
        <v>64</v>
      </c>
      <c r="AN159" s="3"/>
      <c r="AP159" t="s">
        <v>64</v>
      </c>
      <c r="AR159" t="s">
        <v>64</v>
      </c>
      <c r="AS159" t="s">
        <v>66</v>
      </c>
    </row>
    <row r="160" spans="1:45" ht="16" x14ac:dyDescent="0.2">
      <c r="A160">
        <v>2589</v>
      </c>
      <c r="B160">
        <v>2589</v>
      </c>
      <c r="C160" s="2">
        <v>45138</v>
      </c>
      <c r="D160" t="s">
        <v>1936</v>
      </c>
      <c r="E160" t="s">
        <v>206</v>
      </c>
      <c r="F160" s="3">
        <v>2988.56</v>
      </c>
      <c r="G160" t="s">
        <v>47</v>
      </c>
      <c r="H160" s="3">
        <v>0</v>
      </c>
      <c r="I160" t="s">
        <v>104</v>
      </c>
      <c r="J160">
        <v>2551</v>
      </c>
      <c r="K160" t="s">
        <v>49</v>
      </c>
      <c r="L160" t="s">
        <v>50</v>
      </c>
      <c r="M160" t="s">
        <v>51</v>
      </c>
      <c r="N160">
        <v>1730</v>
      </c>
      <c r="O160" t="s">
        <v>52</v>
      </c>
      <c r="P160" t="s">
        <v>203</v>
      </c>
      <c r="T160" t="s">
        <v>64</v>
      </c>
      <c r="Z160" s="3"/>
      <c r="AF160" t="s">
        <v>63</v>
      </c>
      <c r="AH160">
        <v>0</v>
      </c>
      <c r="AI160" s="2">
        <v>45138</v>
      </c>
      <c r="AJ160" t="s">
        <v>64</v>
      </c>
      <c r="AK160" t="s">
        <v>64</v>
      </c>
      <c r="AL160" t="s">
        <v>64</v>
      </c>
      <c r="AN160" s="3"/>
      <c r="AP160" t="s">
        <v>64</v>
      </c>
      <c r="AR160" t="s">
        <v>64</v>
      </c>
      <c r="AS160" t="s">
        <v>66</v>
      </c>
    </row>
    <row r="161" spans="1:45" ht="16" x14ac:dyDescent="0.2">
      <c r="A161">
        <v>2592</v>
      </c>
      <c r="B161">
        <v>2592</v>
      </c>
      <c r="C161" s="2">
        <v>45138</v>
      </c>
      <c r="D161" t="s">
        <v>1936</v>
      </c>
      <c r="E161" t="s">
        <v>204</v>
      </c>
      <c r="F161" s="3">
        <v>700.51</v>
      </c>
      <c r="G161" t="s">
        <v>47</v>
      </c>
      <c r="H161" s="3">
        <v>0</v>
      </c>
      <c r="I161" t="s">
        <v>104</v>
      </c>
      <c r="J161">
        <v>2555</v>
      </c>
      <c r="K161" t="s">
        <v>49</v>
      </c>
      <c r="L161" t="s">
        <v>50</v>
      </c>
      <c r="M161" t="s">
        <v>51</v>
      </c>
      <c r="N161">
        <v>1730</v>
      </c>
      <c r="O161" t="s">
        <v>52</v>
      </c>
      <c r="P161" t="s">
        <v>203</v>
      </c>
      <c r="T161" t="s">
        <v>64</v>
      </c>
      <c r="Z161" s="3"/>
      <c r="AF161" t="s">
        <v>63</v>
      </c>
      <c r="AH161">
        <v>0</v>
      </c>
      <c r="AI161" s="2">
        <v>45138</v>
      </c>
      <c r="AJ161" t="s">
        <v>64</v>
      </c>
      <c r="AK161" t="s">
        <v>64</v>
      </c>
      <c r="AL161" t="s">
        <v>64</v>
      </c>
      <c r="AN161" s="3"/>
      <c r="AP161" t="s">
        <v>64</v>
      </c>
      <c r="AR161" t="s">
        <v>64</v>
      </c>
      <c r="AS161" t="s">
        <v>66</v>
      </c>
    </row>
    <row r="162" spans="1:45" ht="16" x14ac:dyDescent="0.2">
      <c r="A162">
        <v>2593</v>
      </c>
      <c r="B162">
        <v>2593</v>
      </c>
      <c r="C162" s="2">
        <v>45138</v>
      </c>
      <c r="D162" t="s">
        <v>1934</v>
      </c>
      <c r="E162" t="s">
        <v>204</v>
      </c>
      <c r="F162" s="3">
        <v>667.53</v>
      </c>
      <c r="G162" t="s">
        <v>47</v>
      </c>
      <c r="H162" s="3">
        <v>0</v>
      </c>
      <c r="I162" t="s">
        <v>104</v>
      </c>
      <c r="J162">
        <v>2555</v>
      </c>
      <c r="K162" t="s">
        <v>49</v>
      </c>
      <c r="L162" t="s">
        <v>50</v>
      </c>
      <c r="M162" t="s">
        <v>51</v>
      </c>
      <c r="N162">
        <v>1730</v>
      </c>
      <c r="O162" t="s">
        <v>52</v>
      </c>
      <c r="P162" t="s">
        <v>203</v>
      </c>
      <c r="T162" t="s">
        <v>64</v>
      </c>
      <c r="Z162" s="3"/>
      <c r="AF162" t="s">
        <v>63</v>
      </c>
      <c r="AH162">
        <v>0</v>
      </c>
      <c r="AI162" s="2">
        <v>45138</v>
      </c>
      <c r="AJ162" t="s">
        <v>64</v>
      </c>
      <c r="AK162" t="s">
        <v>64</v>
      </c>
      <c r="AL162" t="s">
        <v>64</v>
      </c>
      <c r="AN162" s="3"/>
      <c r="AP162" t="s">
        <v>64</v>
      </c>
      <c r="AR162" t="s">
        <v>64</v>
      </c>
      <c r="AS162" t="s">
        <v>66</v>
      </c>
    </row>
    <row r="163" spans="1:45" ht="16" x14ac:dyDescent="0.2">
      <c r="A163">
        <v>2594</v>
      </c>
      <c r="B163">
        <v>2594</v>
      </c>
      <c r="C163" s="2">
        <v>45138</v>
      </c>
      <c r="D163" t="s">
        <v>1935</v>
      </c>
      <c r="E163" t="s">
        <v>204</v>
      </c>
      <c r="F163" s="3">
        <v>515.27</v>
      </c>
      <c r="G163" t="s">
        <v>47</v>
      </c>
      <c r="H163" s="3">
        <v>0</v>
      </c>
      <c r="I163" t="s">
        <v>104</v>
      </c>
      <c r="J163">
        <v>2555</v>
      </c>
      <c r="K163" t="s">
        <v>49</v>
      </c>
      <c r="L163" t="s">
        <v>50</v>
      </c>
      <c r="M163" t="s">
        <v>51</v>
      </c>
      <c r="N163">
        <v>1730</v>
      </c>
      <c r="O163" t="s">
        <v>52</v>
      </c>
      <c r="P163" t="s">
        <v>203</v>
      </c>
      <c r="T163" t="s">
        <v>64</v>
      </c>
      <c r="Z163" s="3"/>
      <c r="AF163" t="s">
        <v>63</v>
      </c>
      <c r="AH163">
        <v>0</v>
      </c>
      <c r="AI163" s="2">
        <v>45138</v>
      </c>
      <c r="AJ163" t="s">
        <v>64</v>
      </c>
      <c r="AK163" t="s">
        <v>64</v>
      </c>
      <c r="AL163" t="s">
        <v>64</v>
      </c>
      <c r="AN163" s="3"/>
      <c r="AP163" t="s">
        <v>64</v>
      </c>
      <c r="AR163" t="s">
        <v>64</v>
      </c>
      <c r="AS163" t="s">
        <v>66</v>
      </c>
    </row>
    <row r="164" spans="1:45" ht="16" x14ac:dyDescent="0.2">
      <c r="A164">
        <v>2520</v>
      </c>
      <c r="B164">
        <v>2520</v>
      </c>
      <c r="C164" s="2">
        <v>45139</v>
      </c>
      <c r="D164" t="s">
        <v>1748</v>
      </c>
      <c r="E164" t="s">
        <v>2507</v>
      </c>
      <c r="F164" s="3">
        <v>20.3</v>
      </c>
      <c r="G164" t="s">
        <v>47</v>
      </c>
      <c r="H164" s="3">
        <v>0</v>
      </c>
      <c r="I164" t="s">
        <v>48</v>
      </c>
      <c r="J164">
        <v>2702</v>
      </c>
      <c r="K164" t="s">
        <v>49</v>
      </c>
      <c r="L164" t="s">
        <v>50</v>
      </c>
      <c r="M164" t="s">
        <v>51</v>
      </c>
      <c r="N164">
        <v>940</v>
      </c>
      <c r="O164" t="s">
        <v>52</v>
      </c>
      <c r="P164" t="s">
        <v>53</v>
      </c>
      <c r="T164" t="s">
        <v>2723</v>
      </c>
      <c r="U164" t="s">
        <v>2724</v>
      </c>
      <c r="V164" t="s">
        <v>1956</v>
      </c>
      <c r="W164" t="s">
        <v>56</v>
      </c>
      <c r="X164" t="s">
        <v>2725</v>
      </c>
      <c r="Y164" t="s">
        <v>2726</v>
      </c>
      <c r="Z164" s="3">
        <v>19</v>
      </c>
      <c r="AA164" t="s">
        <v>2727</v>
      </c>
      <c r="AB164" t="s">
        <v>2728</v>
      </c>
      <c r="AC164" t="s">
        <v>61</v>
      </c>
      <c r="AD164" t="s">
        <v>61</v>
      </c>
      <c r="AE164" t="s">
        <v>2729</v>
      </c>
      <c r="AF164" t="s">
        <v>63</v>
      </c>
      <c r="AH164">
        <v>0</v>
      </c>
      <c r="AI164" s="2">
        <v>45139</v>
      </c>
      <c r="AJ164" t="s">
        <v>64</v>
      </c>
      <c r="AK164" t="s">
        <v>64</v>
      </c>
      <c r="AL164" t="s">
        <v>2730</v>
      </c>
      <c r="AM164" t="s">
        <v>2724</v>
      </c>
      <c r="AN164" s="3">
        <v>20.3</v>
      </c>
      <c r="AO164" t="s">
        <v>2728</v>
      </c>
      <c r="AP164" t="s">
        <v>64</v>
      </c>
      <c r="AQ164" t="s">
        <v>2729</v>
      </c>
      <c r="AR164">
        <v>996</v>
      </c>
      <c r="AS164" t="s">
        <v>66</v>
      </c>
    </row>
    <row r="165" spans="1:45" ht="16" x14ac:dyDescent="0.2">
      <c r="A165">
        <v>2521</v>
      </c>
      <c r="B165">
        <v>2521</v>
      </c>
      <c r="C165" s="2">
        <v>45142</v>
      </c>
      <c r="D165" t="s">
        <v>1748</v>
      </c>
      <c r="E165" t="s">
        <v>2371</v>
      </c>
      <c r="F165" s="3">
        <v>46.41</v>
      </c>
      <c r="G165" t="s">
        <v>47</v>
      </c>
      <c r="H165" s="3">
        <v>0</v>
      </c>
      <c r="I165" t="s">
        <v>48</v>
      </c>
      <c r="J165">
        <v>2663</v>
      </c>
      <c r="K165" t="s">
        <v>49</v>
      </c>
      <c r="L165" t="s">
        <v>50</v>
      </c>
      <c r="M165" t="s">
        <v>51</v>
      </c>
      <c r="N165">
        <v>940</v>
      </c>
      <c r="O165" t="s">
        <v>52</v>
      </c>
      <c r="P165" t="s">
        <v>53</v>
      </c>
      <c r="T165" t="s">
        <v>2516</v>
      </c>
      <c r="U165" t="s">
        <v>2731</v>
      </c>
      <c r="V165" t="s">
        <v>1954</v>
      </c>
      <c r="W165" t="s">
        <v>56</v>
      </c>
      <c r="X165" t="s">
        <v>2732</v>
      </c>
      <c r="Y165" t="s">
        <v>2375</v>
      </c>
      <c r="Z165" s="3">
        <v>19</v>
      </c>
      <c r="AA165" t="s">
        <v>2519</v>
      </c>
      <c r="AB165" t="s">
        <v>2733</v>
      </c>
      <c r="AC165" t="s">
        <v>61</v>
      </c>
      <c r="AD165" t="s">
        <v>61</v>
      </c>
      <c r="AE165" t="s">
        <v>2734</v>
      </c>
      <c r="AF165" t="s">
        <v>63</v>
      </c>
      <c r="AH165">
        <v>0</v>
      </c>
      <c r="AI165" s="2">
        <v>45142</v>
      </c>
      <c r="AJ165" t="s">
        <v>64</v>
      </c>
      <c r="AK165" t="s">
        <v>64</v>
      </c>
      <c r="AL165" t="s">
        <v>2735</v>
      </c>
      <c r="AM165" t="s">
        <v>2731</v>
      </c>
      <c r="AN165" s="3">
        <v>46.41</v>
      </c>
      <c r="AO165" t="s">
        <v>2733</v>
      </c>
      <c r="AP165" t="s">
        <v>64</v>
      </c>
      <c r="AQ165" t="s">
        <v>2734</v>
      </c>
      <c r="AR165">
        <v>997</v>
      </c>
      <c r="AS165" t="s">
        <v>66</v>
      </c>
    </row>
    <row r="166" spans="1:45" ht="16" x14ac:dyDescent="0.2">
      <c r="A166">
        <v>2531</v>
      </c>
      <c r="B166">
        <v>2531</v>
      </c>
      <c r="C166" s="2">
        <v>45147</v>
      </c>
      <c r="D166" t="s">
        <v>1782</v>
      </c>
      <c r="E166" t="s">
        <v>2740</v>
      </c>
      <c r="F166" s="3">
        <v>190.4</v>
      </c>
      <c r="G166" t="s">
        <v>47</v>
      </c>
      <c r="H166" s="3">
        <v>0</v>
      </c>
      <c r="I166" t="s">
        <v>48</v>
      </c>
      <c r="J166">
        <v>2894</v>
      </c>
      <c r="K166" t="s">
        <v>49</v>
      </c>
      <c r="L166" t="s">
        <v>50</v>
      </c>
      <c r="M166" t="s">
        <v>51</v>
      </c>
      <c r="N166">
        <v>940</v>
      </c>
      <c r="O166" t="s">
        <v>52</v>
      </c>
      <c r="P166" t="s">
        <v>53</v>
      </c>
      <c r="T166" t="s">
        <v>2741</v>
      </c>
      <c r="U166" t="s">
        <v>2742</v>
      </c>
      <c r="V166" t="s">
        <v>1963</v>
      </c>
      <c r="W166" t="s">
        <v>56</v>
      </c>
      <c r="X166" t="s">
        <v>2743</v>
      </c>
      <c r="Y166" t="s">
        <v>291</v>
      </c>
      <c r="Z166" s="3">
        <v>19</v>
      </c>
      <c r="AA166" t="s">
        <v>2744</v>
      </c>
      <c r="AB166" t="s">
        <v>2745</v>
      </c>
      <c r="AC166" t="s">
        <v>61</v>
      </c>
      <c r="AD166" t="s">
        <v>61</v>
      </c>
      <c r="AE166" t="s">
        <v>2746</v>
      </c>
      <c r="AF166" t="s">
        <v>63</v>
      </c>
      <c r="AH166">
        <v>0</v>
      </c>
      <c r="AI166" s="2">
        <v>45147</v>
      </c>
      <c r="AJ166" t="s">
        <v>64</v>
      </c>
      <c r="AK166" t="s">
        <v>64</v>
      </c>
      <c r="AL166" t="s">
        <v>2747</v>
      </c>
      <c r="AM166" t="s">
        <v>2742</v>
      </c>
      <c r="AN166" s="3">
        <v>190.4</v>
      </c>
      <c r="AO166" t="s">
        <v>2745</v>
      </c>
      <c r="AP166" t="s">
        <v>64</v>
      </c>
      <c r="AQ166" t="s">
        <v>2746</v>
      </c>
      <c r="AR166">
        <v>998</v>
      </c>
      <c r="AS166" t="s">
        <v>66</v>
      </c>
    </row>
    <row r="167" spans="1:45" ht="16" x14ac:dyDescent="0.2">
      <c r="A167">
        <v>2525</v>
      </c>
      <c r="B167">
        <v>2525</v>
      </c>
      <c r="C167" s="2">
        <v>45148.421030092592</v>
      </c>
      <c r="D167" t="s">
        <v>1748</v>
      </c>
      <c r="E167" t="s">
        <v>2165</v>
      </c>
      <c r="F167" s="3">
        <v>52.9</v>
      </c>
      <c r="G167" t="s">
        <v>47</v>
      </c>
      <c r="H167" s="3">
        <v>0</v>
      </c>
      <c r="I167" t="s">
        <v>48</v>
      </c>
      <c r="J167">
        <v>2900</v>
      </c>
      <c r="K167" t="s">
        <v>49</v>
      </c>
      <c r="L167" t="s">
        <v>50</v>
      </c>
      <c r="M167" t="s">
        <v>51</v>
      </c>
      <c r="N167">
        <v>941</v>
      </c>
      <c r="O167" t="s">
        <v>52</v>
      </c>
      <c r="P167" t="s">
        <v>53</v>
      </c>
      <c r="T167" t="s">
        <v>2313</v>
      </c>
      <c r="U167" t="s">
        <v>2748</v>
      </c>
      <c r="V167" t="s">
        <v>1933</v>
      </c>
      <c r="W167" t="s">
        <v>56</v>
      </c>
      <c r="X167" t="s">
        <v>2749</v>
      </c>
      <c r="Y167" t="s">
        <v>323</v>
      </c>
      <c r="Z167" s="3">
        <v>19</v>
      </c>
      <c r="AA167" t="s">
        <v>2316</v>
      </c>
      <c r="AB167" t="s">
        <v>2750</v>
      </c>
      <c r="AC167" t="s">
        <v>61</v>
      </c>
      <c r="AD167" t="s">
        <v>61</v>
      </c>
      <c r="AE167" t="s">
        <v>2751</v>
      </c>
      <c r="AF167" t="s">
        <v>63</v>
      </c>
      <c r="AH167">
        <v>0</v>
      </c>
      <c r="AI167" s="2">
        <v>45148</v>
      </c>
      <c r="AJ167" t="s">
        <v>64</v>
      </c>
      <c r="AK167" t="s">
        <v>64</v>
      </c>
      <c r="AL167" t="s">
        <v>2752</v>
      </c>
      <c r="AM167" t="s">
        <v>2748</v>
      </c>
      <c r="AN167" s="3">
        <v>52.9</v>
      </c>
      <c r="AO167" t="s">
        <v>2750</v>
      </c>
      <c r="AP167" t="s">
        <v>64</v>
      </c>
      <c r="AQ167" t="s">
        <v>2751</v>
      </c>
      <c r="AR167">
        <v>1001</v>
      </c>
      <c r="AS167" t="s">
        <v>66</v>
      </c>
    </row>
    <row r="168" spans="1:45" ht="16" x14ac:dyDescent="0.2">
      <c r="A168">
        <v>2530</v>
      </c>
      <c r="B168">
        <v>2530</v>
      </c>
      <c r="C168" s="2">
        <v>45155</v>
      </c>
      <c r="D168" t="s">
        <v>1748</v>
      </c>
      <c r="E168" t="s">
        <v>2762</v>
      </c>
      <c r="F168" s="3">
        <v>11.97</v>
      </c>
      <c r="G168" t="s">
        <v>47</v>
      </c>
      <c r="H168" s="3">
        <v>0</v>
      </c>
      <c r="I168" t="s">
        <v>48</v>
      </c>
      <c r="J168">
        <v>2701</v>
      </c>
      <c r="K168" t="s">
        <v>49</v>
      </c>
      <c r="L168" t="s">
        <v>50</v>
      </c>
      <c r="M168" t="s">
        <v>51</v>
      </c>
      <c r="N168">
        <v>940</v>
      </c>
      <c r="O168" t="s">
        <v>52</v>
      </c>
      <c r="P168" t="s">
        <v>53</v>
      </c>
      <c r="T168" t="s">
        <v>2763</v>
      </c>
      <c r="U168" t="s">
        <v>2764</v>
      </c>
      <c r="V168" t="s">
        <v>1958</v>
      </c>
      <c r="W168" t="s">
        <v>56</v>
      </c>
      <c r="X168" t="s">
        <v>2765</v>
      </c>
      <c r="Y168" t="s">
        <v>2766</v>
      </c>
      <c r="Z168" s="3">
        <v>19</v>
      </c>
      <c r="AA168" t="s">
        <v>2767</v>
      </c>
      <c r="AB168" t="s">
        <v>2768</v>
      </c>
      <c r="AC168" t="s">
        <v>61</v>
      </c>
      <c r="AD168" t="s">
        <v>61</v>
      </c>
      <c r="AE168" t="s">
        <v>2769</v>
      </c>
      <c r="AF168" t="s">
        <v>63</v>
      </c>
      <c r="AH168">
        <v>0</v>
      </c>
      <c r="AI168" s="2">
        <v>45155</v>
      </c>
      <c r="AJ168" t="s">
        <v>64</v>
      </c>
      <c r="AK168" t="s">
        <v>64</v>
      </c>
      <c r="AL168" t="s">
        <v>2770</v>
      </c>
      <c r="AM168" t="s">
        <v>2764</v>
      </c>
      <c r="AN168" s="3">
        <v>11.97</v>
      </c>
      <c r="AO168" t="s">
        <v>2768</v>
      </c>
      <c r="AP168" t="s">
        <v>64</v>
      </c>
      <c r="AQ168" t="s">
        <v>2769</v>
      </c>
      <c r="AR168">
        <v>1004</v>
      </c>
      <c r="AS168" t="s">
        <v>66</v>
      </c>
    </row>
    <row r="169" spans="1:45" ht="16" x14ac:dyDescent="0.2">
      <c r="A169">
        <v>2617</v>
      </c>
      <c r="B169">
        <v>2617</v>
      </c>
      <c r="C169" s="2">
        <v>45160</v>
      </c>
      <c r="D169" t="s">
        <v>1761</v>
      </c>
      <c r="E169" t="s">
        <v>2032</v>
      </c>
      <c r="F169" s="3">
        <v>22.13</v>
      </c>
      <c r="G169" t="s">
        <v>47</v>
      </c>
      <c r="H169" s="3">
        <v>0</v>
      </c>
      <c r="I169" t="s">
        <v>48</v>
      </c>
      <c r="J169">
        <v>2720</v>
      </c>
      <c r="K169" t="s">
        <v>49</v>
      </c>
      <c r="L169" t="s">
        <v>50</v>
      </c>
      <c r="M169" t="s">
        <v>51</v>
      </c>
      <c r="N169">
        <v>942</v>
      </c>
      <c r="O169" t="s">
        <v>52</v>
      </c>
      <c r="P169" t="s">
        <v>53</v>
      </c>
      <c r="T169" t="s">
        <v>2777</v>
      </c>
      <c r="U169" t="s">
        <v>2778</v>
      </c>
      <c r="Z169" s="3"/>
      <c r="AF169" t="s">
        <v>63</v>
      </c>
      <c r="AH169">
        <v>0</v>
      </c>
      <c r="AI169" s="2">
        <v>45160</v>
      </c>
      <c r="AJ169" t="s">
        <v>64</v>
      </c>
      <c r="AK169" t="s">
        <v>64</v>
      </c>
      <c r="AL169" t="s">
        <v>2779</v>
      </c>
      <c r="AM169" t="s">
        <v>2778</v>
      </c>
      <c r="AN169" s="3"/>
      <c r="AP169" t="s">
        <v>64</v>
      </c>
      <c r="AR169">
        <v>1031</v>
      </c>
      <c r="AS169" t="s">
        <v>66</v>
      </c>
    </row>
    <row r="170" spans="1:45" ht="16" x14ac:dyDescent="0.2">
      <c r="A170">
        <v>2551</v>
      </c>
      <c r="B170">
        <v>2551</v>
      </c>
      <c r="C170" s="2">
        <v>45161</v>
      </c>
      <c r="D170" t="s">
        <v>1814</v>
      </c>
      <c r="E170" t="s">
        <v>2057</v>
      </c>
      <c r="F170" s="3">
        <v>22.06</v>
      </c>
      <c r="G170" t="s">
        <v>47</v>
      </c>
      <c r="H170" s="3">
        <v>0</v>
      </c>
      <c r="I170" t="s">
        <v>48</v>
      </c>
      <c r="J170">
        <v>2710</v>
      </c>
      <c r="K170" t="s">
        <v>49</v>
      </c>
      <c r="L170" t="s">
        <v>50</v>
      </c>
      <c r="M170" t="s">
        <v>51</v>
      </c>
      <c r="N170">
        <v>940</v>
      </c>
      <c r="O170" t="s">
        <v>52</v>
      </c>
      <c r="P170" t="s">
        <v>53</v>
      </c>
      <c r="T170" t="s">
        <v>2780</v>
      </c>
      <c r="U170" t="s">
        <v>2781</v>
      </c>
      <c r="V170" t="s">
        <v>1996</v>
      </c>
      <c r="W170" t="s">
        <v>56</v>
      </c>
      <c r="X170" t="s">
        <v>2782</v>
      </c>
      <c r="Y170" t="s">
        <v>2061</v>
      </c>
      <c r="Z170" s="3">
        <v>19</v>
      </c>
      <c r="AA170" t="s">
        <v>2783</v>
      </c>
      <c r="AB170" t="s">
        <v>2784</v>
      </c>
      <c r="AC170" t="s">
        <v>61</v>
      </c>
      <c r="AD170" t="s">
        <v>61</v>
      </c>
      <c r="AE170" t="s">
        <v>2785</v>
      </c>
      <c r="AF170" t="s">
        <v>63</v>
      </c>
      <c r="AH170">
        <v>0</v>
      </c>
      <c r="AI170" s="2">
        <v>45161</v>
      </c>
      <c r="AJ170" t="s">
        <v>64</v>
      </c>
      <c r="AK170" t="s">
        <v>64</v>
      </c>
      <c r="AL170" t="s">
        <v>2786</v>
      </c>
      <c r="AM170" t="s">
        <v>2781</v>
      </c>
      <c r="AN170" s="3">
        <v>22.06</v>
      </c>
      <c r="AO170" t="s">
        <v>2784</v>
      </c>
      <c r="AP170" t="s">
        <v>64</v>
      </c>
      <c r="AQ170" t="s">
        <v>2785</v>
      </c>
      <c r="AR170">
        <v>1012</v>
      </c>
      <c r="AS170" t="s">
        <v>66</v>
      </c>
    </row>
    <row r="171" spans="1:45" ht="16" x14ac:dyDescent="0.2">
      <c r="A171">
        <v>2679</v>
      </c>
      <c r="B171">
        <v>2679</v>
      </c>
      <c r="C171" s="2">
        <v>45161</v>
      </c>
      <c r="D171" t="s">
        <v>1761</v>
      </c>
      <c r="E171" t="s">
        <v>2787</v>
      </c>
      <c r="F171" s="3">
        <v>5.16</v>
      </c>
      <c r="G171" t="s">
        <v>47</v>
      </c>
      <c r="H171" s="3">
        <v>0</v>
      </c>
      <c r="I171" t="s">
        <v>48</v>
      </c>
      <c r="J171">
        <v>2720</v>
      </c>
      <c r="K171" t="s">
        <v>49</v>
      </c>
      <c r="L171" t="s">
        <v>50</v>
      </c>
      <c r="M171" t="s">
        <v>51</v>
      </c>
      <c r="N171">
        <v>942</v>
      </c>
      <c r="O171" t="s">
        <v>52</v>
      </c>
      <c r="P171" t="s">
        <v>53</v>
      </c>
      <c r="T171" t="s">
        <v>2788</v>
      </c>
      <c r="U171" t="s">
        <v>2789</v>
      </c>
      <c r="V171" t="s">
        <v>2122</v>
      </c>
      <c r="W171" t="s">
        <v>56</v>
      </c>
      <c r="X171" t="s">
        <v>2790</v>
      </c>
      <c r="Y171" t="s">
        <v>953</v>
      </c>
      <c r="Z171" s="3">
        <v>19</v>
      </c>
      <c r="AA171" t="s">
        <v>2791</v>
      </c>
      <c r="AB171" t="s">
        <v>2784</v>
      </c>
      <c r="AC171" t="s">
        <v>61</v>
      </c>
      <c r="AD171" t="s">
        <v>61</v>
      </c>
      <c r="AE171" t="s">
        <v>2792</v>
      </c>
      <c r="AF171" t="s">
        <v>63</v>
      </c>
      <c r="AH171">
        <v>0</v>
      </c>
      <c r="AI171" s="2">
        <v>45161</v>
      </c>
      <c r="AJ171" t="s">
        <v>64</v>
      </c>
      <c r="AK171" t="s">
        <v>64</v>
      </c>
      <c r="AL171" t="s">
        <v>2793</v>
      </c>
      <c r="AM171" t="s">
        <v>2789</v>
      </c>
      <c r="AN171" s="3">
        <v>5.16</v>
      </c>
      <c r="AO171" t="s">
        <v>2784</v>
      </c>
      <c r="AP171" t="s">
        <v>64</v>
      </c>
      <c r="AQ171" t="s">
        <v>2792</v>
      </c>
      <c r="AR171">
        <v>1032</v>
      </c>
      <c r="AS171" t="s">
        <v>66</v>
      </c>
    </row>
    <row r="172" spans="1:45" ht="16" x14ac:dyDescent="0.2">
      <c r="A172">
        <v>2553</v>
      </c>
      <c r="B172">
        <v>2553</v>
      </c>
      <c r="C172" s="2">
        <v>45164.702268518522</v>
      </c>
      <c r="D172" t="s">
        <v>1814</v>
      </c>
      <c r="E172" t="s">
        <v>1098</v>
      </c>
      <c r="F172" s="3">
        <v>96.77</v>
      </c>
      <c r="G172" t="s">
        <v>47</v>
      </c>
      <c r="H172" s="3">
        <v>0</v>
      </c>
      <c r="I172" t="s">
        <v>48</v>
      </c>
      <c r="J172">
        <v>2710</v>
      </c>
      <c r="K172" t="s">
        <v>49</v>
      </c>
      <c r="L172" t="s">
        <v>50</v>
      </c>
      <c r="M172" t="s">
        <v>51</v>
      </c>
      <c r="N172">
        <v>941</v>
      </c>
      <c r="O172" t="s">
        <v>52</v>
      </c>
      <c r="P172" t="s">
        <v>53</v>
      </c>
      <c r="T172" t="s">
        <v>2794</v>
      </c>
      <c r="U172" t="s">
        <v>2795</v>
      </c>
      <c r="V172" t="s">
        <v>1975</v>
      </c>
      <c r="W172" t="s">
        <v>56</v>
      </c>
      <c r="X172" t="s">
        <v>2796</v>
      </c>
      <c r="Y172" t="s">
        <v>1103</v>
      </c>
      <c r="Z172" s="3">
        <v>0</v>
      </c>
      <c r="AA172" t="s">
        <v>2797</v>
      </c>
      <c r="AB172" t="s">
        <v>2798</v>
      </c>
      <c r="AC172" t="s">
        <v>61</v>
      </c>
      <c r="AD172" t="s">
        <v>61</v>
      </c>
      <c r="AE172" t="s">
        <v>2799</v>
      </c>
      <c r="AF172" t="s">
        <v>63</v>
      </c>
      <c r="AH172">
        <v>0</v>
      </c>
      <c r="AI172" s="2">
        <v>45164</v>
      </c>
      <c r="AJ172" t="s">
        <v>64</v>
      </c>
      <c r="AK172" t="s">
        <v>64</v>
      </c>
      <c r="AL172" t="s">
        <v>2800</v>
      </c>
      <c r="AM172" t="s">
        <v>2795</v>
      </c>
      <c r="AN172" s="3">
        <v>96.77</v>
      </c>
      <c r="AO172" t="s">
        <v>2798</v>
      </c>
      <c r="AP172" t="s">
        <v>64</v>
      </c>
      <c r="AQ172" t="s">
        <v>2799</v>
      </c>
      <c r="AR172">
        <v>1006</v>
      </c>
      <c r="AS172" t="s">
        <v>66</v>
      </c>
    </row>
    <row r="173" spans="1:45" ht="16" x14ac:dyDescent="0.2">
      <c r="A173">
        <v>2558</v>
      </c>
      <c r="B173">
        <v>2558</v>
      </c>
      <c r="C173" s="2">
        <v>45169</v>
      </c>
      <c r="D173" t="s">
        <v>1748</v>
      </c>
      <c r="E173" t="s">
        <v>147</v>
      </c>
      <c r="F173" s="3">
        <v>4.8600000000000003</v>
      </c>
      <c r="G173" t="s">
        <v>47</v>
      </c>
      <c r="H173" s="3">
        <v>0</v>
      </c>
      <c r="I173" t="s">
        <v>48</v>
      </c>
      <c r="J173">
        <v>2705</v>
      </c>
      <c r="K173" t="s">
        <v>49</v>
      </c>
      <c r="L173" t="s">
        <v>50</v>
      </c>
      <c r="M173" t="s">
        <v>51</v>
      </c>
      <c r="N173">
        <v>940</v>
      </c>
      <c r="O173" t="s">
        <v>52</v>
      </c>
      <c r="P173" t="s">
        <v>53</v>
      </c>
      <c r="T173" t="s">
        <v>2816</v>
      </c>
      <c r="U173" t="s">
        <v>2817</v>
      </c>
      <c r="Z173" s="3"/>
      <c r="AF173" t="s">
        <v>63</v>
      </c>
      <c r="AH173">
        <v>0</v>
      </c>
      <c r="AI173" s="2">
        <v>45169</v>
      </c>
      <c r="AJ173" t="s">
        <v>64</v>
      </c>
      <c r="AK173" t="s">
        <v>64</v>
      </c>
      <c r="AL173" t="s">
        <v>2818</v>
      </c>
      <c r="AM173" t="s">
        <v>2817</v>
      </c>
      <c r="AN173" s="3"/>
      <c r="AP173" t="s">
        <v>64</v>
      </c>
      <c r="AR173">
        <v>1016</v>
      </c>
      <c r="AS173" t="s">
        <v>66</v>
      </c>
    </row>
    <row r="174" spans="1:45" ht="16" x14ac:dyDescent="0.2">
      <c r="A174">
        <v>2559</v>
      </c>
      <c r="B174">
        <v>2559</v>
      </c>
      <c r="C174" s="2">
        <v>45169</v>
      </c>
      <c r="D174" t="s">
        <v>1748</v>
      </c>
      <c r="E174" t="s">
        <v>2507</v>
      </c>
      <c r="F174" s="3">
        <v>20.23</v>
      </c>
      <c r="G174" t="s">
        <v>47</v>
      </c>
      <c r="H174" s="3">
        <v>0</v>
      </c>
      <c r="I174" t="s">
        <v>48</v>
      </c>
      <c r="J174">
        <v>2702</v>
      </c>
      <c r="K174" t="s">
        <v>49</v>
      </c>
      <c r="L174" t="s">
        <v>50</v>
      </c>
      <c r="M174" t="s">
        <v>51</v>
      </c>
      <c r="N174">
        <v>940</v>
      </c>
      <c r="O174" t="s">
        <v>52</v>
      </c>
      <c r="P174" t="s">
        <v>53</v>
      </c>
      <c r="T174" t="s">
        <v>2826</v>
      </c>
      <c r="U174" t="s">
        <v>2827</v>
      </c>
      <c r="V174" t="s">
        <v>2040</v>
      </c>
      <c r="W174" t="s">
        <v>56</v>
      </c>
      <c r="X174" t="s">
        <v>2828</v>
      </c>
      <c r="Y174" t="s">
        <v>2726</v>
      </c>
      <c r="Z174" s="3">
        <v>19</v>
      </c>
      <c r="AA174" t="s">
        <v>2829</v>
      </c>
      <c r="AB174" t="s">
        <v>2830</v>
      </c>
      <c r="AC174" t="s">
        <v>61</v>
      </c>
      <c r="AD174" t="s">
        <v>61</v>
      </c>
      <c r="AE174" t="s">
        <v>2831</v>
      </c>
      <c r="AF174" t="s">
        <v>63</v>
      </c>
      <c r="AH174">
        <v>0</v>
      </c>
      <c r="AI174" s="2">
        <v>45169</v>
      </c>
      <c r="AJ174" t="s">
        <v>64</v>
      </c>
      <c r="AK174" t="s">
        <v>64</v>
      </c>
      <c r="AL174" t="s">
        <v>2832</v>
      </c>
      <c r="AM174" t="s">
        <v>2827</v>
      </c>
      <c r="AN174" s="3">
        <v>20.23</v>
      </c>
      <c r="AO174" t="s">
        <v>2830</v>
      </c>
      <c r="AP174" t="s">
        <v>64</v>
      </c>
      <c r="AQ174" t="s">
        <v>2831</v>
      </c>
      <c r="AR174">
        <v>1017</v>
      </c>
      <c r="AS174" t="s">
        <v>66</v>
      </c>
    </row>
    <row r="175" spans="1:45" ht="16" x14ac:dyDescent="0.2">
      <c r="A175">
        <v>2599</v>
      </c>
      <c r="B175">
        <v>2599</v>
      </c>
      <c r="C175" s="2">
        <v>45169</v>
      </c>
      <c r="D175" t="s">
        <v>1934</v>
      </c>
      <c r="E175" t="s">
        <v>206</v>
      </c>
      <c r="F175" s="3">
        <v>2957.87</v>
      </c>
      <c r="G175" t="s">
        <v>47</v>
      </c>
      <c r="H175" s="3">
        <v>0</v>
      </c>
      <c r="I175" t="s">
        <v>104</v>
      </c>
      <c r="J175">
        <v>2551</v>
      </c>
      <c r="K175" t="s">
        <v>49</v>
      </c>
      <c r="L175" t="s">
        <v>50</v>
      </c>
      <c r="M175" t="s">
        <v>51</v>
      </c>
      <c r="N175">
        <v>1730</v>
      </c>
      <c r="O175" t="s">
        <v>52</v>
      </c>
      <c r="P175" t="s">
        <v>203</v>
      </c>
      <c r="T175" t="s">
        <v>64</v>
      </c>
      <c r="Z175" s="3"/>
      <c r="AF175" t="s">
        <v>63</v>
      </c>
      <c r="AH175">
        <v>0</v>
      </c>
      <c r="AI175" s="2">
        <v>45169</v>
      </c>
      <c r="AJ175" t="s">
        <v>64</v>
      </c>
      <c r="AK175" t="s">
        <v>64</v>
      </c>
      <c r="AL175" t="s">
        <v>64</v>
      </c>
      <c r="AN175" s="3"/>
      <c r="AP175" t="s">
        <v>64</v>
      </c>
      <c r="AR175" t="s">
        <v>64</v>
      </c>
      <c r="AS175" t="s">
        <v>66</v>
      </c>
    </row>
    <row r="176" spans="1:45" ht="16" x14ac:dyDescent="0.2">
      <c r="A176">
        <v>2600</v>
      </c>
      <c r="B176">
        <v>2600</v>
      </c>
      <c r="C176" s="2">
        <v>45169</v>
      </c>
      <c r="D176" t="s">
        <v>1935</v>
      </c>
      <c r="E176" t="s">
        <v>206</v>
      </c>
      <c r="F176" s="3">
        <v>2268.59</v>
      </c>
      <c r="G176" t="s">
        <v>47</v>
      </c>
      <c r="H176" s="3">
        <v>0</v>
      </c>
      <c r="I176" t="s">
        <v>104</v>
      </c>
      <c r="J176">
        <v>2551</v>
      </c>
      <c r="K176" t="s">
        <v>49</v>
      </c>
      <c r="L176" t="s">
        <v>50</v>
      </c>
      <c r="M176" t="s">
        <v>51</v>
      </c>
      <c r="N176">
        <v>1730</v>
      </c>
      <c r="O176" t="s">
        <v>52</v>
      </c>
      <c r="P176" t="s">
        <v>203</v>
      </c>
      <c r="T176" t="s">
        <v>64</v>
      </c>
      <c r="Z176" s="3"/>
      <c r="AF176" t="s">
        <v>63</v>
      </c>
      <c r="AH176">
        <v>0</v>
      </c>
      <c r="AI176" s="2">
        <v>45169</v>
      </c>
      <c r="AJ176" t="s">
        <v>64</v>
      </c>
      <c r="AK176" t="s">
        <v>64</v>
      </c>
      <c r="AL176" t="s">
        <v>64</v>
      </c>
      <c r="AN176" s="3"/>
      <c r="AP176" t="s">
        <v>64</v>
      </c>
      <c r="AR176" t="s">
        <v>64</v>
      </c>
      <c r="AS176" t="s">
        <v>66</v>
      </c>
    </row>
    <row r="177" spans="1:45" ht="16" x14ac:dyDescent="0.2">
      <c r="A177">
        <v>2602</v>
      </c>
      <c r="B177">
        <v>2602</v>
      </c>
      <c r="C177" s="2">
        <v>45169</v>
      </c>
      <c r="D177" t="s">
        <v>1936</v>
      </c>
      <c r="E177" t="s">
        <v>2635</v>
      </c>
      <c r="F177" s="3">
        <v>143</v>
      </c>
      <c r="G177" t="s">
        <v>47</v>
      </c>
      <c r="H177" s="3">
        <v>0</v>
      </c>
      <c r="I177" t="s">
        <v>104</v>
      </c>
      <c r="J177">
        <v>2551</v>
      </c>
      <c r="K177" t="s">
        <v>49</v>
      </c>
      <c r="L177" t="s">
        <v>50</v>
      </c>
      <c r="M177" t="s">
        <v>51</v>
      </c>
      <c r="N177">
        <v>1730</v>
      </c>
      <c r="O177" t="s">
        <v>52</v>
      </c>
      <c r="P177" t="s">
        <v>203</v>
      </c>
      <c r="T177" t="s">
        <v>64</v>
      </c>
      <c r="Z177" s="3"/>
      <c r="AF177" t="s">
        <v>63</v>
      </c>
      <c r="AH177">
        <v>0</v>
      </c>
      <c r="AI177" s="2">
        <v>45169</v>
      </c>
      <c r="AJ177" t="s">
        <v>64</v>
      </c>
      <c r="AK177" t="s">
        <v>64</v>
      </c>
      <c r="AL177" t="s">
        <v>64</v>
      </c>
      <c r="AN177" s="3"/>
      <c r="AP177" t="s">
        <v>64</v>
      </c>
      <c r="AR177" t="s">
        <v>64</v>
      </c>
      <c r="AS177" t="s">
        <v>66</v>
      </c>
    </row>
    <row r="178" spans="1:45" ht="16" x14ac:dyDescent="0.2">
      <c r="A178">
        <v>2603</v>
      </c>
      <c r="B178">
        <v>2603</v>
      </c>
      <c r="C178" s="2">
        <v>45169</v>
      </c>
      <c r="D178" t="s">
        <v>1936</v>
      </c>
      <c r="E178" t="s">
        <v>206</v>
      </c>
      <c r="F178" s="3">
        <v>2988.56</v>
      </c>
      <c r="G178" t="s">
        <v>47</v>
      </c>
      <c r="H178" s="3">
        <v>0</v>
      </c>
      <c r="I178" t="s">
        <v>104</v>
      </c>
      <c r="J178">
        <v>2551</v>
      </c>
      <c r="K178" t="s">
        <v>49</v>
      </c>
      <c r="L178" t="s">
        <v>50</v>
      </c>
      <c r="M178" t="s">
        <v>51</v>
      </c>
      <c r="N178">
        <v>1730</v>
      </c>
      <c r="O178" t="s">
        <v>52</v>
      </c>
      <c r="P178" t="s">
        <v>203</v>
      </c>
      <c r="T178" t="s">
        <v>64</v>
      </c>
      <c r="Z178" s="3"/>
      <c r="AF178" t="s">
        <v>63</v>
      </c>
      <c r="AH178">
        <v>0</v>
      </c>
      <c r="AI178" s="2">
        <v>45169</v>
      </c>
      <c r="AJ178" t="s">
        <v>64</v>
      </c>
      <c r="AK178" t="s">
        <v>64</v>
      </c>
      <c r="AL178" t="s">
        <v>64</v>
      </c>
      <c r="AN178" s="3"/>
      <c r="AP178" t="s">
        <v>64</v>
      </c>
      <c r="AR178" t="s">
        <v>64</v>
      </c>
      <c r="AS178" t="s">
        <v>66</v>
      </c>
    </row>
    <row r="179" spans="1:45" ht="16" x14ac:dyDescent="0.2">
      <c r="A179">
        <v>2606</v>
      </c>
      <c r="B179">
        <v>2606</v>
      </c>
      <c r="C179" s="2">
        <v>45169</v>
      </c>
      <c r="D179" t="s">
        <v>1936</v>
      </c>
      <c r="E179" t="s">
        <v>204</v>
      </c>
      <c r="F179" s="3">
        <v>700.51</v>
      </c>
      <c r="G179" t="s">
        <v>47</v>
      </c>
      <c r="H179" s="3">
        <v>0</v>
      </c>
      <c r="I179" t="s">
        <v>104</v>
      </c>
      <c r="J179">
        <v>2555</v>
      </c>
      <c r="K179" t="s">
        <v>49</v>
      </c>
      <c r="L179" t="s">
        <v>50</v>
      </c>
      <c r="M179" t="s">
        <v>51</v>
      </c>
      <c r="N179">
        <v>1730</v>
      </c>
      <c r="O179" t="s">
        <v>52</v>
      </c>
      <c r="P179" t="s">
        <v>203</v>
      </c>
      <c r="T179" t="s">
        <v>64</v>
      </c>
      <c r="Z179" s="3"/>
      <c r="AF179" t="s">
        <v>63</v>
      </c>
      <c r="AH179">
        <v>0</v>
      </c>
      <c r="AI179" s="2">
        <v>45169</v>
      </c>
      <c r="AJ179" t="s">
        <v>64</v>
      </c>
      <c r="AK179" t="s">
        <v>64</v>
      </c>
      <c r="AL179" t="s">
        <v>64</v>
      </c>
      <c r="AN179" s="3"/>
      <c r="AP179" t="s">
        <v>64</v>
      </c>
      <c r="AR179" t="s">
        <v>64</v>
      </c>
      <c r="AS179" t="s">
        <v>66</v>
      </c>
    </row>
    <row r="180" spans="1:45" ht="16" x14ac:dyDescent="0.2">
      <c r="A180">
        <v>2607</v>
      </c>
      <c r="B180">
        <v>2607</v>
      </c>
      <c r="C180" s="2">
        <v>45169</v>
      </c>
      <c r="D180" t="s">
        <v>1934</v>
      </c>
      <c r="E180" t="s">
        <v>204</v>
      </c>
      <c r="F180" s="3">
        <v>667.53</v>
      </c>
      <c r="G180" t="s">
        <v>47</v>
      </c>
      <c r="H180" s="3">
        <v>0</v>
      </c>
      <c r="I180" t="s">
        <v>104</v>
      </c>
      <c r="J180">
        <v>2555</v>
      </c>
      <c r="K180" t="s">
        <v>49</v>
      </c>
      <c r="L180" t="s">
        <v>50</v>
      </c>
      <c r="M180" t="s">
        <v>51</v>
      </c>
      <c r="N180">
        <v>1730</v>
      </c>
      <c r="O180" t="s">
        <v>52</v>
      </c>
      <c r="P180" t="s">
        <v>203</v>
      </c>
      <c r="T180" t="s">
        <v>64</v>
      </c>
      <c r="Z180" s="3"/>
      <c r="AF180" t="s">
        <v>63</v>
      </c>
      <c r="AH180">
        <v>0</v>
      </c>
      <c r="AI180" s="2">
        <v>45169</v>
      </c>
      <c r="AJ180" t="s">
        <v>64</v>
      </c>
      <c r="AK180" t="s">
        <v>64</v>
      </c>
      <c r="AL180" t="s">
        <v>64</v>
      </c>
      <c r="AN180" s="3"/>
      <c r="AP180" t="s">
        <v>64</v>
      </c>
      <c r="AR180" t="s">
        <v>64</v>
      </c>
      <c r="AS180" t="s">
        <v>66</v>
      </c>
    </row>
    <row r="181" spans="1:45" ht="16" x14ac:dyDescent="0.2">
      <c r="A181">
        <v>2608</v>
      </c>
      <c r="B181">
        <v>2608</v>
      </c>
      <c r="C181" s="2">
        <v>45169</v>
      </c>
      <c r="D181" t="s">
        <v>1935</v>
      </c>
      <c r="E181" t="s">
        <v>204</v>
      </c>
      <c r="F181" s="3">
        <v>515.27</v>
      </c>
      <c r="G181" t="s">
        <v>47</v>
      </c>
      <c r="H181" s="3">
        <v>0</v>
      </c>
      <c r="I181" t="s">
        <v>104</v>
      </c>
      <c r="J181">
        <v>2555</v>
      </c>
      <c r="K181" t="s">
        <v>49</v>
      </c>
      <c r="L181" t="s">
        <v>50</v>
      </c>
      <c r="M181" t="s">
        <v>51</v>
      </c>
      <c r="N181">
        <v>1730</v>
      </c>
      <c r="O181" t="s">
        <v>52</v>
      </c>
      <c r="P181" t="s">
        <v>203</v>
      </c>
      <c r="T181" t="s">
        <v>64</v>
      </c>
      <c r="Z181" s="3"/>
      <c r="AF181" t="s">
        <v>63</v>
      </c>
      <c r="AH181">
        <v>0</v>
      </c>
      <c r="AI181" s="2">
        <v>45169</v>
      </c>
      <c r="AJ181" t="s">
        <v>64</v>
      </c>
      <c r="AK181" t="s">
        <v>64</v>
      </c>
      <c r="AL181" t="s">
        <v>64</v>
      </c>
      <c r="AN181" s="3"/>
      <c r="AP181" t="s">
        <v>64</v>
      </c>
      <c r="AR181" t="s">
        <v>64</v>
      </c>
      <c r="AS181" t="s">
        <v>66</v>
      </c>
    </row>
    <row r="182" spans="1:45" ht="16" x14ac:dyDescent="0.2">
      <c r="A182">
        <v>2609</v>
      </c>
      <c r="B182">
        <v>2609</v>
      </c>
      <c r="C182" s="2">
        <v>45175</v>
      </c>
      <c r="D182" t="s">
        <v>1748</v>
      </c>
      <c r="E182" t="s">
        <v>2371</v>
      </c>
      <c r="F182" s="3">
        <v>46.41</v>
      </c>
      <c r="G182" t="s">
        <v>47</v>
      </c>
      <c r="H182" s="3">
        <v>0</v>
      </c>
      <c r="I182" t="s">
        <v>48</v>
      </c>
      <c r="J182">
        <v>2663</v>
      </c>
      <c r="K182" t="s">
        <v>49</v>
      </c>
      <c r="L182" t="s">
        <v>50</v>
      </c>
      <c r="M182" t="s">
        <v>51</v>
      </c>
      <c r="N182">
        <v>940</v>
      </c>
      <c r="O182" t="s">
        <v>52</v>
      </c>
      <c r="P182" t="s">
        <v>53</v>
      </c>
      <c r="T182" t="s">
        <v>2516</v>
      </c>
      <c r="U182" t="s">
        <v>2845</v>
      </c>
      <c r="V182" t="s">
        <v>2024</v>
      </c>
      <c r="W182" t="s">
        <v>56</v>
      </c>
      <c r="X182" t="s">
        <v>2846</v>
      </c>
      <c r="Y182" t="s">
        <v>2375</v>
      </c>
      <c r="Z182" s="3">
        <v>19</v>
      </c>
      <c r="AA182" t="s">
        <v>2519</v>
      </c>
      <c r="AB182" t="s">
        <v>2847</v>
      </c>
      <c r="AC182" t="s">
        <v>61</v>
      </c>
      <c r="AD182" t="s">
        <v>61</v>
      </c>
      <c r="AE182" t="s">
        <v>2848</v>
      </c>
      <c r="AF182" t="s">
        <v>63</v>
      </c>
      <c r="AH182">
        <v>0</v>
      </c>
      <c r="AI182" s="2">
        <v>45175</v>
      </c>
      <c r="AJ182" t="s">
        <v>64</v>
      </c>
      <c r="AK182" t="s">
        <v>64</v>
      </c>
      <c r="AL182" t="s">
        <v>2849</v>
      </c>
      <c r="AM182" t="s">
        <v>2845</v>
      </c>
      <c r="AN182" s="3">
        <v>46.41</v>
      </c>
      <c r="AO182" t="s">
        <v>2847</v>
      </c>
      <c r="AP182" t="s">
        <v>64</v>
      </c>
      <c r="AQ182" t="s">
        <v>2848</v>
      </c>
      <c r="AR182">
        <v>1021</v>
      </c>
      <c r="AS182" t="s">
        <v>66</v>
      </c>
    </row>
    <row r="183" spans="1:45" ht="16" x14ac:dyDescent="0.2">
      <c r="A183">
        <v>2629</v>
      </c>
      <c r="B183">
        <v>2629</v>
      </c>
      <c r="C183" s="2">
        <v>45177</v>
      </c>
      <c r="D183" t="s">
        <v>1814</v>
      </c>
      <c r="E183" t="s">
        <v>2853</v>
      </c>
      <c r="F183" s="3">
        <v>80</v>
      </c>
      <c r="G183" t="s">
        <v>47</v>
      </c>
      <c r="H183" s="3">
        <v>0</v>
      </c>
      <c r="I183" t="s">
        <v>48</v>
      </c>
      <c r="J183">
        <v>3270</v>
      </c>
      <c r="K183" t="s">
        <v>49</v>
      </c>
      <c r="L183" t="s">
        <v>50</v>
      </c>
      <c r="M183" t="s">
        <v>106</v>
      </c>
      <c r="N183">
        <v>561</v>
      </c>
      <c r="O183" t="s">
        <v>52</v>
      </c>
      <c r="P183" t="s">
        <v>53</v>
      </c>
      <c r="T183" t="s">
        <v>2854</v>
      </c>
      <c r="V183" t="s">
        <v>2048</v>
      </c>
      <c r="W183" t="s">
        <v>56</v>
      </c>
      <c r="X183" t="s">
        <v>2855</v>
      </c>
      <c r="Y183" t="s">
        <v>2188</v>
      </c>
      <c r="Z183" s="3">
        <v>0</v>
      </c>
      <c r="AA183" t="s">
        <v>1159</v>
      </c>
      <c r="AB183" t="s">
        <v>2856</v>
      </c>
      <c r="AC183" t="s">
        <v>61</v>
      </c>
      <c r="AD183" t="s">
        <v>61</v>
      </c>
      <c r="AE183" t="s">
        <v>2857</v>
      </c>
      <c r="AF183" t="s">
        <v>63</v>
      </c>
      <c r="AH183">
        <v>0</v>
      </c>
      <c r="AI183" s="2">
        <v>45177</v>
      </c>
      <c r="AJ183" t="s">
        <v>64</v>
      </c>
      <c r="AK183" t="s">
        <v>64</v>
      </c>
      <c r="AL183" t="s">
        <v>2858</v>
      </c>
      <c r="AN183" s="3">
        <v>214</v>
      </c>
      <c r="AO183" t="s">
        <v>2856</v>
      </c>
      <c r="AP183" t="s">
        <v>64</v>
      </c>
      <c r="AQ183" t="s">
        <v>2857</v>
      </c>
      <c r="AR183">
        <v>1035</v>
      </c>
      <c r="AS183" t="s">
        <v>66</v>
      </c>
    </row>
    <row r="184" spans="1:45" ht="16" x14ac:dyDescent="0.2">
      <c r="A184">
        <v>2630</v>
      </c>
      <c r="B184">
        <v>2630</v>
      </c>
      <c r="C184" s="2">
        <v>45177</v>
      </c>
      <c r="D184" t="s">
        <v>1814</v>
      </c>
      <c r="E184" t="s">
        <v>2859</v>
      </c>
      <c r="F184" s="3">
        <v>14</v>
      </c>
      <c r="G184" t="s">
        <v>47</v>
      </c>
      <c r="H184" s="3">
        <v>0</v>
      </c>
      <c r="I184" t="s">
        <v>48</v>
      </c>
      <c r="J184">
        <v>2563</v>
      </c>
      <c r="K184" t="s">
        <v>49</v>
      </c>
      <c r="L184" t="s">
        <v>50</v>
      </c>
      <c r="M184" t="s">
        <v>51</v>
      </c>
      <c r="N184">
        <v>561</v>
      </c>
      <c r="O184" t="s">
        <v>52</v>
      </c>
      <c r="P184" t="s">
        <v>53</v>
      </c>
      <c r="T184" t="s">
        <v>2854</v>
      </c>
      <c r="V184" t="s">
        <v>2048</v>
      </c>
      <c r="W184" t="s">
        <v>56</v>
      </c>
      <c r="X184" t="s">
        <v>2855</v>
      </c>
      <c r="Y184" t="s">
        <v>2188</v>
      </c>
      <c r="Z184" s="3">
        <v>0</v>
      </c>
      <c r="AA184" t="s">
        <v>1159</v>
      </c>
      <c r="AB184" t="s">
        <v>2856</v>
      </c>
      <c r="AC184" t="s">
        <v>61</v>
      </c>
      <c r="AD184" t="s">
        <v>61</v>
      </c>
      <c r="AE184" t="s">
        <v>2857</v>
      </c>
      <c r="AF184" t="s">
        <v>63</v>
      </c>
      <c r="AH184">
        <v>0</v>
      </c>
      <c r="AI184" s="2">
        <v>45177</v>
      </c>
      <c r="AJ184" t="s">
        <v>64</v>
      </c>
      <c r="AK184" t="s">
        <v>64</v>
      </c>
      <c r="AL184" t="s">
        <v>2858</v>
      </c>
      <c r="AN184" s="3">
        <v>214</v>
      </c>
      <c r="AO184" t="s">
        <v>2856</v>
      </c>
      <c r="AP184" t="s">
        <v>64</v>
      </c>
      <c r="AQ184" t="s">
        <v>2857</v>
      </c>
      <c r="AR184">
        <v>1035</v>
      </c>
      <c r="AS184" t="s">
        <v>66</v>
      </c>
    </row>
    <row r="185" spans="1:45" ht="16" x14ac:dyDescent="0.2">
      <c r="A185">
        <v>2631</v>
      </c>
      <c r="B185">
        <v>2631</v>
      </c>
      <c r="C185" s="2">
        <v>45177</v>
      </c>
      <c r="D185" t="s">
        <v>1814</v>
      </c>
      <c r="E185" t="s">
        <v>2860</v>
      </c>
      <c r="F185" s="3">
        <v>120</v>
      </c>
      <c r="G185" t="s">
        <v>47</v>
      </c>
      <c r="H185" s="3">
        <v>0</v>
      </c>
      <c r="I185" t="s">
        <v>48</v>
      </c>
      <c r="J185">
        <v>3270</v>
      </c>
      <c r="K185" t="s">
        <v>49</v>
      </c>
      <c r="L185" t="s">
        <v>50</v>
      </c>
      <c r="M185" t="s">
        <v>106</v>
      </c>
      <c r="N185">
        <v>561</v>
      </c>
      <c r="O185" t="s">
        <v>52</v>
      </c>
      <c r="P185" t="s">
        <v>53</v>
      </c>
      <c r="T185" t="s">
        <v>2854</v>
      </c>
      <c r="V185" t="s">
        <v>2048</v>
      </c>
      <c r="W185" t="s">
        <v>56</v>
      </c>
      <c r="X185" t="s">
        <v>2855</v>
      </c>
      <c r="Y185" t="s">
        <v>2188</v>
      </c>
      <c r="Z185" s="3">
        <v>0</v>
      </c>
      <c r="AA185" t="s">
        <v>1159</v>
      </c>
      <c r="AB185" t="s">
        <v>2856</v>
      </c>
      <c r="AC185" t="s">
        <v>61</v>
      </c>
      <c r="AD185" t="s">
        <v>61</v>
      </c>
      <c r="AE185" t="s">
        <v>2857</v>
      </c>
      <c r="AF185" t="s">
        <v>63</v>
      </c>
      <c r="AH185">
        <v>0</v>
      </c>
      <c r="AI185" s="2">
        <v>45177</v>
      </c>
      <c r="AJ185" t="s">
        <v>64</v>
      </c>
      <c r="AK185" t="s">
        <v>64</v>
      </c>
      <c r="AL185" t="s">
        <v>2858</v>
      </c>
      <c r="AN185" s="3">
        <v>214</v>
      </c>
      <c r="AO185" t="s">
        <v>2856</v>
      </c>
      <c r="AP185" t="s">
        <v>64</v>
      </c>
      <c r="AQ185" t="s">
        <v>2857</v>
      </c>
      <c r="AR185">
        <v>1035</v>
      </c>
      <c r="AS185" t="s">
        <v>66</v>
      </c>
    </row>
    <row r="186" spans="1:45" ht="16" x14ac:dyDescent="0.2">
      <c r="A186">
        <v>2612</v>
      </c>
      <c r="B186">
        <v>2612</v>
      </c>
      <c r="C186" s="2">
        <v>45179.413472222222</v>
      </c>
      <c r="D186" t="s">
        <v>1748</v>
      </c>
      <c r="E186" t="s">
        <v>2165</v>
      </c>
      <c r="F186" s="3">
        <v>52.9</v>
      </c>
      <c r="G186" t="s">
        <v>47</v>
      </c>
      <c r="H186" s="3">
        <v>0</v>
      </c>
      <c r="I186" t="s">
        <v>48</v>
      </c>
      <c r="J186">
        <v>2900</v>
      </c>
      <c r="K186" t="s">
        <v>49</v>
      </c>
      <c r="L186" t="s">
        <v>50</v>
      </c>
      <c r="M186" t="s">
        <v>51</v>
      </c>
      <c r="N186">
        <v>941</v>
      </c>
      <c r="O186" t="s">
        <v>52</v>
      </c>
      <c r="P186" t="s">
        <v>53</v>
      </c>
      <c r="T186" t="s">
        <v>2313</v>
      </c>
      <c r="U186" t="s">
        <v>2861</v>
      </c>
      <c r="V186" t="s">
        <v>2862</v>
      </c>
      <c r="W186" t="s">
        <v>56</v>
      </c>
      <c r="X186" t="s">
        <v>2863</v>
      </c>
      <c r="Y186" t="s">
        <v>323</v>
      </c>
      <c r="Z186" s="3">
        <v>19</v>
      </c>
      <c r="AA186" t="s">
        <v>2316</v>
      </c>
      <c r="AB186" t="s">
        <v>2864</v>
      </c>
      <c r="AC186" t="s">
        <v>61</v>
      </c>
      <c r="AD186" t="s">
        <v>61</v>
      </c>
      <c r="AE186" t="s">
        <v>2865</v>
      </c>
      <c r="AF186" t="s">
        <v>63</v>
      </c>
      <c r="AH186">
        <v>0</v>
      </c>
      <c r="AI186" s="2">
        <v>45179</v>
      </c>
      <c r="AJ186" t="s">
        <v>64</v>
      </c>
      <c r="AK186" t="s">
        <v>64</v>
      </c>
      <c r="AL186" t="s">
        <v>2866</v>
      </c>
      <c r="AM186" t="s">
        <v>2861</v>
      </c>
      <c r="AN186" s="3">
        <v>52.9</v>
      </c>
      <c r="AO186" t="s">
        <v>2864</v>
      </c>
      <c r="AP186" t="s">
        <v>64</v>
      </c>
      <c r="AQ186" t="s">
        <v>2865</v>
      </c>
      <c r="AR186">
        <v>1024</v>
      </c>
      <c r="AS186" t="s">
        <v>66</v>
      </c>
    </row>
    <row r="187" spans="1:45" ht="16" x14ac:dyDescent="0.2">
      <c r="A187">
        <v>2635</v>
      </c>
      <c r="B187">
        <v>2635</v>
      </c>
      <c r="C187" s="2">
        <v>45182</v>
      </c>
      <c r="D187" t="s">
        <v>1814</v>
      </c>
      <c r="E187" t="s">
        <v>2876</v>
      </c>
      <c r="F187" s="3">
        <v>950</v>
      </c>
      <c r="G187" t="s">
        <v>47</v>
      </c>
      <c r="H187" s="3">
        <v>0</v>
      </c>
      <c r="I187" t="s">
        <v>48</v>
      </c>
      <c r="J187">
        <v>2722</v>
      </c>
      <c r="K187" t="s">
        <v>49</v>
      </c>
      <c r="L187" t="s">
        <v>50</v>
      </c>
      <c r="M187" t="s">
        <v>51</v>
      </c>
      <c r="N187">
        <v>940</v>
      </c>
      <c r="O187" t="s">
        <v>52</v>
      </c>
      <c r="P187" t="s">
        <v>53</v>
      </c>
      <c r="T187" t="s">
        <v>2877</v>
      </c>
      <c r="U187" t="s">
        <v>2878</v>
      </c>
      <c r="V187" t="s">
        <v>2006</v>
      </c>
      <c r="W187" t="s">
        <v>56</v>
      </c>
      <c r="X187" t="s">
        <v>675</v>
      </c>
      <c r="Y187" t="s">
        <v>2879</v>
      </c>
      <c r="Z187" s="3">
        <v>0</v>
      </c>
      <c r="AA187" t="s">
        <v>2501</v>
      </c>
      <c r="AB187" t="s">
        <v>2856</v>
      </c>
      <c r="AC187" t="s">
        <v>61</v>
      </c>
      <c r="AD187" t="s">
        <v>61</v>
      </c>
      <c r="AE187" t="s">
        <v>2880</v>
      </c>
      <c r="AF187" t="s">
        <v>63</v>
      </c>
      <c r="AH187">
        <v>0</v>
      </c>
      <c r="AI187" s="2">
        <v>45182</v>
      </c>
      <c r="AJ187" t="s">
        <v>64</v>
      </c>
      <c r="AK187" t="s">
        <v>64</v>
      </c>
      <c r="AL187" t="s">
        <v>2881</v>
      </c>
      <c r="AM187" t="s">
        <v>2878</v>
      </c>
      <c r="AN187" s="3">
        <v>950</v>
      </c>
      <c r="AO187" t="s">
        <v>2856</v>
      </c>
      <c r="AP187" t="s">
        <v>64</v>
      </c>
      <c r="AQ187" t="s">
        <v>2880</v>
      </c>
      <c r="AR187">
        <v>1037</v>
      </c>
      <c r="AS187" t="s">
        <v>66</v>
      </c>
    </row>
    <row r="188" spans="1:45" ht="16" x14ac:dyDescent="0.2">
      <c r="A188">
        <v>2636</v>
      </c>
      <c r="B188">
        <v>2636</v>
      </c>
      <c r="C188" s="2">
        <v>45183</v>
      </c>
      <c r="D188" t="s">
        <v>1761</v>
      </c>
      <c r="E188" t="s">
        <v>2882</v>
      </c>
      <c r="F188" s="3">
        <v>4.24</v>
      </c>
      <c r="G188" t="s">
        <v>47</v>
      </c>
      <c r="H188" s="3">
        <v>0</v>
      </c>
      <c r="I188" t="s">
        <v>48</v>
      </c>
      <c r="J188">
        <v>2720</v>
      </c>
      <c r="K188" t="s">
        <v>49</v>
      </c>
      <c r="L188" t="s">
        <v>50</v>
      </c>
      <c r="M188" t="s">
        <v>51</v>
      </c>
      <c r="N188">
        <v>942</v>
      </c>
      <c r="O188" t="s">
        <v>52</v>
      </c>
      <c r="P188" t="s">
        <v>53</v>
      </c>
      <c r="T188" t="s">
        <v>2883</v>
      </c>
      <c r="U188" t="s">
        <v>2884</v>
      </c>
      <c r="V188" t="s">
        <v>2031</v>
      </c>
      <c r="W188" t="s">
        <v>56</v>
      </c>
      <c r="X188" t="s">
        <v>2885</v>
      </c>
      <c r="Y188" t="s">
        <v>2036</v>
      </c>
      <c r="Z188" s="3">
        <v>19</v>
      </c>
      <c r="AA188" t="s">
        <v>2886</v>
      </c>
      <c r="AB188" t="s">
        <v>2887</v>
      </c>
      <c r="AC188" t="s">
        <v>61</v>
      </c>
      <c r="AD188" t="s">
        <v>61</v>
      </c>
      <c r="AE188" t="s">
        <v>2888</v>
      </c>
      <c r="AF188" t="s">
        <v>63</v>
      </c>
      <c r="AH188">
        <v>0</v>
      </c>
      <c r="AI188" s="2">
        <v>45183</v>
      </c>
      <c r="AJ188" t="s">
        <v>64</v>
      </c>
      <c r="AK188" t="s">
        <v>64</v>
      </c>
      <c r="AL188" t="s">
        <v>2889</v>
      </c>
      <c r="AM188" t="s">
        <v>2884</v>
      </c>
      <c r="AN188" s="3">
        <v>4.24</v>
      </c>
      <c r="AO188" t="s">
        <v>2887</v>
      </c>
      <c r="AP188" t="s">
        <v>64</v>
      </c>
      <c r="AQ188" t="s">
        <v>2888</v>
      </c>
      <c r="AR188">
        <v>1039</v>
      </c>
      <c r="AS188" t="s">
        <v>66</v>
      </c>
    </row>
    <row r="189" spans="1:45" ht="16" x14ac:dyDescent="0.2">
      <c r="A189">
        <v>2640</v>
      </c>
      <c r="B189">
        <v>2640</v>
      </c>
      <c r="C189" s="2">
        <v>45183</v>
      </c>
      <c r="D189" t="s">
        <v>1761</v>
      </c>
      <c r="E189" t="s">
        <v>2893</v>
      </c>
      <c r="F189" s="3">
        <v>492.81</v>
      </c>
      <c r="G189" t="s">
        <v>47</v>
      </c>
      <c r="H189" s="3">
        <v>0</v>
      </c>
      <c r="I189" t="s">
        <v>48</v>
      </c>
      <c r="J189">
        <v>2722</v>
      </c>
      <c r="K189" t="s">
        <v>49</v>
      </c>
      <c r="L189" t="s">
        <v>50</v>
      </c>
      <c r="M189" t="s">
        <v>51</v>
      </c>
      <c r="N189">
        <v>940</v>
      </c>
      <c r="O189" t="s">
        <v>52</v>
      </c>
      <c r="P189" t="s">
        <v>53</v>
      </c>
      <c r="T189" t="s">
        <v>2894</v>
      </c>
      <c r="U189" t="s">
        <v>2895</v>
      </c>
      <c r="V189" t="s">
        <v>2896</v>
      </c>
      <c r="W189" t="s">
        <v>243</v>
      </c>
      <c r="X189" t="s">
        <v>2897</v>
      </c>
      <c r="Y189" t="s">
        <v>2898</v>
      </c>
      <c r="Z189" s="3" t="s">
        <v>484</v>
      </c>
      <c r="AA189" t="s">
        <v>2899</v>
      </c>
      <c r="AB189" t="s">
        <v>2900</v>
      </c>
      <c r="AC189" t="s">
        <v>249</v>
      </c>
      <c r="AD189" t="s">
        <v>249</v>
      </c>
      <c r="AE189" t="s">
        <v>2901</v>
      </c>
      <c r="AF189" t="s">
        <v>63</v>
      </c>
      <c r="AH189">
        <v>0</v>
      </c>
      <c r="AI189" s="2">
        <v>45183</v>
      </c>
      <c r="AJ189" t="s">
        <v>64</v>
      </c>
      <c r="AK189" t="s">
        <v>64</v>
      </c>
      <c r="AL189" t="s">
        <v>2902</v>
      </c>
      <c r="AM189" t="s">
        <v>2895</v>
      </c>
      <c r="AN189" s="3" t="s">
        <v>2899</v>
      </c>
      <c r="AO189" t="s">
        <v>2900</v>
      </c>
      <c r="AP189" t="s">
        <v>64</v>
      </c>
      <c r="AQ189" t="s">
        <v>2901</v>
      </c>
      <c r="AR189">
        <v>1041</v>
      </c>
      <c r="AS189" t="s">
        <v>66</v>
      </c>
    </row>
    <row r="190" spans="1:45" ht="16" x14ac:dyDescent="0.2">
      <c r="A190">
        <v>2641</v>
      </c>
      <c r="B190">
        <v>2641</v>
      </c>
      <c r="C190" s="2">
        <v>45183</v>
      </c>
      <c r="D190" t="s">
        <v>1748</v>
      </c>
      <c r="E190" t="s">
        <v>2903</v>
      </c>
      <c r="F190" s="3">
        <v>42.5</v>
      </c>
      <c r="G190" t="s">
        <v>47</v>
      </c>
      <c r="H190" s="3">
        <v>0</v>
      </c>
      <c r="I190" t="s">
        <v>48</v>
      </c>
      <c r="J190">
        <v>2705</v>
      </c>
      <c r="K190" t="s">
        <v>49</v>
      </c>
      <c r="L190" t="s">
        <v>50</v>
      </c>
      <c r="M190" t="s">
        <v>51</v>
      </c>
      <c r="N190">
        <v>940</v>
      </c>
      <c r="O190" t="s">
        <v>52</v>
      </c>
      <c r="P190" t="s">
        <v>53</v>
      </c>
      <c r="T190" t="s">
        <v>2894</v>
      </c>
      <c r="U190" t="s">
        <v>2895</v>
      </c>
      <c r="V190" t="s">
        <v>2896</v>
      </c>
      <c r="W190" t="s">
        <v>243</v>
      </c>
      <c r="X190" t="s">
        <v>2897</v>
      </c>
      <c r="Y190" t="s">
        <v>2898</v>
      </c>
      <c r="Z190" s="3" t="s">
        <v>484</v>
      </c>
      <c r="AA190" t="s">
        <v>2899</v>
      </c>
      <c r="AB190" t="s">
        <v>2900</v>
      </c>
      <c r="AC190" t="s">
        <v>249</v>
      </c>
      <c r="AD190" t="s">
        <v>249</v>
      </c>
      <c r="AE190" t="s">
        <v>2901</v>
      </c>
      <c r="AF190" t="s">
        <v>63</v>
      </c>
      <c r="AH190">
        <v>0</v>
      </c>
      <c r="AI190" s="2">
        <v>45183</v>
      </c>
      <c r="AJ190" t="s">
        <v>64</v>
      </c>
      <c r="AK190" t="s">
        <v>64</v>
      </c>
      <c r="AL190" t="s">
        <v>2902</v>
      </c>
      <c r="AM190" t="s">
        <v>2895</v>
      </c>
      <c r="AN190" s="3" t="s">
        <v>2899</v>
      </c>
      <c r="AO190" t="s">
        <v>2900</v>
      </c>
      <c r="AP190" t="s">
        <v>64</v>
      </c>
      <c r="AQ190" t="s">
        <v>2901</v>
      </c>
      <c r="AR190">
        <v>1041</v>
      </c>
      <c r="AS190" t="s">
        <v>66</v>
      </c>
    </row>
    <row r="191" spans="1:45" ht="16" x14ac:dyDescent="0.2">
      <c r="A191">
        <v>2648</v>
      </c>
      <c r="B191">
        <v>2648</v>
      </c>
      <c r="C191" s="2">
        <v>45187</v>
      </c>
      <c r="D191" t="s">
        <v>1538</v>
      </c>
      <c r="E191" t="s">
        <v>2911</v>
      </c>
      <c r="F191" s="3">
        <v>55500</v>
      </c>
      <c r="G191" t="s">
        <v>47</v>
      </c>
      <c r="H191" s="3">
        <v>0</v>
      </c>
      <c r="I191" t="s">
        <v>104</v>
      </c>
      <c r="J191">
        <v>940</v>
      </c>
      <c r="K191" t="s">
        <v>52</v>
      </c>
      <c r="L191" t="s">
        <v>53</v>
      </c>
      <c r="N191">
        <v>3200</v>
      </c>
      <c r="O191" t="s">
        <v>49</v>
      </c>
      <c r="P191" t="s">
        <v>105</v>
      </c>
      <c r="Q191" t="s">
        <v>106</v>
      </c>
      <c r="T191" t="s">
        <v>2912</v>
      </c>
      <c r="U191" t="s">
        <v>2913</v>
      </c>
      <c r="Z191" s="3"/>
      <c r="AF191" t="s">
        <v>63</v>
      </c>
      <c r="AH191">
        <v>0</v>
      </c>
      <c r="AI191" s="2">
        <v>45187</v>
      </c>
      <c r="AJ191" t="s">
        <v>64</v>
      </c>
      <c r="AK191" t="s">
        <v>64</v>
      </c>
      <c r="AL191" t="s">
        <v>2914</v>
      </c>
      <c r="AM191" t="s">
        <v>2913</v>
      </c>
      <c r="AN191" s="3"/>
      <c r="AP191" t="s">
        <v>64</v>
      </c>
      <c r="AR191">
        <v>1043</v>
      </c>
      <c r="AS191" t="s">
        <v>66</v>
      </c>
    </row>
    <row r="192" spans="1:45" ht="16" x14ac:dyDescent="0.2">
      <c r="A192">
        <v>2782</v>
      </c>
      <c r="B192">
        <v>2782</v>
      </c>
      <c r="C192" s="2">
        <v>45187</v>
      </c>
      <c r="D192" t="s">
        <v>1814</v>
      </c>
      <c r="E192" t="s">
        <v>2915</v>
      </c>
      <c r="F192" s="3">
        <v>800</v>
      </c>
      <c r="G192" t="s">
        <v>47</v>
      </c>
      <c r="H192" s="3">
        <v>0</v>
      </c>
      <c r="I192" t="s">
        <v>48</v>
      </c>
      <c r="J192">
        <v>2721</v>
      </c>
      <c r="K192" t="s">
        <v>49</v>
      </c>
      <c r="L192" t="s">
        <v>50</v>
      </c>
      <c r="M192" t="s">
        <v>51</v>
      </c>
      <c r="N192">
        <v>940</v>
      </c>
      <c r="O192" t="s">
        <v>52</v>
      </c>
      <c r="P192" t="s">
        <v>53</v>
      </c>
      <c r="T192" t="s">
        <v>2916</v>
      </c>
      <c r="U192" t="s">
        <v>2917</v>
      </c>
      <c r="V192" t="s">
        <v>2008</v>
      </c>
      <c r="W192" t="s">
        <v>56</v>
      </c>
      <c r="X192" t="s">
        <v>1033</v>
      </c>
      <c r="Y192" t="s">
        <v>2879</v>
      </c>
      <c r="Z192" s="3">
        <v>0</v>
      </c>
      <c r="AA192" t="s">
        <v>1678</v>
      </c>
      <c r="AB192" t="s">
        <v>2856</v>
      </c>
      <c r="AC192" t="s">
        <v>61</v>
      </c>
      <c r="AD192" t="s">
        <v>61</v>
      </c>
      <c r="AE192" t="s">
        <v>2918</v>
      </c>
      <c r="AF192" t="s">
        <v>63</v>
      </c>
      <c r="AH192">
        <v>0</v>
      </c>
      <c r="AI192" s="2">
        <v>45187</v>
      </c>
      <c r="AJ192" t="s">
        <v>64</v>
      </c>
      <c r="AK192" t="s">
        <v>64</v>
      </c>
      <c r="AL192" t="s">
        <v>2919</v>
      </c>
      <c r="AM192" t="s">
        <v>2917</v>
      </c>
      <c r="AN192" s="3">
        <v>800</v>
      </c>
      <c r="AO192" t="s">
        <v>2856</v>
      </c>
      <c r="AP192" t="s">
        <v>64</v>
      </c>
      <c r="AQ192" t="s">
        <v>2918</v>
      </c>
      <c r="AR192">
        <v>1044</v>
      </c>
      <c r="AS192" t="s">
        <v>66</v>
      </c>
    </row>
    <row r="193" spans="1:45" ht="16" x14ac:dyDescent="0.2">
      <c r="A193">
        <v>2650</v>
      </c>
      <c r="B193">
        <v>2650</v>
      </c>
      <c r="C193" s="2">
        <v>45189</v>
      </c>
      <c r="D193" t="s">
        <v>1782</v>
      </c>
      <c r="E193" t="s">
        <v>287</v>
      </c>
      <c r="F193" s="3">
        <v>95.2</v>
      </c>
      <c r="G193" t="s">
        <v>47</v>
      </c>
      <c r="H193" s="3">
        <v>0</v>
      </c>
      <c r="I193" t="s">
        <v>48</v>
      </c>
      <c r="J193">
        <v>2894</v>
      </c>
      <c r="K193" t="s">
        <v>49</v>
      </c>
      <c r="L193" t="s">
        <v>50</v>
      </c>
      <c r="M193" t="s">
        <v>51</v>
      </c>
      <c r="N193">
        <v>940</v>
      </c>
      <c r="O193" t="s">
        <v>52</v>
      </c>
      <c r="P193" t="s">
        <v>53</v>
      </c>
      <c r="T193" t="s">
        <v>288</v>
      </c>
      <c r="U193" t="s">
        <v>2920</v>
      </c>
      <c r="V193" t="s">
        <v>2083</v>
      </c>
      <c r="W193" t="s">
        <v>56</v>
      </c>
      <c r="X193" t="s">
        <v>2921</v>
      </c>
      <c r="Y193" t="s">
        <v>291</v>
      </c>
      <c r="Z193" s="3">
        <v>19</v>
      </c>
      <c r="AA193" t="s">
        <v>292</v>
      </c>
      <c r="AB193" t="s">
        <v>2908</v>
      </c>
      <c r="AC193" t="s">
        <v>61</v>
      </c>
      <c r="AD193" t="s">
        <v>61</v>
      </c>
      <c r="AE193" t="s">
        <v>2922</v>
      </c>
      <c r="AF193" t="s">
        <v>63</v>
      </c>
      <c r="AH193">
        <v>0</v>
      </c>
      <c r="AI193" s="2">
        <v>45189</v>
      </c>
      <c r="AJ193" t="s">
        <v>64</v>
      </c>
      <c r="AK193" t="s">
        <v>64</v>
      </c>
      <c r="AL193" t="s">
        <v>2923</v>
      </c>
      <c r="AM193" t="s">
        <v>2920</v>
      </c>
      <c r="AN193" s="3">
        <v>95.2</v>
      </c>
      <c r="AO193" t="s">
        <v>2908</v>
      </c>
      <c r="AP193" t="s">
        <v>64</v>
      </c>
      <c r="AQ193" t="s">
        <v>2922</v>
      </c>
      <c r="AR193">
        <v>1045</v>
      </c>
      <c r="AS193" t="s">
        <v>66</v>
      </c>
    </row>
    <row r="194" spans="1:45" ht="16" x14ac:dyDescent="0.2">
      <c r="A194">
        <v>2671</v>
      </c>
      <c r="B194">
        <v>2671</v>
      </c>
      <c r="C194" s="2">
        <v>45189</v>
      </c>
      <c r="D194" t="s">
        <v>1761</v>
      </c>
      <c r="E194" t="s">
        <v>2032</v>
      </c>
      <c r="F194" s="3">
        <v>22.61</v>
      </c>
      <c r="G194" t="s">
        <v>47</v>
      </c>
      <c r="H194" s="3">
        <v>0</v>
      </c>
      <c r="I194" t="s">
        <v>48</v>
      </c>
      <c r="J194">
        <v>2720</v>
      </c>
      <c r="K194" t="s">
        <v>49</v>
      </c>
      <c r="L194" t="s">
        <v>50</v>
      </c>
      <c r="M194" t="s">
        <v>51</v>
      </c>
      <c r="N194">
        <v>942</v>
      </c>
      <c r="O194" t="s">
        <v>52</v>
      </c>
      <c r="P194" t="s">
        <v>53</v>
      </c>
      <c r="T194" t="s">
        <v>2924</v>
      </c>
      <c r="U194" t="s">
        <v>2925</v>
      </c>
      <c r="V194" t="s">
        <v>2095</v>
      </c>
      <c r="W194" t="s">
        <v>56</v>
      </c>
      <c r="X194" t="s">
        <v>2926</v>
      </c>
      <c r="Y194" t="s">
        <v>2036</v>
      </c>
      <c r="Z194" s="3">
        <v>19</v>
      </c>
      <c r="AA194" t="s">
        <v>2927</v>
      </c>
      <c r="AB194" t="s">
        <v>2928</v>
      </c>
      <c r="AC194" t="s">
        <v>61</v>
      </c>
      <c r="AD194" t="s">
        <v>61</v>
      </c>
      <c r="AE194" t="s">
        <v>2929</v>
      </c>
      <c r="AF194" t="s">
        <v>63</v>
      </c>
      <c r="AH194">
        <v>0</v>
      </c>
      <c r="AI194" s="2">
        <v>45189</v>
      </c>
      <c r="AJ194" t="s">
        <v>64</v>
      </c>
      <c r="AK194" t="s">
        <v>64</v>
      </c>
      <c r="AL194" t="s">
        <v>2930</v>
      </c>
      <c r="AM194" t="s">
        <v>2925</v>
      </c>
      <c r="AN194" s="3">
        <v>22.61</v>
      </c>
      <c r="AO194" t="s">
        <v>2928</v>
      </c>
      <c r="AP194" t="s">
        <v>64</v>
      </c>
      <c r="AQ194" t="s">
        <v>2929</v>
      </c>
      <c r="AR194">
        <v>1066</v>
      </c>
      <c r="AS194" t="s">
        <v>66</v>
      </c>
    </row>
    <row r="195" spans="1:45" ht="16" x14ac:dyDescent="0.2">
      <c r="A195">
        <v>2654</v>
      </c>
      <c r="B195">
        <v>2654</v>
      </c>
      <c r="C195" s="2">
        <v>45194</v>
      </c>
      <c r="D195" t="s">
        <v>1814</v>
      </c>
      <c r="E195" t="s">
        <v>2057</v>
      </c>
      <c r="F195" s="3">
        <v>22.46</v>
      </c>
      <c r="G195" t="s">
        <v>47</v>
      </c>
      <c r="H195" s="3">
        <v>0</v>
      </c>
      <c r="I195" t="s">
        <v>48</v>
      </c>
      <c r="J195">
        <v>2710</v>
      </c>
      <c r="K195" t="s">
        <v>49</v>
      </c>
      <c r="L195" t="s">
        <v>50</v>
      </c>
      <c r="M195" t="s">
        <v>51</v>
      </c>
      <c r="N195">
        <v>940</v>
      </c>
      <c r="O195" t="s">
        <v>52</v>
      </c>
      <c r="P195" t="s">
        <v>53</v>
      </c>
      <c r="T195" t="s">
        <v>2947</v>
      </c>
      <c r="U195" t="s">
        <v>2948</v>
      </c>
      <c r="V195" t="s">
        <v>2076</v>
      </c>
      <c r="W195" t="s">
        <v>56</v>
      </c>
      <c r="X195" t="s">
        <v>2949</v>
      </c>
      <c r="Y195" t="s">
        <v>2061</v>
      </c>
      <c r="Z195" s="3">
        <v>19</v>
      </c>
      <c r="AA195" t="s">
        <v>2950</v>
      </c>
      <c r="AB195" t="s">
        <v>2951</v>
      </c>
      <c r="AC195" t="s">
        <v>61</v>
      </c>
      <c r="AD195" t="s">
        <v>61</v>
      </c>
      <c r="AE195" t="s">
        <v>2952</v>
      </c>
      <c r="AF195" t="s">
        <v>63</v>
      </c>
      <c r="AH195">
        <v>0</v>
      </c>
      <c r="AI195" s="2">
        <v>45194</v>
      </c>
      <c r="AJ195" t="s">
        <v>64</v>
      </c>
      <c r="AK195" t="s">
        <v>64</v>
      </c>
      <c r="AL195" t="s">
        <v>2953</v>
      </c>
      <c r="AM195" t="s">
        <v>2948</v>
      </c>
      <c r="AN195" s="3">
        <v>22.46</v>
      </c>
      <c r="AO195" t="s">
        <v>2951</v>
      </c>
      <c r="AP195" t="s">
        <v>64</v>
      </c>
      <c r="AQ195" t="s">
        <v>2952</v>
      </c>
      <c r="AR195">
        <v>1048</v>
      </c>
      <c r="AS195" t="s">
        <v>66</v>
      </c>
    </row>
    <row r="196" spans="1:45" ht="16" x14ac:dyDescent="0.2">
      <c r="A196">
        <v>2680</v>
      </c>
      <c r="B196">
        <v>2680</v>
      </c>
      <c r="C196" s="2">
        <v>45194</v>
      </c>
      <c r="D196" t="s">
        <v>1761</v>
      </c>
      <c r="E196" t="s">
        <v>2954</v>
      </c>
      <c r="F196" s="3">
        <v>71.88</v>
      </c>
      <c r="G196" t="s">
        <v>47</v>
      </c>
      <c r="H196" s="3">
        <v>0</v>
      </c>
      <c r="I196" t="s">
        <v>48</v>
      </c>
      <c r="J196">
        <v>2720</v>
      </c>
      <c r="K196" t="s">
        <v>49</v>
      </c>
      <c r="L196" t="s">
        <v>50</v>
      </c>
      <c r="M196" t="s">
        <v>51</v>
      </c>
      <c r="N196">
        <v>942</v>
      </c>
      <c r="O196" t="s">
        <v>52</v>
      </c>
      <c r="P196" t="s">
        <v>53</v>
      </c>
      <c r="T196" t="s">
        <v>950</v>
      </c>
      <c r="U196" t="s">
        <v>2955</v>
      </c>
      <c r="V196" t="s">
        <v>2114</v>
      </c>
      <c r="W196" t="s">
        <v>56</v>
      </c>
      <c r="X196" t="s">
        <v>2956</v>
      </c>
      <c r="Y196" t="s">
        <v>953</v>
      </c>
      <c r="Z196" s="3">
        <v>19</v>
      </c>
      <c r="AA196" t="s">
        <v>954</v>
      </c>
      <c r="AB196" t="s">
        <v>2951</v>
      </c>
      <c r="AC196" t="s">
        <v>61</v>
      </c>
      <c r="AD196" t="s">
        <v>61</v>
      </c>
      <c r="AE196" t="s">
        <v>2957</v>
      </c>
      <c r="AF196" t="s">
        <v>63</v>
      </c>
      <c r="AH196">
        <v>0</v>
      </c>
      <c r="AI196" s="2">
        <v>45194</v>
      </c>
      <c r="AJ196" t="s">
        <v>64</v>
      </c>
      <c r="AK196" t="s">
        <v>64</v>
      </c>
      <c r="AL196" t="s">
        <v>2958</v>
      </c>
      <c r="AM196" t="s">
        <v>2955</v>
      </c>
      <c r="AN196" s="3">
        <v>71.88</v>
      </c>
      <c r="AO196" t="s">
        <v>2951</v>
      </c>
      <c r="AP196" t="s">
        <v>64</v>
      </c>
      <c r="AQ196" t="s">
        <v>2957</v>
      </c>
      <c r="AR196">
        <v>1069</v>
      </c>
      <c r="AS196" t="s">
        <v>66</v>
      </c>
    </row>
    <row r="197" spans="1:45" ht="16" x14ac:dyDescent="0.2">
      <c r="A197">
        <v>3685</v>
      </c>
      <c r="B197">
        <v>3685</v>
      </c>
      <c r="C197" s="2">
        <v>45194</v>
      </c>
      <c r="D197" t="s">
        <v>1761</v>
      </c>
      <c r="E197" t="s">
        <v>2963</v>
      </c>
      <c r="F197" s="3">
        <v>84.33</v>
      </c>
      <c r="G197" t="s">
        <v>47</v>
      </c>
      <c r="H197" s="3">
        <v>0</v>
      </c>
      <c r="I197" t="s">
        <v>104</v>
      </c>
      <c r="J197">
        <v>2720</v>
      </c>
      <c r="K197" t="s">
        <v>49</v>
      </c>
      <c r="L197" t="s">
        <v>50</v>
      </c>
      <c r="M197" t="s">
        <v>51</v>
      </c>
      <c r="N197">
        <v>630</v>
      </c>
      <c r="O197" t="s">
        <v>52</v>
      </c>
      <c r="P197" t="s">
        <v>53</v>
      </c>
      <c r="T197" t="s">
        <v>64</v>
      </c>
      <c r="V197" t="s">
        <v>2153</v>
      </c>
      <c r="W197" t="s">
        <v>56</v>
      </c>
      <c r="X197" t="s">
        <v>2964</v>
      </c>
      <c r="Y197" t="s">
        <v>953</v>
      </c>
      <c r="Z197" s="3">
        <v>19</v>
      </c>
      <c r="AA197" t="s">
        <v>2965</v>
      </c>
      <c r="AB197" t="s">
        <v>2951</v>
      </c>
      <c r="AC197" t="s">
        <v>61</v>
      </c>
      <c r="AD197" t="s">
        <v>61</v>
      </c>
      <c r="AE197" t="s">
        <v>2966</v>
      </c>
      <c r="AF197" t="s">
        <v>63</v>
      </c>
      <c r="AH197">
        <v>0</v>
      </c>
      <c r="AI197" s="2">
        <v>45194</v>
      </c>
      <c r="AJ197" t="s">
        <v>64</v>
      </c>
      <c r="AK197" t="s">
        <v>64</v>
      </c>
      <c r="AL197" t="s">
        <v>64</v>
      </c>
      <c r="AN197" s="3">
        <v>84.33</v>
      </c>
      <c r="AO197" t="s">
        <v>2951</v>
      </c>
      <c r="AP197" t="s">
        <v>64</v>
      </c>
      <c r="AQ197" t="s">
        <v>2966</v>
      </c>
      <c r="AR197" t="s">
        <v>64</v>
      </c>
      <c r="AS197" t="s">
        <v>66</v>
      </c>
    </row>
    <row r="198" spans="1:45" ht="16" x14ac:dyDescent="0.2">
      <c r="A198">
        <v>2692</v>
      </c>
      <c r="B198">
        <v>2692</v>
      </c>
      <c r="C198" s="2">
        <v>45196</v>
      </c>
      <c r="D198" t="s">
        <v>1814</v>
      </c>
      <c r="E198" t="s">
        <v>2973</v>
      </c>
      <c r="F198" s="3">
        <v>313</v>
      </c>
      <c r="G198" t="s">
        <v>47</v>
      </c>
      <c r="H198" s="3">
        <v>0</v>
      </c>
      <c r="I198" t="s">
        <v>48</v>
      </c>
      <c r="J198">
        <v>2563</v>
      </c>
      <c r="K198" t="s">
        <v>49</v>
      </c>
      <c r="L198" t="s">
        <v>50</v>
      </c>
      <c r="M198" t="s">
        <v>51</v>
      </c>
      <c r="N198">
        <v>942</v>
      </c>
      <c r="O198" t="s">
        <v>52</v>
      </c>
      <c r="P198" t="s">
        <v>53</v>
      </c>
      <c r="T198" t="s">
        <v>2974</v>
      </c>
      <c r="U198" t="s">
        <v>2975</v>
      </c>
      <c r="V198" t="s">
        <v>2143</v>
      </c>
      <c r="W198" t="s">
        <v>56</v>
      </c>
      <c r="X198" t="s">
        <v>2976</v>
      </c>
      <c r="Y198" t="s">
        <v>2180</v>
      </c>
      <c r="Z198" s="3">
        <v>7</v>
      </c>
      <c r="AA198" t="s">
        <v>2977</v>
      </c>
      <c r="AB198" t="s">
        <v>2978</v>
      </c>
      <c r="AC198" t="s">
        <v>61</v>
      </c>
      <c r="AD198" t="s">
        <v>61</v>
      </c>
      <c r="AE198" t="s">
        <v>2979</v>
      </c>
      <c r="AF198" t="s">
        <v>63</v>
      </c>
      <c r="AH198">
        <v>0</v>
      </c>
      <c r="AI198" s="2">
        <v>45196</v>
      </c>
      <c r="AJ198" t="s">
        <v>64</v>
      </c>
      <c r="AK198" t="s">
        <v>64</v>
      </c>
      <c r="AL198" t="s">
        <v>2980</v>
      </c>
      <c r="AM198" t="s">
        <v>2975</v>
      </c>
      <c r="AN198" s="3">
        <v>313</v>
      </c>
      <c r="AO198" t="s">
        <v>2978</v>
      </c>
      <c r="AP198" t="s">
        <v>64</v>
      </c>
      <c r="AQ198" t="s">
        <v>2979</v>
      </c>
      <c r="AR198">
        <v>1071</v>
      </c>
      <c r="AS198" t="s">
        <v>66</v>
      </c>
    </row>
    <row r="199" spans="1:45" ht="16" x14ac:dyDescent="0.2">
      <c r="A199">
        <v>2693</v>
      </c>
      <c r="B199">
        <v>2693</v>
      </c>
      <c r="C199" s="2">
        <v>45196</v>
      </c>
      <c r="D199" t="s">
        <v>1814</v>
      </c>
      <c r="E199" t="s">
        <v>2981</v>
      </c>
      <c r="F199" s="3">
        <v>130.75</v>
      </c>
      <c r="G199" t="s">
        <v>47</v>
      </c>
      <c r="H199" s="3">
        <v>0</v>
      </c>
      <c r="I199" t="s">
        <v>48</v>
      </c>
      <c r="J199">
        <v>2563</v>
      </c>
      <c r="K199" t="s">
        <v>49</v>
      </c>
      <c r="L199" t="s">
        <v>50</v>
      </c>
      <c r="M199" t="s">
        <v>51</v>
      </c>
      <c r="N199">
        <v>942</v>
      </c>
      <c r="O199" t="s">
        <v>52</v>
      </c>
      <c r="P199" t="s">
        <v>53</v>
      </c>
      <c r="T199" t="s">
        <v>2982</v>
      </c>
      <c r="U199" t="s">
        <v>2983</v>
      </c>
      <c r="V199" t="s">
        <v>2147</v>
      </c>
      <c r="W199" t="s">
        <v>56</v>
      </c>
      <c r="X199" t="s">
        <v>2984</v>
      </c>
      <c r="Y199" t="s">
        <v>2180</v>
      </c>
      <c r="Z199" s="3">
        <v>7</v>
      </c>
      <c r="AA199" t="s">
        <v>2985</v>
      </c>
      <c r="AB199" t="s">
        <v>2978</v>
      </c>
      <c r="AC199" t="s">
        <v>61</v>
      </c>
      <c r="AD199" t="s">
        <v>61</v>
      </c>
      <c r="AE199" t="s">
        <v>2986</v>
      </c>
      <c r="AF199" t="s">
        <v>63</v>
      </c>
      <c r="AH199">
        <v>0</v>
      </c>
      <c r="AI199" s="2">
        <v>45196</v>
      </c>
      <c r="AJ199" t="s">
        <v>64</v>
      </c>
      <c r="AK199" t="s">
        <v>64</v>
      </c>
      <c r="AL199" t="s">
        <v>2987</v>
      </c>
      <c r="AM199" t="s">
        <v>2983</v>
      </c>
      <c r="AN199" s="3">
        <v>130.75</v>
      </c>
      <c r="AO199" t="s">
        <v>2978</v>
      </c>
      <c r="AP199" t="s">
        <v>64</v>
      </c>
      <c r="AQ199" t="s">
        <v>2986</v>
      </c>
      <c r="AR199">
        <v>1072</v>
      </c>
      <c r="AS199" t="s">
        <v>66</v>
      </c>
    </row>
    <row r="200" spans="1:45" ht="16" x14ac:dyDescent="0.2">
      <c r="A200">
        <v>2658</v>
      </c>
      <c r="B200">
        <v>2658</v>
      </c>
      <c r="C200" s="2">
        <v>45198</v>
      </c>
      <c r="D200" t="s">
        <v>1748</v>
      </c>
      <c r="E200" t="s">
        <v>147</v>
      </c>
      <c r="F200" s="3">
        <v>5.08</v>
      </c>
      <c r="G200" t="s">
        <v>47</v>
      </c>
      <c r="H200" s="3">
        <v>0</v>
      </c>
      <c r="I200" t="s">
        <v>48</v>
      </c>
      <c r="J200">
        <v>2705</v>
      </c>
      <c r="K200" t="s">
        <v>49</v>
      </c>
      <c r="L200" t="s">
        <v>50</v>
      </c>
      <c r="M200" t="s">
        <v>51</v>
      </c>
      <c r="N200">
        <v>940</v>
      </c>
      <c r="O200" t="s">
        <v>52</v>
      </c>
      <c r="P200" t="s">
        <v>53</v>
      </c>
      <c r="T200" t="s">
        <v>586</v>
      </c>
      <c r="U200" t="s">
        <v>2988</v>
      </c>
      <c r="Z200" s="3"/>
      <c r="AF200" t="s">
        <v>63</v>
      </c>
      <c r="AH200">
        <v>0</v>
      </c>
      <c r="AI200" s="2">
        <v>45198</v>
      </c>
      <c r="AJ200" t="s">
        <v>64</v>
      </c>
      <c r="AK200" t="s">
        <v>64</v>
      </c>
      <c r="AL200" t="s">
        <v>2989</v>
      </c>
      <c r="AM200" t="s">
        <v>2988</v>
      </c>
      <c r="AN200" s="3"/>
      <c r="AP200" t="s">
        <v>64</v>
      </c>
      <c r="AR200">
        <v>1052</v>
      </c>
      <c r="AS200" t="s">
        <v>66</v>
      </c>
    </row>
    <row r="201" spans="1:45" ht="16" x14ac:dyDescent="0.2">
      <c r="A201">
        <v>2691</v>
      </c>
      <c r="B201">
        <v>2691</v>
      </c>
      <c r="C201" s="2">
        <v>45198</v>
      </c>
      <c r="D201" t="s">
        <v>1814</v>
      </c>
      <c r="E201" t="s">
        <v>2990</v>
      </c>
      <c r="F201" s="3">
        <v>45</v>
      </c>
      <c r="G201" t="s">
        <v>47</v>
      </c>
      <c r="H201" s="3">
        <v>0</v>
      </c>
      <c r="I201" t="s">
        <v>48</v>
      </c>
      <c r="J201">
        <v>3270</v>
      </c>
      <c r="K201" t="s">
        <v>49</v>
      </c>
      <c r="L201" t="s">
        <v>50</v>
      </c>
      <c r="M201" t="s">
        <v>106</v>
      </c>
      <c r="N201">
        <v>940</v>
      </c>
      <c r="O201" t="s">
        <v>52</v>
      </c>
      <c r="P201" t="s">
        <v>53</v>
      </c>
      <c r="T201" t="s">
        <v>2991</v>
      </c>
      <c r="U201" t="s">
        <v>2992</v>
      </c>
      <c r="V201" t="s">
        <v>2140</v>
      </c>
      <c r="W201" t="s">
        <v>56</v>
      </c>
      <c r="X201" t="s">
        <v>2993</v>
      </c>
      <c r="Y201" t="s">
        <v>2994</v>
      </c>
      <c r="Z201" s="3">
        <v>0</v>
      </c>
      <c r="AA201" t="s">
        <v>327</v>
      </c>
      <c r="AB201" t="s">
        <v>2995</v>
      </c>
      <c r="AC201" t="s">
        <v>61</v>
      </c>
      <c r="AD201" t="s">
        <v>61</v>
      </c>
      <c r="AE201" t="s">
        <v>2996</v>
      </c>
      <c r="AF201" t="s">
        <v>63</v>
      </c>
      <c r="AH201">
        <v>0</v>
      </c>
      <c r="AI201" s="2">
        <v>45198</v>
      </c>
      <c r="AJ201" t="s">
        <v>64</v>
      </c>
      <c r="AK201" t="s">
        <v>64</v>
      </c>
      <c r="AL201" t="s">
        <v>2997</v>
      </c>
      <c r="AM201" t="s">
        <v>2992</v>
      </c>
      <c r="AN201" s="3">
        <v>45</v>
      </c>
      <c r="AO201" t="s">
        <v>2995</v>
      </c>
      <c r="AP201" t="s">
        <v>64</v>
      </c>
      <c r="AQ201" t="s">
        <v>2996</v>
      </c>
      <c r="AR201">
        <v>1051</v>
      </c>
      <c r="AS201" t="s">
        <v>66</v>
      </c>
    </row>
    <row r="202" spans="1:45" ht="16" x14ac:dyDescent="0.2">
      <c r="A202">
        <v>2964</v>
      </c>
      <c r="B202">
        <v>2964</v>
      </c>
      <c r="C202" s="2">
        <v>45199</v>
      </c>
      <c r="D202" t="s">
        <v>1936</v>
      </c>
      <c r="E202" t="s">
        <v>2635</v>
      </c>
      <c r="F202" s="3">
        <v>143</v>
      </c>
      <c r="G202" t="s">
        <v>47</v>
      </c>
      <c r="H202" s="3">
        <v>0</v>
      </c>
      <c r="I202" t="s">
        <v>104</v>
      </c>
      <c r="J202">
        <v>2551</v>
      </c>
      <c r="K202" t="s">
        <v>49</v>
      </c>
      <c r="L202" t="s">
        <v>50</v>
      </c>
      <c r="M202" t="s">
        <v>51</v>
      </c>
      <c r="N202">
        <v>1730</v>
      </c>
      <c r="O202" t="s">
        <v>52</v>
      </c>
      <c r="P202" t="s">
        <v>203</v>
      </c>
      <c r="T202" t="s">
        <v>64</v>
      </c>
      <c r="Z202" s="3"/>
      <c r="AF202" t="s">
        <v>63</v>
      </c>
      <c r="AH202">
        <v>0</v>
      </c>
      <c r="AI202" s="2">
        <v>45199</v>
      </c>
      <c r="AJ202" t="s">
        <v>64</v>
      </c>
      <c r="AK202" t="s">
        <v>64</v>
      </c>
      <c r="AL202" t="s">
        <v>64</v>
      </c>
      <c r="AN202" s="3"/>
      <c r="AP202" t="s">
        <v>64</v>
      </c>
      <c r="AR202" t="s">
        <v>64</v>
      </c>
      <c r="AS202" t="s">
        <v>66</v>
      </c>
    </row>
    <row r="203" spans="1:45" ht="16" x14ac:dyDescent="0.2">
      <c r="A203">
        <v>2965</v>
      </c>
      <c r="B203">
        <v>2965</v>
      </c>
      <c r="C203" s="2">
        <v>45199</v>
      </c>
      <c r="D203" t="s">
        <v>1936</v>
      </c>
      <c r="E203" t="s">
        <v>206</v>
      </c>
      <c r="F203" s="3">
        <v>2988.56</v>
      </c>
      <c r="G203" t="s">
        <v>47</v>
      </c>
      <c r="H203" s="3">
        <v>0</v>
      </c>
      <c r="I203" t="s">
        <v>104</v>
      </c>
      <c r="J203">
        <v>2551</v>
      </c>
      <c r="K203" t="s">
        <v>49</v>
      </c>
      <c r="L203" t="s">
        <v>50</v>
      </c>
      <c r="M203" t="s">
        <v>51</v>
      </c>
      <c r="N203">
        <v>1730</v>
      </c>
      <c r="O203" t="s">
        <v>52</v>
      </c>
      <c r="P203" t="s">
        <v>203</v>
      </c>
      <c r="T203" t="s">
        <v>64</v>
      </c>
      <c r="Z203" s="3"/>
      <c r="AF203" t="s">
        <v>63</v>
      </c>
      <c r="AH203">
        <v>0</v>
      </c>
      <c r="AI203" s="2">
        <v>45199</v>
      </c>
      <c r="AJ203" t="s">
        <v>64</v>
      </c>
      <c r="AK203" t="s">
        <v>64</v>
      </c>
      <c r="AL203" t="s">
        <v>64</v>
      </c>
      <c r="AN203" s="3"/>
      <c r="AP203" t="s">
        <v>64</v>
      </c>
      <c r="AR203" t="s">
        <v>64</v>
      </c>
      <c r="AS203" t="s">
        <v>66</v>
      </c>
    </row>
    <row r="204" spans="1:45" ht="16" x14ac:dyDescent="0.2">
      <c r="A204">
        <v>2966</v>
      </c>
      <c r="B204">
        <v>2966</v>
      </c>
      <c r="C204" s="2">
        <v>45199</v>
      </c>
      <c r="D204" t="s">
        <v>1936</v>
      </c>
      <c r="E204" t="s">
        <v>204</v>
      </c>
      <c r="F204" s="3">
        <v>693.92</v>
      </c>
      <c r="G204" t="s">
        <v>47</v>
      </c>
      <c r="H204" s="3">
        <v>0</v>
      </c>
      <c r="I204" t="s">
        <v>104</v>
      </c>
      <c r="J204">
        <v>2555</v>
      </c>
      <c r="K204" t="s">
        <v>49</v>
      </c>
      <c r="L204" t="s">
        <v>50</v>
      </c>
      <c r="M204" t="s">
        <v>51</v>
      </c>
      <c r="N204">
        <v>1730</v>
      </c>
      <c r="O204" t="s">
        <v>52</v>
      </c>
      <c r="P204" t="s">
        <v>203</v>
      </c>
      <c r="T204" t="s">
        <v>64</v>
      </c>
      <c r="Z204" s="3"/>
      <c r="AF204" t="s">
        <v>63</v>
      </c>
      <c r="AH204">
        <v>0</v>
      </c>
      <c r="AI204" s="2">
        <v>45199</v>
      </c>
      <c r="AJ204" t="s">
        <v>64</v>
      </c>
      <c r="AK204" t="s">
        <v>64</v>
      </c>
      <c r="AL204" t="s">
        <v>64</v>
      </c>
      <c r="AN204" s="3"/>
      <c r="AP204" t="s">
        <v>64</v>
      </c>
      <c r="AR204" t="s">
        <v>64</v>
      </c>
      <c r="AS204" t="s">
        <v>66</v>
      </c>
    </row>
    <row r="205" spans="1:45" ht="16" x14ac:dyDescent="0.2">
      <c r="A205">
        <v>2967</v>
      </c>
      <c r="B205">
        <v>2967</v>
      </c>
      <c r="C205" s="2">
        <v>45199</v>
      </c>
      <c r="D205" t="s">
        <v>1934</v>
      </c>
      <c r="E205" t="s">
        <v>206</v>
      </c>
      <c r="F205" s="3">
        <v>2957.87</v>
      </c>
      <c r="G205" t="s">
        <v>47</v>
      </c>
      <c r="H205" s="3">
        <v>0</v>
      </c>
      <c r="I205" t="s">
        <v>104</v>
      </c>
      <c r="J205">
        <v>2551</v>
      </c>
      <c r="K205" t="s">
        <v>49</v>
      </c>
      <c r="L205" t="s">
        <v>50</v>
      </c>
      <c r="M205" t="s">
        <v>51</v>
      </c>
      <c r="N205">
        <v>1730</v>
      </c>
      <c r="O205" t="s">
        <v>52</v>
      </c>
      <c r="P205" t="s">
        <v>203</v>
      </c>
      <c r="T205" t="s">
        <v>64</v>
      </c>
      <c r="Z205" s="3"/>
      <c r="AF205" t="s">
        <v>63</v>
      </c>
      <c r="AH205">
        <v>0</v>
      </c>
      <c r="AI205" s="2">
        <v>45199</v>
      </c>
      <c r="AJ205" t="s">
        <v>64</v>
      </c>
      <c r="AK205" t="s">
        <v>64</v>
      </c>
      <c r="AL205" t="s">
        <v>64</v>
      </c>
      <c r="AN205" s="3"/>
      <c r="AP205" t="s">
        <v>64</v>
      </c>
      <c r="AR205" t="s">
        <v>64</v>
      </c>
      <c r="AS205" t="s">
        <v>66</v>
      </c>
    </row>
    <row r="206" spans="1:45" ht="16" x14ac:dyDescent="0.2">
      <c r="A206">
        <v>2968</v>
      </c>
      <c r="B206">
        <v>2968</v>
      </c>
      <c r="C206" s="2">
        <v>45199</v>
      </c>
      <c r="D206" t="s">
        <v>1934</v>
      </c>
      <c r="E206" t="s">
        <v>204</v>
      </c>
      <c r="F206" s="3">
        <v>667.54</v>
      </c>
      <c r="G206" t="s">
        <v>47</v>
      </c>
      <c r="H206" s="3">
        <v>0</v>
      </c>
      <c r="I206" t="s">
        <v>104</v>
      </c>
      <c r="J206">
        <v>2555</v>
      </c>
      <c r="K206" t="s">
        <v>49</v>
      </c>
      <c r="L206" t="s">
        <v>50</v>
      </c>
      <c r="M206" t="s">
        <v>51</v>
      </c>
      <c r="N206">
        <v>1730</v>
      </c>
      <c r="O206" t="s">
        <v>52</v>
      </c>
      <c r="P206" t="s">
        <v>203</v>
      </c>
      <c r="T206" t="s">
        <v>64</v>
      </c>
      <c r="Z206" s="3"/>
      <c r="AF206" t="s">
        <v>63</v>
      </c>
      <c r="AH206">
        <v>0</v>
      </c>
      <c r="AI206" s="2">
        <v>45199</v>
      </c>
      <c r="AJ206" t="s">
        <v>64</v>
      </c>
      <c r="AK206" t="s">
        <v>64</v>
      </c>
      <c r="AL206" t="s">
        <v>64</v>
      </c>
      <c r="AN206" s="3"/>
      <c r="AP206" t="s">
        <v>64</v>
      </c>
      <c r="AR206" t="s">
        <v>64</v>
      </c>
      <c r="AS206" t="s">
        <v>66</v>
      </c>
    </row>
    <row r="207" spans="1:45" ht="16" x14ac:dyDescent="0.2">
      <c r="A207">
        <v>2969</v>
      </c>
      <c r="B207">
        <v>2969</v>
      </c>
      <c r="C207" s="2">
        <v>45199</v>
      </c>
      <c r="D207" t="s">
        <v>1935</v>
      </c>
      <c r="E207" t="s">
        <v>206</v>
      </c>
      <c r="F207" s="3">
        <v>2268.59</v>
      </c>
      <c r="G207" t="s">
        <v>47</v>
      </c>
      <c r="H207" s="3">
        <v>0</v>
      </c>
      <c r="I207" t="s">
        <v>104</v>
      </c>
      <c r="J207">
        <v>2551</v>
      </c>
      <c r="K207" t="s">
        <v>49</v>
      </c>
      <c r="L207" t="s">
        <v>50</v>
      </c>
      <c r="M207" t="s">
        <v>51</v>
      </c>
      <c r="N207">
        <v>1730</v>
      </c>
      <c r="O207" t="s">
        <v>52</v>
      </c>
      <c r="P207" t="s">
        <v>203</v>
      </c>
      <c r="T207" t="s">
        <v>64</v>
      </c>
      <c r="Z207" s="3"/>
      <c r="AF207" t="s">
        <v>63</v>
      </c>
      <c r="AH207">
        <v>0</v>
      </c>
      <c r="AI207" s="2">
        <v>45199</v>
      </c>
      <c r="AJ207" t="s">
        <v>64</v>
      </c>
      <c r="AK207" t="s">
        <v>64</v>
      </c>
      <c r="AL207" t="s">
        <v>64</v>
      </c>
      <c r="AN207" s="3"/>
      <c r="AP207" t="s">
        <v>64</v>
      </c>
      <c r="AR207" t="s">
        <v>64</v>
      </c>
      <c r="AS207" t="s">
        <v>66</v>
      </c>
    </row>
    <row r="208" spans="1:45" ht="16" x14ac:dyDescent="0.2">
      <c r="A208">
        <v>2970</v>
      </c>
      <c r="B208">
        <v>2970</v>
      </c>
      <c r="C208" s="2">
        <v>45199</v>
      </c>
      <c r="D208" t="s">
        <v>1935</v>
      </c>
      <c r="E208" t="s">
        <v>204</v>
      </c>
      <c r="F208" s="3">
        <v>515.27</v>
      </c>
      <c r="G208" t="s">
        <v>47</v>
      </c>
      <c r="H208" s="3">
        <v>0</v>
      </c>
      <c r="I208" t="s">
        <v>104</v>
      </c>
      <c r="J208">
        <v>2555</v>
      </c>
      <c r="K208" t="s">
        <v>49</v>
      </c>
      <c r="L208" t="s">
        <v>50</v>
      </c>
      <c r="M208" t="s">
        <v>51</v>
      </c>
      <c r="N208">
        <v>1730</v>
      </c>
      <c r="O208" t="s">
        <v>52</v>
      </c>
      <c r="P208" t="s">
        <v>203</v>
      </c>
      <c r="T208" t="s">
        <v>64</v>
      </c>
      <c r="Z208" s="3"/>
      <c r="AF208" t="s">
        <v>63</v>
      </c>
      <c r="AH208">
        <v>0</v>
      </c>
      <c r="AI208" s="2">
        <v>45199</v>
      </c>
      <c r="AJ208" t="s">
        <v>64</v>
      </c>
      <c r="AK208" t="s">
        <v>64</v>
      </c>
      <c r="AL208" t="s">
        <v>64</v>
      </c>
      <c r="AN208" s="3"/>
      <c r="AP208" t="s">
        <v>64</v>
      </c>
      <c r="AR208" t="s">
        <v>64</v>
      </c>
      <c r="AS208" t="s">
        <v>66</v>
      </c>
    </row>
    <row r="209" spans="1:45" ht="16" x14ac:dyDescent="0.2">
      <c r="A209">
        <v>2659</v>
      </c>
      <c r="B209">
        <v>2659</v>
      </c>
      <c r="C209" s="2">
        <v>45201</v>
      </c>
      <c r="D209" t="s">
        <v>1748</v>
      </c>
      <c r="E209" t="s">
        <v>2507</v>
      </c>
      <c r="F209" s="3">
        <v>20.73</v>
      </c>
      <c r="G209" t="s">
        <v>47</v>
      </c>
      <c r="H209" s="3">
        <v>0</v>
      </c>
      <c r="I209" t="s">
        <v>48</v>
      </c>
      <c r="J209">
        <v>2702</v>
      </c>
      <c r="K209" t="s">
        <v>49</v>
      </c>
      <c r="L209" t="s">
        <v>50</v>
      </c>
      <c r="M209" t="s">
        <v>51</v>
      </c>
      <c r="N209">
        <v>940</v>
      </c>
      <c r="O209" t="s">
        <v>52</v>
      </c>
      <c r="P209" t="s">
        <v>53</v>
      </c>
      <c r="T209" t="s">
        <v>2998</v>
      </c>
      <c r="U209" t="s">
        <v>2999</v>
      </c>
      <c r="V209" t="s">
        <v>2064</v>
      </c>
      <c r="W209" t="s">
        <v>56</v>
      </c>
      <c r="X209" t="s">
        <v>3000</v>
      </c>
      <c r="Y209" t="s">
        <v>2726</v>
      </c>
      <c r="Z209" s="3">
        <v>19</v>
      </c>
      <c r="AA209" t="s">
        <v>3001</v>
      </c>
      <c r="AB209" t="s">
        <v>3002</v>
      </c>
      <c r="AC209" t="s">
        <v>61</v>
      </c>
      <c r="AD209" t="s">
        <v>61</v>
      </c>
      <c r="AE209" t="s">
        <v>3003</v>
      </c>
      <c r="AF209" t="s">
        <v>63</v>
      </c>
      <c r="AH209">
        <v>0</v>
      </c>
      <c r="AI209" s="2">
        <v>45201</v>
      </c>
      <c r="AJ209" t="s">
        <v>64</v>
      </c>
      <c r="AK209" t="s">
        <v>64</v>
      </c>
      <c r="AL209" t="s">
        <v>3004</v>
      </c>
      <c r="AM209" t="s">
        <v>2999</v>
      </c>
      <c r="AN209" s="3">
        <v>20.73</v>
      </c>
      <c r="AO209" t="s">
        <v>3002</v>
      </c>
      <c r="AP209" t="s">
        <v>64</v>
      </c>
      <c r="AQ209" t="s">
        <v>3003</v>
      </c>
      <c r="AR209">
        <v>1053</v>
      </c>
      <c r="AS209" t="s">
        <v>66</v>
      </c>
    </row>
    <row r="210" spans="1:45" ht="16" x14ac:dyDescent="0.2">
      <c r="A210">
        <v>2690</v>
      </c>
      <c r="B210">
        <v>2690</v>
      </c>
      <c r="C210" s="2">
        <v>45201</v>
      </c>
      <c r="D210" t="s">
        <v>1814</v>
      </c>
      <c r="E210" t="s">
        <v>3005</v>
      </c>
      <c r="F210" s="3">
        <v>9.5</v>
      </c>
      <c r="G210" t="s">
        <v>47</v>
      </c>
      <c r="H210" s="3">
        <v>0</v>
      </c>
      <c r="I210" t="s">
        <v>48</v>
      </c>
      <c r="J210">
        <v>2563</v>
      </c>
      <c r="K210" t="s">
        <v>49</v>
      </c>
      <c r="L210" t="s">
        <v>50</v>
      </c>
      <c r="M210" t="s">
        <v>51</v>
      </c>
      <c r="N210">
        <v>940</v>
      </c>
      <c r="O210" t="s">
        <v>52</v>
      </c>
      <c r="P210" t="s">
        <v>53</v>
      </c>
      <c r="T210" t="s">
        <v>3006</v>
      </c>
      <c r="U210" t="s">
        <v>3007</v>
      </c>
      <c r="V210" t="s">
        <v>2137</v>
      </c>
      <c r="W210" t="s">
        <v>56</v>
      </c>
      <c r="X210" t="s">
        <v>3008</v>
      </c>
      <c r="Y210" t="s">
        <v>3009</v>
      </c>
      <c r="Z210" s="3">
        <v>7</v>
      </c>
      <c r="AA210" t="s">
        <v>3010</v>
      </c>
      <c r="AB210" t="s">
        <v>2978</v>
      </c>
      <c r="AC210" t="s">
        <v>61</v>
      </c>
      <c r="AD210" t="s">
        <v>61</v>
      </c>
      <c r="AE210" t="s">
        <v>3011</v>
      </c>
      <c r="AF210" t="s">
        <v>63</v>
      </c>
      <c r="AH210">
        <v>0</v>
      </c>
      <c r="AI210" s="2">
        <v>45201</v>
      </c>
      <c r="AJ210" t="s">
        <v>64</v>
      </c>
      <c r="AK210" t="s">
        <v>64</v>
      </c>
      <c r="AL210" t="s">
        <v>3012</v>
      </c>
      <c r="AM210" t="s">
        <v>3007</v>
      </c>
      <c r="AN210" s="3">
        <v>9.5</v>
      </c>
      <c r="AO210" t="s">
        <v>2978</v>
      </c>
      <c r="AP210" t="s">
        <v>64</v>
      </c>
      <c r="AQ210" t="s">
        <v>3011</v>
      </c>
      <c r="AR210">
        <v>1054</v>
      </c>
      <c r="AS210" t="s">
        <v>66</v>
      </c>
    </row>
    <row r="211" spans="1:45" ht="16" x14ac:dyDescent="0.2">
      <c r="A211">
        <v>2661</v>
      </c>
      <c r="B211">
        <v>2661</v>
      </c>
      <c r="C211" s="2">
        <v>45204</v>
      </c>
      <c r="D211" t="s">
        <v>1748</v>
      </c>
      <c r="E211" t="s">
        <v>2371</v>
      </c>
      <c r="F211" s="3">
        <v>46.41</v>
      </c>
      <c r="G211" t="s">
        <v>47</v>
      </c>
      <c r="H211" s="3">
        <v>0</v>
      </c>
      <c r="I211" t="s">
        <v>48</v>
      </c>
      <c r="J211">
        <v>2663</v>
      </c>
      <c r="K211" t="s">
        <v>49</v>
      </c>
      <c r="L211" t="s">
        <v>50</v>
      </c>
      <c r="M211" t="s">
        <v>51</v>
      </c>
      <c r="N211">
        <v>940</v>
      </c>
      <c r="O211" t="s">
        <v>52</v>
      </c>
      <c r="P211" t="s">
        <v>53</v>
      </c>
      <c r="T211" t="s">
        <v>2516</v>
      </c>
      <c r="U211" t="s">
        <v>3013</v>
      </c>
      <c r="V211" t="s">
        <v>2074</v>
      </c>
      <c r="W211" t="s">
        <v>56</v>
      </c>
      <c r="X211" t="s">
        <v>3014</v>
      </c>
      <c r="Y211" t="s">
        <v>2375</v>
      </c>
      <c r="Z211" s="3">
        <v>19</v>
      </c>
      <c r="AA211" t="s">
        <v>2519</v>
      </c>
      <c r="AB211" t="s">
        <v>3015</v>
      </c>
      <c r="AC211" t="s">
        <v>61</v>
      </c>
      <c r="AD211" t="s">
        <v>61</v>
      </c>
      <c r="AE211" t="s">
        <v>3016</v>
      </c>
      <c r="AF211" t="s">
        <v>63</v>
      </c>
      <c r="AH211">
        <v>0</v>
      </c>
      <c r="AI211" s="2">
        <v>45204</v>
      </c>
      <c r="AJ211" t="s">
        <v>64</v>
      </c>
      <c r="AK211" t="s">
        <v>64</v>
      </c>
      <c r="AL211" t="s">
        <v>3017</v>
      </c>
      <c r="AM211" t="s">
        <v>3013</v>
      </c>
      <c r="AN211" s="3">
        <v>46.41</v>
      </c>
      <c r="AO211" t="s">
        <v>3015</v>
      </c>
      <c r="AP211" t="s">
        <v>64</v>
      </c>
      <c r="AQ211" t="s">
        <v>3016</v>
      </c>
      <c r="AR211">
        <v>1055</v>
      </c>
      <c r="AS211" t="s">
        <v>66</v>
      </c>
    </row>
    <row r="212" spans="1:45" ht="16" x14ac:dyDescent="0.2">
      <c r="A212">
        <v>2697</v>
      </c>
      <c r="B212">
        <v>2697</v>
      </c>
      <c r="C212" s="2">
        <v>45208</v>
      </c>
      <c r="D212" t="s">
        <v>3018</v>
      </c>
      <c r="E212" t="s">
        <v>2915</v>
      </c>
      <c r="F212" s="3">
        <v>900</v>
      </c>
      <c r="G212" t="s">
        <v>47</v>
      </c>
      <c r="H212" s="3">
        <v>0</v>
      </c>
      <c r="I212" t="s">
        <v>48</v>
      </c>
      <c r="J212">
        <v>2721</v>
      </c>
      <c r="K212" t="s">
        <v>49</v>
      </c>
      <c r="L212" t="s">
        <v>50</v>
      </c>
      <c r="M212" t="s">
        <v>51</v>
      </c>
      <c r="N212">
        <v>940</v>
      </c>
      <c r="O212" t="s">
        <v>52</v>
      </c>
      <c r="P212" t="s">
        <v>53</v>
      </c>
      <c r="T212" t="s">
        <v>3019</v>
      </c>
      <c r="U212" t="s">
        <v>3020</v>
      </c>
      <c r="V212" t="s">
        <v>2079</v>
      </c>
      <c r="W212" t="s">
        <v>56</v>
      </c>
      <c r="X212" t="s">
        <v>849</v>
      </c>
      <c r="Y212" t="s">
        <v>3021</v>
      </c>
      <c r="Z212" s="3">
        <v>0</v>
      </c>
      <c r="AA212" t="s">
        <v>2234</v>
      </c>
      <c r="AB212" t="s">
        <v>3022</v>
      </c>
      <c r="AC212" t="s">
        <v>61</v>
      </c>
      <c r="AD212" t="s">
        <v>61</v>
      </c>
      <c r="AE212" t="s">
        <v>3023</v>
      </c>
      <c r="AF212" t="s">
        <v>63</v>
      </c>
      <c r="AH212">
        <v>0</v>
      </c>
      <c r="AI212" s="2">
        <v>45208</v>
      </c>
      <c r="AJ212" t="s">
        <v>64</v>
      </c>
      <c r="AK212" t="s">
        <v>64</v>
      </c>
      <c r="AL212" t="s">
        <v>3024</v>
      </c>
      <c r="AM212" t="s">
        <v>3020</v>
      </c>
      <c r="AN212" s="3">
        <v>900</v>
      </c>
      <c r="AO212" t="s">
        <v>3022</v>
      </c>
      <c r="AP212" t="s">
        <v>64</v>
      </c>
      <c r="AQ212" t="s">
        <v>3023</v>
      </c>
      <c r="AR212">
        <v>1063</v>
      </c>
      <c r="AS212" t="s">
        <v>66</v>
      </c>
    </row>
    <row r="213" spans="1:45" ht="16" x14ac:dyDescent="0.2">
      <c r="A213">
        <v>2663</v>
      </c>
      <c r="B213">
        <v>2663</v>
      </c>
      <c r="C213" s="2">
        <v>45209.413634259261</v>
      </c>
      <c r="D213" t="s">
        <v>1748</v>
      </c>
      <c r="E213" t="s">
        <v>2165</v>
      </c>
      <c r="F213" s="3">
        <v>52.9</v>
      </c>
      <c r="G213" t="s">
        <v>47</v>
      </c>
      <c r="H213" s="3">
        <v>0</v>
      </c>
      <c r="I213" t="s">
        <v>48</v>
      </c>
      <c r="J213">
        <v>2900</v>
      </c>
      <c r="K213" t="s">
        <v>49</v>
      </c>
      <c r="L213" t="s">
        <v>50</v>
      </c>
      <c r="M213" t="s">
        <v>51</v>
      </c>
      <c r="N213">
        <v>941</v>
      </c>
      <c r="O213" t="s">
        <v>52</v>
      </c>
      <c r="P213" t="s">
        <v>53</v>
      </c>
      <c r="T213" t="s">
        <v>2313</v>
      </c>
      <c r="U213" t="s">
        <v>3027</v>
      </c>
      <c r="V213" t="s">
        <v>2132</v>
      </c>
      <c r="W213" t="s">
        <v>56</v>
      </c>
      <c r="X213" t="s">
        <v>3028</v>
      </c>
      <c r="Y213" t="s">
        <v>323</v>
      </c>
      <c r="Z213" s="3">
        <v>19</v>
      </c>
      <c r="AA213" t="s">
        <v>2316</v>
      </c>
      <c r="AB213" t="s">
        <v>3029</v>
      </c>
      <c r="AC213" t="s">
        <v>61</v>
      </c>
      <c r="AD213" t="s">
        <v>61</v>
      </c>
      <c r="AE213" t="s">
        <v>3030</v>
      </c>
      <c r="AF213" t="s">
        <v>63</v>
      </c>
      <c r="AH213">
        <v>0</v>
      </c>
      <c r="AI213" s="2">
        <v>45209</v>
      </c>
      <c r="AJ213" t="s">
        <v>64</v>
      </c>
      <c r="AK213" t="s">
        <v>64</v>
      </c>
      <c r="AL213" t="s">
        <v>3031</v>
      </c>
      <c r="AM213" t="s">
        <v>3027</v>
      </c>
      <c r="AN213" s="3">
        <v>52.9</v>
      </c>
      <c r="AO213" t="s">
        <v>3029</v>
      </c>
      <c r="AP213" t="s">
        <v>64</v>
      </c>
      <c r="AQ213" t="s">
        <v>3030</v>
      </c>
      <c r="AR213">
        <v>1057</v>
      </c>
      <c r="AS213" t="s">
        <v>66</v>
      </c>
    </row>
    <row r="214" spans="1:45" ht="16" x14ac:dyDescent="0.2">
      <c r="A214">
        <v>2673</v>
      </c>
      <c r="B214">
        <v>2673</v>
      </c>
      <c r="C214" s="2">
        <v>45211</v>
      </c>
      <c r="D214" t="s">
        <v>1761</v>
      </c>
      <c r="E214" t="s">
        <v>2882</v>
      </c>
      <c r="F214" s="3">
        <v>24.31</v>
      </c>
      <c r="G214" t="s">
        <v>47</v>
      </c>
      <c r="H214" s="3">
        <v>0</v>
      </c>
      <c r="I214" t="s">
        <v>48</v>
      </c>
      <c r="J214">
        <v>2720</v>
      </c>
      <c r="K214" t="s">
        <v>49</v>
      </c>
      <c r="L214" t="s">
        <v>50</v>
      </c>
      <c r="M214" t="s">
        <v>51</v>
      </c>
      <c r="N214">
        <v>942</v>
      </c>
      <c r="O214" t="s">
        <v>52</v>
      </c>
      <c r="P214" t="s">
        <v>53</v>
      </c>
      <c r="T214" t="s">
        <v>3034</v>
      </c>
      <c r="U214" t="s">
        <v>3035</v>
      </c>
      <c r="V214" t="s">
        <v>2124</v>
      </c>
      <c r="W214" t="s">
        <v>56</v>
      </c>
      <c r="X214" t="s">
        <v>3036</v>
      </c>
      <c r="Y214" t="s">
        <v>2036</v>
      </c>
      <c r="Z214" s="3">
        <v>19</v>
      </c>
      <c r="AA214" t="s">
        <v>2871</v>
      </c>
      <c r="AB214" t="s">
        <v>3029</v>
      </c>
      <c r="AC214" t="s">
        <v>61</v>
      </c>
      <c r="AD214" t="s">
        <v>61</v>
      </c>
      <c r="AE214" t="s">
        <v>3037</v>
      </c>
      <c r="AF214" t="s">
        <v>63</v>
      </c>
      <c r="AH214">
        <v>0</v>
      </c>
      <c r="AI214" s="2">
        <v>45211</v>
      </c>
      <c r="AJ214" t="s">
        <v>64</v>
      </c>
      <c r="AK214" t="s">
        <v>64</v>
      </c>
      <c r="AL214" t="s">
        <v>3038</v>
      </c>
      <c r="AM214" t="s">
        <v>3035</v>
      </c>
      <c r="AN214" s="3">
        <v>24.05</v>
      </c>
      <c r="AO214" t="s">
        <v>3029</v>
      </c>
      <c r="AP214" t="s">
        <v>64</v>
      </c>
      <c r="AQ214" t="s">
        <v>3037</v>
      </c>
      <c r="AR214">
        <v>1073</v>
      </c>
      <c r="AS214" t="s">
        <v>66</v>
      </c>
    </row>
    <row r="215" spans="1:45" ht="16" x14ac:dyDescent="0.2">
      <c r="A215">
        <v>3042</v>
      </c>
      <c r="B215">
        <v>3042</v>
      </c>
      <c r="C215" s="2">
        <v>45211.574583333328</v>
      </c>
      <c r="D215" t="s">
        <v>3050</v>
      </c>
      <c r="E215" t="s">
        <v>3051</v>
      </c>
      <c r="F215" s="3">
        <v>611.77</v>
      </c>
      <c r="G215" t="s">
        <v>47</v>
      </c>
      <c r="H215" s="3">
        <v>0</v>
      </c>
      <c r="I215" t="s">
        <v>48</v>
      </c>
      <c r="J215">
        <v>2722</v>
      </c>
      <c r="K215" t="s">
        <v>49</v>
      </c>
      <c r="L215" t="s">
        <v>50</v>
      </c>
      <c r="M215" t="s">
        <v>51</v>
      </c>
      <c r="N215">
        <v>941</v>
      </c>
      <c r="O215" t="s">
        <v>52</v>
      </c>
      <c r="P215" t="s">
        <v>53</v>
      </c>
      <c r="T215" t="s">
        <v>3052</v>
      </c>
      <c r="U215" t="s">
        <v>3053</v>
      </c>
      <c r="V215" t="s">
        <v>2097</v>
      </c>
      <c r="W215" t="s">
        <v>56</v>
      </c>
      <c r="X215" t="s">
        <v>3054</v>
      </c>
      <c r="Y215" t="s">
        <v>3055</v>
      </c>
      <c r="Z215" s="3">
        <v>0</v>
      </c>
      <c r="AA215" t="s">
        <v>3039</v>
      </c>
      <c r="AB215" t="s">
        <v>3056</v>
      </c>
      <c r="AC215" t="s">
        <v>61</v>
      </c>
      <c r="AD215" t="s">
        <v>61</v>
      </c>
      <c r="AE215" t="s">
        <v>3057</v>
      </c>
      <c r="AF215" t="s">
        <v>63</v>
      </c>
      <c r="AH215">
        <v>0</v>
      </c>
      <c r="AI215" s="2">
        <v>45211</v>
      </c>
      <c r="AJ215" t="s">
        <v>64</v>
      </c>
      <c r="AK215" t="s">
        <v>64</v>
      </c>
      <c r="AL215" t="s">
        <v>3058</v>
      </c>
      <c r="AM215" t="s">
        <v>3053</v>
      </c>
      <c r="AN215" s="3">
        <v>630.69000000000005</v>
      </c>
      <c r="AO215" t="s">
        <v>3056</v>
      </c>
      <c r="AP215" t="s">
        <v>64</v>
      </c>
      <c r="AQ215" t="s">
        <v>3057</v>
      </c>
      <c r="AR215">
        <v>1059</v>
      </c>
      <c r="AS215" t="s">
        <v>66</v>
      </c>
    </row>
    <row r="216" spans="1:45" ht="16" x14ac:dyDescent="0.2">
      <c r="A216">
        <v>3043</v>
      </c>
      <c r="B216">
        <v>3043</v>
      </c>
      <c r="C216" s="2">
        <v>45211.574583333328</v>
      </c>
      <c r="D216" t="s">
        <v>2220</v>
      </c>
      <c r="E216" t="s">
        <v>3059</v>
      </c>
      <c r="F216" s="3">
        <v>18.920000000000002</v>
      </c>
      <c r="G216" t="s">
        <v>47</v>
      </c>
      <c r="H216" s="3">
        <v>0</v>
      </c>
      <c r="I216" t="s">
        <v>48</v>
      </c>
      <c r="J216">
        <v>2705</v>
      </c>
      <c r="K216" t="s">
        <v>49</v>
      </c>
      <c r="L216" t="s">
        <v>50</v>
      </c>
      <c r="M216" t="s">
        <v>51</v>
      </c>
      <c r="N216">
        <v>941</v>
      </c>
      <c r="O216" t="s">
        <v>52</v>
      </c>
      <c r="P216" t="s">
        <v>53</v>
      </c>
      <c r="T216" t="s">
        <v>3052</v>
      </c>
      <c r="U216" t="s">
        <v>3053</v>
      </c>
      <c r="V216" t="s">
        <v>2097</v>
      </c>
      <c r="W216" t="s">
        <v>56</v>
      </c>
      <c r="X216" t="s">
        <v>3054</v>
      </c>
      <c r="Y216" t="s">
        <v>3055</v>
      </c>
      <c r="Z216" s="3">
        <v>0</v>
      </c>
      <c r="AA216" t="s">
        <v>3039</v>
      </c>
      <c r="AB216" t="s">
        <v>3056</v>
      </c>
      <c r="AC216" t="s">
        <v>61</v>
      </c>
      <c r="AD216" t="s">
        <v>61</v>
      </c>
      <c r="AE216" t="s">
        <v>3057</v>
      </c>
      <c r="AF216" t="s">
        <v>63</v>
      </c>
      <c r="AH216">
        <v>0</v>
      </c>
      <c r="AI216" s="2">
        <v>45211</v>
      </c>
      <c r="AJ216" t="s">
        <v>64</v>
      </c>
      <c r="AK216" t="s">
        <v>64</v>
      </c>
      <c r="AL216" t="s">
        <v>3058</v>
      </c>
      <c r="AM216" t="s">
        <v>3053</v>
      </c>
      <c r="AN216" s="3">
        <v>630.69000000000005</v>
      </c>
      <c r="AO216" t="s">
        <v>3056</v>
      </c>
      <c r="AP216" t="s">
        <v>64</v>
      </c>
      <c r="AQ216" t="s">
        <v>3057</v>
      </c>
      <c r="AR216">
        <v>1059</v>
      </c>
      <c r="AS216" t="s">
        <v>66</v>
      </c>
    </row>
    <row r="217" spans="1:45" ht="16" x14ac:dyDescent="0.2">
      <c r="A217">
        <v>2681</v>
      </c>
      <c r="B217">
        <v>2681</v>
      </c>
      <c r="C217" s="2">
        <v>45216</v>
      </c>
      <c r="D217" t="s">
        <v>1761</v>
      </c>
      <c r="E217" t="s">
        <v>940</v>
      </c>
      <c r="F217" s="3">
        <v>283.41000000000003</v>
      </c>
      <c r="G217" t="s">
        <v>47</v>
      </c>
      <c r="H217" s="3">
        <v>0</v>
      </c>
      <c r="I217" t="s">
        <v>48</v>
      </c>
      <c r="J217">
        <v>2720</v>
      </c>
      <c r="K217" t="s">
        <v>49</v>
      </c>
      <c r="L217" t="s">
        <v>50</v>
      </c>
      <c r="M217" t="s">
        <v>51</v>
      </c>
      <c r="N217">
        <v>940</v>
      </c>
      <c r="O217" t="s">
        <v>52</v>
      </c>
      <c r="P217" t="s">
        <v>53</v>
      </c>
      <c r="T217" t="s">
        <v>3065</v>
      </c>
      <c r="U217" t="s">
        <v>3066</v>
      </c>
      <c r="V217" t="s">
        <v>2105</v>
      </c>
      <c r="W217" t="s">
        <v>56</v>
      </c>
      <c r="X217" t="s">
        <v>3067</v>
      </c>
      <c r="Y217" t="s">
        <v>945</v>
      </c>
      <c r="Z217" s="3">
        <v>19</v>
      </c>
      <c r="AA217" t="s">
        <v>3068</v>
      </c>
      <c r="AB217" t="s">
        <v>3069</v>
      </c>
      <c r="AC217" t="s">
        <v>61</v>
      </c>
      <c r="AD217" t="s">
        <v>61</v>
      </c>
      <c r="AE217" t="s">
        <v>3070</v>
      </c>
      <c r="AF217" t="s">
        <v>63</v>
      </c>
      <c r="AH217">
        <v>0</v>
      </c>
      <c r="AI217" s="2">
        <v>45216</v>
      </c>
      <c r="AJ217" t="s">
        <v>64</v>
      </c>
      <c r="AK217" t="s">
        <v>64</v>
      </c>
      <c r="AL217" t="s">
        <v>3071</v>
      </c>
      <c r="AM217" t="s">
        <v>3066</v>
      </c>
      <c r="AN217" s="3">
        <v>283.41000000000003</v>
      </c>
      <c r="AO217" t="s">
        <v>3069</v>
      </c>
      <c r="AP217" t="s">
        <v>64</v>
      </c>
      <c r="AQ217" t="s">
        <v>3070</v>
      </c>
      <c r="AR217">
        <v>1074</v>
      </c>
      <c r="AS217" t="s">
        <v>66</v>
      </c>
    </row>
    <row r="218" spans="1:45" ht="16" x14ac:dyDescent="0.2">
      <c r="A218">
        <v>3676</v>
      </c>
      <c r="B218">
        <v>3676</v>
      </c>
      <c r="C218" s="2">
        <v>45216</v>
      </c>
      <c r="D218" t="s">
        <v>1748</v>
      </c>
      <c r="E218" t="s">
        <v>3080</v>
      </c>
      <c r="F218" s="3">
        <v>9.5</v>
      </c>
      <c r="G218" t="s">
        <v>47</v>
      </c>
      <c r="H218" s="3">
        <v>0</v>
      </c>
      <c r="I218" t="s">
        <v>48</v>
      </c>
      <c r="J218">
        <v>2705</v>
      </c>
      <c r="K218" t="s">
        <v>49</v>
      </c>
      <c r="L218" t="s">
        <v>50</v>
      </c>
      <c r="M218" t="s">
        <v>51</v>
      </c>
      <c r="N218">
        <v>940</v>
      </c>
      <c r="O218" t="s">
        <v>52</v>
      </c>
      <c r="P218" t="s">
        <v>53</v>
      </c>
      <c r="T218" t="s">
        <v>3073</v>
      </c>
      <c r="U218" t="s">
        <v>3074</v>
      </c>
      <c r="V218" t="s">
        <v>1829</v>
      </c>
      <c r="W218" t="s">
        <v>56</v>
      </c>
      <c r="X218" t="s">
        <v>3075</v>
      </c>
      <c r="Y218" t="s">
        <v>3076</v>
      </c>
      <c r="Z218" s="3">
        <v>0</v>
      </c>
      <c r="AA218" t="s">
        <v>2000</v>
      </c>
      <c r="AB218" t="s">
        <v>3077</v>
      </c>
      <c r="AC218" t="s">
        <v>61</v>
      </c>
      <c r="AD218" t="s">
        <v>61</v>
      </c>
      <c r="AE218" t="s">
        <v>3078</v>
      </c>
      <c r="AF218" t="s">
        <v>63</v>
      </c>
      <c r="AH218">
        <v>0</v>
      </c>
      <c r="AI218" s="2">
        <v>45216</v>
      </c>
      <c r="AJ218" t="s">
        <v>64</v>
      </c>
      <c r="AK218" t="s">
        <v>64</v>
      </c>
      <c r="AL218" t="s">
        <v>3079</v>
      </c>
      <c r="AM218" t="s">
        <v>3074</v>
      </c>
      <c r="AN218" s="3">
        <v>850</v>
      </c>
      <c r="AO218" t="s">
        <v>3077</v>
      </c>
      <c r="AP218" t="s">
        <v>64</v>
      </c>
      <c r="AQ218" t="s">
        <v>3078</v>
      </c>
      <c r="AR218">
        <v>1075</v>
      </c>
      <c r="AS218" t="s">
        <v>66</v>
      </c>
    </row>
    <row r="219" spans="1:45" ht="16" x14ac:dyDescent="0.2">
      <c r="A219">
        <v>2683</v>
      </c>
      <c r="B219">
        <v>2683</v>
      </c>
      <c r="C219" s="2">
        <v>45219</v>
      </c>
      <c r="D219" t="s">
        <v>1761</v>
      </c>
      <c r="E219" t="s">
        <v>2032</v>
      </c>
      <c r="F219" s="3">
        <v>22.83</v>
      </c>
      <c r="G219" t="s">
        <v>47</v>
      </c>
      <c r="H219" s="3">
        <v>0</v>
      </c>
      <c r="I219" t="s">
        <v>48</v>
      </c>
      <c r="J219">
        <v>2720</v>
      </c>
      <c r="K219" t="s">
        <v>49</v>
      </c>
      <c r="L219" t="s">
        <v>50</v>
      </c>
      <c r="M219" t="s">
        <v>51</v>
      </c>
      <c r="N219">
        <v>942</v>
      </c>
      <c r="O219" t="s">
        <v>52</v>
      </c>
      <c r="P219" t="s">
        <v>53</v>
      </c>
      <c r="T219" t="s">
        <v>3081</v>
      </c>
      <c r="U219" t="s">
        <v>3082</v>
      </c>
      <c r="V219" t="s">
        <v>2088</v>
      </c>
      <c r="W219" t="s">
        <v>56</v>
      </c>
      <c r="X219" t="s">
        <v>3083</v>
      </c>
      <c r="Y219" t="s">
        <v>2036</v>
      </c>
      <c r="Z219" s="3">
        <v>19</v>
      </c>
      <c r="AA219" t="s">
        <v>3084</v>
      </c>
      <c r="AB219" t="s">
        <v>3085</v>
      </c>
      <c r="AC219" t="s">
        <v>61</v>
      </c>
      <c r="AD219" t="s">
        <v>61</v>
      </c>
      <c r="AE219" t="s">
        <v>3086</v>
      </c>
      <c r="AF219" t="s">
        <v>63</v>
      </c>
      <c r="AH219">
        <v>0</v>
      </c>
      <c r="AI219" s="2">
        <v>45219</v>
      </c>
      <c r="AJ219" t="s">
        <v>64</v>
      </c>
      <c r="AK219" t="s">
        <v>64</v>
      </c>
      <c r="AL219" t="s">
        <v>3087</v>
      </c>
      <c r="AM219" t="s">
        <v>3082</v>
      </c>
      <c r="AN219" s="3">
        <v>22.83</v>
      </c>
      <c r="AO219" t="s">
        <v>3085</v>
      </c>
      <c r="AP219" t="s">
        <v>64</v>
      </c>
      <c r="AQ219" t="s">
        <v>3086</v>
      </c>
      <c r="AR219">
        <v>1076</v>
      </c>
      <c r="AS219" t="s">
        <v>66</v>
      </c>
    </row>
    <row r="220" spans="1:45" ht="16" x14ac:dyDescent="0.2">
      <c r="A220">
        <v>2702</v>
      </c>
      <c r="B220">
        <v>2702</v>
      </c>
      <c r="C220" s="2">
        <v>45223</v>
      </c>
      <c r="D220" t="s">
        <v>1814</v>
      </c>
      <c r="E220" t="s">
        <v>2057</v>
      </c>
      <c r="F220" s="3">
        <v>22.64</v>
      </c>
      <c r="G220" t="s">
        <v>47</v>
      </c>
      <c r="H220" s="3">
        <v>0</v>
      </c>
      <c r="I220" t="s">
        <v>48</v>
      </c>
      <c r="J220">
        <v>2710</v>
      </c>
      <c r="K220" t="s">
        <v>49</v>
      </c>
      <c r="L220" t="s">
        <v>50</v>
      </c>
      <c r="M220" t="s">
        <v>51</v>
      </c>
      <c r="N220">
        <v>940</v>
      </c>
      <c r="O220" t="s">
        <v>52</v>
      </c>
      <c r="P220" t="s">
        <v>53</v>
      </c>
      <c r="T220" t="s">
        <v>3098</v>
      </c>
      <c r="U220" t="s">
        <v>3099</v>
      </c>
      <c r="V220" t="s">
        <v>2158</v>
      </c>
      <c r="W220" t="s">
        <v>56</v>
      </c>
      <c r="X220" t="s">
        <v>3100</v>
      </c>
      <c r="Y220" t="s">
        <v>2061</v>
      </c>
      <c r="Z220" s="3">
        <v>19</v>
      </c>
      <c r="AA220" t="s">
        <v>3101</v>
      </c>
      <c r="AB220" t="s">
        <v>3102</v>
      </c>
      <c r="AC220" t="s">
        <v>61</v>
      </c>
      <c r="AD220" t="s">
        <v>61</v>
      </c>
      <c r="AE220" t="s">
        <v>3103</v>
      </c>
      <c r="AF220" t="s">
        <v>63</v>
      </c>
      <c r="AH220">
        <v>0</v>
      </c>
      <c r="AI220" s="2">
        <v>45223</v>
      </c>
      <c r="AJ220" t="s">
        <v>64</v>
      </c>
      <c r="AK220" t="s">
        <v>64</v>
      </c>
      <c r="AL220" t="s">
        <v>3104</v>
      </c>
      <c r="AM220" t="s">
        <v>3099</v>
      </c>
      <c r="AN220" s="3">
        <v>22.64</v>
      </c>
      <c r="AO220" t="s">
        <v>3102</v>
      </c>
      <c r="AP220" t="s">
        <v>64</v>
      </c>
      <c r="AQ220" t="s">
        <v>3103</v>
      </c>
      <c r="AR220">
        <v>1079</v>
      </c>
      <c r="AS220" t="s">
        <v>66</v>
      </c>
    </row>
    <row r="221" spans="1:45" ht="16" x14ac:dyDescent="0.2">
      <c r="A221">
        <v>2708</v>
      </c>
      <c r="B221">
        <v>2708</v>
      </c>
      <c r="C221" s="2">
        <v>45230</v>
      </c>
      <c r="D221" t="s">
        <v>1934</v>
      </c>
      <c r="E221" t="s">
        <v>206</v>
      </c>
      <c r="F221" s="3">
        <v>2957.87</v>
      </c>
      <c r="G221" t="s">
        <v>47</v>
      </c>
      <c r="H221" s="3">
        <v>0</v>
      </c>
      <c r="I221" t="s">
        <v>104</v>
      </c>
      <c r="J221">
        <v>2551</v>
      </c>
      <c r="K221" t="s">
        <v>49</v>
      </c>
      <c r="L221" t="s">
        <v>50</v>
      </c>
      <c r="M221" t="s">
        <v>51</v>
      </c>
      <c r="N221">
        <v>1730</v>
      </c>
      <c r="O221" t="s">
        <v>52</v>
      </c>
      <c r="P221" t="s">
        <v>203</v>
      </c>
      <c r="T221" t="s">
        <v>64</v>
      </c>
      <c r="Z221" s="3"/>
      <c r="AF221" t="s">
        <v>63</v>
      </c>
      <c r="AH221">
        <v>0</v>
      </c>
      <c r="AI221" s="2">
        <v>45230</v>
      </c>
      <c r="AJ221" t="s">
        <v>64</v>
      </c>
      <c r="AK221" t="s">
        <v>64</v>
      </c>
      <c r="AL221" t="s">
        <v>64</v>
      </c>
      <c r="AN221" s="3"/>
      <c r="AP221" t="s">
        <v>64</v>
      </c>
      <c r="AR221" t="s">
        <v>64</v>
      </c>
      <c r="AS221" t="s">
        <v>66</v>
      </c>
    </row>
    <row r="222" spans="1:45" ht="16" x14ac:dyDescent="0.2">
      <c r="A222">
        <v>2709</v>
      </c>
      <c r="B222">
        <v>2709</v>
      </c>
      <c r="C222" s="2">
        <v>45230</v>
      </c>
      <c r="D222" t="s">
        <v>1935</v>
      </c>
      <c r="E222" t="s">
        <v>206</v>
      </c>
      <c r="F222" s="3">
        <v>2268.59</v>
      </c>
      <c r="G222" t="s">
        <v>47</v>
      </c>
      <c r="H222" s="3">
        <v>0</v>
      </c>
      <c r="I222" t="s">
        <v>104</v>
      </c>
      <c r="J222">
        <v>2551</v>
      </c>
      <c r="K222" t="s">
        <v>49</v>
      </c>
      <c r="L222" t="s">
        <v>50</v>
      </c>
      <c r="M222" t="s">
        <v>51</v>
      </c>
      <c r="N222">
        <v>1730</v>
      </c>
      <c r="O222" t="s">
        <v>52</v>
      </c>
      <c r="P222" t="s">
        <v>203</v>
      </c>
      <c r="T222" t="s">
        <v>64</v>
      </c>
      <c r="Z222" s="3"/>
      <c r="AF222" t="s">
        <v>63</v>
      </c>
      <c r="AH222">
        <v>0</v>
      </c>
      <c r="AI222" s="2">
        <v>45230</v>
      </c>
      <c r="AJ222" t="s">
        <v>64</v>
      </c>
      <c r="AK222" t="s">
        <v>64</v>
      </c>
      <c r="AL222" t="s">
        <v>64</v>
      </c>
      <c r="AN222" s="3"/>
      <c r="AP222" t="s">
        <v>64</v>
      </c>
      <c r="AR222" t="s">
        <v>64</v>
      </c>
      <c r="AS222" t="s">
        <v>66</v>
      </c>
    </row>
    <row r="223" spans="1:45" ht="16" x14ac:dyDescent="0.2">
      <c r="A223">
        <v>2714</v>
      </c>
      <c r="B223">
        <v>2714</v>
      </c>
      <c r="C223" s="2">
        <v>45230</v>
      </c>
      <c r="D223" t="s">
        <v>1748</v>
      </c>
      <c r="E223" t="s">
        <v>147</v>
      </c>
      <c r="F223" s="3">
        <v>4.68</v>
      </c>
      <c r="G223" t="s">
        <v>47</v>
      </c>
      <c r="H223" s="3">
        <v>0</v>
      </c>
      <c r="I223" t="s">
        <v>48</v>
      </c>
      <c r="J223">
        <v>2705</v>
      </c>
      <c r="K223" t="s">
        <v>49</v>
      </c>
      <c r="L223" t="s">
        <v>50</v>
      </c>
      <c r="M223" t="s">
        <v>51</v>
      </c>
      <c r="N223">
        <v>940</v>
      </c>
      <c r="O223" t="s">
        <v>52</v>
      </c>
      <c r="P223" t="s">
        <v>53</v>
      </c>
      <c r="T223" t="s">
        <v>3110</v>
      </c>
      <c r="U223" t="s">
        <v>3111</v>
      </c>
      <c r="Z223" s="3"/>
      <c r="AF223" t="s">
        <v>63</v>
      </c>
      <c r="AH223">
        <v>0</v>
      </c>
      <c r="AI223" s="2">
        <v>45230</v>
      </c>
      <c r="AJ223" t="s">
        <v>64</v>
      </c>
      <c r="AK223" t="s">
        <v>64</v>
      </c>
      <c r="AL223" t="s">
        <v>3112</v>
      </c>
      <c r="AM223" t="s">
        <v>3111</v>
      </c>
      <c r="AN223" s="3"/>
      <c r="AP223" t="s">
        <v>64</v>
      </c>
      <c r="AR223">
        <v>1082</v>
      </c>
      <c r="AS223" t="s">
        <v>66</v>
      </c>
    </row>
    <row r="224" spans="1:45" ht="16" x14ac:dyDescent="0.2">
      <c r="A224">
        <v>2977</v>
      </c>
      <c r="B224">
        <v>2977</v>
      </c>
      <c r="C224" s="2">
        <v>45230</v>
      </c>
      <c r="D224" t="s">
        <v>1936</v>
      </c>
      <c r="E224" t="s">
        <v>2635</v>
      </c>
      <c r="F224" s="3">
        <v>143</v>
      </c>
      <c r="G224" t="s">
        <v>47</v>
      </c>
      <c r="H224" s="3">
        <v>0</v>
      </c>
      <c r="I224" t="s">
        <v>104</v>
      </c>
      <c r="J224">
        <v>2551</v>
      </c>
      <c r="K224" t="s">
        <v>49</v>
      </c>
      <c r="L224" t="s">
        <v>50</v>
      </c>
      <c r="M224" t="s">
        <v>51</v>
      </c>
      <c r="N224">
        <v>1730</v>
      </c>
      <c r="O224" t="s">
        <v>52</v>
      </c>
      <c r="P224" t="s">
        <v>203</v>
      </c>
      <c r="T224" t="s">
        <v>64</v>
      </c>
      <c r="Z224" s="3"/>
      <c r="AF224" t="s">
        <v>63</v>
      </c>
      <c r="AH224">
        <v>0</v>
      </c>
      <c r="AI224" s="2">
        <v>45230</v>
      </c>
      <c r="AJ224" t="s">
        <v>64</v>
      </c>
      <c r="AK224" t="s">
        <v>64</v>
      </c>
      <c r="AL224" t="s">
        <v>64</v>
      </c>
      <c r="AN224" s="3"/>
      <c r="AP224" t="s">
        <v>64</v>
      </c>
      <c r="AR224" t="s">
        <v>64</v>
      </c>
      <c r="AS224" t="s">
        <v>66</v>
      </c>
    </row>
    <row r="225" spans="1:45" ht="16" x14ac:dyDescent="0.2">
      <c r="A225">
        <v>2978</v>
      </c>
      <c r="B225">
        <v>2978</v>
      </c>
      <c r="C225" s="2">
        <v>45230</v>
      </c>
      <c r="D225" t="s">
        <v>1936</v>
      </c>
      <c r="E225" t="s">
        <v>206</v>
      </c>
      <c r="F225" s="3">
        <v>2988.56</v>
      </c>
      <c r="G225" t="s">
        <v>47</v>
      </c>
      <c r="H225" s="3">
        <v>0</v>
      </c>
      <c r="I225" t="s">
        <v>104</v>
      </c>
      <c r="J225">
        <v>2551</v>
      </c>
      <c r="K225" t="s">
        <v>49</v>
      </c>
      <c r="L225" t="s">
        <v>50</v>
      </c>
      <c r="M225" t="s">
        <v>51</v>
      </c>
      <c r="N225">
        <v>1730</v>
      </c>
      <c r="O225" t="s">
        <v>52</v>
      </c>
      <c r="P225" t="s">
        <v>203</v>
      </c>
      <c r="T225" t="s">
        <v>64</v>
      </c>
      <c r="Z225" s="3"/>
      <c r="AF225" t="s">
        <v>63</v>
      </c>
      <c r="AH225">
        <v>0</v>
      </c>
      <c r="AI225" s="2">
        <v>45230</v>
      </c>
      <c r="AJ225" t="s">
        <v>64</v>
      </c>
      <c r="AK225" t="s">
        <v>64</v>
      </c>
      <c r="AL225" t="s">
        <v>64</v>
      </c>
      <c r="AN225" s="3"/>
      <c r="AP225" t="s">
        <v>64</v>
      </c>
      <c r="AR225" t="s">
        <v>64</v>
      </c>
      <c r="AS225" t="s">
        <v>66</v>
      </c>
    </row>
    <row r="226" spans="1:45" ht="16" x14ac:dyDescent="0.2">
      <c r="A226">
        <v>2979</v>
      </c>
      <c r="B226">
        <v>2979</v>
      </c>
      <c r="C226" s="2">
        <v>45230</v>
      </c>
      <c r="D226" t="s">
        <v>1936</v>
      </c>
      <c r="E226" t="s">
        <v>204</v>
      </c>
      <c r="F226" s="3">
        <v>700.51</v>
      </c>
      <c r="G226" t="s">
        <v>47</v>
      </c>
      <c r="H226" s="3">
        <v>0</v>
      </c>
      <c r="I226" t="s">
        <v>104</v>
      </c>
      <c r="J226">
        <v>2555</v>
      </c>
      <c r="K226" t="s">
        <v>49</v>
      </c>
      <c r="L226" t="s">
        <v>50</v>
      </c>
      <c r="M226" t="s">
        <v>51</v>
      </c>
      <c r="N226">
        <v>1730</v>
      </c>
      <c r="O226" t="s">
        <v>52</v>
      </c>
      <c r="P226" t="s">
        <v>203</v>
      </c>
      <c r="T226" t="s">
        <v>64</v>
      </c>
      <c r="Z226" s="3"/>
      <c r="AF226" t="s">
        <v>63</v>
      </c>
      <c r="AH226">
        <v>0</v>
      </c>
      <c r="AI226" s="2">
        <v>45230</v>
      </c>
      <c r="AJ226" t="s">
        <v>64</v>
      </c>
      <c r="AK226" t="s">
        <v>64</v>
      </c>
      <c r="AL226" t="s">
        <v>64</v>
      </c>
      <c r="AN226" s="3"/>
      <c r="AP226" t="s">
        <v>64</v>
      </c>
      <c r="AR226" t="s">
        <v>64</v>
      </c>
      <c r="AS226" t="s">
        <v>66</v>
      </c>
    </row>
    <row r="227" spans="1:45" ht="16" x14ac:dyDescent="0.2">
      <c r="A227">
        <v>3744</v>
      </c>
      <c r="B227">
        <v>3744</v>
      </c>
      <c r="C227" s="2">
        <v>45230</v>
      </c>
      <c r="D227" t="s">
        <v>1934</v>
      </c>
      <c r="E227" t="s">
        <v>204</v>
      </c>
      <c r="F227" s="3">
        <v>667.53</v>
      </c>
      <c r="G227" t="s">
        <v>47</v>
      </c>
      <c r="H227" s="3">
        <v>0</v>
      </c>
      <c r="I227" t="s">
        <v>104</v>
      </c>
      <c r="J227">
        <v>2555</v>
      </c>
      <c r="K227" t="s">
        <v>49</v>
      </c>
      <c r="L227" t="s">
        <v>50</v>
      </c>
      <c r="M227" t="s">
        <v>51</v>
      </c>
      <c r="N227">
        <v>1730</v>
      </c>
      <c r="O227" t="s">
        <v>52</v>
      </c>
      <c r="P227" t="s">
        <v>203</v>
      </c>
      <c r="T227" t="s">
        <v>64</v>
      </c>
      <c r="Z227" s="3"/>
      <c r="AF227" t="s">
        <v>63</v>
      </c>
      <c r="AH227">
        <v>0</v>
      </c>
      <c r="AI227" s="2">
        <v>45230</v>
      </c>
      <c r="AJ227" t="s">
        <v>64</v>
      </c>
      <c r="AK227" t="s">
        <v>64</v>
      </c>
      <c r="AL227" t="s">
        <v>64</v>
      </c>
      <c r="AN227" s="3"/>
      <c r="AP227" t="s">
        <v>64</v>
      </c>
      <c r="AR227" t="s">
        <v>64</v>
      </c>
      <c r="AS227" t="s">
        <v>66</v>
      </c>
    </row>
    <row r="228" spans="1:45" ht="16" x14ac:dyDescent="0.2">
      <c r="A228">
        <v>3745</v>
      </c>
      <c r="B228">
        <v>3745</v>
      </c>
      <c r="C228" s="2">
        <v>45230</v>
      </c>
      <c r="D228" t="s">
        <v>1935</v>
      </c>
      <c r="E228" t="s">
        <v>204</v>
      </c>
      <c r="F228" s="3">
        <v>515.27</v>
      </c>
      <c r="G228" t="s">
        <v>47</v>
      </c>
      <c r="H228" s="3">
        <v>0</v>
      </c>
      <c r="I228" t="s">
        <v>104</v>
      </c>
      <c r="J228">
        <v>2555</v>
      </c>
      <c r="K228" t="s">
        <v>49</v>
      </c>
      <c r="L228" t="s">
        <v>50</v>
      </c>
      <c r="M228" t="s">
        <v>51</v>
      </c>
      <c r="N228">
        <v>1730</v>
      </c>
      <c r="O228" t="s">
        <v>52</v>
      </c>
      <c r="P228" t="s">
        <v>203</v>
      </c>
      <c r="T228" t="s">
        <v>64</v>
      </c>
      <c r="Z228" s="3"/>
      <c r="AF228" t="s">
        <v>63</v>
      </c>
      <c r="AH228">
        <v>0</v>
      </c>
      <c r="AI228" s="2">
        <v>45230</v>
      </c>
      <c r="AJ228" t="s">
        <v>64</v>
      </c>
      <c r="AK228" t="s">
        <v>64</v>
      </c>
      <c r="AL228" t="s">
        <v>64</v>
      </c>
      <c r="AN228" s="3"/>
      <c r="AP228" t="s">
        <v>64</v>
      </c>
      <c r="AR228" t="s">
        <v>64</v>
      </c>
      <c r="AS228" t="s">
        <v>66</v>
      </c>
    </row>
    <row r="229" spans="1:45" ht="16" x14ac:dyDescent="0.2">
      <c r="A229">
        <v>2715</v>
      </c>
      <c r="B229">
        <v>2715</v>
      </c>
      <c r="C229" s="2">
        <v>45232</v>
      </c>
      <c r="D229" t="s">
        <v>1748</v>
      </c>
      <c r="E229" t="s">
        <v>2507</v>
      </c>
      <c r="F229" s="3">
        <v>20.23</v>
      </c>
      <c r="G229" t="s">
        <v>47</v>
      </c>
      <c r="H229" s="3">
        <v>0</v>
      </c>
      <c r="I229" t="s">
        <v>48</v>
      </c>
      <c r="J229">
        <v>2702</v>
      </c>
      <c r="K229" t="s">
        <v>49</v>
      </c>
      <c r="L229" t="s">
        <v>50</v>
      </c>
      <c r="M229" t="s">
        <v>51</v>
      </c>
      <c r="N229">
        <v>940</v>
      </c>
      <c r="O229" t="s">
        <v>52</v>
      </c>
      <c r="P229" t="s">
        <v>53</v>
      </c>
      <c r="T229" t="s">
        <v>2826</v>
      </c>
      <c r="U229" t="s">
        <v>3113</v>
      </c>
      <c r="V229" t="s">
        <v>2164</v>
      </c>
      <c r="W229" t="s">
        <v>56</v>
      </c>
      <c r="X229" t="s">
        <v>3114</v>
      </c>
      <c r="Y229" t="s">
        <v>2726</v>
      </c>
      <c r="Z229" s="3">
        <v>19</v>
      </c>
      <c r="AA229" t="s">
        <v>2829</v>
      </c>
      <c r="AB229" t="s">
        <v>3115</v>
      </c>
      <c r="AC229" t="s">
        <v>61</v>
      </c>
      <c r="AD229" t="s">
        <v>61</v>
      </c>
      <c r="AE229" t="s">
        <v>3116</v>
      </c>
      <c r="AF229" t="s">
        <v>63</v>
      </c>
      <c r="AH229">
        <v>0</v>
      </c>
      <c r="AI229" s="2">
        <v>45232</v>
      </c>
      <c r="AJ229" t="s">
        <v>64</v>
      </c>
      <c r="AK229" t="s">
        <v>64</v>
      </c>
      <c r="AL229" t="s">
        <v>3117</v>
      </c>
      <c r="AM229" t="s">
        <v>3113</v>
      </c>
      <c r="AN229" s="3">
        <v>20.23</v>
      </c>
      <c r="AO229" t="s">
        <v>3115</v>
      </c>
      <c r="AP229" t="s">
        <v>64</v>
      </c>
      <c r="AQ229" t="s">
        <v>3116</v>
      </c>
      <c r="AR229">
        <v>1083</v>
      </c>
      <c r="AS229" t="s">
        <v>66</v>
      </c>
    </row>
    <row r="230" spans="1:45" ht="16" x14ac:dyDescent="0.2">
      <c r="A230">
        <v>2719</v>
      </c>
      <c r="B230">
        <v>2719</v>
      </c>
      <c r="C230" s="2">
        <v>45232</v>
      </c>
      <c r="D230" t="s">
        <v>1761</v>
      </c>
      <c r="E230" t="s">
        <v>3118</v>
      </c>
      <c r="F230" s="3">
        <v>30.69</v>
      </c>
      <c r="G230" t="s">
        <v>47</v>
      </c>
      <c r="H230" s="3">
        <v>0</v>
      </c>
      <c r="I230" t="s">
        <v>48</v>
      </c>
      <c r="J230">
        <v>2720</v>
      </c>
      <c r="K230" t="s">
        <v>49</v>
      </c>
      <c r="L230" t="s">
        <v>50</v>
      </c>
      <c r="M230" t="s">
        <v>51</v>
      </c>
      <c r="N230">
        <v>942</v>
      </c>
      <c r="O230" t="s">
        <v>52</v>
      </c>
      <c r="P230" t="s">
        <v>53</v>
      </c>
      <c r="T230" t="s">
        <v>3119</v>
      </c>
      <c r="U230" t="s">
        <v>3120</v>
      </c>
      <c r="V230" t="s">
        <v>2176</v>
      </c>
      <c r="W230" t="s">
        <v>56</v>
      </c>
      <c r="X230" t="s">
        <v>3121</v>
      </c>
      <c r="Y230" t="s">
        <v>953</v>
      </c>
      <c r="Z230" s="3">
        <v>19</v>
      </c>
      <c r="AA230" t="s">
        <v>3122</v>
      </c>
      <c r="AB230" t="s">
        <v>3102</v>
      </c>
      <c r="AC230" t="s">
        <v>61</v>
      </c>
      <c r="AD230" t="s">
        <v>61</v>
      </c>
      <c r="AE230" t="s">
        <v>3123</v>
      </c>
      <c r="AF230" t="s">
        <v>63</v>
      </c>
      <c r="AH230">
        <v>0</v>
      </c>
      <c r="AI230" s="2">
        <v>45232</v>
      </c>
      <c r="AJ230" t="s">
        <v>64</v>
      </c>
      <c r="AK230" t="s">
        <v>64</v>
      </c>
      <c r="AL230" t="s">
        <v>3124</v>
      </c>
      <c r="AM230" t="s">
        <v>3120</v>
      </c>
      <c r="AN230" s="3">
        <v>30.69</v>
      </c>
      <c r="AO230" t="s">
        <v>3102</v>
      </c>
      <c r="AP230" t="s">
        <v>64</v>
      </c>
      <c r="AQ230" t="s">
        <v>3123</v>
      </c>
      <c r="AR230">
        <v>1086</v>
      </c>
      <c r="AS230" t="s">
        <v>66</v>
      </c>
    </row>
    <row r="231" spans="1:45" ht="16" x14ac:dyDescent="0.2">
      <c r="A231">
        <v>2717</v>
      </c>
      <c r="B231">
        <v>2717</v>
      </c>
      <c r="C231" s="2">
        <v>45236</v>
      </c>
      <c r="D231" t="s">
        <v>1748</v>
      </c>
      <c r="E231" t="s">
        <v>2371</v>
      </c>
      <c r="F231" s="3">
        <v>46.41</v>
      </c>
      <c r="G231" t="s">
        <v>47</v>
      </c>
      <c r="H231" s="3">
        <v>0</v>
      </c>
      <c r="I231" t="s">
        <v>48</v>
      </c>
      <c r="J231">
        <v>2663</v>
      </c>
      <c r="K231" t="s">
        <v>49</v>
      </c>
      <c r="L231" t="s">
        <v>50</v>
      </c>
      <c r="M231" t="s">
        <v>51</v>
      </c>
      <c r="N231">
        <v>940</v>
      </c>
      <c r="O231" t="s">
        <v>52</v>
      </c>
      <c r="P231" t="s">
        <v>53</v>
      </c>
      <c r="T231" t="s">
        <v>2516</v>
      </c>
      <c r="U231" t="s">
        <v>3125</v>
      </c>
      <c r="V231" t="s">
        <v>2219</v>
      </c>
      <c r="W231" t="s">
        <v>56</v>
      </c>
      <c r="X231" t="s">
        <v>3126</v>
      </c>
      <c r="Y231" t="s">
        <v>2375</v>
      </c>
      <c r="Z231" s="3">
        <v>19</v>
      </c>
      <c r="AA231" t="s">
        <v>2519</v>
      </c>
      <c r="AB231" t="s">
        <v>3127</v>
      </c>
      <c r="AC231" t="s">
        <v>61</v>
      </c>
      <c r="AD231" t="s">
        <v>61</v>
      </c>
      <c r="AE231" t="s">
        <v>3128</v>
      </c>
      <c r="AF231" t="s">
        <v>63</v>
      </c>
      <c r="AH231">
        <v>0</v>
      </c>
      <c r="AI231" s="2">
        <v>45236</v>
      </c>
      <c r="AJ231" t="s">
        <v>64</v>
      </c>
      <c r="AK231" t="s">
        <v>64</v>
      </c>
      <c r="AL231" t="s">
        <v>3129</v>
      </c>
      <c r="AM231" t="s">
        <v>3125</v>
      </c>
      <c r="AN231" s="3">
        <v>46.41</v>
      </c>
      <c r="AO231" t="s">
        <v>3127</v>
      </c>
      <c r="AP231" t="s">
        <v>64</v>
      </c>
      <c r="AQ231" t="s">
        <v>3128</v>
      </c>
      <c r="AR231">
        <v>1084</v>
      </c>
      <c r="AS231" t="s">
        <v>66</v>
      </c>
    </row>
    <row r="232" spans="1:45" ht="16" x14ac:dyDescent="0.2">
      <c r="A232">
        <v>2720</v>
      </c>
      <c r="B232">
        <v>2720</v>
      </c>
      <c r="C232" s="2">
        <v>45237</v>
      </c>
      <c r="D232" t="s">
        <v>3018</v>
      </c>
      <c r="E232" t="s">
        <v>2915</v>
      </c>
      <c r="F232" s="3">
        <v>900</v>
      </c>
      <c r="G232" t="s">
        <v>47</v>
      </c>
      <c r="H232" s="3">
        <v>0</v>
      </c>
      <c r="I232" t="s">
        <v>48</v>
      </c>
      <c r="J232">
        <v>2721</v>
      </c>
      <c r="K232" t="s">
        <v>49</v>
      </c>
      <c r="L232" t="s">
        <v>50</v>
      </c>
      <c r="M232" t="s">
        <v>51</v>
      </c>
      <c r="N232">
        <v>940</v>
      </c>
      <c r="O232" t="s">
        <v>52</v>
      </c>
      <c r="P232" t="s">
        <v>53</v>
      </c>
      <c r="T232" t="s">
        <v>3019</v>
      </c>
      <c r="U232" t="s">
        <v>3130</v>
      </c>
      <c r="V232" t="s">
        <v>2174</v>
      </c>
      <c r="W232" t="s">
        <v>56</v>
      </c>
      <c r="X232" t="s">
        <v>488</v>
      </c>
      <c r="Y232" t="s">
        <v>3021</v>
      </c>
      <c r="Z232" s="3">
        <v>0</v>
      </c>
      <c r="AA232" t="s">
        <v>2234</v>
      </c>
      <c r="AB232" t="s">
        <v>3131</v>
      </c>
      <c r="AC232" t="s">
        <v>61</v>
      </c>
      <c r="AD232" t="s">
        <v>61</v>
      </c>
      <c r="AE232" t="s">
        <v>3132</v>
      </c>
      <c r="AF232" t="s">
        <v>63</v>
      </c>
      <c r="AH232">
        <v>0</v>
      </c>
      <c r="AI232" s="2">
        <v>45237</v>
      </c>
      <c r="AJ232" t="s">
        <v>64</v>
      </c>
      <c r="AK232" t="s">
        <v>64</v>
      </c>
      <c r="AL232" t="s">
        <v>3133</v>
      </c>
      <c r="AM232" t="s">
        <v>3130</v>
      </c>
      <c r="AN232" s="3">
        <v>900</v>
      </c>
      <c r="AO232" t="s">
        <v>3131</v>
      </c>
      <c r="AP232" t="s">
        <v>64</v>
      </c>
      <c r="AQ232" t="s">
        <v>3132</v>
      </c>
      <c r="AR232">
        <v>1087</v>
      </c>
      <c r="AS232" t="s">
        <v>66</v>
      </c>
    </row>
    <row r="233" spans="1:45" ht="16" x14ac:dyDescent="0.2">
      <c r="A233">
        <v>2913</v>
      </c>
      <c r="B233">
        <v>2913</v>
      </c>
      <c r="C233" s="2">
        <v>45237</v>
      </c>
      <c r="D233" t="s">
        <v>1761</v>
      </c>
      <c r="E233" t="s">
        <v>3134</v>
      </c>
      <c r="F233" s="3">
        <v>447.83</v>
      </c>
      <c r="G233" t="s">
        <v>47</v>
      </c>
      <c r="H233" s="3">
        <v>0</v>
      </c>
      <c r="I233" t="s">
        <v>48</v>
      </c>
      <c r="J233">
        <v>2722</v>
      </c>
      <c r="K233" t="s">
        <v>49</v>
      </c>
      <c r="L233" t="s">
        <v>50</v>
      </c>
      <c r="M233" t="s">
        <v>51</v>
      </c>
      <c r="N233">
        <v>940</v>
      </c>
      <c r="O233" t="s">
        <v>52</v>
      </c>
      <c r="P233" t="s">
        <v>53</v>
      </c>
      <c r="T233" t="s">
        <v>3135</v>
      </c>
      <c r="U233" t="s">
        <v>3136</v>
      </c>
      <c r="V233" t="s">
        <v>2172</v>
      </c>
      <c r="W233" t="s">
        <v>56</v>
      </c>
      <c r="X233" t="s">
        <v>3137</v>
      </c>
      <c r="Y233" t="s">
        <v>3138</v>
      </c>
      <c r="Z233" s="3">
        <v>0</v>
      </c>
      <c r="AA233" t="s">
        <v>3139</v>
      </c>
      <c r="AB233" t="s">
        <v>3140</v>
      </c>
      <c r="AC233" t="s">
        <v>61</v>
      </c>
      <c r="AD233" t="s">
        <v>61</v>
      </c>
      <c r="AE233" t="s">
        <v>3141</v>
      </c>
      <c r="AF233" t="s">
        <v>63</v>
      </c>
      <c r="AH233">
        <v>0</v>
      </c>
      <c r="AI233" s="2">
        <v>45237</v>
      </c>
      <c r="AJ233" t="s">
        <v>64</v>
      </c>
      <c r="AK233" t="s">
        <v>64</v>
      </c>
      <c r="AL233" t="s">
        <v>3142</v>
      </c>
      <c r="AM233" t="s">
        <v>3136</v>
      </c>
      <c r="AN233" s="3">
        <v>461.83</v>
      </c>
      <c r="AO233" t="s">
        <v>3140</v>
      </c>
      <c r="AP233" t="s">
        <v>64</v>
      </c>
      <c r="AQ233" t="s">
        <v>3141</v>
      </c>
      <c r="AR233">
        <v>1088</v>
      </c>
      <c r="AS233" t="s">
        <v>66</v>
      </c>
    </row>
    <row r="234" spans="1:45" ht="16" x14ac:dyDescent="0.2">
      <c r="A234">
        <v>2914</v>
      </c>
      <c r="B234">
        <v>2914</v>
      </c>
      <c r="C234" s="2">
        <v>45237</v>
      </c>
      <c r="D234" t="s">
        <v>1748</v>
      </c>
      <c r="E234" t="s">
        <v>1521</v>
      </c>
      <c r="F234" s="3">
        <v>14</v>
      </c>
      <c r="G234" t="s">
        <v>47</v>
      </c>
      <c r="H234" s="3">
        <v>0</v>
      </c>
      <c r="I234" t="s">
        <v>48</v>
      </c>
      <c r="J234">
        <v>2705</v>
      </c>
      <c r="K234" t="s">
        <v>49</v>
      </c>
      <c r="L234" t="s">
        <v>50</v>
      </c>
      <c r="M234" t="s">
        <v>51</v>
      </c>
      <c r="N234">
        <v>940</v>
      </c>
      <c r="O234" t="s">
        <v>52</v>
      </c>
      <c r="P234" t="s">
        <v>53</v>
      </c>
      <c r="T234" t="s">
        <v>3135</v>
      </c>
      <c r="U234" t="s">
        <v>3136</v>
      </c>
      <c r="V234" t="s">
        <v>2172</v>
      </c>
      <c r="W234" t="s">
        <v>56</v>
      </c>
      <c r="X234" t="s">
        <v>3137</v>
      </c>
      <c r="Y234" t="s">
        <v>3138</v>
      </c>
      <c r="Z234" s="3">
        <v>0</v>
      </c>
      <c r="AA234" t="s">
        <v>3139</v>
      </c>
      <c r="AB234" t="s">
        <v>3140</v>
      </c>
      <c r="AC234" t="s">
        <v>61</v>
      </c>
      <c r="AD234" t="s">
        <v>61</v>
      </c>
      <c r="AE234" t="s">
        <v>3141</v>
      </c>
      <c r="AF234" t="s">
        <v>63</v>
      </c>
      <c r="AH234">
        <v>0</v>
      </c>
      <c r="AI234" s="2">
        <v>45237</v>
      </c>
      <c r="AJ234" t="s">
        <v>64</v>
      </c>
      <c r="AK234" t="s">
        <v>64</v>
      </c>
      <c r="AL234" t="s">
        <v>3142</v>
      </c>
      <c r="AM234" t="s">
        <v>3136</v>
      </c>
      <c r="AN234" s="3">
        <v>461.83</v>
      </c>
      <c r="AO234" t="s">
        <v>3140</v>
      </c>
      <c r="AP234" t="s">
        <v>64</v>
      </c>
      <c r="AQ234" t="s">
        <v>3141</v>
      </c>
      <c r="AR234">
        <v>1088</v>
      </c>
      <c r="AS234" t="s">
        <v>66</v>
      </c>
    </row>
    <row r="235" spans="1:45" ht="16" x14ac:dyDescent="0.2">
      <c r="A235">
        <v>2722</v>
      </c>
      <c r="B235">
        <v>2722</v>
      </c>
      <c r="C235" s="2">
        <v>45243</v>
      </c>
      <c r="D235" t="s">
        <v>1748</v>
      </c>
      <c r="E235" t="s">
        <v>2165</v>
      </c>
      <c r="F235" s="3">
        <v>52.9</v>
      </c>
      <c r="G235" t="s">
        <v>47</v>
      </c>
      <c r="H235" s="3">
        <v>0</v>
      </c>
      <c r="I235" t="s">
        <v>48</v>
      </c>
      <c r="J235">
        <v>2900</v>
      </c>
      <c r="K235" t="s">
        <v>49</v>
      </c>
      <c r="L235" t="s">
        <v>50</v>
      </c>
      <c r="M235" t="s">
        <v>51</v>
      </c>
      <c r="N235">
        <v>940</v>
      </c>
      <c r="O235" t="s">
        <v>52</v>
      </c>
      <c r="P235" t="s">
        <v>53</v>
      </c>
      <c r="T235" t="s">
        <v>2313</v>
      </c>
      <c r="U235" t="s">
        <v>3143</v>
      </c>
      <c r="V235" t="s">
        <v>2223</v>
      </c>
      <c r="W235" t="s">
        <v>56</v>
      </c>
      <c r="X235" t="s">
        <v>3144</v>
      </c>
      <c r="Y235" t="s">
        <v>323</v>
      </c>
      <c r="Z235" s="3">
        <v>19</v>
      </c>
      <c r="AA235" t="s">
        <v>2316</v>
      </c>
      <c r="AB235" t="s">
        <v>3145</v>
      </c>
      <c r="AC235" t="s">
        <v>61</v>
      </c>
      <c r="AD235" t="s">
        <v>61</v>
      </c>
      <c r="AE235" t="s">
        <v>3146</v>
      </c>
      <c r="AF235" t="s">
        <v>63</v>
      </c>
      <c r="AH235">
        <v>0</v>
      </c>
      <c r="AI235" s="2">
        <v>45243</v>
      </c>
      <c r="AJ235" t="s">
        <v>64</v>
      </c>
      <c r="AK235" t="s">
        <v>64</v>
      </c>
      <c r="AL235" t="s">
        <v>3147</v>
      </c>
      <c r="AM235" t="s">
        <v>3143</v>
      </c>
      <c r="AN235" s="3">
        <v>52.9</v>
      </c>
      <c r="AO235" t="s">
        <v>3145</v>
      </c>
      <c r="AP235" t="s">
        <v>64</v>
      </c>
      <c r="AQ235" t="s">
        <v>3146</v>
      </c>
      <c r="AR235">
        <v>1089</v>
      </c>
      <c r="AS235" t="s">
        <v>66</v>
      </c>
    </row>
    <row r="236" spans="1:45" ht="16" x14ac:dyDescent="0.2">
      <c r="A236">
        <v>2770</v>
      </c>
      <c r="B236">
        <v>2770</v>
      </c>
      <c r="C236" s="2">
        <v>45250</v>
      </c>
      <c r="D236" t="s">
        <v>1748</v>
      </c>
      <c r="E236" t="s">
        <v>3151</v>
      </c>
      <c r="F236" s="3">
        <v>21.42</v>
      </c>
      <c r="G236" t="s">
        <v>47</v>
      </c>
      <c r="H236" s="3">
        <v>0</v>
      </c>
      <c r="I236" t="s">
        <v>48</v>
      </c>
      <c r="J236">
        <v>2704</v>
      </c>
      <c r="K236" t="s">
        <v>49</v>
      </c>
      <c r="L236" t="s">
        <v>50</v>
      </c>
      <c r="M236" t="s">
        <v>51</v>
      </c>
      <c r="N236">
        <v>940</v>
      </c>
      <c r="O236" t="s">
        <v>52</v>
      </c>
      <c r="P236" t="s">
        <v>53</v>
      </c>
      <c r="T236" t="s">
        <v>2066</v>
      </c>
      <c r="U236" t="s">
        <v>3152</v>
      </c>
      <c r="V236" t="s">
        <v>2228</v>
      </c>
      <c r="W236" t="s">
        <v>56</v>
      </c>
      <c r="X236" t="s">
        <v>3153</v>
      </c>
      <c r="Y236" t="s">
        <v>2070</v>
      </c>
      <c r="Z236" s="3">
        <v>19</v>
      </c>
      <c r="AA236" t="s">
        <v>2071</v>
      </c>
      <c r="AB236" t="s">
        <v>3154</v>
      </c>
      <c r="AC236" t="s">
        <v>61</v>
      </c>
      <c r="AD236" t="s">
        <v>61</v>
      </c>
      <c r="AE236" t="s">
        <v>3155</v>
      </c>
      <c r="AF236" t="s">
        <v>63</v>
      </c>
      <c r="AH236">
        <v>0</v>
      </c>
      <c r="AI236" s="2">
        <v>45250</v>
      </c>
      <c r="AJ236" t="s">
        <v>64</v>
      </c>
      <c r="AK236" t="s">
        <v>64</v>
      </c>
      <c r="AL236" t="s">
        <v>3156</v>
      </c>
      <c r="AM236" t="s">
        <v>3152</v>
      </c>
      <c r="AN236" s="3">
        <v>21.42</v>
      </c>
      <c r="AO236" t="s">
        <v>3154</v>
      </c>
      <c r="AP236" t="s">
        <v>64</v>
      </c>
      <c r="AQ236" t="s">
        <v>3155</v>
      </c>
      <c r="AR236">
        <v>1092</v>
      </c>
      <c r="AS236" t="s">
        <v>66</v>
      </c>
    </row>
    <row r="237" spans="1:45" ht="16" x14ac:dyDescent="0.2">
      <c r="A237">
        <v>3707</v>
      </c>
      <c r="B237">
        <v>3707</v>
      </c>
      <c r="C237" s="2">
        <v>45250</v>
      </c>
      <c r="D237" t="s">
        <v>1748</v>
      </c>
      <c r="E237" t="s">
        <v>3161</v>
      </c>
      <c r="F237" s="3">
        <v>35</v>
      </c>
      <c r="G237" t="s">
        <v>47</v>
      </c>
      <c r="H237" s="3">
        <v>0</v>
      </c>
      <c r="I237" t="s">
        <v>104</v>
      </c>
      <c r="J237">
        <v>2705</v>
      </c>
      <c r="K237" t="s">
        <v>49</v>
      </c>
      <c r="L237" t="s">
        <v>50</v>
      </c>
      <c r="M237" t="s">
        <v>51</v>
      </c>
      <c r="N237">
        <v>700</v>
      </c>
      <c r="O237" t="s">
        <v>52</v>
      </c>
      <c r="P237" t="s">
        <v>53</v>
      </c>
      <c r="T237" t="s">
        <v>64</v>
      </c>
      <c r="Z237" s="3"/>
      <c r="AF237" t="s">
        <v>63</v>
      </c>
      <c r="AH237">
        <v>0</v>
      </c>
      <c r="AI237" s="2">
        <v>45250</v>
      </c>
      <c r="AJ237" t="s">
        <v>64</v>
      </c>
      <c r="AK237" t="s">
        <v>64</v>
      </c>
      <c r="AL237" t="s">
        <v>64</v>
      </c>
      <c r="AN237" s="3"/>
      <c r="AP237" t="s">
        <v>64</v>
      </c>
      <c r="AR237" t="s">
        <v>64</v>
      </c>
      <c r="AS237" t="s">
        <v>66</v>
      </c>
    </row>
    <row r="238" spans="1:45" ht="16" x14ac:dyDescent="0.2">
      <c r="A238">
        <v>2759</v>
      </c>
      <c r="B238">
        <v>2759</v>
      </c>
      <c r="C238" s="2">
        <v>45251</v>
      </c>
      <c r="D238" t="s">
        <v>1748</v>
      </c>
      <c r="E238" t="s">
        <v>3168</v>
      </c>
      <c r="F238" s="3">
        <v>1.6</v>
      </c>
      <c r="G238" t="s">
        <v>47</v>
      </c>
      <c r="H238" s="3">
        <v>0</v>
      </c>
      <c r="I238" t="s">
        <v>48</v>
      </c>
      <c r="J238">
        <v>2702</v>
      </c>
      <c r="K238" t="s">
        <v>49</v>
      </c>
      <c r="L238" t="s">
        <v>50</v>
      </c>
      <c r="M238" t="s">
        <v>51</v>
      </c>
      <c r="N238">
        <v>940</v>
      </c>
      <c r="O238" t="s">
        <v>52</v>
      </c>
      <c r="P238" t="s">
        <v>53</v>
      </c>
      <c r="T238" t="s">
        <v>1502</v>
      </c>
      <c r="U238" t="s">
        <v>3169</v>
      </c>
      <c r="Z238" s="3"/>
      <c r="AF238" t="s">
        <v>63</v>
      </c>
      <c r="AH238">
        <v>0</v>
      </c>
      <c r="AI238" s="2">
        <v>45251</v>
      </c>
      <c r="AJ238" t="s">
        <v>64</v>
      </c>
      <c r="AK238" t="s">
        <v>64</v>
      </c>
      <c r="AL238" t="s">
        <v>3170</v>
      </c>
      <c r="AM238" t="s">
        <v>3169</v>
      </c>
      <c r="AN238" s="3"/>
      <c r="AP238" t="s">
        <v>64</v>
      </c>
      <c r="AR238">
        <v>1093</v>
      </c>
      <c r="AS238" t="s">
        <v>66</v>
      </c>
    </row>
    <row r="239" spans="1:45" ht="16" x14ac:dyDescent="0.2">
      <c r="A239">
        <v>2760</v>
      </c>
      <c r="B239">
        <v>2760</v>
      </c>
      <c r="C239" s="2">
        <v>45251</v>
      </c>
      <c r="D239" t="s">
        <v>1748</v>
      </c>
      <c r="E239" t="s">
        <v>3168</v>
      </c>
      <c r="F239" s="3">
        <v>2</v>
      </c>
      <c r="G239" t="s">
        <v>47</v>
      </c>
      <c r="H239" s="3">
        <v>0</v>
      </c>
      <c r="I239" t="s">
        <v>48</v>
      </c>
      <c r="J239">
        <v>2702</v>
      </c>
      <c r="K239" t="s">
        <v>49</v>
      </c>
      <c r="L239" t="s">
        <v>50</v>
      </c>
      <c r="M239" t="s">
        <v>51</v>
      </c>
      <c r="N239">
        <v>940</v>
      </c>
      <c r="O239" t="s">
        <v>52</v>
      </c>
      <c r="P239" t="s">
        <v>53</v>
      </c>
      <c r="T239" t="s">
        <v>3171</v>
      </c>
      <c r="U239" t="s">
        <v>3172</v>
      </c>
      <c r="Z239" s="3"/>
      <c r="AF239" t="s">
        <v>63</v>
      </c>
      <c r="AH239">
        <v>0</v>
      </c>
      <c r="AI239" s="2">
        <v>45251</v>
      </c>
      <c r="AJ239" t="s">
        <v>64</v>
      </c>
      <c r="AK239" t="s">
        <v>64</v>
      </c>
      <c r="AL239" t="s">
        <v>3173</v>
      </c>
      <c r="AM239" t="s">
        <v>3172</v>
      </c>
      <c r="AN239" s="3"/>
      <c r="AP239" t="s">
        <v>64</v>
      </c>
      <c r="AR239">
        <v>1094</v>
      </c>
      <c r="AS239" t="s">
        <v>66</v>
      </c>
    </row>
    <row r="240" spans="1:45" ht="16" x14ac:dyDescent="0.2">
      <c r="A240">
        <v>2769</v>
      </c>
      <c r="B240">
        <v>2769</v>
      </c>
      <c r="C240" s="2">
        <v>45251</v>
      </c>
      <c r="D240" t="s">
        <v>1761</v>
      </c>
      <c r="E240" t="s">
        <v>3174</v>
      </c>
      <c r="F240" s="3">
        <v>31.68</v>
      </c>
      <c r="G240" t="s">
        <v>47</v>
      </c>
      <c r="H240" s="3">
        <v>0</v>
      </c>
      <c r="I240" t="s">
        <v>48</v>
      </c>
      <c r="J240">
        <v>2720</v>
      </c>
      <c r="K240" t="s">
        <v>49</v>
      </c>
      <c r="L240" t="s">
        <v>50</v>
      </c>
      <c r="M240" t="s">
        <v>51</v>
      </c>
      <c r="N240">
        <v>940</v>
      </c>
      <c r="O240" t="s">
        <v>52</v>
      </c>
      <c r="P240" t="s">
        <v>53</v>
      </c>
      <c r="T240" t="s">
        <v>3175</v>
      </c>
      <c r="U240" t="s">
        <v>3176</v>
      </c>
      <c r="V240" t="s">
        <v>2241</v>
      </c>
      <c r="W240" t="s">
        <v>56</v>
      </c>
      <c r="X240" t="s">
        <v>3177</v>
      </c>
      <c r="Y240" t="s">
        <v>454</v>
      </c>
      <c r="Z240" s="3">
        <v>0</v>
      </c>
      <c r="AA240" t="s">
        <v>3178</v>
      </c>
      <c r="AB240" t="s">
        <v>3179</v>
      </c>
      <c r="AC240" t="s">
        <v>61</v>
      </c>
      <c r="AD240" t="s">
        <v>61</v>
      </c>
      <c r="AE240" t="s">
        <v>3180</v>
      </c>
      <c r="AF240" t="s">
        <v>63</v>
      </c>
      <c r="AH240">
        <v>0</v>
      </c>
      <c r="AI240" s="2">
        <v>45251</v>
      </c>
      <c r="AJ240" t="s">
        <v>64</v>
      </c>
      <c r="AK240" t="s">
        <v>64</v>
      </c>
      <c r="AL240" t="s">
        <v>3181</v>
      </c>
      <c r="AM240" t="s">
        <v>3176</v>
      </c>
      <c r="AN240" s="3">
        <v>31.68</v>
      </c>
      <c r="AO240" t="s">
        <v>3179</v>
      </c>
      <c r="AP240" t="s">
        <v>64</v>
      </c>
      <c r="AQ240" t="s">
        <v>3180</v>
      </c>
      <c r="AR240">
        <v>1096</v>
      </c>
      <c r="AS240" t="s">
        <v>66</v>
      </c>
    </row>
    <row r="241" spans="1:45" ht="16" x14ac:dyDescent="0.2">
      <c r="A241">
        <v>2739</v>
      </c>
      <c r="B241">
        <v>2739</v>
      </c>
      <c r="C241" s="2">
        <v>45251</v>
      </c>
      <c r="D241" t="s">
        <v>1761</v>
      </c>
      <c r="E241" t="s">
        <v>2032</v>
      </c>
      <c r="F241" s="3">
        <v>22.21</v>
      </c>
      <c r="G241" t="s">
        <v>47</v>
      </c>
      <c r="H241" s="3">
        <v>0</v>
      </c>
      <c r="I241" t="s">
        <v>48</v>
      </c>
      <c r="J241">
        <v>2720</v>
      </c>
      <c r="K241" t="s">
        <v>49</v>
      </c>
      <c r="L241" t="s">
        <v>50</v>
      </c>
      <c r="M241" t="s">
        <v>51</v>
      </c>
      <c r="N241">
        <v>942</v>
      </c>
      <c r="O241" t="s">
        <v>52</v>
      </c>
      <c r="P241" t="s">
        <v>53</v>
      </c>
      <c r="T241" t="s">
        <v>3182</v>
      </c>
      <c r="U241" t="s">
        <v>3183</v>
      </c>
      <c r="V241" t="s">
        <v>2234</v>
      </c>
      <c r="W241" t="s">
        <v>56</v>
      </c>
      <c r="X241" t="s">
        <v>3184</v>
      </c>
      <c r="Y241" t="s">
        <v>2036</v>
      </c>
      <c r="Z241" s="3">
        <v>19</v>
      </c>
      <c r="AA241" t="s">
        <v>3185</v>
      </c>
      <c r="AB241" t="s">
        <v>3186</v>
      </c>
      <c r="AC241" t="s">
        <v>61</v>
      </c>
      <c r="AD241" t="s">
        <v>61</v>
      </c>
      <c r="AE241" t="s">
        <v>3187</v>
      </c>
      <c r="AF241" t="s">
        <v>63</v>
      </c>
      <c r="AH241">
        <v>0</v>
      </c>
      <c r="AI241" s="2">
        <v>45251</v>
      </c>
      <c r="AJ241" t="s">
        <v>64</v>
      </c>
      <c r="AK241" t="s">
        <v>64</v>
      </c>
      <c r="AL241" t="s">
        <v>3188</v>
      </c>
      <c r="AM241" t="s">
        <v>3183</v>
      </c>
      <c r="AN241" s="3">
        <v>22.21</v>
      </c>
      <c r="AO241" t="s">
        <v>3186</v>
      </c>
      <c r="AP241" t="s">
        <v>64</v>
      </c>
      <c r="AQ241" t="s">
        <v>3187</v>
      </c>
      <c r="AR241">
        <v>1106</v>
      </c>
      <c r="AS241" t="s">
        <v>66</v>
      </c>
    </row>
    <row r="242" spans="1:45" ht="16" x14ac:dyDescent="0.2">
      <c r="A242">
        <v>2773</v>
      </c>
      <c r="B242">
        <v>2773</v>
      </c>
      <c r="C242" s="2">
        <v>45252</v>
      </c>
      <c r="D242" t="s">
        <v>1761</v>
      </c>
      <c r="E242" t="s">
        <v>3189</v>
      </c>
      <c r="F242" s="3">
        <v>4.99</v>
      </c>
      <c r="G242" t="s">
        <v>47</v>
      </c>
      <c r="H242" s="3">
        <v>0</v>
      </c>
      <c r="I242" t="s">
        <v>48</v>
      </c>
      <c r="J242">
        <v>2720</v>
      </c>
      <c r="K242" t="s">
        <v>49</v>
      </c>
      <c r="L242" t="s">
        <v>50</v>
      </c>
      <c r="M242" t="s">
        <v>51</v>
      </c>
      <c r="N242">
        <v>942</v>
      </c>
      <c r="O242" t="s">
        <v>52</v>
      </c>
      <c r="P242" t="s">
        <v>53</v>
      </c>
      <c r="T242" t="s">
        <v>1043</v>
      </c>
      <c r="U242" t="s">
        <v>3190</v>
      </c>
      <c r="V242" t="s">
        <v>2247</v>
      </c>
      <c r="W242" t="s">
        <v>56</v>
      </c>
      <c r="X242" t="s">
        <v>3191</v>
      </c>
      <c r="Y242" t="s">
        <v>953</v>
      </c>
      <c r="Z242" s="3">
        <v>19</v>
      </c>
      <c r="AA242" t="s">
        <v>1046</v>
      </c>
      <c r="AB242" t="s">
        <v>3192</v>
      </c>
      <c r="AC242" t="s">
        <v>61</v>
      </c>
      <c r="AD242" t="s">
        <v>61</v>
      </c>
      <c r="AE242" t="s">
        <v>3193</v>
      </c>
      <c r="AF242" t="s">
        <v>63</v>
      </c>
      <c r="AH242">
        <v>0</v>
      </c>
      <c r="AI242" s="2">
        <v>45252</v>
      </c>
      <c r="AJ242" t="s">
        <v>64</v>
      </c>
      <c r="AK242" t="s">
        <v>64</v>
      </c>
      <c r="AL242" t="s">
        <v>3194</v>
      </c>
      <c r="AM242" t="s">
        <v>3190</v>
      </c>
      <c r="AN242" s="3">
        <v>4.99</v>
      </c>
      <c r="AO242" t="s">
        <v>3192</v>
      </c>
      <c r="AP242" t="s">
        <v>64</v>
      </c>
      <c r="AQ242" t="s">
        <v>3193</v>
      </c>
      <c r="AR242">
        <v>1108</v>
      </c>
      <c r="AS242" t="s">
        <v>66</v>
      </c>
    </row>
    <row r="243" spans="1:45" ht="16" x14ac:dyDescent="0.2">
      <c r="A243">
        <v>2730</v>
      </c>
      <c r="B243">
        <v>2730</v>
      </c>
      <c r="C243" s="2">
        <v>45253</v>
      </c>
      <c r="D243" t="s">
        <v>1814</v>
      </c>
      <c r="E243" t="s">
        <v>2057</v>
      </c>
      <c r="F243" s="3">
        <v>22.1</v>
      </c>
      <c r="G243" t="s">
        <v>47</v>
      </c>
      <c r="H243" s="3">
        <v>0</v>
      </c>
      <c r="I243" t="s">
        <v>48</v>
      </c>
      <c r="J243">
        <v>2710</v>
      </c>
      <c r="K243" t="s">
        <v>49</v>
      </c>
      <c r="L243" t="s">
        <v>50</v>
      </c>
      <c r="M243" t="s">
        <v>51</v>
      </c>
      <c r="N243">
        <v>940</v>
      </c>
      <c r="O243" t="s">
        <v>52</v>
      </c>
      <c r="P243" t="s">
        <v>53</v>
      </c>
      <c r="T243" t="s">
        <v>3195</v>
      </c>
      <c r="U243" t="s">
        <v>3196</v>
      </c>
      <c r="V243" t="s">
        <v>2285</v>
      </c>
      <c r="W243" t="s">
        <v>56</v>
      </c>
      <c r="X243" t="s">
        <v>3197</v>
      </c>
      <c r="Y243" t="s">
        <v>2061</v>
      </c>
      <c r="Z243" s="3">
        <v>19</v>
      </c>
      <c r="AA243" t="s">
        <v>3198</v>
      </c>
      <c r="AB243" t="s">
        <v>3192</v>
      </c>
      <c r="AC243" t="s">
        <v>61</v>
      </c>
      <c r="AD243" t="s">
        <v>61</v>
      </c>
      <c r="AE243" t="s">
        <v>3199</v>
      </c>
      <c r="AF243" t="s">
        <v>63</v>
      </c>
      <c r="AH243">
        <v>0</v>
      </c>
      <c r="AI243" s="2">
        <v>45253</v>
      </c>
      <c r="AJ243" t="s">
        <v>64</v>
      </c>
      <c r="AK243" t="s">
        <v>64</v>
      </c>
      <c r="AL243" t="s">
        <v>3200</v>
      </c>
      <c r="AM243" t="s">
        <v>3196</v>
      </c>
      <c r="AN243" s="3">
        <v>22.1</v>
      </c>
      <c r="AO243" t="s">
        <v>3192</v>
      </c>
      <c r="AP243" t="s">
        <v>64</v>
      </c>
      <c r="AQ243" t="s">
        <v>3199</v>
      </c>
      <c r="AR243">
        <v>1097</v>
      </c>
      <c r="AS243" t="s">
        <v>66</v>
      </c>
    </row>
    <row r="244" spans="1:45" ht="16" x14ac:dyDescent="0.2">
      <c r="A244">
        <v>2902</v>
      </c>
      <c r="B244">
        <v>2902</v>
      </c>
      <c r="C244" s="2">
        <v>45254.466099537043</v>
      </c>
      <c r="D244" t="s">
        <v>1761</v>
      </c>
      <c r="E244" t="s">
        <v>3210</v>
      </c>
      <c r="F244" s="3">
        <v>371.84</v>
      </c>
      <c r="G244" t="s">
        <v>47</v>
      </c>
      <c r="H244" s="3">
        <v>0</v>
      </c>
      <c r="I244" t="s">
        <v>48</v>
      </c>
      <c r="J244">
        <v>2722</v>
      </c>
      <c r="K244" t="s">
        <v>49</v>
      </c>
      <c r="L244" t="s">
        <v>50</v>
      </c>
      <c r="M244" t="s">
        <v>51</v>
      </c>
      <c r="N244">
        <v>941</v>
      </c>
      <c r="O244" t="s">
        <v>52</v>
      </c>
      <c r="P244" t="s">
        <v>53</v>
      </c>
      <c r="T244" t="s">
        <v>3211</v>
      </c>
      <c r="U244" t="s">
        <v>3212</v>
      </c>
      <c r="V244" t="s">
        <v>2460</v>
      </c>
      <c r="W244" t="s">
        <v>56</v>
      </c>
      <c r="X244" t="s">
        <v>3213</v>
      </c>
      <c r="Y244" t="s">
        <v>2668</v>
      </c>
      <c r="Z244" s="3">
        <v>0</v>
      </c>
      <c r="AA244" t="s">
        <v>3214</v>
      </c>
      <c r="AB244" t="s">
        <v>3215</v>
      </c>
      <c r="AC244" t="s">
        <v>61</v>
      </c>
      <c r="AD244" t="s">
        <v>61</v>
      </c>
      <c r="AE244" t="s">
        <v>3216</v>
      </c>
      <c r="AF244" t="s">
        <v>63</v>
      </c>
      <c r="AH244">
        <v>0</v>
      </c>
      <c r="AI244" s="2">
        <v>45254</v>
      </c>
      <c r="AJ244" t="s">
        <v>64</v>
      </c>
      <c r="AK244" t="s">
        <v>64</v>
      </c>
      <c r="AL244" t="s">
        <v>3217</v>
      </c>
      <c r="AM244" t="s">
        <v>3212</v>
      </c>
      <c r="AN244" s="3">
        <v>352.8</v>
      </c>
      <c r="AO244" t="s">
        <v>3215</v>
      </c>
      <c r="AP244" t="s">
        <v>64</v>
      </c>
      <c r="AQ244" t="s">
        <v>3216</v>
      </c>
      <c r="AR244">
        <v>1099</v>
      </c>
      <c r="AS244" t="s">
        <v>66</v>
      </c>
    </row>
    <row r="245" spans="1:45" ht="16" x14ac:dyDescent="0.2">
      <c r="A245">
        <v>2741</v>
      </c>
      <c r="B245">
        <v>2741</v>
      </c>
      <c r="C245" s="2">
        <v>45255</v>
      </c>
      <c r="D245" t="s">
        <v>1748</v>
      </c>
      <c r="E245" t="s">
        <v>3218</v>
      </c>
      <c r="F245" s="3">
        <v>217.74</v>
      </c>
      <c r="G245" t="s">
        <v>47</v>
      </c>
      <c r="H245" s="3">
        <v>0</v>
      </c>
      <c r="I245" t="s">
        <v>48</v>
      </c>
      <c r="J245">
        <v>2701</v>
      </c>
      <c r="K245" t="s">
        <v>49</v>
      </c>
      <c r="L245" t="s">
        <v>50</v>
      </c>
      <c r="M245" t="s">
        <v>51</v>
      </c>
      <c r="N245">
        <v>562</v>
      </c>
      <c r="O245" t="s">
        <v>52</v>
      </c>
      <c r="P245" t="s">
        <v>53</v>
      </c>
      <c r="T245" t="s">
        <v>3219</v>
      </c>
      <c r="V245" t="s">
        <v>2254</v>
      </c>
      <c r="W245" t="s">
        <v>56</v>
      </c>
      <c r="X245" t="s">
        <v>3220</v>
      </c>
      <c r="Y245" t="s">
        <v>3221</v>
      </c>
      <c r="Z245" s="3">
        <v>19</v>
      </c>
      <c r="AA245" t="s">
        <v>3222</v>
      </c>
      <c r="AB245" t="s">
        <v>3215</v>
      </c>
      <c r="AC245" t="s">
        <v>61</v>
      </c>
      <c r="AD245" t="s">
        <v>61</v>
      </c>
      <c r="AE245" t="s">
        <v>3223</v>
      </c>
      <c r="AF245" t="s">
        <v>63</v>
      </c>
      <c r="AH245">
        <v>0</v>
      </c>
      <c r="AI245" s="2">
        <v>45255</v>
      </c>
      <c r="AJ245" t="s">
        <v>64</v>
      </c>
      <c r="AK245" t="s">
        <v>64</v>
      </c>
      <c r="AL245" t="s">
        <v>3224</v>
      </c>
      <c r="AN245" s="3">
        <v>217.74</v>
      </c>
      <c r="AO245" t="s">
        <v>3215</v>
      </c>
      <c r="AP245" t="s">
        <v>64</v>
      </c>
      <c r="AQ245" t="s">
        <v>3223</v>
      </c>
      <c r="AR245">
        <v>1105</v>
      </c>
      <c r="AS245" t="s">
        <v>66</v>
      </c>
    </row>
    <row r="246" spans="1:45" ht="16" x14ac:dyDescent="0.2">
      <c r="A246">
        <v>2747</v>
      </c>
      <c r="B246">
        <v>2747</v>
      </c>
      <c r="C246" s="2">
        <v>45257</v>
      </c>
      <c r="D246" t="s">
        <v>1814</v>
      </c>
      <c r="E246" t="s">
        <v>3229</v>
      </c>
      <c r="F246" s="3">
        <v>232.05</v>
      </c>
      <c r="G246" t="s">
        <v>47</v>
      </c>
      <c r="H246" s="3">
        <v>0</v>
      </c>
      <c r="I246" t="s">
        <v>48</v>
      </c>
      <c r="J246">
        <v>2710</v>
      </c>
      <c r="K246" t="s">
        <v>49</v>
      </c>
      <c r="L246" t="s">
        <v>50</v>
      </c>
      <c r="M246" t="s">
        <v>51</v>
      </c>
      <c r="N246">
        <v>940</v>
      </c>
      <c r="O246" t="s">
        <v>52</v>
      </c>
      <c r="P246" t="s">
        <v>53</v>
      </c>
      <c r="T246" t="s">
        <v>1308</v>
      </c>
      <c r="U246" t="s">
        <v>3230</v>
      </c>
      <c r="V246" t="s">
        <v>2269</v>
      </c>
      <c r="W246" t="s">
        <v>56</v>
      </c>
      <c r="X246" t="s">
        <v>3231</v>
      </c>
      <c r="Y246" t="s">
        <v>1311</v>
      </c>
      <c r="Z246" s="3">
        <v>19</v>
      </c>
      <c r="AA246" t="s">
        <v>1312</v>
      </c>
      <c r="AB246" t="s">
        <v>3232</v>
      </c>
      <c r="AC246" t="s">
        <v>61</v>
      </c>
      <c r="AD246" t="s">
        <v>61</v>
      </c>
      <c r="AE246" t="s">
        <v>3233</v>
      </c>
      <c r="AF246" t="s">
        <v>63</v>
      </c>
      <c r="AH246">
        <v>0</v>
      </c>
      <c r="AI246" s="2">
        <v>45257</v>
      </c>
      <c r="AJ246" t="s">
        <v>64</v>
      </c>
      <c r="AK246" t="s">
        <v>64</v>
      </c>
      <c r="AL246" t="s">
        <v>3234</v>
      </c>
      <c r="AM246" t="s">
        <v>3230</v>
      </c>
      <c r="AN246" s="3">
        <v>232.05</v>
      </c>
      <c r="AO246" t="s">
        <v>3232</v>
      </c>
      <c r="AP246" t="s">
        <v>64</v>
      </c>
      <c r="AQ246" t="s">
        <v>3233</v>
      </c>
      <c r="AR246">
        <v>1103</v>
      </c>
      <c r="AS246" t="s">
        <v>66</v>
      </c>
    </row>
    <row r="247" spans="1:45" ht="16" x14ac:dyDescent="0.2">
      <c r="A247">
        <v>2748</v>
      </c>
      <c r="B247">
        <v>2748</v>
      </c>
      <c r="C247" s="2">
        <v>45257</v>
      </c>
      <c r="D247" t="s">
        <v>1761</v>
      </c>
      <c r="E247" t="s">
        <v>3235</v>
      </c>
      <c r="F247" s="3">
        <v>232.05</v>
      </c>
      <c r="G247" t="s">
        <v>47</v>
      </c>
      <c r="H247" s="3">
        <v>0</v>
      </c>
      <c r="I247" t="s">
        <v>48</v>
      </c>
      <c r="J247">
        <v>2710</v>
      </c>
      <c r="K247" t="s">
        <v>49</v>
      </c>
      <c r="L247" t="s">
        <v>50</v>
      </c>
      <c r="M247" t="s">
        <v>51</v>
      </c>
      <c r="N247">
        <v>940</v>
      </c>
      <c r="O247" t="s">
        <v>52</v>
      </c>
      <c r="P247" t="s">
        <v>53</v>
      </c>
      <c r="T247" t="s">
        <v>1308</v>
      </c>
      <c r="U247" t="s">
        <v>3236</v>
      </c>
      <c r="V247" t="s">
        <v>2202</v>
      </c>
      <c r="W247" t="s">
        <v>56</v>
      </c>
      <c r="X247" t="s">
        <v>3237</v>
      </c>
      <c r="Y247" t="s">
        <v>1311</v>
      </c>
      <c r="Z247" s="3">
        <v>19</v>
      </c>
      <c r="AA247" t="s">
        <v>1312</v>
      </c>
      <c r="AB247" t="s">
        <v>3232</v>
      </c>
      <c r="AC247" t="s">
        <v>61</v>
      </c>
      <c r="AD247" t="s">
        <v>61</v>
      </c>
      <c r="AE247" t="s">
        <v>3238</v>
      </c>
      <c r="AF247" t="s">
        <v>63</v>
      </c>
      <c r="AH247">
        <v>0</v>
      </c>
      <c r="AI247" s="2">
        <v>45257</v>
      </c>
      <c r="AJ247" t="s">
        <v>64</v>
      </c>
      <c r="AK247" t="s">
        <v>64</v>
      </c>
      <c r="AL247" t="s">
        <v>3239</v>
      </c>
      <c r="AM247" t="s">
        <v>3236</v>
      </c>
      <c r="AN247" s="3">
        <v>232.05</v>
      </c>
      <c r="AO247" t="s">
        <v>3232</v>
      </c>
      <c r="AP247" t="s">
        <v>64</v>
      </c>
      <c r="AQ247" t="s">
        <v>3238</v>
      </c>
      <c r="AR247">
        <v>1104</v>
      </c>
      <c r="AS247" t="s">
        <v>66</v>
      </c>
    </row>
    <row r="248" spans="1:45" ht="16" x14ac:dyDescent="0.2">
      <c r="A248">
        <v>2767</v>
      </c>
      <c r="B248">
        <v>2767</v>
      </c>
      <c r="C248" s="2">
        <v>45258</v>
      </c>
      <c r="D248" t="s">
        <v>1814</v>
      </c>
      <c r="E248" t="s">
        <v>3245</v>
      </c>
      <c r="F248" s="3">
        <v>35</v>
      </c>
      <c r="G248" t="s">
        <v>47</v>
      </c>
      <c r="H248" s="3">
        <v>0</v>
      </c>
      <c r="I248" t="s">
        <v>48</v>
      </c>
      <c r="J248">
        <v>2704</v>
      </c>
      <c r="K248" t="s">
        <v>49</v>
      </c>
      <c r="L248" t="s">
        <v>50</v>
      </c>
      <c r="M248" t="s">
        <v>51</v>
      </c>
      <c r="N248">
        <v>562</v>
      </c>
      <c r="O248" t="s">
        <v>52</v>
      </c>
      <c r="P248" t="s">
        <v>53</v>
      </c>
      <c r="T248" t="s">
        <v>3246</v>
      </c>
      <c r="V248" t="s">
        <v>2211</v>
      </c>
      <c r="W248" t="s">
        <v>56</v>
      </c>
      <c r="X248" t="s">
        <v>3247</v>
      </c>
      <c r="Y248" t="s">
        <v>3248</v>
      </c>
      <c r="Z248" s="3">
        <v>19</v>
      </c>
      <c r="AA248" t="s">
        <v>255</v>
      </c>
      <c r="AB248" t="s">
        <v>3249</v>
      </c>
      <c r="AC248" t="s">
        <v>61</v>
      </c>
      <c r="AD248" t="s">
        <v>61</v>
      </c>
      <c r="AE248" t="s">
        <v>3250</v>
      </c>
      <c r="AF248" t="s">
        <v>63</v>
      </c>
      <c r="AH248">
        <v>0</v>
      </c>
      <c r="AI248" s="2">
        <v>45258</v>
      </c>
      <c r="AJ248" t="s">
        <v>64</v>
      </c>
      <c r="AK248" t="s">
        <v>64</v>
      </c>
      <c r="AL248" t="s">
        <v>3251</v>
      </c>
      <c r="AN248" s="3">
        <v>35</v>
      </c>
      <c r="AO248" t="s">
        <v>3249</v>
      </c>
      <c r="AP248" t="s">
        <v>64</v>
      </c>
      <c r="AQ248" t="s">
        <v>3250</v>
      </c>
      <c r="AR248">
        <v>1116</v>
      </c>
      <c r="AS248" t="s">
        <v>66</v>
      </c>
    </row>
    <row r="249" spans="1:45" ht="16" x14ac:dyDescent="0.2">
      <c r="A249">
        <v>2768</v>
      </c>
      <c r="B249">
        <v>2768</v>
      </c>
      <c r="C249" s="2">
        <v>45258</v>
      </c>
      <c r="D249" t="s">
        <v>1814</v>
      </c>
      <c r="E249" t="s">
        <v>3235</v>
      </c>
      <c r="F249" s="3">
        <v>232.05</v>
      </c>
      <c r="G249" t="s">
        <v>47</v>
      </c>
      <c r="H249" s="3">
        <v>0</v>
      </c>
      <c r="I249" t="s">
        <v>48</v>
      </c>
      <c r="J249">
        <v>2710</v>
      </c>
      <c r="K249" t="s">
        <v>49</v>
      </c>
      <c r="L249" t="s">
        <v>50</v>
      </c>
      <c r="M249" t="s">
        <v>51</v>
      </c>
      <c r="N249">
        <v>940</v>
      </c>
      <c r="O249" t="s">
        <v>52</v>
      </c>
      <c r="P249" t="s">
        <v>53</v>
      </c>
      <c r="T249" t="s">
        <v>1308</v>
      </c>
      <c r="U249" t="s">
        <v>3256</v>
      </c>
      <c r="V249" t="s">
        <v>2280</v>
      </c>
      <c r="W249" t="s">
        <v>56</v>
      </c>
      <c r="X249" t="s">
        <v>3257</v>
      </c>
      <c r="Y249" t="s">
        <v>1311</v>
      </c>
      <c r="Z249" s="3">
        <v>19</v>
      </c>
      <c r="AA249" t="s">
        <v>1312</v>
      </c>
      <c r="AB249" t="s">
        <v>3258</v>
      </c>
      <c r="AC249" t="s">
        <v>61</v>
      </c>
      <c r="AD249" t="s">
        <v>61</v>
      </c>
      <c r="AE249" t="s">
        <v>3259</v>
      </c>
      <c r="AF249" t="s">
        <v>63</v>
      </c>
      <c r="AH249">
        <v>0</v>
      </c>
      <c r="AI249" s="2">
        <v>45258</v>
      </c>
      <c r="AJ249" t="s">
        <v>64</v>
      </c>
      <c r="AK249" t="s">
        <v>64</v>
      </c>
      <c r="AL249" t="s">
        <v>3260</v>
      </c>
      <c r="AM249" t="s">
        <v>3256</v>
      </c>
      <c r="AN249" s="3">
        <v>232.05</v>
      </c>
      <c r="AO249" t="s">
        <v>3258</v>
      </c>
      <c r="AP249" t="s">
        <v>64</v>
      </c>
      <c r="AQ249" t="s">
        <v>3259</v>
      </c>
      <c r="AR249">
        <v>1112</v>
      </c>
      <c r="AS249" t="s">
        <v>66</v>
      </c>
    </row>
    <row r="250" spans="1:45" ht="16" x14ac:dyDescent="0.2">
      <c r="A250">
        <v>2761</v>
      </c>
      <c r="B250">
        <v>2761</v>
      </c>
      <c r="C250" s="2">
        <v>45258</v>
      </c>
      <c r="D250" t="s">
        <v>1814</v>
      </c>
      <c r="E250" t="s">
        <v>3261</v>
      </c>
      <c r="F250" s="3">
        <v>850</v>
      </c>
      <c r="G250" t="s">
        <v>47</v>
      </c>
      <c r="H250" s="3">
        <v>0</v>
      </c>
      <c r="I250" t="s">
        <v>48</v>
      </c>
      <c r="J250">
        <v>2721</v>
      </c>
      <c r="K250" t="s">
        <v>49</v>
      </c>
      <c r="L250" t="s">
        <v>50</v>
      </c>
      <c r="M250" t="s">
        <v>51</v>
      </c>
      <c r="N250">
        <v>940</v>
      </c>
      <c r="O250" t="s">
        <v>52</v>
      </c>
      <c r="P250" t="s">
        <v>53</v>
      </c>
      <c r="T250" t="s">
        <v>3073</v>
      </c>
      <c r="U250" t="s">
        <v>3262</v>
      </c>
      <c r="V250" t="s">
        <v>2277</v>
      </c>
      <c r="W250" t="s">
        <v>56</v>
      </c>
      <c r="X250" t="s">
        <v>3263</v>
      </c>
      <c r="Y250" t="s">
        <v>3264</v>
      </c>
      <c r="Z250" s="3">
        <v>0</v>
      </c>
      <c r="AA250" t="s">
        <v>2000</v>
      </c>
      <c r="AB250" t="s">
        <v>3077</v>
      </c>
      <c r="AC250" t="s">
        <v>61</v>
      </c>
      <c r="AD250" t="s">
        <v>61</v>
      </c>
      <c r="AE250" t="s">
        <v>3265</v>
      </c>
      <c r="AF250" t="s">
        <v>63</v>
      </c>
      <c r="AH250">
        <v>0</v>
      </c>
      <c r="AI250" s="2">
        <v>45258</v>
      </c>
      <c r="AJ250" t="s">
        <v>64</v>
      </c>
      <c r="AK250" t="s">
        <v>64</v>
      </c>
      <c r="AL250" t="s">
        <v>3266</v>
      </c>
      <c r="AM250" t="s">
        <v>3262</v>
      </c>
      <c r="AN250" s="3">
        <v>850</v>
      </c>
      <c r="AO250" t="s">
        <v>3077</v>
      </c>
      <c r="AP250" t="s">
        <v>64</v>
      </c>
      <c r="AQ250" t="s">
        <v>3265</v>
      </c>
      <c r="AR250">
        <v>1110</v>
      </c>
      <c r="AS250" t="s">
        <v>66</v>
      </c>
    </row>
    <row r="251" spans="1:45" ht="16" x14ac:dyDescent="0.2">
      <c r="A251">
        <v>2762</v>
      </c>
      <c r="B251">
        <v>2762</v>
      </c>
      <c r="C251" s="2">
        <v>45258</v>
      </c>
      <c r="D251" t="s">
        <v>1748</v>
      </c>
      <c r="E251" t="s">
        <v>931</v>
      </c>
      <c r="F251" s="3">
        <v>9.5</v>
      </c>
      <c r="G251" t="s">
        <v>47</v>
      </c>
      <c r="H251" s="3">
        <v>0</v>
      </c>
      <c r="I251" t="s">
        <v>48</v>
      </c>
      <c r="J251">
        <v>2705</v>
      </c>
      <c r="K251" t="s">
        <v>49</v>
      </c>
      <c r="L251" t="s">
        <v>50</v>
      </c>
      <c r="M251" t="s">
        <v>51</v>
      </c>
      <c r="N251">
        <v>940</v>
      </c>
      <c r="O251" t="s">
        <v>52</v>
      </c>
      <c r="P251" t="s">
        <v>53</v>
      </c>
      <c r="T251" t="s">
        <v>3073</v>
      </c>
      <c r="U251" t="s">
        <v>3262</v>
      </c>
      <c r="V251" t="s">
        <v>2277</v>
      </c>
      <c r="W251" t="s">
        <v>56</v>
      </c>
      <c r="X251" t="s">
        <v>3263</v>
      </c>
      <c r="Y251" t="s">
        <v>3264</v>
      </c>
      <c r="Z251" s="3">
        <v>0</v>
      </c>
      <c r="AA251" t="s">
        <v>2000</v>
      </c>
      <c r="AB251" t="s">
        <v>3077</v>
      </c>
      <c r="AC251" t="s">
        <v>61</v>
      </c>
      <c r="AD251" t="s">
        <v>61</v>
      </c>
      <c r="AE251" t="s">
        <v>3265</v>
      </c>
      <c r="AF251" t="s">
        <v>63</v>
      </c>
      <c r="AH251">
        <v>0</v>
      </c>
      <c r="AI251" s="2">
        <v>45258</v>
      </c>
      <c r="AJ251" t="s">
        <v>64</v>
      </c>
      <c r="AK251" t="s">
        <v>64</v>
      </c>
      <c r="AL251" t="s">
        <v>3266</v>
      </c>
      <c r="AM251" t="s">
        <v>3262</v>
      </c>
      <c r="AN251" s="3">
        <v>850</v>
      </c>
      <c r="AO251" t="s">
        <v>3077</v>
      </c>
      <c r="AP251" t="s">
        <v>64</v>
      </c>
      <c r="AQ251" t="s">
        <v>3265</v>
      </c>
      <c r="AR251">
        <v>1110</v>
      </c>
      <c r="AS251" t="s">
        <v>66</v>
      </c>
    </row>
    <row r="252" spans="1:45" ht="16" x14ac:dyDescent="0.2">
      <c r="A252">
        <v>2777</v>
      </c>
      <c r="B252">
        <v>2777</v>
      </c>
      <c r="C252" s="2">
        <v>45260</v>
      </c>
      <c r="D252" t="s">
        <v>1814</v>
      </c>
      <c r="E252" t="s">
        <v>3267</v>
      </c>
      <c r="F252" s="3">
        <v>18.600000000000001</v>
      </c>
      <c r="G252" t="s">
        <v>47</v>
      </c>
      <c r="H252" s="3">
        <v>0</v>
      </c>
      <c r="I252" t="s">
        <v>48</v>
      </c>
      <c r="J252">
        <v>2563</v>
      </c>
      <c r="K252" t="s">
        <v>49</v>
      </c>
      <c r="L252" t="s">
        <v>50</v>
      </c>
      <c r="M252" t="s">
        <v>51</v>
      </c>
      <c r="N252">
        <v>562</v>
      </c>
      <c r="O252" t="s">
        <v>52</v>
      </c>
      <c r="P252" t="s">
        <v>53</v>
      </c>
      <c r="T252" t="s">
        <v>3268</v>
      </c>
      <c r="V252" t="s">
        <v>2288</v>
      </c>
      <c r="W252" t="s">
        <v>56</v>
      </c>
      <c r="X252" t="s">
        <v>3269</v>
      </c>
      <c r="Y252" t="s">
        <v>2180</v>
      </c>
      <c r="Z252" s="3">
        <v>7</v>
      </c>
      <c r="AA252" t="s">
        <v>3270</v>
      </c>
      <c r="AB252" t="s">
        <v>3271</v>
      </c>
      <c r="AC252" t="s">
        <v>61</v>
      </c>
      <c r="AD252" t="s">
        <v>61</v>
      </c>
      <c r="AE252" t="s">
        <v>3272</v>
      </c>
      <c r="AF252" t="s">
        <v>63</v>
      </c>
      <c r="AH252">
        <v>0</v>
      </c>
      <c r="AI252" s="2">
        <v>45260</v>
      </c>
      <c r="AJ252" t="s">
        <v>64</v>
      </c>
      <c r="AK252" t="s">
        <v>64</v>
      </c>
      <c r="AL252" t="s">
        <v>3273</v>
      </c>
      <c r="AN252" s="3">
        <v>18.600000000000001</v>
      </c>
      <c r="AO252" t="s">
        <v>3271</v>
      </c>
      <c r="AP252" t="s">
        <v>64</v>
      </c>
      <c r="AQ252" t="s">
        <v>3272</v>
      </c>
      <c r="AR252">
        <v>1118</v>
      </c>
      <c r="AS252" t="s">
        <v>66</v>
      </c>
    </row>
    <row r="253" spans="1:45" ht="16" x14ac:dyDescent="0.2">
      <c r="A253">
        <v>2778</v>
      </c>
      <c r="B253">
        <v>2778</v>
      </c>
      <c r="C253" s="2">
        <v>45260</v>
      </c>
      <c r="D253" t="s">
        <v>3274</v>
      </c>
      <c r="E253" t="s">
        <v>3275</v>
      </c>
      <c r="F253" s="3">
        <v>1963.5</v>
      </c>
      <c r="G253" t="s">
        <v>47</v>
      </c>
      <c r="H253" s="3">
        <v>0</v>
      </c>
      <c r="I253" t="s">
        <v>48</v>
      </c>
      <c r="J253">
        <v>2894</v>
      </c>
      <c r="K253" t="s">
        <v>49</v>
      </c>
      <c r="L253" t="s">
        <v>50</v>
      </c>
      <c r="M253" t="s">
        <v>51</v>
      </c>
      <c r="N253">
        <v>940</v>
      </c>
      <c r="O253" t="s">
        <v>52</v>
      </c>
      <c r="P253" t="s">
        <v>53</v>
      </c>
      <c r="T253" t="s">
        <v>3276</v>
      </c>
      <c r="U253" t="s">
        <v>3277</v>
      </c>
      <c r="V253" t="s">
        <v>2230</v>
      </c>
      <c r="W253" t="s">
        <v>56</v>
      </c>
      <c r="X253" t="s">
        <v>3278</v>
      </c>
      <c r="Y253" t="s">
        <v>2436</v>
      </c>
      <c r="Z253" s="3">
        <v>19</v>
      </c>
      <c r="AA253" t="s">
        <v>3279</v>
      </c>
      <c r="AB253" t="s">
        <v>3258</v>
      </c>
      <c r="AC253" t="s">
        <v>61</v>
      </c>
      <c r="AD253" t="s">
        <v>61</v>
      </c>
      <c r="AE253" t="s">
        <v>3280</v>
      </c>
      <c r="AF253" t="s">
        <v>63</v>
      </c>
      <c r="AH253">
        <v>0</v>
      </c>
      <c r="AI253" s="2">
        <v>45260</v>
      </c>
      <c r="AJ253" t="s">
        <v>64</v>
      </c>
      <c r="AK253" t="s">
        <v>64</v>
      </c>
      <c r="AL253" t="s">
        <v>3281</v>
      </c>
      <c r="AM253" t="s">
        <v>3277</v>
      </c>
      <c r="AN253" s="3">
        <v>1963.5</v>
      </c>
      <c r="AO253" t="s">
        <v>3258</v>
      </c>
      <c r="AP253" t="s">
        <v>64</v>
      </c>
      <c r="AQ253" t="s">
        <v>3280</v>
      </c>
      <c r="AR253">
        <v>1117</v>
      </c>
      <c r="AS253" t="s">
        <v>66</v>
      </c>
    </row>
    <row r="254" spans="1:45" ht="16" x14ac:dyDescent="0.2">
      <c r="A254">
        <v>3025</v>
      </c>
      <c r="B254">
        <v>3025</v>
      </c>
      <c r="C254" s="2">
        <v>45260</v>
      </c>
      <c r="D254" t="s">
        <v>1934</v>
      </c>
      <c r="E254" t="s">
        <v>206</v>
      </c>
      <c r="F254" s="3">
        <v>5324.17</v>
      </c>
      <c r="G254" t="s">
        <v>47</v>
      </c>
      <c r="H254" s="3">
        <v>0</v>
      </c>
      <c r="I254" t="s">
        <v>104</v>
      </c>
      <c r="J254">
        <v>2551</v>
      </c>
      <c r="K254" t="s">
        <v>49</v>
      </c>
      <c r="L254" t="s">
        <v>50</v>
      </c>
      <c r="M254" t="s">
        <v>51</v>
      </c>
      <c r="N254">
        <v>1730</v>
      </c>
      <c r="O254" t="s">
        <v>52</v>
      </c>
      <c r="P254" t="s">
        <v>203</v>
      </c>
      <c r="T254" t="s">
        <v>64</v>
      </c>
      <c r="Z254" s="3"/>
      <c r="AF254" t="s">
        <v>63</v>
      </c>
      <c r="AH254">
        <v>0</v>
      </c>
      <c r="AI254" s="2">
        <v>45260</v>
      </c>
      <c r="AJ254" t="s">
        <v>64</v>
      </c>
      <c r="AK254" t="s">
        <v>64</v>
      </c>
      <c r="AL254" t="s">
        <v>64</v>
      </c>
      <c r="AN254" s="3"/>
      <c r="AP254" t="s">
        <v>64</v>
      </c>
      <c r="AR254" t="s">
        <v>64</v>
      </c>
      <c r="AS254" t="s">
        <v>66</v>
      </c>
    </row>
    <row r="255" spans="1:45" ht="16" x14ac:dyDescent="0.2">
      <c r="A255">
        <v>3026</v>
      </c>
      <c r="B255">
        <v>3026</v>
      </c>
      <c r="C255" s="2">
        <v>45260</v>
      </c>
      <c r="D255" t="s">
        <v>1934</v>
      </c>
      <c r="E255" t="s">
        <v>204</v>
      </c>
      <c r="F255" s="3">
        <v>643.41</v>
      </c>
      <c r="G255" t="s">
        <v>47</v>
      </c>
      <c r="H255" s="3">
        <v>0</v>
      </c>
      <c r="I255" t="s">
        <v>104</v>
      </c>
      <c r="J255">
        <v>2555</v>
      </c>
      <c r="K255" t="s">
        <v>49</v>
      </c>
      <c r="L255" t="s">
        <v>50</v>
      </c>
      <c r="M255" t="s">
        <v>51</v>
      </c>
      <c r="N255">
        <v>1730</v>
      </c>
      <c r="O255" t="s">
        <v>52</v>
      </c>
      <c r="P255" t="s">
        <v>203</v>
      </c>
      <c r="T255" t="s">
        <v>64</v>
      </c>
      <c r="Z255" s="3"/>
      <c r="AF255" t="s">
        <v>63</v>
      </c>
      <c r="AH255">
        <v>0</v>
      </c>
      <c r="AI255" s="2">
        <v>45260</v>
      </c>
      <c r="AJ255" t="s">
        <v>64</v>
      </c>
      <c r="AK255" t="s">
        <v>64</v>
      </c>
      <c r="AL255" t="s">
        <v>64</v>
      </c>
      <c r="AN255" s="3"/>
      <c r="AP255" t="s">
        <v>64</v>
      </c>
      <c r="AR255" t="s">
        <v>64</v>
      </c>
      <c r="AS255" t="s">
        <v>66</v>
      </c>
    </row>
    <row r="256" spans="1:45" ht="16" x14ac:dyDescent="0.2">
      <c r="A256">
        <v>3027</v>
      </c>
      <c r="B256">
        <v>3027</v>
      </c>
      <c r="C256" s="2">
        <v>45260</v>
      </c>
      <c r="D256" t="s">
        <v>1935</v>
      </c>
      <c r="E256" t="s">
        <v>206</v>
      </c>
      <c r="F256" s="3">
        <v>4083.46</v>
      </c>
      <c r="G256" t="s">
        <v>47</v>
      </c>
      <c r="H256" s="3">
        <v>0</v>
      </c>
      <c r="I256" t="s">
        <v>104</v>
      </c>
      <c r="J256">
        <v>2551</v>
      </c>
      <c r="K256" t="s">
        <v>49</v>
      </c>
      <c r="L256" t="s">
        <v>50</v>
      </c>
      <c r="M256" t="s">
        <v>51</v>
      </c>
      <c r="N256">
        <v>1730</v>
      </c>
      <c r="O256" t="s">
        <v>52</v>
      </c>
      <c r="P256" t="s">
        <v>203</v>
      </c>
      <c r="T256" t="s">
        <v>64</v>
      </c>
      <c r="Z256" s="3"/>
      <c r="AF256" t="s">
        <v>63</v>
      </c>
      <c r="AH256">
        <v>0</v>
      </c>
      <c r="AI256" s="2">
        <v>45260</v>
      </c>
      <c r="AJ256" t="s">
        <v>64</v>
      </c>
      <c r="AK256" t="s">
        <v>64</v>
      </c>
      <c r="AL256" t="s">
        <v>64</v>
      </c>
      <c r="AN256" s="3"/>
      <c r="AP256" t="s">
        <v>64</v>
      </c>
      <c r="AR256" t="s">
        <v>64</v>
      </c>
      <c r="AS256" t="s">
        <v>66</v>
      </c>
    </row>
    <row r="257" spans="1:45" ht="16" x14ac:dyDescent="0.2">
      <c r="A257">
        <v>3028</v>
      </c>
      <c r="B257">
        <v>3028</v>
      </c>
      <c r="C257" s="2">
        <v>45260</v>
      </c>
      <c r="D257" t="s">
        <v>1935</v>
      </c>
      <c r="E257" t="s">
        <v>204</v>
      </c>
      <c r="F257" s="3">
        <v>927.46</v>
      </c>
      <c r="G257" t="s">
        <v>47</v>
      </c>
      <c r="H257" s="3">
        <v>0</v>
      </c>
      <c r="I257" t="s">
        <v>104</v>
      </c>
      <c r="J257">
        <v>2555</v>
      </c>
      <c r="K257" t="s">
        <v>49</v>
      </c>
      <c r="L257" t="s">
        <v>50</v>
      </c>
      <c r="M257" t="s">
        <v>51</v>
      </c>
      <c r="N257">
        <v>1730</v>
      </c>
      <c r="O257" t="s">
        <v>52</v>
      </c>
      <c r="P257" t="s">
        <v>203</v>
      </c>
      <c r="T257" t="s">
        <v>64</v>
      </c>
      <c r="Z257" s="3"/>
      <c r="AF257" t="s">
        <v>63</v>
      </c>
      <c r="AH257">
        <v>0</v>
      </c>
      <c r="AI257" s="2">
        <v>45260</v>
      </c>
      <c r="AJ257" t="s">
        <v>64</v>
      </c>
      <c r="AK257" t="s">
        <v>64</v>
      </c>
      <c r="AL257" t="s">
        <v>64</v>
      </c>
      <c r="AN257" s="3"/>
      <c r="AP257" t="s">
        <v>64</v>
      </c>
      <c r="AR257" t="s">
        <v>64</v>
      </c>
      <c r="AS257" t="s">
        <v>66</v>
      </c>
    </row>
    <row r="258" spans="1:45" ht="16" x14ac:dyDescent="0.2">
      <c r="A258">
        <v>3029</v>
      </c>
      <c r="B258">
        <v>3029</v>
      </c>
      <c r="C258" s="2">
        <v>45260</v>
      </c>
      <c r="D258" t="s">
        <v>3282</v>
      </c>
      <c r="E258" t="s">
        <v>206</v>
      </c>
      <c r="F258" s="3">
        <v>6018.31</v>
      </c>
      <c r="G258" t="s">
        <v>47</v>
      </c>
      <c r="H258" s="3">
        <v>0</v>
      </c>
      <c r="I258" t="s">
        <v>104</v>
      </c>
      <c r="J258">
        <v>2551</v>
      </c>
      <c r="K258" t="s">
        <v>49</v>
      </c>
      <c r="L258" t="s">
        <v>50</v>
      </c>
      <c r="M258" t="s">
        <v>51</v>
      </c>
      <c r="N258">
        <v>1730</v>
      </c>
      <c r="O258" t="s">
        <v>52</v>
      </c>
      <c r="P258" t="s">
        <v>203</v>
      </c>
      <c r="T258" t="s">
        <v>64</v>
      </c>
      <c r="Z258" s="3"/>
      <c r="AF258" t="s">
        <v>63</v>
      </c>
      <c r="AH258">
        <v>0</v>
      </c>
      <c r="AI258" s="2">
        <v>45260</v>
      </c>
      <c r="AJ258" t="s">
        <v>64</v>
      </c>
      <c r="AK258" t="s">
        <v>64</v>
      </c>
      <c r="AL258" t="s">
        <v>64</v>
      </c>
      <c r="AN258" s="3"/>
      <c r="AP258" t="s">
        <v>64</v>
      </c>
      <c r="AR258" t="s">
        <v>64</v>
      </c>
      <c r="AS258" t="s">
        <v>66</v>
      </c>
    </row>
    <row r="259" spans="1:45" ht="16" x14ac:dyDescent="0.2">
      <c r="A259">
        <v>3030</v>
      </c>
      <c r="B259">
        <v>3030</v>
      </c>
      <c r="C259" s="2">
        <v>45260</v>
      </c>
      <c r="D259" t="s">
        <v>3282</v>
      </c>
      <c r="E259" t="s">
        <v>204</v>
      </c>
      <c r="F259" s="3">
        <v>727.31</v>
      </c>
      <c r="G259" t="s">
        <v>47</v>
      </c>
      <c r="H259" s="3">
        <v>0</v>
      </c>
      <c r="I259" t="s">
        <v>104</v>
      </c>
      <c r="J259">
        <v>2555</v>
      </c>
      <c r="K259" t="s">
        <v>49</v>
      </c>
      <c r="L259" t="s">
        <v>50</v>
      </c>
      <c r="M259" t="s">
        <v>51</v>
      </c>
      <c r="N259">
        <v>1730</v>
      </c>
      <c r="O259" t="s">
        <v>52</v>
      </c>
      <c r="P259" t="s">
        <v>203</v>
      </c>
      <c r="T259" t="s">
        <v>64</v>
      </c>
      <c r="Z259" s="3"/>
      <c r="AF259" t="s">
        <v>63</v>
      </c>
      <c r="AH259">
        <v>0</v>
      </c>
      <c r="AI259" s="2">
        <v>45260</v>
      </c>
      <c r="AJ259" t="s">
        <v>64</v>
      </c>
      <c r="AK259" t="s">
        <v>64</v>
      </c>
      <c r="AL259" t="s">
        <v>64</v>
      </c>
      <c r="AN259" s="3"/>
      <c r="AP259" t="s">
        <v>64</v>
      </c>
      <c r="AR259" t="s">
        <v>64</v>
      </c>
      <c r="AS259" t="s">
        <v>66</v>
      </c>
    </row>
    <row r="260" spans="1:45" ht="16" x14ac:dyDescent="0.2">
      <c r="A260">
        <v>3049</v>
      </c>
      <c r="B260">
        <v>3049</v>
      </c>
      <c r="C260" s="2">
        <v>45260</v>
      </c>
      <c r="D260" t="s">
        <v>1936</v>
      </c>
      <c r="E260" t="s">
        <v>206</v>
      </c>
      <c r="F260" s="3">
        <v>2390.85</v>
      </c>
      <c r="G260" t="s">
        <v>47</v>
      </c>
      <c r="H260" s="3">
        <v>0</v>
      </c>
      <c r="I260" t="s">
        <v>104</v>
      </c>
      <c r="J260">
        <v>2551</v>
      </c>
      <c r="K260" t="s">
        <v>49</v>
      </c>
      <c r="L260" t="s">
        <v>50</v>
      </c>
      <c r="M260" t="s">
        <v>51</v>
      </c>
      <c r="N260">
        <v>1730</v>
      </c>
      <c r="O260" t="s">
        <v>52</v>
      </c>
      <c r="P260" t="s">
        <v>203</v>
      </c>
      <c r="T260" t="s">
        <v>64</v>
      </c>
      <c r="Z260" s="3"/>
      <c r="AF260" t="s">
        <v>63</v>
      </c>
      <c r="AH260">
        <v>0</v>
      </c>
      <c r="AI260" s="2">
        <v>45260</v>
      </c>
      <c r="AJ260" t="s">
        <v>64</v>
      </c>
      <c r="AK260" t="s">
        <v>64</v>
      </c>
      <c r="AL260" t="s">
        <v>64</v>
      </c>
      <c r="AN260" s="3"/>
      <c r="AP260" t="s">
        <v>64</v>
      </c>
      <c r="AR260" t="s">
        <v>64</v>
      </c>
      <c r="AS260" t="s">
        <v>66</v>
      </c>
    </row>
    <row r="261" spans="1:45" ht="16" x14ac:dyDescent="0.2">
      <c r="A261">
        <v>3051</v>
      </c>
      <c r="B261">
        <v>3051</v>
      </c>
      <c r="C261" s="2">
        <v>45260</v>
      </c>
      <c r="D261" t="s">
        <v>1936</v>
      </c>
      <c r="E261" t="s">
        <v>206</v>
      </c>
      <c r="F261" s="3">
        <v>257.39999999999998</v>
      </c>
      <c r="G261" t="s">
        <v>47</v>
      </c>
      <c r="H261" s="3">
        <v>0</v>
      </c>
      <c r="I261" t="s">
        <v>104</v>
      </c>
      <c r="J261">
        <v>2551</v>
      </c>
      <c r="K261" t="s">
        <v>49</v>
      </c>
      <c r="L261" t="s">
        <v>50</v>
      </c>
      <c r="M261" t="s">
        <v>51</v>
      </c>
      <c r="N261">
        <v>1730</v>
      </c>
      <c r="O261" t="s">
        <v>52</v>
      </c>
      <c r="P261" t="s">
        <v>203</v>
      </c>
      <c r="T261" t="s">
        <v>64</v>
      </c>
      <c r="Z261" s="3"/>
      <c r="AF261" t="s">
        <v>63</v>
      </c>
      <c r="AH261">
        <v>0</v>
      </c>
      <c r="AI261" s="2">
        <v>45260</v>
      </c>
      <c r="AJ261" t="s">
        <v>64</v>
      </c>
      <c r="AK261" t="s">
        <v>64</v>
      </c>
      <c r="AL261" t="s">
        <v>64</v>
      </c>
      <c r="AN261" s="3"/>
      <c r="AP261" t="s">
        <v>64</v>
      </c>
      <c r="AR261" t="s">
        <v>64</v>
      </c>
      <c r="AS261" t="s">
        <v>66</v>
      </c>
    </row>
    <row r="262" spans="1:45" ht="16" x14ac:dyDescent="0.2">
      <c r="A262">
        <v>3052</v>
      </c>
      <c r="B262">
        <v>3052</v>
      </c>
      <c r="C262" s="2">
        <v>45260</v>
      </c>
      <c r="D262" t="s">
        <v>1936</v>
      </c>
      <c r="E262" t="s">
        <v>206</v>
      </c>
      <c r="F262" s="3">
        <v>2988.56</v>
      </c>
      <c r="G262" t="s">
        <v>47</v>
      </c>
      <c r="H262" s="3">
        <v>0</v>
      </c>
      <c r="I262" t="s">
        <v>104</v>
      </c>
      <c r="J262">
        <v>2551</v>
      </c>
      <c r="K262" t="s">
        <v>49</v>
      </c>
      <c r="L262" t="s">
        <v>50</v>
      </c>
      <c r="M262" t="s">
        <v>51</v>
      </c>
      <c r="N262">
        <v>1730</v>
      </c>
      <c r="O262" t="s">
        <v>52</v>
      </c>
      <c r="P262" t="s">
        <v>203</v>
      </c>
      <c r="T262" t="s">
        <v>64</v>
      </c>
      <c r="Z262" s="3"/>
      <c r="AF262" t="s">
        <v>63</v>
      </c>
      <c r="AH262">
        <v>0</v>
      </c>
      <c r="AI262" s="2">
        <v>45260</v>
      </c>
      <c r="AJ262" t="s">
        <v>64</v>
      </c>
      <c r="AK262" t="s">
        <v>64</v>
      </c>
      <c r="AL262" t="s">
        <v>64</v>
      </c>
      <c r="AN262" s="3"/>
      <c r="AP262" t="s">
        <v>64</v>
      </c>
      <c r="AR262" t="s">
        <v>64</v>
      </c>
      <c r="AS262" t="s">
        <v>66</v>
      </c>
    </row>
    <row r="263" spans="1:45" ht="16" x14ac:dyDescent="0.2">
      <c r="A263">
        <v>3053</v>
      </c>
      <c r="B263">
        <v>3053</v>
      </c>
      <c r="C263" s="2">
        <v>45260</v>
      </c>
      <c r="D263" t="s">
        <v>1936</v>
      </c>
      <c r="E263" t="s">
        <v>204</v>
      </c>
      <c r="F263" s="3">
        <v>1057.0899999999999</v>
      </c>
      <c r="G263" t="s">
        <v>47</v>
      </c>
      <c r="H263" s="3">
        <v>0</v>
      </c>
      <c r="I263" t="s">
        <v>104</v>
      </c>
      <c r="J263">
        <v>2555</v>
      </c>
      <c r="K263" t="s">
        <v>49</v>
      </c>
      <c r="L263" t="s">
        <v>50</v>
      </c>
      <c r="M263" t="s">
        <v>51</v>
      </c>
      <c r="N263">
        <v>1730</v>
      </c>
      <c r="O263" t="s">
        <v>52</v>
      </c>
      <c r="P263" t="s">
        <v>203</v>
      </c>
      <c r="T263" t="s">
        <v>64</v>
      </c>
      <c r="Z263" s="3"/>
      <c r="AF263" t="s">
        <v>63</v>
      </c>
      <c r="AH263">
        <v>0</v>
      </c>
      <c r="AI263" s="2">
        <v>45260</v>
      </c>
      <c r="AJ263" t="s">
        <v>64</v>
      </c>
      <c r="AK263" t="s">
        <v>64</v>
      </c>
      <c r="AL263" t="s">
        <v>64</v>
      </c>
      <c r="AN263" s="3"/>
      <c r="AP263" t="s">
        <v>64</v>
      </c>
      <c r="AR263" t="s">
        <v>64</v>
      </c>
      <c r="AS263" t="s">
        <v>66</v>
      </c>
    </row>
    <row r="264" spans="1:45" ht="16" x14ac:dyDescent="0.2">
      <c r="A264">
        <v>2779</v>
      </c>
      <c r="B264">
        <v>2779</v>
      </c>
      <c r="C264" s="2">
        <v>45261</v>
      </c>
      <c r="D264" t="s">
        <v>1748</v>
      </c>
      <c r="E264" t="s">
        <v>2507</v>
      </c>
      <c r="F264" s="3">
        <v>140.11000000000001</v>
      </c>
      <c r="G264" t="s">
        <v>47</v>
      </c>
      <c r="H264" s="3">
        <v>0</v>
      </c>
      <c r="I264" t="s">
        <v>48</v>
      </c>
      <c r="J264">
        <v>2702</v>
      </c>
      <c r="K264" t="s">
        <v>49</v>
      </c>
      <c r="L264" t="s">
        <v>50</v>
      </c>
      <c r="M264" t="s">
        <v>51</v>
      </c>
      <c r="N264">
        <v>940</v>
      </c>
      <c r="O264" t="s">
        <v>52</v>
      </c>
      <c r="P264" t="s">
        <v>53</v>
      </c>
      <c r="T264" t="s">
        <v>3283</v>
      </c>
      <c r="U264" t="s">
        <v>3284</v>
      </c>
      <c r="V264" t="s">
        <v>2283</v>
      </c>
      <c r="W264" t="s">
        <v>56</v>
      </c>
      <c r="X264" t="s">
        <v>3285</v>
      </c>
      <c r="Y264" t="s">
        <v>2726</v>
      </c>
      <c r="Z264" s="3">
        <v>19</v>
      </c>
      <c r="AA264" t="s">
        <v>3286</v>
      </c>
      <c r="AB264" t="s">
        <v>3232</v>
      </c>
      <c r="AC264" t="s">
        <v>61</v>
      </c>
      <c r="AD264" t="s">
        <v>61</v>
      </c>
      <c r="AE264" t="s">
        <v>3287</v>
      </c>
      <c r="AF264" t="s">
        <v>63</v>
      </c>
      <c r="AH264">
        <v>0</v>
      </c>
      <c r="AI264" s="2">
        <v>45261</v>
      </c>
      <c r="AJ264" t="s">
        <v>64</v>
      </c>
      <c r="AK264" t="s">
        <v>64</v>
      </c>
      <c r="AL264" t="s">
        <v>3288</v>
      </c>
      <c r="AM264" t="s">
        <v>3284</v>
      </c>
      <c r="AN264" s="3">
        <v>140.11000000000001</v>
      </c>
      <c r="AO264" t="s">
        <v>3232</v>
      </c>
      <c r="AP264" t="s">
        <v>64</v>
      </c>
      <c r="AQ264" t="s">
        <v>3287</v>
      </c>
      <c r="AR264">
        <v>1119</v>
      </c>
      <c r="AS264" t="s">
        <v>66</v>
      </c>
    </row>
    <row r="265" spans="1:45" ht="16" x14ac:dyDescent="0.2">
      <c r="A265">
        <v>2789</v>
      </c>
      <c r="B265">
        <v>2789</v>
      </c>
      <c r="C265" s="2">
        <v>45264</v>
      </c>
      <c r="D265" t="s">
        <v>1761</v>
      </c>
      <c r="E265" t="s">
        <v>3289</v>
      </c>
      <c r="F265" s="3">
        <v>48.98</v>
      </c>
      <c r="G265" t="s">
        <v>47</v>
      </c>
      <c r="H265" s="3">
        <v>0</v>
      </c>
      <c r="I265" t="s">
        <v>48</v>
      </c>
      <c r="J265">
        <v>2720</v>
      </c>
      <c r="K265" t="s">
        <v>49</v>
      </c>
      <c r="L265" t="s">
        <v>50</v>
      </c>
      <c r="M265" t="s">
        <v>51</v>
      </c>
      <c r="N265">
        <v>940</v>
      </c>
      <c r="O265" t="s">
        <v>52</v>
      </c>
      <c r="P265" t="s">
        <v>53</v>
      </c>
      <c r="T265" t="s">
        <v>3290</v>
      </c>
      <c r="U265" t="s">
        <v>3291</v>
      </c>
      <c r="V265" t="s">
        <v>2261</v>
      </c>
      <c r="W265" t="s">
        <v>56</v>
      </c>
      <c r="X265" t="s">
        <v>3292</v>
      </c>
      <c r="Y265" t="s">
        <v>81</v>
      </c>
      <c r="Z265" s="3">
        <v>7</v>
      </c>
      <c r="AA265" t="s">
        <v>3293</v>
      </c>
      <c r="AB265" t="s">
        <v>3294</v>
      </c>
      <c r="AC265" t="s">
        <v>61</v>
      </c>
      <c r="AD265" t="s">
        <v>61</v>
      </c>
      <c r="AE265" t="s">
        <v>3295</v>
      </c>
      <c r="AF265" t="s">
        <v>63</v>
      </c>
      <c r="AH265">
        <v>0</v>
      </c>
      <c r="AI265" s="2">
        <v>45264</v>
      </c>
      <c r="AJ265" t="s">
        <v>64</v>
      </c>
      <c r="AK265" t="s">
        <v>64</v>
      </c>
      <c r="AL265" t="s">
        <v>3296</v>
      </c>
      <c r="AM265" t="s">
        <v>3291</v>
      </c>
      <c r="AN265" s="3">
        <v>48.98</v>
      </c>
      <c r="AO265" t="s">
        <v>3294</v>
      </c>
      <c r="AP265" t="s">
        <v>64</v>
      </c>
      <c r="AQ265" t="s">
        <v>3295</v>
      </c>
      <c r="AR265">
        <v>1120</v>
      </c>
      <c r="AS265" t="s">
        <v>66</v>
      </c>
    </row>
    <row r="266" spans="1:45" ht="16" x14ac:dyDescent="0.2">
      <c r="A266">
        <v>2787</v>
      </c>
      <c r="B266">
        <v>2787</v>
      </c>
      <c r="C266" s="2">
        <v>45266</v>
      </c>
      <c r="D266" t="s">
        <v>1748</v>
      </c>
      <c r="E266" t="s">
        <v>2371</v>
      </c>
      <c r="F266" s="3">
        <v>46.41</v>
      </c>
      <c r="G266" t="s">
        <v>47</v>
      </c>
      <c r="H266" s="3">
        <v>0</v>
      </c>
      <c r="I266" t="s">
        <v>48</v>
      </c>
      <c r="J266">
        <v>2663</v>
      </c>
      <c r="K266" t="s">
        <v>49</v>
      </c>
      <c r="L266" t="s">
        <v>50</v>
      </c>
      <c r="M266" t="s">
        <v>51</v>
      </c>
      <c r="N266">
        <v>940</v>
      </c>
      <c r="O266" t="s">
        <v>52</v>
      </c>
      <c r="P266" t="s">
        <v>53</v>
      </c>
      <c r="T266" t="s">
        <v>2516</v>
      </c>
      <c r="U266" t="s">
        <v>3297</v>
      </c>
      <c r="V266" t="s">
        <v>2184</v>
      </c>
      <c r="W266" t="s">
        <v>56</v>
      </c>
      <c r="X266" t="s">
        <v>3298</v>
      </c>
      <c r="Y266" t="s">
        <v>2375</v>
      </c>
      <c r="Z266" s="3">
        <v>19</v>
      </c>
      <c r="AA266" t="s">
        <v>2519</v>
      </c>
      <c r="AB266" t="s">
        <v>3294</v>
      </c>
      <c r="AC266" t="s">
        <v>61</v>
      </c>
      <c r="AD266" t="s">
        <v>61</v>
      </c>
      <c r="AE266" t="s">
        <v>3299</v>
      </c>
      <c r="AF266" t="s">
        <v>63</v>
      </c>
      <c r="AH266">
        <v>0</v>
      </c>
      <c r="AI266" s="2">
        <v>45266</v>
      </c>
      <c r="AJ266" t="s">
        <v>64</v>
      </c>
      <c r="AK266" t="s">
        <v>64</v>
      </c>
      <c r="AL266" t="s">
        <v>3300</v>
      </c>
      <c r="AM266" t="s">
        <v>3297</v>
      </c>
      <c r="AN266" s="3">
        <v>46.41</v>
      </c>
      <c r="AO266" t="s">
        <v>3294</v>
      </c>
      <c r="AP266" t="s">
        <v>64</v>
      </c>
      <c r="AQ266" t="s">
        <v>3299</v>
      </c>
      <c r="AR266">
        <v>1121</v>
      </c>
      <c r="AS266" t="s">
        <v>66</v>
      </c>
    </row>
    <row r="267" spans="1:45" ht="16" x14ac:dyDescent="0.2">
      <c r="A267">
        <v>3261</v>
      </c>
      <c r="B267">
        <v>3261</v>
      </c>
      <c r="C267" s="2">
        <v>45266</v>
      </c>
      <c r="D267" t="s">
        <v>1782</v>
      </c>
      <c r="E267" t="s">
        <v>2740</v>
      </c>
      <c r="F267" s="3">
        <v>190.4</v>
      </c>
      <c r="G267" t="s">
        <v>47</v>
      </c>
      <c r="H267" s="3">
        <v>0</v>
      </c>
      <c r="I267" t="s">
        <v>48</v>
      </c>
      <c r="J267">
        <v>2894</v>
      </c>
      <c r="K267" t="s">
        <v>49</v>
      </c>
      <c r="L267" t="s">
        <v>50</v>
      </c>
      <c r="M267" t="s">
        <v>51</v>
      </c>
      <c r="N267">
        <v>940</v>
      </c>
      <c r="O267" t="s">
        <v>52</v>
      </c>
      <c r="P267" t="s">
        <v>53</v>
      </c>
      <c r="T267" t="s">
        <v>2741</v>
      </c>
      <c r="U267" t="s">
        <v>3301</v>
      </c>
      <c r="V267" t="s">
        <v>2192</v>
      </c>
      <c r="W267" t="s">
        <v>56</v>
      </c>
      <c r="X267" t="s">
        <v>3302</v>
      </c>
      <c r="Y267" t="s">
        <v>291</v>
      </c>
      <c r="Z267" s="3">
        <v>19</v>
      </c>
      <c r="AA267" t="s">
        <v>2744</v>
      </c>
      <c r="AB267" t="s">
        <v>3303</v>
      </c>
      <c r="AC267" t="s">
        <v>61</v>
      </c>
      <c r="AD267" t="s">
        <v>61</v>
      </c>
      <c r="AE267" t="s">
        <v>3304</v>
      </c>
      <c r="AF267" t="s">
        <v>63</v>
      </c>
      <c r="AH267">
        <v>0</v>
      </c>
      <c r="AI267" s="2">
        <v>45266</v>
      </c>
      <c r="AJ267" t="s">
        <v>64</v>
      </c>
      <c r="AK267" t="s">
        <v>64</v>
      </c>
      <c r="AL267" t="s">
        <v>3305</v>
      </c>
      <c r="AM267" t="s">
        <v>3301</v>
      </c>
      <c r="AN267" s="3">
        <v>190.4</v>
      </c>
      <c r="AO267" t="s">
        <v>3303</v>
      </c>
      <c r="AP267" t="s">
        <v>64</v>
      </c>
      <c r="AQ267" t="s">
        <v>3304</v>
      </c>
      <c r="AR267">
        <v>1122</v>
      </c>
      <c r="AS267" t="s">
        <v>66</v>
      </c>
    </row>
    <row r="268" spans="1:45" ht="16" x14ac:dyDescent="0.2">
      <c r="A268">
        <v>2893</v>
      </c>
      <c r="B268">
        <v>2893</v>
      </c>
      <c r="C268" s="2">
        <v>45267</v>
      </c>
      <c r="D268" t="s">
        <v>1761</v>
      </c>
      <c r="E268" t="s">
        <v>3306</v>
      </c>
      <c r="F268" s="3">
        <v>9.0500000000000007</v>
      </c>
      <c r="G268" t="s">
        <v>47</v>
      </c>
      <c r="H268" s="3">
        <v>0</v>
      </c>
      <c r="I268" t="s">
        <v>48</v>
      </c>
      <c r="J268">
        <v>2704</v>
      </c>
      <c r="K268" t="s">
        <v>49</v>
      </c>
      <c r="L268" t="s">
        <v>50</v>
      </c>
      <c r="M268" t="s">
        <v>51</v>
      </c>
      <c r="N268">
        <v>942</v>
      </c>
      <c r="O268" t="s">
        <v>52</v>
      </c>
      <c r="P268" t="s">
        <v>53</v>
      </c>
      <c r="T268" t="s">
        <v>3307</v>
      </c>
      <c r="U268" t="s">
        <v>3308</v>
      </c>
      <c r="V268" t="s">
        <v>2290</v>
      </c>
      <c r="W268" t="s">
        <v>56</v>
      </c>
      <c r="X268" t="s">
        <v>3309</v>
      </c>
      <c r="Y268" t="s">
        <v>3310</v>
      </c>
      <c r="Z268" s="3">
        <v>0</v>
      </c>
      <c r="AA268" t="s">
        <v>3311</v>
      </c>
      <c r="AB268" t="s">
        <v>3312</v>
      </c>
      <c r="AC268" t="s">
        <v>61</v>
      </c>
      <c r="AD268" t="s">
        <v>61</v>
      </c>
      <c r="AE268" t="s">
        <v>3313</v>
      </c>
      <c r="AF268" t="s">
        <v>63</v>
      </c>
      <c r="AH268">
        <v>0</v>
      </c>
      <c r="AI268" s="2">
        <v>45267</v>
      </c>
      <c r="AJ268" t="s">
        <v>64</v>
      </c>
      <c r="AK268" t="s">
        <v>64</v>
      </c>
      <c r="AL268" t="s">
        <v>3314</v>
      </c>
      <c r="AM268" t="s">
        <v>3308</v>
      </c>
      <c r="AN268" s="3">
        <v>9.1199999999999992</v>
      </c>
      <c r="AO268" t="s">
        <v>3312</v>
      </c>
      <c r="AP268" t="s">
        <v>64</v>
      </c>
      <c r="AQ268" t="s">
        <v>3313</v>
      </c>
      <c r="AR268">
        <v>1142</v>
      </c>
      <c r="AS268" t="s">
        <v>66</v>
      </c>
    </row>
    <row r="269" spans="1:45" ht="16" x14ac:dyDescent="0.2">
      <c r="A269">
        <v>2829</v>
      </c>
      <c r="B269">
        <v>2829</v>
      </c>
      <c r="C269" s="2">
        <v>45271</v>
      </c>
      <c r="D269" t="s">
        <v>1748</v>
      </c>
      <c r="E269" t="s">
        <v>147</v>
      </c>
      <c r="F269" s="3">
        <v>5.38</v>
      </c>
      <c r="G269" t="s">
        <v>47</v>
      </c>
      <c r="H269" s="3">
        <v>0</v>
      </c>
      <c r="I269" t="s">
        <v>48</v>
      </c>
      <c r="J269">
        <v>2705</v>
      </c>
      <c r="K269" t="s">
        <v>49</v>
      </c>
      <c r="L269" t="s">
        <v>50</v>
      </c>
      <c r="M269" t="s">
        <v>51</v>
      </c>
      <c r="N269">
        <v>940</v>
      </c>
      <c r="O269" t="s">
        <v>52</v>
      </c>
      <c r="P269" t="s">
        <v>53</v>
      </c>
      <c r="T269" t="s">
        <v>3315</v>
      </c>
      <c r="U269" t="s">
        <v>3316</v>
      </c>
      <c r="Z269" s="3"/>
      <c r="AF269" t="s">
        <v>63</v>
      </c>
      <c r="AH269">
        <v>0</v>
      </c>
      <c r="AI269" s="2">
        <v>45271</v>
      </c>
      <c r="AJ269" t="s">
        <v>64</v>
      </c>
      <c r="AK269" t="s">
        <v>64</v>
      </c>
      <c r="AL269" t="s">
        <v>3317</v>
      </c>
      <c r="AM269" t="s">
        <v>3316</v>
      </c>
      <c r="AN269" s="3"/>
      <c r="AP269" t="s">
        <v>64</v>
      </c>
      <c r="AR269">
        <v>1123</v>
      </c>
      <c r="AS269" t="s">
        <v>66</v>
      </c>
    </row>
    <row r="270" spans="1:45" ht="16" x14ac:dyDescent="0.2">
      <c r="A270">
        <v>2792</v>
      </c>
      <c r="B270">
        <v>2792</v>
      </c>
      <c r="C270" s="2">
        <v>45272</v>
      </c>
      <c r="D270" t="s">
        <v>1748</v>
      </c>
      <c r="E270" t="s">
        <v>2165</v>
      </c>
      <c r="F270" s="3">
        <v>52.9</v>
      </c>
      <c r="G270" t="s">
        <v>47</v>
      </c>
      <c r="H270" s="3">
        <v>0</v>
      </c>
      <c r="I270" t="s">
        <v>48</v>
      </c>
      <c r="J270">
        <v>2900</v>
      </c>
      <c r="K270" t="s">
        <v>49</v>
      </c>
      <c r="L270" t="s">
        <v>50</v>
      </c>
      <c r="M270" t="s">
        <v>51</v>
      </c>
      <c r="N270">
        <v>940</v>
      </c>
      <c r="O270" t="s">
        <v>52</v>
      </c>
      <c r="P270" t="s">
        <v>53</v>
      </c>
      <c r="T270" t="s">
        <v>2313</v>
      </c>
      <c r="U270" t="s">
        <v>3318</v>
      </c>
      <c r="V270" t="s">
        <v>2309</v>
      </c>
      <c r="W270" t="s">
        <v>56</v>
      </c>
      <c r="X270" t="s">
        <v>3319</v>
      </c>
      <c r="Y270" t="s">
        <v>323</v>
      </c>
      <c r="Z270" s="3">
        <v>19</v>
      </c>
      <c r="AA270" t="s">
        <v>2316</v>
      </c>
      <c r="AB270" t="s">
        <v>3320</v>
      </c>
      <c r="AC270" t="s">
        <v>61</v>
      </c>
      <c r="AD270" t="s">
        <v>61</v>
      </c>
      <c r="AE270" t="s">
        <v>3321</v>
      </c>
      <c r="AF270" t="s">
        <v>63</v>
      </c>
      <c r="AH270">
        <v>0</v>
      </c>
      <c r="AI270" s="2">
        <v>45272</v>
      </c>
      <c r="AJ270" t="s">
        <v>64</v>
      </c>
      <c r="AK270" t="s">
        <v>64</v>
      </c>
      <c r="AL270" t="s">
        <v>3322</v>
      </c>
      <c r="AM270" t="s">
        <v>3318</v>
      </c>
      <c r="AN270" s="3">
        <v>52.9</v>
      </c>
      <c r="AO270" t="s">
        <v>3320</v>
      </c>
      <c r="AP270" t="s">
        <v>64</v>
      </c>
      <c r="AQ270" t="s">
        <v>3321</v>
      </c>
      <c r="AR270">
        <v>1126</v>
      </c>
      <c r="AS270" t="s">
        <v>66</v>
      </c>
    </row>
    <row r="271" spans="1:45" ht="16" x14ac:dyDescent="0.2">
      <c r="A271">
        <v>2831</v>
      </c>
      <c r="B271">
        <v>2831</v>
      </c>
      <c r="C271" s="2">
        <v>45272</v>
      </c>
      <c r="D271" t="s">
        <v>1748</v>
      </c>
      <c r="E271" t="s">
        <v>3323</v>
      </c>
      <c r="F271" s="3">
        <v>5.38</v>
      </c>
      <c r="G271" t="s">
        <v>47</v>
      </c>
      <c r="H271" s="3">
        <v>0</v>
      </c>
      <c r="I271" t="s">
        <v>104</v>
      </c>
      <c r="J271">
        <v>940</v>
      </c>
      <c r="K271" t="s">
        <v>52</v>
      </c>
      <c r="L271" t="s">
        <v>53</v>
      </c>
      <c r="N271">
        <v>2705</v>
      </c>
      <c r="O271" t="s">
        <v>49</v>
      </c>
      <c r="P271" t="s">
        <v>50</v>
      </c>
      <c r="Q271" t="s">
        <v>51</v>
      </c>
      <c r="T271" t="s">
        <v>3324</v>
      </c>
      <c r="U271" t="s">
        <v>3325</v>
      </c>
      <c r="Z271" s="3"/>
      <c r="AF271" t="s">
        <v>63</v>
      </c>
      <c r="AH271">
        <v>0</v>
      </c>
      <c r="AI271" s="2">
        <v>45272</v>
      </c>
      <c r="AJ271" t="s">
        <v>64</v>
      </c>
      <c r="AK271" t="s">
        <v>64</v>
      </c>
      <c r="AL271" t="s">
        <v>3326</v>
      </c>
      <c r="AM271" t="s">
        <v>3325</v>
      </c>
      <c r="AN271" s="3"/>
      <c r="AP271" t="s">
        <v>64</v>
      </c>
      <c r="AR271">
        <v>1127</v>
      </c>
      <c r="AS271" t="s">
        <v>66</v>
      </c>
    </row>
    <row r="272" spans="1:45" ht="16" x14ac:dyDescent="0.2">
      <c r="A272">
        <v>2898</v>
      </c>
      <c r="B272">
        <v>2898</v>
      </c>
      <c r="C272" s="2">
        <v>45272.467719907407</v>
      </c>
      <c r="D272" t="s">
        <v>1814</v>
      </c>
      <c r="E272" t="s">
        <v>3330</v>
      </c>
      <c r="F272" s="3">
        <v>309.38</v>
      </c>
      <c r="G272" t="s">
        <v>47</v>
      </c>
      <c r="H272" s="3">
        <v>0</v>
      </c>
      <c r="I272" t="s">
        <v>48</v>
      </c>
      <c r="J272">
        <v>2704</v>
      </c>
      <c r="K272" t="s">
        <v>49</v>
      </c>
      <c r="L272" t="s">
        <v>50</v>
      </c>
      <c r="M272" t="s">
        <v>51</v>
      </c>
      <c r="N272">
        <v>941</v>
      </c>
      <c r="O272" t="s">
        <v>52</v>
      </c>
      <c r="P272" t="s">
        <v>53</v>
      </c>
      <c r="T272" t="s">
        <v>3331</v>
      </c>
      <c r="U272" t="s">
        <v>3332</v>
      </c>
      <c r="Z272" s="3"/>
      <c r="AF272" t="s">
        <v>63</v>
      </c>
      <c r="AG272" t="s">
        <v>3333</v>
      </c>
      <c r="AH272">
        <v>0</v>
      </c>
      <c r="AI272" s="2">
        <v>45272</v>
      </c>
      <c r="AJ272" t="s">
        <v>64</v>
      </c>
      <c r="AK272" t="s">
        <v>64</v>
      </c>
      <c r="AL272" t="s">
        <v>3334</v>
      </c>
      <c r="AM272" t="s">
        <v>3332</v>
      </c>
      <c r="AN272" s="3"/>
      <c r="AP272" t="s">
        <v>64</v>
      </c>
      <c r="AR272">
        <v>1125</v>
      </c>
      <c r="AS272" t="s">
        <v>66</v>
      </c>
    </row>
    <row r="273" spans="1:45" ht="16" x14ac:dyDescent="0.2">
      <c r="A273">
        <v>2899</v>
      </c>
      <c r="B273">
        <v>2899</v>
      </c>
      <c r="C273" s="2">
        <v>45272.467719907407</v>
      </c>
      <c r="D273" t="s">
        <v>1748</v>
      </c>
      <c r="E273" t="s">
        <v>3335</v>
      </c>
      <c r="F273" s="3">
        <v>3.99</v>
      </c>
      <c r="G273" t="s">
        <v>47</v>
      </c>
      <c r="H273" s="3">
        <v>0</v>
      </c>
      <c r="I273" t="s">
        <v>48</v>
      </c>
      <c r="J273">
        <v>2705</v>
      </c>
      <c r="K273" t="s">
        <v>49</v>
      </c>
      <c r="L273" t="s">
        <v>50</v>
      </c>
      <c r="M273" t="s">
        <v>51</v>
      </c>
      <c r="N273">
        <v>941</v>
      </c>
      <c r="O273" t="s">
        <v>52</v>
      </c>
      <c r="P273" t="s">
        <v>53</v>
      </c>
      <c r="T273" t="s">
        <v>3331</v>
      </c>
      <c r="U273" t="s">
        <v>3332</v>
      </c>
      <c r="Z273" s="3"/>
      <c r="AF273" t="s">
        <v>63</v>
      </c>
      <c r="AG273" t="s">
        <v>3333</v>
      </c>
      <c r="AH273">
        <v>0</v>
      </c>
      <c r="AI273" s="2">
        <v>45272</v>
      </c>
      <c r="AJ273" t="s">
        <v>64</v>
      </c>
      <c r="AK273" t="s">
        <v>64</v>
      </c>
      <c r="AL273" t="s">
        <v>3334</v>
      </c>
      <c r="AM273" t="s">
        <v>3332</v>
      </c>
      <c r="AN273" s="3"/>
      <c r="AP273" t="s">
        <v>64</v>
      </c>
      <c r="AR273">
        <v>1125</v>
      </c>
      <c r="AS273" t="s">
        <v>66</v>
      </c>
    </row>
    <row r="274" spans="1:45" ht="16" x14ac:dyDescent="0.2">
      <c r="A274">
        <v>2892</v>
      </c>
      <c r="B274">
        <v>2892</v>
      </c>
      <c r="C274" s="2">
        <v>45273</v>
      </c>
      <c r="D274" t="s">
        <v>1782</v>
      </c>
      <c r="E274" t="s">
        <v>3336</v>
      </c>
      <c r="F274" s="3">
        <v>25.98</v>
      </c>
      <c r="G274" t="s">
        <v>47</v>
      </c>
      <c r="H274" s="3">
        <v>0</v>
      </c>
      <c r="I274" t="s">
        <v>48</v>
      </c>
      <c r="J274">
        <v>2803</v>
      </c>
      <c r="K274" t="s">
        <v>49</v>
      </c>
      <c r="L274" t="s">
        <v>50</v>
      </c>
      <c r="M274" t="s">
        <v>51</v>
      </c>
      <c r="N274">
        <v>942</v>
      </c>
      <c r="O274" t="s">
        <v>52</v>
      </c>
      <c r="P274" t="s">
        <v>53</v>
      </c>
      <c r="T274" t="s">
        <v>3337</v>
      </c>
      <c r="U274" t="s">
        <v>3338</v>
      </c>
      <c r="V274" t="s">
        <v>2299</v>
      </c>
      <c r="W274" t="s">
        <v>56</v>
      </c>
      <c r="X274" t="s">
        <v>3339</v>
      </c>
      <c r="Y274" t="s">
        <v>1255</v>
      </c>
      <c r="Z274" s="3">
        <v>19</v>
      </c>
      <c r="AA274" t="s">
        <v>3340</v>
      </c>
      <c r="AB274" t="s">
        <v>3341</v>
      </c>
      <c r="AC274" t="s">
        <v>61</v>
      </c>
      <c r="AD274" t="s">
        <v>61</v>
      </c>
      <c r="AE274" t="s">
        <v>3342</v>
      </c>
      <c r="AF274" t="s">
        <v>63</v>
      </c>
      <c r="AH274">
        <v>0</v>
      </c>
      <c r="AI274" s="2">
        <v>45273</v>
      </c>
      <c r="AJ274" t="s">
        <v>64</v>
      </c>
      <c r="AK274" t="s">
        <v>64</v>
      </c>
      <c r="AL274" t="s">
        <v>3343</v>
      </c>
      <c r="AM274" t="s">
        <v>3338</v>
      </c>
      <c r="AN274" s="3">
        <v>25.98</v>
      </c>
      <c r="AO274" t="s">
        <v>3341</v>
      </c>
      <c r="AP274" t="s">
        <v>64</v>
      </c>
      <c r="AQ274" t="s">
        <v>3342</v>
      </c>
      <c r="AR274">
        <v>1143</v>
      </c>
      <c r="AS274" t="s">
        <v>66</v>
      </c>
    </row>
    <row r="275" spans="1:45" ht="16" x14ac:dyDescent="0.2">
      <c r="A275">
        <v>2830</v>
      </c>
      <c r="B275">
        <v>2830</v>
      </c>
      <c r="C275" s="2">
        <v>45279</v>
      </c>
      <c r="D275" t="s">
        <v>1748</v>
      </c>
      <c r="E275" t="s">
        <v>147</v>
      </c>
      <c r="F275" s="3">
        <v>5.68</v>
      </c>
      <c r="G275" t="s">
        <v>47</v>
      </c>
      <c r="H275" s="3">
        <v>0</v>
      </c>
      <c r="I275" t="s">
        <v>48</v>
      </c>
      <c r="J275">
        <v>2705</v>
      </c>
      <c r="K275" t="s">
        <v>49</v>
      </c>
      <c r="L275" t="s">
        <v>50</v>
      </c>
      <c r="M275" t="s">
        <v>51</v>
      </c>
      <c r="N275">
        <v>940</v>
      </c>
      <c r="O275" t="s">
        <v>52</v>
      </c>
      <c r="P275" t="s">
        <v>53</v>
      </c>
      <c r="T275" t="s">
        <v>3355</v>
      </c>
      <c r="U275" t="s">
        <v>3316</v>
      </c>
      <c r="Z275" s="3"/>
      <c r="AF275" t="s">
        <v>63</v>
      </c>
      <c r="AH275">
        <v>0</v>
      </c>
      <c r="AI275" s="2">
        <v>45279</v>
      </c>
      <c r="AJ275" t="s">
        <v>64</v>
      </c>
      <c r="AK275" t="s">
        <v>64</v>
      </c>
      <c r="AL275" t="s">
        <v>3356</v>
      </c>
      <c r="AM275" t="s">
        <v>3316</v>
      </c>
      <c r="AN275" s="3"/>
      <c r="AP275" t="s">
        <v>64</v>
      </c>
      <c r="AR275">
        <v>1131</v>
      </c>
      <c r="AS275" t="s">
        <v>66</v>
      </c>
    </row>
    <row r="276" spans="1:45" ht="16" x14ac:dyDescent="0.2">
      <c r="A276">
        <v>2816</v>
      </c>
      <c r="B276">
        <v>2816</v>
      </c>
      <c r="C276" s="2">
        <v>45280</v>
      </c>
      <c r="D276" t="s">
        <v>1761</v>
      </c>
      <c r="E276" t="s">
        <v>2032</v>
      </c>
      <c r="F276" s="3">
        <v>22.05</v>
      </c>
      <c r="G276" t="s">
        <v>47</v>
      </c>
      <c r="H276" s="3">
        <v>0</v>
      </c>
      <c r="I276" t="s">
        <v>48</v>
      </c>
      <c r="J276">
        <v>2720</v>
      </c>
      <c r="K276" t="s">
        <v>49</v>
      </c>
      <c r="L276" t="s">
        <v>50</v>
      </c>
      <c r="M276" t="s">
        <v>51</v>
      </c>
      <c r="N276">
        <v>942</v>
      </c>
      <c r="O276" t="s">
        <v>52</v>
      </c>
      <c r="P276" t="s">
        <v>53</v>
      </c>
      <c r="T276" t="s">
        <v>3357</v>
      </c>
      <c r="U276" t="s">
        <v>3358</v>
      </c>
      <c r="V276" t="s">
        <v>2347</v>
      </c>
      <c r="W276" t="s">
        <v>56</v>
      </c>
      <c r="X276" t="s">
        <v>3359</v>
      </c>
      <c r="Y276" t="s">
        <v>2036</v>
      </c>
      <c r="Z276" s="3">
        <v>19</v>
      </c>
      <c r="AA276" t="s">
        <v>3360</v>
      </c>
      <c r="AB276" t="s">
        <v>3361</v>
      </c>
      <c r="AC276" t="s">
        <v>61</v>
      </c>
      <c r="AD276" t="s">
        <v>61</v>
      </c>
      <c r="AE276" t="s">
        <v>3362</v>
      </c>
      <c r="AF276" t="s">
        <v>63</v>
      </c>
      <c r="AH276">
        <v>0</v>
      </c>
      <c r="AI276" s="2">
        <v>45280</v>
      </c>
      <c r="AJ276" t="s">
        <v>64</v>
      </c>
      <c r="AK276" t="s">
        <v>64</v>
      </c>
      <c r="AL276" t="s">
        <v>3363</v>
      </c>
      <c r="AM276" t="s">
        <v>3358</v>
      </c>
      <c r="AN276" s="3">
        <v>22.05</v>
      </c>
      <c r="AO276" t="s">
        <v>3361</v>
      </c>
      <c r="AP276" t="s">
        <v>64</v>
      </c>
      <c r="AQ276" t="s">
        <v>3362</v>
      </c>
      <c r="AR276">
        <v>1144</v>
      </c>
      <c r="AS276" t="s">
        <v>66</v>
      </c>
    </row>
    <row r="277" spans="1:45" ht="16" x14ac:dyDescent="0.2">
      <c r="A277">
        <v>3044</v>
      </c>
      <c r="B277">
        <v>3044</v>
      </c>
      <c r="C277" s="2">
        <v>45280</v>
      </c>
      <c r="D277" t="s">
        <v>1814</v>
      </c>
      <c r="E277" t="s">
        <v>3364</v>
      </c>
      <c r="F277" s="3">
        <v>691.7</v>
      </c>
      <c r="G277" t="s">
        <v>47</v>
      </c>
      <c r="H277" s="3">
        <v>0</v>
      </c>
      <c r="I277" t="s">
        <v>48</v>
      </c>
      <c r="J277">
        <v>2722</v>
      </c>
      <c r="K277" t="s">
        <v>49</v>
      </c>
      <c r="L277" t="s">
        <v>50</v>
      </c>
      <c r="M277" t="s">
        <v>51</v>
      </c>
      <c r="N277">
        <v>940</v>
      </c>
      <c r="O277" t="s">
        <v>52</v>
      </c>
      <c r="P277" t="s">
        <v>53</v>
      </c>
      <c r="T277" t="s">
        <v>3365</v>
      </c>
      <c r="U277" t="s">
        <v>3366</v>
      </c>
      <c r="V277" t="s">
        <v>2322</v>
      </c>
      <c r="W277" t="s">
        <v>56</v>
      </c>
      <c r="X277" t="s">
        <v>3367</v>
      </c>
      <c r="Y277" t="s">
        <v>3368</v>
      </c>
      <c r="Z277" s="3">
        <v>0</v>
      </c>
      <c r="AA277" t="s">
        <v>3369</v>
      </c>
      <c r="AB277" t="s">
        <v>3370</v>
      </c>
      <c r="AC277" t="s">
        <v>61</v>
      </c>
      <c r="AD277" t="s">
        <v>61</v>
      </c>
      <c r="AE277" t="s">
        <v>3371</v>
      </c>
      <c r="AF277" t="s">
        <v>63</v>
      </c>
      <c r="AH277">
        <v>0</v>
      </c>
      <c r="AI277" s="2">
        <v>45280</v>
      </c>
      <c r="AJ277" t="s">
        <v>64</v>
      </c>
      <c r="AK277" t="s">
        <v>64</v>
      </c>
      <c r="AL277" t="s">
        <v>3372</v>
      </c>
      <c r="AM277" t="s">
        <v>3366</v>
      </c>
      <c r="AN277" s="3">
        <v>691.7</v>
      </c>
      <c r="AO277" t="s">
        <v>3370</v>
      </c>
      <c r="AP277" t="s">
        <v>64</v>
      </c>
      <c r="AQ277" t="s">
        <v>3371</v>
      </c>
      <c r="AR277">
        <v>1132</v>
      </c>
      <c r="AS277" t="s">
        <v>66</v>
      </c>
    </row>
    <row r="278" spans="1:45" ht="16" x14ac:dyDescent="0.2">
      <c r="A278">
        <v>3045</v>
      </c>
      <c r="B278">
        <v>3045</v>
      </c>
      <c r="C278" s="2">
        <v>45280</v>
      </c>
      <c r="D278" t="s">
        <v>1748</v>
      </c>
      <c r="E278" t="s">
        <v>931</v>
      </c>
      <c r="F278" s="3">
        <v>9.5</v>
      </c>
      <c r="G278" t="s">
        <v>47</v>
      </c>
      <c r="H278" s="3">
        <v>0</v>
      </c>
      <c r="I278" t="s">
        <v>48</v>
      </c>
      <c r="J278">
        <v>2705</v>
      </c>
      <c r="K278" t="s">
        <v>49</v>
      </c>
      <c r="L278" t="s">
        <v>50</v>
      </c>
      <c r="M278" t="s">
        <v>51</v>
      </c>
      <c r="N278">
        <v>940</v>
      </c>
      <c r="O278" t="s">
        <v>52</v>
      </c>
      <c r="P278" t="s">
        <v>53</v>
      </c>
      <c r="T278" t="s">
        <v>3365</v>
      </c>
      <c r="U278" t="s">
        <v>3366</v>
      </c>
      <c r="V278" t="s">
        <v>2322</v>
      </c>
      <c r="W278" t="s">
        <v>56</v>
      </c>
      <c r="X278" t="s">
        <v>3367</v>
      </c>
      <c r="Y278" t="s">
        <v>3368</v>
      </c>
      <c r="Z278" s="3">
        <v>0</v>
      </c>
      <c r="AA278" t="s">
        <v>3369</v>
      </c>
      <c r="AB278" t="s">
        <v>3370</v>
      </c>
      <c r="AC278" t="s">
        <v>61</v>
      </c>
      <c r="AD278" t="s">
        <v>61</v>
      </c>
      <c r="AE278" t="s">
        <v>3371</v>
      </c>
      <c r="AF278" t="s">
        <v>63</v>
      </c>
      <c r="AH278">
        <v>0</v>
      </c>
      <c r="AI278" s="2">
        <v>45280</v>
      </c>
      <c r="AJ278" t="s">
        <v>64</v>
      </c>
      <c r="AK278" t="s">
        <v>64</v>
      </c>
      <c r="AL278" t="s">
        <v>3372</v>
      </c>
      <c r="AM278" t="s">
        <v>3366</v>
      </c>
      <c r="AN278" s="3">
        <v>691.7</v>
      </c>
      <c r="AO278" t="s">
        <v>3370</v>
      </c>
      <c r="AP278" t="s">
        <v>64</v>
      </c>
      <c r="AQ278" t="s">
        <v>3371</v>
      </c>
      <c r="AR278">
        <v>1132</v>
      </c>
      <c r="AS278" t="s">
        <v>66</v>
      </c>
    </row>
    <row r="279" spans="1:45" ht="16" x14ac:dyDescent="0.2">
      <c r="A279">
        <v>2839</v>
      </c>
      <c r="B279">
        <v>2839</v>
      </c>
      <c r="C279" s="2">
        <v>45282</v>
      </c>
      <c r="D279" t="s">
        <v>1761</v>
      </c>
      <c r="E279" t="s">
        <v>3379</v>
      </c>
      <c r="F279" s="3">
        <v>5.22</v>
      </c>
      <c r="G279" t="s">
        <v>47</v>
      </c>
      <c r="H279" s="3">
        <v>0</v>
      </c>
      <c r="I279" t="s">
        <v>48</v>
      </c>
      <c r="J279">
        <v>2720</v>
      </c>
      <c r="K279" t="s">
        <v>49</v>
      </c>
      <c r="L279" t="s">
        <v>50</v>
      </c>
      <c r="M279" t="s">
        <v>51</v>
      </c>
      <c r="N279">
        <v>942</v>
      </c>
      <c r="O279" t="s">
        <v>52</v>
      </c>
      <c r="P279" t="s">
        <v>53</v>
      </c>
      <c r="T279" t="s">
        <v>3380</v>
      </c>
      <c r="U279" t="s">
        <v>3381</v>
      </c>
      <c r="V279" t="s">
        <v>2363</v>
      </c>
      <c r="W279" t="s">
        <v>56</v>
      </c>
      <c r="X279" t="s">
        <v>3382</v>
      </c>
      <c r="Y279" t="s">
        <v>953</v>
      </c>
      <c r="Z279" s="3">
        <v>19</v>
      </c>
      <c r="AA279" t="s">
        <v>3383</v>
      </c>
      <c r="AB279" t="s">
        <v>3384</v>
      </c>
      <c r="AC279" t="s">
        <v>61</v>
      </c>
      <c r="AD279" t="s">
        <v>61</v>
      </c>
      <c r="AE279" t="s">
        <v>3385</v>
      </c>
      <c r="AF279" t="s">
        <v>63</v>
      </c>
      <c r="AH279">
        <v>0</v>
      </c>
      <c r="AI279" s="2">
        <v>45282</v>
      </c>
      <c r="AJ279" t="s">
        <v>64</v>
      </c>
      <c r="AK279" t="s">
        <v>64</v>
      </c>
      <c r="AL279" t="s">
        <v>3386</v>
      </c>
      <c r="AM279" t="s">
        <v>3381</v>
      </c>
      <c r="AN279" s="3">
        <v>5.22</v>
      </c>
      <c r="AO279" t="s">
        <v>3384</v>
      </c>
      <c r="AP279" t="s">
        <v>64</v>
      </c>
      <c r="AQ279" t="s">
        <v>3385</v>
      </c>
      <c r="AR279">
        <v>1146</v>
      </c>
      <c r="AS279" t="s">
        <v>66</v>
      </c>
    </row>
    <row r="280" spans="1:45" ht="16" x14ac:dyDescent="0.2">
      <c r="A280">
        <v>2803</v>
      </c>
      <c r="B280">
        <v>2803</v>
      </c>
      <c r="C280" s="2">
        <v>45287</v>
      </c>
      <c r="D280" t="s">
        <v>1814</v>
      </c>
      <c r="E280" t="s">
        <v>2057</v>
      </c>
      <c r="F280" s="3">
        <v>21.92</v>
      </c>
      <c r="G280" t="s">
        <v>47</v>
      </c>
      <c r="H280" s="3">
        <v>0</v>
      </c>
      <c r="I280" t="s">
        <v>48</v>
      </c>
      <c r="J280">
        <v>2710</v>
      </c>
      <c r="K280" t="s">
        <v>49</v>
      </c>
      <c r="L280" t="s">
        <v>50</v>
      </c>
      <c r="M280" t="s">
        <v>51</v>
      </c>
      <c r="N280">
        <v>940</v>
      </c>
      <c r="O280" t="s">
        <v>52</v>
      </c>
      <c r="P280" t="s">
        <v>53</v>
      </c>
      <c r="T280" t="s">
        <v>3390</v>
      </c>
      <c r="U280" t="s">
        <v>3391</v>
      </c>
      <c r="V280" t="s">
        <v>2340</v>
      </c>
      <c r="W280" t="s">
        <v>56</v>
      </c>
      <c r="X280" t="s">
        <v>3392</v>
      </c>
      <c r="Y280" t="s">
        <v>2061</v>
      </c>
      <c r="Z280" s="3">
        <v>19</v>
      </c>
      <c r="AA280" t="s">
        <v>3393</v>
      </c>
      <c r="AB280" t="s">
        <v>3384</v>
      </c>
      <c r="AC280" t="s">
        <v>61</v>
      </c>
      <c r="AD280" t="s">
        <v>61</v>
      </c>
      <c r="AE280" t="s">
        <v>3394</v>
      </c>
      <c r="AF280" t="s">
        <v>63</v>
      </c>
      <c r="AH280">
        <v>0</v>
      </c>
      <c r="AI280" s="2">
        <v>45287</v>
      </c>
      <c r="AJ280" t="s">
        <v>64</v>
      </c>
      <c r="AK280" t="s">
        <v>64</v>
      </c>
      <c r="AL280" t="s">
        <v>3395</v>
      </c>
      <c r="AM280" t="s">
        <v>3391</v>
      </c>
      <c r="AN280" s="3">
        <v>21.92</v>
      </c>
      <c r="AO280" t="s">
        <v>3384</v>
      </c>
      <c r="AP280" t="s">
        <v>64</v>
      </c>
      <c r="AQ280" t="s">
        <v>3394</v>
      </c>
      <c r="AR280">
        <v>1134</v>
      </c>
      <c r="AS280" t="s">
        <v>66</v>
      </c>
    </row>
    <row r="281" spans="1:45" ht="16" x14ac:dyDescent="0.2">
      <c r="A281">
        <v>2832</v>
      </c>
      <c r="B281">
        <v>2832</v>
      </c>
      <c r="C281" s="2">
        <v>45289.041666666657</v>
      </c>
      <c r="D281" t="s">
        <v>1748</v>
      </c>
      <c r="E281" t="s">
        <v>3410</v>
      </c>
      <c r="F281" s="3">
        <v>5.53</v>
      </c>
      <c r="G281" t="s">
        <v>47</v>
      </c>
      <c r="H281" s="3">
        <v>0</v>
      </c>
      <c r="I281" t="s">
        <v>48</v>
      </c>
      <c r="J281">
        <v>2705</v>
      </c>
      <c r="K281" t="s">
        <v>49</v>
      </c>
      <c r="L281" t="s">
        <v>50</v>
      </c>
      <c r="M281" t="s">
        <v>51</v>
      </c>
      <c r="N281">
        <v>940</v>
      </c>
      <c r="O281" t="s">
        <v>52</v>
      </c>
      <c r="P281" t="s">
        <v>53</v>
      </c>
      <c r="T281" t="s">
        <v>3411</v>
      </c>
      <c r="U281" t="s">
        <v>3412</v>
      </c>
      <c r="Z281" s="3"/>
      <c r="AF281" t="s">
        <v>63</v>
      </c>
      <c r="AH281">
        <v>0</v>
      </c>
      <c r="AI281" s="2">
        <v>45289</v>
      </c>
      <c r="AJ281" t="s">
        <v>64</v>
      </c>
      <c r="AK281" t="s">
        <v>64</v>
      </c>
      <c r="AL281" t="s">
        <v>3413</v>
      </c>
      <c r="AM281" t="s">
        <v>3412</v>
      </c>
      <c r="AN281" s="3"/>
      <c r="AP281" t="s">
        <v>64</v>
      </c>
      <c r="AR281">
        <v>1155</v>
      </c>
      <c r="AS281" t="s">
        <v>66</v>
      </c>
    </row>
    <row r="282" spans="1:45" ht="16" x14ac:dyDescent="0.2">
      <c r="A282">
        <v>2986</v>
      </c>
      <c r="B282">
        <v>2986</v>
      </c>
      <c r="C282" s="2">
        <v>45291</v>
      </c>
      <c r="D282" t="s">
        <v>1936</v>
      </c>
      <c r="E282" t="s">
        <v>2635</v>
      </c>
      <c r="F282" s="3">
        <v>143</v>
      </c>
      <c r="G282" t="s">
        <v>47</v>
      </c>
      <c r="H282" s="3">
        <v>0</v>
      </c>
      <c r="I282" t="s">
        <v>104</v>
      </c>
      <c r="J282">
        <v>2551</v>
      </c>
      <c r="K282" t="s">
        <v>49</v>
      </c>
      <c r="L282" t="s">
        <v>50</v>
      </c>
      <c r="M282" t="s">
        <v>51</v>
      </c>
      <c r="N282">
        <v>1730</v>
      </c>
      <c r="O282" t="s">
        <v>52</v>
      </c>
      <c r="P282" t="s">
        <v>203</v>
      </c>
      <c r="T282" t="s">
        <v>64</v>
      </c>
      <c r="Z282" s="3"/>
      <c r="AF282" t="s">
        <v>63</v>
      </c>
      <c r="AH282">
        <v>0</v>
      </c>
      <c r="AI282" s="2">
        <v>45291</v>
      </c>
      <c r="AJ282" t="s">
        <v>64</v>
      </c>
      <c r="AK282" t="s">
        <v>64</v>
      </c>
      <c r="AL282" t="s">
        <v>64</v>
      </c>
      <c r="AN282" s="3"/>
      <c r="AP282" t="s">
        <v>64</v>
      </c>
      <c r="AR282" t="s">
        <v>64</v>
      </c>
      <c r="AS282" t="s">
        <v>66</v>
      </c>
    </row>
    <row r="283" spans="1:45" ht="16" x14ac:dyDescent="0.2">
      <c r="A283">
        <v>2987</v>
      </c>
      <c r="B283">
        <v>2987</v>
      </c>
      <c r="C283" s="2">
        <v>45291</v>
      </c>
      <c r="D283" t="s">
        <v>1936</v>
      </c>
      <c r="E283" t="s">
        <v>206</v>
      </c>
      <c r="F283" s="3">
        <v>2988.56</v>
      </c>
      <c r="G283" t="s">
        <v>47</v>
      </c>
      <c r="H283" s="3">
        <v>0</v>
      </c>
      <c r="I283" t="s">
        <v>104</v>
      </c>
      <c r="J283">
        <v>2551</v>
      </c>
      <c r="K283" t="s">
        <v>49</v>
      </c>
      <c r="L283" t="s">
        <v>50</v>
      </c>
      <c r="M283" t="s">
        <v>51</v>
      </c>
      <c r="N283">
        <v>1730</v>
      </c>
      <c r="O283" t="s">
        <v>52</v>
      </c>
      <c r="P283" t="s">
        <v>203</v>
      </c>
      <c r="T283" t="s">
        <v>64</v>
      </c>
      <c r="Z283" s="3"/>
      <c r="AF283" t="s">
        <v>63</v>
      </c>
      <c r="AH283">
        <v>0</v>
      </c>
      <c r="AI283" s="2">
        <v>45291</v>
      </c>
      <c r="AJ283" t="s">
        <v>64</v>
      </c>
      <c r="AK283" t="s">
        <v>64</v>
      </c>
      <c r="AL283" t="s">
        <v>64</v>
      </c>
      <c r="AN283" s="3"/>
      <c r="AP283" t="s">
        <v>64</v>
      </c>
      <c r="AR283" t="s">
        <v>64</v>
      </c>
      <c r="AS283" t="s">
        <v>66</v>
      </c>
    </row>
    <row r="284" spans="1:45" ht="16" x14ac:dyDescent="0.2">
      <c r="A284">
        <v>2988</v>
      </c>
      <c r="B284">
        <v>2988</v>
      </c>
      <c r="C284" s="2">
        <v>45291</v>
      </c>
      <c r="D284" t="s">
        <v>1936</v>
      </c>
      <c r="E284" t="s">
        <v>204</v>
      </c>
      <c r="F284" s="3">
        <v>700.51</v>
      </c>
      <c r="G284" t="s">
        <v>47</v>
      </c>
      <c r="H284" s="3">
        <v>0</v>
      </c>
      <c r="I284" t="s">
        <v>104</v>
      </c>
      <c r="J284">
        <v>2555</v>
      </c>
      <c r="K284" t="s">
        <v>49</v>
      </c>
      <c r="L284" t="s">
        <v>50</v>
      </c>
      <c r="M284" t="s">
        <v>51</v>
      </c>
      <c r="N284">
        <v>1730</v>
      </c>
      <c r="O284" t="s">
        <v>52</v>
      </c>
      <c r="P284" t="s">
        <v>203</v>
      </c>
      <c r="T284" t="s">
        <v>64</v>
      </c>
      <c r="Z284" s="3"/>
      <c r="AF284" t="s">
        <v>63</v>
      </c>
      <c r="AH284">
        <v>0</v>
      </c>
      <c r="AI284" s="2">
        <v>45291</v>
      </c>
      <c r="AJ284" t="s">
        <v>64</v>
      </c>
      <c r="AK284" t="s">
        <v>64</v>
      </c>
      <c r="AL284" t="s">
        <v>64</v>
      </c>
      <c r="AN284" s="3"/>
      <c r="AP284" t="s">
        <v>64</v>
      </c>
      <c r="AR284" t="s">
        <v>64</v>
      </c>
      <c r="AS284" t="s">
        <v>66</v>
      </c>
    </row>
    <row r="285" spans="1:45" ht="16" x14ac:dyDescent="0.2">
      <c r="A285">
        <v>2989</v>
      </c>
      <c r="B285">
        <v>2989</v>
      </c>
      <c r="C285" s="2">
        <v>45291</v>
      </c>
      <c r="D285" t="s">
        <v>1934</v>
      </c>
      <c r="E285" t="s">
        <v>206</v>
      </c>
      <c r="F285" s="3">
        <v>2957.87</v>
      </c>
      <c r="G285" t="s">
        <v>47</v>
      </c>
      <c r="H285" s="3">
        <v>0</v>
      </c>
      <c r="I285" t="s">
        <v>104</v>
      </c>
      <c r="J285">
        <v>2551</v>
      </c>
      <c r="K285" t="s">
        <v>49</v>
      </c>
      <c r="L285" t="s">
        <v>50</v>
      </c>
      <c r="M285" t="s">
        <v>51</v>
      </c>
      <c r="N285">
        <v>1730</v>
      </c>
      <c r="O285" t="s">
        <v>52</v>
      </c>
      <c r="P285" t="s">
        <v>203</v>
      </c>
      <c r="T285" t="s">
        <v>64</v>
      </c>
      <c r="Z285" s="3"/>
      <c r="AF285" t="s">
        <v>63</v>
      </c>
      <c r="AH285">
        <v>0</v>
      </c>
      <c r="AI285" s="2">
        <v>45291</v>
      </c>
      <c r="AJ285" t="s">
        <v>64</v>
      </c>
      <c r="AK285" t="s">
        <v>64</v>
      </c>
      <c r="AL285" t="s">
        <v>64</v>
      </c>
      <c r="AN285" s="3"/>
      <c r="AP285" t="s">
        <v>64</v>
      </c>
      <c r="AR285" t="s">
        <v>64</v>
      </c>
      <c r="AS285" t="s">
        <v>66</v>
      </c>
    </row>
    <row r="286" spans="1:45" ht="16" x14ac:dyDescent="0.2">
      <c r="A286">
        <v>2990</v>
      </c>
      <c r="B286">
        <v>2990</v>
      </c>
      <c r="C286" s="2">
        <v>45291</v>
      </c>
      <c r="D286" t="s">
        <v>1934</v>
      </c>
      <c r="E286" t="s">
        <v>204</v>
      </c>
      <c r="F286" s="3">
        <v>667.53</v>
      </c>
      <c r="G286" t="s">
        <v>47</v>
      </c>
      <c r="H286" s="3">
        <v>0</v>
      </c>
      <c r="I286" t="s">
        <v>104</v>
      </c>
      <c r="J286">
        <v>2555</v>
      </c>
      <c r="K286" t="s">
        <v>49</v>
      </c>
      <c r="L286" t="s">
        <v>50</v>
      </c>
      <c r="M286" t="s">
        <v>51</v>
      </c>
      <c r="N286">
        <v>1730</v>
      </c>
      <c r="O286" t="s">
        <v>52</v>
      </c>
      <c r="P286" t="s">
        <v>203</v>
      </c>
      <c r="T286" t="s">
        <v>64</v>
      </c>
      <c r="Z286" s="3"/>
      <c r="AF286" t="s">
        <v>63</v>
      </c>
      <c r="AH286">
        <v>0</v>
      </c>
      <c r="AI286" s="2">
        <v>45291</v>
      </c>
      <c r="AJ286" t="s">
        <v>64</v>
      </c>
      <c r="AK286" t="s">
        <v>64</v>
      </c>
      <c r="AL286" t="s">
        <v>64</v>
      </c>
      <c r="AN286" s="3"/>
      <c r="AP286" t="s">
        <v>64</v>
      </c>
      <c r="AR286" t="s">
        <v>64</v>
      </c>
      <c r="AS286" t="s">
        <v>66</v>
      </c>
    </row>
    <row r="287" spans="1:45" ht="16" x14ac:dyDescent="0.2">
      <c r="A287">
        <v>2991</v>
      </c>
      <c r="B287">
        <v>2991</v>
      </c>
      <c r="C287" s="2">
        <v>45291</v>
      </c>
      <c r="D287" t="s">
        <v>1935</v>
      </c>
      <c r="E287" t="s">
        <v>206</v>
      </c>
      <c r="F287" s="3">
        <v>2268.59</v>
      </c>
      <c r="G287" t="s">
        <v>47</v>
      </c>
      <c r="H287" s="3">
        <v>0</v>
      </c>
      <c r="I287" t="s">
        <v>104</v>
      </c>
      <c r="J287">
        <v>2551</v>
      </c>
      <c r="K287" t="s">
        <v>49</v>
      </c>
      <c r="L287" t="s">
        <v>50</v>
      </c>
      <c r="M287" t="s">
        <v>51</v>
      </c>
      <c r="N287">
        <v>1730</v>
      </c>
      <c r="O287" t="s">
        <v>52</v>
      </c>
      <c r="P287" t="s">
        <v>203</v>
      </c>
      <c r="T287" t="s">
        <v>64</v>
      </c>
      <c r="Z287" s="3"/>
      <c r="AF287" t="s">
        <v>63</v>
      </c>
      <c r="AH287">
        <v>0</v>
      </c>
      <c r="AI287" s="2">
        <v>45291</v>
      </c>
      <c r="AJ287" t="s">
        <v>64</v>
      </c>
      <c r="AK287" t="s">
        <v>64</v>
      </c>
      <c r="AL287" t="s">
        <v>64</v>
      </c>
      <c r="AN287" s="3"/>
      <c r="AP287" t="s">
        <v>64</v>
      </c>
      <c r="AR287" t="s">
        <v>64</v>
      </c>
      <c r="AS287" t="s">
        <v>66</v>
      </c>
    </row>
    <row r="288" spans="1:45" ht="16" x14ac:dyDescent="0.2">
      <c r="A288">
        <v>2992</v>
      </c>
      <c r="B288">
        <v>2992</v>
      </c>
      <c r="C288" s="2">
        <v>45291</v>
      </c>
      <c r="D288" t="s">
        <v>1935</v>
      </c>
      <c r="E288" t="s">
        <v>204</v>
      </c>
      <c r="F288" s="3">
        <v>515.27</v>
      </c>
      <c r="G288" t="s">
        <v>47</v>
      </c>
      <c r="H288" s="3">
        <v>0</v>
      </c>
      <c r="I288" t="s">
        <v>104</v>
      </c>
      <c r="J288">
        <v>2555</v>
      </c>
      <c r="K288" t="s">
        <v>49</v>
      </c>
      <c r="L288" t="s">
        <v>50</v>
      </c>
      <c r="M288" t="s">
        <v>51</v>
      </c>
      <c r="N288">
        <v>1730</v>
      </c>
      <c r="O288" t="s">
        <v>52</v>
      </c>
      <c r="P288" t="s">
        <v>203</v>
      </c>
      <c r="T288" t="s">
        <v>64</v>
      </c>
      <c r="Z288" s="3"/>
      <c r="AF288" t="s">
        <v>63</v>
      </c>
      <c r="AH288">
        <v>0</v>
      </c>
      <c r="AI288" s="2">
        <v>45291</v>
      </c>
      <c r="AJ288" t="s">
        <v>64</v>
      </c>
      <c r="AK288" t="s">
        <v>64</v>
      </c>
      <c r="AL288" t="s">
        <v>64</v>
      </c>
      <c r="AN288" s="3"/>
      <c r="AP288" t="s">
        <v>64</v>
      </c>
      <c r="AR288" t="s">
        <v>64</v>
      </c>
      <c r="AS288" t="s">
        <v>66</v>
      </c>
    </row>
    <row r="289" spans="1:45" ht="16" x14ac:dyDescent="0.2">
      <c r="A289">
        <v>2823</v>
      </c>
      <c r="B289">
        <v>2823</v>
      </c>
      <c r="C289" s="2">
        <v>45294.041666666657</v>
      </c>
      <c r="D289" t="s">
        <v>1748</v>
      </c>
      <c r="E289" t="s">
        <v>2507</v>
      </c>
      <c r="F289" s="3">
        <v>55.22</v>
      </c>
      <c r="G289" t="s">
        <v>47</v>
      </c>
      <c r="H289" s="3">
        <v>0</v>
      </c>
      <c r="I289" t="s">
        <v>48</v>
      </c>
      <c r="J289">
        <v>2702</v>
      </c>
      <c r="K289" t="s">
        <v>49</v>
      </c>
      <c r="L289" t="s">
        <v>50</v>
      </c>
      <c r="M289" t="s">
        <v>51</v>
      </c>
      <c r="N289">
        <v>940</v>
      </c>
      <c r="O289" t="s">
        <v>52</v>
      </c>
      <c r="P289" t="s">
        <v>53</v>
      </c>
      <c r="T289" t="s">
        <v>3421</v>
      </c>
      <c r="U289" t="s">
        <v>3422</v>
      </c>
      <c r="V289" t="s">
        <v>2331</v>
      </c>
      <c r="W289" t="s">
        <v>56</v>
      </c>
      <c r="X289" t="s">
        <v>3423</v>
      </c>
      <c r="Y289" t="s">
        <v>2726</v>
      </c>
      <c r="Z289" s="3">
        <v>19</v>
      </c>
      <c r="AA289" t="s">
        <v>3424</v>
      </c>
      <c r="AB289" t="s">
        <v>3425</v>
      </c>
      <c r="AC289" t="s">
        <v>61</v>
      </c>
      <c r="AD289" t="s">
        <v>61</v>
      </c>
      <c r="AE289" t="s">
        <v>3426</v>
      </c>
      <c r="AF289" t="s">
        <v>63</v>
      </c>
      <c r="AH289">
        <v>0</v>
      </c>
      <c r="AI289" s="2">
        <v>45294</v>
      </c>
      <c r="AJ289" t="s">
        <v>64</v>
      </c>
      <c r="AK289" t="s">
        <v>64</v>
      </c>
      <c r="AL289" t="s">
        <v>3427</v>
      </c>
      <c r="AM289" t="s">
        <v>3422</v>
      </c>
      <c r="AN289" s="3">
        <v>55.22</v>
      </c>
      <c r="AO289" t="s">
        <v>3425</v>
      </c>
      <c r="AP289" t="s">
        <v>64</v>
      </c>
      <c r="AQ289" t="s">
        <v>3426</v>
      </c>
      <c r="AR289">
        <v>1152</v>
      </c>
      <c r="AS289" t="s">
        <v>66</v>
      </c>
    </row>
    <row r="290" spans="1:45" ht="16" x14ac:dyDescent="0.2">
      <c r="A290">
        <v>2822</v>
      </c>
      <c r="B290">
        <v>2822</v>
      </c>
      <c r="C290" s="2">
        <v>45296.041666666657</v>
      </c>
      <c r="D290" t="s">
        <v>1748</v>
      </c>
      <c r="E290" t="s">
        <v>2371</v>
      </c>
      <c r="F290" s="3">
        <v>46.41</v>
      </c>
      <c r="G290" t="s">
        <v>47</v>
      </c>
      <c r="H290" s="3">
        <v>0</v>
      </c>
      <c r="I290" t="s">
        <v>48</v>
      </c>
      <c r="J290">
        <v>2663</v>
      </c>
      <c r="K290" t="s">
        <v>49</v>
      </c>
      <c r="L290" t="s">
        <v>50</v>
      </c>
      <c r="M290" t="s">
        <v>51</v>
      </c>
      <c r="N290">
        <v>940</v>
      </c>
      <c r="O290" t="s">
        <v>52</v>
      </c>
      <c r="P290" t="s">
        <v>53</v>
      </c>
      <c r="T290" t="s">
        <v>2516</v>
      </c>
      <c r="U290" t="s">
        <v>3428</v>
      </c>
      <c r="V290" t="s">
        <v>2324</v>
      </c>
      <c r="W290" t="s">
        <v>56</v>
      </c>
      <c r="X290" t="s">
        <v>3429</v>
      </c>
      <c r="Y290" t="s">
        <v>2375</v>
      </c>
      <c r="Z290" s="3">
        <v>19</v>
      </c>
      <c r="AA290" t="s">
        <v>2519</v>
      </c>
      <c r="AB290" t="s">
        <v>3430</v>
      </c>
      <c r="AC290" t="s">
        <v>61</v>
      </c>
      <c r="AD290" t="s">
        <v>61</v>
      </c>
      <c r="AE290" t="s">
        <v>3431</v>
      </c>
      <c r="AF290" t="s">
        <v>63</v>
      </c>
      <c r="AH290">
        <v>0</v>
      </c>
      <c r="AI290" s="2">
        <v>45296</v>
      </c>
      <c r="AJ290" t="s">
        <v>64</v>
      </c>
      <c r="AK290" t="s">
        <v>64</v>
      </c>
      <c r="AL290" t="s">
        <v>3432</v>
      </c>
      <c r="AM290" t="s">
        <v>3428</v>
      </c>
      <c r="AN290" s="3">
        <v>46.41</v>
      </c>
      <c r="AO290" t="s">
        <v>3430</v>
      </c>
      <c r="AP290" t="s">
        <v>64</v>
      </c>
      <c r="AQ290" t="s">
        <v>3431</v>
      </c>
      <c r="AR290">
        <v>1151</v>
      </c>
      <c r="AS290" t="s">
        <v>66</v>
      </c>
    </row>
    <row r="291" spans="1:45" ht="16" x14ac:dyDescent="0.2">
      <c r="A291">
        <v>2827</v>
      </c>
      <c r="B291">
        <v>2827</v>
      </c>
      <c r="C291" s="2">
        <v>45299.041666666657</v>
      </c>
      <c r="D291" t="s">
        <v>1782</v>
      </c>
      <c r="E291" t="s">
        <v>3433</v>
      </c>
      <c r="F291" s="3">
        <v>337</v>
      </c>
      <c r="G291" t="s">
        <v>47</v>
      </c>
      <c r="H291" s="3">
        <v>0</v>
      </c>
      <c r="I291" t="s">
        <v>48</v>
      </c>
      <c r="J291">
        <v>2894</v>
      </c>
      <c r="K291" t="s">
        <v>49</v>
      </c>
      <c r="L291" t="s">
        <v>50</v>
      </c>
      <c r="M291" t="s">
        <v>51</v>
      </c>
      <c r="N291">
        <v>940</v>
      </c>
      <c r="O291" t="s">
        <v>52</v>
      </c>
      <c r="P291" t="s">
        <v>53</v>
      </c>
      <c r="T291" t="s">
        <v>3434</v>
      </c>
      <c r="U291" t="s">
        <v>3435</v>
      </c>
      <c r="V291" t="s">
        <v>2319</v>
      </c>
      <c r="W291" t="s">
        <v>56</v>
      </c>
      <c r="X291" t="s">
        <v>3436</v>
      </c>
      <c r="Y291" t="s">
        <v>3437</v>
      </c>
      <c r="Z291" s="3">
        <v>19</v>
      </c>
      <c r="AA291" t="s">
        <v>3438</v>
      </c>
      <c r="AB291" t="s">
        <v>3439</v>
      </c>
      <c r="AC291" t="s">
        <v>61</v>
      </c>
      <c r="AD291" t="s">
        <v>61</v>
      </c>
      <c r="AE291" t="s">
        <v>3440</v>
      </c>
      <c r="AF291" t="s">
        <v>63</v>
      </c>
      <c r="AH291">
        <v>0</v>
      </c>
      <c r="AI291" s="2">
        <v>45299</v>
      </c>
      <c r="AJ291" t="s">
        <v>64</v>
      </c>
      <c r="AK291" t="s">
        <v>64</v>
      </c>
      <c r="AL291" t="s">
        <v>3441</v>
      </c>
      <c r="AM291" t="s">
        <v>3435</v>
      </c>
      <c r="AN291" s="3">
        <v>357</v>
      </c>
      <c r="AO291" t="s">
        <v>3439</v>
      </c>
      <c r="AP291" t="s">
        <v>64</v>
      </c>
      <c r="AQ291" t="s">
        <v>3440</v>
      </c>
      <c r="AR291">
        <v>1150</v>
      </c>
      <c r="AS291" t="s">
        <v>66</v>
      </c>
    </row>
    <row r="292" spans="1:45" ht="16" x14ac:dyDescent="0.2">
      <c r="A292">
        <v>2820</v>
      </c>
      <c r="B292">
        <v>2820</v>
      </c>
      <c r="C292" s="2">
        <v>45302.041666666657</v>
      </c>
      <c r="D292" t="s">
        <v>1748</v>
      </c>
      <c r="E292" t="s">
        <v>2165</v>
      </c>
      <c r="F292" s="3">
        <v>52.9</v>
      </c>
      <c r="G292" t="s">
        <v>47</v>
      </c>
      <c r="H292" s="3">
        <v>0</v>
      </c>
      <c r="I292" t="s">
        <v>48</v>
      </c>
      <c r="J292">
        <v>2900</v>
      </c>
      <c r="K292" t="s">
        <v>49</v>
      </c>
      <c r="L292" t="s">
        <v>50</v>
      </c>
      <c r="M292" t="s">
        <v>51</v>
      </c>
      <c r="N292">
        <v>940</v>
      </c>
      <c r="O292" t="s">
        <v>52</v>
      </c>
      <c r="P292" t="s">
        <v>53</v>
      </c>
      <c r="T292" t="s">
        <v>2313</v>
      </c>
      <c r="U292" t="s">
        <v>3443</v>
      </c>
      <c r="V292" t="s">
        <v>2326</v>
      </c>
      <c r="W292" t="s">
        <v>56</v>
      </c>
      <c r="X292" t="s">
        <v>3444</v>
      </c>
      <c r="Y292" t="s">
        <v>323</v>
      </c>
      <c r="Z292" s="3">
        <v>19</v>
      </c>
      <c r="AA292" t="s">
        <v>2316</v>
      </c>
      <c r="AB292" t="s">
        <v>3445</v>
      </c>
      <c r="AC292" t="s">
        <v>61</v>
      </c>
      <c r="AD292" t="s">
        <v>61</v>
      </c>
      <c r="AE292" t="s">
        <v>3446</v>
      </c>
      <c r="AF292" t="s">
        <v>63</v>
      </c>
      <c r="AH292">
        <v>0</v>
      </c>
      <c r="AI292" s="2">
        <v>45302</v>
      </c>
      <c r="AJ292" t="s">
        <v>64</v>
      </c>
      <c r="AK292" t="s">
        <v>64</v>
      </c>
      <c r="AL292" t="s">
        <v>3447</v>
      </c>
      <c r="AM292" t="s">
        <v>3443</v>
      </c>
      <c r="AN292" s="3">
        <v>52.9</v>
      </c>
      <c r="AO292" t="s">
        <v>3445</v>
      </c>
      <c r="AP292" t="s">
        <v>64</v>
      </c>
      <c r="AQ292" t="s">
        <v>3446</v>
      </c>
      <c r="AR292">
        <v>1149</v>
      </c>
      <c r="AS292" t="s">
        <v>66</v>
      </c>
    </row>
    <row r="293" spans="1:45" ht="16" x14ac:dyDescent="0.2">
      <c r="A293">
        <v>2953</v>
      </c>
      <c r="B293">
        <v>2953</v>
      </c>
      <c r="C293" s="2">
        <v>45302.5622337963</v>
      </c>
      <c r="D293" t="s">
        <v>1761</v>
      </c>
      <c r="E293" t="s">
        <v>3451</v>
      </c>
      <c r="F293" s="3">
        <v>434.17</v>
      </c>
      <c r="G293" t="s">
        <v>47</v>
      </c>
      <c r="H293" s="3">
        <v>0</v>
      </c>
      <c r="I293" t="s">
        <v>48</v>
      </c>
      <c r="J293">
        <v>2722</v>
      </c>
      <c r="K293" t="s">
        <v>49</v>
      </c>
      <c r="L293" t="s">
        <v>50</v>
      </c>
      <c r="M293" t="s">
        <v>51</v>
      </c>
      <c r="N293">
        <v>941</v>
      </c>
      <c r="O293" t="s">
        <v>52</v>
      </c>
      <c r="P293" t="s">
        <v>53</v>
      </c>
      <c r="T293" t="s">
        <v>3452</v>
      </c>
      <c r="U293" t="s">
        <v>3453</v>
      </c>
      <c r="V293" t="s">
        <v>2355</v>
      </c>
      <c r="W293" t="s">
        <v>56</v>
      </c>
      <c r="X293" t="s">
        <v>3454</v>
      </c>
      <c r="Y293" t="s">
        <v>3455</v>
      </c>
      <c r="Z293" s="3">
        <v>0</v>
      </c>
      <c r="AA293" t="s">
        <v>3456</v>
      </c>
      <c r="AB293" t="s">
        <v>3457</v>
      </c>
      <c r="AC293" t="s">
        <v>61</v>
      </c>
      <c r="AD293" t="s">
        <v>61</v>
      </c>
      <c r="AE293" t="s">
        <v>3458</v>
      </c>
      <c r="AF293" t="s">
        <v>63</v>
      </c>
      <c r="AH293">
        <v>0</v>
      </c>
      <c r="AI293" s="2">
        <v>45302</v>
      </c>
      <c r="AJ293" t="s">
        <v>64</v>
      </c>
      <c r="AK293" t="s">
        <v>64</v>
      </c>
      <c r="AL293" t="s">
        <v>3459</v>
      </c>
      <c r="AM293" t="s">
        <v>3453</v>
      </c>
      <c r="AN293" s="3">
        <v>434.17</v>
      </c>
      <c r="AO293" t="s">
        <v>3457</v>
      </c>
      <c r="AP293" t="s">
        <v>64</v>
      </c>
      <c r="AQ293" t="s">
        <v>3458</v>
      </c>
      <c r="AR293">
        <v>1141</v>
      </c>
      <c r="AS293" t="s">
        <v>66</v>
      </c>
    </row>
    <row r="294" spans="1:45" ht="16" x14ac:dyDescent="0.2">
      <c r="A294">
        <v>2954</v>
      </c>
      <c r="B294">
        <v>2954</v>
      </c>
      <c r="C294" s="2">
        <v>45302.5622337963</v>
      </c>
      <c r="D294" t="s">
        <v>1748</v>
      </c>
      <c r="E294" t="s">
        <v>3335</v>
      </c>
      <c r="F294" s="3">
        <v>3.99</v>
      </c>
      <c r="G294" t="s">
        <v>47</v>
      </c>
      <c r="H294" s="3">
        <v>0</v>
      </c>
      <c r="I294" t="s">
        <v>48</v>
      </c>
      <c r="J294">
        <v>2705</v>
      </c>
      <c r="K294" t="s">
        <v>49</v>
      </c>
      <c r="L294" t="s">
        <v>50</v>
      </c>
      <c r="M294" t="s">
        <v>51</v>
      </c>
      <c r="N294">
        <v>941</v>
      </c>
      <c r="O294" t="s">
        <v>52</v>
      </c>
      <c r="P294" t="s">
        <v>53</v>
      </c>
      <c r="T294" t="s">
        <v>3452</v>
      </c>
      <c r="U294" t="s">
        <v>3453</v>
      </c>
      <c r="V294" t="s">
        <v>2355</v>
      </c>
      <c r="W294" t="s">
        <v>56</v>
      </c>
      <c r="X294" t="s">
        <v>3454</v>
      </c>
      <c r="Y294" t="s">
        <v>3455</v>
      </c>
      <c r="Z294" s="3">
        <v>0</v>
      </c>
      <c r="AA294" t="s">
        <v>3456</v>
      </c>
      <c r="AB294" t="s">
        <v>3457</v>
      </c>
      <c r="AC294" t="s">
        <v>61</v>
      </c>
      <c r="AD294" t="s">
        <v>61</v>
      </c>
      <c r="AE294" t="s">
        <v>3458</v>
      </c>
      <c r="AF294" t="s">
        <v>63</v>
      </c>
      <c r="AH294">
        <v>0</v>
      </c>
      <c r="AI294" s="2">
        <v>45302</v>
      </c>
      <c r="AJ294" t="s">
        <v>64</v>
      </c>
      <c r="AK294" t="s">
        <v>64</v>
      </c>
      <c r="AL294" t="s">
        <v>3459</v>
      </c>
      <c r="AM294" t="s">
        <v>3453</v>
      </c>
      <c r="AN294" s="3">
        <v>434.17</v>
      </c>
      <c r="AO294" t="s">
        <v>3457</v>
      </c>
      <c r="AP294" t="s">
        <v>64</v>
      </c>
      <c r="AQ294" t="s">
        <v>3458</v>
      </c>
      <c r="AR294">
        <v>1141</v>
      </c>
      <c r="AS294" t="s">
        <v>66</v>
      </c>
    </row>
    <row r="295" spans="1:45" ht="16" x14ac:dyDescent="0.2">
      <c r="A295">
        <v>2818</v>
      </c>
      <c r="B295">
        <v>2818</v>
      </c>
      <c r="C295" s="2">
        <v>45306.041666666657</v>
      </c>
      <c r="D295" t="s">
        <v>1748</v>
      </c>
      <c r="E295" t="s">
        <v>188</v>
      </c>
      <c r="F295" s="3">
        <v>60</v>
      </c>
      <c r="G295" t="s">
        <v>47</v>
      </c>
      <c r="H295" s="3">
        <v>0</v>
      </c>
      <c r="I295" t="s">
        <v>48</v>
      </c>
      <c r="J295">
        <v>2753</v>
      </c>
      <c r="K295" t="s">
        <v>49</v>
      </c>
      <c r="L295" t="s">
        <v>50</v>
      </c>
      <c r="M295" t="s">
        <v>51</v>
      </c>
      <c r="N295">
        <v>940</v>
      </c>
      <c r="O295" t="s">
        <v>52</v>
      </c>
      <c r="P295" t="s">
        <v>53</v>
      </c>
      <c r="T295" t="s">
        <v>189</v>
      </c>
      <c r="U295" t="s">
        <v>3460</v>
      </c>
      <c r="Z295" s="3"/>
      <c r="AF295" t="s">
        <v>63</v>
      </c>
      <c r="AH295">
        <v>0</v>
      </c>
      <c r="AI295" s="2">
        <v>45306</v>
      </c>
      <c r="AJ295" t="s">
        <v>64</v>
      </c>
      <c r="AK295" t="s">
        <v>64</v>
      </c>
      <c r="AL295" t="s">
        <v>3461</v>
      </c>
      <c r="AM295" t="s">
        <v>3460</v>
      </c>
      <c r="AN295" s="3"/>
      <c r="AP295" t="s">
        <v>64</v>
      </c>
      <c r="AR295">
        <v>1147</v>
      </c>
      <c r="AS295" t="s">
        <v>66</v>
      </c>
    </row>
    <row r="296" spans="1:45" ht="16" x14ac:dyDescent="0.2">
      <c r="A296">
        <v>2841</v>
      </c>
      <c r="B296">
        <v>2841</v>
      </c>
      <c r="C296" s="2">
        <v>45308.57984953704</v>
      </c>
      <c r="D296" t="s">
        <v>1761</v>
      </c>
      <c r="E296" t="s">
        <v>1762</v>
      </c>
      <c r="F296" s="3">
        <v>117.81</v>
      </c>
      <c r="G296" t="s">
        <v>47</v>
      </c>
      <c r="H296" s="3">
        <v>0</v>
      </c>
      <c r="I296" t="s">
        <v>48</v>
      </c>
      <c r="J296">
        <v>2710</v>
      </c>
      <c r="K296" t="s">
        <v>49</v>
      </c>
      <c r="L296" t="s">
        <v>50</v>
      </c>
      <c r="M296" t="s">
        <v>51</v>
      </c>
      <c r="N296">
        <v>941</v>
      </c>
      <c r="O296" t="s">
        <v>52</v>
      </c>
      <c r="P296" t="s">
        <v>53</v>
      </c>
      <c r="T296" t="s">
        <v>3473</v>
      </c>
      <c r="U296" t="s">
        <v>3474</v>
      </c>
      <c r="V296" t="s">
        <v>2413</v>
      </c>
      <c r="W296" t="s">
        <v>56</v>
      </c>
      <c r="X296" t="s">
        <v>3475</v>
      </c>
      <c r="Y296" t="s">
        <v>1767</v>
      </c>
      <c r="Z296" s="3">
        <v>19</v>
      </c>
      <c r="AA296" t="s">
        <v>3470</v>
      </c>
      <c r="AB296" t="s">
        <v>3476</v>
      </c>
      <c r="AC296" t="s">
        <v>61</v>
      </c>
      <c r="AD296" t="s">
        <v>61</v>
      </c>
      <c r="AE296" t="s">
        <v>3477</v>
      </c>
      <c r="AF296" t="s">
        <v>63</v>
      </c>
      <c r="AH296">
        <v>0</v>
      </c>
      <c r="AI296" s="2">
        <v>45308</v>
      </c>
      <c r="AJ296" t="s">
        <v>64</v>
      </c>
      <c r="AK296" t="s">
        <v>64</v>
      </c>
      <c r="AL296" t="s">
        <v>3478</v>
      </c>
      <c r="AM296" t="s">
        <v>3474</v>
      </c>
      <c r="AN296" s="3">
        <v>117.81</v>
      </c>
      <c r="AO296" t="s">
        <v>3476</v>
      </c>
      <c r="AP296" t="s">
        <v>64</v>
      </c>
      <c r="AQ296" t="s">
        <v>3477</v>
      </c>
      <c r="AR296">
        <v>1158</v>
      </c>
      <c r="AS296" t="s">
        <v>66</v>
      </c>
    </row>
    <row r="297" spans="1:45" ht="16" x14ac:dyDescent="0.2">
      <c r="A297">
        <v>2876</v>
      </c>
      <c r="B297">
        <v>2876</v>
      </c>
      <c r="C297" s="2">
        <v>45313</v>
      </c>
      <c r="D297" t="s">
        <v>1761</v>
      </c>
      <c r="E297" t="s">
        <v>2032</v>
      </c>
      <c r="F297" s="3">
        <v>22.17</v>
      </c>
      <c r="G297" t="s">
        <v>47</v>
      </c>
      <c r="H297" s="3">
        <v>0</v>
      </c>
      <c r="I297" t="s">
        <v>48</v>
      </c>
      <c r="J297">
        <v>2720</v>
      </c>
      <c r="K297" t="s">
        <v>49</v>
      </c>
      <c r="L297" t="s">
        <v>50</v>
      </c>
      <c r="M297" t="s">
        <v>51</v>
      </c>
      <c r="N297">
        <v>942</v>
      </c>
      <c r="O297" t="s">
        <v>52</v>
      </c>
      <c r="P297" t="s">
        <v>53</v>
      </c>
      <c r="T297" t="s">
        <v>3485</v>
      </c>
      <c r="U297" t="s">
        <v>3486</v>
      </c>
      <c r="V297" t="s">
        <v>2422</v>
      </c>
      <c r="W297" t="s">
        <v>56</v>
      </c>
      <c r="X297" t="s">
        <v>3487</v>
      </c>
      <c r="Y297" t="s">
        <v>2036</v>
      </c>
      <c r="Z297" s="3">
        <v>19</v>
      </c>
      <c r="AA297" t="s">
        <v>3488</v>
      </c>
      <c r="AB297" t="s">
        <v>3489</v>
      </c>
      <c r="AC297" t="s">
        <v>61</v>
      </c>
      <c r="AD297" t="s">
        <v>61</v>
      </c>
      <c r="AE297" t="s">
        <v>3490</v>
      </c>
      <c r="AF297" t="s">
        <v>63</v>
      </c>
      <c r="AH297">
        <v>0</v>
      </c>
      <c r="AI297" s="2">
        <v>45313</v>
      </c>
      <c r="AJ297" t="s">
        <v>64</v>
      </c>
      <c r="AK297" t="s">
        <v>64</v>
      </c>
      <c r="AL297" t="s">
        <v>3491</v>
      </c>
      <c r="AM297" t="s">
        <v>3486</v>
      </c>
      <c r="AN297" s="3">
        <v>22.17</v>
      </c>
      <c r="AO297" t="s">
        <v>3489</v>
      </c>
      <c r="AP297" t="s">
        <v>64</v>
      </c>
      <c r="AQ297" t="s">
        <v>3490</v>
      </c>
      <c r="AR297">
        <v>1182</v>
      </c>
      <c r="AS297" t="s">
        <v>66</v>
      </c>
    </row>
    <row r="298" spans="1:45" ht="16" x14ac:dyDescent="0.2">
      <c r="A298">
        <v>2849</v>
      </c>
      <c r="B298">
        <v>2849</v>
      </c>
      <c r="C298" s="2">
        <v>45313.041666666657</v>
      </c>
      <c r="D298" t="s">
        <v>1538</v>
      </c>
      <c r="E298" t="s">
        <v>3492</v>
      </c>
      <c r="F298" s="3">
        <v>55800</v>
      </c>
      <c r="G298" t="s">
        <v>47</v>
      </c>
      <c r="H298" s="3">
        <v>0</v>
      </c>
      <c r="I298" t="s">
        <v>104</v>
      </c>
      <c r="J298">
        <v>940</v>
      </c>
      <c r="K298" t="s">
        <v>52</v>
      </c>
      <c r="L298" t="s">
        <v>53</v>
      </c>
      <c r="N298">
        <v>3200</v>
      </c>
      <c r="O298" t="s">
        <v>49</v>
      </c>
      <c r="P298" t="s">
        <v>105</v>
      </c>
      <c r="Q298" t="s">
        <v>106</v>
      </c>
      <c r="T298" t="s">
        <v>3493</v>
      </c>
      <c r="U298" t="s">
        <v>3494</v>
      </c>
      <c r="V298" t="s">
        <v>2365</v>
      </c>
      <c r="W298" t="s">
        <v>56</v>
      </c>
      <c r="X298" t="s">
        <v>3495</v>
      </c>
      <c r="Y298" t="s">
        <v>446</v>
      </c>
      <c r="Z298" s="3">
        <v>0</v>
      </c>
      <c r="AA298" t="s">
        <v>3496</v>
      </c>
      <c r="AB298" t="s">
        <v>3497</v>
      </c>
      <c r="AC298" t="s">
        <v>61</v>
      </c>
      <c r="AD298" t="s">
        <v>61</v>
      </c>
      <c r="AE298" t="s">
        <v>3498</v>
      </c>
      <c r="AF298" t="s">
        <v>63</v>
      </c>
      <c r="AH298">
        <v>0</v>
      </c>
      <c r="AI298" s="2">
        <v>45313</v>
      </c>
      <c r="AJ298" t="s">
        <v>64</v>
      </c>
      <c r="AK298" t="s">
        <v>64</v>
      </c>
      <c r="AL298" t="s">
        <v>3499</v>
      </c>
      <c r="AM298" t="s">
        <v>3494</v>
      </c>
      <c r="AN298" s="3">
        <v>55800</v>
      </c>
      <c r="AO298" t="s">
        <v>3497</v>
      </c>
      <c r="AP298" t="s">
        <v>64</v>
      </c>
      <c r="AQ298" t="s">
        <v>3498</v>
      </c>
      <c r="AR298">
        <v>1162</v>
      </c>
      <c r="AS298" t="s">
        <v>66</v>
      </c>
    </row>
    <row r="299" spans="1:45" ht="16" x14ac:dyDescent="0.2">
      <c r="A299">
        <v>2887</v>
      </c>
      <c r="B299">
        <v>2887</v>
      </c>
      <c r="C299" s="2">
        <v>45314</v>
      </c>
      <c r="D299" t="s">
        <v>1761</v>
      </c>
      <c r="E299" t="s">
        <v>3503</v>
      </c>
      <c r="F299" s="3">
        <v>4.99</v>
      </c>
      <c r="G299" t="s">
        <v>47</v>
      </c>
      <c r="H299" s="3">
        <v>0</v>
      </c>
      <c r="I299" t="s">
        <v>48</v>
      </c>
      <c r="J299">
        <v>2720</v>
      </c>
      <c r="K299" t="s">
        <v>49</v>
      </c>
      <c r="L299" t="s">
        <v>50</v>
      </c>
      <c r="M299" t="s">
        <v>51</v>
      </c>
      <c r="N299">
        <v>942</v>
      </c>
      <c r="O299" t="s">
        <v>52</v>
      </c>
      <c r="P299" t="s">
        <v>53</v>
      </c>
      <c r="T299" t="s">
        <v>1043</v>
      </c>
      <c r="U299" t="s">
        <v>3504</v>
      </c>
      <c r="V299" t="s">
        <v>2474</v>
      </c>
      <c r="W299" t="s">
        <v>56</v>
      </c>
      <c r="X299" t="s">
        <v>3505</v>
      </c>
      <c r="Y299" t="s">
        <v>953</v>
      </c>
      <c r="Z299" s="3">
        <v>19</v>
      </c>
      <c r="AA299" t="s">
        <v>1046</v>
      </c>
      <c r="AB299" t="s">
        <v>3506</v>
      </c>
      <c r="AC299" t="s">
        <v>61</v>
      </c>
      <c r="AD299" t="s">
        <v>61</v>
      </c>
      <c r="AE299" t="s">
        <v>3507</v>
      </c>
      <c r="AF299" t="s">
        <v>63</v>
      </c>
      <c r="AH299">
        <v>0</v>
      </c>
      <c r="AI299" s="2">
        <v>45314</v>
      </c>
      <c r="AJ299" t="s">
        <v>64</v>
      </c>
      <c r="AK299" t="s">
        <v>64</v>
      </c>
      <c r="AL299" t="s">
        <v>3508</v>
      </c>
      <c r="AM299" t="s">
        <v>3504</v>
      </c>
      <c r="AN299" s="3">
        <v>4.99</v>
      </c>
      <c r="AO299" t="s">
        <v>3506</v>
      </c>
      <c r="AP299" t="s">
        <v>64</v>
      </c>
      <c r="AQ299" t="s">
        <v>3507</v>
      </c>
      <c r="AR299">
        <v>1184</v>
      </c>
      <c r="AS299" t="s">
        <v>66</v>
      </c>
    </row>
    <row r="300" spans="1:45" ht="16" x14ac:dyDescent="0.2">
      <c r="A300">
        <v>2847</v>
      </c>
      <c r="B300">
        <v>2847</v>
      </c>
      <c r="C300" s="2">
        <v>45314.041666666657</v>
      </c>
      <c r="D300" t="s">
        <v>1814</v>
      </c>
      <c r="E300" t="s">
        <v>3509</v>
      </c>
      <c r="F300" s="3">
        <v>691.7</v>
      </c>
      <c r="G300" t="s">
        <v>47</v>
      </c>
      <c r="H300" s="3">
        <v>0</v>
      </c>
      <c r="I300" t="s">
        <v>48</v>
      </c>
      <c r="J300">
        <v>2722</v>
      </c>
      <c r="K300" t="s">
        <v>49</v>
      </c>
      <c r="L300" t="s">
        <v>50</v>
      </c>
      <c r="M300" t="s">
        <v>51</v>
      </c>
      <c r="N300">
        <v>940</v>
      </c>
      <c r="O300" t="s">
        <v>52</v>
      </c>
      <c r="P300" t="s">
        <v>53</v>
      </c>
      <c r="T300" t="s">
        <v>3365</v>
      </c>
      <c r="U300" t="s">
        <v>3510</v>
      </c>
      <c r="V300" t="s">
        <v>2349</v>
      </c>
      <c r="W300" t="s">
        <v>56</v>
      </c>
      <c r="X300" t="s">
        <v>3511</v>
      </c>
      <c r="Y300" t="s">
        <v>3368</v>
      </c>
      <c r="Z300" s="3">
        <v>0</v>
      </c>
      <c r="AA300" t="s">
        <v>3369</v>
      </c>
      <c r="AB300" t="s">
        <v>3445</v>
      </c>
      <c r="AC300" t="s">
        <v>61</v>
      </c>
      <c r="AD300" t="s">
        <v>61</v>
      </c>
      <c r="AE300" t="s">
        <v>3512</v>
      </c>
      <c r="AF300" t="s">
        <v>63</v>
      </c>
      <c r="AH300">
        <v>0</v>
      </c>
      <c r="AI300" s="2">
        <v>45314</v>
      </c>
      <c r="AJ300" t="s">
        <v>64</v>
      </c>
      <c r="AK300" t="s">
        <v>64</v>
      </c>
      <c r="AL300" t="s">
        <v>3513</v>
      </c>
      <c r="AM300" t="s">
        <v>3510</v>
      </c>
      <c r="AN300" s="3">
        <v>691.7</v>
      </c>
      <c r="AO300" t="s">
        <v>3445</v>
      </c>
      <c r="AP300" t="s">
        <v>64</v>
      </c>
      <c r="AQ300" t="s">
        <v>3512</v>
      </c>
      <c r="AR300">
        <v>1164</v>
      </c>
      <c r="AS300" t="s">
        <v>66</v>
      </c>
    </row>
    <row r="301" spans="1:45" ht="16" x14ac:dyDescent="0.2">
      <c r="A301">
        <v>2848</v>
      </c>
      <c r="B301">
        <v>2848</v>
      </c>
      <c r="C301" s="2">
        <v>45314.041666666657</v>
      </c>
      <c r="D301" t="s">
        <v>1748</v>
      </c>
      <c r="E301" t="s">
        <v>3514</v>
      </c>
      <c r="F301" s="3">
        <v>9.5</v>
      </c>
      <c r="G301" t="s">
        <v>47</v>
      </c>
      <c r="H301" s="3">
        <v>0</v>
      </c>
      <c r="I301" t="s">
        <v>48</v>
      </c>
      <c r="J301">
        <v>2705</v>
      </c>
      <c r="K301" t="s">
        <v>49</v>
      </c>
      <c r="L301" t="s">
        <v>50</v>
      </c>
      <c r="M301" t="s">
        <v>51</v>
      </c>
      <c r="N301">
        <v>940</v>
      </c>
      <c r="O301" t="s">
        <v>52</v>
      </c>
      <c r="P301" t="s">
        <v>53</v>
      </c>
      <c r="T301" t="s">
        <v>3365</v>
      </c>
      <c r="U301" t="s">
        <v>3510</v>
      </c>
      <c r="V301" t="s">
        <v>2349</v>
      </c>
      <c r="W301" t="s">
        <v>56</v>
      </c>
      <c r="X301" t="s">
        <v>3511</v>
      </c>
      <c r="Y301" t="s">
        <v>3368</v>
      </c>
      <c r="Z301" s="3">
        <v>0</v>
      </c>
      <c r="AA301" t="s">
        <v>3369</v>
      </c>
      <c r="AB301" t="s">
        <v>3445</v>
      </c>
      <c r="AC301" t="s">
        <v>61</v>
      </c>
      <c r="AD301" t="s">
        <v>61</v>
      </c>
      <c r="AE301" t="s">
        <v>3512</v>
      </c>
      <c r="AF301" t="s">
        <v>63</v>
      </c>
      <c r="AH301">
        <v>0</v>
      </c>
      <c r="AI301" s="2">
        <v>45314</v>
      </c>
      <c r="AJ301" t="s">
        <v>64</v>
      </c>
      <c r="AK301" t="s">
        <v>64</v>
      </c>
      <c r="AL301" t="s">
        <v>3513</v>
      </c>
      <c r="AM301" t="s">
        <v>3510</v>
      </c>
      <c r="AN301" s="3">
        <v>691.7</v>
      </c>
      <c r="AO301" t="s">
        <v>3445</v>
      </c>
      <c r="AP301" t="s">
        <v>64</v>
      </c>
      <c r="AQ301" t="s">
        <v>3512</v>
      </c>
      <c r="AR301">
        <v>1164</v>
      </c>
      <c r="AS301" t="s">
        <v>66</v>
      </c>
    </row>
    <row r="302" spans="1:45" ht="16" x14ac:dyDescent="0.2">
      <c r="A302">
        <v>2846</v>
      </c>
      <c r="B302">
        <v>2846</v>
      </c>
      <c r="C302" s="2">
        <v>45314.041666666657</v>
      </c>
      <c r="D302" t="s">
        <v>1814</v>
      </c>
      <c r="E302" t="s">
        <v>2057</v>
      </c>
      <c r="F302" s="3">
        <v>22.02</v>
      </c>
      <c r="G302" t="s">
        <v>47</v>
      </c>
      <c r="H302" s="3">
        <v>0</v>
      </c>
      <c r="I302" t="s">
        <v>48</v>
      </c>
      <c r="J302">
        <v>2710</v>
      </c>
      <c r="K302" t="s">
        <v>49</v>
      </c>
      <c r="L302" t="s">
        <v>50</v>
      </c>
      <c r="M302" t="s">
        <v>51</v>
      </c>
      <c r="N302">
        <v>940</v>
      </c>
      <c r="O302" t="s">
        <v>52</v>
      </c>
      <c r="P302" t="s">
        <v>53</v>
      </c>
      <c r="T302" t="s">
        <v>2556</v>
      </c>
      <c r="U302" t="s">
        <v>3515</v>
      </c>
      <c r="V302" t="s">
        <v>2370</v>
      </c>
      <c r="W302" t="s">
        <v>56</v>
      </c>
      <c r="X302" t="s">
        <v>3516</v>
      </c>
      <c r="Y302" t="s">
        <v>2061</v>
      </c>
      <c r="Z302" s="3">
        <v>19</v>
      </c>
      <c r="AA302" t="s">
        <v>2559</v>
      </c>
      <c r="AB302" t="s">
        <v>3506</v>
      </c>
      <c r="AC302" t="s">
        <v>61</v>
      </c>
      <c r="AD302" t="s">
        <v>61</v>
      </c>
      <c r="AE302" t="s">
        <v>3517</v>
      </c>
      <c r="AF302" t="s">
        <v>63</v>
      </c>
      <c r="AH302">
        <v>0</v>
      </c>
      <c r="AI302" s="2">
        <v>45314</v>
      </c>
      <c r="AJ302" t="s">
        <v>64</v>
      </c>
      <c r="AK302" t="s">
        <v>64</v>
      </c>
      <c r="AL302" t="s">
        <v>3518</v>
      </c>
      <c r="AM302" t="s">
        <v>3515</v>
      </c>
      <c r="AN302" s="3">
        <v>22.02</v>
      </c>
      <c r="AO302" t="s">
        <v>3506</v>
      </c>
      <c r="AP302" t="s">
        <v>64</v>
      </c>
      <c r="AQ302" t="s">
        <v>3517</v>
      </c>
      <c r="AR302">
        <v>1163</v>
      </c>
      <c r="AS302" t="s">
        <v>66</v>
      </c>
    </row>
    <row r="303" spans="1:45" ht="16" x14ac:dyDescent="0.2">
      <c r="A303">
        <v>2860</v>
      </c>
      <c r="B303">
        <v>2860</v>
      </c>
      <c r="C303" s="2">
        <v>45315.560532407413</v>
      </c>
      <c r="D303" t="s">
        <v>1748</v>
      </c>
      <c r="E303" t="s">
        <v>383</v>
      </c>
      <c r="F303" s="3">
        <v>3.7</v>
      </c>
      <c r="G303" t="s">
        <v>47</v>
      </c>
      <c r="H303" s="3">
        <v>0</v>
      </c>
      <c r="I303" t="s">
        <v>48</v>
      </c>
      <c r="J303">
        <v>2702</v>
      </c>
      <c r="K303" t="s">
        <v>49</v>
      </c>
      <c r="L303" t="s">
        <v>50</v>
      </c>
      <c r="M303" t="s">
        <v>51</v>
      </c>
      <c r="N303">
        <v>941</v>
      </c>
      <c r="O303" t="s">
        <v>52</v>
      </c>
      <c r="P303" t="s">
        <v>53</v>
      </c>
      <c r="T303" t="s">
        <v>1878</v>
      </c>
      <c r="U303" t="s">
        <v>3525</v>
      </c>
      <c r="Z303" s="3"/>
      <c r="AF303" t="s">
        <v>63</v>
      </c>
      <c r="AH303">
        <v>0</v>
      </c>
      <c r="AI303" s="2">
        <v>45315</v>
      </c>
      <c r="AJ303" t="s">
        <v>64</v>
      </c>
      <c r="AK303" t="s">
        <v>64</v>
      </c>
      <c r="AL303" t="s">
        <v>3526</v>
      </c>
      <c r="AM303" t="s">
        <v>3525</v>
      </c>
      <c r="AN303" s="3"/>
      <c r="AP303" t="s">
        <v>64</v>
      </c>
      <c r="AR303">
        <v>1167</v>
      </c>
      <c r="AS303" t="s">
        <v>66</v>
      </c>
    </row>
    <row r="304" spans="1:45" ht="16" x14ac:dyDescent="0.2">
      <c r="A304">
        <v>3040</v>
      </c>
      <c r="B304">
        <v>3040</v>
      </c>
      <c r="C304" s="2">
        <v>45316.041666666657</v>
      </c>
      <c r="D304" t="s">
        <v>3050</v>
      </c>
      <c r="E304" t="s">
        <v>3527</v>
      </c>
      <c r="F304" s="3">
        <v>609.02</v>
      </c>
      <c r="G304" t="s">
        <v>47</v>
      </c>
      <c r="H304" s="3">
        <v>0</v>
      </c>
      <c r="I304" t="s">
        <v>48</v>
      </c>
      <c r="J304">
        <v>2722</v>
      </c>
      <c r="K304" t="s">
        <v>49</v>
      </c>
      <c r="L304" t="s">
        <v>50</v>
      </c>
      <c r="M304" t="s">
        <v>51</v>
      </c>
      <c r="N304">
        <v>940</v>
      </c>
      <c r="O304" t="s">
        <v>52</v>
      </c>
      <c r="P304" t="s">
        <v>53</v>
      </c>
      <c r="T304" t="s">
        <v>3528</v>
      </c>
      <c r="U304" t="s">
        <v>3529</v>
      </c>
      <c r="V304" t="s">
        <v>2391</v>
      </c>
      <c r="W304" t="s">
        <v>56</v>
      </c>
      <c r="X304" t="s">
        <v>3137</v>
      </c>
      <c r="Y304" t="s">
        <v>3055</v>
      </c>
      <c r="Z304" s="3">
        <v>0</v>
      </c>
      <c r="AA304" t="s">
        <v>3530</v>
      </c>
      <c r="AB304" t="s">
        <v>3370</v>
      </c>
      <c r="AC304" t="s">
        <v>61</v>
      </c>
      <c r="AD304" t="s">
        <v>61</v>
      </c>
      <c r="AE304" t="s">
        <v>3531</v>
      </c>
      <c r="AF304" t="s">
        <v>63</v>
      </c>
      <c r="AH304">
        <v>0</v>
      </c>
      <c r="AI304" s="2">
        <v>45316</v>
      </c>
      <c r="AJ304" t="s">
        <v>64</v>
      </c>
      <c r="AK304" t="s">
        <v>64</v>
      </c>
      <c r="AL304" t="s">
        <v>3532</v>
      </c>
      <c r="AM304" t="s">
        <v>3529</v>
      </c>
      <c r="AN304" s="3">
        <v>609.02</v>
      </c>
      <c r="AO304" t="s">
        <v>3370</v>
      </c>
      <c r="AP304" t="s">
        <v>64</v>
      </c>
      <c r="AQ304" t="s">
        <v>3531</v>
      </c>
      <c r="AR304">
        <v>1169</v>
      </c>
      <c r="AS304" t="s">
        <v>66</v>
      </c>
    </row>
    <row r="305" spans="1:45" ht="16" x14ac:dyDescent="0.2">
      <c r="A305">
        <v>3041</v>
      </c>
      <c r="B305">
        <v>3041</v>
      </c>
      <c r="C305" s="2">
        <v>45316.041666666657</v>
      </c>
      <c r="D305" t="s">
        <v>2220</v>
      </c>
      <c r="E305" t="s">
        <v>3533</v>
      </c>
      <c r="F305" s="3">
        <v>34</v>
      </c>
      <c r="G305" t="s">
        <v>47</v>
      </c>
      <c r="H305" s="3">
        <v>0</v>
      </c>
      <c r="I305" t="s">
        <v>48</v>
      </c>
      <c r="J305">
        <v>2705</v>
      </c>
      <c r="K305" t="s">
        <v>49</v>
      </c>
      <c r="L305" t="s">
        <v>50</v>
      </c>
      <c r="M305" t="s">
        <v>51</v>
      </c>
      <c r="N305">
        <v>940</v>
      </c>
      <c r="O305" t="s">
        <v>52</v>
      </c>
      <c r="P305" t="s">
        <v>53</v>
      </c>
      <c r="T305" t="s">
        <v>3528</v>
      </c>
      <c r="U305" t="s">
        <v>3529</v>
      </c>
      <c r="V305" t="s">
        <v>2391</v>
      </c>
      <c r="W305" t="s">
        <v>56</v>
      </c>
      <c r="X305" t="s">
        <v>3137</v>
      </c>
      <c r="Y305" t="s">
        <v>3055</v>
      </c>
      <c r="Z305" s="3">
        <v>0</v>
      </c>
      <c r="AA305" t="s">
        <v>3530</v>
      </c>
      <c r="AB305" t="s">
        <v>3370</v>
      </c>
      <c r="AC305" t="s">
        <v>61</v>
      </c>
      <c r="AD305" t="s">
        <v>61</v>
      </c>
      <c r="AE305" t="s">
        <v>3531</v>
      </c>
      <c r="AF305" t="s">
        <v>63</v>
      </c>
      <c r="AH305">
        <v>0</v>
      </c>
      <c r="AI305" s="2">
        <v>45316</v>
      </c>
      <c r="AJ305" t="s">
        <v>64</v>
      </c>
      <c r="AK305" t="s">
        <v>64</v>
      </c>
      <c r="AL305" t="s">
        <v>3532</v>
      </c>
      <c r="AM305" t="s">
        <v>3529</v>
      </c>
      <c r="AN305" s="3">
        <v>609.02</v>
      </c>
      <c r="AO305" t="s">
        <v>3370</v>
      </c>
      <c r="AP305" t="s">
        <v>64</v>
      </c>
      <c r="AQ305" t="s">
        <v>3531</v>
      </c>
      <c r="AR305">
        <v>1169</v>
      </c>
      <c r="AS305" t="s">
        <v>66</v>
      </c>
    </row>
    <row r="306" spans="1:45" ht="16" x14ac:dyDescent="0.2">
      <c r="A306">
        <v>4144</v>
      </c>
      <c r="B306">
        <v>4144</v>
      </c>
      <c r="C306" s="2">
        <v>45316.041666666657</v>
      </c>
      <c r="D306" t="s">
        <v>1761</v>
      </c>
      <c r="E306" t="s">
        <v>3534</v>
      </c>
      <c r="F306" s="3">
        <v>508.08</v>
      </c>
      <c r="G306" t="s">
        <v>47</v>
      </c>
      <c r="H306" s="3">
        <v>0</v>
      </c>
      <c r="I306" t="s">
        <v>48</v>
      </c>
      <c r="J306">
        <v>2722</v>
      </c>
      <c r="K306" t="s">
        <v>49</v>
      </c>
      <c r="L306" t="s">
        <v>50</v>
      </c>
      <c r="M306" t="s">
        <v>51</v>
      </c>
      <c r="N306">
        <v>940</v>
      </c>
      <c r="O306" t="s">
        <v>52</v>
      </c>
      <c r="P306" t="s">
        <v>53</v>
      </c>
      <c r="T306" t="s">
        <v>3535</v>
      </c>
      <c r="U306" t="s">
        <v>3536</v>
      </c>
      <c r="V306" t="s">
        <v>2386</v>
      </c>
      <c r="W306" t="s">
        <v>56</v>
      </c>
      <c r="X306" t="s">
        <v>3537</v>
      </c>
      <c r="Y306" t="s">
        <v>2668</v>
      </c>
      <c r="Z306" s="3">
        <v>19</v>
      </c>
      <c r="AA306" t="s">
        <v>3538</v>
      </c>
      <c r="AB306" t="s">
        <v>3361</v>
      </c>
      <c r="AC306" t="s">
        <v>61</v>
      </c>
      <c r="AD306" t="s">
        <v>61</v>
      </c>
      <c r="AE306" t="s">
        <v>3539</v>
      </c>
      <c r="AF306" t="s">
        <v>63</v>
      </c>
      <c r="AH306">
        <v>0</v>
      </c>
      <c r="AI306" s="2">
        <v>45316</v>
      </c>
      <c r="AJ306" t="s">
        <v>64</v>
      </c>
      <c r="AK306" t="s">
        <v>64</v>
      </c>
      <c r="AL306" t="s">
        <v>3540</v>
      </c>
      <c r="AM306" t="s">
        <v>3536</v>
      </c>
      <c r="AN306" s="3">
        <v>51.15</v>
      </c>
      <c r="AO306" t="s">
        <v>3361</v>
      </c>
      <c r="AP306" t="s">
        <v>64</v>
      </c>
      <c r="AQ306" t="s">
        <v>3539</v>
      </c>
      <c r="AR306">
        <v>1168</v>
      </c>
      <c r="AS306" t="s">
        <v>66</v>
      </c>
    </row>
    <row r="307" spans="1:45" ht="16" x14ac:dyDescent="0.2">
      <c r="A307">
        <v>4145</v>
      </c>
      <c r="B307">
        <v>4145</v>
      </c>
      <c r="C307" s="2">
        <v>45316.041666666657</v>
      </c>
      <c r="D307" t="s">
        <v>1748</v>
      </c>
      <c r="E307" t="s">
        <v>3541</v>
      </c>
      <c r="F307" s="3">
        <v>42.5</v>
      </c>
      <c r="G307" t="s">
        <v>47</v>
      </c>
      <c r="H307" s="3">
        <v>0</v>
      </c>
      <c r="I307" t="s">
        <v>48</v>
      </c>
      <c r="J307">
        <v>2705</v>
      </c>
      <c r="K307" t="s">
        <v>49</v>
      </c>
      <c r="L307" t="s">
        <v>50</v>
      </c>
      <c r="M307" t="s">
        <v>51</v>
      </c>
      <c r="N307">
        <v>940</v>
      </c>
      <c r="O307" t="s">
        <v>52</v>
      </c>
      <c r="P307" t="s">
        <v>53</v>
      </c>
      <c r="T307" t="s">
        <v>3535</v>
      </c>
      <c r="U307" t="s">
        <v>3536</v>
      </c>
      <c r="V307" t="s">
        <v>2386</v>
      </c>
      <c r="W307" t="s">
        <v>56</v>
      </c>
      <c r="X307" t="s">
        <v>3537</v>
      </c>
      <c r="Y307" t="s">
        <v>2668</v>
      </c>
      <c r="Z307" s="3">
        <v>19</v>
      </c>
      <c r="AA307" t="s">
        <v>3538</v>
      </c>
      <c r="AB307" t="s">
        <v>3361</v>
      </c>
      <c r="AC307" t="s">
        <v>61</v>
      </c>
      <c r="AD307" t="s">
        <v>61</v>
      </c>
      <c r="AE307" t="s">
        <v>3539</v>
      </c>
      <c r="AF307" t="s">
        <v>63</v>
      </c>
      <c r="AH307">
        <v>0</v>
      </c>
      <c r="AI307" s="2">
        <v>45316</v>
      </c>
      <c r="AJ307" t="s">
        <v>64</v>
      </c>
      <c r="AK307" t="s">
        <v>64</v>
      </c>
      <c r="AL307" t="s">
        <v>3540</v>
      </c>
      <c r="AM307" t="s">
        <v>3536</v>
      </c>
      <c r="AN307" s="3">
        <v>51.15</v>
      </c>
      <c r="AO307" t="s">
        <v>3361</v>
      </c>
      <c r="AP307" t="s">
        <v>64</v>
      </c>
      <c r="AQ307" t="s">
        <v>3539</v>
      </c>
      <c r="AR307">
        <v>1168</v>
      </c>
      <c r="AS307" t="s">
        <v>66</v>
      </c>
    </row>
    <row r="308" spans="1:45" ht="16" x14ac:dyDescent="0.2">
      <c r="A308">
        <v>2889</v>
      </c>
      <c r="B308">
        <v>2889</v>
      </c>
      <c r="C308" s="2">
        <v>45320.041666666657</v>
      </c>
      <c r="D308" t="s">
        <v>1782</v>
      </c>
      <c r="E308" t="s">
        <v>3551</v>
      </c>
      <c r="F308" s="3">
        <v>36</v>
      </c>
      <c r="G308" t="s">
        <v>47</v>
      </c>
      <c r="H308" s="3">
        <v>0</v>
      </c>
      <c r="I308" t="s">
        <v>48</v>
      </c>
      <c r="J308">
        <v>2900</v>
      </c>
      <c r="K308" t="s">
        <v>49</v>
      </c>
      <c r="L308" t="s">
        <v>50</v>
      </c>
      <c r="M308" t="s">
        <v>51</v>
      </c>
      <c r="N308">
        <v>940</v>
      </c>
      <c r="O308" t="s">
        <v>52</v>
      </c>
      <c r="P308" t="s">
        <v>53</v>
      </c>
      <c r="T308" t="s">
        <v>3548</v>
      </c>
      <c r="U308" t="s">
        <v>3549</v>
      </c>
      <c r="Z308" s="3"/>
      <c r="AF308" t="s">
        <v>63</v>
      </c>
      <c r="AH308">
        <v>0</v>
      </c>
      <c r="AI308" s="2">
        <v>45320</v>
      </c>
      <c r="AJ308" t="s">
        <v>64</v>
      </c>
      <c r="AK308" t="s">
        <v>64</v>
      </c>
      <c r="AL308" t="s">
        <v>3550</v>
      </c>
      <c r="AM308" t="s">
        <v>3549</v>
      </c>
      <c r="AN308" s="3"/>
      <c r="AP308" t="s">
        <v>64</v>
      </c>
      <c r="AR308">
        <v>1173</v>
      </c>
      <c r="AS308" t="s">
        <v>66</v>
      </c>
    </row>
    <row r="309" spans="1:45" ht="16" x14ac:dyDescent="0.2">
      <c r="A309">
        <v>4197</v>
      </c>
      <c r="B309">
        <v>4197</v>
      </c>
      <c r="C309" s="2">
        <v>45320.041666666657</v>
      </c>
      <c r="D309" t="s">
        <v>2220</v>
      </c>
      <c r="E309" t="s">
        <v>3564</v>
      </c>
      <c r="F309" s="3">
        <v>65</v>
      </c>
      <c r="G309" t="s">
        <v>47</v>
      </c>
      <c r="H309" s="3">
        <v>0</v>
      </c>
      <c r="I309" t="s">
        <v>48</v>
      </c>
      <c r="J309">
        <v>2900</v>
      </c>
      <c r="K309" t="s">
        <v>49</v>
      </c>
      <c r="L309" t="s">
        <v>50</v>
      </c>
      <c r="M309" t="s">
        <v>51</v>
      </c>
      <c r="N309">
        <v>940</v>
      </c>
      <c r="O309" t="s">
        <v>52</v>
      </c>
      <c r="P309" t="s">
        <v>53</v>
      </c>
      <c r="T309" t="s">
        <v>3558</v>
      </c>
      <c r="U309" t="s">
        <v>3559</v>
      </c>
      <c r="V309" t="s">
        <v>3521</v>
      </c>
      <c r="W309" t="s">
        <v>56</v>
      </c>
      <c r="X309" t="s">
        <v>3560</v>
      </c>
      <c r="Y309" t="s">
        <v>221</v>
      </c>
      <c r="Z309" s="3">
        <v>0</v>
      </c>
      <c r="AA309" t="s">
        <v>431</v>
      </c>
      <c r="AB309" t="s">
        <v>3561</v>
      </c>
      <c r="AC309" t="s">
        <v>61</v>
      </c>
      <c r="AD309" t="s">
        <v>61</v>
      </c>
      <c r="AE309" t="s">
        <v>3562</v>
      </c>
      <c r="AF309" t="s">
        <v>63</v>
      </c>
      <c r="AH309">
        <v>0</v>
      </c>
      <c r="AI309" s="2">
        <v>45320</v>
      </c>
      <c r="AJ309" t="s">
        <v>64</v>
      </c>
      <c r="AK309" t="s">
        <v>64</v>
      </c>
      <c r="AL309" t="s">
        <v>3563</v>
      </c>
      <c r="AM309" t="s">
        <v>3559</v>
      </c>
      <c r="AN309" s="3">
        <v>65</v>
      </c>
      <c r="AO309" t="s">
        <v>3561</v>
      </c>
      <c r="AP309" t="s">
        <v>64</v>
      </c>
      <c r="AQ309" t="s">
        <v>3562</v>
      </c>
      <c r="AR309">
        <v>1174</v>
      </c>
      <c r="AS309" t="s">
        <v>66</v>
      </c>
    </row>
    <row r="310" spans="1:45" ht="16" x14ac:dyDescent="0.2">
      <c r="A310">
        <v>3314</v>
      </c>
      <c r="B310">
        <v>3314</v>
      </c>
      <c r="C310" s="2">
        <v>45322</v>
      </c>
      <c r="D310" t="s">
        <v>1934</v>
      </c>
      <c r="E310" t="s">
        <v>206</v>
      </c>
      <c r="F310" s="3">
        <v>2957.87</v>
      </c>
      <c r="G310" t="s">
        <v>47</v>
      </c>
      <c r="H310" s="3">
        <v>0</v>
      </c>
      <c r="I310" t="s">
        <v>104</v>
      </c>
      <c r="J310">
        <v>2551</v>
      </c>
      <c r="K310" t="s">
        <v>49</v>
      </c>
      <c r="L310" t="s">
        <v>50</v>
      </c>
      <c r="M310" t="s">
        <v>51</v>
      </c>
      <c r="N310">
        <v>1730</v>
      </c>
      <c r="O310" t="s">
        <v>52</v>
      </c>
      <c r="P310" t="s">
        <v>203</v>
      </c>
      <c r="T310" t="s">
        <v>64</v>
      </c>
      <c r="Z310" s="3"/>
      <c r="AF310" t="s">
        <v>63</v>
      </c>
      <c r="AH310">
        <v>0</v>
      </c>
      <c r="AI310" s="2">
        <v>45322</v>
      </c>
      <c r="AJ310" t="s">
        <v>64</v>
      </c>
      <c r="AK310" t="s">
        <v>64</v>
      </c>
      <c r="AL310" t="s">
        <v>64</v>
      </c>
      <c r="AN310" s="3"/>
      <c r="AP310" t="s">
        <v>64</v>
      </c>
      <c r="AR310" t="s">
        <v>64</v>
      </c>
      <c r="AS310" t="s">
        <v>66</v>
      </c>
    </row>
    <row r="311" spans="1:45" ht="16" x14ac:dyDescent="0.2">
      <c r="A311">
        <v>3315</v>
      </c>
      <c r="B311">
        <v>3315</v>
      </c>
      <c r="C311" s="2">
        <v>45322</v>
      </c>
      <c r="D311" t="s">
        <v>1935</v>
      </c>
      <c r="E311" t="s">
        <v>206</v>
      </c>
      <c r="F311" s="3">
        <v>2268.59</v>
      </c>
      <c r="G311" t="s">
        <v>47</v>
      </c>
      <c r="H311" s="3">
        <v>0</v>
      </c>
      <c r="I311" t="s">
        <v>104</v>
      </c>
      <c r="J311">
        <v>2551</v>
      </c>
      <c r="K311" t="s">
        <v>49</v>
      </c>
      <c r="L311" t="s">
        <v>50</v>
      </c>
      <c r="M311" t="s">
        <v>51</v>
      </c>
      <c r="N311">
        <v>1730</v>
      </c>
      <c r="O311" t="s">
        <v>52</v>
      </c>
      <c r="P311" t="s">
        <v>203</v>
      </c>
      <c r="T311" t="s">
        <v>64</v>
      </c>
      <c r="Z311" s="3"/>
      <c r="AF311" t="s">
        <v>63</v>
      </c>
      <c r="AH311">
        <v>0</v>
      </c>
      <c r="AI311" s="2">
        <v>45322</v>
      </c>
      <c r="AJ311" t="s">
        <v>64</v>
      </c>
      <c r="AK311" t="s">
        <v>64</v>
      </c>
      <c r="AL311" t="s">
        <v>64</v>
      </c>
      <c r="AN311" s="3"/>
      <c r="AP311" t="s">
        <v>64</v>
      </c>
      <c r="AR311" t="s">
        <v>64</v>
      </c>
      <c r="AS311" t="s">
        <v>66</v>
      </c>
    </row>
    <row r="312" spans="1:45" ht="16" x14ac:dyDescent="0.2">
      <c r="A312">
        <v>3612</v>
      </c>
      <c r="B312">
        <v>3612</v>
      </c>
      <c r="C312" s="2">
        <v>45322</v>
      </c>
      <c r="D312" t="s">
        <v>1936</v>
      </c>
      <c r="E312" t="s">
        <v>2635</v>
      </c>
      <c r="F312" s="3">
        <v>143</v>
      </c>
      <c r="G312" t="s">
        <v>47</v>
      </c>
      <c r="H312" s="3">
        <v>0</v>
      </c>
      <c r="I312" t="s">
        <v>104</v>
      </c>
      <c r="J312">
        <v>2551</v>
      </c>
      <c r="K312" t="s">
        <v>49</v>
      </c>
      <c r="L312" t="s">
        <v>50</v>
      </c>
      <c r="M312" t="s">
        <v>51</v>
      </c>
      <c r="N312">
        <v>1730</v>
      </c>
      <c r="O312" t="s">
        <v>52</v>
      </c>
      <c r="P312" t="s">
        <v>203</v>
      </c>
      <c r="T312" t="s">
        <v>64</v>
      </c>
      <c r="Z312" s="3"/>
      <c r="AF312" t="s">
        <v>63</v>
      </c>
      <c r="AH312">
        <v>0</v>
      </c>
      <c r="AI312" s="2">
        <v>45322</v>
      </c>
      <c r="AJ312" t="s">
        <v>64</v>
      </c>
      <c r="AK312" t="s">
        <v>64</v>
      </c>
      <c r="AL312" t="s">
        <v>64</v>
      </c>
      <c r="AN312" s="3"/>
      <c r="AP312" t="s">
        <v>64</v>
      </c>
      <c r="AR312" t="s">
        <v>64</v>
      </c>
      <c r="AS312" t="s">
        <v>66</v>
      </c>
    </row>
    <row r="313" spans="1:45" ht="16" x14ac:dyDescent="0.2">
      <c r="A313">
        <v>3618</v>
      </c>
      <c r="B313">
        <v>3618</v>
      </c>
      <c r="C313" s="2">
        <v>45322</v>
      </c>
      <c r="D313" t="s">
        <v>1936</v>
      </c>
      <c r="E313" t="s">
        <v>206</v>
      </c>
      <c r="F313" s="3">
        <v>2988.56</v>
      </c>
      <c r="G313" t="s">
        <v>47</v>
      </c>
      <c r="H313" s="3">
        <v>0</v>
      </c>
      <c r="I313" t="s">
        <v>104</v>
      </c>
      <c r="J313">
        <v>2551</v>
      </c>
      <c r="K313" t="s">
        <v>49</v>
      </c>
      <c r="L313" t="s">
        <v>50</v>
      </c>
      <c r="M313" t="s">
        <v>51</v>
      </c>
      <c r="N313">
        <v>1730</v>
      </c>
      <c r="O313" t="s">
        <v>52</v>
      </c>
      <c r="P313" t="s">
        <v>203</v>
      </c>
      <c r="T313" t="s">
        <v>64</v>
      </c>
      <c r="Z313" s="3"/>
      <c r="AF313" t="s">
        <v>63</v>
      </c>
      <c r="AH313">
        <v>0</v>
      </c>
      <c r="AI313" s="2">
        <v>45322</v>
      </c>
      <c r="AJ313" t="s">
        <v>64</v>
      </c>
      <c r="AK313" t="s">
        <v>64</v>
      </c>
      <c r="AL313" t="s">
        <v>64</v>
      </c>
      <c r="AN313" s="3"/>
      <c r="AP313" t="s">
        <v>64</v>
      </c>
      <c r="AR313" t="s">
        <v>64</v>
      </c>
      <c r="AS313" t="s">
        <v>66</v>
      </c>
    </row>
    <row r="314" spans="1:45" ht="16" x14ac:dyDescent="0.2">
      <c r="A314">
        <v>3619</v>
      </c>
      <c r="B314">
        <v>3619</v>
      </c>
      <c r="C314" s="2">
        <v>45322</v>
      </c>
      <c r="D314" t="s">
        <v>1936</v>
      </c>
      <c r="E314" t="s">
        <v>204</v>
      </c>
      <c r="F314" s="3">
        <v>684.38</v>
      </c>
      <c r="G314" t="s">
        <v>47</v>
      </c>
      <c r="H314" s="3">
        <v>0</v>
      </c>
      <c r="I314" t="s">
        <v>104</v>
      </c>
      <c r="J314">
        <v>2555</v>
      </c>
      <c r="K314" t="s">
        <v>49</v>
      </c>
      <c r="L314" t="s">
        <v>50</v>
      </c>
      <c r="M314" t="s">
        <v>51</v>
      </c>
      <c r="N314">
        <v>1730</v>
      </c>
      <c r="O314" t="s">
        <v>52</v>
      </c>
      <c r="P314" t="s">
        <v>203</v>
      </c>
      <c r="T314" t="s">
        <v>64</v>
      </c>
      <c r="Z314" s="3"/>
      <c r="AF314" t="s">
        <v>63</v>
      </c>
      <c r="AH314">
        <v>0</v>
      </c>
      <c r="AI314" s="2">
        <v>45322</v>
      </c>
      <c r="AJ314" t="s">
        <v>64</v>
      </c>
      <c r="AK314" t="s">
        <v>64</v>
      </c>
      <c r="AL314" t="s">
        <v>64</v>
      </c>
      <c r="AN314" s="3"/>
      <c r="AP314" t="s">
        <v>64</v>
      </c>
      <c r="AR314" t="s">
        <v>64</v>
      </c>
      <c r="AS314" t="s">
        <v>66</v>
      </c>
    </row>
    <row r="315" spans="1:45" ht="16" x14ac:dyDescent="0.2">
      <c r="A315">
        <v>3620</v>
      </c>
      <c r="B315">
        <v>3620</v>
      </c>
      <c r="C315" s="2">
        <v>45322</v>
      </c>
      <c r="D315" t="s">
        <v>1935</v>
      </c>
      <c r="E315" t="s">
        <v>204</v>
      </c>
      <c r="F315" s="3">
        <v>502.11</v>
      </c>
      <c r="G315" t="s">
        <v>47</v>
      </c>
      <c r="H315" s="3">
        <v>0</v>
      </c>
      <c r="I315" t="s">
        <v>104</v>
      </c>
      <c r="J315">
        <v>2555</v>
      </c>
      <c r="K315" t="s">
        <v>49</v>
      </c>
      <c r="L315" t="s">
        <v>50</v>
      </c>
      <c r="M315" t="s">
        <v>51</v>
      </c>
      <c r="N315">
        <v>1730</v>
      </c>
      <c r="O315" t="s">
        <v>52</v>
      </c>
      <c r="P315" t="s">
        <v>203</v>
      </c>
      <c r="T315" t="s">
        <v>64</v>
      </c>
      <c r="Z315" s="3"/>
      <c r="AF315" t="s">
        <v>63</v>
      </c>
      <c r="AH315">
        <v>0</v>
      </c>
      <c r="AI315" s="2">
        <v>45322</v>
      </c>
      <c r="AJ315" t="s">
        <v>64</v>
      </c>
      <c r="AK315" t="s">
        <v>64</v>
      </c>
      <c r="AL315" t="s">
        <v>64</v>
      </c>
      <c r="AN315" s="3"/>
      <c r="AP315" t="s">
        <v>64</v>
      </c>
      <c r="AR315" t="s">
        <v>64</v>
      </c>
      <c r="AS315" t="s">
        <v>66</v>
      </c>
    </row>
    <row r="316" spans="1:45" ht="16" x14ac:dyDescent="0.2">
      <c r="A316">
        <v>3621</v>
      </c>
      <c r="B316">
        <v>3621</v>
      </c>
      <c r="C316" s="2">
        <v>45322</v>
      </c>
      <c r="D316" t="s">
        <v>1934</v>
      </c>
      <c r="E316" t="s">
        <v>204</v>
      </c>
      <c r="F316" s="3">
        <v>652.15</v>
      </c>
      <c r="G316" t="s">
        <v>47</v>
      </c>
      <c r="H316" s="3">
        <v>0</v>
      </c>
      <c r="I316" t="s">
        <v>104</v>
      </c>
      <c r="J316">
        <v>2555</v>
      </c>
      <c r="K316" t="s">
        <v>49</v>
      </c>
      <c r="L316" t="s">
        <v>50</v>
      </c>
      <c r="M316" t="s">
        <v>51</v>
      </c>
      <c r="N316">
        <v>1730</v>
      </c>
      <c r="O316" t="s">
        <v>52</v>
      </c>
      <c r="P316" t="s">
        <v>203</v>
      </c>
      <c r="T316" t="s">
        <v>64</v>
      </c>
      <c r="Z316" s="3"/>
      <c r="AF316" t="s">
        <v>63</v>
      </c>
      <c r="AH316">
        <v>0</v>
      </c>
      <c r="AI316" s="2">
        <v>45322</v>
      </c>
      <c r="AJ316" t="s">
        <v>64</v>
      </c>
      <c r="AK316" t="s">
        <v>64</v>
      </c>
      <c r="AL316" t="s">
        <v>64</v>
      </c>
      <c r="AN316" s="3"/>
      <c r="AP316" t="s">
        <v>64</v>
      </c>
      <c r="AR316" t="s">
        <v>64</v>
      </c>
      <c r="AS316" t="s">
        <v>66</v>
      </c>
    </row>
    <row r="317" spans="1:45" ht="16" x14ac:dyDescent="0.2">
      <c r="A317">
        <v>2894</v>
      </c>
      <c r="B317">
        <v>2894</v>
      </c>
      <c r="C317" s="2">
        <v>45322.041666666657</v>
      </c>
      <c r="D317" t="s">
        <v>1748</v>
      </c>
      <c r="E317" t="s">
        <v>3565</v>
      </c>
      <c r="F317" s="3">
        <v>5.68</v>
      </c>
      <c r="G317" t="s">
        <v>47</v>
      </c>
      <c r="H317" s="3">
        <v>0</v>
      </c>
      <c r="I317" t="s">
        <v>48</v>
      </c>
      <c r="J317">
        <v>2705</v>
      </c>
      <c r="K317" t="s">
        <v>49</v>
      </c>
      <c r="L317" t="s">
        <v>50</v>
      </c>
      <c r="M317" t="s">
        <v>51</v>
      </c>
      <c r="N317">
        <v>940</v>
      </c>
      <c r="O317" t="s">
        <v>52</v>
      </c>
      <c r="P317" t="s">
        <v>53</v>
      </c>
      <c r="T317" t="s">
        <v>3355</v>
      </c>
      <c r="U317" t="s">
        <v>3566</v>
      </c>
      <c r="Z317" s="3"/>
      <c r="AF317" t="s">
        <v>63</v>
      </c>
      <c r="AH317">
        <v>0</v>
      </c>
      <c r="AI317" s="2">
        <v>45322</v>
      </c>
      <c r="AJ317" t="s">
        <v>64</v>
      </c>
      <c r="AK317" t="s">
        <v>64</v>
      </c>
      <c r="AL317" t="s">
        <v>3567</v>
      </c>
      <c r="AM317" t="s">
        <v>3566</v>
      </c>
      <c r="AN317" s="3"/>
      <c r="AP317" t="s">
        <v>64</v>
      </c>
      <c r="AR317">
        <v>1177</v>
      </c>
      <c r="AS317" t="s">
        <v>66</v>
      </c>
    </row>
    <row r="318" spans="1:45" ht="16" x14ac:dyDescent="0.2">
      <c r="A318">
        <v>2866</v>
      </c>
      <c r="B318">
        <v>2866</v>
      </c>
      <c r="C318" s="2">
        <v>45323.041666666657</v>
      </c>
      <c r="D318" t="s">
        <v>1748</v>
      </c>
      <c r="E318" t="s">
        <v>2507</v>
      </c>
      <c r="F318" s="3">
        <v>200.15</v>
      </c>
      <c r="G318" t="s">
        <v>47</v>
      </c>
      <c r="H318" s="3">
        <v>0</v>
      </c>
      <c r="I318" t="s">
        <v>48</v>
      </c>
      <c r="J318">
        <v>2702</v>
      </c>
      <c r="K318" t="s">
        <v>49</v>
      </c>
      <c r="L318" t="s">
        <v>50</v>
      </c>
      <c r="M318" t="s">
        <v>51</v>
      </c>
      <c r="N318">
        <v>940</v>
      </c>
      <c r="O318" t="s">
        <v>52</v>
      </c>
      <c r="P318" t="s">
        <v>53</v>
      </c>
      <c r="T318" t="s">
        <v>3568</v>
      </c>
      <c r="U318" t="s">
        <v>3569</v>
      </c>
      <c r="V318" t="s">
        <v>2381</v>
      </c>
      <c r="W318" t="s">
        <v>56</v>
      </c>
      <c r="X318" t="s">
        <v>3570</v>
      </c>
      <c r="Y318" t="s">
        <v>2726</v>
      </c>
      <c r="Z318" s="3">
        <v>19</v>
      </c>
      <c r="AA318" t="s">
        <v>3571</v>
      </c>
      <c r="AB318" t="s">
        <v>3497</v>
      </c>
      <c r="AC318" t="s">
        <v>61</v>
      </c>
      <c r="AD318" t="s">
        <v>61</v>
      </c>
      <c r="AE318" t="s">
        <v>3572</v>
      </c>
      <c r="AF318" t="s">
        <v>63</v>
      </c>
      <c r="AH318">
        <v>0</v>
      </c>
      <c r="AI318" s="2">
        <v>45323</v>
      </c>
      <c r="AJ318" t="s">
        <v>64</v>
      </c>
      <c r="AK318" t="s">
        <v>64</v>
      </c>
      <c r="AL318" t="s">
        <v>3573</v>
      </c>
      <c r="AM318" t="s">
        <v>3569</v>
      </c>
      <c r="AN318" s="3">
        <v>200.15</v>
      </c>
      <c r="AO318" t="s">
        <v>3497</v>
      </c>
      <c r="AP318" t="s">
        <v>64</v>
      </c>
      <c r="AQ318" t="s">
        <v>3572</v>
      </c>
      <c r="AR318">
        <v>1176</v>
      </c>
      <c r="AS318" t="s">
        <v>66</v>
      </c>
    </row>
    <row r="319" spans="1:45" ht="16" x14ac:dyDescent="0.2">
      <c r="A319">
        <v>2872</v>
      </c>
      <c r="B319">
        <v>2872</v>
      </c>
      <c r="C319" s="2">
        <v>45328.041666666657</v>
      </c>
      <c r="D319" t="s">
        <v>1748</v>
      </c>
      <c r="E319" t="s">
        <v>2371</v>
      </c>
      <c r="F319" s="3">
        <v>46.41</v>
      </c>
      <c r="G319" t="s">
        <v>47</v>
      </c>
      <c r="H319" s="3">
        <v>0</v>
      </c>
      <c r="I319" t="s">
        <v>48</v>
      </c>
      <c r="J319">
        <v>2663</v>
      </c>
      <c r="K319" t="s">
        <v>49</v>
      </c>
      <c r="L319" t="s">
        <v>50</v>
      </c>
      <c r="M319" t="s">
        <v>51</v>
      </c>
      <c r="N319">
        <v>940</v>
      </c>
      <c r="O319" t="s">
        <v>52</v>
      </c>
      <c r="P319" t="s">
        <v>53</v>
      </c>
      <c r="T319" t="s">
        <v>2516</v>
      </c>
      <c r="U319" t="s">
        <v>3574</v>
      </c>
      <c r="V319" t="s">
        <v>2379</v>
      </c>
      <c r="W319" t="s">
        <v>56</v>
      </c>
      <c r="X319" t="s">
        <v>3575</v>
      </c>
      <c r="Y319" t="s">
        <v>2375</v>
      </c>
      <c r="Z319" s="3">
        <v>19</v>
      </c>
      <c r="AA319" t="s">
        <v>2519</v>
      </c>
      <c r="AB319" t="s">
        <v>3576</v>
      </c>
      <c r="AC319" t="s">
        <v>61</v>
      </c>
      <c r="AD319" t="s">
        <v>61</v>
      </c>
      <c r="AE319" t="s">
        <v>3577</v>
      </c>
      <c r="AF319" t="s">
        <v>63</v>
      </c>
      <c r="AH319">
        <v>0</v>
      </c>
      <c r="AI319" s="2">
        <v>45328</v>
      </c>
      <c r="AJ319" t="s">
        <v>64</v>
      </c>
      <c r="AK319" t="s">
        <v>64</v>
      </c>
      <c r="AL319" t="s">
        <v>3578</v>
      </c>
      <c r="AM319" t="s">
        <v>3574</v>
      </c>
      <c r="AN319" s="3">
        <v>46.41</v>
      </c>
      <c r="AO319" t="s">
        <v>3576</v>
      </c>
      <c r="AP319" t="s">
        <v>64</v>
      </c>
      <c r="AQ319" t="s">
        <v>3577</v>
      </c>
      <c r="AR319">
        <v>1178</v>
      </c>
      <c r="AS319" t="s">
        <v>66</v>
      </c>
    </row>
    <row r="320" spans="1:45" ht="16" x14ac:dyDescent="0.2">
      <c r="A320">
        <v>2873</v>
      </c>
      <c r="B320">
        <v>2873</v>
      </c>
      <c r="C320" s="2">
        <v>45329.041666666657</v>
      </c>
      <c r="D320" t="s">
        <v>2303</v>
      </c>
      <c r="E320" t="s">
        <v>137</v>
      </c>
      <c r="F320" s="3">
        <v>20000</v>
      </c>
      <c r="G320" t="s">
        <v>47</v>
      </c>
      <c r="H320" s="3">
        <v>0</v>
      </c>
      <c r="I320" t="s">
        <v>104</v>
      </c>
      <c r="J320">
        <v>940</v>
      </c>
      <c r="K320" t="s">
        <v>52</v>
      </c>
      <c r="L320" t="s">
        <v>53</v>
      </c>
      <c r="N320">
        <v>3200</v>
      </c>
      <c r="O320" t="s">
        <v>49</v>
      </c>
      <c r="P320" t="s">
        <v>105</v>
      </c>
      <c r="Q320" t="s">
        <v>106</v>
      </c>
      <c r="T320" t="s">
        <v>298</v>
      </c>
      <c r="U320" t="s">
        <v>3579</v>
      </c>
      <c r="V320" t="s">
        <v>2388</v>
      </c>
      <c r="W320" t="s">
        <v>56</v>
      </c>
      <c r="X320" t="s">
        <v>3580</v>
      </c>
      <c r="Y320" t="s">
        <v>142</v>
      </c>
      <c r="Z320" s="3">
        <v>0</v>
      </c>
      <c r="AA320" t="s">
        <v>302</v>
      </c>
      <c r="AB320" t="s">
        <v>3581</v>
      </c>
      <c r="AC320" t="s">
        <v>61</v>
      </c>
      <c r="AD320" t="s">
        <v>61</v>
      </c>
      <c r="AE320" t="s">
        <v>3582</v>
      </c>
      <c r="AF320" t="s">
        <v>63</v>
      </c>
      <c r="AH320">
        <v>0</v>
      </c>
      <c r="AI320" s="2">
        <v>45329</v>
      </c>
      <c r="AJ320" t="s">
        <v>64</v>
      </c>
      <c r="AK320" t="s">
        <v>64</v>
      </c>
      <c r="AL320" t="s">
        <v>3583</v>
      </c>
      <c r="AM320" t="s">
        <v>3579</v>
      </c>
      <c r="AN320" s="3">
        <v>20000</v>
      </c>
      <c r="AO320" t="s">
        <v>3581</v>
      </c>
      <c r="AP320" t="s">
        <v>64</v>
      </c>
      <c r="AQ320" t="s">
        <v>3582</v>
      </c>
      <c r="AR320">
        <v>1179</v>
      </c>
      <c r="AS320" t="s">
        <v>66</v>
      </c>
    </row>
    <row r="321" spans="1:45" ht="16" x14ac:dyDescent="0.2">
      <c r="A321">
        <v>2881</v>
      </c>
      <c r="B321">
        <v>2881</v>
      </c>
      <c r="C321" s="2">
        <v>45335.041666666657</v>
      </c>
      <c r="D321" t="s">
        <v>1748</v>
      </c>
      <c r="E321" t="s">
        <v>2165</v>
      </c>
      <c r="F321" s="3">
        <v>52.9</v>
      </c>
      <c r="G321" t="s">
        <v>47</v>
      </c>
      <c r="H321" s="3">
        <v>0</v>
      </c>
      <c r="I321" t="s">
        <v>48</v>
      </c>
      <c r="J321">
        <v>2900</v>
      </c>
      <c r="K321" t="s">
        <v>49</v>
      </c>
      <c r="L321" t="s">
        <v>50</v>
      </c>
      <c r="M321" t="s">
        <v>51</v>
      </c>
      <c r="N321">
        <v>940</v>
      </c>
      <c r="O321" t="s">
        <v>52</v>
      </c>
      <c r="P321" t="s">
        <v>53</v>
      </c>
      <c r="T321" t="s">
        <v>2313</v>
      </c>
      <c r="U321" t="s">
        <v>3594</v>
      </c>
      <c r="V321" t="s">
        <v>2400</v>
      </c>
      <c r="W321" t="s">
        <v>56</v>
      </c>
      <c r="X321" t="s">
        <v>3595</v>
      </c>
      <c r="Y321" t="s">
        <v>323</v>
      </c>
      <c r="Z321" s="3">
        <v>19</v>
      </c>
      <c r="AA321" t="s">
        <v>2316</v>
      </c>
      <c r="AB321" t="s">
        <v>3445</v>
      </c>
      <c r="AC321" t="s">
        <v>61</v>
      </c>
      <c r="AD321" t="s">
        <v>61</v>
      </c>
      <c r="AE321" t="s">
        <v>3596</v>
      </c>
      <c r="AF321" t="s">
        <v>63</v>
      </c>
      <c r="AH321">
        <v>0</v>
      </c>
      <c r="AI321" s="2">
        <v>45335</v>
      </c>
      <c r="AJ321" t="s">
        <v>64</v>
      </c>
      <c r="AK321" t="s">
        <v>64</v>
      </c>
      <c r="AL321" t="s">
        <v>3597</v>
      </c>
      <c r="AM321" t="s">
        <v>3594</v>
      </c>
      <c r="AN321" s="3">
        <v>52.9</v>
      </c>
      <c r="AO321" t="s">
        <v>3445</v>
      </c>
      <c r="AP321" t="s">
        <v>64</v>
      </c>
      <c r="AQ321" t="s">
        <v>3596</v>
      </c>
      <c r="AR321">
        <v>1185</v>
      </c>
      <c r="AS321" t="s">
        <v>66</v>
      </c>
    </row>
    <row r="322" spans="1:45" ht="16" x14ac:dyDescent="0.2">
      <c r="A322">
        <v>2930</v>
      </c>
      <c r="B322">
        <v>2930</v>
      </c>
      <c r="C322" s="2">
        <v>45342</v>
      </c>
      <c r="D322" t="s">
        <v>1761</v>
      </c>
      <c r="E322" t="s">
        <v>2032</v>
      </c>
      <c r="F322" s="3">
        <v>22.4</v>
      </c>
      <c r="G322" t="s">
        <v>47</v>
      </c>
      <c r="H322" s="3">
        <v>0</v>
      </c>
      <c r="I322" t="s">
        <v>48</v>
      </c>
      <c r="J322">
        <v>2720</v>
      </c>
      <c r="K322" t="s">
        <v>49</v>
      </c>
      <c r="L322" t="s">
        <v>50</v>
      </c>
      <c r="M322" t="s">
        <v>51</v>
      </c>
      <c r="N322">
        <v>942</v>
      </c>
      <c r="O322" t="s">
        <v>52</v>
      </c>
      <c r="P322" t="s">
        <v>53</v>
      </c>
      <c r="T322" t="s">
        <v>3598</v>
      </c>
      <c r="U322" t="s">
        <v>3599</v>
      </c>
      <c r="V322" t="s">
        <v>2450</v>
      </c>
      <c r="W322" t="s">
        <v>56</v>
      </c>
      <c r="X322" t="s">
        <v>3600</v>
      </c>
      <c r="Y322" t="s">
        <v>2036</v>
      </c>
      <c r="Z322" s="3">
        <v>19</v>
      </c>
      <c r="AA322" t="s">
        <v>3601</v>
      </c>
      <c r="AB322" t="s">
        <v>3602</v>
      </c>
      <c r="AC322" t="s">
        <v>61</v>
      </c>
      <c r="AD322" t="s">
        <v>61</v>
      </c>
      <c r="AE322" t="s">
        <v>3603</v>
      </c>
      <c r="AF322" t="s">
        <v>63</v>
      </c>
      <c r="AH322">
        <v>0</v>
      </c>
      <c r="AI322" s="2">
        <v>45342</v>
      </c>
      <c r="AJ322" t="s">
        <v>64</v>
      </c>
      <c r="AK322" t="s">
        <v>64</v>
      </c>
      <c r="AL322" t="s">
        <v>3604</v>
      </c>
      <c r="AM322" t="s">
        <v>3599</v>
      </c>
      <c r="AN322" s="3">
        <v>22.4</v>
      </c>
      <c r="AO322" t="s">
        <v>3602</v>
      </c>
      <c r="AP322" t="s">
        <v>64</v>
      </c>
      <c r="AQ322" t="s">
        <v>3603</v>
      </c>
      <c r="AR322">
        <v>1198</v>
      </c>
      <c r="AS322" t="s">
        <v>66</v>
      </c>
    </row>
    <row r="323" spans="1:45" ht="16" x14ac:dyDescent="0.2">
      <c r="A323">
        <v>2936</v>
      </c>
      <c r="B323">
        <v>2936</v>
      </c>
      <c r="C323" s="2">
        <v>45344</v>
      </c>
      <c r="D323" t="s">
        <v>1761</v>
      </c>
      <c r="E323" t="s">
        <v>3611</v>
      </c>
      <c r="F323" s="3">
        <v>4.99</v>
      </c>
      <c r="G323" t="s">
        <v>47</v>
      </c>
      <c r="H323" s="3">
        <v>0</v>
      </c>
      <c r="I323" t="s">
        <v>48</v>
      </c>
      <c r="J323">
        <v>2720</v>
      </c>
      <c r="K323" t="s">
        <v>49</v>
      </c>
      <c r="L323" t="s">
        <v>50</v>
      </c>
      <c r="M323" t="s">
        <v>51</v>
      </c>
      <c r="N323">
        <v>942</v>
      </c>
      <c r="O323" t="s">
        <v>52</v>
      </c>
      <c r="P323" t="s">
        <v>53</v>
      </c>
      <c r="T323" t="s">
        <v>1043</v>
      </c>
      <c r="U323" t="s">
        <v>3612</v>
      </c>
      <c r="V323" t="s">
        <v>2444</v>
      </c>
      <c r="W323" t="s">
        <v>56</v>
      </c>
      <c r="X323" t="s">
        <v>3613</v>
      </c>
      <c r="Y323" t="s">
        <v>953</v>
      </c>
      <c r="Z323" s="3">
        <v>19</v>
      </c>
      <c r="AA323" t="s">
        <v>1046</v>
      </c>
      <c r="AB323" t="s">
        <v>3614</v>
      </c>
      <c r="AC323" t="s">
        <v>61</v>
      </c>
      <c r="AD323" t="s">
        <v>61</v>
      </c>
      <c r="AE323" t="s">
        <v>3615</v>
      </c>
      <c r="AF323" t="s">
        <v>63</v>
      </c>
      <c r="AH323">
        <v>0</v>
      </c>
      <c r="AI323" s="2">
        <v>45344</v>
      </c>
      <c r="AJ323" t="s">
        <v>64</v>
      </c>
      <c r="AK323" t="s">
        <v>64</v>
      </c>
      <c r="AL323" t="s">
        <v>747</v>
      </c>
      <c r="AM323" t="s">
        <v>3612</v>
      </c>
      <c r="AN323" s="3">
        <v>4.99</v>
      </c>
      <c r="AO323" t="s">
        <v>3614</v>
      </c>
      <c r="AP323" t="s">
        <v>64</v>
      </c>
      <c r="AQ323" t="s">
        <v>3615</v>
      </c>
      <c r="AR323">
        <v>1200</v>
      </c>
      <c r="AS323" t="s">
        <v>66</v>
      </c>
    </row>
    <row r="324" spans="1:45" ht="16" x14ac:dyDescent="0.2">
      <c r="A324">
        <v>2909</v>
      </c>
      <c r="B324">
        <v>2909</v>
      </c>
      <c r="C324" s="2">
        <v>45345.041666666657</v>
      </c>
      <c r="D324" t="s">
        <v>1814</v>
      </c>
      <c r="E324" t="s">
        <v>2057</v>
      </c>
      <c r="F324" s="3">
        <v>22.23</v>
      </c>
      <c r="G324" t="s">
        <v>47</v>
      </c>
      <c r="H324" s="3">
        <v>0</v>
      </c>
      <c r="I324" t="s">
        <v>48</v>
      </c>
      <c r="J324">
        <v>2710</v>
      </c>
      <c r="K324" t="s">
        <v>49</v>
      </c>
      <c r="L324" t="s">
        <v>50</v>
      </c>
      <c r="M324" t="s">
        <v>51</v>
      </c>
      <c r="N324">
        <v>940</v>
      </c>
      <c r="O324" t="s">
        <v>52</v>
      </c>
      <c r="P324" t="s">
        <v>53</v>
      </c>
      <c r="T324" t="s">
        <v>2469</v>
      </c>
      <c r="U324" t="s">
        <v>3619</v>
      </c>
      <c r="V324" t="s">
        <v>2440</v>
      </c>
      <c r="W324" t="s">
        <v>56</v>
      </c>
      <c r="X324" t="s">
        <v>3620</v>
      </c>
      <c r="Y324" t="s">
        <v>2061</v>
      </c>
      <c r="Z324" s="3">
        <v>19</v>
      </c>
      <c r="AA324" t="s">
        <v>2472</v>
      </c>
      <c r="AB324" t="s">
        <v>3614</v>
      </c>
      <c r="AC324" t="s">
        <v>61</v>
      </c>
      <c r="AD324" t="s">
        <v>61</v>
      </c>
      <c r="AE324" t="s">
        <v>3621</v>
      </c>
      <c r="AF324" t="s">
        <v>63</v>
      </c>
      <c r="AH324">
        <v>0</v>
      </c>
      <c r="AI324" s="2">
        <v>45345</v>
      </c>
      <c r="AJ324" t="s">
        <v>64</v>
      </c>
      <c r="AK324" t="s">
        <v>64</v>
      </c>
      <c r="AL324" t="s">
        <v>3622</v>
      </c>
      <c r="AM324" t="s">
        <v>3619</v>
      </c>
      <c r="AN324" s="3">
        <v>22.23</v>
      </c>
      <c r="AO324" t="s">
        <v>3614</v>
      </c>
      <c r="AP324" t="s">
        <v>64</v>
      </c>
      <c r="AQ324" t="s">
        <v>3621</v>
      </c>
      <c r="AR324">
        <v>1188</v>
      </c>
      <c r="AS324" t="s">
        <v>66</v>
      </c>
    </row>
    <row r="325" spans="1:45" ht="16" x14ac:dyDescent="0.2">
      <c r="A325">
        <v>2916</v>
      </c>
      <c r="B325">
        <v>2916</v>
      </c>
      <c r="C325" s="2">
        <v>45348.041666666657</v>
      </c>
      <c r="D325" t="s">
        <v>1782</v>
      </c>
      <c r="E325" t="s">
        <v>3623</v>
      </c>
      <c r="F325" s="3">
        <v>469.39</v>
      </c>
      <c r="G325" t="s">
        <v>47</v>
      </c>
      <c r="H325" s="3">
        <v>0</v>
      </c>
      <c r="I325" t="s">
        <v>48</v>
      </c>
      <c r="J325">
        <v>2704</v>
      </c>
      <c r="K325" t="s">
        <v>49</v>
      </c>
      <c r="L325" t="s">
        <v>50</v>
      </c>
      <c r="M325" t="s">
        <v>51</v>
      </c>
      <c r="N325">
        <v>940</v>
      </c>
      <c r="O325" t="s">
        <v>52</v>
      </c>
      <c r="P325" t="s">
        <v>53</v>
      </c>
      <c r="T325" t="s">
        <v>3624</v>
      </c>
      <c r="U325" t="s">
        <v>3625</v>
      </c>
      <c r="V325" t="s">
        <v>2452</v>
      </c>
      <c r="W325" t="s">
        <v>56</v>
      </c>
      <c r="X325" t="s">
        <v>3626</v>
      </c>
      <c r="Y325" t="s">
        <v>231</v>
      </c>
      <c r="Z325" s="3">
        <v>19</v>
      </c>
      <c r="AA325" t="s">
        <v>3627</v>
      </c>
      <c r="AB325" t="s">
        <v>3628</v>
      </c>
      <c r="AC325" t="s">
        <v>61</v>
      </c>
      <c r="AD325" t="s">
        <v>61</v>
      </c>
      <c r="AE325" t="s">
        <v>3629</v>
      </c>
      <c r="AF325" t="s">
        <v>63</v>
      </c>
      <c r="AH325">
        <v>0</v>
      </c>
      <c r="AI325" s="2">
        <v>45348</v>
      </c>
      <c r="AJ325" t="s">
        <v>64</v>
      </c>
      <c r="AK325" t="s">
        <v>64</v>
      </c>
      <c r="AL325" t="s">
        <v>3630</v>
      </c>
      <c r="AM325" t="s">
        <v>3625</v>
      </c>
      <c r="AN325" s="3">
        <v>469.39</v>
      </c>
      <c r="AO325" t="s">
        <v>3628</v>
      </c>
      <c r="AP325" t="s">
        <v>64</v>
      </c>
      <c r="AQ325" t="s">
        <v>3629</v>
      </c>
      <c r="AR325">
        <v>1189</v>
      </c>
      <c r="AS325" t="s">
        <v>66</v>
      </c>
    </row>
    <row r="326" spans="1:45" ht="16" x14ac:dyDescent="0.2">
      <c r="A326">
        <v>2917</v>
      </c>
      <c r="B326">
        <v>2917</v>
      </c>
      <c r="C326" s="2">
        <v>45348.041666666657</v>
      </c>
      <c r="D326" t="s">
        <v>1814</v>
      </c>
      <c r="E326" t="s">
        <v>3509</v>
      </c>
      <c r="F326" s="3">
        <v>730.07</v>
      </c>
      <c r="G326" t="s">
        <v>47</v>
      </c>
      <c r="H326" s="3">
        <v>0</v>
      </c>
      <c r="I326" t="s">
        <v>48</v>
      </c>
      <c r="J326">
        <v>2722</v>
      </c>
      <c r="K326" t="s">
        <v>49</v>
      </c>
      <c r="L326" t="s">
        <v>50</v>
      </c>
      <c r="M326" t="s">
        <v>51</v>
      </c>
      <c r="N326">
        <v>940</v>
      </c>
      <c r="O326" t="s">
        <v>52</v>
      </c>
      <c r="P326" t="s">
        <v>53</v>
      </c>
      <c r="T326" t="s">
        <v>3631</v>
      </c>
      <c r="U326" t="s">
        <v>3632</v>
      </c>
      <c r="V326" t="s">
        <v>2468</v>
      </c>
      <c r="W326" t="s">
        <v>56</v>
      </c>
      <c r="X326" t="s">
        <v>3633</v>
      </c>
      <c r="Y326" t="s">
        <v>3368</v>
      </c>
      <c r="Z326" s="3">
        <v>0</v>
      </c>
      <c r="AA326" t="s">
        <v>3634</v>
      </c>
      <c r="AB326" t="s">
        <v>3635</v>
      </c>
      <c r="AC326" t="s">
        <v>61</v>
      </c>
      <c r="AD326" t="s">
        <v>61</v>
      </c>
      <c r="AE326" t="s">
        <v>3636</v>
      </c>
      <c r="AF326" t="s">
        <v>63</v>
      </c>
      <c r="AH326">
        <v>0</v>
      </c>
      <c r="AI326" s="2">
        <v>45348</v>
      </c>
      <c r="AJ326" t="s">
        <v>64</v>
      </c>
      <c r="AK326" t="s">
        <v>64</v>
      </c>
      <c r="AL326" t="s">
        <v>3637</v>
      </c>
      <c r="AM326" t="s">
        <v>3632</v>
      </c>
      <c r="AN326" s="3">
        <v>730.07</v>
      </c>
      <c r="AO326" t="s">
        <v>3635</v>
      </c>
      <c r="AP326" t="s">
        <v>64</v>
      </c>
      <c r="AQ326" t="s">
        <v>3636</v>
      </c>
      <c r="AR326">
        <v>1190</v>
      </c>
      <c r="AS326" t="s">
        <v>66</v>
      </c>
    </row>
    <row r="327" spans="1:45" ht="16" x14ac:dyDescent="0.2">
      <c r="A327">
        <v>2918</v>
      </c>
      <c r="B327">
        <v>2918</v>
      </c>
      <c r="C327" s="2">
        <v>45348.041666666657</v>
      </c>
      <c r="D327" t="s">
        <v>1748</v>
      </c>
      <c r="E327" t="s">
        <v>3514</v>
      </c>
      <c r="F327" s="3">
        <v>9.5</v>
      </c>
      <c r="G327" t="s">
        <v>47</v>
      </c>
      <c r="H327" s="3">
        <v>0</v>
      </c>
      <c r="I327" t="s">
        <v>48</v>
      </c>
      <c r="J327">
        <v>2705</v>
      </c>
      <c r="K327" t="s">
        <v>49</v>
      </c>
      <c r="L327" t="s">
        <v>50</v>
      </c>
      <c r="M327" t="s">
        <v>51</v>
      </c>
      <c r="N327">
        <v>940</v>
      </c>
      <c r="O327" t="s">
        <v>52</v>
      </c>
      <c r="P327" t="s">
        <v>53</v>
      </c>
      <c r="T327" t="s">
        <v>3631</v>
      </c>
      <c r="U327" t="s">
        <v>3632</v>
      </c>
      <c r="V327" t="s">
        <v>2468</v>
      </c>
      <c r="W327" t="s">
        <v>56</v>
      </c>
      <c r="X327" t="s">
        <v>3633</v>
      </c>
      <c r="Y327" t="s">
        <v>3368</v>
      </c>
      <c r="Z327" s="3">
        <v>0</v>
      </c>
      <c r="AA327" t="s">
        <v>3634</v>
      </c>
      <c r="AB327" t="s">
        <v>3635</v>
      </c>
      <c r="AC327" t="s">
        <v>61</v>
      </c>
      <c r="AD327" t="s">
        <v>61</v>
      </c>
      <c r="AE327" t="s">
        <v>3636</v>
      </c>
      <c r="AF327" t="s">
        <v>63</v>
      </c>
      <c r="AH327">
        <v>0</v>
      </c>
      <c r="AI327" s="2">
        <v>45348</v>
      </c>
      <c r="AJ327" t="s">
        <v>64</v>
      </c>
      <c r="AK327" t="s">
        <v>64</v>
      </c>
      <c r="AL327" t="s">
        <v>3637</v>
      </c>
      <c r="AM327" t="s">
        <v>3632</v>
      </c>
      <c r="AN327" s="3">
        <v>730.07</v>
      </c>
      <c r="AO327" t="s">
        <v>3635</v>
      </c>
      <c r="AP327" t="s">
        <v>64</v>
      </c>
      <c r="AQ327" t="s">
        <v>3636</v>
      </c>
      <c r="AR327">
        <v>1190</v>
      </c>
      <c r="AS327" t="s">
        <v>66</v>
      </c>
    </row>
    <row r="328" spans="1:45" ht="16" x14ac:dyDescent="0.2">
      <c r="A328">
        <v>3448</v>
      </c>
      <c r="B328">
        <v>3448</v>
      </c>
      <c r="C328" s="2">
        <v>45351</v>
      </c>
      <c r="D328" t="s">
        <v>1934</v>
      </c>
      <c r="E328" t="s">
        <v>206</v>
      </c>
      <c r="F328" s="3">
        <v>2957.87</v>
      </c>
      <c r="G328" t="s">
        <v>47</v>
      </c>
      <c r="H328" s="3">
        <v>0</v>
      </c>
      <c r="I328" t="s">
        <v>104</v>
      </c>
      <c r="J328">
        <v>2551</v>
      </c>
      <c r="K328" t="s">
        <v>49</v>
      </c>
      <c r="L328" t="s">
        <v>50</v>
      </c>
      <c r="M328" t="s">
        <v>51</v>
      </c>
      <c r="N328">
        <v>1730</v>
      </c>
      <c r="O328" t="s">
        <v>52</v>
      </c>
      <c r="P328" t="s">
        <v>203</v>
      </c>
      <c r="T328" t="s">
        <v>64</v>
      </c>
      <c r="Z328" s="3"/>
      <c r="AF328" t="s">
        <v>63</v>
      </c>
      <c r="AH328">
        <v>0</v>
      </c>
      <c r="AI328" s="2">
        <v>45351</v>
      </c>
      <c r="AJ328" t="s">
        <v>64</v>
      </c>
      <c r="AK328" t="s">
        <v>64</v>
      </c>
      <c r="AL328" t="s">
        <v>64</v>
      </c>
      <c r="AN328" s="3"/>
      <c r="AP328" t="s">
        <v>64</v>
      </c>
      <c r="AR328" t="s">
        <v>64</v>
      </c>
      <c r="AS328" t="s">
        <v>66</v>
      </c>
    </row>
    <row r="329" spans="1:45" ht="16" x14ac:dyDescent="0.2">
      <c r="A329">
        <v>3449</v>
      </c>
      <c r="B329">
        <v>3449</v>
      </c>
      <c r="C329" s="2">
        <v>45351</v>
      </c>
      <c r="D329" t="s">
        <v>1935</v>
      </c>
      <c r="E329" t="s">
        <v>206</v>
      </c>
      <c r="F329" s="3">
        <v>2268.59</v>
      </c>
      <c r="G329" t="s">
        <v>47</v>
      </c>
      <c r="H329" s="3">
        <v>0</v>
      </c>
      <c r="I329" t="s">
        <v>104</v>
      </c>
      <c r="J329">
        <v>2551</v>
      </c>
      <c r="K329" t="s">
        <v>49</v>
      </c>
      <c r="L329" t="s">
        <v>50</v>
      </c>
      <c r="M329" t="s">
        <v>51</v>
      </c>
      <c r="N329">
        <v>1730</v>
      </c>
      <c r="O329" t="s">
        <v>52</v>
      </c>
      <c r="P329" t="s">
        <v>203</v>
      </c>
      <c r="T329" t="s">
        <v>64</v>
      </c>
      <c r="Z329" s="3"/>
      <c r="AF329" t="s">
        <v>63</v>
      </c>
      <c r="AH329">
        <v>0</v>
      </c>
      <c r="AI329" s="2">
        <v>45351</v>
      </c>
      <c r="AJ329" t="s">
        <v>64</v>
      </c>
      <c r="AK329" t="s">
        <v>64</v>
      </c>
      <c r="AL329" t="s">
        <v>64</v>
      </c>
      <c r="AN329" s="3"/>
      <c r="AP329" t="s">
        <v>64</v>
      </c>
      <c r="AR329" t="s">
        <v>64</v>
      </c>
      <c r="AS329" t="s">
        <v>66</v>
      </c>
    </row>
    <row r="330" spans="1:45" ht="16" x14ac:dyDescent="0.2">
      <c r="A330">
        <v>3622</v>
      </c>
      <c r="B330">
        <v>3622</v>
      </c>
      <c r="C330" s="2">
        <v>45351</v>
      </c>
      <c r="D330" t="s">
        <v>1936</v>
      </c>
      <c r="E330" t="s">
        <v>3643</v>
      </c>
      <c r="F330" s="3">
        <v>684.38</v>
      </c>
      <c r="G330" t="s">
        <v>47</v>
      </c>
      <c r="H330" s="3">
        <v>0</v>
      </c>
      <c r="I330" t="s">
        <v>104</v>
      </c>
      <c r="J330">
        <v>2555</v>
      </c>
      <c r="K330" t="s">
        <v>49</v>
      </c>
      <c r="L330" t="s">
        <v>50</v>
      </c>
      <c r="M330" t="s">
        <v>51</v>
      </c>
      <c r="N330">
        <v>1730</v>
      </c>
      <c r="O330" t="s">
        <v>52</v>
      </c>
      <c r="P330" t="s">
        <v>203</v>
      </c>
      <c r="T330" t="s">
        <v>64</v>
      </c>
      <c r="Z330" s="3"/>
      <c r="AF330" t="s">
        <v>63</v>
      </c>
      <c r="AH330">
        <v>0</v>
      </c>
      <c r="AI330" s="2">
        <v>45351</v>
      </c>
      <c r="AJ330" t="s">
        <v>64</v>
      </c>
      <c r="AK330" t="s">
        <v>64</v>
      </c>
      <c r="AL330" t="s">
        <v>64</v>
      </c>
      <c r="AN330" s="3"/>
      <c r="AP330" t="s">
        <v>64</v>
      </c>
      <c r="AR330" t="s">
        <v>64</v>
      </c>
      <c r="AS330" t="s">
        <v>66</v>
      </c>
    </row>
    <row r="331" spans="1:45" ht="16" x14ac:dyDescent="0.2">
      <c r="A331">
        <v>3623</v>
      </c>
      <c r="B331">
        <v>3623</v>
      </c>
      <c r="C331" s="2">
        <v>45351</v>
      </c>
      <c r="D331" t="s">
        <v>1934</v>
      </c>
      <c r="E331" t="s">
        <v>204</v>
      </c>
      <c r="F331" s="3">
        <v>652.15</v>
      </c>
      <c r="G331" t="s">
        <v>47</v>
      </c>
      <c r="H331" s="3">
        <v>0</v>
      </c>
      <c r="I331" t="s">
        <v>104</v>
      </c>
      <c r="J331">
        <v>2555</v>
      </c>
      <c r="K331" t="s">
        <v>49</v>
      </c>
      <c r="L331" t="s">
        <v>50</v>
      </c>
      <c r="M331" t="s">
        <v>51</v>
      </c>
      <c r="N331">
        <v>1730</v>
      </c>
      <c r="O331" t="s">
        <v>52</v>
      </c>
      <c r="P331" t="s">
        <v>203</v>
      </c>
      <c r="T331" t="s">
        <v>64</v>
      </c>
      <c r="Z331" s="3"/>
      <c r="AF331" t="s">
        <v>63</v>
      </c>
      <c r="AH331">
        <v>0</v>
      </c>
      <c r="AI331" s="2">
        <v>45351</v>
      </c>
      <c r="AJ331" t="s">
        <v>64</v>
      </c>
      <c r="AK331" t="s">
        <v>64</v>
      </c>
      <c r="AL331" t="s">
        <v>64</v>
      </c>
      <c r="AN331" s="3"/>
      <c r="AP331" t="s">
        <v>64</v>
      </c>
      <c r="AR331" t="s">
        <v>64</v>
      </c>
      <c r="AS331" t="s">
        <v>66</v>
      </c>
    </row>
    <row r="332" spans="1:45" ht="16" x14ac:dyDescent="0.2">
      <c r="A332">
        <v>3624</v>
      </c>
      <c r="B332">
        <v>3624</v>
      </c>
      <c r="C332" s="2">
        <v>45351</v>
      </c>
      <c r="D332" t="s">
        <v>1935</v>
      </c>
      <c r="E332" t="s">
        <v>3643</v>
      </c>
      <c r="F332" s="3">
        <v>502.11</v>
      </c>
      <c r="G332" t="s">
        <v>47</v>
      </c>
      <c r="H332" s="3">
        <v>0</v>
      </c>
      <c r="I332" t="s">
        <v>104</v>
      </c>
      <c r="J332">
        <v>2555</v>
      </c>
      <c r="K332" t="s">
        <v>49</v>
      </c>
      <c r="L332" t="s">
        <v>50</v>
      </c>
      <c r="M332" t="s">
        <v>51</v>
      </c>
      <c r="N332">
        <v>1730</v>
      </c>
      <c r="O332" t="s">
        <v>52</v>
      </c>
      <c r="P332" t="s">
        <v>203</v>
      </c>
      <c r="T332" t="s">
        <v>64</v>
      </c>
      <c r="Z332" s="3"/>
      <c r="AF332" t="s">
        <v>63</v>
      </c>
      <c r="AH332">
        <v>0</v>
      </c>
      <c r="AI332" s="2">
        <v>45351</v>
      </c>
      <c r="AJ332" t="s">
        <v>64</v>
      </c>
      <c r="AK332" t="s">
        <v>64</v>
      </c>
      <c r="AL332" t="s">
        <v>64</v>
      </c>
      <c r="AN332" s="3"/>
      <c r="AP332" t="s">
        <v>64</v>
      </c>
      <c r="AR332" t="s">
        <v>64</v>
      </c>
      <c r="AS332" t="s">
        <v>66</v>
      </c>
    </row>
    <row r="333" spans="1:45" ht="16" x14ac:dyDescent="0.2">
      <c r="A333">
        <v>3625</v>
      </c>
      <c r="B333">
        <v>3625</v>
      </c>
      <c r="C333" s="2">
        <v>45351</v>
      </c>
      <c r="D333" t="s">
        <v>1936</v>
      </c>
      <c r="E333" t="s">
        <v>206</v>
      </c>
      <c r="F333" s="3">
        <v>2988.56</v>
      </c>
      <c r="G333" t="s">
        <v>47</v>
      </c>
      <c r="H333" s="3">
        <v>0</v>
      </c>
      <c r="I333" t="s">
        <v>104</v>
      </c>
      <c r="J333">
        <v>2551</v>
      </c>
      <c r="K333" t="s">
        <v>49</v>
      </c>
      <c r="L333" t="s">
        <v>50</v>
      </c>
      <c r="M333" t="s">
        <v>51</v>
      </c>
      <c r="N333">
        <v>1730</v>
      </c>
      <c r="O333" t="s">
        <v>52</v>
      </c>
      <c r="P333" t="s">
        <v>203</v>
      </c>
      <c r="T333" t="s">
        <v>64</v>
      </c>
      <c r="Z333" s="3"/>
      <c r="AF333" t="s">
        <v>63</v>
      </c>
      <c r="AH333">
        <v>0</v>
      </c>
      <c r="AI333" s="2">
        <v>45351</v>
      </c>
      <c r="AJ333" t="s">
        <v>64</v>
      </c>
      <c r="AK333" t="s">
        <v>64</v>
      </c>
      <c r="AL333" t="s">
        <v>64</v>
      </c>
      <c r="AN333" s="3"/>
      <c r="AP333" t="s">
        <v>64</v>
      </c>
      <c r="AR333" t="s">
        <v>64</v>
      </c>
      <c r="AS333" t="s">
        <v>66</v>
      </c>
    </row>
    <row r="334" spans="1:45" ht="16" x14ac:dyDescent="0.2">
      <c r="A334">
        <v>3626</v>
      </c>
      <c r="B334">
        <v>3626</v>
      </c>
      <c r="C334" s="2">
        <v>45351</v>
      </c>
      <c r="D334" t="s">
        <v>1936</v>
      </c>
      <c r="E334" t="s">
        <v>3644</v>
      </c>
      <c r="F334" s="3">
        <v>143</v>
      </c>
      <c r="G334" t="s">
        <v>47</v>
      </c>
      <c r="H334" s="3">
        <v>0</v>
      </c>
      <c r="I334" t="s">
        <v>104</v>
      </c>
      <c r="J334">
        <v>2551</v>
      </c>
      <c r="K334" t="s">
        <v>49</v>
      </c>
      <c r="L334" t="s">
        <v>50</v>
      </c>
      <c r="M334" t="s">
        <v>51</v>
      </c>
      <c r="N334">
        <v>1730</v>
      </c>
      <c r="O334" t="s">
        <v>52</v>
      </c>
      <c r="P334" t="s">
        <v>203</v>
      </c>
      <c r="T334" t="s">
        <v>64</v>
      </c>
      <c r="Z334" s="3"/>
      <c r="AF334" t="s">
        <v>63</v>
      </c>
      <c r="AH334">
        <v>0</v>
      </c>
      <c r="AI334" s="2">
        <v>45351</v>
      </c>
      <c r="AJ334" t="s">
        <v>64</v>
      </c>
      <c r="AK334" t="s">
        <v>64</v>
      </c>
      <c r="AL334" t="s">
        <v>64</v>
      </c>
      <c r="AN334" s="3"/>
      <c r="AP334" t="s">
        <v>64</v>
      </c>
      <c r="AR334" t="s">
        <v>64</v>
      </c>
      <c r="AS334" t="s">
        <v>66</v>
      </c>
    </row>
    <row r="335" spans="1:45" ht="16" x14ac:dyDescent="0.2">
      <c r="A335">
        <v>2921</v>
      </c>
      <c r="B335">
        <v>2921</v>
      </c>
      <c r="C335" s="2">
        <v>45351.041666666657</v>
      </c>
      <c r="D335" t="s">
        <v>1748</v>
      </c>
      <c r="E335" t="s">
        <v>3645</v>
      </c>
      <c r="F335" s="3">
        <v>4.5999999999999996</v>
      </c>
      <c r="G335" t="s">
        <v>47</v>
      </c>
      <c r="H335" s="3">
        <v>0</v>
      </c>
      <c r="I335" t="s">
        <v>48</v>
      </c>
      <c r="J335">
        <v>2705</v>
      </c>
      <c r="K335" t="s">
        <v>49</v>
      </c>
      <c r="L335" t="s">
        <v>50</v>
      </c>
      <c r="M335" t="s">
        <v>51</v>
      </c>
      <c r="N335">
        <v>940</v>
      </c>
      <c r="O335" t="s">
        <v>52</v>
      </c>
      <c r="P335" t="s">
        <v>53</v>
      </c>
      <c r="T335" t="s">
        <v>3646</v>
      </c>
      <c r="U335" t="s">
        <v>3647</v>
      </c>
      <c r="Z335" s="3"/>
      <c r="AF335" t="s">
        <v>63</v>
      </c>
      <c r="AH335">
        <v>0</v>
      </c>
      <c r="AI335" s="2">
        <v>45351</v>
      </c>
      <c r="AJ335" t="s">
        <v>64</v>
      </c>
      <c r="AK335" t="s">
        <v>64</v>
      </c>
      <c r="AL335" t="s">
        <v>3648</v>
      </c>
      <c r="AM335" t="s">
        <v>3647</v>
      </c>
      <c r="AN335" s="3"/>
      <c r="AP335" t="s">
        <v>64</v>
      </c>
      <c r="AR335">
        <v>1194</v>
      </c>
      <c r="AS335" t="s">
        <v>66</v>
      </c>
    </row>
    <row r="336" spans="1:45" ht="16" x14ac:dyDescent="0.2">
      <c r="A336">
        <v>2919</v>
      </c>
      <c r="B336">
        <v>2919</v>
      </c>
      <c r="C336" s="2">
        <v>45352.041666666657</v>
      </c>
      <c r="D336" t="s">
        <v>1748</v>
      </c>
      <c r="E336" t="s">
        <v>2507</v>
      </c>
      <c r="F336" s="3">
        <v>65.209999999999994</v>
      </c>
      <c r="G336" t="s">
        <v>47</v>
      </c>
      <c r="H336" s="3">
        <v>0</v>
      </c>
      <c r="I336" t="s">
        <v>48</v>
      </c>
      <c r="J336">
        <v>2702</v>
      </c>
      <c r="K336" t="s">
        <v>49</v>
      </c>
      <c r="L336" t="s">
        <v>50</v>
      </c>
      <c r="M336" t="s">
        <v>51</v>
      </c>
      <c r="N336">
        <v>940</v>
      </c>
      <c r="O336" t="s">
        <v>52</v>
      </c>
      <c r="P336" t="s">
        <v>53</v>
      </c>
      <c r="T336" t="s">
        <v>3649</v>
      </c>
      <c r="U336" t="s">
        <v>3650</v>
      </c>
      <c r="V336" t="s">
        <v>2430</v>
      </c>
      <c r="W336" t="s">
        <v>56</v>
      </c>
      <c r="X336" t="s">
        <v>3651</v>
      </c>
      <c r="Y336" t="s">
        <v>2726</v>
      </c>
      <c r="Z336" s="3">
        <v>19</v>
      </c>
      <c r="AA336" t="s">
        <v>3652</v>
      </c>
      <c r="AB336" t="s">
        <v>3653</v>
      </c>
      <c r="AC336" t="s">
        <v>61</v>
      </c>
      <c r="AD336" t="s">
        <v>61</v>
      </c>
      <c r="AE336" t="s">
        <v>3654</v>
      </c>
      <c r="AF336" t="s">
        <v>63</v>
      </c>
      <c r="AH336">
        <v>0</v>
      </c>
      <c r="AI336" s="2">
        <v>45352</v>
      </c>
      <c r="AJ336" t="s">
        <v>64</v>
      </c>
      <c r="AK336" t="s">
        <v>64</v>
      </c>
      <c r="AL336" t="s">
        <v>3655</v>
      </c>
      <c r="AM336" t="s">
        <v>3650</v>
      </c>
      <c r="AN336" s="3">
        <v>65.209999999999994</v>
      </c>
      <c r="AO336" t="s">
        <v>3653</v>
      </c>
      <c r="AP336" t="s">
        <v>64</v>
      </c>
      <c r="AQ336" t="s">
        <v>3654</v>
      </c>
      <c r="AR336">
        <v>1193</v>
      </c>
      <c r="AS336" t="s">
        <v>66</v>
      </c>
    </row>
    <row r="337" spans="1:45" ht="16" x14ac:dyDescent="0.2">
      <c r="A337">
        <v>2925</v>
      </c>
      <c r="B337">
        <v>2925</v>
      </c>
      <c r="C337" s="2">
        <v>45357.041666666657</v>
      </c>
      <c r="D337" t="s">
        <v>1748</v>
      </c>
      <c r="E337" t="s">
        <v>3659</v>
      </c>
      <c r="F337" s="3">
        <v>46.41</v>
      </c>
      <c r="G337" t="s">
        <v>47</v>
      </c>
      <c r="H337" s="3">
        <v>0</v>
      </c>
      <c r="I337" t="s">
        <v>48</v>
      </c>
      <c r="J337">
        <v>2663</v>
      </c>
      <c r="K337" t="s">
        <v>49</v>
      </c>
      <c r="L337" t="s">
        <v>50</v>
      </c>
      <c r="M337" t="s">
        <v>51</v>
      </c>
      <c r="N337">
        <v>940</v>
      </c>
      <c r="O337" t="s">
        <v>52</v>
      </c>
      <c r="P337" t="s">
        <v>53</v>
      </c>
      <c r="T337" t="s">
        <v>2516</v>
      </c>
      <c r="U337" t="s">
        <v>3660</v>
      </c>
      <c r="V337" t="s">
        <v>2482</v>
      </c>
      <c r="W337" t="s">
        <v>56</v>
      </c>
      <c r="X337" t="s">
        <v>3661</v>
      </c>
      <c r="Y337" t="s">
        <v>2375</v>
      </c>
      <c r="Z337" s="3">
        <v>19</v>
      </c>
      <c r="AA337" t="s">
        <v>2519</v>
      </c>
      <c r="AB337" t="s">
        <v>3662</v>
      </c>
      <c r="AC337" t="s">
        <v>61</v>
      </c>
      <c r="AD337" t="s">
        <v>61</v>
      </c>
      <c r="AE337" t="s">
        <v>3663</v>
      </c>
      <c r="AF337" t="s">
        <v>63</v>
      </c>
      <c r="AH337">
        <v>0</v>
      </c>
      <c r="AI337" s="2">
        <v>45357</v>
      </c>
      <c r="AJ337" t="s">
        <v>64</v>
      </c>
      <c r="AK337" t="s">
        <v>64</v>
      </c>
      <c r="AL337" t="s">
        <v>3664</v>
      </c>
      <c r="AM337" t="s">
        <v>3660</v>
      </c>
      <c r="AN337" s="3">
        <v>46.41</v>
      </c>
      <c r="AO337" t="s">
        <v>3662</v>
      </c>
      <c r="AP337" t="s">
        <v>64</v>
      </c>
      <c r="AQ337" t="s">
        <v>3663</v>
      </c>
      <c r="AR337">
        <v>1196</v>
      </c>
      <c r="AS337" t="s">
        <v>66</v>
      </c>
    </row>
    <row r="338" spans="1:45" ht="16" x14ac:dyDescent="0.2">
      <c r="A338">
        <v>2951</v>
      </c>
      <c r="B338">
        <v>2951</v>
      </c>
      <c r="C338" s="2">
        <v>45363.041666666657</v>
      </c>
      <c r="D338" t="s">
        <v>1761</v>
      </c>
      <c r="E338" t="s">
        <v>3667</v>
      </c>
      <c r="F338" s="3">
        <v>726</v>
      </c>
      <c r="G338" t="s">
        <v>47</v>
      </c>
      <c r="H338" s="3">
        <v>0</v>
      </c>
      <c r="I338" t="s">
        <v>48</v>
      </c>
      <c r="J338">
        <v>2722</v>
      </c>
      <c r="K338" t="s">
        <v>49</v>
      </c>
      <c r="L338" t="s">
        <v>50</v>
      </c>
      <c r="M338" t="s">
        <v>51</v>
      </c>
      <c r="N338">
        <v>940</v>
      </c>
      <c r="O338" t="s">
        <v>52</v>
      </c>
      <c r="P338" t="s">
        <v>53</v>
      </c>
      <c r="T338" t="s">
        <v>3668</v>
      </c>
      <c r="U338" t="s">
        <v>3669</v>
      </c>
      <c r="V338" t="s">
        <v>2359</v>
      </c>
      <c r="W338" t="s">
        <v>56</v>
      </c>
      <c r="X338" t="s">
        <v>3670</v>
      </c>
      <c r="Y338" t="s">
        <v>3455</v>
      </c>
      <c r="Z338" s="3">
        <v>0</v>
      </c>
      <c r="AA338" t="s">
        <v>3671</v>
      </c>
      <c r="AB338" t="s">
        <v>3653</v>
      </c>
      <c r="AC338" t="s">
        <v>61</v>
      </c>
      <c r="AD338" t="s">
        <v>61</v>
      </c>
      <c r="AE338" t="s">
        <v>3672</v>
      </c>
      <c r="AF338" t="s">
        <v>63</v>
      </c>
      <c r="AH338">
        <v>0</v>
      </c>
      <c r="AI338" s="2">
        <v>45363</v>
      </c>
      <c r="AJ338" t="s">
        <v>64</v>
      </c>
      <c r="AK338" t="s">
        <v>64</v>
      </c>
      <c r="AL338" t="s">
        <v>3673</v>
      </c>
      <c r="AM338" t="s">
        <v>3669</v>
      </c>
      <c r="AN338" s="3">
        <v>729.39</v>
      </c>
      <c r="AO338" t="s">
        <v>3653</v>
      </c>
      <c r="AP338" t="s">
        <v>64</v>
      </c>
      <c r="AQ338" t="s">
        <v>3672</v>
      </c>
      <c r="AR338">
        <v>1201</v>
      </c>
      <c r="AS338" t="s">
        <v>66</v>
      </c>
    </row>
    <row r="339" spans="1:45" ht="16" x14ac:dyDescent="0.2">
      <c r="A339">
        <v>2952</v>
      </c>
      <c r="B339">
        <v>2952</v>
      </c>
      <c r="C339" s="2">
        <v>45363.041666666657</v>
      </c>
      <c r="D339" t="s">
        <v>1748</v>
      </c>
      <c r="E339" t="s">
        <v>3335</v>
      </c>
      <c r="F339" s="3">
        <v>22.5</v>
      </c>
      <c r="G339" t="s">
        <v>47</v>
      </c>
      <c r="H339" s="3">
        <v>0</v>
      </c>
      <c r="I339" t="s">
        <v>48</v>
      </c>
      <c r="J339">
        <v>2705</v>
      </c>
      <c r="K339" t="s">
        <v>49</v>
      </c>
      <c r="L339" t="s">
        <v>50</v>
      </c>
      <c r="M339" t="s">
        <v>51</v>
      </c>
      <c r="N339">
        <v>940</v>
      </c>
      <c r="O339" t="s">
        <v>52</v>
      </c>
      <c r="P339" t="s">
        <v>53</v>
      </c>
      <c r="T339" t="s">
        <v>3668</v>
      </c>
      <c r="U339" t="s">
        <v>3669</v>
      </c>
      <c r="V339" t="s">
        <v>2359</v>
      </c>
      <c r="W339" t="s">
        <v>56</v>
      </c>
      <c r="X339" t="s">
        <v>3670</v>
      </c>
      <c r="Y339" t="s">
        <v>3455</v>
      </c>
      <c r="Z339" s="3">
        <v>0</v>
      </c>
      <c r="AA339" t="s">
        <v>3671</v>
      </c>
      <c r="AB339" t="s">
        <v>3653</v>
      </c>
      <c r="AC339" t="s">
        <v>61</v>
      </c>
      <c r="AD339" t="s">
        <v>61</v>
      </c>
      <c r="AE339" t="s">
        <v>3672</v>
      </c>
      <c r="AF339" t="s">
        <v>63</v>
      </c>
      <c r="AH339">
        <v>0</v>
      </c>
      <c r="AI339" s="2">
        <v>45363</v>
      </c>
      <c r="AJ339" t="s">
        <v>64</v>
      </c>
      <c r="AK339" t="s">
        <v>64</v>
      </c>
      <c r="AL339" t="s">
        <v>3673</v>
      </c>
      <c r="AM339" t="s">
        <v>3669</v>
      </c>
      <c r="AN339" s="3">
        <v>729.39</v>
      </c>
      <c r="AO339" t="s">
        <v>3653</v>
      </c>
      <c r="AP339" t="s">
        <v>64</v>
      </c>
      <c r="AQ339" t="s">
        <v>3672</v>
      </c>
      <c r="AR339">
        <v>1201</v>
      </c>
      <c r="AS339" t="s">
        <v>66</v>
      </c>
    </row>
    <row r="340" spans="1:45" ht="16" x14ac:dyDescent="0.2">
      <c r="A340">
        <v>2950</v>
      </c>
      <c r="B340">
        <v>2950</v>
      </c>
      <c r="C340" s="2">
        <v>45363.041666666657</v>
      </c>
      <c r="D340" t="s">
        <v>1748</v>
      </c>
      <c r="E340" t="s">
        <v>2165</v>
      </c>
      <c r="F340" s="3">
        <v>52.9</v>
      </c>
      <c r="G340" t="s">
        <v>47</v>
      </c>
      <c r="H340" s="3">
        <v>0</v>
      </c>
      <c r="I340" t="s">
        <v>48</v>
      </c>
      <c r="J340">
        <v>2900</v>
      </c>
      <c r="K340" t="s">
        <v>49</v>
      </c>
      <c r="L340" t="s">
        <v>50</v>
      </c>
      <c r="M340" t="s">
        <v>51</v>
      </c>
      <c r="N340">
        <v>940</v>
      </c>
      <c r="O340" t="s">
        <v>52</v>
      </c>
      <c r="P340" t="s">
        <v>53</v>
      </c>
      <c r="T340" t="s">
        <v>2313</v>
      </c>
      <c r="U340" t="s">
        <v>3674</v>
      </c>
      <c r="V340" t="s">
        <v>2486</v>
      </c>
      <c r="W340" t="s">
        <v>56</v>
      </c>
      <c r="X340" t="s">
        <v>3675</v>
      </c>
      <c r="Y340" t="s">
        <v>323</v>
      </c>
      <c r="Z340" s="3">
        <v>19</v>
      </c>
      <c r="AA340" t="s">
        <v>2316</v>
      </c>
      <c r="AB340" t="s">
        <v>3676</v>
      </c>
      <c r="AC340" t="s">
        <v>61</v>
      </c>
      <c r="AD340" t="s">
        <v>61</v>
      </c>
      <c r="AE340" t="s">
        <v>3677</v>
      </c>
      <c r="AF340" t="s">
        <v>63</v>
      </c>
      <c r="AH340">
        <v>0</v>
      </c>
      <c r="AI340" s="2">
        <v>45363</v>
      </c>
      <c r="AJ340" t="s">
        <v>64</v>
      </c>
      <c r="AK340" t="s">
        <v>64</v>
      </c>
      <c r="AL340" t="s">
        <v>3678</v>
      </c>
      <c r="AM340" t="s">
        <v>3674</v>
      </c>
      <c r="AN340" s="3">
        <v>52.9</v>
      </c>
      <c r="AO340" t="s">
        <v>3676</v>
      </c>
      <c r="AP340" t="s">
        <v>64</v>
      </c>
      <c r="AQ340" t="s">
        <v>3677</v>
      </c>
      <c r="AR340">
        <v>1202</v>
      </c>
      <c r="AS340" t="s">
        <v>66</v>
      </c>
    </row>
    <row r="341" spans="1:45" ht="16" x14ac:dyDescent="0.2">
      <c r="A341">
        <v>2957</v>
      </c>
      <c r="B341">
        <v>2957</v>
      </c>
      <c r="C341" s="2">
        <v>45366.543564814812</v>
      </c>
      <c r="D341" t="s">
        <v>1748</v>
      </c>
      <c r="E341" t="s">
        <v>179</v>
      </c>
      <c r="F341" s="3">
        <v>356.76</v>
      </c>
      <c r="G341" t="s">
        <v>47</v>
      </c>
      <c r="H341" s="3">
        <v>0</v>
      </c>
      <c r="I341" t="s">
        <v>48</v>
      </c>
      <c r="J341">
        <v>2702</v>
      </c>
      <c r="K341" t="s">
        <v>49</v>
      </c>
      <c r="L341" t="s">
        <v>50</v>
      </c>
      <c r="M341" t="s">
        <v>51</v>
      </c>
      <c r="N341">
        <v>941</v>
      </c>
      <c r="O341" t="s">
        <v>52</v>
      </c>
      <c r="P341" t="s">
        <v>53</v>
      </c>
      <c r="T341" t="s">
        <v>3684</v>
      </c>
      <c r="U341" t="s">
        <v>3685</v>
      </c>
      <c r="V341" t="s">
        <v>2497</v>
      </c>
      <c r="W341" t="s">
        <v>56</v>
      </c>
      <c r="X341" t="s">
        <v>3686</v>
      </c>
      <c r="Y341" t="s">
        <v>3687</v>
      </c>
      <c r="Z341" s="3">
        <v>19</v>
      </c>
      <c r="AA341" t="s">
        <v>3681</v>
      </c>
      <c r="AB341" t="s">
        <v>3688</v>
      </c>
      <c r="AC341" t="s">
        <v>61</v>
      </c>
      <c r="AD341" t="s">
        <v>61</v>
      </c>
      <c r="AE341" t="s">
        <v>3689</v>
      </c>
      <c r="AF341" t="s">
        <v>63</v>
      </c>
      <c r="AH341">
        <v>0</v>
      </c>
      <c r="AI341" s="2">
        <v>45366</v>
      </c>
      <c r="AJ341" t="s">
        <v>64</v>
      </c>
      <c r="AK341" t="s">
        <v>64</v>
      </c>
      <c r="AL341" t="s">
        <v>3690</v>
      </c>
      <c r="AM341" t="s">
        <v>3685</v>
      </c>
      <c r="AN341" s="3">
        <v>356.76</v>
      </c>
      <c r="AO341" t="s">
        <v>3688</v>
      </c>
      <c r="AP341" t="s">
        <v>64</v>
      </c>
      <c r="AQ341" t="s">
        <v>3689</v>
      </c>
      <c r="AR341">
        <v>1205</v>
      </c>
      <c r="AS341" t="s">
        <v>66</v>
      </c>
    </row>
    <row r="342" spans="1:45" ht="16" x14ac:dyDescent="0.2">
      <c r="A342">
        <v>3002</v>
      </c>
      <c r="B342">
        <v>3002</v>
      </c>
      <c r="C342" s="2">
        <v>45369.041666666657</v>
      </c>
      <c r="D342" t="s">
        <v>1782</v>
      </c>
      <c r="E342" t="s">
        <v>3691</v>
      </c>
      <c r="F342" s="3">
        <v>285.60000000000002</v>
      </c>
      <c r="G342" t="s">
        <v>47</v>
      </c>
      <c r="H342" s="3">
        <v>0</v>
      </c>
      <c r="I342" t="s">
        <v>48</v>
      </c>
      <c r="J342">
        <v>2894</v>
      </c>
      <c r="K342" t="s">
        <v>49</v>
      </c>
      <c r="L342" t="s">
        <v>50</v>
      </c>
      <c r="M342" t="s">
        <v>51</v>
      </c>
      <c r="N342">
        <v>940</v>
      </c>
      <c r="O342" t="s">
        <v>52</v>
      </c>
      <c r="P342" t="s">
        <v>53</v>
      </c>
      <c r="T342" t="s">
        <v>3692</v>
      </c>
      <c r="U342" t="s">
        <v>3693</v>
      </c>
      <c r="V342" t="s">
        <v>2491</v>
      </c>
      <c r="W342" t="s">
        <v>56</v>
      </c>
      <c r="X342" t="s">
        <v>3694</v>
      </c>
      <c r="Y342" t="s">
        <v>291</v>
      </c>
      <c r="Z342" s="3">
        <v>19</v>
      </c>
      <c r="AA342" t="s">
        <v>3695</v>
      </c>
      <c r="AB342" t="s">
        <v>3696</v>
      </c>
      <c r="AC342" t="s">
        <v>61</v>
      </c>
      <c r="AD342" t="s">
        <v>61</v>
      </c>
      <c r="AE342" t="s">
        <v>3697</v>
      </c>
      <c r="AF342" t="s">
        <v>63</v>
      </c>
      <c r="AH342">
        <v>0</v>
      </c>
      <c r="AI342" s="2">
        <v>45369</v>
      </c>
      <c r="AJ342" t="s">
        <v>64</v>
      </c>
      <c r="AK342" t="s">
        <v>64</v>
      </c>
      <c r="AL342" t="s">
        <v>3698</v>
      </c>
      <c r="AM342" t="s">
        <v>3693</v>
      </c>
      <c r="AN342" s="3">
        <v>285.60000000000002</v>
      </c>
      <c r="AO342" t="s">
        <v>3696</v>
      </c>
      <c r="AP342" t="s">
        <v>64</v>
      </c>
      <c r="AQ342" t="s">
        <v>3697</v>
      </c>
      <c r="AR342">
        <v>1206</v>
      </c>
      <c r="AS342" t="s">
        <v>66</v>
      </c>
    </row>
    <row r="343" spans="1:45" ht="16" x14ac:dyDescent="0.2">
      <c r="A343">
        <v>3092</v>
      </c>
      <c r="B343">
        <v>3092</v>
      </c>
      <c r="C343" s="2">
        <v>45371</v>
      </c>
      <c r="D343" t="s">
        <v>1761</v>
      </c>
      <c r="E343" t="s">
        <v>2032</v>
      </c>
      <c r="F343" s="3">
        <v>22.11</v>
      </c>
      <c r="G343" t="s">
        <v>47</v>
      </c>
      <c r="H343" s="3">
        <v>0</v>
      </c>
      <c r="I343" t="s">
        <v>48</v>
      </c>
      <c r="J343">
        <v>2720</v>
      </c>
      <c r="K343" t="s">
        <v>49</v>
      </c>
      <c r="L343" t="s">
        <v>50</v>
      </c>
      <c r="M343" t="s">
        <v>51</v>
      </c>
      <c r="N343">
        <v>942</v>
      </c>
      <c r="O343" t="s">
        <v>52</v>
      </c>
      <c r="P343" t="s">
        <v>53</v>
      </c>
      <c r="T343" t="s">
        <v>3701</v>
      </c>
      <c r="U343" t="s">
        <v>3702</v>
      </c>
      <c r="V343" t="s">
        <v>2589</v>
      </c>
      <c r="W343" t="s">
        <v>56</v>
      </c>
      <c r="X343" t="s">
        <v>3703</v>
      </c>
      <c r="Y343" t="s">
        <v>2036</v>
      </c>
      <c r="Z343" s="3">
        <v>19</v>
      </c>
      <c r="AA343" t="s">
        <v>3704</v>
      </c>
      <c r="AB343" t="s">
        <v>3705</v>
      </c>
      <c r="AC343" t="s">
        <v>61</v>
      </c>
      <c r="AD343" t="s">
        <v>61</v>
      </c>
      <c r="AE343" t="s">
        <v>3706</v>
      </c>
      <c r="AF343" t="s">
        <v>63</v>
      </c>
      <c r="AH343">
        <v>0</v>
      </c>
      <c r="AI343" s="2">
        <v>45371</v>
      </c>
      <c r="AJ343" t="s">
        <v>64</v>
      </c>
      <c r="AK343" t="s">
        <v>64</v>
      </c>
      <c r="AL343" t="s">
        <v>3707</v>
      </c>
      <c r="AM343" t="s">
        <v>3702</v>
      </c>
      <c r="AN343" s="3">
        <v>21.86</v>
      </c>
      <c r="AO343" t="s">
        <v>3705</v>
      </c>
      <c r="AP343" t="s">
        <v>64</v>
      </c>
      <c r="AQ343" t="s">
        <v>3706</v>
      </c>
      <c r="AR343">
        <v>1241</v>
      </c>
      <c r="AS343" t="s">
        <v>66</v>
      </c>
    </row>
    <row r="344" spans="1:45" ht="16" x14ac:dyDescent="0.2">
      <c r="A344">
        <v>3106</v>
      </c>
      <c r="B344">
        <v>3106</v>
      </c>
      <c r="C344" s="2">
        <v>45373</v>
      </c>
      <c r="D344" t="s">
        <v>1761</v>
      </c>
      <c r="E344" t="s">
        <v>3714</v>
      </c>
      <c r="F344" s="3">
        <v>9.98</v>
      </c>
      <c r="G344" t="s">
        <v>47</v>
      </c>
      <c r="H344" s="3">
        <v>0</v>
      </c>
      <c r="I344" t="s">
        <v>48</v>
      </c>
      <c r="J344">
        <v>2720</v>
      </c>
      <c r="K344" t="s">
        <v>49</v>
      </c>
      <c r="L344" t="s">
        <v>50</v>
      </c>
      <c r="M344" t="s">
        <v>51</v>
      </c>
      <c r="N344">
        <v>942</v>
      </c>
      <c r="O344" t="s">
        <v>52</v>
      </c>
      <c r="P344" t="s">
        <v>53</v>
      </c>
      <c r="T344" t="s">
        <v>3715</v>
      </c>
      <c r="U344" t="s">
        <v>3716</v>
      </c>
      <c r="V344" t="s">
        <v>2586</v>
      </c>
      <c r="W344" t="s">
        <v>56</v>
      </c>
      <c r="X344" t="s">
        <v>3717</v>
      </c>
      <c r="Y344" t="s">
        <v>953</v>
      </c>
      <c r="Z344" s="3">
        <v>19</v>
      </c>
      <c r="AA344" t="s">
        <v>3718</v>
      </c>
      <c r="AB344" t="s">
        <v>3719</v>
      </c>
      <c r="AC344" t="s">
        <v>61</v>
      </c>
      <c r="AD344" t="s">
        <v>61</v>
      </c>
      <c r="AE344" t="s">
        <v>3720</v>
      </c>
      <c r="AF344" t="s">
        <v>63</v>
      </c>
      <c r="AH344">
        <v>0</v>
      </c>
      <c r="AI344" s="2">
        <v>45373</v>
      </c>
      <c r="AJ344" t="s">
        <v>64</v>
      </c>
      <c r="AK344" t="s">
        <v>64</v>
      </c>
      <c r="AL344" t="s">
        <v>3721</v>
      </c>
      <c r="AM344" t="s">
        <v>3716</v>
      </c>
      <c r="AN344" s="3">
        <v>9.98</v>
      </c>
      <c r="AO344" t="s">
        <v>3719</v>
      </c>
      <c r="AP344" t="s">
        <v>64</v>
      </c>
      <c r="AQ344" t="s">
        <v>3720</v>
      </c>
      <c r="AR344">
        <v>1243</v>
      </c>
      <c r="AS344" t="s">
        <v>66</v>
      </c>
    </row>
    <row r="345" spans="1:45" ht="16" x14ac:dyDescent="0.2">
      <c r="A345">
        <v>3035</v>
      </c>
      <c r="B345">
        <v>3035</v>
      </c>
      <c r="C345" s="2">
        <v>45376.041666666657</v>
      </c>
      <c r="D345" t="s">
        <v>1814</v>
      </c>
      <c r="E345" t="s">
        <v>2248</v>
      </c>
      <c r="F345" s="3">
        <v>22.08</v>
      </c>
      <c r="G345" t="s">
        <v>47</v>
      </c>
      <c r="H345" s="3">
        <v>0</v>
      </c>
      <c r="I345" t="s">
        <v>48</v>
      </c>
      <c r="J345">
        <v>2710</v>
      </c>
      <c r="K345" t="s">
        <v>49</v>
      </c>
      <c r="L345" t="s">
        <v>50</v>
      </c>
      <c r="M345" t="s">
        <v>51</v>
      </c>
      <c r="N345">
        <v>940</v>
      </c>
      <c r="O345" t="s">
        <v>52</v>
      </c>
      <c r="P345" t="s">
        <v>53</v>
      </c>
      <c r="T345" t="s">
        <v>3722</v>
      </c>
      <c r="U345" t="s">
        <v>3723</v>
      </c>
      <c r="V345" t="s">
        <v>2489</v>
      </c>
      <c r="W345" t="s">
        <v>56</v>
      </c>
      <c r="X345" t="s">
        <v>3724</v>
      </c>
      <c r="Y345" t="s">
        <v>2061</v>
      </c>
      <c r="Z345" s="3">
        <v>19</v>
      </c>
      <c r="AA345" t="s">
        <v>3725</v>
      </c>
      <c r="AB345" t="s">
        <v>3719</v>
      </c>
      <c r="AC345" t="s">
        <v>61</v>
      </c>
      <c r="AD345" t="s">
        <v>61</v>
      </c>
      <c r="AE345" t="s">
        <v>3726</v>
      </c>
      <c r="AF345" t="s">
        <v>63</v>
      </c>
      <c r="AH345">
        <v>0</v>
      </c>
      <c r="AI345" s="2">
        <v>45376</v>
      </c>
      <c r="AJ345" t="s">
        <v>64</v>
      </c>
      <c r="AK345" t="s">
        <v>64</v>
      </c>
      <c r="AL345" t="s">
        <v>3727</v>
      </c>
      <c r="AM345" t="s">
        <v>3723</v>
      </c>
      <c r="AN345" s="3">
        <v>22.08</v>
      </c>
      <c r="AO345" t="s">
        <v>3719</v>
      </c>
      <c r="AP345" t="s">
        <v>64</v>
      </c>
      <c r="AQ345" t="s">
        <v>3726</v>
      </c>
      <c r="AR345">
        <v>1209</v>
      </c>
      <c r="AS345" t="s">
        <v>66</v>
      </c>
    </row>
    <row r="346" spans="1:45" ht="16" x14ac:dyDescent="0.2">
      <c r="A346">
        <v>3054</v>
      </c>
      <c r="B346">
        <v>3054</v>
      </c>
      <c r="C346" s="2">
        <v>45379.041666666657</v>
      </c>
      <c r="D346" t="s">
        <v>1748</v>
      </c>
      <c r="E346" t="s">
        <v>2507</v>
      </c>
      <c r="F346" s="3">
        <v>20.23</v>
      </c>
      <c r="G346" t="s">
        <v>47</v>
      </c>
      <c r="H346" s="3">
        <v>0</v>
      </c>
      <c r="I346" t="s">
        <v>48</v>
      </c>
      <c r="J346">
        <v>2702</v>
      </c>
      <c r="K346" t="s">
        <v>49</v>
      </c>
      <c r="L346" t="s">
        <v>50</v>
      </c>
      <c r="M346" t="s">
        <v>51</v>
      </c>
      <c r="N346">
        <v>940</v>
      </c>
      <c r="O346" t="s">
        <v>52</v>
      </c>
      <c r="P346" t="s">
        <v>53</v>
      </c>
      <c r="T346" t="s">
        <v>2826</v>
      </c>
      <c r="U346" t="s">
        <v>3733</v>
      </c>
      <c r="V346" t="s">
        <v>2495</v>
      </c>
      <c r="W346" t="s">
        <v>56</v>
      </c>
      <c r="X346" t="s">
        <v>3734</v>
      </c>
      <c r="Y346" t="s">
        <v>2726</v>
      </c>
      <c r="Z346" s="3">
        <v>19</v>
      </c>
      <c r="AA346" t="s">
        <v>2829</v>
      </c>
      <c r="AB346" t="s">
        <v>3719</v>
      </c>
      <c r="AC346" t="s">
        <v>61</v>
      </c>
      <c r="AD346" t="s">
        <v>61</v>
      </c>
      <c r="AE346" t="s">
        <v>3735</v>
      </c>
      <c r="AF346" t="s">
        <v>63</v>
      </c>
      <c r="AH346">
        <v>0</v>
      </c>
      <c r="AI346" s="2">
        <v>45379</v>
      </c>
      <c r="AJ346" t="s">
        <v>64</v>
      </c>
      <c r="AK346" t="s">
        <v>64</v>
      </c>
      <c r="AL346" t="s">
        <v>3736</v>
      </c>
      <c r="AM346" t="s">
        <v>3733</v>
      </c>
      <c r="AN346" s="3">
        <v>20.23</v>
      </c>
      <c r="AO346" t="s">
        <v>3719</v>
      </c>
      <c r="AP346" t="s">
        <v>64</v>
      </c>
      <c r="AQ346" t="s">
        <v>3735</v>
      </c>
      <c r="AR346">
        <v>1212</v>
      </c>
      <c r="AS346" t="s">
        <v>66</v>
      </c>
    </row>
    <row r="347" spans="1:45" ht="16" x14ac:dyDescent="0.2">
      <c r="A347">
        <v>3058</v>
      </c>
      <c r="B347">
        <v>3058</v>
      </c>
      <c r="C347" s="2">
        <v>45379.041666666657</v>
      </c>
      <c r="D347" t="s">
        <v>1748</v>
      </c>
      <c r="E347" t="s">
        <v>3737</v>
      </c>
      <c r="F347" s="3">
        <v>4.2300000000000004</v>
      </c>
      <c r="G347" t="s">
        <v>47</v>
      </c>
      <c r="H347" s="3">
        <v>0</v>
      </c>
      <c r="I347" t="s">
        <v>48</v>
      </c>
      <c r="J347">
        <v>2705</v>
      </c>
      <c r="K347" t="s">
        <v>49</v>
      </c>
      <c r="L347" t="s">
        <v>50</v>
      </c>
      <c r="M347" t="s">
        <v>51</v>
      </c>
      <c r="N347">
        <v>940</v>
      </c>
      <c r="O347" t="s">
        <v>52</v>
      </c>
      <c r="P347" t="s">
        <v>53</v>
      </c>
      <c r="T347" t="s">
        <v>3738</v>
      </c>
      <c r="U347" t="s">
        <v>3739</v>
      </c>
      <c r="Z347" s="3"/>
      <c r="AF347" t="s">
        <v>63</v>
      </c>
      <c r="AH347">
        <v>0</v>
      </c>
      <c r="AI347" s="2">
        <v>45379</v>
      </c>
      <c r="AJ347" t="s">
        <v>64</v>
      </c>
      <c r="AK347" t="s">
        <v>64</v>
      </c>
      <c r="AL347" t="s">
        <v>797</v>
      </c>
      <c r="AM347" t="s">
        <v>3739</v>
      </c>
      <c r="AN347" s="3"/>
      <c r="AP347" t="s">
        <v>64</v>
      </c>
      <c r="AR347">
        <v>1213</v>
      </c>
      <c r="AS347" t="s">
        <v>66</v>
      </c>
    </row>
    <row r="348" spans="1:45" ht="16" x14ac:dyDescent="0.2">
      <c r="A348">
        <v>3465</v>
      </c>
      <c r="B348">
        <v>3465</v>
      </c>
      <c r="C348" s="2">
        <v>45382</v>
      </c>
      <c r="D348" t="s">
        <v>1934</v>
      </c>
      <c r="E348" t="s">
        <v>206</v>
      </c>
      <c r="F348" s="3">
        <v>3110.01</v>
      </c>
      <c r="G348" t="s">
        <v>47</v>
      </c>
      <c r="H348" s="3">
        <v>0</v>
      </c>
      <c r="I348" t="s">
        <v>104</v>
      </c>
      <c r="J348">
        <v>2551</v>
      </c>
      <c r="K348" t="s">
        <v>49</v>
      </c>
      <c r="L348" t="s">
        <v>50</v>
      </c>
      <c r="M348" t="s">
        <v>51</v>
      </c>
      <c r="N348">
        <v>1730</v>
      </c>
      <c r="O348" t="s">
        <v>52</v>
      </c>
      <c r="P348" t="s">
        <v>203</v>
      </c>
      <c r="T348" t="s">
        <v>64</v>
      </c>
      <c r="Z348" s="3"/>
      <c r="AF348" t="s">
        <v>63</v>
      </c>
      <c r="AH348">
        <v>0</v>
      </c>
      <c r="AI348" s="2">
        <v>45382</v>
      </c>
      <c r="AJ348" t="s">
        <v>64</v>
      </c>
      <c r="AK348" t="s">
        <v>64</v>
      </c>
      <c r="AL348" t="s">
        <v>64</v>
      </c>
      <c r="AN348" s="3"/>
      <c r="AP348" t="s">
        <v>64</v>
      </c>
      <c r="AR348" t="s">
        <v>64</v>
      </c>
      <c r="AS348" t="s">
        <v>66</v>
      </c>
    </row>
    <row r="349" spans="1:45" ht="16" x14ac:dyDescent="0.2">
      <c r="A349">
        <v>3466</v>
      </c>
      <c r="B349">
        <v>3466</v>
      </c>
      <c r="C349" s="2">
        <v>45382</v>
      </c>
      <c r="D349" t="s">
        <v>1935</v>
      </c>
      <c r="E349" t="s">
        <v>206</v>
      </c>
      <c r="F349" s="3">
        <v>2382.81</v>
      </c>
      <c r="G349" t="s">
        <v>47</v>
      </c>
      <c r="H349" s="3">
        <v>0</v>
      </c>
      <c r="I349" t="s">
        <v>104</v>
      </c>
      <c r="J349">
        <v>2551</v>
      </c>
      <c r="K349" t="s">
        <v>49</v>
      </c>
      <c r="L349" t="s">
        <v>50</v>
      </c>
      <c r="M349" t="s">
        <v>51</v>
      </c>
      <c r="N349">
        <v>1730</v>
      </c>
      <c r="O349" t="s">
        <v>52</v>
      </c>
      <c r="P349" t="s">
        <v>203</v>
      </c>
      <c r="T349" t="s">
        <v>64</v>
      </c>
      <c r="Z349" s="3"/>
      <c r="AF349" t="s">
        <v>63</v>
      </c>
      <c r="AH349">
        <v>0</v>
      </c>
      <c r="AI349" s="2">
        <v>45382</v>
      </c>
      <c r="AJ349" t="s">
        <v>64</v>
      </c>
      <c r="AK349" t="s">
        <v>64</v>
      </c>
      <c r="AL349" t="s">
        <v>64</v>
      </c>
      <c r="AN349" s="3"/>
      <c r="AP349" t="s">
        <v>64</v>
      </c>
      <c r="AR349" t="s">
        <v>64</v>
      </c>
      <c r="AS349" t="s">
        <v>66</v>
      </c>
    </row>
    <row r="350" spans="1:45" ht="16" x14ac:dyDescent="0.2">
      <c r="A350">
        <v>3627</v>
      </c>
      <c r="B350">
        <v>3627</v>
      </c>
      <c r="C350" s="2">
        <v>45382</v>
      </c>
      <c r="D350" t="s">
        <v>1935</v>
      </c>
      <c r="E350" t="s">
        <v>3643</v>
      </c>
      <c r="F350" s="3">
        <v>554.26</v>
      </c>
      <c r="G350" t="s">
        <v>47</v>
      </c>
      <c r="H350" s="3">
        <v>0</v>
      </c>
      <c r="I350" t="s">
        <v>104</v>
      </c>
      <c r="J350">
        <v>2555</v>
      </c>
      <c r="K350" t="s">
        <v>49</v>
      </c>
      <c r="L350" t="s">
        <v>50</v>
      </c>
      <c r="M350" t="s">
        <v>51</v>
      </c>
      <c r="N350">
        <v>1730</v>
      </c>
      <c r="O350" t="s">
        <v>52</v>
      </c>
      <c r="P350" t="s">
        <v>203</v>
      </c>
      <c r="T350" t="s">
        <v>64</v>
      </c>
      <c r="Z350" s="3"/>
      <c r="AF350" t="s">
        <v>63</v>
      </c>
      <c r="AH350">
        <v>0</v>
      </c>
      <c r="AI350" s="2">
        <v>45382</v>
      </c>
      <c r="AJ350" t="s">
        <v>64</v>
      </c>
      <c r="AK350" t="s">
        <v>64</v>
      </c>
      <c r="AL350" t="s">
        <v>64</v>
      </c>
      <c r="AN350" s="3"/>
      <c r="AP350" t="s">
        <v>64</v>
      </c>
      <c r="AR350" t="s">
        <v>64</v>
      </c>
      <c r="AS350" t="s">
        <v>66</v>
      </c>
    </row>
    <row r="351" spans="1:45" ht="16" x14ac:dyDescent="0.2">
      <c r="A351">
        <v>3628</v>
      </c>
      <c r="B351">
        <v>3628</v>
      </c>
      <c r="C351" s="2">
        <v>45382</v>
      </c>
      <c r="D351" t="s">
        <v>1934</v>
      </c>
      <c r="E351" t="s">
        <v>3643</v>
      </c>
      <c r="F351" s="3">
        <v>712.19</v>
      </c>
      <c r="G351" t="s">
        <v>47</v>
      </c>
      <c r="H351" s="3">
        <v>0</v>
      </c>
      <c r="I351" t="s">
        <v>104</v>
      </c>
      <c r="J351">
        <v>2555</v>
      </c>
      <c r="K351" t="s">
        <v>49</v>
      </c>
      <c r="L351" t="s">
        <v>50</v>
      </c>
      <c r="M351" t="s">
        <v>51</v>
      </c>
      <c r="N351">
        <v>1730</v>
      </c>
      <c r="O351" t="s">
        <v>52</v>
      </c>
      <c r="P351" t="s">
        <v>203</v>
      </c>
      <c r="T351" t="s">
        <v>64</v>
      </c>
      <c r="Z351" s="3"/>
      <c r="AF351" t="s">
        <v>63</v>
      </c>
      <c r="AH351">
        <v>0</v>
      </c>
      <c r="AI351" s="2">
        <v>45382</v>
      </c>
      <c r="AJ351" t="s">
        <v>64</v>
      </c>
      <c r="AK351" t="s">
        <v>64</v>
      </c>
      <c r="AL351" t="s">
        <v>64</v>
      </c>
      <c r="AN351" s="3"/>
      <c r="AP351" t="s">
        <v>64</v>
      </c>
      <c r="AR351" t="s">
        <v>64</v>
      </c>
      <c r="AS351" t="s">
        <v>66</v>
      </c>
    </row>
    <row r="352" spans="1:45" ht="16" x14ac:dyDescent="0.2">
      <c r="A352">
        <v>3629</v>
      </c>
      <c r="B352">
        <v>3629</v>
      </c>
      <c r="C352" s="2">
        <v>45382</v>
      </c>
      <c r="D352" t="s">
        <v>1936</v>
      </c>
      <c r="E352" t="s">
        <v>3643</v>
      </c>
      <c r="F352" s="3">
        <v>753.43</v>
      </c>
      <c r="G352" t="s">
        <v>47</v>
      </c>
      <c r="H352" s="3">
        <v>0</v>
      </c>
      <c r="I352" t="s">
        <v>104</v>
      </c>
      <c r="J352">
        <v>2555</v>
      </c>
      <c r="K352" t="s">
        <v>49</v>
      </c>
      <c r="L352" t="s">
        <v>50</v>
      </c>
      <c r="M352" t="s">
        <v>51</v>
      </c>
      <c r="N352">
        <v>1730</v>
      </c>
      <c r="O352" t="s">
        <v>52</v>
      </c>
      <c r="P352" t="s">
        <v>203</v>
      </c>
      <c r="T352" t="s">
        <v>64</v>
      </c>
      <c r="Z352" s="3"/>
      <c r="AF352" t="s">
        <v>63</v>
      </c>
      <c r="AH352">
        <v>0</v>
      </c>
      <c r="AI352" s="2">
        <v>45382</v>
      </c>
      <c r="AJ352" t="s">
        <v>64</v>
      </c>
      <c r="AK352" t="s">
        <v>64</v>
      </c>
      <c r="AL352" t="s">
        <v>64</v>
      </c>
      <c r="AN352" s="3"/>
      <c r="AP352" t="s">
        <v>64</v>
      </c>
      <c r="AR352" t="s">
        <v>64</v>
      </c>
      <c r="AS352" t="s">
        <v>66</v>
      </c>
    </row>
    <row r="353" spans="1:45" ht="16" x14ac:dyDescent="0.2">
      <c r="A353">
        <v>3630</v>
      </c>
      <c r="B353">
        <v>3630</v>
      </c>
      <c r="C353" s="2">
        <v>45382</v>
      </c>
      <c r="D353" t="s">
        <v>1936</v>
      </c>
      <c r="E353" t="s">
        <v>206</v>
      </c>
      <c r="F353" s="3">
        <v>3290.09</v>
      </c>
      <c r="G353" t="s">
        <v>47</v>
      </c>
      <c r="H353" s="3">
        <v>0</v>
      </c>
      <c r="I353" t="s">
        <v>104</v>
      </c>
      <c r="J353">
        <v>2551</v>
      </c>
      <c r="K353" t="s">
        <v>49</v>
      </c>
      <c r="L353" t="s">
        <v>50</v>
      </c>
      <c r="M353" t="s">
        <v>51</v>
      </c>
      <c r="N353">
        <v>1730</v>
      </c>
      <c r="O353" t="s">
        <v>52</v>
      </c>
      <c r="P353" t="s">
        <v>203</v>
      </c>
      <c r="T353" t="s">
        <v>64</v>
      </c>
      <c r="Z353" s="3"/>
      <c r="AF353" t="s">
        <v>63</v>
      </c>
      <c r="AH353">
        <v>0</v>
      </c>
      <c r="AI353" s="2">
        <v>45382</v>
      </c>
      <c r="AJ353" t="s">
        <v>64</v>
      </c>
      <c r="AK353" t="s">
        <v>64</v>
      </c>
      <c r="AL353" t="s">
        <v>64</v>
      </c>
      <c r="AN353" s="3"/>
      <c r="AP353" t="s">
        <v>64</v>
      </c>
      <c r="AR353" t="s">
        <v>64</v>
      </c>
      <c r="AS353" t="s">
        <v>66</v>
      </c>
    </row>
    <row r="354" spans="1:45" ht="16" x14ac:dyDescent="0.2">
      <c r="A354">
        <v>3061</v>
      </c>
      <c r="B354">
        <v>3061</v>
      </c>
      <c r="C354" s="2">
        <v>45385.083333333343</v>
      </c>
      <c r="D354" t="s">
        <v>1814</v>
      </c>
      <c r="E354" t="s">
        <v>3744</v>
      </c>
      <c r="F354" s="3">
        <v>405</v>
      </c>
      <c r="G354" t="s">
        <v>47</v>
      </c>
      <c r="H354" s="3">
        <v>0</v>
      </c>
      <c r="I354" t="s">
        <v>48</v>
      </c>
      <c r="J354">
        <v>2722</v>
      </c>
      <c r="K354" t="s">
        <v>49</v>
      </c>
      <c r="L354" t="s">
        <v>50</v>
      </c>
      <c r="M354" t="s">
        <v>51</v>
      </c>
      <c r="N354">
        <v>940</v>
      </c>
      <c r="O354" t="s">
        <v>52</v>
      </c>
      <c r="P354" t="s">
        <v>53</v>
      </c>
      <c r="T354" t="s">
        <v>3745</v>
      </c>
      <c r="U354" t="s">
        <v>3746</v>
      </c>
      <c r="V354" t="s">
        <v>2501</v>
      </c>
      <c r="W354" t="s">
        <v>56</v>
      </c>
      <c r="X354" t="s">
        <v>3747</v>
      </c>
      <c r="Y354" t="s">
        <v>3368</v>
      </c>
      <c r="Z354" s="3">
        <v>0</v>
      </c>
      <c r="AA354" t="s">
        <v>3748</v>
      </c>
      <c r="AB354" t="s">
        <v>3749</v>
      </c>
      <c r="AC354" t="s">
        <v>61</v>
      </c>
      <c r="AD354" t="s">
        <v>61</v>
      </c>
      <c r="AE354" t="s">
        <v>3750</v>
      </c>
      <c r="AF354" t="s">
        <v>63</v>
      </c>
      <c r="AH354">
        <v>0</v>
      </c>
      <c r="AI354" s="2">
        <v>45385</v>
      </c>
      <c r="AJ354" t="s">
        <v>64</v>
      </c>
      <c r="AK354" t="s">
        <v>64</v>
      </c>
      <c r="AL354" t="s">
        <v>3751</v>
      </c>
      <c r="AM354" t="s">
        <v>3746</v>
      </c>
      <c r="AN354" s="3">
        <v>405</v>
      </c>
      <c r="AO354" t="s">
        <v>3749</v>
      </c>
      <c r="AP354" t="s">
        <v>64</v>
      </c>
      <c r="AQ354" t="s">
        <v>3750</v>
      </c>
      <c r="AR354">
        <v>1215</v>
      </c>
      <c r="AS354" t="s">
        <v>66</v>
      </c>
    </row>
    <row r="355" spans="1:45" ht="16" x14ac:dyDescent="0.2">
      <c r="A355">
        <v>3062</v>
      </c>
      <c r="B355">
        <v>3062</v>
      </c>
      <c r="C355" s="2">
        <v>45385.083333333343</v>
      </c>
      <c r="D355" t="s">
        <v>1748</v>
      </c>
      <c r="E355" t="s">
        <v>3514</v>
      </c>
      <c r="F355" s="3">
        <v>9.5</v>
      </c>
      <c r="G355" t="s">
        <v>47</v>
      </c>
      <c r="H355" s="3">
        <v>0</v>
      </c>
      <c r="I355" t="s">
        <v>48</v>
      </c>
      <c r="J355">
        <v>2705</v>
      </c>
      <c r="K355" t="s">
        <v>49</v>
      </c>
      <c r="L355" t="s">
        <v>50</v>
      </c>
      <c r="M355" t="s">
        <v>51</v>
      </c>
      <c r="N355">
        <v>940</v>
      </c>
      <c r="O355" t="s">
        <v>52</v>
      </c>
      <c r="P355" t="s">
        <v>53</v>
      </c>
      <c r="T355" t="s">
        <v>3745</v>
      </c>
      <c r="U355" t="s">
        <v>3746</v>
      </c>
      <c r="V355" t="s">
        <v>2501</v>
      </c>
      <c r="W355" t="s">
        <v>56</v>
      </c>
      <c r="X355" t="s">
        <v>3747</v>
      </c>
      <c r="Y355" t="s">
        <v>3368</v>
      </c>
      <c r="Z355" s="3">
        <v>0</v>
      </c>
      <c r="AA355" t="s">
        <v>3748</v>
      </c>
      <c r="AB355" t="s">
        <v>3749</v>
      </c>
      <c r="AC355" t="s">
        <v>61</v>
      </c>
      <c r="AD355" t="s">
        <v>61</v>
      </c>
      <c r="AE355" t="s">
        <v>3750</v>
      </c>
      <c r="AF355" t="s">
        <v>63</v>
      </c>
      <c r="AH355">
        <v>0</v>
      </c>
      <c r="AI355" s="2">
        <v>45385</v>
      </c>
      <c r="AJ355" t="s">
        <v>64</v>
      </c>
      <c r="AK355" t="s">
        <v>64</v>
      </c>
      <c r="AL355" t="s">
        <v>3751</v>
      </c>
      <c r="AM355" t="s">
        <v>3746</v>
      </c>
      <c r="AN355" s="3">
        <v>405</v>
      </c>
      <c r="AO355" t="s">
        <v>3749</v>
      </c>
      <c r="AP355" t="s">
        <v>64</v>
      </c>
      <c r="AQ355" t="s">
        <v>3750</v>
      </c>
      <c r="AR355">
        <v>1215</v>
      </c>
      <c r="AS355" t="s">
        <v>66</v>
      </c>
    </row>
    <row r="356" spans="1:45" ht="16" x14ac:dyDescent="0.2">
      <c r="A356">
        <v>3067</v>
      </c>
      <c r="B356">
        <v>3067</v>
      </c>
      <c r="C356" s="2">
        <v>45386.083333333343</v>
      </c>
      <c r="D356" t="s">
        <v>1814</v>
      </c>
      <c r="E356" t="s">
        <v>2915</v>
      </c>
      <c r="F356" s="3">
        <v>900</v>
      </c>
      <c r="G356" t="s">
        <v>47</v>
      </c>
      <c r="H356" s="3">
        <v>0</v>
      </c>
      <c r="I356" t="s">
        <v>48</v>
      </c>
      <c r="J356">
        <v>2721</v>
      </c>
      <c r="K356" t="s">
        <v>49</v>
      </c>
      <c r="L356" t="s">
        <v>50</v>
      </c>
      <c r="M356" t="s">
        <v>51</v>
      </c>
      <c r="N356">
        <v>940</v>
      </c>
      <c r="O356" t="s">
        <v>52</v>
      </c>
      <c r="P356" t="s">
        <v>53</v>
      </c>
      <c r="T356" t="s">
        <v>3019</v>
      </c>
      <c r="U356" t="s">
        <v>3752</v>
      </c>
      <c r="V356" t="s">
        <v>2504</v>
      </c>
      <c r="W356" t="s">
        <v>56</v>
      </c>
      <c r="X356" t="s">
        <v>692</v>
      </c>
      <c r="Y356" t="s">
        <v>3021</v>
      </c>
      <c r="Z356" s="3">
        <v>0</v>
      </c>
      <c r="AA356" t="s">
        <v>2234</v>
      </c>
      <c r="AB356" t="s">
        <v>3753</v>
      </c>
      <c r="AC356" t="s">
        <v>61</v>
      </c>
      <c r="AD356" t="s">
        <v>61</v>
      </c>
      <c r="AE356" t="s">
        <v>3754</v>
      </c>
      <c r="AF356" t="s">
        <v>63</v>
      </c>
      <c r="AH356">
        <v>0</v>
      </c>
      <c r="AI356" s="2">
        <v>45386</v>
      </c>
      <c r="AJ356" t="s">
        <v>64</v>
      </c>
      <c r="AK356" t="s">
        <v>64</v>
      </c>
      <c r="AL356" t="s">
        <v>3755</v>
      </c>
      <c r="AM356" t="s">
        <v>3752</v>
      </c>
      <c r="AN356" s="3">
        <v>900</v>
      </c>
      <c r="AO356" t="s">
        <v>3753</v>
      </c>
      <c r="AP356" t="s">
        <v>64</v>
      </c>
      <c r="AQ356" t="s">
        <v>3754</v>
      </c>
      <c r="AR356">
        <v>1216</v>
      </c>
      <c r="AS356" t="s">
        <v>66</v>
      </c>
    </row>
    <row r="357" spans="1:45" ht="16" x14ac:dyDescent="0.2">
      <c r="A357">
        <v>3064</v>
      </c>
      <c r="B357">
        <v>3064</v>
      </c>
      <c r="C357" s="2">
        <v>45387.083333333343</v>
      </c>
      <c r="D357" t="s">
        <v>1748</v>
      </c>
      <c r="E357" t="s">
        <v>3659</v>
      </c>
      <c r="F357" s="3">
        <v>46.41</v>
      </c>
      <c r="G357" t="s">
        <v>47</v>
      </c>
      <c r="H357" s="3">
        <v>0</v>
      </c>
      <c r="I357" t="s">
        <v>48</v>
      </c>
      <c r="J357">
        <v>2663</v>
      </c>
      <c r="K357" t="s">
        <v>49</v>
      </c>
      <c r="L357" t="s">
        <v>50</v>
      </c>
      <c r="M357" t="s">
        <v>51</v>
      </c>
      <c r="N357">
        <v>940</v>
      </c>
      <c r="O357" t="s">
        <v>52</v>
      </c>
      <c r="P357" t="s">
        <v>53</v>
      </c>
      <c r="T357" t="s">
        <v>2516</v>
      </c>
      <c r="U357" t="s">
        <v>3759</v>
      </c>
      <c r="V357" t="s">
        <v>2527</v>
      </c>
      <c r="W357" t="s">
        <v>56</v>
      </c>
      <c r="X357" t="s">
        <v>3760</v>
      </c>
      <c r="Y357" t="s">
        <v>2375</v>
      </c>
      <c r="Z357" s="3">
        <v>19</v>
      </c>
      <c r="AA357" t="s">
        <v>2519</v>
      </c>
      <c r="AB357" t="s">
        <v>3761</v>
      </c>
      <c r="AC357" t="s">
        <v>61</v>
      </c>
      <c r="AD357" t="s">
        <v>61</v>
      </c>
      <c r="AE357" t="s">
        <v>3762</v>
      </c>
      <c r="AF357" t="s">
        <v>63</v>
      </c>
      <c r="AH357">
        <v>0</v>
      </c>
      <c r="AI357" s="2">
        <v>45387</v>
      </c>
      <c r="AJ357" t="s">
        <v>64</v>
      </c>
      <c r="AK357" t="s">
        <v>64</v>
      </c>
      <c r="AL357" t="s">
        <v>3763</v>
      </c>
      <c r="AM357" t="s">
        <v>3759</v>
      </c>
      <c r="AN357" s="3">
        <v>46.41</v>
      </c>
      <c r="AO357" t="s">
        <v>3761</v>
      </c>
      <c r="AP357" t="s">
        <v>64</v>
      </c>
      <c r="AQ357" t="s">
        <v>3762</v>
      </c>
      <c r="AR357">
        <v>1219</v>
      </c>
      <c r="AS357" t="s">
        <v>66</v>
      </c>
    </row>
    <row r="358" spans="1:45" ht="16" x14ac:dyDescent="0.2">
      <c r="A358">
        <v>3103</v>
      </c>
      <c r="B358">
        <v>3103</v>
      </c>
      <c r="C358" s="2">
        <v>45392</v>
      </c>
      <c r="D358" t="s">
        <v>1814</v>
      </c>
      <c r="E358" t="s">
        <v>3767</v>
      </c>
      <c r="F358" s="3">
        <v>38.08</v>
      </c>
      <c r="G358" t="s">
        <v>47</v>
      </c>
      <c r="H358" s="3">
        <v>0</v>
      </c>
      <c r="I358" t="s">
        <v>48</v>
      </c>
      <c r="J358">
        <v>2710</v>
      </c>
      <c r="K358" t="s">
        <v>49</v>
      </c>
      <c r="L358" t="s">
        <v>50</v>
      </c>
      <c r="M358" t="s">
        <v>51</v>
      </c>
      <c r="N358">
        <v>942</v>
      </c>
      <c r="O358" t="s">
        <v>52</v>
      </c>
      <c r="P358" t="s">
        <v>53</v>
      </c>
      <c r="T358" t="s">
        <v>3768</v>
      </c>
      <c r="U358" t="s">
        <v>3769</v>
      </c>
      <c r="V358" t="s">
        <v>2599</v>
      </c>
      <c r="W358" t="s">
        <v>56</v>
      </c>
      <c r="X358" t="s">
        <v>3770</v>
      </c>
      <c r="Y358" t="s">
        <v>3771</v>
      </c>
      <c r="Z358" s="3">
        <v>19</v>
      </c>
      <c r="AA358" t="s">
        <v>3772</v>
      </c>
      <c r="AB358" t="s">
        <v>3773</v>
      </c>
      <c r="AC358" t="s">
        <v>61</v>
      </c>
      <c r="AD358" t="s">
        <v>61</v>
      </c>
      <c r="AE358" t="s">
        <v>3774</v>
      </c>
      <c r="AF358" t="s">
        <v>63</v>
      </c>
      <c r="AH358">
        <v>0</v>
      </c>
      <c r="AI358" s="2">
        <v>45392</v>
      </c>
      <c r="AJ358" t="s">
        <v>64</v>
      </c>
      <c r="AK358" t="s">
        <v>64</v>
      </c>
      <c r="AL358" t="s">
        <v>3775</v>
      </c>
      <c r="AM358" t="s">
        <v>3769</v>
      </c>
      <c r="AN358" s="3">
        <v>38.08</v>
      </c>
      <c r="AO358" t="s">
        <v>3773</v>
      </c>
      <c r="AP358" t="s">
        <v>64</v>
      </c>
      <c r="AQ358" t="s">
        <v>3774</v>
      </c>
      <c r="AR358">
        <v>1244</v>
      </c>
      <c r="AS358" t="s">
        <v>66</v>
      </c>
    </row>
    <row r="359" spans="1:45" ht="16" x14ac:dyDescent="0.2">
      <c r="A359">
        <v>3104</v>
      </c>
      <c r="B359">
        <v>3104</v>
      </c>
      <c r="C359" s="2">
        <v>45392</v>
      </c>
      <c r="D359" t="s">
        <v>1748</v>
      </c>
      <c r="E359" t="s">
        <v>3776</v>
      </c>
      <c r="F359" s="3">
        <v>0.38</v>
      </c>
      <c r="G359" t="s">
        <v>47</v>
      </c>
      <c r="H359" s="3">
        <v>0</v>
      </c>
      <c r="I359" t="s">
        <v>48</v>
      </c>
      <c r="J359">
        <v>2705</v>
      </c>
      <c r="K359" t="s">
        <v>49</v>
      </c>
      <c r="L359" t="s">
        <v>50</v>
      </c>
      <c r="M359" t="s">
        <v>51</v>
      </c>
      <c r="N359">
        <v>942</v>
      </c>
      <c r="O359" t="s">
        <v>52</v>
      </c>
      <c r="P359" t="s">
        <v>53</v>
      </c>
      <c r="T359" t="s">
        <v>3768</v>
      </c>
      <c r="U359" t="s">
        <v>3769</v>
      </c>
      <c r="V359" t="s">
        <v>2599</v>
      </c>
      <c r="W359" t="s">
        <v>56</v>
      </c>
      <c r="X359" t="s">
        <v>3770</v>
      </c>
      <c r="Y359" t="s">
        <v>3771</v>
      </c>
      <c r="Z359" s="3">
        <v>19</v>
      </c>
      <c r="AA359" t="s">
        <v>3772</v>
      </c>
      <c r="AB359" t="s">
        <v>3773</v>
      </c>
      <c r="AC359" t="s">
        <v>61</v>
      </c>
      <c r="AD359" t="s">
        <v>61</v>
      </c>
      <c r="AE359" t="s">
        <v>3774</v>
      </c>
      <c r="AF359" t="s">
        <v>63</v>
      </c>
      <c r="AH359">
        <v>0</v>
      </c>
      <c r="AI359" s="2">
        <v>45392</v>
      </c>
      <c r="AJ359" t="s">
        <v>64</v>
      </c>
      <c r="AK359" t="s">
        <v>64</v>
      </c>
      <c r="AL359" t="s">
        <v>3775</v>
      </c>
      <c r="AM359" t="s">
        <v>3769</v>
      </c>
      <c r="AN359" s="3">
        <v>38.08</v>
      </c>
      <c r="AO359" t="s">
        <v>3773</v>
      </c>
      <c r="AP359" t="s">
        <v>64</v>
      </c>
      <c r="AQ359" t="s">
        <v>3774</v>
      </c>
      <c r="AR359">
        <v>1244</v>
      </c>
      <c r="AS359" t="s">
        <v>66</v>
      </c>
    </row>
    <row r="360" spans="1:45" ht="16" x14ac:dyDescent="0.2">
      <c r="A360">
        <v>3068</v>
      </c>
      <c r="B360">
        <v>3068</v>
      </c>
      <c r="C360" s="2">
        <v>45393.083333333343</v>
      </c>
      <c r="D360" t="s">
        <v>1761</v>
      </c>
      <c r="E360" t="s">
        <v>3777</v>
      </c>
      <c r="F360" s="3">
        <v>539.65</v>
      </c>
      <c r="G360" t="s">
        <v>47</v>
      </c>
      <c r="H360" s="3">
        <v>0</v>
      </c>
      <c r="I360" t="s">
        <v>48</v>
      </c>
      <c r="J360">
        <v>2722</v>
      </c>
      <c r="K360" t="s">
        <v>49</v>
      </c>
      <c r="L360" t="s">
        <v>50</v>
      </c>
      <c r="M360" t="s">
        <v>51</v>
      </c>
      <c r="N360">
        <v>940</v>
      </c>
      <c r="O360" t="s">
        <v>52</v>
      </c>
      <c r="P360" t="s">
        <v>53</v>
      </c>
      <c r="T360" t="s">
        <v>3778</v>
      </c>
      <c r="U360" t="s">
        <v>3779</v>
      </c>
      <c r="V360" t="s">
        <v>2529</v>
      </c>
      <c r="W360" t="s">
        <v>56</v>
      </c>
      <c r="X360" t="s">
        <v>3780</v>
      </c>
      <c r="Y360" t="s">
        <v>3455</v>
      </c>
      <c r="Z360" s="3">
        <v>0</v>
      </c>
      <c r="AA360" t="s">
        <v>3781</v>
      </c>
      <c r="AB360" t="s">
        <v>3782</v>
      </c>
      <c r="AC360" t="s">
        <v>61</v>
      </c>
      <c r="AD360" t="s">
        <v>61</v>
      </c>
      <c r="AE360" t="s">
        <v>3783</v>
      </c>
      <c r="AF360" t="s">
        <v>63</v>
      </c>
      <c r="AH360">
        <v>0</v>
      </c>
      <c r="AI360" s="2">
        <v>45393</v>
      </c>
      <c r="AJ360" t="s">
        <v>64</v>
      </c>
      <c r="AK360" t="s">
        <v>64</v>
      </c>
      <c r="AL360" t="s">
        <v>3784</v>
      </c>
      <c r="AM360" t="s">
        <v>3779</v>
      </c>
      <c r="AN360" s="3">
        <v>523.87</v>
      </c>
      <c r="AO360" t="s">
        <v>3782</v>
      </c>
      <c r="AP360" t="s">
        <v>64</v>
      </c>
      <c r="AQ360" t="s">
        <v>3783</v>
      </c>
      <c r="AR360">
        <v>1220</v>
      </c>
      <c r="AS360" t="s">
        <v>66</v>
      </c>
    </row>
    <row r="361" spans="1:45" ht="16" x14ac:dyDescent="0.2">
      <c r="A361">
        <v>3069</v>
      </c>
      <c r="B361">
        <v>3069</v>
      </c>
      <c r="C361" s="2">
        <v>45393.083333333343</v>
      </c>
      <c r="D361" t="s">
        <v>1748</v>
      </c>
      <c r="E361" t="s">
        <v>3335</v>
      </c>
      <c r="F361" s="3">
        <v>14</v>
      </c>
      <c r="G361" t="s">
        <v>47</v>
      </c>
      <c r="H361" s="3">
        <v>0</v>
      </c>
      <c r="I361" t="s">
        <v>48</v>
      </c>
      <c r="J361">
        <v>2705</v>
      </c>
      <c r="K361" t="s">
        <v>49</v>
      </c>
      <c r="L361" t="s">
        <v>50</v>
      </c>
      <c r="M361" t="s">
        <v>51</v>
      </c>
      <c r="N361">
        <v>940</v>
      </c>
      <c r="O361" t="s">
        <v>52</v>
      </c>
      <c r="P361" t="s">
        <v>53</v>
      </c>
      <c r="T361" t="s">
        <v>3778</v>
      </c>
      <c r="U361" t="s">
        <v>3779</v>
      </c>
      <c r="V361" t="s">
        <v>2529</v>
      </c>
      <c r="W361" t="s">
        <v>56</v>
      </c>
      <c r="X361" t="s">
        <v>3780</v>
      </c>
      <c r="Y361" t="s">
        <v>3455</v>
      </c>
      <c r="Z361" s="3">
        <v>0</v>
      </c>
      <c r="AA361" t="s">
        <v>3781</v>
      </c>
      <c r="AB361" t="s">
        <v>3782</v>
      </c>
      <c r="AC361" t="s">
        <v>61</v>
      </c>
      <c r="AD361" t="s">
        <v>61</v>
      </c>
      <c r="AE361" t="s">
        <v>3783</v>
      </c>
      <c r="AF361" t="s">
        <v>63</v>
      </c>
      <c r="AH361">
        <v>0</v>
      </c>
      <c r="AI361" s="2">
        <v>45393</v>
      </c>
      <c r="AJ361" t="s">
        <v>64</v>
      </c>
      <c r="AK361" t="s">
        <v>64</v>
      </c>
      <c r="AL361" t="s">
        <v>3784</v>
      </c>
      <c r="AM361" t="s">
        <v>3779</v>
      </c>
      <c r="AN361" s="3">
        <v>523.87</v>
      </c>
      <c r="AO361" t="s">
        <v>3782</v>
      </c>
      <c r="AP361" t="s">
        <v>64</v>
      </c>
      <c r="AQ361" t="s">
        <v>3783</v>
      </c>
      <c r="AR361">
        <v>1220</v>
      </c>
      <c r="AS361" t="s">
        <v>66</v>
      </c>
    </row>
    <row r="362" spans="1:45" ht="16" x14ac:dyDescent="0.2">
      <c r="A362">
        <v>3070</v>
      </c>
      <c r="B362">
        <v>3070</v>
      </c>
      <c r="C362" s="2">
        <v>45393.083333333343</v>
      </c>
      <c r="D362" t="s">
        <v>2612</v>
      </c>
      <c r="E362" t="s">
        <v>3785</v>
      </c>
      <c r="F362" s="3">
        <v>15000</v>
      </c>
      <c r="G362" t="s">
        <v>47</v>
      </c>
      <c r="H362" s="3">
        <v>0</v>
      </c>
      <c r="I362" t="s">
        <v>104</v>
      </c>
      <c r="J362">
        <v>940</v>
      </c>
      <c r="K362" t="s">
        <v>52</v>
      </c>
      <c r="L362" t="s">
        <v>53</v>
      </c>
      <c r="N362">
        <v>3200</v>
      </c>
      <c r="O362" t="s">
        <v>49</v>
      </c>
      <c r="P362" t="s">
        <v>105</v>
      </c>
      <c r="Q362" t="s">
        <v>106</v>
      </c>
      <c r="T362" t="s">
        <v>3786</v>
      </c>
      <c r="U362" t="s">
        <v>3787</v>
      </c>
      <c r="V362" t="s">
        <v>2534</v>
      </c>
      <c r="W362" t="s">
        <v>56</v>
      </c>
      <c r="X362" t="s">
        <v>3788</v>
      </c>
      <c r="Y362" t="s">
        <v>301</v>
      </c>
      <c r="Z362" s="3">
        <v>0</v>
      </c>
      <c r="AA362" t="s">
        <v>3789</v>
      </c>
      <c r="AB362" t="s">
        <v>3790</v>
      </c>
      <c r="AC362" t="s">
        <v>61</v>
      </c>
      <c r="AD362" t="s">
        <v>61</v>
      </c>
      <c r="AE362" t="s">
        <v>3791</v>
      </c>
      <c r="AF362" t="s">
        <v>63</v>
      </c>
      <c r="AH362">
        <v>0</v>
      </c>
      <c r="AI362" s="2">
        <v>45393</v>
      </c>
      <c r="AJ362" t="s">
        <v>64</v>
      </c>
      <c r="AK362" t="s">
        <v>64</v>
      </c>
      <c r="AL362" t="s">
        <v>967</v>
      </c>
      <c r="AM362" t="s">
        <v>3787</v>
      </c>
      <c r="AN362" s="3">
        <v>15000</v>
      </c>
      <c r="AO362" t="s">
        <v>3790</v>
      </c>
      <c r="AP362" t="s">
        <v>64</v>
      </c>
      <c r="AQ362" t="s">
        <v>3791</v>
      </c>
      <c r="AR362">
        <v>1222</v>
      </c>
      <c r="AS362" t="s">
        <v>66</v>
      </c>
    </row>
    <row r="363" spans="1:45" ht="16" x14ac:dyDescent="0.2">
      <c r="A363">
        <v>3065</v>
      </c>
      <c r="B363">
        <v>3065</v>
      </c>
      <c r="C363" s="2">
        <v>45393.083333333343</v>
      </c>
      <c r="D363" t="s">
        <v>1748</v>
      </c>
      <c r="E363" t="s">
        <v>3168</v>
      </c>
      <c r="F363" s="3">
        <v>1.6</v>
      </c>
      <c r="G363" t="s">
        <v>47</v>
      </c>
      <c r="H363" s="3">
        <v>0</v>
      </c>
      <c r="I363" t="s">
        <v>48</v>
      </c>
      <c r="J363">
        <v>2702</v>
      </c>
      <c r="K363" t="s">
        <v>49</v>
      </c>
      <c r="L363" t="s">
        <v>50</v>
      </c>
      <c r="M363" t="s">
        <v>51</v>
      </c>
      <c r="N363">
        <v>940</v>
      </c>
      <c r="O363" t="s">
        <v>52</v>
      </c>
      <c r="P363" t="s">
        <v>53</v>
      </c>
      <c r="T363" t="s">
        <v>1502</v>
      </c>
      <c r="U363" t="s">
        <v>3792</v>
      </c>
      <c r="Z363" s="3"/>
      <c r="AF363" t="s">
        <v>63</v>
      </c>
      <c r="AH363">
        <v>0</v>
      </c>
      <c r="AI363" s="2">
        <v>45393</v>
      </c>
      <c r="AJ363" t="s">
        <v>64</v>
      </c>
      <c r="AK363" t="s">
        <v>64</v>
      </c>
      <c r="AL363" t="s">
        <v>970</v>
      </c>
      <c r="AM363" t="s">
        <v>3792</v>
      </c>
      <c r="AN363" s="3"/>
      <c r="AP363" t="s">
        <v>64</v>
      </c>
      <c r="AR363">
        <v>1221</v>
      </c>
      <c r="AS363" t="s">
        <v>66</v>
      </c>
    </row>
    <row r="364" spans="1:45" ht="16" x14ac:dyDescent="0.2">
      <c r="A364">
        <v>3075</v>
      </c>
      <c r="B364">
        <v>3075</v>
      </c>
      <c r="C364" s="2">
        <v>45397.083333333343</v>
      </c>
      <c r="D364" t="s">
        <v>1748</v>
      </c>
      <c r="E364" t="s">
        <v>2165</v>
      </c>
      <c r="F364" s="3">
        <v>52.9</v>
      </c>
      <c r="G364" t="s">
        <v>47</v>
      </c>
      <c r="H364" s="3">
        <v>0</v>
      </c>
      <c r="I364" t="s">
        <v>48</v>
      </c>
      <c r="J364">
        <v>2900</v>
      </c>
      <c r="K364" t="s">
        <v>49</v>
      </c>
      <c r="L364" t="s">
        <v>50</v>
      </c>
      <c r="M364" t="s">
        <v>51</v>
      </c>
      <c r="N364">
        <v>940</v>
      </c>
      <c r="O364" t="s">
        <v>52</v>
      </c>
      <c r="P364" t="s">
        <v>53</v>
      </c>
      <c r="T364" t="s">
        <v>2313</v>
      </c>
      <c r="U364" t="s">
        <v>3796</v>
      </c>
      <c r="V364" t="s">
        <v>2702</v>
      </c>
      <c r="W364" t="s">
        <v>56</v>
      </c>
      <c r="X364" t="s">
        <v>3797</v>
      </c>
      <c r="Y364" t="s">
        <v>323</v>
      </c>
      <c r="Z364" s="3">
        <v>19</v>
      </c>
      <c r="AA364" t="s">
        <v>2316</v>
      </c>
      <c r="AB364" t="s">
        <v>3798</v>
      </c>
      <c r="AC364" t="s">
        <v>61</v>
      </c>
      <c r="AD364" t="s">
        <v>61</v>
      </c>
      <c r="AE364" t="s">
        <v>3799</v>
      </c>
      <c r="AF364" t="s">
        <v>63</v>
      </c>
      <c r="AH364">
        <v>0</v>
      </c>
      <c r="AI364" s="2">
        <v>45397</v>
      </c>
      <c r="AJ364" t="s">
        <v>64</v>
      </c>
      <c r="AK364" t="s">
        <v>64</v>
      </c>
      <c r="AL364" t="s">
        <v>3800</v>
      </c>
      <c r="AM364" t="s">
        <v>3796</v>
      </c>
      <c r="AN364" s="3">
        <v>52.9</v>
      </c>
      <c r="AO364" t="s">
        <v>3798</v>
      </c>
      <c r="AP364" t="s">
        <v>64</v>
      </c>
      <c r="AQ364" t="s">
        <v>3799</v>
      </c>
      <c r="AR364">
        <v>1227</v>
      </c>
      <c r="AS364" t="s">
        <v>66</v>
      </c>
    </row>
    <row r="365" spans="1:45" ht="16" x14ac:dyDescent="0.2">
      <c r="A365">
        <v>3083</v>
      </c>
      <c r="B365">
        <v>3083</v>
      </c>
      <c r="C365" s="2">
        <v>45400.083333333343</v>
      </c>
      <c r="D365" t="s">
        <v>1814</v>
      </c>
      <c r="E365" t="s">
        <v>2915</v>
      </c>
      <c r="F365" s="3">
        <v>900</v>
      </c>
      <c r="G365" t="s">
        <v>47</v>
      </c>
      <c r="H365" s="3">
        <v>0</v>
      </c>
      <c r="I365" t="s">
        <v>48</v>
      </c>
      <c r="J365">
        <v>2721</v>
      </c>
      <c r="K365" t="s">
        <v>49</v>
      </c>
      <c r="L365" t="s">
        <v>50</v>
      </c>
      <c r="M365" t="s">
        <v>51</v>
      </c>
      <c r="N365">
        <v>940</v>
      </c>
      <c r="O365" t="s">
        <v>52</v>
      </c>
      <c r="P365" t="s">
        <v>53</v>
      </c>
      <c r="T365" t="s">
        <v>3019</v>
      </c>
      <c r="U365" t="s">
        <v>3801</v>
      </c>
      <c r="V365" t="s">
        <v>2506</v>
      </c>
      <c r="W365" t="s">
        <v>56</v>
      </c>
      <c r="X365" t="s">
        <v>708</v>
      </c>
      <c r="Y365" t="s">
        <v>3021</v>
      </c>
      <c r="Z365" s="3">
        <v>0</v>
      </c>
      <c r="AA365" t="s">
        <v>2234</v>
      </c>
      <c r="AB365" t="s">
        <v>3802</v>
      </c>
      <c r="AC365" t="s">
        <v>61</v>
      </c>
      <c r="AD365" t="s">
        <v>61</v>
      </c>
      <c r="AE365" t="s">
        <v>3803</v>
      </c>
      <c r="AF365" t="s">
        <v>63</v>
      </c>
      <c r="AH365">
        <v>0</v>
      </c>
      <c r="AI365" s="2">
        <v>45400</v>
      </c>
      <c r="AJ365" t="s">
        <v>64</v>
      </c>
      <c r="AK365" t="s">
        <v>64</v>
      </c>
      <c r="AL365" t="s">
        <v>3804</v>
      </c>
      <c r="AM365" t="s">
        <v>3801</v>
      </c>
      <c r="AN365" s="3">
        <v>900</v>
      </c>
      <c r="AO365" t="s">
        <v>3802</v>
      </c>
      <c r="AP365" t="s">
        <v>64</v>
      </c>
      <c r="AQ365" t="s">
        <v>3803</v>
      </c>
      <c r="AR365">
        <v>1225</v>
      </c>
      <c r="AS365" t="s">
        <v>66</v>
      </c>
    </row>
    <row r="366" spans="1:45" ht="16" x14ac:dyDescent="0.2">
      <c r="A366">
        <v>3074</v>
      </c>
      <c r="B366">
        <v>3074</v>
      </c>
      <c r="C366" s="2">
        <v>45400.083333333343</v>
      </c>
      <c r="D366" t="s">
        <v>1748</v>
      </c>
      <c r="E366" t="s">
        <v>3168</v>
      </c>
      <c r="F366" s="3">
        <v>1.6</v>
      </c>
      <c r="G366" t="s">
        <v>47</v>
      </c>
      <c r="H366" s="3">
        <v>0</v>
      </c>
      <c r="I366" t="s">
        <v>48</v>
      </c>
      <c r="J366">
        <v>2702</v>
      </c>
      <c r="K366" t="s">
        <v>49</v>
      </c>
      <c r="L366" t="s">
        <v>50</v>
      </c>
      <c r="M366" t="s">
        <v>51</v>
      </c>
      <c r="N366">
        <v>940</v>
      </c>
      <c r="O366" t="s">
        <v>52</v>
      </c>
      <c r="P366" t="s">
        <v>53</v>
      </c>
      <c r="T366" t="s">
        <v>1502</v>
      </c>
      <c r="U366" t="s">
        <v>3805</v>
      </c>
      <c r="Z366" s="3"/>
      <c r="AF366" t="s">
        <v>63</v>
      </c>
      <c r="AH366">
        <v>0</v>
      </c>
      <c r="AI366" s="2">
        <v>45400</v>
      </c>
      <c r="AJ366" t="s">
        <v>64</v>
      </c>
      <c r="AK366" t="s">
        <v>64</v>
      </c>
      <c r="AL366" t="s">
        <v>3806</v>
      </c>
      <c r="AM366" t="s">
        <v>3805</v>
      </c>
      <c r="AN366" s="3"/>
      <c r="AP366" t="s">
        <v>64</v>
      </c>
      <c r="AR366">
        <v>1226</v>
      </c>
      <c r="AS366" t="s">
        <v>66</v>
      </c>
    </row>
    <row r="367" spans="1:45" ht="16" x14ac:dyDescent="0.2">
      <c r="A367">
        <v>3094</v>
      </c>
      <c r="B367">
        <v>3094</v>
      </c>
      <c r="C367" s="2">
        <v>45404</v>
      </c>
      <c r="D367" t="s">
        <v>1761</v>
      </c>
      <c r="E367" t="s">
        <v>2032</v>
      </c>
      <c r="F367" s="3">
        <v>22.84</v>
      </c>
      <c r="G367" t="s">
        <v>47</v>
      </c>
      <c r="H367" s="3">
        <v>0</v>
      </c>
      <c r="I367" t="s">
        <v>48</v>
      </c>
      <c r="J367">
        <v>2720</v>
      </c>
      <c r="K367" t="s">
        <v>49</v>
      </c>
      <c r="L367" t="s">
        <v>50</v>
      </c>
      <c r="M367" t="s">
        <v>51</v>
      </c>
      <c r="N367">
        <v>942</v>
      </c>
      <c r="O367" t="s">
        <v>52</v>
      </c>
      <c r="P367" t="s">
        <v>53</v>
      </c>
      <c r="T367" t="s">
        <v>3807</v>
      </c>
      <c r="U367" t="s">
        <v>3808</v>
      </c>
      <c r="V367" t="s">
        <v>2591</v>
      </c>
      <c r="W367" t="s">
        <v>56</v>
      </c>
      <c r="X367" t="s">
        <v>3809</v>
      </c>
      <c r="Y367" t="s">
        <v>2036</v>
      </c>
      <c r="Z367" s="3">
        <v>19</v>
      </c>
      <c r="AA367" t="s">
        <v>3810</v>
      </c>
      <c r="AB367" t="s">
        <v>3811</v>
      </c>
      <c r="AC367" t="s">
        <v>61</v>
      </c>
      <c r="AD367" t="s">
        <v>61</v>
      </c>
      <c r="AE367" t="s">
        <v>3812</v>
      </c>
      <c r="AF367" t="s">
        <v>63</v>
      </c>
      <c r="AH367">
        <v>0</v>
      </c>
      <c r="AI367" s="2">
        <v>45404</v>
      </c>
      <c r="AJ367" t="s">
        <v>64</v>
      </c>
      <c r="AK367" t="s">
        <v>64</v>
      </c>
      <c r="AL367" t="s">
        <v>3813</v>
      </c>
      <c r="AM367" t="s">
        <v>3808</v>
      </c>
      <c r="AN367" s="3">
        <v>22.84</v>
      </c>
      <c r="AO367" t="s">
        <v>3811</v>
      </c>
      <c r="AP367" t="s">
        <v>64</v>
      </c>
      <c r="AQ367" t="s">
        <v>3812</v>
      </c>
      <c r="AR367">
        <v>1245</v>
      </c>
      <c r="AS367" t="s">
        <v>66</v>
      </c>
    </row>
    <row r="368" spans="1:45" ht="16" x14ac:dyDescent="0.2">
      <c r="A368">
        <v>3107</v>
      </c>
      <c r="B368">
        <v>3107</v>
      </c>
      <c r="C368" s="2">
        <v>45405</v>
      </c>
      <c r="D368" t="s">
        <v>1761</v>
      </c>
      <c r="E368" t="s">
        <v>3820</v>
      </c>
      <c r="F368" s="3">
        <v>6.5</v>
      </c>
      <c r="G368" t="s">
        <v>47</v>
      </c>
      <c r="H368" s="3">
        <v>0</v>
      </c>
      <c r="I368" t="s">
        <v>48</v>
      </c>
      <c r="J368">
        <v>2720</v>
      </c>
      <c r="K368" t="s">
        <v>49</v>
      </c>
      <c r="L368" t="s">
        <v>50</v>
      </c>
      <c r="M368" t="s">
        <v>51</v>
      </c>
      <c r="N368">
        <v>942</v>
      </c>
      <c r="O368" t="s">
        <v>52</v>
      </c>
      <c r="P368" t="s">
        <v>53</v>
      </c>
      <c r="T368" t="s">
        <v>3821</v>
      </c>
      <c r="U368" t="s">
        <v>3822</v>
      </c>
      <c r="Z368" s="3"/>
      <c r="AF368" t="s">
        <v>63</v>
      </c>
      <c r="AH368">
        <v>0</v>
      </c>
      <c r="AI368" s="2">
        <v>45405</v>
      </c>
      <c r="AJ368" t="s">
        <v>64</v>
      </c>
      <c r="AK368" t="s">
        <v>64</v>
      </c>
      <c r="AL368" t="s">
        <v>3823</v>
      </c>
      <c r="AM368" t="s">
        <v>3822</v>
      </c>
      <c r="AN368" s="3"/>
      <c r="AP368" t="s">
        <v>64</v>
      </c>
      <c r="AR368">
        <v>1247</v>
      </c>
      <c r="AS368" t="s">
        <v>66</v>
      </c>
    </row>
    <row r="369" spans="1:45" ht="16" x14ac:dyDescent="0.2">
      <c r="A369">
        <v>3071</v>
      </c>
      <c r="B369">
        <v>3071</v>
      </c>
      <c r="C369" s="2">
        <v>45405.083333333343</v>
      </c>
      <c r="D369" t="s">
        <v>1814</v>
      </c>
      <c r="E369" t="s">
        <v>2057</v>
      </c>
      <c r="F369" s="3">
        <v>22.55</v>
      </c>
      <c r="G369" t="s">
        <v>47</v>
      </c>
      <c r="H369" s="3">
        <v>0</v>
      </c>
      <c r="I369" t="s">
        <v>48</v>
      </c>
      <c r="J369">
        <v>2710</v>
      </c>
      <c r="K369" t="s">
        <v>49</v>
      </c>
      <c r="L369" t="s">
        <v>50</v>
      </c>
      <c r="M369" t="s">
        <v>51</v>
      </c>
      <c r="N369">
        <v>940</v>
      </c>
      <c r="O369" t="s">
        <v>52</v>
      </c>
      <c r="P369" t="s">
        <v>53</v>
      </c>
      <c r="T369" t="s">
        <v>3824</v>
      </c>
      <c r="U369" t="s">
        <v>3825</v>
      </c>
      <c r="V369" t="s">
        <v>2536</v>
      </c>
      <c r="W369" t="s">
        <v>56</v>
      </c>
      <c r="X369" t="s">
        <v>3826</v>
      </c>
      <c r="Y369" t="s">
        <v>2061</v>
      </c>
      <c r="Z369" s="3">
        <v>19</v>
      </c>
      <c r="AA369" t="s">
        <v>3827</v>
      </c>
      <c r="AB369" t="s">
        <v>3828</v>
      </c>
      <c r="AC369" t="s">
        <v>61</v>
      </c>
      <c r="AD369" t="s">
        <v>61</v>
      </c>
      <c r="AE369" t="s">
        <v>3829</v>
      </c>
      <c r="AF369" t="s">
        <v>63</v>
      </c>
      <c r="AH369">
        <v>0</v>
      </c>
      <c r="AI369" s="2">
        <v>45405</v>
      </c>
      <c r="AJ369" t="s">
        <v>64</v>
      </c>
      <c r="AK369" t="s">
        <v>64</v>
      </c>
      <c r="AL369" t="s">
        <v>969</v>
      </c>
      <c r="AM369" t="s">
        <v>3825</v>
      </c>
      <c r="AN369" s="3">
        <v>22.55</v>
      </c>
      <c r="AO369" t="s">
        <v>3828</v>
      </c>
      <c r="AP369" t="s">
        <v>64</v>
      </c>
      <c r="AQ369" t="s">
        <v>3829</v>
      </c>
      <c r="AR369">
        <v>1223</v>
      </c>
      <c r="AS369" t="s">
        <v>66</v>
      </c>
    </row>
    <row r="370" spans="1:45" ht="16" x14ac:dyDescent="0.2">
      <c r="A370">
        <v>3077</v>
      </c>
      <c r="B370">
        <v>3077</v>
      </c>
      <c r="C370" s="2">
        <v>45406.083333333343</v>
      </c>
      <c r="D370" t="s">
        <v>1748</v>
      </c>
      <c r="E370" t="s">
        <v>3168</v>
      </c>
      <c r="F370" s="3">
        <v>1.6</v>
      </c>
      <c r="G370" t="s">
        <v>47</v>
      </c>
      <c r="H370" s="3">
        <v>0</v>
      </c>
      <c r="I370" t="s">
        <v>48</v>
      </c>
      <c r="J370">
        <v>2702</v>
      </c>
      <c r="K370" t="s">
        <v>49</v>
      </c>
      <c r="L370" t="s">
        <v>50</v>
      </c>
      <c r="M370" t="s">
        <v>51</v>
      </c>
      <c r="N370">
        <v>940</v>
      </c>
      <c r="O370" t="s">
        <v>52</v>
      </c>
      <c r="P370" t="s">
        <v>53</v>
      </c>
      <c r="T370" t="s">
        <v>1502</v>
      </c>
      <c r="U370" t="s">
        <v>3830</v>
      </c>
      <c r="Z370" s="3"/>
      <c r="AF370" t="s">
        <v>63</v>
      </c>
      <c r="AH370">
        <v>0</v>
      </c>
      <c r="AI370" s="2">
        <v>45406</v>
      </c>
      <c r="AJ370" t="s">
        <v>64</v>
      </c>
      <c r="AK370" t="s">
        <v>64</v>
      </c>
      <c r="AL370" t="s">
        <v>3831</v>
      </c>
      <c r="AM370" t="s">
        <v>3830</v>
      </c>
      <c r="AN370" s="3"/>
      <c r="AP370" t="s">
        <v>64</v>
      </c>
      <c r="AR370">
        <v>1229</v>
      </c>
      <c r="AS370" t="s">
        <v>66</v>
      </c>
    </row>
    <row r="371" spans="1:45" ht="16" x14ac:dyDescent="0.2">
      <c r="A371">
        <v>3084</v>
      </c>
      <c r="B371">
        <v>3084</v>
      </c>
      <c r="C371" s="2">
        <v>45411.083333333343</v>
      </c>
      <c r="D371" t="s">
        <v>1814</v>
      </c>
      <c r="E371" t="s">
        <v>2915</v>
      </c>
      <c r="F371" s="3">
        <v>900</v>
      </c>
      <c r="G371" t="s">
        <v>47</v>
      </c>
      <c r="H371" s="3">
        <v>0</v>
      </c>
      <c r="I371" t="s">
        <v>48</v>
      </c>
      <c r="J371">
        <v>2721</v>
      </c>
      <c r="K371" t="s">
        <v>49</v>
      </c>
      <c r="L371" t="s">
        <v>50</v>
      </c>
      <c r="M371" t="s">
        <v>51</v>
      </c>
      <c r="N371">
        <v>940</v>
      </c>
      <c r="O371" t="s">
        <v>52</v>
      </c>
      <c r="P371" t="s">
        <v>53</v>
      </c>
      <c r="T371" t="s">
        <v>3019</v>
      </c>
      <c r="U371" t="s">
        <v>3842</v>
      </c>
      <c r="V371" t="s">
        <v>2515</v>
      </c>
      <c r="W371" t="s">
        <v>56</v>
      </c>
      <c r="X371" t="s">
        <v>717</v>
      </c>
      <c r="Y371" t="s">
        <v>3021</v>
      </c>
      <c r="Z371" s="3">
        <v>0</v>
      </c>
      <c r="AA371" t="s">
        <v>2234</v>
      </c>
      <c r="AB371" t="s">
        <v>3802</v>
      </c>
      <c r="AC371" t="s">
        <v>61</v>
      </c>
      <c r="AD371" t="s">
        <v>61</v>
      </c>
      <c r="AE371" t="s">
        <v>3843</v>
      </c>
      <c r="AF371" t="s">
        <v>63</v>
      </c>
      <c r="AH371">
        <v>0</v>
      </c>
      <c r="AI371" s="2">
        <v>45411</v>
      </c>
      <c r="AJ371" t="s">
        <v>64</v>
      </c>
      <c r="AK371" t="s">
        <v>64</v>
      </c>
      <c r="AL371" t="s">
        <v>3844</v>
      </c>
      <c r="AM371" t="s">
        <v>3842</v>
      </c>
      <c r="AN371" s="3">
        <v>900</v>
      </c>
      <c r="AO371" t="s">
        <v>3802</v>
      </c>
      <c r="AP371" t="s">
        <v>64</v>
      </c>
      <c r="AQ371" t="s">
        <v>3843</v>
      </c>
      <c r="AR371">
        <v>1233</v>
      </c>
      <c r="AS371" t="s">
        <v>66</v>
      </c>
    </row>
    <row r="372" spans="1:45" ht="16" x14ac:dyDescent="0.2">
      <c r="A372">
        <v>3305</v>
      </c>
      <c r="B372">
        <v>3305</v>
      </c>
      <c r="C372" s="2">
        <v>45412</v>
      </c>
      <c r="D372" t="s">
        <v>1934</v>
      </c>
      <c r="E372" t="s">
        <v>206</v>
      </c>
      <c r="F372" s="3">
        <v>3110.01</v>
      </c>
      <c r="G372" t="s">
        <v>47</v>
      </c>
      <c r="H372" s="3">
        <v>0</v>
      </c>
      <c r="I372" t="s">
        <v>104</v>
      </c>
      <c r="J372">
        <v>2551</v>
      </c>
      <c r="K372" t="s">
        <v>49</v>
      </c>
      <c r="L372" t="s">
        <v>50</v>
      </c>
      <c r="M372" t="s">
        <v>51</v>
      </c>
      <c r="N372">
        <v>1730</v>
      </c>
      <c r="O372" t="s">
        <v>52</v>
      </c>
      <c r="P372" t="s">
        <v>203</v>
      </c>
      <c r="T372" t="s">
        <v>64</v>
      </c>
      <c r="Z372" s="3"/>
      <c r="AF372" t="s">
        <v>63</v>
      </c>
      <c r="AH372">
        <v>0</v>
      </c>
      <c r="AI372" s="2">
        <v>45412</v>
      </c>
      <c r="AJ372" t="s">
        <v>64</v>
      </c>
      <c r="AK372" t="s">
        <v>64</v>
      </c>
      <c r="AL372" t="s">
        <v>64</v>
      </c>
      <c r="AN372" s="3"/>
      <c r="AP372" t="s">
        <v>64</v>
      </c>
      <c r="AR372" t="s">
        <v>64</v>
      </c>
      <c r="AS372" t="s">
        <v>66</v>
      </c>
    </row>
    <row r="373" spans="1:45" ht="16" x14ac:dyDescent="0.2">
      <c r="A373">
        <v>3306</v>
      </c>
      <c r="B373">
        <v>3306</v>
      </c>
      <c r="C373" s="2">
        <v>45412</v>
      </c>
      <c r="D373" t="s">
        <v>1935</v>
      </c>
      <c r="E373" t="s">
        <v>206</v>
      </c>
      <c r="F373" s="3">
        <v>2382.81</v>
      </c>
      <c r="G373" t="s">
        <v>47</v>
      </c>
      <c r="H373" s="3">
        <v>0</v>
      </c>
      <c r="I373" t="s">
        <v>104</v>
      </c>
      <c r="J373">
        <v>2551</v>
      </c>
      <c r="K373" t="s">
        <v>49</v>
      </c>
      <c r="L373" t="s">
        <v>50</v>
      </c>
      <c r="M373" t="s">
        <v>51</v>
      </c>
      <c r="N373">
        <v>1730</v>
      </c>
      <c r="O373" t="s">
        <v>52</v>
      </c>
      <c r="P373" t="s">
        <v>203</v>
      </c>
      <c r="T373" t="s">
        <v>64</v>
      </c>
      <c r="Z373" s="3"/>
      <c r="AF373" t="s">
        <v>63</v>
      </c>
      <c r="AH373">
        <v>0</v>
      </c>
      <c r="AI373" s="2">
        <v>45412</v>
      </c>
      <c r="AJ373" t="s">
        <v>64</v>
      </c>
      <c r="AK373" t="s">
        <v>64</v>
      </c>
      <c r="AL373" t="s">
        <v>64</v>
      </c>
      <c r="AN373" s="3"/>
      <c r="AP373" t="s">
        <v>64</v>
      </c>
      <c r="AR373" t="s">
        <v>64</v>
      </c>
      <c r="AS373" t="s">
        <v>66</v>
      </c>
    </row>
    <row r="374" spans="1:45" ht="16" x14ac:dyDescent="0.2">
      <c r="A374">
        <v>3631</v>
      </c>
      <c r="B374">
        <v>3631</v>
      </c>
      <c r="C374" s="2">
        <v>45412</v>
      </c>
      <c r="D374" t="s">
        <v>1936</v>
      </c>
      <c r="E374" t="s">
        <v>206</v>
      </c>
      <c r="F374" s="3">
        <v>3290.09</v>
      </c>
      <c r="G374" t="s">
        <v>47</v>
      </c>
      <c r="H374" s="3">
        <v>0</v>
      </c>
      <c r="I374" t="s">
        <v>104</v>
      </c>
      <c r="J374">
        <v>2551</v>
      </c>
      <c r="K374" t="s">
        <v>49</v>
      </c>
      <c r="L374" t="s">
        <v>50</v>
      </c>
      <c r="M374" t="s">
        <v>51</v>
      </c>
      <c r="N374">
        <v>1730</v>
      </c>
      <c r="O374" t="s">
        <v>52</v>
      </c>
      <c r="P374" t="s">
        <v>203</v>
      </c>
      <c r="T374" t="s">
        <v>64</v>
      </c>
      <c r="Z374" s="3"/>
      <c r="AF374" t="s">
        <v>63</v>
      </c>
      <c r="AH374">
        <v>0</v>
      </c>
      <c r="AI374" s="2">
        <v>45412</v>
      </c>
      <c r="AJ374" t="s">
        <v>64</v>
      </c>
      <c r="AK374" t="s">
        <v>64</v>
      </c>
      <c r="AL374" t="s">
        <v>64</v>
      </c>
      <c r="AN374" s="3"/>
      <c r="AP374" t="s">
        <v>64</v>
      </c>
      <c r="AR374" t="s">
        <v>64</v>
      </c>
      <c r="AS374" t="s">
        <v>66</v>
      </c>
    </row>
    <row r="375" spans="1:45" ht="16" x14ac:dyDescent="0.2">
      <c r="A375">
        <v>3634</v>
      </c>
      <c r="B375">
        <v>3634</v>
      </c>
      <c r="C375" s="2">
        <v>45412</v>
      </c>
      <c r="D375" t="s">
        <v>1936</v>
      </c>
      <c r="E375" t="s">
        <v>204</v>
      </c>
      <c r="F375" s="3">
        <v>753.43</v>
      </c>
      <c r="G375" t="s">
        <v>47</v>
      </c>
      <c r="H375" s="3">
        <v>0</v>
      </c>
      <c r="I375" t="s">
        <v>104</v>
      </c>
      <c r="J375">
        <v>2555</v>
      </c>
      <c r="K375" t="s">
        <v>49</v>
      </c>
      <c r="L375" t="s">
        <v>50</v>
      </c>
      <c r="M375" t="s">
        <v>51</v>
      </c>
      <c r="N375">
        <v>1730</v>
      </c>
      <c r="O375" t="s">
        <v>52</v>
      </c>
      <c r="P375" t="s">
        <v>203</v>
      </c>
      <c r="T375" t="s">
        <v>64</v>
      </c>
      <c r="Z375" s="3"/>
      <c r="AF375" t="s">
        <v>63</v>
      </c>
      <c r="AH375">
        <v>0</v>
      </c>
      <c r="AI375" s="2">
        <v>45412</v>
      </c>
      <c r="AJ375" t="s">
        <v>64</v>
      </c>
      <c r="AK375" t="s">
        <v>64</v>
      </c>
      <c r="AL375" t="s">
        <v>64</v>
      </c>
      <c r="AN375" s="3"/>
      <c r="AP375" t="s">
        <v>64</v>
      </c>
      <c r="AR375" t="s">
        <v>64</v>
      </c>
      <c r="AS375" t="s">
        <v>66</v>
      </c>
    </row>
    <row r="376" spans="1:45" ht="16" x14ac:dyDescent="0.2">
      <c r="A376">
        <v>3637</v>
      </c>
      <c r="B376">
        <v>3637</v>
      </c>
      <c r="C376" s="2">
        <v>45412</v>
      </c>
      <c r="D376" t="s">
        <v>1935</v>
      </c>
      <c r="E376" t="s">
        <v>204</v>
      </c>
      <c r="F376" s="3">
        <v>554.26</v>
      </c>
      <c r="G376" t="s">
        <v>47</v>
      </c>
      <c r="H376" s="3">
        <v>0</v>
      </c>
      <c r="I376" t="s">
        <v>104</v>
      </c>
      <c r="J376">
        <v>2555</v>
      </c>
      <c r="K376" t="s">
        <v>49</v>
      </c>
      <c r="L376" t="s">
        <v>50</v>
      </c>
      <c r="M376" t="s">
        <v>51</v>
      </c>
      <c r="N376">
        <v>1730</v>
      </c>
      <c r="O376" t="s">
        <v>52</v>
      </c>
      <c r="P376" t="s">
        <v>203</v>
      </c>
      <c r="T376" t="s">
        <v>64</v>
      </c>
      <c r="Z376" s="3"/>
      <c r="AF376" t="s">
        <v>63</v>
      </c>
      <c r="AH376">
        <v>0</v>
      </c>
      <c r="AI376" s="2">
        <v>45412</v>
      </c>
      <c r="AJ376" t="s">
        <v>64</v>
      </c>
      <c r="AK376" t="s">
        <v>64</v>
      </c>
      <c r="AL376" t="s">
        <v>64</v>
      </c>
      <c r="AN376" s="3"/>
      <c r="AP376" t="s">
        <v>64</v>
      </c>
      <c r="AR376" t="s">
        <v>64</v>
      </c>
      <c r="AS376" t="s">
        <v>66</v>
      </c>
    </row>
    <row r="377" spans="1:45" ht="16" x14ac:dyDescent="0.2">
      <c r="A377">
        <v>3640</v>
      </c>
      <c r="B377">
        <v>3640</v>
      </c>
      <c r="C377" s="2">
        <v>45412</v>
      </c>
      <c r="D377" t="s">
        <v>1934</v>
      </c>
      <c r="E377" t="s">
        <v>204</v>
      </c>
      <c r="F377" s="3">
        <v>712.19</v>
      </c>
      <c r="G377" t="s">
        <v>47</v>
      </c>
      <c r="H377" s="3">
        <v>0</v>
      </c>
      <c r="I377" t="s">
        <v>104</v>
      </c>
      <c r="J377">
        <v>2555</v>
      </c>
      <c r="K377" t="s">
        <v>49</v>
      </c>
      <c r="L377" t="s">
        <v>50</v>
      </c>
      <c r="M377" t="s">
        <v>51</v>
      </c>
      <c r="N377">
        <v>1730</v>
      </c>
      <c r="O377" t="s">
        <v>52</v>
      </c>
      <c r="P377" t="s">
        <v>203</v>
      </c>
      <c r="T377" t="s">
        <v>64</v>
      </c>
      <c r="Z377" s="3"/>
      <c r="AF377" t="s">
        <v>63</v>
      </c>
      <c r="AH377">
        <v>0</v>
      </c>
      <c r="AI377" s="2">
        <v>45412</v>
      </c>
      <c r="AJ377" t="s">
        <v>64</v>
      </c>
      <c r="AK377" t="s">
        <v>64</v>
      </c>
      <c r="AL377" t="s">
        <v>64</v>
      </c>
      <c r="AN377" s="3"/>
      <c r="AP377" t="s">
        <v>64</v>
      </c>
      <c r="AR377" t="s">
        <v>64</v>
      </c>
      <c r="AS377" t="s">
        <v>66</v>
      </c>
    </row>
    <row r="378" spans="1:45" ht="16" x14ac:dyDescent="0.2">
      <c r="A378">
        <v>3100</v>
      </c>
      <c r="B378">
        <v>3100</v>
      </c>
      <c r="C378" s="2">
        <v>45412.083333333343</v>
      </c>
      <c r="D378" t="s">
        <v>1748</v>
      </c>
      <c r="E378" t="s">
        <v>3845</v>
      </c>
      <c r="F378" s="3">
        <v>5.46</v>
      </c>
      <c r="G378" t="s">
        <v>47</v>
      </c>
      <c r="H378" s="3">
        <v>0</v>
      </c>
      <c r="I378" t="s">
        <v>48</v>
      </c>
      <c r="J378">
        <v>2705</v>
      </c>
      <c r="K378" t="s">
        <v>49</v>
      </c>
      <c r="L378" t="s">
        <v>50</v>
      </c>
      <c r="M378" t="s">
        <v>51</v>
      </c>
      <c r="N378">
        <v>940</v>
      </c>
      <c r="O378" t="s">
        <v>52</v>
      </c>
      <c r="P378" t="s">
        <v>53</v>
      </c>
      <c r="T378" t="s">
        <v>3846</v>
      </c>
      <c r="U378" t="s">
        <v>3847</v>
      </c>
      <c r="Z378" s="3"/>
      <c r="AF378" t="s">
        <v>63</v>
      </c>
      <c r="AH378">
        <v>0</v>
      </c>
      <c r="AI378" s="2">
        <v>45412</v>
      </c>
      <c r="AJ378" t="s">
        <v>64</v>
      </c>
      <c r="AK378" t="s">
        <v>64</v>
      </c>
      <c r="AL378" t="s">
        <v>3848</v>
      </c>
      <c r="AM378" t="s">
        <v>3847</v>
      </c>
      <c r="AN378" s="3"/>
      <c r="AP378" t="s">
        <v>64</v>
      </c>
      <c r="AR378">
        <v>1235</v>
      </c>
      <c r="AS378" t="s">
        <v>66</v>
      </c>
    </row>
    <row r="379" spans="1:45" ht="16" x14ac:dyDescent="0.2">
      <c r="A379">
        <v>3087</v>
      </c>
      <c r="B379">
        <v>3087</v>
      </c>
      <c r="C379" s="2">
        <v>45415.083333333343</v>
      </c>
      <c r="D379" t="s">
        <v>1748</v>
      </c>
      <c r="E379" t="s">
        <v>2507</v>
      </c>
      <c r="F379" s="3">
        <v>20.23</v>
      </c>
      <c r="G379" t="s">
        <v>47</v>
      </c>
      <c r="H379" s="3">
        <v>0</v>
      </c>
      <c r="I379" t="s">
        <v>48</v>
      </c>
      <c r="J379">
        <v>2702</v>
      </c>
      <c r="K379" t="s">
        <v>49</v>
      </c>
      <c r="L379" t="s">
        <v>50</v>
      </c>
      <c r="M379" t="s">
        <v>51</v>
      </c>
      <c r="N379">
        <v>940</v>
      </c>
      <c r="O379" t="s">
        <v>52</v>
      </c>
      <c r="P379" t="s">
        <v>53</v>
      </c>
      <c r="T379" t="s">
        <v>2826</v>
      </c>
      <c r="U379" t="s">
        <v>3851</v>
      </c>
      <c r="V379" t="s">
        <v>2564</v>
      </c>
      <c r="W379" t="s">
        <v>56</v>
      </c>
      <c r="X379" t="s">
        <v>3852</v>
      </c>
      <c r="Y379" t="s">
        <v>2726</v>
      </c>
      <c r="Z379" s="3">
        <v>19</v>
      </c>
      <c r="AA379" t="s">
        <v>2829</v>
      </c>
      <c r="AB379" t="s">
        <v>3853</v>
      </c>
      <c r="AC379" t="s">
        <v>61</v>
      </c>
      <c r="AD379" t="s">
        <v>61</v>
      </c>
      <c r="AE379" t="s">
        <v>3854</v>
      </c>
      <c r="AF379" t="s">
        <v>63</v>
      </c>
      <c r="AH379">
        <v>0</v>
      </c>
      <c r="AI379" s="2">
        <v>45415</v>
      </c>
      <c r="AJ379" t="s">
        <v>64</v>
      </c>
      <c r="AK379" t="s">
        <v>64</v>
      </c>
      <c r="AL379" t="s">
        <v>3855</v>
      </c>
      <c r="AM379" t="s">
        <v>3851</v>
      </c>
      <c r="AN379" s="3">
        <v>20.23</v>
      </c>
      <c r="AO379" t="s">
        <v>3853</v>
      </c>
      <c r="AP379" t="s">
        <v>64</v>
      </c>
      <c r="AQ379" t="s">
        <v>3854</v>
      </c>
      <c r="AR379">
        <v>1236</v>
      </c>
      <c r="AS379" t="s">
        <v>66</v>
      </c>
    </row>
    <row r="380" spans="1:45" ht="16" x14ac:dyDescent="0.2">
      <c r="A380">
        <v>3088</v>
      </c>
      <c r="B380">
        <v>3088</v>
      </c>
      <c r="C380" s="2">
        <v>45418.083333333343</v>
      </c>
      <c r="D380" t="s">
        <v>1814</v>
      </c>
      <c r="E380" t="s">
        <v>2915</v>
      </c>
      <c r="F380" s="3">
        <v>900</v>
      </c>
      <c r="G380" t="s">
        <v>47</v>
      </c>
      <c r="H380" s="3">
        <v>0</v>
      </c>
      <c r="I380" t="s">
        <v>48</v>
      </c>
      <c r="J380">
        <v>2721</v>
      </c>
      <c r="K380" t="s">
        <v>49</v>
      </c>
      <c r="L380" t="s">
        <v>50</v>
      </c>
      <c r="M380" t="s">
        <v>51</v>
      </c>
      <c r="N380">
        <v>940</v>
      </c>
      <c r="O380" t="s">
        <v>52</v>
      </c>
      <c r="P380" t="s">
        <v>53</v>
      </c>
      <c r="T380" t="s">
        <v>3019</v>
      </c>
      <c r="U380" t="s">
        <v>3856</v>
      </c>
      <c r="V380" t="s">
        <v>2522</v>
      </c>
      <c r="W380" t="s">
        <v>56</v>
      </c>
      <c r="X380" t="s">
        <v>722</v>
      </c>
      <c r="Y380" t="s">
        <v>3021</v>
      </c>
      <c r="Z380" s="3">
        <v>0</v>
      </c>
      <c r="AA380" t="s">
        <v>2234</v>
      </c>
      <c r="AB380" t="s">
        <v>3802</v>
      </c>
      <c r="AC380" t="s">
        <v>61</v>
      </c>
      <c r="AD380" t="s">
        <v>61</v>
      </c>
      <c r="AE380" t="s">
        <v>3857</v>
      </c>
      <c r="AF380" t="s">
        <v>63</v>
      </c>
      <c r="AH380">
        <v>0</v>
      </c>
      <c r="AI380" s="2">
        <v>45418</v>
      </c>
      <c r="AJ380" t="s">
        <v>64</v>
      </c>
      <c r="AK380" t="s">
        <v>64</v>
      </c>
      <c r="AL380" t="s">
        <v>3858</v>
      </c>
      <c r="AM380" t="s">
        <v>3856</v>
      </c>
      <c r="AN380" s="3">
        <v>900</v>
      </c>
      <c r="AO380" t="s">
        <v>3802</v>
      </c>
      <c r="AP380" t="s">
        <v>64</v>
      </c>
      <c r="AQ380" t="s">
        <v>3857</v>
      </c>
      <c r="AR380">
        <v>1237</v>
      </c>
      <c r="AS380" t="s">
        <v>66</v>
      </c>
    </row>
    <row r="381" spans="1:45" ht="16" x14ac:dyDescent="0.2">
      <c r="A381">
        <v>3089</v>
      </c>
      <c r="B381">
        <v>3089</v>
      </c>
      <c r="C381" s="2">
        <v>45419.083333333343</v>
      </c>
      <c r="D381" t="s">
        <v>1748</v>
      </c>
      <c r="E381" t="s">
        <v>3659</v>
      </c>
      <c r="F381" s="3">
        <v>46.41</v>
      </c>
      <c r="G381" t="s">
        <v>47</v>
      </c>
      <c r="H381" s="3">
        <v>0</v>
      </c>
      <c r="I381" t="s">
        <v>48</v>
      </c>
      <c r="J381">
        <v>2663</v>
      </c>
      <c r="K381" t="s">
        <v>49</v>
      </c>
      <c r="L381" t="s">
        <v>50</v>
      </c>
      <c r="M381" t="s">
        <v>51</v>
      </c>
      <c r="N381">
        <v>940</v>
      </c>
      <c r="O381" t="s">
        <v>52</v>
      </c>
      <c r="P381" t="s">
        <v>53</v>
      </c>
      <c r="T381" t="s">
        <v>2516</v>
      </c>
      <c r="U381" t="s">
        <v>3859</v>
      </c>
      <c r="V381" t="s">
        <v>2546</v>
      </c>
      <c r="W381" t="s">
        <v>56</v>
      </c>
      <c r="X381" t="s">
        <v>3860</v>
      </c>
      <c r="Y381" t="s">
        <v>2375</v>
      </c>
      <c r="Z381" s="3">
        <v>19</v>
      </c>
      <c r="AA381" t="s">
        <v>2519</v>
      </c>
      <c r="AB381" t="s">
        <v>3861</v>
      </c>
      <c r="AC381" t="s">
        <v>61</v>
      </c>
      <c r="AD381" t="s">
        <v>61</v>
      </c>
      <c r="AE381" t="s">
        <v>3862</v>
      </c>
      <c r="AF381" t="s">
        <v>63</v>
      </c>
      <c r="AH381">
        <v>0</v>
      </c>
      <c r="AI381" s="2">
        <v>45419</v>
      </c>
      <c r="AJ381" t="s">
        <v>64</v>
      </c>
      <c r="AK381" t="s">
        <v>64</v>
      </c>
      <c r="AL381" t="s">
        <v>3863</v>
      </c>
      <c r="AM381" t="s">
        <v>3859</v>
      </c>
      <c r="AN381" s="3">
        <v>46.41</v>
      </c>
      <c r="AO381" t="s">
        <v>3861</v>
      </c>
      <c r="AP381" t="s">
        <v>64</v>
      </c>
      <c r="AQ381" t="s">
        <v>3862</v>
      </c>
      <c r="AR381">
        <v>1238</v>
      </c>
      <c r="AS381" t="s">
        <v>66</v>
      </c>
    </row>
    <row r="382" spans="1:45" ht="16" x14ac:dyDescent="0.2">
      <c r="A382">
        <v>3229</v>
      </c>
      <c r="B382">
        <v>3229</v>
      </c>
      <c r="C382" s="2">
        <v>45425.083333333343</v>
      </c>
      <c r="D382" t="s">
        <v>1748</v>
      </c>
      <c r="E382" t="s">
        <v>2165</v>
      </c>
      <c r="F382" s="3">
        <v>52.9</v>
      </c>
      <c r="G382" t="s">
        <v>47</v>
      </c>
      <c r="H382" s="3">
        <v>0</v>
      </c>
      <c r="I382" t="s">
        <v>48</v>
      </c>
      <c r="J382">
        <v>2900</v>
      </c>
      <c r="K382" t="s">
        <v>49</v>
      </c>
      <c r="L382" t="s">
        <v>50</v>
      </c>
      <c r="M382" t="s">
        <v>51</v>
      </c>
      <c r="N382">
        <v>940</v>
      </c>
      <c r="O382" t="s">
        <v>52</v>
      </c>
      <c r="P382" t="s">
        <v>53</v>
      </c>
      <c r="T382" t="s">
        <v>2313</v>
      </c>
      <c r="U382" t="s">
        <v>3864</v>
      </c>
      <c r="V382" t="s">
        <v>2711</v>
      </c>
      <c r="W382" t="s">
        <v>56</v>
      </c>
      <c r="X382" t="s">
        <v>3865</v>
      </c>
      <c r="Y382" t="s">
        <v>323</v>
      </c>
      <c r="Z382" s="3">
        <v>19</v>
      </c>
      <c r="AA382" t="s">
        <v>2316</v>
      </c>
      <c r="AB382" t="s">
        <v>3798</v>
      </c>
      <c r="AC382" t="s">
        <v>61</v>
      </c>
      <c r="AD382" t="s">
        <v>61</v>
      </c>
      <c r="AE382" t="s">
        <v>3866</v>
      </c>
      <c r="AF382" t="s">
        <v>63</v>
      </c>
      <c r="AH382">
        <v>0</v>
      </c>
      <c r="AI382" s="2">
        <v>45425</v>
      </c>
      <c r="AJ382" t="s">
        <v>64</v>
      </c>
      <c r="AK382" t="s">
        <v>64</v>
      </c>
      <c r="AL382" t="s">
        <v>3867</v>
      </c>
      <c r="AM382" t="s">
        <v>3864</v>
      </c>
      <c r="AN382" s="3">
        <v>52.9</v>
      </c>
      <c r="AO382" t="s">
        <v>3798</v>
      </c>
      <c r="AP382" t="s">
        <v>64</v>
      </c>
      <c r="AQ382" t="s">
        <v>3866</v>
      </c>
      <c r="AR382">
        <v>1239</v>
      </c>
      <c r="AS382" t="s">
        <v>66</v>
      </c>
    </row>
    <row r="383" spans="1:45" ht="16" x14ac:dyDescent="0.2">
      <c r="A383">
        <v>3097</v>
      </c>
      <c r="B383">
        <v>3097</v>
      </c>
      <c r="C383" s="2">
        <v>45426.083333333343</v>
      </c>
      <c r="D383" t="s">
        <v>1814</v>
      </c>
      <c r="E383" t="s">
        <v>3868</v>
      </c>
      <c r="F383" s="3">
        <v>159.11000000000001</v>
      </c>
      <c r="G383" t="s">
        <v>47</v>
      </c>
      <c r="H383" s="3">
        <v>0</v>
      </c>
      <c r="I383" t="s">
        <v>48</v>
      </c>
      <c r="J383">
        <v>2722</v>
      </c>
      <c r="K383" t="s">
        <v>49</v>
      </c>
      <c r="L383" t="s">
        <v>50</v>
      </c>
      <c r="M383" t="s">
        <v>51</v>
      </c>
      <c r="N383">
        <v>940</v>
      </c>
      <c r="O383" t="s">
        <v>52</v>
      </c>
      <c r="P383" t="s">
        <v>53</v>
      </c>
      <c r="T383" t="s">
        <v>3869</v>
      </c>
      <c r="U383" t="s">
        <v>3870</v>
      </c>
      <c r="V383" t="s">
        <v>2575</v>
      </c>
      <c r="W383" t="s">
        <v>56</v>
      </c>
      <c r="X383" t="s">
        <v>3871</v>
      </c>
      <c r="Y383" t="s">
        <v>3368</v>
      </c>
      <c r="Z383" s="3">
        <v>0</v>
      </c>
      <c r="AA383" t="s">
        <v>3872</v>
      </c>
      <c r="AB383" t="s">
        <v>3873</v>
      </c>
      <c r="AC383" t="s">
        <v>61</v>
      </c>
      <c r="AD383" t="s">
        <v>61</v>
      </c>
      <c r="AE383" t="s">
        <v>3874</v>
      </c>
      <c r="AF383" t="s">
        <v>63</v>
      </c>
      <c r="AH383">
        <v>0</v>
      </c>
      <c r="AI383" s="2">
        <v>45426</v>
      </c>
      <c r="AJ383" t="s">
        <v>64</v>
      </c>
      <c r="AK383" t="s">
        <v>64</v>
      </c>
      <c r="AL383" t="s">
        <v>3875</v>
      </c>
      <c r="AM383" t="s">
        <v>3870</v>
      </c>
      <c r="AN383" s="3">
        <v>159.11000000000001</v>
      </c>
      <c r="AO383" t="s">
        <v>3873</v>
      </c>
      <c r="AP383" t="s">
        <v>64</v>
      </c>
      <c r="AQ383" t="s">
        <v>3874</v>
      </c>
      <c r="AR383">
        <v>1240</v>
      </c>
      <c r="AS383" t="s">
        <v>66</v>
      </c>
    </row>
    <row r="384" spans="1:45" ht="16" x14ac:dyDescent="0.2">
      <c r="A384">
        <v>3098</v>
      </c>
      <c r="B384">
        <v>3098</v>
      </c>
      <c r="C384" s="2">
        <v>45426.083333333343</v>
      </c>
      <c r="D384" t="s">
        <v>1748</v>
      </c>
      <c r="E384" t="s">
        <v>3514</v>
      </c>
      <c r="F384" s="3">
        <v>9.5</v>
      </c>
      <c r="G384" t="s">
        <v>47</v>
      </c>
      <c r="H384" s="3">
        <v>0</v>
      </c>
      <c r="I384" t="s">
        <v>48</v>
      </c>
      <c r="J384">
        <v>2705</v>
      </c>
      <c r="K384" t="s">
        <v>49</v>
      </c>
      <c r="L384" t="s">
        <v>50</v>
      </c>
      <c r="M384" t="s">
        <v>51</v>
      </c>
      <c r="N384">
        <v>940</v>
      </c>
      <c r="O384" t="s">
        <v>52</v>
      </c>
      <c r="P384" t="s">
        <v>53</v>
      </c>
      <c r="T384" t="s">
        <v>3869</v>
      </c>
      <c r="U384" t="s">
        <v>3870</v>
      </c>
      <c r="V384" t="s">
        <v>2575</v>
      </c>
      <c r="W384" t="s">
        <v>56</v>
      </c>
      <c r="X384" t="s">
        <v>3871</v>
      </c>
      <c r="Y384" t="s">
        <v>3368</v>
      </c>
      <c r="Z384" s="3">
        <v>0</v>
      </c>
      <c r="AA384" t="s">
        <v>3872</v>
      </c>
      <c r="AB384" t="s">
        <v>3873</v>
      </c>
      <c r="AC384" t="s">
        <v>61</v>
      </c>
      <c r="AD384" t="s">
        <v>61</v>
      </c>
      <c r="AE384" t="s">
        <v>3874</v>
      </c>
      <c r="AF384" t="s">
        <v>63</v>
      </c>
      <c r="AH384">
        <v>0</v>
      </c>
      <c r="AI384" s="2">
        <v>45426</v>
      </c>
      <c r="AJ384" t="s">
        <v>64</v>
      </c>
      <c r="AK384" t="s">
        <v>64</v>
      </c>
      <c r="AL384" t="s">
        <v>3875</v>
      </c>
      <c r="AM384" t="s">
        <v>3870</v>
      </c>
      <c r="AN384" s="3">
        <v>159.11000000000001</v>
      </c>
      <c r="AO384" t="s">
        <v>3873</v>
      </c>
      <c r="AP384" t="s">
        <v>64</v>
      </c>
      <c r="AQ384" t="s">
        <v>3874</v>
      </c>
      <c r="AR384">
        <v>1240</v>
      </c>
      <c r="AS384" t="s">
        <v>66</v>
      </c>
    </row>
    <row r="385" spans="1:45" ht="16" x14ac:dyDescent="0.2">
      <c r="A385">
        <v>3109</v>
      </c>
      <c r="B385">
        <v>3109</v>
      </c>
      <c r="C385" s="2">
        <v>45429.083333333343</v>
      </c>
      <c r="D385" t="s">
        <v>3274</v>
      </c>
      <c r="E385" t="s">
        <v>3878</v>
      </c>
      <c r="F385" s="3">
        <v>1963.5</v>
      </c>
      <c r="G385" t="s">
        <v>47</v>
      </c>
      <c r="H385" s="3">
        <v>0</v>
      </c>
      <c r="I385" t="s">
        <v>48</v>
      </c>
      <c r="J385">
        <v>2894</v>
      </c>
      <c r="K385" t="s">
        <v>49</v>
      </c>
      <c r="L385" t="s">
        <v>50</v>
      </c>
      <c r="M385" t="s">
        <v>51</v>
      </c>
      <c r="N385">
        <v>940</v>
      </c>
      <c r="O385" t="s">
        <v>52</v>
      </c>
      <c r="P385" t="s">
        <v>53</v>
      </c>
      <c r="T385" t="s">
        <v>3276</v>
      </c>
      <c r="U385" t="s">
        <v>3879</v>
      </c>
      <c r="V385" t="s">
        <v>2607</v>
      </c>
      <c r="W385" t="s">
        <v>56</v>
      </c>
      <c r="X385" t="s">
        <v>3880</v>
      </c>
      <c r="Y385" t="s">
        <v>2436</v>
      </c>
      <c r="Z385" s="3">
        <v>19</v>
      </c>
      <c r="AA385" t="s">
        <v>3279</v>
      </c>
      <c r="AB385" t="s">
        <v>3881</v>
      </c>
      <c r="AC385" t="s">
        <v>61</v>
      </c>
      <c r="AD385" t="s">
        <v>61</v>
      </c>
      <c r="AE385" t="s">
        <v>3882</v>
      </c>
      <c r="AF385" t="s">
        <v>63</v>
      </c>
      <c r="AH385">
        <v>0</v>
      </c>
      <c r="AI385" s="2">
        <v>45429</v>
      </c>
      <c r="AJ385" t="s">
        <v>64</v>
      </c>
      <c r="AK385" t="s">
        <v>64</v>
      </c>
      <c r="AL385" t="s">
        <v>3883</v>
      </c>
      <c r="AM385" t="s">
        <v>3879</v>
      </c>
      <c r="AN385" s="3">
        <v>1963.5</v>
      </c>
      <c r="AO385" t="s">
        <v>3881</v>
      </c>
      <c r="AP385" t="s">
        <v>64</v>
      </c>
      <c r="AQ385" t="s">
        <v>3882</v>
      </c>
      <c r="AR385">
        <v>1251</v>
      </c>
      <c r="AS385" t="s">
        <v>66</v>
      </c>
    </row>
    <row r="386" spans="1:45" ht="16" x14ac:dyDescent="0.2">
      <c r="A386">
        <v>3687</v>
      </c>
      <c r="B386">
        <v>3687</v>
      </c>
      <c r="C386" s="2">
        <v>45429.083333333343</v>
      </c>
      <c r="D386" t="s">
        <v>1936</v>
      </c>
      <c r="E386" t="s">
        <v>3893</v>
      </c>
      <c r="F386" s="3">
        <v>17.05</v>
      </c>
      <c r="G386" t="s">
        <v>47</v>
      </c>
      <c r="H386" s="3">
        <v>0</v>
      </c>
      <c r="I386" t="s">
        <v>48</v>
      </c>
      <c r="J386">
        <v>2558</v>
      </c>
      <c r="K386" t="s">
        <v>49</v>
      </c>
      <c r="L386" t="s">
        <v>50</v>
      </c>
      <c r="M386" t="s">
        <v>51</v>
      </c>
      <c r="N386">
        <v>940</v>
      </c>
      <c r="O386" t="s">
        <v>52</v>
      </c>
      <c r="P386" t="s">
        <v>53</v>
      </c>
      <c r="T386" t="s">
        <v>3885</v>
      </c>
      <c r="U386" t="s">
        <v>3886</v>
      </c>
      <c r="V386" t="s">
        <v>3887</v>
      </c>
      <c r="W386" t="s">
        <v>56</v>
      </c>
      <c r="X386" t="s">
        <v>3888</v>
      </c>
      <c r="Y386" t="s">
        <v>2396</v>
      </c>
      <c r="Z386" s="3">
        <v>0</v>
      </c>
      <c r="AA386" t="s">
        <v>3889</v>
      </c>
      <c r="AB386" t="s">
        <v>3890</v>
      </c>
      <c r="AC386" t="s">
        <v>61</v>
      </c>
      <c r="AD386" t="s">
        <v>61</v>
      </c>
      <c r="AE386" t="s">
        <v>3891</v>
      </c>
      <c r="AF386" t="s">
        <v>63</v>
      </c>
      <c r="AH386">
        <v>0</v>
      </c>
      <c r="AI386" s="2">
        <v>45429</v>
      </c>
      <c r="AJ386" t="s">
        <v>64</v>
      </c>
      <c r="AK386" t="s">
        <v>64</v>
      </c>
      <c r="AL386" t="s">
        <v>3892</v>
      </c>
      <c r="AM386" t="s">
        <v>3886</v>
      </c>
      <c r="AN386" s="3">
        <v>457.53</v>
      </c>
      <c r="AO386" t="s">
        <v>3890</v>
      </c>
      <c r="AP386" t="s">
        <v>64</v>
      </c>
      <c r="AQ386" t="s">
        <v>3891</v>
      </c>
      <c r="AR386">
        <v>1250</v>
      </c>
      <c r="AS386" t="s">
        <v>66</v>
      </c>
    </row>
    <row r="387" spans="1:45" ht="16" x14ac:dyDescent="0.2">
      <c r="A387">
        <v>3688</v>
      </c>
      <c r="B387">
        <v>3688</v>
      </c>
      <c r="C387" s="2">
        <v>45429.083333333343</v>
      </c>
      <c r="D387" t="s">
        <v>1934</v>
      </c>
      <c r="E387" t="s">
        <v>3893</v>
      </c>
      <c r="F387" s="3">
        <v>11.77</v>
      </c>
      <c r="G387" t="s">
        <v>47</v>
      </c>
      <c r="H387" s="3">
        <v>0</v>
      </c>
      <c r="I387" t="s">
        <v>48</v>
      </c>
      <c r="J387">
        <v>2558</v>
      </c>
      <c r="K387" t="s">
        <v>49</v>
      </c>
      <c r="L387" t="s">
        <v>50</v>
      </c>
      <c r="M387" t="s">
        <v>51</v>
      </c>
      <c r="N387">
        <v>940</v>
      </c>
      <c r="O387" t="s">
        <v>52</v>
      </c>
      <c r="P387" t="s">
        <v>53</v>
      </c>
      <c r="T387" t="s">
        <v>3885</v>
      </c>
      <c r="U387" t="s">
        <v>3886</v>
      </c>
      <c r="V387" t="s">
        <v>3887</v>
      </c>
      <c r="W387" t="s">
        <v>56</v>
      </c>
      <c r="X387" t="s">
        <v>3888</v>
      </c>
      <c r="Y387" t="s">
        <v>2396</v>
      </c>
      <c r="Z387" s="3">
        <v>0</v>
      </c>
      <c r="AA387" t="s">
        <v>3889</v>
      </c>
      <c r="AB387" t="s">
        <v>3890</v>
      </c>
      <c r="AC387" t="s">
        <v>61</v>
      </c>
      <c r="AD387" t="s">
        <v>61</v>
      </c>
      <c r="AE387" t="s">
        <v>3891</v>
      </c>
      <c r="AF387" t="s">
        <v>63</v>
      </c>
      <c r="AH387">
        <v>0</v>
      </c>
      <c r="AI387" s="2">
        <v>45429</v>
      </c>
      <c r="AJ387" t="s">
        <v>64</v>
      </c>
      <c r="AK387" t="s">
        <v>64</v>
      </c>
      <c r="AL387" t="s">
        <v>3892</v>
      </c>
      <c r="AM387" t="s">
        <v>3886</v>
      </c>
      <c r="AN387" s="3">
        <v>457.53</v>
      </c>
      <c r="AO387" t="s">
        <v>3890</v>
      </c>
      <c r="AP387" t="s">
        <v>64</v>
      </c>
      <c r="AQ387" t="s">
        <v>3891</v>
      </c>
      <c r="AR387">
        <v>1250</v>
      </c>
      <c r="AS387" t="s">
        <v>66</v>
      </c>
    </row>
    <row r="388" spans="1:45" ht="16" x14ac:dyDescent="0.2">
      <c r="A388">
        <v>3689</v>
      </c>
      <c r="B388">
        <v>3689</v>
      </c>
      <c r="C388" s="2">
        <v>45429.083333333343</v>
      </c>
      <c r="D388" t="s">
        <v>1935</v>
      </c>
      <c r="E388" t="s">
        <v>3893</v>
      </c>
      <c r="F388" s="3">
        <v>28.4</v>
      </c>
      <c r="G388" t="s">
        <v>47</v>
      </c>
      <c r="H388" s="3">
        <v>0</v>
      </c>
      <c r="I388" t="s">
        <v>48</v>
      </c>
      <c r="J388">
        <v>2558</v>
      </c>
      <c r="K388" t="s">
        <v>49</v>
      </c>
      <c r="L388" t="s">
        <v>50</v>
      </c>
      <c r="M388" t="s">
        <v>51</v>
      </c>
      <c r="N388">
        <v>940</v>
      </c>
      <c r="O388" t="s">
        <v>52</v>
      </c>
      <c r="P388" t="s">
        <v>53</v>
      </c>
      <c r="T388" t="s">
        <v>3885</v>
      </c>
      <c r="U388" t="s">
        <v>3886</v>
      </c>
      <c r="V388" t="s">
        <v>3887</v>
      </c>
      <c r="W388" t="s">
        <v>56</v>
      </c>
      <c r="X388" t="s">
        <v>3888</v>
      </c>
      <c r="Y388" t="s">
        <v>2396</v>
      </c>
      <c r="Z388" s="3">
        <v>0</v>
      </c>
      <c r="AA388" t="s">
        <v>3889</v>
      </c>
      <c r="AB388" t="s">
        <v>3890</v>
      </c>
      <c r="AC388" t="s">
        <v>61</v>
      </c>
      <c r="AD388" t="s">
        <v>61</v>
      </c>
      <c r="AE388" t="s">
        <v>3891</v>
      </c>
      <c r="AF388" t="s">
        <v>63</v>
      </c>
      <c r="AH388">
        <v>0</v>
      </c>
      <c r="AI388" s="2">
        <v>45429</v>
      </c>
      <c r="AJ388" t="s">
        <v>64</v>
      </c>
      <c r="AK388" t="s">
        <v>64</v>
      </c>
      <c r="AL388" t="s">
        <v>3892</v>
      </c>
      <c r="AM388" t="s">
        <v>3886</v>
      </c>
      <c r="AN388" s="3">
        <v>457.53</v>
      </c>
      <c r="AO388" t="s">
        <v>3890</v>
      </c>
      <c r="AP388" t="s">
        <v>64</v>
      </c>
      <c r="AQ388" t="s">
        <v>3891</v>
      </c>
      <c r="AR388">
        <v>1250</v>
      </c>
      <c r="AS388" t="s">
        <v>66</v>
      </c>
    </row>
    <row r="389" spans="1:45" ht="16" x14ac:dyDescent="0.2">
      <c r="A389">
        <v>3693</v>
      </c>
      <c r="B389">
        <v>3693</v>
      </c>
      <c r="C389" s="2">
        <v>45429.083333333343</v>
      </c>
      <c r="D389" t="s">
        <v>1748</v>
      </c>
      <c r="E389" t="s">
        <v>3893</v>
      </c>
      <c r="F389" s="3">
        <v>4.8600000000000003</v>
      </c>
      <c r="G389" t="s">
        <v>47</v>
      </c>
      <c r="H389" s="3">
        <v>0</v>
      </c>
      <c r="I389" t="s">
        <v>48</v>
      </c>
      <c r="J389">
        <v>2558</v>
      </c>
      <c r="K389" t="s">
        <v>49</v>
      </c>
      <c r="L389" t="s">
        <v>50</v>
      </c>
      <c r="M389" t="s">
        <v>51</v>
      </c>
      <c r="N389">
        <v>940</v>
      </c>
      <c r="O389" t="s">
        <v>52</v>
      </c>
      <c r="P389" t="s">
        <v>53</v>
      </c>
      <c r="T389" t="s">
        <v>3885</v>
      </c>
      <c r="U389" t="s">
        <v>3886</v>
      </c>
      <c r="V389" t="s">
        <v>3887</v>
      </c>
      <c r="W389" t="s">
        <v>56</v>
      </c>
      <c r="X389" t="s">
        <v>3888</v>
      </c>
      <c r="Y389" t="s">
        <v>2396</v>
      </c>
      <c r="Z389" s="3">
        <v>0</v>
      </c>
      <c r="AA389" t="s">
        <v>3889</v>
      </c>
      <c r="AB389" t="s">
        <v>3890</v>
      </c>
      <c r="AC389" t="s">
        <v>61</v>
      </c>
      <c r="AD389" t="s">
        <v>61</v>
      </c>
      <c r="AE389" t="s">
        <v>3891</v>
      </c>
      <c r="AF389" t="s">
        <v>63</v>
      </c>
      <c r="AH389">
        <v>0</v>
      </c>
      <c r="AI389" s="2">
        <v>45429</v>
      </c>
      <c r="AJ389" t="s">
        <v>64</v>
      </c>
      <c r="AK389" t="s">
        <v>64</v>
      </c>
      <c r="AL389" t="s">
        <v>3892</v>
      </c>
      <c r="AM389" t="s">
        <v>3886</v>
      </c>
      <c r="AN389" s="3">
        <v>457.53</v>
      </c>
      <c r="AO389" t="s">
        <v>3890</v>
      </c>
      <c r="AP389" t="s">
        <v>64</v>
      </c>
      <c r="AQ389" t="s">
        <v>3891</v>
      </c>
      <c r="AR389">
        <v>1250</v>
      </c>
      <c r="AS389" t="s">
        <v>66</v>
      </c>
    </row>
    <row r="390" spans="1:45" ht="16" x14ac:dyDescent="0.2">
      <c r="A390">
        <v>3695</v>
      </c>
      <c r="B390">
        <v>3695</v>
      </c>
      <c r="C390" s="2">
        <v>45429.083333333343</v>
      </c>
      <c r="D390" t="s">
        <v>1936</v>
      </c>
      <c r="E390" t="s">
        <v>3884</v>
      </c>
      <c r="F390" s="3">
        <v>121.09</v>
      </c>
      <c r="G390" t="s">
        <v>47</v>
      </c>
      <c r="H390" s="3">
        <v>0</v>
      </c>
      <c r="I390" t="s">
        <v>48</v>
      </c>
      <c r="J390">
        <v>2558</v>
      </c>
      <c r="K390" t="s">
        <v>49</v>
      </c>
      <c r="L390" t="s">
        <v>50</v>
      </c>
      <c r="M390" t="s">
        <v>51</v>
      </c>
      <c r="N390">
        <v>940</v>
      </c>
      <c r="O390" t="s">
        <v>52</v>
      </c>
      <c r="P390" t="s">
        <v>53</v>
      </c>
      <c r="T390" t="s">
        <v>3885</v>
      </c>
      <c r="U390" t="s">
        <v>3886</v>
      </c>
      <c r="V390" t="s">
        <v>3887</v>
      </c>
      <c r="W390" t="s">
        <v>56</v>
      </c>
      <c r="X390" t="s">
        <v>3888</v>
      </c>
      <c r="Y390" t="s">
        <v>2396</v>
      </c>
      <c r="Z390" s="3">
        <v>0</v>
      </c>
      <c r="AA390" t="s">
        <v>3889</v>
      </c>
      <c r="AB390" t="s">
        <v>3890</v>
      </c>
      <c r="AC390" t="s">
        <v>61</v>
      </c>
      <c r="AD390" t="s">
        <v>61</v>
      </c>
      <c r="AE390" t="s">
        <v>3891</v>
      </c>
      <c r="AF390" t="s">
        <v>63</v>
      </c>
      <c r="AH390">
        <v>0</v>
      </c>
      <c r="AI390" s="2">
        <v>45429</v>
      </c>
      <c r="AJ390" t="s">
        <v>64</v>
      </c>
      <c r="AK390" t="s">
        <v>64</v>
      </c>
      <c r="AL390" t="s">
        <v>3892</v>
      </c>
      <c r="AM390" t="s">
        <v>3886</v>
      </c>
      <c r="AN390" s="3">
        <v>457.53</v>
      </c>
      <c r="AO390" t="s">
        <v>3890</v>
      </c>
      <c r="AP390" t="s">
        <v>64</v>
      </c>
      <c r="AQ390" t="s">
        <v>3891</v>
      </c>
      <c r="AR390">
        <v>1250</v>
      </c>
      <c r="AS390" t="s">
        <v>66</v>
      </c>
    </row>
    <row r="391" spans="1:45" ht="16" x14ac:dyDescent="0.2">
      <c r="A391">
        <v>3696</v>
      </c>
      <c r="B391">
        <v>3696</v>
      </c>
      <c r="C391" s="2">
        <v>45429.083333333343</v>
      </c>
      <c r="D391" t="s">
        <v>1934</v>
      </c>
      <c r="E391" t="s">
        <v>3884</v>
      </c>
      <c r="F391" s="3">
        <v>116.5</v>
      </c>
      <c r="G391" t="s">
        <v>47</v>
      </c>
      <c r="H391" s="3">
        <v>0</v>
      </c>
      <c r="I391" t="s">
        <v>48</v>
      </c>
      <c r="J391">
        <v>2558</v>
      </c>
      <c r="K391" t="s">
        <v>49</v>
      </c>
      <c r="L391" t="s">
        <v>50</v>
      </c>
      <c r="M391" t="s">
        <v>51</v>
      </c>
      <c r="N391">
        <v>940</v>
      </c>
      <c r="O391" t="s">
        <v>52</v>
      </c>
      <c r="P391" t="s">
        <v>53</v>
      </c>
      <c r="T391" t="s">
        <v>3885</v>
      </c>
      <c r="U391" t="s">
        <v>3886</v>
      </c>
      <c r="V391" t="s">
        <v>3887</v>
      </c>
      <c r="W391" t="s">
        <v>56</v>
      </c>
      <c r="X391" t="s">
        <v>3888</v>
      </c>
      <c r="Y391" t="s">
        <v>2396</v>
      </c>
      <c r="Z391" s="3">
        <v>0</v>
      </c>
      <c r="AA391" t="s">
        <v>3889</v>
      </c>
      <c r="AB391" t="s">
        <v>3890</v>
      </c>
      <c r="AC391" t="s">
        <v>61</v>
      </c>
      <c r="AD391" t="s">
        <v>61</v>
      </c>
      <c r="AE391" t="s">
        <v>3891</v>
      </c>
      <c r="AF391" t="s">
        <v>63</v>
      </c>
      <c r="AH391">
        <v>0</v>
      </c>
      <c r="AI391" s="2">
        <v>45429</v>
      </c>
      <c r="AJ391" t="s">
        <v>64</v>
      </c>
      <c r="AK391" t="s">
        <v>64</v>
      </c>
      <c r="AL391" t="s">
        <v>3892</v>
      </c>
      <c r="AM391" t="s">
        <v>3886</v>
      </c>
      <c r="AN391" s="3">
        <v>457.53</v>
      </c>
      <c r="AO391" t="s">
        <v>3890</v>
      </c>
      <c r="AP391" t="s">
        <v>64</v>
      </c>
      <c r="AQ391" t="s">
        <v>3891</v>
      </c>
      <c r="AR391">
        <v>1250</v>
      </c>
      <c r="AS391" t="s">
        <v>66</v>
      </c>
    </row>
    <row r="392" spans="1:45" ht="16" x14ac:dyDescent="0.2">
      <c r="A392">
        <v>3697</v>
      </c>
      <c r="B392">
        <v>3697</v>
      </c>
      <c r="C392" s="2">
        <v>45429.083333333343</v>
      </c>
      <c r="D392" t="s">
        <v>1935</v>
      </c>
      <c r="E392" t="s">
        <v>3884</v>
      </c>
      <c r="F392" s="3">
        <v>89.33</v>
      </c>
      <c r="G392" t="s">
        <v>47</v>
      </c>
      <c r="H392" s="3">
        <v>0</v>
      </c>
      <c r="I392" t="s">
        <v>48</v>
      </c>
      <c r="J392">
        <v>2558</v>
      </c>
      <c r="K392" t="s">
        <v>49</v>
      </c>
      <c r="L392" t="s">
        <v>50</v>
      </c>
      <c r="M392" t="s">
        <v>51</v>
      </c>
      <c r="N392">
        <v>940</v>
      </c>
      <c r="O392" t="s">
        <v>52</v>
      </c>
      <c r="P392" t="s">
        <v>53</v>
      </c>
      <c r="T392" t="s">
        <v>3885</v>
      </c>
      <c r="U392" t="s">
        <v>3886</v>
      </c>
      <c r="V392" t="s">
        <v>3887</v>
      </c>
      <c r="W392" t="s">
        <v>56</v>
      </c>
      <c r="X392" t="s">
        <v>3888</v>
      </c>
      <c r="Y392" t="s">
        <v>2396</v>
      </c>
      <c r="Z392" s="3">
        <v>0</v>
      </c>
      <c r="AA392" t="s">
        <v>3889</v>
      </c>
      <c r="AB392" t="s">
        <v>3890</v>
      </c>
      <c r="AC392" t="s">
        <v>61</v>
      </c>
      <c r="AD392" t="s">
        <v>61</v>
      </c>
      <c r="AE392" t="s">
        <v>3891</v>
      </c>
      <c r="AF392" t="s">
        <v>63</v>
      </c>
      <c r="AH392">
        <v>0</v>
      </c>
      <c r="AI392" s="2">
        <v>45429</v>
      </c>
      <c r="AJ392" t="s">
        <v>64</v>
      </c>
      <c r="AK392" t="s">
        <v>64</v>
      </c>
      <c r="AL392" t="s">
        <v>3892</v>
      </c>
      <c r="AM392" t="s">
        <v>3886</v>
      </c>
      <c r="AN392" s="3">
        <v>457.53</v>
      </c>
      <c r="AO392" t="s">
        <v>3890</v>
      </c>
      <c r="AP392" t="s">
        <v>64</v>
      </c>
      <c r="AQ392" t="s">
        <v>3891</v>
      </c>
      <c r="AR392">
        <v>1250</v>
      </c>
      <c r="AS392" t="s">
        <v>66</v>
      </c>
    </row>
    <row r="393" spans="1:45" ht="16" x14ac:dyDescent="0.2">
      <c r="A393">
        <v>3142</v>
      </c>
      <c r="B393">
        <v>3142</v>
      </c>
      <c r="C393" s="2">
        <v>45434</v>
      </c>
      <c r="D393" t="s">
        <v>1761</v>
      </c>
      <c r="E393" t="s">
        <v>3898</v>
      </c>
      <c r="F393" s="3">
        <v>4.99</v>
      </c>
      <c r="G393" t="s">
        <v>47</v>
      </c>
      <c r="H393" s="3">
        <v>0</v>
      </c>
      <c r="I393" t="s">
        <v>48</v>
      </c>
      <c r="J393">
        <v>2720</v>
      </c>
      <c r="K393" t="s">
        <v>49</v>
      </c>
      <c r="L393" t="s">
        <v>50</v>
      </c>
      <c r="M393" t="s">
        <v>51</v>
      </c>
      <c r="N393">
        <v>942</v>
      </c>
      <c r="O393" t="s">
        <v>52</v>
      </c>
      <c r="P393" t="s">
        <v>53</v>
      </c>
      <c r="T393" t="s">
        <v>1043</v>
      </c>
      <c r="U393" t="s">
        <v>3899</v>
      </c>
      <c r="V393" t="s">
        <v>2568</v>
      </c>
      <c r="W393" t="s">
        <v>56</v>
      </c>
      <c r="X393" t="s">
        <v>3900</v>
      </c>
      <c r="Y393" t="s">
        <v>953</v>
      </c>
      <c r="Z393" s="3">
        <v>19</v>
      </c>
      <c r="AA393" t="s">
        <v>1046</v>
      </c>
      <c r="AB393" t="s">
        <v>3901</v>
      </c>
      <c r="AC393" t="s">
        <v>61</v>
      </c>
      <c r="AD393" t="s">
        <v>61</v>
      </c>
      <c r="AE393" t="s">
        <v>3902</v>
      </c>
      <c r="AF393" t="s">
        <v>63</v>
      </c>
      <c r="AH393">
        <v>0</v>
      </c>
      <c r="AI393" s="2">
        <v>45434</v>
      </c>
      <c r="AJ393" t="s">
        <v>64</v>
      </c>
      <c r="AK393" t="s">
        <v>64</v>
      </c>
      <c r="AL393" t="s">
        <v>3903</v>
      </c>
      <c r="AM393" t="s">
        <v>3899</v>
      </c>
      <c r="AN393" s="3">
        <v>4.99</v>
      </c>
      <c r="AO393" t="s">
        <v>3901</v>
      </c>
      <c r="AP393" t="s">
        <v>64</v>
      </c>
      <c r="AQ393" t="s">
        <v>3902</v>
      </c>
      <c r="AR393">
        <v>1273</v>
      </c>
      <c r="AS393" t="s">
        <v>66</v>
      </c>
    </row>
    <row r="394" spans="1:45" ht="16" x14ac:dyDescent="0.2">
      <c r="A394">
        <v>3157</v>
      </c>
      <c r="B394">
        <v>3157</v>
      </c>
      <c r="C394" s="2">
        <v>45434</v>
      </c>
      <c r="D394" t="s">
        <v>1761</v>
      </c>
      <c r="E394" t="s">
        <v>3904</v>
      </c>
      <c r="F394" s="3">
        <v>21.97</v>
      </c>
      <c r="G394" t="s">
        <v>47</v>
      </c>
      <c r="H394" s="3">
        <v>0</v>
      </c>
      <c r="I394" t="s">
        <v>48</v>
      </c>
      <c r="J394">
        <v>2720</v>
      </c>
      <c r="K394" t="s">
        <v>49</v>
      </c>
      <c r="L394" t="s">
        <v>50</v>
      </c>
      <c r="M394" t="s">
        <v>51</v>
      </c>
      <c r="N394">
        <v>942</v>
      </c>
      <c r="O394" t="s">
        <v>52</v>
      </c>
      <c r="P394" t="s">
        <v>53</v>
      </c>
      <c r="T394" t="s">
        <v>3905</v>
      </c>
      <c r="U394" t="s">
        <v>3906</v>
      </c>
      <c r="V394" t="s">
        <v>2691</v>
      </c>
      <c r="W394" t="s">
        <v>56</v>
      </c>
      <c r="X394" t="s">
        <v>3703</v>
      </c>
      <c r="Y394" t="s">
        <v>2036</v>
      </c>
      <c r="Z394" s="3">
        <v>19</v>
      </c>
      <c r="AA394" t="s">
        <v>3907</v>
      </c>
      <c r="AB394" t="s">
        <v>3908</v>
      </c>
      <c r="AC394" t="s">
        <v>61</v>
      </c>
      <c r="AD394" t="s">
        <v>61</v>
      </c>
      <c r="AE394" t="s">
        <v>3909</v>
      </c>
      <c r="AF394" t="s">
        <v>63</v>
      </c>
      <c r="AH394">
        <v>0</v>
      </c>
      <c r="AI394" s="2">
        <v>45434</v>
      </c>
      <c r="AJ394" t="s">
        <v>64</v>
      </c>
      <c r="AK394" t="s">
        <v>64</v>
      </c>
      <c r="AL394" t="s">
        <v>3910</v>
      </c>
      <c r="AM394" t="s">
        <v>3906</v>
      </c>
      <c r="AN394" s="3">
        <v>21.97</v>
      </c>
      <c r="AO394" t="s">
        <v>3908</v>
      </c>
      <c r="AP394" t="s">
        <v>64</v>
      </c>
      <c r="AQ394" t="s">
        <v>3909</v>
      </c>
      <c r="AR394">
        <v>1272</v>
      </c>
      <c r="AS394" t="s">
        <v>66</v>
      </c>
    </row>
    <row r="395" spans="1:45" ht="16" x14ac:dyDescent="0.2">
      <c r="A395">
        <v>3158</v>
      </c>
      <c r="B395">
        <v>3158</v>
      </c>
      <c r="C395" s="2">
        <v>45434</v>
      </c>
      <c r="D395" t="s">
        <v>1748</v>
      </c>
      <c r="E395" t="s">
        <v>3911</v>
      </c>
      <c r="F395" s="3">
        <v>0.38</v>
      </c>
      <c r="G395" t="s">
        <v>47</v>
      </c>
      <c r="H395" s="3">
        <v>0</v>
      </c>
      <c r="I395" t="s">
        <v>48</v>
      </c>
      <c r="J395">
        <v>2705</v>
      </c>
      <c r="K395" t="s">
        <v>49</v>
      </c>
      <c r="L395" t="s">
        <v>50</v>
      </c>
      <c r="M395" t="s">
        <v>51</v>
      </c>
      <c r="N395">
        <v>942</v>
      </c>
      <c r="O395" t="s">
        <v>52</v>
      </c>
      <c r="P395" t="s">
        <v>53</v>
      </c>
      <c r="T395" t="s">
        <v>3905</v>
      </c>
      <c r="U395" t="s">
        <v>3906</v>
      </c>
      <c r="V395" t="s">
        <v>2691</v>
      </c>
      <c r="W395" t="s">
        <v>56</v>
      </c>
      <c r="X395" t="s">
        <v>3703</v>
      </c>
      <c r="Y395" t="s">
        <v>2036</v>
      </c>
      <c r="Z395" s="3">
        <v>19</v>
      </c>
      <c r="AA395" t="s">
        <v>3907</v>
      </c>
      <c r="AB395" t="s">
        <v>3908</v>
      </c>
      <c r="AC395" t="s">
        <v>61</v>
      </c>
      <c r="AD395" t="s">
        <v>61</v>
      </c>
      <c r="AE395" t="s">
        <v>3909</v>
      </c>
      <c r="AF395" t="s">
        <v>63</v>
      </c>
      <c r="AH395">
        <v>0</v>
      </c>
      <c r="AI395" s="2">
        <v>45434</v>
      </c>
      <c r="AJ395" t="s">
        <v>64</v>
      </c>
      <c r="AK395" t="s">
        <v>64</v>
      </c>
      <c r="AL395" t="s">
        <v>3910</v>
      </c>
      <c r="AM395" t="s">
        <v>3906</v>
      </c>
      <c r="AN395" s="3">
        <v>21.97</v>
      </c>
      <c r="AO395" t="s">
        <v>3908</v>
      </c>
      <c r="AP395" t="s">
        <v>64</v>
      </c>
      <c r="AQ395" t="s">
        <v>3909</v>
      </c>
      <c r="AR395">
        <v>1272</v>
      </c>
      <c r="AS395" t="s">
        <v>66</v>
      </c>
    </row>
    <row r="396" spans="1:45" ht="16" x14ac:dyDescent="0.2">
      <c r="A396">
        <v>3111</v>
      </c>
      <c r="B396">
        <v>3111</v>
      </c>
      <c r="C396" s="2">
        <v>45435.083333333343</v>
      </c>
      <c r="D396" t="s">
        <v>1814</v>
      </c>
      <c r="E396" t="s">
        <v>2057</v>
      </c>
      <c r="F396" s="3">
        <v>22.04</v>
      </c>
      <c r="G396" t="s">
        <v>47</v>
      </c>
      <c r="H396" s="3">
        <v>0</v>
      </c>
      <c r="I396" t="s">
        <v>48</v>
      </c>
      <c r="J396">
        <v>2710</v>
      </c>
      <c r="K396" t="s">
        <v>49</v>
      </c>
      <c r="L396" t="s">
        <v>50</v>
      </c>
      <c r="M396" t="s">
        <v>51</v>
      </c>
      <c r="N396">
        <v>940</v>
      </c>
      <c r="O396" t="s">
        <v>52</v>
      </c>
      <c r="P396" t="s">
        <v>53</v>
      </c>
      <c r="T396" t="s">
        <v>2332</v>
      </c>
      <c r="U396" t="s">
        <v>3912</v>
      </c>
      <c r="V396" t="s">
        <v>2611</v>
      </c>
      <c r="W396" t="s">
        <v>56</v>
      </c>
      <c r="X396" t="s">
        <v>3913</v>
      </c>
      <c r="Y396" t="s">
        <v>2061</v>
      </c>
      <c r="Z396" s="3">
        <v>19</v>
      </c>
      <c r="AA396" t="s">
        <v>2335</v>
      </c>
      <c r="AB396" t="s">
        <v>3901</v>
      </c>
      <c r="AC396" t="s">
        <v>61</v>
      </c>
      <c r="AD396" t="s">
        <v>61</v>
      </c>
      <c r="AE396" t="s">
        <v>3914</v>
      </c>
      <c r="AF396" t="s">
        <v>63</v>
      </c>
      <c r="AH396">
        <v>0</v>
      </c>
      <c r="AI396" s="2">
        <v>45435</v>
      </c>
      <c r="AJ396" t="s">
        <v>64</v>
      </c>
      <c r="AK396" t="s">
        <v>64</v>
      </c>
      <c r="AL396" t="s">
        <v>3915</v>
      </c>
      <c r="AM396" t="s">
        <v>3912</v>
      </c>
      <c r="AN396" s="3">
        <v>22.04</v>
      </c>
      <c r="AO396" t="s">
        <v>3901</v>
      </c>
      <c r="AP396" t="s">
        <v>64</v>
      </c>
      <c r="AQ396" t="s">
        <v>3914</v>
      </c>
      <c r="AR396">
        <v>1253</v>
      </c>
      <c r="AS396" t="s">
        <v>66</v>
      </c>
    </row>
    <row r="397" spans="1:45" ht="16" x14ac:dyDescent="0.2">
      <c r="A397">
        <v>3135</v>
      </c>
      <c r="B397">
        <v>3135</v>
      </c>
      <c r="C397" s="2">
        <v>45439.083333333343</v>
      </c>
      <c r="D397" t="s">
        <v>1761</v>
      </c>
      <c r="E397" t="s">
        <v>3922</v>
      </c>
      <c r="F397" s="3">
        <v>290.67</v>
      </c>
      <c r="G397" t="s">
        <v>47</v>
      </c>
      <c r="H397" s="3">
        <v>0</v>
      </c>
      <c r="I397" t="s">
        <v>48</v>
      </c>
      <c r="J397">
        <v>2722</v>
      </c>
      <c r="K397" t="s">
        <v>49</v>
      </c>
      <c r="L397" t="s">
        <v>50</v>
      </c>
      <c r="M397" t="s">
        <v>51</v>
      </c>
      <c r="N397">
        <v>940</v>
      </c>
      <c r="O397" t="s">
        <v>52</v>
      </c>
      <c r="P397" t="s">
        <v>53</v>
      </c>
      <c r="T397" t="s">
        <v>3923</v>
      </c>
      <c r="U397" t="s">
        <v>3924</v>
      </c>
      <c r="V397" t="s">
        <v>2642</v>
      </c>
      <c r="W397" t="s">
        <v>56</v>
      </c>
      <c r="X397" t="s">
        <v>3213</v>
      </c>
      <c r="Y397" t="s">
        <v>2216</v>
      </c>
      <c r="Z397" s="3">
        <v>0</v>
      </c>
      <c r="AA397" t="s">
        <v>3925</v>
      </c>
      <c r="AB397" t="s">
        <v>3926</v>
      </c>
      <c r="AC397" t="s">
        <v>61</v>
      </c>
      <c r="AD397" t="s">
        <v>61</v>
      </c>
      <c r="AE397" t="s">
        <v>3927</v>
      </c>
      <c r="AF397" t="s">
        <v>63</v>
      </c>
      <c r="AH397">
        <v>0</v>
      </c>
      <c r="AI397" s="2">
        <v>45439</v>
      </c>
      <c r="AJ397" t="s">
        <v>64</v>
      </c>
      <c r="AK397" t="s">
        <v>64</v>
      </c>
      <c r="AL397" t="s">
        <v>3928</v>
      </c>
      <c r="AM397" t="s">
        <v>3924</v>
      </c>
      <c r="AN397" s="3">
        <v>290.67</v>
      </c>
      <c r="AO397" t="s">
        <v>3926</v>
      </c>
      <c r="AP397" t="s">
        <v>64</v>
      </c>
      <c r="AQ397" t="s">
        <v>3927</v>
      </c>
      <c r="AR397">
        <v>1255</v>
      </c>
      <c r="AS397" t="s">
        <v>66</v>
      </c>
    </row>
    <row r="398" spans="1:45" ht="16" x14ac:dyDescent="0.2">
      <c r="A398">
        <v>3136</v>
      </c>
      <c r="B398">
        <v>3136</v>
      </c>
      <c r="C398" s="2">
        <v>45439.083333333343</v>
      </c>
      <c r="D398" t="s">
        <v>1748</v>
      </c>
      <c r="E398" t="s">
        <v>3929</v>
      </c>
      <c r="F398" s="3">
        <v>42.5</v>
      </c>
      <c r="G398" t="s">
        <v>47</v>
      </c>
      <c r="H398" s="3">
        <v>0</v>
      </c>
      <c r="I398" t="s">
        <v>48</v>
      </c>
      <c r="J398">
        <v>2705</v>
      </c>
      <c r="K398" t="s">
        <v>49</v>
      </c>
      <c r="L398" t="s">
        <v>50</v>
      </c>
      <c r="M398" t="s">
        <v>51</v>
      </c>
      <c r="N398">
        <v>940</v>
      </c>
      <c r="O398" t="s">
        <v>52</v>
      </c>
      <c r="P398" t="s">
        <v>53</v>
      </c>
      <c r="T398" t="s">
        <v>3923</v>
      </c>
      <c r="U398" t="s">
        <v>3924</v>
      </c>
      <c r="V398" t="s">
        <v>2642</v>
      </c>
      <c r="W398" t="s">
        <v>56</v>
      </c>
      <c r="X398" t="s">
        <v>3213</v>
      </c>
      <c r="Y398" t="s">
        <v>2216</v>
      </c>
      <c r="Z398" s="3">
        <v>0</v>
      </c>
      <c r="AA398" t="s">
        <v>3925</v>
      </c>
      <c r="AB398" t="s">
        <v>3926</v>
      </c>
      <c r="AC398" t="s">
        <v>61</v>
      </c>
      <c r="AD398" t="s">
        <v>61</v>
      </c>
      <c r="AE398" t="s">
        <v>3927</v>
      </c>
      <c r="AF398" t="s">
        <v>63</v>
      </c>
      <c r="AH398">
        <v>0</v>
      </c>
      <c r="AI398" s="2">
        <v>45439</v>
      </c>
      <c r="AJ398" t="s">
        <v>64</v>
      </c>
      <c r="AK398" t="s">
        <v>64</v>
      </c>
      <c r="AL398" t="s">
        <v>3928</v>
      </c>
      <c r="AM398" t="s">
        <v>3924</v>
      </c>
      <c r="AN398" s="3">
        <v>290.67</v>
      </c>
      <c r="AO398" t="s">
        <v>3926</v>
      </c>
      <c r="AP398" t="s">
        <v>64</v>
      </c>
      <c r="AQ398" t="s">
        <v>3927</v>
      </c>
      <c r="AR398">
        <v>1255</v>
      </c>
      <c r="AS398" t="s">
        <v>66</v>
      </c>
    </row>
    <row r="399" spans="1:45" ht="16" x14ac:dyDescent="0.2">
      <c r="A399">
        <v>3126</v>
      </c>
      <c r="B399">
        <v>3126</v>
      </c>
      <c r="C399" s="2">
        <v>45440.083333333343</v>
      </c>
      <c r="D399" t="s">
        <v>1761</v>
      </c>
      <c r="E399" t="s">
        <v>3930</v>
      </c>
      <c r="F399" s="3">
        <v>791.22</v>
      </c>
      <c r="G399" t="s">
        <v>47</v>
      </c>
      <c r="H399" s="3">
        <v>0</v>
      </c>
      <c r="I399" t="s">
        <v>48</v>
      </c>
      <c r="J399">
        <v>2722</v>
      </c>
      <c r="K399" t="s">
        <v>49</v>
      </c>
      <c r="L399" t="s">
        <v>50</v>
      </c>
      <c r="M399" t="s">
        <v>51</v>
      </c>
      <c r="N399">
        <v>940</v>
      </c>
      <c r="O399" t="s">
        <v>52</v>
      </c>
      <c r="P399" t="s">
        <v>53</v>
      </c>
      <c r="T399" t="s">
        <v>3931</v>
      </c>
      <c r="U399" t="s">
        <v>3932</v>
      </c>
      <c r="V399" t="s">
        <v>2624</v>
      </c>
      <c r="W399" t="s">
        <v>56</v>
      </c>
      <c r="X399" t="s">
        <v>3933</v>
      </c>
      <c r="Y399" t="s">
        <v>3455</v>
      </c>
      <c r="Z399" s="3">
        <v>0</v>
      </c>
      <c r="AA399" t="s">
        <v>3934</v>
      </c>
      <c r="AB399" t="s">
        <v>3935</v>
      </c>
      <c r="AC399" t="s">
        <v>61</v>
      </c>
      <c r="AD399" t="s">
        <v>61</v>
      </c>
      <c r="AE399" t="s">
        <v>3936</v>
      </c>
      <c r="AF399" t="s">
        <v>63</v>
      </c>
      <c r="AH399">
        <v>0</v>
      </c>
      <c r="AI399" s="2">
        <v>45440</v>
      </c>
      <c r="AJ399" t="s">
        <v>64</v>
      </c>
      <c r="AK399" t="s">
        <v>64</v>
      </c>
      <c r="AL399" t="s">
        <v>3937</v>
      </c>
      <c r="AM399" t="s">
        <v>3932</v>
      </c>
      <c r="AN399" s="3">
        <v>791.22</v>
      </c>
      <c r="AO399" t="s">
        <v>3935</v>
      </c>
      <c r="AP399" t="s">
        <v>64</v>
      </c>
      <c r="AQ399" t="s">
        <v>3936</v>
      </c>
      <c r="AR399">
        <v>1256</v>
      </c>
      <c r="AS399" t="s">
        <v>66</v>
      </c>
    </row>
    <row r="400" spans="1:45" ht="16" x14ac:dyDescent="0.2">
      <c r="A400">
        <v>3127</v>
      </c>
      <c r="B400">
        <v>3127</v>
      </c>
      <c r="C400" s="2">
        <v>45440.083333333343</v>
      </c>
      <c r="D400" t="s">
        <v>1748</v>
      </c>
      <c r="E400" t="s">
        <v>3335</v>
      </c>
      <c r="F400" s="3">
        <v>22.5</v>
      </c>
      <c r="G400" t="s">
        <v>47</v>
      </c>
      <c r="H400" s="3">
        <v>0</v>
      </c>
      <c r="I400" t="s">
        <v>48</v>
      </c>
      <c r="J400">
        <v>2705</v>
      </c>
      <c r="K400" t="s">
        <v>49</v>
      </c>
      <c r="L400" t="s">
        <v>50</v>
      </c>
      <c r="M400" t="s">
        <v>51</v>
      </c>
      <c r="N400">
        <v>940</v>
      </c>
      <c r="O400" t="s">
        <v>52</v>
      </c>
      <c r="P400" t="s">
        <v>53</v>
      </c>
      <c r="T400" t="s">
        <v>3931</v>
      </c>
      <c r="U400" t="s">
        <v>3932</v>
      </c>
      <c r="V400" t="s">
        <v>2624</v>
      </c>
      <c r="W400" t="s">
        <v>56</v>
      </c>
      <c r="X400" t="s">
        <v>3933</v>
      </c>
      <c r="Y400" t="s">
        <v>3455</v>
      </c>
      <c r="Z400" s="3">
        <v>0</v>
      </c>
      <c r="AA400" t="s">
        <v>3934</v>
      </c>
      <c r="AB400" t="s">
        <v>3935</v>
      </c>
      <c r="AC400" t="s">
        <v>61</v>
      </c>
      <c r="AD400" t="s">
        <v>61</v>
      </c>
      <c r="AE400" t="s">
        <v>3936</v>
      </c>
      <c r="AF400" t="s">
        <v>63</v>
      </c>
      <c r="AH400">
        <v>0</v>
      </c>
      <c r="AI400" s="2">
        <v>45440</v>
      </c>
      <c r="AJ400" t="s">
        <v>64</v>
      </c>
      <c r="AK400" t="s">
        <v>64</v>
      </c>
      <c r="AL400" t="s">
        <v>3937</v>
      </c>
      <c r="AM400" t="s">
        <v>3932</v>
      </c>
      <c r="AN400" s="3">
        <v>791.22</v>
      </c>
      <c r="AO400" t="s">
        <v>3935</v>
      </c>
      <c r="AP400" t="s">
        <v>64</v>
      </c>
      <c r="AQ400" t="s">
        <v>3936</v>
      </c>
      <c r="AR400">
        <v>1256</v>
      </c>
      <c r="AS400" t="s">
        <v>66</v>
      </c>
    </row>
    <row r="401" spans="1:45" ht="16" x14ac:dyDescent="0.2">
      <c r="A401">
        <v>3296</v>
      </c>
      <c r="B401">
        <v>3296</v>
      </c>
      <c r="C401" s="2">
        <v>45443</v>
      </c>
      <c r="D401" t="s">
        <v>1934</v>
      </c>
      <c r="E401" t="s">
        <v>206</v>
      </c>
      <c r="F401" s="3">
        <v>3110.01</v>
      </c>
      <c r="G401" t="s">
        <v>47</v>
      </c>
      <c r="H401" s="3">
        <v>0</v>
      </c>
      <c r="I401" t="s">
        <v>104</v>
      </c>
      <c r="J401">
        <v>2551</v>
      </c>
      <c r="K401" t="s">
        <v>49</v>
      </c>
      <c r="L401" t="s">
        <v>50</v>
      </c>
      <c r="M401" t="s">
        <v>51</v>
      </c>
      <c r="N401">
        <v>1730</v>
      </c>
      <c r="O401" t="s">
        <v>52</v>
      </c>
      <c r="P401" t="s">
        <v>203</v>
      </c>
      <c r="T401" t="s">
        <v>64</v>
      </c>
      <c r="Z401" s="3"/>
      <c r="AF401" t="s">
        <v>63</v>
      </c>
      <c r="AH401">
        <v>0</v>
      </c>
      <c r="AI401" s="2">
        <v>45443</v>
      </c>
      <c r="AJ401" t="s">
        <v>64</v>
      </c>
      <c r="AK401" t="s">
        <v>64</v>
      </c>
      <c r="AL401" t="s">
        <v>64</v>
      </c>
      <c r="AN401" s="3"/>
      <c r="AP401" t="s">
        <v>64</v>
      </c>
      <c r="AR401" t="s">
        <v>64</v>
      </c>
      <c r="AS401" t="s">
        <v>66</v>
      </c>
    </row>
    <row r="402" spans="1:45" ht="16" x14ac:dyDescent="0.2">
      <c r="A402">
        <v>3297</v>
      </c>
      <c r="B402">
        <v>3297</v>
      </c>
      <c r="C402" s="2">
        <v>45443</v>
      </c>
      <c r="D402" t="s">
        <v>1935</v>
      </c>
      <c r="E402" t="s">
        <v>206</v>
      </c>
      <c r="F402" s="3">
        <v>2382.81</v>
      </c>
      <c r="G402" t="s">
        <v>47</v>
      </c>
      <c r="H402" s="3">
        <v>0</v>
      </c>
      <c r="I402" t="s">
        <v>104</v>
      </c>
      <c r="J402">
        <v>2551</v>
      </c>
      <c r="K402" t="s">
        <v>49</v>
      </c>
      <c r="L402" t="s">
        <v>50</v>
      </c>
      <c r="M402" t="s">
        <v>51</v>
      </c>
      <c r="N402">
        <v>1730</v>
      </c>
      <c r="O402" t="s">
        <v>52</v>
      </c>
      <c r="P402" t="s">
        <v>203</v>
      </c>
      <c r="T402" t="s">
        <v>64</v>
      </c>
      <c r="Z402" s="3"/>
      <c r="AF402" t="s">
        <v>63</v>
      </c>
      <c r="AH402">
        <v>0</v>
      </c>
      <c r="AI402" s="2">
        <v>45443</v>
      </c>
      <c r="AJ402" t="s">
        <v>64</v>
      </c>
      <c r="AK402" t="s">
        <v>64</v>
      </c>
      <c r="AL402" t="s">
        <v>64</v>
      </c>
      <c r="AN402" s="3"/>
      <c r="AP402" t="s">
        <v>64</v>
      </c>
      <c r="AR402" t="s">
        <v>64</v>
      </c>
      <c r="AS402" t="s">
        <v>66</v>
      </c>
    </row>
    <row r="403" spans="1:45" ht="16" x14ac:dyDescent="0.2">
      <c r="A403">
        <v>3632</v>
      </c>
      <c r="B403">
        <v>3632</v>
      </c>
      <c r="C403" s="2">
        <v>45443</v>
      </c>
      <c r="D403" t="s">
        <v>1936</v>
      </c>
      <c r="E403" t="s">
        <v>206</v>
      </c>
      <c r="F403" s="3">
        <v>3290.09</v>
      </c>
      <c r="G403" t="s">
        <v>47</v>
      </c>
      <c r="H403" s="3">
        <v>0</v>
      </c>
      <c r="I403" t="s">
        <v>104</v>
      </c>
      <c r="J403">
        <v>2551</v>
      </c>
      <c r="K403" t="s">
        <v>49</v>
      </c>
      <c r="L403" t="s">
        <v>50</v>
      </c>
      <c r="M403" t="s">
        <v>51</v>
      </c>
      <c r="N403">
        <v>1730</v>
      </c>
      <c r="O403" t="s">
        <v>52</v>
      </c>
      <c r="P403" t="s">
        <v>203</v>
      </c>
      <c r="T403" t="s">
        <v>64</v>
      </c>
      <c r="Z403" s="3"/>
      <c r="AF403" t="s">
        <v>63</v>
      </c>
      <c r="AH403">
        <v>0</v>
      </c>
      <c r="AI403" s="2">
        <v>45443</v>
      </c>
      <c r="AJ403" t="s">
        <v>64</v>
      </c>
      <c r="AK403" t="s">
        <v>64</v>
      </c>
      <c r="AL403" t="s">
        <v>64</v>
      </c>
      <c r="AN403" s="3"/>
      <c r="AP403" t="s">
        <v>64</v>
      </c>
      <c r="AR403" t="s">
        <v>64</v>
      </c>
      <c r="AS403" t="s">
        <v>66</v>
      </c>
    </row>
    <row r="404" spans="1:45" ht="16" x14ac:dyDescent="0.2">
      <c r="A404">
        <v>3635</v>
      </c>
      <c r="B404">
        <v>3635</v>
      </c>
      <c r="C404" s="2">
        <v>45443</v>
      </c>
      <c r="D404" t="s">
        <v>1936</v>
      </c>
      <c r="E404" t="s">
        <v>204</v>
      </c>
      <c r="F404" s="3">
        <v>753.43</v>
      </c>
      <c r="G404" t="s">
        <v>47</v>
      </c>
      <c r="H404" s="3">
        <v>0</v>
      </c>
      <c r="I404" t="s">
        <v>104</v>
      </c>
      <c r="J404">
        <v>2555</v>
      </c>
      <c r="K404" t="s">
        <v>49</v>
      </c>
      <c r="L404" t="s">
        <v>50</v>
      </c>
      <c r="M404" t="s">
        <v>51</v>
      </c>
      <c r="N404">
        <v>1730</v>
      </c>
      <c r="O404" t="s">
        <v>52</v>
      </c>
      <c r="P404" t="s">
        <v>203</v>
      </c>
      <c r="T404" t="s">
        <v>64</v>
      </c>
      <c r="Z404" s="3"/>
      <c r="AF404" t="s">
        <v>63</v>
      </c>
      <c r="AH404">
        <v>0</v>
      </c>
      <c r="AI404" s="2">
        <v>45443</v>
      </c>
      <c r="AJ404" t="s">
        <v>64</v>
      </c>
      <c r="AK404" t="s">
        <v>64</v>
      </c>
      <c r="AL404" t="s">
        <v>64</v>
      </c>
      <c r="AN404" s="3"/>
      <c r="AP404" t="s">
        <v>64</v>
      </c>
      <c r="AR404" t="s">
        <v>64</v>
      </c>
      <c r="AS404" t="s">
        <v>66</v>
      </c>
    </row>
    <row r="405" spans="1:45" ht="16" x14ac:dyDescent="0.2">
      <c r="A405">
        <v>3638</v>
      </c>
      <c r="B405">
        <v>3638</v>
      </c>
      <c r="C405" s="2">
        <v>45443</v>
      </c>
      <c r="D405" t="s">
        <v>1935</v>
      </c>
      <c r="E405" t="s">
        <v>204</v>
      </c>
      <c r="F405" s="3">
        <v>554.26</v>
      </c>
      <c r="G405" t="s">
        <v>47</v>
      </c>
      <c r="H405" s="3">
        <v>0</v>
      </c>
      <c r="I405" t="s">
        <v>104</v>
      </c>
      <c r="J405">
        <v>2555</v>
      </c>
      <c r="K405" t="s">
        <v>49</v>
      </c>
      <c r="L405" t="s">
        <v>50</v>
      </c>
      <c r="M405" t="s">
        <v>51</v>
      </c>
      <c r="N405">
        <v>1730</v>
      </c>
      <c r="O405" t="s">
        <v>52</v>
      </c>
      <c r="P405" t="s">
        <v>203</v>
      </c>
      <c r="T405" t="s">
        <v>64</v>
      </c>
      <c r="Z405" s="3"/>
      <c r="AF405" t="s">
        <v>63</v>
      </c>
      <c r="AH405">
        <v>0</v>
      </c>
      <c r="AI405" s="2">
        <v>45443</v>
      </c>
      <c r="AJ405" t="s">
        <v>64</v>
      </c>
      <c r="AK405" t="s">
        <v>64</v>
      </c>
      <c r="AL405" t="s">
        <v>64</v>
      </c>
      <c r="AN405" s="3"/>
      <c r="AP405" t="s">
        <v>64</v>
      </c>
      <c r="AR405" t="s">
        <v>64</v>
      </c>
      <c r="AS405" t="s">
        <v>66</v>
      </c>
    </row>
    <row r="406" spans="1:45" ht="16" x14ac:dyDescent="0.2">
      <c r="A406">
        <v>3641</v>
      </c>
      <c r="B406">
        <v>3641</v>
      </c>
      <c r="C406" s="2">
        <v>45443</v>
      </c>
      <c r="D406" t="s">
        <v>1934</v>
      </c>
      <c r="E406" t="s">
        <v>204</v>
      </c>
      <c r="F406" s="3">
        <v>712.19</v>
      </c>
      <c r="G406" t="s">
        <v>47</v>
      </c>
      <c r="H406" s="3">
        <v>0</v>
      </c>
      <c r="I406" t="s">
        <v>104</v>
      </c>
      <c r="J406">
        <v>2555</v>
      </c>
      <c r="K406" t="s">
        <v>49</v>
      </c>
      <c r="L406" t="s">
        <v>50</v>
      </c>
      <c r="M406" t="s">
        <v>51</v>
      </c>
      <c r="N406">
        <v>1730</v>
      </c>
      <c r="O406" t="s">
        <v>52</v>
      </c>
      <c r="P406" t="s">
        <v>203</v>
      </c>
      <c r="T406" t="s">
        <v>64</v>
      </c>
      <c r="Z406" s="3"/>
      <c r="AF406" t="s">
        <v>63</v>
      </c>
      <c r="AH406">
        <v>0</v>
      </c>
      <c r="AI406" s="2">
        <v>45443</v>
      </c>
      <c r="AJ406" t="s">
        <v>64</v>
      </c>
      <c r="AK406" t="s">
        <v>64</v>
      </c>
      <c r="AL406" t="s">
        <v>64</v>
      </c>
      <c r="AN406" s="3"/>
      <c r="AP406" t="s">
        <v>64</v>
      </c>
      <c r="AR406" t="s">
        <v>64</v>
      </c>
      <c r="AS406" t="s">
        <v>66</v>
      </c>
    </row>
    <row r="407" spans="1:45" ht="16" x14ac:dyDescent="0.2">
      <c r="A407">
        <v>3125</v>
      </c>
      <c r="B407">
        <v>3125</v>
      </c>
      <c r="C407" s="2">
        <v>45443.083333333343</v>
      </c>
      <c r="D407" t="s">
        <v>1748</v>
      </c>
      <c r="E407" t="s">
        <v>3946</v>
      </c>
      <c r="F407" s="3">
        <v>5.08</v>
      </c>
      <c r="G407" t="s">
        <v>47</v>
      </c>
      <c r="H407" s="3">
        <v>0</v>
      </c>
      <c r="I407" t="s">
        <v>48</v>
      </c>
      <c r="J407">
        <v>2705</v>
      </c>
      <c r="K407" t="s">
        <v>49</v>
      </c>
      <c r="L407" t="s">
        <v>50</v>
      </c>
      <c r="M407" t="s">
        <v>51</v>
      </c>
      <c r="N407">
        <v>940</v>
      </c>
      <c r="O407" t="s">
        <v>52</v>
      </c>
      <c r="P407" t="s">
        <v>53</v>
      </c>
      <c r="T407" t="s">
        <v>586</v>
      </c>
      <c r="U407" t="s">
        <v>3947</v>
      </c>
      <c r="Z407" s="3"/>
      <c r="AF407" t="s">
        <v>63</v>
      </c>
      <c r="AH407">
        <v>0</v>
      </c>
      <c r="AI407" s="2">
        <v>45443</v>
      </c>
      <c r="AJ407" t="s">
        <v>64</v>
      </c>
      <c r="AK407" t="s">
        <v>64</v>
      </c>
      <c r="AL407" t="s">
        <v>3948</v>
      </c>
      <c r="AM407" t="s">
        <v>3947</v>
      </c>
      <c r="AN407" s="3"/>
      <c r="AP407" t="s">
        <v>64</v>
      </c>
      <c r="AR407">
        <v>1260</v>
      </c>
      <c r="AS407" t="s">
        <v>66</v>
      </c>
    </row>
    <row r="408" spans="1:45" ht="16" x14ac:dyDescent="0.2">
      <c r="A408">
        <v>3116</v>
      </c>
      <c r="B408">
        <v>3116</v>
      </c>
      <c r="C408" s="2">
        <v>45446.083333333343</v>
      </c>
      <c r="D408" t="s">
        <v>1748</v>
      </c>
      <c r="E408" t="s">
        <v>2507</v>
      </c>
      <c r="F408" s="3">
        <v>20.23</v>
      </c>
      <c r="G408" t="s">
        <v>47</v>
      </c>
      <c r="H408" s="3">
        <v>0</v>
      </c>
      <c r="I408" t="s">
        <v>48</v>
      </c>
      <c r="J408">
        <v>2702</v>
      </c>
      <c r="K408" t="s">
        <v>49</v>
      </c>
      <c r="L408" t="s">
        <v>50</v>
      </c>
      <c r="M408" t="s">
        <v>51</v>
      </c>
      <c r="N408">
        <v>940</v>
      </c>
      <c r="O408" t="s">
        <v>52</v>
      </c>
      <c r="P408" t="s">
        <v>53</v>
      </c>
      <c r="T408" t="s">
        <v>2826</v>
      </c>
      <c r="U408" t="s">
        <v>3949</v>
      </c>
      <c r="V408" t="s">
        <v>2609</v>
      </c>
      <c r="W408" t="s">
        <v>56</v>
      </c>
      <c r="X408" t="s">
        <v>3950</v>
      </c>
      <c r="Y408" t="s">
        <v>2726</v>
      </c>
      <c r="Z408" s="3">
        <v>19</v>
      </c>
      <c r="AA408" t="s">
        <v>2829</v>
      </c>
      <c r="AB408" t="s">
        <v>3951</v>
      </c>
      <c r="AC408" t="s">
        <v>61</v>
      </c>
      <c r="AD408" t="s">
        <v>61</v>
      </c>
      <c r="AE408" t="s">
        <v>3952</v>
      </c>
      <c r="AF408" t="s">
        <v>63</v>
      </c>
      <c r="AH408">
        <v>0</v>
      </c>
      <c r="AI408" s="2">
        <v>45446</v>
      </c>
      <c r="AJ408" t="s">
        <v>64</v>
      </c>
      <c r="AK408" t="s">
        <v>64</v>
      </c>
      <c r="AL408" t="s">
        <v>3953</v>
      </c>
      <c r="AM408" t="s">
        <v>3949</v>
      </c>
      <c r="AN408" s="3">
        <v>20.23</v>
      </c>
      <c r="AO408" t="s">
        <v>3951</v>
      </c>
      <c r="AP408" t="s">
        <v>64</v>
      </c>
      <c r="AQ408" t="s">
        <v>3952</v>
      </c>
      <c r="AR408">
        <v>1261</v>
      </c>
      <c r="AS408" t="s">
        <v>66</v>
      </c>
    </row>
    <row r="409" spans="1:45" ht="16" x14ac:dyDescent="0.2">
      <c r="A409">
        <v>3226</v>
      </c>
      <c r="B409">
        <v>3226</v>
      </c>
      <c r="C409" s="2">
        <v>45446.083333333343</v>
      </c>
      <c r="D409" t="s">
        <v>1538</v>
      </c>
      <c r="E409" t="s">
        <v>3954</v>
      </c>
      <c r="F409" s="3">
        <v>30960</v>
      </c>
      <c r="G409" t="s">
        <v>47</v>
      </c>
      <c r="H409" s="3">
        <v>0</v>
      </c>
      <c r="I409" t="s">
        <v>104</v>
      </c>
      <c r="J409">
        <v>940</v>
      </c>
      <c r="K409" t="s">
        <v>52</v>
      </c>
      <c r="L409" t="s">
        <v>53</v>
      </c>
      <c r="N409">
        <v>3200</v>
      </c>
      <c r="O409" t="s">
        <v>49</v>
      </c>
      <c r="P409" t="s">
        <v>105</v>
      </c>
      <c r="Q409" t="s">
        <v>106</v>
      </c>
      <c r="T409" t="s">
        <v>3955</v>
      </c>
      <c r="U409" t="s">
        <v>3956</v>
      </c>
      <c r="V409" t="s">
        <v>2664</v>
      </c>
      <c r="W409" t="s">
        <v>752</v>
      </c>
      <c r="X409" t="s">
        <v>3957</v>
      </c>
      <c r="Y409" t="s">
        <v>3958</v>
      </c>
      <c r="Z409" s="3">
        <v>0</v>
      </c>
      <c r="AA409" t="s">
        <v>3959</v>
      </c>
      <c r="AB409" t="s">
        <v>3960</v>
      </c>
      <c r="AC409" t="s">
        <v>61</v>
      </c>
      <c r="AD409" t="s">
        <v>61</v>
      </c>
      <c r="AE409" t="s">
        <v>3961</v>
      </c>
      <c r="AF409" t="s">
        <v>63</v>
      </c>
      <c r="AG409" t="s">
        <v>3962</v>
      </c>
      <c r="AH409">
        <v>0</v>
      </c>
      <c r="AI409" s="2">
        <v>45446</v>
      </c>
      <c r="AJ409" t="s">
        <v>64</v>
      </c>
      <c r="AK409" t="s">
        <v>64</v>
      </c>
      <c r="AL409" t="s">
        <v>3963</v>
      </c>
      <c r="AM409" t="s">
        <v>3956</v>
      </c>
      <c r="AN409" s="3">
        <v>30960</v>
      </c>
      <c r="AO409" t="s">
        <v>3960</v>
      </c>
      <c r="AP409" t="s">
        <v>64</v>
      </c>
      <c r="AQ409" t="s">
        <v>3961</v>
      </c>
      <c r="AR409">
        <v>1262</v>
      </c>
      <c r="AS409" t="s">
        <v>66</v>
      </c>
    </row>
    <row r="410" spans="1:45" ht="16" x14ac:dyDescent="0.2">
      <c r="A410">
        <v>3120</v>
      </c>
      <c r="B410">
        <v>3120</v>
      </c>
      <c r="C410" s="2">
        <v>45449.083333333343</v>
      </c>
      <c r="D410" t="s">
        <v>1748</v>
      </c>
      <c r="E410" t="s">
        <v>3659</v>
      </c>
      <c r="F410" s="3">
        <v>46.41</v>
      </c>
      <c r="G410" t="s">
        <v>47</v>
      </c>
      <c r="H410" s="3">
        <v>0</v>
      </c>
      <c r="I410" t="s">
        <v>48</v>
      </c>
      <c r="J410">
        <v>2663</v>
      </c>
      <c r="K410" t="s">
        <v>49</v>
      </c>
      <c r="L410" t="s">
        <v>50</v>
      </c>
      <c r="M410" t="s">
        <v>51</v>
      </c>
      <c r="N410">
        <v>940</v>
      </c>
      <c r="O410" t="s">
        <v>52</v>
      </c>
      <c r="P410" t="s">
        <v>53</v>
      </c>
      <c r="T410" t="s">
        <v>2516</v>
      </c>
      <c r="U410" t="s">
        <v>3968</v>
      </c>
      <c r="V410" t="s">
        <v>2621</v>
      </c>
      <c r="W410" t="s">
        <v>56</v>
      </c>
      <c r="X410" t="s">
        <v>3969</v>
      </c>
      <c r="Y410" t="s">
        <v>2375</v>
      </c>
      <c r="Z410" s="3">
        <v>19</v>
      </c>
      <c r="AA410" t="s">
        <v>2519</v>
      </c>
      <c r="AB410" t="s">
        <v>3970</v>
      </c>
      <c r="AC410" t="s">
        <v>61</v>
      </c>
      <c r="AD410" t="s">
        <v>61</v>
      </c>
      <c r="AE410" t="s">
        <v>3971</v>
      </c>
      <c r="AF410" t="s">
        <v>63</v>
      </c>
      <c r="AH410">
        <v>0</v>
      </c>
      <c r="AI410" s="2">
        <v>45449</v>
      </c>
      <c r="AJ410" t="s">
        <v>64</v>
      </c>
      <c r="AK410" t="s">
        <v>64</v>
      </c>
      <c r="AL410" t="s">
        <v>3972</v>
      </c>
      <c r="AM410" t="s">
        <v>3968</v>
      </c>
      <c r="AN410" s="3">
        <v>46.41</v>
      </c>
      <c r="AO410" t="s">
        <v>3970</v>
      </c>
      <c r="AP410" t="s">
        <v>64</v>
      </c>
      <c r="AQ410" t="s">
        <v>3971</v>
      </c>
      <c r="AR410">
        <v>1264</v>
      </c>
      <c r="AS410" t="s">
        <v>66</v>
      </c>
    </row>
    <row r="411" spans="1:45" ht="16" x14ac:dyDescent="0.2">
      <c r="A411">
        <v>3128</v>
      </c>
      <c r="B411">
        <v>3128</v>
      </c>
      <c r="C411" s="2">
        <v>45454.083333333343</v>
      </c>
      <c r="D411" t="s">
        <v>1748</v>
      </c>
      <c r="E411" t="s">
        <v>2165</v>
      </c>
      <c r="F411" s="3">
        <v>52.9</v>
      </c>
      <c r="G411" t="s">
        <v>47</v>
      </c>
      <c r="H411" s="3">
        <v>0</v>
      </c>
      <c r="I411" t="s">
        <v>48</v>
      </c>
      <c r="J411">
        <v>2900</v>
      </c>
      <c r="K411" t="s">
        <v>49</v>
      </c>
      <c r="L411" t="s">
        <v>50</v>
      </c>
      <c r="M411" t="s">
        <v>51</v>
      </c>
      <c r="N411">
        <v>940</v>
      </c>
      <c r="O411" t="s">
        <v>52</v>
      </c>
      <c r="P411" t="s">
        <v>53</v>
      </c>
      <c r="T411" t="s">
        <v>2313</v>
      </c>
      <c r="U411" t="s">
        <v>3973</v>
      </c>
      <c r="V411" t="s">
        <v>3974</v>
      </c>
      <c r="W411" t="s">
        <v>56</v>
      </c>
      <c r="X411" t="s">
        <v>3975</v>
      </c>
      <c r="Y411" t="s">
        <v>3976</v>
      </c>
      <c r="Z411" s="3">
        <v>19</v>
      </c>
      <c r="AA411" t="s">
        <v>2316</v>
      </c>
      <c r="AB411" t="s">
        <v>3977</v>
      </c>
      <c r="AC411" t="s">
        <v>61</v>
      </c>
      <c r="AD411" t="s">
        <v>61</v>
      </c>
      <c r="AE411" t="s">
        <v>3978</v>
      </c>
      <c r="AF411" t="s">
        <v>63</v>
      </c>
      <c r="AH411">
        <v>0</v>
      </c>
      <c r="AI411" s="2">
        <v>45454</v>
      </c>
      <c r="AJ411" t="s">
        <v>64</v>
      </c>
      <c r="AK411" t="s">
        <v>64</v>
      </c>
      <c r="AL411" t="s">
        <v>3979</v>
      </c>
      <c r="AM411" t="s">
        <v>3973</v>
      </c>
      <c r="AN411" s="3">
        <v>52.9</v>
      </c>
      <c r="AO411" t="s">
        <v>3977</v>
      </c>
      <c r="AP411" t="s">
        <v>64</v>
      </c>
      <c r="AQ411" t="s">
        <v>3978</v>
      </c>
      <c r="AR411">
        <v>1265</v>
      </c>
      <c r="AS411" t="s">
        <v>66</v>
      </c>
    </row>
    <row r="412" spans="1:45" ht="16" x14ac:dyDescent="0.2">
      <c r="A412">
        <v>3137</v>
      </c>
      <c r="B412">
        <v>3137</v>
      </c>
      <c r="C412" s="2">
        <v>45460.083333333343</v>
      </c>
      <c r="D412" t="s">
        <v>1814</v>
      </c>
      <c r="E412" t="s">
        <v>3868</v>
      </c>
      <c r="F412" s="3">
        <v>306</v>
      </c>
      <c r="G412" t="s">
        <v>47</v>
      </c>
      <c r="H412" s="3">
        <v>0</v>
      </c>
      <c r="I412" t="s">
        <v>48</v>
      </c>
      <c r="J412">
        <v>2722</v>
      </c>
      <c r="K412" t="s">
        <v>49</v>
      </c>
      <c r="L412" t="s">
        <v>50</v>
      </c>
      <c r="M412" t="s">
        <v>51</v>
      </c>
      <c r="N412">
        <v>940</v>
      </c>
      <c r="O412" t="s">
        <v>52</v>
      </c>
      <c r="P412" t="s">
        <v>53</v>
      </c>
      <c r="T412" t="s">
        <v>3982</v>
      </c>
      <c r="U412" t="s">
        <v>3983</v>
      </c>
      <c r="V412" t="s">
        <v>2631</v>
      </c>
      <c r="W412" t="s">
        <v>56</v>
      </c>
      <c r="X412" t="s">
        <v>3984</v>
      </c>
      <c r="Y412" t="s">
        <v>3368</v>
      </c>
      <c r="Z412" s="3">
        <v>0</v>
      </c>
      <c r="AA412" t="s">
        <v>3985</v>
      </c>
      <c r="AB412" t="s">
        <v>3986</v>
      </c>
      <c r="AC412" t="s">
        <v>61</v>
      </c>
      <c r="AD412" t="s">
        <v>61</v>
      </c>
      <c r="AE412" t="s">
        <v>3987</v>
      </c>
      <c r="AF412" t="s">
        <v>63</v>
      </c>
      <c r="AH412">
        <v>0</v>
      </c>
      <c r="AI412" s="2">
        <v>45460</v>
      </c>
      <c r="AJ412" t="s">
        <v>64</v>
      </c>
      <c r="AK412" t="s">
        <v>64</v>
      </c>
      <c r="AL412" t="s">
        <v>3988</v>
      </c>
      <c r="AM412" t="s">
        <v>3983</v>
      </c>
      <c r="AN412" s="3">
        <v>306</v>
      </c>
      <c r="AO412" t="s">
        <v>3986</v>
      </c>
      <c r="AP412" t="s">
        <v>64</v>
      </c>
      <c r="AQ412" t="s">
        <v>3987</v>
      </c>
      <c r="AR412">
        <v>1267</v>
      </c>
      <c r="AS412" t="s">
        <v>66</v>
      </c>
    </row>
    <row r="413" spans="1:45" ht="16" x14ac:dyDescent="0.2">
      <c r="A413">
        <v>3138</v>
      </c>
      <c r="B413">
        <v>3138</v>
      </c>
      <c r="C413" s="2">
        <v>45460.083333333343</v>
      </c>
      <c r="D413" t="s">
        <v>1748</v>
      </c>
      <c r="E413" t="s">
        <v>3514</v>
      </c>
      <c r="F413" s="3">
        <v>9.5</v>
      </c>
      <c r="G413" t="s">
        <v>47</v>
      </c>
      <c r="H413" s="3">
        <v>0</v>
      </c>
      <c r="I413" t="s">
        <v>48</v>
      </c>
      <c r="J413">
        <v>2705</v>
      </c>
      <c r="K413" t="s">
        <v>49</v>
      </c>
      <c r="L413" t="s">
        <v>50</v>
      </c>
      <c r="M413" t="s">
        <v>51</v>
      </c>
      <c r="N413">
        <v>940</v>
      </c>
      <c r="O413" t="s">
        <v>52</v>
      </c>
      <c r="P413" t="s">
        <v>53</v>
      </c>
      <c r="T413" t="s">
        <v>3982</v>
      </c>
      <c r="U413" t="s">
        <v>3983</v>
      </c>
      <c r="V413" t="s">
        <v>2631</v>
      </c>
      <c r="W413" t="s">
        <v>56</v>
      </c>
      <c r="X413" t="s">
        <v>3984</v>
      </c>
      <c r="Y413" t="s">
        <v>3368</v>
      </c>
      <c r="Z413" s="3">
        <v>0</v>
      </c>
      <c r="AA413" t="s">
        <v>3985</v>
      </c>
      <c r="AB413" t="s">
        <v>3986</v>
      </c>
      <c r="AC413" t="s">
        <v>61</v>
      </c>
      <c r="AD413" t="s">
        <v>61</v>
      </c>
      <c r="AE413" t="s">
        <v>3987</v>
      </c>
      <c r="AF413" t="s">
        <v>63</v>
      </c>
      <c r="AH413">
        <v>0</v>
      </c>
      <c r="AI413" s="2">
        <v>45460</v>
      </c>
      <c r="AJ413" t="s">
        <v>64</v>
      </c>
      <c r="AK413" t="s">
        <v>64</v>
      </c>
      <c r="AL413" t="s">
        <v>3988</v>
      </c>
      <c r="AM413" t="s">
        <v>3983</v>
      </c>
      <c r="AN413" s="3">
        <v>306</v>
      </c>
      <c r="AO413" t="s">
        <v>3986</v>
      </c>
      <c r="AP413" t="s">
        <v>64</v>
      </c>
      <c r="AQ413" t="s">
        <v>3987</v>
      </c>
      <c r="AR413">
        <v>1267</v>
      </c>
      <c r="AS413" t="s">
        <v>66</v>
      </c>
    </row>
    <row r="414" spans="1:45" ht="16" x14ac:dyDescent="0.2">
      <c r="A414">
        <v>3152</v>
      </c>
      <c r="B414">
        <v>3152</v>
      </c>
      <c r="C414" s="2">
        <v>45461</v>
      </c>
      <c r="D414" t="s">
        <v>1761</v>
      </c>
      <c r="E414" t="s">
        <v>2547</v>
      </c>
      <c r="F414" s="3">
        <v>213.76</v>
      </c>
      <c r="G414" t="s">
        <v>47</v>
      </c>
      <c r="H414" s="3">
        <v>0</v>
      </c>
      <c r="I414" t="s">
        <v>48</v>
      </c>
      <c r="J414">
        <v>2720</v>
      </c>
      <c r="K414" t="s">
        <v>49</v>
      </c>
      <c r="L414" t="s">
        <v>50</v>
      </c>
      <c r="M414" t="s">
        <v>51</v>
      </c>
      <c r="N414">
        <v>942</v>
      </c>
      <c r="O414" t="s">
        <v>52</v>
      </c>
      <c r="P414" t="s">
        <v>53</v>
      </c>
      <c r="T414" t="s">
        <v>3989</v>
      </c>
      <c r="U414" t="s">
        <v>3990</v>
      </c>
      <c r="V414" t="s">
        <v>2662</v>
      </c>
      <c r="W414" t="s">
        <v>56</v>
      </c>
      <c r="X414" t="s">
        <v>3991</v>
      </c>
      <c r="Y414" t="s">
        <v>2551</v>
      </c>
      <c r="Z414" s="3">
        <v>0</v>
      </c>
      <c r="AA414" t="s">
        <v>3992</v>
      </c>
      <c r="AB414" t="s">
        <v>3993</v>
      </c>
      <c r="AC414" t="s">
        <v>61</v>
      </c>
      <c r="AD414" t="s">
        <v>61</v>
      </c>
      <c r="AE414" t="s">
        <v>3994</v>
      </c>
      <c r="AF414" t="s">
        <v>63</v>
      </c>
      <c r="AH414">
        <v>0</v>
      </c>
      <c r="AI414" s="2">
        <v>45461</v>
      </c>
      <c r="AJ414" t="s">
        <v>64</v>
      </c>
      <c r="AK414" t="s">
        <v>64</v>
      </c>
      <c r="AL414" t="s">
        <v>3995</v>
      </c>
      <c r="AM414" t="s">
        <v>3990</v>
      </c>
      <c r="AN414" s="3">
        <v>213.76</v>
      </c>
      <c r="AO414" t="s">
        <v>3993</v>
      </c>
      <c r="AP414" t="s">
        <v>64</v>
      </c>
      <c r="AQ414" t="s">
        <v>3994</v>
      </c>
      <c r="AR414">
        <v>1275</v>
      </c>
      <c r="AS414" t="s">
        <v>66</v>
      </c>
    </row>
    <row r="415" spans="1:45" ht="16" x14ac:dyDescent="0.2">
      <c r="A415">
        <v>3153</v>
      </c>
      <c r="B415">
        <v>3153</v>
      </c>
      <c r="C415" s="2">
        <v>45461</v>
      </c>
      <c r="D415" t="s">
        <v>1748</v>
      </c>
      <c r="E415" t="s">
        <v>3996</v>
      </c>
      <c r="F415" s="3">
        <v>3.74</v>
      </c>
      <c r="G415" t="s">
        <v>47</v>
      </c>
      <c r="H415" s="3">
        <v>0</v>
      </c>
      <c r="I415" t="s">
        <v>48</v>
      </c>
      <c r="J415">
        <v>2705</v>
      </c>
      <c r="K415" t="s">
        <v>49</v>
      </c>
      <c r="L415" t="s">
        <v>50</v>
      </c>
      <c r="M415" t="s">
        <v>51</v>
      </c>
      <c r="N415">
        <v>942</v>
      </c>
      <c r="O415" t="s">
        <v>52</v>
      </c>
      <c r="P415" t="s">
        <v>53</v>
      </c>
      <c r="T415" t="s">
        <v>3989</v>
      </c>
      <c r="U415" t="s">
        <v>3990</v>
      </c>
      <c r="V415" t="s">
        <v>2662</v>
      </c>
      <c r="W415" t="s">
        <v>56</v>
      </c>
      <c r="X415" t="s">
        <v>3991</v>
      </c>
      <c r="Y415" t="s">
        <v>2551</v>
      </c>
      <c r="Z415" s="3">
        <v>0</v>
      </c>
      <c r="AA415" t="s">
        <v>3992</v>
      </c>
      <c r="AB415" t="s">
        <v>3993</v>
      </c>
      <c r="AC415" t="s">
        <v>61</v>
      </c>
      <c r="AD415" t="s">
        <v>61</v>
      </c>
      <c r="AE415" t="s">
        <v>3994</v>
      </c>
      <c r="AF415" t="s">
        <v>63</v>
      </c>
      <c r="AH415">
        <v>0</v>
      </c>
      <c r="AI415" s="2">
        <v>45461</v>
      </c>
      <c r="AJ415" t="s">
        <v>64</v>
      </c>
      <c r="AK415" t="s">
        <v>64</v>
      </c>
      <c r="AL415" t="s">
        <v>3995</v>
      </c>
      <c r="AM415" t="s">
        <v>3990</v>
      </c>
      <c r="AN415" s="3">
        <v>213.76</v>
      </c>
      <c r="AO415" t="s">
        <v>3993</v>
      </c>
      <c r="AP415" t="s">
        <v>64</v>
      </c>
      <c r="AQ415" t="s">
        <v>3994</v>
      </c>
      <c r="AR415">
        <v>1275</v>
      </c>
      <c r="AS415" t="s">
        <v>66</v>
      </c>
    </row>
    <row r="416" spans="1:45" ht="16" x14ac:dyDescent="0.2">
      <c r="A416">
        <v>3154</v>
      </c>
      <c r="B416">
        <v>3154</v>
      </c>
      <c r="C416" s="2">
        <v>45462</v>
      </c>
      <c r="D416" t="s">
        <v>1761</v>
      </c>
      <c r="E416" t="s">
        <v>3997</v>
      </c>
      <c r="F416" s="3">
        <v>17.010000000000002</v>
      </c>
      <c r="G416" t="s">
        <v>47</v>
      </c>
      <c r="H416" s="3">
        <v>0</v>
      </c>
      <c r="I416" t="s">
        <v>48</v>
      </c>
      <c r="J416">
        <v>2720</v>
      </c>
      <c r="K416" t="s">
        <v>49</v>
      </c>
      <c r="L416" t="s">
        <v>50</v>
      </c>
      <c r="M416" t="s">
        <v>51</v>
      </c>
      <c r="N416">
        <v>942</v>
      </c>
      <c r="O416" t="s">
        <v>52</v>
      </c>
      <c r="P416" t="s">
        <v>53</v>
      </c>
      <c r="T416" t="s">
        <v>3998</v>
      </c>
      <c r="U416" t="s">
        <v>3999</v>
      </c>
      <c r="V416" t="s">
        <v>2673</v>
      </c>
      <c r="W416" t="s">
        <v>56</v>
      </c>
      <c r="X416" t="s">
        <v>4000</v>
      </c>
      <c r="Y416" t="s">
        <v>4001</v>
      </c>
      <c r="Z416" s="3">
        <v>19</v>
      </c>
      <c r="AA416" t="s">
        <v>4002</v>
      </c>
      <c r="AB416" t="s">
        <v>4003</v>
      </c>
      <c r="AC416" t="s">
        <v>61</v>
      </c>
      <c r="AD416" t="s">
        <v>61</v>
      </c>
      <c r="AE416" t="s">
        <v>4004</v>
      </c>
      <c r="AF416" t="s">
        <v>63</v>
      </c>
      <c r="AH416">
        <v>0</v>
      </c>
      <c r="AI416" s="2">
        <v>45462</v>
      </c>
      <c r="AJ416" t="s">
        <v>64</v>
      </c>
      <c r="AK416" t="s">
        <v>64</v>
      </c>
      <c r="AL416" t="s">
        <v>4005</v>
      </c>
      <c r="AM416" t="s">
        <v>3999</v>
      </c>
      <c r="AN416" s="3">
        <v>17.010000000000002</v>
      </c>
      <c r="AO416" t="s">
        <v>4003</v>
      </c>
      <c r="AP416" t="s">
        <v>64</v>
      </c>
      <c r="AQ416" t="s">
        <v>4004</v>
      </c>
      <c r="AR416">
        <v>1276</v>
      </c>
      <c r="AS416" t="s">
        <v>66</v>
      </c>
    </row>
    <row r="417" spans="1:45" ht="16" x14ac:dyDescent="0.2">
      <c r="A417">
        <v>3155</v>
      </c>
      <c r="B417">
        <v>3155</v>
      </c>
      <c r="C417" s="2">
        <v>45463</v>
      </c>
      <c r="D417" t="s">
        <v>1761</v>
      </c>
      <c r="E417" t="s">
        <v>3904</v>
      </c>
      <c r="F417" s="3">
        <v>22.27</v>
      </c>
      <c r="G417" t="s">
        <v>47</v>
      </c>
      <c r="H417" s="3">
        <v>0</v>
      </c>
      <c r="I417" t="s">
        <v>48</v>
      </c>
      <c r="J417">
        <v>2720</v>
      </c>
      <c r="K417" t="s">
        <v>49</v>
      </c>
      <c r="L417" t="s">
        <v>50</v>
      </c>
      <c r="M417" t="s">
        <v>51</v>
      </c>
      <c r="N417">
        <v>942</v>
      </c>
      <c r="O417" t="s">
        <v>52</v>
      </c>
      <c r="P417" t="s">
        <v>53</v>
      </c>
      <c r="T417" t="s">
        <v>4006</v>
      </c>
      <c r="U417" t="s">
        <v>4007</v>
      </c>
      <c r="V417" t="s">
        <v>2689</v>
      </c>
      <c r="W417" t="s">
        <v>56</v>
      </c>
      <c r="X417" t="s">
        <v>4008</v>
      </c>
      <c r="Y417" t="s">
        <v>2036</v>
      </c>
      <c r="Z417" s="3">
        <v>19</v>
      </c>
      <c r="AA417" t="s">
        <v>4009</v>
      </c>
      <c r="AB417" t="s">
        <v>4010</v>
      </c>
      <c r="AC417" t="s">
        <v>61</v>
      </c>
      <c r="AD417" t="s">
        <v>61</v>
      </c>
      <c r="AE417" t="s">
        <v>4011</v>
      </c>
      <c r="AF417" t="s">
        <v>63</v>
      </c>
      <c r="AH417">
        <v>0</v>
      </c>
      <c r="AI417" s="2">
        <v>45463</v>
      </c>
      <c r="AJ417" t="s">
        <v>64</v>
      </c>
      <c r="AK417" t="s">
        <v>64</v>
      </c>
      <c r="AL417" t="s">
        <v>4012</v>
      </c>
      <c r="AM417" t="s">
        <v>4007</v>
      </c>
      <c r="AN417" s="3">
        <v>22.27</v>
      </c>
      <c r="AO417" t="s">
        <v>4010</v>
      </c>
      <c r="AP417" t="s">
        <v>64</v>
      </c>
      <c r="AQ417" t="s">
        <v>4011</v>
      </c>
      <c r="AR417">
        <v>1277</v>
      </c>
      <c r="AS417" t="s">
        <v>66</v>
      </c>
    </row>
    <row r="418" spans="1:45" ht="16" x14ac:dyDescent="0.2">
      <c r="A418">
        <v>3156</v>
      </c>
      <c r="B418">
        <v>3156</v>
      </c>
      <c r="C418" s="2">
        <v>45463</v>
      </c>
      <c r="D418" t="s">
        <v>1748</v>
      </c>
      <c r="E418" t="s">
        <v>3911</v>
      </c>
      <c r="F418" s="3">
        <v>0.39</v>
      </c>
      <c r="G418" t="s">
        <v>47</v>
      </c>
      <c r="H418" s="3">
        <v>0</v>
      </c>
      <c r="I418" t="s">
        <v>48</v>
      </c>
      <c r="J418">
        <v>2705</v>
      </c>
      <c r="K418" t="s">
        <v>49</v>
      </c>
      <c r="L418" t="s">
        <v>50</v>
      </c>
      <c r="M418" t="s">
        <v>51</v>
      </c>
      <c r="N418">
        <v>942</v>
      </c>
      <c r="O418" t="s">
        <v>52</v>
      </c>
      <c r="P418" t="s">
        <v>53</v>
      </c>
      <c r="T418" t="s">
        <v>4006</v>
      </c>
      <c r="U418" t="s">
        <v>4007</v>
      </c>
      <c r="V418" t="s">
        <v>2689</v>
      </c>
      <c r="W418" t="s">
        <v>56</v>
      </c>
      <c r="X418" t="s">
        <v>4008</v>
      </c>
      <c r="Y418" t="s">
        <v>2036</v>
      </c>
      <c r="Z418" s="3">
        <v>19</v>
      </c>
      <c r="AA418" t="s">
        <v>4009</v>
      </c>
      <c r="AB418" t="s">
        <v>4010</v>
      </c>
      <c r="AC418" t="s">
        <v>61</v>
      </c>
      <c r="AD418" t="s">
        <v>61</v>
      </c>
      <c r="AE418" t="s">
        <v>4011</v>
      </c>
      <c r="AF418" t="s">
        <v>63</v>
      </c>
      <c r="AH418">
        <v>0</v>
      </c>
      <c r="AI418" s="2">
        <v>45463</v>
      </c>
      <c r="AJ418" t="s">
        <v>64</v>
      </c>
      <c r="AK418" t="s">
        <v>64</v>
      </c>
      <c r="AL418" t="s">
        <v>4012</v>
      </c>
      <c r="AM418" t="s">
        <v>4007</v>
      </c>
      <c r="AN418" s="3">
        <v>22.27</v>
      </c>
      <c r="AO418" t="s">
        <v>4010</v>
      </c>
      <c r="AP418" t="s">
        <v>64</v>
      </c>
      <c r="AQ418" t="s">
        <v>4011</v>
      </c>
      <c r="AR418">
        <v>1277</v>
      </c>
      <c r="AS418" t="s">
        <v>66</v>
      </c>
    </row>
    <row r="419" spans="1:45" ht="16" x14ac:dyDescent="0.2">
      <c r="A419">
        <v>3139</v>
      </c>
      <c r="B419">
        <v>3139</v>
      </c>
      <c r="C419" s="2">
        <v>45464.083333333343</v>
      </c>
      <c r="D419" t="s">
        <v>1761</v>
      </c>
      <c r="E419" t="s">
        <v>4017</v>
      </c>
      <c r="F419" s="3">
        <v>657.31</v>
      </c>
      <c r="G419" t="s">
        <v>47</v>
      </c>
      <c r="H419" s="3">
        <v>0</v>
      </c>
      <c r="I419" t="s">
        <v>48</v>
      </c>
      <c r="J419">
        <v>2722</v>
      </c>
      <c r="K419" t="s">
        <v>49</v>
      </c>
      <c r="L419" t="s">
        <v>50</v>
      </c>
      <c r="M419" t="s">
        <v>51</v>
      </c>
      <c r="N419">
        <v>940</v>
      </c>
      <c r="O419" t="s">
        <v>52</v>
      </c>
      <c r="P419" t="s">
        <v>53</v>
      </c>
      <c r="T419" t="s">
        <v>4018</v>
      </c>
      <c r="U419" t="s">
        <v>4019</v>
      </c>
      <c r="V419" t="s">
        <v>2671</v>
      </c>
      <c r="W419" t="s">
        <v>56</v>
      </c>
      <c r="X419" t="s">
        <v>4020</v>
      </c>
      <c r="Y419" t="s">
        <v>2216</v>
      </c>
      <c r="Z419" s="3">
        <v>0</v>
      </c>
      <c r="AA419" t="s">
        <v>4021</v>
      </c>
      <c r="AB419" t="s">
        <v>4022</v>
      </c>
      <c r="AC419" t="s">
        <v>61</v>
      </c>
      <c r="AD419" t="s">
        <v>61</v>
      </c>
      <c r="AE419" t="s">
        <v>4023</v>
      </c>
      <c r="AF419" t="s">
        <v>63</v>
      </c>
      <c r="AH419">
        <v>0</v>
      </c>
      <c r="AI419" s="2">
        <v>45464</v>
      </c>
      <c r="AJ419" t="s">
        <v>64</v>
      </c>
      <c r="AK419" t="s">
        <v>64</v>
      </c>
      <c r="AL419" t="s">
        <v>4024</v>
      </c>
      <c r="AM419" t="s">
        <v>4019</v>
      </c>
      <c r="AN419" s="3">
        <v>657.31</v>
      </c>
      <c r="AO419" t="s">
        <v>4022</v>
      </c>
      <c r="AP419" t="s">
        <v>64</v>
      </c>
      <c r="AQ419" t="s">
        <v>4023</v>
      </c>
      <c r="AR419">
        <v>1268</v>
      </c>
      <c r="AS419" t="s">
        <v>66</v>
      </c>
    </row>
    <row r="420" spans="1:45" ht="16" x14ac:dyDescent="0.2">
      <c r="A420">
        <v>3140</v>
      </c>
      <c r="B420">
        <v>3140</v>
      </c>
      <c r="C420" s="2">
        <v>45464.083333333343</v>
      </c>
      <c r="D420" t="s">
        <v>1748</v>
      </c>
      <c r="E420" t="s">
        <v>4025</v>
      </c>
      <c r="F420" s="3">
        <v>14</v>
      </c>
      <c r="G420" t="s">
        <v>47</v>
      </c>
      <c r="H420" s="3">
        <v>0</v>
      </c>
      <c r="I420" t="s">
        <v>48</v>
      </c>
      <c r="J420">
        <v>2705</v>
      </c>
      <c r="K420" t="s">
        <v>49</v>
      </c>
      <c r="L420" t="s">
        <v>50</v>
      </c>
      <c r="M420" t="s">
        <v>51</v>
      </c>
      <c r="N420">
        <v>940</v>
      </c>
      <c r="O420" t="s">
        <v>52</v>
      </c>
      <c r="P420" t="s">
        <v>53</v>
      </c>
      <c r="T420" t="s">
        <v>4018</v>
      </c>
      <c r="U420" t="s">
        <v>4019</v>
      </c>
      <c r="V420" t="s">
        <v>2671</v>
      </c>
      <c r="W420" t="s">
        <v>56</v>
      </c>
      <c r="X420" t="s">
        <v>4020</v>
      </c>
      <c r="Y420" t="s">
        <v>2216</v>
      </c>
      <c r="Z420" s="3">
        <v>0</v>
      </c>
      <c r="AA420" t="s">
        <v>4021</v>
      </c>
      <c r="AB420" t="s">
        <v>4022</v>
      </c>
      <c r="AC420" t="s">
        <v>61</v>
      </c>
      <c r="AD420" t="s">
        <v>61</v>
      </c>
      <c r="AE420" t="s">
        <v>4023</v>
      </c>
      <c r="AF420" t="s">
        <v>63</v>
      </c>
      <c r="AH420">
        <v>0</v>
      </c>
      <c r="AI420" s="2">
        <v>45464</v>
      </c>
      <c r="AJ420" t="s">
        <v>64</v>
      </c>
      <c r="AK420" t="s">
        <v>64</v>
      </c>
      <c r="AL420" t="s">
        <v>4024</v>
      </c>
      <c r="AM420" t="s">
        <v>4019</v>
      </c>
      <c r="AN420" s="3">
        <v>657.31</v>
      </c>
      <c r="AO420" t="s">
        <v>4022</v>
      </c>
      <c r="AP420" t="s">
        <v>64</v>
      </c>
      <c r="AQ420" t="s">
        <v>4023</v>
      </c>
      <c r="AR420">
        <v>1268</v>
      </c>
      <c r="AS420" t="s">
        <v>66</v>
      </c>
    </row>
    <row r="421" spans="1:45" ht="16" x14ac:dyDescent="0.2">
      <c r="A421">
        <v>3143</v>
      </c>
      <c r="B421">
        <v>3143</v>
      </c>
      <c r="C421" s="2">
        <v>45467</v>
      </c>
      <c r="D421" t="s">
        <v>1761</v>
      </c>
      <c r="E421" t="s">
        <v>3898</v>
      </c>
      <c r="F421" s="3">
        <v>4.99</v>
      </c>
      <c r="G421" t="s">
        <v>47</v>
      </c>
      <c r="H421" s="3">
        <v>0</v>
      </c>
      <c r="I421" t="s">
        <v>48</v>
      </c>
      <c r="J421">
        <v>2720</v>
      </c>
      <c r="K421" t="s">
        <v>49</v>
      </c>
      <c r="L421" t="s">
        <v>50</v>
      </c>
      <c r="M421" t="s">
        <v>51</v>
      </c>
      <c r="N421">
        <v>942</v>
      </c>
      <c r="O421" t="s">
        <v>52</v>
      </c>
      <c r="P421" t="s">
        <v>53</v>
      </c>
      <c r="T421" t="s">
        <v>1043</v>
      </c>
      <c r="U421" t="s">
        <v>4028</v>
      </c>
      <c r="V421" t="s">
        <v>2562</v>
      </c>
      <c r="W421" t="s">
        <v>56</v>
      </c>
      <c r="X421" t="s">
        <v>4029</v>
      </c>
      <c r="Y421" t="s">
        <v>953</v>
      </c>
      <c r="Z421" s="3">
        <v>19</v>
      </c>
      <c r="AA421" t="s">
        <v>1046</v>
      </c>
      <c r="AB421" t="s">
        <v>4030</v>
      </c>
      <c r="AC421" t="s">
        <v>61</v>
      </c>
      <c r="AD421" t="s">
        <v>61</v>
      </c>
      <c r="AE421" t="s">
        <v>4031</v>
      </c>
      <c r="AF421" t="s">
        <v>63</v>
      </c>
      <c r="AH421">
        <v>0</v>
      </c>
      <c r="AI421" s="2">
        <v>45467</v>
      </c>
      <c r="AJ421" t="s">
        <v>64</v>
      </c>
      <c r="AK421" t="s">
        <v>64</v>
      </c>
      <c r="AL421" t="s">
        <v>4032</v>
      </c>
      <c r="AM421" t="s">
        <v>4028</v>
      </c>
      <c r="AN421" s="3">
        <v>4.99</v>
      </c>
      <c r="AO421" t="s">
        <v>4030</v>
      </c>
      <c r="AP421" t="s">
        <v>64</v>
      </c>
      <c r="AQ421" t="s">
        <v>4031</v>
      </c>
      <c r="AR421">
        <v>1279</v>
      </c>
      <c r="AS421" t="s">
        <v>66</v>
      </c>
    </row>
    <row r="422" spans="1:45" ht="16" x14ac:dyDescent="0.2">
      <c r="A422">
        <v>3131</v>
      </c>
      <c r="B422">
        <v>3131</v>
      </c>
      <c r="C422" s="2">
        <v>45468.083333333343</v>
      </c>
      <c r="D422" t="s">
        <v>1814</v>
      </c>
      <c r="E422" t="s">
        <v>2248</v>
      </c>
      <c r="F422" s="3">
        <v>22.35</v>
      </c>
      <c r="G422" t="s">
        <v>47</v>
      </c>
      <c r="H422" s="3">
        <v>0</v>
      </c>
      <c r="I422" t="s">
        <v>48</v>
      </c>
      <c r="J422">
        <v>2710</v>
      </c>
      <c r="K422" t="s">
        <v>49</v>
      </c>
      <c r="L422" t="s">
        <v>50</v>
      </c>
      <c r="M422" t="s">
        <v>51</v>
      </c>
      <c r="N422">
        <v>940</v>
      </c>
      <c r="O422" t="s">
        <v>52</v>
      </c>
      <c r="P422" t="s">
        <v>53</v>
      </c>
      <c r="T422" t="s">
        <v>3905</v>
      </c>
      <c r="U422" t="s">
        <v>4036</v>
      </c>
      <c r="V422" t="s">
        <v>2555</v>
      </c>
      <c r="W422" t="s">
        <v>56</v>
      </c>
      <c r="X422" t="s">
        <v>4037</v>
      </c>
      <c r="Y422" t="s">
        <v>2061</v>
      </c>
      <c r="Z422" s="3">
        <v>19</v>
      </c>
      <c r="AA422" t="s">
        <v>4038</v>
      </c>
      <c r="AB422" t="s">
        <v>4030</v>
      </c>
      <c r="AC422" t="s">
        <v>61</v>
      </c>
      <c r="AD422" t="s">
        <v>61</v>
      </c>
      <c r="AE422" t="s">
        <v>4039</v>
      </c>
      <c r="AF422" t="s">
        <v>63</v>
      </c>
      <c r="AH422">
        <v>0</v>
      </c>
      <c r="AI422" s="2">
        <v>45468</v>
      </c>
      <c r="AJ422" t="s">
        <v>64</v>
      </c>
      <c r="AK422" t="s">
        <v>64</v>
      </c>
      <c r="AL422" t="s">
        <v>4040</v>
      </c>
      <c r="AM422" t="s">
        <v>4036</v>
      </c>
      <c r="AN422" s="3">
        <v>22.35</v>
      </c>
      <c r="AO422" t="s">
        <v>4030</v>
      </c>
      <c r="AP422" t="s">
        <v>64</v>
      </c>
      <c r="AQ422" t="s">
        <v>4039</v>
      </c>
      <c r="AR422">
        <v>1270</v>
      </c>
      <c r="AS422" t="s">
        <v>66</v>
      </c>
    </row>
    <row r="423" spans="1:45" ht="16" x14ac:dyDescent="0.2">
      <c r="A423">
        <v>3150</v>
      </c>
      <c r="B423">
        <v>3150</v>
      </c>
      <c r="C423" s="2">
        <v>45468.083333333343</v>
      </c>
      <c r="D423" t="s">
        <v>1761</v>
      </c>
      <c r="E423" t="s">
        <v>4041</v>
      </c>
      <c r="F423" s="3">
        <v>1246.21</v>
      </c>
      <c r="G423" t="s">
        <v>47</v>
      </c>
      <c r="H423" s="3">
        <v>0</v>
      </c>
      <c r="I423" t="s">
        <v>48</v>
      </c>
      <c r="J423">
        <v>2722</v>
      </c>
      <c r="K423" t="s">
        <v>49</v>
      </c>
      <c r="L423" t="s">
        <v>50</v>
      </c>
      <c r="M423" t="s">
        <v>51</v>
      </c>
      <c r="N423">
        <v>940</v>
      </c>
      <c r="O423" t="s">
        <v>52</v>
      </c>
      <c r="P423" t="s">
        <v>53</v>
      </c>
      <c r="T423" t="s">
        <v>4042</v>
      </c>
      <c r="U423" t="s">
        <v>4043</v>
      </c>
      <c r="V423" t="s">
        <v>2647</v>
      </c>
      <c r="W423" t="s">
        <v>56</v>
      </c>
      <c r="X423" t="s">
        <v>4044</v>
      </c>
      <c r="Y423" t="s">
        <v>3455</v>
      </c>
      <c r="Z423" s="3">
        <v>0</v>
      </c>
      <c r="AA423" t="s">
        <v>4045</v>
      </c>
      <c r="AB423" t="s">
        <v>4046</v>
      </c>
      <c r="AC423" t="s">
        <v>61</v>
      </c>
      <c r="AD423" t="s">
        <v>61</v>
      </c>
      <c r="AE423" t="s">
        <v>4047</v>
      </c>
      <c r="AF423" t="s">
        <v>63</v>
      </c>
      <c r="AH423">
        <v>0</v>
      </c>
      <c r="AI423" s="2">
        <v>45468</v>
      </c>
      <c r="AJ423" t="s">
        <v>64</v>
      </c>
      <c r="AK423" t="s">
        <v>64</v>
      </c>
      <c r="AL423" t="s">
        <v>4048</v>
      </c>
      <c r="AM423" t="s">
        <v>4043</v>
      </c>
      <c r="AN423" s="3">
        <v>1246.21</v>
      </c>
      <c r="AO423" t="s">
        <v>4046</v>
      </c>
      <c r="AP423" t="s">
        <v>64</v>
      </c>
      <c r="AQ423" t="s">
        <v>4047</v>
      </c>
      <c r="AR423">
        <v>1280</v>
      </c>
      <c r="AS423" t="s">
        <v>66</v>
      </c>
    </row>
    <row r="424" spans="1:45" ht="16" x14ac:dyDescent="0.2">
      <c r="A424">
        <v>3151</v>
      </c>
      <c r="B424">
        <v>3151</v>
      </c>
      <c r="C424" s="2">
        <v>45468.083333333343</v>
      </c>
      <c r="D424" t="s">
        <v>1748</v>
      </c>
      <c r="E424" t="s">
        <v>4049</v>
      </c>
      <c r="F424" s="3">
        <v>14</v>
      </c>
      <c r="G424" t="s">
        <v>47</v>
      </c>
      <c r="H424" s="3">
        <v>0</v>
      </c>
      <c r="I424" t="s">
        <v>48</v>
      </c>
      <c r="J424">
        <v>2705</v>
      </c>
      <c r="K424" t="s">
        <v>49</v>
      </c>
      <c r="L424" t="s">
        <v>50</v>
      </c>
      <c r="M424" t="s">
        <v>51</v>
      </c>
      <c r="N424">
        <v>940</v>
      </c>
      <c r="O424" t="s">
        <v>52</v>
      </c>
      <c r="P424" t="s">
        <v>53</v>
      </c>
      <c r="T424" t="s">
        <v>4042</v>
      </c>
      <c r="U424" t="s">
        <v>4043</v>
      </c>
      <c r="V424" t="s">
        <v>2647</v>
      </c>
      <c r="W424" t="s">
        <v>56</v>
      </c>
      <c r="X424" t="s">
        <v>4044</v>
      </c>
      <c r="Y424" t="s">
        <v>3455</v>
      </c>
      <c r="Z424" s="3">
        <v>0</v>
      </c>
      <c r="AA424" t="s">
        <v>4045</v>
      </c>
      <c r="AB424" t="s">
        <v>4046</v>
      </c>
      <c r="AC424" t="s">
        <v>61</v>
      </c>
      <c r="AD424" t="s">
        <v>61</v>
      </c>
      <c r="AE424" t="s">
        <v>4047</v>
      </c>
      <c r="AF424" t="s">
        <v>63</v>
      </c>
      <c r="AH424">
        <v>0</v>
      </c>
      <c r="AI424" s="2">
        <v>45468</v>
      </c>
      <c r="AJ424" t="s">
        <v>64</v>
      </c>
      <c r="AK424" t="s">
        <v>64</v>
      </c>
      <c r="AL424" t="s">
        <v>4048</v>
      </c>
      <c r="AM424" t="s">
        <v>4043</v>
      </c>
      <c r="AN424" s="3">
        <v>1246.21</v>
      </c>
      <c r="AO424" t="s">
        <v>4046</v>
      </c>
      <c r="AP424" t="s">
        <v>64</v>
      </c>
      <c r="AQ424" t="s">
        <v>4047</v>
      </c>
      <c r="AR424">
        <v>1280</v>
      </c>
      <c r="AS424" t="s">
        <v>66</v>
      </c>
    </row>
    <row r="425" spans="1:45" ht="16" x14ac:dyDescent="0.2">
      <c r="A425">
        <v>3144</v>
      </c>
      <c r="B425">
        <v>3144</v>
      </c>
      <c r="C425" s="2">
        <v>45469.083333333343</v>
      </c>
      <c r="D425" t="s">
        <v>1782</v>
      </c>
      <c r="E425" t="s">
        <v>2602</v>
      </c>
      <c r="F425" s="3">
        <v>107.1</v>
      </c>
      <c r="G425" t="s">
        <v>47</v>
      </c>
      <c r="H425" s="3">
        <v>0</v>
      </c>
      <c r="I425" t="s">
        <v>48</v>
      </c>
      <c r="J425">
        <v>2704</v>
      </c>
      <c r="K425" t="s">
        <v>49</v>
      </c>
      <c r="L425" t="s">
        <v>50</v>
      </c>
      <c r="M425" t="s">
        <v>51</v>
      </c>
      <c r="N425">
        <v>940</v>
      </c>
      <c r="O425" t="s">
        <v>52</v>
      </c>
      <c r="P425" t="s">
        <v>53</v>
      </c>
      <c r="T425" t="s">
        <v>573</v>
      </c>
      <c r="U425" t="s">
        <v>4050</v>
      </c>
      <c r="V425" t="s">
        <v>2582</v>
      </c>
      <c r="W425" t="s">
        <v>56</v>
      </c>
      <c r="X425" t="s">
        <v>4051</v>
      </c>
      <c r="Y425" t="s">
        <v>576</v>
      </c>
      <c r="Z425" s="3">
        <v>19</v>
      </c>
      <c r="AA425" t="s">
        <v>577</v>
      </c>
      <c r="AB425" t="s">
        <v>4052</v>
      </c>
      <c r="AC425" t="s">
        <v>61</v>
      </c>
      <c r="AD425" t="s">
        <v>61</v>
      </c>
      <c r="AE425" t="s">
        <v>4053</v>
      </c>
      <c r="AF425" t="s">
        <v>63</v>
      </c>
      <c r="AH425">
        <v>0</v>
      </c>
      <c r="AI425" s="2">
        <v>45469</v>
      </c>
      <c r="AJ425" t="s">
        <v>64</v>
      </c>
      <c r="AK425" t="s">
        <v>64</v>
      </c>
      <c r="AL425" t="s">
        <v>4054</v>
      </c>
      <c r="AM425" t="s">
        <v>4050</v>
      </c>
      <c r="AN425" s="3">
        <v>107.1</v>
      </c>
      <c r="AO425" t="s">
        <v>4052</v>
      </c>
      <c r="AP425" t="s">
        <v>64</v>
      </c>
      <c r="AQ425" t="s">
        <v>4053</v>
      </c>
      <c r="AR425">
        <v>1281</v>
      </c>
      <c r="AS425" t="s">
        <v>66</v>
      </c>
    </row>
    <row r="426" spans="1:45" ht="16" x14ac:dyDescent="0.2">
      <c r="A426">
        <v>3147</v>
      </c>
      <c r="B426">
        <v>3147</v>
      </c>
      <c r="C426" s="2">
        <v>45471.083333333343</v>
      </c>
      <c r="D426" t="s">
        <v>1748</v>
      </c>
      <c r="E426" t="s">
        <v>3946</v>
      </c>
      <c r="F426" s="3">
        <v>4.88</v>
      </c>
      <c r="G426" t="s">
        <v>47</v>
      </c>
      <c r="H426" s="3">
        <v>0</v>
      </c>
      <c r="I426" t="s">
        <v>48</v>
      </c>
      <c r="J426">
        <v>2705</v>
      </c>
      <c r="K426" t="s">
        <v>49</v>
      </c>
      <c r="L426" t="s">
        <v>50</v>
      </c>
      <c r="M426" t="s">
        <v>51</v>
      </c>
      <c r="N426">
        <v>940</v>
      </c>
      <c r="O426" t="s">
        <v>52</v>
      </c>
      <c r="P426" t="s">
        <v>53</v>
      </c>
      <c r="T426" t="s">
        <v>4059</v>
      </c>
      <c r="U426" t="s">
        <v>4060</v>
      </c>
      <c r="Z426" s="3"/>
      <c r="AF426" t="s">
        <v>63</v>
      </c>
      <c r="AH426">
        <v>0</v>
      </c>
      <c r="AI426" s="2">
        <v>45471</v>
      </c>
      <c r="AJ426" t="s">
        <v>64</v>
      </c>
      <c r="AK426" t="s">
        <v>64</v>
      </c>
      <c r="AL426" t="s">
        <v>4061</v>
      </c>
      <c r="AM426" t="s">
        <v>4060</v>
      </c>
      <c r="AN426" s="3"/>
      <c r="AP426" t="s">
        <v>64</v>
      </c>
      <c r="AR426">
        <v>1284</v>
      </c>
      <c r="AS426" t="s">
        <v>66</v>
      </c>
    </row>
    <row r="427" spans="1:45" ht="16" x14ac:dyDescent="0.2">
      <c r="A427">
        <v>3287</v>
      </c>
      <c r="B427">
        <v>3287</v>
      </c>
      <c r="C427" s="2">
        <v>45473</v>
      </c>
      <c r="D427" t="s">
        <v>1934</v>
      </c>
      <c r="E427" t="s">
        <v>206</v>
      </c>
      <c r="F427" s="3">
        <v>3110.01</v>
      </c>
      <c r="G427" t="s">
        <v>47</v>
      </c>
      <c r="H427" s="3">
        <v>0</v>
      </c>
      <c r="I427" t="s">
        <v>104</v>
      </c>
      <c r="J427">
        <v>2551</v>
      </c>
      <c r="K427" t="s">
        <v>49</v>
      </c>
      <c r="L427" t="s">
        <v>50</v>
      </c>
      <c r="M427" t="s">
        <v>51</v>
      </c>
      <c r="N427">
        <v>1730</v>
      </c>
      <c r="O427" t="s">
        <v>52</v>
      </c>
      <c r="P427" t="s">
        <v>203</v>
      </c>
      <c r="T427" t="s">
        <v>64</v>
      </c>
      <c r="Z427" s="3"/>
      <c r="AF427" t="s">
        <v>63</v>
      </c>
      <c r="AH427">
        <v>0</v>
      </c>
      <c r="AI427" s="2">
        <v>45473</v>
      </c>
      <c r="AJ427" t="s">
        <v>64</v>
      </c>
      <c r="AK427" t="s">
        <v>64</v>
      </c>
      <c r="AL427" t="s">
        <v>64</v>
      </c>
      <c r="AN427" s="3"/>
      <c r="AP427" t="s">
        <v>64</v>
      </c>
      <c r="AR427" t="s">
        <v>64</v>
      </c>
      <c r="AS427" t="s">
        <v>66</v>
      </c>
    </row>
    <row r="428" spans="1:45" ht="16" x14ac:dyDescent="0.2">
      <c r="A428">
        <v>3288</v>
      </c>
      <c r="B428">
        <v>3288</v>
      </c>
      <c r="C428" s="2">
        <v>45473</v>
      </c>
      <c r="D428" t="s">
        <v>1935</v>
      </c>
      <c r="E428" t="s">
        <v>206</v>
      </c>
      <c r="F428" s="3">
        <v>2382.81</v>
      </c>
      <c r="G428" t="s">
        <v>47</v>
      </c>
      <c r="H428" s="3">
        <v>0</v>
      </c>
      <c r="I428" t="s">
        <v>104</v>
      </c>
      <c r="J428">
        <v>2551</v>
      </c>
      <c r="K428" t="s">
        <v>49</v>
      </c>
      <c r="L428" t="s">
        <v>50</v>
      </c>
      <c r="M428" t="s">
        <v>51</v>
      </c>
      <c r="N428">
        <v>1730</v>
      </c>
      <c r="O428" t="s">
        <v>52</v>
      </c>
      <c r="P428" t="s">
        <v>203</v>
      </c>
      <c r="T428" t="s">
        <v>64</v>
      </c>
      <c r="Z428" s="3"/>
      <c r="AF428" t="s">
        <v>63</v>
      </c>
      <c r="AH428">
        <v>0</v>
      </c>
      <c r="AI428" s="2">
        <v>45473</v>
      </c>
      <c r="AJ428" t="s">
        <v>64</v>
      </c>
      <c r="AK428" t="s">
        <v>64</v>
      </c>
      <c r="AL428" t="s">
        <v>64</v>
      </c>
      <c r="AN428" s="3"/>
      <c r="AP428" t="s">
        <v>64</v>
      </c>
      <c r="AR428" t="s">
        <v>64</v>
      </c>
      <c r="AS428" t="s">
        <v>66</v>
      </c>
    </row>
    <row r="429" spans="1:45" ht="16" x14ac:dyDescent="0.2">
      <c r="A429">
        <v>3633</v>
      </c>
      <c r="B429">
        <v>3633</v>
      </c>
      <c r="C429" s="2">
        <v>45473</v>
      </c>
      <c r="D429" t="s">
        <v>1936</v>
      </c>
      <c r="E429" t="s">
        <v>206</v>
      </c>
      <c r="F429" s="3">
        <v>3290.09</v>
      </c>
      <c r="G429" t="s">
        <v>47</v>
      </c>
      <c r="H429" s="3">
        <v>0</v>
      </c>
      <c r="I429" t="s">
        <v>104</v>
      </c>
      <c r="J429">
        <v>2551</v>
      </c>
      <c r="K429" t="s">
        <v>49</v>
      </c>
      <c r="L429" t="s">
        <v>50</v>
      </c>
      <c r="M429" t="s">
        <v>51</v>
      </c>
      <c r="N429">
        <v>1730</v>
      </c>
      <c r="O429" t="s">
        <v>52</v>
      </c>
      <c r="P429" t="s">
        <v>203</v>
      </c>
      <c r="T429" t="s">
        <v>64</v>
      </c>
      <c r="Z429" s="3"/>
      <c r="AF429" t="s">
        <v>63</v>
      </c>
      <c r="AH429">
        <v>0</v>
      </c>
      <c r="AI429" s="2">
        <v>45473</v>
      </c>
      <c r="AJ429" t="s">
        <v>64</v>
      </c>
      <c r="AK429" t="s">
        <v>64</v>
      </c>
      <c r="AL429" t="s">
        <v>64</v>
      </c>
      <c r="AN429" s="3"/>
      <c r="AP429" t="s">
        <v>64</v>
      </c>
      <c r="AR429" t="s">
        <v>64</v>
      </c>
      <c r="AS429" t="s">
        <v>66</v>
      </c>
    </row>
    <row r="430" spans="1:45" ht="16" x14ac:dyDescent="0.2">
      <c r="A430">
        <v>3636</v>
      </c>
      <c r="B430">
        <v>3636</v>
      </c>
      <c r="C430" s="2">
        <v>45473</v>
      </c>
      <c r="D430" t="s">
        <v>1936</v>
      </c>
      <c r="E430" t="s">
        <v>204</v>
      </c>
      <c r="F430" s="3">
        <v>753.43</v>
      </c>
      <c r="G430" t="s">
        <v>47</v>
      </c>
      <c r="H430" s="3">
        <v>0</v>
      </c>
      <c r="I430" t="s">
        <v>104</v>
      </c>
      <c r="J430">
        <v>2555</v>
      </c>
      <c r="K430" t="s">
        <v>49</v>
      </c>
      <c r="L430" t="s">
        <v>50</v>
      </c>
      <c r="M430" t="s">
        <v>51</v>
      </c>
      <c r="N430">
        <v>1730</v>
      </c>
      <c r="O430" t="s">
        <v>52</v>
      </c>
      <c r="P430" t="s">
        <v>203</v>
      </c>
      <c r="T430" t="s">
        <v>64</v>
      </c>
      <c r="Z430" s="3"/>
      <c r="AF430" t="s">
        <v>63</v>
      </c>
      <c r="AH430">
        <v>0</v>
      </c>
      <c r="AI430" s="2">
        <v>45473</v>
      </c>
      <c r="AJ430" t="s">
        <v>64</v>
      </c>
      <c r="AK430" t="s">
        <v>64</v>
      </c>
      <c r="AL430" t="s">
        <v>64</v>
      </c>
      <c r="AN430" s="3"/>
      <c r="AP430" t="s">
        <v>64</v>
      </c>
      <c r="AR430" t="s">
        <v>64</v>
      </c>
      <c r="AS430" t="s">
        <v>66</v>
      </c>
    </row>
    <row r="431" spans="1:45" ht="16" x14ac:dyDescent="0.2">
      <c r="A431">
        <v>3639</v>
      </c>
      <c r="B431">
        <v>3639</v>
      </c>
      <c r="C431" s="2">
        <v>45473</v>
      </c>
      <c r="D431" t="s">
        <v>1935</v>
      </c>
      <c r="E431" t="s">
        <v>204</v>
      </c>
      <c r="F431" s="3">
        <v>554.26</v>
      </c>
      <c r="G431" t="s">
        <v>47</v>
      </c>
      <c r="H431" s="3">
        <v>0</v>
      </c>
      <c r="I431" t="s">
        <v>104</v>
      </c>
      <c r="J431">
        <v>2555</v>
      </c>
      <c r="K431" t="s">
        <v>49</v>
      </c>
      <c r="L431" t="s">
        <v>50</v>
      </c>
      <c r="M431" t="s">
        <v>51</v>
      </c>
      <c r="N431">
        <v>1730</v>
      </c>
      <c r="O431" t="s">
        <v>52</v>
      </c>
      <c r="P431" t="s">
        <v>203</v>
      </c>
      <c r="T431" t="s">
        <v>64</v>
      </c>
      <c r="Z431" s="3"/>
      <c r="AF431" t="s">
        <v>63</v>
      </c>
      <c r="AH431">
        <v>0</v>
      </c>
      <c r="AI431" s="2">
        <v>45473</v>
      </c>
      <c r="AJ431" t="s">
        <v>64</v>
      </c>
      <c r="AK431" t="s">
        <v>64</v>
      </c>
      <c r="AL431" t="s">
        <v>64</v>
      </c>
      <c r="AN431" s="3"/>
      <c r="AP431" t="s">
        <v>64</v>
      </c>
      <c r="AR431" t="s">
        <v>64</v>
      </c>
      <c r="AS431" t="s">
        <v>66</v>
      </c>
    </row>
    <row r="432" spans="1:45" ht="16" x14ac:dyDescent="0.2">
      <c r="A432">
        <v>3642</v>
      </c>
      <c r="B432">
        <v>3642</v>
      </c>
      <c r="C432" s="2">
        <v>45473</v>
      </c>
      <c r="D432" t="s">
        <v>1934</v>
      </c>
      <c r="E432" t="s">
        <v>204</v>
      </c>
      <c r="F432" s="3">
        <v>712.19</v>
      </c>
      <c r="G432" t="s">
        <v>47</v>
      </c>
      <c r="H432" s="3">
        <v>0</v>
      </c>
      <c r="I432" t="s">
        <v>104</v>
      </c>
      <c r="J432">
        <v>2555</v>
      </c>
      <c r="K432" t="s">
        <v>49</v>
      </c>
      <c r="L432" t="s">
        <v>50</v>
      </c>
      <c r="M432" t="s">
        <v>51</v>
      </c>
      <c r="N432">
        <v>1730</v>
      </c>
      <c r="O432" t="s">
        <v>52</v>
      </c>
      <c r="P432" t="s">
        <v>203</v>
      </c>
      <c r="T432" t="s">
        <v>64</v>
      </c>
      <c r="Z432" s="3"/>
      <c r="AF432" t="s">
        <v>63</v>
      </c>
      <c r="AH432">
        <v>0</v>
      </c>
      <c r="AI432" s="2">
        <v>45473</v>
      </c>
      <c r="AJ432" t="s">
        <v>64</v>
      </c>
      <c r="AK432" t="s">
        <v>64</v>
      </c>
      <c r="AL432" t="s">
        <v>64</v>
      </c>
      <c r="AN432" s="3"/>
      <c r="AP432" t="s">
        <v>64</v>
      </c>
      <c r="AR432" t="s">
        <v>64</v>
      </c>
      <c r="AS432" t="s">
        <v>66</v>
      </c>
    </row>
    <row r="433" spans="1:45" ht="16" x14ac:dyDescent="0.2">
      <c r="A433">
        <v>3148</v>
      </c>
      <c r="B433">
        <v>3148</v>
      </c>
      <c r="C433" s="2">
        <v>45475.083333333343</v>
      </c>
      <c r="D433" t="s">
        <v>1748</v>
      </c>
      <c r="E433" t="s">
        <v>2507</v>
      </c>
      <c r="F433" s="3">
        <v>20.23</v>
      </c>
      <c r="G433" t="s">
        <v>47</v>
      </c>
      <c r="H433" s="3">
        <v>0</v>
      </c>
      <c r="I433" t="s">
        <v>48</v>
      </c>
      <c r="J433">
        <v>2702</v>
      </c>
      <c r="K433" t="s">
        <v>49</v>
      </c>
      <c r="L433" t="s">
        <v>50</v>
      </c>
      <c r="M433" t="s">
        <v>51</v>
      </c>
      <c r="N433">
        <v>940</v>
      </c>
      <c r="O433" t="s">
        <v>52</v>
      </c>
      <c r="P433" t="s">
        <v>53</v>
      </c>
      <c r="T433" t="s">
        <v>2826</v>
      </c>
      <c r="U433" t="s">
        <v>4062</v>
      </c>
      <c r="V433" t="s">
        <v>2713</v>
      </c>
      <c r="W433" t="s">
        <v>56</v>
      </c>
      <c r="X433" t="s">
        <v>4063</v>
      </c>
      <c r="Y433" t="s">
        <v>2726</v>
      </c>
      <c r="Z433" s="3">
        <v>19</v>
      </c>
      <c r="AA433" t="s">
        <v>2829</v>
      </c>
      <c r="AB433" t="s">
        <v>4064</v>
      </c>
      <c r="AC433" t="s">
        <v>61</v>
      </c>
      <c r="AD433" t="s">
        <v>61</v>
      </c>
      <c r="AE433" t="s">
        <v>4065</v>
      </c>
      <c r="AF433" t="s">
        <v>63</v>
      </c>
      <c r="AH433">
        <v>0</v>
      </c>
      <c r="AI433" s="2">
        <v>45475</v>
      </c>
      <c r="AJ433" t="s">
        <v>64</v>
      </c>
      <c r="AK433" t="s">
        <v>64</v>
      </c>
      <c r="AL433" t="s">
        <v>4066</v>
      </c>
      <c r="AM433" t="s">
        <v>4062</v>
      </c>
      <c r="AN433" s="3">
        <v>20.23</v>
      </c>
      <c r="AO433" t="s">
        <v>4064</v>
      </c>
      <c r="AP433" t="s">
        <v>64</v>
      </c>
      <c r="AQ433" t="s">
        <v>4065</v>
      </c>
      <c r="AR433">
        <v>1285</v>
      </c>
      <c r="AS433" t="s">
        <v>66</v>
      </c>
    </row>
    <row r="434" spans="1:45" ht="16" x14ac:dyDescent="0.2">
      <c r="A434">
        <v>3149</v>
      </c>
      <c r="B434">
        <v>3149</v>
      </c>
      <c r="C434" s="2">
        <v>45477.083333333343</v>
      </c>
      <c r="D434" t="s">
        <v>1748</v>
      </c>
      <c r="E434" t="s">
        <v>3659</v>
      </c>
      <c r="F434" s="3">
        <v>46.41</v>
      </c>
      <c r="G434" t="s">
        <v>47</v>
      </c>
      <c r="H434" s="3">
        <v>0</v>
      </c>
      <c r="I434" t="s">
        <v>48</v>
      </c>
      <c r="J434">
        <v>2663</v>
      </c>
      <c r="K434" t="s">
        <v>49</v>
      </c>
      <c r="L434" t="s">
        <v>50</v>
      </c>
      <c r="M434" t="s">
        <v>51</v>
      </c>
      <c r="N434">
        <v>940</v>
      </c>
      <c r="O434" t="s">
        <v>52</v>
      </c>
      <c r="P434" t="s">
        <v>53</v>
      </c>
      <c r="T434" t="s">
        <v>2516</v>
      </c>
      <c r="U434" t="s">
        <v>4067</v>
      </c>
      <c r="V434" t="s">
        <v>2658</v>
      </c>
      <c r="W434" t="s">
        <v>56</v>
      </c>
      <c r="X434" t="s">
        <v>4068</v>
      </c>
      <c r="Y434" t="s">
        <v>2375</v>
      </c>
      <c r="Z434" s="3">
        <v>19</v>
      </c>
      <c r="AA434" t="s">
        <v>2519</v>
      </c>
      <c r="AB434" t="s">
        <v>4069</v>
      </c>
      <c r="AC434" t="s">
        <v>61</v>
      </c>
      <c r="AD434" t="s">
        <v>61</v>
      </c>
      <c r="AE434" t="s">
        <v>4070</v>
      </c>
      <c r="AF434" t="s">
        <v>63</v>
      </c>
      <c r="AH434">
        <v>0</v>
      </c>
      <c r="AI434" s="2">
        <v>45477</v>
      </c>
      <c r="AJ434" t="s">
        <v>64</v>
      </c>
      <c r="AK434" t="s">
        <v>64</v>
      </c>
      <c r="AL434" t="s">
        <v>4071</v>
      </c>
      <c r="AM434" t="s">
        <v>4067</v>
      </c>
      <c r="AN434" s="3">
        <v>46.41</v>
      </c>
      <c r="AO434" t="s">
        <v>4069</v>
      </c>
      <c r="AP434" t="s">
        <v>64</v>
      </c>
      <c r="AQ434" t="s">
        <v>4070</v>
      </c>
      <c r="AR434">
        <v>1286</v>
      </c>
      <c r="AS434" t="s">
        <v>66</v>
      </c>
    </row>
    <row r="435" spans="1:45" ht="16" x14ac:dyDescent="0.2">
      <c r="A435">
        <v>3227</v>
      </c>
      <c r="B435">
        <v>3227</v>
      </c>
      <c r="C435" s="2">
        <v>45483.083333333343</v>
      </c>
      <c r="D435" t="s">
        <v>1761</v>
      </c>
      <c r="E435" t="s">
        <v>2291</v>
      </c>
      <c r="F435" s="3">
        <v>15</v>
      </c>
      <c r="G435" t="s">
        <v>47</v>
      </c>
      <c r="H435" s="3">
        <v>0</v>
      </c>
      <c r="I435" t="s">
        <v>48</v>
      </c>
      <c r="J435">
        <v>2702</v>
      </c>
      <c r="K435" t="s">
        <v>49</v>
      </c>
      <c r="L435" t="s">
        <v>50</v>
      </c>
      <c r="M435" t="s">
        <v>51</v>
      </c>
      <c r="N435">
        <v>940</v>
      </c>
      <c r="O435" t="s">
        <v>52</v>
      </c>
      <c r="P435" t="s">
        <v>53</v>
      </c>
      <c r="T435" t="s">
        <v>4072</v>
      </c>
      <c r="U435" t="s">
        <v>4073</v>
      </c>
      <c r="V435" t="s">
        <v>2655</v>
      </c>
      <c r="W435" t="s">
        <v>56</v>
      </c>
      <c r="X435" t="s">
        <v>4074</v>
      </c>
      <c r="Y435" t="s">
        <v>2295</v>
      </c>
      <c r="Z435" s="3">
        <v>0</v>
      </c>
      <c r="AA435" t="s">
        <v>55</v>
      </c>
      <c r="AB435" t="s">
        <v>4075</v>
      </c>
      <c r="AC435" t="s">
        <v>61</v>
      </c>
      <c r="AD435" t="s">
        <v>61</v>
      </c>
      <c r="AE435" t="s">
        <v>4076</v>
      </c>
      <c r="AF435" t="s">
        <v>63</v>
      </c>
      <c r="AH435">
        <v>0</v>
      </c>
      <c r="AI435" s="2">
        <v>45483</v>
      </c>
      <c r="AJ435" t="s">
        <v>64</v>
      </c>
      <c r="AK435" t="s">
        <v>64</v>
      </c>
      <c r="AL435" t="s">
        <v>4077</v>
      </c>
      <c r="AM435" t="s">
        <v>4073</v>
      </c>
      <c r="AN435" s="3">
        <v>15</v>
      </c>
      <c r="AO435" t="s">
        <v>4075</v>
      </c>
      <c r="AP435" t="s">
        <v>64</v>
      </c>
      <c r="AQ435" t="s">
        <v>4076</v>
      </c>
      <c r="AR435">
        <v>1287</v>
      </c>
      <c r="AS435" t="s">
        <v>66</v>
      </c>
    </row>
    <row r="436" spans="1:45" ht="16" x14ac:dyDescent="0.2">
      <c r="A436">
        <v>3230</v>
      </c>
      <c r="B436">
        <v>3230</v>
      </c>
      <c r="C436" s="2">
        <v>45484.083333333343</v>
      </c>
      <c r="D436" t="s">
        <v>1748</v>
      </c>
      <c r="E436" t="s">
        <v>2165</v>
      </c>
      <c r="F436" s="3">
        <v>52.9</v>
      </c>
      <c r="G436" t="s">
        <v>47</v>
      </c>
      <c r="H436" s="3">
        <v>0</v>
      </c>
      <c r="I436" t="s">
        <v>48</v>
      </c>
      <c r="J436">
        <v>2900</v>
      </c>
      <c r="K436" t="s">
        <v>49</v>
      </c>
      <c r="L436" t="s">
        <v>50</v>
      </c>
      <c r="M436" t="s">
        <v>51</v>
      </c>
      <c r="N436">
        <v>940</v>
      </c>
      <c r="O436" t="s">
        <v>52</v>
      </c>
      <c r="P436" t="s">
        <v>53</v>
      </c>
      <c r="T436" t="s">
        <v>2313</v>
      </c>
      <c r="U436" t="s">
        <v>4078</v>
      </c>
      <c r="V436" t="s">
        <v>2747</v>
      </c>
      <c r="W436" t="s">
        <v>56</v>
      </c>
      <c r="X436" t="s">
        <v>4079</v>
      </c>
      <c r="Y436" t="s">
        <v>3976</v>
      </c>
      <c r="Z436" s="3">
        <v>19</v>
      </c>
      <c r="AA436" t="s">
        <v>2316</v>
      </c>
      <c r="AB436" t="s">
        <v>4080</v>
      </c>
      <c r="AC436" t="s">
        <v>61</v>
      </c>
      <c r="AD436" t="s">
        <v>61</v>
      </c>
      <c r="AE436" t="s">
        <v>4081</v>
      </c>
      <c r="AF436" t="s">
        <v>63</v>
      </c>
      <c r="AH436">
        <v>0</v>
      </c>
      <c r="AI436" s="2">
        <v>45484</v>
      </c>
      <c r="AJ436" t="s">
        <v>64</v>
      </c>
      <c r="AK436" t="s">
        <v>64</v>
      </c>
      <c r="AL436" t="s">
        <v>4082</v>
      </c>
      <c r="AM436" t="s">
        <v>4078</v>
      </c>
      <c r="AN436" s="3">
        <v>52.9</v>
      </c>
      <c r="AO436" t="s">
        <v>4080</v>
      </c>
      <c r="AP436" t="s">
        <v>64</v>
      </c>
      <c r="AQ436" t="s">
        <v>4081</v>
      </c>
      <c r="AR436">
        <v>1288</v>
      </c>
      <c r="AS436" t="s">
        <v>66</v>
      </c>
    </row>
    <row r="437" spans="1:45" ht="16" x14ac:dyDescent="0.2">
      <c r="A437">
        <v>3518</v>
      </c>
      <c r="B437">
        <v>3518</v>
      </c>
      <c r="C437" s="2">
        <v>45490</v>
      </c>
      <c r="D437" t="s">
        <v>1761</v>
      </c>
      <c r="E437" t="s">
        <v>4085</v>
      </c>
      <c r="F437" s="3">
        <v>17.010000000000002</v>
      </c>
      <c r="G437" t="s">
        <v>47</v>
      </c>
      <c r="H437" s="3">
        <v>0</v>
      </c>
      <c r="I437" t="s">
        <v>104</v>
      </c>
      <c r="J437">
        <v>942</v>
      </c>
      <c r="K437" t="s">
        <v>52</v>
      </c>
      <c r="L437" t="s">
        <v>53</v>
      </c>
      <c r="N437">
        <v>2720</v>
      </c>
      <c r="O437" t="s">
        <v>49</v>
      </c>
      <c r="P437" t="s">
        <v>50</v>
      </c>
      <c r="Q437" t="s">
        <v>51</v>
      </c>
      <c r="T437" t="s">
        <v>4002</v>
      </c>
      <c r="U437" t="s">
        <v>4086</v>
      </c>
      <c r="Z437" s="3"/>
      <c r="AF437" t="s">
        <v>63</v>
      </c>
      <c r="AH437">
        <v>0</v>
      </c>
      <c r="AI437" s="2">
        <v>45490</v>
      </c>
      <c r="AJ437" t="s">
        <v>64</v>
      </c>
      <c r="AK437" t="s">
        <v>64</v>
      </c>
      <c r="AL437" t="s">
        <v>4087</v>
      </c>
      <c r="AM437" t="s">
        <v>4086</v>
      </c>
      <c r="AN437" s="3"/>
      <c r="AP437" t="s">
        <v>64</v>
      </c>
      <c r="AR437">
        <v>1304</v>
      </c>
      <c r="AS437" t="s">
        <v>66</v>
      </c>
    </row>
    <row r="438" spans="1:45" ht="16" x14ac:dyDescent="0.2">
      <c r="A438">
        <v>3256</v>
      </c>
      <c r="B438">
        <v>3256</v>
      </c>
      <c r="C438" s="2">
        <v>45492.083333333343</v>
      </c>
      <c r="D438" t="s">
        <v>1748</v>
      </c>
      <c r="E438" t="s">
        <v>652</v>
      </c>
      <c r="F438" s="3">
        <v>50</v>
      </c>
      <c r="G438" t="s">
        <v>47</v>
      </c>
      <c r="H438" s="3">
        <v>0</v>
      </c>
      <c r="I438" t="s">
        <v>48</v>
      </c>
      <c r="J438">
        <v>2705</v>
      </c>
      <c r="K438" t="s">
        <v>49</v>
      </c>
      <c r="L438" t="s">
        <v>50</v>
      </c>
      <c r="M438" t="s">
        <v>51</v>
      </c>
      <c r="N438">
        <v>940</v>
      </c>
      <c r="O438" t="s">
        <v>52</v>
      </c>
      <c r="P438" t="s">
        <v>53</v>
      </c>
      <c r="T438" t="s">
        <v>653</v>
      </c>
      <c r="U438" t="s">
        <v>4092</v>
      </c>
      <c r="Z438" s="3"/>
      <c r="AF438" t="s">
        <v>63</v>
      </c>
      <c r="AH438">
        <v>0</v>
      </c>
      <c r="AI438" s="2">
        <v>45492</v>
      </c>
      <c r="AJ438" t="s">
        <v>64</v>
      </c>
      <c r="AK438" t="s">
        <v>64</v>
      </c>
      <c r="AL438" t="s">
        <v>4093</v>
      </c>
      <c r="AM438" t="s">
        <v>4092</v>
      </c>
      <c r="AN438" s="3"/>
      <c r="AP438" t="s">
        <v>64</v>
      </c>
      <c r="AR438">
        <v>1291</v>
      </c>
      <c r="AS438" t="s">
        <v>66</v>
      </c>
    </row>
    <row r="439" spans="1:45" ht="16" x14ac:dyDescent="0.2">
      <c r="A439">
        <v>3333</v>
      </c>
      <c r="B439">
        <v>3333</v>
      </c>
      <c r="C439" s="2">
        <v>45495</v>
      </c>
      <c r="D439" t="s">
        <v>1761</v>
      </c>
      <c r="E439" t="s">
        <v>3904</v>
      </c>
      <c r="F439" s="3">
        <v>21.88</v>
      </c>
      <c r="G439" t="s">
        <v>47</v>
      </c>
      <c r="H439" s="3">
        <v>0</v>
      </c>
      <c r="I439" t="s">
        <v>48</v>
      </c>
      <c r="J439">
        <v>2720</v>
      </c>
      <c r="K439" t="s">
        <v>49</v>
      </c>
      <c r="L439" t="s">
        <v>50</v>
      </c>
      <c r="M439" t="s">
        <v>51</v>
      </c>
      <c r="N439">
        <v>942</v>
      </c>
      <c r="O439" t="s">
        <v>52</v>
      </c>
      <c r="P439" t="s">
        <v>53</v>
      </c>
      <c r="T439" t="s">
        <v>4096</v>
      </c>
      <c r="U439" t="s">
        <v>4097</v>
      </c>
      <c r="V439" t="s">
        <v>2786</v>
      </c>
      <c r="W439" t="s">
        <v>56</v>
      </c>
      <c r="X439" t="s">
        <v>4098</v>
      </c>
      <c r="Y439" t="s">
        <v>2036</v>
      </c>
      <c r="Z439" s="3">
        <v>19</v>
      </c>
      <c r="AA439" t="s">
        <v>2344</v>
      </c>
      <c r="AB439" t="s">
        <v>4099</v>
      </c>
      <c r="AC439" t="s">
        <v>61</v>
      </c>
      <c r="AD439" t="s">
        <v>61</v>
      </c>
      <c r="AE439" t="s">
        <v>4100</v>
      </c>
      <c r="AF439" t="s">
        <v>63</v>
      </c>
      <c r="AH439">
        <v>0</v>
      </c>
      <c r="AI439" s="2">
        <v>45495</v>
      </c>
      <c r="AJ439" t="s">
        <v>64</v>
      </c>
      <c r="AK439" t="s">
        <v>64</v>
      </c>
      <c r="AL439" t="s">
        <v>4101</v>
      </c>
      <c r="AM439" t="s">
        <v>4097</v>
      </c>
      <c r="AN439" s="3">
        <v>21.88</v>
      </c>
      <c r="AO439" t="s">
        <v>4099</v>
      </c>
      <c r="AP439" t="s">
        <v>64</v>
      </c>
      <c r="AQ439" t="s">
        <v>4100</v>
      </c>
      <c r="AR439">
        <v>1306</v>
      </c>
      <c r="AS439" t="s">
        <v>66</v>
      </c>
    </row>
    <row r="440" spans="1:45" ht="16" x14ac:dyDescent="0.2">
      <c r="A440">
        <v>3334</v>
      </c>
      <c r="B440">
        <v>3334</v>
      </c>
      <c r="C440" s="2">
        <v>45495</v>
      </c>
      <c r="D440" t="s">
        <v>1748</v>
      </c>
      <c r="E440" t="s">
        <v>3911</v>
      </c>
      <c r="F440" s="3">
        <v>0.38</v>
      </c>
      <c r="G440" t="s">
        <v>47</v>
      </c>
      <c r="H440" s="3">
        <v>0</v>
      </c>
      <c r="I440" t="s">
        <v>48</v>
      </c>
      <c r="J440">
        <v>2705</v>
      </c>
      <c r="K440" t="s">
        <v>49</v>
      </c>
      <c r="L440" t="s">
        <v>50</v>
      </c>
      <c r="M440" t="s">
        <v>51</v>
      </c>
      <c r="N440">
        <v>942</v>
      </c>
      <c r="O440" t="s">
        <v>52</v>
      </c>
      <c r="P440" t="s">
        <v>53</v>
      </c>
      <c r="T440" t="s">
        <v>4096</v>
      </c>
      <c r="U440" t="s">
        <v>4097</v>
      </c>
      <c r="V440" t="s">
        <v>2786</v>
      </c>
      <c r="W440" t="s">
        <v>56</v>
      </c>
      <c r="X440" t="s">
        <v>4098</v>
      </c>
      <c r="Y440" t="s">
        <v>2036</v>
      </c>
      <c r="Z440" s="3">
        <v>19</v>
      </c>
      <c r="AA440" t="s">
        <v>2344</v>
      </c>
      <c r="AB440" t="s">
        <v>4099</v>
      </c>
      <c r="AC440" t="s">
        <v>61</v>
      </c>
      <c r="AD440" t="s">
        <v>61</v>
      </c>
      <c r="AE440" t="s">
        <v>4100</v>
      </c>
      <c r="AF440" t="s">
        <v>63</v>
      </c>
      <c r="AH440">
        <v>0</v>
      </c>
      <c r="AI440" s="2">
        <v>45495</v>
      </c>
      <c r="AJ440" t="s">
        <v>64</v>
      </c>
      <c r="AK440" t="s">
        <v>64</v>
      </c>
      <c r="AL440" t="s">
        <v>4101</v>
      </c>
      <c r="AM440" t="s">
        <v>4097</v>
      </c>
      <c r="AN440" s="3">
        <v>21.88</v>
      </c>
      <c r="AO440" t="s">
        <v>4099</v>
      </c>
      <c r="AP440" t="s">
        <v>64</v>
      </c>
      <c r="AQ440" t="s">
        <v>4100</v>
      </c>
      <c r="AR440">
        <v>1306</v>
      </c>
      <c r="AS440" t="s">
        <v>66</v>
      </c>
    </row>
    <row r="441" spans="1:45" ht="16" x14ac:dyDescent="0.2">
      <c r="A441">
        <v>3530</v>
      </c>
      <c r="B441">
        <v>3530</v>
      </c>
      <c r="C441" s="2">
        <v>45495.083333333343</v>
      </c>
      <c r="D441" t="s">
        <v>1761</v>
      </c>
      <c r="E441" t="s">
        <v>4102</v>
      </c>
      <c r="F441" s="3">
        <v>9.27</v>
      </c>
      <c r="G441" t="s">
        <v>47</v>
      </c>
      <c r="H441" s="3">
        <v>0</v>
      </c>
      <c r="I441" t="s">
        <v>48</v>
      </c>
      <c r="J441">
        <v>2555</v>
      </c>
      <c r="K441" t="s">
        <v>49</v>
      </c>
      <c r="L441" t="s">
        <v>50</v>
      </c>
      <c r="M441" t="s">
        <v>51</v>
      </c>
      <c r="N441">
        <v>940</v>
      </c>
      <c r="O441" t="s">
        <v>52</v>
      </c>
      <c r="P441" t="s">
        <v>53</v>
      </c>
      <c r="T441" t="s">
        <v>4103</v>
      </c>
      <c r="U441" t="s">
        <v>4104</v>
      </c>
      <c r="V441" t="s">
        <v>3041</v>
      </c>
      <c r="W441" t="s">
        <v>56</v>
      </c>
      <c r="X441" t="s">
        <v>4105</v>
      </c>
      <c r="Y441" t="s">
        <v>4106</v>
      </c>
      <c r="Z441" s="3">
        <v>0</v>
      </c>
      <c r="AA441" t="s">
        <v>4107</v>
      </c>
      <c r="AB441" t="s">
        <v>4108</v>
      </c>
      <c r="AC441" t="s">
        <v>61</v>
      </c>
      <c r="AD441" t="s">
        <v>61</v>
      </c>
      <c r="AE441" t="s">
        <v>4109</v>
      </c>
      <c r="AF441" t="s">
        <v>63</v>
      </c>
      <c r="AH441">
        <v>0</v>
      </c>
      <c r="AI441" s="2">
        <v>45495</v>
      </c>
      <c r="AJ441" t="s">
        <v>64</v>
      </c>
      <c r="AK441" t="s">
        <v>64</v>
      </c>
      <c r="AL441" t="s">
        <v>4110</v>
      </c>
      <c r="AM441" t="s">
        <v>4104</v>
      </c>
      <c r="AN441" s="3">
        <v>181.75</v>
      </c>
      <c r="AO441" t="s">
        <v>4108</v>
      </c>
      <c r="AP441" t="s">
        <v>64</v>
      </c>
      <c r="AQ441" t="s">
        <v>4109</v>
      </c>
      <c r="AR441">
        <v>1292</v>
      </c>
      <c r="AS441" t="s">
        <v>66</v>
      </c>
    </row>
    <row r="442" spans="1:45" ht="16" x14ac:dyDescent="0.2">
      <c r="A442">
        <v>3531</v>
      </c>
      <c r="B442">
        <v>3531</v>
      </c>
      <c r="C442" s="2">
        <v>45495.083333333343</v>
      </c>
      <c r="D442" t="s">
        <v>1814</v>
      </c>
      <c r="E442" t="s">
        <v>4102</v>
      </c>
      <c r="F442" s="3">
        <v>82.49</v>
      </c>
      <c r="G442" t="s">
        <v>47</v>
      </c>
      <c r="H442" s="3">
        <v>0</v>
      </c>
      <c r="I442" t="s">
        <v>48</v>
      </c>
      <c r="J442">
        <v>2555</v>
      </c>
      <c r="K442" t="s">
        <v>49</v>
      </c>
      <c r="L442" t="s">
        <v>50</v>
      </c>
      <c r="M442" t="s">
        <v>51</v>
      </c>
      <c r="N442">
        <v>940</v>
      </c>
      <c r="O442" t="s">
        <v>52</v>
      </c>
      <c r="P442" t="s">
        <v>53</v>
      </c>
      <c r="T442" t="s">
        <v>4103</v>
      </c>
      <c r="U442" t="s">
        <v>4104</v>
      </c>
      <c r="V442" t="s">
        <v>3041</v>
      </c>
      <c r="W442" t="s">
        <v>56</v>
      </c>
      <c r="X442" t="s">
        <v>4105</v>
      </c>
      <c r="Y442" t="s">
        <v>4106</v>
      </c>
      <c r="Z442" s="3">
        <v>0</v>
      </c>
      <c r="AA442" t="s">
        <v>4107</v>
      </c>
      <c r="AB442" t="s">
        <v>4108</v>
      </c>
      <c r="AC442" t="s">
        <v>61</v>
      </c>
      <c r="AD442" t="s">
        <v>61</v>
      </c>
      <c r="AE442" t="s">
        <v>4109</v>
      </c>
      <c r="AF442" t="s">
        <v>63</v>
      </c>
      <c r="AH442">
        <v>0</v>
      </c>
      <c r="AI442" s="2">
        <v>45495</v>
      </c>
      <c r="AJ442" t="s">
        <v>64</v>
      </c>
      <c r="AK442" t="s">
        <v>64</v>
      </c>
      <c r="AL442" t="s">
        <v>4110</v>
      </c>
      <c r="AM442" t="s">
        <v>4104</v>
      </c>
      <c r="AN442" s="3">
        <v>181.75</v>
      </c>
      <c r="AO442" t="s">
        <v>4108</v>
      </c>
      <c r="AP442" t="s">
        <v>64</v>
      </c>
      <c r="AQ442" t="s">
        <v>4109</v>
      </c>
      <c r="AR442">
        <v>1292</v>
      </c>
      <c r="AS442" t="s">
        <v>66</v>
      </c>
    </row>
    <row r="443" spans="1:45" ht="16" x14ac:dyDescent="0.2">
      <c r="A443">
        <v>3532</v>
      </c>
      <c r="B443">
        <v>3532</v>
      </c>
      <c r="C443" s="2">
        <v>45495.083333333343</v>
      </c>
      <c r="D443" t="s">
        <v>3018</v>
      </c>
      <c r="E443" t="s">
        <v>4102</v>
      </c>
      <c r="F443" s="3">
        <v>89.99</v>
      </c>
      <c r="G443" t="s">
        <v>47</v>
      </c>
      <c r="H443" s="3">
        <v>0</v>
      </c>
      <c r="I443" t="s">
        <v>48</v>
      </c>
      <c r="J443">
        <v>2555</v>
      </c>
      <c r="K443" t="s">
        <v>49</v>
      </c>
      <c r="L443" t="s">
        <v>50</v>
      </c>
      <c r="M443" t="s">
        <v>51</v>
      </c>
      <c r="N443">
        <v>940</v>
      </c>
      <c r="O443" t="s">
        <v>52</v>
      </c>
      <c r="P443" t="s">
        <v>53</v>
      </c>
      <c r="T443" t="s">
        <v>4103</v>
      </c>
      <c r="U443" t="s">
        <v>4104</v>
      </c>
      <c r="V443" t="s">
        <v>3041</v>
      </c>
      <c r="W443" t="s">
        <v>56</v>
      </c>
      <c r="X443" t="s">
        <v>4105</v>
      </c>
      <c r="Y443" t="s">
        <v>4106</v>
      </c>
      <c r="Z443" s="3">
        <v>0</v>
      </c>
      <c r="AA443" t="s">
        <v>4107</v>
      </c>
      <c r="AB443" t="s">
        <v>4108</v>
      </c>
      <c r="AC443" t="s">
        <v>61</v>
      </c>
      <c r="AD443" t="s">
        <v>61</v>
      </c>
      <c r="AE443" t="s">
        <v>4109</v>
      </c>
      <c r="AF443" t="s">
        <v>63</v>
      </c>
      <c r="AH443">
        <v>0</v>
      </c>
      <c r="AI443" s="2">
        <v>45495</v>
      </c>
      <c r="AJ443" t="s">
        <v>64</v>
      </c>
      <c r="AK443" t="s">
        <v>64</v>
      </c>
      <c r="AL443" t="s">
        <v>4110</v>
      </c>
      <c r="AM443" t="s">
        <v>4104</v>
      </c>
      <c r="AN443" s="3">
        <v>181.75</v>
      </c>
      <c r="AO443" t="s">
        <v>4108</v>
      </c>
      <c r="AP443" t="s">
        <v>64</v>
      </c>
      <c r="AQ443" t="s">
        <v>4109</v>
      </c>
      <c r="AR443">
        <v>1292</v>
      </c>
      <c r="AS443" t="s">
        <v>66</v>
      </c>
    </row>
    <row r="444" spans="1:45" ht="16" x14ac:dyDescent="0.2">
      <c r="A444">
        <v>3257</v>
      </c>
      <c r="B444">
        <v>3257</v>
      </c>
      <c r="C444" s="2">
        <v>45496</v>
      </c>
      <c r="D444" t="s">
        <v>1761</v>
      </c>
      <c r="E444" t="s">
        <v>4111</v>
      </c>
      <c r="F444" s="3">
        <v>4.99</v>
      </c>
      <c r="G444" t="s">
        <v>47</v>
      </c>
      <c r="H444" s="3">
        <v>0</v>
      </c>
      <c r="I444" t="s">
        <v>48</v>
      </c>
      <c r="J444">
        <v>2720</v>
      </c>
      <c r="K444" t="s">
        <v>49</v>
      </c>
      <c r="L444" t="s">
        <v>50</v>
      </c>
      <c r="M444" t="s">
        <v>51</v>
      </c>
      <c r="N444">
        <v>942</v>
      </c>
      <c r="O444" t="s">
        <v>52</v>
      </c>
      <c r="P444" t="s">
        <v>53</v>
      </c>
      <c r="T444" t="s">
        <v>1043</v>
      </c>
      <c r="U444" t="s">
        <v>4112</v>
      </c>
      <c r="V444" t="s">
        <v>2755</v>
      </c>
      <c r="W444" t="s">
        <v>56</v>
      </c>
      <c r="X444" t="s">
        <v>4113</v>
      </c>
      <c r="Y444" t="s">
        <v>953</v>
      </c>
      <c r="Z444" s="3">
        <v>19</v>
      </c>
      <c r="AA444" t="s">
        <v>1046</v>
      </c>
      <c r="AB444" t="s">
        <v>4114</v>
      </c>
      <c r="AC444" t="s">
        <v>61</v>
      </c>
      <c r="AD444" t="s">
        <v>61</v>
      </c>
      <c r="AE444" t="s">
        <v>4115</v>
      </c>
      <c r="AF444" t="s">
        <v>63</v>
      </c>
      <c r="AH444">
        <v>0</v>
      </c>
      <c r="AI444" s="2">
        <v>45496</v>
      </c>
      <c r="AJ444" t="s">
        <v>64</v>
      </c>
      <c r="AK444" t="s">
        <v>64</v>
      </c>
      <c r="AL444" t="s">
        <v>4116</v>
      </c>
      <c r="AM444" t="s">
        <v>4112</v>
      </c>
      <c r="AN444" s="3">
        <v>4.99</v>
      </c>
      <c r="AO444" t="s">
        <v>4114</v>
      </c>
      <c r="AP444" t="s">
        <v>64</v>
      </c>
      <c r="AQ444" t="s">
        <v>4115</v>
      </c>
      <c r="AR444">
        <v>1307</v>
      </c>
      <c r="AS444" t="s">
        <v>66</v>
      </c>
    </row>
    <row r="445" spans="1:45" ht="16" x14ac:dyDescent="0.2">
      <c r="A445">
        <v>3235</v>
      </c>
      <c r="B445">
        <v>3235</v>
      </c>
      <c r="C445" s="2">
        <v>45496.083333333343</v>
      </c>
      <c r="D445" t="s">
        <v>1814</v>
      </c>
      <c r="E445" t="s">
        <v>2057</v>
      </c>
      <c r="F445" s="3">
        <v>22</v>
      </c>
      <c r="G445" t="s">
        <v>47</v>
      </c>
      <c r="H445" s="3">
        <v>0</v>
      </c>
      <c r="I445" t="s">
        <v>48</v>
      </c>
      <c r="J445">
        <v>2710</v>
      </c>
      <c r="K445" t="s">
        <v>49</v>
      </c>
      <c r="L445" t="s">
        <v>50</v>
      </c>
      <c r="M445" t="s">
        <v>51</v>
      </c>
      <c r="N445">
        <v>940</v>
      </c>
      <c r="O445" t="s">
        <v>52</v>
      </c>
      <c r="P445" t="s">
        <v>53</v>
      </c>
      <c r="T445" t="s">
        <v>4117</v>
      </c>
      <c r="U445" t="s">
        <v>4118</v>
      </c>
      <c r="V445" t="s">
        <v>2752</v>
      </c>
      <c r="W445" t="s">
        <v>56</v>
      </c>
      <c r="X445" t="s">
        <v>4119</v>
      </c>
      <c r="Y445" t="s">
        <v>2061</v>
      </c>
      <c r="Z445" s="3">
        <v>19</v>
      </c>
      <c r="AA445" t="s">
        <v>182</v>
      </c>
      <c r="AB445" t="s">
        <v>4114</v>
      </c>
      <c r="AC445" t="s">
        <v>61</v>
      </c>
      <c r="AD445" t="s">
        <v>61</v>
      </c>
      <c r="AE445" t="s">
        <v>4120</v>
      </c>
      <c r="AF445" t="s">
        <v>63</v>
      </c>
      <c r="AH445">
        <v>0</v>
      </c>
      <c r="AI445" s="2">
        <v>45496</v>
      </c>
      <c r="AJ445" t="s">
        <v>64</v>
      </c>
      <c r="AK445" t="s">
        <v>64</v>
      </c>
      <c r="AL445" t="s">
        <v>4121</v>
      </c>
      <c r="AM445" t="s">
        <v>4118</v>
      </c>
      <c r="AN445" s="3">
        <v>22</v>
      </c>
      <c r="AO445" t="s">
        <v>4114</v>
      </c>
      <c r="AP445" t="s">
        <v>64</v>
      </c>
      <c r="AQ445" t="s">
        <v>4120</v>
      </c>
      <c r="AR445">
        <v>1293</v>
      </c>
      <c r="AS445" t="s">
        <v>66</v>
      </c>
    </row>
    <row r="446" spans="1:45" ht="16" x14ac:dyDescent="0.2">
      <c r="A446">
        <v>3246</v>
      </c>
      <c r="B446">
        <v>3246</v>
      </c>
      <c r="C446" s="2">
        <v>45497.083333333343</v>
      </c>
      <c r="D446" t="s">
        <v>1748</v>
      </c>
      <c r="E446" t="s">
        <v>3514</v>
      </c>
      <c r="F446" s="3">
        <v>9.5</v>
      </c>
      <c r="G446" t="s">
        <v>47</v>
      </c>
      <c r="H446" s="3">
        <v>0</v>
      </c>
      <c r="I446" t="s">
        <v>48</v>
      </c>
      <c r="J446">
        <v>2705</v>
      </c>
      <c r="K446" t="s">
        <v>49</v>
      </c>
      <c r="L446" t="s">
        <v>50</v>
      </c>
      <c r="M446" t="s">
        <v>51</v>
      </c>
      <c r="N446">
        <v>940</v>
      </c>
      <c r="O446" t="s">
        <v>52</v>
      </c>
      <c r="P446" t="s">
        <v>53</v>
      </c>
      <c r="T446" t="s">
        <v>4122</v>
      </c>
      <c r="U446" t="s">
        <v>4123</v>
      </c>
      <c r="V446" t="s">
        <v>2721</v>
      </c>
      <c r="W446" t="s">
        <v>56</v>
      </c>
      <c r="X446" t="s">
        <v>4124</v>
      </c>
      <c r="Y446" t="s">
        <v>3368</v>
      </c>
      <c r="Z446" s="3">
        <v>0</v>
      </c>
      <c r="AA446" t="s">
        <v>4125</v>
      </c>
      <c r="AB446" t="s">
        <v>4114</v>
      </c>
      <c r="AC446" t="s">
        <v>61</v>
      </c>
      <c r="AD446" t="s">
        <v>61</v>
      </c>
      <c r="AE446" t="s">
        <v>4126</v>
      </c>
      <c r="AF446" t="s">
        <v>63</v>
      </c>
      <c r="AH446">
        <v>0</v>
      </c>
      <c r="AI446" s="2">
        <v>45497</v>
      </c>
      <c r="AJ446" t="s">
        <v>64</v>
      </c>
      <c r="AK446" t="s">
        <v>64</v>
      </c>
      <c r="AL446" t="s">
        <v>4127</v>
      </c>
      <c r="AM446" t="s">
        <v>4123</v>
      </c>
      <c r="AN446" s="3">
        <v>427.5</v>
      </c>
      <c r="AO446" t="s">
        <v>4114</v>
      </c>
      <c r="AP446" t="s">
        <v>64</v>
      </c>
      <c r="AQ446" t="s">
        <v>4126</v>
      </c>
      <c r="AR446">
        <v>1294</v>
      </c>
      <c r="AS446" t="s">
        <v>66</v>
      </c>
    </row>
    <row r="447" spans="1:45" ht="16" x14ac:dyDescent="0.2">
      <c r="A447">
        <v>3247</v>
      </c>
      <c r="B447">
        <v>3247</v>
      </c>
      <c r="C447" s="2">
        <v>45497.083333333343</v>
      </c>
      <c r="D447" t="s">
        <v>1814</v>
      </c>
      <c r="E447" t="s">
        <v>3868</v>
      </c>
      <c r="F447" s="3">
        <v>427.5</v>
      </c>
      <c r="G447" t="s">
        <v>47</v>
      </c>
      <c r="H447" s="3">
        <v>0</v>
      </c>
      <c r="I447" t="s">
        <v>48</v>
      </c>
      <c r="J447">
        <v>2722</v>
      </c>
      <c r="K447" t="s">
        <v>49</v>
      </c>
      <c r="L447" t="s">
        <v>50</v>
      </c>
      <c r="M447" t="s">
        <v>51</v>
      </c>
      <c r="N447">
        <v>940</v>
      </c>
      <c r="O447" t="s">
        <v>52</v>
      </c>
      <c r="P447" t="s">
        <v>53</v>
      </c>
      <c r="T447" t="s">
        <v>4122</v>
      </c>
      <c r="U447" t="s">
        <v>4123</v>
      </c>
      <c r="V447" t="s">
        <v>2721</v>
      </c>
      <c r="W447" t="s">
        <v>56</v>
      </c>
      <c r="X447" t="s">
        <v>4124</v>
      </c>
      <c r="Y447" t="s">
        <v>3368</v>
      </c>
      <c r="Z447" s="3">
        <v>0</v>
      </c>
      <c r="AA447" t="s">
        <v>4125</v>
      </c>
      <c r="AB447" t="s">
        <v>4114</v>
      </c>
      <c r="AC447" t="s">
        <v>61</v>
      </c>
      <c r="AD447" t="s">
        <v>61</v>
      </c>
      <c r="AE447" t="s">
        <v>4126</v>
      </c>
      <c r="AF447" t="s">
        <v>63</v>
      </c>
      <c r="AH447">
        <v>0</v>
      </c>
      <c r="AI447" s="2">
        <v>45497</v>
      </c>
      <c r="AJ447" t="s">
        <v>64</v>
      </c>
      <c r="AK447" t="s">
        <v>64</v>
      </c>
      <c r="AL447" t="s">
        <v>4127</v>
      </c>
      <c r="AM447" t="s">
        <v>4123</v>
      </c>
      <c r="AN447" s="3">
        <v>427.5</v>
      </c>
      <c r="AO447" t="s">
        <v>4114</v>
      </c>
      <c r="AP447" t="s">
        <v>64</v>
      </c>
      <c r="AQ447" t="s">
        <v>4126</v>
      </c>
      <c r="AR447">
        <v>1294</v>
      </c>
      <c r="AS447" t="s">
        <v>66</v>
      </c>
    </row>
    <row r="448" spans="1:45" ht="16" x14ac:dyDescent="0.2">
      <c r="A448">
        <v>3265</v>
      </c>
      <c r="B448">
        <v>3265</v>
      </c>
      <c r="C448" s="2">
        <v>45498.083333333343</v>
      </c>
      <c r="D448" t="s">
        <v>1814</v>
      </c>
      <c r="E448" t="s">
        <v>4128</v>
      </c>
      <c r="F448" s="3">
        <v>38.619999999999997</v>
      </c>
      <c r="G448" t="s">
        <v>47</v>
      </c>
      <c r="H448" s="3">
        <v>0</v>
      </c>
      <c r="I448" t="s">
        <v>48</v>
      </c>
      <c r="J448">
        <v>2710</v>
      </c>
      <c r="K448" t="s">
        <v>49</v>
      </c>
      <c r="L448" t="s">
        <v>50</v>
      </c>
      <c r="M448" t="s">
        <v>51</v>
      </c>
      <c r="N448">
        <v>940</v>
      </c>
      <c r="O448" t="s">
        <v>52</v>
      </c>
      <c r="P448" t="s">
        <v>53</v>
      </c>
      <c r="T448" t="s">
        <v>4129</v>
      </c>
      <c r="U448" t="s">
        <v>4130</v>
      </c>
      <c r="V448" t="s">
        <v>2805</v>
      </c>
      <c r="W448" t="s">
        <v>56</v>
      </c>
      <c r="X448" t="s">
        <v>4131</v>
      </c>
      <c r="Y448" t="s">
        <v>72</v>
      </c>
      <c r="Z448" s="3">
        <v>19</v>
      </c>
      <c r="AA448" t="s">
        <v>4132</v>
      </c>
      <c r="AB448" t="s">
        <v>4133</v>
      </c>
      <c r="AC448" t="s">
        <v>61</v>
      </c>
      <c r="AD448" t="s">
        <v>61</v>
      </c>
      <c r="AE448" t="s">
        <v>4134</v>
      </c>
      <c r="AF448" t="s">
        <v>63</v>
      </c>
      <c r="AH448">
        <v>0</v>
      </c>
      <c r="AI448" s="2">
        <v>45498</v>
      </c>
      <c r="AJ448" t="s">
        <v>64</v>
      </c>
      <c r="AK448" t="s">
        <v>64</v>
      </c>
      <c r="AL448" t="s">
        <v>4135</v>
      </c>
      <c r="AM448" t="s">
        <v>4130</v>
      </c>
      <c r="AN448" s="3">
        <v>38.619999999999997</v>
      </c>
      <c r="AO448" t="s">
        <v>4133</v>
      </c>
      <c r="AP448" t="s">
        <v>64</v>
      </c>
      <c r="AQ448" t="s">
        <v>4134</v>
      </c>
      <c r="AR448">
        <v>1295</v>
      </c>
      <c r="AS448" t="s">
        <v>66</v>
      </c>
    </row>
    <row r="449" spans="1:45" ht="16" x14ac:dyDescent="0.2">
      <c r="A449">
        <v>3278</v>
      </c>
      <c r="B449">
        <v>3278</v>
      </c>
      <c r="C449" s="2">
        <v>45504</v>
      </c>
      <c r="D449" t="s">
        <v>1934</v>
      </c>
      <c r="E449" t="s">
        <v>206</v>
      </c>
      <c r="F449" s="3">
        <v>3110.01</v>
      </c>
      <c r="G449" t="s">
        <v>47</v>
      </c>
      <c r="H449" s="3">
        <v>0</v>
      </c>
      <c r="I449" t="s">
        <v>104</v>
      </c>
      <c r="J449">
        <v>2551</v>
      </c>
      <c r="K449" t="s">
        <v>49</v>
      </c>
      <c r="L449" t="s">
        <v>50</v>
      </c>
      <c r="M449" t="s">
        <v>51</v>
      </c>
      <c r="N449">
        <v>1730</v>
      </c>
      <c r="O449" t="s">
        <v>52</v>
      </c>
      <c r="P449" t="s">
        <v>203</v>
      </c>
      <c r="T449" t="s">
        <v>64</v>
      </c>
      <c r="Z449" s="3"/>
      <c r="AF449" t="s">
        <v>63</v>
      </c>
      <c r="AH449">
        <v>0</v>
      </c>
      <c r="AI449" s="2">
        <v>45504</v>
      </c>
      <c r="AJ449" t="s">
        <v>64</v>
      </c>
      <c r="AK449" t="s">
        <v>64</v>
      </c>
      <c r="AL449" t="s">
        <v>64</v>
      </c>
      <c r="AN449" s="3"/>
      <c r="AP449" t="s">
        <v>64</v>
      </c>
      <c r="AR449" t="s">
        <v>64</v>
      </c>
      <c r="AS449" t="s">
        <v>66</v>
      </c>
    </row>
    <row r="450" spans="1:45" ht="16" x14ac:dyDescent="0.2">
      <c r="A450">
        <v>3279</v>
      </c>
      <c r="B450">
        <v>3279</v>
      </c>
      <c r="C450" s="2">
        <v>45504</v>
      </c>
      <c r="D450" t="s">
        <v>1935</v>
      </c>
      <c r="E450" t="s">
        <v>206</v>
      </c>
      <c r="F450" s="3">
        <v>2382.81</v>
      </c>
      <c r="G450" t="s">
        <v>47</v>
      </c>
      <c r="H450" s="3">
        <v>0</v>
      </c>
      <c r="I450" t="s">
        <v>104</v>
      </c>
      <c r="J450">
        <v>2551</v>
      </c>
      <c r="K450" t="s">
        <v>49</v>
      </c>
      <c r="L450" t="s">
        <v>50</v>
      </c>
      <c r="M450" t="s">
        <v>51</v>
      </c>
      <c r="N450">
        <v>1730</v>
      </c>
      <c r="O450" t="s">
        <v>52</v>
      </c>
      <c r="P450" t="s">
        <v>203</v>
      </c>
      <c r="T450" t="s">
        <v>64</v>
      </c>
      <c r="Z450" s="3"/>
      <c r="AF450" t="s">
        <v>63</v>
      </c>
      <c r="AH450">
        <v>0</v>
      </c>
      <c r="AI450" s="2">
        <v>45504</v>
      </c>
      <c r="AJ450" t="s">
        <v>64</v>
      </c>
      <c r="AK450" t="s">
        <v>64</v>
      </c>
      <c r="AL450" t="s">
        <v>64</v>
      </c>
      <c r="AN450" s="3"/>
      <c r="AP450" t="s">
        <v>64</v>
      </c>
      <c r="AR450" t="s">
        <v>64</v>
      </c>
      <c r="AS450" t="s">
        <v>66</v>
      </c>
    </row>
    <row r="451" spans="1:45" ht="16" x14ac:dyDescent="0.2">
      <c r="A451">
        <v>3643</v>
      </c>
      <c r="B451">
        <v>3643</v>
      </c>
      <c r="C451" s="2">
        <v>45504</v>
      </c>
      <c r="D451" t="s">
        <v>1934</v>
      </c>
      <c r="E451" t="s">
        <v>204</v>
      </c>
      <c r="F451" s="3">
        <v>712.19</v>
      </c>
      <c r="G451" t="s">
        <v>47</v>
      </c>
      <c r="H451" s="3">
        <v>0</v>
      </c>
      <c r="I451" t="s">
        <v>104</v>
      </c>
      <c r="J451">
        <v>2555</v>
      </c>
      <c r="K451" t="s">
        <v>49</v>
      </c>
      <c r="L451" t="s">
        <v>50</v>
      </c>
      <c r="M451" t="s">
        <v>51</v>
      </c>
      <c r="N451">
        <v>1730</v>
      </c>
      <c r="O451" t="s">
        <v>52</v>
      </c>
      <c r="P451" t="s">
        <v>203</v>
      </c>
      <c r="T451" t="s">
        <v>64</v>
      </c>
      <c r="Z451" s="3"/>
      <c r="AF451" t="s">
        <v>63</v>
      </c>
      <c r="AH451">
        <v>0</v>
      </c>
      <c r="AI451" s="2">
        <v>45504</v>
      </c>
      <c r="AJ451" t="s">
        <v>64</v>
      </c>
      <c r="AK451" t="s">
        <v>64</v>
      </c>
      <c r="AL451" t="s">
        <v>64</v>
      </c>
      <c r="AN451" s="3"/>
      <c r="AP451" t="s">
        <v>64</v>
      </c>
      <c r="AR451" t="s">
        <v>64</v>
      </c>
      <c r="AS451" t="s">
        <v>66</v>
      </c>
    </row>
    <row r="452" spans="1:45" ht="16" x14ac:dyDescent="0.2">
      <c r="A452">
        <v>3646</v>
      </c>
      <c r="B452">
        <v>3646</v>
      </c>
      <c r="C452" s="2">
        <v>45504</v>
      </c>
      <c r="D452" t="s">
        <v>1936</v>
      </c>
      <c r="E452" t="s">
        <v>206</v>
      </c>
      <c r="F452" s="3">
        <v>3290.09</v>
      </c>
      <c r="G452" t="s">
        <v>47</v>
      </c>
      <c r="H452" s="3">
        <v>0</v>
      </c>
      <c r="I452" t="s">
        <v>104</v>
      </c>
      <c r="J452">
        <v>2551</v>
      </c>
      <c r="K452" t="s">
        <v>49</v>
      </c>
      <c r="L452" t="s">
        <v>50</v>
      </c>
      <c r="M452" t="s">
        <v>51</v>
      </c>
      <c r="N452">
        <v>1730</v>
      </c>
      <c r="O452" t="s">
        <v>52</v>
      </c>
      <c r="P452" t="s">
        <v>203</v>
      </c>
      <c r="T452" t="s">
        <v>64</v>
      </c>
      <c r="Z452" s="3"/>
      <c r="AF452" t="s">
        <v>63</v>
      </c>
      <c r="AH452">
        <v>0</v>
      </c>
      <c r="AI452" s="2">
        <v>45504</v>
      </c>
      <c r="AJ452" t="s">
        <v>64</v>
      </c>
      <c r="AK452" t="s">
        <v>64</v>
      </c>
      <c r="AL452" t="s">
        <v>64</v>
      </c>
      <c r="AN452" s="3"/>
      <c r="AP452" t="s">
        <v>64</v>
      </c>
      <c r="AR452" t="s">
        <v>64</v>
      </c>
      <c r="AS452" t="s">
        <v>66</v>
      </c>
    </row>
    <row r="453" spans="1:45" ht="16" x14ac:dyDescent="0.2">
      <c r="A453">
        <v>3649</v>
      </c>
      <c r="B453">
        <v>3649</v>
      </c>
      <c r="C453" s="2">
        <v>45504</v>
      </c>
      <c r="D453" t="s">
        <v>1936</v>
      </c>
      <c r="E453" t="s">
        <v>204</v>
      </c>
      <c r="F453" s="3">
        <v>753.43</v>
      </c>
      <c r="G453" t="s">
        <v>47</v>
      </c>
      <c r="H453" s="3">
        <v>0</v>
      </c>
      <c r="I453" t="s">
        <v>104</v>
      </c>
      <c r="J453">
        <v>2555</v>
      </c>
      <c r="K453" t="s">
        <v>49</v>
      </c>
      <c r="L453" t="s">
        <v>50</v>
      </c>
      <c r="M453" t="s">
        <v>51</v>
      </c>
      <c r="N453">
        <v>1730</v>
      </c>
      <c r="O453" t="s">
        <v>52</v>
      </c>
      <c r="P453" t="s">
        <v>203</v>
      </c>
      <c r="T453" t="s">
        <v>64</v>
      </c>
      <c r="Z453" s="3"/>
      <c r="AF453" t="s">
        <v>63</v>
      </c>
      <c r="AH453">
        <v>0</v>
      </c>
      <c r="AI453" s="2">
        <v>45504</v>
      </c>
      <c r="AJ453" t="s">
        <v>64</v>
      </c>
      <c r="AK453" t="s">
        <v>64</v>
      </c>
      <c r="AL453" t="s">
        <v>64</v>
      </c>
      <c r="AN453" s="3"/>
      <c r="AP453" t="s">
        <v>64</v>
      </c>
      <c r="AR453" t="s">
        <v>64</v>
      </c>
      <c r="AS453" t="s">
        <v>66</v>
      </c>
    </row>
    <row r="454" spans="1:45" ht="16" x14ac:dyDescent="0.2">
      <c r="A454">
        <v>4205</v>
      </c>
      <c r="B454">
        <v>4205</v>
      </c>
      <c r="C454" s="2">
        <v>45504</v>
      </c>
      <c r="D454" t="s">
        <v>1935</v>
      </c>
      <c r="E454" t="s">
        <v>204</v>
      </c>
      <c r="F454" s="3">
        <v>554.26</v>
      </c>
      <c r="G454" t="s">
        <v>47</v>
      </c>
      <c r="H454" s="3">
        <v>0</v>
      </c>
      <c r="I454" t="s">
        <v>104</v>
      </c>
      <c r="J454">
        <v>2555</v>
      </c>
      <c r="K454" t="s">
        <v>49</v>
      </c>
      <c r="L454" t="s">
        <v>50</v>
      </c>
      <c r="M454" t="s">
        <v>51</v>
      </c>
      <c r="N454">
        <v>1730</v>
      </c>
      <c r="O454" t="s">
        <v>52</v>
      </c>
      <c r="P454" t="s">
        <v>203</v>
      </c>
      <c r="T454" t="s">
        <v>64</v>
      </c>
      <c r="Z454" s="3"/>
      <c r="AF454" t="s">
        <v>63</v>
      </c>
      <c r="AH454">
        <v>0</v>
      </c>
      <c r="AI454" s="2">
        <v>45504</v>
      </c>
      <c r="AJ454" t="s">
        <v>64</v>
      </c>
      <c r="AK454" t="s">
        <v>64</v>
      </c>
      <c r="AL454" t="s">
        <v>64</v>
      </c>
      <c r="AN454" s="3"/>
      <c r="AP454" t="s">
        <v>64</v>
      </c>
      <c r="AR454" t="s">
        <v>64</v>
      </c>
      <c r="AS454" t="s">
        <v>66</v>
      </c>
    </row>
    <row r="455" spans="1:45" ht="16" x14ac:dyDescent="0.2">
      <c r="A455">
        <v>3259</v>
      </c>
      <c r="B455">
        <v>3259</v>
      </c>
      <c r="C455" s="2">
        <v>45504.083333333343</v>
      </c>
      <c r="D455" t="s">
        <v>1748</v>
      </c>
      <c r="E455" t="s">
        <v>4143</v>
      </c>
      <c r="F455" s="3">
        <v>4.78</v>
      </c>
      <c r="G455" t="s">
        <v>47</v>
      </c>
      <c r="H455" s="3">
        <v>0</v>
      </c>
      <c r="I455" t="s">
        <v>48</v>
      </c>
      <c r="J455">
        <v>2705</v>
      </c>
      <c r="K455" t="s">
        <v>49</v>
      </c>
      <c r="L455" t="s">
        <v>50</v>
      </c>
      <c r="M455" t="s">
        <v>51</v>
      </c>
      <c r="N455">
        <v>940</v>
      </c>
      <c r="O455" t="s">
        <v>52</v>
      </c>
      <c r="P455" t="s">
        <v>53</v>
      </c>
      <c r="T455" t="s">
        <v>792</v>
      </c>
      <c r="U455" t="s">
        <v>4144</v>
      </c>
      <c r="Z455" s="3"/>
      <c r="AF455" t="s">
        <v>63</v>
      </c>
      <c r="AH455">
        <v>0</v>
      </c>
      <c r="AI455" s="2">
        <v>45504</v>
      </c>
      <c r="AJ455" t="s">
        <v>64</v>
      </c>
      <c r="AK455" t="s">
        <v>64</v>
      </c>
      <c r="AL455" t="s">
        <v>4145</v>
      </c>
      <c r="AM455" t="s">
        <v>4144</v>
      </c>
      <c r="AN455" s="3"/>
      <c r="AP455" t="s">
        <v>64</v>
      </c>
      <c r="AR455">
        <v>1301</v>
      </c>
      <c r="AS455" t="s">
        <v>66</v>
      </c>
    </row>
    <row r="456" spans="1:45" ht="16" x14ac:dyDescent="0.2">
      <c r="A456">
        <v>3260</v>
      </c>
      <c r="B456">
        <v>3260</v>
      </c>
      <c r="C456" s="2">
        <v>45505.083333333343</v>
      </c>
      <c r="D456" t="s">
        <v>1748</v>
      </c>
      <c r="E456" t="s">
        <v>2507</v>
      </c>
      <c r="F456" s="3">
        <v>20.23</v>
      </c>
      <c r="G456" t="s">
        <v>47</v>
      </c>
      <c r="H456" s="3">
        <v>0</v>
      </c>
      <c r="I456" t="s">
        <v>48</v>
      </c>
      <c r="J456">
        <v>2702</v>
      </c>
      <c r="K456" t="s">
        <v>49</v>
      </c>
      <c r="L456" t="s">
        <v>50</v>
      </c>
      <c r="M456" t="s">
        <v>51</v>
      </c>
      <c r="N456">
        <v>940</v>
      </c>
      <c r="O456" t="s">
        <v>52</v>
      </c>
      <c r="P456" t="s">
        <v>53</v>
      </c>
      <c r="T456" t="s">
        <v>2826</v>
      </c>
      <c r="U456" t="s">
        <v>4154</v>
      </c>
      <c r="V456" t="s">
        <v>2761</v>
      </c>
      <c r="W456" t="s">
        <v>56</v>
      </c>
      <c r="X456" t="s">
        <v>4155</v>
      </c>
      <c r="Y456" t="s">
        <v>2726</v>
      </c>
      <c r="Z456" s="3">
        <v>19</v>
      </c>
      <c r="AA456" t="s">
        <v>2829</v>
      </c>
      <c r="AB456" t="s">
        <v>4156</v>
      </c>
      <c r="AC456" t="s">
        <v>61</v>
      </c>
      <c r="AD456" t="s">
        <v>61</v>
      </c>
      <c r="AE456" t="s">
        <v>4157</v>
      </c>
      <c r="AF456" t="s">
        <v>63</v>
      </c>
      <c r="AH456">
        <v>0</v>
      </c>
      <c r="AI456" s="2">
        <v>45505</v>
      </c>
      <c r="AJ456" t="s">
        <v>64</v>
      </c>
      <c r="AK456" t="s">
        <v>64</v>
      </c>
      <c r="AL456" t="s">
        <v>4158</v>
      </c>
      <c r="AM456" t="s">
        <v>4154</v>
      </c>
      <c r="AN456" s="3">
        <v>20.23</v>
      </c>
      <c r="AO456" t="s">
        <v>4156</v>
      </c>
      <c r="AP456" t="s">
        <v>64</v>
      </c>
      <c r="AQ456" t="s">
        <v>4157</v>
      </c>
      <c r="AR456">
        <v>1300</v>
      </c>
      <c r="AS456" t="s">
        <v>66</v>
      </c>
    </row>
    <row r="457" spans="1:45" ht="16" x14ac:dyDescent="0.2">
      <c r="A457">
        <v>3242</v>
      </c>
      <c r="B457">
        <v>3242</v>
      </c>
      <c r="C457" s="2">
        <v>45510.083333333343</v>
      </c>
      <c r="D457" t="s">
        <v>1748</v>
      </c>
      <c r="E457" t="s">
        <v>3659</v>
      </c>
      <c r="F457" s="3">
        <v>46.41</v>
      </c>
      <c r="G457" t="s">
        <v>47</v>
      </c>
      <c r="H457" s="3">
        <v>0</v>
      </c>
      <c r="I457" t="s">
        <v>48</v>
      </c>
      <c r="J457">
        <v>2663</v>
      </c>
      <c r="K457" t="s">
        <v>49</v>
      </c>
      <c r="L457" t="s">
        <v>50</v>
      </c>
      <c r="M457" t="s">
        <v>51</v>
      </c>
      <c r="N457">
        <v>940</v>
      </c>
      <c r="O457" t="s">
        <v>52</v>
      </c>
      <c r="P457" t="s">
        <v>53</v>
      </c>
      <c r="T457" t="s">
        <v>2516</v>
      </c>
      <c r="U457" t="s">
        <v>4162</v>
      </c>
      <c r="V457" t="s">
        <v>2770</v>
      </c>
      <c r="W457" t="s">
        <v>56</v>
      </c>
      <c r="X457" t="s">
        <v>4163</v>
      </c>
      <c r="Y457" t="s">
        <v>2375</v>
      </c>
      <c r="Z457" s="3">
        <v>19</v>
      </c>
      <c r="AA457" t="s">
        <v>2519</v>
      </c>
      <c r="AB457" t="s">
        <v>4164</v>
      </c>
      <c r="AC457" t="s">
        <v>61</v>
      </c>
      <c r="AD457" t="s">
        <v>61</v>
      </c>
      <c r="AE457" t="s">
        <v>4165</v>
      </c>
      <c r="AF457" t="s">
        <v>63</v>
      </c>
      <c r="AH457">
        <v>0</v>
      </c>
      <c r="AI457" s="2">
        <v>45510</v>
      </c>
      <c r="AJ457" t="s">
        <v>64</v>
      </c>
      <c r="AK457" t="s">
        <v>64</v>
      </c>
      <c r="AL457" t="s">
        <v>4166</v>
      </c>
      <c r="AM457" t="s">
        <v>4162</v>
      </c>
      <c r="AN457" s="3">
        <v>46.41</v>
      </c>
      <c r="AO457" t="s">
        <v>4164</v>
      </c>
      <c r="AP457" t="s">
        <v>64</v>
      </c>
      <c r="AQ457" t="s">
        <v>4165</v>
      </c>
      <c r="AR457">
        <v>1302</v>
      </c>
      <c r="AS457" t="s">
        <v>66</v>
      </c>
    </row>
    <row r="458" spans="1:45" ht="16" x14ac:dyDescent="0.2">
      <c r="A458">
        <v>3703</v>
      </c>
      <c r="B458">
        <v>3703</v>
      </c>
      <c r="C458" s="2">
        <v>45516.083333333343</v>
      </c>
      <c r="D458" t="s">
        <v>2220</v>
      </c>
      <c r="E458" t="s">
        <v>4049</v>
      </c>
      <c r="F458" s="3">
        <v>14</v>
      </c>
      <c r="G458" t="s">
        <v>47</v>
      </c>
      <c r="H458" s="3">
        <v>0</v>
      </c>
      <c r="I458" t="s">
        <v>48</v>
      </c>
      <c r="J458">
        <v>2705</v>
      </c>
      <c r="K458" t="s">
        <v>49</v>
      </c>
      <c r="L458" t="s">
        <v>50</v>
      </c>
      <c r="M458" t="s">
        <v>51</v>
      </c>
      <c r="N458">
        <v>940</v>
      </c>
      <c r="O458" t="s">
        <v>52</v>
      </c>
      <c r="P458" t="s">
        <v>53</v>
      </c>
      <c r="T458" t="s">
        <v>4167</v>
      </c>
      <c r="U458" t="s">
        <v>4168</v>
      </c>
      <c r="V458" t="s">
        <v>2718</v>
      </c>
      <c r="W458" t="s">
        <v>56</v>
      </c>
      <c r="X458" t="s">
        <v>4169</v>
      </c>
      <c r="Y458" t="s">
        <v>3455</v>
      </c>
      <c r="Z458" s="3">
        <v>0</v>
      </c>
      <c r="AA458" t="s">
        <v>4170</v>
      </c>
      <c r="AB458" t="s">
        <v>4171</v>
      </c>
      <c r="AC458" t="s">
        <v>61</v>
      </c>
      <c r="AD458" t="s">
        <v>61</v>
      </c>
      <c r="AE458" t="s">
        <v>4172</v>
      </c>
      <c r="AF458" t="s">
        <v>63</v>
      </c>
      <c r="AH458">
        <v>0</v>
      </c>
      <c r="AI458" s="2">
        <v>45516</v>
      </c>
      <c r="AJ458" t="s">
        <v>64</v>
      </c>
      <c r="AK458" t="s">
        <v>64</v>
      </c>
      <c r="AL458" t="s">
        <v>4173</v>
      </c>
      <c r="AM458" t="s">
        <v>4168</v>
      </c>
      <c r="AN458" s="3">
        <v>1368.35</v>
      </c>
      <c r="AO458" t="s">
        <v>4171</v>
      </c>
      <c r="AP458" t="s">
        <v>64</v>
      </c>
      <c r="AQ458" t="s">
        <v>4172</v>
      </c>
      <c r="AR458">
        <v>1303</v>
      </c>
      <c r="AS458" t="s">
        <v>66</v>
      </c>
    </row>
    <row r="459" spans="1:45" ht="16" x14ac:dyDescent="0.2">
      <c r="A459">
        <v>3704</v>
      </c>
      <c r="B459">
        <v>3704</v>
      </c>
      <c r="C459" s="2">
        <v>45516.083333333343</v>
      </c>
      <c r="D459" t="s">
        <v>3050</v>
      </c>
      <c r="E459" t="s">
        <v>4174</v>
      </c>
      <c r="F459" s="3">
        <v>1368.35</v>
      </c>
      <c r="G459" t="s">
        <v>47</v>
      </c>
      <c r="H459" s="3">
        <v>0</v>
      </c>
      <c r="I459" t="s">
        <v>48</v>
      </c>
      <c r="J459">
        <v>2722</v>
      </c>
      <c r="K459" t="s">
        <v>49</v>
      </c>
      <c r="L459" t="s">
        <v>50</v>
      </c>
      <c r="M459" t="s">
        <v>51</v>
      </c>
      <c r="N459">
        <v>940</v>
      </c>
      <c r="O459" t="s">
        <v>52</v>
      </c>
      <c r="P459" t="s">
        <v>53</v>
      </c>
      <c r="T459" t="s">
        <v>4167</v>
      </c>
      <c r="U459" t="s">
        <v>4168</v>
      </c>
      <c r="V459" t="s">
        <v>2718</v>
      </c>
      <c r="W459" t="s">
        <v>56</v>
      </c>
      <c r="X459" t="s">
        <v>4169</v>
      </c>
      <c r="Y459" t="s">
        <v>3455</v>
      </c>
      <c r="Z459" s="3">
        <v>0</v>
      </c>
      <c r="AA459" t="s">
        <v>4170</v>
      </c>
      <c r="AB459" t="s">
        <v>4171</v>
      </c>
      <c r="AC459" t="s">
        <v>61</v>
      </c>
      <c r="AD459" t="s">
        <v>61</v>
      </c>
      <c r="AE459" t="s">
        <v>4172</v>
      </c>
      <c r="AF459" t="s">
        <v>63</v>
      </c>
      <c r="AH459">
        <v>0</v>
      </c>
      <c r="AI459" s="2">
        <v>45516</v>
      </c>
      <c r="AJ459" t="s">
        <v>64</v>
      </c>
      <c r="AK459" t="s">
        <v>64</v>
      </c>
      <c r="AL459" t="s">
        <v>4173</v>
      </c>
      <c r="AM459" t="s">
        <v>4168</v>
      </c>
      <c r="AN459" s="3">
        <v>1368.35</v>
      </c>
      <c r="AO459" t="s">
        <v>4171</v>
      </c>
      <c r="AP459" t="s">
        <v>64</v>
      </c>
      <c r="AQ459" t="s">
        <v>4172</v>
      </c>
      <c r="AR459">
        <v>1303</v>
      </c>
      <c r="AS459" t="s">
        <v>66</v>
      </c>
    </row>
    <row r="460" spans="1:45" ht="16" x14ac:dyDescent="0.2">
      <c r="A460">
        <v>3255</v>
      </c>
      <c r="B460">
        <v>3255</v>
      </c>
      <c r="C460" s="2">
        <v>45517.083333333343</v>
      </c>
      <c r="D460" t="s">
        <v>1748</v>
      </c>
      <c r="E460" t="s">
        <v>2165</v>
      </c>
      <c r="F460" s="3">
        <v>52.9</v>
      </c>
      <c r="G460" t="s">
        <v>47</v>
      </c>
      <c r="H460" s="3">
        <v>0</v>
      </c>
      <c r="I460" t="s">
        <v>48</v>
      </c>
      <c r="J460">
        <v>2900</v>
      </c>
      <c r="K460" t="s">
        <v>49</v>
      </c>
      <c r="L460" t="s">
        <v>50</v>
      </c>
      <c r="M460" t="s">
        <v>51</v>
      </c>
      <c r="N460">
        <v>940</v>
      </c>
      <c r="O460" t="s">
        <v>52</v>
      </c>
      <c r="P460" t="s">
        <v>53</v>
      </c>
      <c r="T460" t="s">
        <v>2313</v>
      </c>
      <c r="U460" t="s">
        <v>4175</v>
      </c>
      <c r="V460" t="s">
        <v>2735</v>
      </c>
      <c r="W460" t="s">
        <v>56</v>
      </c>
      <c r="X460" t="s">
        <v>4176</v>
      </c>
      <c r="Y460" t="s">
        <v>3976</v>
      </c>
      <c r="Z460" s="3">
        <v>19</v>
      </c>
      <c r="AA460" t="s">
        <v>2316</v>
      </c>
      <c r="AB460" t="s">
        <v>4177</v>
      </c>
      <c r="AC460" t="s">
        <v>61</v>
      </c>
      <c r="AD460" t="s">
        <v>61</v>
      </c>
      <c r="AE460" t="s">
        <v>4178</v>
      </c>
      <c r="AF460" t="s">
        <v>63</v>
      </c>
      <c r="AH460">
        <v>0</v>
      </c>
      <c r="AI460" s="2">
        <v>45517</v>
      </c>
      <c r="AJ460" t="s">
        <v>64</v>
      </c>
      <c r="AK460" t="s">
        <v>64</v>
      </c>
      <c r="AL460" t="s">
        <v>4179</v>
      </c>
      <c r="AM460" t="s">
        <v>4175</v>
      </c>
      <c r="AN460" s="3">
        <v>52.9</v>
      </c>
      <c r="AO460" t="s">
        <v>4177</v>
      </c>
      <c r="AP460" t="s">
        <v>64</v>
      </c>
      <c r="AQ460" t="s">
        <v>4178</v>
      </c>
      <c r="AR460">
        <v>1310</v>
      </c>
      <c r="AS460" t="s">
        <v>66</v>
      </c>
    </row>
    <row r="461" spans="1:45" ht="16" x14ac:dyDescent="0.2">
      <c r="A461">
        <v>3262</v>
      </c>
      <c r="B461">
        <v>3262</v>
      </c>
      <c r="C461" s="2">
        <v>45518.083333333343</v>
      </c>
      <c r="D461" t="s">
        <v>1782</v>
      </c>
      <c r="E461" t="s">
        <v>3691</v>
      </c>
      <c r="F461" s="3">
        <v>285.60000000000002</v>
      </c>
      <c r="G461" t="s">
        <v>47</v>
      </c>
      <c r="H461" s="3">
        <v>0</v>
      </c>
      <c r="I461" t="s">
        <v>48</v>
      </c>
      <c r="J461">
        <v>2894</v>
      </c>
      <c r="K461" t="s">
        <v>49</v>
      </c>
      <c r="L461" t="s">
        <v>50</v>
      </c>
      <c r="M461" t="s">
        <v>51</v>
      </c>
      <c r="N461">
        <v>940</v>
      </c>
      <c r="O461" t="s">
        <v>52</v>
      </c>
      <c r="P461" t="s">
        <v>53</v>
      </c>
      <c r="T461" t="s">
        <v>3692</v>
      </c>
      <c r="U461" t="s">
        <v>4180</v>
      </c>
      <c r="V461" t="s">
        <v>2808</v>
      </c>
      <c r="W461" t="s">
        <v>56</v>
      </c>
      <c r="X461" t="s">
        <v>4181</v>
      </c>
      <c r="Y461" t="s">
        <v>291</v>
      </c>
      <c r="Z461" s="3">
        <v>19</v>
      </c>
      <c r="AA461" t="s">
        <v>3695</v>
      </c>
      <c r="AB461" t="s">
        <v>4182</v>
      </c>
      <c r="AC461" t="s">
        <v>61</v>
      </c>
      <c r="AD461" t="s">
        <v>61</v>
      </c>
      <c r="AE461" t="s">
        <v>4183</v>
      </c>
      <c r="AF461" t="s">
        <v>63</v>
      </c>
      <c r="AH461">
        <v>0</v>
      </c>
      <c r="AI461" s="2">
        <v>45518</v>
      </c>
      <c r="AJ461" t="s">
        <v>64</v>
      </c>
      <c r="AK461" t="s">
        <v>64</v>
      </c>
      <c r="AL461" t="s">
        <v>4184</v>
      </c>
      <c r="AM461" t="s">
        <v>4180</v>
      </c>
      <c r="AN461" s="3">
        <v>285.60000000000002</v>
      </c>
      <c r="AO461" t="s">
        <v>4182</v>
      </c>
      <c r="AP461" t="s">
        <v>64</v>
      </c>
      <c r="AQ461" t="s">
        <v>4183</v>
      </c>
      <c r="AR461">
        <v>1311</v>
      </c>
      <c r="AS461" t="s">
        <v>66</v>
      </c>
    </row>
    <row r="462" spans="1:45" ht="16" x14ac:dyDescent="0.2">
      <c r="A462">
        <v>3335</v>
      </c>
      <c r="B462">
        <v>3335</v>
      </c>
      <c r="C462" s="2">
        <v>45524</v>
      </c>
      <c r="D462" t="s">
        <v>1761</v>
      </c>
      <c r="E462" t="s">
        <v>3904</v>
      </c>
      <c r="F462" s="3">
        <v>21.7</v>
      </c>
      <c r="G462" t="s">
        <v>47</v>
      </c>
      <c r="H462" s="3">
        <v>0</v>
      </c>
      <c r="I462" t="s">
        <v>48</v>
      </c>
      <c r="J462">
        <v>2720</v>
      </c>
      <c r="K462" t="s">
        <v>49</v>
      </c>
      <c r="L462" t="s">
        <v>50</v>
      </c>
      <c r="M462" t="s">
        <v>51</v>
      </c>
      <c r="N462">
        <v>942</v>
      </c>
      <c r="O462" t="s">
        <v>52</v>
      </c>
      <c r="P462" t="s">
        <v>53</v>
      </c>
      <c r="T462" t="s">
        <v>3722</v>
      </c>
      <c r="U462" t="s">
        <v>4187</v>
      </c>
      <c r="V462" t="s">
        <v>2815</v>
      </c>
      <c r="W462" t="s">
        <v>56</v>
      </c>
      <c r="X462" t="s">
        <v>4188</v>
      </c>
      <c r="Y462" t="s">
        <v>2036</v>
      </c>
      <c r="Z462" s="3">
        <v>19</v>
      </c>
      <c r="AA462" t="s">
        <v>4189</v>
      </c>
      <c r="AB462" t="s">
        <v>4190</v>
      </c>
      <c r="AC462" t="s">
        <v>61</v>
      </c>
      <c r="AD462" t="s">
        <v>61</v>
      </c>
      <c r="AE462" t="s">
        <v>4191</v>
      </c>
      <c r="AF462" t="s">
        <v>63</v>
      </c>
      <c r="AH462">
        <v>0</v>
      </c>
      <c r="AI462" s="2">
        <v>45524</v>
      </c>
      <c r="AJ462" t="s">
        <v>64</v>
      </c>
      <c r="AK462" t="s">
        <v>64</v>
      </c>
      <c r="AL462" t="s">
        <v>4192</v>
      </c>
      <c r="AM462" t="s">
        <v>4187</v>
      </c>
      <c r="AN462" s="3">
        <v>21.7</v>
      </c>
      <c r="AO462" t="s">
        <v>4190</v>
      </c>
      <c r="AP462" t="s">
        <v>64</v>
      </c>
      <c r="AQ462" t="s">
        <v>4191</v>
      </c>
      <c r="AR462">
        <v>1320</v>
      </c>
      <c r="AS462" t="s">
        <v>66</v>
      </c>
    </row>
    <row r="463" spans="1:45" ht="16" x14ac:dyDescent="0.2">
      <c r="A463">
        <v>3336</v>
      </c>
      <c r="B463">
        <v>3336</v>
      </c>
      <c r="C463" s="2">
        <v>45524</v>
      </c>
      <c r="D463" t="s">
        <v>1748</v>
      </c>
      <c r="E463" t="s">
        <v>3911</v>
      </c>
      <c r="F463" s="3">
        <v>0.38</v>
      </c>
      <c r="G463" t="s">
        <v>47</v>
      </c>
      <c r="H463" s="3">
        <v>0</v>
      </c>
      <c r="I463" t="s">
        <v>48</v>
      </c>
      <c r="J463">
        <v>2705</v>
      </c>
      <c r="K463" t="s">
        <v>49</v>
      </c>
      <c r="L463" t="s">
        <v>50</v>
      </c>
      <c r="M463" t="s">
        <v>51</v>
      </c>
      <c r="N463">
        <v>942</v>
      </c>
      <c r="O463" t="s">
        <v>52</v>
      </c>
      <c r="P463" t="s">
        <v>53</v>
      </c>
      <c r="T463" t="s">
        <v>3722</v>
      </c>
      <c r="U463" t="s">
        <v>4187</v>
      </c>
      <c r="V463" t="s">
        <v>2815</v>
      </c>
      <c r="W463" t="s">
        <v>56</v>
      </c>
      <c r="X463" t="s">
        <v>4188</v>
      </c>
      <c r="Y463" t="s">
        <v>2036</v>
      </c>
      <c r="Z463" s="3">
        <v>19</v>
      </c>
      <c r="AA463" t="s">
        <v>4189</v>
      </c>
      <c r="AB463" t="s">
        <v>4190</v>
      </c>
      <c r="AC463" t="s">
        <v>61</v>
      </c>
      <c r="AD463" t="s">
        <v>61</v>
      </c>
      <c r="AE463" t="s">
        <v>4191</v>
      </c>
      <c r="AF463" t="s">
        <v>63</v>
      </c>
      <c r="AH463">
        <v>0</v>
      </c>
      <c r="AI463" s="2">
        <v>45524</v>
      </c>
      <c r="AJ463" t="s">
        <v>64</v>
      </c>
      <c r="AK463" t="s">
        <v>64</v>
      </c>
      <c r="AL463" t="s">
        <v>4192</v>
      </c>
      <c r="AM463" t="s">
        <v>4187</v>
      </c>
      <c r="AN463" s="3">
        <v>21.7</v>
      </c>
      <c r="AO463" t="s">
        <v>4190</v>
      </c>
      <c r="AP463" t="s">
        <v>64</v>
      </c>
      <c r="AQ463" t="s">
        <v>4191</v>
      </c>
      <c r="AR463">
        <v>1320</v>
      </c>
      <c r="AS463" t="s">
        <v>66</v>
      </c>
    </row>
    <row r="464" spans="1:45" ht="16" x14ac:dyDescent="0.2">
      <c r="A464">
        <v>3324</v>
      </c>
      <c r="B464">
        <v>3324</v>
      </c>
      <c r="C464" s="2">
        <v>45526</v>
      </c>
      <c r="D464" t="s">
        <v>1761</v>
      </c>
      <c r="E464" t="s">
        <v>4111</v>
      </c>
      <c r="F464" s="3">
        <v>4.99</v>
      </c>
      <c r="G464" t="s">
        <v>47</v>
      </c>
      <c r="H464" s="3">
        <v>0</v>
      </c>
      <c r="I464" t="s">
        <v>48</v>
      </c>
      <c r="J464">
        <v>2720</v>
      </c>
      <c r="K464" t="s">
        <v>49</v>
      </c>
      <c r="L464" t="s">
        <v>50</v>
      </c>
      <c r="M464" t="s">
        <v>51</v>
      </c>
      <c r="N464">
        <v>942</v>
      </c>
      <c r="O464" t="s">
        <v>52</v>
      </c>
      <c r="P464" t="s">
        <v>53</v>
      </c>
      <c r="T464" t="s">
        <v>1043</v>
      </c>
      <c r="U464" t="s">
        <v>4193</v>
      </c>
      <c r="V464" t="s">
        <v>3017</v>
      </c>
      <c r="W464" t="s">
        <v>56</v>
      </c>
      <c r="X464" t="s">
        <v>4194</v>
      </c>
      <c r="Y464" t="s">
        <v>953</v>
      </c>
      <c r="Z464" s="3">
        <v>19</v>
      </c>
      <c r="AA464" t="s">
        <v>1046</v>
      </c>
      <c r="AB464" t="s">
        <v>4195</v>
      </c>
      <c r="AC464" t="s">
        <v>61</v>
      </c>
      <c r="AD464" t="s">
        <v>61</v>
      </c>
      <c r="AE464" t="s">
        <v>4196</v>
      </c>
      <c r="AF464" t="s">
        <v>63</v>
      </c>
      <c r="AH464">
        <v>0</v>
      </c>
      <c r="AI464" s="2">
        <v>45526</v>
      </c>
      <c r="AJ464" t="s">
        <v>64</v>
      </c>
      <c r="AK464" t="s">
        <v>64</v>
      </c>
      <c r="AL464" t="s">
        <v>4197</v>
      </c>
      <c r="AM464" t="s">
        <v>4193</v>
      </c>
      <c r="AN464" s="3">
        <v>4.99</v>
      </c>
      <c r="AO464" t="s">
        <v>4195</v>
      </c>
      <c r="AP464" t="s">
        <v>64</v>
      </c>
      <c r="AQ464" t="s">
        <v>4196</v>
      </c>
      <c r="AR464">
        <v>1321</v>
      </c>
      <c r="AS464" t="s">
        <v>66</v>
      </c>
    </row>
    <row r="465" spans="1:45" ht="16" x14ac:dyDescent="0.2">
      <c r="A465">
        <v>3253</v>
      </c>
      <c r="B465">
        <v>3253</v>
      </c>
      <c r="C465" s="2">
        <v>45527.083333333343</v>
      </c>
      <c r="D465" t="s">
        <v>1814</v>
      </c>
      <c r="E465" t="s">
        <v>2248</v>
      </c>
      <c r="F465" s="3">
        <v>21.61</v>
      </c>
      <c r="G465" t="s">
        <v>47</v>
      </c>
      <c r="H465" s="3">
        <v>0</v>
      </c>
      <c r="I465" t="s">
        <v>48</v>
      </c>
      <c r="J465">
        <v>2710</v>
      </c>
      <c r="K465" t="s">
        <v>49</v>
      </c>
      <c r="L465" t="s">
        <v>50</v>
      </c>
      <c r="M465" t="s">
        <v>51</v>
      </c>
      <c r="N465">
        <v>940</v>
      </c>
      <c r="O465" t="s">
        <v>52</v>
      </c>
      <c r="P465" t="s">
        <v>53</v>
      </c>
      <c r="T465" t="s">
        <v>4198</v>
      </c>
      <c r="U465" t="s">
        <v>4199</v>
      </c>
      <c r="V465" t="s">
        <v>2800</v>
      </c>
      <c r="W465" t="s">
        <v>56</v>
      </c>
      <c r="X465" t="s">
        <v>4200</v>
      </c>
      <c r="Y465" t="s">
        <v>2061</v>
      </c>
      <c r="Z465" s="3">
        <v>19</v>
      </c>
      <c r="AA465" t="s">
        <v>4201</v>
      </c>
      <c r="AB465" t="s">
        <v>4202</v>
      </c>
      <c r="AC465" t="s">
        <v>61</v>
      </c>
      <c r="AD465" t="s">
        <v>61</v>
      </c>
      <c r="AE465" t="s">
        <v>4203</v>
      </c>
      <c r="AF465" t="s">
        <v>63</v>
      </c>
      <c r="AH465">
        <v>0</v>
      </c>
      <c r="AI465" s="2">
        <v>45527</v>
      </c>
      <c r="AJ465" t="s">
        <v>64</v>
      </c>
      <c r="AK465" t="s">
        <v>64</v>
      </c>
      <c r="AL465" t="s">
        <v>4204</v>
      </c>
      <c r="AM465" t="s">
        <v>4199</v>
      </c>
      <c r="AN465" s="3">
        <v>21.61</v>
      </c>
      <c r="AO465" t="s">
        <v>4202</v>
      </c>
      <c r="AP465" t="s">
        <v>64</v>
      </c>
      <c r="AQ465" t="s">
        <v>4203</v>
      </c>
      <c r="AR465">
        <v>1313</v>
      </c>
      <c r="AS465" t="s">
        <v>66</v>
      </c>
    </row>
    <row r="466" spans="1:45" ht="16" x14ac:dyDescent="0.2">
      <c r="A466">
        <v>3254</v>
      </c>
      <c r="B466">
        <v>3254</v>
      </c>
      <c r="C466" s="2">
        <v>45527.083333333343</v>
      </c>
      <c r="D466" t="s">
        <v>1814</v>
      </c>
      <c r="E466" t="s">
        <v>68</v>
      </c>
      <c r="F466" s="3">
        <v>5.39</v>
      </c>
      <c r="G466" t="s">
        <v>47</v>
      </c>
      <c r="H466" s="3">
        <v>0</v>
      </c>
      <c r="I466" t="s">
        <v>48</v>
      </c>
      <c r="J466">
        <v>2710</v>
      </c>
      <c r="K466" t="s">
        <v>49</v>
      </c>
      <c r="L466" t="s">
        <v>50</v>
      </c>
      <c r="M466" t="s">
        <v>51</v>
      </c>
      <c r="N466">
        <v>940</v>
      </c>
      <c r="O466" t="s">
        <v>52</v>
      </c>
      <c r="P466" t="s">
        <v>53</v>
      </c>
      <c r="T466" t="s">
        <v>4205</v>
      </c>
      <c r="U466" t="s">
        <v>4206</v>
      </c>
      <c r="V466" t="s">
        <v>2802</v>
      </c>
      <c r="W466" t="s">
        <v>56</v>
      </c>
      <c r="X466" t="s">
        <v>4207</v>
      </c>
      <c r="Y466" t="s">
        <v>72</v>
      </c>
      <c r="Z466" s="3">
        <v>19</v>
      </c>
      <c r="AA466" t="s">
        <v>4208</v>
      </c>
      <c r="AB466" t="s">
        <v>4209</v>
      </c>
      <c r="AC466" t="s">
        <v>61</v>
      </c>
      <c r="AD466" t="s">
        <v>61</v>
      </c>
      <c r="AE466" t="s">
        <v>4210</v>
      </c>
      <c r="AF466" t="s">
        <v>63</v>
      </c>
      <c r="AH466">
        <v>0</v>
      </c>
      <c r="AI466" s="2">
        <v>45527</v>
      </c>
      <c r="AJ466" t="s">
        <v>64</v>
      </c>
      <c r="AK466" t="s">
        <v>64</v>
      </c>
      <c r="AL466" t="s">
        <v>4211</v>
      </c>
      <c r="AM466" t="s">
        <v>4206</v>
      </c>
      <c r="AN466" s="3">
        <v>5.39</v>
      </c>
      <c r="AO466" t="s">
        <v>4209</v>
      </c>
      <c r="AP466" t="s">
        <v>64</v>
      </c>
      <c r="AQ466" t="s">
        <v>4210</v>
      </c>
      <c r="AR466">
        <v>1314</v>
      </c>
      <c r="AS466" t="s">
        <v>66</v>
      </c>
    </row>
    <row r="467" spans="1:45" ht="16" x14ac:dyDescent="0.2">
      <c r="A467">
        <v>3535</v>
      </c>
      <c r="B467">
        <v>3535</v>
      </c>
      <c r="C467" s="2">
        <v>45530.718344907407</v>
      </c>
      <c r="D467" t="s">
        <v>1814</v>
      </c>
      <c r="E467" t="s">
        <v>4221</v>
      </c>
      <c r="F467" s="3">
        <v>93.81</v>
      </c>
      <c r="G467" t="s">
        <v>47</v>
      </c>
      <c r="H467" s="3">
        <v>0</v>
      </c>
      <c r="I467" t="s">
        <v>48</v>
      </c>
      <c r="J467">
        <v>2710</v>
      </c>
      <c r="K467" t="s">
        <v>49</v>
      </c>
      <c r="L467" t="s">
        <v>50</v>
      </c>
      <c r="M467" t="s">
        <v>51</v>
      </c>
      <c r="N467">
        <v>941</v>
      </c>
      <c r="O467" t="s">
        <v>52</v>
      </c>
      <c r="P467" t="s">
        <v>53</v>
      </c>
      <c r="T467" t="s">
        <v>2803</v>
      </c>
      <c r="U467" t="s">
        <v>4222</v>
      </c>
      <c r="V467" t="s">
        <v>2812</v>
      </c>
      <c r="W467" t="s">
        <v>56</v>
      </c>
      <c r="X467" t="s">
        <v>4223</v>
      </c>
      <c r="Y467" t="s">
        <v>1103</v>
      </c>
      <c r="Z467" s="3">
        <v>0</v>
      </c>
      <c r="AA467" t="s">
        <v>4212</v>
      </c>
      <c r="AB467" t="s">
        <v>4224</v>
      </c>
      <c r="AC467" t="s">
        <v>61</v>
      </c>
      <c r="AD467" t="s">
        <v>61</v>
      </c>
      <c r="AE467" t="s">
        <v>4225</v>
      </c>
      <c r="AF467" t="s">
        <v>63</v>
      </c>
      <c r="AH467">
        <v>0</v>
      </c>
      <c r="AI467" s="2">
        <v>45530</v>
      </c>
      <c r="AJ467" t="s">
        <v>64</v>
      </c>
      <c r="AK467" t="s">
        <v>64</v>
      </c>
      <c r="AL467" t="s">
        <v>4226</v>
      </c>
      <c r="AM467" t="s">
        <v>4222</v>
      </c>
      <c r="AN467" s="3">
        <v>93.81</v>
      </c>
      <c r="AO467" t="s">
        <v>4224</v>
      </c>
      <c r="AP467" t="s">
        <v>64</v>
      </c>
      <c r="AQ467" t="s">
        <v>4225</v>
      </c>
      <c r="AR467">
        <v>1318</v>
      </c>
      <c r="AS467" t="s">
        <v>66</v>
      </c>
    </row>
    <row r="468" spans="1:45" ht="16" x14ac:dyDescent="0.2">
      <c r="A468">
        <v>3514</v>
      </c>
      <c r="B468">
        <v>3514</v>
      </c>
      <c r="C468" s="2">
        <v>45531.083333333343</v>
      </c>
      <c r="D468" t="s">
        <v>1748</v>
      </c>
      <c r="E468" t="s">
        <v>4230</v>
      </c>
      <c r="F468" s="3">
        <v>14</v>
      </c>
      <c r="G468" t="s">
        <v>47</v>
      </c>
      <c r="H468" s="3">
        <v>0</v>
      </c>
      <c r="I468" t="s">
        <v>48</v>
      </c>
      <c r="J468">
        <v>2705</v>
      </c>
      <c r="K468" t="s">
        <v>49</v>
      </c>
      <c r="L468" t="s">
        <v>50</v>
      </c>
      <c r="M468" t="s">
        <v>51</v>
      </c>
      <c r="N468">
        <v>940</v>
      </c>
      <c r="O468" t="s">
        <v>52</v>
      </c>
      <c r="P468" t="s">
        <v>53</v>
      </c>
      <c r="T468" t="s">
        <v>4231</v>
      </c>
      <c r="U468" t="s">
        <v>4232</v>
      </c>
      <c r="V468" t="s">
        <v>2810</v>
      </c>
      <c r="W468" t="s">
        <v>56</v>
      </c>
      <c r="X468" t="s">
        <v>3670</v>
      </c>
      <c r="Y468" t="s">
        <v>4233</v>
      </c>
      <c r="Z468" s="3">
        <v>0</v>
      </c>
      <c r="AA468" t="s">
        <v>4234</v>
      </c>
      <c r="AB468" t="s">
        <v>4177</v>
      </c>
      <c r="AC468" t="s">
        <v>61</v>
      </c>
      <c r="AD468" t="s">
        <v>61</v>
      </c>
      <c r="AE468" t="s">
        <v>4235</v>
      </c>
      <c r="AF468" t="s">
        <v>63</v>
      </c>
      <c r="AH468">
        <v>0</v>
      </c>
      <c r="AI468" s="2">
        <v>45531</v>
      </c>
      <c r="AJ468" t="s">
        <v>64</v>
      </c>
      <c r="AK468" t="s">
        <v>64</v>
      </c>
      <c r="AL468" t="s">
        <v>4236</v>
      </c>
      <c r="AM468" t="s">
        <v>4232</v>
      </c>
      <c r="AN468" s="3">
        <v>232.89</v>
      </c>
      <c r="AO468" t="s">
        <v>4177</v>
      </c>
      <c r="AP468" t="s">
        <v>64</v>
      </c>
      <c r="AQ468" t="s">
        <v>4235</v>
      </c>
      <c r="AR468">
        <v>1322</v>
      </c>
      <c r="AS468" t="s">
        <v>66</v>
      </c>
    </row>
    <row r="469" spans="1:45" ht="16" x14ac:dyDescent="0.2">
      <c r="A469">
        <v>3515</v>
      </c>
      <c r="B469">
        <v>3515</v>
      </c>
      <c r="C469" s="2">
        <v>45531.083333333343</v>
      </c>
      <c r="D469" t="s">
        <v>1761</v>
      </c>
      <c r="E469" t="s">
        <v>4237</v>
      </c>
      <c r="F469" s="3">
        <v>232.89</v>
      </c>
      <c r="G469" t="s">
        <v>47</v>
      </c>
      <c r="H469" s="3">
        <v>0</v>
      </c>
      <c r="I469" t="s">
        <v>48</v>
      </c>
      <c r="J469">
        <v>2722</v>
      </c>
      <c r="K469" t="s">
        <v>49</v>
      </c>
      <c r="L469" t="s">
        <v>50</v>
      </c>
      <c r="M469" t="s">
        <v>51</v>
      </c>
      <c r="N469">
        <v>940</v>
      </c>
      <c r="O469" t="s">
        <v>52</v>
      </c>
      <c r="P469" t="s">
        <v>53</v>
      </c>
      <c r="T469" t="s">
        <v>4231</v>
      </c>
      <c r="U469" t="s">
        <v>4232</v>
      </c>
      <c r="V469" t="s">
        <v>2810</v>
      </c>
      <c r="W469" t="s">
        <v>56</v>
      </c>
      <c r="X469" t="s">
        <v>3670</v>
      </c>
      <c r="Y469" t="s">
        <v>4233</v>
      </c>
      <c r="Z469" s="3">
        <v>0</v>
      </c>
      <c r="AA469" t="s">
        <v>4234</v>
      </c>
      <c r="AB469" t="s">
        <v>4177</v>
      </c>
      <c r="AC469" t="s">
        <v>61</v>
      </c>
      <c r="AD469" t="s">
        <v>61</v>
      </c>
      <c r="AE469" t="s">
        <v>4235</v>
      </c>
      <c r="AF469" t="s">
        <v>63</v>
      </c>
      <c r="AH469">
        <v>0</v>
      </c>
      <c r="AI469" s="2">
        <v>45531</v>
      </c>
      <c r="AJ469" t="s">
        <v>64</v>
      </c>
      <c r="AK469" t="s">
        <v>64</v>
      </c>
      <c r="AL469" t="s">
        <v>4236</v>
      </c>
      <c r="AM469" t="s">
        <v>4232</v>
      </c>
      <c r="AN469" s="3">
        <v>232.89</v>
      </c>
      <c r="AO469" t="s">
        <v>4177</v>
      </c>
      <c r="AP469" t="s">
        <v>64</v>
      </c>
      <c r="AQ469" t="s">
        <v>4235</v>
      </c>
      <c r="AR469">
        <v>1322</v>
      </c>
      <c r="AS469" t="s">
        <v>66</v>
      </c>
    </row>
    <row r="470" spans="1:45" ht="16" x14ac:dyDescent="0.2">
      <c r="A470">
        <v>3341</v>
      </c>
      <c r="B470">
        <v>3341</v>
      </c>
      <c r="C470" s="2">
        <v>45534.083333333343</v>
      </c>
      <c r="D470" t="s">
        <v>1748</v>
      </c>
      <c r="E470" t="s">
        <v>2507</v>
      </c>
      <c r="F470" s="3">
        <v>22.17</v>
      </c>
      <c r="G470" t="s">
        <v>47</v>
      </c>
      <c r="H470" s="3">
        <v>0</v>
      </c>
      <c r="I470" t="s">
        <v>48</v>
      </c>
      <c r="J470">
        <v>2702</v>
      </c>
      <c r="K470" t="s">
        <v>49</v>
      </c>
      <c r="L470" t="s">
        <v>50</v>
      </c>
      <c r="M470" t="s">
        <v>51</v>
      </c>
      <c r="N470">
        <v>940</v>
      </c>
      <c r="O470" t="s">
        <v>52</v>
      </c>
      <c r="P470" t="s">
        <v>53</v>
      </c>
      <c r="T470" t="s">
        <v>3485</v>
      </c>
      <c r="U470" t="s">
        <v>4244</v>
      </c>
      <c r="V470" t="s">
        <v>2842</v>
      </c>
      <c r="W470" t="s">
        <v>56</v>
      </c>
      <c r="X470" t="s">
        <v>4245</v>
      </c>
      <c r="Y470" t="s">
        <v>2726</v>
      </c>
      <c r="Z470" s="3">
        <v>19</v>
      </c>
      <c r="AA470" t="s">
        <v>3488</v>
      </c>
      <c r="AB470" t="s">
        <v>4246</v>
      </c>
      <c r="AC470" t="s">
        <v>61</v>
      </c>
      <c r="AD470" t="s">
        <v>61</v>
      </c>
      <c r="AE470" t="s">
        <v>4247</v>
      </c>
      <c r="AF470" t="s">
        <v>63</v>
      </c>
      <c r="AH470">
        <v>0</v>
      </c>
      <c r="AI470" s="2">
        <v>45534</v>
      </c>
      <c r="AJ470" t="s">
        <v>64</v>
      </c>
      <c r="AK470" t="s">
        <v>64</v>
      </c>
      <c r="AL470" t="s">
        <v>4248</v>
      </c>
      <c r="AM470" t="s">
        <v>4244</v>
      </c>
      <c r="AN470" s="3">
        <v>22.17</v>
      </c>
      <c r="AO470" t="s">
        <v>4246</v>
      </c>
      <c r="AP470" t="s">
        <v>64</v>
      </c>
      <c r="AQ470" t="s">
        <v>4247</v>
      </c>
      <c r="AR470">
        <v>1326</v>
      </c>
      <c r="AS470" t="s">
        <v>66</v>
      </c>
    </row>
    <row r="471" spans="1:45" ht="16" x14ac:dyDescent="0.2">
      <c r="A471">
        <v>3411</v>
      </c>
      <c r="B471">
        <v>3411</v>
      </c>
      <c r="C471" s="2">
        <v>45534.083333333343</v>
      </c>
      <c r="D471" t="s">
        <v>1748</v>
      </c>
      <c r="E471" t="s">
        <v>4249</v>
      </c>
      <c r="F471" s="3">
        <v>6.32</v>
      </c>
      <c r="G471" t="s">
        <v>47</v>
      </c>
      <c r="H471" s="3">
        <v>0</v>
      </c>
      <c r="I471" t="s">
        <v>48</v>
      </c>
      <c r="J471">
        <v>2705</v>
      </c>
      <c r="K471" t="s">
        <v>49</v>
      </c>
      <c r="L471" t="s">
        <v>50</v>
      </c>
      <c r="M471" t="s">
        <v>51</v>
      </c>
      <c r="N471">
        <v>940</v>
      </c>
      <c r="O471" t="s">
        <v>52</v>
      </c>
      <c r="P471" t="s">
        <v>53</v>
      </c>
      <c r="T471" t="s">
        <v>4250</v>
      </c>
      <c r="U471" t="s">
        <v>4251</v>
      </c>
      <c r="Z471" s="3"/>
      <c r="AF471" t="s">
        <v>63</v>
      </c>
      <c r="AH471">
        <v>0</v>
      </c>
      <c r="AI471" s="2">
        <v>45534</v>
      </c>
      <c r="AJ471" t="s">
        <v>64</v>
      </c>
      <c r="AK471" t="s">
        <v>64</v>
      </c>
      <c r="AL471" t="s">
        <v>4252</v>
      </c>
      <c r="AM471" t="s">
        <v>4251</v>
      </c>
      <c r="AN471" s="3"/>
      <c r="AP471" t="s">
        <v>64</v>
      </c>
      <c r="AR471">
        <v>1327</v>
      </c>
      <c r="AS471" t="s">
        <v>66</v>
      </c>
    </row>
    <row r="472" spans="1:45" ht="16" x14ac:dyDescent="0.2">
      <c r="A472">
        <v>3269</v>
      </c>
      <c r="B472">
        <v>3269</v>
      </c>
      <c r="C472" s="2">
        <v>45535</v>
      </c>
      <c r="D472" t="s">
        <v>1934</v>
      </c>
      <c r="E472" t="s">
        <v>206</v>
      </c>
      <c r="F472" s="3">
        <v>3110.01</v>
      </c>
      <c r="G472" t="s">
        <v>47</v>
      </c>
      <c r="H472" s="3">
        <v>0</v>
      </c>
      <c r="I472" t="s">
        <v>104</v>
      </c>
      <c r="J472">
        <v>2551</v>
      </c>
      <c r="K472" t="s">
        <v>49</v>
      </c>
      <c r="L472" t="s">
        <v>50</v>
      </c>
      <c r="M472" t="s">
        <v>51</v>
      </c>
      <c r="N472">
        <v>1730</v>
      </c>
      <c r="O472" t="s">
        <v>52</v>
      </c>
      <c r="P472" t="s">
        <v>203</v>
      </c>
      <c r="T472" t="s">
        <v>64</v>
      </c>
      <c r="Z472" s="3"/>
      <c r="AF472" t="s">
        <v>63</v>
      </c>
      <c r="AH472">
        <v>0</v>
      </c>
      <c r="AI472" s="2">
        <v>45535</v>
      </c>
      <c r="AJ472" t="s">
        <v>64</v>
      </c>
      <c r="AK472" t="s">
        <v>64</v>
      </c>
      <c r="AL472" t="s">
        <v>64</v>
      </c>
      <c r="AN472" s="3"/>
      <c r="AP472" t="s">
        <v>64</v>
      </c>
      <c r="AR472" t="s">
        <v>64</v>
      </c>
      <c r="AS472" t="s">
        <v>66</v>
      </c>
    </row>
    <row r="473" spans="1:45" ht="16" x14ac:dyDescent="0.2">
      <c r="A473">
        <v>3270</v>
      </c>
      <c r="B473">
        <v>3270</v>
      </c>
      <c r="C473" s="2">
        <v>45535</v>
      </c>
      <c r="D473" t="s">
        <v>1935</v>
      </c>
      <c r="E473" t="s">
        <v>206</v>
      </c>
      <c r="F473" s="3">
        <v>2382.81</v>
      </c>
      <c r="G473" t="s">
        <v>47</v>
      </c>
      <c r="H473" s="3">
        <v>0</v>
      </c>
      <c r="I473" t="s">
        <v>104</v>
      </c>
      <c r="J473">
        <v>2551</v>
      </c>
      <c r="K473" t="s">
        <v>49</v>
      </c>
      <c r="L473" t="s">
        <v>50</v>
      </c>
      <c r="M473" t="s">
        <v>51</v>
      </c>
      <c r="N473">
        <v>1730</v>
      </c>
      <c r="O473" t="s">
        <v>52</v>
      </c>
      <c r="P473" t="s">
        <v>203</v>
      </c>
      <c r="T473" t="s">
        <v>64</v>
      </c>
      <c r="Z473" s="3"/>
      <c r="AF473" t="s">
        <v>63</v>
      </c>
      <c r="AH473">
        <v>0</v>
      </c>
      <c r="AI473" s="2">
        <v>45535</v>
      </c>
      <c r="AJ473" t="s">
        <v>64</v>
      </c>
      <c r="AK473" t="s">
        <v>64</v>
      </c>
      <c r="AL473" t="s">
        <v>64</v>
      </c>
      <c r="AN473" s="3"/>
      <c r="AP473" t="s">
        <v>64</v>
      </c>
      <c r="AR473" t="s">
        <v>64</v>
      </c>
      <c r="AS473" t="s">
        <v>66</v>
      </c>
    </row>
    <row r="474" spans="1:45" ht="16" x14ac:dyDescent="0.2">
      <c r="A474">
        <v>3644</v>
      </c>
      <c r="B474">
        <v>3644</v>
      </c>
      <c r="C474" s="2">
        <v>45535</v>
      </c>
      <c r="D474" t="s">
        <v>1934</v>
      </c>
      <c r="E474" t="s">
        <v>204</v>
      </c>
      <c r="F474" s="3">
        <v>712.19</v>
      </c>
      <c r="G474" t="s">
        <v>47</v>
      </c>
      <c r="H474" s="3">
        <v>0</v>
      </c>
      <c r="I474" t="s">
        <v>104</v>
      </c>
      <c r="J474">
        <v>2555</v>
      </c>
      <c r="K474" t="s">
        <v>49</v>
      </c>
      <c r="L474" t="s">
        <v>50</v>
      </c>
      <c r="M474" t="s">
        <v>51</v>
      </c>
      <c r="N474">
        <v>1730</v>
      </c>
      <c r="O474" t="s">
        <v>52</v>
      </c>
      <c r="P474" t="s">
        <v>203</v>
      </c>
      <c r="T474" t="s">
        <v>64</v>
      </c>
      <c r="Z474" s="3"/>
      <c r="AF474" t="s">
        <v>63</v>
      </c>
      <c r="AH474">
        <v>0</v>
      </c>
      <c r="AI474" s="2">
        <v>45535</v>
      </c>
      <c r="AJ474" t="s">
        <v>64</v>
      </c>
      <c r="AK474" t="s">
        <v>64</v>
      </c>
      <c r="AL474" t="s">
        <v>64</v>
      </c>
      <c r="AN474" s="3"/>
      <c r="AP474" t="s">
        <v>64</v>
      </c>
      <c r="AR474" t="s">
        <v>64</v>
      </c>
      <c r="AS474" t="s">
        <v>66</v>
      </c>
    </row>
    <row r="475" spans="1:45" ht="16" x14ac:dyDescent="0.2">
      <c r="A475">
        <v>3647</v>
      </c>
      <c r="B475">
        <v>3647</v>
      </c>
      <c r="C475" s="2">
        <v>45535</v>
      </c>
      <c r="D475" t="s">
        <v>1936</v>
      </c>
      <c r="E475" t="s">
        <v>206</v>
      </c>
      <c r="F475" s="3">
        <v>3290.09</v>
      </c>
      <c r="G475" t="s">
        <v>47</v>
      </c>
      <c r="H475" s="3">
        <v>0</v>
      </c>
      <c r="I475" t="s">
        <v>104</v>
      </c>
      <c r="J475">
        <v>2551</v>
      </c>
      <c r="K475" t="s">
        <v>49</v>
      </c>
      <c r="L475" t="s">
        <v>50</v>
      </c>
      <c r="M475" t="s">
        <v>51</v>
      </c>
      <c r="N475">
        <v>1730</v>
      </c>
      <c r="O475" t="s">
        <v>52</v>
      </c>
      <c r="P475" t="s">
        <v>203</v>
      </c>
      <c r="T475" t="s">
        <v>64</v>
      </c>
      <c r="Z475" s="3"/>
      <c r="AF475" t="s">
        <v>63</v>
      </c>
      <c r="AH475">
        <v>0</v>
      </c>
      <c r="AI475" s="2">
        <v>45535</v>
      </c>
      <c r="AJ475" t="s">
        <v>64</v>
      </c>
      <c r="AK475" t="s">
        <v>64</v>
      </c>
      <c r="AL475" t="s">
        <v>64</v>
      </c>
      <c r="AN475" s="3"/>
      <c r="AP475" t="s">
        <v>64</v>
      </c>
      <c r="AR475" t="s">
        <v>64</v>
      </c>
      <c r="AS475" t="s">
        <v>66</v>
      </c>
    </row>
    <row r="476" spans="1:45" ht="16" x14ac:dyDescent="0.2">
      <c r="A476">
        <v>3650</v>
      </c>
      <c r="B476">
        <v>3650</v>
      </c>
      <c r="C476" s="2">
        <v>45535</v>
      </c>
      <c r="D476" t="s">
        <v>1936</v>
      </c>
      <c r="E476" t="s">
        <v>204</v>
      </c>
      <c r="F476" s="3">
        <v>753.43</v>
      </c>
      <c r="G476" t="s">
        <v>47</v>
      </c>
      <c r="H476" s="3">
        <v>0</v>
      </c>
      <c r="I476" t="s">
        <v>104</v>
      </c>
      <c r="J476">
        <v>2555</v>
      </c>
      <c r="K476" t="s">
        <v>49</v>
      </c>
      <c r="L476" t="s">
        <v>50</v>
      </c>
      <c r="M476" t="s">
        <v>51</v>
      </c>
      <c r="N476">
        <v>1730</v>
      </c>
      <c r="O476" t="s">
        <v>52</v>
      </c>
      <c r="P476" t="s">
        <v>203</v>
      </c>
      <c r="T476" t="s">
        <v>64</v>
      </c>
      <c r="Z476" s="3"/>
      <c r="AF476" t="s">
        <v>63</v>
      </c>
      <c r="AH476">
        <v>0</v>
      </c>
      <c r="AI476" s="2">
        <v>45535</v>
      </c>
      <c r="AJ476" t="s">
        <v>64</v>
      </c>
      <c r="AK476" t="s">
        <v>64</v>
      </c>
      <c r="AL476" t="s">
        <v>64</v>
      </c>
      <c r="AN476" s="3"/>
      <c r="AP476" t="s">
        <v>64</v>
      </c>
      <c r="AR476" t="s">
        <v>64</v>
      </c>
      <c r="AS476" t="s">
        <v>66</v>
      </c>
    </row>
    <row r="477" spans="1:45" ht="16" x14ac:dyDescent="0.2">
      <c r="A477">
        <v>4204</v>
      </c>
      <c r="B477">
        <v>4204</v>
      </c>
      <c r="C477" s="2">
        <v>45535</v>
      </c>
      <c r="D477" t="s">
        <v>1935</v>
      </c>
      <c r="E477" t="s">
        <v>204</v>
      </c>
      <c r="F477" s="3">
        <v>554.26</v>
      </c>
      <c r="G477" t="s">
        <v>47</v>
      </c>
      <c r="H477" s="3">
        <v>0</v>
      </c>
      <c r="I477" t="s">
        <v>104</v>
      </c>
      <c r="J477">
        <v>2555</v>
      </c>
      <c r="K477" t="s">
        <v>49</v>
      </c>
      <c r="L477" t="s">
        <v>50</v>
      </c>
      <c r="M477" t="s">
        <v>51</v>
      </c>
      <c r="N477">
        <v>1730</v>
      </c>
      <c r="O477" t="s">
        <v>52</v>
      </c>
      <c r="P477" t="s">
        <v>203</v>
      </c>
      <c r="T477" t="s">
        <v>64</v>
      </c>
      <c r="Z477" s="3"/>
      <c r="AF477" t="s">
        <v>63</v>
      </c>
      <c r="AH477">
        <v>0</v>
      </c>
      <c r="AI477" s="2">
        <v>45535</v>
      </c>
      <c r="AJ477" t="s">
        <v>64</v>
      </c>
      <c r="AK477" t="s">
        <v>64</v>
      </c>
      <c r="AL477" t="s">
        <v>64</v>
      </c>
      <c r="AN477" s="3"/>
      <c r="AP477" t="s">
        <v>64</v>
      </c>
      <c r="AR477" t="s">
        <v>64</v>
      </c>
      <c r="AS477" t="s">
        <v>66</v>
      </c>
    </row>
    <row r="478" spans="1:45" ht="16" x14ac:dyDescent="0.2">
      <c r="A478">
        <v>3344</v>
      </c>
      <c r="B478">
        <v>3344</v>
      </c>
      <c r="C478" s="2">
        <v>45540.083333333343</v>
      </c>
      <c r="D478" t="s">
        <v>1748</v>
      </c>
      <c r="E478" t="s">
        <v>3659</v>
      </c>
      <c r="F478" s="3">
        <v>46.41</v>
      </c>
      <c r="G478" t="s">
        <v>47</v>
      </c>
      <c r="H478" s="3">
        <v>0</v>
      </c>
      <c r="I478" t="s">
        <v>48</v>
      </c>
      <c r="J478">
        <v>2663</v>
      </c>
      <c r="K478" t="s">
        <v>49</v>
      </c>
      <c r="L478" t="s">
        <v>50</v>
      </c>
      <c r="M478" t="s">
        <v>51</v>
      </c>
      <c r="N478">
        <v>940</v>
      </c>
      <c r="O478" t="s">
        <v>52</v>
      </c>
      <c r="P478" t="s">
        <v>53</v>
      </c>
      <c r="T478" t="s">
        <v>2516</v>
      </c>
      <c r="U478" t="s">
        <v>4253</v>
      </c>
      <c r="V478" t="s">
        <v>2818</v>
      </c>
      <c r="W478" t="s">
        <v>56</v>
      </c>
      <c r="X478" t="s">
        <v>4254</v>
      </c>
      <c r="Y478" t="s">
        <v>2375</v>
      </c>
      <c r="Z478" s="3">
        <v>19</v>
      </c>
      <c r="AA478" t="s">
        <v>2519</v>
      </c>
      <c r="AB478" t="s">
        <v>4255</v>
      </c>
      <c r="AC478" t="s">
        <v>61</v>
      </c>
      <c r="AD478" t="s">
        <v>61</v>
      </c>
      <c r="AE478" t="s">
        <v>4256</v>
      </c>
      <c r="AF478" t="s">
        <v>63</v>
      </c>
      <c r="AH478">
        <v>0</v>
      </c>
      <c r="AI478" s="2">
        <v>45540</v>
      </c>
      <c r="AJ478" t="s">
        <v>64</v>
      </c>
      <c r="AK478" t="s">
        <v>64</v>
      </c>
      <c r="AL478" t="s">
        <v>4257</v>
      </c>
      <c r="AM478" t="s">
        <v>4253</v>
      </c>
      <c r="AN478" s="3">
        <v>46.41</v>
      </c>
      <c r="AO478" t="s">
        <v>4255</v>
      </c>
      <c r="AP478" t="s">
        <v>64</v>
      </c>
      <c r="AQ478" t="s">
        <v>4256</v>
      </c>
      <c r="AR478">
        <v>1328</v>
      </c>
      <c r="AS478" t="s">
        <v>66</v>
      </c>
    </row>
    <row r="479" spans="1:45" ht="16" x14ac:dyDescent="0.2">
      <c r="A479">
        <v>3705</v>
      </c>
      <c r="B479">
        <v>3705</v>
      </c>
      <c r="C479" s="2">
        <v>45540.083333333343</v>
      </c>
      <c r="D479" t="s">
        <v>3050</v>
      </c>
      <c r="E479" t="s">
        <v>4174</v>
      </c>
      <c r="F479" s="3">
        <v>914.03</v>
      </c>
      <c r="G479" t="s">
        <v>47</v>
      </c>
      <c r="H479" s="3">
        <v>0</v>
      </c>
      <c r="I479" t="s">
        <v>48</v>
      </c>
      <c r="J479">
        <v>2722</v>
      </c>
      <c r="K479" t="s">
        <v>49</v>
      </c>
      <c r="L479" t="s">
        <v>50</v>
      </c>
      <c r="M479" t="s">
        <v>51</v>
      </c>
      <c r="N479">
        <v>940</v>
      </c>
      <c r="O479" t="s">
        <v>52</v>
      </c>
      <c r="P479" t="s">
        <v>53</v>
      </c>
      <c r="T479" t="s">
        <v>4258</v>
      </c>
      <c r="U479" t="s">
        <v>4259</v>
      </c>
      <c r="V479" t="s">
        <v>2840</v>
      </c>
      <c r="W479" t="s">
        <v>56</v>
      </c>
      <c r="X479" t="s">
        <v>4260</v>
      </c>
      <c r="Y479" t="s">
        <v>3455</v>
      </c>
      <c r="Z479" s="3">
        <v>0</v>
      </c>
      <c r="AA479" t="s">
        <v>4261</v>
      </c>
      <c r="AB479" t="s">
        <v>4262</v>
      </c>
      <c r="AC479" t="s">
        <v>61</v>
      </c>
      <c r="AD479" t="s">
        <v>61</v>
      </c>
      <c r="AE479" t="s">
        <v>4263</v>
      </c>
      <c r="AF479" t="s">
        <v>63</v>
      </c>
      <c r="AH479">
        <v>0</v>
      </c>
      <c r="AI479" s="2">
        <v>45540</v>
      </c>
      <c r="AJ479" t="s">
        <v>64</v>
      </c>
      <c r="AK479" t="s">
        <v>64</v>
      </c>
      <c r="AL479" t="s">
        <v>4264</v>
      </c>
      <c r="AM479" t="s">
        <v>4259</v>
      </c>
      <c r="AN479" s="3">
        <v>914.03</v>
      </c>
      <c r="AO479" t="s">
        <v>4262</v>
      </c>
      <c r="AP479" t="s">
        <v>64</v>
      </c>
      <c r="AQ479" t="s">
        <v>4263</v>
      </c>
      <c r="AR479">
        <v>1329</v>
      </c>
      <c r="AS479" t="s">
        <v>66</v>
      </c>
    </row>
    <row r="480" spans="1:45" ht="16" x14ac:dyDescent="0.2">
      <c r="A480">
        <v>3706</v>
      </c>
      <c r="B480">
        <v>3706</v>
      </c>
      <c r="C480" s="2">
        <v>45540.083333333343</v>
      </c>
      <c r="D480" t="s">
        <v>2220</v>
      </c>
      <c r="E480" t="s">
        <v>4049</v>
      </c>
      <c r="F480" s="3">
        <v>14</v>
      </c>
      <c r="G480" t="s">
        <v>47</v>
      </c>
      <c r="H480" s="3">
        <v>0</v>
      </c>
      <c r="I480" t="s">
        <v>48</v>
      </c>
      <c r="J480">
        <v>2705</v>
      </c>
      <c r="K480" t="s">
        <v>49</v>
      </c>
      <c r="L480" t="s">
        <v>50</v>
      </c>
      <c r="M480" t="s">
        <v>51</v>
      </c>
      <c r="N480">
        <v>940</v>
      </c>
      <c r="O480" t="s">
        <v>52</v>
      </c>
      <c r="P480" t="s">
        <v>53</v>
      </c>
      <c r="T480" t="s">
        <v>4258</v>
      </c>
      <c r="U480" t="s">
        <v>4259</v>
      </c>
      <c r="V480" t="s">
        <v>2840</v>
      </c>
      <c r="W480" t="s">
        <v>56</v>
      </c>
      <c r="X480" t="s">
        <v>4260</v>
      </c>
      <c r="Y480" t="s">
        <v>3455</v>
      </c>
      <c r="Z480" s="3">
        <v>0</v>
      </c>
      <c r="AA480" t="s">
        <v>4261</v>
      </c>
      <c r="AB480" t="s">
        <v>4262</v>
      </c>
      <c r="AC480" t="s">
        <v>61</v>
      </c>
      <c r="AD480" t="s">
        <v>61</v>
      </c>
      <c r="AE480" t="s">
        <v>4263</v>
      </c>
      <c r="AF480" t="s">
        <v>63</v>
      </c>
      <c r="AH480">
        <v>0</v>
      </c>
      <c r="AI480" s="2">
        <v>45540</v>
      </c>
      <c r="AJ480" t="s">
        <v>64</v>
      </c>
      <c r="AK480" t="s">
        <v>64</v>
      </c>
      <c r="AL480" t="s">
        <v>4264</v>
      </c>
      <c r="AM480" t="s">
        <v>4259</v>
      </c>
      <c r="AN480" s="3">
        <v>914.03</v>
      </c>
      <c r="AO480" t="s">
        <v>4262</v>
      </c>
      <c r="AP480" t="s">
        <v>64</v>
      </c>
      <c r="AQ480" t="s">
        <v>4263</v>
      </c>
      <c r="AR480">
        <v>1329</v>
      </c>
      <c r="AS480" t="s">
        <v>66</v>
      </c>
    </row>
    <row r="481" spans="1:45" ht="16" x14ac:dyDescent="0.2">
      <c r="A481">
        <v>3522</v>
      </c>
      <c r="B481">
        <v>3522</v>
      </c>
      <c r="C481" s="2">
        <v>45545</v>
      </c>
      <c r="D481" t="s">
        <v>1814</v>
      </c>
      <c r="E481" t="s">
        <v>4271</v>
      </c>
      <c r="F481" s="3">
        <v>92</v>
      </c>
      <c r="G481" t="s">
        <v>47</v>
      </c>
      <c r="H481" s="3">
        <v>0</v>
      </c>
      <c r="I481" t="s">
        <v>48</v>
      </c>
      <c r="J481">
        <v>2563</v>
      </c>
      <c r="K481" t="s">
        <v>49</v>
      </c>
      <c r="L481" t="s">
        <v>50</v>
      </c>
      <c r="M481" t="s">
        <v>51</v>
      </c>
      <c r="N481">
        <v>942</v>
      </c>
      <c r="O481" t="s">
        <v>52</v>
      </c>
      <c r="P481" t="s">
        <v>53</v>
      </c>
      <c r="T481" t="s">
        <v>4272</v>
      </c>
      <c r="U481" t="s">
        <v>4273</v>
      </c>
      <c r="V481" t="s">
        <v>3004</v>
      </c>
      <c r="W481" t="s">
        <v>56</v>
      </c>
      <c r="X481" t="s">
        <v>4274</v>
      </c>
      <c r="Y481" t="s">
        <v>4275</v>
      </c>
      <c r="Z481" s="3">
        <v>7</v>
      </c>
      <c r="AA481" t="s">
        <v>581</v>
      </c>
      <c r="AB481" t="s">
        <v>4276</v>
      </c>
      <c r="AC481" t="s">
        <v>61</v>
      </c>
      <c r="AD481" t="s">
        <v>61</v>
      </c>
      <c r="AE481" t="s">
        <v>4277</v>
      </c>
      <c r="AF481" t="s">
        <v>63</v>
      </c>
      <c r="AH481">
        <v>0</v>
      </c>
      <c r="AI481" s="2">
        <v>45545</v>
      </c>
      <c r="AJ481" t="s">
        <v>64</v>
      </c>
      <c r="AK481" t="s">
        <v>64</v>
      </c>
      <c r="AL481" t="s">
        <v>4278</v>
      </c>
      <c r="AM481" t="s">
        <v>4273</v>
      </c>
      <c r="AN481" s="3">
        <v>92</v>
      </c>
      <c r="AO481" t="s">
        <v>4276</v>
      </c>
      <c r="AP481" t="s">
        <v>64</v>
      </c>
      <c r="AQ481" t="s">
        <v>4277</v>
      </c>
      <c r="AR481">
        <v>1332</v>
      </c>
      <c r="AS481" t="s">
        <v>66</v>
      </c>
    </row>
    <row r="482" spans="1:45" ht="16" x14ac:dyDescent="0.2">
      <c r="A482">
        <v>3523</v>
      </c>
      <c r="B482">
        <v>3523</v>
      </c>
      <c r="C482" s="2">
        <v>45545</v>
      </c>
      <c r="D482" t="s">
        <v>1814</v>
      </c>
      <c r="E482" t="s">
        <v>4279</v>
      </c>
      <c r="F482" s="3">
        <v>44.99</v>
      </c>
      <c r="G482" t="s">
        <v>47</v>
      </c>
      <c r="H482" s="3">
        <v>0</v>
      </c>
      <c r="I482" t="s">
        <v>48</v>
      </c>
      <c r="J482">
        <v>2563</v>
      </c>
      <c r="K482" t="s">
        <v>49</v>
      </c>
      <c r="L482" t="s">
        <v>50</v>
      </c>
      <c r="M482" t="s">
        <v>51</v>
      </c>
      <c r="N482">
        <v>942</v>
      </c>
      <c r="O482" t="s">
        <v>52</v>
      </c>
      <c r="P482" t="s">
        <v>53</v>
      </c>
      <c r="T482" t="s">
        <v>4280</v>
      </c>
      <c r="U482" t="s">
        <v>4281</v>
      </c>
      <c r="V482" t="s">
        <v>3012</v>
      </c>
      <c r="W482" t="s">
        <v>56</v>
      </c>
      <c r="X482" t="s">
        <v>4282</v>
      </c>
      <c r="Y482" t="s">
        <v>4275</v>
      </c>
      <c r="Z482" s="3">
        <v>7</v>
      </c>
      <c r="AA482" t="s">
        <v>4283</v>
      </c>
      <c r="AB482" t="s">
        <v>4276</v>
      </c>
      <c r="AC482" t="s">
        <v>61</v>
      </c>
      <c r="AD482" t="s">
        <v>61</v>
      </c>
      <c r="AE482" t="s">
        <v>4284</v>
      </c>
      <c r="AF482" t="s">
        <v>63</v>
      </c>
      <c r="AH482">
        <v>0</v>
      </c>
      <c r="AI482" s="2">
        <v>45545</v>
      </c>
      <c r="AJ482" t="s">
        <v>64</v>
      </c>
      <c r="AK482" t="s">
        <v>64</v>
      </c>
      <c r="AL482" t="s">
        <v>4285</v>
      </c>
      <c r="AM482" t="s">
        <v>4281</v>
      </c>
      <c r="AN482" s="3">
        <v>44.99</v>
      </c>
      <c r="AO482" t="s">
        <v>4276</v>
      </c>
      <c r="AP482" t="s">
        <v>64</v>
      </c>
      <c r="AQ482" t="s">
        <v>4284</v>
      </c>
      <c r="AR482">
        <v>1331</v>
      </c>
      <c r="AS482" t="s">
        <v>66</v>
      </c>
    </row>
    <row r="483" spans="1:45" ht="16" x14ac:dyDescent="0.2">
      <c r="A483">
        <v>3358</v>
      </c>
      <c r="B483">
        <v>3358</v>
      </c>
      <c r="C483" s="2">
        <v>45545.083333333343</v>
      </c>
      <c r="D483" t="s">
        <v>1771</v>
      </c>
      <c r="E483" t="s">
        <v>4286</v>
      </c>
      <c r="F483" s="3">
        <v>10642.53</v>
      </c>
      <c r="G483" t="s">
        <v>47</v>
      </c>
      <c r="H483" s="3">
        <v>0</v>
      </c>
      <c r="I483" t="s">
        <v>104</v>
      </c>
      <c r="J483">
        <v>940</v>
      </c>
      <c r="K483" t="s">
        <v>52</v>
      </c>
      <c r="L483" t="s">
        <v>53</v>
      </c>
      <c r="N483">
        <v>3200</v>
      </c>
      <c r="O483" t="s">
        <v>49</v>
      </c>
      <c r="P483" t="s">
        <v>105</v>
      </c>
      <c r="Q483" t="s">
        <v>106</v>
      </c>
      <c r="T483" t="s">
        <v>4287</v>
      </c>
      <c r="U483" t="s">
        <v>4288</v>
      </c>
      <c r="V483" t="s">
        <v>2825</v>
      </c>
      <c r="W483" t="s">
        <v>56</v>
      </c>
      <c r="X483" t="s">
        <v>4289</v>
      </c>
      <c r="Y483" t="s">
        <v>4290</v>
      </c>
      <c r="Z483" s="3">
        <v>0</v>
      </c>
      <c r="AA483" t="s">
        <v>4291</v>
      </c>
      <c r="AB483" t="s">
        <v>4292</v>
      </c>
      <c r="AC483" t="s">
        <v>61</v>
      </c>
      <c r="AD483" t="s">
        <v>61</v>
      </c>
      <c r="AE483" t="s">
        <v>4293</v>
      </c>
      <c r="AF483" t="s">
        <v>63</v>
      </c>
      <c r="AH483">
        <v>0</v>
      </c>
      <c r="AI483" s="2">
        <v>45545</v>
      </c>
      <c r="AJ483" t="s">
        <v>64</v>
      </c>
      <c r="AK483" t="s">
        <v>64</v>
      </c>
      <c r="AL483" t="s">
        <v>4294</v>
      </c>
      <c r="AM483" t="s">
        <v>4288</v>
      </c>
      <c r="AN483" s="3">
        <v>10653.03</v>
      </c>
      <c r="AO483" t="s">
        <v>4292</v>
      </c>
      <c r="AP483" t="s">
        <v>64</v>
      </c>
      <c r="AQ483" t="s">
        <v>4293</v>
      </c>
      <c r="AR483">
        <v>1334</v>
      </c>
      <c r="AS483" t="s">
        <v>66</v>
      </c>
    </row>
    <row r="484" spans="1:45" ht="16" x14ac:dyDescent="0.2">
      <c r="A484">
        <v>3393</v>
      </c>
      <c r="B484">
        <v>3393</v>
      </c>
      <c r="C484" s="2">
        <v>45546</v>
      </c>
      <c r="D484" t="s">
        <v>1814</v>
      </c>
      <c r="E484" t="s">
        <v>4295</v>
      </c>
      <c r="F484" s="3">
        <v>22.4</v>
      </c>
      <c r="G484" t="s">
        <v>47</v>
      </c>
      <c r="H484" s="3">
        <v>0</v>
      </c>
      <c r="I484" t="s">
        <v>48</v>
      </c>
      <c r="J484">
        <v>2560</v>
      </c>
      <c r="K484" t="s">
        <v>49</v>
      </c>
      <c r="L484" t="s">
        <v>50</v>
      </c>
      <c r="M484" t="s">
        <v>51</v>
      </c>
      <c r="N484">
        <v>561</v>
      </c>
      <c r="O484" t="s">
        <v>52</v>
      </c>
      <c r="P484" t="s">
        <v>53</v>
      </c>
      <c r="T484" t="s">
        <v>4296</v>
      </c>
      <c r="U484" t="s">
        <v>4297</v>
      </c>
      <c r="V484" t="s">
        <v>2695</v>
      </c>
      <c r="W484" t="s">
        <v>56</v>
      </c>
      <c r="X484" t="s">
        <v>4298</v>
      </c>
      <c r="Y484" t="s">
        <v>4299</v>
      </c>
      <c r="Z484" s="3">
        <v>0</v>
      </c>
      <c r="AA484" t="s">
        <v>4300</v>
      </c>
      <c r="AB484" t="s">
        <v>4301</v>
      </c>
      <c r="AC484" t="s">
        <v>61</v>
      </c>
      <c r="AD484" t="s">
        <v>61</v>
      </c>
      <c r="AE484" t="s">
        <v>4302</v>
      </c>
      <c r="AF484" t="s">
        <v>63</v>
      </c>
      <c r="AH484">
        <v>0</v>
      </c>
      <c r="AI484" s="2">
        <v>45546</v>
      </c>
      <c r="AJ484" t="s">
        <v>64</v>
      </c>
      <c r="AK484" t="s">
        <v>64</v>
      </c>
      <c r="AL484" t="s">
        <v>4303</v>
      </c>
      <c r="AM484" t="s">
        <v>4297</v>
      </c>
      <c r="AN484" s="3">
        <v>242.4</v>
      </c>
      <c r="AO484" t="s">
        <v>4301</v>
      </c>
      <c r="AP484" t="s">
        <v>64</v>
      </c>
      <c r="AQ484" t="s">
        <v>4302</v>
      </c>
      <c r="AR484">
        <v>1357</v>
      </c>
      <c r="AS484" t="s">
        <v>66</v>
      </c>
    </row>
    <row r="485" spans="1:45" ht="16" x14ac:dyDescent="0.2">
      <c r="A485">
        <v>3394</v>
      </c>
      <c r="B485">
        <v>3394</v>
      </c>
      <c r="C485" s="2">
        <v>45546</v>
      </c>
      <c r="D485" t="s">
        <v>1814</v>
      </c>
      <c r="E485" t="s">
        <v>4304</v>
      </c>
      <c r="F485" s="3">
        <v>76.5</v>
      </c>
      <c r="G485" t="s">
        <v>47</v>
      </c>
      <c r="H485" s="3">
        <v>7</v>
      </c>
      <c r="I485" t="s">
        <v>48</v>
      </c>
      <c r="J485">
        <v>2562</v>
      </c>
      <c r="K485" t="s">
        <v>49</v>
      </c>
      <c r="L485" t="s">
        <v>50</v>
      </c>
      <c r="M485" t="s">
        <v>51</v>
      </c>
      <c r="N485">
        <v>561</v>
      </c>
      <c r="O485" t="s">
        <v>52</v>
      </c>
      <c r="P485" t="s">
        <v>53</v>
      </c>
      <c r="T485" t="s">
        <v>4296</v>
      </c>
      <c r="U485" t="s">
        <v>4297</v>
      </c>
      <c r="V485" t="s">
        <v>2695</v>
      </c>
      <c r="W485" t="s">
        <v>56</v>
      </c>
      <c r="X485" t="s">
        <v>4298</v>
      </c>
      <c r="Y485" t="s">
        <v>4299</v>
      </c>
      <c r="Z485" s="3">
        <v>0</v>
      </c>
      <c r="AA485" t="s">
        <v>4300</v>
      </c>
      <c r="AB485" t="s">
        <v>4301</v>
      </c>
      <c r="AC485" t="s">
        <v>61</v>
      </c>
      <c r="AD485" t="s">
        <v>61</v>
      </c>
      <c r="AE485" t="s">
        <v>4302</v>
      </c>
      <c r="AF485" t="s">
        <v>63</v>
      </c>
      <c r="AH485">
        <v>58</v>
      </c>
      <c r="AI485" s="2">
        <v>45546</v>
      </c>
      <c r="AJ485" t="s">
        <v>64</v>
      </c>
      <c r="AK485" t="s">
        <v>64</v>
      </c>
      <c r="AL485" t="s">
        <v>4303</v>
      </c>
      <c r="AM485" t="s">
        <v>4297</v>
      </c>
      <c r="AN485" s="3">
        <v>242.4</v>
      </c>
      <c r="AO485" t="s">
        <v>4301</v>
      </c>
      <c r="AP485" t="s">
        <v>64</v>
      </c>
      <c r="AQ485" t="s">
        <v>4302</v>
      </c>
      <c r="AR485">
        <v>1357</v>
      </c>
      <c r="AS485" t="s">
        <v>66</v>
      </c>
    </row>
    <row r="486" spans="1:45" ht="16" x14ac:dyDescent="0.2">
      <c r="A486">
        <v>3395</v>
      </c>
      <c r="B486">
        <v>3395</v>
      </c>
      <c r="C486" s="2">
        <v>45546</v>
      </c>
      <c r="D486" t="s">
        <v>1814</v>
      </c>
      <c r="E486" t="s">
        <v>4305</v>
      </c>
      <c r="F486" s="3">
        <v>116.3</v>
      </c>
      <c r="G486" t="s">
        <v>47</v>
      </c>
      <c r="H486" s="3">
        <v>19</v>
      </c>
      <c r="I486" t="s">
        <v>48</v>
      </c>
      <c r="J486">
        <v>3270</v>
      </c>
      <c r="K486" t="s">
        <v>49</v>
      </c>
      <c r="L486" t="s">
        <v>50</v>
      </c>
      <c r="M486" t="s">
        <v>106</v>
      </c>
      <c r="N486">
        <v>561</v>
      </c>
      <c r="O486" t="s">
        <v>52</v>
      </c>
      <c r="P486" t="s">
        <v>53</v>
      </c>
      <c r="T486" t="s">
        <v>4296</v>
      </c>
      <c r="U486" t="s">
        <v>4297</v>
      </c>
      <c r="V486" t="s">
        <v>2695</v>
      </c>
      <c r="W486" t="s">
        <v>56</v>
      </c>
      <c r="X486" t="s">
        <v>4298</v>
      </c>
      <c r="Y486" t="s">
        <v>4299</v>
      </c>
      <c r="Z486" s="3">
        <v>0</v>
      </c>
      <c r="AA486" t="s">
        <v>4300</v>
      </c>
      <c r="AB486" t="s">
        <v>4301</v>
      </c>
      <c r="AC486" t="s">
        <v>61</v>
      </c>
      <c r="AD486" t="s">
        <v>61</v>
      </c>
      <c r="AE486" t="s">
        <v>4302</v>
      </c>
      <c r="AF486" t="s">
        <v>63</v>
      </c>
      <c r="AH486">
        <v>59</v>
      </c>
      <c r="AI486" s="2">
        <v>45546</v>
      </c>
      <c r="AJ486" t="s">
        <v>64</v>
      </c>
      <c r="AK486" t="s">
        <v>64</v>
      </c>
      <c r="AL486" t="s">
        <v>4303</v>
      </c>
      <c r="AM486" t="s">
        <v>4297</v>
      </c>
      <c r="AN486" s="3">
        <v>242.4</v>
      </c>
      <c r="AO486" t="s">
        <v>4301</v>
      </c>
      <c r="AP486" t="s">
        <v>64</v>
      </c>
      <c r="AQ486" t="s">
        <v>4302</v>
      </c>
      <c r="AR486">
        <v>1357</v>
      </c>
      <c r="AS486" t="s">
        <v>66</v>
      </c>
    </row>
    <row r="487" spans="1:45" ht="16" x14ac:dyDescent="0.2">
      <c r="A487">
        <v>3396</v>
      </c>
      <c r="B487">
        <v>3396</v>
      </c>
      <c r="C487" s="2">
        <v>45546</v>
      </c>
      <c r="D487" t="s">
        <v>1814</v>
      </c>
      <c r="E487" t="s">
        <v>4305</v>
      </c>
      <c r="F487" s="3">
        <v>5</v>
      </c>
      <c r="G487" t="s">
        <v>47</v>
      </c>
      <c r="H487" s="3">
        <v>0</v>
      </c>
      <c r="I487" t="s">
        <v>48</v>
      </c>
      <c r="J487">
        <v>3270</v>
      </c>
      <c r="K487" t="s">
        <v>49</v>
      </c>
      <c r="L487" t="s">
        <v>50</v>
      </c>
      <c r="M487" t="s">
        <v>106</v>
      </c>
      <c r="N487">
        <v>561</v>
      </c>
      <c r="O487" t="s">
        <v>52</v>
      </c>
      <c r="P487" t="s">
        <v>53</v>
      </c>
      <c r="T487" t="s">
        <v>4296</v>
      </c>
      <c r="U487" t="s">
        <v>4297</v>
      </c>
      <c r="V487" t="s">
        <v>2695</v>
      </c>
      <c r="W487" t="s">
        <v>56</v>
      </c>
      <c r="X487" t="s">
        <v>4298</v>
      </c>
      <c r="Y487" t="s">
        <v>4299</v>
      </c>
      <c r="Z487" s="3">
        <v>0</v>
      </c>
      <c r="AA487" t="s">
        <v>4300</v>
      </c>
      <c r="AB487" t="s">
        <v>4301</v>
      </c>
      <c r="AC487" t="s">
        <v>61</v>
      </c>
      <c r="AD487" t="s">
        <v>61</v>
      </c>
      <c r="AE487" t="s">
        <v>4302</v>
      </c>
      <c r="AF487" t="s">
        <v>63</v>
      </c>
      <c r="AH487">
        <v>0</v>
      </c>
      <c r="AI487" s="2">
        <v>45546</v>
      </c>
      <c r="AJ487" t="s">
        <v>64</v>
      </c>
      <c r="AK487" t="s">
        <v>64</v>
      </c>
      <c r="AL487" t="s">
        <v>4303</v>
      </c>
      <c r="AM487" t="s">
        <v>4297</v>
      </c>
      <c r="AN487" s="3">
        <v>242.4</v>
      </c>
      <c r="AO487" t="s">
        <v>4301</v>
      </c>
      <c r="AP487" t="s">
        <v>64</v>
      </c>
      <c r="AQ487" t="s">
        <v>4302</v>
      </c>
      <c r="AR487">
        <v>1357</v>
      </c>
      <c r="AS487" t="s">
        <v>66</v>
      </c>
    </row>
    <row r="488" spans="1:45" ht="16" x14ac:dyDescent="0.2">
      <c r="A488">
        <v>3397</v>
      </c>
      <c r="B488">
        <v>3397</v>
      </c>
      <c r="C488" s="2">
        <v>45546</v>
      </c>
      <c r="D488" t="s">
        <v>1814</v>
      </c>
      <c r="E488" t="s">
        <v>4306</v>
      </c>
      <c r="F488" s="3">
        <v>22</v>
      </c>
      <c r="G488" t="s">
        <v>47</v>
      </c>
      <c r="H488" s="3">
        <v>7</v>
      </c>
      <c r="I488" t="s">
        <v>48</v>
      </c>
      <c r="J488">
        <v>3270</v>
      </c>
      <c r="K488" t="s">
        <v>49</v>
      </c>
      <c r="L488" t="s">
        <v>50</v>
      </c>
      <c r="M488" t="s">
        <v>106</v>
      </c>
      <c r="N488">
        <v>561</v>
      </c>
      <c r="O488" t="s">
        <v>52</v>
      </c>
      <c r="P488" t="s">
        <v>53</v>
      </c>
      <c r="T488" t="s">
        <v>4296</v>
      </c>
      <c r="U488" t="s">
        <v>4297</v>
      </c>
      <c r="V488" t="s">
        <v>2695</v>
      </c>
      <c r="W488" t="s">
        <v>56</v>
      </c>
      <c r="X488" t="s">
        <v>4298</v>
      </c>
      <c r="Y488" t="s">
        <v>4299</v>
      </c>
      <c r="Z488" s="3">
        <v>0</v>
      </c>
      <c r="AA488" t="s">
        <v>4300</v>
      </c>
      <c r="AB488" t="s">
        <v>4301</v>
      </c>
      <c r="AC488" t="s">
        <v>61</v>
      </c>
      <c r="AD488" t="s">
        <v>61</v>
      </c>
      <c r="AE488" t="s">
        <v>4302</v>
      </c>
      <c r="AF488" t="s">
        <v>63</v>
      </c>
      <c r="AH488">
        <v>58</v>
      </c>
      <c r="AI488" s="2">
        <v>45546</v>
      </c>
      <c r="AJ488" t="s">
        <v>64</v>
      </c>
      <c r="AK488" t="s">
        <v>64</v>
      </c>
      <c r="AL488" t="s">
        <v>4303</v>
      </c>
      <c r="AM488" t="s">
        <v>4297</v>
      </c>
      <c r="AN488" s="3">
        <v>242.4</v>
      </c>
      <c r="AO488" t="s">
        <v>4301</v>
      </c>
      <c r="AP488" t="s">
        <v>64</v>
      </c>
      <c r="AQ488" t="s">
        <v>4302</v>
      </c>
      <c r="AR488">
        <v>1357</v>
      </c>
      <c r="AS488" t="s">
        <v>66</v>
      </c>
    </row>
    <row r="489" spans="1:45" ht="16" x14ac:dyDescent="0.2">
      <c r="A489">
        <v>3398</v>
      </c>
      <c r="B489">
        <v>3398</v>
      </c>
      <c r="C489" s="2">
        <v>45546</v>
      </c>
      <c r="D489" t="s">
        <v>1814</v>
      </c>
      <c r="E489" t="s">
        <v>4306</v>
      </c>
      <c r="F489" s="3">
        <v>0.2</v>
      </c>
      <c r="G489" t="s">
        <v>47</v>
      </c>
      <c r="H489" s="3">
        <v>19</v>
      </c>
      <c r="I489" t="s">
        <v>48</v>
      </c>
      <c r="J489">
        <v>3270</v>
      </c>
      <c r="K489" t="s">
        <v>49</v>
      </c>
      <c r="L489" t="s">
        <v>50</v>
      </c>
      <c r="M489" t="s">
        <v>106</v>
      </c>
      <c r="N489">
        <v>561</v>
      </c>
      <c r="O489" t="s">
        <v>52</v>
      </c>
      <c r="P489" t="s">
        <v>53</v>
      </c>
      <c r="T489" t="s">
        <v>4296</v>
      </c>
      <c r="U489" t="s">
        <v>4297</v>
      </c>
      <c r="V489" t="s">
        <v>2695</v>
      </c>
      <c r="W489" t="s">
        <v>56</v>
      </c>
      <c r="X489" t="s">
        <v>4298</v>
      </c>
      <c r="Y489" t="s">
        <v>4299</v>
      </c>
      <c r="Z489" s="3">
        <v>0</v>
      </c>
      <c r="AA489" t="s">
        <v>4300</v>
      </c>
      <c r="AB489" t="s">
        <v>4301</v>
      </c>
      <c r="AC489" t="s">
        <v>61</v>
      </c>
      <c r="AD489" t="s">
        <v>61</v>
      </c>
      <c r="AE489" t="s">
        <v>4302</v>
      </c>
      <c r="AF489" t="s">
        <v>63</v>
      </c>
      <c r="AH489">
        <v>59</v>
      </c>
      <c r="AI489" s="2">
        <v>45546</v>
      </c>
      <c r="AJ489" t="s">
        <v>64</v>
      </c>
      <c r="AK489" t="s">
        <v>64</v>
      </c>
      <c r="AL489" t="s">
        <v>4303</v>
      </c>
      <c r="AM489" t="s">
        <v>4297</v>
      </c>
      <c r="AN489" s="3">
        <v>242.4</v>
      </c>
      <c r="AO489" t="s">
        <v>4301</v>
      </c>
      <c r="AP489" t="s">
        <v>64</v>
      </c>
      <c r="AQ489" t="s">
        <v>4302</v>
      </c>
      <c r="AR489">
        <v>1357</v>
      </c>
      <c r="AS489" t="s">
        <v>66</v>
      </c>
    </row>
    <row r="490" spans="1:45" ht="16" x14ac:dyDescent="0.2">
      <c r="A490">
        <v>3400</v>
      </c>
      <c r="B490">
        <v>3400</v>
      </c>
      <c r="C490" s="2">
        <v>45546</v>
      </c>
      <c r="D490" t="s">
        <v>1814</v>
      </c>
      <c r="E490" t="s">
        <v>4307</v>
      </c>
      <c r="F490" s="3">
        <v>17</v>
      </c>
      <c r="G490" t="s">
        <v>47</v>
      </c>
      <c r="H490" s="3">
        <v>7</v>
      </c>
      <c r="I490" t="s">
        <v>48</v>
      </c>
      <c r="J490">
        <v>2563</v>
      </c>
      <c r="K490" t="s">
        <v>49</v>
      </c>
      <c r="L490" t="s">
        <v>50</v>
      </c>
      <c r="M490" t="s">
        <v>51</v>
      </c>
      <c r="N490">
        <v>561</v>
      </c>
      <c r="O490" t="s">
        <v>52</v>
      </c>
      <c r="P490" t="s">
        <v>53</v>
      </c>
      <c r="T490" t="s">
        <v>1825</v>
      </c>
      <c r="U490" t="s">
        <v>4297</v>
      </c>
      <c r="V490" t="s">
        <v>2709</v>
      </c>
      <c r="W490" t="s">
        <v>56</v>
      </c>
      <c r="X490" t="s">
        <v>4308</v>
      </c>
      <c r="Y490" t="s">
        <v>4299</v>
      </c>
      <c r="Z490" s="3">
        <v>0</v>
      </c>
      <c r="AA490" t="s">
        <v>165</v>
      </c>
      <c r="AB490" t="s">
        <v>4301</v>
      </c>
      <c r="AC490" t="s">
        <v>61</v>
      </c>
      <c r="AD490" t="s">
        <v>61</v>
      </c>
      <c r="AE490" t="s">
        <v>4309</v>
      </c>
      <c r="AF490" t="s">
        <v>63</v>
      </c>
      <c r="AH490">
        <v>58</v>
      </c>
      <c r="AI490" s="2">
        <v>45546</v>
      </c>
      <c r="AJ490" t="s">
        <v>64</v>
      </c>
      <c r="AK490" t="s">
        <v>64</v>
      </c>
      <c r="AL490" t="s">
        <v>4310</v>
      </c>
      <c r="AM490" t="s">
        <v>4297</v>
      </c>
      <c r="AN490" s="3">
        <v>17</v>
      </c>
      <c r="AO490" t="s">
        <v>4301</v>
      </c>
      <c r="AP490" t="s">
        <v>64</v>
      </c>
      <c r="AQ490" t="s">
        <v>4309</v>
      </c>
      <c r="AR490">
        <v>1358</v>
      </c>
      <c r="AS490" t="s">
        <v>66</v>
      </c>
    </row>
    <row r="491" spans="1:45" ht="16" x14ac:dyDescent="0.2">
      <c r="A491">
        <v>3349</v>
      </c>
      <c r="B491">
        <v>3349</v>
      </c>
      <c r="C491" s="2">
        <v>45546.083333333343</v>
      </c>
      <c r="D491" t="s">
        <v>1748</v>
      </c>
      <c r="E491" t="s">
        <v>2165</v>
      </c>
      <c r="F491" s="3">
        <v>52.9</v>
      </c>
      <c r="G491" t="s">
        <v>47</v>
      </c>
      <c r="H491" s="3">
        <v>0</v>
      </c>
      <c r="I491" t="s">
        <v>48</v>
      </c>
      <c r="J491">
        <v>2900</v>
      </c>
      <c r="K491" t="s">
        <v>49</v>
      </c>
      <c r="L491" t="s">
        <v>50</v>
      </c>
      <c r="M491" t="s">
        <v>51</v>
      </c>
      <c r="N491">
        <v>940</v>
      </c>
      <c r="O491" t="s">
        <v>52</v>
      </c>
      <c r="P491" t="s">
        <v>53</v>
      </c>
      <c r="T491" t="s">
        <v>2313</v>
      </c>
      <c r="U491" t="s">
        <v>4311</v>
      </c>
      <c r="V491" t="s">
        <v>2822</v>
      </c>
      <c r="W491" t="s">
        <v>56</v>
      </c>
      <c r="X491" t="s">
        <v>4312</v>
      </c>
      <c r="Y491" t="s">
        <v>3976</v>
      </c>
      <c r="Z491" s="3">
        <v>19</v>
      </c>
      <c r="AA491" t="s">
        <v>2316</v>
      </c>
      <c r="AB491" t="s">
        <v>4313</v>
      </c>
      <c r="AC491" t="s">
        <v>61</v>
      </c>
      <c r="AD491" t="s">
        <v>61</v>
      </c>
      <c r="AE491" t="s">
        <v>4314</v>
      </c>
      <c r="AF491" t="s">
        <v>63</v>
      </c>
      <c r="AH491">
        <v>0</v>
      </c>
      <c r="AI491" s="2">
        <v>45546</v>
      </c>
      <c r="AJ491" t="s">
        <v>64</v>
      </c>
      <c r="AK491" t="s">
        <v>64</v>
      </c>
      <c r="AL491" t="s">
        <v>4315</v>
      </c>
      <c r="AM491" t="s">
        <v>4311</v>
      </c>
      <c r="AN491" s="3">
        <v>52.9</v>
      </c>
      <c r="AO491" t="s">
        <v>4313</v>
      </c>
      <c r="AP491" t="s">
        <v>64</v>
      </c>
      <c r="AQ491" t="s">
        <v>4314</v>
      </c>
      <c r="AR491">
        <v>1335</v>
      </c>
      <c r="AS491" t="s">
        <v>66</v>
      </c>
    </row>
    <row r="492" spans="1:45" ht="16" x14ac:dyDescent="0.2">
      <c r="A492">
        <v>3352</v>
      </c>
      <c r="B492">
        <v>3352</v>
      </c>
      <c r="C492" s="2">
        <v>45548.083333333343</v>
      </c>
      <c r="D492" t="s">
        <v>1814</v>
      </c>
      <c r="E492" t="s">
        <v>4316</v>
      </c>
      <c r="F492" s="3">
        <v>237.72</v>
      </c>
      <c r="G492" t="s">
        <v>47</v>
      </c>
      <c r="H492" s="3">
        <v>0</v>
      </c>
      <c r="I492" t="s">
        <v>48</v>
      </c>
      <c r="J492">
        <v>2722</v>
      </c>
      <c r="K492" t="s">
        <v>49</v>
      </c>
      <c r="L492" t="s">
        <v>50</v>
      </c>
      <c r="M492" t="s">
        <v>51</v>
      </c>
      <c r="N492">
        <v>940</v>
      </c>
      <c r="O492" t="s">
        <v>52</v>
      </c>
      <c r="P492" t="s">
        <v>53</v>
      </c>
      <c r="T492" t="s">
        <v>4317</v>
      </c>
      <c r="U492" t="s">
        <v>4318</v>
      </c>
      <c r="V492" t="s">
        <v>2832</v>
      </c>
      <c r="W492" t="s">
        <v>56</v>
      </c>
      <c r="X492" t="s">
        <v>4319</v>
      </c>
      <c r="Y492" t="s">
        <v>2668</v>
      </c>
      <c r="Z492" s="3">
        <v>0</v>
      </c>
      <c r="AA492" t="s">
        <v>4320</v>
      </c>
      <c r="AB492" t="s">
        <v>4313</v>
      </c>
      <c r="AC492" t="s">
        <v>61</v>
      </c>
      <c r="AD492" t="s">
        <v>61</v>
      </c>
      <c r="AE492" t="s">
        <v>4321</v>
      </c>
      <c r="AF492" t="s">
        <v>63</v>
      </c>
      <c r="AH492">
        <v>0</v>
      </c>
      <c r="AI492" s="2">
        <v>45548</v>
      </c>
      <c r="AJ492" t="s">
        <v>64</v>
      </c>
      <c r="AK492" t="s">
        <v>64</v>
      </c>
      <c r="AL492" t="s">
        <v>4322</v>
      </c>
      <c r="AM492" t="s">
        <v>4318</v>
      </c>
      <c r="AN492" s="3">
        <v>237.72</v>
      </c>
      <c r="AO492" t="s">
        <v>4313</v>
      </c>
      <c r="AP492" t="s">
        <v>64</v>
      </c>
      <c r="AQ492" t="s">
        <v>4321</v>
      </c>
      <c r="AR492">
        <v>1336</v>
      </c>
      <c r="AS492" t="s">
        <v>66</v>
      </c>
    </row>
    <row r="493" spans="1:45" ht="16" x14ac:dyDescent="0.2">
      <c r="A493">
        <v>3353</v>
      </c>
      <c r="B493">
        <v>3353</v>
      </c>
      <c r="C493" s="2">
        <v>45548.083333333343</v>
      </c>
      <c r="D493" t="s">
        <v>1748</v>
      </c>
      <c r="E493" t="s">
        <v>4323</v>
      </c>
      <c r="F493" s="3">
        <v>34</v>
      </c>
      <c r="G493" t="s">
        <v>47</v>
      </c>
      <c r="H493" s="3">
        <v>0</v>
      </c>
      <c r="I493" t="s">
        <v>48</v>
      </c>
      <c r="J493">
        <v>2705</v>
      </c>
      <c r="K493" t="s">
        <v>49</v>
      </c>
      <c r="L493" t="s">
        <v>50</v>
      </c>
      <c r="M493" t="s">
        <v>51</v>
      </c>
      <c r="N493">
        <v>940</v>
      </c>
      <c r="O493" t="s">
        <v>52</v>
      </c>
      <c r="P493" t="s">
        <v>53</v>
      </c>
      <c r="T493" t="s">
        <v>4317</v>
      </c>
      <c r="U493" t="s">
        <v>4318</v>
      </c>
      <c r="V493" t="s">
        <v>2832</v>
      </c>
      <c r="W493" t="s">
        <v>56</v>
      </c>
      <c r="X493" t="s">
        <v>4319</v>
      </c>
      <c r="Y493" t="s">
        <v>2668</v>
      </c>
      <c r="Z493" s="3">
        <v>0</v>
      </c>
      <c r="AA493" t="s">
        <v>4320</v>
      </c>
      <c r="AB493" t="s">
        <v>4313</v>
      </c>
      <c r="AC493" t="s">
        <v>61</v>
      </c>
      <c r="AD493" t="s">
        <v>61</v>
      </c>
      <c r="AE493" t="s">
        <v>4321</v>
      </c>
      <c r="AF493" t="s">
        <v>63</v>
      </c>
      <c r="AH493">
        <v>0</v>
      </c>
      <c r="AI493" s="2">
        <v>45548</v>
      </c>
      <c r="AJ493" t="s">
        <v>64</v>
      </c>
      <c r="AK493" t="s">
        <v>64</v>
      </c>
      <c r="AL493" t="s">
        <v>4322</v>
      </c>
      <c r="AM493" t="s">
        <v>4318</v>
      </c>
      <c r="AN493" s="3">
        <v>237.72</v>
      </c>
      <c r="AO493" t="s">
        <v>4313</v>
      </c>
      <c r="AP493" t="s">
        <v>64</v>
      </c>
      <c r="AQ493" t="s">
        <v>4321</v>
      </c>
      <c r="AR493">
        <v>1336</v>
      </c>
      <c r="AS493" t="s">
        <v>66</v>
      </c>
    </row>
    <row r="494" spans="1:45" ht="16" x14ac:dyDescent="0.2">
      <c r="A494">
        <v>3524</v>
      </c>
      <c r="B494">
        <v>3524</v>
      </c>
      <c r="C494" s="2">
        <v>45555</v>
      </c>
      <c r="D494" t="s">
        <v>1761</v>
      </c>
      <c r="E494" t="s">
        <v>4330</v>
      </c>
      <c r="F494" s="3">
        <v>21.79</v>
      </c>
      <c r="G494" t="s">
        <v>47</v>
      </c>
      <c r="H494" s="3">
        <v>0</v>
      </c>
      <c r="I494" t="s">
        <v>48</v>
      </c>
      <c r="J494">
        <v>2720</v>
      </c>
      <c r="K494" t="s">
        <v>49</v>
      </c>
      <c r="L494" t="s">
        <v>50</v>
      </c>
      <c r="M494" t="s">
        <v>51</v>
      </c>
      <c r="N494">
        <v>942</v>
      </c>
      <c r="O494" t="s">
        <v>52</v>
      </c>
      <c r="P494" t="s">
        <v>53</v>
      </c>
      <c r="T494" t="s">
        <v>4331</v>
      </c>
      <c r="U494" t="s">
        <v>4332</v>
      </c>
      <c r="V494" t="s">
        <v>3031</v>
      </c>
      <c r="W494" t="s">
        <v>56</v>
      </c>
      <c r="X494" t="s">
        <v>4333</v>
      </c>
      <c r="Y494" t="s">
        <v>2036</v>
      </c>
      <c r="Z494" s="3">
        <v>19</v>
      </c>
      <c r="AA494" t="s">
        <v>4334</v>
      </c>
      <c r="AB494" t="s">
        <v>4335</v>
      </c>
      <c r="AC494" t="s">
        <v>61</v>
      </c>
      <c r="AD494" t="s">
        <v>61</v>
      </c>
      <c r="AE494" t="s">
        <v>4336</v>
      </c>
      <c r="AF494" t="s">
        <v>63</v>
      </c>
      <c r="AH494">
        <v>0</v>
      </c>
      <c r="AI494" s="2">
        <v>45555</v>
      </c>
      <c r="AJ494" t="s">
        <v>64</v>
      </c>
      <c r="AK494" t="s">
        <v>64</v>
      </c>
      <c r="AL494" t="s">
        <v>4337</v>
      </c>
      <c r="AM494" t="s">
        <v>4332</v>
      </c>
      <c r="AN494" s="3">
        <v>21.79</v>
      </c>
      <c r="AO494" t="s">
        <v>4335</v>
      </c>
      <c r="AP494" t="s">
        <v>64</v>
      </c>
      <c r="AQ494" t="s">
        <v>4336</v>
      </c>
      <c r="AR494">
        <v>1351</v>
      </c>
      <c r="AS494" t="s">
        <v>66</v>
      </c>
    </row>
    <row r="495" spans="1:45" ht="16" x14ac:dyDescent="0.2">
      <c r="A495">
        <v>3903</v>
      </c>
      <c r="B495">
        <v>3903</v>
      </c>
      <c r="C495" s="2">
        <v>45559</v>
      </c>
      <c r="D495" t="s">
        <v>1761</v>
      </c>
      <c r="E495" t="s">
        <v>4340</v>
      </c>
      <c r="F495" s="3">
        <v>4.99</v>
      </c>
      <c r="G495" t="s">
        <v>47</v>
      </c>
      <c r="H495" s="3">
        <v>0</v>
      </c>
      <c r="I495" t="s">
        <v>48</v>
      </c>
      <c r="J495">
        <v>2720</v>
      </c>
      <c r="K495" t="s">
        <v>49</v>
      </c>
      <c r="L495" t="s">
        <v>50</v>
      </c>
      <c r="M495" t="s">
        <v>51</v>
      </c>
      <c r="N495">
        <v>942</v>
      </c>
      <c r="O495" t="s">
        <v>52</v>
      </c>
      <c r="P495" t="s">
        <v>53</v>
      </c>
      <c r="T495" t="s">
        <v>1043</v>
      </c>
      <c r="U495" t="s">
        <v>4341</v>
      </c>
      <c r="V495" t="s">
        <v>2858</v>
      </c>
      <c r="W495" t="s">
        <v>56</v>
      </c>
      <c r="X495" t="s">
        <v>4342</v>
      </c>
      <c r="Y495" t="s">
        <v>953</v>
      </c>
      <c r="Z495" s="3">
        <v>19</v>
      </c>
      <c r="AA495" t="s">
        <v>1046</v>
      </c>
      <c r="AB495" t="s">
        <v>4195</v>
      </c>
      <c r="AC495" t="s">
        <v>61</v>
      </c>
      <c r="AD495" t="s">
        <v>61</v>
      </c>
      <c r="AE495" t="s">
        <v>4343</v>
      </c>
      <c r="AF495" t="s">
        <v>63</v>
      </c>
      <c r="AH495">
        <v>0</v>
      </c>
      <c r="AI495" s="2">
        <v>45559</v>
      </c>
      <c r="AJ495" t="s">
        <v>64</v>
      </c>
      <c r="AK495" t="s">
        <v>64</v>
      </c>
      <c r="AL495" t="s">
        <v>4344</v>
      </c>
      <c r="AM495" t="s">
        <v>4341</v>
      </c>
      <c r="AN495" s="3">
        <v>4.99</v>
      </c>
      <c r="AO495" t="s">
        <v>4195</v>
      </c>
      <c r="AP495" t="s">
        <v>64</v>
      </c>
      <c r="AQ495" t="s">
        <v>4343</v>
      </c>
      <c r="AR495">
        <v>1353</v>
      </c>
      <c r="AS495" t="s">
        <v>66</v>
      </c>
    </row>
    <row r="496" spans="1:45" ht="16" x14ac:dyDescent="0.2">
      <c r="A496">
        <v>3410</v>
      </c>
      <c r="B496">
        <v>3410</v>
      </c>
      <c r="C496" s="2">
        <v>45559.083333333343</v>
      </c>
      <c r="D496" t="s">
        <v>1761</v>
      </c>
      <c r="E496" t="s">
        <v>4345</v>
      </c>
      <c r="F496" s="3">
        <v>71.88</v>
      </c>
      <c r="G496" t="s">
        <v>47</v>
      </c>
      <c r="H496" s="3">
        <v>0</v>
      </c>
      <c r="I496" t="s">
        <v>48</v>
      </c>
      <c r="J496">
        <v>2720</v>
      </c>
      <c r="K496" t="s">
        <v>49</v>
      </c>
      <c r="L496" t="s">
        <v>50</v>
      </c>
      <c r="M496" t="s">
        <v>51</v>
      </c>
      <c r="N496">
        <v>940</v>
      </c>
      <c r="O496" t="s">
        <v>52</v>
      </c>
      <c r="P496" t="s">
        <v>53</v>
      </c>
      <c r="T496" t="s">
        <v>950</v>
      </c>
      <c r="U496" t="s">
        <v>4346</v>
      </c>
      <c r="V496" t="s">
        <v>2835</v>
      </c>
      <c r="W496" t="s">
        <v>56</v>
      </c>
      <c r="X496" t="s">
        <v>4347</v>
      </c>
      <c r="Y496" t="s">
        <v>953</v>
      </c>
      <c r="Z496" s="3">
        <v>19</v>
      </c>
      <c r="AA496" t="s">
        <v>954</v>
      </c>
      <c r="AB496" t="s">
        <v>4195</v>
      </c>
      <c r="AC496" t="s">
        <v>61</v>
      </c>
      <c r="AD496" t="s">
        <v>61</v>
      </c>
      <c r="AE496" t="s">
        <v>4348</v>
      </c>
      <c r="AF496" t="s">
        <v>63</v>
      </c>
      <c r="AH496">
        <v>0</v>
      </c>
      <c r="AI496" s="2">
        <v>45559</v>
      </c>
      <c r="AJ496" t="s">
        <v>64</v>
      </c>
      <c r="AK496" t="s">
        <v>64</v>
      </c>
      <c r="AL496" t="s">
        <v>4349</v>
      </c>
      <c r="AM496" t="s">
        <v>4346</v>
      </c>
      <c r="AN496" s="3">
        <v>71.88</v>
      </c>
      <c r="AO496" t="s">
        <v>4195</v>
      </c>
      <c r="AP496" t="s">
        <v>64</v>
      </c>
      <c r="AQ496" t="s">
        <v>4348</v>
      </c>
      <c r="AR496">
        <v>1340</v>
      </c>
      <c r="AS496" t="s">
        <v>66</v>
      </c>
    </row>
    <row r="497" spans="1:45" ht="16" x14ac:dyDescent="0.2">
      <c r="A497">
        <v>3360</v>
      </c>
      <c r="B497">
        <v>3360</v>
      </c>
      <c r="C497" s="2">
        <v>45559.083333333343</v>
      </c>
      <c r="D497" t="s">
        <v>1814</v>
      </c>
      <c r="E497" t="s">
        <v>2248</v>
      </c>
      <c r="F497" s="3">
        <v>21.56</v>
      </c>
      <c r="G497" t="s">
        <v>47</v>
      </c>
      <c r="H497" s="3">
        <v>0</v>
      </c>
      <c r="I497" t="s">
        <v>48</v>
      </c>
      <c r="J497">
        <v>2710</v>
      </c>
      <c r="K497" t="s">
        <v>49</v>
      </c>
      <c r="L497" t="s">
        <v>50</v>
      </c>
      <c r="M497" t="s">
        <v>51</v>
      </c>
      <c r="N497">
        <v>940</v>
      </c>
      <c r="O497" t="s">
        <v>52</v>
      </c>
      <c r="P497" t="s">
        <v>53</v>
      </c>
      <c r="T497" t="s">
        <v>4350</v>
      </c>
      <c r="U497" t="s">
        <v>4351</v>
      </c>
      <c r="V497" t="s">
        <v>2872</v>
      </c>
      <c r="W497" t="s">
        <v>56</v>
      </c>
      <c r="X497" t="s">
        <v>4352</v>
      </c>
      <c r="Y497" t="s">
        <v>2061</v>
      </c>
      <c r="Z497" s="3">
        <v>19</v>
      </c>
      <c r="AA497" t="s">
        <v>4353</v>
      </c>
      <c r="AB497" t="s">
        <v>4195</v>
      </c>
      <c r="AC497" t="s">
        <v>61</v>
      </c>
      <c r="AD497" t="s">
        <v>61</v>
      </c>
      <c r="AE497" t="s">
        <v>4354</v>
      </c>
      <c r="AF497" t="s">
        <v>63</v>
      </c>
      <c r="AH497">
        <v>0</v>
      </c>
      <c r="AI497" s="2">
        <v>45559</v>
      </c>
      <c r="AJ497" t="s">
        <v>64</v>
      </c>
      <c r="AK497" t="s">
        <v>64</v>
      </c>
      <c r="AL497" t="s">
        <v>4355</v>
      </c>
      <c r="AM497" t="s">
        <v>4351</v>
      </c>
      <c r="AN497" s="3">
        <v>21.56</v>
      </c>
      <c r="AO497" t="s">
        <v>4195</v>
      </c>
      <c r="AP497" t="s">
        <v>64</v>
      </c>
      <c r="AQ497" t="s">
        <v>4354</v>
      </c>
      <c r="AR497">
        <v>1339</v>
      </c>
      <c r="AS497" t="s">
        <v>66</v>
      </c>
    </row>
    <row r="498" spans="1:45" ht="16" x14ac:dyDescent="0.2">
      <c r="A498">
        <v>3362</v>
      </c>
      <c r="B498">
        <v>3362</v>
      </c>
      <c r="C498" s="2">
        <v>45560.083333333343</v>
      </c>
      <c r="D498" t="s">
        <v>1814</v>
      </c>
      <c r="E498" t="s">
        <v>68</v>
      </c>
      <c r="F498" s="3">
        <v>5.39</v>
      </c>
      <c r="G498" t="s">
        <v>47</v>
      </c>
      <c r="H498" s="3">
        <v>0</v>
      </c>
      <c r="I498" t="s">
        <v>48</v>
      </c>
      <c r="J498">
        <v>2710</v>
      </c>
      <c r="K498" t="s">
        <v>49</v>
      </c>
      <c r="L498" t="s">
        <v>50</v>
      </c>
      <c r="M498" t="s">
        <v>51</v>
      </c>
      <c r="N498">
        <v>940</v>
      </c>
      <c r="O498" t="s">
        <v>52</v>
      </c>
      <c r="P498" t="s">
        <v>53</v>
      </c>
      <c r="T498" t="s">
        <v>4205</v>
      </c>
      <c r="U498" t="s">
        <v>4356</v>
      </c>
      <c r="V498" t="s">
        <v>2793</v>
      </c>
      <c r="W498" t="s">
        <v>56</v>
      </c>
      <c r="X498" t="s">
        <v>4357</v>
      </c>
      <c r="Y498" t="s">
        <v>72</v>
      </c>
      <c r="Z498" s="3">
        <v>19</v>
      </c>
      <c r="AA498" t="s">
        <v>4208</v>
      </c>
      <c r="AB498" t="s">
        <v>4358</v>
      </c>
      <c r="AC498" t="s">
        <v>61</v>
      </c>
      <c r="AD498" t="s">
        <v>61</v>
      </c>
      <c r="AE498" t="s">
        <v>4359</v>
      </c>
      <c r="AF498" t="s">
        <v>63</v>
      </c>
      <c r="AH498">
        <v>0</v>
      </c>
      <c r="AI498" s="2">
        <v>45560</v>
      </c>
      <c r="AJ498" t="s">
        <v>64</v>
      </c>
      <c r="AK498" t="s">
        <v>64</v>
      </c>
      <c r="AL498" t="s">
        <v>4360</v>
      </c>
      <c r="AM498" t="s">
        <v>4356</v>
      </c>
      <c r="AN498" s="3">
        <v>5.39</v>
      </c>
      <c r="AO498" t="s">
        <v>4358</v>
      </c>
      <c r="AP498" t="s">
        <v>64</v>
      </c>
      <c r="AQ498" t="s">
        <v>4359</v>
      </c>
      <c r="AR498">
        <v>1341</v>
      </c>
      <c r="AS498" t="s">
        <v>66</v>
      </c>
    </row>
    <row r="499" spans="1:45" ht="16" x14ac:dyDescent="0.2">
      <c r="A499">
        <v>3386</v>
      </c>
      <c r="B499">
        <v>3386</v>
      </c>
      <c r="C499" s="2">
        <v>45561</v>
      </c>
      <c r="D499" t="s">
        <v>1814</v>
      </c>
      <c r="E499" t="s">
        <v>4361</v>
      </c>
      <c r="F499" s="3">
        <v>313</v>
      </c>
      <c r="G499" t="s">
        <v>47</v>
      </c>
      <c r="H499" s="3">
        <v>0</v>
      </c>
      <c r="I499" t="s">
        <v>48</v>
      </c>
      <c r="J499">
        <v>2563</v>
      </c>
      <c r="K499" t="s">
        <v>49</v>
      </c>
      <c r="L499" t="s">
        <v>50</v>
      </c>
      <c r="M499" t="s">
        <v>51</v>
      </c>
      <c r="N499">
        <v>942</v>
      </c>
      <c r="O499" t="s">
        <v>52</v>
      </c>
      <c r="P499" t="s">
        <v>53</v>
      </c>
      <c r="T499" t="s">
        <v>2974</v>
      </c>
      <c r="U499" t="s">
        <v>4362</v>
      </c>
      <c r="V499" t="s">
        <v>2844</v>
      </c>
      <c r="W499" t="s">
        <v>56</v>
      </c>
      <c r="X499" t="s">
        <v>4363</v>
      </c>
      <c r="Y499" t="s">
        <v>4275</v>
      </c>
      <c r="Z499" s="3">
        <v>7</v>
      </c>
      <c r="AA499" t="s">
        <v>2977</v>
      </c>
      <c r="AB499" t="s">
        <v>4364</v>
      </c>
      <c r="AC499" t="s">
        <v>61</v>
      </c>
      <c r="AD499" t="s">
        <v>61</v>
      </c>
      <c r="AE499" t="s">
        <v>4365</v>
      </c>
      <c r="AF499" t="s">
        <v>63</v>
      </c>
      <c r="AH499">
        <v>0</v>
      </c>
      <c r="AI499" s="2">
        <v>45561</v>
      </c>
      <c r="AJ499" t="s">
        <v>64</v>
      </c>
      <c r="AK499" t="s">
        <v>64</v>
      </c>
      <c r="AL499" t="s">
        <v>4366</v>
      </c>
      <c r="AM499" t="s">
        <v>4362</v>
      </c>
      <c r="AN499" s="3">
        <v>313</v>
      </c>
      <c r="AO499" t="s">
        <v>4364</v>
      </c>
      <c r="AP499" t="s">
        <v>64</v>
      </c>
      <c r="AQ499" t="s">
        <v>4365</v>
      </c>
      <c r="AR499">
        <v>1354</v>
      </c>
      <c r="AS499" t="s">
        <v>66</v>
      </c>
    </row>
    <row r="500" spans="1:45" ht="16" x14ac:dyDescent="0.2">
      <c r="A500">
        <v>3388</v>
      </c>
      <c r="B500">
        <v>3388</v>
      </c>
      <c r="C500" s="2">
        <v>45562</v>
      </c>
      <c r="D500" t="s">
        <v>1814</v>
      </c>
      <c r="E500" t="s">
        <v>4371</v>
      </c>
      <c r="F500" s="3">
        <v>351.55</v>
      </c>
      <c r="G500" t="s">
        <v>47</v>
      </c>
      <c r="H500" s="3">
        <v>0</v>
      </c>
      <c r="I500" t="s">
        <v>48</v>
      </c>
      <c r="J500">
        <v>2563</v>
      </c>
      <c r="K500" t="s">
        <v>49</v>
      </c>
      <c r="L500" t="s">
        <v>50</v>
      </c>
      <c r="M500" t="s">
        <v>51</v>
      </c>
      <c r="N500">
        <v>942</v>
      </c>
      <c r="O500" t="s">
        <v>52</v>
      </c>
      <c r="P500" t="s">
        <v>53</v>
      </c>
      <c r="T500" t="s">
        <v>4372</v>
      </c>
      <c r="U500" t="s">
        <v>4373</v>
      </c>
      <c r="V500" t="s">
        <v>2852</v>
      </c>
      <c r="W500" t="s">
        <v>56</v>
      </c>
      <c r="X500" t="s">
        <v>4374</v>
      </c>
      <c r="Y500" t="s">
        <v>4275</v>
      </c>
      <c r="Z500" s="3">
        <v>0</v>
      </c>
      <c r="AA500" t="s">
        <v>4375</v>
      </c>
      <c r="AB500" t="s">
        <v>4376</v>
      </c>
      <c r="AC500" t="s">
        <v>61</v>
      </c>
      <c r="AD500" t="s">
        <v>61</v>
      </c>
      <c r="AE500" t="s">
        <v>4377</v>
      </c>
      <c r="AF500" t="s">
        <v>63</v>
      </c>
      <c r="AH500">
        <v>0</v>
      </c>
      <c r="AI500" s="2">
        <v>45562</v>
      </c>
      <c r="AJ500" t="s">
        <v>64</v>
      </c>
      <c r="AK500" t="s">
        <v>64</v>
      </c>
      <c r="AL500" t="s">
        <v>4378</v>
      </c>
      <c r="AM500" t="s">
        <v>4373</v>
      </c>
      <c r="AN500" s="3">
        <v>351.55</v>
      </c>
      <c r="AO500" t="s">
        <v>4376</v>
      </c>
      <c r="AP500" t="s">
        <v>64</v>
      </c>
      <c r="AQ500" t="s">
        <v>4377</v>
      </c>
      <c r="AR500">
        <v>1355</v>
      </c>
      <c r="AS500" t="s">
        <v>66</v>
      </c>
    </row>
    <row r="501" spans="1:45" ht="16" x14ac:dyDescent="0.2">
      <c r="A501">
        <v>3389</v>
      </c>
      <c r="B501">
        <v>3389</v>
      </c>
      <c r="C501" s="2">
        <v>45562.083333333343</v>
      </c>
      <c r="D501" t="s">
        <v>1761</v>
      </c>
      <c r="E501" t="s">
        <v>1010</v>
      </c>
      <c r="F501" s="3">
        <v>274.33999999999997</v>
      </c>
      <c r="G501" t="s">
        <v>47</v>
      </c>
      <c r="H501" s="3">
        <v>0</v>
      </c>
      <c r="I501" t="s">
        <v>48</v>
      </c>
      <c r="J501">
        <v>2720</v>
      </c>
      <c r="K501" t="s">
        <v>49</v>
      </c>
      <c r="L501" t="s">
        <v>50</v>
      </c>
      <c r="M501" t="s">
        <v>51</v>
      </c>
      <c r="N501">
        <v>940</v>
      </c>
      <c r="O501" t="s">
        <v>52</v>
      </c>
      <c r="P501" t="s">
        <v>53</v>
      </c>
      <c r="T501" t="s">
        <v>4383</v>
      </c>
      <c r="U501" t="s">
        <v>4384</v>
      </c>
      <c r="V501" t="s">
        <v>2868</v>
      </c>
      <c r="W501" t="s">
        <v>56</v>
      </c>
      <c r="X501" t="s">
        <v>4385</v>
      </c>
      <c r="Y501" t="s">
        <v>945</v>
      </c>
      <c r="Z501" s="3">
        <v>19</v>
      </c>
      <c r="AA501" t="s">
        <v>4386</v>
      </c>
      <c r="AB501" t="s">
        <v>4387</v>
      </c>
      <c r="AC501" t="s">
        <v>61</v>
      </c>
      <c r="AD501" t="s">
        <v>61</v>
      </c>
      <c r="AE501" t="s">
        <v>4388</v>
      </c>
      <c r="AF501" t="s">
        <v>63</v>
      </c>
      <c r="AH501">
        <v>0</v>
      </c>
      <c r="AI501" s="2">
        <v>45562</v>
      </c>
      <c r="AJ501" t="s">
        <v>64</v>
      </c>
      <c r="AK501" t="s">
        <v>64</v>
      </c>
      <c r="AL501" t="s">
        <v>4389</v>
      </c>
      <c r="AM501" t="s">
        <v>4384</v>
      </c>
      <c r="AN501" s="3">
        <v>274.33999999999997</v>
      </c>
      <c r="AO501" t="s">
        <v>4387</v>
      </c>
      <c r="AP501" t="s">
        <v>64</v>
      </c>
      <c r="AQ501" t="s">
        <v>4388</v>
      </c>
      <c r="AR501">
        <v>1346</v>
      </c>
      <c r="AS501" t="s">
        <v>66</v>
      </c>
    </row>
    <row r="502" spans="1:45" ht="16" x14ac:dyDescent="0.2">
      <c r="A502">
        <v>3370</v>
      </c>
      <c r="B502">
        <v>3370</v>
      </c>
      <c r="C502" s="2">
        <v>45565</v>
      </c>
      <c r="D502" t="s">
        <v>1934</v>
      </c>
      <c r="E502" t="s">
        <v>206</v>
      </c>
      <c r="F502" s="3">
        <v>3110.01</v>
      </c>
      <c r="G502" t="s">
        <v>47</v>
      </c>
      <c r="H502" s="3">
        <v>0</v>
      </c>
      <c r="I502" t="s">
        <v>104</v>
      </c>
      <c r="J502">
        <v>2551</v>
      </c>
      <c r="K502" t="s">
        <v>49</v>
      </c>
      <c r="L502" t="s">
        <v>50</v>
      </c>
      <c r="M502" t="s">
        <v>51</v>
      </c>
      <c r="N502">
        <v>1730</v>
      </c>
      <c r="O502" t="s">
        <v>52</v>
      </c>
      <c r="P502" t="s">
        <v>203</v>
      </c>
      <c r="T502" t="s">
        <v>64</v>
      </c>
      <c r="Z502" s="3"/>
      <c r="AF502" t="s">
        <v>63</v>
      </c>
      <c r="AH502">
        <v>0</v>
      </c>
      <c r="AI502" s="2">
        <v>45565</v>
      </c>
      <c r="AJ502" t="s">
        <v>64</v>
      </c>
      <c r="AK502" t="s">
        <v>64</v>
      </c>
      <c r="AL502" t="s">
        <v>64</v>
      </c>
      <c r="AN502" s="3"/>
      <c r="AP502" t="s">
        <v>64</v>
      </c>
      <c r="AR502" t="s">
        <v>64</v>
      </c>
      <c r="AS502" t="s">
        <v>66</v>
      </c>
    </row>
    <row r="503" spans="1:45" ht="16" x14ac:dyDescent="0.2">
      <c r="A503">
        <v>3371</v>
      </c>
      <c r="B503">
        <v>3371</v>
      </c>
      <c r="C503" s="2">
        <v>45565</v>
      </c>
      <c r="D503" t="s">
        <v>1935</v>
      </c>
      <c r="E503" t="s">
        <v>206</v>
      </c>
      <c r="F503" s="3">
        <v>2382.81</v>
      </c>
      <c r="G503" t="s">
        <v>47</v>
      </c>
      <c r="H503" s="3">
        <v>0</v>
      </c>
      <c r="I503" t="s">
        <v>104</v>
      </c>
      <c r="J503">
        <v>2551</v>
      </c>
      <c r="K503" t="s">
        <v>49</v>
      </c>
      <c r="L503" t="s">
        <v>50</v>
      </c>
      <c r="M503" t="s">
        <v>51</v>
      </c>
      <c r="N503">
        <v>1730</v>
      </c>
      <c r="O503" t="s">
        <v>52</v>
      </c>
      <c r="P503" t="s">
        <v>203</v>
      </c>
      <c r="T503" t="s">
        <v>64</v>
      </c>
      <c r="Z503" s="3"/>
      <c r="AF503" t="s">
        <v>63</v>
      </c>
      <c r="AH503">
        <v>0</v>
      </c>
      <c r="AI503" s="2">
        <v>45565</v>
      </c>
      <c r="AJ503" t="s">
        <v>64</v>
      </c>
      <c r="AK503" t="s">
        <v>64</v>
      </c>
      <c r="AL503" t="s">
        <v>64</v>
      </c>
      <c r="AN503" s="3"/>
      <c r="AP503" t="s">
        <v>64</v>
      </c>
      <c r="AR503" t="s">
        <v>64</v>
      </c>
      <c r="AS503" t="s">
        <v>66</v>
      </c>
    </row>
    <row r="504" spans="1:45" ht="16" x14ac:dyDescent="0.2">
      <c r="A504">
        <v>3402</v>
      </c>
      <c r="B504">
        <v>3402</v>
      </c>
      <c r="C504" s="2">
        <v>45565</v>
      </c>
      <c r="D504" t="s">
        <v>1814</v>
      </c>
      <c r="E504" t="s">
        <v>4393</v>
      </c>
      <c r="F504" s="3">
        <v>101.2</v>
      </c>
      <c r="G504" t="s">
        <v>47</v>
      </c>
      <c r="H504" s="3">
        <v>0</v>
      </c>
      <c r="I504" t="s">
        <v>48</v>
      </c>
      <c r="J504">
        <v>2560</v>
      </c>
      <c r="K504" t="s">
        <v>49</v>
      </c>
      <c r="L504" t="s">
        <v>50</v>
      </c>
      <c r="M504" t="s">
        <v>51</v>
      </c>
      <c r="N504">
        <v>561</v>
      </c>
      <c r="O504" t="s">
        <v>52</v>
      </c>
      <c r="P504" t="s">
        <v>53</v>
      </c>
      <c r="T504" t="s">
        <v>4394</v>
      </c>
      <c r="U504" t="s">
        <v>4395</v>
      </c>
      <c r="V504" t="s">
        <v>2776</v>
      </c>
      <c r="W504" t="s">
        <v>56</v>
      </c>
      <c r="X504" t="s">
        <v>4396</v>
      </c>
      <c r="Y504" t="s">
        <v>4397</v>
      </c>
      <c r="Z504" s="3">
        <v>0</v>
      </c>
      <c r="AA504" t="s">
        <v>4398</v>
      </c>
      <c r="AB504" t="s">
        <v>4399</v>
      </c>
      <c r="AC504" t="s">
        <v>61</v>
      </c>
      <c r="AD504" t="s">
        <v>61</v>
      </c>
      <c r="AE504" t="s">
        <v>4400</v>
      </c>
      <c r="AF504" t="s">
        <v>63</v>
      </c>
      <c r="AH504">
        <v>0</v>
      </c>
      <c r="AI504" s="2">
        <v>45565</v>
      </c>
      <c r="AJ504" t="s">
        <v>64</v>
      </c>
      <c r="AK504" t="s">
        <v>64</v>
      </c>
      <c r="AL504" t="s">
        <v>4401</v>
      </c>
      <c r="AM504" t="s">
        <v>4395</v>
      </c>
      <c r="AN504" s="3">
        <v>257.18</v>
      </c>
      <c r="AO504" t="s">
        <v>4399</v>
      </c>
      <c r="AP504" t="s">
        <v>64</v>
      </c>
      <c r="AQ504" t="s">
        <v>4400</v>
      </c>
      <c r="AR504">
        <v>1359</v>
      </c>
      <c r="AS504" t="s">
        <v>66</v>
      </c>
    </row>
    <row r="505" spans="1:45" ht="16" x14ac:dyDescent="0.2">
      <c r="A505">
        <v>3403</v>
      </c>
      <c r="B505">
        <v>3403</v>
      </c>
      <c r="C505" s="2">
        <v>45565</v>
      </c>
      <c r="D505" t="s">
        <v>1814</v>
      </c>
      <c r="E505" t="s">
        <v>4402</v>
      </c>
      <c r="F505" s="3">
        <v>135.63999999999999</v>
      </c>
      <c r="G505" t="s">
        <v>47</v>
      </c>
      <c r="H505" s="3">
        <v>0</v>
      </c>
      <c r="I505" t="s">
        <v>48</v>
      </c>
      <c r="J505">
        <v>3270</v>
      </c>
      <c r="K505" t="s">
        <v>49</v>
      </c>
      <c r="L505" t="s">
        <v>50</v>
      </c>
      <c r="M505" t="s">
        <v>106</v>
      </c>
      <c r="N505">
        <v>561</v>
      </c>
      <c r="O505" t="s">
        <v>52</v>
      </c>
      <c r="P505" t="s">
        <v>53</v>
      </c>
      <c r="T505" t="s">
        <v>4394</v>
      </c>
      <c r="U505" t="s">
        <v>4395</v>
      </c>
      <c r="V505" t="s">
        <v>2776</v>
      </c>
      <c r="W505" t="s">
        <v>56</v>
      </c>
      <c r="X505" t="s">
        <v>4396</v>
      </c>
      <c r="Y505" t="s">
        <v>4397</v>
      </c>
      <c r="Z505" s="3">
        <v>0</v>
      </c>
      <c r="AA505" t="s">
        <v>4398</v>
      </c>
      <c r="AB505" t="s">
        <v>4399</v>
      </c>
      <c r="AC505" t="s">
        <v>61</v>
      </c>
      <c r="AD505" t="s">
        <v>61</v>
      </c>
      <c r="AE505" t="s">
        <v>4400</v>
      </c>
      <c r="AF505" t="s">
        <v>63</v>
      </c>
      <c r="AH505">
        <v>0</v>
      </c>
      <c r="AI505" s="2">
        <v>45565</v>
      </c>
      <c r="AJ505" t="s">
        <v>64</v>
      </c>
      <c r="AK505" t="s">
        <v>64</v>
      </c>
      <c r="AL505" t="s">
        <v>4401</v>
      </c>
      <c r="AM505" t="s">
        <v>4395</v>
      </c>
      <c r="AN505" s="3">
        <v>257.18</v>
      </c>
      <c r="AO505" t="s">
        <v>4399</v>
      </c>
      <c r="AP505" t="s">
        <v>64</v>
      </c>
      <c r="AQ505" t="s">
        <v>4400</v>
      </c>
      <c r="AR505">
        <v>1359</v>
      </c>
      <c r="AS505" t="s">
        <v>66</v>
      </c>
    </row>
    <row r="506" spans="1:45" ht="16" x14ac:dyDescent="0.2">
      <c r="A506">
        <v>3404</v>
      </c>
      <c r="B506">
        <v>3404</v>
      </c>
      <c r="C506" s="2">
        <v>45565</v>
      </c>
      <c r="D506" t="s">
        <v>1814</v>
      </c>
      <c r="E506" t="s">
        <v>4403</v>
      </c>
      <c r="F506" s="3">
        <v>5.34</v>
      </c>
      <c r="G506" t="s">
        <v>47</v>
      </c>
      <c r="H506" s="3">
        <v>0</v>
      </c>
      <c r="I506" t="s">
        <v>48</v>
      </c>
      <c r="J506">
        <v>2561</v>
      </c>
      <c r="K506" t="s">
        <v>49</v>
      </c>
      <c r="L506" t="s">
        <v>50</v>
      </c>
      <c r="M506" t="s">
        <v>51</v>
      </c>
      <c r="N506">
        <v>561</v>
      </c>
      <c r="O506" t="s">
        <v>52</v>
      </c>
      <c r="P506" t="s">
        <v>53</v>
      </c>
      <c r="T506" t="s">
        <v>4394</v>
      </c>
      <c r="U506" t="s">
        <v>4395</v>
      </c>
      <c r="V506" t="s">
        <v>2776</v>
      </c>
      <c r="W506" t="s">
        <v>56</v>
      </c>
      <c r="X506" t="s">
        <v>4396</v>
      </c>
      <c r="Y506" t="s">
        <v>4397</v>
      </c>
      <c r="Z506" s="3">
        <v>0</v>
      </c>
      <c r="AA506" t="s">
        <v>4398</v>
      </c>
      <c r="AB506" t="s">
        <v>4399</v>
      </c>
      <c r="AC506" t="s">
        <v>61</v>
      </c>
      <c r="AD506" t="s">
        <v>61</v>
      </c>
      <c r="AE506" t="s">
        <v>4400</v>
      </c>
      <c r="AF506" t="s">
        <v>63</v>
      </c>
      <c r="AH506">
        <v>0</v>
      </c>
      <c r="AI506" s="2">
        <v>45565</v>
      </c>
      <c r="AJ506" t="s">
        <v>64</v>
      </c>
      <c r="AK506" t="s">
        <v>64</v>
      </c>
      <c r="AL506" t="s">
        <v>4401</v>
      </c>
      <c r="AM506" t="s">
        <v>4395</v>
      </c>
      <c r="AN506" s="3">
        <v>257.18</v>
      </c>
      <c r="AO506" t="s">
        <v>4399</v>
      </c>
      <c r="AP506" t="s">
        <v>64</v>
      </c>
      <c r="AQ506" t="s">
        <v>4400</v>
      </c>
      <c r="AR506">
        <v>1359</v>
      </c>
      <c r="AS506" t="s">
        <v>66</v>
      </c>
    </row>
    <row r="507" spans="1:45" ht="16" x14ac:dyDescent="0.2">
      <c r="A507">
        <v>3405</v>
      </c>
      <c r="B507">
        <v>3405</v>
      </c>
      <c r="C507" s="2">
        <v>45565</v>
      </c>
      <c r="D507" t="s">
        <v>1814</v>
      </c>
      <c r="E507" t="s">
        <v>4404</v>
      </c>
      <c r="F507" s="3">
        <v>15</v>
      </c>
      <c r="G507" t="s">
        <v>47</v>
      </c>
      <c r="H507" s="3">
        <v>7</v>
      </c>
      <c r="I507" t="s">
        <v>48</v>
      </c>
      <c r="J507">
        <v>2563</v>
      </c>
      <c r="K507" t="s">
        <v>49</v>
      </c>
      <c r="L507" t="s">
        <v>50</v>
      </c>
      <c r="M507" t="s">
        <v>51</v>
      </c>
      <c r="N507">
        <v>561</v>
      </c>
      <c r="O507" t="s">
        <v>52</v>
      </c>
      <c r="P507" t="s">
        <v>53</v>
      </c>
      <c r="T507" t="s">
        <v>4394</v>
      </c>
      <c r="U507" t="s">
        <v>4395</v>
      </c>
      <c r="V507" t="s">
        <v>2776</v>
      </c>
      <c r="W507" t="s">
        <v>56</v>
      </c>
      <c r="X507" t="s">
        <v>4396</v>
      </c>
      <c r="Y507" t="s">
        <v>4397</v>
      </c>
      <c r="Z507" s="3">
        <v>0</v>
      </c>
      <c r="AA507" t="s">
        <v>4398</v>
      </c>
      <c r="AB507" t="s">
        <v>4399</v>
      </c>
      <c r="AC507" t="s">
        <v>61</v>
      </c>
      <c r="AD507" t="s">
        <v>61</v>
      </c>
      <c r="AE507" t="s">
        <v>4400</v>
      </c>
      <c r="AF507" t="s">
        <v>63</v>
      </c>
      <c r="AH507">
        <v>58</v>
      </c>
      <c r="AI507" s="2">
        <v>45565</v>
      </c>
      <c r="AJ507" t="s">
        <v>64</v>
      </c>
      <c r="AK507" t="s">
        <v>64</v>
      </c>
      <c r="AL507" t="s">
        <v>4401</v>
      </c>
      <c r="AM507" t="s">
        <v>4395</v>
      </c>
      <c r="AN507" s="3">
        <v>257.18</v>
      </c>
      <c r="AO507" t="s">
        <v>4399</v>
      </c>
      <c r="AP507" t="s">
        <v>64</v>
      </c>
      <c r="AQ507" t="s">
        <v>4400</v>
      </c>
      <c r="AR507">
        <v>1359</v>
      </c>
      <c r="AS507" t="s">
        <v>66</v>
      </c>
    </row>
    <row r="508" spans="1:45" ht="16" x14ac:dyDescent="0.2">
      <c r="A508">
        <v>3407</v>
      </c>
      <c r="B508">
        <v>3407</v>
      </c>
      <c r="C508" s="2">
        <v>45565</v>
      </c>
      <c r="D508" t="s">
        <v>1814</v>
      </c>
      <c r="E508" t="s">
        <v>4405</v>
      </c>
      <c r="F508" s="3">
        <v>295.99</v>
      </c>
      <c r="G508" t="s">
        <v>47</v>
      </c>
      <c r="H508" s="3">
        <v>0</v>
      </c>
      <c r="I508" t="s">
        <v>48</v>
      </c>
      <c r="J508">
        <v>2562</v>
      </c>
      <c r="K508" t="s">
        <v>49</v>
      </c>
      <c r="L508" t="s">
        <v>50</v>
      </c>
      <c r="M508" t="s">
        <v>51</v>
      </c>
      <c r="N508">
        <v>561</v>
      </c>
      <c r="O508" t="s">
        <v>52</v>
      </c>
      <c r="P508" t="s">
        <v>53</v>
      </c>
      <c r="T508" t="s">
        <v>4406</v>
      </c>
      <c r="U508" t="s">
        <v>4395</v>
      </c>
      <c r="V508" t="s">
        <v>2779</v>
      </c>
      <c r="W508" t="s">
        <v>56</v>
      </c>
      <c r="X508" t="s">
        <v>4407</v>
      </c>
      <c r="Y508" t="s">
        <v>4397</v>
      </c>
      <c r="Z508" s="3">
        <v>0</v>
      </c>
      <c r="AA508" t="s">
        <v>4408</v>
      </c>
      <c r="AB508" t="s">
        <v>4399</v>
      </c>
      <c r="AC508" t="s">
        <v>61</v>
      </c>
      <c r="AD508" t="s">
        <v>61</v>
      </c>
      <c r="AE508" t="s">
        <v>4409</v>
      </c>
      <c r="AF508" t="s">
        <v>63</v>
      </c>
      <c r="AH508">
        <v>0</v>
      </c>
      <c r="AI508" s="2">
        <v>45565</v>
      </c>
      <c r="AJ508" t="s">
        <v>64</v>
      </c>
      <c r="AK508" t="s">
        <v>64</v>
      </c>
      <c r="AL508" t="s">
        <v>4410</v>
      </c>
      <c r="AM508" t="s">
        <v>4395</v>
      </c>
      <c r="AN508" s="3">
        <v>295.99</v>
      </c>
      <c r="AO508" t="s">
        <v>4399</v>
      </c>
      <c r="AP508" t="s">
        <v>64</v>
      </c>
      <c r="AQ508" t="s">
        <v>4409</v>
      </c>
      <c r="AR508">
        <v>1360</v>
      </c>
      <c r="AS508" t="s">
        <v>66</v>
      </c>
    </row>
    <row r="509" spans="1:45" ht="16" x14ac:dyDescent="0.2">
      <c r="A509">
        <v>3645</v>
      </c>
      <c r="B509">
        <v>3645</v>
      </c>
      <c r="C509" s="2">
        <v>45565</v>
      </c>
      <c r="D509" t="s">
        <v>1934</v>
      </c>
      <c r="E509" t="s">
        <v>204</v>
      </c>
      <c r="F509" s="3">
        <v>712.19</v>
      </c>
      <c r="G509" t="s">
        <v>47</v>
      </c>
      <c r="H509" s="3">
        <v>0</v>
      </c>
      <c r="I509" t="s">
        <v>104</v>
      </c>
      <c r="J509">
        <v>2555</v>
      </c>
      <c r="K509" t="s">
        <v>49</v>
      </c>
      <c r="L509" t="s">
        <v>50</v>
      </c>
      <c r="M509" t="s">
        <v>51</v>
      </c>
      <c r="N509">
        <v>1730</v>
      </c>
      <c r="O509" t="s">
        <v>52</v>
      </c>
      <c r="P509" t="s">
        <v>203</v>
      </c>
      <c r="T509" t="s">
        <v>64</v>
      </c>
      <c r="Z509" s="3"/>
      <c r="AF509" t="s">
        <v>63</v>
      </c>
      <c r="AH509">
        <v>0</v>
      </c>
      <c r="AI509" s="2">
        <v>45565</v>
      </c>
      <c r="AJ509" t="s">
        <v>64</v>
      </c>
      <c r="AK509" t="s">
        <v>64</v>
      </c>
      <c r="AL509" t="s">
        <v>64</v>
      </c>
      <c r="AN509" s="3"/>
      <c r="AP509" t="s">
        <v>64</v>
      </c>
      <c r="AR509" t="s">
        <v>64</v>
      </c>
      <c r="AS509" t="s">
        <v>66</v>
      </c>
    </row>
    <row r="510" spans="1:45" ht="16" x14ac:dyDescent="0.2">
      <c r="A510">
        <v>3648</v>
      </c>
      <c r="B510">
        <v>3648</v>
      </c>
      <c r="C510" s="2">
        <v>45565</v>
      </c>
      <c r="D510" t="s">
        <v>1936</v>
      </c>
      <c r="E510" t="s">
        <v>206</v>
      </c>
      <c r="F510" s="3">
        <v>3290.09</v>
      </c>
      <c r="G510" t="s">
        <v>47</v>
      </c>
      <c r="H510" s="3">
        <v>0</v>
      </c>
      <c r="I510" t="s">
        <v>104</v>
      </c>
      <c r="J510">
        <v>2551</v>
      </c>
      <c r="K510" t="s">
        <v>49</v>
      </c>
      <c r="L510" t="s">
        <v>50</v>
      </c>
      <c r="M510" t="s">
        <v>51</v>
      </c>
      <c r="N510">
        <v>1730</v>
      </c>
      <c r="O510" t="s">
        <v>52</v>
      </c>
      <c r="P510" t="s">
        <v>203</v>
      </c>
      <c r="T510" t="s">
        <v>64</v>
      </c>
      <c r="Z510" s="3"/>
      <c r="AF510" t="s">
        <v>63</v>
      </c>
      <c r="AH510">
        <v>0</v>
      </c>
      <c r="AI510" s="2">
        <v>45565</v>
      </c>
      <c r="AJ510" t="s">
        <v>64</v>
      </c>
      <c r="AK510" t="s">
        <v>64</v>
      </c>
      <c r="AL510" t="s">
        <v>64</v>
      </c>
      <c r="AN510" s="3"/>
      <c r="AP510" t="s">
        <v>64</v>
      </c>
      <c r="AR510" t="s">
        <v>64</v>
      </c>
      <c r="AS510" t="s">
        <v>66</v>
      </c>
    </row>
    <row r="511" spans="1:45" ht="16" x14ac:dyDescent="0.2">
      <c r="A511">
        <v>3651</v>
      </c>
      <c r="B511">
        <v>3651</v>
      </c>
      <c r="C511" s="2">
        <v>45565</v>
      </c>
      <c r="D511" t="s">
        <v>1936</v>
      </c>
      <c r="E511" t="s">
        <v>204</v>
      </c>
      <c r="F511" s="3">
        <v>753.43</v>
      </c>
      <c r="G511" t="s">
        <v>47</v>
      </c>
      <c r="H511" s="3">
        <v>0</v>
      </c>
      <c r="I511" t="s">
        <v>104</v>
      </c>
      <c r="J511">
        <v>2555</v>
      </c>
      <c r="K511" t="s">
        <v>49</v>
      </c>
      <c r="L511" t="s">
        <v>50</v>
      </c>
      <c r="M511" t="s">
        <v>51</v>
      </c>
      <c r="N511">
        <v>1730</v>
      </c>
      <c r="O511" t="s">
        <v>52</v>
      </c>
      <c r="P511" t="s">
        <v>203</v>
      </c>
      <c r="T511" t="s">
        <v>64</v>
      </c>
      <c r="Z511" s="3"/>
      <c r="AF511" t="s">
        <v>63</v>
      </c>
      <c r="AH511">
        <v>0</v>
      </c>
      <c r="AI511" s="2">
        <v>45565</v>
      </c>
      <c r="AJ511" t="s">
        <v>64</v>
      </c>
      <c r="AK511" t="s">
        <v>64</v>
      </c>
      <c r="AL511" t="s">
        <v>64</v>
      </c>
      <c r="AN511" s="3"/>
      <c r="AP511" t="s">
        <v>64</v>
      </c>
      <c r="AR511" t="s">
        <v>64</v>
      </c>
      <c r="AS511" t="s">
        <v>66</v>
      </c>
    </row>
    <row r="512" spans="1:45" ht="16" x14ac:dyDescent="0.2">
      <c r="A512">
        <v>4203</v>
      </c>
      <c r="B512">
        <v>4203</v>
      </c>
      <c r="C512" s="2">
        <v>45565</v>
      </c>
      <c r="D512" t="s">
        <v>1935</v>
      </c>
      <c r="E512" t="s">
        <v>204</v>
      </c>
      <c r="F512" s="3">
        <v>568.54</v>
      </c>
      <c r="G512" t="s">
        <v>47</v>
      </c>
      <c r="H512" s="3">
        <v>0</v>
      </c>
      <c r="I512" t="s">
        <v>104</v>
      </c>
      <c r="J512">
        <v>2555</v>
      </c>
      <c r="K512" t="s">
        <v>49</v>
      </c>
      <c r="L512" t="s">
        <v>50</v>
      </c>
      <c r="M512" t="s">
        <v>51</v>
      </c>
      <c r="N512">
        <v>1730</v>
      </c>
      <c r="O512" t="s">
        <v>52</v>
      </c>
      <c r="P512" t="s">
        <v>203</v>
      </c>
      <c r="T512" t="s">
        <v>64</v>
      </c>
      <c r="Z512" s="3"/>
      <c r="AF512" t="s">
        <v>63</v>
      </c>
      <c r="AH512">
        <v>0</v>
      </c>
      <c r="AI512" s="2">
        <v>45565</v>
      </c>
      <c r="AJ512" t="s">
        <v>64</v>
      </c>
      <c r="AK512" t="s">
        <v>64</v>
      </c>
      <c r="AL512" t="s">
        <v>64</v>
      </c>
      <c r="AN512" s="3"/>
      <c r="AP512" t="s">
        <v>64</v>
      </c>
      <c r="AR512" t="s">
        <v>64</v>
      </c>
      <c r="AS512" t="s">
        <v>66</v>
      </c>
    </row>
    <row r="513" spans="1:45" ht="16" x14ac:dyDescent="0.2">
      <c r="A513">
        <v>3412</v>
      </c>
      <c r="B513">
        <v>3412</v>
      </c>
      <c r="C513" s="2">
        <v>45565.083333333343</v>
      </c>
      <c r="D513" t="s">
        <v>1748</v>
      </c>
      <c r="E513" t="s">
        <v>4411</v>
      </c>
      <c r="F513" s="3">
        <v>6.32</v>
      </c>
      <c r="G513" t="s">
        <v>47</v>
      </c>
      <c r="H513" s="3">
        <v>0</v>
      </c>
      <c r="I513" t="s">
        <v>48</v>
      </c>
      <c r="J513">
        <v>2704</v>
      </c>
      <c r="K513" t="s">
        <v>49</v>
      </c>
      <c r="L513" t="s">
        <v>50</v>
      </c>
      <c r="M513" t="s">
        <v>51</v>
      </c>
      <c r="N513">
        <v>940</v>
      </c>
      <c r="O513" t="s">
        <v>52</v>
      </c>
      <c r="P513" t="s">
        <v>53</v>
      </c>
      <c r="T513" t="s">
        <v>4250</v>
      </c>
      <c r="U513" t="s">
        <v>4412</v>
      </c>
      <c r="Z513" s="3"/>
      <c r="AF513" t="s">
        <v>63</v>
      </c>
      <c r="AH513">
        <v>0</v>
      </c>
      <c r="AI513" s="2">
        <v>45565</v>
      </c>
      <c r="AJ513" t="s">
        <v>64</v>
      </c>
      <c r="AK513" t="s">
        <v>64</v>
      </c>
      <c r="AL513" t="s">
        <v>4413</v>
      </c>
      <c r="AM513" t="s">
        <v>4412</v>
      </c>
      <c r="AN513" s="3"/>
      <c r="AP513" t="s">
        <v>64</v>
      </c>
      <c r="AR513">
        <v>1347</v>
      </c>
      <c r="AS513" t="s">
        <v>66</v>
      </c>
    </row>
    <row r="514" spans="1:45" ht="16" x14ac:dyDescent="0.2">
      <c r="A514">
        <v>3793</v>
      </c>
      <c r="B514">
        <v>3793</v>
      </c>
      <c r="C514" s="2">
        <v>45566</v>
      </c>
      <c r="D514" t="s">
        <v>1761</v>
      </c>
      <c r="E514" t="s">
        <v>4414</v>
      </c>
      <c r="F514" s="3">
        <v>174</v>
      </c>
      <c r="G514" t="s">
        <v>47</v>
      </c>
      <c r="H514" s="3">
        <v>0</v>
      </c>
      <c r="I514" t="s">
        <v>48</v>
      </c>
      <c r="J514">
        <v>2560</v>
      </c>
      <c r="K514" t="s">
        <v>49</v>
      </c>
      <c r="L514" t="s">
        <v>50</v>
      </c>
      <c r="M514" t="s">
        <v>51</v>
      </c>
      <c r="N514">
        <v>562</v>
      </c>
      <c r="O514" t="s">
        <v>52</v>
      </c>
      <c r="P514" t="s">
        <v>53</v>
      </c>
      <c r="T514" t="s">
        <v>4415</v>
      </c>
      <c r="U514" t="s">
        <v>4416</v>
      </c>
      <c r="V514" t="s">
        <v>3064</v>
      </c>
      <c r="W514" t="s">
        <v>56</v>
      </c>
      <c r="X514" t="s">
        <v>4417</v>
      </c>
      <c r="Y514" t="s">
        <v>4418</v>
      </c>
      <c r="Z514" s="3">
        <v>0</v>
      </c>
      <c r="AA514" t="s">
        <v>4419</v>
      </c>
      <c r="AB514" t="s">
        <v>4420</v>
      </c>
      <c r="AC514" t="s">
        <v>61</v>
      </c>
      <c r="AD514" t="s">
        <v>61</v>
      </c>
      <c r="AE514" t="s">
        <v>4421</v>
      </c>
      <c r="AF514" t="s">
        <v>63</v>
      </c>
      <c r="AH514">
        <v>0</v>
      </c>
      <c r="AI514" s="2">
        <v>45566</v>
      </c>
      <c r="AJ514" t="s">
        <v>64</v>
      </c>
      <c r="AK514" t="s">
        <v>64</v>
      </c>
      <c r="AL514" t="s">
        <v>4422</v>
      </c>
      <c r="AM514" t="s">
        <v>4416</v>
      </c>
      <c r="AN514" s="3">
        <v>2900.03</v>
      </c>
      <c r="AO514" t="s">
        <v>4420</v>
      </c>
      <c r="AP514" t="s">
        <v>64</v>
      </c>
      <c r="AQ514" t="s">
        <v>4421</v>
      </c>
      <c r="AR514">
        <v>1410</v>
      </c>
      <c r="AS514" t="s">
        <v>66</v>
      </c>
    </row>
    <row r="515" spans="1:45" ht="16" x14ac:dyDescent="0.2">
      <c r="A515">
        <v>3794</v>
      </c>
      <c r="B515">
        <v>3794</v>
      </c>
      <c r="C515" s="2">
        <v>45566</v>
      </c>
      <c r="D515" t="s">
        <v>1761</v>
      </c>
      <c r="E515" t="s">
        <v>4423</v>
      </c>
      <c r="F515" s="3">
        <v>141.32</v>
      </c>
      <c r="G515" t="s">
        <v>47</v>
      </c>
      <c r="H515" s="3">
        <v>0</v>
      </c>
      <c r="I515" t="s">
        <v>48</v>
      </c>
      <c r="J515">
        <v>2562</v>
      </c>
      <c r="K515" t="s">
        <v>49</v>
      </c>
      <c r="L515" t="s">
        <v>50</v>
      </c>
      <c r="M515" t="s">
        <v>51</v>
      </c>
      <c r="N515">
        <v>562</v>
      </c>
      <c r="O515" t="s">
        <v>52</v>
      </c>
      <c r="P515" t="s">
        <v>53</v>
      </c>
      <c r="T515" t="s">
        <v>4415</v>
      </c>
      <c r="U515" t="s">
        <v>4416</v>
      </c>
      <c r="V515" t="s">
        <v>3064</v>
      </c>
      <c r="W515" t="s">
        <v>56</v>
      </c>
      <c r="X515" t="s">
        <v>4417</v>
      </c>
      <c r="Y515" t="s">
        <v>4418</v>
      </c>
      <c r="Z515" s="3">
        <v>0</v>
      </c>
      <c r="AA515" t="s">
        <v>4419</v>
      </c>
      <c r="AB515" t="s">
        <v>4420</v>
      </c>
      <c r="AC515" t="s">
        <v>61</v>
      </c>
      <c r="AD515" t="s">
        <v>61</v>
      </c>
      <c r="AE515" t="s">
        <v>4421</v>
      </c>
      <c r="AF515" t="s">
        <v>63</v>
      </c>
      <c r="AH515">
        <v>0</v>
      </c>
      <c r="AI515" s="2">
        <v>45566</v>
      </c>
      <c r="AJ515" t="s">
        <v>64</v>
      </c>
      <c r="AK515" t="s">
        <v>64</v>
      </c>
      <c r="AL515" t="s">
        <v>4422</v>
      </c>
      <c r="AM515" t="s">
        <v>4416</v>
      </c>
      <c r="AN515" s="3">
        <v>2900.03</v>
      </c>
      <c r="AO515" t="s">
        <v>4420</v>
      </c>
      <c r="AP515" t="s">
        <v>64</v>
      </c>
      <c r="AQ515" t="s">
        <v>4421</v>
      </c>
      <c r="AR515">
        <v>1410</v>
      </c>
      <c r="AS515" t="s">
        <v>66</v>
      </c>
    </row>
    <row r="516" spans="1:45" ht="16" x14ac:dyDescent="0.2">
      <c r="A516">
        <v>3795</v>
      </c>
      <c r="B516">
        <v>3795</v>
      </c>
      <c r="C516" s="2">
        <v>45566</v>
      </c>
      <c r="D516" t="s">
        <v>1761</v>
      </c>
      <c r="E516" t="s">
        <v>4424</v>
      </c>
      <c r="F516" s="3">
        <v>59.91</v>
      </c>
      <c r="G516" t="s">
        <v>47</v>
      </c>
      <c r="H516" s="3">
        <v>0</v>
      </c>
      <c r="I516" t="s">
        <v>48</v>
      </c>
      <c r="J516">
        <v>3270</v>
      </c>
      <c r="K516" t="s">
        <v>49</v>
      </c>
      <c r="L516" t="s">
        <v>50</v>
      </c>
      <c r="M516" t="s">
        <v>106</v>
      </c>
      <c r="N516">
        <v>562</v>
      </c>
      <c r="O516" t="s">
        <v>52</v>
      </c>
      <c r="P516" t="s">
        <v>53</v>
      </c>
      <c r="T516" t="s">
        <v>4415</v>
      </c>
      <c r="U516" t="s">
        <v>4416</v>
      </c>
      <c r="V516" t="s">
        <v>3064</v>
      </c>
      <c r="W516" t="s">
        <v>56</v>
      </c>
      <c r="X516" t="s">
        <v>4417</v>
      </c>
      <c r="Y516" t="s">
        <v>4418</v>
      </c>
      <c r="Z516" s="3">
        <v>0</v>
      </c>
      <c r="AA516" t="s">
        <v>4419</v>
      </c>
      <c r="AB516" t="s">
        <v>4420</v>
      </c>
      <c r="AC516" t="s">
        <v>61</v>
      </c>
      <c r="AD516" t="s">
        <v>61</v>
      </c>
      <c r="AE516" t="s">
        <v>4421</v>
      </c>
      <c r="AF516" t="s">
        <v>63</v>
      </c>
      <c r="AH516">
        <v>0</v>
      </c>
      <c r="AI516" s="2">
        <v>45566</v>
      </c>
      <c r="AJ516" t="s">
        <v>64</v>
      </c>
      <c r="AK516" t="s">
        <v>64</v>
      </c>
      <c r="AL516" t="s">
        <v>4422</v>
      </c>
      <c r="AM516" t="s">
        <v>4416</v>
      </c>
      <c r="AN516" s="3">
        <v>2900.03</v>
      </c>
      <c r="AO516" t="s">
        <v>4420</v>
      </c>
      <c r="AP516" t="s">
        <v>64</v>
      </c>
      <c r="AQ516" t="s">
        <v>4421</v>
      </c>
      <c r="AR516">
        <v>1410</v>
      </c>
      <c r="AS516" t="s">
        <v>66</v>
      </c>
    </row>
    <row r="517" spans="1:45" ht="16" x14ac:dyDescent="0.2">
      <c r="A517">
        <v>3796</v>
      </c>
      <c r="B517">
        <v>3796</v>
      </c>
      <c r="C517" s="2">
        <v>45566</v>
      </c>
      <c r="D517" t="s">
        <v>1761</v>
      </c>
      <c r="E517" t="s">
        <v>4425</v>
      </c>
      <c r="F517" s="3">
        <v>13.32</v>
      </c>
      <c r="G517" t="s">
        <v>47</v>
      </c>
      <c r="H517" s="3">
        <v>0</v>
      </c>
      <c r="I517" t="s">
        <v>48</v>
      </c>
      <c r="J517">
        <v>3270</v>
      </c>
      <c r="K517" t="s">
        <v>49</v>
      </c>
      <c r="L517" t="s">
        <v>50</v>
      </c>
      <c r="M517" t="s">
        <v>106</v>
      </c>
      <c r="N517">
        <v>562</v>
      </c>
      <c r="O517" t="s">
        <v>52</v>
      </c>
      <c r="P517" t="s">
        <v>53</v>
      </c>
      <c r="T517" t="s">
        <v>4415</v>
      </c>
      <c r="U517" t="s">
        <v>4416</v>
      </c>
      <c r="V517" t="s">
        <v>3064</v>
      </c>
      <c r="W517" t="s">
        <v>56</v>
      </c>
      <c r="X517" t="s">
        <v>4417</v>
      </c>
      <c r="Y517" t="s">
        <v>4418</v>
      </c>
      <c r="Z517" s="3">
        <v>0</v>
      </c>
      <c r="AA517" t="s">
        <v>4419</v>
      </c>
      <c r="AB517" t="s">
        <v>4420</v>
      </c>
      <c r="AC517" t="s">
        <v>61</v>
      </c>
      <c r="AD517" t="s">
        <v>61</v>
      </c>
      <c r="AE517" t="s">
        <v>4421</v>
      </c>
      <c r="AF517" t="s">
        <v>63</v>
      </c>
      <c r="AH517">
        <v>0</v>
      </c>
      <c r="AI517" s="2">
        <v>45566</v>
      </c>
      <c r="AJ517" t="s">
        <v>64</v>
      </c>
      <c r="AK517" t="s">
        <v>64</v>
      </c>
      <c r="AL517" t="s">
        <v>4422</v>
      </c>
      <c r="AM517" t="s">
        <v>4416</v>
      </c>
      <c r="AN517" s="3">
        <v>2900.03</v>
      </c>
      <c r="AO517" t="s">
        <v>4420</v>
      </c>
      <c r="AP517" t="s">
        <v>64</v>
      </c>
      <c r="AQ517" t="s">
        <v>4421</v>
      </c>
      <c r="AR517">
        <v>1410</v>
      </c>
      <c r="AS517" t="s">
        <v>66</v>
      </c>
    </row>
    <row r="518" spans="1:45" ht="16" x14ac:dyDescent="0.2">
      <c r="A518">
        <v>3797</v>
      </c>
      <c r="B518">
        <v>3797</v>
      </c>
      <c r="C518" s="2">
        <v>45566</v>
      </c>
      <c r="D518" t="s">
        <v>1761</v>
      </c>
      <c r="E518" t="s">
        <v>4425</v>
      </c>
      <c r="F518" s="3">
        <v>11.49</v>
      </c>
      <c r="G518" t="s">
        <v>47</v>
      </c>
      <c r="H518" s="3">
        <v>0</v>
      </c>
      <c r="I518" t="s">
        <v>48</v>
      </c>
      <c r="J518">
        <v>3270</v>
      </c>
      <c r="K518" t="s">
        <v>49</v>
      </c>
      <c r="L518" t="s">
        <v>50</v>
      </c>
      <c r="M518" t="s">
        <v>106</v>
      </c>
      <c r="N518">
        <v>562</v>
      </c>
      <c r="O518" t="s">
        <v>52</v>
      </c>
      <c r="P518" t="s">
        <v>53</v>
      </c>
      <c r="T518" t="s">
        <v>4415</v>
      </c>
      <c r="U518" t="s">
        <v>4416</v>
      </c>
      <c r="V518" t="s">
        <v>3064</v>
      </c>
      <c r="W518" t="s">
        <v>56</v>
      </c>
      <c r="X518" t="s">
        <v>4417</v>
      </c>
      <c r="Y518" t="s">
        <v>4418</v>
      </c>
      <c r="Z518" s="3">
        <v>0</v>
      </c>
      <c r="AA518" t="s">
        <v>4419</v>
      </c>
      <c r="AB518" t="s">
        <v>4420</v>
      </c>
      <c r="AC518" t="s">
        <v>61</v>
      </c>
      <c r="AD518" t="s">
        <v>61</v>
      </c>
      <c r="AE518" t="s">
        <v>4421</v>
      </c>
      <c r="AF518" t="s">
        <v>63</v>
      </c>
      <c r="AH518">
        <v>0</v>
      </c>
      <c r="AI518" s="2">
        <v>45566</v>
      </c>
      <c r="AJ518" t="s">
        <v>64</v>
      </c>
      <c r="AK518" t="s">
        <v>64</v>
      </c>
      <c r="AL518" t="s">
        <v>4422</v>
      </c>
      <c r="AM518" t="s">
        <v>4416</v>
      </c>
      <c r="AN518" s="3">
        <v>2900.03</v>
      </c>
      <c r="AO518" t="s">
        <v>4420</v>
      </c>
      <c r="AP518" t="s">
        <v>64</v>
      </c>
      <c r="AQ518" t="s">
        <v>4421</v>
      </c>
      <c r="AR518">
        <v>1410</v>
      </c>
      <c r="AS518" t="s">
        <v>66</v>
      </c>
    </row>
    <row r="519" spans="1:45" ht="16" x14ac:dyDescent="0.2">
      <c r="A519">
        <v>3798</v>
      </c>
      <c r="B519">
        <v>3798</v>
      </c>
      <c r="C519" s="2">
        <v>45566</v>
      </c>
      <c r="D519" t="s">
        <v>1761</v>
      </c>
      <c r="E519" t="s">
        <v>4426</v>
      </c>
      <c r="F519" s="3">
        <v>3.91</v>
      </c>
      <c r="G519" t="s">
        <v>47</v>
      </c>
      <c r="H519" s="3">
        <v>0</v>
      </c>
      <c r="I519" t="s">
        <v>48</v>
      </c>
      <c r="J519">
        <v>3270</v>
      </c>
      <c r="K519" t="s">
        <v>49</v>
      </c>
      <c r="L519" t="s">
        <v>50</v>
      </c>
      <c r="M519" t="s">
        <v>106</v>
      </c>
      <c r="N519">
        <v>562</v>
      </c>
      <c r="O519" t="s">
        <v>52</v>
      </c>
      <c r="P519" t="s">
        <v>53</v>
      </c>
      <c r="T519" t="s">
        <v>4415</v>
      </c>
      <c r="U519" t="s">
        <v>4416</v>
      </c>
      <c r="V519" t="s">
        <v>3064</v>
      </c>
      <c r="W519" t="s">
        <v>56</v>
      </c>
      <c r="X519" t="s">
        <v>4417</v>
      </c>
      <c r="Y519" t="s">
        <v>4418</v>
      </c>
      <c r="Z519" s="3">
        <v>0</v>
      </c>
      <c r="AA519" t="s">
        <v>4419</v>
      </c>
      <c r="AB519" t="s">
        <v>4420</v>
      </c>
      <c r="AC519" t="s">
        <v>61</v>
      </c>
      <c r="AD519" t="s">
        <v>61</v>
      </c>
      <c r="AE519" t="s">
        <v>4421</v>
      </c>
      <c r="AF519" t="s">
        <v>63</v>
      </c>
      <c r="AH519">
        <v>0</v>
      </c>
      <c r="AI519" s="2">
        <v>45566</v>
      </c>
      <c r="AJ519" t="s">
        <v>64</v>
      </c>
      <c r="AK519" t="s">
        <v>64</v>
      </c>
      <c r="AL519" t="s">
        <v>4422</v>
      </c>
      <c r="AM519" t="s">
        <v>4416</v>
      </c>
      <c r="AN519" s="3">
        <v>2900.03</v>
      </c>
      <c r="AO519" t="s">
        <v>4420</v>
      </c>
      <c r="AP519" t="s">
        <v>64</v>
      </c>
      <c r="AQ519" t="s">
        <v>4421</v>
      </c>
      <c r="AR519">
        <v>1410</v>
      </c>
      <c r="AS519" t="s">
        <v>66</v>
      </c>
    </row>
    <row r="520" spans="1:45" ht="16" x14ac:dyDescent="0.2">
      <c r="A520">
        <v>3799</v>
      </c>
      <c r="B520">
        <v>3799</v>
      </c>
      <c r="C520" s="2">
        <v>45566</v>
      </c>
      <c r="D520" t="s">
        <v>1761</v>
      </c>
      <c r="E520" t="s">
        <v>4425</v>
      </c>
      <c r="F520" s="3">
        <v>10.24</v>
      </c>
      <c r="G520" t="s">
        <v>47</v>
      </c>
      <c r="H520" s="3">
        <v>0</v>
      </c>
      <c r="I520" t="s">
        <v>48</v>
      </c>
      <c r="J520">
        <v>3270</v>
      </c>
      <c r="K520" t="s">
        <v>49</v>
      </c>
      <c r="L520" t="s">
        <v>50</v>
      </c>
      <c r="M520" t="s">
        <v>106</v>
      </c>
      <c r="N520">
        <v>562</v>
      </c>
      <c r="O520" t="s">
        <v>52</v>
      </c>
      <c r="P520" t="s">
        <v>53</v>
      </c>
      <c r="T520" t="s">
        <v>4415</v>
      </c>
      <c r="U520" t="s">
        <v>4416</v>
      </c>
      <c r="V520" t="s">
        <v>3064</v>
      </c>
      <c r="W520" t="s">
        <v>56</v>
      </c>
      <c r="X520" t="s">
        <v>4417</v>
      </c>
      <c r="Y520" t="s">
        <v>4418</v>
      </c>
      <c r="Z520" s="3">
        <v>0</v>
      </c>
      <c r="AA520" t="s">
        <v>4419</v>
      </c>
      <c r="AB520" t="s">
        <v>4420</v>
      </c>
      <c r="AC520" t="s">
        <v>61</v>
      </c>
      <c r="AD520" t="s">
        <v>61</v>
      </c>
      <c r="AE520" t="s">
        <v>4421</v>
      </c>
      <c r="AF520" t="s">
        <v>63</v>
      </c>
      <c r="AH520">
        <v>0</v>
      </c>
      <c r="AI520" s="2">
        <v>45566</v>
      </c>
      <c r="AJ520" t="s">
        <v>64</v>
      </c>
      <c r="AK520" t="s">
        <v>64</v>
      </c>
      <c r="AL520" t="s">
        <v>4422</v>
      </c>
      <c r="AM520" t="s">
        <v>4416</v>
      </c>
      <c r="AN520" s="3">
        <v>2900.03</v>
      </c>
      <c r="AO520" t="s">
        <v>4420</v>
      </c>
      <c r="AP520" t="s">
        <v>64</v>
      </c>
      <c r="AQ520" t="s">
        <v>4421</v>
      </c>
      <c r="AR520">
        <v>1410</v>
      </c>
      <c r="AS520" t="s">
        <v>66</v>
      </c>
    </row>
    <row r="521" spans="1:45" ht="16" x14ac:dyDescent="0.2">
      <c r="A521">
        <v>3800</v>
      </c>
      <c r="B521">
        <v>3800</v>
      </c>
      <c r="C521" s="2">
        <v>45566</v>
      </c>
      <c r="D521" t="s">
        <v>1761</v>
      </c>
      <c r="E521" t="s">
        <v>4427</v>
      </c>
      <c r="F521" s="3">
        <v>17.23</v>
      </c>
      <c r="G521" t="s">
        <v>47</v>
      </c>
      <c r="H521" s="3">
        <v>0</v>
      </c>
      <c r="I521" t="s">
        <v>48</v>
      </c>
      <c r="J521">
        <v>3270</v>
      </c>
      <c r="K521" t="s">
        <v>49</v>
      </c>
      <c r="L521" t="s">
        <v>50</v>
      </c>
      <c r="M521" t="s">
        <v>106</v>
      </c>
      <c r="N521">
        <v>562</v>
      </c>
      <c r="O521" t="s">
        <v>52</v>
      </c>
      <c r="P521" t="s">
        <v>53</v>
      </c>
      <c r="T521" t="s">
        <v>4415</v>
      </c>
      <c r="U521" t="s">
        <v>4416</v>
      </c>
      <c r="V521" t="s">
        <v>3064</v>
      </c>
      <c r="W521" t="s">
        <v>56</v>
      </c>
      <c r="X521" t="s">
        <v>4417</v>
      </c>
      <c r="Y521" t="s">
        <v>4418</v>
      </c>
      <c r="Z521" s="3">
        <v>0</v>
      </c>
      <c r="AA521" t="s">
        <v>4419</v>
      </c>
      <c r="AB521" t="s">
        <v>4420</v>
      </c>
      <c r="AC521" t="s">
        <v>61</v>
      </c>
      <c r="AD521" t="s">
        <v>61</v>
      </c>
      <c r="AE521" t="s">
        <v>4421</v>
      </c>
      <c r="AF521" t="s">
        <v>63</v>
      </c>
      <c r="AH521">
        <v>0</v>
      </c>
      <c r="AI521" s="2">
        <v>45566</v>
      </c>
      <c r="AJ521" t="s">
        <v>64</v>
      </c>
      <c r="AK521" t="s">
        <v>64</v>
      </c>
      <c r="AL521" t="s">
        <v>4422</v>
      </c>
      <c r="AM521" t="s">
        <v>4416</v>
      </c>
      <c r="AN521" s="3">
        <v>2900.03</v>
      </c>
      <c r="AO521" t="s">
        <v>4420</v>
      </c>
      <c r="AP521" t="s">
        <v>64</v>
      </c>
      <c r="AQ521" t="s">
        <v>4421</v>
      </c>
      <c r="AR521">
        <v>1410</v>
      </c>
      <c r="AS521" t="s">
        <v>66</v>
      </c>
    </row>
    <row r="522" spans="1:45" ht="16" x14ac:dyDescent="0.2">
      <c r="A522">
        <v>3801</v>
      </c>
      <c r="B522">
        <v>3801</v>
      </c>
      <c r="C522" s="2">
        <v>45566</v>
      </c>
      <c r="D522" t="s">
        <v>1761</v>
      </c>
      <c r="E522" t="s">
        <v>4428</v>
      </c>
      <c r="F522" s="3">
        <v>35.46</v>
      </c>
      <c r="G522" t="s">
        <v>47</v>
      </c>
      <c r="H522" s="3">
        <v>0</v>
      </c>
      <c r="I522" t="s">
        <v>48</v>
      </c>
      <c r="J522">
        <v>3270</v>
      </c>
      <c r="K522" t="s">
        <v>49</v>
      </c>
      <c r="L522" t="s">
        <v>50</v>
      </c>
      <c r="M522" t="s">
        <v>106</v>
      </c>
      <c r="N522">
        <v>562</v>
      </c>
      <c r="O522" t="s">
        <v>52</v>
      </c>
      <c r="P522" t="s">
        <v>53</v>
      </c>
      <c r="T522" t="s">
        <v>4415</v>
      </c>
      <c r="U522" t="s">
        <v>4416</v>
      </c>
      <c r="V522" t="s">
        <v>3064</v>
      </c>
      <c r="W522" t="s">
        <v>56</v>
      </c>
      <c r="X522" t="s">
        <v>4417</v>
      </c>
      <c r="Y522" t="s">
        <v>4418</v>
      </c>
      <c r="Z522" s="3">
        <v>0</v>
      </c>
      <c r="AA522" t="s">
        <v>4419</v>
      </c>
      <c r="AB522" t="s">
        <v>4420</v>
      </c>
      <c r="AC522" t="s">
        <v>61</v>
      </c>
      <c r="AD522" t="s">
        <v>61</v>
      </c>
      <c r="AE522" t="s">
        <v>4421</v>
      </c>
      <c r="AF522" t="s">
        <v>63</v>
      </c>
      <c r="AH522">
        <v>0</v>
      </c>
      <c r="AI522" s="2">
        <v>45566</v>
      </c>
      <c r="AJ522" t="s">
        <v>64</v>
      </c>
      <c r="AK522" t="s">
        <v>64</v>
      </c>
      <c r="AL522" t="s">
        <v>4422</v>
      </c>
      <c r="AM522" t="s">
        <v>4416</v>
      </c>
      <c r="AN522" s="3">
        <v>2900.03</v>
      </c>
      <c r="AO522" t="s">
        <v>4420</v>
      </c>
      <c r="AP522" t="s">
        <v>64</v>
      </c>
      <c r="AQ522" t="s">
        <v>4421</v>
      </c>
      <c r="AR522">
        <v>1410</v>
      </c>
      <c r="AS522" t="s">
        <v>66</v>
      </c>
    </row>
    <row r="523" spans="1:45" ht="16" x14ac:dyDescent="0.2">
      <c r="A523">
        <v>3802</v>
      </c>
      <c r="B523">
        <v>3802</v>
      </c>
      <c r="C523" s="2">
        <v>45566</v>
      </c>
      <c r="D523" t="s">
        <v>1761</v>
      </c>
      <c r="E523" t="s">
        <v>4425</v>
      </c>
      <c r="F523" s="3">
        <v>33.56</v>
      </c>
      <c r="G523" t="s">
        <v>47</v>
      </c>
      <c r="H523" s="3">
        <v>0</v>
      </c>
      <c r="I523" t="s">
        <v>48</v>
      </c>
      <c r="J523">
        <v>3270</v>
      </c>
      <c r="K523" t="s">
        <v>49</v>
      </c>
      <c r="L523" t="s">
        <v>50</v>
      </c>
      <c r="M523" t="s">
        <v>106</v>
      </c>
      <c r="N523">
        <v>562</v>
      </c>
      <c r="O523" t="s">
        <v>52</v>
      </c>
      <c r="P523" t="s">
        <v>53</v>
      </c>
      <c r="T523" t="s">
        <v>4415</v>
      </c>
      <c r="U523" t="s">
        <v>4416</v>
      </c>
      <c r="V523" t="s">
        <v>3064</v>
      </c>
      <c r="W523" t="s">
        <v>56</v>
      </c>
      <c r="X523" t="s">
        <v>4417</v>
      </c>
      <c r="Y523" t="s">
        <v>4418</v>
      </c>
      <c r="Z523" s="3">
        <v>0</v>
      </c>
      <c r="AA523" t="s">
        <v>4419</v>
      </c>
      <c r="AB523" t="s">
        <v>4420</v>
      </c>
      <c r="AC523" t="s">
        <v>61</v>
      </c>
      <c r="AD523" t="s">
        <v>61</v>
      </c>
      <c r="AE523" t="s">
        <v>4421</v>
      </c>
      <c r="AF523" t="s">
        <v>63</v>
      </c>
      <c r="AH523">
        <v>0</v>
      </c>
      <c r="AI523" s="2">
        <v>45566</v>
      </c>
      <c r="AJ523" t="s">
        <v>64</v>
      </c>
      <c r="AK523" t="s">
        <v>64</v>
      </c>
      <c r="AL523" t="s">
        <v>4422</v>
      </c>
      <c r="AM523" t="s">
        <v>4416</v>
      </c>
      <c r="AN523" s="3">
        <v>2900.03</v>
      </c>
      <c r="AO523" t="s">
        <v>4420</v>
      </c>
      <c r="AP523" t="s">
        <v>64</v>
      </c>
      <c r="AQ523" t="s">
        <v>4421</v>
      </c>
      <c r="AR523">
        <v>1410</v>
      </c>
      <c r="AS523" t="s">
        <v>66</v>
      </c>
    </row>
    <row r="524" spans="1:45" ht="16" x14ac:dyDescent="0.2">
      <c r="A524">
        <v>3803</v>
      </c>
      <c r="B524">
        <v>3803</v>
      </c>
      <c r="C524" s="2">
        <v>45566</v>
      </c>
      <c r="D524" t="s">
        <v>1761</v>
      </c>
      <c r="E524" t="s">
        <v>4429</v>
      </c>
      <c r="F524" s="3">
        <v>28.76</v>
      </c>
      <c r="G524" t="s">
        <v>47</v>
      </c>
      <c r="H524" s="3">
        <v>0</v>
      </c>
      <c r="I524" t="s">
        <v>48</v>
      </c>
      <c r="J524">
        <v>3270</v>
      </c>
      <c r="K524" t="s">
        <v>49</v>
      </c>
      <c r="L524" t="s">
        <v>50</v>
      </c>
      <c r="M524" t="s">
        <v>106</v>
      </c>
      <c r="N524">
        <v>562</v>
      </c>
      <c r="O524" t="s">
        <v>52</v>
      </c>
      <c r="P524" t="s">
        <v>53</v>
      </c>
      <c r="T524" t="s">
        <v>4415</v>
      </c>
      <c r="U524" t="s">
        <v>4416</v>
      </c>
      <c r="V524" t="s">
        <v>3064</v>
      </c>
      <c r="W524" t="s">
        <v>56</v>
      </c>
      <c r="X524" t="s">
        <v>4417</v>
      </c>
      <c r="Y524" t="s">
        <v>4418</v>
      </c>
      <c r="Z524" s="3">
        <v>0</v>
      </c>
      <c r="AA524" t="s">
        <v>4419</v>
      </c>
      <c r="AB524" t="s">
        <v>4420</v>
      </c>
      <c r="AC524" t="s">
        <v>61</v>
      </c>
      <c r="AD524" t="s">
        <v>61</v>
      </c>
      <c r="AE524" t="s">
        <v>4421</v>
      </c>
      <c r="AF524" t="s">
        <v>63</v>
      </c>
      <c r="AH524">
        <v>0</v>
      </c>
      <c r="AI524" s="2">
        <v>45566</v>
      </c>
      <c r="AJ524" t="s">
        <v>64</v>
      </c>
      <c r="AK524" t="s">
        <v>64</v>
      </c>
      <c r="AL524" t="s">
        <v>4422</v>
      </c>
      <c r="AM524" t="s">
        <v>4416</v>
      </c>
      <c r="AN524" s="3">
        <v>2900.03</v>
      </c>
      <c r="AO524" t="s">
        <v>4420</v>
      </c>
      <c r="AP524" t="s">
        <v>64</v>
      </c>
      <c r="AQ524" t="s">
        <v>4421</v>
      </c>
      <c r="AR524">
        <v>1410</v>
      </c>
      <c r="AS524" t="s">
        <v>66</v>
      </c>
    </row>
    <row r="525" spans="1:45" ht="16" x14ac:dyDescent="0.2">
      <c r="A525">
        <v>3804</v>
      </c>
      <c r="B525">
        <v>3804</v>
      </c>
      <c r="C525" s="2">
        <v>45566</v>
      </c>
      <c r="D525" t="s">
        <v>1761</v>
      </c>
      <c r="E525" t="s">
        <v>4430</v>
      </c>
      <c r="F525" s="3">
        <v>1018.69</v>
      </c>
      <c r="G525" t="s">
        <v>47</v>
      </c>
      <c r="H525" s="3">
        <v>19</v>
      </c>
      <c r="I525" t="s">
        <v>48</v>
      </c>
      <c r="J525">
        <v>2563</v>
      </c>
      <c r="K525" t="s">
        <v>49</v>
      </c>
      <c r="L525" t="s">
        <v>50</v>
      </c>
      <c r="M525" t="s">
        <v>51</v>
      </c>
      <c r="N525">
        <v>562</v>
      </c>
      <c r="O525" t="s">
        <v>52</v>
      </c>
      <c r="P525" t="s">
        <v>53</v>
      </c>
      <c r="T525" t="s">
        <v>4415</v>
      </c>
      <c r="U525" t="s">
        <v>4416</v>
      </c>
      <c r="V525" t="s">
        <v>3064</v>
      </c>
      <c r="W525" t="s">
        <v>56</v>
      </c>
      <c r="X525" t="s">
        <v>4417</v>
      </c>
      <c r="Y525" t="s">
        <v>4418</v>
      </c>
      <c r="Z525" s="3">
        <v>0</v>
      </c>
      <c r="AA525" t="s">
        <v>4419</v>
      </c>
      <c r="AB525" t="s">
        <v>4420</v>
      </c>
      <c r="AC525" t="s">
        <v>61</v>
      </c>
      <c r="AD525" t="s">
        <v>61</v>
      </c>
      <c r="AE525" t="s">
        <v>4421</v>
      </c>
      <c r="AF525" t="s">
        <v>63</v>
      </c>
      <c r="AH525">
        <v>59</v>
      </c>
      <c r="AI525" s="2">
        <v>45566</v>
      </c>
      <c r="AJ525" t="s">
        <v>64</v>
      </c>
      <c r="AK525" t="s">
        <v>64</v>
      </c>
      <c r="AL525" t="s">
        <v>4422</v>
      </c>
      <c r="AM525" t="s">
        <v>4416</v>
      </c>
      <c r="AN525" s="3">
        <v>2900.03</v>
      </c>
      <c r="AO525" t="s">
        <v>4420</v>
      </c>
      <c r="AP525" t="s">
        <v>64</v>
      </c>
      <c r="AQ525" t="s">
        <v>4421</v>
      </c>
      <c r="AR525">
        <v>1410</v>
      </c>
      <c r="AS525" t="s">
        <v>66</v>
      </c>
    </row>
    <row r="526" spans="1:45" ht="16" x14ac:dyDescent="0.2">
      <c r="A526">
        <v>3805</v>
      </c>
      <c r="B526">
        <v>3805</v>
      </c>
      <c r="C526" s="2">
        <v>45566</v>
      </c>
      <c r="D526" t="s">
        <v>1761</v>
      </c>
      <c r="E526" t="s">
        <v>4431</v>
      </c>
      <c r="F526" s="3">
        <v>14.85</v>
      </c>
      <c r="G526" t="s">
        <v>47</v>
      </c>
      <c r="H526" s="3">
        <v>0</v>
      </c>
      <c r="I526" t="s">
        <v>48</v>
      </c>
      <c r="J526">
        <v>2563</v>
      </c>
      <c r="K526" t="s">
        <v>49</v>
      </c>
      <c r="L526" t="s">
        <v>50</v>
      </c>
      <c r="M526" t="s">
        <v>51</v>
      </c>
      <c r="N526">
        <v>562</v>
      </c>
      <c r="O526" t="s">
        <v>52</v>
      </c>
      <c r="P526" t="s">
        <v>53</v>
      </c>
      <c r="T526" t="s">
        <v>4415</v>
      </c>
      <c r="U526" t="s">
        <v>4416</v>
      </c>
      <c r="V526" t="s">
        <v>3064</v>
      </c>
      <c r="W526" t="s">
        <v>56</v>
      </c>
      <c r="X526" t="s">
        <v>4417</v>
      </c>
      <c r="Y526" t="s">
        <v>4418</v>
      </c>
      <c r="Z526" s="3">
        <v>0</v>
      </c>
      <c r="AA526" t="s">
        <v>4419</v>
      </c>
      <c r="AB526" t="s">
        <v>4420</v>
      </c>
      <c r="AC526" t="s">
        <v>61</v>
      </c>
      <c r="AD526" t="s">
        <v>61</v>
      </c>
      <c r="AE526" t="s">
        <v>4421</v>
      </c>
      <c r="AF526" t="s">
        <v>63</v>
      </c>
      <c r="AH526">
        <v>0</v>
      </c>
      <c r="AI526" s="2">
        <v>45566</v>
      </c>
      <c r="AJ526" t="s">
        <v>64</v>
      </c>
      <c r="AK526" t="s">
        <v>64</v>
      </c>
      <c r="AL526" t="s">
        <v>4422</v>
      </c>
      <c r="AM526" t="s">
        <v>4416</v>
      </c>
      <c r="AN526" s="3">
        <v>2900.03</v>
      </c>
      <c r="AO526" t="s">
        <v>4420</v>
      </c>
      <c r="AP526" t="s">
        <v>64</v>
      </c>
      <c r="AQ526" t="s">
        <v>4421</v>
      </c>
      <c r="AR526">
        <v>1410</v>
      </c>
      <c r="AS526" t="s">
        <v>66</v>
      </c>
    </row>
    <row r="527" spans="1:45" ht="16" x14ac:dyDescent="0.2">
      <c r="A527">
        <v>3806</v>
      </c>
      <c r="B527">
        <v>3806</v>
      </c>
      <c r="C527" s="2">
        <v>45566</v>
      </c>
      <c r="D527" t="s">
        <v>1761</v>
      </c>
      <c r="E527" t="s">
        <v>4432</v>
      </c>
      <c r="F527" s="3">
        <v>0.71</v>
      </c>
      <c r="G527" t="s">
        <v>47</v>
      </c>
      <c r="H527" s="3">
        <v>0</v>
      </c>
      <c r="I527" t="s">
        <v>48</v>
      </c>
      <c r="J527">
        <v>2701</v>
      </c>
      <c r="K527" t="s">
        <v>49</v>
      </c>
      <c r="L527" t="s">
        <v>50</v>
      </c>
      <c r="M527" t="s">
        <v>51</v>
      </c>
      <c r="N527">
        <v>562</v>
      </c>
      <c r="O527" t="s">
        <v>52</v>
      </c>
      <c r="P527" t="s">
        <v>53</v>
      </c>
      <c r="T527" t="s">
        <v>4415</v>
      </c>
      <c r="U527" t="s">
        <v>4416</v>
      </c>
      <c r="V527" t="s">
        <v>3064</v>
      </c>
      <c r="W527" t="s">
        <v>56</v>
      </c>
      <c r="X527" t="s">
        <v>4417</v>
      </c>
      <c r="Y527" t="s">
        <v>4418</v>
      </c>
      <c r="Z527" s="3">
        <v>0</v>
      </c>
      <c r="AA527" t="s">
        <v>4419</v>
      </c>
      <c r="AB527" t="s">
        <v>4420</v>
      </c>
      <c r="AC527" t="s">
        <v>61</v>
      </c>
      <c r="AD527" t="s">
        <v>61</v>
      </c>
      <c r="AE527" t="s">
        <v>4421</v>
      </c>
      <c r="AF527" t="s">
        <v>63</v>
      </c>
      <c r="AH527">
        <v>0</v>
      </c>
      <c r="AI527" s="2">
        <v>45566</v>
      </c>
      <c r="AJ527" t="s">
        <v>64</v>
      </c>
      <c r="AK527" t="s">
        <v>64</v>
      </c>
      <c r="AL527" t="s">
        <v>4422</v>
      </c>
      <c r="AM527" t="s">
        <v>4416</v>
      </c>
      <c r="AN527" s="3">
        <v>2900.03</v>
      </c>
      <c r="AO527" t="s">
        <v>4420</v>
      </c>
      <c r="AP527" t="s">
        <v>64</v>
      </c>
      <c r="AQ527" t="s">
        <v>4421</v>
      </c>
      <c r="AR527">
        <v>1410</v>
      </c>
      <c r="AS527" t="s">
        <v>66</v>
      </c>
    </row>
    <row r="528" spans="1:45" ht="16" x14ac:dyDescent="0.2">
      <c r="A528">
        <v>3807</v>
      </c>
      <c r="B528">
        <v>3807</v>
      </c>
      <c r="C528" s="2">
        <v>45566</v>
      </c>
      <c r="D528" t="s">
        <v>1761</v>
      </c>
      <c r="E528" t="s">
        <v>4433</v>
      </c>
      <c r="F528" s="3">
        <v>20.68</v>
      </c>
      <c r="G528" t="s">
        <v>47</v>
      </c>
      <c r="H528" s="3">
        <v>0</v>
      </c>
      <c r="I528" t="s">
        <v>48</v>
      </c>
      <c r="J528">
        <v>2563</v>
      </c>
      <c r="K528" t="s">
        <v>49</v>
      </c>
      <c r="L528" t="s">
        <v>50</v>
      </c>
      <c r="M528" t="s">
        <v>51</v>
      </c>
      <c r="N528">
        <v>562</v>
      </c>
      <c r="O528" t="s">
        <v>52</v>
      </c>
      <c r="P528" t="s">
        <v>53</v>
      </c>
      <c r="T528" t="s">
        <v>4415</v>
      </c>
      <c r="U528" t="s">
        <v>4416</v>
      </c>
      <c r="V528" t="s">
        <v>3064</v>
      </c>
      <c r="W528" t="s">
        <v>56</v>
      </c>
      <c r="X528" t="s">
        <v>4417</v>
      </c>
      <c r="Y528" t="s">
        <v>4418</v>
      </c>
      <c r="Z528" s="3">
        <v>0</v>
      </c>
      <c r="AA528" t="s">
        <v>4419</v>
      </c>
      <c r="AB528" t="s">
        <v>4420</v>
      </c>
      <c r="AC528" t="s">
        <v>61</v>
      </c>
      <c r="AD528" t="s">
        <v>61</v>
      </c>
      <c r="AE528" t="s">
        <v>4421</v>
      </c>
      <c r="AF528" t="s">
        <v>63</v>
      </c>
      <c r="AH528">
        <v>0</v>
      </c>
      <c r="AI528" s="2">
        <v>45566</v>
      </c>
      <c r="AJ528" t="s">
        <v>64</v>
      </c>
      <c r="AK528" t="s">
        <v>64</v>
      </c>
      <c r="AL528" t="s">
        <v>4422</v>
      </c>
      <c r="AM528" t="s">
        <v>4416</v>
      </c>
      <c r="AN528" s="3">
        <v>2900.03</v>
      </c>
      <c r="AO528" t="s">
        <v>4420</v>
      </c>
      <c r="AP528" t="s">
        <v>64</v>
      </c>
      <c r="AQ528" t="s">
        <v>4421</v>
      </c>
      <c r="AR528">
        <v>1410</v>
      </c>
      <c r="AS528" t="s">
        <v>66</v>
      </c>
    </row>
    <row r="529" spans="1:45" ht="16" x14ac:dyDescent="0.2">
      <c r="A529">
        <v>3808</v>
      </c>
      <c r="B529">
        <v>3808</v>
      </c>
      <c r="C529" s="2">
        <v>45566</v>
      </c>
      <c r="D529" t="s">
        <v>1761</v>
      </c>
      <c r="E529" t="s">
        <v>4434</v>
      </c>
      <c r="F529" s="3">
        <v>0.01</v>
      </c>
      <c r="G529" t="s">
        <v>47</v>
      </c>
      <c r="H529" s="3">
        <v>0</v>
      </c>
      <c r="I529" t="s">
        <v>48</v>
      </c>
      <c r="J529">
        <v>3250</v>
      </c>
      <c r="K529" t="s">
        <v>49</v>
      </c>
      <c r="L529" t="s">
        <v>50</v>
      </c>
      <c r="M529" t="s">
        <v>106</v>
      </c>
      <c r="N529">
        <v>562</v>
      </c>
      <c r="O529" t="s">
        <v>52</v>
      </c>
      <c r="P529" t="s">
        <v>53</v>
      </c>
      <c r="T529" t="s">
        <v>4415</v>
      </c>
      <c r="U529" t="s">
        <v>4416</v>
      </c>
      <c r="V529" t="s">
        <v>3064</v>
      </c>
      <c r="W529" t="s">
        <v>56</v>
      </c>
      <c r="X529" t="s">
        <v>4417</v>
      </c>
      <c r="Y529" t="s">
        <v>4418</v>
      </c>
      <c r="Z529" s="3">
        <v>0</v>
      </c>
      <c r="AA529" t="s">
        <v>4419</v>
      </c>
      <c r="AB529" t="s">
        <v>4420</v>
      </c>
      <c r="AC529" t="s">
        <v>61</v>
      </c>
      <c r="AD529" t="s">
        <v>61</v>
      </c>
      <c r="AE529" t="s">
        <v>4421</v>
      </c>
      <c r="AF529" t="s">
        <v>63</v>
      </c>
      <c r="AH529">
        <v>0</v>
      </c>
      <c r="AI529" s="2">
        <v>45566</v>
      </c>
      <c r="AJ529" t="s">
        <v>64</v>
      </c>
      <c r="AK529" t="s">
        <v>64</v>
      </c>
      <c r="AL529" t="s">
        <v>4422</v>
      </c>
      <c r="AM529" t="s">
        <v>4416</v>
      </c>
      <c r="AN529" s="3">
        <v>2900.03</v>
      </c>
      <c r="AO529" t="s">
        <v>4420</v>
      </c>
      <c r="AP529" t="s">
        <v>64</v>
      </c>
      <c r="AQ529" t="s">
        <v>4421</v>
      </c>
      <c r="AR529">
        <v>1410</v>
      </c>
      <c r="AS529" t="s">
        <v>66</v>
      </c>
    </row>
    <row r="530" spans="1:45" ht="16" x14ac:dyDescent="0.2">
      <c r="A530">
        <v>3809</v>
      </c>
      <c r="B530">
        <v>3809</v>
      </c>
      <c r="C530" s="2">
        <v>45566</v>
      </c>
      <c r="D530" t="s">
        <v>1761</v>
      </c>
      <c r="E530" t="s">
        <v>4435</v>
      </c>
      <c r="F530" s="3">
        <v>22.3</v>
      </c>
      <c r="G530" t="s">
        <v>47</v>
      </c>
      <c r="H530" s="3">
        <v>19</v>
      </c>
      <c r="I530" t="s">
        <v>48</v>
      </c>
      <c r="J530">
        <v>2561</v>
      </c>
      <c r="K530" t="s">
        <v>49</v>
      </c>
      <c r="L530" t="s">
        <v>50</v>
      </c>
      <c r="M530" t="s">
        <v>51</v>
      </c>
      <c r="N530">
        <v>562</v>
      </c>
      <c r="O530" t="s">
        <v>52</v>
      </c>
      <c r="P530" t="s">
        <v>53</v>
      </c>
      <c r="T530" t="s">
        <v>4415</v>
      </c>
      <c r="U530" t="s">
        <v>4416</v>
      </c>
      <c r="V530" t="s">
        <v>3064</v>
      </c>
      <c r="W530" t="s">
        <v>56</v>
      </c>
      <c r="X530" t="s">
        <v>4417</v>
      </c>
      <c r="Y530" t="s">
        <v>4418</v>
      </c>
      <c r="Z530" s="3">
        <v>0</v>
      </c>
      <c r="AA530" t="s">
        <v>4419</v>
      </c>
      <c r="AB530" t="s">
        <v>4420</v>
      </c>
      <c r="AC530" t="s">
        <v>61</v>
      </c>
      <c r="AD530" t="s">
        <v>61</v>
      </c>
      <c r="AE530" t="s">
        <v>4421</v>
      </c>
      <c r="AF530" t="s">
        <v>63</v>
      </c>
      <c r="AH530">
        <v>59</v>
      </c>
      <c r="AI530" s="2">
        <v>45566</v>
      </c>
      <c r="AJ530" t="s">
        <v>64</v>
      </c>
      <c r="AK530" t="s">
        <v>64</v>
      </c>
      <c r="AL530" t="s">
        <v>4422</v>
      </c>
      <c r="AM530" t="s">
        <v>4416</v>
      </c>
      <c r="AN530" s="3">
        <v>2900.03</v>
      </c>
      <c r="AO530" t="s">
        <v>4420</v>
      </c>
      <c r="AP530" t="s">
        <v>64</v>
      </c>
      <c r="AQ530" t="s">
        <v>4421</v>
      </c>
      <c r="AR530">
        <v>1410</v>
      </c>
      <c r="AS530" t="s">
        <v>66</v>
      </c>
    </row>
    <row r="531" spans="1:45" ht="16" x14ac:dyDescent="0.2">
      <c r="A531">
        <v>3810</v>
      </c>
      <c r="B531">
        <v>3810</v>
      </c>
      <c r="C531" s="2">
        <v>45566</v>
      </c>
      <c r="D531" t="s">
        <v>1761</v>
      </c>
      <c r="E531" t="s">
        <v>4436</v>
      </c>
      <c r="F531" s="3">
        <v>17.7</v>
      </c>
      <c r="G531" t="s">
        <v>47</v>
      </c>
      <c r="H531" s="3">
        <v>0</v>
      </c>
      <c r="I531" t="s">
        <v>48</v>
      </c>
      <c r="J531">
        <v>2561</v>
      </c>
      <c r="K531" t="s">
        <v>49</v>
      </c>
      <c r="L531" t="s">
        <v>50</v>
      </c>
      <c r="M531" t="s">
        <v>51</v>
      </c>
      <c r="N531">
        <v>562</v>
      </c>
      <c r="O531" t="s">
        <v>52</v>
      </c>
      <c r="P531" t="s">
        <v>53</v>
      </c>
      <c r="T531" t="s">
        <v>4415</v>
      </c>
      <c r="U531" t="s">
        <v>4416</v>
      </c>
      <c r="V531" t="s">
        <v>3064</v>
      </c>
      <c r="W531" t="s">
        <v>56</v>
      </c>
      <c r="X531" t="s">
        <v>4417</v>
      </c>
      <c r="Y531" t="s">
        <v>4418</v>
      </c>
      <c r="Z531" s="3">
        <v>0</v>
      </c>
      <c r="AA531" t="s">
        <v>4419</v>
      </c>
      <c r="AB531" t="s">
        <v>4420</v>
      </c>
      <c r="AC531" t="s">
        <v>61</v>
      </c>
      <c r="AD531" t="s">
        <v>61</v>
      </c>
      <c r="AE531" t="s">
        <v>4421</v>
      </c>
      <c r="AF531" t="s">
        <v>63</v>
      </c>
      <c r="AH531">
        <v>0</v>
      </c>
      <c r="AI531" s="2">
        <v>45566</v>
      </c>
      <c r="AJ531" t="s">
        <v>64</v>
      </c>
      <c r="AK531" t="s">
        <v>64</v>
      </c>
      <c r="AL531" t="s">
        <v>4422</v>
      </c>
      <c r="AM531" t="s">
        <v>4416</v>
      </c>
      <c r="AN531" s="3">
        <v>2900.03</v>
      </c>
      <c r="AO531" t="s">
        <v>4420</v>
      </c>
      <c r="AP531" t="s">
        <v>64</v>
      </c>
      <c r="AQ531" t="s">
        <v>4421</v>
      </c>
      <c r="AR531">
        <v>1410</v>
      </c>
      <c r="AS531" t="s">
        <v>66</v>
      </c>
    </row>
    <row r="532" spans="1:45" ht="16" x14ac:dyDescent="0.2">
      <c r="A532">
        <v>3811</v>
      </c>
      <c r="B532">
        <v>3811</v>
      </c>
      <c r="C532" s="2">
        <v>45566</v>
      </c>
      <c r="D532" t="s">
        <v>1761</v>
      </c>
      <c r="E532" t="s">
        <v>4437</v>
      </c>
      <c r="F532" s="3">
        <v>247.31</v>
      </c>
      <c r="G532" t="s">
        <v>47</v>
      </c>
      <c r="H532" s="3">
        <v>0</v>
      </c>
      <c r="I532" t="s">
        <v>48</v>
      </c>
      <c r="J532">
        <v>2561</v>
      </c>
      <c r="K532" t="s">
        <v>49</v>
      </c>
      <c r="L532" t="s">
        <v>50</v>
      </c>
      <c r="M532" t="s">
        <v>51</v>
      </c>
      <c r="N532">
        <v>562</v>
      </c>
      <c r="O532" t="s">
        <v>52</v>
      </c>
      <c r="P532" t="s">
        <v>53</v>
      </c>
      <c r="T532" t="s">
        <v>4415</v>
      </c>
      <c r="U532" t="s">
        <v>4416</v>
      </c>
      <c r="V532" t="s">
        <v>3064</v>
      </c>
      <c r="W532" t="s">
        <v>56</v>
      </c>
      <c r="X532" t="s">
        <v>4417</v>
      </c>
      <c r="Y532" t="s">
        <v>4418</v>
      </c>
      <c r="Z532" s="3">
        <v>0</v>
      </c>
      <c r="AA532" t="s">
        <v>4419</v>
      </c>
      <c r="AB532" t="s">
        <v>4420</v>
      </c>
      <c r="AC532" t="s">
        <v>61</v>
      </c>
      <c r="AD532" t="s">
        <v>61</v>
      </c>
      <c r="AE532" t="s">
        <v>4421</v>
      </c>
      <c r="AF532" t="s">
        <v>63</v>
      </c>
      <c r="AH532">
        <v>0</v>
      </c>
      <c r="AI532" s="2">
        <v>45566</v>
      </c>
      <c r="AJ532" t="s">
        <v>64</v>
      </c>
      <c r="AK532" t="s">
        <v>64</v>
      </c>
      <c r="AL532" t="s">
        <v>4422</v>
      </c>
      <c r="AM532" t="s">
        <v>4416</v>
      </c>
      <c r="AN532" s="3">
        <v>2900.03</v>
      </c>
      <c r="AO532" t="s">
        <v>4420</v>
      </c>
      <c r="AP532" t="s">
        <v>64</v>
      </c>
      <c r="AQ532" t="s">
        <v>4421</v>
      </c>
      <c r="AR532">
        <v>1410</v>
      </c>
      <c r="AS532" t="s">
        <v>66</v>
      </c>
    </row>
    <row r="533" spans="1:45" ht="16" x14ac:dyDescent="0.2">
      <c r="A533">
        <v>3812</v>
      </c>
      <c r="B533">
        <v>3812</v>
      </c>
      <c r="C533" s="2">
        <v>45566</v>
      </c>
      <c r="D533" t="s">
        <v>1761</v>
      </c>
      <c r="E533" t="s">
        <v>4438</v>
      </c>
      <c r="F533" s="3">
        <v>17.670000000000002</v>
      </c>
      <c r="G533" t="s">
        <v>47</v>
      </c>
      <c r="H533" s="3">
        <v>0</v>
      </c>
      <c r="I533" t="s">
        <v>48</v>
      </c>
      <c r="J533">
        <v>2563</v>
      </c>
      <c r="K533" t="s">
        <v>49</v>
      </c>
      <c r="L533" t="s">
        <v>50</v>
      </c>
      <c r="M533" t="s">
        <v>51</v>
      </c>
      <c r="N533">
        <v>562</v>
      </c>
      <c r="O533" t="s">
        <v>52</v>
      </c>
      <c r="P533" t="s">
        <v>53</v>
      </c>
      <c r="T533" t="s">
        <v>4415</v>
      </c>
      <c r="U533" t="s">
        <v>4416</v>
      </c>
      <c r="V533" t="s">
        <v>3064</v>
      </c>
      <c r="W533" t="s">
        <v>56</v>
      </c>
      <c r="X533" t="s">
        <v>4417</v>
      </c>
      <c r="Y533" t="s">
        <v>4418</v>
      </c>
      <c r="Z533" s="3">
        <v>0</v>
      </c>
      <c r="AA533" t="s">
        <v>4419</v>
      </c>
      <c r="AB533" t="s">
        <v>4420</v>
      </c>
      <c r="AC533" t="s">
        <v>61</v>
      </c>
      <c r="AD533" t="s">
        <v>61</v>
      </c>
      <c r="AE533" t="s">
        <v>4421</v>
      </c>
      <c r="AF533" t="s">
        <v>63</v>
      </c>
      <c r="AH533">
        <v>0</v>
      </c>
      <c r="AI533" s="2">
        <v>45566</v>
      </c>
      <c r="AJ533" t="s">
        <v>64</v>
      </c>
      <c r="AK533" t="s">
        <v>64</v>
      </c>
      <c r="AL533" t="s">
        <v>4422</v>
      </c>
      <c r="AM533" t="s">
        <v>4416</v>
      </c>
      <c r="AN533" s="3">
        <v>2900.03</v>
      </c>
      <c r="AO533" t="s">
        <v>4420</v>
      </c>
      <c r="AP533" t="s">
        <v>64</v>
      </c>
      <c r="AQ533" t="s">
        <v>4421</v>
      </c>
      <c r="AR533">
        <v>1410</v>
      </c>
      <c r="AS533" t="s">
        <v>66</v>
      </c>
    </row>
    <row r="534" spans="1:45" ht="16" x14ac:dyDescent="0.2">
      <c r="A534">
        <v>3813</v>
      </c>
      <c r="B534">
        <v>3813</v>
      </c>
      <c r="C534" s="2">
        <v>45566</v>
      </c>
      <c r="D534" t="s">
        <v>1761</v>
      </c>
      <c r="E534" t="s">
        <v>4439</v>
      </c>
      <c r="F534" s="3">
        <v>13.6</v>
      </c>
      <c r="G534" t="s">
        <v>47</v>
      </c>
      <c r="H534" s="3">
        <v>7</v>
      </c>
      <c r="I534" t="s">
        <v>48</v>
      </c>
      <c r="J534">
        <v>2563</v>
      </c>
      <c r="K534" t="s">
        <v>49</v>
      </c>
      <c r="L534" t="s">
        <v>50</v>
      </c>
      <c r="M534" t="s">
        <v>51</v>
      </c>
      <c r="N534">
        <v>562</v>
      </c>
      <c r="O534" t="s">
        <v>52</v>
      </c>
      <c r="P534" t="s">
        <v>53</v>
      </c>
      <c r="T534" t="s">
        <v>4415</v>
      </c>
      <c r="U534" t="s">
        <v>4416</v>
      </c>
      <c r="V534" t="s">
        <v>3064</v>
      </c>
      <c r="W534" t="s">
        <v>56</v>
      </c>
      <c r="X534" t="s">
        <v>4417</v>
      </c>
      <c r="Y534" t="s">
        <v>4418</v>
      </c>
      <c r="Z534" s="3">
        <v>0</v>
      </c>
      <c r="AA534" t="s">
        <v>4419</v>
      </c>
      <c r="AB534" t="s">
        <v>4420</v>
      </c>
      <c r="AC534" t="s">
        <v>61</v>
      </c>
      <c r="AD534" t="s">
        <v>61</v>
      </c>
      <c r="AE534" t="s">
        <v>4421</v>
      </c>
      <c r="AF534" t="s">
        <v>63</v>
      </c>
      <c r="AH534">
        <v>58</v>
      </c>
      <c r="AI534" s="2">
        <v>45566</v>
      </c>
      <c r="AJ534" t="s">
        <v>64</v>
      </c>
      <c r="AK534" t="s">
        <v>64</v>
      </c>
      <c r="AL534" t="s">
        <v>4422</v>
      </c>
      <c r="AM534" t="s">
        <v>4416</v>
      </c>
      <c r="AN534" s="3">
        <v>2900.03</v>
      </c>
      <c r="AO534" t="s">
        <v>4420</v>
      </c>
      <c r="AP534" t="s">
        <v>64</v>
      </c>
      <c r="AQ534" t="s">
        <v>4421</v>
      </c>
      <c r="AR534">
        <v>1410</v>
      </c>
      <c r="AS534" t="s">
        <v>66</v>
      </c>
    </row>
    <row r="535" spans="1:45" ht="16" x14ac:dyDescent="0.2">
      <c r="A535">
        <v>3814</v>
      </c>
      <c r="B535">
        <v>3814</v>
      </c>
      <c r="C535" s="2">
        <v>45566</v>
      </c>
      <c r="D535" t="s">
        <v>1761</v>
      </c>
      <c r="E535" t="s">
        <v>4440</v>
      </c>
      <c r="F535" s="3">
        <v>12</v>
      </c>
      <c r="G535" t="s">
        <v>47</v>
      </c>
      <c r="H535" s="3">
        <v>7</v>
      </c>
      <c r="I535" t="s">
        <v>48</v>
      </c>
      <c r="J535">
        <v>2563</v>
      </c>
      <c r="K535" t="s">
        <v>49</v>
      </c>
      <c r="L535" t="s">
        <v>50</v>
      </c>
      <c r="M535" t="s">
        <v>51</v>
      </c>
      <c r="N535">
        <v>562</v>
      </c>
      <c r="O535" t="s">
        <v>52</v>
      </c>
      <c r="P535" t="s">
        <v>53</v>
      </c>
      <c r="T535" t="s">
        <v>4415</v>
      </c>
      <c r="U535" t="s">
        <v>4416</v>
      </c>
      <c r="V535" t="s">
        <v>3064</v>
      </c>
      <c r="W535" t="s">
        <v>56</v>
      </c>
      <c r="X535" t="s">
        <v>4417</v>
      </c>
      <c r="Y535" t="s">
        <v>4418</v>
      </c>
      <c r="Z535" s="3">
        <v>0</v>
      </c>
      <c r="AA535" t="s">
        <v>4419</v>
      </c>
      <c r="AB535" t="s">
        <v>4420</v>
      </c>
      <c r="AC535" t="s">
        <v>61</v>
      </c>
      <c r="AD535" t="s">
        <v>61</v>
      </c>
      <c r="AE535" t="s">
        <v>4421</v>
      </c>
      <c r="AF535" t="s">
        <v>63</v>
      </c>
      <c r="AH535">
        <v>58</v>
      </c>
      <c r="AI535" s="2">
        <v>45566</v>
      </c>
      <c r="AJ535" t="s">
        <v>64</v>
      </c>
      <c r="AK535" t="s">
        <v>64</v>
      </c>
      <c r="AL535" t="s">
        <v>4422</v>
      </c>
      <c r="AM535" t="s">
        <v>4416</v>
      </c>
      <c r="AN535" s="3">
        <v>2900.03</v>
      </c>
      <c r="AO535" t="s">
        <v>4420</v>
      </c>
      <c r="AP535" t="s">
        <v>64</v>
      </c>
      <c r="AQ535" t="s">
        <v>4421</v>
      </c>
      <c r="AR535">
        <v>1410</v>
      </c>
      <c r="AS535" t="s">
        <v>66</v>
      </c>
    </row>
    <row r="536" spans="1:45" ht="16" x14ac:dyDescent="0.2">
      <c r="A536">
        <v>3815</v>
      </c>
      <c r="B536">
        <v>3815</v>
      </c>
      <c r="C536" s="2">
        <v>45566</v>
      </c>
      <c r="D536" t="s">
        <v>1761</v>
      </c>
      <c r="E536" t="s">
        <v>4441</v>
      </c>
      <c r="F536" s="3">
        <v>29.57</v>
      </c>
      <c r="G536" t="s">
        <v>47</v>
      </c>
      <c r="H536" s="3">
        <v>0</v>
      </c>
      <c r="I536" t="s">
        <v>48</v>
      </c>
      <c r="J536">
        <v>2561</v>
      </c>
      <c r="K536" t="s">
        <v>49</v>
      </c>
      <c r="L536" t="s">
        <v>50</v>
      </c>
      <c r="M536" t="s">
        <v>51</v>
      </c>
      <c r="N536">
        <v>562</v>
      </c>
      <c r="O536" t="s">
        <v>52</v>
      </c>
      <c r="P536" t="s">
        <v>53</v>
      </c>
      <c r="T536" t="s">
        <v>4415</v>
      </c>
      <c r="U536" t="s">
        <v>4416</v>
      </c>
      <c r="V536" t="s">
        <v>3064</v>
      </c>
      <c r="W536" t="s">
        <v>56</v>
      </c>
      <c r="X536" t="s">
        <v>4417</v>
      </c>
      <c r="Y536" t="s">
        <v>4418</v>
      </c>
      <c r="Z536" s="3">
        <v>0</v>
      </c>
      <c r="AA536" t="s">
        <v>4419</v>
      </c>
      <c r="AB536" t="s">
        <v>4420</v>
      </c>
      <c r="AC536" t="s">
        <v>61</v>
      </c>
      <c r="AD536" t="s">
        <v>61</v>
      </c>
      <c r="AE536" t="s">
        <v>4421</v>
      </c>
      <c r="AF536" t="s">
        <v>63</v>
      </c>
      <c r="AH536">
        <v>0</v>
      </c>
      <c r="AI536" s="2">
        <v>45566</v>
      </c>
      <c r="AJ536" t="s">
        <v>64</v>
      </c>
      <c r="AK536" t="s">
        <v>64</v>
      </c>
      <c r="AL536" t="s">
        <v>4422</v>
      </c>
      <c r="AM536" t="s">
        <v>4416</v>
      </c>
      <c r="AN536" s="3">
        <v>2900.03</v>
      </c>
      <c r="AO536" t="s">
        <v>4420</v>
      </c>
      <c r="AP536" t="s">
        <v>64</v>
      </c>
      <c r="AQ536" t="s">
        <v>4421</v>
      </c>
      <c r="AR536">
        <v>1410</v>
      </c>
      <c r="AS536" t="s">
        <v>66</v>
      </c>
    </row>
    <row r="537" spans="1:45" ht="16" x14ac:dyDescent="0.2">
      <c r="A537">
        <v>3816</v>
      </c>
      <c r="B537">
        <v>3816</v>
      </c>
      <c r="C537" s="2">
        <v>45566</v>
      </c>
      <c r="D537" t="s">
        <v>1761</v>
      </c>
      <c r="E537" t="s">
        <v>4442</v>
      </c>
      <c r="F537" s="3">
        <v>878.51</v>
      </c>
      <c r="G537" t="s">
        <v>47</v>
      </c>
      <c r="H537" s="3">
        <v>0</v>
      </c>
      <c r="I537" t="s">
        <v>48</v>
      </c>
      <c r="J537">
        <v>2563</v>
      </c>
      <c r="K537" t="s">
        <v>49</v>
      </c>
      <c r="L537" t="s">
        <v>50</v>
      </c>
      <c r="M537" t="s">
        <v>51</v>
      </c>
      <c r="N537">
        <v>562</v>
      </c>
      <c r="O537" t="s">
        <v>52</v>
      </c>
      <c r="P537" t="s">
        <v>53</v>
      </c>
      <c r="T537" t="s">
        <v>4415</v>
      </c>
      <c r="U537" t="s">
        <v>4416</v>
      </c>
      <c r="V537" t="s">
        <v>3064</v>
      </c>
      <c r="W537" t="s">
        <v>56</v>
      </c>
      <c r="X537" t="s">
        <v>4417</v>
      </c>
      <c r="Y537" t="s">
        <v>4418</v>
      </c>
      <c r="Z537" s="3">
        <v>0</v>
      </c>
      <c r="AA537" t="s">
        <v>4419</v>
      </c>
      <c r="AB537" t="s">
        <v>4420</v>
      </c>
      <c r="AC537" t="s">
        <v>61</v>
      </c>
      <c r="AD537" t="s">
        <v>61</v>
      </c>
      <c r="AE537" t="s">
        <v>4421</v>
      </c>
      <c r="AF537" t="s">
        <v>63</v>
      </c>
      <c r="AH537">
        <v>0</v>
      </c>
      <c r="AI537" s="2">
        <v>45566</v>
      </c>
      <c r="AJ537" t="s">
        <v>64</v>
      </c>
      <c r="AK537" t="s">
        <v>64</v>
      </c>
      <c r="AL537" t="s">
        <v>4422</v>
      </c>
      <c r="AM537" t="s">
        <v>4416</v>
      </c>
      <c r="AN537" s="3">
        <v>2900.03</v>
      </c>
      <c r="AO537" t="s">
        <v>4420</v>
      </c>
      <c r="AP537" t="s">
        <v>64</v>
      </c>
      <c r="AQ537" t="s">
        <v>4421</v>
      </c>
      <c r="AR537">
        <v>1410</v>
      </c>
      <c r="AS537" t="s">
        <v>66</v>
      </c>
    </row>
    <row r="538" spans="1:45" ht="16" x14ac:dyDescent="0.2">
      <c r="A538">
        <v>3817</v>
      </c>
      <c r="B538">
        <v>3817</v>
      </c>
      <c r="C538" s="2">
        <v>45566</v>
      </c>
      <c r="D538" t="s">
        <v>1761</v>
      </c>
      <c r="E538" t="s">
        <v>4443</v>
      </c>
      <c r="F538" s="3">
        <v>41.59</v>
      </c>
      <c r="G538" t="s">
        <v>47</v>
      </c>
      <c r="H538" s="3">
        <v>0</v>
      </c>
      <c r="I538" t="s">
        <v>48</v>
      </c>
      <c r="J538">
        <v>2802</v>
      </c>
      <c r="K538" t="s">
        <v>49</v>
      </c>
      <c r="L538" t="s">
        <v>50</v>
      </c>
      <c r="M538" t="s">
        <v>51</v>
      </c>
      <c r="N538">
        <v>562</v>
      </c>
      <c r="O538" t="s">
        <v>52</v>
      </c>
      <c r="P538" t="s">
        <v>53</v>
      </c>
      <c r="T538" t="s">
        <v>4415</v>
      </c>
      <c r="U538" t="s">
        <v>4416</v>
      </c>
      <c r="V538" t="s">
        <v>3064</v>
      </c>
      <c r="W538" t="s">
        <v>56</v>
      </c>
      <c r="X538" t="s">
        <v>4417</v>
      </c>
      <c r="Y538" t="s">
        <v>4418</v>
      </c>
      <c r="Z538" s="3">
        <v>0</v>
      </c>
      <c r="AA538" t="s">
        <v>4419</v>
      </c>
      <c r="AB538" t="s">
        <v>4420</v>
      </c>
      <c r="AC538" t="s">
        <v>61</v>
      </c>
      <c r="AD538" t="s">
        <v>61</v>
      </c>
      <c r="AE538" t="s">
        <v>4421</v>
      </c>
      <c r="AF538" t="s">
        <v>63</v>
      </c>
      <c r="AH538">
        <v>0</v>
      </c>
      <c r="AI538" s="2">
        <v>45566</v>
      </c>
      <c r="AJ538" t="s">
        <v>64</v>
      </c>
      <c r="AK538" t="s">
        <v>64</v>
      </c>
      <c r="AL538" t="s">
        <v>4422</v>
      </c>
      <c r="AM538" t="s">
        <v>4416</v>
      </c>
      <c r="AN538" s="3">
        <v>2900.03</v>
      </c>
      <c r="AO538" t="s">
        <v>4420</v>
      </c>
      <c r="AP538" t="s">
        <v>64</v>
      </c>
      <c r="AQ538" t="s">
        <v>4421</v>
      </c>
      <c r="AR538">
        <v>1410</v>
      </c>
      <c r="AS538" t="s">
        <v>66</v>
      </c>
    </row>
    <row r="539" spans="1:45" ht="16" x14ac:dyDescent="0.2">
      <c r="A539">
        <v>3818</v>
      </c>
      <c r="B539">
        <v>3818</v>
      </c>
      <c r="C539" s="2">
        <v>45566</v>
      </c>
      <c r="D539" t="s">
        <v>1761</v>
      </c>
      <c r="E539" t="s">
        <v>4444</v>
      </c>
      <c r="F539" s="3">
        <v>17.82</v>
      </c>
      <c r="G539" t="s">
        <v>47</v>
      </c>
      <c r="H539" s="3">
        <v>0</v>
      </c>
      <c r="I539" t="s">
        <v>48</v>
      </c>
      <c r="J539">
        <v>2802</v>
      </c>
      <c r="K539" t="s">
        <v>49</v>
      </c>
      <c r="L539" t="s">
        <v>50</v>
      </c>
      <c r="M539" t="s">
        <v>51</v>
      </c>
      <c r="N539">
        <v>562</v>
      </c>
      <c r="O539" t="s">
        <v>52</v>
      </c>
      <c r="P539" t="s">
        <v>53</v>
      </c>
      <c r="T539" t="s">
        <v>4415</v>
      </c>
      <c r="U539" t="s">
        <v>4416</v>
      </c>
      <c r="V539" t="s">
        <v>3064</v>
      </c>
      <c r="W539" t="s">
        <v>56</v>
      </c>
      <c r="X539" t="s">
        <v>4417</v>
      </c>
      <c r="Y539" t="s">
        <v>4418</v>
      </c>
      <c r="Z539" s="3">
        <v>0</v>
      </c>
      <c r="AA539" t="s">
        <v>4419</v>
      </c>
      <c r="AB539" t="s">
        <v>4420</v>
      </c>
      <c r="AC539" t="s">
        <v>61</v>
      </c>
      <c r="AD539" t="s">
        <v>61</v>
      </c>
      <c r="AE539" t="s">
        <v>4421</v>
      </c>
      <c r="AF539" t="s">
        <v>63</v>
      </c>
      <c r="AH539">
        <v>0</v>
      </c>
      <c r="AI539" s="2">
        <v>45566</v>
      </c>
      <c r="AJ539" t="s">
        <v>64</v>
      </c>
      <c r="AK539" t="s">
        <v>64</v>
      </c>
      <c r="AL539" t="s">
        <v>4422</v>
      </c>
      <c r="AM539" t="s">
        <v>4416</v>
      </c>
      <c r="AN539" s="3">
        <v>2900.03</v>
      </c>
      <c r="AO539" t="s">
        <v>4420</v>
      </c>
      <c r="AP539" t="s">
        <v>64</v>
      </c>
      <c r="AQ539" t="s">
        <v>4421</v>
      </c>
      <c r="AR539">
        <v>1410</v>
      </c>
      <c r="AS539" t="s">
        <v>66</v>
      </c>
    </row>
    <row r="540" spans="1:45" ht="16" x14ac:dyDescent="0.2">
      <c r="A540">
        <v>3819</v>
      </c>
      <c r="B540">
        <v>3819</v>
      </c>
      <c r="C540" s="2">
        <v>45566</v>
      </c>
      <c r="D540" t="s">
        <v>1761</v>
      </c>
      <c r="E540" t="s">
        <v>4445</v>
      </c>
      <c r="F540" s="3">
        <v>17.82</v>
      </c>
      <c r="G540" t="s">
        <v>47</v>
      </c>
      <c r="H540" s="3">
        <v>0</v>
      </c>
      <c r="I540" t="s">
        <v>48</v>
      </c>
      <c r="J540">
        <v>2563</v>
      </c>
      <c r="K540" t="s">
        <v>49</v>
      </c>
      <c r="L540" t="s">
        <v>50</v>
      </c>
      <c r="M540" t="s">
        <v>51</v>
      </c>
      <c r="N540">
        <v>562</v>
      </c>
      <c r="O540" t="s">
        <v>52</v>
      </c>
      <c r="P540" t="s">
        <v>53</v>
      </c>
      <c r="T540" t="s">
        <v>4415</v>
      </c>
      <c r="U540" t="s">
        <v>4416</v>
      </c>
      <c r="V540" t="s">
        <v>3064</v>
      </c>
      <c r="W540" t="s">
        <v>56</v>
      </c>
      <c r="X540" t="s">
        <v>4417</v>
      </c>
      <c r="Y540" t="s">
        <v>4418</v>
      </c>
      <c r="Z540" s="3">
        <v>0</v>
      </c>
      <c r="AA540" t="s">
        <v>4419</v>
      </c>
      <c r="AB540" t="s">
        <v>4420</v>
      </c>
      <c r="AC540" t="s">
        <v>61</v>
      </c>
      <c r="AD540" t="s">
        <v>61</v>
      </c>
      <c r="AE540" t="s">
        <v>4421</v>
      </c>
      <c r="AF540" t="s">
        <v>63</v>
      </c>
      <c r="AH540">
        <v>0</v>
      </c>
      <c r="AI540" s="2">
        <v>45566</v>
      </c>
      <c r="AJ540" t="s">
        <v>64</v>
      </c>
      <c r="AK540" t="s">
        <v>64</v>
      </c>
      <c r="AL540" t="s">
        <v>4422</v>
      </c>
      <c r="AM540" t="s">
        <v>4416</v>
      </c>
      <c r="AN540" s="3">
        <v>2900.03</v>
      </c>
      <c r="AO540" t="s">
        <v>4420</v>
      </c>
      <c r="AP540" t="s">
        <v>64</v>
      </c>
      <c r="AQ540" t="s">
        <v>4421</v>
      </c>
      <c r="AR540">
        <v>1410</v>
      </c>
      <c r="AS540" t="s">
        <v>66</v>
      </c>
    </row>
    <row r="541" spans="1:45" ht="16" x14ac:dyDescent="0.2">
      <c r="A541">
        <v>3383</v>
      </c>
      <c r="B541">
        <v>3383</v>
      </c>
      <c r="C541" s="2">
        <v>45567</v>
      </c>
      <c r="D541" t="s">
        <v>1814</v>
      </c>
      <c r="E541" t="s">
        <v>4446</v>
      </c>
      <c r="F541" s="3">
        <v>295.81</v>
      </c>
      <c r="G541" t="s">
        <v>47</v>
      </c>
      <c r="H541" s="3">
        <v>0</v>
      </c>
      <c r="I541" t="s">
        <v>48</v>
      </c>
      <c r="J541">
        <v>2562</v>
      </c>
      <c r="K541" t="s">
        <v>49</v>
      </c>
      <c r="L541" t="s">
        <v>50</v>
      </c>
      <c r="M541" t="s">
        <v>51</v>
      </c>
      <c r="N541">
        <v>942</v>
      </c>
      <c r="O541" t="s">
        <v>52</v>
      </c>
      <c r="P541" t="s">
        <v>53</v>
      </c>
      <c r="T541" t="s">
        <v>4447</v>
      </c>
      <c r="U541" t="s">
        <v>4448</v>
      </c>
      <c r="V541" t="s">
        <v>2688</v>
      </c>
      <c r="W541" t="s">
        <v>56</v>
      </c>
      <c r="X541" t="s">
        <v>4449</v>
      </c>
      <c r="Y541" t="s">
        <v>4450</v>
      </c>
      <c r="Z541" s="3">
        <v>0</v>
      </c>
      <c r="AA541" t="s">
        <v>4451</v>
      </c>
      <c r="AB541" t="s">
        <v>4399</v>
      </c>
      <c r="AC541" t="s">
        <v>61</v>
      </c>
      <c r="AD541" t="s">
        <v>61</v>
      </c>
      <c r="AE541" t="s">
        <v>4452</v>
      </c>
      <c r="AF541" t="s">
        <v>63</v>
      </c>
      <c r="AH541">
        <v>0</v>
      </c>
      <c r="AI541" s="2">
        <v>45567</v>
      </c>
      <c r="AJ541" t="s">
        <v>64</v>
      </c>
      <c r="AK541" t="s">
        <v>64</v>
      </c>
      <c r="AL541" t="s">
        <v>4453</v>
      </c>
      <c r="AM541" t="s">
        <v>4448</v>
      </c>
      <c r="AN541" s="3">
        <v>295.81</v>
      </c>
      <c r="AO541" t="s">
        <v>4399</v>
      </c>
      <c r="AP541" t="s">
        <v>64</v>
      </c>
      <c r="AQ541" t="s">
        <v>4452</v>
      </c>
      <c r="AR541">
        <v>1356</v>
      </c>
      <c r="AS541" t="s">
        <v>66</v>
      </c>
    </row>
    <row r="542" spans="1:45" ht="16" x14ac:dyDescent="0.2">
      <c r="A542">
        <v>3384</v>
      </c>
      <c r="B542">
        <v>3384</v>
      </c>
      <c r="C542" s="2">
        <v>45567</v>
      </c>
      <c r="D542" t="s">
        <v>1748</v>
      </c>
      <c r="E542" t="s">
        <v>4454</v>
      </c>
      <c r="F542" s="3">
        <v>5.18</v>
      </c>
      <c r="G542" t="s">
        <v>47</v>
      </c>
      <c r="H542" s="3">
        <v>0</v>
      </c>
      <c r="I542" t="s">
        <v>48</v>
      </c>
      <c r="J542">
        <v>2705</v>
      </c>
      <c r="K542" t="s">
        <v>49</v>
      </c>
      <c r="L542" t="s">
        <v>50</v>
      </c>
      <c r="M542" t="s">
        <v>51</v>
      </c>
      <c r="N542">
        <v>942</v>
      </c>
      <c r="O542" t="s">
        <v>52</v>
      </c>
      <c r="P542" t="s">
        <v>53</v>
      </c>
      <c r="T542" t="s">
        <v>4447</v>
      </c>
      <c r="U542" t="s">
        <v>4448</v>
      </c>
      <c r="V542" t="s">
        <v>2688</v>
      </c>
      <c r="W542" t="s">
        <v>56</v>
      </c>
      <c r="X542" t="s">
        <v>4449</v>
      </c>
      <c r="Y542" t="s">
        <v>4450</v>
      </c>
      <c r="Z542" s="3">
        <v>0</v>
      </c>
      <c r="AA542" t="s">
        <v>4451</v>
      </c>
      <c r="AB542" t="s">
        <v>4399</v>
      </c>
      <c r="AC542" t="s">
        <v>61</v>
      </c>
      <c r="AD542" t="s">
        <v>61</v>
      </c>
      <c r="AE542" t="s">
        <v>4452</v>
      </c>
      <c r="AF542" t="s">
        <v>63</v>
      </c>
      <c r="AH542">
        <v>0</v>
      </c>
      <c r="AI542" s="2">
        <v>45567</v>
      </c>
      <c r="AJ542" t="s">
        <v>64</v>
      </c>
      <c r="AK542" t="s">
        <v>64</v>
      </c>
      <c r="AL542" t="s">
        <v>4453</v>
      </c>
      <c r="AM542" t="s">
        <v>4448</v>
      </c>
      <c r="AN542" s="3">
        <v>295.81</v>
      </c>
      <c r="AO542" t="s">
        <v>4399</v>
      </c>
      <c r="AP542" t="s">
        <v>64</v>
      </c>
      <c r="AQ542" t="s">
        <v>4452</v>
      </c>
      <c r="AR542">
        <v>1356</v>
      </c>
      <c r="AS542" t="s">
        <v>66</v>
      </c>
    </row>
    <row r="543" spans="1:45" ht="16" x14ac:dyDescent="0.2">
      <c r="A543">
        <v>3378</v>
      </c>
      <c r="B543">
        <v>3378</v>
      </c>
      <c r="C543" s="2">
        <v>45567.083333333343</v>
      </c>
      <c r="D543" t="s">
        <v>1748</v>
      </c>
      <c r="E543" t="s">
        <v>3659</v>
      </c>
      <c r="F543" s="3">
        <v>46.41</v>
      </c>
      <c r="G543" t="s">
        <v>47</v>
      </c>
      <c r="H543" s="3">
        <v>0</v>
      </c>
      <c r="I543" t="s">
        <v>48</v>
      </c>
      <c r="J543">
        <v>2663</v>
      </c>
      <c r="K543" t="s">
        <v>49</v>
      </c>
      <c r="L543" t="s">
        <v>50</v>
      </c>
      <c r="M543" t="s">
        <v>51</v>
      </c>
      <c r="N543">
        <v>940</v>
      </c>
      <c r="O543" t="s">
        <v>52</v>
      </c>
      <c r="P543" t="s">
        <v>53</v>
      </c>
      <c r="T543" t="s">
        <v>2516</v>
      </c>
      <c r="U543" t="s">
        <v>4455</v>
      </c>
      <c r="V543" t="s">
        <v>2866</v>
      </c>
      <c r="W543" t="s">
        <v>56</v>
      </c>
      <c r="X543" t="s">
        <v>4456</v>
      </c>
      <c r="Y543" t="s">
        <v>2375</v>
      </c>
      <c r="Z543" s="3">
        <v>19</v>
      </c>
      <c r="AA543" t="s">
        <v>2519</v>
      </c>
      <c r="AB543" t="s">
        <v>4420</v>
      </c>
      <c r="AC543" t="s">
        <v>61</v>
      </c>
      <c r="AD543" t="s">
        <v>61</v>
      </c>
      <c r="AE543" t="s">
        <v>4457</v>
      </c>
      <c r="AF543" t="s">
        <v>63</v>
      </c>
      <c r="AH543">
        <v>0</v>
      </c>
      <c r="AI543" s="2">
        <v>45567</v>
      </c>
      <c r="AJ543" t="s">
        <v>64</v>
      </c>
      <c r="AK543" t="s">
        <v>64</v>
      </c>
      <c r="AL543" t="s">
        <v>4458</v>
      </c>
      <c r="AM543" t="s">
        <v>4455</v>
      </c>
      <c r="AN543" s="3">
        <v>46.41</v>
      </c>
      <c r="AO543" t="s">
        <v>4420</v>
      </c>
      <c r="AP543" t="s">
        <v>64</v>
      </c>
      <c r="AQ543" t="s">
        <v>4457</v>
      </c>
      <c r="AR543">
        <v>1349</v>
      </c>
      <c r="AS543" t="s">
        <v>66</v>
      </c>
    </row>
    <row r="544" spans="1:45" ht="16" x14ac:dyDescent="0.2">
      <c r="A544">
        <v>3377</v>
      </c>
      <c r="B544">
        <v>3377</v>
      </c>
      <c r="C544" s="2">
        <v>45567.083333333343</v>
      </c>
      <c r="D544" t="s">
        <v>1748</v>
      </c>
      <c r="E544" t="s">
        <v>2507</v>
      </c>
      <c r="F544" s="3">
        <v>20.23</v>
      </c>
      <c r="G544" t="s">
        <v>47</v>
      </c>
      <c r="H544" s="3">
        <v>0</v>
      </c>
      <c r="I544" t="s">
        <v>48</v>
      </c>
      <c r="J544">
        <v>2702</v>
      </c>
      <c r="K544" t="s">
        <v>49</v>
      </c>
      <c r="L544" t="s">
        <v>50</v>
      </c>
      <c r="M544" t="s">
        <v>51</v>
      </c>
      <c r="N544">
        <v>940</v>
      </c>
      <c r="O544" t="s">
        <v>52</v>
      </c>
      <c r="P544" t="s">
        <v>53</v>
      </c>
      <c r="T544" t="s">
        <v>2826</v>
      </c>
      <c r="U544" t="s">
        <v>4459</v>
      </c>
      <c r="V544" t="s">
        <v>2681</v>
      </c>
      <c r="W544" t="s">
        <v>56</v>
      </c>
      <c r="X544" t="s">
        <v>4460</v>
      </c>
      <c r="Y544" t="s">
        <v>2726</v>
      </c>
      <c r="Z544" s="3">
        <v>19</v>
      </c>
      <c r="AA544" t="s">
        <v>2829</v>
      </c>
      <c r="AB544" t="s">
        <v>4364</v>
      </c>
      <c r="AC544" t="s">
        <v>61</v>
      </c>
      <c r="AD544" t="s">
        <v>61</v>
      </c>
      <c r="AE544" t="s">
        <v>4461</v>
      </c>
      <c r="AF544" t="s">
        <v>63</v>
      </c>
      <c r="AH544">
        <v>0</v>
      </c>
      <c r="AI544" s="2">
        <v>45567</v>
      </c>
      <c r="AJ544" t="s">
        <v>64</v>
      </c>
      <c r="AK544" t="s">
        <v>64</v>
      </c>
      <c r="AL544" t="s">
        <v>4462</v>
      </c>
      <c r="AM544" t="s">
        <v>4459</v>
      </c>
      <c r="AN544" s="3">
        <v>20.23</v>
      </c>
      <c r="AO544" t="s">
        <v>4364</v>
      </c>
      <c r="AP544" t="s">
        <v>64</v>
      </c>
      <c r="AQ544" t="s">
        <v>4461</v>
      </c>
      <c r="AR544">
        <v>1348</v>
      </c>
      <c r="AS544" t="s">
        <v>66</v>
      </c>
    </row>
    <row r="545" spans="1:45" ht="16" x14ac:dyDescent="0.2">
      <c r="A545">
        <v>3427</v>
      </c>
      <c r="B545">
        <v>3427</v>
      </c>
      <c r="C545" s="2">
        <v>45574.083333333343</v>
      </c>
      <c r="D545" t="s">
        <v>1782</v>
      </c>
      <c r="E545" t="s">
        <v>2740</v>
      </c>
      <c r="F545" s="3">
        <v>190.4</v>
      </c>
      <c r="G545" t="s">
        <v>47</v>
      </c>
      <c r="H545" s="3">
        <v>0</v>
      </c>
      <c r="I545" t="s">
        <v>48</v>
      </c>
      <c r="J545">
        <v>2894</v>
      </c>
      <c r="K545" t="s">
        <v>49</v>
      </c>
      <c r="L545" t="s">
        <v>50</v>
      </c>
      <c r="M545" t="s">
        <v>51</v>
      </c>
      <c r="N545">
        <v>940</v>
      </c>
      <c r="O545" t="s">
        <v>52</v>
      </c>
      <c r="P545" t="s">
        <v>53</v>
      </c>
      <c r="T545" t="s">
        <v>2741</v>
      </c>
      <c r="U545" t="s">
        <v>4473</v>
      </c>
      <c r="V545" t="s">
        <v>2870</v>
      </c>
      <c r="W545" t="s">
        <v>56</v>
      </c>
      <c r="X545" t="s">
        <v>4474</v>
      </c>
      <c r="Y545" t="s">
        <v>291</v>
      </c>
      <c r="Z545" s="3">
        <v>19</v>
      </c>
      <c r="AA545" t="s">
        <v>2744</v>
      </c>
      <c r="AB545" t="s">
        <v>4399</v>
      </c>
      <c r="AC545" t="s">
        <v>61</v>
      </c>
      <c r="AD545" t="s">
        <v>61</v>
      </c>
      <c r="AE545" t="s">
        <v>4475</v>
      </c>
      <c r="AF545" t="s">
        <v>63</v>
      </c>
      <c r="AH545">
        <v>0</v>
      </c>
      <c r="AI545" s="2">
        <v>45574</v>
      </c>
      <c r="AJ545" t="s">
        <v>64</v>
      </c>
      <c r="AK545" t="s">
        <v>64</v>
      </c>
      <c r="AL545" t="s">
        <v>4476</v>
      </c>
      <c r="AM545" t="s">
        <v>4473</v>
      </c>
      <c r="AN545" s="3">
        <v>190.4</v>
      </c>
      <c r="AO545" t="s">
        <v>4399</v>
      </c>
      <c r="AP545" t="s">
        <v>64</v>
      </c>
      <c r="AQ545" t="s">
        <v>4475</v>
      </c>
      <c r="AR545">
        <v>1361</v>
      </c>
      <c r="AS545" t="s">
        <v>66</v>
      </c>
    </row>
    <row r="546" spans="1:45" ht="16" x14ac:dyDescent="0.2">
      <c r="A546">
        <v>3414</v>
      </c>
      <c r="B546">
        <v>3414</v>
      </c>
      <c r="C546" s="2">
        <v>45576.083333333343</v>
      </c>
      <c r="D546" t="s">
        <v>1748</v>
      </c>
      <c r="E546" t="s">
        <v>2165</v>
      </c>
      <c r="F546" s="3">
        <v>52.9</v>
      </c>
      <c r="G546" t="s">
        <v>47</v>
      </c>
      <c r="H546" s="3">
        <v>0</v>
      </c>
      <c r="I546" t="s">
        <v>48</v>
      </c>
      <c r="J546">
        <v>2900</v>
      </c>
      <c r="K546" t="s">
        <v>49</v>
      </c>
      <c r="L546" t="s">
        <v>50</v>
      </c>
      <c r="M546" t="s">
        <v>51</v>
      </c>
      <c r="N546">
        <v>940</v>
      </c>
      <c r="O546" t="s">
        <v>52</v>
      </c>
      <c r="P546" t="s">
        <v>53</v>
      </c>
      <c r="T546" t="s">
        <v>2313</v>
      </c>
      <c r="U546" t="s">
        <v>4477</v>
      </c>
      <c r="V546" t="s">
        <v>2902</v>
      </c>
      <c r="W546" t="s">
        <v>56</v>
      </c>
      <c r="X546" t="s">
        <v>4478</v>
      </c>
      <c r="Y546" t="s">
        <v>3976</v>
      </c>
      <c r="Z546" s="3">
        <v>19</v>
      </c>
      <c r="AA546" t="s">
        <v>2316</v>
      </c>
      <c r="AB546" t="s">
        <v>4479</v>
      </c>
      <c r="AC546" t="s">
        <v>61</v>
      </c>
      <c r="AD546" t="s">
        <v>61</v>
      </c>
      <c r="AE546" t="s">
        <v>4480</v>
      </c>
      <c r="AF546" t="s">
        <v>63</v>
      </c>
      <c r="AH546">
        <v>0</v>
      </c>
      <c r="AI546" s="2">
        <v>45576</v>
      </c>
      <c r="AJ546" t="s">
        <v>64</v>
      </c>
      <c r="AK546" t="s">
        <v>64</v>
      </c>
      <c r="AL546" t="s">
        <v>4481</v>
      </c>
      <c r="AM546" t="s">
        <v>4477</v>
      </c>
      <c r="AN546" s="3">
        <v>52.9</v>
      </c>
      <c r="AO546" t="s">
        <v>4479</v>
      </c>
      <c r="AP546" t="s">
        <v>64</v>
      </c>
      <c r="AQ546" t="s">
        <v>4480</v>
      </c>
      <c r="AR546">
        <v>1362</v>
      </c>
      <c r="AS546" t="s">
        <v>66</v>
      </c>
    </row>
    <row r="547" spans="1:45" ht="16" x14ac:dyDescent="0.2">
      <c r="A547">
        <v>3426</v>
      </c>
      <c r="B547">
        <v>3426</v>
      </c>
      <c r="C547" s="2">
        <v>45579.083333333343</v>
      </c>
      <c r="D547" t="s">
        <v>1538</v>
      </c>
      <c r="E547" t="s">
        <v>4482</v>
      </c>
      <c r="F547" s="3">
        <v>35000</v>
      </c>
      <c r="G547" t="s">
        <v>47</v>
      </c>
      <c r="H547" s="3">
        <v>0</v>
      </c>
      <c r="I547" t="s">
        <v>104</v>
      </c>
      <c r="J547">
        <v>940</v>
      </c>
      <c r="K547" t="s">
        <v>52</v>
      </c>
      <c r="L547" t="s">
        <v>53</v>
      </c>
      <c r="N547">
        <v>3200</v>
      </c>
      <c r="O547" t="s">
        <v>49</v>
      </c>
      <c r="P547" t="s">
        <v>105</v>
      </c>
      <c r="Q547" t="s">
        <v>106</v>
      </c>
      <c r="T547" t="s">
        <v>4483</v>
      </c>
      <c r="U547" t="s">
        <v>4484</v>
      </c>
      <c r="V547" t="s">
        <v>2910</v>
      </c>
      <c r="W547" t="s">
        <v>752</v>
      </c>
      <c r="X547" t="s">
        <v>4485</v>
      </c>
      <c r="Y547" t="s">
        <v>4486</v>
      </c>
      <c r="Z547" s="3">
        <v>0</v>
      </c>
      <c r="AA547" t="s">
        <v>4487</v>
      </c>
      <c r="AB547" t="s">
        <v>4488</v>
      </c>
      <c r="AC547" t="s">
        <v>61</v>
      </c>
      <c r="AD547" t="s">
        <v>61</v>
      </c>
      <c r="AE547" t="s">
        <v>4489</v>
      </c>
      <c r="AF547" t="s">
        <v>63</v>
      </c>
      <c r="AH547">
        <v>0</v>
      </c>
      <c r="AI547" s="2">
        <v>45579</v>
      </c>
      <c r="AJ547" t="s">
        <v>64</v>
      </c>
      <c r="AK547" t="s">
        <v>64</v>
      </c>
      <c r="AL547" t="s">
        <v>4490</v>
      </c>
      <c r="AM547" t="s">
        <v>4484</v>
      </c>
      <c r="AN547" s="3">
        <v>35000</v>
      </c>
      <c r="AO547" t="s">
        <v>4488</v>
      </c>
      <c r="AP547" t="s">
        <v>64</v>
      </c>
      <c r="AQ547" t="s">
        <v>4489</v>
      </c>
      <c r="AR547">
        <v>1363</v>
      </c>
      <c r="AS547" t="s">
        <v>66</v>
      </c>
    </row>
    <row r="548" spans="1:45" ht="16" x14ac:dyDescent="0.2">
      <c r="A548">
        <v>3526</v>
      </c>
      <c r="B548">
        <v>3526</v>
      </c>
      <c r="C548" s="2">
        <v>45587</v>
      </c>
      <c r="D548" t="s">
        <v>1761</v>
      </c>
      <c r="E548" t="s">
        <v>4330</v>
      </c>
      <c r="F548" s="3">
        <v>22.41</v>
      </c>
      <c r="G548" t="s">
        <v>47</v>
      </c>
      <c r="H548" s="3">
        <v>0</v>
      </c>
      <c r="I548" t="s">
        <v>48</v>
      </c>
      <c r="J548">
        <v>2720</v>
      </c>
      <c r="K548" t="s">
        <v>49</v>
      </c>
      <c r="L548" t="s">
        <v>50</v>
      </c>
      <c r="M548" t="s">
        <v>51</v>
      </c>
      <c r="N548">
        <v>942</v>
      </c>
      <c r="O548" t="s">
        <v>52</v>
      </c>
      <c r="P548" t="s">
        <v>53</v>
      </c>
      <c r="T548" t="s">
        <v>4498</v>
      </c>
      <c r="U548" t="s">
        <v>4499</v>
      </c>
      <c r="V548" t="s">
        <v>3045</v>
      </c>
      <c r="W548" t="s">
        <v>56</v>
      </c>
      <c r="X548" t="s">
        <v>4500</v>
      </c>
      <c r="Y548" t="s">
        <v>2036</v>
      </c>
      <c r="Z548" s="3">
        <v>19</v>
      </c>
      <c r="AA548" t="s">
        <v>4501</v>
      </c>
      <c r="AB548" t="s">
        <v>4502</v>
      </c>
      <c r="AC548" t="s">
        <v>61</v>
      </c>
      <c r="AD548" t="s">
        <v>61</v>
      </c>
      <c r="AE548" t="s">
        <v>4503</v>
      </c>
      <c r="AF548" t="s">
        <v>63</v>
      </c>
      <c r="AH548">
        <v>0</v>
      </c>
      <c r="AI548" s="2">
        <v>45587</v>
      </c>
      <c r="AJ548" t="s">
        <v>64</v>
      </c>
      <c r="AK548" t="s">
        <v>64</v>
      </c>
      <c r="AL548" t="s">
        <v>4504</v>
      </c>
      <c r="AM548" t="s">
        <v>4499</v>
      </c>
      <c r="AN548" s="3">
        <v>22.41</v>
      </c>
      <c r="AO548" t="s">
        <v>4502</v>
      </c>
      <c r="AP548" t="s">
        <v>64</v>
      </c>
      <c r="AQ548" t="s">
        <v>4503</v>
      </c>
      <c r="AR548">
        <v>1387</v>
      </c>
      <c r="AS548" t="s">
        <v>66</v>
      </c>
    </row>
    <row r="549" spans="1:45" ht="16" x14ac:dyDescent="0.2">
      <c r="A549">
        <v>3904</v>
      </c>
      <c r="B549">
        <v>3904</v>
      </c>
      <c r="C549" s="2">
        <v>45587</v>
      </c>
      <c r="D549" t="s">
        <v>1761</v>
      </c>
      <c r="E549" t="s">
        <v>4340</v>
      </c>
      <c r="F549" s="3">
        <v>4.99</v>
      </c>
      <c r="G549" t="s">
        <v>47</v>
      </c>
      <c r="H549" s="3">
        <v>0</v>
      </c>
      <c r="I549" t="s">
        <v>48</v>
      </c>
      <c r="J549">
        <v>2720</v>
      </c>
      <c r="K549" t="s">
        <v>49</v>
      </c>
      <c r="L549" t="s">
        <v>50</v>
      </c>
      <c r="M549" t="s">
        <v>51</v>
      </c>
      <c r="N549">
        <v>942</v>
      </c>
      <c r="O549" t="s">
        <v>52</v>
      </c>
      <c r="P549" t="s">
        <v>53</v>
      </c>
      <c r="T549" t="s">
        <v>1043</v>
      </c>
      <c r="U549" t="s">
        <v>4505</v>
      </c>
      <c r="V549" t="s">
        <v>3026</v>
      </c>
      <c r="W549" t="s">
        <v>56</v>
      </c>
      <c r="X549" t="s">
        <v>4506</v>
      </c>
      <c r="Y549" t="s">
        <v>953</v>
      </c>
      <c r="Z549" s="3">
        <v>19</v>
      </c>
      <c r="AA549" t="s">
        <v>1046</v>
      </c>
      <c r="AB549" t="s">
        <v>4507</v>
      </c>
      <c r="AC549" t="s">
        <v>61</v>
      </c>
      <c r="AD549" t="s">
        <v>61</v>
      </c>
      <c r="AE549" t="s">
        <v>4508</v>
      </c>
      <c r="AF549" t="s">
        <v>63</v>
      </c>
      <c r="AH549">
        <v>0</v>
      </c>
      <c r="AI549" s="2">
        <v>45587</v>
      </c>
      <c r="AJ549" t="s">
        <v>64</v>
      </c>
      <c r="AK549" t="s">
        <v>64</v>
      </c>
      <c r="AL549" t="s">
        <v>4509</v>
      </c>
      <c r="AM549" t="s">
        <v>4505</v>
      </c>
      <c r="AN549" s="3">
        <v>4.99</v>
      </c>
      <c r="AO549" t="s">
        <v>4507</v>
      </c>
      <c r="AP549" t="s">
        <v>64</v>
      </c>
      <c r="AQ549" t="s">
        <v>4508</v>
      </c>
      <c r="AR549">
        <v>1388</v>
      </c>
      <c r="AS549" t="s">
        <v>66</v>
      </c>
    </row>
    <row r="550" spans="1:45" ht="16" x14ac:dyDescent="0.2">
      <c r="A550">
        <v>3437</v>
      </c>
      <c r="B550">
        <v>3437</v>
      </c>
      <c r="C550" s="2">
        <v>45587.083333333343</v>
      </c>
      <c r="D550" t="s">
        <v>1814</v>
      </c>
      <c r="E550" t="s">
        <v>4510</v>
      </c>
      <c r="F550" s="3">
        <v>22.04</v>
      </c>
      <c r="G550" t="s">
        <v>47</v>
      </c>
      <c r="H550" s="3">
        <v>0</v>
      </c>
      <c r="I550" t="s">
        <v>48</v>
      </c>
      <c r="J550">
        <v>2710</v>
      </c>
      <c r="K550" t="s">
        <v>49</v>
      </c>
      <c r="L550" t="s">
        <v>50</v>
      </c>
      <c r="M550" t="s">
        <v>51</v>
      </c>
      <c r="N550">
        <v>940</v>
      </c>
      <c r="O550" t="s">
        <v>52</v>
      </c>
      <c r="P550" t="s">
        <v>53</v>
      </c>
      <c r="T550" t="s">
        <v>2332</v>
      </c>
      <c r="U550" t="s">
        <v>4511</v>
      </c>
      <c r="V550" t="s">
        <v>2892</v>
      </c>
      <c r="W550" t="s">
        <v>56</v>
      </c>
      <c r="X550" t="s">
        <v>4512</v>
      </c>
      <c r="Y550" t="s">
        <v>2061</v>
      </c>
      <c r="Z550" s="3">
        <v>19</v>
      </c>
      <c r="AA550" t="s">
        <v>2335</v>
      </c>
      <c r="AB550" t="s">
        <v>4513</v>
      </c>
      <c r="AC550" t="s">
        <v>61</v>
      </c>
      <c r="AD550" t="s">
        <v>61</v>
      </c>
      <c r="AE550" t="s">
        <v>4514</v>
      </c>
      <c r="AF550" t="s">
        <v>63</v>
      </c>
      <c r="AH550">
        <v>0</v>
      </c>
      <c r="AI550" s="2">
        <v>45587</v>
      </c>
      <c r="AJ550" t="s">
        <v>64</v>
      </c>
      <c r="AK550" t="s">
        <v>64</v>
      </c>
      <c r="AL550" t="s">
        <v>4515</v>
      </c>
      <c r="AM550" t="s">
        <v>4511</v>
      </c>
      <c r="AN550" s="3">
        <v>22.04</v>
      </c>
      <c r="AO550" t="s">
        <v>4513</v>
      </c>
      <c r="AP550" t="s">
        <v>64</v>
      </c>
      <c r="AQ550" t="s">
        <v>4514</v>
      </c>
      <c r="AR550">
        <v>1374</v>
      </c>
      <c r="AS550" t="s">
        <v>66</v>
      </c>
    </row>
    <row r="551" spans="1:45" ht="16" x14ac:dyDescent="0.2">
      <c r="A551">
        <v>3434</v>
      </c>
      <c r="B551">
        <v>3434</v>
      </c>
      <c r="C551" s="2">
        <v>45589.083333333343</v>
      </c>
      <c r="D551" t="s">
        <v>1814</v>
      </c>
      <c r="E551" t="s">
        <v>68</v>
      </c>
      <c r="F551" s="3">
        <v>5.39</v>
      </c>
      <c r="G551" t="s">
        <v>47</v>
      </c>
      <c r="H551" s="3">
        <v>0</v>
      </c>
      <c r="I551" t="s">
        <v>48</v>
      </c>
      <c r="J551">
        <v>2710</v>
      </c>
      <c r="K551" t="s">
        <v>49</v>
      </c>
      <c r="L551" t="s">
        <v>50</v>
      </c>
      <c r="M551" t="s">
        <v>51</v>
      </c>
      <c r="N551">
        <v>940</v>
      </c>
      <c r="O551" t="s">
        <v>52</v>
      </c>
      <c r="P551" t="s">
        <v>53</v>
      </c>
      <c r="T551" t="s">
        <v>4205</v>
      </c>
      <c r="U551" t="s">
        <v>4518</v>
      </c>
      <c r="V551" t="s">
        <v>2914</v>
      </c>
      <c r="W551" t="s">
        <v>56</v>
      </c>
      <c r="X551" t="s">
        <v>4519</v>
      </c>
      <c r="Y551" t="s">
        <v>72</v>
      </c>
      <c r="Z551" s="3">
        <v>19</v>
      </c>
      <c r="AA551" t="s">
        <v>4208</v>
      </c>
      <c r="AB551" t="s">
        <v>4520</v>
      </c>
      <c r="AC551" t="s">
        <v>61</v>
      </c>
      <c r="AD551" t="s">
        <v>61</v>
      </c>
      <c r="AE551" t="s">
        <v>4521</v>
      </c>
      <c r="AF551" t="s">
        <v>63</v>
      </c>
      <c r="AH551">
        <v>0</v>
      </c>
      <c r="AI551" s="2">
        <v>45589</v>
      </c>
      <c r="AJ551" t="s">
        <v>64</v>
      </c>
      <c r="AK551" t="s">
        <v>64</v>
      </c>
      <c r="AL551" t="s">
        <v>4522</v>
      </c>
      <c r="AM551" t="s">
        <v>4518</v>
      </c>
      <c r="AN551" s="3">
        <v>5.39</v>
      </c>
      <c r="AO551" t="s">
        <v>4520</v>
      </c>
      <c r="AP551" t="s">
        <v>64</v>
      </c>
      <c r="AQ551" t="s">
        <v>4521</v>
      </c>
      <c r="AR551">
        <v>1373</v>
      </c>
      <c r="AS551" t="s">
        <v>66</v>
      </c>
    </row>
    <row r="552" spans="1:45" ht="16" x14ac:dyDescent="0.2">
      <c r="A552">
        <v>3440</v>
      </c>
      <c r="B552">
        <v>3440</v>
      </c>
      <c r="C552" s="2">
        <v>45595.041666666657</v>
      </c>
      <c r="D552" t="s">
        <v>1761</v>
      </c>
      <c r="E552" t="s">
        <v>4174</v>
      </c>
      <c r="F552" s="3">
        <v>954.05</v>
      </c>
      <c r="G552" t="s">
        <v>47</v>
      </c>
      <c r="H552" s="3">
        <v>0</v>
      </c>
      <c r="I552" t="s">
        <v>48</v>
      </c>
      <c r="J552">
        <v>2722</v>
      </c>
      <c r="K552" t="s">
        <v>49</v>
      </c>
      <c r="L552" t="s">
        <v>50</v>
      </c>
      <c r="M552" t="s">
        <v>51</v>
      </c>
      <c r="N552">
        <v>940</v>
      </c>
      <c r="O552" t="s">
        <v>52</v>
      </c>
      <c r="P552" t="s">
        <v>53</v>
      </c>
      <c r="T552" t="s">
        <v>4532</v>
      </c>
      <c r="U552" t="s">
        <v>4533</v>
      </c>
      <c r="V552" t="s">
        <v>2932</v>
      </c>
      <c r="W552" t="s">
        <v>56</v>
      </c>
      <c r="X552" t="s">
        <v>4534</v>
      </c>
      <c r="Y552" t="s">
        <v>3455</v>
      </c>
      <c r="Z552" s="3">
        <v>0</v>
      </c>
      <c r="AA552" t="s">
        <v>4535</v>
      </c>
      <c r="AB552" t="s">
        <v>4536</v>
      </c>
      <c r="AC552" t="s">
        <v>61</v>
      </c>
      <c r="AD552" t="s">
        <v>61</v>
      </c>
      <c r="AE552" t="s">
        <v>4537</v>
      </c>
      <c r="AF552" t="s">
        <v>63</v>
      </c>
      <c r="AH552">
        <v>0</v>
      </c>
      <c r="AI552" s="2">
        <v>45595</v>
      </c>
      <c r="AJ552" t="s">
        <v>64</v>
      </c>
      <c r="AK552" t="s">
        <v>64</v>
      </c>
      <c r="AL552" t="s">
        <v>4538</v>
      </c>
      <c r="AM552" t="s">
        <v>4533</v>
      </c>
      <c r="AN552" s="3">
        <v>966.47</v>
      </c>
      <c r="AO552" t="s">
        <v>4536</v>
      </c>
      <c r="AP552" t="s">
        <v>64</v>
      </c>
      <c r="AQ552" t="s">
        <v>4537</v>
      </c>
      <c r="AR552">
        <v>1369</v>
      </c>
      <c r="AS552" t="s">
        <v>66</v>
      </c>
    </row>
    <row r="553" spans="1:45" ht="16" x14ac:dyDescent="0.2">
      <c r="A553">
        <v>3441</v>
      </c>
      <c r="B553">
        <v>3441</v>
      </c>
      <c r="C553" s="2">
        <v>45595.041666666657</v>
      </c>
      <c r="D553" t="s">
        <v>1748</v>
      </c>
      <c r="E553" t="s">
        <v>4539</v>
      </c>
      <c r="F553" s="3">
        <v>14</v>
      </c>
      <c r="G553" t="s">
        <v>47</v>
      </c>
      <c r="H553" s="3">
        <v>0</v>
      </c>
      <c r="I553" t="s">
        <v>48</v>
      </c>
      <c r="J553">
        <v>2705</v>
      </c>
      <c r="K553" t="s">
        <v>49</v>
      </c>
      <c r="L553" t="s">
        <v>50</v>
      </c>
      <c r="M553" t="s">
        <v>51</v>
      </c>
      <c r="N553">
        <v>940</v>
      </c>
      <c r="O553" t="s">
        <v>52</v>
      </c>
      <c r="P553" t="s">
        <v>53</v>
      </c>
      <c r="T553" t="s">
        <v>4532</v>
      </c>
      <c r="U553" t="s">
        <v>4533</v>
      </c>
      <c r="V553" t="s">
        <v>2932</v>
      </c>
      <c r="W553" t="s">
        <v>56</v>
      </c>
      <c r="X553" t="s">
        <v>4534</v>
      </c>
      <c r="Y553" t="s">
        <v>3455</v>
      </c>
      <c r="Z553" s="3">
        <v>0</v>
      </c>
      <c r="AA553" t="s">
        <v>4535</v>
      </c>
      <c r="AB553" t="s">
        <v>4536</v>
      </c>
      <c r="AC553" t="s">
        <v>61</v>
      </c>
      <c r="AD553" t="s">
        <v>61</v>
      </c>
      <c r="AE553" t="s">
        <v>4537</v>
      </c>
      <c r="AF553" t="s">
        <v>63</v>
      </c>
      <c r="AH553">
        <v>0</v>
      </c>
      <c r="AI553" s="2">
        <v>45595</v>
      </c>
      <c r="AJ553" t="s">
        <v>64</v>
      </c>
      <c r="AK553" t="s">
        <v>64</v>
      </c>
      <c r="AL553" t="s">
        <v>4538</v>
      </c>
      <c r="AM553" t="s">
        <v>4533</v>
      </c>
      <c r="AN553" s="3">
        <v>966.47</v>
      </c>
      <c r="AO553" t="s">
        <v>4536</v>
      </c>
      <c r="AP553" t="s">
        <v>64</v>
      </c>
      <c r="AQ553" t="s">
        <v>4537</v>
      </c>
      <c r="AR553">
        <v>1369</v>
      </c>
      <c r="AS553" t="s">
        <v>66</v>
      </c>
    </row>
    <row r="554" spans="1:45" ht="16" x14ac:dyDescent="0.2">
      <c r="A554">
        <v>3420</v>
      </c>
      <c r="B554">
        <v>3420</v>
      </c>
      <c r="C554" s="2">
        <v>45596</v>
      </c>
      <c r="D554" t="s">
        <v>1934</v>
      </c>
      <c r="E554" t="s">
        <v>206</v>
      </c>
      <c r="F554" s="3">
        <v>3220.01</v>
      </c>
      <c r="G554" t="s">
        <v>47</v>
      </c>
      <c r="H554" s="3">
        <v>0</v>
      </c>
      <c r="I554" t="s">
        <v>104</v>
      </c>
      <c r="J554">
        <v>2551</v>
      </c>
      <c r="K554" t="s">
        <v>49</v>
      </c>
      <c r="L554" t="s">
        <v>50</v>
      </c>
      <c r="M554" t="s">
        <v>51</v>
      </c>
      <c r="N554">
        <v>1730</v>
      </c>
      <c r="O554" t="s">
        <v>52</v>
      </c>
      <c r="P554" t="s">
        <v>203</v>
      </c>
      <c r="T554" t="s">
        <v>64</v>
      </c>
      <c r="Z554" s="3"/>
      <c r="AF554" t="s">
        <v>63</v>
      </c>
      <c r="AH554">
        <v>0</v>
      </c>
      <c r="AI554" s="2">
        <v>45596</v>
      </c>
      <c r="AJ554" t="s">
        <v>64</v>
      </c>
      <c r="AK554" t="s">
        <v>64</v>
      </c>
      <c r="AL554" t="s">
        <v>64</v>
      </c>
      <c r="AN554" s="3"/>
      <c r="AP554" t="s">
        <v>64</v>
      </c>
      <c r="AR554" t="s">
        <v>64</v>
      </c>
      <c r="AS554" t="s">
        <v>66</v>
      </c>
    </row>
    <row r="555" spans="1:45" ht="16" x14ac:dyDescent="0.2">
      <c r="A555">
        <v>3421</v>
      </c>
      <c r="B555">
        <v>3421</v>
      </c>
      <c r="C555" s="2">
        <v>45596</v>
      </c>
      <c r="D555" t="s">
        <v>1935</v>
      </c>
      <c r="E555" t="s">
        <v>206</v>
      </c>
      <c r="F555" s="3">
        <v>2492.81</v>
      </c>
      <c r="G555" t="s">
        <v>47</v>
      </c>
      <c r="H555" s="3">
        <v>0</v>
      </c>
      <c r="I555" t="s">
        <v>104</v>
      </c>
      <c r="J555">
        <v>2551</v>
      </c>
      <c r="K555" t="s">
        <v>49</v>
      </c>
      <c r="L555" t="s">
        <v>50</v>
      </c>
      <c r="M555" t="s">
        <v>51</v>
      </c>
      <c r="N555">
        <v>1730</v>
      </c>
      <c r="O555" t="s">
        <v>52</v>
      </c>
      <c r="P555" t="s">
        <v>203</v>
      </c>
      <c r="T555" t="s">
        <v>64</v>
      </c>
      <c r="Z555" s="3"/>
      <c r="AF555" t="s">
        <v>63</v>
      </c>
      <c r="AH555">
        <v>0</v>
      </c>
      <c r="AI555" s="2">
        <v>45596</v>
      </c>
      <c r="AJ555" t="s">
        <v>64</v>
      </c>
      <c r="AK555" t="s">
        <v>64</v>
      </c>
      <c r="AL555" t="s">
        <v>64</v>
      </c>
      <c r="AN555" s="3"/>
      <c r="AP555" t="s">
        <v>64</v>
      </c>
      <c r="AR555" t="s">
        <v>64</v>
      </c>
      <c r="AS555" t="s">
        <v>66</v>
      </c>
    </row>
    <row r="556" spans="1:45" ht="16" x14ac:dyDescent="0.2">
      <c r="A556">
        <v>3655</v>
      </c>
      <c r="B556">
        <v>3655</v>
      </c>
      <c r="C556" s="2">
        <v>45596</v>
      </c>
      <c r="D556" t="s">
        <v>1936</v>
      </c>
      <c r="E556" t="s">
        <v>206</v>
      </c>
      <c r="F556" s="3">
        <v>3290.09</v>
      </c>
      <c r="G556" t="s">
        <v>47</v>
      </c>
      <c r="H556" s="3">
        <v>0</v>
      </c>
      <c r="I556" t="s">
        <v>104</v>
      </c>
      <c r="J556">
        <v>2551</v>
      </c>
      <c r="K556" t="s">
        <v>49</v>
      </c>
      <c r="L556" t="s">
        <v>50</v>
      </c>
      <c r="M556" t="s">
        <v>51</v>
      </c>
      <c r="N556">
        <v>1730</v>
      </c>
      <c r="O556" t="s">
        <v>52</v>
      </c>
      <c r="P556" t="s">
        <v>203</v>
      </c>
      <c r="T556" t="s">
        <v>64</v>
      </c>
      <c r="Z556" s="3"/>
      <c r="AF556" t="s">
        <v>63</v>
      </c>
      <c r="AH556">
        <v>0</v>
      </c>
      <c r="AI556" s="2">
        <v>45596</v>
      </c>
      <c r="AJ556" t="s">
        <v>64</v>
      </c>
      <c r="AK556" t="s">
        <v>64</v>
      </c>
      <c r="AL556" t="s">
        <v>64</v>
      </c>
      <c r="AN556" s="3"/>
      <c r="AP556" t="s">
        <v>64</v>
      </c>
      <c r="AR556" t="s">
        <v>64</v>
      </c>
      <c r="AS556" t="s">
        <v>66</v>
      </c>
    </row>
    <row r="557" spans="1:45" ht="16" x14ac:dyDescent="0.2">
      <c r="A557">
        <v>3656</v>
      </c>
      <c r="B557">
        <v>3656</v>
      </c>
      <c r="C557" s="2">
        <v>45596</v>
      </c>
      <c r="D557" t="s">
        <v>1936</v>
      </c>
      <c r="E557" t="s">
        <v>204</v>
      </c>
      <c r="F557" s="3">
        <v>753.43</v>
      </c>
      <c r="G557" t="s">
        <v>47</v>
      </c>
      <c r="H557" s="3">
        <v>0</v>
      </c>
      <c r="I557" t="s">
        <v>104</v>
      </c>
      <c r="J557">
        <v>2555</v>
      </c>
      <c r="K557" t="s">
        <v>49</v>
      </c>
      <c r="L557" t="s">
        <v>50</v>
      </c>
      <c r="M557" t="s">
        <v>51</v>
      </c>
      <c r="N557">
        <v>1730</v>
      </c>
      <c r="O557" t="s">
        <v>52</v>
      </c>
      <c r="P557" t="s">
        <v>203</v>
      </c>
      <c r="T557" t="s">
        <v>64</v>
      </c>
      <c r="Z557" s="3"/>
      <c r="AF557" t="s">
        <v>63</v>
      </c>
      <c r="AH557">
        <v>0</v>
      </c>
      <c r="AI557" s="2">
        <v>45596</v>
      </c>
      <c r="AJ557" t="s">
        <v>64</v>
      </c>
      <c r="AK557" t="s">
        <v>64</v>
      </c>
      <c r="AL557" t="s">
        <v>64</v>
      </c>
      <c r="AN557" s="3"/>
      <c r="AP557" t="s">
        <v>64</v>
      </c>
      <c r="AR557" t="s">
        <v>64</v>
      </c>
      <c r="AS557" t="s">
        <v>66</v>
      </c>
    </row>
    <row r="558" spans="1:45" ht="16" x14ac:dyDescent="0.2">
      <c r="A558">
        <v>3657</v>
      </c>
      <c r="B558">
        <v>3657</v>
      </c>
      <c r="C558" s="2">
        <v>45596</v>
      </c>
      <c r="D558" t="s">
        <v>1935</v>
      </c>
      <c r="E558" t="s">
        <v>204</v>
      </c>
      <c r="F558" s="3">
        <v>561.4</v>
      </c>
      <c r="G558" t="s">
        <v>47</v>
      </c>
      <c r="H558" s="3">
        <v>0</v>
      </c>
      <c r="I558" t="s">
        <v>104</v>
      </c>
      <c r="J558">
        <v>2555</v>
      </c>
      <c r="K558" t="s">
        <v>49</v>
      </c>
      <c r="L558" t="s">
        <v>50</v>
      </c>
      <c r="M558" t="s">
        <v>51</v>
      </c>
      <c r="N558">
        <v>1730</v>
      </c>
      <c r="O558" t="s">
        <v>52</v>
      </c>
      <c r="P558" t="s">
        <v>203</v>
      </c>
      <c r="T558" t="s">
        <v>64</v>
      </c>
      <c r="Z558" s="3"/>
      <c r="AF558" t="s">
        <v>63</v>
      </c>
      <c r="AH558">
        <v>0</v>
      </c>
      <c r="AI558" s="2">
        <v>45596</v>
      </c>
      <c r="AJ558" t="s">
        <v>64</v>
      </c>
      <c r="AK558" t="s">
        <v>64</v>
      </c>
      <c r="AL558" t="s">
        <v>64</v>
      </c>
      <c r="AN558" s="3"/>
      <c r="AP558" t="s">
        <v>64</v>
      </c>
      <c r="AR558" t="s">
        <v>64</v>
      </c>
      <c r="AS558" t="s">
        <v>66</v>
      </c>
    </row>
    <row r="559" spans="1:45" ht="16" x14ac:dyDescent="0.2">
      <c r="A559">
        <v>3658</v>
      </c>
      <c r="B559">
        <v>3658</v>
      </c>
      <c r="C559" s="2">
        <v>45596</v>
      </c>
      <c r="D559" t="s">
        <v>1934</v>
      </c>
      <c r="E559" t="s">
        <v>204</v>
      </c>
      <c r="F559" s="3">
        <v>712.19</v>
      </c>
      <c r="G559" t="s">
        <v>47</v>
      </c>
      <c r="H559" s="3">
        <v>0</v>
      </c>
      <c r="I559" t="s">
        <v>104</v>
      </c>
      <c r="J559">
        <v>2555</v>
      </c>
      <c r="K559" t="s">
        <v>49</v>
      </c>
      <c r="L559" t="s">
        <v>50</v>
      </c>
      <c r="M559" t="s">
        <v>51</v>
      </c>
      <c r="N559">
        <v>1730</v>
      </c>
      <c r="O559" t="s">
        <v>52</v>
      </c>
      <c r="P559" t="s">
        <v>203</v>
      </c>
      <c r="T559" t="s">
        <v>64</v>
      </c>
      <c r="Z559" s="3"/>
      <c r="AF559" t="s">
        <v>63</v>
      </c>
      <c r="AH559">
        <v>0</v>
      </c>
      <c r="AI559" s="2">
        <v>45596</v>
      </c>
      <c r="AJ559" t="s">
        <v>64</v>
      </c>
      <c r="AK559" t="s">
        <v>64</v>
      </c>
      <c r="AL559" t="s">
        <v>64</v>
      </c>
      <c r="AN559" s="3"/>
      <c r="AP559" t="s">
        <v>64</v>
      </c>
      <c r="AR559" t="s">
        <v>64</v>
      </c>
      <c r="AS559" t="s">
        <v>66</v>
      </c>
    </row>
    <row r="560" spans="1:45" ht="16" x14ac:dyDescent="0.2">
      <c r="A560">
        <v>3429</v>
      </c>
      <c r="B560">
        <v>3429</v>
      </c>
      <c r="C560" s="2">
        <v>45596.041666666657</v>
      </c>
      <c r="D560" t="s">
        <v>1748</v>
      </c>
      <c r="E560" t="s">
        <v>2507</v>
      </c>
      <c r="F560" s="3">
        <v>135.13999999999999</v>
      </c>
      <c r="G560" t="s">
        <v>47</v>
      </c>
      <c r="H560" s="3">
        <v>0</v>
      </c>
      <c r="I560" t="s">
        <v>48</v>
      </c>
      <c r="J560">
        <v>2702</v>
      </c>
      <c r="K560" t="s">
        <v>49</v>
      </c>
      <c r="L560" t="s">
        <v>50</v>
      </c>
      <c r="M560" t="s">
        <v>51</v>
      </c>
      <c r="N560">
        <v>940</v>
      </c>
      <c r="O560" t="s">
        <v>52</v>
      </c>
      <c r="P560" t="s">
        <v>53</v>
      </c>
      <c r="T560" t="s">
        <v>4544</v>
      </c>
      <c r="U560" t="s">
        <v>4545</v>
      </c>
      <c r="V560" t="s">
        <v>2919</v>
      </c>
      <c r="W560" t="s">
        <v>56</v>
      </c>
      <c r="X560" t="s">
        <v>4546</v>
      </c>
      <c r="Y560" t="s">
        <v>2726</v>
      </c>
      <c r="Z560" s="3">
        <v>19</v>
      </c>
      <c r="AA560" t="s">
        <v>4547</v>
      </c>
      <c r="AB560" t="s">
        <v>4548</v>
      </c>
      <c r="AC560" t="s">
        <v>61</v>
      </c>
      <c r="AD560" t="s">
        <v>61</v>
      </c>
      <c r="AE560" t="s">
        <v>4549</v>
      </c>
      <c r="AF560" t="s">
        <v>63</v>
      </c>
      <c r="AH560">
        <v>0</v>
      </c>
      <c r="AI560" s="2">
        <v>45596</v>
      </c>
      <c r="AJ560" t="s">
        <v>64</v>
      </c>
      <c r="AK560" t="s">
        <v>64</v>
      </c>
      <c r="AL560" t="s">
        <v>4550</v>
      </c>
      <c r="AM560" t="s">
        <v>4545</v>
      </c>
      <c r="AN560" s="3">
        <v>135.13999999999999</v>
      </c>
      <c r="AO560" t="s">
        <v>4548</v>
      </c>
      <c r="AP560" t="s">
        <v>64</v>
      </c>
      <c r="AQ560" t="s">
        <v>4549</v>
      </c>
      <c r="AR560">
        <v>1366</v>
      </c>
      <c r="AS560" t="s">
        <v>66</v>
      </c>
    </row>
    <row r="561" spans="1:45" ht="16" x14ac:dyDescent="0.2">
      <c r="A561">
        <v>3439</v>
      </c>
      <c r="B561">
        <v>3439</v>
      </c>
      <c r="C561" s="2">
        <v>45596.041666666657</v>
      </c>
      <c r="D561" t="s">
        <v>1748</v>
      </c>
      <c r="E561" t="s">
        <v>4551</v>
      </c>
      <c r="F561" s="3">
        <v>6.44</v>
      </c>
      <c r="G561" t="s">
        <v>47</v>
      </c>
      <c r="H561" s="3">
        <v>0</v>
      </c>
      <c r="I561" t="s">
        <v>48</v>
      </c>
      <c r="J561">
        <v>2704</v>
      </c>
      <c r="K561" t="s">
        <v>49</v>
      </c>
      <c r="L561" t="s">
        <v>50</v>
      </c>
      <c r="M561" t="s">
        <v>51</v>
      </c>
      <c r="N561">
        <v>940</v>
      </c>
      <c r="O561" t="s">
        <v>52</v>
      </c>
      <c r="P561" t="s">
        <v>53</v>
      </c>
      <c r="T561" t="s">
        <v>4552</v>
      </c>
      <c r="U561" t="s">
        <v>4553</v>
      </c>
      <c r="Z561" s="3"/>
      <c r="AF561" t="s">
        <v>63</v>
      </c>
      <c r="AH561">
        <v>0</v>
      </c>
      <c r="AI561" s="2">
        <v>45596</v>
      </c>
      <c r="AJ561" t="s">
        <v>64</v>
      </c>
      <c r="AK561" t="s">
        <v>64</v>
      </c>
      <c r="AL561" t="s">
        <v>4554</v>
      </c>
      <c r="AM561" t="s">
        <v>4553</v>
      </c>
      <c r="AN561" s="3"/>
      <c r="AP561" t="s">
        <v>64</v>
      </c>
      <c r="AR561">
        <v>1368</v>
      </c>
      <c r="AS561" t="s">
        <v>66</v>
      </c>
    </row>
    <row r="562" spans="1:45" ht="16" x14ac:dyDescent="0.2">
      <c r="A562">
        <v>3428</v>
      </c>
      <c r="B562">
        <v>3428</v>
      </c>
      <c r="C562" s="2">
        <v>45600.041666666657</v>
      </c>
      <c r="D562" t="s">
        <v>1748</v>
      </c>
      <c r="E562" t="s">
        <v>3659</v>
      </c>
      <c r="F562" s="3">
        <v>46.41</v>
      </c>
      <c r="G562" t="s">
        <v>47</v>
      </c>
      <c r="H562" s="3">
        <v>0</v>
      </c>
      <c r="I562" t="s">
        <v>48</v>
      </c>
      <c r="J562">
        <v>2663</v>
      </c>
      <c r="K562" t="s">
        <v>49</v>
      </c>
      <c r="L562" t="s">
        <v>50</v>
      </c>
      <c r="M562" t="s">
        <v>51</v>
      </c>
      <c r="N562">
        <v>940</v>
      </c>
      <c r="O562" t="s">
        <v>52</v>
      </c>
      <c r="P562" t="s">
        <v>53</v>
      </c>
      <c r="T562" t="s">
        <v>2516</v>
      </c>
      <c r="U562" t="s">
        <v>4555</v>
      </c>
      <c r="V562" t="s">
        <v>2923</v>
      </c>
      <c r="W562" t="s">
        <v>56</v>
      </c>
      <c r="X562" t="s">
        <v>4556</v>
      </c>
      <c r="Y562" t="s">
        <v>2375</v>
      </c>
      <c r="Z562" s="3">
        <v>19</v>
      </c>
      <c r="AA562" t="s">
        <v>2519</v>
      </c>
      <c r="AB562" t="s">
        <v>4557</v>
      </c>
      <c r="AC562" t="s">
        <v>61</v>
      </c>
      <c r="AD562" t="s">
        <v>61</v>
      </c>
      <c r="AE562" t="s">
        <v>4558</v>
      </c>
      <c r="AF562" t="s">
        <v>63</v>
      </c>
      <c r="AH562">
        <v>0</v>
      </c>
      <c r="AI562" s="2">
        <v>45600</v>
      </c>
      <c r="AJ562" t="s">
        <v>64</v>
      </c>
      <c r="AK562" t="s">
        <v>64</v>
      </c>
      <c r="AL562" t="s">
        <v>4559</v>
      </c>
      <c r="AM562" t="s">
        <v>4555</v>
      </c>
      <c r="AN562" s="3">
        <v>46.41</v>
      </c>
      <c r="AO562" t="s">
        <v>4557</v>
      </c>
      <c r="AP562" t="s">
        <v>64</v>
      </c>
      <c r="AQ562" t="s">
        <v>4558</v>
      </c>
      <c r="AR562">
        <v>1365</v>
      </c>
      <c r="AS562" t="s">
        <v>66</v>
      </c>
    </row>
    <row r="563" spans="1:45" ht="16" x14ac:dyDescent="0.2">
      <c r="A563">
        <v>4066</v>
      </c>
      <c r="B563">
        <v>4066</v>
      </c>
      <c r="C563" s="2">
        <v>45601.041666666657</v>
      </c>
      <c r="D563" t="s">
        <v>3018</v>
      </c>
      <c r="E563" t="s">
        <v>4560</v>
      </c>
      <c r="F563" s="3">
        <v>800</v>
      </c>
      <c r="G563" t="s">
        <v>47</v>
      </c>
      <c r="H563" s="3">
        <v>0</v>
      </c>
      <c r="I563" t="s">
        <v>48</v>
      </c>
      <c r="J563">
        <v>2721</v>
      </c>
      <c r="K563" t="s">
        <v>49</v>
      </c>
      <c r="L563" t="s">
        <v>50</v>
      </c>
      <c r="M563" t="s">
        <v>51</v>
      </c>
      <c r="N563">
        <v>940</v>
      </c>
      <c r="O563" t="s">
        <v>52</v>
      </c>
      <c r="P563" t="s">
        <v>53</v>
      </c>
      <c r="T563" t="s">
        <v>4561</v>
      </c>
      <c r="U563" t="s">
        <v>4562</v>
      </c>
      <c r="V563" t="s">
        <v>2889</v>
      </c>
      <c r="W563" t="s">
        <v>56</v>
      </c>
      <c r="X563" t="s">
        <v>4563</v>
      </c>
      <c r="Y563" t="s">
        <v>3076</v>
      </c>
      <c r="Z563" s="3">
        <v>0</v>
      </c>
      <c r="AA563" t="s">
        <v>1678</v>
      </c>
      <c r="AB563" t="s">
        <v>4564</v>
      </c>
      <c r="AC563" t="s">
        <v>61</v>
      </c>
      <c r="AD563" t="s">
        <v>61</v>
      </c>
      <c r="AE563" t="s">
        <v>4565</v>
      </c>
      <c r="AF563" t="s">
        <v>63</v>
      </c>
      <c r="AH563">
        <v>0</v>
      </c>
      <c r="AI563" s="2">
        <v>45601</v>
      </c>
      <c r="AJ563" t="s">
        <v>64</v>
      </c>
      <c r="AK563" t="s">
        <v>64</v>
      </c>
      <c r="AL563" t="s">
        <v>4566</v>
      </c>
      <c r="AM563" t="s">
        <v>4562</v>
      </c>
      <c r="AN563" s="3">
        <v>800</v>
      </c>
      <c r="AO563" t="s">
        <v>4564</v>
      </c>
      <c r="AP563" t="s">
        <v>64</v>
      </c>
      <c r="AQ563" t="s">
        <v>4565</v>
      </c>
      <c r="AR563">
        <v>1376</v>
      </c>
      <c r="AS563" t="s">
        <v>66</v>
      </c>
    </row>
    <row r="564" spans="1:45" ht="16" x14ac:dyDescent="0.2">
      <c r="A564">
        <v>4067</v>
      </c>
      <c r="B564">
        <v>4067</v>
      </c>
      <c r="C564" s="2">
        <v>45601.041666666657</v>
      </c>
      <c r="D564" t="s">
        <v>2220</v>
      </c>
      <c r="E564" t="s">
        <v>4567</v>
      </c>
      <c r="F564" s="3">
        <v>9.5</v>
      </c>
      <c r="G564" t="s">
        <v>47</v>
      </c>
      <c r="H564" s="3">
        <v>0</v>
      </c>
      <c r="I564" t="s">
        <v>48</v>
      </c>
      <c r="J564">
        <v>2705</v>
      </c>
      <c r="K564" t="s">
        <v>49</v>
      </c>
      <c r="L564" t="s">
        <v>50</v>
      </c>
      <c r="M564" t="s">
        <v>51</v>
      </c>
      <c r="N564">
        <v>940</v>
      </c>
      <c r="O564" t="s">
        <v>52</v>
      </c>
      <c r="P564" t="s">
        <v>53</v>
      </c>
      <c r="T564" t="s">
        <v>4561</v>
      </c>
      <c r="U564" t="s">
        <v>4562</v>
      </c>
      <c r="V564" t="s">
        <v>2889</v>
      </c>
      <c r="W564" t="s">
        <v>56</v>
      </c>
      <c r="X564" t="s">
        <v>4563</v>
      </c>
      <c r="Y564" t="s">
        <v>3076</v>
      </c>
      <c r="Z564" s="3">
        <v>0</v>
      </c>
      <c r="AA564" t="s">
        <v>1678</v>
      </c>
      <c r="AB564" t="s">
        <v>4564</v>
      </c>
      <c r="AC564" t="s">
        <v>61</v>
      </c>
      <c r="AD564" t="s">
        <v>61</v>
      </c>
      <c r="AE564" t="s">
        <v>4565</v>
      </c>
      <c r="AF564" t="s">
        <v>63</v>
      </c>
      <c r="AH564">
        <v>0</v>
      </c>
      <c r="AI564" s="2">
        <v>45601</v>
      </c>
      <c r="AJ564" t="s">
        <v>64</v>
      </c>
      <c r="AK564" t="s">
        <v>64</v>
      </c>
      <c r="AL564" t="s">
        <v>4566</v>
      </c>
      <c r="AM564" t="s">
        <v>4562</v>
      </c>
      <c r="AN564" s="3">
        <v>800</v>
      </c>
      <c r="AO564" t="s">
        <v>4564</v>
      </c>
      <c r="AP564" t="s">
        <v>64</v>
      </c>
      <c r="AQ564" t="s">
        <v>4565</v>
      </c>
      <c r="AR564">
        <v>1376</v>
      </c>
      <c r="AS564" t="s">
        <v>66</v>
      </c>
    </row>
    <row r="565" spans="1:45" ht="16" x14ac:dyDescent="0.2">
      <c r="A565">
        <v>3492</v>
      </c>
      <c r="B565">
        <v>3492</v>
      </c>
      <c r="C565" s="2">
        <v>45610.041666666657</v>
      </c>
      <c r="D565" t="s">
        <v>1748</v>
      </c>
      <c r="E565" t="s">
        <v>2165</v>
      </c>
      <c r="F565" s="3">
        <v>52.9</v>
      </c>
      <c r="G565" t="s">
        <v>47</v>
      </c>
      <c r="H565" s="3">
        <v>0</v>
      </c>
      <c r="I565" t="s">
        <v>48</v>
      </c>
      <c r="J565">
        <v>2900</v>
      </c>
      <c r="K565" t="s">
        <v>49</v>
      </c>
      <c r="L565" t="s">
        <v>50</v>
      </c>
      <c r="M565" t="s">
        <v>51</v>
      </c>
      <c r="N565">
        <v>940</v>
      </c>
      <c r="O565" t="s">
        <v>52</v>
      </c>
      <c r="P565" t="s">
        <v>53</v>
      </c>
      <c r="T565" t="s">
        <v>2313</v>
      </c>
      <c r="U565" t="s">
        <v>4571</v>
      </c>
      <c r="V565" t="s">
        <v>2946</v>
      </c>
      <c r="W565" t="s">
        <v>56</v>
      </c>
      <c r="X565" t="s">
        <v>4572</v>
      </c>
      <c r="Y565" t="s">
        <v>3976</v>
      </c>
      <c r="Z565" s="3">
        <v>19</v>
      </c>
      <c r="AA565" t="s">
        <v>2316</v>
      </c>
      <c r="AB565" t="s">
        <v>4573</v>
      </c>
      <c r="AC565" t="s">
        <v>61</v>
      </c>
      <c r="AD565" t="s">
        <v>61</v>
      </c>
      <c r="AE565" t="s">
        <v>4574</v>
      </c>
      <c r="AF565" t="s">
        <v>63</v>
      </c>
      <c r="AH565">
        <v>0</v>
      </c>
      <c r="AI565" s="2">
        <v>45610</v>
      </c>
      <c r="AJ565" t="s">
        <v>64</v>
      </c>
      <c r="AK565" t="s">
        <v>64</v>
      </c>
      <c r="AL565" t="s">
        <v>4575</v>
      </c>
      <c r="AM565" t="s">
        <v>4571</v>
      </c>
      <c r="AN565" s="3">
        <v>52.9</v>
      </c>
      <c r="AO565" t="s">
        <v>4573</v>
      </c>
      <c r="AP565" t="s">
        <v>64</v>
      </c>
      <c r="AQ565" t="s">
        <v>4574</v>
      </c>
      <c r="AR565">
        <v>1378</v>
      </c>
      <c r="AS565" t="s">
        <v>66</v>
      </c>
    </row>
    <row r="566" spans="1:45" ht="16" x14ac:dyDescent="0.2">
      <c r="A566">
        <v>3525</v>
      </c>
      <c r="B566">
        <v>3525</v>
      </c>
      <c r="C566" s="2">
        <v>45616</v>
      </c>
      <c r="D566" t="s">
        <v>1761</v>
      </c>
      <c r="E566" t="s">
        <v>4330</v>
      </c>
      <c r="F566" s="3">
        <v>23.04</v>
      </c>
      <c r="G566" t="s">
        <v>47</v>
      </c>
      <c r="H566" s="3">
        <v>0</v>
      </c>
      <c r="I566" t="s">
        <v>48</v>
      </c>
      <c r="J566">
        <v>2720</v>
      </c>
      <c r="K566" t="s">
        <v>49</v>
      </c>
      <c r="L566" t="s">
        <v>50</v>
      </c>
      <c r="M566" t="s">
        <v>51</v>
      </c>
      <c r="N566">
        <v>942</v>
      </c>
      <c r="O566" t="s">
        <v>52</v>
      </c>
      <c r="P566" t="s">
        <v>53</v>
      </c>
      <c r="T566" t="s">
        <v>4579</v>
      </c>
      <c r="U566" t="s">
        <v>4580</v>
      </c>
      <c r="V566" t="s">
        <v>3058</v>
      </c>
      <c r="W566" t="s">
        <v>56</v>
      </c>
      <c r="X566" t="s">
        <v>4581</v>
      </c>
      <c r="Y566" t="s">
        <v>2036</v>
      </c>
      <c r="Z566" s="3">
        <v>19</v>
      </c>
      <c r="AA566" t="s">
        <v>4582</v>
      </c>
      <c r="AB566" t="s">
        <v>4583</v>
      </c>
      <c r="AC566" t="s">
        <v>61</v>
      </c>
      <c r="AD566" t="s">
        <v>61</v>
      </c>
      <c r="AE566" t="s">
        <v>4584</v>
      </c>
      <c r="AF566" t="s">
        <v>63</v>
      </c>
      <c r="AH566">
        <v>0</v>
      </c>
      <c r="AI566" s="2">
        <v>45616</v>
      </c>
      <c r="AJ566" t="s">
        <v>64</v>
      </c>
      <c r="AK566" t="s">
        <v>64</v>
      </c>
      <c r="AL566" t="s">
        <v>4585</v>
      </c>
      <c r="AM566" t="s">
        <v>4580</v>
      </c>
      <c r="AN566" s="3">
        <v>23.04</v>
      </c>
      <c r="AO566" t="s">
        <v>4583</v>
      </c>
      <c r="AP566" t="s">
        <v>64</v>
      </c>
      <c r="AQ566" t="s">
        <v>4584</v>
      </c>
      <c r="AR566">
        <v>1390</v>
      </c>
      <c r="AS566" t="s">
        <v>66</v>
      </c>
    </row>
    <row r="567" spans="1:45" ht="16" x14ac:dyDescent="0.2">
      <c r="A567">
        <v>3905</v>
      </c>
      <c r="B567">
        <v>3905</v>
      </c>
      <c r="C567" s="2">
        <v>45618</v>
      </c>
      <c r="D567" t="s">
        <v>1761</v>
      </c>
      <c r="E567" t="s">
        <v>4340</v>
      </c>
      <c r="F567" s="3">
        <v>4.99</v>
      </c>
      <c r="G567" t="s">
        <v>47</v>
      </c>
      <c r="H567" s="3">
        <v>0</v>
      </c>
      <c r="I567" t="s">
        <v>48</v>
      </c>
      <c r="J567">
        <v>2720</v>
      </c>
      <c r="K567" t="s">
        <v>49</v>
      </c>
      <c r="L567" t="s">
        <v>50</v>
      </c>
      <c r="M567" t="s">
        <v>51</v>
      </c>
      <c r="N567">
        <v>942</v>
      </c>
      <c r="O567" t="s">
        <v>52</v>
      </c>
      <c r="P567" t="s">
        <v>53</v>
      </c>
      <c r="T567" t="s">
        <v>1043</v>
      </c>
      <c r="U567" t="s">
        <v>4592</v>
      </c>
      <c r="V567" t="s">
        <v>2972</v>
      </c>
      <c r="W567" t="s">
        <v>56</v>
      </c>
      <c r="X567" t="s">
        <v>4593</v>
      </c>
      <c r="Y567" t="s">
        <v>953</v>
      </c>
      <c r="Z567" s="3">
        <v>19</v>
      </c>
      <c r="AA567" t="s">
        <v>1046</v>
      </c>
      <c r="AB567" t="s">
        <v>4594</v>
      </c>
      <c r="AC567" t="s">
        <v>61</v>
      </c>
      <c r="AD567" t="s">
        <v>61</v>
      </c>
      <c r="AE567" t="s">
        <v>4595</v>
      </c>
      <c r="AF567" t="s">
        <v>63</v>
      </c>
      <c r="AH567">
        <v>0</v>
      </c>
      <c r="AI567" s="2">
        <v>45618</v>
      </c>
      <c r="AJ567" t="s">
        <v>64</v>
      </c>
      <c r="AK567" t="s">
        <v>64</v>
      </c>
      <c r="AL567" t="s">
        <v>4596</v>
      </c>
      <c r="AM567" t="s">
        <v>4592</v>
      </c>
      <c r="AN567" s="3">
        <v>4.99</v>
      </c>
      <c r="AO567" t="s">
        <v>4594</v>
      </c>
      <c r="AP567" t="s">
        <v>64</v>
      </c>
      <c r="AQ567" t="s">
        <v>4595</v>
      </c>
      <c r="AR567">
        <v>1392</v>
      </c>
      <c r="AS567" t="s">
        <v>66</v>
      </c>
    </row>
    <row r="568" spans="1:45" ht="16" x14ac:dyDescent="0.2">
      <c r="A568">
        <v>3495</v>
      </c>
      <c r="B568">
        <v>3495</v>
      </c>
      <c r="C568" s="2">
        <v>45618.041666666657</v>
      </c>
      <c r="D568" t="s">
        <v>1814</v>
      </c>
      <c r="E568" t="s">
        <v>4510</v>
      </c>
      <c r="F568" s="3">
        <v>22.77</v>
      </c>
      <c r="G568" t="s">
        <v>47</v>
      </c>
      <c r="H568" s="3">
        <v>0</v>
      </c>
      <c r="I568" t="s">
        <v>48</v>
      </c>
      <c r="J568">
        <v>2710</v>
      </c>
      <c r="K568" t="s">
        <v>49</v>
      </c>
      <c r="L568" t="s">
        <v>50</v>
      </c>
      <c r="M568" t="s">
        <v>51</v>
      </c>
      <c r="N568">
        <v>940</v>
      </c>
      <c r="O568" t="s">
        <v>52</v>
      </c>
      <c r="P568" t="s">
        <v>53</v>
      </c>
      <c r="T568" t="s">
        <v>4597</v>
      </c>
      <c r="U568" t="s">
        <v>4598</v>
      </c>
      <c r="V568" t="s">
        <v>2969</v>
      </c>
      <c r="W568" t="s">
        <v>56</v>
      </c>
      <c r="X568" t="s">
        <v>4599</v>
      </c>
      <c r="Y568" t="s">
        <v>2061</v>
      </c>
      <c r="Z568" s="3">
        <v>19</v>
      </c>
      <c r="AA568" t="s">
        <v>4600</v>
      </c>
      <c r="AB568" t="s">
        <v>4594</v>
      </c>
      <c r="AC568" t="s">
        <v>61</v>
      </c>
      <c r="AD568" t="s">
        <v>61</v>
      </c>
      <c r="AE568" t="s">
        <v>4601</v>
      </c>
      <c r="AF568" t="s">
        <v>63</v>
      </c>
      <c r="AH568">
        <v>0</v>
      </c>
      <c r="AI568" s="2">
        <v>45618</v>
      </c>
      <c r="AJ568" t="s">
        <v>64</v>
      </c>
      <c r="AK568" t="s">
        <v>64</v>
      </c>
      <c r="AL568" t="s">
        <v>4602</v>
      </c>
      <c r="AM568" t="s">
        <v>4598</v>
      </c>
      <c r="AN568" s="3">
        <v>22.77</v>
      </c>
      <c r="AO568" t="s">
        <v>4594</v>
      </c>
      <c r="AP568" t="s">
        <v>64</v>
      </c>
      <c r="AQ568" t="s">
        <v>4601</v>
      </c>
      <c r="AR568">
        <v>1381</v>
      </c>
      <c r="AS568" t="s">
        <v>66</v>
      </c>
    </row>
    <row r="569" spans="1:45" ht="16" x14ac:dyDescent="0.2">
      <c r="A569">
        <v>3496</v>
      </c>
      <c r="B569">
        <v>3496</v>
      </c>
      <c r="C569" s="2">
        <v>45621.041666666657</v>
      </c>
      <c r="D569" t="s">
        <v>1814</v>
      </c>
      <c r="E569" t="s">
        <v>68</v>
      </c>
      <c r="F569" s="3">
        <v>5.39</v>
      </c>
      <c r="G569" t="s">
        <v>47</v>
      </c>
      <c r="H569" s="3">
        <v>0</v>
      </c>
      <c r="I569" t="s">
        <v>48</v>
      </c>
      <c r="J569">
        <v>2710</v>
      </c>
      <c r="K569" t="s">
        <v>49</v>
      </c>
      <c r="L569" t="s">
        <v>50</v>
      </c>
      <c r="M569" t="s">
        <v>51</v>
      </c>
      <c r="N569">
        <v>940</v>
      </c>
      <c r="O569" t="s">
        <v>52</v>
      </c>
      <c r="P569" t="s">
        <v>53</v>
      </c>
      <c r="T569" t="s">
        <v>4205</v>
      </c>
      <c r="U569" t="s">
        <v>4603</v>
      </c>
      <c r="V569" t="s">
        <v>2997</v>
      </c>
      <c r="W569" t="s">
        <v>56</v>
      </c>
      <c r="X569" t="s">
        <v>4604</v>
      </c>
      <c r="Y569" t="s">
        <v>72</v>
      </c>
      <c r="Z569" s="3">
        <v>19</v>
      </c>
      <c r="AA569" t="s">
        <v>4208</v>
      </c>
      <c r="AB569" t="s">
        <v>4605</v>
      </c>
      <c r="AC569" t="s">
        <v>61</v>
      </c>
      <c r="AD569" t="s">
        <v>61</v>
      </c>
      <c r="AE569" t="s">
        <v>4606</v>
      </c>
      <c r="AF569" t="s">
        <v>63</v>
      </c>
      <c r="AH569">
        <v>0</v>
      </c>
      <c r="AI569" s="2">
        <v>45621</v>
      </c>
      <c r="AJ569" t="s">
        <v>64</v>
      </c>
      <c r="AK569" t="s">
        <v>64</v>
      </c>
      <c r="AL569" t="s">
        <v>4607</v>
      </c>
      <c r="AM569" t="s">
        <v>4603</v>
      </c>
      <c r="AN569" s="3">
        <v>5.39</v>
      </c>
      <c r="AO569" t="s">
        <v>4605</v>
      </c>
      <c r="AP569" t="s">
        <v>64</v>
      </c>
      <c r="AQ569" t="s">
        <v>4606</v>
      </c>
      <c r="AR569">
        <v>1382</v>
      </c>
      <c r="AS569" t="s">
        <v>66</v>
      </c>
    </row>
    <row r="570" spans="1:45" ht="16" x14ac:dyDescent="0.2">
      <c r="A570">
        <v>3666</v>
      </c>
      <c r="B570">
        <v>3666</v>
      </c>
      <c r="C570" s="2">
        <v>45624.041666666657</v>
      </c>
      <c r="D570" t="s">
        <v>1814</v>
      </c>
      <c r="E570" t="s">
        <v>4648</v>
      </c>
      <c r="F570" s="3">
        <v>230.9</v>
      </c>
      <c r="G570" t="s">
        <v>47</v>
      </c>
      <c r="H570" s="3">
        <v>0</v>
      </c>
      <c r="I570" t="s">
        <v>48</v>
      </c>
      <c r="J570">
        <v>2710</v>
      </c>
      <c r="K570" t="s">
        <v>49</v>
      </c>
      <c r="L570" t="s">
        <v>50</v>
      </c>
      <c r="M570" t="s">
        <v>51</v>
      </c>
      <c r="N570">
        <v>940</v>
      </c>
      <c r="O570" t="s">
        <v>52</v>
      </c>
      <c r="P570" t="s">
        <v>53</v>
      </c>
      <c r="T570" t="s">
        <v>4649</v>
      </c>
      <c r="U570" t="s">
        <v>4650</v>
      </c>
      <c r="V570" t="s">
        <v>3033</v>
      </c>
      <c r="W570" t="s">
        <v>56</v>
      </c>
      <c r="X570" t="s">
        <v>4651</v>
      </c>
      <c r="Y570" t="s">
        <v>1311</v>
      </c>
      <c r="Z570" s="3">
        <v>19</v>
      </c>
      <c r="AA570" t="s">
        <v>4652</v>
      </c>
      <c r="AB570" t="s">
        <v>4653</v>
      </c>
      <c r="AC570" t="s">
        <v>61</v>
      </c>
      <c r="AD570" t="s">
        <v>61</v>
      </c>
      <c r="AE570" t="s">
        <v>4654</v>
      </c>
      <c r="AF570" t="s">
        <v>63</v>
      </c>
      <c r="AH570">
        <v>0</v>
      </c>
      <c r="AI570" s="2">
        <v>45624</v>
      </c>
      <c r="AJ570" t="s">
        <v>64</v>
      </c>
      <c r="AK570" t="s">
        <v>64</v>
      </c>
      <c r="AL570" t="s">
        <v>4655</v>
      </c>
      <c r="AM570" t="s">
        <v>4650</v>
      </c>
      <c r="AN570" s="3">
        <v>230.9</v>
      </c>
      <c r="AO570" t="s">
        <v>4653</v>
      </c>
      <c r="AP570" t="s">
        <v>64</v>
      </c>
      <c r="AQ570" t="s">
        <v>4654</v>
      </c>
      <c r="AR570">
        <v>1405</v>
      </c>
      <c r="AS570" t="s">
        <v>66</v>
      </c>
    </row>
    <row r="571" spans="1:45" ht="16" x14ac:dyDescent="0.2">
      <c r="A571">
        <v>3665</v>
      </c>
      <c r="B571">
        <v>3665</v>
      </c>
      <c r="C571" s="2">
        <v>45624.041666666657</v>
      </c>
      <c r="D571" t="s">
        <v>1761</v>
      </c>
      <c r="E571" t="s">
        <v>4656</v>
      </c>
      <c r="F571" s="3">
        <v>230.9</v>
      </c>
      <c r="G571" t="s">
        <v>47</v>
      </c>
      <c r="H571" s="3">
        <v>0</v>
      </c>
      <c r="I571" t="s">
        <v>48</v>
      </c>
      <c r="J571">
        <v>2710</v>
      </c>
      <c r="K571" t="s">
        <v>49</v>
      </c>
      <c r="L571" t="s">
        <v>50</v>
      </c>
      <c r="M571" t="s">
        <v>51</v>
      </c>
      <c r="N571">
        <v>940</v>
      </c>
      <c r="O571" t="s">
        <v>52</v>
      </c>
      <c r="P571" t="s">
        <v>53</v>
      </c>
      <c r="T571" t="s">
        <v>4649</v>
      </c>
      <c r="U571" t="s">
        <v>4657</v>
      </c>
      <c r="V571" t="s">
        <v>3049</v>
      </c>
      <c r="W571" t="s">
        <v>56</v>
      </c>
      <c r="X571" t="s">
        <v>4658</v>
      </c>
      <c r="Y571" t="s">
        <v>1311</v>
      </c>
      <c r="Z571" s="3">
        <v>19</v>
      </c>
      <c r="AA571" t="s">
        <v>4652</v>
      </c>
      <c r="AB571" t="s">
        <v>4653</v>
      </c>
      <c r="AC571" t="s">
        <v>61</v>
      </c>
      <c r="AD571" t="s">
        <v>61</v>
      </c>
      <c r="AE571" t="s">
        <v>4659</v>
      </c>
      <c r="AF571" t="s">
        <v>63</v>
      </c>
      <c r="AH571">
        <v>0</v>
      </c>
      <c r="AI571" s="2">
        <v>45624</v>
      </c>
      <c r="AJ571" t="s">
        <v>64</v>
      </c>
      <c r="AK571" t="s">
        <v>64</v>
      </c>
      <c r="AL571" t="s">
        <v>4660</v>
      </c>
      <c r="AM571" t="s">
        <v>4657</v>
      </c>
      <c r="AN571" s="3">
        <v>230.9</v>
      </c>
      <c r="AO571" t="s">
        <v>4653</v>
      </c>
      <c r="AP571" t="s">
        <v>64</v>
      </c>
      <c r="AQ571" t="s">
        <v>4659</v>
      </c>
      <c r="AR571">
        <v>1404</v>
      </c>
      <c r="AS571" t="s">
        <v>66</v>
      </c>
    </row>
    <row r="572" spans="1:45" ht="16" x14ac:dyDescent="0.2">
      <c r="A572">
        <v>3667</v>
      </c>
      <c r="B572">
        <v>3667</v>
      </c>
      <c r="C572" s="2">
        <v>45624.041666666657</v>
      </c>
      <c r="D572" t="s">
        <v>1814</v>
      </c>
      <c r="E572" t="s">
        <v>4661</v>
      </c>
      <c r="F572" s="3">
        <v>230.9</v>
      </c>
      <c r="G572" t="s">
        <v>47</v>
      </c>
      <c r="H572" s="3">
        <v>0</v>
      </c>
      <c r="I572" t="s">
        <v>48</v>
      </c>
      <c r="J572">
        <v>2710</v>
      </c>
      <c r="K572" t="s">
        <v>49</v>
      </c>
      <c r="L572" t="s">
        <v>50</v>
      </c>
      <c r="M572" t="s">
        <v>51</v>
      </c>
      <c r="N572">
        <v>940</v>
      </c>
      <c r="O572" t="s">
        <v>52</v>
      </c>
      <c r="P572" t="s">
        <v>53</v>
      </c>
      <c r="T572" t="s">
        <v>4649</v>
      </c>
      <c r="U572" t="s">
        <v>4662</v>
      </c>
      <c r="V572" t="s">
        <v>3024</v>
      </c>
      <c r="W572" t="s">
        <v>56</v>
      </c>
      <c r="X572" t="s">
        <v>4663</v>
      </c>
      <c r="Y572" t="s">
        <v>1311</v>
      </c>
      <c r="Z572" s="3">
        <v>19</v>
      </c>
      <c r="AA572" t="s">
        <v>4652</v>
      </c>
      <c r="AB572" t="s">
        <v>4653</v>
      </c>
      <c r="AC572" t="s">
        <v>61</v>
      </c>
      <c r="AD572" t="s">
        <v>61</v>
      </c>
      <c r="AE572" t="s">
        <v>4664</v>
      </c>
      <c r="AF572" t="s">
        <v>63</v>
      </c>
      <c r="AH572">
        <v>0</v>
      </c>
      <c r="AI572" s="2">
        <v>45624</v>
      </c>
      <c r="AJ572" t="s">
        <v>64</v>
      </c>
      <c r="AK572" t="s">
        <v>64</v>
      </c>
      <c r="AL572" t="s">
        <v>4665</v>
      </c>
      <c r="AM572" t="s">
        <v>4662</v>
      </c>
      <c r="AN572" s="3">
        <v>230.9</v>
      </c>
      <c r="AO572" t="s">
        <v>4653</v>
      </c>
      <c r="AP572" t="s">
        <v>64</v>
      </c>
      <c r="AQ572" t="s">
        <v>4664</v>
      </c>
      <c r="AR572">
        <v>1403</v>
      </c>
      <c r="AS572" t="s">
        <v>66</v>
      </c>
    </row>
    <row r="573" spans="1:45" ht="16" x14ac:dyDescent="0.2">
      <c r="A573">
        <v>3708</v>
      </c>
      <c r="B573">
        <v>3708</v>
      </c>
      <c r="C573" s="2">
        <v>45625.041666666657</v>
      </c>
      <c r="D573" t="s">
        <v>1748</v>
      </c>
      <c r="E573" t="s">
        <v>4669</v>
      </c>
      <c r="F573" s="3">
        <v>7.16</v>
      </c>
      <c r="G573" t="s">
        <v>47</v>
      </c>
      <c r="H573" s="3">
        <v>0</v>
      </c>
      <c r="I573" t="s">
        <v>48</v>
      </c>
      <c r="J573">
        <v>2705</v>
      </c>
      <c r="K573" t="s">
        <v>49</v>
      </c>
      <c r="L573" t="s">
        <v>50</v>
      </c>
      <c r="M573" t="s">
        <v>51</v>
      </c>
      <c r="N573">
        <v>940</v>
      </c>
      <c r="O573" t="s">
        <v>52</v>
      </c>
      <c r="P573" t="s">
        <v>53</v>
      </c>
      <c r="T573" t="s">
        <v>4670</v>
      </c>
      <c r="U573" t="s">
        <v>4671</v>
      </c>
      <c r="Z573" s="3"/>
      <c r="AF573" t="s">
        <v>63</v>
      </c>
      <c r="AH573">
        <v>0</v>
      </c>
      <c r="AI573" s="2">
        <v>45625</v>
      </c>
      <c r="AJ573" t="s">
        <v>64</v>
      </c>
      <c r="AK573" t="s">
        <v>64</v>
      </c>
      <c r="AL573" t="s">
        <v>4672</v>
      </c>
      <c r="AM573" t="s">
        <v>4671</v>
      </c>
      <c r="AN573" s="3"/>
      <c r="AP573" t="s">
        <v>64</v>
      </c>
      <c r="AR573">
        <v>1407</v>
      </c>
      <c r="AS573" t="s">
        <v>66</v>
      </c>
    </row>
    <row r="574" spans="1:45" ht="16" x14ac:dyDescent="0.2">
      <c r="A574">
        <v>3598</v>
      </c>
      <c r="B574">
        <v>3598</v>
      </c>
      <c r="C574" s="2">
        <v>45626</v>
      </c>
      <c r="D574" t="s">
        <v>1935</v>
      </c>
      <c r="E574" t="s">
        <v>204</v>
      </c>
      <c r="F574" s="3">
        <v>959.05</v>
      </c>
      <c r="G574" t="s">
        <v>47</v>
      </c>
      <c r="H574" s="3">
        <v>0</v>
      </c>
      <c r="I574" t="s">
        <v>104</v>
      </c>
      <c r="J574">
        <v>2555</v>
      </c>
      <c r="K574" t="s">
        <v>49</v>
      </c>
      <c r="L574" t="s">
        <v>50</v>
      </c>
      <c r="M574" t="s">
        <v>51</v>
      </c>
      <c r="N574">
        <v>1730</v>
      </c>
      <c r="O574" t="s">
        <v>52</v>
      </c>
      <c r="P574" t="s">
        <v>203</v>
      </c>
      <c r="T574" t="s">
        <v>64</v>
      </c>
      <c r="Z574" s="3"/>
      <c r="AF574" t="s">
        <v>63</v>
      </c>
      <c r="AH574">
        <v>0</v>
      </c>
      <c r="AI574" s="2">
        <v>45626</v>
      </c>
      <c r="AJ574" t="s">
        <v>64</v>
      </c>
      <c r="AK574" t="s">
        <v>64</v>
      </c>
      <c r="AL574" t="s">
        <v>64</v>
      </c>
      <c r="AN574" s="3"/>
      <c r="AP574" t="s">
        <v>64</v>
      </c>
      <c r="AR574" t="s">
        <v>64</v>
      </c>
      <c r="AS574" t="s">
        <v>66</v>
      </c>
    </row>
    <row r="575" spans="1:45" ht="16" x14ac:dyDescent="0.2">
      <c r="A575">
        <v>3599</v>
      </c>
      <c r="B575">
        <v>3599</v>
      </c>
      <c r="C575" s="2">
        <v>45626</v>
      </c>
      <c r="D575" t="s">
        <v>1934</v>
      </c>
      <c r="E575" t="s">
        <v>204</v>
      </c>
      <c r="F575" s="3">
        <v>1216.25</v>
      </c>
      <c r="G575" t="s">
        <v>47</v>
      </c>
      <c r="H575" s="3">
        <v>0</v>
      </c>
      <c r="I575" t="s">
        <v>104</v>
      </c>
      <c r="J575">
        <v>2555</v>
      </c>
      <c r="K575" t="s">
        <v>49</v>
      </c>
      <c r="L575" t="s">
        <v>50</v>
      </c>
      <c r="M575" t="s">
        <v>51</v>
      </c>
      <c r="N575">
        <v>1730</v>
      </c>
      <c r="O575" t="s">
        <v>52</v>
      </c>
      <c r="P575" t="s">
        <v>203</v>
      </c>
      <c r="T575" t="s">
        <v>64</v>
      </c>
      <c r="Z575" s="3"/>
      <c r="AF575" t="s">
        <v>63</v>
      </c>
      <c r="AH575">
        <v>0</v>
      </c>
      <c r="AI575" s="2">
        <v>45626</v>
      </c>
      <c r="AJ575" t="s">
        <v>64</v>
      </c>
      <c r="AK575" t="s">
        <v>64</v>
      </c>
      <c r="AL575" t="s">
        <v>64</v>
      </c>
      <c r="AN575" s="3"/>
      <c r="AP575" t="s">
        <v>64</v>
      </c>
      <c r="AR575" t="s">
        <v>64</v>
      </c>
      <c r="AS575" t="s">
        <v>66</v>
      </c>
    </row>
    <row r="576" spans="1:45" ht="16" x14ac:dyDescent="0.2">
      <c r="A576">
        <v>3600</v>
      </c>
      <c r="B576">
        <v>3600</v>
      </c>
      <c r="C576" s="2">
        <v>45626</v>
      </c>
      <c r="D576" t="s">
        <v>1936</v>
      </c>
      <c r="E576" t="s">
        <v>204</v>
      </c>
      <c r="F576" s="3">
        <v>1286.69</v>
      </c>
      <c r="G576" t="s">
        <v>47</v>
      </c>
      <c r="H576" s="3">
        <v>0</v>
      </c>
      <c r="I576" t="s">
        <v>104</v>
      </c>
      <c r="J576">
        <v>2555</v>
      </c>
      <c r="K576" t="s">
        <v>49</v>
      </c>
      <c r="L576" t="s">
        <v>50</v>
      </c>
      <c r="M576" t="s">
        <v>51</v>
      </c>
      <c r="N576">
        <v>1730</v>
      </c>
      <c r="O576" t="s">
        <v>52</v>
      </c>
      <c r="P576" t="s">
        <v>203</v>
      </c>
      <c r="T576" t="s">
        <v>64</v>
      </c>
      <c r="Z576" s="3"/>
      <c r="AF576" t="s">
        <v>63</v>
      </c>
      <c r="AH576">
        <v>0</v>
      </c>
      <c r="AI576" s="2">
        <v>45626</v>
      </c>
      <c r="AJ576" t="s">
        <v>64</v>
      </c>
      <c r="AK576" t="s">
        <v>64</v>
      </c>
      <c r="AL576" t="s">
        <v>64</v>
      </c>
      <c r="AN576" s="3"/>
      <c r="AP576" t="s">
        <v>64</v>
      </c>
      <c r="AR576" t="s">
        <v>64</v>
      </c>
      <c r="AS576" t="s">
        <v>66</v>
      </c>
    </row>
    <row r="577" spans="1:45" ht="16" x14ac:dyDescent="0.2">
      <c r="A577">
        <v>3601</v>
      </c>
      <c r="B577">
        <v>3601</v>
      </c>
      <c r="C577" s="2">
        <v>45626</v>
      </c>
      <c r="D577" t="s">
        <v>1935</v>
      </c>
      <c r="E577" t="s">
        <v>206</v>
      </c>
      <c r="F577" s="3">
        <v>4179.0600000000004</v>
      </c>
      <c r="G577" t="s">
        <v>47</v>
      </c>
      <c r="H577" s="3">
        <v>0</v>
      </c>
      <c r="I577" t="s">
        <v>104</v>
      </c>
      <c r="J577">
        <v>2551</v>
      </c>
      <c r="K577" t="s">
        <v>49</v>
      </c>
      <c r="L577" t="s">
        <v>50</v>
      </c>
      <c r="M577" t="s">
        <v>51</v>
      </c>
      <c r="N577">
        <v>1730</v>
      </c>
      <c r="O577" t="s">
        <v>52</v>
      </c>
      <c r="P577" t="s">
        <v>203</v>
      </c>
      <c r="T577" t="s">
        <v>64</v>
      </c>
      <c r="Z577" s="3"/>
      <c r="AF577" t="s">
        <v>63</v>
      </c>
      <c r="AH577">
        <v>0</v>
      </c>
      <c r="AI577" s="2">
        <v>45626</v>
      </c>
      <c r="AJ577" t="s">
        <v>64</v>
      </c>
      <c r="AK577" t="s">
        <v>64</v>
      </c>
      <c r="AL577" t="s">
        <v>64</v>
      </c>
      <c r="AN577" s="3"/>
      <c r="AP577" t="s">
        <v>64</v>
      </c>
      <c r="AR577" t="s">
        <v>64</v>
      </c>
      <c r="AS577" t="s">
        <v>66</v>
      </c>
    </row>
    <row r="578" spans="1:45" ht="16" x14ac:dyDescent="0.2">
      <c r="A578">
        <v>3603</v>
      </c>
      <c r="B578">
        <v>3603</v>
      </c>
      <c r="C578" s="2">
        <v>45626</v>
      </c>
      <c r="D578" t="s">
        <v>1936</v>
      </c>
      <c r="E578" t="s">
        <v>206</v>
      </c>
      <c r="F578" s="3">
        <v>3290.09</v>
      </c>
      <c r="G578" t="s">
        <v>47</v>
      </c>
      <c r="H578" s="3">
        <v>0</v>
      </c>
      <c r="I578" t="s">
        <v>104</v>
      </c>
      <c r="J578">
        <v>2551</v>
      </c>
      <c r="K578" t="s">
        <v>49</v>
      </c>
      <c r="L578" t="s">
        <v>50</v>
      </c>
      <c r="M578" t="s">
        <v>51</v>
      </c>
      <c r="N578">
        <v>1730</v>
      </c>
      <c r="O578" t="s">
        <v>52</v>
      </c>
      <c r="P578" t="s">
        <v>203</v>
      </c>
      <c r="T578" t="s">
        <v>64</v>
      </c>
      <c r="Z578" s="3"/>
      <c r="AF578" t="s">
        <v>63</v>
      </c>
      <c r="AH578">
        <v>0</v>
      </c>
      <c r="AI578" s="2">
        <v>45626</v>
      </c>
      <c r="AJ578" t="s">
        <v>64</v>
      </c>
      <c r="AK578" t="s">
        <v>64</v>
      </c>
      <c r="AL578" t="s">
        <v>64</v>
      </c>
      <c r="AN578" s="3"/>
      <c r="AP578" t="s">
        <v>64</v>
      </c>
      <c r="AR578" t="s">
        <v>64</v>
      </c>
      <c r="AS578" t="s">
        <v>66</v>
      </c>
    </row>
    <row r="579" spans="1:45" ht="16" x14ac:dyDescent="0.2">
      <c r="A579">
        <v>3604</v>
      </c>
      <c r="B579">
        <v>3604</v>
      </c>
      <c r="C579" s="2">
        <v>45626</v>
      </c>
      <c r="D579" t="s">
        <v>1936</v>
      </c>
      <c r="E579" t="s">
        <v>206</v>
      </c>
      <c r="F579" s="3">
        <v>2632.07</v>
      </c>
      <c r="G579" t="s">
        <v>47</v>
      </c>
      <c r="H579" s="3">
        <v>0</v>
      </c>
      <c r="I579" t="s">
        <v>104</v>
      </c>
      <c r="J579">
        <v>2551</v>
      </c>
      <c r="K579" t="s">
        <v>49</v>
      </c>
      <c r="L579" t="s">
        <v>50</v>
      </c>
      <c r="M579" t="s">
        <v>51</v>
      </c>
      <c r="N579">
        <v>1730</v>
      </c>
      <c r="O579" t="s">
        <v>52</v>
      </c>
      <c r="P579" t="s">
        <v>203</v>
      </c>
      <c r="T579" t="s">
        <v>64</v>
      </c>
      <c r="Z579" s="3"/>
      <c r="AF579" t="s">
        <v>63</v>
      </c>
      <c r="AH579">
        <v>0</v>
      </c>
      <c r="AI579" s="2">
        <v>45626</v>
      </c>
      <c r="AJ579" t="s">
        <v>64</v>
      </c>
      <c r="AK579" t="s">
        <v>64</v>
      </c>
      <c r="AL579" t="s">
        <v>64</v>
      </c>
      <c r="AN579" s="3"/>
      <c r="AP579" t="s">
        <v>64</v>
      </c>
      <c r="AR579" t="s">
        <v>64</v>
      </c>
      <c r="AS579" t="s">
        <v>66</v>
      </c>
    </row>
    <row r="580" spans="1:45" ht="16" x14ac:dyDescent="0.2">
      <c r="A580">
        <v>3758</v>
      </c>
      <c r="B580">
        <v>3758</v>
      </c>
      <c r="C580" s="2">
        <v>45626</v>
      </c>
      <c r="D580" t="s">
        <v>1934</v>
      </c>
      <c r="E580" t="s">
        <v>206</v>
      </c>
      <c r="F580" s="3">
        <v>5488.02</v>
      </c>
      <c r="G580" t="s">
        <v>47</v>
      </c>
      <c r="H580" s="3">
        <v>0</v>
      </c>
      <c r="I580" t="s">
        <v>104</v>
      </c>
      <c r="J580">
        <v>2551</v>
      </c>
      <c r="K580" t="s">
        <v>49</v>
      </c>
      <c r="L580" t="s">
        <v>50</v>
      </c>
      <c r="M580" t="s">
        <v>51</v>
      </c>
      <c r="N580">
        <v>1730</v>
      </c>
      <c r="O580" t="s">
        <v>52</v>
      </c>
      <c r="P580" t="s">
        <v>203</v>
      </c>
      <c r="T580" t="s">
        <v>64</v>
      </c>
      <c r="Z580" s="3"/>
      <c r="AF580" t="s">
        <v>63</v>
      </c>
      <c r="AH580">
        <v>0</v>
      </c>
      <c r="AI580" s="2">
        <v>45626</v>
      </c>
      <c r="AJ580" t="s">
        <v>64</v>
      </c>
      <c r="AK580" t="s">
        <v>64</v>
      </c>
      <c r="AL580" t="s">
        <v>64</v>
      </c>
      <c r="AN580" s="3"/>
      <c r="AP580" t="s">
        <v>64</v>
      </c>
      <c r="AR580" t="s">
        <v>64</v>
      </c>
      <c r="AS580" t="s">
        <v>66</v>
      </c>
    </row>
    <row r="581" spans="1:45" ht="16" x14ac:dyDescent="0.2">
      <c r="A581">
        <v>3709</v>
      </c>
      <c r="B581">
        <v>3709</v>
      </c>
      <c r="C581" s="2">
        <v>45628.041666666657</v>
      </c>
      <c r="D581" t="s">
        <v>1748</v>
      </c>
      <c r="E581" t="s">
        <v>2507</v>
      </c>
      <c r="F581" s="3">
        <v>68.150000000000006</v>
      </c>
      <c r="G581" t="s">
        <v>47</v>
      </c>
      <c r="H581" s="3">
        <v>0</v>
      </c>
      <c r="I581" t="s">
        <v>48</v>
      </c>
      <c r="J581">
        <v>2702</v>
      </c>
      <c r="K581" t="s">
        <v>49</v>
      </c>
      <c r="L581" t="s">
        <v>50</v>
      </c>
      <c r="M581" t="s">
        <v>51</v>
      </c>
      <c r="N581">
        <v>940</v>
      </c>
      <c r="O581" t="s">
        <v>52</v>
      </c>
      <c r="P581" t="s">
        <v>53</v>
      </c>
      <c r="T581" t="s">
        <v>4676</v>
      </c>
      <c r="U581" t="s">
        <v>4677</v>
      </c>
      <c r="V581" t="s">
        <v>3062</v>
      </c>
      <c r="W581" t="s">
        <v>56</v>
      </c>
      <c r="X581" t="s">
        <v>4678</v>
      </c>
      <c r="Y581" t="s">
        <v>2726</v>
      </c>
      <c r="Z581" s="3">
        <v>19</v>
      </c>
      <c r="AA581" t="s">
        <v>4679</v>
      </c>
      <c r="AB581" t="s">
        <v>4680</v>
      </c>
      <c r="AC581" t="s">
        <v>61</v>
      </c>
      <c r="AD581" t="s">
        <v>61</v>
      </c>
      <c r="AE581" t="s">
        <v>4681</v>
      </c>
      <c r="AF581" t="s">
        <v>63</v>
      </c>
      <c r="AH581">
        <v>0</v>
      </c>
      <c r="AI581" s="2">
        <v>45628</v>
      </c>
      <c r="AJ581" t="s">
        <v>64</v>
      </c>
      <c r="AK581" t="s">
        <v>64</v>
      </c>
      <c r="AL581" t="s">
        <v>4682</v>
      </c>
      <c r="AM581" t="s">
        <v>4677</v>
      </c>
      <c r="AN581" s="3">
        <v>148.07</v>
      </c>
      <c r="AO581" t="s">
        <v>4680</v>
      </c>
      <c r="AP581" t="s">
        <v>64</v>
      </c>
      <c r="AQ581" t="s">
        <v>4681</v>
      </c>
      <c r="AR581">
        <v>1408</v>
      </c>
      <c r="AS581" t="s">
        <v>66</v>
      </c>
    </row>
    <row r="582" spans="1:45" ht="16" x14ac:dyDescent="0.2">
      <c r="A582">
        <v>3710</v>
      </c>
      <c r="B582">
        <v>3710</v>
      </c>
      <c r="C582" s="2">
        <v>45628.041666666657</v>
      </c>
      <c r="D582" t="s">
        <v>1761</v>
      </c>
      <c r="E582" t="s">
        <v>4683</v>
      </c>
      <c r="F582" s="3">
        <v>79.92</v>
      </c>
      <c r="G582" t="s">
        <v>47</v>
      </c>
      <c r="H582" s="3">
        <v>0</v>
      </c>
      <c r="I582" t="s">
        <v>48</v>
      </c>
      <c r="J582">
        <v>2561</v>
      </c>
      <c r="K582" t="s">
        <v>49</v>
      </c>
      <c r="L582" t="s">
        <v>50</v>
      </c>
      <c r="M582" t="s">
        <v>51</v>
      </c>
      <c r="N582">
        <v>940</v>
      </c>
      <c r="O582" t="s">
        <v>52</v>
      </c>
      <c r="P582" t="s">
        <v>53</v>
      </c>
      <c r="T582" t="s">
        <v>4676</v>
      </c>
      <c r="U582" t="s">
        <v>4677</v>
      </c>
      <c r="V582" t="s">
        <v>3062</v>
      </c>
      <c r="W582" t="s">
        <v>56</v>
      </c>
      <c r="X582" t="s">
        <v>4678</v>
      </c>
      <c r="Y582" t="s">
        <v>2726</v>
      </c>
      <c r="Z582" s="3">
        <v>19</v>
      </c>
      <c r="AA582" t="s">
        <v>4679</v>
      </c>
      <c r="AB582" t="s">
        <v>4680</v>
      </c>
      <c r="AC582" t="s">
        <v>61</v>
      </c>
      <c r="AD582" t="s">
        <v>61</v>
      </c>
      <c r="AE582" t="s">
        <v>4681</v>
      </c>
      <c r="AF582" t="s">
        <v>63</v>
      </c>
      <c r="AH582">
        <v>0</v>
      </c>
      <c r="AI582" s="2">
        <v>45628</v>
      </c>
      <c r="AJ582" t="s">
        <v>64</v>
      </c>
      <c r="AK582" t="s">
        <v>64</v>
      </c>
      <c r="AL582" t="s">
        <v>4682</v>
      </c>
      <c r="AM582" t="s">
        <v>4677</v>
      </c>
      <c r="AN582" s="3">
        <v>148.07</v>
      </c>
      <c r="AO582" t="s">
        <v>4680</v>
      </c>
      <c r="AP582" t="s">
        <v>64</v>
      </c>
      <c r="AQ582" t="s">
        <v>4681</v>
      </c>
      <c r="AR582">
        <v>1408</v>
      </c>
      <c r="AS582" t="s">
        <v>66</v>
      </c>
    </row>
    <row r="583" spans="1:45" ht="16" x14ac:dyDescent="0.2">
      <c r="A583">
        <v>3740</v>
      </c>
      <c r="B583">
        <v>3740</v>
      </c>
      <c r="C583" s="2">
        <v>45629.041666666657</v>
      </c>
      <c r="D583" t="s">
        <v>1748</v>
      </c>
      <c r="E583" t="s">
        <v>3659</v>
      </c>
      <c r="F583" s="3">
        <v>46.41</v>
      </c>
      <c r="G583" t="s">
        <v>47</v>
      </c>
      <c r="H583" s="3">
        <v>0</v>
      </c>
      <c r="I583" t="s">
        <v>48</v>
      </c>
      <c r="J583">
        <v>2663</v>
      </c>
      <c r="K583" t="s">
        <v>49</v>
      </c>
      <c r="L583" t="s">
        <v>50</v>
      </c>
      <c r="M583" t="s">
        <v>51</v>
      </c>
      <c r="N583">
        <v>940</v>
      </c>
      <c r="O583" t="s">
        <v>52</v>
      </c>
      <c r="P583" t="s">
        <v>53</v>
      </c>
      <c r="T583" t="s">
        <v>2516</v>
      </c>
      <c r="U583" t="s">
        <v>4684</v>
      </c>
      <c r="V583" t="s">
        <v>2930</v>
      </c>
      <c r="W583" t="s">
        <v>56</v>
      </c>
      <c r="X583" t="s">
        <v>4685</v>
      </c>
      <c r="Y583" t="s">
        <v>2375</v>
      </c>
      <c r="Z583" s="3">
        <v>19</v>
      </c>
      <c r="AA583" t="s">
        <v>2519</v>
      </c>
      <c r="AB583" t="s">
        <v>4686</v>
      </c>
      <c r="AC583" t="s">
        <v>61</v>
      </c>
      <c r="AD583" t="s">
        <v>61</v>
      </c>
      <c r="AE583" t="s">
        <v>4687</v>
      </c>
      <c r="AF583" t="s">
        <v>63</v>
      </c>
      <c r="AH583">
        <v>0</v>
      </c>
      <c r="AI583" s="2">
        <v>45629</v>
      </c>
      <c r="AJ583" t="s">
        <v>64</v>
      </c>
      <c r="AK583" t="s">
        <v>64</v>
      </c>
      <c r="AL583" t="s">
        <v>4688</v>
      </c>
      <c r="AM583" t="s">
        <v>4684</v>
      </c>
      <c r="AN583" s="3">
        <v>46.41</v>
      </c>
      <c r="AO583" t="s">
        <v>4686</v>
      </c>
      <c r="AP583" t="s">
        <v>64</v>
      </c>
      <c r="AQ583" t="s">
        <v>4687</v>
      </c>
      <c r="AR583">
        <v>1411</v>
      </c>
      <c r="AS583" t="s">
        <v>66</v>
      </c>
    </row>
    <row r="584" spans="1:45" ht="16" x14ac:dyDescent="0.2">
      <c r="A584">
        <v>4064</v>
      </c>
      <c r="B584">
        <v>4064</v>
      </c>
      <c r="C584" s="2">
        <v>45635.041666666657</v>
      </c>
      <c r="D584" t="s">
        <v>3050</v>
      </c>
      <c r="E584" t="s">
        <v>4174</v>
      </c>
      <c r="F584" s="3">
        <v>962.9</v>
      </c>
      <c r="G584" t="s">
        <v>47</v>
      </c>
      <c r="H584" s="3">
        <v>0</v>
      </c>
      <c r="I584" t="s">
        <v>48</v>
      </c>
      <c r="J584">
        <v>2722</v>
      </c>
      <c r="K584" t="s">
        <v>49</v>
      </c>
      <c r="L584" t="s">
        <v>50</v>
      </c>
      <c r="M584" t="s">
        <v>51</v>
      </c>
      <c r="N584">
        <v>940</v>
      </c>
      <c r="O584" t="s">
        <v>52</v>
      </c>
      <c r="P584" t="s">
        <v>53</v>
      </c>
      <c r="T584" t="s">
        <v>4689</v>
      </c>
      <c r="U584" t="s">
        <v>4690</v>
      </c>
      <c r="V584" t="s">
        <v>2936</v>
      </c>
      <c r="W584" t="s">
        <v>56</v>
      </c>
      <c r="X584" t="s">
        <v>4691</v>
      </c>
      <c r="Y584" t="s">
        <v>3455</v>
      </c>
      <c r="Z584" s="3">
        <v>0</v>
      </c>
      <c r="AA584" t="s">
        <v>4692</v>
      </c>
      <c r="AB584" t="s">
        <v>4693</v>
      </c>
      <c r="AC584" t="s">
        <v>61</v>
      </c>
      <c r="AD584" t="s">
        <v>61</v>
      </c>
      <c r="AE584" t="s">
        <v>4694</v>
      </c>
      <c r="AF584" t="s">
        <v>63</v>
      </c>
      <c r="AH584">
        <v>0</v>
      </c>
      <c r="AI584" s="2">
        <v>45635</v>
      </c>
      <c r="AJ584" t="s">
        <v>64</v>
      </c>
      <c r="AK584" t="s">
        <v>64</v>
      </c>
      <c r="AL584" t="s">
        <v>4695</v>
      </c>
      <c r="AM584" t="s">
        <v>4690</v>
      </c>
      <c r="AN584" s="3">
        <v>962.9</v>
      </c>
      <c r="AO584" t="s">
        <v>4693</v>
      </c>
      <c r="AP584" t="s">
        <v>64</v>
      </c>
      <c r="AQ584" t="s">
        <v>4694</v>
      </c>
      <c r="AR584">
        <v>1412</v>
      </c>
      <c r="AS584" t="s">
        <v>66</v>
      </c>
    </row>
    <row r="585" spans="1:45" ht="16" x14ac:dyDescent="0.2">
      <c r="A585">
        <v>4065</v>
      </c>
      <c r="B585">
        <v>4065</v>
      </c>
      <c r="C585" s="2">
        <v>45635.041666666657</v>
      </c>
      <c r="D585" t="s">
        <v>2220</v>
      </c>
      <c r="E585" t="s">
        <v>4049</v>
      </c>
      <c r="F585" s="3">
        <v>14</v>
      </c>
      <c r="G585" t="s">
        <v>47</v>
      </c>
      <c r="H585" s="3">
        <v>0</v>
      </c>
      <c r="I585" t="s">
        <v>48</v>
      </c>
      <c r="J585">
        <v>2705</v>
      </c>
      <c r="K585" t="s">
        <v>49</v>
      </c>
      <c r="L585" t="s">
        <v>50</v>
      </c>
      <c r="M585" t="s">
        <v>51</v>
      </c>
      <c r="N585">
        <v>940</v>
      </c>
      <c r="O585" t="s">
        <v>52</v>
      </c>
      <c r="P585" t="s">
        <v>53</v>
      </c>
      <c r="T585" t="s">
        <v>4689</v>
      </c>
      <c r="U585" t="s">
        <v>4690</v>
      </c>
      <c r="V585" t="s">
        <v>2936</v>
      </c>
      <c r="W585" t="s">
        <v>56</v>
      </c>
      <c r="X585" t="s">
        <v>4691</v>
      </c>
      <c r="Y585" t="s">
        <v>3455</v>
      </c>
      <c r="Z585" s="3">
        <v>0</v>
      </c>
      <c r="AA585" t="s">
        <v>4692</v>
      </c>
      <c r="AB585" t="s">
        <v>4693</v>
      </c>
      <c r="AC585" t="s">
        <v>61</v>
      </c>
      <c r="AD585" t="s">
        <v>61</v>
      </c>
      <c r="AE585" t="s">
        <v>4694</v>
      </c>
      <c r="AF585" t="s">
        <v>63</v>
      </c>
      <c r="AH585">
        <v>0</v>
      </c>
      <c r="AI585" s="2">
        <v>45635</v>
      </c>
      <c r="AJ585" t="s">
        <v>64</v>
      </c>
      <c r="AK585" t="s">
        <v>64</v>
      </c>
      <c r="AL585" t="s">
        <v>4695</v>
      </c>
      <c r="AM585" t="s">
        <v>4690</v>
      </c>
      <c r="AN585" s="3">
        <v>962.9</v>
      </c>
      <c r="AO585" t="s">
        <v>4693</v>
      </c>
      <c r="AP585" t="s">
        <v>64</v>
      </c>
      <c r="AQ585" t="s">
        <v>4694</v>
      </c>
      <c r="AR585">
        <v>1412</v>
      </c>
      <c r="AS585" t="s">
        <v>66</v>
      </c>
    </row>
    <row r="586" spans="1:45" ht="16" x14ac:dyDescent="0.2">
      <c r="A586">
        <v>3767</v>
      </c>
      <c r="B586">
        <v>3767</v>
      </c>
      <c r="C586" s="2">
        <v>45637.041666666657</v>
      </c>
      <c r="D586" t="s">
        <v>1748</v>
      </c>
      <c r="E586" t="s">
        <v>2165</v>
      </c>
      <c r="F586" s="3">
        <v>52.9</v>
      </c>
      <c r="G586" t="s">
        <v>47</v>
      </c>
      <c r="H586" s="3">
        <v>0</v>
      </c>
      <c r="I586" t="s">
        <v>48</v>
      </c>
      <c r="J586">
        <v>2900</v>
      </c>
      <c r="K586" t="s">
        <v>49</v>
      </c>
      <c r="L586" t="s">
        <v>50</v>
      </c>
      <c r="M586" t="s">
        <v>51</v>
      </c>
      <c r="N586">
        <v>940</v>
      </c>
      <c r="O586" t="s">
        <v>52</v>
      </c>
      <c r="P586" t="s">
        <v>53</v>
      </c>
      <c r="T586" t="s">
        <v>2313</v>
      </c>
      <c r="U586" t="s">
        <v>4729</v>
      </c>
      <c r="V586" t="s">
        <v>2958</v>
      </c>
      <c r="W586" t="s">
        <v>56</v>
      </c>
      <c r="X586" t="s">
        <v>4730</v>
      </c>
      <c r="Y586" t="s">
        <v>3976</v>
      </c>
      <c r="Z586" s="3">
        <v>19</v>
      </c>
      <c r="AA586" t="s">
        <v>2316</v>
      </c>
      <c r="AB586" t="s">
        <v>4731</v>
      </c>
      <c r="AC586" t="s">
        <v>61</v>
      </c>
      <c r="AD586" t="s">
        <v>61</v>
      </c>
      <c r="AE586" t="s">
        <v>4732</v>
      </c>
      <c r="AF586" t="s">
        <v>63</v>
      </c>
      <c r="AH586">
        <v>0</v>
      </c>
      <c r="AI586" s="2">
        <v>45637</v>
      </c>
      <c r="AJ586" t="s">
        <v>64</v>
      </c>
      <c r="AK586" t="s">
        <v>64</v>
      </c>
      <c r="AL586" t="s">
        <v>4733</v>
      </c>
      <c r="AM586" t="s">
        <v>4729</v>
      </c>
      <c r="AN586" s="3">
        <v>52.9</v>
      </c>
      <c r="AO586" t="s">
        <v>4731</v>
      </c>
      <c r="AP586" t="s">
        <v>64</v>
      </c>
      <c r="AQ586" t="s">
        <v>4732</v>
      </c>
      <c r="AR586">
        <v>1413</v>
      </c>
      <c r="AS586" t="s">
        <v>66</v>
      </c>
    </row>
    <row r="587" spans="1:45" ht="16" x14ac:dyDescent="0.2">
      <c r="A587">
        <v>3789</v>
      </c>
      <c r="B587">
        <v>3789</v>
      </c>
      <c r="C587" s="2">
        <v>45643.650196759263</v>
      </c>
      <c r="D587" t="s">
        <v>1748</v>
      </c>
      <c r="E587" t="s">
        <v>4737</v>
      </c>
      <c r="F587" s="3">
        <v>3.2</v>
      </c>
      <c r="G587" t="s">
        <v>47</v>
      </c>
      <c r="H587" s="3">
        <v>0</v>
      </c>
      <c r="I587" t="s">
        <v>48</v>
      </c>
      <c r="J587">
        <v>2702</v>
      </c>
      <c r="K587" t="s">
        <v>49</v>
      </c>
      <c r="L587" t="s">
        <v>50</v>
      </c>
      <c r="M587" t="s">
        <v>51</v>
      </c>
      <c r="N587">
        <v>941</v>
      </c>
      <c r="O587" t="s">
        <v>52</v>
      </c>
      <c r="P587" t="s">
        <v>53</v>
      </c>
      <c r="T587" t="s">
        <v>4738</v>
      </c>
      <c r="U587" t="s">
        <v>4739</v>
      </c>
      <c r="V587" t="s">
        <v>2962</v>
      </c>
      <c r="W587" t="s">
        <v>56</v>
      </c>
      <c r="X587" t="s">
        <v>4740</v>
      </c>
      <c r="Y587" t="s">
        <v>58</v>
      </c>
      <c r="Z587" s="3">
        <v>0</v>
      </c>
      <c r="AA587" t="s">
        <v>4741</v>
      </c>
      <c r="AB587" t="s">
        <v>4742</v>
      </c>
      <c r="AC587" t="s">
        <v>61</v>
      </c>
      <c r="AD587" t="s">
        <v>61</v>
      </c>
      <c r="AE587" t="s">
        <v>4743</v>
      </c>
      <c r="AF587" t="s">
        <v>63</v>
      </c>
      <c r="AH587">
        <v>0</v>
      </c>
      <c r="AI587" s="2">
        <v>45643</v>
      </c>
      <c r="AJ587" t="s">
        <v>64</v>
      </c>
      <c r="AK587" t="s">
        <v>64</v>
      </c>
      <c r="AL587" t="s">
        <v>4744</v>
      </c>
      <c r="AM587" t="s">
        <v>4739</v>
      </c>
      <c r="AN587" s="3">
        <v>3.2</v>
      </c>
      <c r="AO587" t="s">
        <v>4742</v>
      </c>
      <c r="AP587" t="s">
        <v>64</v>
      </c>
      <c r="AQ587" t="s">
        <v>4743</v>
      </c>
      <c r="AR587">
        <v>1429</v>
      </c>
      <c r="AS587" t="s">
        <v>66</v>
      </c>
    </row>
    <row r="588" spans="1:45" ht="16" x14ac:dyDescent="0.2">
      <c r="A588">
        <v>3792</v>
      </c>
      <c r="B588">
        <v>3792</v>
      </c>
      <c r="C588" s="2">
        <v>45645.041666666657</v>
      </c>
      <c r="D588" t="s">
        <v>2612</v>
      </c>
      <c r="E588" t="s">
        <v>4758</v>
      </c>
      <c r="F588" s="3">
        <v>20000</v>
      </c>
      <c r="G588" t="s">
        <v>47</v>
      </c>
      <c r="H588" s="3">
        <v>0</v>
      </c>
      <c r="I588" t="s">
        <v>104</v>
      </c>
      <c r="J588">
        <v>940</v>
      </c>
      <c r="K588" t="s">
        <v>52</v>
      </c>
      <c r="L588" t="s">
        <v>53</v>
      </c>
      <c r="N588">
        <v>3200</v>
      </c>
      <c r="O588" t="s">
        <v>49</v>
      </c>
      <c r="P588" t="s">
        <v>105</v>
      </c>
      <c r="Q588" t="s">
        <v>106</v>
      </c>
      <c r="T588" t="s">
        <v>298</v>
      </c>
      <c r="U588" t="s">
        <v>3787</v>
      </c>
      <c r="V588" t="s">
        <v>3091</v>
      </c>
      <c r="W588" t="s">
        <v>752</v>
      </c>
      <c r="X588" t="s">
        <v>4759</v>
      </c>
      <c r="Y588" t="s">
        <v>4760</v>
      </c>
      <c r="Z588" s="3">
        <v>0</v>
      </c>
      <c r="AA588" t="s">
        <v>302</v>
      </c>
      <c r="AB588" t="s">
        <v>4761</v>
      </c>
      <c r="AC588" t="s">
        <v>61</v>
      </c>
      <c r="AD588" t="s">
        <v>61</v>
      </c>
      <c r="AE588" t="s">
        <v>4762</v>
      </c>
      <c r="AF588" t="s">
        <v>63</v>
      </c>
      <c r="AH588">
        <v>0</v>
      </c>
      <c r="AI588" s="2">
        <v>45645</v>
      </c>
      <c r="AJ588" t="s">
        <v>64</v>
      </c>
      <c r="AK588" t="s">
        <v>64</v>
      </c>
      <c r="AL588" t="s">
        <v>4763</v>
      </c>
      <c r="AM588" t="s">
        <v>3787</v>
      </c>
      <c r="AN588" s="3">
        <v>20000</v>
      </c>
      <c r="AO588" t="s">
        <v>4761</v>
      </c>
      <c r="AP588" t="s">
        <v>64</v>
      </c>
      <c r="AQ588" t="s">
        <v>4762</v>
      </c>
      <c r="AR588">
        <v>1430</v>
      </c>
      <c r="AS588" t="s">
        <v>66</v>
      </c>
    </row>
    <row r="589" spans="1:45" ht="16" x14ac:dyDescent="0.2">
      <c r="A589">
        <v>3821</v>
      </c>
      <c r="B589">
        <v>3821</v>
      </c>
      <c r="C589" s="2">
        <v>45645.473368055558</v>
      </c>
      <c r="D589" t="s">
        <v>1748</v>
      </c>
      <c r="E589" t="s">
        <v>383</v>
      </c>
      <c r="F589" s="3">
        <v>1.6</v>
      </c>
      <c r="G589" t="s">
        <v>47</v>
      </c>
      <c r="H589" s="3">
        <v>0</v>
      </c>
      <c r="I589" t="s">
        <v>48</v>
      </c>
      <c r="J589">
        <v>2702</v>
      </c>
      <c r="K589" t="s">
        <v>49</v>
      </c>
      <c r="L589" t="s">
        <v>50</v>
      </c>
      <c r="M589" t="s">
        <v>51</v>
      </c>
      <c r="N589">
        <v>941</v>
      </c>
      <c r="O589" t="s">
        <v>52</v>
      </c>
      <c r="P589" t="s">
        <v>53</v>
      </c>
      <c r="T589" t="s">
        <v>1502</v>
      </c>
      <c r="U589" t="s">
        <v>4764</v>
      </c>
      <c r="V589" t="s">
        <v>2980</v>
      </c>
      <c r="W589" t="s">
        <v>56</v>
      </c>
      <c r="X589" t="s">
        <v>4765</v>
      </c>
      <c r="Y589" t="s">
        <v>58</v>
      </c>
      <c r="Z589" s="3">
        <v>0</v>
      </c>
      <c r="AA589" t="s">
        <v>1507</v>
      </c>
      <c r="AB589" t="s">
        <v>4766</v>
      </c>
      <c r="AC589" t="s">
        <v>61</v>
      </c>
      <c r="AD589" t="s">
        <v>61</v>
      </c>
      <c r="AE589" t="s">
        <v>4767</v>
      </c>
      <c r="AF589" t="s">
        <v>63</v>
      </c>
      <c r="AH589">
        <v>0</v>
      </c>
      <c r="AI589" s="2">
        <v>45645</v>
      </c>
      <c r="AJ589" t="s">
        <v>64</v>
      </c>
      <c r="AK589" t="s">
        <v>64</v>
      </c>
      <c r="AL589" t="s">
        <v>4768</v>
      </c>
      <c r="AM589" t="s">
        <v>4764</v>
      </c>
      <c r="AN589" s="3">
        <v>1.6</v>
      </c>
      <c r="AO589" t="s">
        <v>4766</v>
      </c>
      <c r="AP589" t="s">
        <v>64</v>
      </c>
      <c r="AQ589" t="s">
        <v>4767</v>
      </c>
      <c r="AR589">
        <v>1436</v>
      </c>
      <c r="AS589" t="s">
        <v>66</v>
      </c>
    </row>
    <row r="590" spans="1:45" ht="16" x14ac:dyDescent="0.2">
      <c r="A590">
        <v>3823</v>
      </c>
      <c r="B590">
        <v>3823</v>
      </c>
      <c r="C590" s="2">
        <v>45646</v>
      </c>
      <c r="D590" t="s">
        <v>1761</v>
      </c>
      <c r="E590" t="s">
        <v>4330</v>
      </c>
      <c r="F590" s="3">
        <v>23.12</v>
      </c>
      <c r="G590" t="s">
        <v>47</v>
      </c>
      <c r="H590" s="3">
        <v>0</v>
      </c>
      <c r="I590" t="s">
        <v>48</v>
      </c>
      <c r="J590">
        <v>2720</v>
      </c>
      <c r="K590" t="s">
        <v>49</v>
      </c>
      <c r="L590" t="s">
        <v>50</v>
      </c>
      <c r="M590" t="s">
        <v>51</v>
      </c>
      <c r="N590">
        <v>942</v>
      </c>
      <c r="O590" t="s">
        <v>52</v>
      </c>
      <c r="P590" t="s">
        <v>53</v>
      </c>
      <c r="T590" t="s">
        <v>4776</v>
      </c>
      <c r="U590" t="s">
        <v>4777</v>
      </c>
      <c r="V590" t="s">
        <v>3160</v>
      </c>
      <c r="W590" t="s">
        <v>56</v>
      </c>
      <c r="X590" t="s">
        <v>3703</v>
      </c>
      <c r="Y590" t="s">
        <v>2036</v>
      </c>
      <c r="Z590" s="3">
        <v>19</v>
      </c>
      <c r="AA590" t="s">
        <v>4778</v>
      </c>
      <c r="AB590" t="s">
        <v>4779</v>
      </c>
      <c r="AC590" t="s">
        <v>61</v>
      </c>
      <c r="AD590" t="s">
        <v>61</v>
      </c>
      <c r="AE590" t="s">
        <v>4780</v>
      </c>
      <c r="AF590" t="s">
        <v>63</v>
      </c>
      <c r="AH590">
        <v>0</v>
      </c>
      <c r="AI590" s="2">
        <v>45646</v>
      </c>
      <c r="AJ590" t="s">
        <v>64</v>
      </c>
      <c r="AK590" t="s">
        <v>64</v>
      </c>
      <c r="AL590" t="s">
        <v>4781</v>
      </c>
      <c r="AM590" t="s">
        <v>4777</v>
      </c>
      <c r="AN590" s="3">
        <v>23.12</v>
      </c>
      <c r="AO590" t="s">
        <v>4779</v>
      </c>
      <c r="AP590" t="s">
        <v>64</v>
      </c>
      <c r="AQ590" t="s">
        <v>4780</v>
      </c>
      <c r="AR590">
        <v>1438</v>
      </c>
      <c r="AS590" t="s">
        <v>66</v>
      </c>
    </row>
    <row r="591" spans="1:45" ht="16" x14ac:dyDescent="0.2">
      <c r="A591">
        <v>3833</v>
      </c>
      <c r="B591">
        <v>3833</v>
      </c>
      <c r="C591" s="2">
        <v>45646.041666666657</v>
      </c>
      <c r="D591" t="s">
        <v>3018</v>
      </c>
      <c r="E591" t="s">
        <v>4784</v>
      </c>
      <c r="F591" s="3">
        <v>904.74</v>
      </c>
      <c r="G591" t="s">
        <v>47</v>
      </c>
      <c r="H591" s="3">
        <v>0</v>
      </c>
      <c r="I591" t="s">
        <v>48</v>
      </c>
      <c r="J591">
        <v>2721</v>
      </c>
      <c r="K591" t="s">
        <v>49</v>
      </c>
      <c r="L591" t="s">
        <v>50</v>
      </c>
      <c r="M591" t="s">
        <v>51</v>
      </c>
      <c r="N591">
        <v>940</v>
      </c>
      <c r="O591" t="s">
        <v>52</v>
      </c>
      <c r="P591" t="s">
        <v>53</v>
      </c>
      <c r="T591" t="s">
        <v>4785</v>
      </c>
      <c r="U591" t="s">
        <v>4786</v>
      </c>
      <c r="V591" t="s">
        <v>3071</v>
      </c>
      <c r="W591" t="s">
        <v>56</v>
      </c>
      <c r="X591" t="s">
        <v>4787</v>
      </c>
      <c r="Y591" t="s">
        <v>4788</v>
      </c>
      <c r="Z591" s="3">
        <v>0</v>
      </c>
      <c r="AA591" t="s">
        <v>4789</v>
      </c>
      <c r="AB591" t="s">
        <v>4766</v>
      </c>
      <c r="AC591" t="s">
        <v>61</v>
      </c>
      <c r="AD591" t="s">
        <v>61</v>
      </c>
      <c r="AE591" t="s">
        <v>4790</v>
      </c>
      <c r="AF591" t="s">
        <v>63</v>
      </c>
      <c r="AH591">
        <v>0</v>
      </c>
      <c r="AI591" s="2">
        <v>45646</v>
      </c>
      <c r="AJ591" t="s">
        <v>64</v>
      </c>
      <c r="AK591" t="s">
        <v>64</v>
      </c>
      <c r="AL591" t="s">
        <v>4791</v>
      </c>
      <c r="AM591" t="s">
        <v>4786</v>
      </c>
      <c r="AN591" s="3">
        <v>904.74</v>
      </c>
      <c r="AO591" t="s">
        <v>4766</v>
      </c>
      <c r="AP591" t="s">
        <v>64</v>
      </c>
      <c r="AQ591" t="s">
        <v>4790</v>
      </c>
      <c r="AR591">
        <v>1440</v>
      </c>
      <c r="AS591" t="s">
        <v>66</v>
      </c>
    </row>
    <row r="592" spans="1:45" ht="16" x14ac:dyDescent="0.2">
      <c r="A592">
        <v>3834</v>
      </c>
      <c r="B592">
        <v>3834</v>
      </c>
      <c r="C592" s="2">
        <v>45646.041666666657</v>
      </c>
      <c r="D592" t="s">
        <v>2220</v>
      </c>
      <c r="E592" t="s">
        <v>4792</v>
      </c>
      <c r="F592" s="3">
        <v>14</v>
      </c>
      <c r="G592" t="s">
        <v>47</v>
      </c>
      <c r="H592" s="3">
        <v>0</v>
      </c>
      <c r="I592" t="s">
        <v>48</v>
      </c>
      <c r="J592">
        <v>2705</v>
      </c>
      <c r="K592" t="s">
        <v>49</v>
      </c>
      <c r="L592" t="s">
        <v>50</v>
      </c>
      <c r="M592" t="s">
        <v>51</v>
      </c>
      <c r="N592">
        <v>940</v>
      </c>
      <c r="O592" t="s">
        <v>52</v>
      </c>
      <c r="P592" t="s">
        <v>53</v>
      </c>
      <c r="T592" t="s">
        <v>4785</v>
      </c>
      <c r="U592" t="s">
        <v>4786</v>
      </c>
      <c r="V592" t="s">
        <v>3071</v>
      </c>
      <c r="W592" t="s">
        <v>56</v>
      </c>
      <c r="X592" t="s">
        <v>4787</v>
      </c>
      <c r="Y592" t="s">
        <v>4788</v>
      </c>
      <c r="Z592" s="3">
        <v>0</v>
      </c>
      <c r="AA592" t="s">
        <v>4789</v>
      </c>
      <c r="AB592" t="s">
        <v>4766</v>
      </c>
      <c r="AC592" t="s">
        <v>61</v>
      </c>
      <c r="AD592" t="s">
        <v>61</v>
      </c>
      <c r="AE592" t="s">
        <v>4790</v>
      </c>
      <c r="AF592" t="s">
        <v>63</v>
      </c>
      <c r="AH592">
        <v>0</v>
      </c>
      <c r="AI592" s="2">
        <v>45646</v>
      </c>
      <c r="AJ592" t="s">
        <v>64</v>
      </c>
      <c r="AK592" t="s">
        <v>64</v>
      </c>
      <c r="AL592" t="s">
        <v>4791</v>
      </c>
      <c r="AM592" t="s">
        <v>4786</v>
      </c>
      <c r="AN592" s="3">
        <v>904.74</v>
      </c>
      <c r="AO592" t="s">
        <v>4766</v>
      </c>
      <c r="AP592" t="s">
        <v>64</v>
      </c>
      <c r="AQ592" t="s">
        <v>4790</v>
      </c>
      <c r="AR592">
        <v>1440</v>
      </c>
      <c r="AS592" t="s">
        <v>66</v>
      </c>
    </row>
    <row r="593" spans="1:45" ht="16" x14ac:dyDescent="0.2">
      <c r="A593">
        <v>3826</v>
      </c>
      <c r="B593">
        <v>3826</v>
      </c>
      <c r="C593" s="2">
        <v>45649.041666666657</v>
      </c>
      <c r="D593" t="s">
        <v>2220</v>
      </c>
      <c r="E593" t="s">
        <v>4799</v>
      </c>
      <c r="F593" s="3">
        <v>329</v>
      </c>
      <c r="G593" t="s">
        <v>47</v>
      </c>
      <c r="H593" s="3">
        <v>0</v>
      </c>
      <c r="I593" t="s">
        <v>48</v>
      </c>
      <c r="J593">
        <v>2701</v>
      </c>
      <c r="K593" t="s">
        <v>49</v>
      </c>
      <c r="L593" t="s">
        <v>50</v>
      </c>
      <c r="M593" t="s">
        <v>51</v>
      </c>
      <c r="N593">
        <v>940</v>
      </c>
      <c r="O593" t="s">
        <v>52</v>
      </c>
      <c r="P593" t="s">
        <v>53</v>
      </c>
      <c r="T593" t="s">
        <v>4800</v>
      </c>
      <c r="U593" t="s">
        <v>4801</v>
      </c>
      <c r="V593" t="s">
        <v>3038</v>
      </c>
      <c r="W593" t="s">
        <v>56</v>
      </c>
      <c r="X593" t="s">
        <v>4802</v>
      </c>
      <c r="Y593" t="s">
        <v>4803</v>
      </c>
      <c r="Z593" s="3">
        <v>19</v>
      </c>
      <c r="AA593" t="s">
        <v>4804</v>
      </c>
      <c r="AB593" t="s">
        <v>4766</v>
      </c>
      <c r="AC593" t="s">
        <v>61</v>
      </c>
      <c r="AD593" t="s">
        <v>61</v>
      </c>
      <c r="AE593" t="s">
        <v>4805</v>
      </c>
      <c r="AF593" t="s">
        <v>63</v>
      </c>
      <c r="AH593">
        <v>0</v>
      </c>
      <c r="AI593" s="2">
        <v>45649</v>
      </c>
      <c r="AJ593" t="s">
        <v>64</v>
      </c>
      <c r="AK593" t="s">
        <v>64</v>
      </c>
      <c r="AL593" t="s">
        <v>4806</v>
      </c>
      <c r="AM593" t="s">
        <v>4801</v>
      </c>
      <c r="AN593" s="3">
        <v>329</v>
      </c>
      <c r="AO593" t="s">
        <v>4766</v>
      </c>
      <c r="AP593" t="s">
        <v>64</v>
      </c>
      <c r="AQ593" t="s">
        <v>4805</v>
      </c>
      <c r="AR593">
        <v>1442</v>
      </c>
      <c r="AS593" t="s">
        <v>66</v>
      </c>
    </row>
    <row r="594" spans="1:45" ht="16" x14ac:dyDescent="0.2">
      <c r="A594">
        <v>3906</v>
      </c>
      <c r="B594">
        <v>3906</v>
      </c>
      <c r="C594" s="2">
        <v>45653</v>
      </c>
      <c r="D594" t="s">
        <v>1761</v>
      </c>
      <c r="E594" t="s">
        <v>4340</v>
      </c>
      <c r="F594" s="3">
        <v>4.99</v>
      </c>
      <c r="G594" t="s">
        <v>47</v>
      </c>
      <c r="H594" s="3">
        <v>0</v>
      </c>
      <c r="I594" t="s">
        <v>48</v>
      </c>
      <c r="J594">
        <v>2720</v>
      </c>
      <c r="K594" t="s">
        <v>49</v>
      </c>
      <c r="L594" t="s">
        <v>50</v>
      </c>
      <c r="M594" t="s">
        <v>51</v>
      </c>
      <c r="N594">
        <v>942</v>
      </c>
      <c r="O594" t="s">
        <v>52</v>
      </c>
      <c r="P594" t="s">
        <v>53</v>
      </c>
      <c r="T594" t="s">
        <v>1043</v>
      </c>
      <c r="U594" t="s">
        <v>4809</v>
      </c>
      <c r="V594" t="s">
        <v>3173</v>
      </c>
      <c r="W594" t="s">
        <v>56</v>
      </c>
      <c r="X594" t="s">
        <v>4810</v>
      </c>
      <c r="Y594" t="s">
        <v>953</v>
      </c>
      <c r="Z594" s="3">
        <v>19</v>
      </c>
      <c r="AA594" t="s">
        <v>1046</v>
      </c>
      <c r="AB594" t="s">
        <v>4811</v>
      </c>
      <c r="AC594" t="s">
        <v>61</v>
      </c>
      <c r="AD594" t="s">
        <v>61</v>
      </c>
      <c r="AE594" t="s">
        <v>4812</v>
      </c>
      <c r="AF594" t="s">
        <v>63</v>
      </c>
      <c r="AH594">
        <v>0</v>
      </c>
      <c r="AI594" s="2">
        <v>45653</v>
      </c>
      <c r="AJ594" t="s">
        <v>64</v>
      </c>
      <c r="AK594" t="s">
        <v>64</v>
      </c>
      <c r="AL594" t="s">
        <v>4813</v>
      </c>
      <c r="AM594" t="s">
        <v>4809</v>
      </c>
      <c r="AN594" s="3">
        <v>4.99</v>
      </c>
      <c r="AO594" t="s">
        <v>4811</v>
      </c>
      <c r="AP594" t="s">
        <v>64</v>
      </c>
      <c r="AQ594" t="s">
        <v>4812</v>
      </c>
      <c r="AR594">
        <v>1471</v>
      </c>
      <c r="AS594" t="s">
        <v>66</v>
      </c>
    </row>
    <row r="595" spans="1:45" ht="16" x14ac:dyDescent="0.2">
      <c r="A595">
        <v>3829</v>
      </c>
      <c r="B595">
        <v>3829</v>
      </c>
      <c r="C595" s="2">
        <v>45653.041666666657</v>
      </c>
      <c r="D595" t="s">
        <v>1814</v>
      </c>
      <c r="E595" t="s">
        <v>4510</v>
      </c>
      <c r="F595" s="3">
        <v>23.13</v>
      </c>
      <c r="G595" t="s">
        <v>47</v>
      </c>
      <c r="H595" s="3">
        <v>0</v>
      </c>
      <c r="I595" t="s">
        <v>48</v>
      </c>
      <c r="J595">
        <v>2710</v>
      </c>
      <c r="K595" t="s">
        <v>49</v>
      </c>
      <c r="L595" t="s">
        <v>50</v>
      </c>
      <c r="M595" t="s">
        <v>51</v>
      </c>
      <c r="N595">
        <v>940</v>
      </c>
      <c r="O595" t="s">
        <v>52</v>
      </c>
      <c r="P595" t="s">
        <v>53</v>
      </c>
      <c r="T595" t="s">
        <v>4814</v>
      </c>
      <c r="U595" t="s">
        <v>4815</v>
      </c>
      <c r="V595" t="s">
        <v>3093</v>
      </c>
      <c r="W595" t="s">
        <v>56</v>
      </c>
      <c r="X595" t="s">
        <v>4816</v>
      </c>
      <c r="Y595" t="s">
        <v>2061</v>
      </c>
      <c r="Z595" s="3">
        <v>19</v>
      </c>
      <c r="AA595" t="s">
        <v>4817</v>
      </c>
      <c r="AB595" t="s">
        <v>4811</v>
      </c>
      <c r="AC595" t="s">
        <v>61</v>
      </c>
      <c r="AD595" t="s">
        <v>61</v>
      </c>
      <c r="AE595" t="s">
        <v>4818</v>
      </c>
      <c r="AF595" t="s">
        <v>63</v>
      </c>
      <c r="AH595">
        <v>0</v>
      </c>
      <c r="AI595" s="2">
        <v>45653</v>
      </c>
      <c r="AJ595" t="s">
        <v>64</v>
      </c>
      <c r="AK595" t="s">
        <v>64</v>
      </c>
      <c r="AL595" t="s">
        <v>4819</v>
      </c>
      <c r="AM595" t="s">
        <v>4815</v>
      </c>
      <c r="AN595" s="3">
        <v>23.13</v>
      </c>
      <c r="AO595" t="s">
        <v>4811</v>
      </c>
      <c r="AP595" t="s">
        <v>64</v>
      </c>
      <c r="AQ595" t="s">
        <v>4818</v>
      </c>
      <c r="AR595">
        <v>1445</v>
      </c>
      <c r="AS595" t="s">
        <v>66</v>
      </c>
    </row>
    <row r="596" spans="1:45" ht="16" x14ac:dyDescent="0.2">
      <c r="A596">
        <v>3830</v>
      </c>
      <c r="B596">
        <v>3830</v>
      </c>
      <c r="C596" s="2">
        <v>45653.041666666657</v>
      </c>
      <c r="D596" t="s">
        <v>1814</v>
      </c>
      <c r="E596" t="s">
        <v>68</v>
      </c>
      <c r="F596" s="3">
        <v>5.39</v>
      </c>
      <c r="G596" t="s">
        <v>47</v>
      </c>
      <c r="H596" s="3">
        <v>0</v>
      </c>
      <c r="I596" t="s">
        <v>48</v>
      </c>
      <c r="J596">
        <v>2710</v>
      </c>
      <c r="K596" t="s">
        <v>49</v>
      </c>
      <c r="L596" t="s">
        <v>50</v>
      </c>
      <c r="M596" t="s">
        <v>51</v>
      </c>
      <c r="N596">
        <v>940</v>
      </c>
      <c r="O596" t="s">
        <v>52</v>
      </c>
      <c r="P596" t="s">
        <v>53</v>
      </c>
      <c r="T596" t="s">
        <v>4205</v>
      </c>
      <c r="U596" t="s">
        <v>4820</v>
      </c>
      <c r="V596" t="s">
        <v>3079</v>
      </c>
      <c r="W596" t="s">
        <v>56</v>
      </c>
      <c r="X596" t="s">
        <v>4821</v>
      </c>
      <c r="Y596" t="s">
        <v>72</v>
      </c>
      <c r="Z596" s="3">
        <v>19</v>
      </c>
      <c r="AA596" t="s">
        <v>4208</v>
      </c>
      <c r="AB596" t="s">
        <v>4822</v>
      </c>
      <c r="AC596" t="s">
        <v>61</v>
      </c>
      <c r="AD596" t="s">
        <v>61</v>
      </c>
      <c r="AE596" t="s">
        <v>4823</v>
      </c>
      <c r="AF596" t="s">
        <v>63</v>
      </c>
      <c r="AH596">
        <v>0</v>
      </c>
      <c r="AI596" s="2">
        <v>45653</v>
      </c>
      <c r="AJ596" t="s">
        <v>64</v>
      </c>
      <c r="AK596" t="s">
        <v>64</v>
      </c>
      <c r="AL596" t="s">
        <v>4824</v>
      </c>
      <c r="AM596" t="s">
        <v>4820</v>
      </c>
      <c r="AN596" s="3">
        <v>5.39</v>
      </c>
      <c r="AO596" t="s">
        <v>4822</v>
      </c>
      <c r="AP596" t="s">
        <v>64</v>
      </c>
      <c r="AQ596" t="s">
        <v>4823</v>
      </c>
      <c r="AR596">
        <v>1446</v>
      </c>
      <c r="AS596" t="s">
        <v>66</v>
      </c>
    </row>
    <row r="597" spans="1:45" ht="16" x14ac:dyDescent="0.2">
      <c r="A597">
        <v>3835</v>
      </c>
      <c r="B597">
        <v>3835</v>
      </c>
      <c r="C597" s="2">
        <v>45656.041666666657</v>
      </c>
      <c r="D597" t="s">
        <v>1748</v>
      </c>
      <c r="E597" t="s">
        <v>4825</v>
      </c>
      <c r="F597" s="3">
        <v>8.24</v>
      </c>
      <c r="G597" t="s">
        <v>47</v>
      </c>
      <c r="H597" s="3">
        <v>0</v>
      </c>
      <c r="I597" t="s">
        <v>48</v>
      </c>
      <c r="J597">
        <v>2704</v>
      </c>
      <c r="K597" t="s">
        <v>49</v>
      </c>
      <c r="L597" t="s">
        <v>50</v>
      </c>
      <c r="M597" t="s">
        <v>51</v>
      </c>
      <c r="N597">
        <v>940</v>
      </c>
      <c r="O597" t="s">
        <v>52</v>
      </c>
      <c r="P597" t="s">
        <v>53</v>
      </c>
      <c r="T597" t="s">
        <v>4826</v>
      </c>
      <c r="U597" t="s">
        <v>4827</v>
      </c>
      <c r="Z597" s="3"/>
      <c r="AF597" t="s">
        <v>63</v>
      </c>
      <c r="AH597">
        <v>0</v>
      </c>
      <c r="AI597" s="2">
        <v>45656</v>
      </c>
      <c r="AJ597" t="s">
        <v>64</v>
      </c>
      <c r="AK597" t="s">
        <v>64</v>
      </c>
      <c r="AL597" t="s">
        <v>4828</v>
      </c>
      <c r="AM597" t="s">
        <v>4827</v>
      </c>
      <c r="AN597" s="3"/>
      <c r="AP597" t="s">
        <v>64</v>
      </c>
      <c r="AR597">
        <v>1447</v>
      </c>
      <c r="AS597" t="s">
        <v>66</v>
      </c>
    </row>
    <row r="598" spans="1:45" ht="16" x14ac:dyDescent="0.2">
      <c r="A598">
        <v>3878</v>
      </c>
      <c r="B598">
        <v>3878</v>
      </c>
      <c r="C598" s="2">
        <v>45657</v>
      </c>
      <c r="D598" t="s">
        <v>1936</v>
      </c>
      <c r="E598" t="s">
        <v>206</v>
      </c>
      <c r="F598" s="3">
        <v>3290.09</v>
      </c>
      <c r="G598" t="s">
        <v>47</v>
      </c>
      <c r="H598" s="3">
        <v>0</v>
      </c>
      <c r="I598" t="s">
        <v>104</v>
      </c>
      <c r="J598">
        <v>2551</v>
      </c>
      <c r="K598" t="s">
        <v>49</v>
      </c>
      <c r="L598" t="s">
        <v>50</v>
      </c>
      <c r="M598" t="s">
        <v>51</v>
      </c>
      <c r="N598">
        <v>1730</v>
      </c>
      <c r="O598" t="s">
        <v>52</v>
      </c>
      <c r="P598" t="s">
        <v>203</v>
      </c>
      <c r="T598" t="s">
        <v>64</v>
      </c>
      <c r="Z598" s="3"/>
      <c r="AF598" t="s">
        <v>63</v>
      </c>
      <c r="AH598">
        <v>0</v>
      </c>
      <c r="AI598" s="2">
        <v>45657</v>
      </c>
      <c r="AJ598" t="s">
        <v>64</v>
      </c>
      <c r="AK598" t="s">
        <v>64</v>
      </c>
      <c r="AL598" t="s">
        <v>64</v>
      </c>
      <c r="AN598" s="3"/>
      <c r="AP598" t="s">
        <v>64</v>
      </c>
      <c r="AR598" t="s">
        <v>64</v>
      </c>
      <c r="AS598" t="s">
        <v>66</v>
      </c>
    </row>
    <row r="599" spans="1:45" ht="16" x14ac:dyDescent="0.2">
      <c r="A599">
        <v>3879</v>
      </c>
      <c r="B599">
        <v>3879</v>
      </c>
      <c r="C599" s="2">
        <v>45657</v>
      </c>
      <c r="D599" t="s">
        <v>1936</v>
      </c>
      <c r="E599" t="s">
        <v>204</v>
      </c>
      <c r="F599" s="3">
        <v>753.42</v>
      </c>
      <c r="G599" t="s">
        <v>47</v>
      </c>
      <c r="H599" s="3">
        <v>0</v>
      </c>
      <c r="I599" t="s">
        <v>104</v>
      </c>
      <c r="J599">
        <v>2555</v>
      </c>
      <c r="K599" t="s">
        <v>49</v>
      </c>
      <c r="L599" t="s">
        <v>50</v>
      </c>
      <c r="M599" t="s">
        <v>51</v>
      </c>
      <c r="N599">
        <v>1730</v>
      </c>
      <c r="O599" t="s">
        <v>52</v>
      </c>
      <c r="P599" t="s">
        <v>203</v>
      </c>
      <c r="T599" t="s">
        <v>64</v>
      </c>
      <c r="Z599" s="3"/>
      <c r="AF599" t="s">
        <v>63</v>
      </c>
      <c r="AH599">
        <v>0</v>
      </c>
      <c r="AI599" s="2">
        <v>45657</v>
      </c>
      <c r="AJ599" t="s">
        <v>64</v>
      </c>
      <c r="AK599" t="s">
        <v>64</v>
      </c>
      <c r="AL599" t="s">
        <v>64</v>
      </c>
      <c r="AN599" s="3"/>
      <c r="AP599" t="s">
        <v>64</v>
      </c>
      <c r="AR599" t="s">
        <v>64</v>
      </c>
      <c r="AS599" t="s">
        <v>66</v>
      </c>
    </row>
    <row r="600" spans="1:45" ht="16" x14ac:dyDescent="0.2">
      <c r="A600">
        <v>3880</v>
      </c>
      <c r="B600">
        <v>3880</v>
      </c>
      <c r="C600" s="2">
        <v>45657</v>
      </c>
      <c r="D600" t="s">
        <v>1934</v>
      </c>
      <c r="E600" t="s">
        <v>206</v>
      </c>
      <c r="F600" s="3">
        <v>3110.01</v>
      </c>
      <c r="G600" t="s">
        <v>47</v>
      </c>
      <c r="H600" s="3">
        <v>0</v>
      </c>
      <c r="I600" t="s">
        <v>104</v>
      </c>
      <c r="J600">
        <v>2551</v>
      </c>
      <c r="K600" t="s">
        <v>49</v>
      </c>
      <c r="L600" t="s">
        <v>50</v>
      </c>
      <c r="M600" t="s">
        <v>51</v>
      </c>
      <c r="N600">
        <v>1730</v>
      </c>
      <c r="O600" t="s">
        <v>52</v>
      </c>
      <c r="P600" t="s">
        <v>203</v>
      </c>
      <c r="T600" t="s">
        <v>64</v>
      </c>
      <c r="Z600" s="3"/>
      <c r="AF600" t="s">
        <v>63</v>
      </c>
      <c r="AH600">
        <v>0</v>
      </c>
      <c r="AI600" s="2">
        <v>45657</v>
      </c>
      <c r="AJ600" t="s">
        <v>64</v>
      </c>
      <c r="AK600" t="s">
        <v>64</v>
      </c>
      <c r="AL600" t="s">
        <v>64</v>
      </c>
      <c r="AN600" s="3"/>
      <c r="AP600" t="s">
        <v>64</v>
      </c>
      <c r="AR600" t="s">
        <v>64</v>
      </c>
      <c r="AS600" t="s">
        <v>66</v>
      </c>
    </row>
    <row r="601" spans="1:45" ht="16" x14ac:dyDescent="0.2">
      <c r="A601">
        <v>3881</v>
      </c>
      <c r="B601">
        <v>3881</v>
      </c>
      <c r="C601" s="2">
        <v>45657</v>
      </c>
      <c r="D601" t="s">
        <v>1934</v>
      </c>
      <c r="E601" t="s">
        <v>204</v>
      </c>
      <c r="F601" s="3">
        <v>668.49</v>
      </c>
      <c r="G601" t="s">
        <v>47</v>
      </c>
      <c r="H601" s="3">
        <v>0</v>
      </c>
      <c r="I601" t="s">
        <v>104</v>
      </c>
      <c r="J601">
        <v>2555</v>
      </c>
      <c r="K601" t="s">
        <v>49</v>
      </c>
      <c r="L601" t="s">
        <v>50</v>
      </c>
      <c r="M601" t="s">
        <v>51</v>
      </c>
      <c r="N601">
        <v>1730</v>
      </c>
      <c r="O601" t="s">
        <v>52</v>
      </c>
      <c r="P601" t="s">
        <v>203</v>
      </c>
      <c r="T601" t="s">
        <v>64</v>
      </c>
      <c r="Z601" s="3"/>
      <c r="AF601" t="s">
        <v>63</v>
      </c>
      <c r="AH601">
        <v>0</v>
      </c>
      <c r="AI601" s="2">
        <v>45657</v>
      </c>
      <c r="AJ601" t="s">
        <v>64</v>
      </c>
      <c r="AK601" t="s">
        <v>64</v>
      </c>
      <c r="AL601" t="s">
        <v>64</v>
      </c>
      <c r="AN601" s="3"/>
      <c r="AP601" t="s">
        <v>64</v>
      </c>
      <c r="AR601" t="s">
        <v>64</v>
      </c>
      <c r="AS601" t="s">
        <v>66</v>
      </c>
    </row>
    <row r="602" spans="1:45" ht="16" x14ac:dyDescent="0.2">
      <c r="A602">
        <v>3882</v>
      </c>
      <c r="B602">
        <v>3882</v>
      </c>
      <c r="C602" s="2">
        <v>45657</v>
      </c>
      <c r="D602" t="s">
        <v>1935</v>
      </c>
      <c r="E602" t="s">
        <v>206</v>
      </c>
      <c r="F602" s="3">
        <v>2382.81</v>
      </c>
      <c r="G602" t="s">
        <v>47</v>
      </c>
      <c r="H602" s="3">
        <v>0</v>
      </c>
      <c r="I602" t="s">
        <v>104</v>
      </c>
      <c r="J602">
        <v>2551</v>
      </c>
      <c r="K602" t="s">
        <v>49</v>
      </c>
      <c r="L602" t="s">
        <v>50</v>
      </c>
      <c r="M602" t="s">
        <v>51</v>
      </c>
      <c r="N602">
        <v>1730</v>
      </c>
      <c r="O602" t="s">
        <v>52</v>
      </c>
      <c r="P602" t="s">
        <v>203</v>
      </c>
      <c r="T602" t="s">
        <v>64</v>
      </c>
      <c r="Z602" s="3"/>
      <c r="AF602" t="s">
        <v>63</v>
      </c>
      <c r="AH602">
        <v>0</v>
      </c>
      <c r="AI602" s="2">
        <v>45657</v>
      </c>
      <c r="AJ602" t="s">
        <v>64</v>
      </c>
      <c r="AK602" t="s">
        <v>64</v>
      </c>
      <c r="AL602" t="s">
        <v>64</v>
      </c>
      <c r="AN602" s="3"/>
      <c r="AP602" t="s">
        <v>64</v>
      </c>
      <c r="AR602" t="s">
        <v>64</v>
      </c>
      <c r="AS602" t="s">
        <v>66</v>
      </c>
    </row>
    <row r="603" spans="1:45" ht="16" x14ac:dyDescent="0.2">
      <c r="A603">
        <v>3883</v>
      </c>
      <c r="B603">
        <v>3883</v>
      </c>
      <c r="C603" s="2">
        <v>45657</v>
      </c>
      <c r="D603" t="s">
        <v>1935</v>
      </c>
      <c r="E603" t="s">
        <v>204</v>
      </c>
      <c r="F603" s="3">
        <v>561.4</v>
      </c>
      <c r="G603" t="s">
        <v>47</v>
      </c>
      <c r="H603" s="3">
        <v>0</v>
      </c>
      <c r="I603" t="s">
        <v>104</v>
      </c>
      <c r="J603">
        <v>2555</v>
      </c>
      <c r="K603" t="s">
        <v>49</v>
      </c>
      <c r="L603" t="s">
        <v>50</v>
      </c>
      <c r="M603" t="s">
        <v>51</v>
      </c>
      <c r="N603">
        <v>1730</v>
      </c>
      <c r="O603" t="s">
        <v>52</v>
      </c>
      <c r="P603" t="s">
        <v>203</v>
      </c>
      <c r="T603" t="s">
        <v>64</v>
      </c>
      <c r="Z603" s="3"/>
      <c r="AF603" t="s">
        <v>63</v>
      </c>
      <c r="AH603">
        <v>0</v>
      </c>
      <c r="AI603" s="2">
        <v>45657</v>
      </c>
      <c r="AJ603" t="s">
        <v>64</v>
      </c>
      <c r="AK603" t="s">
        <v>64</v>
      </c>
      <c r="AL603" t="s">
        <v>64</v>
      </c>
      <c r="AN603" s="3"/>
      <c r="AP603" t="s">
        <v>64</v>
      </c>
      <c r="AR603" t="s">
        <v>64</v>
      </c>
      <c r="AS603" t="s">
        <v>66</v>
      </c>
    </row>
    <row r="604" spans="1:45" ht="16" x14ac:dyDescent="0.2">
      <c r="A604">
        <v>3885</v>
      </c>
      <c r="B604">
        <v>3885</v>
      </c>
      <c r="C604" s="2">
        <v>45657</v>
      </c>
      <c r="D604" t="s">
        <v>3282</v>
      </c>
      <c r="E604" t="s">
        <v>206</v>
      </c>
      <c r="F604" s="3">
        <v>2952.6</v>
      </c>
      <c r="G604" t="s">
        <v>47</v>
      </c>
      <c r="H604" s="3">
        <v>0</v>
      </c>
      <c r="I604" t="s">
        <v>104</v>
      </c>
      <c r="J604">
        <v>2551</v>
      </c>
      <c r="K604" t="s">
        <v>49</v>
      </c>
      <c r="L604" t="s">
        <v>50</v>
      </c>
      <c r="M604" t="s">
        <v>51</v>
      </c>
      <c r="N604">
        <v>1730</v>
      </c>
      <c r="O604" t="s">
        <v>52</v>
      </c>
      <c r="P604" t="s">
        <v>203</v>
      </c>
      <c r="T604" t="s">
        <v>64</v>
      </c>
      <c r="Z604" s="3"/>
      <c r="AF604" t="s">
        <v>63</v>
      </c>
      <c r="AH604">
        <v>0</v>
      </c>
      <c r="AI604" s="2">
        <v>45657</v>
      </c>
      <c r="AJ604" t="s">
        <v>64</v>
      </c>
      <c r="AK604" t="s">
        <v>64</v>
      </c>
      <c r="AL604" t="s">
        <v>64</v>
      </c>
      <c r="AN604" s="3"/>
      <c r="AP604" t="s">
        <v>64</v>
      </c>
      <c r="AR604" t="s">
        <v>64</v>
      </c>
      <c r="AS604" t="s">
        <v>66</v>
      </c>
    </row>
    <row r="605" spans="1:45" ht="16" x14ac:dyDescent="0.2">
      <c r="A605">
        <v>3886</v>
      </c>
      <c r="B605">
        <v>3886</v>
      </c>
      <c r="C605" s="2">
        <v>45657</v>
      </c>
      <c r="D605" t="s">
        <v>3282</v>
      </c>
      <c r="E605" t="s">
        <v>204</v>
      </c>
      <c r="F605" s="3">
        <v>634.65</v>
      </c>
      <c r="G605" t="s">
        <v>47</v>
      </c>
      <c r="H605" s="3">
        <v>0</v>
      </c>
      <c r="I605" t="s">
        <v>104</v>
      </c>
      <c r="J605">
        <v>2555</v>
      </c>
      <c r="K605" t="s">
        <v>49</v>
      </c>
      <c r="L605" t="s">
        <v>50</v>
      </c>
      <c r="M605" t="s">
        <v>51</v>
      </c>
      <c r="N605">
        <v>1730</v>
      </c>
      <c r="O605" t="s">
        <v>52</v>
      </c>
      <c r="P605" t="s">
        <v>203</v>
      </c>
      <c r="T605" t="s">
        <v>64</v>
      </c>
      <c r="Z605" s="3"/>
      <c r="AF605" t="s">
        <v>63</v>
      </c>
      <c r="AH605">
        <v>0</v>
      </c>
      <c r="AI605" s="2">
        <v>45657</v>
      </c>
      <c r="AJ605" t="s">
        <v>64</v>
      </c>
      <c r="AK605" t="s">
        <v>64</v>
      </c>
      <c r="AL605" t="s">
        <v>64</v>
      </c>
      <c r="AN605" s="3"/>
      <c r="AP605" t="s">
        <v>64</v>
      </c>
      <c r="AR605" t="s">
        <v>64</v>
      </c>
      <c r="AS605" t="s">
        <v>66</v>
      </c>
    </row>
    <row r="606" spans="1:45" ht="16" x14ac:dyDescent="0.2">
      <c r="A606">
        <v>3889</v>
      </c>
      <c r="B606">
        <v>3889</v>
      </c>
      <c r="C606" s="2">
        <v>45657</v>
      </c>
      <c r="D606" t="s">
        <v>4831</v>
      </c>
      <c r="E606" t="s">
        <v>206</v>
      </c>
      <c r="F606" s="3">
        <v>858.25</v>
      </c>
      <c r="G606" t="s">
        <v>47</v>
      </c>
      <c r="H606" s="3">
        <v>0</v>
      </c>
      <c r="I606" t="s">
        <v>104</v>
      </c>
      <c r="J606">
        <v>2551</v>
      </c>
      <c r="K606" t="s">
        <v>49</v>
      </c>
      <c r="L606" t="s">
        <v>50</v>
      </c>
      <c r="M606" t="s">
        <v>51</v>
      </c>
      <c r="N606">
        <v>1730</v>
      </c>
      <c r="O606" t="s">
        <v>52</v>
      </c>
      <c r="P606" t="s">
        <v>203</v>
      </c>
      <c r="T606" t="s">
        <v>64</v>
      </c>
      <c r="Z606" s="3"/>
      <c r="AF606" t="s">
        <v>63</v>
      </c>
      <c r="AH606">
        <v>0</v>
      </c>
      <c r="AI606" s="2">
        <v>45657</v>
      </c>
      <c r="AJ606" t="s">
        <v>64</v>
      </c>
      <c r="AK606" t="s">
        <v>64</v>
      </c>
      <c r="AL606" t="s">
        <v>64</v>
      </c>
      <c r="AN606" s="3"/>
      <c r="AP606" t="s">
        <v>64</v>
      </c>
      <c r="AR606" t="s">
        <v>64</v>
      </c>
      <c r="AS606" t="s">
        <v>66</v>
      </c>
    </row>
    <row r="607" spans="1:45" ht="16" x14ac:dyDescent="0.2">
      <c r="A607">
        <v>3890</v>
      </c>
      <c r="B607">
        <v>3890</v>
      </c>
      <c r="C607" s="2">
        <v>45657</v>
      </c>
      <c r="D607" t="s">
        <v>1936</v>
      </c>
      <c r="E607" t="s">
        <v>2634</v>
      </c>
      <c r="F607" s="3">
        <v>76.77</v>
      </c>
      <c r="G607" t="s">
        <v>47</v>
      </c>
      <c r="H607" s="3">
        <v>0</v>
      </c>
      <c r="I607" t="s">
        <v>104</v>
      </c>
      <c r="J607">
        <v>1730</v>
      </c>
      <c r="K607" t="s">
        <v>52</v>
      </c>
      <c r="L607" t="s">
        <v>203</v>
      </c>
      <c r="N607">
        <v>2551</v>
      </c>
      <c r="O607" t="s">
        <v>49</v>
      </c>
      <c r="P607" t="s">
        <v>50</v>
      </c>
      <c r="Q607" t="s">
        <v>51</v>
      </c>
      <c r="T607" t="s">
        <v>64</v>
      </c>
      <c r="Z607" s="3"/>
      <c r="AF607" t="s">
        <v>63</v>
      </c>
      <c r="AH607">
        <v>0</v>
      </c>
      <c r="AI607" s="2">
        <v>45657</v>
      </c>
      <c r="AJ607" t="s">
        <v>64</v>
      </c>
      <c r="AK607" t="s">
        <v>64</v>
      </c>
      <c r="AL607" t="s">
        <v>64</v>
      </c>
      <c r="AN607" s="3"/>
      <c r="AP607" t="s">
        <v>64</v>
      </c>
      <c r="AR607" t="s">
        <v>64</v>
      </c>
      <c r="AS607" t="s">
        <v>66</v>
      </c>
    </row>
    <row r="608" spans="1:45" ht="16" x14ac:dyDescent="0.2">
      <c r="A608">
        <v>4194</v>
      </c>
      <c r="B608">
        <v>4194</v>
      </c>
      <c r="C608" s="2">
        <v>45657</v>
      </c>
      <c r="D608" t="s">
        <v>1934</v>
      </c>
      <c r="E608" t="s">
        <v>2634</v>
      </c>
      <c r="F608" s="3">
        <v>2115.86</v>
      </c>
      <c r="G608" t="s">
        <v>47</v>
      </c>
      <c r="H608" s="3">
        <v>0</v>
      </c>
      <c r="I608" t="s">
        <v>104</v>
      </c>
      <c r="J608">
        <v>1730</v>
      </c>
      <c r="K608" t="s">
        <v>52</v>
      </c>
      <c r="L608" t="s">
        <v>203</v>
      </c>
      <c r="N608">
        <v>2551</v>
      </c>
      <c r="O608" t="s">
        <v>49</v>
      </c>
      <c r="P608" t="s">
        <v>50</v>
      </c>
      <c r="Q608" t="s">
        <v>51</v>
      </c>
      <c r="T608" t="s">
        <v>64</v>
      </c>
      <c r="Z608" s="3"/>
      <c r="AF608" t="s">
        <v>63</v>
      </c>
      <c r="AH608">
        <v>0</v>
      </c>
      <c r="AI608" s="2">
        <v>45657</v>
      </c>
      <c r="AJ608" t="s">
        <v>64</v>
      </c>
      <c r="AK608" t="s">
        <v>64</v>
      </c>
      <c r="AL608" t="s">
        <v>64</v>
      </c>
      <c r="AN608" s="3"/>
      <c r="AP608" t="s">
        <v>64</v>
      </c>
      <c r="AR608" t="s">
        <v>64</v>
      </c>
      <c r="AS608" t="s">
        <v>66</v>
      </c>
    </row>
    <row r="609" spans="1:45" ht="16" x14ac:dyDescent="0.2">
      <c r="A609">
        <v>4195</v>
      </c>
      <c r="B609">
        <v>4195</v>
      </c>
      <c r="C609" s="2">
        <v>45657</v>
      </c>
      <c r="D609" t="s">
        <v>1935</v>
      </c>
      <c r="E609" t="s">
        <v>2634</v>
      </c>
      <c r="F609" s="3">
        <v>406.5</v>
      </c>
      <c r="G609" t="s">
        <v>47</v>
      </c>
      <c r="H609" s="3">
        <v>0</v>
      </c>
      <c r="I609" t="s">
        <v>104</v>
      </c>
      <c r="J609">
        <v>1730</v>
      </c>
      <c r="K609" t="s">
        <v>52</v>
      </c>
      <c r="L609" t="s">
        <v>203</v>
      </c>
      <c r="N609">
        <v>2551</v>
      </c>
      <c r="O609" t="s">
        <v>49</v>
      </c>
      <c r="P609" t="s">
        <v>50</v>
      </c>
      <c r="Q609" t="s">
        <v>51</v>
      </c>
      <c r="T609" t="s">
        <v>64</v>
      </c>
      <c r="Z609" s="3"/>
      <c r="AF609" t="s">
        <v>63</v>
      </c>
      <c r="AH609">
        <v>0</v>
      </c>
      <c r="AI609" s="2">
        <v>45657</v>
      </c>
      <c r="AJ609" t="s">
        <v>64</v>
      </c>
      <c r="AK609" t="s">
        <v>64</v>
      </c>
      <c r="AL609" t="s">
        <v>64</v>
      </c>
      <c r="AN609" s="3"/>
      <c r="AP609" t="s">
        <v>64</v>
      </c>
      <c r="AR609" t="s">
        <v>64</v>
      </c>
      <c r="AS609" t="s">
        <v>66</v>
      </c>
    </row>
    <row r="610" spans="1:45" ht="16" x14ac:dyDescent="0.2">
      <c r="A610">
        <v>4206</v>
      </c>
      <c r="B610">
        <v>4206</v>
      </c>
      <c r="C610" s="2">
        <v>45657</v>
      </c>
      <c r="D610" t="s">
        <v>4831</v>
      </c>
      <c r="E610" t="s">
        <v>204</v>
      </c>
      <c r="F610" s="3">
        <v>196.55</v>
      </c>
      <c r="G610" t="s">
        <v>47</v>
      </c>
      <c r="H610" s="3">
        <v>0</v>
      </c>
      <c r="I610" t="s">
        <v>104</v>
      </c>
      <c r="J610">
        <v>2555</v>
      </c>
      <c r="K610" t="s">
        <v>49</v>
      </c>
      <c r="L610" t="s">
        <v>50</v>
      </c>
      <c r="M610" t="s">
        <v>51</v>
      </c>
      <c r="N610">
        <v>1730</v>
      </c>
      <c r="O610" t="s">
        <v>52</v>
      </c>
      <c r="P610" t="s">
        <v>203</v>
      </c>
      <c r="T610" t="s">
        <v>64</v>
      </c>
      <c r="Z610" s="3"/>
      <c r="AF610" t="s">
        <v>63</v>
      </c>
      <c r="AH610">
        <v>0</v>
      </c>
      <c r="AI610" s="2">
        <v>45657</v>
      </c>
      <c r="AJ610" t="s">
        <v>64</v>
      </c>
      <c r="AK610" t="s">
        <v>64</v>
      </c>
      <c r="AL610" t="s">
        <v>64</v>
      </c>
      <c r="AN610" s="3"/>
      <c r="AP610" t="s">
        <v>64</v>
      </c>
      <c r="AR610" t="s">
        <v>64</v>
      </c>
      <c r="AS610" t="s">
        <v>66</v>
      </c>
    </row>
    <row r="611" spans="1:45" ht="16" x14ac:dyDescent="0.2">
      <c r="A611">
        <v>3836</v>
      </c>
      <c r="B611">
        <v>3836</v>
      </c>
      <c r="C611" s="2">
        <v>45660.041666666657</v>
      </c>
      <c r="D611" t="s">
        <v>1748</v>
      </c>
      <c r="E611" t="s">
        <v>3659</v>
      </c>
      <c r="F611" s="3">
        <v>46.41</v>
      </c>
      <c r="G611" t="s">
        <v>47</v>
      </c>
      <c r="H611" s="3">
        <v>0</v>
      </c>
      <c r="I611" t="s">
        <v>48</v>
      </c>
      <c r="J611">
        <v>2663</v>
      </c>
      <c r="K611" t="s">
        <v>49</v>
      </c>
      <c r="L611" t="s">
        <v>50</v>
      </c>
      <c r="M611" t="s">
        <v>51</v>
      </c>
      <c r="N611">
        <v>940</v>
      </c>
      <c r="O611" t="s">
        <v>52</v>
      </c>
      <c r="P611" t="s">
        <v>53</v>
      </c>
      <c r="T611" t="s">
        <v>2516</v>
      </c>
      <c r="U611" t="s">
        <v>4833</v>
      </c>
      <c r="V611" t="s">
        <v>3104</v>
      </c>
      <c r="W611" t="s">
        <v>56</v>
      </c>
      <c r="X611" t="s">
        <v>4834</v>
      </c>
      <c r="Y611" t="s">
        <v>2375</v>
      </c>
      <c r="Z611" s="3">
        <v>19</v>
      </c>
      <c r="AA611" t="s">
        <v>2519</v>
      </c>
      <c r="AB611" t="s">
        <v>4835</v>
      </c>
      <c r="AC611" t="s">
        <v>61</v>
      </c>
      <c r="AD611" t="s">
        <v>61</v>
      </c>
      <c r="AE611" t="s">
        <v>4836</v>
      </c>
      <c r="AF611" t="s">
        <v>63</v>
      </c>
      <c r="AH611">
        <v>0</v>
      </c>
      <c r="AI611" s="2">
        <v>45660</v>
      </c>
      <c r="AJ611" t="s">
        <v>64</v>
      </c>
      <c r="AK611" t="s">
        <v>64</v>
      </c>
      <c r="AL611" t="s">
        <v>4837</v>
      </c>
      <c r="AM611" t="s">
        <v>4833</v>
      </c>
      <c r="AN611" s="3">
        <v>46.41</v>
      </c>
      <c r="AO611" t="s">
        <v>4835</v>
      </c>
      <c r="AP611" t="s">
        <v>64</v>
      </c>
      <c r="AQ611" t="s">
        <v>4836</v>
      </c>
      <c r="AR611">
        <v>1448</v>
      </c>
      <c r="AS611" t="s">
        <v>66</v>
      </c>
    </row>
    <row r="612" spans="1:45" ht="16" x14ac:dyDescent="0.2">
      <c r="A612">
        <v>3837</v>
      </c>
      <c r="B612">
        <v>3837</v>
      </c>
      <c r="C612" s="2">
        <v>45664.041666666657</v>
      </c>
      <c r="D612" t="s">
        <v>1748</v>
      </c>
      <c r="E612" t="s">
        <v>2507</v>
      </c>
      <c r="F612" s="3">
        <v>20.23</v>
      </c>
      <c r="G612" t="s">
        <v>47</v>
      </c>
      <c r="H612" s="3">
        <v>0</v>
      </c>
      <c r="I612" t="s">
        <v>48</v>
      </c>
      <c r="J612">
        <v>2702</v>
      </c>
      <c r="K612" t="s">
        <v>49</v>
      </c>
      <c r="L612" t="s">
        <v>50</v>
      </c>
      <c r="M612" t="s">
        <v>51</v>
      </c>
      <c r="N612">
        <v>940</v>
      </c>
      <c r="O612" t="s">
        <v>52</v>
      </c>
      <c r="P612" t="s">
        <v>53</v>
      </c>
      <c r="T612" t="s">
        <v>2826</v>
      </c>
      <c r="U612" t="s">
        <v>4838</v>
      </c>
      <c r="V612" t="s">
        <v>3107</v>
      </c>
      <c r="W612" t="s">
        <v>56</v>
      </c>
      <c r="X612" t="s">
        <v>4839</v>
      </c>
      <c r="Y612" t="s">
        <v>2726</v>
      </c>
      <c r="Z612" s="3">
        <v>19</v>
      </c>
      <c r="AA612" t="s">
        <v>2829</v>
      </c>
      <c r="AB612" t="s">
        <v>4840</v>
      </c>
      <c r="AC612" t="s">
        <v>61</v>
      </c>
      <c r="AD612" t="s">
        <v>61</v>
      </c>
      <c r="AE612" t="s">
        <v>4841</v>
      </c>
      <c r="AF612" t="s">
        <v>63</v>
      </c>
      <c r="AH612">
        <v>0</v>
      </c>
      <c r="AI612" s="2">
        <v>45664</v>
      </c>
      <c r="AJ612" t="s">
        <v>64</v>
      </c>
      <c r="AK612" t="s">
        <v>64</v>
      </c>
      <c r="AL612" t="s">
        <v>4842</v>
      </c>
      <c r="AM612" t="s">
        <v>4838</v>
      </c>
      <c r="AN612" s="3">
        <v>20.23</v>
      </c>
      <c r="AO612" t="s">
        <v>4840</v>
      </c>
      <c r="AP612" t="s">
        <v>64</v>
      </c>
      <c r="AQ612" t="s">
        <v>4841</v>
      </c>
      <c r="AR612">
        <v>1450</v>
      </c>
      <c r="AS612" t="s">
        <v>66</v>
      </c>
    </row>
    <row r="613" spans="1:45" ht="16" x14ac:dyDescent="0.2">
      <c r="A613">
        <v>3843</v>
      </c>
      <c r="B613">
        <v>3843</v>
      </c>
      <c r="C613" s="2">
        <v>45664.041666666657</v>
      </c>
      <c r="D613" t="s">
        <v>1814</v>
      </c>
      <c r="E613" t="s">
        <v>4843</v>
      </c>
      <c r="F613" s="3">
        <v>652.62</v>
      </c>
      <c r="G613" t="s">
        <v>47</v>
      </c>
      <c r="H613" s="3">
        <v>0</v>
      </c>
      <c r="I613" t="s">
        <v>48</v>
      </c>
      <c r="J613">
        <v>2510</v>
      </c>
      <c r="K613" t="s">
        <v>49</v>
      </c>
      <c r="L613" t="s">
        <v>50</v>
      </c>
      <c r="M613" t="s">
        <v>51</v>
      </c>
      <c r="N613">
        <v>940</v>
      </c>
      <c r="O613" t="s">
        <v>52</v>
      </c>
      <c r="P613" t="s">
        <v>53</v>
      </c>
      <c r="T613" t="s">
        <v>4844</v>
      </c>
      <c r="U613" t="s">
        <v>4845</v>
      </c>
      <c r="V613" t="s">
        <v>3109</v>
      </c>
      <c r="W613" t="s">
        <v>56</v>
      </c>
      <c r="X613" t="s">
        <v>4846</v>
      </c>
      <c r="Y613" t="s">
        <v>3455</v>
      </c>
      <c r="Z613" s="3">
        <v>0</v>
      </c>
      <c r="AA613" t="s">
        <v>4847</v>
      </c>
      <c r="AB613" t="s">
        <v>4848</v>
      </c>
      <c r="AC613" t="s">
        <v>61</v>
      </c>
      <c r="AD613" t="s">
        <v>61</v>
      </c>
      <c r="AE613" t="s">
        <v>4849</v>
      </c>
      <c r="AF613" t="s">
        <v>63</v>
      </c>
      <c r="AH613">
        <v>0</v>
      </c>
      <c r="AI613" s="2">
        <v>45664</v>
      </c>
      <c r="AJ613" t="s">
        <v>64</v>
      </c>
      <c r="AK613" t="s">
        <v>64</v>
      </c>
      <c r="AL613" t="s">
        <v>4850</v>
      </c>
      <c r="AM613" t="s">
        <v>4845</v>
      </c>
      <c r="AN613" s="3">
        <v>652.62</v>
      </c>
      <c r="AO613" t="s">
        <v>4848</v>
      </c>
      <c r="AP613" t="s">
        <v>64</v>
      </c>
      <c r="AQ613" t="s">
        <v>4849</v>
      </c>
      <c r="AR613">
        <v>1449</v>
      </c>
      <c r="AS613" t="s">
        <v>66</v>
      </c>
    </row>
    <row r="614" spans="1:45" ht="16" x14ac:dyDescent="0.2">
      <c r="A614">
        <v>3844</v>
      </c>
      <c r="B614">
        <v>3844</v>
      </c>
      <c r="C614" s="2">
        <v>45664.041666666657</v>
      </c>
      <c r="D614" t="s">
        <v>1748</v>
      </c>
      <c r="E614" t="s">
        <v>4049</v>
      </c>
      <c r="F614" s="3">
        <v>10</v>
      </c>
      <c r="G614" t="s">
        <v>47</v>
      </c>
      <c r="H614" s="3">
        <v>0</v>
      </c>
      <c r="I614" t="s">
        <v>48</v>
      </c>
      <c r="J614">
        <v>2705</v>
      </c>
      <c r="K614" t="s">
        <v>49</v>
      </c>
      <c r="L614" t="s">
        <v>50</v>
      </c>
      <c r="M614" t="s">
        <v>51</v>
      </c>
      <c r="N614">
        <v>940</v>
      </c>
      <c r="O614" t="s">
        <v>52</v>
      </c>
      <c r="P614" t="s">
        <v>53</v>
      </c>
      <c r="T614" t="s">
        <v>4844</v>
      </c>
      <c r="U614" t="s">
        <v>4845</v>
      </c>
      <c r="V614" t="s">
        <v>3109</v>
      </c>
      <c r="W614" t="s">
        <v>56</v>
      </c>
      <c r="X614" t="s">
        <v>4846</v>
      </c>
      <c r="Y614" t="s">
        <v>3455</v>
      </c>
      <c r="Z614" s="3">
        <v>0</v>
      </c>
      <c r="AA614" t="s">
        <v>4847</v>
      </c>
      <c r="AB614" t="s">
        <v>4848</v>
      </c>
      <c r="AC614" t="s">
        <v>61</v>
      </c>
      <c r="AD614" t="s">
        <v>61</v>
      </c>
      <c r="AE614" t="s">
        <v>4849</v>
      </c>
      <c r="AF614" t="s">
        <v>63</v>
      </c>
      <c r="AH614">
        <v>0</v>
      </c>
      <c r="AI614" s="2">
        <v>45664</v>
      </c>
      <c r="AJ614" t="s">
        <v>64</v>
      </c>
      <c r="AK614" t="s">
        <v>64</v>
      </c>
      <c r="AL614" t="s">
        <v>4850</v>
      </c>
      <c r="AM614" t="s">
        <v>4845</v>
      </c>
      <c r="AN614" s="3">
        <v>652.62</v>
      </c>
      <c r="AO614" t="s">
        <v>4848</v>
      </c>
      <c r="AP614" t="s">
        <v>64</v>
      </c>
      <c r="AQ614" t="s">
        <v>4849</v>
      </c>
      <c r="AR614">
        <v>1449</v>
      </c>
      <c r="AS614" t="s">
        <v>66</v>
      </c>
    </row>
    <row r="615" spans="1:45" ht="16" x14ac:dyDescent="0.2">
      <c r="A615">
        <v>3838</v>
      </c>
      <c r="B615">
        <v>3838</v>
      </c>
      <c r="C615" s="2">
        <v>45670.041666666657</v>
      </c>
      <c r="D615" t="s">
        <v>1748</v>
      </c>
      <c r="E615" t="s">
        <v>2165</v>
      </c>
      <c r="F615" s="3">
        <v>52.9</v>
      </c>
      <c r="G615" t="s">
        <v>47</v>
      </c>
      <c r="H615" s="3">
        <v>0</v>
      </c>
      <c r="I615" t="s">
        <v>48</v>
      </c>
      <c r="J615">
        <v>2900</v>
      </c>
      <c r="K615" t="s">
        <v>49</v>
      </c>
      <c r="L615" t="s">
        <v>50</v>
      </c>
      <c r="M615" t="s">
        <v>51</v>
      </c>
      <c r="N615">
        <v>940</v>
      </c>
      <c r="O615" t="s">
        <v>52</v>
      </c>
      <c r="P615" t="s">
        <v>53</v>
      </c>
      <c r="T615" t="s">
        <v>2313</v>
      </c>
      <c r="U615" t="s">
        <v>4851</v>
      </c>
      <c r="V615" t="s">
        <v>3117</v>
      </c>
      <c r="W615" t="s">
        <v>56</v>
      </c>
      <c r="X615" t="s">
        <v>4852</v>
      </c>
      <c r="Y615" t="s">
        <v>3976</v>
      </c>
      <c r="Z615" s="3">
        <v>19</v>
      </c>
      <c r="AA615" t="s">
        <v>2316</v>
      </c>
      <c r="AB615" t="s">
        <v>4853</v>
      </c>
      <c r="AC615" t="s">
        <v>61</v>
      </c>
      <c r="AD615" t="s">
        <v>61</v>
      </c>
      <c r="AE615" t="s">
        <v>4854</v>
      </c>
      <c r="AF615" t="s">
        <v>63</v>
      </c>
      <c r="AH615">
        <v>0</v>
      </c>
      <c r="AI615" s="2">
        <v>45670</v>
      </c>
      <c r="AJ615" t="s">
        <v>64</v>
      </c>
      <c r="AK615" t="s">
        <v>64</v>
      </c>
      <c r="AL615" t="s">
        <v>4855</v>
      </c>
      <c r="AM615" t="s">
        <v>4851</v>
      </c>
      <c r="AN615" s="3">
        <v>52.9</v>
      </c>
      <c r="AO615" t="s">
        <v>4853</v>
      </c>
      <c r="AP615" t="s">
        <v>64</v>
      </c>
      <c r="AQ615" t="s">
        <v>4854</v>
      </c>
      <c r="AR615">
        <v>1451</v>
      </c>
      <c r="AS615" t="s">
        <v>66</v>
      </c>
    </row>
    <row r="616" spans="1:45" ht="16" x14ac:dyDescent="0.2">
      <c r="A616">
        <v>3839</v>
      </c>
      <c r="B616">
        <v>3839</v>
      </c>
      <c r="C616" s="2">
        <v>45672.041666666657</v>
      </c>
      <c r="D616" t="s">
        <v>1748</v>
      </c>
      <c r="E616" t="s">
        <v>188</v>
      </c>
      <c r="F616" s="3">
        <v>60</v>
      </c>
      <c r="G616" t="s">
        <v>47</v>
      </c>
      <c r="H616" s="3">
        <v>0</v>
      </c>
      <c r="I616" t="s">
        <v>48</v>
      </c>
      <c r="J616">
        <v>2753</v>
      </c>
      <c r="K616" t="s">
        <v>49</v>
      </c>
      <c r="L616" t="s">
        <v>50</v>
      </c>
      <c r="M616" t="s">
        <v>51</v>
      </c>
      <c r="N616">
        <v>940</v>
      </c>
      <c r="O616" t="s">
        <v>52</v>
      </c>
      <c r="P616" t="s">
        <v>53</v>
      </c>
      <c r="T616" t="s">
        <v>189</v>
      </c>
      <c r="U616" t="s">
        <v>4859</v>
      </c>
      <c r="Z616" s="3"/>
      <c r="AF616" t="s">
        <v>63</v>
      </c>
      <c r="AH616">
        <v>0</v>
      </c>
      <c r="AI616" s="2">
        <v>45672</v>
      </c>
      <c r="AJ616" t="s">
        <v>64</v>
      </c>
      <c r="AK616" t="s">
        <v>64</v>
      </c>
      <c r="AL616" t="s">
        <v>4860</v>
      </c>
      <c r="AM616" t="s">
        <v>4859</v>
      </c>
      <c r="AN616" s="3"/>
      <c r="AP616" t="s">
        <v>64</v>
      </c>
      <c r="AR616">
        <v>1452</v>
      </c>
      <c r="AS616" t="s">
        <v>66</v>
      </c>
    </row>
    <row r="617" spans="1:45" ht="16" x14ac:dyDescent="0.2">
      <c r="A617">
        <v>3912</v>
      </c>
      <c r="B617">
        <v>3912</v>
      </c>
      <c r="C617" s="2">
        <v>45673.625254629631</v>
      </c>
      <c r="D617" t="s">
        <v>1814</v>
      </c>
      <c r="E617" t="s">
        <v>4864</v>
      </c>
      <c r="F617" s="3">
        <v>322.91000000000003</v>
      </c>
      <c r="G617" t="s">
        <v>47</v>
      </c>
      <c r="H617" s="3">
        <v>0</v>
      </c>
      <c r="I617" t="s">
        <v>48</v>
      </c>
      <c r="J617">
        <v>2710</v>
      </c>
      <c r="K617" t="s">
        <v>49</v>
      </c>
      <c r="L617" t="s">
        <v>50</v>
      </c>
      <c r="M617" t="s">
        <v>51</v>
      </c>
      <c r="N617">
        <v>941</v>
      </c>
      <c r="O617" t="s">
        <v>52</v>
      </c>
      <c r="P617" t="s">
        <v>53</v>
      </c>
      <c r="T617" t="s">
        <v>4865</v>
      </c>
      <c r="U617" t="s">
        <v>4866</v>
      </c>
      <c r="V617" t="s">
        <v>3217</v>
      </c>
      <c r="W617" t="s">
        <v>56</v>
      </c>
      <c r="X617" t="s">
        <v>4867</v>
      </c>
      <c r="Y617" t="s">
        <v>1138</v>
      </c>
      <c r="Z617" s="3">
        <v>0</v>
      </c>
      <c r="AA617" t="s">
        <v>4861</v>
      </c>
      <c r="AB617" t="s">
        <v>4853</v>
      </c>
      <c r="AC617" t="s">
        <v>61</v>
      </c>
      <c r="AD617" t="s">
        <v>61</v>
      </c>
      <c r="AE617" t="s">
        <v>4868</v>
      </c>
      <c r="AF617" t="s">
        <v>63</v>
      </c>
      <c r="AH617">
        <v>0</v>
      </c>
      <c r="AI617" s="2">
        <v>45673</v>
      </c>
      <c r="AJ617" t="s">
        <v>64</v>
      </c>
      <c r="AK617" t="s">
        <v>64</v>
      </c>
      <c r="AL617" t="s">
        <v>4869</v>
      </c>
      <c r="AM617" t="s">
        <v>4866</v>
      </c>
      <c r="AN617" s="3">
        <v>322.91000000000003</v>
      </c>
      <c r="AO617" t="s">
        <v>4853</v>
      </c>
      <c r="AP617" t="s">
        <v>64</v>
      </c>
      <c r="AQ617" t="s">
        <v>4868</v>
      </c>
      <c r="AR617">
        <v>1455</v>
      </c>
      <c r="AS617" t="s">
        <v>66</v>
      </c>
    </row>
    <row r="618" spans="1:45" ht="16" x14ac:dyDescent="0.2">
      <c r="A618">
        <v>3901</v>
      </c>
      <c r="B618">
        <v>3901</v>
      </c>
      <c r="C618" s="2">
        <v>45678</v>
      </c>
      <c r="D618" t="s">
        <v>1761</v>
      </c>
      <c r="E618" t="s">
        <v>4872</v>
      </c>
      <c r="F618" s="3">
        <v>23.6</v>
      </c>
      <c r="G618" t="s">
        <v>47</v>
      </c>
      <c r="H618" s="3">
        <v>0</v>
      </c>
      <c r="I618" t="s">
        <v>48</v>
      </c>
      <c r="J618">
        <v>2720</v>
      </c>
      <c r="K618" t="s">
        <v>49</v>
      </c>
      <c r="L618" t="s">
        <v>50</v>
      </c>
      <c r="M618" t="s">
        <v>51</v>
      </c>
      <c r="N618">
        <v>942</v>
      </c>
      <c r="O618" t="s">
        <v>52</v>
      </c>
      <c r="P618" t="s">
        <v>53</v>
      </c>
      <c r="T618" t="s">
        <v>4873</v>
      </c>
      <c r="U618" t="s">
        <v>4874</v>
      </c>
      <c r="V618" t="s">
        <v>3156</v>
      </c>
      <c r="W618" t="s">
        <v>56</v>
      </c>
      <c r="X618" t="s">
        <v>3703</v>
      </c>
      <c r="Y618" t="s">
        <v>2036</v>
      </c>
      <c r="Z618" s="3">
        <v>19</v>
      </c>
      <c r="AA618" t="s">
        <v>4875</v>
      </c>
      <c r="AB618" t="s">
        <v>4876</v>
      </c>
      <c r="AC618" t="s">
        <v>61</v>
      </c>
      <c r="AD618" t="s">
        <v>61</v>
      </c>
      <c r="AE618" t="s">
        <v>4877</v>
      </c>
      <c r="AF618" t="s">
        <v>63</v>
      </c>
      <c r="AH618">
        <v>0</v>
      </c>
      <c r="AI618" s="2">
        <v>45678</v>
      </c>
      <c r="AJ618" t="s">
        <v>64</v>
      </c>
      <c r="AK618" t="s">
        <v>64</v>
      </c>
      <c r="AL618" t="s">
        <v>4878</v>
      </c>
      <c r="AM618" t="s">
        <v>4874</v>
      </c>
      <c r="AN618" s="3">
        <v>23.6</v>
      </c>
      <c r="AO618" t="s">
        <v>4876</v>
      </c>
      <c r="AP618" t="s">
        <v>64</v>
      </c>
      <c r="AQ618" t="s">
        <v>4877</v>
      </c>
      <c r="AR618">
        <v>1472</v>
      </c>
      <c r="AS618" t="s">
        <v>66</v>
      </c>
    </row>
    <row r="619" spans="1:45" ht="16" x14ac:dyDescent="0.2">
      <c r="A619">
        <v>3849</v>
      </c>
      <c r="B619">
        <v>3849</v>
      </c>
      <c r="C619" s="2">
        <v>45679.041666666657</v>
      </c>
      <c r="D619" t="s">
        <v>1814</v>
      </c>
      <c r="E619" t="s">
        <v>4510</v>
      </c>
      <c r="F619" s="3">
        <v>23.3</v>
      </c>
      <c r="G619" t="s">
        <v>47</v>
      </c>
      <c r="H619" s="3">
        <v>0</v>
      </c>
      <c r="I619" t="s">
        <v>48</v>
      </c>
      <c r="J619">
        <v>2710</v>
      </c>
      <c r="K619" t="s">
        <v>49</v>
      </c>
      <c r="L619" t="s">
        <v>50</v>
      </c>
      <c r="M619" t="s">
        <v>51</v>
      </c>
      <c r="N619">
        <v>940</v>
      </c>
      <c r="O619" t="s">
        <v>52</v>
      </c>
      <c r="P619" t="s">
        <v>53</v>
      </c>
      <c r="T619" t="s">
        <v>4885</v>
      </c>
      <c r="U619" t="s">
        <v>4886</v>
      </c>
      <c r="V619" t="s">
        <v>3124</v>
      </c>
      <c r="W619" t="s">
        <v>56</v>
      </c>
      <c r="X619" t="s">
        <v>4887</v>
      </c>
      <c r="Y619" t="s">
        <v>2061</v>
      </c>
      <c r="Z619" s="3">
        <v>19</v>
      </c>
      <c r="AA619" t="s">
        <v>4888</v>
      </c>
      <c r="AB619" t="s">
        <v>4889</v>
      </c>
      <c r="AC619" t="s">
        <v>61</v>
      </c>
      <c r="AD619" t="s">
        <v>61</v>
      </c>
      <c r="AE619" t="s">
        <v>4890</v>
      </c>
      <c r="AF619" t="s">
        <v>63</v>
      </c>
      <c r="AH619">
        <v>0</v>
      </c>
      <c r="AI619" s="2">
        <v>45679</v>
      </c>
      <c r="AJ619" t="s">
        <v>64</v>
      </c>
      <c r="AK619" t="s">
        <v>64</v>
      </c>
      <c r="AL619" t="s">
        <v>4891</v>
      </c>
      <c r="AM619" t="s">
        <v>4886</v>
      </c>
      <c r="AN619" s="3">
        <v>23.3</v>
      </c>
      <c r="AO619" t="s">
        <v>4889</v>
      </c>
      <c r="AP619" t="s">
        <v>64</v>
      </c>
      <c r="AQ619" t="s">
        <v>4890</v>
      </c>
      <c r="AR619">
        <v>1458</v>
      </c>
      <c r="AS619" t="s">
        <v>66</v>
      </c>
    </row>
    <row r="620" spans="1:45" ht="16" x14ac:dyDescent="0.2">
      <c r="A620">
        <v>3907</v>
      </c>
      <c r="B620">
        <v>3907</v>
      </c>
      <c r="C620" s="2">
        <v>45680</v>
      </c>
      <c r="D620" t="s">
        <v>1761</v>
      </c>
      <c r="E620" t="s">
        <v>4340</v>
      </c>
      <c r="F620" s="3">
        <v>5.07</v>
      </c>
      <c r="G620" t="s">
        <v>47</v>
      </c>
      <c r="H620" s="3">
        <v>0</v>
      </c>
      <c r="I620" t="s">
        <v>48</v>
      </c>
      <c r="J620">
        <v>2720</v>
      </c>
      <c r="K620" t="s">
        <v>49</v>
      </c>
      <c r="L620" t="s">
        <v>50</v>
      </c>
      <c r="M620" t="s">
        <v>51</v>
      </c>
      <c r="N620">
        <v>942</v>
      </c>
      <c r="O620" t="s">
        <v>52</v>
      </c>
      <c r="P620" t="s">
        <v>53</v>
      </c>
      <c r="T620" t="s">
        <v>4892</v>
      </c>
      <c r="U620" t="s">
        <v>4893</v>
      </c>
      <c r="V620" t="s">
        <v>3167</v>
      </c>
      <c r="W620" t="s">
        <v>56</v>
      </c>
      <c r="X620" t="s">
        <v>4894</v>
      </c>
      <c r="Y620" t="s">
        <v>953</v>
      </c>
      <c r="Z620" s="3">
        <v>19</v>
      </c>
      <c r="AA620" t="s">
        <v>4895</v>
      </c>
      <c r="AB620" t="s">
        <v>4889</v>
      </c>
      <c r="AC620" t="s">
        <v>61</v>
      </c>
      <c r="AD620" t="s">
        <v>61</v>
      </c>
      <c r="AE620" t="s">
        <v>4896</v>
      </c>
      <c r="AF620" t="s">
        <v>63</v>
      </c>
      <c r="AH620">
        <v>0</v>
      </c>
      <c r="AI620" s="2">
        <v>45680</v>
      </c>
      <c r="AJ620" t="s">
        <v>64</v>
      </c>
      <c r="AK620" t="s">
        <v>64</v>
      </c>
      <c r="AL620" t="s">
        <v>4897</v>
      </c>
      <c r="AM620" t="s">
        <v>4893</v>
      </c>
      <c r="AN620" s="3">
        <v>5.07</v>
      </c>
      <c r="AO620" t="s">
        <v>4889</v>
      </c>
      <c r="AP620" t="s">
        <v>64</v>
      </c>
      <c r="AQ620" t="s">
        <v>4896</v>
      </c>
      <c r="AR620">
        <v>1474</v>
      </c>
      <c r="AS620" t="s">
        <v>66</v>
      </c>
    </row>
    <row r="621" spans="1:45" ht="16" x14ac:dyDescent="0.2">
      <c r="A621">
        <v>3850</v>
      </c>
      <c r="B621">
        <v>3850</v>
      </c>
      <c r="C621" s="2">
        <v>45680.041666666657</v>
      </c>
      <c r="D621" t="s">
        <v>1814</v>
      </c>
      <c r="E621" t="s">
        <v>68</v>
      </c>
      <c r="F621" s="3">
        <v>5.39</v>
      </c>
      <c r="G621" t="s">
        <v>47</v>
      </c>
      <c r="H621" s="3">
        <v>0</v>
      </c>
      <c r="I621" t="s">
        <v>48</v>
      </c>
      <c r="J621">
        <v>2710</v>
      </c>
      <c r="K621" t="s">
        <v>49</v>
      </c>
      <c r="L621" t="s">
        <v>50</v>
      </c>
      <c r="M621" t="s">
        <v>51</v>
      </c>
      <c r="N621">
        <v>940</v>
      </c>
      <c r="O621" t="s">
        <v>52</v>
      </c>
      <c r="P621" t="s">
        <v>53</v>
      </c>
      <c r="T621" t="s">
        <v>4205</v>
      </c>
      <c r="U621" t="s">
        <v>4898</v>
      </c>
      <c r="V621" t="s">
        <v>3097</v>
      </c>
      <c r="W621" t="s">
        <v>56</v>
      </c>
      <c r="X621" t="s">
        <v>4899</v>
      </c>
      <c r="Y621" t="s">
        <v>72</v>
      </c>
      <c r="Z621" s="3">
        <v>19</v>
      </c>
      <c r="AA621" t="s">
        <v>4208</v>
      </c>
      <c r="AB621" t="s">
        <v>4900</v>
      </c>
      <c r="AC621" t="s">
        <v>61</v>
      </c>
      <c r="AD621" t="s">
        <v>61</v>
      </c>
      <c r="AE621" t="s">
        <v>4901</v>
      </c>
      <c r="AF621" t="s">
        <v>63</v>
      </c>
      <c r="AH621">
        <v>0</v>
      </c>
      <c r="AI621" s="2">
        <v>45680</v>
      </c>
      <c r="AJ621" t="s">
        <v>64</v>
      </c>
      <c r="AK621" t="s">
        <v>64</v>
      </c>
      <c r="AL621" t="s">
        <v>4902</v>
      </c>
      <c r="AM621" t="s">
        <v>4898</v>
      </c>
      <c r="AN621" s="3">
        <v>5.39</v>
      </c>
      <c r="AO621" t="s">
        <v>4900</v>
      </c>
      <c r="AP621" t="s">
        <v>64</v>
      </c>
      <c r="AQ621" t="s">
        <v>4901</v>
      </c>
      <c r="AR621">
        <v>1459</v>
      </c>
      <c r="AS621" t="s">
        <v>66</v>
      </c>
    </row>
    <row r="622" spans="1:45" ht="16" x14ac:dyDescent="0.2">
      <c r="A622">
        <v>3902</v>
      </c>
      <c r="B622">
        <v>3902</v>
      </c>
      <c r="C622" s="2">
        <v>45684</v>
      </c>
      <c r="D622" t="s">
        <v>1761</v>
      </c>
      <c r="E622" t="s">
        <v>4903</v>
      </c>
      <c r="F622" s="3">
        <v>23.3</v>
      </c>
      <c r="G622" t="s">
        <v>47</v>
      </c>
      <c r="H622" s="3">
        <v>0</v>
      </c>
      <c r="I622" t="s">
        <v>48</v>
      </c>
      <c r="J622">
        <v>2720</v>
      </c>
      <c r="K622" t="s">
        <v>49</v>
      </c>
      <c r="L622" t="s">
        <v>50</v>
      </c>
      <c r="M622" t="s">
        <v>51</v>
      </c>
      <c r="N622">
        <v>942</v>
      </c>
      <c r="O622" t="s">
        <v>52</v>
      </c>
      <c r="P622" t="s">
        <v>53</v>
      </c>
      <c r="T622" t="s">
        <v>4885</v>
      </c>
      <c r="U622" t="s">
        <v>4904</v>
      </c>
      <c r="V622" t="s">
        <v>3170</v>
      </c>
      <c r="W622" t="s">
        <v>56</v>
      </c>
      <c r="X622" t="s">
        <v>4905</v>
      </c>
      <c r="Y622" t="s">
        <v>2036</v>
      </c>
      <c r="Z622" s="3">
        <v>19</v>
      </c>
      <c r="AA622" t="s">
        <v>4888</v>
      </c>
      <c r="AB622" t="s">
        <v>4906</v>
      </c>
      <c r="AC622" t="s">
        <v>61</v>
      </c>
      <c r="AD622" t="s">
        <v>61</v>
      </c>
      <c r="AE622" t="s">
        <v>4907</v>
      </c>
      <c r="AF622" t="s">
        <v>63</v>
      </c>
      <c r="AH622">
        <v>0</v>
      </c>
      <c r="AI622" s="2">
        <v>45684</v>
      </c>
      <c r="AJ622" t="s">
        <v>64</v>
      </c>
      <c r="AK622" t="s">
        <v>64</v>
      </c>
      <c r="AL622" t="s">
        <v>4908</v>
      </c>
      <c r="AM622" t="s">
        <v>4904</v>
      </c>
      <c r="AN622" s="3">
        <v>23.3</v>
      </c>
      <c r="AO622" t="s">
        <v>4906</v>
      </c>
      <c r="AP622" t="s">
        <v>64</v>
      </c>
      <c r="AQ622" t="s">
        <v>4907</v>
      </c>
      <c r="AR622">
        <v>1475</v>
      </c>
      <c r="AS622" t="s">
        <v>66</v>
      </c>
    </row>
    <row r="623" spans="1:45" ht="16" x14ac:dyDescent="0.2">
      <c r="A623">
        <v>3855</v>
      </c>
      <c r="B623">
        <v>3855</v>
      </c>
      <c r="C623" s="2">
        <v>45684.041666666657</v>
      </c>
      <c r="D623" t="s">
        <v>1814</v>
      </c>
      <c r="E623" t="s">
        <v>4909</v>
      </c>
      <c r="F623" s="3">
        <v>733</v>
      </c>
      <c r="G623" t="s">
        <v>47</v>
      </c>
      <c r="H623" s="3">
        <v>0</v>
      </c>
      <c r="I623" t="s">
        <v>48</v>
      </c>
      <c r="J623">
        <v>2722</v>
      </c>
      <c r="K623" t="s">
        <v>49</v>
      </c>
      <c r="L623" t="s">
        <v>50</v>
      </c>
      <c r="M623" t="s">
        <v>51</v>
      </c>
      <c r="N623">
        <v>940</v>
      </c>
      <c r="O623" t="s">
        <v>52</v>
      </c>
      <c r="P623" t="s">
        <v>53</v>
      </c>
      <c r="T623" t="s">
        <v>4910</v>
      </c>
      <c r="U623" t="s">
        <v>4911</v>
      </c>
      <c r="V623" t="s">
        <v>3112</v>
      </c>
      <c r="W623" t="s">
        <v>56</v>
      </c>
      <c r="X623" t="s">
        <v>4912</v>
      </c>
      <c r="Y623" t="s">
        <v>4913</v>
      </c>
      <c r="Z623" s="3">
        <v>0</v>
      </c>
      <c r="AA623" t="s">
        <v>1752</v>
      </c>
      <c r="AB623" t="s">
        <v>4914</v>
      </c>
      <c r="AC623" t="s">
        <v>61</v>
      </c>
      <c r="AD623" t="s">
        <v>61</v>
      </c>
      <c r="AE623" t="s">
        <v>4915</v>
      </c>
      <c r="AF623" t="s">
        <v>63</v>
      </c>
      <c r="AH623">
        <v>0</v>
      </c>
      <c r="AI623" s="2">
        <v>45684</v>
      </c>
      <c r="AJ623" t="s">
        <v>64</v>
      </c>
      <c r="AK623" t="s">
        <v>64</v>
      </c>
      <c r="AL623" t="s">
        <v>4916</v>
      </c>
      <c r="AM623" t="s">
        <v>4911</v>
      </c>
      <c r="AN623" s="3">
        <v>733</v>
      </c>
      <c r="AO623" t="s">
        <v>4914</v>
      </c>
      <c r="AP623" t="s">
        <v>64</v>
      </c>
      <c r="AQ623" t="s">
        <v>4915</v>
      </c>
      <c r="AR623">
        <v>1460</v>
      </c>
      <c r="AS623" t="s">
        <v>66</v>
      </c>
    </row>
    <row r="624" spans="1:45" ht="16" x14ac:dyDescent="0.2">
      <c r="A624">
        <v>3856</v>
      </c>
      <c r="B624">
        <v>3856</v>
      </c>
      <c r="C624" s="2">
        <v>45684.041666666657</v>
      </c>
      <c r="D624" t="s">
        <v>1761</v>
      </c>
      <c r="E624" t="s">
        <v>4174</v>
      </c>
      <c r="F624" s="3">
        <v>535.01</v>
      </c>
      <c r="G624" t="s">
        <v>47</v>
      </c>
      <c r="H624" s="3">
        <v>0</v>
      </c>
      <c r="I624" t="s">
        <v>48</v>
      </c>
      <c r="J624">
        <v>2722</v>
      </c>
      <c r="K624" t="s">
        <v>49</v>
      </c>
      <c r="L624" t="s">
        <v>50</v>
      </c>
      <c r="M624" t="s">
        <v>51</v>
      </c>
      <c r="N624">
        <v>940</v>
      </c>
      <c r="O624" t="s">
        <v>52</v>
      </c>
      <c r="P624" t="s">
        <v>53</v>
      </c>
      <c r="T624" t="s">
        <v>4917</v>
      </c>
      <c r="U624" t="s">
        <v>4918</v>
      </c>
      <c r="V624" t="s">
        <v>3129</v>
      </c>
      <c r="W624" t="s">
        <v>56</v>
      </c>
      <c r="X624" t="s">
        <v>4919</v>
      </c>
      <c r="Y624" t="s">
        <v>3455</v>
      </c>
      <c r="Z624" s="3">
        <v>0</v>
      </c>
      <c r="AA624" t="s">
        <v>4920</v>
      </c>
      <c r="AB624" t="s">
        <v>4921</v>
      </c>
      <c r="AC624" t="s">
        <v>61</v>
      </c>
      <c r="AD624" t="s">
        <v>61</v>
      </c>
      <c r="AE624" t="s">
        <v>4922</v>
      </c>
      <c r="AF624" t="s">
        <v>63</v>
      </c>
      <c r="AH624">
        <v>0</v>
      </c>
      <c r="AI624" s="2">
        <v>45684</v>
      </c>
      <c r="AJ624" t="s">
        <v>64</v>
      </c>
      <c r="AK624" t="s">
        <v>64</v>
      </c>
      <c r="AL624" t="s">
        <v>4923</v>
      </c>
      <c r="AM624" t="s">
        <v>4918</v>
      </c>
      <c r="AN624" s="3">
        <v>535.01</v>
      </c>
      <c r="AO624" t="s">
        <v>4921</v>
      </c>
      <c r="AP624" t="s">
        <v>64</v>
      </c>
      <c r="AQ624" t="s">
        <v>4922</v>
      </c>
      <c r="AR624">
        <v>1461</v>
      </c>
      <c r="AS624" t="s">
        <v>66</v>
      </c>
    </row>
    <row r="625" spans="1:45" ht="16" x14ac:dyDescent="0.2">
      <c r="A625">
        <v>3857</v>
      </c>
      <c r="B625">
        <v>3857</v>
      </c>
      <c r="C625" s="2">
        <v>45684.041666666657</v>
      </c>
      <c r="D625" t="s">
        <v>1748</v>
      </c>
      <c r="E625" t="s">
        <v>4049</v>
      </c>
      <c r="F625" s="3">
        <v>10</v>
      </c>
      <c r="G625" t="s">
        <v>47</v>
      </c>
      <c r="H625" s="3">
        <v>0</v>
      </c>
      <c r="I625" t="s">
        <v>48</v>
      </c>
      <c r="J625">
        <v>2705</v>
      </c>
      <c r="K625" t="s">
        <v>49</v>
      </c>
      <c r="L625" t="s">
        <v>50</v>
      </c>
      <c r="M625" t="s">
        <v>51</v>
      </c>
      <c r="N625">
        <v>940</v>
      </c>
      <c r="O625" t="s">
        <v>52</v>
      </c>
      <c r="P625" t="s">
        <v>53</v>
      </c>
      <c r="T625" t="s">
        <v>4917</v>
      </c>
      <c r="U625" t="s">
        <v>4918</v>
      </c>
      <c r="V625" t="s">
        <v>3129</v>
      </c>
      <c r="W625" t="s">
        <v>56</v>
      </c>
      <c r="X625" t="s">
        <v>4919</v>
      </c>
      <c r="Y625" t="s">
        <v>3455</v>
      </c>
      <c r="Z625" s="3">
        <v>0</v>
      </c>
      <c r="AA625" t="s">
        <v>4920</v>
      </c>
      <c r="AB625" t="s">
        <v>4921</v>
      </c>
      <c r="AC625" t="s">
        <v>61</v>
      </c>
      <c r="AD625" t="s">
        <v>61</v>
      </c>
      <c r="AE625" t="s">
        <v>4922</v>
      </c>
      <c r="AF625" t="s">
        <v>63</v>
      </c>
      <c r="AH625">
        <v>0</v>
      </c>
      <c r="AI625" s="2">
        <v>45684</v>
      </c>
      <c r="AJ625" t="s">
        <v>64</v>
      </c>
      <c r="AK625" t="s">
        <v>64</v>
      </c>
      <c r="AL625" t="s">
        <v>4923</v>
      </c>
      <c r="AM625" t="s">
        <v>4918</v>
      </c>
      <c r="AN625" s="3">
        <v>535.01</v>
      </c>
      <c r="AO625" t="s">
        <v>4921</v>
      </c>
      <c r="AP625" t="s">
        <v>64</v>
      </c>
      <c r="AQ625" t="s">
        <v>4922</v>
      </c>
      <c r="AR625">
        <v>1461</v>
      </c>
      <c r="AS625" t="s">
        <v>66</v>
      </c>
    </row>
    <row r="626" spans="1:45" ht="16" x14ac:dyDescent="0.2">
      <c r="A626">
        <v>3910</v>
      </c>
      <c r="B626">
        <v>3910</v>
      </c>
      <c r="C626" s="2">
        <v>45686.041666666657</v>
      </c>
      <c r="D626" t="s">
        <v>1748</v>
      </c>
      <c r="E626" t="s">
        <v>4926</v>
      </c>
      <c r="F626" s="3">
        <v>115.43</v>
      </c>
      <c r="G626" t="s">
        <v>47</v>
      </c>
      <c r="H626" s="3">
        <v>0</v>
      </c>
      <c r="I626" t="s">
        <v>48</v>
      </c>
      <c r="J626">
        <v>2704</v>
      </c>
      <c r="K626" t="s">
        <v>49</v>
      </c>
      <c r="L626" t="s">
        <v>50</v>
      </c>
      <c r="M626" t="s">
        <v>51</v>
      </c>
      <c r="N626">
        <v>940</v>
      </c>
      <c r="O626" t="s">
        <v>52</v>
      </c>
      <c r="P626" t="s">
        <v>53</v>
      </c>
      <c r="T626" t="s">
        <v>4927</v>
      </c>
      <c r="U626" t="s">
        <v>4928</v>
      </c>
      <c r="V626" t="s">
        <v>3209</v>
      </c>
      <c r="W626" t="s">
        <v>56</v>
      </c>
      <c r="X626" t="s">
        <v>4929</v>
      </c>
      <c r="Y626" t="s">
        <v>2070</v>
      </c>
      <c r="Z626" s="3">
        <v>19</v>
      </c>
      <c r="AA626" t="s">
        <v>4930</v>
      </c>
      <c r="AB626" t="s">
        <v>4931</v>
      </c>
      <c r="AC626" t="s">
        <v>61</v>
      </c>
      <c r="AD626" t="s">
        <v>61</v>
      </c>
      <c r="AE626" t="s">
        <v>4932</v>
      </c>
      <c r="AF626" t="s">
        <v>63</v>
      </c>
      <c r="AH626">
        <v>0</v>
      </c>
      <c r="AI626" s="2">
        <v>45686</v>
      </c>
      <c r="AJ626" t="s">
        <v>64</v>
      </c>
      <c r="AK626" t="s">
        <v>64</v>
      </c>
      <c r="AL626" t="s">
        <v>4933</v>
      </c>
      <c r="AM626" t="s">
        <v>4928</v>
      </c>
      <c r="AN626" s="3">
        <v>115.43</v>
      </c>
      <c r="AO626" t="s">
        <v>4931</v>
      </c>
      <c r="AP626" t="s">
        <v>64</v>
      </c>
      <c r="AQ626" t="s">
        <v>4932</v>
      </c>
      <c r="AR626">
        <v>1462</v>
      </c>
      <c r="AS626" t="s">
        <v>66</v>
      </c>
    </row>
    <row r="627" spans="1:45" ht="16" x14ac:dyDescent="0.2">
      <c r="A627">
        <v>4159</v>
      </c>
      <c r="B627">
        <v>4159</v>
      </c>
      <c r="C627" s="2">
        <v>45688</v>
      </c>
      <c r="D627" t="s">
        <v>1936</v>
      </c>
      <c r="E627" t="s">
        <v>206</v>
      </c>
      <c r="F627" s="3">
        <v>3290.09</v>
      </c>
      <c r="G627" t="s">
        <v>47</v>
      </c>
      <c r="H627" s="3">
        <v>0</v>
      </c>
      <c r="I627" t="s">
        <v>104</v>
      </c>
      <c r="J627">
        <v>2551</v>
      </c>
      <c r="K627" t="s">
        <v>49</v>
      </c>
      <c r="L627" t="s">
        <v>50</v>
      </c>
      <c r="M627" t="s">
        <v>51</v>
      </c>
      <c r="N627">
        <v>1730</v>
      </c>
      <c r="O627" t="s">
        <v>52</v>
      </c>
      <c r="P627" t="s">
        <v>203</v>
      </c>
      <c r="T627" t="s">
        <v>64</v>
      </c>
      <c r="Z627" s="3"/>
      <c r="AF627" t="s">
        <v>63</v>
      </c>
      <c r="AH627">
        <v>0</v>
      </c>
      <c r="AI627" s="2">
        <v>45688</v>
      </c>
      <c r="AJ627" t="s">
        <v>64</v>
      </c>
      <c r="AK627" t="s">
        <v>64</v>
      </c>
      <c r="AL627" t="s">
        <v>64</v>
      </c>
      <c r="AN627" s="3"/>
      <c r="AP627" t="s">
        <v>64</v>
      </c>
      <c r="AR627" t="s">
        <v>64</v>
      </c>
      <c r="AS627" t="s">
        <v>66</v>
      </c>
    </row>
    <row r="628" spans="1:45" ht="16" x14ac:dyDescent="0.2">
      <c r="A628">
        <v>4160</v>
      </c>
      <c r="B628">
        <v>4160</v>
      </c>
      <c r="C628" s="2">
        <v>45688</v>
      </c>
      <c r="D628" t="s">
        <v>1934</v>
      </c>
      <c r="E628" t="s">
        <v>206</v>
      </c>
      <c r="F628" s="3">
        <v>3110.01</v>
      </c>
      <c r="G628" t="s">
        <v>47</v>
      </c>
      <c r="H628" s="3">
        <v>0</v>
      </c>
      <c r="I628" t="s">
        <v>104</v>
      </c>
      <c r="J628">
        <v>2551</v>
      </c>
      <c r="K628" t="s">
        <v>49</v>
      </c>
      <c r="L628" t="s">
        <v>50</v>
      </c>
      <c r="M628" t="s">
        <v>51</v>
      </c>
      <c r="N628">
        <v>1730</v>
      </c>
      <c r="O628" t="s">
        <v>52</v>
      </c>
      <c r="P628" t="s">
        <v>203</v>
      </c>
      <c r="T628" t="s">
        <v>64</v>
      </c>
      <c r="Z628" s="3"/>
      <c r="AF628" t="s">
        <v>63</v>
      </c>
      <c r="AH628">
        <v>0</v>
      </c>
      <c r="AI628" s="2">
        <v>45688</v>
      </c>
      <c r="AJ628" t="s">
        <v>64</v>
      </c>
      <c r="AK628" t="s">
        <v>64</v>
      </c>
      <c r="AL628" t="s">
        <v>64</v>
      </c>
      <c r="AN628" s="3"/>
      <c r="AP628" t="s">
        <v>64</v>
      </c>
      <c r="AR628" t="s">
        <v>64</v>
      </c>
      <c r="AS628" t="s">
        <v>66</v>
      </c>
    </row>
    <row r="629" spans="1:45" ht="16" x14ac:dyDescent="0.2">
      <c r="A629">
        <v>4161</v>
      </c>
      <c r="B629">
        <v>4161</v>
      </c>
      <c r="C629" s="2">
        <v>45688</v>
      </c>
      <c r="D629" t="s">
        <v>1935</v>
      </c>
      <c r="E629" t="s">
        <v>206</v>
      </c>
      <c r="F629" s="3">
        <v>2382.81</v>
      </c>
      <c r="G629" t="s">
        <v>47</v>
      </c>
      <c r="H629" s="3">
        <v>0</v>
      </c>
      <c r="I629" t="s">
        <v>104</v>
      </c>
      <c r="J629">
        <v>2551</v>
      </c>
      <c r="K629" t="s">
        <v>49</v>
      </c>
      <c r="L629" t="s">
        <v>50</v>
      </c>
      <c r="M629" t="s">
        <v>51</v>
      </c>
      <c r="N629">
        <v>1730</v>
      </c>
      <c r="O629" t="s">
        <v>52</v>
      </c>
      <c r="P629" t="s">
        <v>203</v>
      </c>
      <c r="T629" t="s">
        <v>64</v>
      </c>
      <c r="Z629" s="3"/>
      <c r="AF629" t="s">
        <v>63</v>
      </c>
      <c r="AH629">
        <v>0</v>
      </c>
      <c r="AI629" s="2">
        <v>45688</v>
      </c>
      <c r="AJ629" t="s">
        <v>64</v>
      </c>
      <c r="AK629" t="s">
        <v>64</v>
      </c>
      <c r="AL629" t="s">
        <v>64</v>
      </c>
      <c r="AN629" s="3"/>
      <c r="AP629" t="s">
        <v>64</v>
      </c>
      <c r="AR629" t="s">
        <v>64</v>
      </c>
      <c r="AS629" t="s">
        <v>66</v>
      </c>
    </row>
    <row r="630" spans="1:45" ht="16" x14ac:dyDescent="0.2">
      <c r="A630">
        <v>4162</v>
      </c>
      <c r="B630">
        <v>4162</v>
      </c>
      <c r="C630" s="2">
        <v>45688</v>
      </c>
      <c r="D630" t="s">
        <v>1936</v>
      </c>
      <c r="E630" t="s">
        <v>4939</v>
      </c>
      <c r="F630" s="3">
        <v>786.83</v>
      </c>
      <c r="G630" t="s">
        <v>47</v>
      </c>
      <c r="H630" s="3">
        <v>0</v>
      </c>
      <c r="I630" t="s">
        <v>104</v>
      </c>
      <c r="J630">
        <v>2555</v>
      </c>
      <c r="K630" t="s">
        <v>49</v>
      </c>
      <c r="L630" t="s">
        <v>50</v>
      </c>
      <c r="M630" t="s">
        <v>51</v>
      </c>
      <c r="N630">
        <v>1730</v>
      </c>
      <c r="O630" t="s">
        <v>52</v>
      </c>
      <c r="P630" t="s">
        <v>203</v>
      </c>
      <c r="T630" t="s">
        <v>64</v>
      </c>
      <c r="Z630" s="3"/>
      <c r="AF630" t="s">
        <v>63</v>
      </c>
      <c r="AH630">
        <v>0</v>
      </c>
      <c r="AI630" s="2">
        <v>45688</v>
      </c>
      <c r="AJ630" t="s">
        <v>64</v>
      </c>
      <c r="AK630" t="s">
        <v>64</v>
      </c>
      <c r="AL630" t="s">
        <v>64</v>
      </c>
      <c r="AN630" s="3"/>
      <c r="AP630" t="s">
        <v>64</v>
      </c>
      <c r="AR630" t="s">
        <v>64</v>
      </c>
      <c r="AS630" t="s">
        <v>66</v>
      </c>
    </row>
    <row r="631" spans="1:45" ht="16" x14ac:dyDescent="0.2">
      <c r="A631">
        <v>4163</v>
      </c>
      <c r="B631">
        <v>4163</v>
      </c>
      <c r="C631" s="2">
        <v>45688</v>
      </c>
      <c r="D631" t="s">
        <v>1934</v>
      </c>
      <c r="E631" t="s">
        <v>4939</v>
      </c>
      <c r="F631" s="3">
        <v>743.76</v>
      </c>
      <c r="G631" t="s">
        <v>47</v>
      </c>
      <c r="H631" s="3">
        <v>0</v>
      </c>
      <c r="I631" t="s">
        <v>104</v>
      </c>
      <c r="J631">
        <v>2555</v>
      </c>
      <c r="K631" t="s">
        <v>49</v>
      </c>
      <c r="L631" t="s">
        <v>50</v>
      </c>
      <c r="M631" t="s">
        <v>51</v>
      </c>
      <c r="N631">
        <v>1730</v>
      </c>
      <c r="O631" t="s">
        <v>52</v>
      </c>
      <c r="P631" t="s">
        <v>203</v>
      </c>
      <c r="T631" t="s">
        <v>64</v>
      </c>
      <c r="Z631" s="3"/>
      <c r="AF631" t="s">
        <v>63</v>
      </c>
      <c r="AH631">
        <v>0</v>
      </c>
      <c r="AI631" s="2">
        <v>45688</v>
      </c>
      <c r="AJ631" t="s">
        <v>64</v>
      </c>
      <c r="AK631" t="s">
        <v>64</v>
      </c>
      <c r="AL631" t="s">
        <v>64</v>
      </c>
      <c r="AN631" s="3"/>
      <c r="AP631" t="s">
        <v>64</v>
      </c>
      <c r="AR631" t="s">
        <v>64</v>
      </c>
      <c r="AS631" t="s">
        <v>66</v>
      </c>
    </row>
    <row r="632" spans="1:45" ht="16" x14ac:dyDescent="0.2">
      <c r="A632">
        <v>4164</v>
      </c>
      <c r="B632">
        <v>4164</v>
      </c>
      <c r="C632" s="2">
        <v>45688</v>
      </c>
      <c r="D632" t="s">
        <v>1935</v>
      </c>
      <c r="E632" t="s">
        <v>4939</v>
      </c>
      <c r="F632" s="3">
        <v>569.97</v>
      </c>
      <c r="G632" t="s">
        <v>47</v>
      </c>
      <c r="H632" s="3">
        <v>0</v>
      </c>
      <c r="I632" t="s">
        <v>104</v>
      </c>
      <c r="J632">
        <v>2555</v>
      </c>
      <c r="K632" t="s">
        <v>49</v>
      </c>
      <c r="L632" t="s">
        <v>50</v>
      </c>
      <c r="M632" t="s">
        <v>51</v>
      </c>
      <c r="N632">
        <v>1730</v>
      </c>
      <c r="O632" t="s">
        <v>52</v>
      </c>
      <c r="P632" t="s">
        <v>203</v>
      </c>
      <c r="T632" t="s">
        <v>64</v>
      </c>
      <c r="Z632" s="3"/>
      <c r="AF632" t="s">
        <v>63</v>
      </c>
      <c r="AH632">
        <v>0</v>
      </c>
      <c r="AI632" s="2">
        <v>45688</v>
      </c>
      <c r="AJ632" t="s">
        <v>64</v>
      </c>
      <c r="AK632" t="s">
        <v>64</v>
      </c>
      <c r="AL632" t="s">
        <v>64</v>
      </c>
      <c r="AN632" s="3"/>
      <c r="AP632" t="s">
        <v>64</v>
      </c>
      <c r="AR632" t="s">
        <v>64</v>
      </c>
      <c r="AS632" t="s">
        <v>66</v>
      </c>
    </row>
    <row r="633" spans="1:45" ht="16" x14ac:dyDescent="0.2">
      <c r="A633">
        <v>3897</v>
      </c>
      <c r="B633">
        <v>3897</v>
      </c>
      <c r="C633" s="2">
        <v>45688.041666666657</v>
      </c>
      <c r="D633" t="s">
        <v>1748</v>
      </c>
      <c r="E633" t="s">
        <v>4944</v>
      </c>
      <c r="F633" s="3">
        <v>6.68</v>
      </c>
      <c r="G633" t="s">
        <v>47</v>
      </c>
      <c r="H633" s="3">
        <v>0</v>
      </c>
      <c r="I633" t="s">
        <v>48</v>
      </c>
      <c r="J633">
        <v>2704</v>
      </c>
      <c r="K633" t="s">
        <v>49</v>
      </c>
      <c r="L633" t="s">
        <v>50</v>
      </c>
      <c r="M633" t="s">
        <v>51</v>
      </c>
      <c r="N633">
        <v>940</v>
      </c>
      <c r="O633" t="s">
        <v>52</v>
      </c>
      <c r="P633" t="s">
        <v>53</v>
      </c>
      <c r="T633" t="s">
        <v>4945</v>
      </c>
      <c r="U633" t="s">
        <v>4946</v>
      </c>
      <c r="Z633" s="3"/>
      <c r="AF633" t="s">
        <v>63</v>
      </c>
      <c r="AH633">
        <v>0</v>
      </c>
      <c r="AI633" s="2">
        <v>45688</v>
      </c>
      <c r="AJ633" t="s">
        <v>64</v>
      </c>
      <c r="AK633" t="s">
        <v>64</v>
      </c>
      <c r="AL633" t="s">
        <v>4947</v>
      </c>
      <c r="AM633" t="s">
        <v>4946</v>
      </c>
      <c r="AN633" s="3"/>
      <c r="AP633" t="s">
        <v>64</v>
      </c>
      <c r="AR633">
        <v>1469</v>
      </c>
      <c r="AS633" t="s">
        <v>66</v>
      </c>
    </row>
    <row r="634" spans="1:45" ht="16" x14ac:dyDescent="0.2">
      <c r="A634">
        <v>3862</v>
      </c>
      <c r="B634">
        <v>3862</v>
      </c>
      <c r="C634" s="2">
        <v>45688.041666666657</v>
      </c>
      <c r="D634" t="s">
        <v>1748</v>
      </c>
      <c r="E634" t="s">
        <v>2507</v>
      </c>
      <c r="F634" s="3">
        <v>20.23</v>
      </c>
      <c r="G634" t="s">
        <v>47</v>
      </c>
      <c r="H634" s="3">
        <v>0</v>
      </c>
      <c r="I634" t="s">
        <v>48</v>
      </c>
      <c r="J634">
        <v>2702</v>
      </c>
      <c r="K634" t="s">
        <v>49</v>
      </c>
      <c r="L634" t="s">
        <v>50</v>
      </c>
      <c r="M634" t="s">
        <v>51</v>
      </c>
      <c r="N634">
        <v>940</v>
      </c>
      <c r="O634" t="s">
        <v>52</v>
      </c>
      <c r="P634" t="s">
        <v>53</v>
      </c>
      <c r="T634" t="s">
        <v>2826</v>
      </c>
      <c r="U634" t="s">
        <v>4948</v>
      </c>
      <c r="V634" t="s">
        <v>3142</v>
      </c>
      <c r="W634" t="s">
        <v>56</v>
      </c>
      <c r="X634" t="s">
        <v>4949</v>
      </c>
      <c r="Y634" t="s">
        <v>2726</v>
      </c>
      <c r="Z634" s="3">
        <v>19</v>
      </c>
      <c r="AA634" t="s">
        <v>2829</v>
      </c>
      <c r="AB634" t="s">
        <v>4906</v>
      </c>
      <c r="AC634" t="s">
        <v>61</v>
      </c>
      <c r="AD634" t="s">
        <v>61</v>
      </c>
      <c r="AE634" t="s">
        <v>4950</v>
      </c>
      <c r="AF634" t="s">
        <v>63</v>
      </c>
      <c r="AH634">
        <v>0</v>
      </c>
      <c r="AI634" s="2">
        <v>45688</v>
      </c>
      <c r="AJ634" t="s">
        <v>64</v>
      </c>
      <c r="AK634" t="s">
        <v>64</v>
      </c>
      <c r="AL634" t="s">
        <v>4951</v>
      </c>
      <c r="AM634" t="s">
        <v>4948</v>
      </c>
      <c r="AN634" s="3">
        <v>20.23</v>
      </c>
      <c r="AO634" t="s">
        <v>4906</v>
      </c>
      <c r="AP634" t="s">
        <v>64</v>
      </c>
      <c r="AQ634" t="s">
        <v>4950</v>
      </c>
      <c r="AR634">
        <v>1467</v>
      </c>
      <c r="AS634" t="s">
        <v>66</v>
      </c>
    </row>
    <row r="635" spans="1:45" ht="16" x14ac:dyDescent="0.2">
      <c r="A635">
        <v>3861</v>
      </c>
      <c r="B635">
        <v>3861</v>
      </c>
      <c r="C635" s="2">
        <v>45688.041666666657</v>
      </c>
      <c r="D635" t="s">
        <v>2303</v>
      </c>
      <c r="E635" t="s">
        <v>137</v>
      </c>
      <c r="F635" s="3">
        <v>20000</v>
      </c>
      <c r="G635" t="s">
        <v>47</v>
      </c>
      <c r="H635" s="3">
        <v>0</v>
      </c>
      <c r="I635" t="s">
        <v>104</v>
      </c>
      <c r="J635">
        <v>940</v>
      </c>
      <c r="K635" t="s">
        <v>52</v>
      </c>
      <c r="L635" t="s">
        <v>53</v>
      </c>
      <c r="N635">
        <v>3200</v>
      </c>
      <c r="O635" t="s">
        <v>49</v>
      </c>
      <c r="P635" t="s">
        <v>105</v>
      </c>
      <c r="Q635" t="s">
        <v>106</v>
      </c>
      <c r="T635" t="s">
        <v>298</v>
      </c>
      <c r="U635" t="s">
        <v>4952</v>
      </c>
      <c r="V635" t="s">
        <v>3181</v>
      </c>
      <c r="W635" t="s">
        <v>56</v>
      </c>
      <c r="X635" t="s">
        <v>4953</v>
      </c>
      <c r="Y635" t="s">
        <v>142</v>
      </c>
      <c r="Z635" s="3">
        <v>0</v>
      </c>
      <c r="AA635" t="s">
        <v>302</v>
      </c>
      <c r="AB635" t="s">
        <v>4954</v>
      </c>
      <c r="AC635" t="s">
        <v>61</v>
      </c>
      <c r="AD635" t="s">
        <v>61</v>
      </c>
      <c r="AE635" t="s">
        <v>4955</v>
      </c>
      <c r="AF635" t="s">
        <v>63</v>
      </c>
      <c r="AH635">
        <v>0</v>
      </c>
      <c r="AI635" s="2">
        <v>45688</v>
      </c>
      <c r="AJ635" t="s">
        <v>64</v>
      </c>
      <c r="AK635" t="s">
        <v>64</v>
      </c>
      <c r="AL635" t="s">
        <v>4956</v>
      </c>
      <c r="AM635" t="s">
        <v>4952</v>
      </c>
      <c r="AN635" s="3">
        <v>20000</v>
      </c>
      <c r="AO635" t="s">
        <v>4954</v>
      </c>
      <c r="AP635" t="s">
        <v>64</v>
      </c>
      <c r="AQ635" t="s">
        <v>4955</v>
      </c>
      <c r="AR635">
        <v>1466</v>
      </c>
      <c r="AS635" t="s">
        <v>66</v>
      </c>
    </row>
    <row r="636" spans="1:45" ht="16" x14ac:dyDescent="0.2">
      <c r="A636">
        <v>3864</v>
      </c>
      <c r="B636">
        <v>3864</v>
      </c>
      <c r="C636" s="2">
        <v>45692.041666666657</v>
      </c>
      <c r="D636" t="s">
        <v>1748</v>
      </c>
      <c r="E636" t="s">
        <v>3659</v>
      </c>
      <c r="F636" s="3">
        <v>46.41</v>
      </c>
      <c r="G636" t="s">
        <v>47</v>
      </c>
      <c r="H636" s="3">
        <v>0</v>
      </c>
      <c r="I636" t="s">
        <v>48</v>
      </c>
      <c r="J636">
        <v>2663</v>
      </c>
      <c r="K636" t="s">
        <v>49</v>
      </c>
      <c r="L636" t="s">
        <v>50</v>
      </c>
      <c r="M636" t="s">
        <v>51</v>
      </c>
      <c r="N636">
        <v>940</v>
      </c>
      <c r="O636" t="s">
        <v>52</v>
      </c>
      <c r="P636" t="s">
        <v>53</v>
      </c>
      <c r="T636" t="s">
        <v>2516</v>
      </c>
      <c r="U636" t="s">
        <v>4957</v>
      </c>
      <c r="V636" t="s">
        <v>3147</v>
      </c>
      <c r="W636" t="s">
        <v>56</v>
      </c>
      <c r="X636" t="s">
        <v>4958</v>
      </c>
      <c r="Y636" t="s">
        <v>2375</v>
      </c>
      <c r="Z636" s="3">
        <v>19</v>
      </c>
      <c r="AA636" t="s">
        <v>2519</v>
      </c>
      <c r="AB636" t="s">
        <v>4959</v>
      </c>
      <c r="AC636" t="s">
        <v>61</v>
      </c>
      <c r="AD636" t="s">
        <v>61</v>
      </c>
      <c r="AE636" t="s">
        <v>4960</v>
      </c>
      <c r="AF636" t="s">
        <v>63</v>
      </c>
      <c r="AH636">
        <v>0</v>
      </c>
      <c r="AI636" s="2">
        <v>45692</v>
      </c>
      <c r="AJ636" t="s">
        <v>64</v>
      </c>
      <c r="AK636" t="s">
        <v>64</v>
      </c>
      <c r="AL636" t="s">
        <v>4961</v>
      </c>
      <c r="AM636" t="s">
        <v>4957</v>
      </c>
      <c r="AN636" s="3">
        <v>46.41</v>
      </c>
      <c r="AO636" t="s">
        <v>4959</v>
      </c>
      <c r="AP636" t="s">
        <v>64</v>
      </c>
      <c r="AQ636" t="s">
        <v>4960</v>
      </c>
      <c r="AR636">
        <v>1470</v>
      </c>
      <c r="AS636" t="s">
        <v>66</v>
      </c>
    </row>
    <row r="637" spans="1:45" ht="16" x14ac:dyDescent="0.2">
      <c r="A637">
        <v>3900</v>
      </c>
      <c r="B637">
        <v>3900</v>
      </c>
      <c r="C637" s="2">
        <v>45694.041666666657</v>
      </c>
      <c r="D637" t="s">
        <v>1748</v>
      </c>
      <c r="E637" t="s">
        <v>4965</v>
      </c>
      <c r="F637" s="3">
        <v>4</v>
      </c>
      <c r="G637" t="s">
        <v>47</v>
      </c>
      <c r="H637" s="3">
        <v>0</v>
      </c>
      <c r="I637" t="s">
        <v>48</v>
      </c>
      <c r="J637">
        <v>2705</v>
      </c>
      <c r="K637" t="s">
        <v>49</v>
      </c>
      <c r="L637" t="s">
        <v>50</v>
      </c>
      <c r="M637" t="s">
        <v>51</v>
      </c>
      <c r="N637">
        <v>940</v>
      </c>
      <c r="O637" t="s">
        <v>52</v>
      </c>
      <c r="P637" t="s">
        <v>53</v>
      </c>
      <c r="T637" t="s">
        <v>4962</v>
      </c>
      <c r="U637" t="s">
        <v>4963</v>
      </c>
      <c r="Z637" s="3"/>
      <c r="AF637" t="s">
        <v>63</v>
      </c>
      <c r="AH637">
        <v>0</v>
      </c>
      <c r="AI637" s="2">
        <v>45694</v>
      </c>
      <c r="AJ637" t="s">
        <v>64</v>
      </c>
      <c r="AK637" t="s">
        <v>64</v>
      </c>
      <c r="AL637" t="s">
        <v>4964</v>
      </c>
      <c r="AM637" t="s">
        <v>4963</v>
      </c>
      <c r="AN637" s="3"/>
      <c r="AP637" t="s">
        <v>64</v>
      </c>
      <c r="AR637">
        <v>1476</v>
      </c>
      <c r="AS637" t="s">
        <v>66</v>
      </c>
    </row>
    <row r="638" spans="1:45" ht="16" x14ac:dyDescent="0.2">
      <c r="A638">
        <v>3898</v>
      </c>
      <c r="B638">
        <v>3898</v>
      </c>
      <c r="C638" s="2">
        <v>45698.041666666657</v>
      </c>
      <c r="D638" t="s">
        <v>1814</v>
      </c>
      <c r="E638" t="s">
        <v>4909</v>
      </c>
      <c r="F638" s="3">
        <v>559.94000000000005</v>
      </c>
      <c r="G638" t="s">
        <v>47</v>
      </c>
      <c r="H638" s="3">
        <v>0</v>
      </c>
      <c r="I638" t="s">
        <v>48</v>
      </c>
      <c r="J638">
        <v>2722</v>
      </c>
      <c r="K638" t="s">
        <v>49</v>
      </c>
      <c r="L638" t="s">
        <v>50</v>
      </c>
      <c r="M638" t="s">
        <v>51</v>
      </c>
      <c r="N638">
        <v>940</v>
      </c>
      <c r="O638" t="s">
        <v>52</v>
      </c>
      <c r="P638" t="s">
        <v>53</v>
      </c>
      <c r="T638" t="s">
        <v>4973</v>
      </c>
      <c r="U638" t="s">
        <v>4974</v>
      </c>
      <c r="V638" t="s">
        <v>3150</v>
      </c>
      <c r="W638" t="s">
        <v>56</v>
      </c>
      <c r="X638" t="s">
        <v>4975</v>
      </c>
      <c r="Y638" t="s">
        <v>4913</v>
      </c>
      <c r="Z638" s="3">
        <v>0</v>
      </c>
      <c r="AA638" t="s">
        <v>4976</v>
      </c>
      <c r="AB638" t="s">
        <v>4977</v>
      </c>
      <c r="AC638" t="s">
        <v>61</v>
      </c>
      <c r="AD638" t="s">
        <v>61</v>
      </c>
      <c r="AE638" t="s">
        <v>4978</v>
      </c>
      <c r="AF638" t="s">
        <v>63</v>
      </c>
      <c r="AH638">
        <v>0</v>
      </c>
      <c r="AI638" s="2">
        <v>45698</v>
      </c>
      <c r="AJ638" t="s">
        <v>64</v>
      </c>
      <c r="AK638" t="s">
        <v>64</v>
      </c>
      <c r="AL638" t="s">
        <v>4979</v>
      </c>
      <c r="AM638" t="s">
        <v>4974</v>
      </c>
      <c r="AN638" s="3">
        <v>559.94000000000005</v>
      </c>
      <c r="AO638" t="s">
        <v>4977</v>
      </c>
      <c r="AP638" t="s">
        <v>64</v>
      </c>
      <c r="AQ638" t="s">
        <v>4978</v>
      </c>
      <c r="AR638">
        <v>1477</v>
      </c>
      <c r="AS638" t="s">
        <v>66</v>
      </c>
    </row>
    <row r="639" spans="1:45" ht="16" x14ac:dyDescent="0.2">
      <c r="A639">
        <v>3913</v>
      </c>
      <c r="B639">
        <v>3913</v>
      </c>
      <c r="C639" s="2">
        <v>45699.041666666657</v>
      </c>
      <c r="D639" t="s">
        <v>1748</v>
      </c>
      <c r="E639" t="s">
        <v>2165</v>
      </c>
      <c r="F639" s="3">
        <v>52.9</v>
      </c>
      <c r="G639" t="s">
        <v>47</v>
      </c>
      <c r="H639" s="3">
        <v>0</v>
      </c>
      <c r="I639" t="s">
        <v>48</v>
      </c>
      <c r="J639">
        <v>2900</v>
      </c>
      <c r="K639" t="s">
        <v>49</v>
      </c>
      <c r="L639" t="s">
        <v>50</v>
      </c>
      <c r="M639" t="s">
        <v>51</v>
      </c>
      <c r="N639">
        <v>940</v>
      </c>
      <c r="O639" t="s">
        <v>52</v>
      </c>
      <c r="P639" t="s">
        <v>53</v>
      </c>
      <c r="T639" t="s">
        <v>2313</v>
      </c>
      <c r="U639" t="s">
        <v>4980</v>
      </c>
      <c r="V639" t="s">
        <v>3203</v>
      </c>
      <c r="W639" t="s">
        <v>56</v>
      </c>
      <c r="X639" t="s">
        <v>4981</v>
      </c>
      <c r="Y639" t="s">
        <v>3976</v>
      </c>
      <c r="Z639" s="3">
        <v>19</v>
      </c>
      <c r="AA639" t="s">
        <v>2316</v>
      </c>
      <c r="AB639" t="s">
        <v>4982</v>
      </c>
      <c r="AC639" t="s">
        <v>61</v>
      </c>
      <c r="AD639" t="s">
        <v>61</v>
      </c>
      <c r="AE639" t="s">
        <v>4983</v>
      </c>
      <c r="AF639" t="s">
        <v>63</v>
      </c>
      <c r="AH639">
        <v>0</v>
      </c>
      <c r="AI639" s="2">
        <v>45699</v>
      </c>
      <c r="AJ639" t="s">
        <v>64</v>
      </c>
      <c r="AK639" t="s">
        <v>64</v>
      </c>
      <c r="AL639" t="s">
        <v>4984</v>
      </c>
      <c r="AM639" t="s">
        <v>4980</v>
      </c>
      <c r="AN639" s="3">
        <v>52.9</v>
      </c>
      <c r="AO639" t="s">
        <v>4982</v>
      </c>
      <c r="AP639" t="s">
        <v>64</v>
      </c>
      <c r="AQ639" t="s">
        <v>4983</v>
      </c>
      <c r="AR639">
        <v>1478</v>
      </c>
      <c r="AS639" t="s">
        <v>66</v>
      </c>
    </row>
    <row r="640" spans="1:45" ht="16" x14ac:dyDescent="0.2">
      <c r="A640">
        <v>3937</v>
      </c>
      <c r="B640">
        <v>3937</v>
      </c>
      <c r="C640" s="2">
        <v>45701</v>
      </c>
      <c r="D640" t="s">
        <v>1761</v>
      </c>
      <c r="E640" t="s">
        <v>4985</v>
      </c>
      <c r="F640" s="3">
        <v>75.19</v>
      </c>
      <c r="G640" t="s">
        <v>47</v>
      </c>
      <c r="H640" s="3">
        <v>0</v>
      </c>
      <c r="I640" t="s">
        <v>48</v>
      </c>
      <c r="J640">
        <v>2900</v>
      </c>
      <c r="K640" t="s">
        <v>49</v>
      </c>
      <c r="L640" t="s">
        <v>50</v>
      </c>
      <c r="M640" t="s">
        <v>51</v>
      </c>
      <c r="N640">
        <v>562</v>
      </c>
      <c r="O640" t="s">
        <v>52</v>
      </c>
      <c r="P640" t="s">
        <v>53</v>
      </c>
      <c r="T640" t="s">
        <v>4986</v>
      </c>
      <c r="V640" t="s">
        <v>3241</v>
      </c>
      <c r="W640" t="s">
        <v>56</v>
      </c>
      <c r="X640" t="s">
        <v>4987</v>
      </c>
      <c r="Y640" t="s">
        <v>4275</v>
      </c>
      <c r="Z640" s="3">
        <v>0</v>
      </c>
      <c r="AA640" t="s">
        <v>4988</v>
      </c>
      <c r="AB640" t="s">
        <v>4989</v>
      </c>
      <c r="AC640" t="s">
        <v>61</v>
      </c>
      <c r="AD640" t="s">
        <v>61</v>
      </c>
      <c r="AE640" t="s">
        <v>4990</v>
      </c>
      <c r="AF640" t="s">
        <v>63</v>
      </c>
      <c r="AH640">
        <v>0</v>
      </c>
      <c r="AI640" s="2">
        <v>45701</v>
      </c>
      <c r="AJ640" t="s">
        <v>64</v>
      </c>
      <c r="AK640" t="s">
        <v>64</v>
      </c>
      <c r="AL640" t="s">
        <v>4991</v>
      </c>
      <c r="AN640" s="3">
        <v>75.19</v>
      </c>
      <c r="AO640" t="s">
        <v>4989</v>
      </c>
      <c r="AP640" t="s">
        <v>64</v>
      </c>
      <c r="AQ640" t="s">
        <v>4990</v>
      </c>
      <c r="AR640">
        <v>1494</v>
      </c>
      <c r="AS640" t="s">
        <v>66</v>
      </c>
    </row>
    <row r="641" spans="1:45" ht="16" x14ac:dyDescent="0.2">
      <c r="A641">
        <v>3927</v>
      </c>
      <c r="B641">
        <v>3927</v>
      </c>
      <c r="C641" s="2">
        <v>45706.041666666657</v>
      </c>
      <c r="D641" t="s">
        <v>1814</v>
      </c>
      <c r="E641" t="s">
        <v>4999</v>
      </c>
      <c r="F641" s="3">
        <v>655.6</v>
      </c>
      <c r="G641" t="s">
        <v>47</v>
      </c>
      <c r="H641" s="3">
        <v>0</v>
      </c>
      <c r="I641" t="s">
        <v>48</v>
      </c>
      <c r="J641">
        <v>2720</v>
      </c>
      <c r="K641" t="s">
        <v>49</v>
      </c>
      <c r="L641" t="s">
        <v>50</v>
      </c>
      <c r="M641" t="s">
        <v>51</v>
      </c>
      <c r="N641">
        <v>940</v>
      </c>
      <c r="O641" t="s">
        <v>52</v>
      </c>
      <c r="P641" t="s">
        <v>53</v>
      </c>
      <c r="T641" t="s">
        <v>5000</v>
      </c>
      <c r="U641" t="s">
        <v>5001</v>
      </c>
      <c r="V641" t="s">
        <v>3200</v>
      </c>
      <c r="W641" t="s">
        <v>56</v>
      </c>
      <c r="X641" t="s">
        <v>5002</v>
      </c>
      <c r="Y641" t="s">
        <v>5003</v>
      </c>
      <c r="Z641" s="3">
        <v>0</v>
      </c>
      <c r="AA641" t="s">
        <v>2277</v>
      </c>
      <c r="AB641" t="s">
        <v>5004</v>
      </c>
      <c r="AC641" t="s">
        <v>61</v>
      </c>
      <c r="AD641" t="s">
        <v>61</v>
      </c>
      <c r="AE641" t="s">
        <v>5005</v>
      </c>
      <c r="AF641" t="s">
        <v>63</v>
      </c>
      <c r="AH641">
        <v>0</v>
      </c>
      <c r="AI641" s="2">
        <v>45706</v>
      </c>
      <c r="AJ641" t="s">
        <v>64</v>
      </c>
      <c r="AK641" t="s">
        <v>64</v>
      </c>
      <c r="AL641" t="s">
        <v>5006</v>
      </c>
      <c r="AM641" t="s">
        <v>5001</v>
      </c>
      <c r="AN641" s="3">
        <v>894</v>
      </c>
      <c r="AO641" t="s">
        <v>5004</v>
      </c>
      <c r="AP641" t="s">
        <v>64</v>
      </c>
      <c r="AQ641" t="s">
        <v>5005</v>
      </c>
      <c r="AR641">
        <v>1481</v>
      </c>
      <c r="AS641" t="s">
        <v>66</v>
      </c>
    </row>
    <row r="642" spans="1:45" ht="16" x14ac:dyDescent="0.2">
      <c r="A642">
        <v>3928</v>
      </c>
      <c r="B642">
        <v>3928</v>
      </c>
      <c r="C642" s="2">
        <v>45706.041666666657</v>
      </c>
      <c r="D642" t="s">
        <v>1814</v>
      </c>
      <c r="E642" t="s">
        <v>5007</v>
      </c>
      <c r="F642" s="3">
        <v>238.4</v>
      </c>
      <c r="G642" t="s">
        <v>47</v>
      </c>
      <c r="H642" s="3">
        <v>0</v>
      </c>
      <c r="I642" t="s">
        <v>48</v>
      </c>
      <c r="J642">
        <v>2721</v>
      </c>
      <c r="K642" t="s">
        <v>49</v>
      </c>
      <c r="L642" t="s">
        <v>50</v>
      </c>
      <c r="M642" t="s">
        <v>51</v>
      </c>
      <c r="N642">
        <v>940</v>
      </c>
      <c r="O642" t="s">
        <v>52</v>
      </c>
      <c r="P642" t="s">
        <v>53</v>
      </c>
      <c r="T642" t="s">
        <v>5000</v>
      </c>
      <c r="U642" t="s">
        <v>5001</v>
      </c>
      <c r="V642" t="s">
        <v>3200</v>
      </c>
      <c r="W642" t="s">
        <v>56</v>
      </c>
      <c r="X642" t="s">
        <v>5002</v>
      </c>
      <c r="Y642" t="s">
        <v>5003</v>
      </c>
      <c r="Z642" s="3">
        <v>0</v>
      </c>
      <c r="AA642" t="s">
        <v>2277</v>
      </c>
      <c r="AB642" t="s">
        <v>5004</v>
      </c>
      <c r="AC642" t="s">
        <v>61</v>
      </c>
      <c r="AD642" t="s">
        <v>61</v>
      </c>
      <c r="AE642" t="s">
        <v>5005</v>
      </c>
      <c r="AF642" t="s">
        <v>63</v>
      </c>
      <c r="AH642">
        <v>0</v>
      </c>
      <c r="AI642" s="2">
        <v>45706</v>
      </c>
      <c r="AJ642" t="s">
        <v>64</v>
      </c>
      <c r="AK642" t="s">
        <v>64</v>
      </c>
      <c r="AL642" t="s">
        <v>5006</v>
      </c>
      <c r="AM642" t="s">
        <v>5001</v>
      </c>
      <c r="AN642" s="3">
        <v>894</v>
      </c>
      <c r="AO642" t="s">
        <v>5004</v>
      </c>
      <c r="AP642" t="s">
        <v>64</v>
      </c>
      <c r="AQ642" t="s">
        <v>5005</v>
      </c>
      <c r="AR642">
        <v>1481</v>
      </c>
      <c r="AS642" t="s">
        <v>66</v>
      </c>
    </row>
    <row r="643" spans="1:45" ht="16" x14ac:dyDescent="0.2">
      <c r="A643">
        <v>3929</v>
      </c>
      <c r="B643">
        <v>3929</v>
      </c>
      <c r="C643" s="2">
        <v>45706.041666666657</v>
      </c>
      <c r="D643" t="s">
        <v>1748</v>
      </c>
      <c r="E643" t="s">
        <v>4792</v>
      </c>
      <c r="F643" s="3">
        <v>10</v>
      </c>
      <c r="G643" t="s">
        <v>47</v>
      </c>
      <c r="H643" s="3">
        <v>0</v>
      </c>
      <c r="I643" t="s">
        <v>48</v>
      </c>
      <c r="J643">
        <v>2705</v>
      </c>
      <c r="K643" t="s">
        <v>49</v>
      </c>
      <c r="L643" t="s">
        <v>50</v>
      </c>
      <c r="M643" t="s">
        <v>51</v>
      </c>
      <c r="N643">
        <v>940</v>
      </c>
      <c r="O643" t="s">
        <v>52</v>
      </c>
      <c r="P643" t="s">
        <v>53</v>
      </c>
      <c r="T643" t="s">
        <v>5000</v>
      </c>
      <c r="U643" t="s">
        <v>5001</v>
      </c>
      <c r="V643" t="s">
        <v>3200</v>
      </c>
      <c r="W643" t="s">
        <v>56</v>
      </c>
      <c r="X643" t="s">
        <v>5002</v>
      </c>
      <c r="Y643" t="s">
        <v>5003</v>
      </c>
      <c r="Z643" s="3">
        <v>0</v>
      </c>
      <c r="AA643" t="s">
        <v>2277</v>
      </c>
      <c r="AB643" t="s">
        <v>5004</v>
      </c>
      <c r="AC643" t="s">
        <v>61</v>
      </c>
      <c r="AD643" t="s">
        <v>61</v>
      </c>
      <c r="AE643" t="s">
        <v>5005</v>
      </c>
      <c r="AF643" t="s">
        <v>63</v>
      </c>
      <c r="AH643">
        <v>0</v>
      </c>
      <c r="AI643" s="2">
        <v>45706</v>
      </c>
      <c r="AJ643" t="s">
        <v>64</v>
      </c>
      <c r="AK643" t="s">
        <v>64</v>
      </c>
      <c r="AL643" t="s">
        <v>5006</v>
      </c>
      <c r="AM643" t="s">
        <v>5001</v>
      </c>
      <c r="AN643" s="3">
        <v>894</v>
      </c>
      <c r="AO643" t="s">
        <v>5004</v>
      </c>
      <c r="AP643" t="s">
        <v>64</v>
      </c>
      <c r="AQ643" t="s">
        <v>5005</v>
      </c>
      <c r="AR643">
        <v>1481</v>
      </c>
      <c r="AS643" t="s">
        <v>66</v>
      </c>
    </row>
    <row r="644" spans="1:45" ht="16" x14ac:dyDescent="0.2">
      <c r="A644">
        <v>4020</v>
      </c>
      <c r="B644">
        <v>4020</v>
      </c>
      <c r="C644" s="2">
        <v>45707</v>
      </c>
      <c r="D644" t="s">
        <v>1814</v>
      </c>
      <c r="E644" t="s">
        <v>5016</v>
      </c>
      <c r="F644" s="3">
        <v>44</v>
      </c>
      <c r="G644" t="s">
        <v>47</v>
      </c>
      <c r="H644" s="3">
        <v>0</v>
      </c>
      <c r="I644" t="s">
        <v>48</v>
      </c>
      <c r="J644">
        <v>2560</v>
      </c>
      <c r="K644" t="s">
        <v>49</v>
      </c>
      <c r="L644" t="s">
        <v>50</v>
      </c>
      <c r="M644" t="s">
        <v>51</v>
      </c>
      <c r="N644">
        <v>563</v>
      </c>
      <c r="O644" t="s">
        <v>52</v>
      </c>
      <c r="P644" t="s">
        <v>53</v>
      </c>
      <c r="T644" t="s">
        <v>5017</v>
      </c>
      <c r="U644" t="s">
        <v>5018</v>
      </c>
      <c r="V644" t="s">
        <v>3343</v>
      </c>
      <c r="W644" t="s">
        <v>56</v>
      </c>
      <c r="X644" t="s">
        <v>5019</v>
      </c>
      <c r="Y644" t="s">
        <v>5020</v>
      </c>
      <c r="Z644" s="3">
        <v>0</v>
      </c>
      <c r="AA644" t="s">
        <v>5021</v>
      </c>
      <c r="AB644" t="s">
        <v>5022</v>
      </c>
      <c r="AC644" t="s">
        <v>61</v>
      </c>
      <c r="AD644" t="s">
        <v>61</v>
      </c>
      <c r="AE644" t="s">
        <v>5023</v>
      </c>
      <c r="AF644" t="s">
        <v>63</v>
      </c>
      <c r="AH644">
        <v>0</v>
      </c>
      <c r="AI644" s="2">
        <v>45707</v>
      </c>
      <c r="AJ644" t="s">
        <v>64</v>
      </c>
      <c r="AK644" t="s">
        <v>64</v>
      </c>
      <c r="AL644" t="s">
        <v>5024</v>
      </c>
      <c r="AM644" t="s">
        <v>5018</v>
      </c>
      <c r="AN644" s="3">
        <v>145.5</v>
      </c>
      <c r="AO644" t="s">
        <v>5022</v>
      </c>
      <c r="AP644" t="s">
        <v>64</v>
      </c>
      <c r="AQ644" t="s">
        <v>5023</v>
      </c>
      <c r="AR644">
        <v>1530</v>
      </c>
      <c r="AS644" t="s">
        <v>66</v>
      </c>
    </row>
    <row r="645" spans="1:45" ht="16" x14ac:dyDescent="0.2">
      <c r="A645">
        <v>4021</v>
      </c>
      <c r="B645">
        <v>4021</v>
      </c>
      <c r="C645" s="2">
        <v>45707</v>
      </c>
      <c r="D645" t="s">
        <v>1814</v>
      </c>
      <c r="E645" t="s">
        <v>5025</v>
      </c>
      <c r="F645" s="3">
        <v>28.5</v>
      </c>
      <c r="G645" t="s">
        <v>47</v>
      </c>
      <c r="H645" s="3">
        <v>19</v>
      </c>
      <c r="I645" t="s">
        <v>48</v>
      </c>
      <c r="J645">
        <v>2561</v>
      </c>
      <c r="K645" t="s">
        <v>49</v>
      </c>
      <c r="L645" t="s">
        <v>50</v>
      </c>
      <c r="M645" t="s">
        <v>51</v>
      </c>
      <c r="N645">
        <v>563</v>
      </c>
      <c r="O645" t="s">
        <v>52</v>
      </c>
      <c r="P645" t="s">
        <v>53</v>
      </c>
      <c r="T645" t="s">
        <v>5017</v>
      </c>
      <c r="U645" t="s">
        <v>5018</v>
      </c>
      <c r="V645" t="s">
        <v>3343</v>
      </c>
      <c r="W645" t="s">
        <v>56</v>
      </c>
      <c r="X645" t="s">
        <v>5019</v>
      </c>
      <c r="Y645" t="s">
        <v>5020</v>
      </c>
      <c r="Z645" s="3">
        <v>0</v>
      </c>
      <c r="AA645" t="s">
        <v>5021</v>
      </c>
      <c r="AB645" t="s">
        <v>5022</v>
      </c>
      <c r="AC645" t="s">
        <v>61</v>
      </c>
      <c r="AD645" t="s">
        <v>61</v>
      </c>
      <c r="AE645" t="s">
        <v>5023</v>
      </c>
      <c r="AF645" t="s">
        <v>63</v>
      </c>
      <c r="AH645">
        <v>59</v>
      </c>
      <c r="AI645" s="2">
        <v>45707</v>
      </c>
      <c r="AJ645" t="s">
        <v>64</v>
      </c>
      <c r="AK645" t="s">
        <v>64</v>
      </c>
      <c r="AL645" t="s">
        <v>5024</v>
      </c>
      <c r="AM645" t="s">
        <v>5018</v>
      </c>
      <c r="AN645" s="3">
        <v>145.5</v>
      </c>
      <c r="AO645" t="s">
        <v>5022</v>
      </c>
      <c r="AP645" t="s">
        <v>64</v>
      </c>
      <c r="AQ645" t="s">
        <v>5023</v>
      </c>
      <c r="AR645">
        <v>1530</v>
      </c>
      <c r="AS645" t="s">
        <v>66</v>
      </c>
    </row>
    <row r="646" spans="1:45" ht="16" x14ac:dyDescent="0.2">
      <c r="A646">
        <v>4022</v>
      </c>
      <c r="B646">
        <v>4022</v>
      </c>
      <c r="C646" s="2">
        <v>45707</v>
      </c>
      <c r="D646" t="s">
        <v>1748</v>
      </c>
      <c r="E646" t="s">
        <v>5026</v>
      </c>
      <c r="F646" s="3">
        <v>59.5</v>
      </c>
      <c r="G646" t="s">
        <v>47</v>
      </c>
      <c r="H646" s="3">
        <v>19</v>
      </c>
      <c r="I646" t="s">
        <v>48</v>
      </c>
      <c r="J646">
        <v>2702</v>
      </c>
      <c r="K646" t="s">
        <v>49</v>
      </c>
      <c r="L646" t="s">
        <v>50</v>
      </c>
      <c r="M646" t="s">
        <v>51</v>
      </c>
      <c r="N646">
        <v>563</v>
      </c>
      <c r="O646" t="s">
        <v>52</v>
      </c>
      <c r="P646" t="s">
        <v>53</v>
      </c>
      <c r="T646" t="s">
        <v>5017</v>
      </c>
      <c r="U646" t="s">
        <v>5018</v>
      </c>
      <c r="V646" t="s">
        <v>3343</v>
      </c>
      <c r="W646" t="s">
        <v>56</v>
      </c>
      <c r="X646" t="s">
        <v>5019</v>
      </c>
      <c r="Y646" t="s">
        <v>5020</v>
      </c>
      <c r="Z646" s="3">
        <v>0</v>
      </c>
      <c r="AA646" t="s">
        <v>5021</v>
      </c>
      <c r="AB646" t="s">
        <v>5022</v>
      </c>
      <c r="AC646" t="s">
        <v>61</v>
      </c>
      <c r="AD646" t="s">
        <v>61</v>
      </c>
      <c r="AE646" t="s">
        <v>5023</v>
      </c>
      <c r="AF646" t="s">
        <v>63</v>
      </c>
      <c r="AH646">
        <v>59</v>
      </c>
      <c r="AI646" s="2">
        <v>45707</v>
      </c>
      <c r="AJ646" t="s">
        <v>64</v>
      </c>
      <c r="AK646" t="s">
        <v>64</v>
      </c>
      <c r="AL646" t="s">
        <v>5024</v>
      </c>
      <c r="AM646" t="s">
        <v>5018</v>
      </c>
      <c r="AN646" s="3">
        <v>145.5</v>
      </c>
      <c r="AO646" t="s">
        <v>5022</v>
      </c>
      <c r="AP646" t="s">
        <v>64</v>
      </c>
      <c r="AQ646" t="s">
        <v>5023</v>
      </c>
      <c r="AR646">
        <v>1530</v>
      </c>
      <c r="AS646" t="s">
        <v>66</v>
      </c>
    </row>
    <row r="647" spans="1:45" ht="16" x14ac:dyDescent="0.2">
      <c r="A647">
        <v>4023</v>
      </c>
      <c r="B647">
        <v>4023</v>
      </c>
      <c r="C647" s="2">
        <v>45707</v>
      </c>
      <c r="D647" t="s">
        <v>1814</v>
      </c>
      <c r="E647" t="s">
        <v>5027</v>
      </c>
      <c r="F647" s="3">
        <v>5.7</v>
      </c>
      <c r="G647" t="s">
        <v>47</v>
      </c>
      <c r="H647" s="3">
        <v>0</v>
      </c>
      <c r="I647" t="s">
        <v>48</v>
      </c>
      <c r="J647">
        <v>2564</v>
      </c>
      <c r="K647" t="s">
        <v>49</v>
      </c>
      <c r="L647" t="s">
        <v>50</v>
      </c>
      <c r="M647" t="s">
        <v>51</v>
      </c>
      <c r="N647">
        <v>563</v>
      </c>
      <c r="O647" t="s">
        <v>52</v>
      </c>
      <c r="P647" t="s">
        <v>53</v>
      </c>
      <c r="T647" t="s">
        <v>5017</v>
      </c>
      <c r="U647" t="s">
        <v>5018</v>
      </c>
      <c r="V647" t="s">
        <v>3343</v>
      </c>
      <c r="W647" t="s">
        <v>56</v>
      </c>
      <c r="X647" t="s">
        <v>5019</v>
      </c>
      <c r="Y647" t="s">
        <v>5020</v>
      </c>
      <c r="Z647" s="3">
        <v>0</v>
      </c>
      <c r="AA647" t="s">
        <v>5021</v>
      </c>
      <c r="AB647" t="s">
        <v>5022</v>
      </c>
      <c r="AC647" t="s">
        <v>61</v>
      </c>
      <c r="AD647" t="s">
        <v>61</v>
      </c>
      <c r="AE647" t="s">
        <v>5023</v>
      </c>
      <c r="AF647" t="s">
        <v>63</v>
      </c>
      <c r="AH647">
        <v>0</v>
      </c>
      <c r="AI647" s="2">
        <v>45707</v>
      </c>
      <c r="AJ647" t="s">
        <v>64</v>
      </c>
      <c r="AK647" t="s">
        <v>64</v>
      </c>
      <c r="AL647" t="s">
        <v>5024</v>
      </c>
      <c r="AM647" t="s">
        <v>5018</v>
      </c>
      <c r="AN647" s="3">
        <v>145.5</v>
      </c>
      <c r="AO647" t="s">
        <v>5022</v>
      </c>
      <c r="AP647" t="s">
        <v>64</v>
      </c>
      <c r="AQ647" t="s">
        <v>5023</v>
      </c>
      <c r="AR647">
        <v>1530</v>
      </c>
      <c r="AS647" t="s">
        <v>66</v>
      </c>
    </row>
    <row r="648" spans="1:45" ht="16" x14ac:dyDescent="0.2">
      <c r="A648">
        <v>4024</v>
      </c>
      <c r="B648">
        <v>4024</v>
      </c>
      <c r="C648" s="2">
        <v>45707</v>
      </c>
      <c r="D648" t="s">
        <v>1814</v>
      </c>
      <c r="E648" t="s">
        <v>5028</v>
      </c>
      <c r="F648" s="3">
        <v>7.8</v>
      </c>
      <c r="G648" t="s">
        <v>47</v>
      </c>
      <c r="H648" s="3">
        <v>0</v>
      </c>
      <c r="I648" t="s">
        <v>48</v>
      </c>
      <c r="J648">
        <v>2564</v>
      </c>
      <c r="K648" t="s">
        <v>49</v>
      </c>
      <c r="L648" t="s">
        <v>50</v>
      </c>
      <c r="M648" t="s">
        <v>51</v>
      </c>
      <c r="N648">
        <v>563</v>
      </c>
      <c r="O648" t="s">
        <v>52</v>
      </c>
      <c r="P648" t="s">
        <v>53</v>
      </c>
      <c r="T648" t="s">
        <v>5017</v>
      </c>
      <c r="U648" t="s">
        <v>5018</v>
      </c>
      <c r="V648" t="s">
        <v>3343</v>
      </c>
      <c r="W648" t="s">
        <v>56</v>
      </c>
      <c r="X648" t="s">
        <v>5019</v>
      </c>
      <c r="Y648" t="s">
        <v>5020</v>
      </c>
      <c r="Z648" s="3">
        <v>0</v>
      </c>
      <c r="AA648" t="s">
        <v>5021</v>
      </c>
      <c r="AB648" t="s">
        <v>5022</v>
      </c>
      <c r="AC648" t="s">
        <v>61</v>
      </c>
      <c r="AD648" t="s">
        <v>61</v>
      </c>
      <c r="AE648" t="s">
        <v>5023</v>
      </c>
      <c r="AF648" t="s">
        <v>63</v>
      </c>
      <c r="AH648">
        <v>0</v>
      </c>
      <c r="AI648" s="2">
        <v>45707</v>
      </c>
      <c r="AJ648" t="s">
        <v>64</v>
      </c>
      <c r="AK648" t="s">
        <v>64</v>
      </c>
      <c r="AL648" t="s">
        <v>5024</v>
      </c>
      <c r="AM648" t="s">
        <v>5018</v>
      </c>
      <c r="AN648" s="3">
        <v>145.5</v>
      </c>
      <c r="AO648" t="s">
        <v>5022</v>
      </c>
      <c r="AP648" t="s">
        <v>64</v>
      </c>
      <c r="AQ648" t="s">
        <v>5023</v>
      </c>
      <c r="AR648">
        <v>1530</v>
      </c>
      <c r="AS648" t="s">
        <v>66</v>
      </c>
    </row>
    <row r="649" spans="1:45" ht="16" x14ac:dyDescent="0.2">
      <c r="A649">
        <v>4099</v>
      </c>
      <c r="B649">
        <v>4099</v>
      </c>
      <c r="C649" s="2">
        <v>45707</v>
      </c>
      <c r="D649" t="s">
        <v>1814</v>
      </c>
      <c r="E649" t="s">
        <v>5029</v>
      </c>
      <c r="F649" s="3">
        <v>22</v>
      </c>
      <c r="G649" t="s">
        <v>47</v>
      </c>
      <c r="H649" s="3">
        <v>0</v>
      </c>
      <c r="I649" t="s">
        <v>48</v>
      </c>
      <c r="J649">
        <v>2560</v>
      </c>
      <c r="K649" t="s">
        <v>49</v>
      </c>
      <c r="L649" t="s">
        <v>50</v>
      </c>
      <c r="M649" t="s">
        <v>51</v>
      </c>
      <c r="N649">
        <v>561</v>
      </c>
      <c r="O649" t="s">
        <v>52</v>
      </c>
      <c r="P649" t="s">
        <v>53</v>
      </c>
      <c r="T649" t="s">
        <v>5030</v>
      </c>
      <c r="U649" t="s">
        <v>5031</v>
      </c>
      <c r="V649" t="s">
        <v>3378</v>
      </c>
      <c r="W649" t="s">
        <v>56</v>
      </c>
      <c r="X649" t="s">
        <v>5032</v>
      </c>
      <c r="Y649" t="s">
        <v>5033</v>
      </c>
      <c r="Z649" s="3">
        <v>0</v>
      </c>
      <c r="AA649" t="s">
        <v>5034</v>
      </c>
      <c r="AB649" t="s">
        <v>5022</v>
      </c>
      <c r="AC649" t="s">
        <v>61</v>
      </c>
      <c r="AD649" t="s">
        <v>61</v>
      </c>
      <c r="AE649" t="s">
        <v>5035</v>
      </c>
      <c r="AF649" t="s">
        <v>63</v>
      </c>
      <c r="AH649">
        <v>0</v>
      </c>
      <c r="AI649" s="2">
        <v>45707</v>
      </c>
      <c r="AJ649" t="s">
        <v>64</v>
      </c>
      <c r="AK649" t="s">
        <v>64</v>
      </c>
      <c r="AL649" t="s">
        <v>5036</v>
      </c>
      <c r="AM649" t="s">
        <v>5031</v>
      </c>
      <c r="AN649" s="3">
        <v>45.79</v>
      </c>
      <c r="AO649" t="s">
        <v>5022</v>
      </c>
      <c r="AP649" t="s">
        <v>64</v>
      </c>
      <c r="AQ649" t="s">
        <v>5035</v>
      </c>
      <c r="AR649">
        <v>1532</v>
      </c>
      <c r="AS649" t="s">
        <v>66</v>
      </c>
    </row>
    <row r="650" spans="1:45" ht="16" x14ac:dyDescent="0.2">
      <c r="A650">
        <v>4100</v>
      </c>
      <c r="B650">
        <v>4100</v>
      </c>
      <c r="C650" s="2">
        <v>45707</v>
      </c>
      <c r="D650" t="s">
        <v>1748</v>
      </c>
      <c r="E650" t="s">
        <v>5037</v>
      </c>
      <c r="F650" s="3">
        <v>23.79</v>
      </c>
      <c r="G650" t="s">
        <v>47</v>
      </c>
      <c r="H650" s="3">
        <v>19</v>
      </c>
      <c r="I650" t="s">
        <v>48</v>
      </c>
      <c r="J650">
        <v>2702</v>
      </c>
      <c r="K650" t="s">
        <v>49</v>
      </c>
      <c r="L650" t="s">
        <v>50</v>
      </c>
      <c r="M650" t="s">
        <v>51</v>
      </c>
      <c r="N650">
        <v>561</v>
      </c>
      <c r="O650" t="s">
        <v>52</v>
      </c>
      <c r="P650" t="s">
        <v>53</v>
      </c>
      <c r="T650" t="s">
        <v>5030</v>
      </c>
      <c r="U650" t="s">
        <v>5031</v>
      </c>
      <c r="V650" t="s">
        <v>3378</v>
      </c>
      <c r="W650" t="s">
        <v>56</v>
      </c>
      <c r="X650" t="s">
        <v>5032</v>
      </c>
      <c r="Y650" t="s">
        <v>5033</v>
      </c>
      <c r="Z650" s="3">
        <v>0</v>
      </c>
      <c r="AA650" t="s">
        <v>5034</v>
      </c>
      <c r="AB650" t="s">
        <v>5022</v>
      </c>
      <c r="AC650" t="s">
        <v>61</v>
      </c>
      <c r="AD650" t="s">
        <v>61</v>
      </c>
      <c r="AE650" t="s">
        <v>5035</v>
      </c>
      <c r="AF650" t="s">
        <v>63</v>
      </c>
      <c r="AH650">
        <v>59</v>
      </c>
      <c r="AI650" s="2">
        <v>45707</v>
      </c>
      <c r="AJ650" t="s">
        <v>64</v>
      </c>
      <c r="AK650" t="s">
        <v>64</v>
      </c>
      <c r="AL650" t="s">
        <v>5036</v>
      </c>
      <c r="AM650" t="s">
        <v>5031</v>
      </c>
      <c r="AN650" s="3">
        <v>45.79</v>
      </c>
      <c r="AO650" t="s">
        <v>5022</v>
      </c>
      <c r="AP650" t="s">
        <v>64</v>
      </c>
      <c r="AQ650" t="s">
        <v>5035</v>
      </c>
      <c r="AR650">
        <v>1532</v>
      </c>
      <c r="AS650" t="s">
        <v>66</v>
      </c>
    </row>
    <row r="651" spans="1:45" ht="16" x14ac:dyDescent="0.2">
      <c r="A651">
        <v>3952</v>
      </c>
      <c r="B651">
        <v>3952</v>
      </c>
      <c r="C651" s="2">
        <v>45711</v>
      </c>
      <c r="D651" t="s">
        <v>1761</v>
      </c>
      <c r="E651" t="s">
        <v>5044</v>
      </c>
      <c r="F651" s="3">
        <v>218.21</v>
      </c>
      <c r="G651" t="s">
        <v>47</v>
      </c>
      <c r="H651" s="3">
        <v>0</v>
      </c>
      <c r="I651" t="s">
        <v>48</v>
      </c>
      <c r="J651">
        <v>2810</v>
      </c>
      <c r="K651" t="s">
        <v>49</v>
      </c>
      <c r="L651" t="s">
        <v>50</v>
      </c>
      <c r="M651" t="s">
        <v>51</v>
      </c>
      <c r="N651">
        <v>562</v>
      </c>
      <c r="O651" t="s">
        <v>52</v>
      </c>
      <c r="P651" t="s">
        <v>53</v>
      </c>
      <c r="T651" t="s">
        <v>5045</v>
      </c>
      <c r="V651" t="s">
        <v>3244</v>
      </c>
      <c r="W651" t="s">
        <v>56</v>
      </c>
      <c r="X651" t="s">
        <v>5046</v>
      </c>
      <c r="Y651" t="s">
        <v>5047</v>
      </c>
      <c r="Z651" s="3">
        <v>0</v>
      </c>
      <c r="AA651" t="s">
        <v>5048</v>
      </c>
      <c r="AB651" t="s">
        <v>5049</v>
      </c>
      <c r="AC651" t="s">
        <v>61</v>
      </c>
      <c r="AD651" t="s">
        <v>61</v>
      </c>
      <c r="AE651" t="s">
        <v>5050</v>
      </c>
      <c r="AF651" t="s">
        <v>63</v>
      </c>
      <c r="AH651">
        <v>0</v>
      </c>
      <c r="AI651" s="2">
        <v>45711</v>
      </c>
      <c r="AJ651" t="s">
        <v>64</v>
      </c>
      <c r="AK651" t="s">
        <v>64</v>
      </c>
      <c r="AL651" t="s">
        <v>5051</v>
      </c>
      <c r="AN651" s="3">
        <v>218.21</v>
      </c>
      <c r="AO651" t="s">
        <v>5049</v>
      </c>
      <c r="AP651" t="s">
        <v>64</v>
      </c>
      <c r="AQ651" t="s">
        <v>5050</v>
      </c>
      <c r="AR651">
        <v>1498</v>
      </c>
      <c r="AS651" t="s">
        <v>66</v>
      </c>
    </row>
    <row r="652" spans="1:45" ht="16" x14ac:dyDescent="0.2">
      <c r="A652">
        <v>3926</v>
      </c>
      <c r="B652">
        <v>3926</v>
      </c>
      <c r="C652" s="2">
        <v>45712</v>
      </c>
      <c r="D652" t="s">
        <v>1761</v>
      </c>
      <c r="E652" t="s">
        <v>4340</v>
      </c>
      <c r="F652" s="3">
        <v>4.99</v>
      </c>
      <c r="G652" t="s">
        <v>47</v>
      </c>
      <c r="H652" s="3">
        <v>0</v>
      </c>
      <c r="I652" t="s">
        <v>48</v>
      </c>
      <c r="J652">
        <v>2720</v>
      </c>
      <c r="K652" t="s">
        <v>49</v>
      </c>
      <c r="L652" t="s">
        <v>50</v>
      </c>
      <c r="M652" t="s">
        <v>51</v>
      </c>
      <c r="N652">
        <v>942</v>
      </c>
      <c r="O652" t="s">
        <v>52</v>
      </c>
      <c r="P652" t="s">
        <v>53</v>
      </c>
      <c r="T652" t="s">
        <v>1043</v>
      </c>
      <c r="U652" t="s">
        <v>5052</v>
      </c>
      <c r="V652" t="s">
        <v>3234</v>
      </c>
      <c r="W652" t="s">
        <v>56</v>
      </c>
      <c r="X652" t="s">
        <v>5053</v>
      </c>
      <c r="Y652" t="s">
        <v>953</v>
      </c>
      <c r="Z652" s="3">
        <v>19</v>
      </c>
      <c r="AA652" t="s">
        <v>1046</v>
      </c>
      <c r="AB652" t="s">
        <v>5054</v>
      </c>
      <c r="AC652" t="s">
        <v>61</v>
      </c>
      <c r="AD652" t="s">
        <v>61</v>
      </c>
      <c r="AE652" t="s">
        <v>5055</v>
      </c>
      <c r="AF652" t="s">
        <v>63</v>
      </c>
      <c r="AH652">
        <v>0</v>
      </c>
      <c r="AI652" s="2">
        <v>45712</v>
      </c>
      <c r="AJ652" t="s">
        <v>64</v>
      </c>
      <c r="AK652" t="s">
        <v>64</v>
      </c>
      <c r="AL652" t="s">
        <v>5056</v>
      </c>
      <c r="AM652" t="s">
        <v>5052</v>
      </c>
      <c r="AN652" s="3">
        <v>4.99</v>
      </c>
      <c r="AO652" t="s">
        <v>5054</v>
      </c>
      <c r="AP652" t="s">
        <v>64</v>
      </c>
      <c r="AQ652" t="s">
        <v>5055</v>
      </c>
      <c r="AR652">
        <v>1492</v>
      </c>
      <c r="AS652" t="s">
        <v>66</v>
      </c>
    </row>
    <row r="653" spans="1:45" ht="16" x14ac:dyDescent="0.2">
      <c r="A653">
        <v>3940</v>
      </c>
      <c r="B653">
        <v>3940</v>
      </c>
      <c r="C653" s="2">
        <v>45712</v>
      </c>
      <c r="D653" t="s">
        <v>1814</v>
      </c>
      <c r="E653" t="s">
        <v>5057</v>
      </c>
      <c r="F653" s="3">
        <v>73.7</v>
      </c>
      <c r="G653" t="s">
        <v>47</v>
      </c>
      <c r="H653" s="3">
        <v>0</v>
      </c>
      <c r="I653" t="s">
        <v>48</v>
      </c>
      <c r="J653">
        <v>2563</v>
      </c>
      <c r="K653" t="s">
        <v>49</v>
      </c>
      <c r="L653" t="s">
        <v>50</v>
      </c>
      <c r="M653" t="s">
        <v>51</v>
      </c>
      <c r="N653">
        <v>563</v>
      </c>
      <c r="O653" t="s">
        <v>52</v>
      </c>
      <c r="P653" t="s">
        <v>53</v>
      </c>
      <c r="T653" t="s">
        <v>5058</v>
      </c>
      <c r="V653" t="s">
        <v>3266</v>
      </c>
      <c r="W653" t="s">
        <v>56</v>
      </c>
      <c r="X653" t="s">
        <v>5059</v>
      </c>
      <c r="Y653" t="s">
        <v>4275</v>
      </c>
      <c r="Z653" s="3">
        <v>7</v>
      </c>
      <c r="AA653" t="s">
        <v>5060</v>
      </c>
      <c r="AB653" t="s">
        <v>5061</v>
      </c>
      <c r="AC653" t="s">
        <v>61</v>
      </c>
      <c r="AD653" t="s">
        <v>61</v>
      </c>
      <c r="AE653" t="s">
        <v>5062</v>
      </c>
      <c r="AF653" t="s">
        <v>63</v>
      </c>
      <c r="AH653">
        <v>0</v>
      </c>
      <c r="AI653" s="2">
        <v>45712</v>
      </c>
      <c r="AJ653" t="s">
        <v>64</v>
      </c>
      <c r="AK653" t="s">
        <v>64</v>
      </c>
      <c r="AL653" t="s">
        <v>5063</v>
      </c>
      <c r="AN653" s="3">
        <v>73.7</v>
      </c>
      <c r="AO653" t="s">
        <v>5061</v>
      </c>
      <c r="AP653" t="s">
        <v>64</v>
      </c>
      <c r="AQ653" t="s">
        <v>5062</v>
      </c>
      <c r="AR653">
        <v>1496</v>
      </c>
      <c r="AS653" t="s">
        <v>66</v>
      </c>
    </row>
    <row r="654" spans="1:45" ht="16" x14ac:dyDescent="0.2">
      <c r="A654">
        <v>3917</v>
      </c>
      <c r="B654">
        <v>3917</v>
      </c>
      <c r="C654" s="2">
        <v>45712.041666666657</v>
      </c>
      <c r="D654" t="s">
        <v>1814</v>
      </c>
      <c r="E654" t="s">
        <v>4510</v>
      </c>
      <c r="F654" s="3">
        <v>22.97</v>
      </c>
      <c r="G654" t="s">
        <v>47</v>
      </c>
      <c r="H654" s="3">
        <v>0</v>
      </c>
      <c r="I654" t="s">
        <v>48</v>
      </c>
      <c r="J654">
        <v>2710</v>
      </c>
      <c r="K654" t="s">
        <v>49</v>
      </c>
      <c r="L654" t="s">
        <v>50</v>
      </c>
      <c r="M654" t="s">
        <v>51</v>
      </c>
      <c r="N654">
        <v>940</v>
      </c>
      <c r="O654" t="s">
        <v>52</v>
      </c>
      <c r="P654" t="s">
        <v>53</v>
      </c>
      <c r="T654" t="s">
        <v>5064</v>
      </c>
      <c r="U654" t="s">
        <v>5065</v>
      </c>
      <c r="V654" t="s">
        <v>3239</v>
      </c>
      <c r="W654" t="s">
        <v>56</v>
      </c>
      <c r="X654" t="s">
        <v>5066</v>
      </c>
      <c r="Y654" t="s">
        <v>2061</v>
      </c>
      <c r="Z654" s="3">
        <v>19</v>
      </c>
      <c r="AA654" t="s">
        <v>5067</v>
      </c>
      <c r="AB654" t="s">
        <v>5054</v>
      </c>
      <c r="AC654" t="s">
        <v>61</v>
      </c>
      <c r="AD654" t="s">
        <v>61</v>
      </c>
      <c r="AE654" t="s">
        <v>5068</v>
      </c>
      <c r="AF654" t="s">
        <v>63</v>
      </c>
      <c r="AH654">
        <v>0</v>
      </c>
      <c r="AI654" s="2">
        <v>45712</v>
      </c>
      <c r="AJ654" t="s">
        <v>64</v>
      </c>
      <c r="AK654" t="s">
        <v>64</v>
      </c>
      <c r="AL654" t="s">
        <v>5069</v>
      </c>
      <c r="AM654" t="s">
        <v>5065</v>
      </c>
      <c r="AN654" s="3">
        <v>22.97</v>
      </c>
      <c r="AO654" t="s">
        <v>5054</v>
      </c>
      <c r="AP654" t="s">
        <v>64</v>
      </c>
      <c r="AQ654" t="s">
        <v>5068</v>
      </c>
      <c r="AR654">
        <v>1483</v>
      </c>
      <c r="AS654" t="s">
        <v>66</v>
      </c>
    </row>
    <row r="655" spans="1:45" ht="16" x14ac:dyDescent="0.2">
      <c r="A655">
        <v>3933</v>
      </c>
      <c r="B655">
        <v>3933</v>
      </c>
      <c r="C655" s="2">
        <v>45712.041666666657</v>
      </c>
      <c r="D655" t="s">
        <v>1782</v>
      </c>
      <c r="E655" t="s">
        <v>5070</v>
      </c>
      <c r="F655" s="3">
        <v>469.39</v>
      </c>
      <c r="G655" t="s">
        <v>47</v>
      </c>
      <c r="H655" s="3">
        <v>0</v>
      </c>
      <c r="I655" t="s">
        <v>48</v>
      </c>
      <c r="J655">
        <v>2704</v>
      </c>
      <c r="K655" t="s">
        <v>49</v>
      </c>
      <c r="L655" t="s">
        <v>50</v>
      </c>
      <c r="M655" t="s">
        <v>51</v>
      </c>
      <c r="N655">
        <v>940</v>
      </c>
      <c r="O655" t="s">
        <v>52</v>
      </c>
      <c r="P655" t="s">
        <v>53</v>
      </c>
      <c r="T655" t="s">
        <v>3624</v>
      </c>
      <c r="U655" t="s">
        <v>5071</v>
      </c>
      <c r="V655" t="s">
        <v>3224</v>
      </c>
      <c r="W655" t="s">
        <v>56</v>
      </c>
      <c r="X655" t="s">
        <v>5072</v>
      </c>
      <c r="Y655" t="s">
        <v>231</v>
      </c>
      <c r="Z655" s="3">
        <v>19</v>
      </c>
      <c r="AA655" t="s">
        <v>3627</v>
      </c>
      <c r="AB655" t="s">
        <v>5073</v>
      </c>
      <c r="AC655" t="s">
        <v>61</v>
      </c>
      <c r="AD655" t="s">
        <v>61</v>
      </c>
      <c r="AE655" t="s">
        <v>5074</v>
      </c>
      <c r="AF655" t="s">
        <v>63</v>
      </c>
      <c r="AH655">
        <v>0</v>
      </c>
      <c r="AI655" s="2">
        <v>45712</v>
      </c>
      <c r="AJ655" t="s">
        <v>64</v>
      </c>
      <c r="AK655" t="s">
        <v>64</v>
      </c>
      <c r="AL655" t="s">
        <v>5075</v>
      </c>
      <c r="AM655" t="s">
        <v>5071</v>
      </c>
      <c r="AN655" s="3">
        <v>469.39</v>
      </c>
      <c r="AO655" t="s">
        <v>5073</v>
      </c>
      <c r="AP655" t="s">
        <v>64</v>
      </c>
      <c r="AQ655" t="s">
        <v>5074</v>
      </c>
      <c r="AR655">
        <v>1484</v>
      </c>
      <c r="AS655" t="s">
        <v>66</v>
      </c>
    </row>
    <row r="656" spans="1:45" ht="16" x14ac:dyDescent="0.2">
      <c r="A656">
        <v>3919</v>
      </c>
      <c r="B656">
        <v>3919</v>
      </c>
      <c r="C656" s="2">
        <v>45712.041666666657</v>
      </c>
      <c r="D656" t="s">
        <v>1814</v>
      </c>
      <c r="E656" t="s">
        <v>68</v>
      </c>
      <c r="F656" s="3">
        <v>5.39</v>
      </c>
      <c r="G656" t="s">
        <v>47</v>
      </c>
      <c r="H656" s="3">
        <v>0</v>
      </c>
      <c r="I656" t="s">
        <v>48</v>
      </c>
      <c r="J656">
        <v>2710</v>
      </c>
      <c r="K656" t="s">
        <v>49</v>
      </c>
      <c r="L656" t="s">
        <v>50</v>
      </c>
      <c r="M656" t="s">
        <v>51</v>
      </c>
      <c r="N656">
        <v>940</v>
      </c>
      <c r="O656" t="s">
        <v>52</v>
      </c>
      <c r="P656" t="s">
        <v>53</v>
      </c>
      <c r="T656" t="s">
        <v>4205</v>
      </c>
      <c r="U656" t="s">
        <v>5076</v>
      </c>
      <c r="V656" t="s">
        <v>3188</v>
      </c>
      <c r="W656" t="s">
        <v>56</v>
      </c>
      <c r="X656" t="s">
        <v>5077</v>
      </c>
      <c r="Y656" t="s">
        <v>72</v>
      </c>
      <c r="Z656" s="3">
        <v>19</v>
      </c>
      <c r="AA656" t="s">
        <v>4208</v>
      </c>
      <c r="AB656" t="s">
        <v>5073</v>
      </c>
      <c r="AC656" t="s">
        <v>61</v>
      </c>
      <c r="AD656" t="s">
        <v>61</v>
      </c>
      <c r="AE656" t="s">
        <v>5078</v>
      </c>
      <c r="AF656" t="s">
        <v>63</v>
      </c>
      <c r="AH656">
        <v>0</v>
      </c>
      <c r="AI656" s="2">
        <v>45712</v>
      </c>
      <c r="AJ656" t="s">
        <v>64</v>
      </c>
      <c r="AK656" t="s">
        <v>64</v>
      </c>
      <c r="AL656" t="s">
        <v>5079</v>
      </c>
      <c r="AM656" t="s">
        <v>5076</v>
      </c>
      <c r="AN656" s="3">
        <v>5.39</v>
      </c>
      <c r="AO656" t="s">
        <v>5073</v>
      </c>
      <c r="AP656" t="s">
        <v>64</v>
      </c>
      <c r="AQ656" t="s">
        <v>5078</v>
      </c>
      <c r="AR656">
        <v>1485</v>
      </c>
      <c r="AS656" t="s">
        <v>66</v>
      </c>
    </row>
    <row r="657" spans="1:45" ht="16" x14ac:dyDescent="0.2">
      <c r="A657">
        <v>4076</v>
      </c>
      <c r="B657">
        <v>4076</v>
      </c>
      <c r="C657" s="2">
        <v>45712.041666666657</v>
      </c>
      <c r="D657" t="s">
        <v>1538</v>
      </c>
      <c r="E657" t="s">
        <v>5080</v>
      </c>
      <c r="F657" s="3">
        <v>40070</v>
      </c>
      <c r="G657" t="s">
        <v>47</v>
      </c>
      <c r="H657" s="3">
        <v>0</v>
      </c>
      <c r="I657" t="s">
        <v>104</v>
      </c>
      <c r="J657">
        <v>940</v>
      </c>
      <c r="K657" t="s">
        <v>52</v>
      </c>
      <c r="L657" t="s">
        <v>53</v>
      </c>
      <c r="N657">
        <v>3200</v>
      </c>
      <c r="O657" t="s">
        <v>49</v>
      </c>
      <c r="P657" t="s">
        <v>105</v>
      </c>
      <c r="Q657" t="s">
        <v>106</v>
      </c>
      <c r="T657" t="s">
        <v>5081</v>
      </c>
      <c r="U657" t="s">
        <v>5082</v>
      </c>
      <c r="V657" t="s">
        <v>3420</v>
      </c>
      <c r="W657" t="s">
        <v>56</v>
      </c>
      <c r="X657" t="s">
        <v>5083</v>
      </c>
      <c r="Y657" t="s">
        <v>5084</v>
      </c>
      <c r="Z657" s="3">
        <v>16</v>
      </c>
      <c r="AA657" t="s">
        <v>5085</v>
      </c>
      <c r="AB657" t="s">
        <v>5086</v>
      </c>
      <c r="AC657" t="s">
        <v>61</v>
      </c>
      <c r="AD657" t="s">
        <v>61</v>
      </c>
      <c r="AE657" t="s">
        <v>5087</v>
      </c>
      <c r="AF657" t="s">
        <v>63</v>
      </c>
      <c r="AH657">
        <v>0</v>
      </c>
      <c r="AI657" s="2">
        <v>45712</v>
      </c>
      <c r="AJ657" t="s">
        <v>64</v>
      </c>
      <c r="AK657" t="s">
        <v>64</v>
      </c>
      <c r="AL657" t="s">
        <v>5088</v>
      </c>
      <c r="AM657" t="s">
        <v>5082</v>
      </c>
      <c r="AN657" s="3">
        <v>47086</v>
      </c>
      <c r="AO657" t="s">
        <v>5086</v>
      </c>
      <c r="AP657" t="s">
        <v>64</v>
      </c>
      <c r="AQ657" t="s">
        <v>5087</v>
      </c>
      <c r="AR657">
        <v>1488</v>
      </c>
      <c r="AS657" t="s">
        <v>66</v>
      </c>
    </row>
    <row r="658" spans="1:45" ht="16" x14ac:dyDescent="0.2">
      <c r="A658">
        <v>4004</v>
      </c>
      <c r="B658">
        <v>4004</v>
      </c>
      <c r="C658" s="2">
        <v>45712.416307870371</v>
      </c>
      <c r="D658" t="s">
        <v>1761</v>
      </c>
      <c r="E658" t="s">
        <v>5091</v>
      </c>
      <c r="F658" s="3">
        <v>73.19</v>
      </c>
      <c r="G658" t="s">
        <v>47</v>
      </c>
      <c r="H658" s="3">
        <v>0</v>
      </c>
      <c r="I658" t="s">
        <v>48</v>
      </c>
      <c r="J658">
        <v>2563</v>
      </c>
      <c r="K658" t="s">
        <v>49</v>
      </c>
      <c r="L658" t="s">
        <v>50</v>
      </c>
      <c r="M658" t="s">
        <v>51</v>
      </c>
      <c r="N658">
        <v>941</v>
      </c>
      <c r="O658" t="s">
        <v>52</v>
      </c>
      <c r="P658" t="s">
        <v>53</v>
      </c>
      <c r="T658" t="s">
        <v>4967</v>
      </c>
      <c r="U658" t="s">
        <v>5092</v>
      </c>
      <c r="V658" t="s">
        <v>3165</v>
      </c>
      <c r="W658" t="s">
        <v>56</v>
      </c>
      <c r="X658" t="s">
        <v>5093</v>
      </c>
      <c r="Y658" t="s">
        <v>4275</v>
      </c>
      <c r="Z658" s="3">
        <v>7</v>
      </c>
      <c r="AA658" t="s">
        <v>4969</v>
      </c>
      <c r="AB658" t="s">
        <v>5061</v>
      </c>
      <c r="AC658" t="s">
        <v>61</v>
      </c>
      <c r="AD658" t="s">
        <v>61</v>
      </c>
      <c r="AE658" t="s">
        <v>5094</v>
      </c>
      <c r="AF658" t="s">
        <v>63</v>
      </c>
      <c r="AH658">
        <v>0</v>
      </c>
      <c r="AI658" s="2">
        <v>45712</v>
      </c>
      <c r="AJ658" t="s">
        <v>64</v>
      </c>
      <c r="AK658" t="s">
        <v>64</v>
      </c>
      <c r="AL658" t="s">
        <v>5095</v>
      </c>
      <c r="AM658" t="s">
        <v>5092</v>
      </c>
      <c r="AN658" s="3">
        <v>146.38</v>
      </c>
      <c r="AO658" t="s">
        <v>5061</v>
      </c>
      <c r="AP658" t="s">
        <v>64</v>
      </c>
      <c r="AQ658" t="s">
        <v>5094</v>
      </c>
      <c r="AR658">
        <v>1487</v>
      </c>
      <c r="AS658" t="s">
        <v>66</v>
      </c>
    </row>
    <row r="659" spans="1:45" ht="16" x14ac:dyDescent="0.2">
      <c r="A659">
        <v>4005</v>
      </c>
      <c r="B659">
        <v>4005</v>
      </c>
      <c r="C659" s="2">
        <v>45712.416307870371</v>
      </c>
      <c r="D659" t="s">
        <v>1761</v>
      </c>
      <c r="E659" t="s">
        <v>5096</v>
      </c>
      <c r="F659" s="3">
        <v>73.19</v>
      </c>
      <c r="G659" t="s">
        <v>47</v>
      </c>
      <c r="H659" s="3">
        <v>0</v>
      </c>
      <c r="I659" t="s">
        <v>48</v>
      </c>
      <c r="J659">
        <v>2900</v>
      </c>
      <c r="K659" t="s">
        <v>49</v>
      </c>
      <c r="L659" t="s">
        <v>50</v>
      </c>
      <c r="M659" t="s">
        <v>51</v>
      </c>
      <c r="N659">
        <v>941</v>
      </c>
      <c r="O659" t="s">
        <v>52</v>
      </c>
      <c r="P659" t="s">
        <v>53</v>
      </c>
      <c r="T659" t="s">
        <v>4967</v>
      </c>
      <c r="U659" t="s">
        <v>5092</v>
      </c>
      <c r="V659" t="s">
        <v>3165</v>
      </c>
      <c r="W659" t="s">
        <v>56</v>
      </c>
      <c r="X659" t="s">
        <v>5093</v>
      </c>
      <c r="Y659" t="s">
        <v>4275</v>
      </c>
      <c r="Z659" s="3">
        <v>7</v>
      </c>
      <c r="AA659" t="s">
        <v>4969</v>
      </c>
      <c r="AB659" t="s">
        <v>5061</v>
      </c>
      <c r="AC659" t="s">
        <v>61</v>
      </c>
      <c r="AD659" t="s">
        <v>61</v>
      </c>
      <c r="AE659" t="s">
        <v>5094</v>
      </c>
      <c r="AF659" t="s">
        <v>63</v>
      </c>
      <c r="AH659">
        <v>0</v>
      </c>
      <c r="AI659" s="2">
        <v>45712</v>
      </c>
      <c r="AJ659" t="s">
        <v>64</v>
      </c>
      <c r="AK659" t="s">
        <v>64</v>
      </c>
      <c r="AL659" t="s">
        <v>5095</v>
      </c>
      <c r="AM659" t="s">
        <v>5092</v>
      </c>
      <c r="AN659" s="3">
        <v>146.38</v>
      </c>
      <c r="AO659" t="s">
        <v>5061</v>
      </c>
      <c r="AP659" t="s">
        <v>64</v>
      </c>
      <c r="AQ659" t="s">
        <v>5094</v>
      </c>
      <c r="AR659">
        <v>1487</v>
      </c>
      <c r="AS659" t="s">
        <v>66</v>
      </c>
    </row>
    <row r="660" spans="1:45" ht="16" x14ac:dyDescent="0.2">
      <c r="A660">
        <v>3953</v>
      </c>
      <c r="B660">
        <v>3953</v>
      </c>
      <c r="C660" s="2">
        <v>45713</v>
      </c>
      <c r="D660" t="s">
        <v>1761</v>
      </c>
      <c r="E660" t="s">
        <v>5100</v>
      </c>
      <c r="F660" s="3">
        <v>12.82</v>
      </c>
      <c r="G660" t="s">
        <v>47</v>
      </c>
      <c r="H660" s="3">
        <v>0</v>
      </c>
      <c r="I660" t="s">
        <v>48</v>
      </c>
      <c r="J660">
        <v>2561</v>
      </c>
      <c r="K660" t="s">
        <v>49</v>
      </c>
      <c r="L660" t="s">
        <v>50</v>
      </c>
      <c r="M660" t="s">
        <v>51</v>
      </c>
      <c r="N660">
        <v>562</v>
      </c>
      <c r="O660" t="s">
        <v>52</v>
      </c>
      <c r="P660" t="s">
        <v>53</v>
      </c>
      <c r="T660" t="s">
        <v>5101</v>
      </c>
      <c r="V660" t="s">
        <v>3253</v>
      </c>
      <c r="W660" t="s">
        <v>56</v>
      </c>
      <c r="X660" t="s">
        <v>5102</v>
      </c>
      <c r="Y660" t="s">
        <v>5103</v>
      </c>
      <c r="Z660" s="3">
        <v>0</v>
      </c>
      <c r="AA660" t="s">
        <v>5104</v>
      </c>
      <c r="AB660" t="s">
        <v>5105</v>
      </c>
      <c r="AC660" t="s">
        <v>61</v>
      </c>
      <c r="AD660" t="s">
        <v>61</v>
      </c>
      <c r="AE660" t="s">
        <v>5106</v>
      </c>
      <c r="AF660" t="s">
        <v>63</v>
      </c>
      <c r="AH660">
        <v>0</v>
      </c>
      <c r="AI660" s="2">
        <v>45713</v>
      </c>
      <c r="AJ660" t="s">
        <v>64</v>
      </c>
      <c r="AK660" t="s">
        <v>64</v>
      </c>
      <c r="AL660" t="s">
        <v>5107</v>
      </c>
      <c r="AN660" s="3">
        <v>99.52</v>
      </c>
      <c r="AO660" t="s">
        <v>5105</v>
      </c>
      <c r="AP660" t="s">
        <v>64</v>
      </c>
      <c r="AQ660" t="s">
        <v>5106</v>
      </c>
      <c r="AR660">
        <v>1497</v>
      </c>
      <c r="AS660" t="s">
        <v>66</v>
      </c>
    </row>
    <row r="661" spans="1:45" ht="16" x14ac:dyDescent="0.2">
      <c r="A661">
        <v>3954</v>
      </c>
      <c r="B661">
        <v>3954</v>
      </c>
      <c r="C661" s="2">
        <v>45713</v>
      </c>
      <c r="D661" t="s">
        <v>1761</v>
      </c>
      <c r="E661" t="s">
        <v>5108</v>
      </c>
      <c r="F661" s="3">
        <v>86.7</v>
      </c>
      <c r="G661" t="s">
        <v>47</v>
      </c>
      <c r="H661" s="3">
        <v>19</v>
      </c>
      <c r="I661" t="s">
        <v>48</v>
      </c>
      <c r="J661">
        <v>2810</v>
      </c>
      <c r="K661" t="s">
        <v>49</v>
      </c>
      <c r="L661" t="s">
        <v>50</v>
      </c>
      <c r="M661" t="s">
        <v>51</v>
      </c>
      <c r="N661">
        <v>562</v>
      </c>
      <c r="O661" t="s">
        <v>52</v>
      </c>
      <c r="P661" t="s">
        <v>53</v>
      </c>
      <c r="T661" t="s">
        <v>5101</v>
      </c>
      <c r="V661" t="s">
        <v>3253</v>
      </c>
      <c r="W661" t="s">
        <v>56</v>
      </c>
      <c r="X661" t="s">
        <v>5102</v>
      </c>
      <c r="Y661" t="s">
        <v>5103</v>
      </c>
      <c r="Z661" s="3">
        <v>0</v>
      </c>
      <c r="AA661" t="s">
        <v>5104</v>
      </c>
      <c r="AB661" t="s">
        <v>5105</v>
      </c>
      <c r="AC661" t="s">
        <v>61</v>
      </c>
      <c r="AD661" t="s">
        <v>61</v>
      </c>
      <c r="AE661" t="s">
        <v>5106</v>
      </c>
      <c r="AF661" t="s">
        <v>63</v>
      </c>
      <c r="AH661">
        <v>59</v>
      </c>
      <c r="AI661" s="2">
        <v>45713</v>
      </c>
      <c r="AJ661" t="s">
        <v>64</v>
      </c>
      <c r="AK661" t="s">
        <v>64</v>
      </c>
      <c r="AL661" t="s">
        <v>5107</v>
      </c>
      <c r="AN661" s="3">
        <v>99.52</v>
      </c>
      <c r="AO661" t="s">
        <v>5105</v>
      </c>
      <c r="AP661" t="s">
        <v>64</v>
      </c>
      <c r="AQ661" t="s">
        <v>5106</v>
      </c>
      <c r="AR661">
        <v>1497</v>
      </c>
      <c r="AS661" t="s">
        <v>66</v>
      </c>
    </row>
    <row r="662" spans="1:45" ht="16" x14ac:dyDescent="0.2">
      <c r="A662">
        <v>3963</v>
      </c>
      <c r="B662">
        <v>3963</v>
      </c>
      <c r="C662" s="2">
        <v>45713</v>
      </c>
      <c r="D662" t="s">
        <v>1814</v>
      </c>
      <c r="E662" t="s">
        <v>5109</v>
      </c>
      <c r="F662" s="3">
        <v>19.600000000000001</v>
      </c>
      <c r="G662" t="s">
        <v>47</v>
      </c>
      <c r="H662" s="3">
        <v>0</v>
      </c>
      <c r="I662" t="s">
        <v>48</v>
      </c>
      <c r="J662">
        <v>2560</v>
      </c>
      <c r="K662" t="s">
        <v>49</v>
      </c>
      <c r="L662" t="s">
        <v>50</v>
      </c>
      <c r="M662" t="s">
        <v>51</v>
      </c>
      <c r="N662">
        <v>561</v>
      </c>
      <c r="O662" t="s">
        <v>52</v>
      </c>
      <c r="P662" t="s">
        <v>53</v>
      </c>
      <c r="T662" t="s">
        <v>5110</v>
      </c>
      <c r="U662" t="s">
        <v>5111</v>
      </c>
      <c r="V662" t="s">
        <v>3334</v>
      </c>
      <c r="W662" t="s">
        <v>56</v>
      </c>
      <c r="X662" t="s">
        <v>5112</v>
      </c>
      <c r="Y662" t="s">
        <v>5113</v>
      </c>
      <c r="Z662" s="3">
        <v>0</v>
      </c>
      <c r="AA662" t="s">
        <v>5114</v>
      </c>
      <c r="AB662" t="s">
        <v>5105</v>
      </c>
      <c r="AC662" t="s">
        <v>61</v>
      </c>
      <c r="AD662" t="s">
        <v>61</v>
      </c>
      <c r="AE662" t="s">
        <v>5115</v>
      </c>
      <c r="AF662" t="s">
        <v>63</v>
      </c>
      <c r="AH662">
        <v>0</v>
      </c>
      <c r="AI662" s="2">
        <v>45713</v>
      </c>
      <c r="AJ662" t="s">
        <v>64</v>
      </c>
      <c r="AK662" t="s">
        <v>64</v>
      </c>
      <c r="AL662" t="s">
        <v>5116</v>
      </c>
      <c r="AM662" t="s">
        <v>5111</v>
      </c>
      <c r="AN662" s="3">
        <v>19.600000000000001</v>
      </c>
      <c r="AO662" t="s">
        <v>5105</v>
      </c>
      <c r="AP662" t="s">
        <v>64</v>
      </c>
      <c r="AQ662" t="s">
        <v>5115</v>
      </c>
      <c r="AR662">
        <v>1511</v>
      </c>
      <c r="AS662" t="s">
        <v>66</v>
      </c>
    </row>
    <row r="663" spans="1:45" ht="16" x14ac:dyDescent="0.2">
      <c r="A663">
        <v>3994</v>
      </c>
      <c r="B663">
        <v>3994</v>
      </c>
      <c r="C663" s="2">
        <v>45713</v>
      </c>
      <c r="D663" t="s">
        <v>1761</v>
      </c>
      <c r="E663" t="s">
        <v>4330</v>
      </c>
      <c r="F663" s="3">
        <v>22.78</v>
      </c>
      <c r="G663" t="s">
        <v>47</v>
      </c>
      <c r="H663" s="3">
        <v>0</v>
      </c>
      <c r="I663" t="s">
        <v>48</v>
      </c>
      <c r="J663">
        <v>2720</v>
      </c>
      <c r="K663" t="s">
        <v>49</v>
      </c>
      <c r="L663" t="s">
        <v>50</v>
      </c>
      <c r="M663" t="s">
        <v>51</v>
      </c>
      <c r="N663">
        <v>942</v>
      </c>
      <c r="O663" t="s">
        <v>52</v>
      </c>
      <c r="P663" t="s">
        <v>53</v>
      </c>
      <c r="T663" t="s">
        <v>5117</v>
      </c>
      <c r="U663" t="s">
        <v>5118</v>
      </c>
      <c r="V663" t="s">
        <v>3450</v>
      </c>
      <c r="W663" t="s">
        <v>56</v>
      </c>
      <c r="X663" t="s">
        <v>5119</v>
      </c>
      <c r="Y663" t="s">
        <v>2036</v>
      </c>
      <c r="Z663" s="3">
        <v>19</v>
      </c>
      <c r="AA663" t="s">
        <v>5120</v>
      </c>
      <c r="AB663" t="s">
        <v>5049</v>
      </c>
      <c r="AC663" t="s">
        <v>61</v>
      </c>
      <c r="AD663" t="s">
        <v>61</v>
      </c>
      <c r="AE663" t="s">
        <v>5121</v>
      </c>
      <c r="AF663" t="s">
        <v>63</v>
      </c>
      <c r="AH663">
        <v>0</v>
      </c>
      <c r="AI663" s="2">
        <v>45713</v>
      </c>
      <c r="AJ663" t="s">
        <v>64</v>
      </c>
      <c r="AK663" t="s">
        <v>64</v>
      </c>
      <c r="AL663" t="s">
        <v>5122</v>
      </c>
      <c r="AM663" t="s">
        <v>5118</v>
      </c>
      <c r="AN663" s="3">
        <v>22.78</v>
      </c>
      <c r="AO663" t="s">
        <v>5049</v>
      </c>
      <c r="AP663" t="s">
        <v>64</v>
      </c>
      <c r="AQ663" t="s">
        <v>5121</v>
      </c>
      <c r="AR663">
        <v>1513</v>
      </c>
      <c r="AS663" t="s">
        <v>66</v>
      </c>
    </row>
    <row r="664" spans="1:45" ht="16" x14ac:dyDescent="0.2">
      <c r="A664">
        <v>3995</v>
      </c>
      <c r="B664">
        <v>3995</v>
      </c>
      <c r="C664" s="2">
        <v>45713</v>
      </c>
      <c r="D664" t="s">
        <v>1748</v>
      </c>
      <c r="E664" t="s">
        <v>5123</v>
      </c>
      <c r="F664" s="3">
        <v>0.4</v>
      </c>
      <c r="G664" t="s">
        <v>47</v>
      </c>
      <c r="H664" s="3">
        <v>0</v>
      </c>
      <c r="I664" t="s">
        <v>48</v>
      </c>
      <c r="J664">
        <v>2705</v>
      </c>
      <c r="K664" t="s">
        <v>49</v>
      </c>
      <c r="L664" t="s">
        <v>50</v>
      </c>
      <c r="M664" t="s">
        <v>51</v>
      </c>
      <c r="N664">
        <v>942</v>
      </c>
      <c r="O664" t="s">
        <v>52</v>
      </c>
      <c r="P664" t="s">
        <v>53</v>
      </c>
      <c r="T664" t="s">
        <v>5117</v>
      </c>
      <c r="U664" t="s">
        <v>5118</v>
      </c>
      <c r="V664" t="s">
        <v>3450</v>
      </c>
      <c r="W664" t="s">
        <v>56</v>
      </c>
      <c r="X664" t="s">
        <v>5119</v>
      </c>
      <c r="Y664" t="s">
        <v>2036</v>
      </c>
      <c r="Z664" s="3">
        <v>19</v>
      </c>
      <c r="AA664" t="s">
        <v>5120</v>
      </c>
      <c r="AB664" t="s">
        <v>5049</v>
      </c>
      <c r="AC664" t="s">
        <v>61</v>
      </c>
      <c r="AD664" t="s">
        <v>61</v>
      </c>
      <c r="AE664" t="s">
        <v>5121</v>
      </c>
      <c r="AF664" t="s">
        <v>63</v>
      </c>
      <c r="AH664">
        <v>0</v>
      </c>
      <c r="AI664" s="2">
        <v>45713</v>
      </c>
      <c r="AJ664" t="s">
        <v>64</v>
      </c>
      <c r="AK664" t="s">
        <v>64</v>
      </c>
      <c r="AL664" t="s">
        <v>5122</v>
      </c>
      <c r="AM664" t="s">
        <v>5118</v>
      </c>
      <c r="AN664" s="3">
        <v>22.78</v>
      </c>
      <c r="AO664" t="s">
        <v>5049</v>
      </c>
      <c r="AP664" t="s">
        <v>64</v>
      </c>
      <c r="AQ664" t="s">
        <v>5121</v>
      </c>
      <c r="AR664">
        <v>1513</v>
      </c>
      <c r="AS664" t="s">
        <v>66</v>
      </c>
    </row>
    <row r="665" spans="1:45" ht="16" x14ac:dyDescent="0.2">
      <c r="A665">
        <v>4017</v>
      </c>
      <c r="B665">
        <v>4017</v>
      </c>
      <c r="C665" s="2">
        <v>45713</v>
      </c>
      <c r="D665" t="s">
        <v>1814</v>
      </c>
      <c r="E665" t="s">
        <v>5124</v>
      </c>
      <c r="F665" s="3">
        <v>11.2</v>
      </c>
      <c r="G665" t="s">
        <v>47</v>
      </c>
      <c r="H665" s="3">
        <v>0</v>
      </c>
      <c r="I665" t="s">
        <v>48</v>
      </c>
      <c r="J665">
        <v>2560</v>
      </c>
      <c r="K665" t="s">
        <v>49</v>
      </c>
      <c r="L665" t="s">
        <v>50</v>
      </c>
      <c r="M665" t="s">
        <v>51</v>
      </c>
      <c r="N665">
        <v>563</v>
      </c>
      <c r="O665" t="s">
        <v>52</v>
      </c>
      <c r="P665" t="s">
        <v>53</v>
      </c>
      <c r="T665" t="s">
        <v>5110</v>
      </c>
      <c r="U665" t="s">
        <v>5125</v>
      </c>
      <c r="V665" t="s">
        <v>3363</v>
      </c>
      <c r="W665" t="s">
        <v>56</v>
      </c>
      <c r="X665" t="s">
        <v>5126</v>
      </c>
      <c r="Y665" t="s">
        <v>5127</v>
      </c>
      <c r="Z665" s="3">
        <v>0</v>
      </c>
      <c r="AA665" t="s">
        <v>5114</v>
      </c>
      <c r="AB665" t="s">
        <v>5105</v>
      </c>
      <c r="AC665" t="s">
        <v>61</v>
      </c>
      <c r="AD665" t="s">
        <v>61</v>
      </c>
      <c r="AE665" t="s">
        <v>5128</v>
      </c>
      <c r="AF665" t="s">
        <v>63</v>
      </c>
      <c r="AH665">
        <v>0</v>
      </c>
      <c r="AI665" s="2">
        <v>45713</v>
      </c>
      <c r="AJ665" t="s">
        <v>64</v>
      </c>
      <c r="AK665" t="s">
        <v>64</v>
      </c>
      <c r="AL665" t="s">
        <v>5129</v>
      </c>
      <c r="AM665" t="s">
        <v>5125</v>
      </c>
      <c r="AN665" s="3">
        <v>19.600000000000001</v>
      </c>
      <c r="AO665" t="s">
        <v>5105</v>
      </c>
      <c r="AP665" t="s">
        <v>64</v>
      </c>
      <c r="AQ665" t="s">
        <v>5128</v>
      </c>
      <c r="AR665">
        <v>1531</v>
      </c>
      <c r="AS665" t="s">
        <v>66</v>
      </c>
    </row>
    <row r="666" spans="1:45" ht="16" x14ac:dyDescent="0.2">
      <c r="A666">
        <v>4018</v>
      </c>
      <c r="B666">
        <v>4018</v>
      </c>
      <c r="C666" s="2">
        <v>45713</v>
      </c>
      <c r="D666" t="s">
        <v>1814</v>
      </c>
      <c r="E666" t="s">
        <v>5130</v>
      </c>
      <c r="F666" s="3">
        <v>4.8</v>
      </c>
      <c r="G666" t="s">
        <v>47</v>
      </c>
      <c r="H666" s="3">
        <v>0</v>
      </c>
      <c r="I666" t="s">
        <v>48</v>
      </c>
      <c r="J666">
        <v>2564</v>
      </c>
      <c r="K666" t="s">
        <v>49</v>
      </c>
      <c r="L666" t="s">
        <v>50</v>
      </c>
      <c r="M666" t="s">
        <v>51</v>
      </c>
      <c r="N666">
        <v>563</v>
      </c>
      <c r="O666" t="s">
        <v>52</v>
      </c>
      <c r="P666" t="s">
        <v>53</v>
      </c>
      <c r="T666" t="s">
        <v>5110</v>
      </c>
      <c r="U666" t="s">
        <v>5125</v>
      </c>
      <c r="V666" t="s">
        <v>3363</v>
      </c>
      <c r="W666" t="s">
        <v>56</v>
      </c>
      <c r="X666" t="s">
        <v>5126</v>
      </c>
      <c r="Y666" t="s">
        <v>5127</v>
      </c>
      <c r="Z666" s="3">
        <v>0</v>
      </c>
      <c r="AA666" t="s">
        <v>5114</v>
      </c>
      <c r="AB666" t="s">
        <v>5105</v>
      </c>
      <c r="AC666" t="s">
        <v>61</v>
      </c>
      <c r="AD666" t="s">
        <v>61</v>
      </c>
      <c r="AE666" t="s">
        <v>5128</v>
      </c>
      <c r="AF666" t="s">
        <v>63</v>
      </c>
      <c r="AH666">
        <v>0</v>
      </c>
      <c r="AI666" s="2">
        <v>45713</v>
      </c>
      <c r="AJ666" t="s">
        <v>64</v>
      </c>
      <c r="AK666" t="s">
        <v>64</v>
      </c>
      <c r="AL666" t="s">
        <v>5129</v>
      </c>
      <c r="AM666" t="s">
        <v>5125</v>
      </c>
      <c r="AN666" s="3">
        <v>19.600000000000001</v>
      </c>
      <c r="AO666" t="s">
        <v>5105</v>
      </c>
      <c r="AP666" t="s">
        <v>64</v>
      </c>
      <c r="AQ666" t="s">
        <v>5128</v>
      </c>
      <c r="AR666">
        <v>1531</v>
      </c>
      <c r="AS666" t="s">
        <v>66</v>
      </c>
    </row>
    <row r="667" spans="1:45" ht="16" x14ac:dyDescent="0.2">
      <c r="A667">
        <v>4019</v>
      </c>
      <c r="B667">
        <v>4019</v>
      </c>
      <c r="C667" s="2">
        <v>45713</v>
      </c>
      <c r="D667" t="s">
        <v>1814</v>
      </c>
      <c r="E667" t="s">
        <v>5131</v>
      </c>
      <c r="F667" s="3">
        <v>3.6</v>
      </c>
      <c r="G667" t="s">
        <v>47</v>
      </c>
      <c r="H667" s="3">
        <v>0</v>
      </c>
      <c r="I667" t="s">
        <v>48</v>
      </c>
      <c r="J667">
        <v>2564</v>
      </c>
      <c r="K667" t="s">
        <v>49</v>
      </c>
      <c r="L667" t="s">
        <v>50</v>
      </c>
      <c r="M667" t="s">
        <v>51</v>
      </c>
      <c r="N667">
        <v>563</v>
      </c>
      <c r="O667" t="s">
        <v>52</v>
      </c>
      <c r="P667" t="s">
        <v>53</v>
      </c>
      <c r="T667" t="s">
        <v>5110</v>
      </c>
      <c r="U667" t="s">
        <v>5125</v>
      </c>
      <c r="V667" t="s">
        <v>3363</v>
      </c>
      <c r="W667" t="s">
        <v>56</v>
      </c>
      <c r="X667" t="s">
        <v>5126</v>
      </c>
      <c r="Y667" t="s">
        <v>5127</v>
      </c>
      <c r="Z667" s="3">
        <v>0</v>
      </c>
      <c r="AA667" t="s">
        <v>5114</v>
      </c>
      <c r="AB667" t="s">
        <v>5105</v>
      </c>
      <c r="AC667" t="s">
        <v>61</v>
      </c>
      <c r="AD667" t="s">
        <v>61</v>
      </c>
      <c r="AE667" t="s">
        <v>5128</v>
      </c>
      <c r="AF667" t="s">
        <v>63</v>
      </c>
      <c r="AH667">
        <v>0</v>
      </c>
      <c r="AI667" s="2">
        <v>45713</v>
      </c>
      <c r="AJ667" t="s">
        <v>64</v>
      </c>
      <c r="AK667" t="s">
        <v>64</v>
      </c>
      <c r="AL667" t="s">
        <v>5129</v>
      </c>
      <c r="AM667" t="s">
        <v>5125</v>
      </c>
      <c r="AN667" s="3">
        <v>19.600000000000001</v>
      </c>
      <c r="AO667" t="s">
        <v>5105</v>
      </c>
      <c r="AP667" t="s">
        <v>64</v>
      </c>
      <c r="AQ667" t="s">
        <v>5128</v>
      </c>
      <c r="AR667">
        <v>1531</v>
      </c>
      <c r="AS667" t="s">
        <v>66</v>
      </c>
    </row>
    <row r="668" spans="1:45" ht="16" x14ac:dyDescent="0.2">
      <c r="A668">
        <v>4039</v>
      </c>
      <c r="B668">
        <v>4039</v>
      </c>
      <c r="C668" s="2">
        <v>45713</v>
      </c>
      <c r="D668" t="s">
        <v>1761</v>
      </c>
      <c r="E668" t="s">
        <v>5132</v>
      </c>
      <c r="F668" s="3">
        <v>3.3</v>
      </c>
      <c r="G668" t="s">
        <v>47</v>
      </c>
      <c r="H668" s="3">
        <v>0</v>
      </c>
      <c r="I668" t="s">
        <v>48</v>
      </c>
      <c r="J668">
        <v>3270</v>
      </c>
      <c r="K668" t="s">
        <v>49</v>
      </c>
      <c r="L668" t="s">
        <v>50</v>
      </c>
      <c r="M668" t="s">
        <v>106</v>
      </c>
      <c r="N668">
        <v>562</v>
      </c>
      <c r="O668" t="s">
        <v>52</v>
      </c>
      <c r="P668" t="s">
        <v>53</v>
      </c>
      <c r="T668" t="s">
        <v>5133</v>
      </c>
      <c r="U668" t="s">
        <v>5134</v>
      </c>
      <c r="V668" t="s">
        <v>3386</v>
      </c>
      <c r="W668" t="s">
        <v>56</v>
      </c>
      <c r="X668" t="s">
        <v>5135</v>
      </c>
      <c r="Y668" t="s">
        <v>5136</v>
      </c>
      <c r="Z668" s="3">
        <v>0</v>
      </c>
      <c r="AA668" t="s">
        <v>5137</v>
      </c>
      <c r="AB668" t="s">
        <v>5105</v>
      </c>
      <c r="AC668" t="s">
        <v>61</v>
      </c>
      <c r="AD668" t="s">
        <v>61</v>
      </c>
      <c r="AE668" t="s">
        <v>5138</v>
      </c>
      <c r="AF668" t="s">
        <v>63</v>
      </c>
      <c r="AH668">
        <v>0</v>
      </c>
      <c r="AI668" s="2">
        <v>45713</v>
      </c>
      <c r="AJ668" t="s">
        <v>64</v>
      </c>
      <c r="AK668" t="s">
        <v>64</v>
      </c>
      <c r="AL668" t="s">
        <v>5139</v>
      </c>
      <c r="AM668" t="s">
        <v>5134</v>
      </c>
      <c r="AN668" s="3">
        <v>173.6</v>
      </c>
      <c r="AO668" t="s">
        <v>5105</v>
      </c>
      <c r="AP668" t="s">
        <v>64</v>
      </c>
      <c r="AQ668" t="s">
        <v>5138</v>
      </c>
      <c r="AR668">
        <v>1533</v>
      </c>
      <c r="AS668" t="s">
        <v>66</v>
      </c>
    </row>
    <row r="669" spans="1:45" ht="16" x14ac:dyDescent="0.2">
      <c r="A669">
        <v>4040</v>
      </c>
      <c r="B669">
        <v>4040</v>
      </c>
      <c r="C669" s="2">
        <v>45713</v>
      </c>
      <c r="D669" t="s">
        <v>1761</v>
      </c>
      <c r="E669" t="s">
        <v>5132</v>
      </c>
      <c r="F669" s="3">
        <v>36.700000000000003</v>
      </c>
      <c r="G669" t="s">
        <v>47</v>
      </c>
      <c r="H669" s="3">
        <v>19</v>
      </c>
      <c r="I669" t="s">
        <v>48</v>
      </c>
      <c r="J669">
        <v>3270</v>
      </c>
      <c r="K669" t="s">
        <v>49</v>
      </c>
      <c r="L669" t="s">
        <v>50</v>
      </c>
      <c r="M669" t="s">
        <v>106</v>
      </c>
      <c r="N669">
        <v>562</v>
      </c>
      <c r="O669" t="s">
        <v>52</v>
      </c>
      <c r="P669" t="s">
        <v>53</v>
      </c>
      <c r="T669" t="s">
        <v>5133</v>
      </c>
      <c r="U669" t="s">
        <v>5134</v>
      </c>
      <c r="V669" t="s">
        <v>3386</v>
      </c>
      <c r="W669" t="s">
        <v>56</v>
      </c>
      <c r="X669" t="s">
        <v>5135</v>
      </c>
      <c r="Y669" t="s">
        <v>5136</v>
      </c>
      <c r="Z669" s="3">
        <v>0</v>
      </c>
      <c r="AA669" t="s">
        <v>5137</v>
      </c>
      <c r="AB669" t="s">
        <v>5105</v>
      </c>
      <c r="AC669" t="s">
        <v>61</v>
      </c>
      <c r="AD669" t="s">
        <v>61</v>
      </c>
      <c r="AE669" t="s">
        <v>5138</v>
      </c>
      <c r="AF669" t="s">
        <v>63</v>
      </c>
      <c r="AH669">
        <v>59</v>
      </c>
      <c r="AI669" s="2">
        <v>45713</v>
      </c>
      <c r="AJ669" t="s">
        <v>64</v>
      </c>
      <c r="AK669" t="s">
        <v>64</v>
      </c>
      <c r="AL669" t="s">
        <v>5139</v>
      </c>
      <c r="AM669" t="s">
        <v>5134</v>
      </c>
      <c r="AN669" s="3">
        <v>173.6</v>
      </c>
      <c r="AO669" t="s">
        <v>5105</v>
      </c>
      <c r="AP669" t="s">
        <v>64</v>
      </c>
      <c r="AQ669" t="s">
        <v>5138</v>
      </c>
      <c r="AR669">
        <v>1533</v>
      </c>
      <c r="AS669" t="s">
        <v>66</v>
      </c>
    </row>
    <row r="670" spans="1:45" ht="16" x14ac:dyDescent="0.2">
      <c r="A670">
        <v>4041</v>
      </c>
      <c r="B670">
        <v>4041</v>
      </c>
      <c r="C670" s="2">
        <v>45713</v>
      </c>
      <c r="D670" t="s">
        <v>1761</v>
      </c>
      <c r="E670" t="s">
        <v>5140</v>
      </c>
      <c r="F670" s="3">
        <v>17.600000000000001</v>
      </c>
      <c r="G670" t="s">
        <v>47</v>
      </c>
      <c r="H670" s="3">
        <v>19</v>
      </c>
      <c r="I670" t="s">
        <v>48</v>
      </c>
      <c r="J670">
        <v>3270</v>
      </c>
      <c r="K670" t="s">
        <v>49</v>
      </c>
      <c r="L670" t="s">
        <v>50</v>
      </c>
      <c r="M670" t="s">
        <v>106</v>
      </c>
      <c r="N670">
        <v>562</v>
      </c>
      <c r="O670" t="s">
        <v>52</v>
      </c>
      <c r="P670" t="s">
        <v>53</v>
      </c>
      <c r="T670" t="s">
        <v>5133</v>
      </c>
      <c r="U670" t="s">
        <v>5134</v>
      </c>
      <c r="V670" t="s">
        <v>3386</v>
      </c>
      <c r="W670" t="s">
        <v>56</v>
      </c>
      <c r="X670" t="s">
        <v>5135</v>
      </c>
      <c r="Y670" t="s">
        <v>5136</v>
      </c>
      <c r="Z670" s="3">
        <v>0</v>
      </c>
      <c r="AA670" t="s">
        <v>5137</v>
      </c>
      <c r="AB670" t="s">
        <v>5105</v>
      </c>
      <c r="AC670" t="s">
        <v>61</v>
      </c>
      <c r="AD670" t="s">
        <v>61</v>
      </c>
      <c r="AE670" t="s">
        <v>5138</v>
      </c>
      <c r="AF670" t="s">
        <v>63</v>
      </c>
      <c r="AH670">
        <v>59</v>
      </c>
      <c r="AI670" s="2">
        <v>45713</v>
      </c>
      <c r="AJ670" t="s">
        <v>64</v>
      </c>
      <c r="AK670" t="s">
        <v>64</v>
      </c>
      <c r="AL670" t="s">
        <v>5139</v>
      </c>
      <c r="AM670" t="s">
        <v>5134</v>
      </c>
      <c r="AN670" s="3">
        <v>173.6</v>
      </c>
      <c r="AO670" t="s">
        <v>5105</v>
      </c>
      <c r="AP670" t="s">
        <v>64</v>
      </c>
      <c r="AQ670" t="s">
        <v>5138</v>
      </c>
      <c r="AR670">
        <v>1533</v>
      </c>
      <c r="AS670" t="s">
        <v>66</v>
      </c>
    </row>
    <row r="671" spans="1:45" ht="16" x14ac:dyDescent="0.2">
      <c r="A671">
        <v>4042</v>
      </c>
      <c r="B671">
        <v>4042</v>
      </c>
      <c r="C671" s="2">
        <v>45713</v>
      </c>
      <c r="D671" t="s">
        <v>1761</v>
      </c>
      <c r="E671" t="s">
        <v>5141</v>
      </c>
      <c r="F671" s="3">
        <v>34.6</v>
      </c>
      <c r="G671" t="s">
        <v>47</v>
      </c>
      <c r="H671" s="3">
        <v>19</v>
      </c>
      <c r="I671" t="s">
        <v>48</v>
      </c>
      <c r="J671">
        <v>3270</v>
      </c>
      <c r="K671" t="s">
        <v>49</v>
      </c>
      <c r="L671" t="s">
        <v>50</v>
      </c>
      <c r="M671" t="s">
        <v>106</v>
      </c>
      <c r="N671">
        <v>562</v>
      </c>
      <c r="O671" t="s">
        <v>52</v>
      </c>
      <c r="P671" t="s">
        <v>53</v>
      </c>
      <c r="T671" t="s">
        <v>5133</v>
      </c>
      <c r="U671" t="s">
        <v>5134</v>
      </c>
      <c r="V671" t="s">
        <v>3386</v>
      </c>
      <c r="W671" t="s">
        <v>56</v>
      </c>
      <c r="X671" t="s">
        <v>5135</v>
      </c>
      <c r="Y671" t="s">
        <v>5136</v>
      </c>
      <c r="Z671" s="3">
        <v>0</v>
      </c>
      <c r="AA671" t="s">
        <v>5137</v>
      </c>
      <c r="AB671" t="s">
        <v>5105</v>
      </c>
      <c r="AC671" t="s">
        <v>61</v>
      </c>
      <c r="AD671" t="s">
        <v>61</v>
      </c>
      <c r="AE671" t="s">
        <v>5138</v>
      </c>
      <c r="AF671" t="s">
        <v>63</v>
      </c>
      <c r="AH671">
        <v>59</v>
      </c>
      <c r="AI671" s="2">
        <v>45713</v>
      </c>
      <c r="AJ671" t="s">
        <v>64</v>
      </c>
      <c r="AK671" t="s">
        <v>64</v>
      </c>
      <c r="AL671" t="s">
        <v>5139</v>
      </c>
      <c r="AM671" t="s">
        <v>5134</v>
      </c>
      <c r="AN671" s="3">
        <v>173.6</v>
      </c>
      <c r="AO671" t="s">
        <v>5105</v>
      </c>
      <c r="AP671" t="s">
        <v>64</v>
      </c>
      <c r="AQ671" t="s">
        <v>5138</v>
      </c>
      <c r="AR671">
        <v>1533</v>
      </c>
      <c r="AS671" t="s">
        <v>66</v>
      </c>
    </row>
    <row r="672" spans="1:45" ht="16" x14ac:dyDescent="0.2">
      <c r="A672">
        <v>4043</v>
      </c>
      <c r="B672">
        <v>4043</v>
      </c>
      <c r="C672" s="2">
        <v>45713</v>
      </c>
      <c r="D672" t="s">
        <v>1761</v>
      </c>
      <c r="E672" t="s">
        <v>5141</v>
      </c>
      <c r="F672" s="3">
        <v>3.4</v>
      </c>
      <c r="G672" t="s">
        <v>47</v>
      </c>
      <c r="H672" s="3">
        <v>0</v>
      </c>
      <c r="I672" t="s">
        <v>48</v>
      </c>
      <c r="J672">
        <v>3270</v>
      </c>
      <c r="K672" t="s">
        <v>49</v>
      </c>
      <c r="L672" t="s">
        <v>50</v>
      </c>
      <c r="M672" t="s">
        <v>106</v>
      </c>
      <c r="N672">
        <v>562</v>
      </c>
      <c r="O672" t="s">
        <v>52</v>
      </c>
      <c r="P672" t="s">
        <v>53</v>
      </c>
      <c r="T672" t="s">
        <v>5133</v>
      </c>
      <c r="U672" t="s">
        <v>5134</v>
      </c>
      <c r="V672" t="s">
        <v>3386</v>
      </c>
      <c r="W672" t="s">
        <v>56</v>
      </c>
      <c r="X672" t="s">
        <v>5135</v>
      </c>
      <c r="Y672" t="s">
        <v>5136</v>
      </c>
      <c r="Z672" s="3">
        <v>0</v>
      </c>
      <c r="AA672" t="s">
        <v>5137</v>
      </c>
      <c r="AB672" t="s">
        <v>5105</v>
      </c>
      <c r="AC672" t="s">
        <v>61</v>
      </c>
      <c r="AD672" t="s">
        <v>61</v>
      </c>
      <c r="AE672" t="s">
        <v>5138</v>
      </c>
      <c r="AF672" t="s">
        <v>63</v>
      </c>
      <c r="AH672">
        <v>0</v>
      </c>
      <c r="AI672" s="2">
        <v>45713</v>
      </c>
      <c r="AJ672" t="s">
        <v>64</v>
      </c>
      <c r="AK672" t="s">
        <v>64</v>
      </c>
      <c r="AL672" t="s">
        <v>5139</v>
      </c>
      <c r="AM672" t="s">
        <v>5134</v>
      </c>
      <c r="AN672" s="3">
        <v>173.6</v>
      </c>
      <c r="AO672" t="s">
        <v>5105</v>
      </c>
      <c r="AP672" t="s">
        <v>64</v>
      </c>
      <c r="AQ672" t="s">
        <v>5138</v>
      </c>
      <c r="AR672">
        <v>1533</v>
      </c>
      <c r="AS672" t="s">
        <v>66</v>
      </c>
    </row>
    <row r="673" spans="1:45" ht="16" x14ac:dyDescent="0.2">
      <c r="A673">
        <v>4044</v>
      </c>
      <c r="B673">
        <v>4044</v>
      </c>
      <c r="C673" s="2">
        <v>45713</v>
      </c>
      <c r="D673" t="s">
        <v>1761</v>
      </c>
      <c r="E673" t="s">
        <v>5142</v>
      </c>
      <c r="F673" s="3">
        <v>24</v>
      </c>
      <c r="G673" t="s">
        <v>47</v>
      </c>
      <c r="H673" s="3">
        <v>7</v>
      </c>
      <c r="I673" t="s">
        <v>48</v>
      </c>
      <c r="J673">
        <v>2563</v>
      </c>
      <c r="K673" t="s">
        <v>49</v>
      </c>
      <c r="L673" t="s">
        <v>50</v>
      </c>
      <c r="M673" t="s">
        <v>51</v>
      </c>
      <c r="N673">
        <v>562</v>
      </c>
      <c r="O673" t="s">
        <v>52</v>
      </c>
      <c r="P673" t="s">
        <v>53</v>
      </c>
      <c r="T673" t="s">
        <v>5133</v>
      </c>
      <c r="U673" t="s">
        <v>5134</v>
      </c>
      <c r="V673" t="s">
        <v>3386</v>
      </c>
      <c r="W673" t="s">
        <v>56</v>
      </c>
      <c r="X673" t="s">
        <v>5135</v>
      </c>
      <c r="Y673" t="s">
        <v>5136</v>
      </c>
      <c r="Z673" s="3">
        <v>0</v>
      </c>
      <c r="AA673" t="s">
        <v>5137</v>
      </c>
      <c r="AB673" t="s">
        <v>5105</v>
      </c>
      <c r="AC673" t="s">
        <v>61</v>
      </c>
      <c r="AD673" t="s">
        <v>61</v>
      </c>
      <c r="AE673" t="s">
        <v>5138</v>
      </c>
      <c r="AF673" t="s">
        <v>63</v>
      </c>
      <c r="AH673">
        <v>58</v>
      </c>
      <c r="AI673" s="2">
        <v>45713</v>
      </c>
      <c r="AJ673" t="s">
        <v>64</v>
      </c>
      <c r="AK673" t="s">
        <v>64</v>
      </c>
      <c r="AL673" t="s">
        <v>5139</v>
      </c>
      <c r="AM673" t="s">
        <v>5134</v>
      </c>
      <c r="AN673" s="3">
        <v>173.6</v>
      </c>
      <c r="AO673" t="s">
        <v>5105</v>
      </c>
      <c r="AP673" t="s">
        <v>64</v>
      </c>
      <c r="AQ673" t="s">
        <v>5138</v>
      </c>
      <c r="AR673">
        <v>1533</v>
      </c>
      <c r="AS673" t="s">
        <v>66</v>
      </c>
    </row>
    <row r="674" spans="1:45" ht="16" x14ac:dyDescent="0.2">
      <c r="A674">
        <v>4045</v>
      </c>
      <c r="B674">
        <v>4045</v>
      </c>
      <c r="C674" s="2">
        <v>45713</v>
      </c>
      <c r="D674" t="s">
        <v>1761</v>
      </c>
      <c r="E674" t="s">
        <v>5143</v>
      </c>
      <c r="F674" s="3">
        <v>30</v>
      </c>
      <c r="G674" t="s">
        <v>47</v>
      </c>
      <c r="H674" s="3">
        <v>19</v>
      </c>
      <c r="I674" t="s">
        <v>48</v>
      </c>
      <c r="J674">
        <v>3250</v>
      </c>
      <c r="K674" t="s">
        <v>49</v>
      </c>
      <c r="L674" t="s">
        <v>50</v>
      </c>
      <c r="M674" t="s">
        <v>106</v>
      </c>
      <c r="N674">
        <v>562</v>
      </c>
      <c r="O674" t="s">
        <v>52</v>
      </c>
      <c r="P674" t="s">
        <v>53</v>
      </c>
      <c r="T674" t="s">
        <v>5133</v>
      </c>
      <c r="U674" t="s">
        <v>5134</v>
      </c>
      <c r="V674" t="s">
        <v>3386</v>
      </c>
      <c r="W674" t="s">
        <v>56</v>
      </c>
      <c r="X674" t="s">
        <v>5135</v>
      </c>
      <c r="Y674" t="s">
        <v>5136</v>
      </c>
      <c r="Z674" s="3">
        <v>0</v>
      </c>
      <c r="AA674" t="s">
        <v>5137</v>
      </c>
      <c r="AB674" t="s">
        <v>5105</v>
      </c>
      <c r="AC674" t="s">
        <v>61</v>
      </c>
      <c r="AD674" t="s">
        <v>61</v>
      </c>
      <c r="AE674" t="s">
        <v>5138</v>
      </c>
      <c r="AF674" t="s">
        <v>63</v>
      </c>
      <c r="AH674">
        <v>59</v>
      </c>
      <c r="AI674" s="2">
        <v>45713</v>
      </c>
      <c r="AJ674" t="s">
        <v>64</v>
      </c>
      <c r="AK674" t="s">
        <v>64</v>
      </c>
      <c r="AL674" t="s">
        <v>5139</v>
      </c>
      <c r="AM674" t="s">
        <v>5134</v>
      </c>
      <c r="AN674" s="3">
        <v>173.6</v>
      </c>
      <c r="AO674" t="s">
        <v>5105</v>
      </c>
      <c r="AP674" t="s">
        <v>64</v>
      </c>
      <c r="AQ674" t="s">
        <v>5138</v>
      </c>
      <c r="AR674">
        <v>1533</v>
      </c>
      <c r="AS674" t="s">
        <v>66</v>
      </c>
    </row>
    <row r="675" spans="1:45" ht="16" x14ac:dyDescent="0.2">
      <c r="A675">
        <v>4046</v>
      </c>
      <c r="B675">
        <v>4046</v>
      </c>
      <c r="C675" s="2">
        <v>45713</v>
      </c>
      <c r="D675" t="s">
        <v>1761</v>
      </c>
      <c r="E675" t="s">
        <v>5144</v>
      </c>
      <c r="F675" s="3">
        <v>9.6999999999999993</v>
      </c>
      <c r="G675" t="s">
        <v>47</v>
      </c>
      <c r="H675" s="3">
        <v>7</v>
      </c>
      <c r="I675" t="s">
        <v>48</v>
      </c>
      <c r="J675">
        <v>2563</v>
      </c>
      <c r="K675" t="s">
        <v>49</v>
      </c>
      <c r="L675" t="s">
        <v>50</v>
      </c>
      <c r="M675" t="s">
        <v>51</v>
      </c>
      <c r="N675">
        <v>562</v>
      </c>
      <c r="O675" t="s">
        <v>52</v>
      </c>
      <c r="P675" t="s">
        <v>53</v>
      </c>
      <c r="T675" t="s">
        <v>5133</v>
      </c>
      <c r="U675" t="s">
        <v>5134</v>
      </c>
      <c r="V675" t="s">
        <v>3386</v>
      </c>
      <c r="W675" t="s">
        <v>56</v>
      </c>
      <c r="X675" t="s">
        <v>5135</v>
      </c>
      <c r="Y675" t="s">
        <v>5136</v>
      </c>
      <c r="Z675" s="3">
        <v>0</v>
      </c>
      <c r="AA675" t="s">
        <v>5137</v>
      </c>
      <c r="AB675" t="s">
        <v>5105</v>
      </c>
      <c r="AC675" t="s">
        <v>61</v>
      </c>
      <c r="AD675" t="s">
        <v>61</v>
      </c>
      <c r="AE675" t="s">
        <v>5138</v>
      </c>
      <c r="AF675" t="s">
        <v>63</v>
      </c>
      <c r="AH675">
        <v>58</v>
      </c>
      <c r="AI675" s="2">
        <v>45713</v>
      </c>
      <c r="AJ675" t="s">
        <v>64</v>
      </c>
      <c r="AK675" t="s">
        <v>64</v>
      </c>
      <c r="AL675" t="s">
        <v>5139</v>
      </c>
      <c r="AM675" t="s">
        <v>5134</v>
      </c>
      <c r="AN675" s="3">
        <v>173.6</v>
      </c>
      <c r="AO675" t="s">
        <v>5105</v>
      </c>
      <c r="AP675" t="s">
        <v>64</v>
      </c>
      <c r="AQ675" t="s">
        <v>5138</v>
      </c>
      <c r="AR675">
        <v>1533</v>
      </c>
      <c r="AS675" t="s">
        <v>66</v>
      </c>
    </row>
    <row r="676" spans="1:45" ht="16" x14ac:dyDescent="0.2">
      <c r="A676">
        <v>4047</v>
      </c>
      <c r="B676">
        <v>4047</v>
      </c>
      <c r="C676" s="2">
        <v>45713</v>
      </c>
      <c r="D676" t="s">
        <v>1761</v>
      </c>
      <c r="E676" t="s">
        <v>5145</v>
      </c>
      <c r="F676" s="3">
        <v>14.3</v>
      </c>
      <c r="G676" t="s">
        <v>47</v>
      </c>
      <c r="H676" s="3">
        <v>7</v>
      </c>
      <c r="I676" t="s">
        <v>48</v>
      </c>
      <c r="J676">
        <v>2563</v>
      </c>
      <c r="K676" t="s">
        <v>49</v>
      </c>
      <c r="L676" t="s">
        <v>50</v>
      </c>
      <c r="M676" t="s">
        <v>51</v>
      </c>
      <c r="N676">
        <v>562</v>
      </c>
      <c r="O676" t="s">
        <v>52</v>
      </c>
      <c r="P676" t="s">
        <v>53</v>
      </c>
      <c r="T676" t="s">
        <v>5133</v>
      </c>
      <c r="U676" t="s">
        <v>5134</v>
      </c>
      <c r="V676" t="s">
        <v>3386</v>
      </c>
      <c r="W676" t="s">
        <v>56</v>
      </c>
      <c r="X676" t="s">
        <v>5135</v>
      </c>
      <c r="Y676" t="s">
        <v>5136</v>
      </c>
      <c r="Z676" s="3">
        <v>0</v>
      </c>
      <c r="AA676" t="s">
        <v>5137</v>
      </c>
      <c r="AB676" t="s">
        <v>5105</v>
      </c>
      <c r="AC676" t="s">
        <v>61</v>
      </c>
      <c r="AD676" t="s">
        <v>61</v>
      </c>
      <c r="AE676" t="s">
        <v>5138</v>
      </c>
      <c r="AF676" t="s">
        <v>63</v>
      </c>
      <c r="AH676">
        <v>58</v>
      </c>
      <c r="AI676" s="2">
        <v>45713</v>
      </c>
      <c r="AJ676" t="s">
        <v>64</v>
      </c>
      <c r="AK676" t="s">
        <v>64</v>
      </c>
      <c r="AL676" t="s">
        <v>5139</v>
      </c>
      <c r="AM676" t="s">
        <v>5134</v>
      </c>
      <c r="AN676" s="3">
        <v>173.6</v>
      </c>
      <c r="AO676" t="s">
        <v>5105</v>
      </c>
      <c r="AP676" t="s">
        <v>64</v>
      </c>
      <c r="AQ676" t="s">
        <v>5138</v>
      </c>
      <c r="AR676">
        <v>1533</v>
      </c>
      <c r="AS676" t="s">
        <v>66</v>
      </c>
    </row>
    <row r="677" spans="1:45" ht="16" x14ac:dyDescent="0.2">
      <c r="A677">
        <v>3957</v>
      </c>
      <c r="B677">
        <v>3957</v>
      </c>
      <c r="C677" s="2">
        <v>45714</v>
      </c>
      <c r="D677" t="s">
        <v>1761</v>
      </c>
      <c r="E677" t="s">
        <v>5154</v>
      </c>
      <c r="F677" s="3">
        <v>170</v>
      </c>
      <c r="G677" t="s">
        <v>47</v>
      </c>
      <c r="H677" s="3">
        <v>19</v>
      </c>
      <c r="I677" t="s">
        <v>48</v>
      </c>
      <c r="J677">
        <v>2810</v>
      </c>
      <c r="K677" t="s">
        <v>49</v>
      </c>
      <c r="L677" t="s">
        <v>50</v>
      </c>
      <c r="M677" t="s">
        <v>51</v>
      </c>
      <c r="N677">
        <v>561</v>
      </c>
      <c r="O677" t="s">
        <v>52</v>
      </c>
      <c r="P677" t="s">
        <v>53</v>
      </c>
      <c r="T677" t="s">
        <v>5155</v>
      </c>
      <c r="V677" t="s">
        <v>3317</v>
      </c>
      <c r="W677" t="s">
        <v>56</v>
      </c>
      <c r="X677" t="s">
        <v>5156</v>
      </c>
      <c r="Y677" t="s">
        <v>5157</v>
      </c>
      <c r="Z677" s="3">
        <v>0</v>
      </c>
      <c r="AA677" t="s">
        <v>906</v>
      </c>
      <c r="AB677" t="s">
        <v>5158</v>
      </c>
      <c r="AC677" t="s">
        <v>61</v>
      </c>
      <c r="AD677" t="s">
        <v>61</v>
      </c>
      <c r="AE677" t="s">
        <v>5159</v>
      </c>
      <c r="AF677" t="s">
        <v>63</v>
      </c>
      <c r="AH677">
        <v>59</v>
      </c>
      <c r="AI677" s="2">
        <v>45714</v>
      </c>
      <c r="AJ677" t="s">
        <v>64</v>
      </c>
      <c r="AK677" t="s">
        <v>64</v>
      </c>
      <c r="AL677" t="s">
        <v>5160</v>
      </c>
      <c r="AN677" s="3">
        <v>170</v>
      </c>
      <c r="AO677" t="s">
        <v>5158</v>
      </c>
      <c r="AP677" t="s">
        <v>64</v>
      </c>
      <c r="AQ677" t="s">
        <v>5159</v>
      </c>
      <c r="AR677">
        <v>1508</v>
      </c>
      <c r="AS677" t="s">
        <v>66</v>
      </c>
    </row>
    <row r="678" spans="1:45" ht="16" x14ac:dyDescent="0.2">
      <c r="A678">
        <v>3972</v>
      </c>
      <c r="B678">
        <v>3972</v>
      </c>
      <c r="C678" s="2">
        <v>45714</v>
      </c>
      <c r="D678" t="s">
        <v>1761</v>
      </c>
      <c r="E678" t="s">
        <v>5161</v>
      </c>
      <c r="F678" s="3">
        <v>104.1</v>
      </c>
      <c r="G678" t="s">
        <v>47</v>
      </c>
      <c r="H678" s="3">
        <v>0</v>
      </c>
      <c r="I678" t="s">
        <v>48</v>
      </c>
      <c r="J678">
        <v>2563</v>
      </c>
      <c r="K678" t="s">
        <v>49</v>
      </c>
      <c r="L678" t="s">
        <v>50</v>
      </c>
      <c r="M678" t="s">
        <v>51</v>
      </c>
      <c r="N678">
        <v>942</v>
      </c>
      <c r="O678" t="s">
        <v>52</v>
      </c>
      <c r="P678" t="s">
        <v>53</v>
      </c>
      <c r="T678" t="s">
        <v>5162</v>
      </c>
      <c r="U678" t="s">
        <v>5163</v>
      </c>
      <c r="V678" t="s">
        <v>3326</v>
      </c>
      <c r="W678" t="s">
        <v>56</v>
      </c>
      <c r="X678" t="s">
        <v>5164</v>
      </c>
      <c r="Y678" t="s">
        <v>4275</v>
      </c>
      <c r="Z678" s="3">
        <v>7</v>
      </c>
      <c r="AA678" t="s">
        <v>2200</v>
      </c>
      <c r="AB678" t="s">
        <v>5061</v>
      </c>
      <c r="AC678" t="s">
        <v>61</v>
      </c>
      <c r="AD678" t="s">
        <v>61</v>
      </c>
      <c r="AE678" t="s">
        <v>5165</v>
      </c>
      <c r="AF678" t="s">
        <v>63</v>
      </c>
      <c r="AH678">
        <v>0</v>
      </c>
      <c r="AI678" s="2">
        <v>45714</v>
      </c>
      <c r="AJ678" t="s">
        <v>64</v>
      </c>
      <c r="AK678" t="s">
        <v>64</v>
      </c>
      <c r="AL678" t="s">
        <v>5166</v>
      </c>
      <c r="AM678" t="s">
        <v>5163</v>
      </c>
      <c r="AN678" s="3">
        <v>104.1</v>
      </c>
      <c r="AO678" t="s">
        <v>5061</v>
      </c>
      <c r="AP678" t="s">
        <v>64</v>
      </c>
      <c r="AQ678" t="s">
        <v>5165</v>
      </c>
      <c r="AR678">
        <v>1514</v>
      </c>
      <c r="AS678" t="s">
        <v>66</v>
      </c>
    </row>
    <row r="679" spans="1:45" ht="16" x14ac:dyDescent="0.2">
      <c r="A679">
        <v>4083</v>
      </c>
      <c r="B679">
        <v>4083</v>
      </c>
      <c r="C679" s="2">
        <v>45714.041666666657</v>
      </c>
      <c r="D679" t="s">
        <v>1814</v>
      </c>
      <c r="E679" t="s">
        <v>5176</v>
      </c>
      <c r="F679" s="3">
        <v>223.66</v>
      </c>
      <c r="G679" t="s">
        <v>47</v>
      </c>
      <c r="H679" s="3">
        <v>0</v>
      </c>
      <c r="I679" t="s">
        <v>48</v>
      </c>
      <c r="J679">
        <v>2900</v>
      </c>
      <c r="K679" t="s">
        <v>49</v>
      </c>
      <c r="L679" t="s">
        <v>50</v>
      </c>
      <c r="M679" t="s">
        <v>51</v>
      </c>
      <c r="N679">
        <v>940</v>
      </c>
      <c r="O679" t="s">
        <v>52</v>
      </c>
      <c r="P679" t="s">
        <v>53</v>
      </c>
      <c r="T679" t="s">
        <v>5177</v>
      </c>
      <c r="U679" t="s">
        <v>5178</v>
      </c>
      <c r="V679" t="s">
        <v>3255</v>
      </c>
      <c r="W679" t="s">
        <v>56</v>
      </c>
      <c r="X679" t="s">
        <v>5179</v>
      </c>
      <c r="Y679" t="s">
        <v>2216</v>
      </c>
      <c r="Z679" s="3">
        <v>0</v>
      </c>
      <c r="AA679" t="s">
        <v>5180</v>
      </c>
      <c r="AB679" t="s">
        <v>4931</v>
      </c>
      <c r="AC679" t="s">
        <v>61</v>
      </c>
      <c r="AD679" t="s">
        <v>61</v>
      </c>
      <c r="AE679" t="s">
        <v>5181</v>
      </c>
      <c r="AF679" t="s">
        <v>63</v>
      </c>
      <c r="AH679">
        <v>0</v>
      </c>
      <c r="AI679" s="2">
        <v>45714</v>
      </c>
      <c r="AJ679" t="s">
        <v>64</v>
      </c>
      <c r="AK679" t="s">
        <v>64</v>
      </c>
      <c r="AL679" t="s">
        <v>5182</v>
      </c>
      <c r="AM679" t="s">
        <v>5178</v>
      </c>
      <c r="AN679" s="3">
        <v>223.66</v>
      </c>
      <c r="AO679" t="s">
        <v>4931</v>
      </c>
      <c r="AP679" t="s">
        <v>64</v>
      </c>
      <c r="AQ679" t="s">
        <v>5181</v>
      </c>
      <c r="AR679">
        <v>1503</v>
      </c>
      <c r="AS679" t="s">
        <v>66</v>
      </c>
    </row>
    <row r="680" spans="1:45" ht="16" x14ac:dyDescent="0.2">
      <c r="A680">
        <v>4084</v>
      </c>
      <c r="B680">
        <v>4084</v>
      </c>
      <c r="C680" s="2">
        <v>45714.041666666657</v>
      </c>
      <c r="D680" t="s">
        <v>1748</v>
      </c>
      <c r="E680" t="s">
        <v>5183</v>
      </c>
      <c r="F680" s="3">
        <v>10</v>
      </c>
      <c r="G680" t="s">
        <v>47</v>
      </c>
      <c r="H680" s="3">
        <v>0</v>
      </c>
      <c r="I680" t="s">
        <v>48</v>
      </c>
      <c r="J680">
        <v>2705</v>
      </c>
      <c r="K680" t="s">
        <v>49</v>
      </c>
      <c r="L680" t="s">
        <v>50</v>
      </c>
      <c r="M680" t="s">
        <v>51</v>
      </c>
      <c r="N680">
        <v>940</v>
      </c>
      <c r="O680" t="s">
        <v>52</v>
      </c>
      <c r="P680" t="s">
        <v>53</v>
      </c>
      <c r="T680" t="s">
        <v>5177</v>
      </c>
      <c r="U680" t="s">
        <v>5178</v>
      </c>
      <c r="V680" t="s">
        <v>3255</v>
      </c>
      <c r="W680" t="s">
        <v>56</v>
      </c>
      <c r="X680" t="s">
        <v>5179</v>
      </c>
      <c r="Y680" t="s">
        <v>2216</v>
      </c>
      <c r="Z680" s="3">
        <v>0</v>
      </c>
      <c r="AA680" t="s">
        <v>5180</v>
      </c>
      <c r="AB680" t="s">
        <v>4931</v>
      </c>
      <c r="AC680" t="s">
        <v>61</v>
      </c>
      <c r="AD680" t="s">
        <v>61</v>
      </c>
      <c r="AE680" t="s">
        <v>5181</v>
      </c>
      <c r="AF680" t="s">
        <v>63</v>
      </c>
      <c r="AH680">
        <v>0</v>
      </c>
      <c r="AI680" s="2">
        <v>45714</v>
      </c>
      <c r="AJ680" t="s">
        <v>64</v>
      </c>
      <c r="AK680" t="s">
        <v>64</v>
      </c>
      <c r="AL680" t="s">
        <v>5182</v>
      </c>
      <c r="AM680" t="s">
        <v>5178</v>
      </c>
      <c r="AN680" s="3">
        <v>223.66</v>
      </c>
      <c r="AO680" t="s">
        <v>4931</v>
      </c>
      <c r="AP680" t="s">
        <v>64</v>
      </c>
      <c r="AQ680" t="s">
        <v>5181</v>
      </c>
      <c r="AR680">
        <v>1503</v>
      </c>
      <c r="AS680" t="s">
        <v>66</v>
      </c>
    </row>
    <row r="681" spans="1:45" ht="16" x14ac:dyDescent="0.2">
      <c r="A681">
        <v>3971</v>
      </c>
      <c r="B681">
        <v>3971</v>
      </c>
      <c r="C681" s="2">
        <v>45715</v>
      </c>
      <c r="D681" t="s">
        <v>1814</v>
      </c>
      <c r="E681" t="s">
        <v>5184</v>
      </c>
      <c r="F681" s="3">
        <v>5.2</v>
      </c>
      <c r="G681" t="s">
        <v>47</v>
      </c>
      <c r="H681" s="3">
        <v>0</v>
      </c>
      <c r="I681" t="s">
        <v>48</v>
      </c>
      <c r="J681">
        <v>2563</v>
      </c>
      <c r="K681" t="s">
        <v>49</v>
      </c>
      <c r="L681" t="s">
        <v>50</v>
      </c>
      <c r="M681" t="s">
        <v>51</v>
      </c>
      <c r="N681">
        <v>942</v>
      </c>
      <c r="O681" t="s">
        <v>52</v>
      </c>
      <c r="P681" t="s">
        <v>53</v>
      </c>
      <c r="T681" t="s">
        <v>5185</v>
      </c>
      <c r="U681" t="s">
        <v>5186</v>
      </c>
      <c r="V681" t="s">
        <v>3322</v>
      </c>
      <c r="W681" t="s">
        <v>56</v>
      </c>
      <c r="X681" t="s">
        <v>5187</v>
      </c>
      <c r="Y681" t="s">
        <v>4275</v>
      </c>
      <c r="Z681" s="3">
        <v>7</v>
      </c>
      <c r="AA681" t="s">
        <v>5188</v>
      </c>
      <c r="AB681" t="s">
        <v>5105</v>
      </c>
      <c r="AC681" t="s">
        <v>61</v>
      </c>
      <c r="AD681" t="s">
        <v>61</v>
      </c>
      <c r="AE681" t="s">
        <v>5189</v>
      </c>
      <c r="AF681" t="s">
        <v>63</v>
      </c>
      <c r="AH681">
        <v>0</v>
      </c>
      <c r="AI681" s="2">
        <v>45715</v>
      </c>
      <c r="AJ681" t="s">
        <v>64</v>
      </c>
      <c r="AK681" t="s">
        <v>64</v>
      </c>
      <c r="AL681" t="s">
        <v>5190</v>
      </c>
      <c r="AM681" t="s">
        <v>5186</v>
      </c>
      <c r="AN681" s="3">
        <v>5.2</v>
      </c>
      <c r="AO681" t="s">
        <v>5105</v>
      </c>
      <c r="AP681" t="s">
        <v>64</v>
      </c>
      <c r="AQ681" t="s">
        <v>5189</v>
      </c>
      <c r="AR681">
        <v>1515</v>
      </c>
      <c r="AS681" t="s">
        <v>66</v>
      </c>
    </row>
    <row r="682" spans="1:45" ht="16" x14ac:dyDescent="0.2">
      <c r="A682">
        <v>3955</v>
      </c>
      <c r="B682">
        <v>3955</v>
      </c>
      <c r="C682" s="2">
        <v>45715.041666666657</v>
      </c>
      <c r="D682" t="s">
        <v>1761</v>
      </c>
      <c r="E682" t="s">
        <v>5191</v>
      </c>
      <c r="F682" s="3">
        <v>87.24</v>
      </c>
      <c r="G682" t="s">
        <v>47</v>
      </c>
      <c r="H682" s="3">
        <v>0</v>
      </c>
      <c r="I682" t="s">
        <v>48</v>
      </c>
      <c r="J682">
        <v>2900</v>
      </c>
      <c r="K682" t="s">
        <v>49</v>
      </c>
      <c r="L682" t="s">
        <v>50</v>
      </c>
      <c r="M682" t="s">
        <v>51</v>
      </c>
      <c r="N682">
        <v>940</v>
      </c>
      <c r="O682" t="s">
        <v>52</v>
      </c>
      <c r="P682" t="s">
        <v>53</v>
      </c>
      <c r="T682" t="s">
        <v>5192</v>
      </c>
      <c r="U682" t="s">
        <v>5193</v>
      </c>
      <c r="V682" t="s">
        <v>3305</v>
      </c>
      <c r="W682" t="s">
        <v>56</v>
      </c>
      <c r="X682" t="s">
        <v>5194</v>
      </c>
      <c r="Y682" t="s">
        <v>5195</v>
      </c>
      <c r="Z682" s="3">
        <v>0</v>
      </c>
      <c r="AA682" t="s">
        <v>5196</v>
      </c>
      <c r="AB682" t="s">
        <v>5105</v>
      </c>
      <c r="AC682" t="s">
        <v>61</v>
      </c>
      <c r="AD682" t="s">
        <v>61</v>
      </c>
      <c r="AE682" t="s">
        <v>5197</v>
      </c>
      <c r="AF682" t="s">
        <v>63</v>
      </c>
      <c r="AH682">
        <v>0</v>
      </c>
      <c r="AI682" s="2">
        <v>45715</v>
      </c>
      <c r="AJ682" t="s">
        <v>64</v>
      </c>
      <c r="AK682" t="s">
        <v>64</v>
      </c>
      <c r="AL682" t="s">
        <v>5198</v>
      </c>
      <c r="AM682" t="s">
        <v>5193</v>
      </c>
      <c r="AN682" s="3">
        <v>87.24</v>
      </c>
      <c r="AO682" t="s">
        <v>5105</v>
      </c>
      <c r="AP682" t="s">
        <v>64</v>
      </c>
      <c r="AQ682" t="s">
        <v>5197</v>
      </c>
      <c r="AR682">
        <v>1506</v>
      </c>
      <c r="AS682" t="s">
        <v>66</v>
      </c>
    </row>
    <row r="683" spans="1:45" ht="16" x14ac:dyDescent="0.2">
      <c r="A683">
        <v>4169</v>
      </c>
      <c r="B683">
        <v>4169</v>
      </c>
      <c r="C683" s="2">
        <v>45716</v>
      </c>
      <c r="D683" t="s">
        <v>1934</v>
      </c>
      <c r="E683" t="s">
        <v>1700</v>
      </c>
      <c r="F683" s="3">
        <v>311</v>
      </c>
      <c r="G683" t="s">
        <v>47</v>
      </c>
      <c r="H683" s="3">
        <v>0</v>
      </c>
      <c r="I683" t="s">
        <v>104</v>
      </c>
      <c r="J683">
        <v>1730</v>
      </c>
      <c r="K683" t="s">
        <v>52</v>
      </c>
      <c r="L683" t="s">
        <v>203</v>
      </c>
      <c r="N683">
        <v>2000</v>
      </c>
      <c r="O683" t="s">
        <v>49</v>
      </c>
      <c r="P683" t="s">
        <v>105</v>
      </c>
      <c r="Q683" t="s">
        <v>51</v>
      </c>
      <c r="T683" t="s">
        <v>64</v>
      </c>
      <c r="Z683" s="3"/>
      <c r="AF683" t="s">
        <v>63</v>
      </c>
      <c r="AH683">
        <v>0</v>
      </c>
      <c r="AI683" s="2">
        <v>45716</v>
      </c>
      <c r="AJ683" t="s">
        <v>64</v>
      </c>
      <c r="AK683" t="s">
        <v>64</v>
      </c>
      <c r="AL683" t="s">
        <v>64</v>
      </c>
      <c r="AN683" s="3"/>
      <c r="AP683" t="s">
        <v>64</v>
      </c>
      <c r="AR683" t="s">
        <v>64</v>
      </c>
      <c r="AS683" t="s">
        <v>66</v>
      </c>
    </row>
    <row r="684" spans="1:45" ht="16" x14ac:dyDescent="0.2">
      <c r="A684">
        <v>4170</v>
      </c>
      <c r="B684">
        <v>4170</v>
      </c>
      <c r="C684" s="2">
        <v>45716</v>
      </c>
      <c r="D684" t="s">
        <v>1936</v>
      </c>
      <c r="E684" t="s">
        <v>206</v>
      </c>
      <c r="F684" s="3">
        <v>3290.09</v>
      </c>
      <c r="G684" t="s">
        <v>47</v>
      </c>
      <c r="H684" s="3">
        <v>0</v>
      </c>
      <c r="I684" t="s">
        <v>104</v>
      </c>
      <c r="J684">
        <v>2551</v>
      </c>
      <c r="K684" t="s">
        <v>49</v>
      </c>
      <c r="L684" t="s">
        <v>50</v>
      </c>
      <c r="M684" t="s">
        <v>51</v>
      </c>
      <c r="N684">
        <v>1730</v>
      </c>
      <c r="O684" t="s">
        <v>52</v>
      </c>
      <c r="P684" t="s">
        <v>203</v>
      </c>
      <c r="T684" t="s">
        <v>64</v>
      </c>
      <c r="Z684" s="3"/>
      <c r="AF684" t="s">
        <v>63</v>
      </c>
      <c r="AH684">
        <v>0</v>
      </c>
      <c r="AI684" s="2">
        <v>45716</v>
      </c>
      <c r="AJ684" t="s">
        <v>64</v>
      </c>
      <c r="AK684" t="s">
        <v>64</v>
      </c>
      <c r="AL684" t="s">
        <v>64</v>
      </c>
      <c r="AN684" s="3"/>
      <c r="AP684" t="s">
        <v>64</v>
      </c>
      <c r="AR684" t="s">
        <v>64</v>
      </c>
      <c r="AS684" t="s">
        <v>66</v>
      </c>
    </row>
    <row r="685" spans="1:45" ht="16" x14ac:dyDescent="0.2">
      <c r="A685">
        <v>4171</v>
      </c>
      <c r="B685">
        <v>4171</v>
      </c>
      <c r="C685" s="2">
        <v>45716</v>
      </c>
      <c r="D685" t="s">
        <v>1934</v>
      </c>
      <c r="E685" t="s">
        <v>206</v>
      </c>
      <c r="F685" s="3">
        <v>3110.01</v>
      </c>
      <c r="G685" t="s">
        <v>47</v>
      </c>
      <c r="H685" s="3">
        <v>0</v>
      </c>
      <c r="I685" t="s">
        <v>104</v>
      </c>
      <c r="J685">
        <v>2551</v>
      </c>
      <c r="K685" t="s">
        <v>49</v>
      </c>
      <c r="L685" t="s">
        <v>50</v>
      </c>
      <c r="M685" t="s">
        <v>51</v>
      </c>
      <c r="N685">
        <v>1730</v>
      </c>
      <c r="O685" t="s">
        <v>52</v>
      </c>
      <c r="P685" t="s">
        <v>203</v>
      </c>
      <c r="T685" t="s">
        <v>64</v>
      </c>
      <c r="Z685" s="3"/>
      <c r="AF685" t="s">
        <v>63</v>
      </c>
      <c r="AH685">
        <v>0</v>
      </c>
      <c r="AI685" s="2">
        <v>45716</v>
      </c>
      <c r="AJ685" t="s">
        <v>64</v>
      </c>
      <c r="AK685" t="s">
        <v>64</v>
      </c>
      <c r="AL685" t="s">
        <v>64</v>
      </c>
      <c r="AN685" s="3"/>
      <c r="AP685" t="s">
        <v>64</v>
      </c>
      <c r="AR685" t="s">
        <v>64</v>
      </c>
      <c r="AS685" t="s">
        <v>66</v>
      </c>
    </row>
    <row r="686" spans="1:45" ht="16" x14ac:dyDescent="0.2">
      <c r="A686">
        <v>4172</v>
      </c>
      <c r="B686">
        <v>4172</v>
      </c>
      <c r="C686" s="2">
        <v>45716</v>
      </c>
      <c r="D686" t="s">
        <v>1935</v>
      </c>
      <c r="E686" t="s">
        <v>206</v>
      </c>
      <c r="F686" s="3">
        <v>2382.81</v>
      </c>
      <c r="G686" t="s">
        <v>47</v>
      </c>
      <c r="H686" s="3">
        <v>0</v>
      </c>
      <c r="I686" t="s">
        <v>104</v>
      </c>
      <c r="J686">
        <v>2551</v>
      </c>
      <c r="K686" t="s">
        <v>49</v>
      </c>
      <c r="L686" t="s">
        <v>50</v>
      </c>
      <c r="M686" t="s">
        <v>51</v>
      </c>
      <c r="N686">
        <v>1730</v>
      </c>
      <c r="O686" t="s">
        <v>52</v>
      </c>
      <c r="P686" t="s">
        <v>203</v>
      </c>
      <c r="T686" t="s">
        <v>64</v>
      </c>
      <c r="Z686" s="3"/>
      <c r="AF686" t="s">
        <v>63</v>
      </c>
      <c r="AH686">
        <v>0</v>
      </c>
      <c r="AI686" s="2">
        <v>45716</v>
      </c>
      <c r="AJ686" t="s">
        <v>64</v>
      </c>
      <c r="AK686" t="s">
        <v>64</v>
      </c>
      <c r="AL686" t="s">
        <v>64</v>
      </c>
      <c r="AN686" s="3"/>
      <c r="AP686" t="s">
        <v>64</v>
      </c>
      <c r="AR686" t="s">
        <v>64</v>
      </c>
      <c r="AS686" t="s">
        <v>66</v>
      </c>
    </row>
    <row r="687" spans="1:45" ht="16" x14ac:dyDescent="0.2">
      <c r="A687">
        <v>4173</v>
      </c>
      <c r="B687">
        <v>4173</v>
      </c>
      <c r="C687" s="2">
        <v>45716</v>
      </c>
      <c r="D687" t="s">
        <v>1936</v>
      </c>
      <c r="E687" t="s">
        <v>4939</v>
      </c>
      <c r="F687" s="3">
        <v>786.83</v>
      </c>
      <c r="G687" t="s">
        <v>47</v>
      </c>
      <c r="H687" s="3">
        <v>0</v>
      </c>
      <c r="I687" t="s">
        <v>104</v>
      </c>
      <c r="J687">
        <v>2555</v>
      </c>
      <c r="K687" t="s">
        <v>49</v>
      </c>
      <c r="L687" t="s">
        <v>50</v>
      </c>
      <c r="M687" t="s">
        <v>51</v>
      </c>
      <c r="N687">
        <v>1730</v>
      </c>
      <c r="O687" t="s">
        <v>52</v>
      </c>
      <c r="P687" t="s">
        <v>203</v>
      </c>
      <c r="T687" t="s">
        <v>64</v>
      </c>
      <c r="Z687" s="3"/>
      <c r="AF687" t="s">
        <v>63</v>
      </c>
      <c r="AH687">
        <v>0</v>
      </c>
      <c r="AI687" s="2">
        <v>45716</v>
      </c>
      <c r="AJ687" t="s">
        <v>64</v>
      </c>
      <c r="AK687" t="s">
        <v>64</v>
      </c>
      <c r="AL687" t="s">
        <v>64</v>
      </c>
      <c r="AN687" s="3"/>
      <c r="AP687" t="s">
        <v>64</v>
      </c>
      <c r="AR687" t="s">
        <v>64</v>
      </c>
      <c r="AS687" t="s">
        <v>66</v>
      </c>
    </row>
    <row r="688" spans="1:45" ht="16" x14ac:dyDescent="0.2">
      <c r="A688">
        <v>4174</v>
      </c>
      <c r="B688">
        <v>4174</v>
      </c>
      <c r="C688" s="2">
        <v>45716</v>
      </c>
      <c r="D688" t="s">
        <v>1934</v>
      </c>
      <c r="E688" t="s">
        <v>4939</v>
      </c>
      <c r="F688" s="3">
        <v>743.76</v>
      </c>
      <c r="G688" t="s">
        <v>47</v>
      </c>
      <c r="H688" s="3">
        <v>0</v>
      </c>
      <c r="I688" t="s">
        <v>104</v>
      </c>
      <c r="J688">
        <v>2555</v>
      </c>
      <c r="K688" t="s">
        <v>49</v>
      </c>
      <c r="L688" t="s">
        <v>50</v>
      </c>
      <c r="M688" t="s">
        <v>51</v>
      </c>
      <c r="N688">
        <v>1730</v>
      </c>
      <c r="O688" t="s">
        <v>52</v>
      </c>
      <c r="P688" t="s">
        <v>203</v>
      </c>
      <c r="T688" t="s">
        <v>64</v>
      </c>
      <c r="Z688" s="3"/>
      <c r="AF688" t="s">
        <v>63</v>
      </c>
      <c r="AH688">
        <v>0</v>
      </c>
      <c r="AI688" s="2">
        <v>45716</v>
      </c>
      <c r="AJ688" t="s">
        <v>64</v>
      </c>
      <c r="AK688" t="s">
        <v>64</v>
      </c>
      <c r="AL688" t="s">
        <v>64</v>
      </c>
      <c r="AN688" s="3"/>
      <c r="AP688" t="s">
        <v>64</v>
      </c>
      <c r="AR688" t="s">
        <v>64</v>
      </c>
      <c r="AS688" t="s">
        <v>66</v>
      </c>
    </row>
    <row r="689" spans="1:45" ht="16" x14ac:dyDescent="0.2">
      <c r="A689">
        <v>4175</v>
      </c>
      <c r="B689">
        <v>4175</v>
      </c>
      <c r="C689" s="2">
        <v>45716</v>
      </c>
      <c r="D689" t="s">
        <v>1935</v>
      </c>
      <c r="E689" t="s">
        <v>4939</v>
      </c>
      <c r="F689" s="3">
        <v>569.97</v>
      </c>
      <c r="G689" t="s">
        <v>47</v>
      </c>
      <c r="H689" s="3">
        <v>0</v>
      </c>
      <c r="I689" t="s">
        <v>104</v>
      </c>
      <c r="J689">
        <v>2555</v>
      </c>
      <c r="K689" t="s">
        <v>49</v>
      </c>
      <c r="L689" t="s">
        <v>50</v>
      </c>
      <c r="M689" t="s">
        <v>51</v>
      </c>
      <c r="N689">
        <v>1730</v>
      </c>
      <c r="O689" t="s">
        <v>52</v>
      </c>
      <c r="P689" t="s">
        <v>203</v>
      </c>
      <c r="T689" t="s">
        <v>64</v>
      </c>
      <c r="Z689" s="3"/>
      <c r="AF689" t="s">
        <v>63</v>
      </c>
      <c r="AH689">
        <v>0</v>
      </c>
      <c r="AI689" s="2">
        <v>45716</v>
      </c>
      <c r="AJ689" t="s">
        <v>64</v>
      </c>
      <c r="AK689" t="s">
        <v>64</v>
      </c>
      <c r="AL689" t="s">
        <v>64</v>
      </c>
      <c r="AN689" s="3"/>
      <c r="AP689" t="s">
        <v>64</v>
      </c>
      <c r="AR689" t="s">
        <v>64</v>
      </c>
      <c r="AS689" t="s">
        <v>66</v>
      </c>
    </row>
    <row r="690" spans="1:45" ht="16" x14ac:dyDescent="0.2">
      <c r="A690">
        <v>3956</v>
      </c>
      <c r="B690">
        <v>3956</v>
      </c>
      <c r="C690" s="2">
        <v>45716.041666666657</v>
      </c>
      <c r="D690" t="s">
        <v>1748</v>
      </c>
      <c r="E690" t="s">
        <v>5200</v>
      </c>
      <c r="F690" s="3">
        <v>6.92</v>
      </c>
      <c r="G690" t="s">
        <v>47</v>
      </c>
      <c r="H690" s="3">
        <v>0</v>
      </c>
      <c r="I690" t="s">
        <v>48</v>
      </c>
      <c r="J690">
        <v>2705</v>
      </c>
      <c r="K690" t="s">
        <v>49</v>
      </c>
      <c r="L690" t="s">
        <v>50</v>
      </c>
      <c r="M690" t="s">
        <v>51</v>
      </c>
      <c r="N690">
        <v>940</v>
      </c>
      <c r="O690" t="s">
        <v>52</v>
      </c>
      <c r="P690" t="s">
        <v>53</v>
      </c>
      <c r="T690" t="s">
        <v>5201</v>
      </c>
      <c r="U690" t="s">
        <v>5202</v>
      </c>
      <c r="Z690" s="3"/>
      <c r="AF690" t="s">
        <v>63</v>
      </c>
      <c r="AH690">
        <v>0</v>
      </c>
      <c r="AI690" s="2">
        <v>45716</v>
      </c>
      <c r="AJ690" t="s">
        <v>64</v>
      </c>
      <c r="AK690" t="s">
        <v>64</v>
      </c>
      <c r="AL690" t="s">
        <v>5203</v>
      </c>
      <c r="AM690" t="s">
        <v>5202</v>
      </c>
      <c r="AN690" s="3"/>
      <c r="AP690" t="s">
        <v>64</v>
      </c>
      <c r="AR690">
        <v>1507</v>
      </c>
      <c r="AS690" t="s">
        <v>66</v>
      </c>
    </row>
    <row r="691" spans="1:45" ht="16" x14ac:dyDescent="0.2">
      <c r="A691">
        <v>3967</v>
      </c>
      <c r="B691">
        <v>3967</v>
      </c>
      <c r="C691" s="2">
        <v>45719</v>
      </c>
      <c r="D691" t="s">
        <v>1761</v>
      </c>
      <c r="E691" t="s">
        <v>5204</v>
      </c>
      <c r="F691" s="3">
        <v>409.2</v>
      </c>
      <c r="G691" t="s">
        <v>47</v>
      </c>
      <c r="H691" s="3">
        <v>0</v>
      </c>
      <c r="I691" t="s">
        <v>48</v>
      </c>
      <c r="J691">
        <v>2561</v>
      </c>
      <c r="K691" t="s">
        <v>49</v>
      </c>
      <c r="L691" t="s">
        <v>50</v>
      </c>
      <c r="M691" t="s">
        <v>51</v>
      </c>
      <c r="N691">
        <v>942</v>
      </c>
      <c r="O691" t="s">
        <v>52</v>
      </c>
      <c r="P691" t="s">
        <v>53</v>
      </c>
      <c r="T691" t="s">
        <v>2916</v>
      </c>
      <c r="U691" t="s">
        <v>5205</v>
      </c>
      <c r="V691" t="s">
        <v>3296</v>
      </c>
      <c r="W691" t="s">
        <v>56</v>
      </c>
      <c r="X691" t="s">
        <v>5206</v>
      </c>
      <c r="Y691" t="s">
        <v>5207</v>
      </c>
      <c r="Z691" s="3">
        <v>0</v>
      </c>
      <c r="AA691" t="s">
        <v>1678</v>
      </c>
      <c r="AB691" t="s">
        <v>5208</v>
      </c>
      <c r="AC691" t="s">
        <v>61</v>
      </c>
      <c r="AD691" t="s">
        <v>61</v>
      </c>
      <c r="AE691" t="s">
        <v>5209</v>
      </c>
      <c r="AF691" t="s">
        <v>63</v>
      </c>
      <c r="AH691">
        <v>0</v>
      </c>
      <c r="AI691" s="2">
        <v>45719</v>
      </c>
      <c r="AJ691" t="s">
        <v>64</v>
      </c>
      <c r="AK691" t="s">
        <v>64</v>
      </c>
      <c r="AL691" t="s">
        <v>5210</v>
      </c>
      <c r="AM691" t="s">
        <v>5205</v>
      </c>
      <c r="AN691" s="3">
        <v>800</v>
      </c>
      <c r="AO691" t="s">
        <v>5208</v>
      </c>
      <c r="AP691" t="s">
        <v>64</v>
      </c>
      <c r="AQ691" t="s">
        <v>5209</v>
      </c>
      <c r="AR691">
        <v>1517</v>
      </c>
      <c r="AS691" t="s">
        <v>66</v>
      </c>
    </row>
    <row r="692" spans="1:45" ht="16" x14ac:dyDescent="0.2">
      <c r="A692">
        <v>3968</v>
      </c>
      <c r="B692">
        <v>3968</v>
      </c>
      <c r="C692" s="2">
        <v>45719</v>
      </c>
      <c r="D692" t="s">
        <v>1748</v>
      </c>
      <c r="E692" t="s">
        <v>5211</v>
      </c>
      <c r="F692" s="3">
        <v>254.4</v>
      </c>
      <c r="G692" t="s">
        <v>47</v>
      </c>
      <c r="H692" s="3">
        <v>0</v>
      </c>
      <c r="I692" t="s">
        <v>48</v>
      </c>
      <c r="J692">
        <v>2660</v>
      </c>
      <c r="K692" t="s">
        <v>49</v>
      </c>
      <c r="L692" t="s">
        <v>50</v>
      </c>
      <c r="M692" t="s">
        <v>51</v>
      </c>
      <c r="N692">
        <v>942</v>
      </c>
      <c r="O692" t="s">
        <v>52</v>
      </c>
      <c r="P692" t="s">
        <v>53</v>
      </c>
      <c r="T692" t="s">
        <v>2916</v>
      </c>
      <c r="U692" t="s">
        <v>5205</v>
      </c>
      <c r="V692" t="s">
        <v>3296</v>
      </c>
      <c r="W692" t="s">
        <v>56</v>
      </c>
      <c r="X692" t="s">
        <v>5206</v>
      </c>
      <c r="Y692" t="s">
        <v>5207</v>
      </c>
      <c r="Z692" s="3">
        <v>0</v>
      </c>
      <c r="AA692" t="s">
        <v>1678</v>
      </c>
      <c r="AB692" t="s">
        <v>5208</v>
      </c>
      <c r="AC692" t="s">
        <v>61</v>
      </c>
      <c r="AD692" t="s">
        <v>61</v>
      </c>
      <c r="AE692" t="s">
        <v>5209</v>
      </c>
      <c r="AF692" t="s">
        <v>63</v>
      </c>
      <c r="AH692">
        <v>0</v>
      </c>
      <c r="AI692" s="2">
        <v>45719</v>
      </c>
      <c r="AJ692" t="s">
        <v>64</v>
      </c>
      <c r="AK692" t="s">
        <v>64</v>
      </c>
      <c r="AL692" t="s">
        <v>5210</v>
      </c>
      <c r="AM692" t="s">
        <v>5205</v>
      </c>
      <c r="AN692" s="3">
        <v>800</v>
      </c>
      <c r="AO692" t="s">
        <v>5208</v>
      </c>
      <c r="AP692" t="s">
        <v>64</v>
      </c>
      <c r="AQ692" t="s">
        <v>5209</v>
      </c>
      <c r="AR692">
        <v>1517</v>
      </c>
      <c r="AS692" t="s">
        <v>66</v>
      </c>
    </row>
    <row r="693" spans="1:45" ht="16" x14ac:dyDescent="0.2">
      <c r="A693">
        <v>3969</v>
      </c>
      <c r="B693">
        <v>3969</v>
      </c>
      <c r="C693" s="2">
        <v>45719</v>
      </c>
      <c r="D693" t="s">
        <v>1761</v>
      </c>
      <c r="E693" t="s">
        <v>5212</v>
      </c>
      <c r="F693" s="3">
        <v>136.4</v>
      </c>
      <c r="G693" t="s">
        <v>47</v>
      </c>
      <c r="H693" s="3">
        <v>0</v>
      </c>
      <c r="I693" t="s">
        <v>48</v>
      </c>
      <c r="J693">
        <v>2900</v>
      </c>
      <c r="K693" t="s">
        <v>49</v>
      </c>
      <c r="L693" t="s">
        <v>50</v>
      </c>
      <c r="M693" t="s">
        <v>51</v>
      </c>
      <c r="N693">
        <v>942</v>
      </c>
      <c r="O693" t="s">
        <v>52</v>
      </c>
      <c r="P693" t="s">
        <v>53</v>
      </c>
      <c r="T693" t="s">
        <v>2916</v>
      </c>
      <c r="U693" t="s">
        <v>5205</v>
      </c>
      <c r="V693" t="s">
        <v>3296</v>
      </c>
      <c r="W693" t="s">
        <v>56</v>
      </c>
      <c r="X693" t="s">
        <v>5206</v>
      </c>
      <c r="Y693" t="s">
        <v>5207</v>
      </c>
      <c r="Z693" s="3">
        <v>0</v>
      </c>
      <c r="AA693" t="s">
        <v>1678</v>
      </c>
      <c r="AB693" t="s">
        <v>5208</v>
      </c>
      <c r="AC693" t="s">
        <v>61</v>
      </c>
      <c r="AD693" t="s">
        <v>61</v>
      </c>
      <c r="AE693" t="s">
        <v>5209</v>
      </c>
      <c r="AF693" t="s">
        <v>63</v>
      </c>
      <c r="AH693">
        <v>0</v>
      </c>
      <c r="AI693" s="2">
        <v>45719</v>
      </c>
      <c r="AJ693" t="s">
        <v>64</v>
      </c>
      <c r="AK693" t="s">
        <v>64</v>
      </c>
      <c r="AL693" t="s">
        <v>5210</v>
      </c>
      <c r="AM693" t="s">
        <v>5205</v>
      </c>
      <c r="AN693" s="3">
        <v>800</v>
      </c>
      <c r="AO693" t="s">
        <v>5208</v>
      </c>
      <c r="AP693" t="s">
        <v>64</v>
      </c>
      <c r="AQ693" t="s">
        <v>5209</v>
      </c>
      <c r="AR693">
        <v>1517</v>
      </c>
      <c r="AS693" t="s">
        <v>66</v>
      </c>
    </row>
    <row r="694" spans="1:45" ht="16" x14ac:dyDescent="0.2">
      <c r="A694">
        <v>3976</v>
      </c>
      <c r="B694">
        <v>3976</v>
      </c>
      <c r="C694" s="2">
        <v>45719</v>
      </c>
      <c r="D694" t="s">
        <v>1761</v>
      </c>
      <c r="E694" t="s">
        <v>5213</v>
      </c>
      <c r="F694" s="3">
        <v>10.99</v>
      </c>
      <c r="G694" t="s">
        <v>47</v>
      </c>
      <c r="H694" s="3">
        <v>0</v>
      </c>
      <c r="I694" t="s">
        <v>48</v>
      </c>
      <c r="J694">
        <v>2563</v>
      </c>
      <c r="K694" t="s">
        <v>49</v>
      </c>
      <c r="L694" t="s">
        <v>50</v>
      </c>
      <c r="M694" t="s">
        <v>51</v>
      </c>
      <c r="N694">
        <v>942</v>
      </c>
      <c r="O694" t="s">
        <v>52</v>
      </c>
      <c r="P694" t="s">
        <v>53</v>
      </c>
      <c r="T694" t="s">
        <v>5214</v>
      </c>
      <c r="U694" t="s">
        <v>5215</v>
      </c>
      <c r="V694" t="s">
        <v>3329</v>
      </c>
      <c r="W694" t="s">
        <v>56</v>
      </c>
      <c r="X694" t="s">
        <v>5216</v>
      </c>
      <c r="Y694" t="s">
        <v>5217</v>
      </c>
      <c r="Z694" s="3">
        <v>0</v>
      </c>
      <c r="AA694" t="s">
        <v>5218</v>
      </c>
      <c r="AB694" t="s">
        <v>5208</v>
      </c>
      <c r="AC694" t="s">
        <v>61</v>
      </c>
      <c r="AD694" t="s">
        <v>61</v>
      </c>
      <c r="AE694" t="s">
        <v>5219</v>
      </c>
      <c r="AF694" t="s">
        <v>63</v>
      </c>
      <c r="AH694">
        <v>0</v>
      </c>
      <c r="AI694" s="2">
        <v>45719</v>
      </c>
      <c r="AJ694" t="s">
        <v>64</v>
      </c>
      <c r="AK694" t="s">
        <v>64</v>
      </c>
      <c r="AL694" t="s">
        <v>5220</v>
      </c>
      <c r="AM694" t="s">
        <v>5215</v>
      </c>
      <c r="AN694" s="3">
        <v>10.99</v>
      </c>
      <c r="AO694" t="s">
        <v>5208</v>
      </c>
      <c r="AP694" t="s">
        <v>64</v>
      </c>
      <c r="AQ694" t="s">
        <v>5219</v>
      </c>
      <c r="AR694">
        <v>1516</v>
      </c>
      <c r="AS694" t="s">
        <v>66</v>
      </c>
    </row>
    <row r="695" spans="1:45" ht="16" x14ac:dyDescent="0.2">
      <c r="A695">
        <v>3977</v>
      </c>
      <c r="B695">
        <v>3977</v>
      </c>
      <c r="C695" s="2">
        <v>45719</v>
      </c>
      <c r="D695" t="s">
        <v>1814</v>
      </c>
      <c r="E695" t="s">
        <v>5221</v>
      </c>
      <c r="F695" s="3">
        <v>104.19</v>
      </c>
      <c r="G695" t="s">
        <v>47</v>
      </c>
      <c r="H695" s="3">
        <v>0</v>
      </c>
      <c r="I695" t="s">
        <v>48</v>
      </c>
      <c r="J695">
        <v>2563</v>
      </c>
      <c r="K695" t="s">
        <v>49</v>
      </c>
      <c r="L695" t="s">
        <v>50</v>
      </c>
      <c r="M695" t="s">
        <v>51</v>
      </c>
      <c r="N695">
        <v>942</v>
      </c>
      <c r="O695" t="s">
        <v>52</v>
      </c>
      <c r="P695" t="s">
        <v>53</v>
      </c>
      <c r="T695" t="s">
        <v>5222</v>
      </c>
      <c r="U695" t="s">
        <v>5223</v>
      </c>
      <c r="V695" t="s">
        <v>3354</v>
      </c>
      <c r="W695" t="s">
        <v>56</v>
      </c>
      <c r="X695" t="s">
        <v>5224</v>
      </c>
      <c r="Y695" t="s">
        <v>4275</v>
      </c>
      <c r="Z695" s="3">
        <v>7</v>
      </c>
      <c r="AA695" t="s">
        <v>5225</v>
      </c>
      <c r="AB695" t="s">
        <v>5208</v>
      </c>
      <c r="AC695" t="s">
        <v>61</v>
      </c>
      <c r="AD695" t="s">
        <v>61</v>
      </c>
      <c r="AE695" t="s">
        <v>5226</v>
      </c>
      <c r="AF695" t="s">
        <v>63</v>
      </c>
      <c r="AH695">
        <v>0</v>
      </c>
      <c r="AI695" s="2">
        <v>45719</v>
      </c>
      <c r="AJ695" t="s">
        <v>64</v>
      </c>
      <c r="AK695" t="s">
        <v>64</v>
      </c>
      <c r="AL695" t="s">
        <v>5227</v>
      </c>
      <c r="AM695" t="s">
        <v>5223</v>
      </c>
      <c r="AN695" s="3">
        <v>104.19</v>
      </c>
      <c r="AO695" t="s">
        <v>5208</v>
      </c>
      <c r="AP695" t="s">
        <v>64</v>
      </c>
      <c r="AQ695" t="s">
        <v>5226</v>
      </c>
      <c r="AR695">
        <v>1519</v>
      </c>
      <c r="AS695" t="s">
        <v>66</v>
      </c>
    </row>
    <row r="696" spans="1:45" ht="16" x14ac:dyDescent="0.2">
      <c r="A696">
        <v>3978</v>
      </c>
      <c r="B696">
        <v>3978</v>
      </c>
      <c r="C696" s="2">
        <v>45719</v>
      </c>
      <c r="D696" t="s">
        <v>1761</v>
      </c>
      <c r="E696" t="s">
        <v>5228</v>
      </c>
      <c r="F696" s="3">
        <v>202.3</v>
      </c>
      <c r="G696" t="s">
        <v>47</v>
      </c>
      <c r="H696" s="3">
        <v>0</v>
      </c>
      <c r="I696" t="s">
        <v>48</v>
      </c>
      <c r="J696">
        <v>2720</v>
      </c>
      <c r="K696" t="s">
        <v>49</v>
      </c>
      <c r="L696" t="s">
        <v>50</v>
      </c>
      <c r="M696" t="s">
        <v>51</v>
      </c>
      <c r="N696">
        <v>942</v>
      </c>
      <c r="O696" t="s">
        <v>52</v>
      </c>
      <c r="P696" t="s">
        <v>53</v>
      </c>
      <c r="T696" t="s">
        <v>5229</v>
      </c>
      <c r="U696" t="s">
        <v>5230</v>
      </c>
      <c r="V696" t="s">
        <v>3273</v>
      </c>
      <c r="W696" t="s">
        <v>56</v>
      </c>
      <c r="X696" t="s">
        <v>5231</v>
      </c>
      <c r="Y696" t="s">
        <v>5232</v>
      </c>
      <c r="Z696" s="3">
        <v>19</v>
      </c>
      <c r="AA696" t="s">
        <v>5233</v>
      </c>
      <c r="AB696" t="s">
        <v>5208</v>
      </c>
      <c r="AC696" t="s">
        <v>61</v>
      </c>
      <c r="AD696" t="s">
        <v>61</v>
      </c>
      <c r="AE696" t="s">
        <v>5234</v>
      </c>
      <c r="AF696" t="s">
        <v>63</v>
      </c>
      <c r="AH696">
        <v>0</v>
      </c>
      <c r="AI696" s="2">
        <v>45719</v>
      </c>
      <c r="AJ696" t="s">
        <v>64</v>
      </c>
      <c r="AK696" t="s">
        <v>64</v>
      </c>
      <c r="AL696" t="s">
        <v>5235</v>
      </c>
      <c r="AM696" t="s">
        <v>5230</v>
      </c>
      <c r="AN696" s="3">
        <v>202.3</v>
      </c>
      <c r="AO696" t="s">
        <v>5208</v>
      </c>
      <c r="AP696" t="s">
        <v>64</v>
      </c>
      <c r="AQ696" t="s">
        <v>5234</v>
      </c>
      <c r="AR696">
        <v>1520</v>
      </c>
      <c r="AS696" t="s">
        <v>66</v>
      </c>
    </row>
    <row r="697" spans="1:45" ht="16" x14ac:dyDescent="0.2">
      <c r="A697">
        <v>3979</v>
      </c>
      <c r="B697">
        <v>3979</v>
      </c>
      <c r="C697" s="2">
        <v>45719</v>
      </c>
      <c r="D697" t="s">
        <v>1748</v>
      </c>
      <c r="E697" t="s">
        <v>5236</v>
      </c>
      <c r="F697" s="3">
        <v>3.54</v>
      </c>
      <c r="G697" t="s">
        <v>47</v>
      </c>
      <c r="H697" s="3">
        <v>0</v>
      </c>
      <c r="I697" t="s">
        <v>48</v>
      </c>
      <c r="J697">
        <v>2705</v>
      </c>
      <c r="K697" t="s">
        <v>49</v>
      </c>
      <c r="L697" t="s">
        <v>50</v>
      </c>
      <c r="M697" t="s">
        <v>51</v>
      </c>
      <c r="N697">
        <v>942</v>
      </c>
      <c r="O697" t="s">
        <v>52</v>
      </c>
      <c r="P697" t="s">
        <v>53</v>
      </c>
      <c r="T697" t="s">
        <v>5229</v>
      </c>
      <c r="U697" t="s">
        <v>5230</v>
      </c>
      <c r="V697" t="s">
        <v>3273</v>
      </c>
      <c r="W697" t="s">
        <v>56</v>
      </c>
      <c r="X697" t="s">
        <v>5231</v>
      </c>
      <c r="Y697" t="s">
        <v>5232</v>
      </c>
      <c r="Z697" s="3">
        <v>19</v>
      </c>
      <c r="AA697" t="s">
        <v>5233</v>
      </c>
      <c r="AB697" t="s">
        <v>5208</v>
      </c>
      <c r="AC697" t="s">
        <v>61</v>
      </c>
      <c r="AD697" t="s">
        <v>61</v>
      </c>
      <c r="AE697" t="s">
        <v>5234</v>
      </c>
      <c r="AF697" t="s">
        <v>63</v>
      </c>
      <c r="AH697">
        <v>0</v>
      </c>
      <c r="AI697" s="2">
        <v>45719</v>
      </c>
      <c r="AJ697" t="s">
        <v>64</v>
      </c>
      <c r="AK697" t="s">
        <v>64</v>
      </c>
      <c r="AL697" t="s">
        <v>5235</v>
      </c>
      <c r="AM697" t="s">
        <v>5230</v>
      </c>
      <c r="AN697" s="3">
        <v>202.3</v>
      </c>
      <c r="AO697" t="s">
        <v>5208</v>
      </c>
      <c r="AP697" t="s">
        <v>64</v>
      </c>
      <c r="AQ697" t="s">
        <v>5234</v>
      </c>
      <c r="AR697">
        <v>1520</v>
      </c>
      <c r="AS697" t="s">
        <v>66</v>
      </c>
    </row>
    <row r="698" spans="1:45" ht="16" x14ac:dyDescent="0.2">
      <c r="A698">
        <v>3982</v>
      </c>
      <c r="B698">
        <v>3982</v>
      </c>
      <c r="C698" s="2">
        <v>45719</v>
      </c>
      <c r="D698" t="s">
        <v>1782</v>
      </c>
      <c r="E698" t="s">
        <v>5237</v>
      </c>
      <c r="F698" s="3">
        <v>17.04</v>
      </c>
      <c r="G698" t="s">
        <v>47</v>
      </c>
      <c r="H698" s="3">
        <v>0</v>
      </c>
      <c r="I698" t="s">
        <v>48</v>
      </c>
      <c r="J698">
        <v>2720</v>
      </c>
      <c r="K698" t="s">
        <v>49</v>
      </c>
      <c r="L698" t="s">
        <v>50</v>
      </c>
      <c r="M698" t="s">
        <v>51</v>
      </c>
      <c r="N698">
        <v>942</v>
      </c>
      <c r="O698" t="s">
        <v>52</v>
      </c>
      <c r="P698" t="s">
        <v>53</v>
      </c>
      <c r="T698" t="s">
        <v>5238</v>
      </c>
      <c r="U698" t="s">
        <v>5239</v>
      </c>
      <c r="V698" t="s">
        <v>3374</v>
      </c>
      <c r="W698" t="s">
        <v>56</v>
      </c>
      <c r="X698" t="s">
        <v>5240</v>
      </c>
      <c r="Y698" t="s">
        <v>5241</v>
      </c>
      <c r="Z698" s="3">
        <v>19</v>
      </c>
      <c r="AA698" t="s">
        <v>5242</v>
      </c>
      <c r="AB698" t="s">
        <v>5243</v>
      </c>
      <c r="AC698" t="s">
        <v>61</v>
      </c>
      <c r="AD698" t="s">
        <v>61</v>
      </c>
      <c r="AE698" t="s">
        <v>5244</v>
      </c>
      <c r="AF698" t="s">
        <v>63</v>
      </c>
      <c r="AH698">
        <v>0</v>
      </c>
      <c r="AI698" s="2">
        <v>45719</v>
      </c>
      <c r="AJ698" t="s">
        <v>64</v>
      </c>
      <c r="AK698" t="s">
        <v>64</v>
      </c>
      <c r="AL698" t="s">
        <v>5245</v>
      </c>
      <c r="AM698" t="s">
        <v>5239</v>
      </c>
      <c r="AN698" s="3">
        <v>17.04</v>
      </c>
      <c r="AO698" t="s">
        <v>5243</v>
      </c>
      <c r="AP698" t="s">
        <v>64</v>
      </c>
      <c r="AQ698" t="s">
        <v>5244</v>
      </c>
      <c r="AR698">
        <v>1521</v>
      </c>
      <c r="AS698" t="s">
        <v>66</v>
      </c>
    </row>
    <row r="699" spans="1:45" ht="16" x14ac:dyDescent="0.2">
      <c r="A699">
        <v>3983</v>
      </c>
      <c r="B699">
        <v>3983</v>
      </c>
      <c r="C699" s="2">
        <v>45719</v>
      </c>
      <c r="D699" t="s">
        <v>1748</v>
      </c>
      <c r="E699" t="s">
        <v>5246</v>
      </c>
      <c r="F699" s="3">
        <v>0.3</v>
      </c>
      <c r="G699" t="s">
        <v>47</v>
      </c>
      <c r="H699" s="3">
        <v>0</v>
      </c>
      <c r="I699" t="s">
        <v>48</v>
      </c>
      <c r="J699">
        <v>2705</v>
      </c>
      <c r="K699" t="s">
        <v>49</v>
      </c>
      <c r="L699" t="s">
        <v>50</v>
      </c>
      <c r="M699" t="s">
        <v>51</v>
      </c>
      <c r="N699">
        <v>942</v>
      </c>
      <c r="O699" t="s">
        <v>52</v>
      </c>
      <c r="P699" t="s">
        <v>53</v>
      </c>
      <c r="T699" t="s">
        <v>5238</v>
      </c>
      <c r="U699" t="s">
        <v>5239</v>
      </c>
      <c r="V699" t="s">
        <v>3374</v>
      </c>
      <c r="W699" t="s">
        <v>56</v>
      </c>
      <c r="X699" t="s">
        <v>5240</v>
      </c>
      <c r="Y699" t="s">
        <v>5241</v>
      </c>
      <c r="Z699" s="3">
        <v>19</v>
      </c>
      <c r="AA699" t="s">
        <v>5242</v>
      </c>
      <c r="AB699" t="s">
        <v>5243</v>
      </c>
      <c r="AC699" t="s">
        <v>61</v>
      </c>
      <c r="AD699" t="s">
        <v>61</v>
      </c>
      <c r="AE699" t="s">
        <v>5244</v>
      </c>
      <c r="AF699" t="s">
        <v>63</v>
      </c>
      <c r="AH699">
        <v>0</v>
      </c>
      <c r="AI699" s="2">
        <v>45719</v>
      </c>
      <c r="AJ699" t="s">
        <v>64</v>
      </c>
      <c r="AK699" t="s">
        <v>64</v>
      </c>
      <c r="AL699" t="s">
        <v>5245</v>
      </c>
      <c r="AM699" t="s">
        <v>5239</v>
      </c>
      <c r="AN699" s="3">
        <v>17.04</v>
      </c>
      <c r="AO699" t="s">
        <v>5243</v>
      </c>
      <c r="AP699" t="s">
        <v>64</v>
      </c>
      <c r="AQ699" t="s">
        <v>5244</v>
      </c>
      <c r="AR699">
        <v>1521</v>
      </c>
      <c r="AS699" t="s">
        <v>66</v>
      </c>
    </row>
    <row r="700" spans="1:45" ht="16" x14ac:dyDescent="0.2">
      <c r="A700">
        <v>4002</v>
      </c>
      <c r="B700">
        <v>4002</v>
      </c>
      <c r="C700" s="2">
        <v>45719</v>
      </c>
      <c r="D700" t="s">
        <v>1761</v>
      </c>
      <c r="E700" t="s">
        <v>5247</v>
      </c>
      <c r="F700" s="3">
        <v>103.99</v>
      </c>
      <c r="G700" t="s">
        <v>47</v>
      </c>
      <c r="H700" s="3">
        <v>0</v>
      </c>
      <c r="I700" t="s">
        <v>48</v>
      </c>
      <c r="J700">
        <v>2563</v>
      </c>
      <c r="K700" t="s">
        <v>49</v>
      </c>
      <c r="L700" t="s">
        <v>50</v>
      </c>
      <c r="M700" t="s">
        <v>51</v>
      </c>
      <c r="N700">
        <v>942</v>
      </c>
      <c r="O700" t="s">
        <v>52</v>
      </c>
      <c r="P700" t="s">
        <v>53</v>
      </c>
      <c r="T700" t="s">
        <v>5248</v>
      </c>
      <c r="U700" t="s">
        <v>5249</v>
      </c>
      <c r="V700" t="s">
        <v>3459</v>
      </c>
      <c r="W700" t="s">
        <v>56</v>
      </c>
      <c r="X700" t="s">
        <v>5250</v>
      </c>
      <c r="Y700" t="s">
        <v>4275</v>
      </c>
      <c r="Z700" s="3">
        <v>7</v>
      </c>
      <c r="AA700" t="s">
        <v>5251</v>
      </c>
      <c r="AB700" t="s">
        <v>5208</v>
      </c>
      <c r="AC700" t="s">
        <v>61</v>
      </c>
      <c r="AD700" t="s">
        <v>61</v>
      </c>
      <c r="AE700" t="s">
        <v>5252</v>
      </c>
      <c r="AF700" t="s">
        <v>63</v>
      </c>
      <c r="AH700">
        <v>0</v>
      </c>
      <c r="AI700" s="2">
        <v>45719</v>
      </c>
      <c r="AJ700" t="s">
        <v>64</v>
      </c>
      <c r="AK700" t="s">
        <v>64</v>
      </c>
      <c r="AL700" t="s">
        <v>5253</v>
      </c>
      <c r="AM700" t="s">
        <v>5249</v>
      </c>
      <c r="AN700" s="3">
        <v>207.98</v>
      </c>
      <c r="AO700" t="s">
        <v>5208</v>
      </c>
      <c r="AP700" t="s">
        <v>64</v>
      </c>
      <c r="AQ700" t="s">
        <v>5252</v>
      </c>
      <c r="AR700">
        <v>1518</v>
      </c>
      <c r="AS700" t="s">
        <v>66</v>
      </c>
    </row>
    <row r="701" spans="1:45" ht="16" x14ac:dyDescent="0.2">
      <c r="A701">
        <v>4003</v>
      </c>
      <c r="B701">
        <v>4003</v>
      </c>
      <c r="C701" s="2">
        <v>45719</v>
      </c>
      <c r="D701" t="s">
        <v>1761</v>
      </c>
      <c r="E701" t="s">
        <v>5254</v>
      </c>
      <c r="F701" s="3">
        <v>103.99</v>
      </c>
      <c r="G701" t="s">
        <v>47</v>
      </c>
      <c r="H701" s="3">
        <v>0</v>
      </c>
      <c r="I701" t="s">
        <v>48</v>
      </c>
      <c r="J701">
        <v>2900</v>
      </c>
      <c r="K701" t="s">
        <v>49</v>
      </c>
      <c r="L701" t="s">
        <v>50</v>
      </c>
      <c r="M701" t="s">
        <v>51</v>
      </c>
      <c r="N701">
        <v>942</v>
      </c>
      <c r="O701" t="s">
        <v>52</v>
      </c>
      <c r="P701" t="s">
        <v>53</v>
      </c>
      <c r="T701" t="s">
        <v>5248</v>
      </c>
      <c r="U701" t="s">
        <v>5249</v>
      </c>
      <c r="V701" t="s">
        <v>3459</v>
      </c>
      <c r="W701" t="s">
        <v>56</v>
      </c>
      <c r="X701" t="s">
        <v>5250</v>
      </c>
      <c r="Y701" t="s">
        <v>4275</v>
      </c>
      <c r="Z701" s="3">
        <v>7</v>
      </c>
      <c r="AA701" t="s">
        <v>5251</v>
      </c>
      <c r="AB701" t="s">
        <v>5208</v>
      </c>
      <c r="AC701" t="s">
        <v>61</v>
      </c>
      <c r="AD701" t="s">
        <v>61</v>
      </c>
      <c r="AE701" t="s">
        <v>5252</v>
      </c>
      <c r="AF701" t="s">
        <v>63</v>
      </c>
      <c r="AH701">
        <v>0</v>
      </c>
      <c r="AI701" s="2">
        <v>45719</v>
      </c>
      <c r="AJ701" t="s">
        <v>64</v>
      </c>
      <c r="AK701" t="s">
        <v>64</v>
      </c>
      <c r="AL701" t="s">
        <v>5253</v>
      </c>
      <c r="AM701" t="s">
        <v>5249</v>
      </c>
      <c r="AN701" s="3">
        <v>207.98</v>
      </c>
      <c r="AO701" t="s">
        <v>5208</v>
      </c>
      <c r="AP701" t="s">
        <v>64</v>
      </c>
      <c r="AQ701" t="s">
        <v>5252</v>
      </c>
      <c r="AR701">
        <v>1518</v>
      </c>
      <c r="AS701" t="s">
        <v>66</v>
      </c>
    </row>
    <row r="702" spans="1:45" ht="16" x14ac:dyDescent="0.2">
      <c r="A702">
        <v>4085</v>
      </c>
      <c r="B702">
        <v>4085</v>
      </c>
      <c r="C702" s="2">
        <v>45719.041666666657</v>
      </c>
      <c r="D702" t="s">
        <v>1761</v>
      </c>
      <c r="E702" t="s">
        <v>4174</v>
      </c>
      <c r="F702" s="3">
        <v>928.69</v>
      </c>
      <c r="G702" t="s">
        <v>47</v>
      </c>
      <c r="H702" s="3">
        <v>0</v>
      </c>
      <c r="I702" t="s">
        <v>48</v>
      </c>
      <c r="J702">
        <v>2722</v>
      </c>
      <c r="K702" t="s">
        <v>49</v>
      </c>
      <c r="L702" t="s">
        <v>50</v>
      </c>
      <c r="M702" t="s">
        <v>51</v>
      </c>
      <c r="N702">
        <v>940</v>
      </c>
      <c r="O702" t="s">
        <v>52</v>
      </c>
      <c r="P702" t="s">
        <v>53</v>
      </c>
      <c r="T702" t="s">
        <v>5255</v>
      </c>
      <c r="U702" t="s">
        <v>5256</v>
      </c>
      <c r="V702" t="s">
        <v>3300</v>
      </c>
      <c r="W702" t="s">
        <v>56</v>
      </c>
      <c r="X702" t="s">
        <v>5257</v>
      </c>
      <c r="Y702" t="s">
        <v>3455</v>
      </c>
      <c r="Z702" s="3">
        <v>0</v>
      </c>
      <c r="AA702" t="s">
        <v>5258</v>
      </c>
      <c r="AB702" t="s">
        <v>5105</v>
      </c>
      <c r="AC702" t="s">
        <v>61</v>
      </c>
      <c r="AD702" t="s">
        <v>61</v>
      </c>
      <c r="AE702" t="s">
        <v>5259</v>
      </c>
      <c r="AF702" t="s">
        <v>63</v>
      </c>
      <c r="AH702">
        <v>0</v>
      </c>
      <c r="AI702" s="2">
        <v>45719</v>
      </c>
      <c r="AJ702" t="s">
        <v>64</v>
      </c>
      <c r="AK702" t="s">
        <v>64</v>
      </c>
      <c r="AL702" t="s">
        <v>5260</v>
      </c>
      <c r="AM702" t="s">
        <v>5256</v>
      </c>
      <c r="AN702" s="3">
        <v>928.69</v>
      </c>
      <c r="AO702" t="s">
        <v>5105</v>
      </c>
      <c r="AP702" t="s">
        <v>64</v>
      </c>
      <c r="AQ702" t="s">
        <v>5259</v>
      </c>
      <c r="AR702">
        <v>1510</v>
      </c>
      <c r="AS702" t="s">
        <v>66</v>
      </c>
    </row>
    <row r="703" spans="1:45" ht="16" x14ac:dyDescent="0.2">
      <c r="A703">
        <v>4086</v>
      </c>
      <c r="B703">
        <v>4086</v>
      </c>
      <c r="C703" s="2">
        <v>45719.041666666657</v>
      </c>
      <c r="D703" t="s">
        <v>1748</v>
      </c>
      <c r="E703" t="s">
        <v>4049</v>
      </c>
      <c r="F703" s="3">
        <v>10</v>
      </c>
      <c r="G703" t="s">
        <v>47</v>
      </c>
      <c r="H703" s="3">
        <v>0</v>
      </c>
      <c r="I703" t="s">
        <v>48</v>
      </c>
      <c r="J703">
        <v>2705</v>
      </c>
      <c r="K703" t="s">
        <v>49</v>
      </c>
      <c r="L703" t="s">
        <v>50</v>
      </c>
      <c r="M703" t="s">
        <v>51</v>
      </c>
      <c r="N703">
        <v>940</v>
      </c>
      <c r="O703" t="s">
        <v>52</v>
      </c>
      <c r="P703" t="s">
        <v>53</v>
      </c>
      <c r="T703" t="s">
        <v>5255</v>
      </c>
      <c r="U703" t="s">
        <v>5256</v>
      </c>
      <c r="V703" t="s">
        <v>3300</v>
      </c>
      <c r="W703" t="s">
        <v>56</v>
      </c>
      <c r="X703" t="s">
        <v>5257</v>
      </c>
      <c r="Y703" t="s">
        <v>3455</v>
      </c>
      <c r="Z703" s="3">
        <v>0</v>
      </c>
      <c r="AA703" t="s">
        <v>5258</v>
      </c>
      <c r="AB703" t="s">
        <v>5105</v>
      </c>
      <c r="AC703" t="s">
        <v>61</v>
      </c>
      <c r="AD703" t="s">
        <v>61</v>
      </c>
      <c r="AE703" t="s">
        <v>5259</v>
      </c>
      <c r="AF703" t="s">
        <v>63</v>
      </c>
      <c r="AH703">
        <v>0</v>
      </c>
      <c r="AI703" s="2">
        <v>45719</v>
      </c>
      <c r="AJ703" t="s">
        <v>64</v>
      </c>
      <c r="AK703" t="s">
        <v>64</v>
      </c>
      <c r="AL703" t="s">
        <v>5260</v>
      </c>
      <c r="AM703" t="s">
        <v>5256</v>
      </c>
      <c r="AN703" s="3">
        <v>928.69</v>
      </c>
      <c r="AO703" t="s">
        <v>5105</v>
      </c>
      <c r="AP703" t="s">
        <v>64</v>
      </c>
      <c r="AQ703" t="s">
        <v>5259</v>
      </c>
      <c r="AR703">
        <v>1510</v>
      </c>
      <c r="AS703" t="s">
        <v>66</v>
      </c>
    </row>
    <row r="704" spans="1:45" ht="16" x14ac:dyDescent="0.2">
      <c r="A704">
        <v>3980</v>
      </c>
      <c r="B704">
        <v>3980</v>
      </c>
      <c r="C704" s="2">
        <v>45720</v>
      </c>
      <c r="D704" t="s">
        <v>1782</v>
      </c>
      <c r="E704" t="s">
        <v>5237</v>
      </c>
      <c r="F704" s="3">
        <v>28.66</v>
      </c>
      <c r="G704" t="s">
        <v>47</v>
      </c>
      <c r="H704" s="3">
        <v>0</v>
      </c>
      <c r="I704" t="s">
        <v>48</v>
      </c>
      <c r="J704">
        <v>2720</v>
      </c>
      <c r="K704" t="s">
        <v>49</v>
      </c>
      <c r="L704" t="s">
        <v>50</v>
      </c>
      <c r="M704" t="s">
        <v>51</v>
      </c>
      <c r="N704">
        <v>942</v>
      </c>
      <c r="O704" t="s">
        <v>52</v>
      </c>
      <c r="P704" t="s">
        <v>53</v>
      </c>
      <c r="T704" t="s">
        <v>5261</v>
      </c>
      <c r="U704" t="s">
        <v>5262</v>
      </c>
      <c r="V704" t="s">
        <v>3395</v>
      </c>
      <c r="W704" t="s">
        <v>56</v>
      </c>
      <c r="X704" t="s">
        <v>5263</v>
      </c>
      <c r="Y704" t="s">
        <v>5241</v>
      </c>
      <c r="Z704" s="3">
        <v>19</v>
      </c>
      <c r="AA704" t="s">
        <v>5264</v>
      </c>
      <c r="AB704" t="s">
        <v>5265</v>
      </c>
      <c r="AC704" t="s">
        <v>61</v>
      </c>
      <c r="AD704" t="s">
        <v>61</v>
      </c>
      <c r="AE704" t="s">
        <v>5266</v>
      </c>
      <c r="AF704" t="s">
        <v>63</v>
      </c>
      <c r="AH704">
        <v>0</v>
      </c>
      <c r="AI704" s="2">
        <v>45720</v>
      </c>
      <c r="AJ704" t="s">
        <v>64</v>
      </c>
      <c r="AK704" t="s">
        <v>64</v>
      </c>
      <c r="AL704" t="s">
        <v>5267</v>
      </c>
      <c r="AM704" t="s">
        <v>5262</v>
      </c>
      <c r="AN704" s="3">
        <v>28.66</v>
      </c>
      <c r="AO704" t="s">
        <v>5265</v>
      </c>
      <c r="AP704" t="s">
        <v>64</v>
      </c>
      <c r="AQ704" t="s">
        <v>5266</v>
      </c>
      <c r="AR704">
        <v>1522</v>
      </c>
      <c r="AS704" t="s">
        <v>66</v>
      </c>
    </row>
    <row r="705" spans="1:45" ht="16" x14ac:dyDescent="0.2">
      <c r="A705">
        <v>3981</v>
      </c>
      <c r="B705">
        <v>3981</v>
      </c>
      <c r="C705" s="2">
        <v>45720</v>
      </c>
      <c r="D705" t="s">
        <v>1748</v>
      </c>
      <c r="E705" t="s">
        <v>5246</v>
      </c>
      <c r="F705" s="3">
        <v>0.5</v>
      </c>
      <c r="G705" t="s">
        <v>47</v>
      </c>
      <c r="H705" s="3">
        <v>0</v>
      </c>
      <c r="I705" t="s">
        <v>48</v>
      </c>
      <c r="J705">
        <v>2705</v>
      </c>
      <c r="K705" t="s">
        <v>49</v>
      </c>
      <c r="L705" t="s">
        <v>50</v>
      </c>
      <c r="M705" t="s">
        <v>51</v>
      </c>
      <c r="N705">
        <v>942</v>
      </c>
      <c r="O705" t="s">
        <v>52</v>
      </c>
      <c r="P705" t="s">
        <v>53</v>
      </c>
      <c r="T705" t="s">
        <v>5261</v>
      </c>
      <c r="U705" t="s">
        <v>5262</v>
      </c>
      <c r="V705" t="s">
        <v>3395</v>
      </c>
      <c r="W705" t="s">
        <v>56</v>
      </c>
      <c r="X705" t="s">
        <v>5263</v>
      </c>
      <c r="Y705" t="s">
        <v>5241</v>
      </c>
      <c r="Z705" s="3">
        <v>19</v>
      </c>
      <c r="AA705" t="s">
        <v>5264</v>
      </c>
      <c r="AB705" t="s">
        <v>5265</v>
      </c>
      <c r="AC705" t="s">
        <v>61</v>
      </c>
      <c r="AD705" t="s">
        <v>61</v>
      </c>
      <c r="AE705" t="s">
        <v>5266</v>
      </c>
      <c r="AF705" t="s">
        <v>63</v>
      </c>
      <c r="AH705">
        <v>0</v>
      </c>
      <c r="AI705" s="2">
        <v>45720</v>
      </c>
      <c r="AJ705" t="s">
        <v>64</v>
      </c>
      <c r="AK705" t="s">
        <v>64</v>
      </c>
      <c r="AL705" t="s">
        <v>5267</v>
      </c>
      <c r="AM705" t="s">
        <v>5262</v>
      </c>
      <c r="AN705" s="3">
        <v>28.66</v>
      </c>
      <c r="AO705" t="s">
        <v>5265</v>
      </c>
      <c r="AP705" t="s">
        <v>64</v>
      </c>
      <c r="AQ705" t="s">
        <v>5266</v>
      </c>
      <c r="AR705">
        <v>1522</v>
      </c>
      <c r="AS705" t="s">
        <v>66</v>
      </c>
    </row>
    <row r="706" spans="1:45" ht="16" x14ac:dyDescent="0.2">
      <c r="A706">
        <v>3984</v>
      </c>
      <c r="B706">
        <v>3984</v>
      </c>
      <c r="C706" s="2">
        <v>45720</v>
      </c>
      <c r="D706" t="s">
        <v>1782</v>
      </c>
      <c r="E706" t="s">
        <v>5237</v>
      </c>
      <c r="F706" s="3">
        <v>23.09</v>
      </c>
      <c r="G706" t="s">
        <v>47</v>
      </c>
      <c r="H706" s="3">
        <v>0</v>
      </c>
      <c r="I706" t="s">
        <v>48</v>
      </c>
      <c r="J706">
        <v>2720</v>
      </c>
      <c r="K706" t="s">
        <v>49</v>
      </c>
      <c r="L706" t="s">
        <v>50</v>
      </c>
      <c r="M706" t="s">
        <v>51</v>
      </c>
      <c r="N706">
        <v>942</v>
      </c>
      <c r="O706" t="s">
        <v>52</v>
      </c>
      <c r="P706" t="s">
        <v>53</v>
      </c>
      <c r="T706" t="s">
        <v>5268</v>
      </c>
      <c r="U706" t="s">
        <v>5269</v>
      </c>
      <c r="V706" t="s">
        <v>3401</v>
      </c>
      <c r="W706" t="s">
        <v>56</v>
      </c>
      <c r="X706" t="s">
        <v>5270</v>
      </c>
      <c r="Y706" t="s">
        <v>5241</v>
      </c>
      <c r="Z706" s="3">
        <v>19</v>
      </c>
      <c r="AA706" t="s">
        <v>5271</v>
      </c>
      <c r="AB706" t="s">
        <v>5265</v>
      </c>
      <c r="AC706" t="s">
        <v>61</v>
      </c>
      <c r="AD706" t="s">
        <v>61</v>
      </c>
      <c r="AE706" t="s">
        <v>5272</v>
      </c>
      <c r="AF706" t="s">
        <v>63</v>
      </c>
      <c r="AH706">
        <v>0</v>
      </c>
      <c r="AI706" s="2">
        <v>45720</v>
      </c>
      <c r="AJ706" t="s">
        <v>64</v>
      </c>
      <c r="AK706" t="s">
        <v>64</v>
      </c>
      <c r="AL706" t="s">
        <v>5273</v>
      </c>
      <c r="AM706" t="s">
        <v>5269</v>
      </c>
      <c r="AN706" s="3">
        <v>23.09</v>
      </c>
      <c r="AO706" t="s">
        <v>5265</v>
      </c>
      <c r="AP706" t="s">
        <v>64</v>
      </c>
      <c r="AQ706" t="s">
        <v>5272</v>
      </c>
      <c r="AR706">
        <v>1523</v>
      </c>
      <c r="AS706" t="s">
        <v>66</v>
      </c>
    </row>
    <row r="707" spans="1:45" ht="16" x14ac:dyDescent="0.2">
      <c r="A707">
        <v>3985</v>
      </c>
      <c r="B707">
        <v>3985</v>
      </c>
      <c r="C707" s="2">
        <v>45720</v>
      </c>
      <c r="D707" t="s">
        <v>1748</v>
      </c>
      <c r="E707" t="s">
        <v>5246</v>
      </c>
      <c r="F707" s="3">
        <v>0.4</v>
      </c>
      <c r="G707" t="s">
        <v>47</v>
      </c>
      <c r="H707" s="3">
        <v>0</v>
      </c>
      <c r="I707" t="s">
        <v>48</v>
      </c>
      <c r="J707">
        <v>2705</v>
      </c>
      <c r="K707" t="s">
        <v>49</v>
      </c>
      <c r="L707" t="s">
        <v>50</v>
      </c>
      <c r="M707" t="s">
        <v>51</v>
      </c>
      <c r="N707">
        <v>942</v>
      </c>
      <c r="O707" t="s">
        <v>52</v>
      </c>
      <c r="P707" t="s">
        <v>53</v>
      </c>
      <c r="T707" t="s">
        <v>5268</v>
      </c>
      <c r="U707" t="s">
        <v>5269</v>
      </c>
      <c r="V707" t="s">
        <v>3401</v>
      </c>
      <c r="W707" t="s">
        <v>56</v>
      </c>
      <c r="X707" t="s">
        <v>5270</v>
      </c>
      <c r="Y707" t="s">
        <v>5241</v>
      </c>
      <c r="Z707" s="3">
        <v>19</v>
      </c>
      <c r="AA707" t="s">
        <v>5271</v>
      </c>
      <c r="AB707" t="s">
        <v>5265</v>
      </c>
      <c r="AC707" t="s">
        <v>61</v>
      </c>
      <c r="AD707" t="s">
        <v>61</v>
      </c>
      <c r="AE707" t="s">
        <v>5272</v>
      </c>
      <c r="AF707" t="s">
        <v>63</v>
      </c>
      <c r="AH707">
        <v>0</v>
      </c>
      <c r="AI707" s="2">
        <v>45720</v>
      </c>
      <c r="AJ707" t="s">
        <v>64</v>
      </c>
      <c r="AK707" t="s">
        <v>64</v>
      </c>
      <c r="AL707" t="s">
        <v>5273</v>
      </c>
      <c r="AM707" t="s">
        <v>5269</v>
      </c>
      <c r="AN707" s="3">
        <v>23.09</v>
      </c>
      <c r="AO707" t="s">
        <v>5265</v>
      </c>
      <c r="AP707" t="s">
        <v>64</v>
      </c>
      <c r="AQ707" t="s">
        <v>5272</v>
      </c>
      <c r="AR707">
        <v>1523</v>
      </c>
      <c r="AS707" t="s">
        <v>66</v>
      </c>
    </row>
    <row r="708" spans="1:45" ht="16" x14ac:dyDescent="0.2">
      <c r="A708">
        <v>3964</v>
      </c>
      <c r="B708">
        <v>3964</v>
      </c>
      <c r="C708" s="2">
        <v>45720.041666666657</v>
      </c>
      <c r="D708" t="s">
        <v>1748</v>
      </c>
      <c r="E708" t="s">
        <v>3659</v>
      </c>
      <c r="F708" s="3">
        <v>46.41</v>
      </c>
      <c r="G708" t="s">
        <v>47</v>
      </c>
      <c r="H708" s="3">
        <v>0</v>
      </c>
      <c r="I708" t="s">
        <v>48</v>
      </c>
      <c r="J708">
        <v>2663</v>
      </c>
      <c r="K708" t="s">
        <v>49</v>
      </c>
      <c r="L708" t="s">
        <v>50</v>
      </c>
      <c r="M708" t="s">
        <v>51</v>
      </c>
      <c r="N708">
        <v>940</v>
      </c>
      <c r="O708" t="s">
        <v>52</v>
      </c>
      <c r="P708" t="s">
        <v>53</v>
      </c>
      <c r="T708" t="s">
        <v>2516</v>
      </c>
      <c r="U708" t="s">
        <v>5274</v>
      </c>
      <c r="V708" t="s">
        <v>3351</v>
      </c>
      <c r="W708" t="s">
        <v>56</v>
      </c>
      <c r="X708" t="s">
        <v>5275</v>
      </c>
      <c r="Y708" t="s">
        <v>2375</v>
      </c>
      <c r="Z708" s="3">
        <v>19</v>
      </c>
      <c r="AA708" t="s">
        <v>2519</v>
      </c>
      <c r="AB708" t="s">
        <v>5265</v>
      </c>
      <c r="AC708" t="s">
        <v>61</v>
      </c>
      <c r="AD708" t="s">
        <v>61</v>
      </c>
      <c r="AE708" t="s">
        <v>5276</v>
      </c>
      <c r="AF708" t="s">
        <v>63</v>
      </c>
      <c r="AH708">
        <v>0</v>
      </c>
      <c r="AI708" s="2">
        <v>45720</v>
      </c>
      <c r="AJ708" t="s">
        <v>64</v>
      </c>
      <c r="AK708" t="s">
        <v>64</v>
      </c>
      <c r="AL708" t="s">
        <v>5277</v>
      </c>
      <c r="AM708" t="s">
        <v>5274</v>
      </c>
      <c r="AN708" s="3">
        <v>46.41</v>
      </c>
      <c r="AO708" t="s">
        <v>5265</v>
      </c>
      <c r="AP708" t="s">
        <v>64</v>
      </c>
      <c r="AQ708" t="s">
        <v>5276</v>
      </c>
      <c r="AR708">
        <v>1512</v>
      </c>
      <c r="AS708" t="s">
        <v>66</v>
      </c>
    </row>
    <row r="709" spans="1:45" ht="16" x14ac:dyDescent="0.2">
      <c r="A709">
        <v>3973</v>
      </c>
      <c r="B709">
        <v>3973</v>
      </c>
      <c r="C709" s="2">
        <v>45721.041666666657</v>
      </c>
      <c r="D709" t="s">
        <v>1748</v>
      </c>
      <c r="E709" t="s">
        <v>2507</v>
      </c>
      <c r="F709" s="3">
        <v>20.23</v>
      </c>
      <c r="G709" t="s">
        <v>47</v>
      </c>
      <c r="H709" s="3">
        <v>0</v>
      </c>
      <c r="I709" t="s">
        <v>48</v>
      </c>
      <c r="J709">
        <v>2702</v>
      </c>
      <c r="K709" t="s">
        <v>49</v>
      </c>
      <c r="L709" t="s">
        <v>50</v>
      </c>
      <c r="M709" t="s">
        <v>51</v>
      </c>
      <c r="N709">
        <v>940</v>
      </c>
      <c r="O709" t="s">
        <v>52</v>
      </c>
      <c r="P709" t="s">
        <v>53</v>
      </c>
      <c r="T709" t="s">
        <v>2826</v>
      </c>
      <c r="U709" t="s">
        <v>5278</v>
      </c>
      <c r="V709" t="s">
        <v>3314</v>
      </c>
      <c r="W709" t="s">
        <v>56</v>
      </c>
      <c r="X709" t="s">
        <v>5279</v>
      </c>
      <c r="Y709" t="s">
        <v>2726</v>
      </c>
      <c r="Z709" s="3">
        <v>19</v>
      </c>
      <c r="AA709" t="s">
        <v>2829</v>
      </c>
      <c r="AB709" t="s">
        <v>5061</v>
      </c>
      <c r="AC709" t="s">
        <v>61</v>
      </c>
      <c r="AD709" t="s">
        <v>61</v>
      </c>
      <c r="AE709" t="s">
        <v>5280</v>
      </c>
      <c r="AF709" t="s">
        <v>63</v>
      </c>
      <c r="AH709">
        <v>0</v>
      </c>
      <c r="AI709" s="2">
        <v>45721</v>
      </c>
      <c r="AJ709" t="s">
        <v>64</v>
      </c>
      <c r="AK709" t="s">
        <v>64</v>
      </c>
      <c r="AL709" t="s">
        <v>5281</v>
      </c>
      <c r="AM709" t="s">
        <v>5278</v>
      </c>
      <c r="AN709" s="3">
        <v>20.23</v>
      </c>
      <c r="AO709" t="s">
        <v>5061</v>
      </c>
      <c r="AP709" t="s">
        <v>64</v>
      </c>
      <c r="AQ709" t="s">
        <v>5280</v>
      </c>
      <c r="AR709">
        <v>1524</v>
      </c>
      <c r="AS709" t="s">
        <v>66</v>
      </c>
    </row>
    <row r="710" spans="1:45" ht="16" x14ac:dyDescent="0.2">
      <c r="A710">
        <v>3986</v>
      </c>
      <c r="B710">
        <v>3986</v>
      </c>
      <c r="C710" s="2">
        <v>45722</v>
      </c>
      <c r="D710" t="s">
        <v>1782</v>
      </c>
      <c r="E710" t="s">
        <v>5237</v>
      </c>
      <c r="F710" s="3">
        <v>34.6</v>
      </c>
      <c r="G710" t="s">
        <v>47</v>
      </c>
      <c r="H710" s="3">
        <v>0</v>
      </c>
      <c r="I710" t="s">
        <v>48</v>
      </c>
      <c r="J710">
        <v>2720</v>
      </c>
      <c r="K710" t="s">
        <v>49</v>
      </c>
      <c r="L710" t="s">
        <v>50</v>
      </c>
      <c r="M710" t="s">
        <v>51</v>
      </c>
      <c r="N710">
        <v>942</v>
      </c>
      <c r="O710" t="s">
        <v>52</v>
      </c>
      <c r="P710" t="s">
        <v>53</v>
      </c>
      <c r="T710" t="s">
        <v>5282</v>
      </c>
      <c r="U710" t="s">
        <v>5283</v>
      </c>
      <c r="V710" t="s">
        <v>3389</v>
      </c>
      <c r="W710" t="s">
        <v>56</v>
      </c>
      <c r="X710" t="s">
        <v>5284</v>
      </c>
      <c r="Y710" t="s">
        <v>5241</v>
      </c>
      <c r="Z710" s="3">
        <v>19</v>
      </c>
      <c r="AA710" t="s">
        <v>5285</v>
      </c>
      <c r="AB710" t="s">
        <v>5286</v>
      </c>
      <c r="AC710" t="s">
        <v>61</v>
      </c>
      <c r="AD710" t="s">
        <v>61</v>
      </c>
      <c r="AE710" t="s">
        <v>5287</v>
      </c>
      <c r="AF710" t="s">
        <v>63</v>
      </c>
      <c r="AH710">
        <v>0</v>
      </c>
      <c r="AI710" s="2">
        <v>45722</v>
      </c>
      <c r="AJ710" t="s">
        <v>64</v>
      </c>
      <c r="AK710" t="s">
        <v>64</v>
      </c>
      <c r="AL710" t="s">
        <v>5288</v>
      </c>
      <c r="AM710" t="s">
        <v>5283</v>
      </c>
      <c r="AN710" s="3">
        <v>34.6</v>
      </c>
      <c r="AO710" t="s">
        <v>5286</v>
      </c>
      <c r="AP710" t="s">
        <v>64</v>
      </c>
      <c r="AQ710" t="s">
        <v>5287</v>
      </c>
      <c r="AR710">
        <v>1526</v>
      </c>
      <c r="AS710" t="s">
        <v>66</v>
      </c>
    </row>
    <row r="711" spans="1:45" ht="16" x14ac:dyDescent="0.2">
      <c r="A711">
        <v>3987</v>
      </c>
      <c r="B711">
        <v>3987</v>
      </c>
      <c r="C711" s="2">
        <v>45722</v>
      </c>
      <c r="D711" t="s">
        <v>1748</v>
      </c>
      <c r="E711" t="s">
        <v>5246</v>
      </c>
      <c r="F711" s="3">
        <v>0.61</v>
      </c>
      <c r="G711" t="s">
        <v>47</v>
      </c>
      <c r="H711" s="3">
        <v>0</v>
      </c>
      <c r="I711" t="s">
        <v>48</v>
      </c>
      <c r="J711">
        <v>2705</v>
      </c>
      <c r="K711" t="s">
        <v>49</v>
      </c>
      <c r="L711" t="s">
        <v>50</v>
      </c>
      <c r="M711" t="s">
        <v>51</v>
      </c>
      <c r="N711">
        <v>942</v>
      </c>
      <c r="O711" t="s">
        <v>52</v>
      </c>
      <c r="P711" t="s">
        <v>53</v>
      </c>
      <c r="T711" t="s">
        <v>5282</v>
      </c>
      <c r="U711" t="s">
        <v>5283</v>
      </c>
      <c r="V711" t="s">
        <v>3389</v>
      </c>
      <c r="W711" t="s">
        <v>56</v>
      </c>
      <c r="X711" t="s">
        <v>5284</v>
      </c>
      <c r="Y711" t="s">
        <v>5241</v>
      </c>
      <c r="Z711" s="3">
        <v>19</v>
      </c>
      <c r="AA711" t="s">
        <v>5285</v>
      </c>
      <c r="AB711" t="s">
        <v>5286</v>
      </c>
      <c r="AC711" t="s">
        <v>61</v>
      </c>
      <c r="AD711" t="s">
        <v>61</v>
      </c>
      <c r="AE711" t="s">
        <v>5287</v>
      </c>
      <c r="AF711" t="s">
        <v>63</v>
      </c>
      <c r="AH711">
        <v>0</v>
      </c>
      <c r="AI711" s="2">
        <v>45722</v>
      </c>
      <c r="AJ711" t="s">
        <v>64</v>
      </c>
      <c r="AK711" t="s">
        <v>64</v>
      </c>
      <c r="AL711" t="s">
        <v>5288</v>
      </c>
      <c r="AM711" t="s">
        <v>5283</v>
      </c>
      <c r="AN711" s="3">
        <v>34.6</v>
      </c>
      <c r="AO711" t="s">
        <v>5286</v>
      </c>
      <c r="AP711" t="s">
        <v>64</v>
      </c>
      <c r="AQ711" t="s">
        <v>5287</v>
      </c>
      <c r="AR711">
        <v>1526</v>
      </c>
      <c r="AS711" t="s">
        <v>66</v>
      </c>
    </row>
    <row r="712" spans="1:45" ht="16" x14ac:dyDescent="0.2">
      <c r="A712">
        <v>3988</v>
      </c>
      <c r="B712">
        <v>3988</v>
      </c>
      <c r="C712" s="2">
        <v>45723</v>
      </c>
      <c r="D712" t="s">
        <v>1782</v>
      </c>
      <c r="E712" t="s">
        <v>5237</v>
      </c>
      <c r="F712" s="3">
        <v>34.299999999999997</v>
      </c>
      <c r="G712" t="s">
        <v>47</v>
      </c>
      <c r="H712" s="3">
        <v>0</v>
      </c>
      <c r="I712" t="s">
        <v>48</v>
      </c>
      <c r="J712">
        <v>2720</v>
      </c>
      <c r="K712" t="s">
        <v>49</v>
      </c>
      <c r="L712" t="s">
        <v>50</v>
      </c>
      <c r="M712" t="s">
        <v>51</v>
      </c>
      <c r="N712">
        <v>942</v>
      </c>
      <c r="O712" t="s">
        <v>52</v>
      </c>
      <c r="P712" t="s">
        <v>53</v>
      </c>
      <c r="T712" t="s">
        <v>5289</v>
      </c>
      <c r="U712" t="s">
        <v>5290</v>
      </c>
      <c r="V712" t="s">
        <v>3398</v>
      </c>
      <c r="W712" t="s">
        <v>56</v>
      </c>
      <c r="X712" t="s">
        <v>5291</v>
      </c>
      <c r="Y712" t="s">
        <v>5241</v>
      </c>
      <c r="Z712" s="3">
        <v>19</v>
      </c>
      <c r="AA712" t="s">
        <v>5292</v>
      </c>
      <c r="AB712" t="s">
        <v>5293</v>
      </c>
      <c r="AC712" t="s">
        <v>61</v>
      </c>
      <c r="AD712" t="s">
        <v>61</v>
      </c>
      <c r="AE712" t="s">
        <v>5294</v>
      </c>
      <c r="AF712" t="s">
        <v>63</v>
      </c>
      <c r="AH712">
        <v>0</v>
      </c>
      <c r="AI712" s="2">
        <v>45723</v>
      </c>
      <c r="AJ712" t="s">
        <v>64</v>
      </c>
      <c r="AK712" t="s">
        <v>64</v>
      </c>
      <c r="AL712" t="s">
        <v>5295</v>
      </c>
      <c r="AM712" t="s">
        <v>5290</v>
      </c>
      <c r="AN712" s="3">
        <v>34.299999999999997</v>
      </c>
      <c r="AO712" t="s">
        <v>5293</v>
      </c>
      <c r="AP712" t="s">
        <v>64</v>
      </c>
      <c r="AQ712" t="s">
        <v>5294</v>
      </c>
      <c r="AR712">
        <v>1527</v>
      </c>
      <c r="AS712" t="s">
        <v>66</v>
      </c>
    </row>
    <row r="713" spans="1:45" ht="16" x14ac:dyDescent="0.2">
      <c r="A713">
        <v>3989</v>
      </c>
      <c r="B713">
        <v>3989</v>
      </c>
      <c r="C713" s="2">
        <v>45723</v>
      </c>
      <c r="D713" t="s">
        <v>1748</v>
      </c>
      <c r="E713" t="s">
        <v>5246</v>
      </c>
      <c r="F713" s="3">
        <v>0.6</v>
      </c>
      <c r="G713" t="s">
        <v>47</v>
      </c>
      <c r="H713" s="3">
        <v>0</v>
      </c>
      <c r="I713" t="s">
        <v>48</v>
      </c>
      <c r="J713">
        <v>2705</v>
      </c>
      <c r="K713" t="s">
        <v>49</v>
      </c>
      <c r="L713" t="s">
        <v>50</v>
      </c>
      <c r="M713" t="s">
        <v>51</v>
      </c>
      <c r="N713">
        <v>942</v>
      </c>
      <c r="O713" t="s">
        <v>52</v>
      </c>
      <c r="P713" t="s">
        <v>53</v>
      </c>
      <c r="T713" t="s">
        <v>5289</v>
      </c>
      <c r="U713" t="s">
        <v>5290</v>
      </c>
      <c r="V713" t="s">
        <v>3398</v>
      </c>
      <c r="W713" t="s">
        <v>56</v>
      </c>
      <c r="X713" t="s">
        <v>5291</v>
      </c>
      <c r="Y713" t="s">
        <v>5241</v>
      </c>
      <c r="Z713" s="3">
        <v>19</v>
      </c>
      <c r="AA713" t="s">
        <v>5292</v>
      </c>
      <c r="AB713" t="s">
        <v>5293</v>
      </c>
      <c r="AC713" t="s">
        <v>61</v>
      </c>
      <c r="AD713" t="s">
        <v>61</v>
      </c>
      <c r="AE713" t="s">
        <v>5294</v>
      </c>
      <c r="AF713" t="s">
        <v>63</v>
      </c>
      <c r="AH713">
        <v>0</v>
      </c>
      <c r="AI713" s="2">
        <v>45723</v>
      </c>
      <c r="AJ713" t="s">
        <v>64</v>
      </c>
      <c r="AK713" t="s">
        <v>64</v>
      </c>
      <c r="AL713" t="s">
        <v>5295</v>
      </c>
      <c r="AM713" t="s">
        <v>5290</v>
      </c>
      <c r="AN713" s="3">
        <v>34.299999999999997</v>
      </c>
      <c r="AO713" t="s">
        <v>5293</v>
      </c>
      <c r="AP713" t="s">
        <v>64</v>
      </c>
      <c r="AQ713" t="s">
        <v>5294</v>
      </c>
      <c r="AR713">
        <v>1527</v>
      </c>
      <c r="AS713" t="s">
        <v>66</v>
      </c>
    </row>
    <row r="714" spans="1:45" ht="16" x14ac:dyDescent="0.2">
      <c r="A714">
        <v>3990</v>
      </c>
      <c r="B714">
        <v>3990</v>
      </c>
      <c r="C714" s="2">
        <v>45727</v>
      </c>
      <c r="D714" t="s">
        <v>1782</v>
      </c>
      <c r="E714" t="s">
        <v>5303</v>
      </c>
      <c r="F714" s="3">
        <v>33.520000000000003</v>
      </c>
      <c r="G714" t="s">
        <v>47</v>
      </c>
      <c r="H714" s="3">
        <v>0</v>
      </c>
      <c r="I714" t="s">
        <v>48</v>
      </c>
      <c r="J714">
        <v>2720</v>
      </c>
      <c r="K714" t="s">
        <v>49</v>
      </c>
      <c r="L714" t="s">
        <v>50</v>
      </c>
      <c r="M714" t="s">
        <v>51</v>
      </c>
      <c r="N714">
        <v>942</v>
      </c>
      <c r="O714" t="s">
        <v>52</v>
      </c>
      <c r="P714" t="s">
        <v>53</v>
      </c>
      <c r="T714" t="s">
        <v>5304</v>
      </c>
      <c r="U714" t="s">
        <v>5305</v>
      </c>
      <c r="V714" t="s">
        <v>3405</v>
      </c>
      <c r="W714" t="s">
        <v>56</v>
      </c>
      <c r="X714" t="s">
        <v>5306</v>
      </c>
      <c r="Y714" t="s">
        <v>5241</v>
      </c>
      <c r="Z714" s="3">
        <v>19</v>
      </c>
      <c r="AA714" t="s">
        <v>5307</v>
      </c>
      <c r="AB714" t="s">
        <v>5308</v>
      </c>
      <c r="AC714" t="s">
        <v>61</v>
      </c>
      <c r="AD714" t="s">
        <v>61</v>
      </c>
      <c r="AE714" t="s">
        <v>5309</v>
      </c>
      <c r="AF714" t="s">
        <v>63</v>
      </c>
      <c r="AH714">
        <v>0</v>
      </c>
      <c r="AI714" s="2">
        <v>45727</v>
      </c>
      <c r="AJ714" t="s">
        <v>64</v>
      </c>
      <c r="AK714" t="s">
        <v>64</v>
      </c>
      <c r="AL714" t="s">
        <v>5310</v>
      </c>
      <c r="AM714" t="s">
        <v>5305</v>
      </c>
      <c r="AN714" s="3">
        <v>33.520000000000003</v>
      </c>
      <c r="AO714" t="s">
        <v>5308</v>
      </c>
      <c r="AP714" t="s">
        <v>64</v>
      </c>
      <c r="AQ714" t="s">
        <v>5309</v>
      </c>
      <c r="AR714">
        <v>1528</v>
      </c>
      <c r="AS714" t="s">
        <v>66</v>
      </c>
    </row>
    <row r="715" spans="1:45" ht="16" x14ac:dyDescent="0.2">
      <c r="A715">
        <v>3991</v>
      </c>
      <c r="B715">
        <v>3991</v>
      </c>
      <c r="C715" s="2">
        <v>45727</v>
      </c>
      <c r="D715" t="s">
        <v>1748</v>
      </c>
      <c r="E715" t="s">
        <v>5311</v>
      </c>
      <c r="F715" s="3">
        <v>0.59</v>
      </c>
      <c r="G715" t="s">
        <v>47</v>
      </c>
      <c r="H715" s="3">
        <v>0</v>
      </c>
      <c r="I715" t="s">
        <v>48</v>
      </c>
      <c r="J715">
        <v>2705</v>
      </c>
      <c r="K715" t="s">
        <v>49</v>
      </c>
      <c r="L715" t="s">
        <v>50</v>
      </c>
      <c r="M715" t="s">
        <v>51</v>
      </c>
      <c r="N715">
        <v>942</v>
      </c>
      <c r="O715" t="s">
        <v>52</v>
      </c>
      <c r="P715" t="s">
        <v>53</v>
      </c>
      <c r="T715" t="s">
        <v>5304</v>
      </c>
      <c r="U715" t="s">
        <v>5305</v>
      </c>
      <c r="V715" t="s">
        <v>3405</v>
      </c>
      <c r="W715" t="s">
        <v>56</v>
      </c>
      <c r="X715" t="s">
        <v>5306</v>
      </c>
      <c r="Y715" t="s">
        <v>5241</v>
      </c>
      <c r="Z715" s="3">
        <v>19</v>
      </c>
      <c r="AA715" t="s">
        <v>5307</v>
      </c>
      <c r="AB715" t="s">
        <v>5308</v>
      </c>
      <c r="AC715" t="s">
        <v>61</v>
      </c>
      <c r="AD715" t="s">
        <v>61</v>
      </c>
      <c r="AE715" t="s">
        <v>5309</v>
      </c>
      <c r="AF715" t="s">
        <v>63</v>
      </c>
      <c r="AH715">
        <v>0</v>
      </c>
      <c r="AI715" s="2">
        <v>45727</v>
      </c>
      <c r="AJ715" t="s">
        <v>64</v>
      </c>
      <c r="AK715" t="s">
        <v>64</v>
      </c>
      <c r="AL715" t="s">
        <v>5310</v>
      </c>
      <c r="AM715" t="s">
        <v>5305</v>
      </c>
      <c r="AN715" s="3">
        <v>33.520000000000003</v>
      </c>
      <c r="AO715" t="s">
        <v>5308</v>
      </c>
      <c r="AP715" t="s">
        <v>64</v>
      </c>
      <c r="AQ715" t="s">
        <v>5309</v>
      </c>
      <c r="AR715">
        <v>1528</v>
      </c>
      <c r="AS715" t="s">
        <v>66</v>
      </c>
    </row>
    <row r="716" spans="1:45" ht="16" x14ac:dyDescent="0.2">
      <c r="A716">
        <v>3992</v>
      </c>
      <c r="B716">
        <v>3992</v>
      </c>
      <c r="C716" s="2">
        <v>45727</v>
      </c>
      <c r="D716" t="s">
        <v>1782</v>
      </c>
      <c r="E716" t="s">
        <v>5303</v>
      </c>
      <c r="F716" s="3">
        <v>33.18</v>
      </c>
      <c r="G716" t="s">
        <v>47</v>
      </c>
      <c r="H716" s="3">
        <v>0</v>
      </c>
      <c r="I716" t="s">
        <v>48</v>
      </c>
      <c r="J716">
        <v>2720</v>
      </c>
      <c r="K716" t="s">
        <v>49</v>
      </c>
      <c r="L716" t="s">
        <v>50</v>
      </c>
      <c r="M716" t="s">
        <v>51</v>
      </c>
      <c r="N716">
        <v>942</v>
      </c>
      <c r="O716" t="s">
        <v>52</v>
      </c>
      <c r="P716" t="s">
        <v>53</v>
      </c>
      <c r="T716" t="s">
        <v>5312</v>
      </c>
      <c r="U716" t="s">
        <v>5313</v>
      </c>
      <c r="V716" t="s">
        <v>3409</v>
      </c>
      <c r="W716" t="s">
        <v>56</v>
      </c>
      <c r="X716" t="s">
        <v>5314</v>
      </c>
      <c r="Y716" t="s">
        <v>5241</v>
      </c>
      <c r="Z716" s="3">
        <v>19</v>
      </c>
      <c r="AA716" t="s">
        <v>5315</v>
      </c>
      <c r="AB716" t="s">
        <v>5316</v>
      </c>
      <c r="AC716" t="s">
        <v>61</v>
      </c>
      <c r="AD716" t="s">
        <v>61</v>
      </c>
      <c r="AE716" t="s">
        <v>5317</v>
      </c>
      <c r="AF716" t="s">
        <v>63</v>
      </c>
      <c r="AH716">
        <v>0</v>
      </c>
      <c r="AI716" s="2">
        <v>45727</v>
      </c>
      <c r="AJ716" t="s">
        <v>64</v>
      </c>
      <c r="AK716" t="s">
        <v>64</v>
      </c>
      <c r="AL716" t="s">
        <v>5318</v>
      </c>
      <c r="AM716" t="s">
        <v>5313</v>
      </c>
      <c r="AN716" s="3">
        <v>33.18</v>
      </c>
      <c r="AO716" t="s">
        <v>5316</v>
      </c>
      <c r="AP716" t="s">
        <v>64</v>
      </c>
      <c r="AQ716" t="s">
        <v>5317</v>
      </c>
      <c r="AR716">
        <v>1529</v>
      </c>
      <c r="AS716" t="s">
        <v>66</v>
      </c>
    </row>
    <row r="717" spans="1:45" ht="16" x14ac:dyDescent="0.2">
      <c r="A717">
        <v>3993</v>
      </c>
      <c r="B717">
        <v>3993</v>
      </c>
      <c r="C717" s="2">
        <v>45727</v>
      </c>
      <c r="D717" t="s">
        <v>1782</v>
      </c>
      <c r="E717" t="s">
        <v>5311</v>
      </c>
      <c r="F717" s="3">
        <v>0.57999999999999996</v>
      </c>
      <c r="G717" t="s">
        <v>47</v>
      </c>
      <c r="H717" s="3">
        <v>0</v>
      </c>
      <c r="I717" t="s">
        <v>48</v>
      </c>
      <c r="J717">
        <v>2705</v>
      </c>
      <c r="K717" t="s">
        <v>49</v>
      </c>
      <c r="L717" t="s">
        <v>50</v>
      </c>
      <c r="M717" t="s">
        <v>51</v>
      </c>
      <c r="N717">
        <v>942</v>
      </c>
      <c r="O717" t="s">
        <v>52</v>
      </c>
      <c r="P717" t="s">
        <v>53</v>
      </c>
      <c r="T717" t="s">
        <v>5312</v>
      </c>
      <c r="U717" t="s">
        <v>5313</v>
      </c>
      <c r="V717" t="s">
        <v>3409</v>
      </c>
      <c r="W717" t="s">
        <v>56</v>
      </c>
      <c r="X717" t="s">
        <v>5314</v>
      </c>
      <c r="Y717" t="s">
        <v>5241</v>
      </c>
      <c r="Z717" s="3">
        <v>19</v>
      </c>
      <c r="AA717" t="s">
        <v>5315</v>
      </c>
      <c r="AB717" t="s">
        <v>5316</v>
      </c>
      <c r="AC717" t="s">
        <v>61</v>
      </c>
      <c r="AD717" t="s">
        <v>61</v>
      </c>
      <c r="AE717" t="s">
        <v>5317</v>
      </c>
      <c r="AF717" t="s">
        <v>63</v>
      </c>
      <c r="AH717">
        <v>0</v>
      </c>
      <c r="AI717" s="2">
        <v>45727</v>
      </c>
      <c r="AJ717" t="s">
        <v>64</v>
      </c>
      <c r="AK717" t="s">
        <v>64</v>
      </c>
      <c r="AL717" t="s">
        <v>5318</v>
      </c>
      <c r="AM717" t="s">
        <v>5313</v>
      </c>
      <c r="AN717" s="3">
        <v>33.18</v>
      </c>
      <c r="AO717" t="s">
        <v>5316</v>
      </c>
      <c r="AP717" t="s">
        <v>64</v>
      </c>
      <c r="AQ717" t="s">
        <v>5317</v>
      </c>
      <c r="AR717">
        <v>1529</v>
      </c>
      <c r="AS717" t="s">
        <v>66</v>
      </c>
    </row>
    <row r="718" spans="1:45" ht="16" x14ac:dyDescent="0.2">
      <c r="A718">
        <v>4053</v>
      </c>
      <c r="B718">
        <v>4053</v>
      </c>
      <c r="C718" s="2">
        <v>45727.041666666657</v>
      </c>
      <c r="D718" t="s">
        <v>1748</v>
      </c>
      <c r="E718" t="s">
        <v>2165</v>
      </c>
      <c r="F718" s="3">
        <v>52.9</v>
      </c>
      <c r="G718" t="s">
        <v>47</v>
      </c>
      <c r="H718" s="3">
        <v>0</v>
      </c>
      <c r="I718" t="s">
        <v>48</v>
      </c>
      <c r="J718">
        <v>2900</v>
      </c>
      <c r="K718" t="s">
        <v>49</v>
      </c>
      <c r="L718" t="s">
        <v>50</v>
      </c>
      <c r="M718" t="s">
        <v>51</v>
      </c>
      <c r="N718">
        <v>940</v>
      </c>
      <c r="O718" t="s">
        <v>52</v>
      </c>
      <c r="P718" t="s">
        <v>53</v>
      </c>
      <c r="T718" t="s">
        <v>2313</v>
      </c>
      <c r="U718" t="s">
        <v>5319</v>
      </c>
      <c r="V718" t="s">
        <v>3461</v>
      </c>
      <c r="W718" t="s">
        <v>56</v>
      </c>
      <c r="X718" t="s">
        <v>5320</v>
      </c>
      <c r="Y718" t="s">
        <v>3976</v>
      </c>
      <c r="Z718" s="3">
        <v>19</v>
      </c>
      <c r="AA718" t="s">
        <v>2316</v>
      </c>
      <c r="AB718" t="s">
        <v>5321</v>
      </c>
      <c r="AC718" t="s">
        <v>61</v>
      </c>
      <c r="AD718" t="s">
        <v>61</v>
      </c>
      <c r="AE718" t="s">
        <v>5322</v>
      </c>
      <c r="AF718" t="s">
        <v>63</v>
      </c>
      <c r="AH718">
        <v>0</v>
      </c>
      <c r="AI718" s="2">
        <v>45727</v>
      </c>
      <c r="AJ718" t="s">
        <v>64</v>
      </c>
      <c r="AK718" t="s">
        <v>64</v>
      </c>
      <c r="AL718" t="s">
        <v>5323</v>
      </c>
      <c r="AM718" t="s">
        <v>5319</v>
      </c>
      <c r="AN718" s="3">
        <v>52.9</v>
      </c>
      <c r="AO718" t="s">
        <v>5321</v>
      </c>
      <c r="AP718" t="s">
        <v>64</v>
      </c>
      <c r="AQ718" t="s">
        <v>5322</v>
      </c>
      <c r="AR718">
        <v>1537</v>
      </c>
      <c r="AS718" t="s">
        <v>66</v>
      </c>
    </row>
    <row r="719" spans="1:45" ht="16" x14ac:dyDescent="0.2">
      <c r="A719">
        <v>4050</v>
      </c>
      <c r="B719">
        <v>4050</v>
      </c>
      <c r="C719" s="2">
        <v>45727.041666666657</v>
      </c>
      <c r="D719" t="s">
        <v>3274</v>
      </c>
      <c r="E719" t="s">
        <v>5324</v>
      </c>
      <c r="F719" s="3">
        <v>1963.5</v>
      </c>
      <c r="G719" t="s">
        <v>47</v>
      </c>
      <c r="H719" s="3">
        <v>19</v>
      </c>
      <c r="I719" t="s">
        <v>48</v>
      </c>
      <c r="J719">
        <v>2894</v>
      </c>
      <c r="K719" t="s">
        <v>49</v>
      </c>
      <c r="L719" t="s">
        <v>50</v>
      </c>
      <c r="M719" t="s">
        <v>51</v>
      </c>
      <c r="N719">
        <v>940</v>
      </c>
      <c r="O719" t="s">
        <v>52</v>
      </c>
      <c r="P719" t="s">
        <v>53</v>
      </c>
      <c r="T719" t="s">
        <v>3276</v>
      </c>
      <c r="U719" t="s">
        <v>5325</v>
      </c>
      <c r="V719" t="s">
        <v>3356</v>
      </c>
      <c r="W719" t="s">
        <v>56</v>
      </c>
      <c r="X719" t="s">
        <v>5326</v>
      </c>
      <c r="Y719" t="s">
        <v>2436</v>
      </c>
      <c r="Z719" s="3">
        <v>19</v>
      </c>
      <c r="AA719" t="s">
        <v>3279</v>
      </c>
      <c r="AB719" t="s">
        <v>4989</v>
      </c>
      <c r="AC719" t="s">
        <v>61</v>
      </c>
      <c r="AD719" t="s">
        <v>61</v>
      </c>
      <c r="AE719" t="s">
        <v>5327</v>
      </c>
      <c r="AF719" t="s">
        <v>63</v>
      </c>
      <c r="AH719">
        <v>59</v>
      </c>
      <c r="AI719" s="2">
        <v>45727</v>
      </c>
      <c r="AJ719" t="s">
        <v>64</v>
      </c>
      <c r="AK719" t="s">
        <v>64</v>
      </c>
      <c r="AL719" t="s">
        <v>5328</v>
      </c>
      <c r="AM719" t="s">
        <v>5325</v>
      </c>
      <c r="AN719" s="3">
        <v>1963.5</v>
      </c>
      <c r="AO719" t="s">
        <v>4989</v>
      </c>
      <c r="AP719" t="s">
        <v>64</v>
      </c>
      <c r="AQ719" t="s">
        <v>5327</v>
      </c>
      <c r="AR719">
        <v>1534</v>
      </c>
      <c r="AS719" t="s">
        <v>66</v>
      </c>
    </row>
    <row r="720" spans="1:45" ht="16" x14ac:dyDescent="0.2">
      <c r="A720">
        <v>4091</v>
      </c>
      <c r="B720">
        <v>4091</v>
      </c>
      <c r="C720" s="2">
        <v>45727.041666666657</v>
      </c>
      <c r="D720" t="s">
        <v>1814</v>
      </c>
      <c r="E720" t="s">
        <v>5329</v>
      </c>
      <c r="F720" s="3">
        <v>1852.76</v>
      </c>
      <c r="G720" t="s">
        <v>47</v>
      </c>
      <c r="H720" s="3">
        <v>0</v>
      </c>
      <c r="I720" t="s">
        <v>48</v>
      </c>
      <c r="J720">
        <v>2563</v>
      </c>
      <c r="K720" t="s">
        <v>49</v>
      </c>
      <c r="L720" t="s">
        <v>50</v>
      </c>
      <c r="M720" t="s">
        <v>51</v>
      </c>
      <c r="N720">
        <v>940</v>
      </c>
      <c r="O720" t="s">
        <v>52</v>
      </c>
      <c r="P720" t="s">
        <v>53</v>
      </c>
      <c r="T720" t="s">
        <v>5330</v>
      </c>
      <c r="U720" t="s">
        <v>5331</v>
      </c>
      <c r="V720" t="s">
        <v>3349</v>
      </c>
      <c r="W720" t="s">
        <v>56</v>
      </c>
      <c r="X720" t="s">
        <v>5332</v>
      </c>
      <c r="Y720" t="s">
        <v>1003</v>
      </c>
      <c r="Z720" s="3">
        <v>0</v>
      </c>
      <c r="AA720" t="s">
        <v>5333</v>
      </c>
      <c r="AB720" t="s">
        <v>5308</v>
      </c>
      <c r="AC720" t="s">
        <v>61</v>
      </c>
      <c r="AD720" t="s">
        <v>61</v>
      </c>
      <c r="AE720" t="s">
        <v>5334</v>
      </c>
      <c r="AF720" t="s">
        <v>63</v>
      </c>
      <c r="AH720">
        <v>0</v>
      </c>
      <c r="AI720" s="2">
        <v>45727</v>
      </c>
      <c r="AJ720" t="s">
        <v>64</v>
      </c>
      <c r="AK720" t="s">
        <v>64</v>
      </c>
      <c r="AL720" t="s">
        <v>5335</v>
      </c>
      <c r="AM720" t="s">
        <v>5331</v>
      </c>
      <c r="AN720" s="3">
        <v>1852.76</v>
      </c>
      <c r="AO720" t="s">
        <v>5308</v>
      </c>
      <c r="AP720" t="s">
        <v>64</v>
      </c>
      <c r="AQ720" t="s">
        <v>5334</v>
      </c>
      <c r="AR720">
        <v>1535</v>
      </c>
      <c r="AS720" t="s">
        <v>66</v>
      </c>
    </row>
    <row r="721" spans="1:45" ht="16" x14ac:dyDescent="0.2">
      <c r="A721">
        <v>4198</v>
      </c>
      <c r="B721">
        <v>4198</v>
      </c>
      <c r="C721" s="2">
        <v>45727.041666666657</v>
      </c>
      <c r="D721" t="s">
        <v>1761</v>
      </c>
      <c r="E721" t="s">
        <v>5336</v>
      </c>
      <c r="F721" s="3">
        <v>311.83</v>
      </c>
      <c r="G721" t="s">
        <v>47</v>
      </c>
      <c r="H721" s="3">
        <v>0</v>
      </c>
      <c r="I721" t="s">
        <v>48</v>
      </c>
      <c r="J721">
        <v>2722</v>
      </c>
      <c r="K721" t="s">
        <v>49</v>
      </c>
      <c r="L721" t="s">
        <v>50</v>
      </c>
      <c r="M721" t="s">
        <v>51</v>
      </c>
      <c r="N721">
        <v>940</v>
      </c>
      <c r="O721" t="s">
        <v>52</v>
      </c>
      <c r="P721" t="s">
        <v>53</v>
      </c>
      <c r="T721" t="s">
        <v>5337</v>
      </c>
      <c r="U721" t="s">
        <v>5338</v>
      </c>
      <c r="V721" t="s">
        <v>3463</v>
      </c>
      <c r="W721" t="s">
        <v>56</v>
      </c>
      <c r="X721" t="s">
        <v>5339</v>
      </c>
      <c r="Y721" t="s">
        <v>2668</v>
      </c>
      <c r="Z721" s="3">
        <v>0</v>
      </c>
      <c r="AA721" t="s">
        <v>5340</v>
      </c>
      <c r="AB721" t="s">
        <v>5341</v>
      </c>
      <c r="AC721" t="s">
        <v>61</v>
      </c>
      <c r="AD721" t="s">
        <v>61</v>
      </c>
      <c r="AE721" t="s">
        <v>5342</v>
      </c>
      <c r="AF721" t="s">
        <v>63</v>
      </c>
      <c r="AH721">
        <v>0</v>
      </c>
      <c r="AI721" s="2">
        <v>45727</v>
      </c>
      <c r="AJ721" t="s">
        <v>64</v>
      </c>
      <c r="AK721" t="s">
        <v>64</v>
      </c>
      <c r="AL721" t="s">
        <v>5343</v>
      </c>
      <c r="AM721" t="s">
        <v>5338</v>
      </c>
      <c r="AN721" s="3">
        <v>311.83</v>
      </c>
      <c r="AO721" t="s">
        <v>5341</v>
      </c>
      <c r="AP721" t="s">
        <v>64</v>
      </c>
      <c r="AQ721" t="s">
        <v>5342</v>
      </c>
      <c r="AR721">
        <v>1536</v>
      </c>
      <c r="AS721" t="s">
        <v>66</v>
      </c>
    </row>
    <row r="722" spans="1:45" ht="16" x14ac:dyDescent="0.2">
      <c r="A722">
        <v>4062</v>
      </c>
      <c r="B722">
        <v>4062</v>
      </c>
      <c r="C722" s="2">
        <v>45735.041666666657</v>
      </c>
      <c r="D722" t="s">
        <v>1782</v>
      </c>
      <c r="E722" t="s">
        <v>5357</v>
      </c>
      <c r="F722" s="3">
        <v>178.5</v>
      </c>
      <c r="G722" t="s">
        <v>47</v>
      </c>
      <c r="H722" s="3">
        <v>19</v>
      </c>
      <c r="I722" t="s">
        <v>48</v>
      </c>
      <c r="J722">
        <v>2894</v>
      </c>
      <c r="K722" t="s">
        <v>49</v>
      </c>
      <c r="L722" t="s">
        <v>50</v>
      </c>
      <c r="M722" t="s">
        <v>51</v>
      </c>
      <c r="N722">
        <v>940</v>
      </c>
      <c r="O722" t="s">
        <v>52</v>
      </c>
      <c r="P722" t="s">
        <v>53</v>
      </c>
      <c r="T722" t="s">
        <v>5358</v>
      </c>
      <c r="U722" t="s">
        <v>5359</v>
      </c>
      <c r="V722" t="s">
        <v>3372</v>
      </c>
      <c r="W722" t="s">
        <v>56</v>
      </c>
      <c r="X722" t="s">
        <v>5360</v>
      </c>
      <c r="Y722" t="s">
        <v>3437</v>
      </c>
      <c r="Z722" s="3">
        <v>19</v>
      </c>
      <c r="AA722" t="s">
        <v>5361</v>
      </c>
      <c r="AB722" t="s">
        <v>5293</v>
      </c>
      <c r="AC722" t="s">
        <v>61</v>
      </c>
      <c r="AD722" t="s">
        <v>61</v>
      </c>
      <c r="AE722" t="s">
        <v>5362</v>
      </c>
      <c r="AF722" t="s">
        <v>63</v>
      </c>
      <c r="AH722">
        <v>59</v>
      </c>
      <c r="AI722" s="2">
        <v>45735</v>
      </c>
      <c r="AJ722" t="s">
        <v>64</v>
      </c>
      <c r="AK722" t="s">
        <v>64</v>
      </c>
      <c r="AL722" t="s">
        <v>5363</v>
      </c>
      <c r="AM722" t="s">
        <v>5359</v>
      </c>
      <c r="AN722" s="3">
        <v>788.97</v>
      </c>
      <c r="AO722" t="s">
        <v>5293</v>
      </c>
      <c r="AP722" t="s">
        <v>64</v>
      </c>
      <c r="AQ722" t="s">
        <v>5362</v>
      </c>
      <c r="AR722">
        <v>1544</v>
      </c>
      <c r="AS722" t="s">
        <v>66</v>
      </c>
    </row>
    <row r="723" spans="1:45" ht="16" x14ac:dyDescent="0.2">
      <c r="A723">
        <v>4063</v>
      </c>
      <c r="B723">
        <v>4063</v>
      </c>
      <c r="C723" s="2">
        <v>45735.041666666657</v>
      </c>
      <c r="D723" t="s">
        <v>1782</v>
      </c>
      <c r="E723" t="s">
        <v>5364</v>
      </c>
      <c r="F723" s="3">
        <v>610.47</v>
      </c>
      <c r="G723" t="s">
        <v>47</v>
      </c>
      <c r="H723" s="3">
        <v>19</v>
      </c>
      <c r="I723" t="s">
        <v>48</v>
      </c>
      <c r="J723">
        <v>2894</v>
      </c>
      <c r="K723" t="s">
        <v>49</v>
      </c>
      <c r="L723" t="s">
        <v>50</v>
      </c>
      <c r="M723" t="s">
        <v>51</v>
      </c>
      <c r="N723">
        <v>940</v>
      </c>
      <c r="O723" t="s">
        <v>52</v>
      </c>
      <c r="P723" t="s">
        <v>53</v>
      </c>
      <c r="T723" t="s">
        <v>5358</v>
      </c>
      <c r="U723" t="s">
        <v>5359</v>
      </c>
      <c r="V723" t="s">
        <v>3372</v>
      </c>
      <c r="W723" t="s">
        <v>56</v>
      </c>
      <c r="X723" t="s">
        <v>5360</v>
      </c>
      <c r="Y723" t="s">
        <v>3437</v>
      </c>
      <c r="Z723" s="3">
        <v>19</v>
      </c>
      <c r="AA723" t="s">
        <v>5361</v>
      </c>
      <c r="AB723" t="s">
        <v>5293</v>
      </c>
      <c r="AC723" t="s">
        <v>61</v>
      </c>
      <c r="AD723" t="s">
        <v>61</v>
      </c>
      <c r="AE723" t="s">
        <v>5362</v>
      </c>
      <c r="AF723" t="s">
        <v>63</v>
      </c>
      <c r="AH723">
        <v>59</v>
      </c>
      <c r="AI723" s="2">
        <v>45735</v>
      </c>
      <c r="AJ723" t="s">
        <v>64</v>
      </c>
      <c r="AK723" t="s">
        <v>64</v>
      </c>
      <c r="AL723" t="s">
        <v>5363</v>
      </c>
      <c r="AM723" t="s">
        <v>5359</v>
      </c>
      <c r="AN723" s="3">
        <v>788.97</v>
      </c>
      <c r="AO723" t="s">
        <v>5293</v>
      </c>
      <c r="AP723" t="s">
        <v>64</v>
      </c>
      <c r="AQ723" t="s">
        <v>5362</v>
      </c>
      <c r="AR723">
        <v>1544</v>
      </c>
      <c r="AS723" t="s">
        <v>66</v>
      </c>
    </row>
    <row r="724" spans="1:45" ht="16" x14ac:dyDescent="0.2">
      <c r="A724">
        <v>4132</v>
      </c>
      <c r="B724">
        <v>4132</v>
      </c>
      <c r="C724" s="2">
        <v>45736</v>
      </c>
      <c r="D724" t="s">
        <v>1761</v>
      </c>
      <c r="E724" t="s">
        <v>5365</v>
      </c>
      <c r="F724" s="3">
        <v>153.6</v>
      </c>
      <c r="G724" t="s">
        <v>47</v>
      </c>
      <c r="H724" s="3">
        <v>0</v>
      </c>
      <c r="I724" t="s">
        <v>48</v>
      </c>
      <c r="J724">
        <v>2560</v>
      </c>
      <c r="K724" t="s">
        <v>49</v>
      </c>
      <c r="L724" t="s">
        <v>50</v>
      </c>
      <c r="M724" t="s">
        <v>51</v>
      </c>
      <c r="N724">
        <v>562</v>
      </c>
      <c r="O724" t="s">
        <v>52</v>
      </c>
      <c r="P724" t="s">
        <v>53</v>
      </c>
      <c r="T724" t="s">
        <v>5366</v>
      </c>
      <c r="U724" t="s">
        <v>5367</v>
      </c>
      <c r="V724" t="s">
        <v>3499</v>
      </c>
      <c r="W724" t="s">
        <v>56</v>
      </c>
      <c r="X724" t="s">
        <v>5368</v>
      </c>
      <c r="Y724" t="s">
        <v>5369</v>
      </c>
      <c r="Z724" s="3">
        <v>0</v>
      </c>
      <c r="AA724" t="s">
        <v>5370</v>
      </c>
      <c r="AB724" t="s">
        <v>5371</v>
      </c>
      <c r="AC724" t="s">
        <v>61</v>
      </c>
      <c r="AD724" t="s">
        <v>61</v>
      </c>
      <c r="AE724" t="s">
        <v>5372</v>
      </c>
      <c r="AF724" t="s">
        <v>63</v>
      </c>
      <c r="AH724">
        <v>0</v>
      </c>
      <c r="AI724" s="2">
        <v>45736</v>
      </c>
      <c r="AJ724" t="s">
        <v>64</v>
      </c>
      <c r="AK724" t="s">
        <v>64</v>
      </c>
      <c r="AL724" t="s">
        <v>5373</v>
      </c>
      <c r="AM724" t="s">
        <v>5367</v>
      </c>
      <c r="AN724" s="3">
        <v>744.9</v>
      </c>
      <c r="AO724" t="s">
        <v>5371</v>
      </c>
      <c r="AP724" t="s">
        <v>64</v>
      </c>
      <c r="AQ724" t="s">
        <v>5372</v>
      </c>
      <c r="AR724">
        <v>1565</v>
      </c>
      <c r="AS724" t="s">
        <v>66</v>
      </c>
    </row>
    <row r="725" spans="1:45" ht="16" x14ac:dyDescent="0.2">
      <c r="A725">
        <v>4133</v>
      </c>
      <c r="B725">
        <v>4133</v>
      </c>
      <c r="C725" s="2">
        <v>45736</v>
      </c>
      <c r="D725" t="s">
        <v>1761</v>
      </c>
      <c r="E725" t="s">
        <v>5374</v>
      </c>
      <c r="F725" s="3">
        <v>273.93</v>
      </c>
      <c r="G725" t="s">
        <v>47</v>
      </c>
      <c r="H725" s="3">
        <v>0</v>
      </c>
      <c r="I725" t="s">
        <v>48</v>
      </c>
      <c r="J725">
        <v>2562</v>
      </c>
      <c r="K725" t="s">
        <v>49</v>
      </c>
      <c r="L725" t="s">
        <v>50</v>
      </c>
      <c r="M725" t="s">
        <v>51</v>
      </c>
      <c r="N725">
        <v>562</v>
      </c>
      <c r="O725" t="s">
        <v>52</v>
      </c>
      <c r="P725" t="s">
        <v>53</v>
      </c>
      <c r="T725" t="s">
        <v>5366</v>
      </c>
      <c r="U725" t="s">
        <v>5367</v>
      </c>
      <c r="V725" t="s">
        <v>3499</v>
      </c>
      <c r="W725" t="s">
        <v>56</v>
      </c>
      <c r="X725" t="s">
        <v>5368</v>
      </c>
      <c r="Y725" t="s">
        <v>5369</v>
      </c>
      <c r="Z725" s="3">
        <v>0</v>
      </c>
      <c r="AA725" t="s">
        <v>5370</v>
      </c>
      <c r="AB725" t="s">
        <v>5371</v>
      </c>
      <c r="AC725" t="s">
        <v>61</v>
      </c>
      <c r="AD725" t="s">
        <v>61</v>
      </c>
      <c r="AE725" t="s">
        <v>5372</v>
      </c>
      <c r="AF725" t="s">
        <v>63</v>
      </c>
      <c r="AH725">
        <v>0</v>
      </c>
      <c r="AI725" s="2">
        <v>45736</v>
      </c>
      <c r="AJ725" t="s">
        <v>64</v>
      </c>
      <c r="AK725" t="s">
        <v>64</v>
      </c>
      <c r="AL725" t="s">
        <v>5373</v>
      </c>
      <c r="AM725" t="s">
        <v>5367</v>
      </c>
      <c r="AN725" s="3">
        <v>744.9</v>
      </c>
      <c r="AO725" t="s">
        <v>5371</v>
      </c>
      <c r="AP725" t="s">
        <v>64</v>
      </c>
      <c r="AQ725" t="s">
        <v>5372</v>
      </c>
      <c r="AR725">
        <v>1565</v>
      </c>
      <c r="AS725" t="s">
        <v>66</v>
      </c>
    </row>
    <row r="726" spans="1:45" ht="16" x14ac:dyDescent="0.2">
      <c r="A726">
        <v>4134</v>
      </c>
      <c r="B726">
        <v>4134</v>
      </c>
      <c r="C726" s="2">
        <v>45736</v>
      </c>
      <c r="D726" t="s">
        <v>1761</v>
      </c>
      <c r="E726" t="s">
        <v>5375</v>
      </c>
      <c r="F726" s="3">
        <v>80.06</v>
      </c>
      <c r="G726" t="s">
        <v>47</v>
      </c>
      <c r="H726" s="3">
        <v>0</v>
      </c>
      <c r="I726" t="s">
        <v>48</v>
      </c>
      <c r="J726">
        <v>3270</v>
      </c>
      <c r="K726" t="s">
        <v>49</v>
      </c>
      <c r="L726" t="s">
        <v>50</v>
      </c>
      <c r="M726" t="s">
        <v>106</v>
      </c>
      <c r="N726">
        <v>562</v>
      </c>
      <c r="O726" t="s">
        <v>52</v>
      </c>
      <c r="P726" t="s">
        <v>53</v>
      </c>
      <c r="T726" t="s">
        <v>5366</v>
      </c>
      <c r="U726" t="s">
        <v>5367</v>
      </c>
      <c r="V726" t="s">
        <v>3499</v>
      </c>
      <c r="W726" t="s">
        <v>56</v>
      </c>
      <c r="X726" t="s">
        <v>5368</v>
      </c>
      <c r="Y726" t="s">
        <v>5369</v>
      </c>
      <c r="Z726" s="3">
        <v>0</v>
      </c>
      <c r="AA726" t="s">
        <v>5370</v>
      </c>
      <c r="AB726" t="s">
        <v>5371</v>
      </c>
      <c r="AC726" t="s">
        <v>61</v>
      </c>
      <c r="AD726" t="s">
        <v>61</v>
      </c>
      <c r="AE726" t="s">
        <v>5372</v>
      </c>
      <c r="AF726" t="s">
        <v>63</v>
      </c>
      <c r="AH726">
        <v>0</v>
      </c>
      <c r="AI726" s="2">
        <v>45736</v>
      </c>
      <c r="AJ726" t="s">
        <v>64</v>
      </c>
      <c r="AK726" t="s">
        <v>64</v>
      </c>
      <c r="AL726" t="s">
        <v>5373</v>
      </c>
      <c r="AM726" t="s">
        <v>5367</v>
      </c>
      <c r="AN726" s="3">
        <v>744.9</v>
      </c>
      <c r="AO726" t="s">
        <v>5371</v>
      </c>
      <c r="AP726" t="s">
        <v>64</v>
      </c>
      <c r="AQ726" t="s">
        <v>5372</v>
      </c>
      <c r="AR726">
        <v>1565</v>
      </c>
      <c r="AS726" t="s">
        <v>66</v>
      </c>
    </row>
    <row r="727" spans="1:45" ht="16" x14ac:dyDescent="0.2">
      <c r="A727">
        <v>4135</v>
      </c>
      <c r="B727">
        <v>4135</v>
      </c>
      <c r="C727" s="2">
        <v>45736</v>
      </c>
      <c r="D727" t="s">
        <v>1761</v>
      </c>
      <c r="E727" t="s">
        <v>5376</v>
      </c>
      <c r="F727" s="3">
        <v>30.9</v>
      </c>
      <c r="G727" t="s">
        <v>47</v>
      </c>
      <c r="H727" s="3">
        <v>0</v>
      </c>
      <c r="I727" t="s">
        <v>48</v>
      </c>
      <c r="J727">
        <v>3270</v>
      </c>
      <c r="K727" t="s">
        <v>49</v>
      </c>
      <c r="L727" t="s">
        <v>50</v>
      </c>
      <c r="M727" t="s">
        <v>106</v>
      </c>
      <c r="N727">
        <v>562</v>
      </c>
      <c r="O727" t="s">
        <v>52</v>
      </c>
      <c r="P727" t="s">
        <v>53</v>
      </c>
      <c r="T727" t="s">
        <v>5366</v>
      </c>
      <c r="U727" t="s">
        <v>5367</v>
      </c>
      <c r="V727" t="s">
        <v>3499</v>
      </c>
      <c r="W727" t="s">
        <v>56</v>
      </c>
      <c r="X727" t="s">
        <v>5368</v>
      </c>
      <c r="Y727" t="s">
        <v>5369</v>
      </c>
      <c r="Z727" s="3">
        <v>0</v>
      </c>
      <c r="AA727" t="s">
        <v>5370</v>
      </c>
      <c r="AB727" t="s">
        <v>5371</v>
      </c>
      <c r="AC727" t="s">
        <v>61</v>
      </c>
      <c r="AD727" t="s">
        <v>61</v>
      </c>
      <c r="AE727" t="s">
        <v>5372</v>
      </c>
      <c r="AF727" t="s">
        <v>63</v>
      </c>
      <c r="AH727">
        <v>0</v>
      </c>
      <c r="AI727" s="2">
        <v>45736</v>
      </c>
      <c r="AJ727" t="s">
        <v>64</v>
      </c>
      <c r="AK727" t="s">
        <v>64</v>
      </c>
      <c r="AL727" t="s">
        <v>5373</v>
      </c>
      <c r="AM727" t="s">
        <v>5367</v>
      </c>
      <c r="AN727" s="3">
        <v>744.9</v>
      </c>
      <c r="AO727" t="s">
        <v>5371</v>
      </c>
      <c r="AP727" t="s">
        <v>64</v>
      </c>
      <c r="AQ727" t="s">
        <v>5372</v>
      </c>
      <c r="AR727">
        <v>1565</v>
      </c>
      <c r="AS727" t="s">
        <v>66</v>
      </c>
    </row>
    <row r="728" spans="1:45" ht="16" x14ac:dyDescent="0.2">
      <c r="A728">
        <v>4136</v>
      </c>
      <c r="B728">
        <v>4136</v>
      </c>
      <c r="C728" s="2">
        <v>45736</v>
      </c>
      <c r="D728" t="s">
        <v>1761</v>
      </c>
      <c r="E728" t="s">
        <v>5377</v>
      </c>
      <c r="F728" s="3">
        <v>40.74</v>
      </c>
      <c r="G728" t="s">
        <v>47</v>
      </c>
      <c r="H728" s="3">
        <v>0</v>
      </c>
      <c r="I728" t="s">
        <v>48</v>
      </c>
      <c r="J728">
        <v>3270</v>
      </c>
      <c r="K728" t="s">
        <v>49</v>
      </c>
      <c r="L728" t="s">
        <v>50</v>
      </c>
      <c r="M728" t="s">
        <v>106</v>
      </c>
      <c r="N728">
        <v>562</v>
      </c>
      <c r="O728" t="s">
        <v>52</v>
      </c>
      <c r="P728" t="s">
        <v>53</v>
      </c>
      <c r="T728" t="s">
        <v>5366</v>
      </c>
      <c r="U728" t="s">
        <v>5367</v>
      </c>
      <c r="V728" t="s">
        <v>3499</v>
      </c>
      <c r="W728" t="s">
        <v>56</v>
      </c>
      <c r="X728" t="s">
        <v>5368</v>
      </c>
      <c r="Y728" t="s">
        <v>5369</v>
      </c>
      <c r="Z728" s="3">
        <v>0</v>
      </c>
      <c r="AA728" t="s">
        <v>5370</v>
      </c>
      <c r="AB728" t="s">
        <v>5371</v>
      </c>
      <c r="AC728" t="s">
        <v>61</v>
      </c>
      <c r="AD728" t="s">
        <v>61</v>
      </c>
      <c r="AE728" t="s">
        <v>5372</v>
      </c>
      <c r="AF728" t="s">
        <v>63</v>
      </c>
      <c r="AH728">
        <v>0</v>
      </c>
      <c r="AI728" s="2">
        <v>45736</v>
      </c>
      <c r="AJ728" t="s">
        <v>64</v>
      </c>
      <c r="AK728" t="s">
        <v>64</v>
      </c>
      <c r="AL728" t="s">
        <v>5373</v>
      </c>
      <c r="AM728" t="s">
        <v>5367</v>
      </c>
      <c r="AN728" s="3">
        <v>744.9</v>
      </c>
      <c r="AO728" t="s">
        <v>5371</v>
      </c>
      <c r="AP728" t="s">
        <v>64</v>
      </c>
      <c r="AQ728" t="s">
        <v>5372</v>
      </c>
      <c r="AR728">
        <v>1565</v>
      </c>
      <c r="AS728" t="s">
        <v>66</v>
      </c>
    </row>
    <row r="729" spans="1:45" ht="16" x14ac:dyDescent="0.2">
      <c r="A729">
        <v>4137</v>
      </c>
      <c r="B729">
        <v>4137</v>
      </c>
      <c r="C729" s="2">
        <v>45736</v>
      </c>
      <c r="D729" t="s">
        <v>1761</v>
      </c>
      <c r="E729" t="s">
        <v>5378</v>
      </c>
      <c r="F729" s="3">
        <v>14.3</v>
      </c>
      <c r="G729" t="s">
        <v>47</v>
      </c>
      <c r="H729" s="3">
        <v>7</v>
      </c>
      <c r="I729" t="s">
        <v>48</v>
      </c>
      <c r="J729">
        <v>2563</v>
      </c>
      <c r="K729" t="s">
        <v>49</v>
      </c>
      <c r="L729" t="s">
        <v>50</v>
      </c>
      <c r="M729" t="s">
        <v>51</v>
      </c>
      <c r="N729">
        <v>562</v>
      </c>
      <c r="O729" t="s">
        <v>52</v>
      </c>
      <c r="P729" t="s">
        <v>53</v>
      </c>
      <c r="T729" t="s">
        <v>5366</v>
      </c>
      <c r="U729" t="s">
        <v>5367</v>
      </c>
      <c r="V729" t="s">
        <v>3499</v>
      </c>
      <c r="W729" t="s">
        <v>56</v>
      </c>
      <c r="X729" t="s">
        <v>5368</v>
      </c>
      <c r="Y729" t="s">
        <v>5369</v>
      </c>
      <c r="Z729" s="3">
        <v>0</v>
      </c>
      <c r="AA729" t="s">
        <v>5370</v>
      </c>
      <c r="AB729" t="s">
        <v>5371</v>
      </c>
      <c r="AC729" t="s">
        <v>61</v>
      </c>
      <c r="AD729" t="s">
        <v>61</v>
      </c>
      <c r="AE729" t="s">
        <v>5372</v>
      </c>
      <c r="AF729" t="s">
        <v>63</v>
      </c>
      <c r="AH729">
        <v>58</v>
      </c>
      <c r="AI729" s="2">
        <v>45736</v>
      </c>
      <c r="AJ729" t="s">
        <v>64</v>
      </c>
      <c r="AK729" t="s">
        <v>64</v>
      </c>
      <c r="AL729" t="s">
        <v>5373</v>
      </c>
      <c r="AM729" t="s">
        <v>5367</v>
      </c>
      <c r="AN729" s="3">
        <v>744.9</v>
      </c>
      <c r="AO729" t="s">
        <v>5371</v>
      </c>
      <c r="AP729" t="s">
        <v>64</v>
      </c>
      <c r="AQ729" t="s">
        <v>5372</v>
      </c>
      <c r="AR729">
        <v>1565</v>
      </c>
      <c r="AS729" t="s">
        <v>66</v>
      </c>
    </row>
    <row r="730" spans="1:45" ht="16" x14ac:dyDescent="0.2">
      <c r="A730">
        <v>4138</v>
      </c>
      <c r="B730">
        <v>4138</v>
      </c>
      <c r="C730" s="2">
        <v>45736</v>
      </c>
      <c r="D730" t="s">
        <v>1761</v>
      </c>
      <c r="E730" t="s">
        <v>5379</v>
      </c>
      <c r="F730" s="3">
        <v>66.59</v>
      </c>
      <c r="G730" t="s">
        <v>47</v>
      </c>
      <c r="H730" s="3">
        <v>0</v>
      </c>
      <c r="I730" t="s">
        <v>48</v>
      </c>
      <c r="J730">
        <v>2563</v>
      </c>
      <c r="K730" t="s">
        <v>49</v>
      </c>
      <c r="L730" t="s">
        <v>50</v>
      </c>
      <c r="M730" t="s">
        <v>51</v>
      </c>
      <c r="N730">
        <v>562</v>
      </c>
      <c r="O730" t="s">
        <v>52</v>
      </c>
      <c r="P730" t="s">
        <v>53</v>
      </c>
      <c r="T730" t="s">
        <v>5366</v>
      </c>
      <c r="U730" t="s">
        <v>5367</v>
      </c>
      <c r="V730" t="s">
        <v>3499</v>
      </c>
      <c r="W730" t="s">
        <v>56</v>
      </c>
      <c r="X730" t="s">
        <v>5368</v>
      </c>
      <c r="Y730" t="s">
        <v>5369</v>
      </c>
      <c r="Z730" s="3">
        <v>0</v>
      </c>
      <c r="AA730" t="s">
        <v>5370</v>
      </c>
      <c r="AB730" t="s">
        <v>5371</v>
      </c>
      <c r="AC730" t="s">
        <v>61</v>
      </c>
      <c r="AD730" t="s">
        <v>61</v>
      </c>
      <c r="AE730" t="s">
        <v>5372</v>
      </c>
      <c r="AF730" t="s">
        <v>63</v>
      </c>
      <c r="AH730">
        <v>0</v>
      </c>
      <c r="AI730" s="2">
        <v>45736</v>
      </c>
      <c r="AJ730" t="s">
        <v>64</v>
      </c>
      <c r="AK730" t="s">
        <v>64</v>
      </c>
      <c r="AL730" t="s">
        <v>5373</v>
      </c>
      <c r="AM730" t="s">
        <v>5367</v>
      </c>
      <c r="AN730" s="3">
        <v>744.9</v>
      </c>
      <c r="AO730" t="s">
        <v>5371</v>
      </c>
      <c r="AP730" t="s">
        <v>64</v>
      </c>
      <c r="AQ730" t="s">
        <v>5372</v>
      </c>
      <c r="AR730">
        <v>1565</v>
      </c>
      <c r="AS730" t="s">
        <v>66</v>
      </c>
    </row>
    <row r="731" spans="1:45" ht="16" x14ac:dyDescent="0.2">
      <c r="A731">
        <v>4139</v>
      </c>
      <c r="B731">
        <v>4139</v>
      </c>
      <c r="C731" s="2">
        <v>45736</v>
      </c>
      <c r="D731" t="s">
        <v>1761</v>
      </c>
      <c r="E731" t="s">
        <v>5380</v>
      </c>
      <c r="F731" s="3">
        <v>4.7</v>
      </c>
      <c r="G731" t="s">
        <v>47</v>
      </c>
      <c r="H731" s="3">
        <v>0</v>
      </c>
      <c r="I731" t="s">
        <v>48</v>
      </c>
      <c r="J731">
        <v>2563</v>
      </c>
      <c r="K731" t="s">
        <v>49</v>
      </c>
      <c r="L731" t="s">
        <v>50</v>
      </c>
      <c r="M731" t="s">
        <v>51</v>
      </c>
      <c r="N731">
        <v>562</v>
      </c>
      <c r="O731" t="s">
        <v>52</v>
      </c>
      <c r="P731" t="s">
        <v>53</v>
      </c>
      <c r="T731" t="s">
        <v>5366</v>
      </c>
      <c r="U731" t="s">
        <v>5367</v>
      </c>
      <c r="V731" t="s">
        <v>3499</v>
      </c>
      <c r="W731" t="s">
        <v>56</v>
      </c>
      <c r="X731" t="s">
        <v>5368</v>
      </c>
      <c r="Y731" t="s">
        <v>5369</v>
      </c>
      <c r="Z731" s="3">
        <v>0</v>
      </c>
      <c r="AA731" t="s">
        <v>5370</v>
      </c>
      <c r="AB731" t="s">
        <v>5371</v>
      </c>
      <c r="AC731" t="s">
        <v>61</v>
      </c>
      <c r="AD731" t="s">
        <v>61</v>
      </c>
      <c r="AE731" t="s">
        <v>5372</v>
      </c>
      <c r="AF731" t="s">
        <v>63</v>
      </c>
      <c r="AH731">
        <v>0</v>
      </c>
      <c r="AI731" s="2">
        <v>45736</v>
      </c>
      <c r="AJ731" t="s">
        <v>64</v>
      </c>
      <c r="AK731" t="s">
        <v>64</v>
      </c>
      <c r="AL731" t="s">
        <v>5373</v>
      </c>
      <c r="AM731" t="s">
        <v>5367</v>
      </c>
      <c r="AN731" s="3">
        <v>744.9</v>
      </c>
      <c r="AO731" t="s">
        <v>5371</v>
      </c>
      <c r="AP731" t="s">
        <v>64</v>
      </c>
      <c r="AQ731" t="s">
        <v>5372</v>
      </c>
      <c r="AR731">
        <v>1565</v>
      </c>
      <c r="AS731" t="s">
        <v>66</v>
      </c>
    </row>
    <row r="732" spans="1:45" ht="16" x14ac:dyDescent="0.2">
      <c r="A732">
        <v>4140</v>
      </c>
      <c r="B732">
        <v>4140</v>
      </c>
      <c r="C732" s="2">
        <v>45736</v>
      </c>
      <c r="D732" t="s">
        <v>1761</v>
      </c>
      <c r="E732" t="s">
        <v>5381</v>
      </c>
      <c r="F732" s="3">
        <v>65.78</v>
      </c>
      <c r="G732" t="s">
        <v>47</v>
      </c>
      <c r="H732" s="3">
        <v>0</v>
      </c>
      <c r="I732" t="s">
        <v>48</v>
      </c>
      <c r="J732">
        <v>2563</v>
      </c>
      <c r="K732" t="s">
        <v>49</v>
      </c>
      <c r="L732" t="s">
        <v>50</v>
      </c>
      <c r="M732" t="s">
        <v>51</v>
      </c>
      <c r="N732">
        <v>562</v>
      </c>
      <c r="O732" t="s">
        <v>52</v>
      </c>
      <c r="P732" t="s">
        <v>53</v>
      </c>
      <c r="T732" t="s">
        <v>5366</v>
      </c>
      <c r="U732" t="s">
        <v>5367</v>
      </c>
      <c r="V732" t="s">
        <v>3499</v>
      </c>
      <c r="W732" t="s">
        <v>56</v>
      </c>
      <c r="X732" t="s">
        <v>5368</v>
      </c>
      <c r="Y732" t="s">
        <v>5369</v>
      </c>
      <c r="Z732" s="3">
        <v>0</v>
      </c>
      <c r="AA732" t="s">
        <v>5370</v>
      </c>
      <c r="AB732" t="s">
        <v>5371</v>
      </c>
      <c r="AC732" t="s">
        <v>61</v>
      </c>
      <c r="AD732" t="s">
        <v>61</v>
      </c>
      <c r="AE732" t="s">
        <v>5372</v>
      </c>
      <c r="AF732" t="s">
        <v>63</v>
      </c>
      <c r="AH732">
        <v>0</v>
      </c>
      <c r="AI732" s="2">
        <v>45736</v>
      </c>
      <c r="AJ732" t="s">
        <v>64</v>
      </c>
      <c r="AK732" t="s">
        <v>64</v>
      </c>
      <c r="AL732" t="s">
        <v>5373</v>
      </c>
      <c r="AM732" t="s">
        <v>5367</v>
      </c>
      <c r="AN732" s="3">
        <v>744.9</v>
      </c>
      <c r="AO732" t="s">
        <v>5371</v>
      </c>
      <c r="AP732" t="s">
        <v>64</v>
      </c>
      <c r="AQ732" t="s">
        <v>5372</v>
      </c>
      <c r="AR732">
        <v>1565</v>
      </c>
      <c r="AS732" t="s">
        <v>66</v>
      </c>
    </row>
    <row r="733" spans="1:45" ht="16" x14ac:dyDescent="0.2">
      <c r="A733">
        <v>4141</v>
      </c>
      <c r="B733">
        <v>4141</v>
      </c>
      <c r="C733" s="2">
        <v>45736</v>
      </c>
      <c r="D733" t="s">
        <v>1761</v>
      </c>
      <c r="E733" t="s">
        <v>5382</v>
      </c>
      <c r="F733" s="3">
        <v>14.3</v>
      </c>
      <c r="G733" t="s">
        <v>47</v>
      </c>
      <c r="H733" s="3">
        <v>7</v>
      </c>
      <c r="I733" t="s">
        <v>48</v>
      </c>
      <c r="J733">
        <v>2563</v>
      </c>
      <c r="K733" t="s">
        <v>49</v>
      </c>
      <c r="L733" t="s">
        <v>50</v>
      </c>
      <c r="M733" t="s">
        <v>51</v>
      </c>
      <c r="N733">
        <v>562</v>
      </c>
      <c r="O733" t="s">
        <v>52</v>
      </c>
      <c r="P733" t="s">
        <v>53</v>
      </c>
      <c r="T733" t="s">
        <v>5366</v>
      </c>
      <c r="U733" t="s">
        <v>5367</v>
      </c>
      <c r="V733" t="s">
        <v>3499</v>
      </c>
      <c r="W733" t="s">
        <v>56</v>
      </c>
      <c r="X733" t="s">
        <v>5368</v>
      </c>
      <c r="Y733" t="s">
        <v>5369</v>
      </c>
      <c r="Z733" s="3">
        <v>0</v>
      </c>
      <c r="AA733" t="s">
        <v>5370</v>
      </c>
      <c r="AB733" t="s">
        <v>5371</v>
      </c>
      <c r="AC733" t="s">
        <v>61</v>
      </c>
      <c r="AD733" t="s">
        <v>61</v>
      </c>
      <c r="AE733" t="s">
        <v>5372</v>
      </c>
      <c r="AF733" t="s">
        <v>63</v>
      </c>
      <c r="AH733">
        <v>58</v>
      </c>
      <c r="AI733" s="2">
        <v>45736</v>
      </c>
      <c r="AJ733" t="s">
        <v>64</v>
      </c>
      <c r="AK733" t="s">
        <v>64</v>
      </c>
      <c r="AL733" t="s">
        <v>5373</v>
      </c>
      <c r="AM733" t="s">
        <v>5367</v>
      </c>
      <c r="AN733" s="3">
        <v>744.9</v>
      </c>
      <c r="AO733" t="s">
        <v>5371</v>
      </c>
      <c r="AP733" t="s">
        <v>64</v>
      </c>
      <c r="AQ733" t="s">
        <v>5372</v>
      </c>
      <c r="AR733">
        <v>1565</v>
      </c>
      <c r="AS733" t="s">
        <v>66</v>
      </c>
    </row>
    <row r="734" spans="1:45" ht="16" x14ac:dyDescent="0.2">
      <c r="A734">
        <v>4071</v>
      </c>
      <c r="B734">
        <v>4071</v>
      </c>
      <c r="C734" s="2">
        <v>45737</v>
      </c>
      <c r="D734" t="s">
        <v>1814</v>
      </c>
      <c r="E734" t="s">
        <v>5387</v>
      </c>
      <c r="F734" s="3">
        <v>58.91</v>
      </c>
      <c r="G734" t="s">
        <v>47</v>
      </c>
      <c r="H734" s="3">
        <v>0</v>
      </c>
      <c r="I734" t="s">
        <v>48</v>
      </c>
      <c r="J734">
        <v>2710</v>
      </c>
      <c r="K734" t="s">
        <v>49</v>
      </c>
      <c r="L734" t="s">
        <v>50</v>
      </c>
      <c r="M734" t="s">
        <v>51</v>
      </c>
      <c r="N734">
        <v>942</v>
      </c>
      <c r="O734" t="s">
        <v>52</v>
      </c>
      <c r="P734" t="s">
        <v>53</v>
      </c>
      <c r="T734" t="s">
        <v>5388</v>
      </c>
      <c r="U734" t="s">
        <v>5389</v>
      </c>
      <c r="V734" t="s">
        <v>3447</v>
      </c>
      <c r="W734" t="s">
        <v>56</v>
      </c>
      <c r="X734" t="s">
        <v>5390</v>
      </c>
      <c r="Y734" t="s">
        <v>1767</v>
      </c>
      <c r="Z734" s="3">
        <v>19</v>
      </c>
      <c r="AA734" t="s">
        <v>5391</v>
      </c>
      <c r="AB734" t="s">
        <v>5392</v>
      </c>
      <c r="AC734" t="s">
        <v>61</v>
      </c>
      <c r="AD734" t="s">
        <v>61</v>
      </c>
      <c r="AE734" t="s">
        <v>5393</v>
      </c>
      <c r="AF734" t="s">
        <v>63</v>
      </c>
      <c r="AH734">
        <v>0</v>
      </c>
      <c r="AI734" s="2">
        <v>45737</v>
      </c>
      <c r="AJ734" t="s">
        <v>64</v>
      </c>
      <c r="AK734" t="s">
        <v>64</v>
      </c>
      <c r="AL734" t="s">
        <v>5394</v>
      </c>
      <c r="AM734" t="s">
        <v>5389</v>
      </c>
      <c r="AN734" s="3">
        <v>58.91</v>
      </c>
      <c r="AO734" t="s">
        <v>5392</v>
      </c>
      <c r="AP734" t="s">
        <v>64</v>
      </c>
      <c r="AQ734" t="s">
        <v>5393</v>
      </c>
      <c r="AR734">
        <v>1545</v>
      </c>
      <c r="AS734" t="s">
        <v>66</v>
      </c>
    </row>
    <row r="735" spans="1:45" ht="16" x14ac:dyDescent="0.2">
      <c r="A735">
        <v>4072</v>
      </c>
      <c r="B735">
        <v>4072</v>
      </c>
      <c r="C735" s="2">
        <v>45740.041666666657</v>
      </c>
      <c r="D735" t="s">
        <v>1814</v>
      </c>
      <c r="E735" t="s">
        <v>68</v>
      </c>
      <c r="F735" s="3">
        <v>5.39</v>
      </c>
      <c r="G735" t="s">
        <v>47</v>
      </c>
      <c r="H735" s="3">
        <v>0</v>
      </c>
      <c r="I735" t="s">
        <v>48</v>
      </c>
      <c r="J735">
        <v>2710</v>
      </c>
      <c r="K735" t="s">
        <v>49</v>
      </c>
      <c r="L735" t="s">
        <v>50</v>
      </c>
      <c r="M735" t="s">
        <v>51</v>
      </c>
      <c r="N735">
        <v>940</v>
      </c>
      <c r="O735" t="s">
        <v>52</v>
      </c>
      <c r="P735" t="s">
        <v>53</v>
      </c>
      <c r="T735" t="s">
        <v>4205</v>
      </c>
      <c r="U735" t="s">
        <v>5401</v>
      </c>
      <c r="V735" t="s">
        <v>3441</v>
      </c>
      <c r="W735" t="s">
        <v>56</v>
      </c>
      <c r="X735" t="s">
        <v>5402</v>
      </c>
      <c r="Y735" t="s">
        <v>72</v>
      </c>
      <c r="Z735" s="3">
        <v>19</v>
      </c>
      <c r="AA735" t="s">
        <v>4208</v>
      </c>
      <c r="AB735" t="s">
        <v>5371</v>
      </c>
      <c r="AC735" t="s">
        <v>61</v>
      </c>
      <c r="AD735" t="s">
        <v>61</v>
      </c>
      <c r="AE735" t="s">
        <v>5403</v>
      </c>
      <c r="AF735" t="s">
        <v>63</v>
      </c>
      <c r="AH735">
        <v>0</v>
      </c>
      <c r="AI735" s="2">
        <v>45740</v>
      </c>
      <c r="AJ735" t="s">
        <v>64</v>
      </c>
      <c r="AK735" t="s">
        <v>64</v>
      </c>
      <c r="AL735" t="s">
        <v>5404</v>
      </c>
      <c r="AM735" t="s">
        <v>5401</v>
      </c>
      <c r="AN735" s="3">
        <v>5.39</v>
      </c>
      <c r="AO735" t="s">
        <v>5371</v>
      </c>
      <c r="AP735" t="s">
        <v>64</v>
      </c>
      <c r="AQ735" t="s">
        <v>5403</v>
      </c>
      <c r="AR735">
        <v>1549</v>
      </c>
      <c r="AS735" t="s">
        <v>66</v>
      </c>
    </row>
    <row r="736" spans="1:45" ht="16" x14ac:dyDescent="0.2">
      <c r="A736">
        <v>4073</v>
      </c>
      <c r="B736">
        <v>4073</v>
      </c>
      <c r="C736" s="2">
        <v>45740.041666666657</v>
      </c>
      <c r="D736" t="s">
        <v>1814</v>
      </c>
      <c r="E736" t="s">
        <v>4510</v>
      </c>
      <c r="F736" s="3">
        <v>21.93</v>
      </c>
      <c r="G736" t="s">
        <v>47</v>
      </c>
      <c r="H736" s="3">
        <v>0</v>
      </c>
      <c r="I736" t="s">
        <v>48</v>
      </c>
      <c r="J736">
        <v>2710</v>
      </c>
      <c r="K736" t="s">
        <v>49</v>
      </c>
      <c r="L736" t="s">
        <v>50</v>
      </c>
      <c r="M736" t="s">
        <v>51</v>
      </c>
      <c r="N736">
        <v>940</v>
      </c>
      <c r="O736" t="s">
        <v>52</v>
      </c>
      <c r="P736" t="s">
        <v>53</v>
      </c>
      <c r="T736" t="s">
        <v>5405</v>
      </c>
      <c r="U736" t="s">
        <v>5406</v>
      </c>
      <c r="V736" t="s">
        <v>3427</v>
      </c>
      <c r="W736" t="s">
        <v>56</v>
      </c>
      <c r="X736" t="s">
        <v>5407</v>
      </c>
      <c r="Y736" t="s">
        <v>2061</v>
      </c>
      <c r="Z736" s="3">
        <v>19</v>
      </c>
      <c r="AA736" t="s">
        <v>5408</v>
      </c>
      <c r="AC736" t="s">
        <v>61</v>
      </c>
      <c r="AD736" t="s">
        <v>61</v>
      </c>
      <c r="AE736" t="s">
        <v>5409</v>
      </c>
      <c r="AF736" t="s">
        <v>63</v>
      </c>
      <c r="AH736">
        <v>0</v>
      </c>
      <c r="AI736" s="2">
        <v>45740</v>
      </c>
      <c r="AJ736" t="s">
        <v>64</v>
      </c>
      <c r="AK736" t="s">
        <v>64</v>
      </c>
      <c r="AL736" t="s">
        <v>5410</v>
      </c>
      <c r="AM736" t="s">
        <v>5406</v>
      </c>
      <c r="AN736" s="3">
        <v>21.93</v>
      </c>
      <c r="AP736" t="s">
        <v>64</v>
      </c>
      <c r="AQ736" t="s">
        <v>5409</v>
      </c>
      <c r="AR736">
        <v>1550</v>
      </c>
      <c r="AS736" t="s">
        <v>66</v>
      </c>
    </row>
    <row r="737" spans="1:45" ht="16" x14ac:dyDescent="0.2">
      <c r="A737">
        <v>4093</v>
      </c>
      <c r="B737">
        <v>4093</v>
      </c>
      <c r="C737" s="2">
        <v>45740.041666666657</v>
      </c>
      <c r="D737" t="s">
        <v>1814</v>
      </c>
      <c r="E737" t="s">
        <v>5411</v>
      </c>
      <c r="F737" s="3">
        <v>1852.76</v>
      </c>
      <c r="G737" t="s">
        <v>47</v>
      </c>
      <c r="H737" s="3">
        <v>0</v>
      </c>
      <c r="I737" t="s">
        <v>104</v>
      </c>
      <c r="J737">
        <v>940</v>
      </c>
      <c r="K737" t="s">
        <v>52</v>
      </c>
      <c r="L737" t="s">
        <v>53</v>
      </c>
      <c r="N737">
        <v>2400</v>
      </c>
      <c r="O737" t="s">
        <v>49</v>
      </c>
      <c r="P737" t="s">
        <v>105</v>
      </c>
      <c r="Q737" t="s">
        <v>51</v>
      </c>
      <c r="T737" t="s">
        <v>5333</v>
      </c>
      <c r="U737" t="s">
        <v>5412</v>
      </c>
      <c r="V737" t="s">
        <v>3432</v>
      </c>
      <c r="W737" t="s">
        <v>752</v>
      </c>
      <c r="X737" t="s">
        <v>5413</v>
      </c>
      <c r="Y737" t="s">
        <v>5414</v>
      </c>
      <c r="Z737" s="3">
        <v>0</v>
      </c>
      <c r="AA737" t="s">
        <v>5333</v>
      </c>
      <c r="AB737" t="s">
        <v>5321</v>
      </c>
      <c r="AC737" t="s">
        <v>61</v>
      </c>
      <c r="AD737" t="s">
        <v>61</v>
      </c>
      <c r="AE737" t="s">
        <v>5415</v>
      </c>
      <c r="AF737" t="s">
        <v>63</v>
      </c>
      <c r="AH737">
        <v>0</v>
      </c>
      <c r="AI737" s="2">
        <v>45740</v>
      </c>
      <c r="AJ737" t="s">
        <v>64</v>
      </c>
      <c r="AK737" t="s">
        <v>64</v>
      </c>
      <c r="AL737" t="s">
        <v>5416</v>
      </c>
      <c r="AM737" t="s">
        <v>5412</v>
      </c>
      <c r="AN737" s="3">
        <v>1852.76</v>
      </c>
      <c r="AO737" t="s">
        <v>5321</v>
      </c>
      <c r="AP737" t="s">
        <v>64</v>
      </c>
      <c r="AQ737" t="s">
        <v>5415</v>
      </c>
      <c r="AR737">
        <v>1551</v>
      </c>
      <c r="AS737" t="s">
        <v>66</v>
      </c>
    </row>
    <row r="738" spans="1:45" ht="16" x14ac:dyDescent="0.2">
      <c r="A738">
        <v>4179</v>
      </c>
      <c r="B738">
        <v>4179</v>
      </c>
      <c r="C738" s="2">
        <v>45747</v>
      </c>
      <c r="D738" t="s">
        <v>1936</v>
      </c>
      <c r="E738" t="s">
        <v>206</v>
      </c>
      <c r="F738" s="3">
        <v>3290.09</v>
      </c>
      <c r="G738" t="s">
        <v>47</v>
      </c>
      <c r="H738" s="3">
        <v>0</v>
      </c>
      <c r="I738" t="s">
        <v>104</v>
      </c>
      <c r="J738">
        <v>2551</v>
      </c>
      <c r="K738" t="s">
        <v>49</v>
      </c>
      <c r="L738" t="s">
        <v>50</v>
      </c>
      <c r="M738" t="s">
        <v>51</v>
      </c>
      <c r="N738">
        <v>1730</v>
      </c>
      <c r="O738" t="s">
        <v>52</v>
      </c>
      <c r="P738" t="s">
        <v>203</v>
      </c>
      <c r="T738" t="s">
        <v>64</v>
      </c>
      <c r="Z738" s="3"/>
      <c r="AF738" t="s">
        <v>63</v>
      </c>
      <c r="AH738">
        <v>0</v>
      </c>
      <c r="AI738" s="2">
        <v>45747</v>
      </c>
      <c r="AJ738" t="s">
        <v>64</v>
      </c>
      <c r="AK738" t="s">
        <v>64</v>
      </c>
      <c r="AL738" t="s">
        <v>64</v>
      </c>
      <c r="AN738" s="3"/>
      <c r="AP738" t="s">
        <v>64</v>
      </c>
      <c r="AR738" t="s">
        <v>64</v>
      </c>
      <c r="AS738" t="s">
        <v>66</v>
      </c>
    </row>
    <row r="739" spans="1:45" ht="16" x14ac:dyDescent="0.2">
      <c r="A739">
        <v>4180</v>
      </c>
      <c r="B739">
        <v>4180</v>
      </c>
      <c r="C739" s="2">
        <v>45747</v>
      </c>
      <c r="D739" t="s">
        <v>1934</v>
      </c>
      <c r="E739" t="s">
        <v>206</v>
      </c>
      <c r="F739" s="3">
        <v>3110.01</v>
      </c>
      <c r="G739" t="s">
        <v>47</v>
      </c>
      <c r="H739" s="3">
        <v>0</v>
      </c>
      <c r="I739" t="s">
        <v>104</v>
      </c>
      <c r="J739">
        <v>2551</v>
      </c>
      <c r="K739" t="s">
        <v>49</v>
      </c>
      <c r="L739" t="s">
        <v>50</v>
      </c>
      <c r="M739" t="s">
        <v>51</v>
      </c>
      <c r="N739">
        <v>1730</v>
      </c>
      <c r="O739" t="s">
        <v>52</v>
      </c>
      <c r="P739" t="s">
        <v>203</v>
      </c>
      <c r="T739" t="s">
        <v>64</v>
      </c>
      <c r="Z739" s="3"/>
      <c r="AF739" t="s">
        <v>63</v>
      </c>
      <c r="AH739">
        <v>0</v>
      </c>
      <c r="AI739" s="2">
        <v>45747</v>
      </c>
      <c r="AJ739" t="s">
        <v>64</v>
      </c>
      <c r="AK739" t="s">
        <v>64</v>
      </c>
      <c r="AL739" t="s">
        <v>64</v>
      </c>
      <c r="AN739" s="3"/>
      <c r="AP739" t="s">
        <v>64</v>
      </c>
      <c r="AR739" t="s">
        <v>64</v>
      </c>
      <c r="AS739" t="s">
        <v>66</v>
      </c>
    </row>
    <row r="740" spans="1:45" ht="16" x14ac:dyDescent="0.2">
      <c r="A740">
        <v>4181</v>
      </c>
      <c r="B740">
        <v>4181</v>
      </c>
      <c r="C740" s="2">
        <v>45747</v>
      </c>
      <c r="D740" t="s">
        <v>1935</v>
      </c>
      <c r="E740" t="s">
        <v>206</v>
      </c>
      <c r="F740" s="3">
        <v>2382.81</v>
      </c>
      <c r="G740" t="s">
        <v>47</v>
      </c>
      <c r="H740" s="3">
        <v>0</v>
      </c>
      <c r="I740" t="s">
        <v>104</v>
      </c>
      <c r="J740">
        <v>2551</v>
      </c>
      <c r="K740" t="s">
        <v>49</v>
      </c>
      <c r="L740" t="s">
        <v>50</v>
      </c>
      <c r="M740" t="s">
        <v>51</v>
      </c>
      <c r="N740">
        <v>1730</v>
      </c>
      <c r="O740" t="s">
        <v>52</v>
      </c>
      <c r="P740" t="s">
        <v>203</v>
      </c>
      <c r="T740" t="s">
        <v>64</v>
      </c>
      <c r="Z740" s="3"/>
      <c r="AF740" t="s">
        <v>63</v>
      </c>
      <c r="AH740">
        <v>0</v>
      </c>
      <c r="AI740" s="2">
        <v>45747</v>
      </c>
      <c r="AJ740" t="s">
        <v>64</v>
      </c>
      <c r="AK740" t="s">
        <v>64</v>
      </c>
      <c r="AL740" t="s">
        <v>64</v>
      </c>
      <c r="AN740" s="3"/>
      <c r="AP740" t="s">
        <v>64</v>
      </c>
      <c r="AR740" t="s">
        <v>64</v>
      </c>
      <c r="AS740" t="s">
        <v>66</v>
      </c>
    </row>
    <row r="741" spans="1:45" ht="16" x14ac:dyDescent="0.2">
      <c r="A741">
        <v>4182</v>
      </c>
      <c r="B741">
        <v>4182</v>
      </c>
      <c r="C741" s="2">
        <v>45747</v>
      </c>
      <c r="D741" t="s">
        <v>1936</v>
      </c>
      <c r="E741" t="s">
        <v>4939</v>
      </c>
      <c r="F741" s="3">
        <v>786.83</v>
      </c>
      <c r="G741" t="s">
        <v>47</v>
      </c>
      <c r="H741" s="3">
        <v>0</v>
      </c>
      <c r="I741" t="s">
        <v>104</v>
      </c>
      <c r="J741">
        <v>2555</v>
      </c>
      <c r="K741" t="s">
        <v>49</v>
      </c>
      <c r="L741" t="s">
        <v>50</v>
      </c>
      <c r="M741" t="s">
        <v>51</v>
      </c>
      <c r="N741">
        <v>1730</v>
      </c>
      <c r="O741" t="s">
        <v>52</v>
      </c>
      <c r="P741" t="s">
        <v>203</v>
      </c>
      <c r="T741" t="s">
        <v>64</v>
      </c>
      <c r="Z741" s="3"/>
      <c r="AF741" t="s">
        <v>63</v>
      </c>
      <c r="AH741">
        <v>0</v>
      </c>
      <c r="AI741" s="2">
        <v>45747</v>
      </c>
      <c r="AJ741" t="s">
        <v>64</v>
      </c>
      <c r="AK741" t="s">
        <v>64</v>
      </c>
      <c r="AL741" t="s">
        <v>64</v>
      </c>
      <c r="AN741" s="3"/>
      <c r="AP741" t="s">
        <v>64</v>
      </c>
      <c r="AR741" t="s">
        <v>64</v>
      </c>
      <c r="AS741" t="s">
        <v>66</v>
      </c>
    </row>
    <row r="742" spans="1:45" ht="16" x14ac:dyDescent="0.2">
      <c r="A742">
        <v>4183</v>
      </c>
      <c r="B742">
        <v>4183</v>
      </c>
      <c r="C742" s="2">
        <v>45747</v>
      </c>
      <c r="D742" t="s">
        <v>1934</v>
      </c>
      <c r="E742" t="s">
        <v>4939</v>
      </c>
      <c r="F742" s="3">
        <v>743.76</v>
      </c>
      <c r="G742" t="s">
        <v>47</v>
      </c>
      <c r="H742" s="3">
        <v>0</v>
      </c>
      <c r="I742" t="s">
        <v>104</v>
      </c>
      <c r="J742">
        <v>2555</v>
      </c>
      <c r="K742" t="s">
        <v>49</v>
      </c>
      <c r="L742" t="s">
        <v>50</v>
      </c>
      <c r="M742" t="s">
        <v>51</v>
      </c>
      <c r="N742">
        <v>1730</v>
      </c>
      <c r="O742" t="s">
        <v>52</v>
      </c>
      <c r="P742" t="s">
        <v>203</v>
      </c>
      <c r="T742" t="s">
        <v>64</v>
      </c>
      <c r="Z742" s="3"/>
      <c r="AF742" t="s">
        <v>63</v>
      </c>
      <c r="AH742">
        <v>0</v>
      </c>
      <c r="AI742" s="2">
        <v>45747</v>
      </c>
      <c r="AJ742" t="s">
        <v>64</v>
      </c>
      <c r="AK742" t="s">
        <v>64</v>
      </c>
      <c r="AL742" t="s">
        <v>64</v>
      </c>
      <c r="AN742" s="3"/>
      <c r="AP742" t="s">
        <v>64</v>
      </c>
      <c r="AR742" t="s">
        <v>64</v>
      </c>
      <c r="AS742" t="s">
        <v>66</v>
      </c>
    </row>
    <row r="743" spans="1:45" ht="16" x14ac:dyDescent="0.2">
      <c r="A743">
        <v>4184</v>
      </c>
      <c r="B743">
        <v>4184</v>
      </c>
      <c r="C743" s="2">
        <v>45747</v>
      </c>
      <c r="D743" t="s">
        <v>1935</v>
      </c>
      <c r="E743" t="s">
        <v>4939</v>
      </c>
      <c r="F743" s="3">
        <v>569.97</v>
      </c>
      <c r="G743" t="s">
        <v>47</v>
      </c>
      <c r="H743" s="3">
        <v>0</v>
      </c>
      <c r="I743" t="s">
        <v>104</v>
      </c>
      <c r="J743">
        <v>2555</v>
      </c>
      <c r="K743" t="s">
        <v>49</v>
      </c>
      <c r="L743" t="s">
        <v>50</v>
      </c>
      <c r="M743" t="s">
        <v>51</v>
      </c>
      <c r="N743">
        <v>1730</v>
      </c>
      <c r="O743" t="s">
        <v>52</v>
      </c>
      <c r="P743" t="s">
        <v>203</v>
      </c>
      <c r="T743" t="s">
        <v>64</v>
      </c>
      <c r="Z743" s="3"/>
      <c r="AF743" t="s">
        <v>63</v>
      </c>
      <c r="AH743">
        <v>0</v>
      </c>
      <c r="AI743" s="2">
        <v>45747</v>
      </c>
      <c r="AJ743" t="s">
        <v>64</v>
      </c>
      <c r="AK743" t="s">
        <v>64</v>
      </c>
      <c r="AL743" t="s">
        <v>64</v>
      </c>
      <c r="AN743" s="3"/>
      <c r="AP743" t="s">
        <v>64</v>
      </c>
      <c r="AR743" t="s">
        <v>64</v>
      </c>
      <c r="AS743" t="s">
        <v>66</v>
      </c>
    </row>
    <row r="744" spans="1:45" ht="16" x14ac:dyDescent="0.2">
      <c r="A744">
        <v>4079</v>
      </c>
      <c r="B744">
        <v>4079</v>
      </c>
      <c r="C744" s="2">
        <v>45748.083333333343</v>
      </c>
      <c r="D744" t="s">
        <v>1748</v>
      </c>
      <c r="E744" t="s">
        <v>2507</v>
      </c>
      <c r="F744" s="3">
        <v>45.83</v>
      </c>
      <c r="G744" t="s">
        <v>47</v>
      </c>
      <c r="H744" s="3">
        <v>0</v>
      </c>
      <c r="I744" t="s">
        <v>48</v>
      </c>
      <c r="J744">
        <v>2702</v>
      </c>
      <c r="K744" t="s">
        <v>49</v>
      </c>
      <c r="L744" t="s">
        <v>50</v>
      </c>
      <c r="M744" t="s">
        <v>51</v>
      </c>
      <c r="N744">
        <v>940</v>
      </c>
      <c r="O744" t="s">
        <v>52</v>
      </c>
      <c r="P744" t="s">
        <v>53</v>
      </c>
      <c r="T744" t="s">
        <v>5426</v>
      </c>
      <c r="U744" t="s">
        <v>5427</v>
      </c>
      <c r="V744" t="s">
        <v>3417</v>
      </c>
      <c r="W744" t="s">
        <v>56</v>
      </c>
      <c r="X744" t="s">
        <v>5428</v>
      </c>
      <c r="Y744" t="s">
        <v>2726</v>
      </c>
      <c r="Z744" s="3">
        <v>19</v>
      </c>
      <c r="AA744" t="s">
        <v>5429</v>
      </c>
      <c r="AB744" t="s">
        <v>5430</v>
      </c>
      <c r="AC744" t="s">
        <v>61</v>
      </c>
      <c r="AD744" t="s">
        <v>61</v>
      </c>
      <c r="AE744" t="s">
        <v>5431</v>
      </c>
      <c r="AF744" t="s">
        <v>63</v>
      </c>
      <c r="AH744">
        <v>0</v>
      </c>
      <c r="AI744" s="2">
        <v>45748</v>
      </c>
      <c r="AJ744" t="s">
        <v>64</v>
      </c>
      <c r="AK744" t="s">
        <v>64</v>
      </c>
      <c r="AL744" t="s">
        <v>5432</v>
      </c>
      <c r="AM744" t="s">
        <v>5427</v>
      </c>
      <c r="AN744" s="3">
        <v>45.83</v>
      </c>
      <c r="AO744" t="s">
        <v>5430</v>
      </c>
      <c r="AP744" t="s">
        <v>64</v>
      </c>
      <c r="AQ744" t="s">
        <v>5431</v>
      </c>
      <c r="AR744">
        <v>1554</v>
      </c>
      <c r="AS744" t="s">
        <v>66</v>
      </c>
    </row>
    <row r="745" spans="1:45" ht="16" x14ac:dyDescent="0.2">
      <c r="A745">
        <v>4082</v>
      </c>
      <c r="B745">
        <v>4082</v>
      </c>
      <c r="C745" s="2">
        <v>45750.083333333343</v>
      </c>
      <c r="D745" t="s">
        <v>1748</v>
      </c>
      <c r="E745" t="s">
        <v>3659</v>
      </c>
      <c r="F745" s="3">
        <v>46.41</v>
      </c>
      <c r="G745" t="s">
        <v>47</v>
      </c>
      <c r="H745" s="3">
        <v>0</v>
      </c>
      <c r="I745" t="s">
        <v>48</v>
      </c>
      <c r="J745">
        <v>2663</v>
      </c>
      <c r="K745" t="s">
        <v>49</v>
      </c>
      <c r="L745" t="s">
        <v>50</v>
      </c>
      <c r="M745" t="s">
        <v>51</v>
      </c>
      <c r="N745">
        <v>940</v>
      </c>
      <c r="O745" t="s">
        <v>52</v>
      </c>
      <c r="P745" t="s">
        <v>53</v>
      </c>
      <c r="T745" t="s">
        <v>2516</v>
      </c>
      <c r="U745" t="s">
        <v>5433</v>
      </c>
      <c r="V745" t="s">
        <v>3465</v>
      </c>
      <c r="W745" t="s">
        <v>56</v>
      </c>
      <c r="X745" t="s">
        <v>5434</v>
      </c>
      <c r="Y745" t="s">
        <v>2375</v>
      </c>
      <c r="Z745" s="3">
        <v>19</v>
      </c>
      <c r="AA745" t="s">
        <v>2519</v>
      </c>
      <c r="AB745" t="s">
        <v>5435</v>
      </c>
      <c r="AC745" t="s">
        <v>61</v>
      </c>
      <c r="AD745" t="s">
        <v>61</v>
      </c>
      <c r="AE745" t="s">
        <v>5436</v>
      </c>
      <c r="AF745" t="s">
        <v>63</v>
      </c>
      <c r="AH745">
        <v>0</v>
      </c>
      <c r="AI745" s="2">
        <v>45750</v>
      </c>
      <c r="AJ745" t="s">
        <v>64</v>
      </c>
      <c r="AK745" t="s">
        <v>64</v>
      </c>
      <c r="AL745" t="s">
        <v>5437</v>
      </c>
      <c r="AM745" t="s">
        <v>5433</v>
      </c>
      <c r="AN745" s="3">
        <v>46.41</v>
      </c>
      <c r="AO745" t="s">
        <v>5435</v>
      </c>
      <c r="AP745" t="s">
        <v>64</v>
      </c>
      <c r="AQ745" t="s">
        <v>5436</v>
      </c>
      <c r="AR745">
        <v>1556</v>
      </c>
      <c r="AS745" t="s">
        <v>66</v>
      </c>
    </row>
    <row r="746" spans="1:45" ht="16" x14ac:dyDescent="0.2">
      <c r="A746">
        <v>4089</v>
      </c>
      <c r="B746">
        <v>4089</v>
      </c>
      <c r="C746" s="2">
        <v>45754.083333333343</v>
      </c>
      <c r="D746" t="s">
        <v>1761</v>
      </c>
      <c r="E746" t="s">
        <v>5438</v>
      </c>
      <c r="F746" s="3">
        <v>1184.24</v>
      </c>
      <c r="G746" t="s">
        <v>47</v>
      </c>
      <c r="H746" s="3">
        <v>0</v>
      </c>
      <c r="I746" t="s">
        <v>48</v>
      </c>
      <c r="J746">
        <v>2722</v>
      </c>
      <c r="K746" t="s">
        <v>49</v>
      </c>
      <c r="L746" t="s">
        <v>50</v>
      </c>
      <c r="M746" t="s">
        <v>51</v>
      </c>
      <c r="N746">
        <v>940</v>
      </c>
      <c r="O746" t="s">
        <v>52</v>
      </c>
      <c r="P746" t="s">
        <v>53</v>
      </c>
      <c r="T746" t="s">
        <v>5439</v>
      </c>
      <c r="U746" t="s">
        <v>5440</v>
      </c>
      <c r="V746" t="s">
        <v>3413</v>
      </c>
      <c r="W746" t="s">
        <v>56</v>
      </c>
      <c r="X746" t="s">
        <v>5441</v>
      </c>
      <c r="Z746" s="3">
        <v>0</v>
      </c>
      <c r="AC746" t="s">
        <v>61</v>
      </c>
      <c r="AD746" t="s">
        <v>61</v>
      </c>
      <c r="AE746" t="s">
        <v>5442</v>
      </c>
      <c r="AF746" t="s">
        <v>63</v>
      </c>
      <c r="AH746">
        <v>0</v>
      </c>
      <c r="AI746" s="2">
        <v>45754</v>
      </c>
      <c r="AJ746" t="s">
        <v>64</v>
      </c>
      <c r="AK746" t="s">
        <v>64</v>
      </c>
      <c r="AL746" t="s">
        <v>5443</v>
      </c>
      <c r="AM746" t="s">
        <v>5440</v>
      </c>
      <c r="AN746" s="3"/>
      <c r="AP746" t="s">
        <v>64</v>
      </c>
      <c r="AQ746" t="s">
        <v>5442</v>
      </c>
      <c r="AR746">
        <v>1557</v>
      </c>
      <c r="AS746" t="s">
        <v>66</v>
      </c>
    </row>
    <row r="747" spans="1:45" ht="16" x14ac:dyDescent="0.2">
      <c r="A747">
        <v>4090</v>
      </c>
      <c r="B747">
        <v>4090</v>
      </c>
      <c r="C747" s="2">
        <v>45754.083333333343</v>
      </c>
      <c r="D747" t="s">
        <v>1748</v>
      </c>
      <c r="E747" t="s">
        <v>4049</v>
      </c>
      <c r="F747" s="3">
        <v>10</v>
      </c>
      <c r="G747" t="s">
        <v>47</v>
      </c>
      <c r="H747" s="3">
        <v>0</v>
      </c>
      <c r="I747" t="s">
        <v>48</v>
      </c>
      <c r="J747">
        <v>2705</v>
      </c>
      <c r="K747" t="s">
        <v>49</v>
      </c>
      <c r="L747" t="s">
        <v>50</v>
      </c>
      <c r="M747" t="s">
        <v>51</v>
      </c>
      <c r="N747">
        <v>940</v>
      </c>
      <c r="O747" t="s">
        <v>52</v>
      </c>
      <c r="P747" t="s">
        <v>53</v>
      </c>
      <c r="T747" t="s">
        <v>5439</v>
      </c>
      <c r="U747" t="s">
        <v>5440</v>
      </c>
      <c r="V747" t="s">
        <v>3413</v>
      </c>
      <c r="W747" t="s">
        <v>56</v>
      </c>
      <c r="X747" t="s">
        <v>5441</v>
      </c>
      <c r="Z747" s="3">
        <v>0</v>
      </c>
      <c r="AC747" t="s">
        <v>61</v>
      </c>
      <c r="AD747" t="s">
        <v>61</v>
      </c>
      <c r="AE747" t="s">
        <v>5442</v>
      </c>
      <c r="AF747" t="s">
        <v>63</v>
      </c>
      <c r="AH747">
        <v>0</v>
      </c>
      <c r="AI747" s="2">
        <v>45754</v>
      </c>
      <c r="AJ747" t="s">
        <v>64</v>
      </c>
      <c r="AK747" t="s">
        <v>64</v>
      </c>
      <c r="AL747" t="s">
        <v>5443</v>
      </c>
      <c r="AM747" t="s">
        <v>5440</v>
      </c>
      <c r="AN747" s="3"/>
      <c r="AP747" t="s">
        <v>64</v>
      </c>
      <c r="AQ747" t="s">
        <v>5442</v>
      </c>
      <c r="AR747">
        <v>1557</v>
      </c>
      <c r="AS747" t="s">
        <v>66</v>
      </c>
    </row>
    <row r="748" spans="1:45" ht="16" x14ac:dyDescent="0.2">
      <c r="A748">
        <v>4097</v>
      </c>
      <c r="B748">
        <v>4097</v>
      </c>
      <c r="C748" s="2">
        <v>45757.083333333343</v>
      </c>
      <c r="D748" t="s">
        <v>1814</v>
      </c>
      <c r="E748" t="s">
        <v>4909</v>
      </c>
      <c r="F748" s="3">
        <v>1183.6600000000001</v>
      </c>
      <c r="G748" t="s">
        <v>47</v>
      </c>
      <c r="H748" s="3">
        <v>0</v>
      </c>
      <c r="I748" t="s">
        <v>48</v>
      </c>
      <c r="J748">
        <v>2722</v>
      </c>
      <c r="K748" t="s">
        <v>49</v>
      </c>
      <c r="L748" t="s">
        <v>50</v>
      </c>
      <c r="M748" t="s">
        <v>51</v>
      </c>
      <c r="N748">
        <v>940</v>
      </c>
      <c r="O748" t="s">
        <v>52</v>
      </c>
      <c r="P748" t="s">
        <v>53</v>
      </c>
      <c r="T748" t="s">
        <v>5444</v>
      </c>
      <c r="U748" t="s">
        <v>5445</v>
      </c>
      <c r="V748" t="s">
        <v>3478</v>
      </c>
      <c r="W748" t="s">
        <v>56</v>
      </c>
      <c r="X748" t="s">
        <v>5446</v>
      </c>
      <c r="Y748" t="s">
        <v>4913</v>
      </c>
      <c r="Z748" s="3">
        <v>0</v>
      </c>
      <c r="AA748" t="s">
        <v>5447</v>
      </c>
      <c r="AB748" t="s">
        <v>5448</v>
      </c>
      <c r="AC748" t="s">
        <v>61</v>
      </c>
      <c r="AD748" t="s">
        <v>61</v>
      </c>
      <c r="AE748" t="s">
        <v>5449</v>
      </c>
      <c r="AF748" t="s">
        <v>63</v>
      </c>
      <c r="AH748">
        <v>0</v>
      </c>
      <c r="AI748" s="2">
        <v>45757</v>
      </c>
      <c r="AJ748" t="s">
        <v>64</v>
      </c>
      <c r="AK748" t="s">
        <v>64</v>
      </c>
      <c r="AL748" t="s">
        <v>5450</v>
      </c>
      <c r="AM748" t="s">
        <v>5445</v>
      </c>
      <c r="AN748" s="3">
        <v>1645.56</v>
      </c>
      <c r="AO748" t="s">
        <v>5448</v>
      </c>
      <c r="AP748" t="s">
        <v>64</v>
      </c>
      <c r="AQ748" t="s">
        <v>5449</v>
      </c>
      <c r="AR748">
        <v>1558</v>
      </c>
      <c r="AS748" t="s">
        <v>66</v>
      </c>
    </row>
    <row r="749" spans="1:45" ht="16" x14ac:dyDescent="0.2">
      <c r="A749">
        <v>4095</v>
      </c>
      <c r="B749">
        <v>4095</v>
      </c>
      <c r="C749" s="2">
        <v>45758.083333333343</v>
      </c>
      <c r="D749" t="s">
        <v>1748</v>
      </c>
      <c r="E749" t="s">
        <v>2165</v>
      </c>
      <c r="F749" s="3">
        <v>52.9</v>
      </c>
      <c r="G749" t="s">
        <v>47</v>
      </c>
      <c r="H749" s="3">
        <v>0</v>
      </c>
      <c r="I749" t="s">
        <v>48</v>
      </c>
      <c r="J749">
        <v>2900</v>
      </c>
      <c r="K749" t="s">
        <v>49</v>
      </c>
      <c r="L749" t="s">
        <v>50</v>
      </c>
      <c r="M749" t="s">
        <v>51</v>
      </c>
      <c r="N749">
        <v>940</v>
      </c>
      <c r="O749" t="s">
        <v>52</v>
      </c>
      <c r="P749" t="s">
        <v>53</v>
      </c>
      <c r="T749" t="s">
        <v>2313</v>
      </c>
      <c r="U749" t="s">
        <v>5452</v>
      </c>
      <c r="V749" t="s">
        <v>3469</v>
      </c>
      <c r="W749" t="s">
        <v>56</v>
      </c>
      <c r="X749" t="s">
        <v>5453</v>
      </c>
      <c r="Y749" t="s">
        <v>3976</v>
      </c>
      <c r="Z749" s="3">
        <v>19</v>
      </c>
      <c r="AA749" t="s">
        <v>2316</v>
      </c>
      <c r="AB749" t="s">
        <v>5454</v>
      </c>
      <c r="AC749" t="s">
        <v>61</v>
      </c>
      <c r="AD749" t="s">
        <v>61</v>
      </c>
      <c r="AE749" t="s">
        <v>5455</v>
      </c>
      <c r="AF749" t="s">
        <v>63</v>
      </c>
      <c r="AH749">
        <v>0</v>
      </c>
      <c r="AI749" s="2">
        <v>45758</v>
      </c>
      <c r="AJ749" t="s">
        <v>64</v>
      </c>
      <c r="AK749" t="s">
        <v>64</v>
      </c>
      <c r="AL749" t="s">
        <v>5456</v>
      </c>
      <c r="AM749" t="s">
        <v>5452</v>
      </c>
      <c r="AN749" s="3">
        <v>52.9</v>
      </c>
      <c r="AO749" t="s">
        <v>5454</v>
      </c>
      <c r="AP749" t="s">
        <v>64</v>
      </c>
      <c r="AQ749" t="s">
        <v>5455</v>
      </c>
      <c r="AR749">
        <v>1559</v>
      </c>
      <c r="AS749" t="s">
        <v>66</v>
      </c>
    </row>
    <row r="750" spans="1:45" ht="16" x14ac:dyDescent="0.2">
      <c r="A750">
        <v>4126</v>
      </c>
      <c r="B750">
        <v>4126</v>
      </c>
      <c r="C750" s="2">
        <v>45770.083333333343</v>
      </c>
      <c r="D750" t="s">
        <v>1814</v>
      </c>
      <c r="E750" t="s">
        <v>4510</v>
      </c>
      <c r="F750" s="3">
        <v>21.06</v>
      </c>
      <c r="G750" t="s">
        <v>47</v>
      </c>
      <c r="H750" s="3">
        <v>0</v>
      </c>
      <c r="I750" t="s">
        <v>48</v>
      </c>
      <c r="J750">
        <v>2710</v>
      </c>
      <c r="K750" t="s">
        <v>49</v>
      </c>
      <c r="L750" t="s">
        <v>50</v>
      </c>
      <c r="M750" t="s">
        <v>51</v>
      </c>
      <c r="N750">
        <v>940</v>
      </c>
      <c r="O750" t="s">
        <v>52</v>
      </c>
      <c r="P750" t="s">
        <v>53</v>
      </c>
      <c r="T750" t="s">
        <v>5464</v>
      </c>
      <c r="U750" t="s">
        <v>5465</v>
      </c>
      <c r="V750" t="s">
        <v>3518</v>
      </c>
      <c r="W750" t="s">
        <v>56</v>
      </c>
      <c r="X750" t="s">
        <v>5466</v>
      </c>
      <c r="Y750" t="s">
        <v>2061</v>
      </c>
      <c r="Z750" s="3">
        <v>19</v>
      </c>
      <c r="AA750" t="s">
        <v>5467</v>
      </c>
      <c r="AB750" t="s">
        <v>5468</v>
      </c>
      <c r="AC750" t="s">
        <v>61</v>
      </c>
      <c r="AD750" t="s">
        <v>61</v>
      </c>
      <c r="AE750" t="s">
        <v>5469</v>
      </c>
      <c r="AF750" t="s">
        <v>63</v>
      </c>
      <c r="AH750">
        <v>0</v>
      </c>
      <c r="AI750" s="2">
        <v>45770</v>
      </c>
      <c r="AJ750" t="s">
        <v>64</v>
      </c>
      <c r="AK750" t="s">
        <v>64</v>
      </c>
      <c r="AL750" t="s">
        <v>5470</v>
      </c>
      <c r="AM750" t="s">
        <v>5465</v>
      </c>
      <c r="AN750" s="3">
        <v>21.06</v>
      </c>
      <c r="AO750" t="s">
        <v>5468</v>
      </c>
      <c r="AP750" t="s">
        <v>64</v>
      </c>
      <c r="AQ750" t="s">
        <v>5469</v>
      </c>
      <c r="AR750">
        <v>1568</v>
      </c>
      <c r="AS750" t="s">
        <v>66</v>
      </c>
    </row>
    <row r="751" spans="1:45" ht="16" x14ac:dyDescent="0.2">
      <c r="A751">
        <v>4129</v>
      </c>
      <c r="B751">
        <v>4129</v>
      </c>
      <c r="C751" s="2">
        <v>45772.083333333343</v>
      </c>
      <c r="D751" t="s">
        <v>1814</v>
      </c>
      <c r="E751" t="s">
        <v>68</v>
      </c>
      <c r="F751" s="3">
        <v>22.05</v>
      </c>
      <c r="G751" t="s">
        <v>47</v>
      </c>
      <c r="H751" s="3">
        <v>0</v>
      </c>
      <c r="I751" t="s">
        <v>48</v>
      </c>
      <c r="J751">
        <v>2710</v>
      </c>
      <c r="K751" t="s">
        <v>49</v>
      </c>
      <c r="L751" t="s">
        <v>50</v>
      </c>
      <c r="M751" t="s">
        <v>51</v>
      </c>
      <c r="N751">
        <v>940</v>
      </c>
      <c r="O751" t="s">
        <v>52</v>
      </c>
      <c r="P751" t="s">
        <v>53</v>
      </c>
      <c r="T751" t="s">
        <v>3357</v>
      </c>
      <c r="U751" t="s">
        <v>5471</v>
      </c>
      <c r="V751" t="s">
        <v>3513</v>
      </c>
      <c r="W751" t="s">
        <v>56</v>
      </c>
      <c r="X751" t="s">
        <v>5472</v>
      </c>
      <c r="Y751" t="s">
        <v>72</v>
      </c>
      <c r="Z751" s="3">
        <v>19</v>
      </c>
      <c r="AA751" t="s">
        <v>3360</v>
      </c>
      <c r="AB751" t="s">
        <v>5473</v>
      </c>
      <c r="AC751" t="s">
        <v>61</v>
      </c>
      <c r="AD751" t="s">
        <v>61</v>
      </c>
      <c r="AE751" t="s">
        <v>5474</v>
      </c>
      <c r="AF751" t="s">
        <v>63</v>
      </c>
      <c r="AH751">
        <v>0</v>
      </c>
      <c r="AI751" s="2">
        <v>45772</v>
      </c>
      <c r="AJ751" t="s">
        <v>64</v>
      </c>
      <c r="AK751" t="s">
        <v>64</v>
      </c>
      <c r="AL751" t="s">
        <v>5475</v>
      </c>
      <c r="AM751" t="s">
        <v>5471</v>
      </c>
      <c r="AN751" s="3">
        <v>22.05</v>
      </c>
      <c r="AO751" t="s">
        <v>5473</v>
      </c>
      <c r="AP751" t="s">
        <v>64</v>
      </c>
      <c r="AQ751" t="s">
        <v>5474</v>
      </c>
      <c r="AR751">
        <v>1570</v>
      </c>
      <c r="AS751" t="s">
        <v>66</v>
      </c>
    </row>
    <row r="752" spans="1:45" ht="16" x14ac:dyDescent="0.2">
      <c r="A752">
        <v>4188</v>
      </c>
      <c r="B752">
        <v>4188</v>
      </c>
      <c r="C752" s="2">
        <v>45777</v>
      </c>
      <c r="D752" t="s">
        <v>1936</v>
      </c>
      <c r="E752" t="s">
        <v>206</v>
      </c>
      <c r="F752" s="3">
        <v>3290.09</v>
      </c>
      <c r="G752" t="s">
        <v>47</v>
      </c>
      <c r="H752" s="3">
        <v>0</v>
      </c>
      <c r="I752" t="s">
        <v>104</v>
      </c>
      <c r="J752">
        <v>2551</v>
      </c>
      <c r="K752" t="s">
        <v>49</v>
      </c>
      <c r="L752" t="s">
        <v>50</v>
      </c>
      <c r="M752" t="s">
        <v>51</v>
      </c>
      <c r="N752">
        <v>1730</v>
      </c>
      <c r="O752" t="s">
        <v>52</v>
      </c>
      <c r="P752" t="s">
        <v>203</v>
      </c>
      <c r="T752" t="s">
        <v>64</v>
      </c>
      <c r="Z752" s="3"/>
      <c r="AF752" t="s">
        <v>63</v>
      </c>
      <c r="AH752">
        <v>0</v>
      </c>
      <c r="AI752" s="2">
        <v>45777</v>
      </c>
      <c r="AJ752" t="s">
        <v>64</v>
      </c>
      <c r="AK752" t="s">
        <v>64</v>
      </c>
      <c r="AL752" t="s">
        <v>64</v>
      </c>
      <c r="AN752" s="3"/>
      <c r="AP752" t="s">
        <v>64</v>
      </c>
      <c r="AR752" t="s">
        <v>64</v>
      </c>
      <c r="AS752" t="s">
        <v>66</v>
      </c>
    </row>
    <row r="753" spans="1:45" ht="16" x14ac:dyDescent="0.2">
      <c r="A753">
        <v>4189</v>
      </c>
      <c r="B753">
        <v>4189</v>
      </c>
      <c r="C753" s="2">
        <v>45777</v>
      </c>
      <c r="D753" t="s">
        <v>1934</v>
      </c>
      <c r="E753" t="s">
        <v>206</v>
      </c>
      <c r="F753" s="3">
        <v>3110.01</v>
      </c>
      <c r="G753" t="s">
        <v>47</v>
      </c>
      <c r="H753" s="3">
        <v>0</v>
      </c>
      <c r="I753" t="s">
        <v>104</v>
      </c>
      <c r="J753">
        <v>2551</v>
      </c>
      <c r="K753" t="s">
        <v>49</v>
      </c>
      <c r="L753" t="s">
        <v>50</v>
      </c>
      <c r="M753" t="s">
        <v>51</v>
      </c>
      <c r="N753">
        <v>1730</v>
      </c>
      <c r="O753" t="s">
        <v>52</v>
      </c>
      <c r="P753" t="s">
        <v>203</v>
      </c>
      <c r="T753" t="s">
        <v>64</v>
      </c>
      <c r="Z753" s="3"/>
      <c r="AF753" t="s">
        <v>63</v>
      </c>
      <c r="AH753">
        <v>0</v>
      </c>
      <c r="AI753" s="2">
        <v>45777</v>
      </c>
      <c r="AJ753" t="s">
        <v>64</v>
      </c>
      <c r="AK753" t="s">
        <v>64</v>
      </c>
      <c r="AL753" t="s">
        <v>64</v>
      </c>
      <c r="AN753" s="3"/>
      <c r="AP753" t="s">
        <v>64</v>
      </c>
      <c r="AR753" t="s">
        <v>64</v>
      </c>
      <c r="AS753" t="s">
        <v>66</v>
      </c>
    </row>
    <row r="754" spans="1:45" ht="16" x14ac:dyDescent="0.2">
      <c r="A754">
        <v>4190</v>
      </c>
      <c r="B754">
        <v>4190</v>
      </c>
      <c r="C754" s="2">
        <v>45777</v>
      </c>
      <c r="D754" t="s">
        <v>1935</v>
      </c>
      <c r="E754" t="s">
        <v>206</v>
      </c>
      <c r="F754" s="3">
        <v>2382.81</v>
      </c>
      <c r="G754" t="s">
        <v>47</v>
      </c>
      <c r="H754" s="3">
        <v>0</v>
      </c>
      <c r="I754" t="s">
        <v>104</v>
      </c>
      <c r="J754">
        <v>2551</v>
      </c>
      <c r="K754" t="s">
        <v>49</v>
      </c>
      <c r="L754" t="s">
        <v>50</v>
      </c>
      <c r="M754" t="s">
        <v>51</v>
      </c>
      <c r="N754">
        <v>1730</v>
      </c>
      <c r="O754" t="s">
        <v>52</v>
      </c>
      <c r="P754" t="s">
        <v>203</v>
      </c>
      <c r="T754" t="s">
        <v>64</v>
      </c>
      <c r="Z754" s="3"/>
      <c r="AF754" t="s">
        <v>63</v>
      </c>
      <c r="AH754">
        <v>0</v>
      </c>
      <c r="AI754" s="2">
        <v>45777</v>
      </c>
      <c r="AJ754" t="s">
        <v>64</v>
      </c>
      <c r="AK754" t="s">
        <v>64</v>
      </c>
      <c r="AL754" t="s">
        <v>64</v>
      </c>
      <c r="AN754" s="3"/>
      <c r="AP754" t="s">
        <v>64</v>
      </c>
      <c r="AR754" t="s">
        <v>64</v>
      </c>
      <c r="AS754" t="s">
        <v>66</v>
      </c>
    </row>
    <row r="755" spans="1:45" ht="16" x14ac:dyDescent="0.2">
      <c r="A755">
        <v>4191</v>
      </c>
      <c r="B755">
        <v>4191</v>
      </c>
      <c r="C755" s="2">
        <v>45777</v>
      </c>
      <c r="D755" t="s">
        <v>1936</v>
      </c>
      <c r="E755" t="s">
        <v>4939</v>
      </c>
      <c r="F755" s="3">
        <v>786.83</v>
      </c>
      <c r="G755" t="s">
        <v>47</v>
      </c>
      <c r="H755" s="3">
        <v>0</v>
      </c>
      <c r="I755" t="s">
        <v>104</v>
      </c>
      <c r="J755">
        <v>2555</v>
      </c>
      <c r="K755" t="s">
        <v>49</v>
      </c>
      <c r="L755" t="s">
        <v>50</v>
      </c>
      <c r="M755" t="s">
        <v>51</v>
      </c>
      <c r="N755">
        <v>1730</v>
      </c>
      <c r="O755" t="s">
        <v>52</v>
      </c>
      <c r="P755" t="s">
        <v>203</v>
      </c>
      <c r="T755" t="s">
        <v>64</v>
      </c>
      <c r="Z755" s="3"/>
      <c r="AF755" t="s">
        <v>63</v>
      </c>
      <c r="AH755">
        <v>0</v>
      </c>
      <c r="AI755" s="2">
        <v>45777</v>
      </c>
      <c r="AJ755" t="s">
        <v>64</v>
      </c>
      <c r="AK755" t="s">
        <v>64</v>
      </c>
      <c r="AL755" t="s">
        <v>64</v>
      </c>
      <c r="AN755" s="3"/>
      <c r="AP755" t="s">
        <v>64</v>
      </c>
      <c r="AR755" t="s">
        <v>64</v>
      </c>
      <c r="AS755" t="s">
        <v>66</v>
      </c>
    </row>
    <row r="756" spans="1:45" ht="16" x14ac:dyDescent="0.2">
      <c r="A756">
        <v>4192</v>
      </c>
      <c r="B756">
        <v>4192</v>
      </c>
      <c r="C756" s="2">
        <v>45777</v>
      </c>
      <c r="D756" t="s">
        <v>1934</v>
      </c>
      <c r="E756" t="s">
        <v>4939</v>
      </c>
      <c r="F756" s="3">
        <v>743.76</v>
      </c>
      <c r="G756" t="s">
        <v>47</v>
      </c>
      <c r="H756" s="3">
        <v>0</v>
      </c>
      <c r="I756" t="s">
        <v>104</v>
      </c>
      <c r="J756">
        <v>2555</v>
      </c>
      <c r="K756" t="s">
        <v>49</v>
      </c>
      <c r="L756" t="s">
        <v>50</v>
      </c>
      <c r="M756" t="s">
        <v>51</v>
      </c>
      <c r="N756">
        <v>1730</v>
      </c>
      <c r="O756" t="s">
        <v>52</v>
      </c>
      <c r="P756" t="s">
        <v>203</v>
      </c>
      <c r="T756" t="s">
        <v>64</v>
      </c>
      <c r="Z756" s="3"/>
      <c r="AF756" t="s">
        <v>63</v>
      </c>
      <c r="AH756">
        <v>0</v>
      </c>
      <c r="AI756" s="2">
        <v>45777</v>
      </c>
      <c r="AJ756" t="s">
        <v>64</v>
      </c>
      <c r="AK756" t="s">
        <v>64</v>
      </c>
      <c r="AL756" t="s">
        <v>64</v>
      </c>
      <c r="AN756" s="3"/>
      <c r="AP756" t="s">
        <v>64</v>
      </c>
      <c r="AR756" t="s">
        <v>64</v>
      </c>
      <c r="AS756" t="s">
        <v>66</v>
      </c>
    </row>
    <row r="757" spans="1:45" ht="16" x14ac:dyDescent="0.2">
      <c r="A757">
        <v>4193</v>
      </c>
      <c r="B757">
        <v>4193</v>
      </c>
      <c r="C757" s="2">
        <v>45777</v>
      </c>
      <c r="D757" t="s">
        <v>1935</v>
      </c>
      <c r="E757" t="s">
        <v>4939</v>
      </c>
      <c r="F757" s="3">
        <v>569.97</v>
      </c>
      <c r="G757" t="s">
        <v>47</v>
      </c>
      <c r="H757" s="3">
        <v>0</v>
      </c>
      <c r="I757" t="s">
        <v>104</v>
      </c>
      <c r="J757">
        <v>2555</v>
      </c>
      <c r="K757" t="s">
        <v>49</v>
      </c>
      <c r="L757" t="s">
        <v>50</v>
      </c>
      <c r="M757" t="s">
        <v>51</v>
      </c>
      <c r="N757">
        <v>1730</v>
      </c>
      <c r="O757" t="s">
        <v>52</v>
      </c>
      <c r="P757" t="s">
        <v>203</v>
      </c>
      <c r="T757" t="s">
        <v>64</v>
      </c>
      <c r="Z757" s="3"/>
      <c r="AF757" t="s">
        <v>63</v>
      </c>
      <c r="AH757">
        <v>0</v>
      </c>
      <c r="AI757" s="2">
        <v>45777</v>
      </c>
      <c r="AJ757" t="s">
        <v>64</v>
      </c>
      <c r="AK757" t="s">
        <v>64</v>
      </c>
      <c r="AL757" t="s">
        <v>64</v>
      </c>
      <c r="AN757" s="3"/>
      <c r="AP757" t="s">
        <v>64</v>
      </c>
      <c r="AR757" t="s">
        <v>64</v>
      </c>
      <c r="AS757" t="s">
        <v>66</v>
      </c>
    </row>
    <row r="758" spans="1:45" ht="16" x14ac:dyDescent="0.2">
      <c r="A758">
        <v>4147</v>
      </c>
      <c r="B758">
        <v>4147</v>
      </c>
      <c r="C758" s="2">
        <v>45782.083333333343</v>
      </c>
      <c r="D758" t="s">
        <v>1748</v>
      </c>
      <c r="E758" t="s">
        <v>3659</v>
      </c>
      <c r="F758" s="3">
        <v>46.41</v>
      </c>
      <c r="G758" t="s">
        <v>47</v>
      </c>
      <c r="H758" s="3">
        <v>0</v>
      </c>
      <c r="I758" t="s">
        <v>48</v>
      </c>
      <c r="J758">
        <v>2663</v>
      </c>
      <c r="K758" t="s">
        <v>49</v>
      </c>
      <c r="L758" t="s">
        <v>50</v>
      </c>
      <c r="M758" t="s">
        <v>51</v>
      </c>
      <c r="N758">
        <v>940</v>
      </c>
      <c r="O758" t="s">
        <v>52</v>
      </c>
      <c r="P758" t="s">
        <v>53</v>
      </c>
      <c r="T758" t="s">
        <v>2516</v>
      </c>
      <c r="U758" t="s">
        <v>5480</v>
      </c>
      <c r="V758" t="s">
        <v>3526</v>
      </c>
      <c r="W758" t="s">
        <v>56</v>
      </c>
      <c r="X758" t="s">
        <v>5481</v>
      </c>
      <c r="Y758" t="s">
        <v>2375</v>
      </c>
      <c r="Z758" s="3">
        <v>19</v>
      </c>
      <c r="AA758" t="s">
        <v>2519</v>
      </c>
      <c r="AB758" t="s">
        <v>5482</v>
      </c>
      <c r="AC758" t="s">
        <v>61</v>
      </c>
      <c r="AD758" t="s">
        <v>61</v>
      </c>
      <c r="AE758" t="s">
        <v>5483</v>
      </c>
      <c r="AF758" t="s">
        <v>63</v>
      </c>
      <c r="AH758">
        <v>0</v>
      </c>
      <c r="AI758" s="2">
        <v>45782</v>
      </c>
      <c r="AJ758" t="s">
        <v>64</v>
      </c>
      <c r="AK758" t="s">
        <v>64</v>
      </c>
      <c r="AL758" t="s">
        <v>5484</v>
      </c>
      <c r="AM758" t="s">
        <v>5480</v>
      </c>
      <c r="AN758" s="3">
        <v>46.41</v>
      </c>
      <c r="AO758" t="s">
        <v>5482</v>
      </c>
      <c r="AP758" t="s">
        <v>64</v>
      </c>
      <c r="AQ758" t="s">
        <v>5483</v>
      </c>
      <c r="AR758">
        <v>1576</v>
      </c>
      <c r="AS758" t="s">
        <v>66</v>
      </c>
    </row>
    <row r="759" spans="1:45" ht="16" x14ac:dyDescent="0.2">
      <c r="A759">
        <v>4146</v>
      </c>
      <c r="B759">
        <v>4146</v>
      </c>
      <c r="C759" s="2">
        <v>45782.083333333343</v>
      </c>
      <c r="D759" t="s">
        <v>1748</v>
      </c>
      <c r="E759" t="s">
        <v>2507</v>
      </c>
      <c r="F759" s="3">
        <v>155.18</v>
      </c>
      <c r="G759" t="s">
        <v>47</v>
      </c>
      <c r="H759" s="3">
        <v>0</v>
      </c>
      <c r="I759" t="s">
        <v>48</v>
      </c>
      <c r="J759">
        <v>2702</v>
      </c>
      <c r="K759" t="s">
        <v>49</v>
      </c>
      <c r="L759" t="s">
        <v>50</v>
      </c>
      <c r="M759" t="s">
        <v>51</v>
      </c>
      <c r="N759">
        <v>940</v>
      </c>
      <c r="O759" t="s">
        <v>52</v>
      </c>
      <c r="P759" t="s">
        <v>53</v>
      </c>
      <c r="T759" t="s">
        <v>5485</v>
      </c>
      <c r="U759" t="s">
        <v>5486</v>
      </c>
      <c r="V759" t="s">
        <v>3540</v>
      </c>
      <c r="W759" t="s">
        <v>56</v>
      </c>
      <c r="X759" t="s">
        <v>5487</v>
      </c>
      <c r="Y759" t="s">
        <v>2726</v>
      </c>
      <c r="Z759" s="3">
        <v>19</v>
      </c>
      <c r="AA759" t="s">
        <v>5488</v>
      </c>
      <c r="AB759" t="s">
        <v>5489</v>
      </c>
      <c r="AC759" t="s">
        <v>61</v>
      </c>
      <c r="AD759" t="s">
        <v>61</v>
      </c>
      <c r="AE759" t="s">
        <v>5490</v>
      </c>
      <c r="AF759" t="s">
        <v>63</v>
      </c>
      <c r="AH759">
        <v>0</v>
      </c>
      <c r="AI759" s="2">
        <v>45782</v>
      </c>
      <c r="AJ759" t="s">
        <v>64</v>
      </c>
      <c r="AK759" t="s">
        <v>64</v>
      </c>
      <c r="AL759" t="s">
        <v>5491</v>
      </c>
      <c r="AM759" t="s">
        <v>5486</v>
      </c>
      <c r="AN759" s="3">
        <v>155.18</v>
      </c>
      <c r="AO759" t="s">
        <v>5489</v>
      </c>
      <c r="AP759" t="s">
        <v>64</v>
      </c>
      <c r="AQ759" t="s">
        <v>5490</v>
      </c>
      <c r="AR759">
        <v>1575</v>
      </c>
      <c r="AS759" t="s">
        <v>66</v>
      </c>
    </row>
    <row r="760" spans="1:45" ht="16" x14ac:dyDescent="0.2">
      <c r="A760">
        <v>4202</v>
      </c>
      <c r="B760">
        <v>4202</v>
      </c>
      <c r="C760" s="2">
        <v>45784.083333333343</v>
      </c>
      <c r="D760" t="s">
        <v>1814</v>
      </c>
      <c r="E760" t="s">
        <v>4909</v>
      </c>
      <c r="F760" s="3">
        <v>1473.02</v>
      </c>
      <c r="G760" t="s">
        <v>47</v>
      </c>
      <c r="H760" s="3">
        <v>0</v>
      </c>
      <c r="I760" t="s">
        <v>48</v>
      </c>
      <c r="J760">
        <v>2722</v>
      </c>
      <c r="K760" t="s">
        <v>49</v>
      </c>
      <c r="L760" t="s">
        <v>50</v>
      </c>
      <c r="M760" t="s">
        <v>51</v>
      </c>
      <c r="N760">
        <v>940</v>
      </c>
      <c r="O760" t="s">
        <v>52</v>
      </c>
      <c r="P760" t="s">
        <v>53</v>
      </c>
      <c r="T760" t="s">
        <v>5492</v>
      </c>
      <c r="U760" t="s">
        <v>5493</v>
      </c>
      <c r="V760" t="s">
        <v>3480</v>
      </c>
      <c r="W760" t="s">
        <v>56</v>
      </c>
      <c r="X760" t="s">
        <v>5446</v>
      </c>
      <c r="Y760" t="s">
        <v>4913</v>
      </c>
      <c r="Z760" s="3">
        <v>0</v>
      </c>
      <c r="AA760" t="s">
        <v>5494</v>
      </c>
      <c r="AB760" t="s">
        <v>5495</v>
      </c>
      <c r="AC760" t="s">
        <v>61</v>
      </c>
      <c r="AD760" t="s">
        <v>61</v>
      </c>
      <c r="AE760" t="s">
        <v>5496</v>
      </c>
      <c r="AF760" t="s">
        <v>63</v>
      </c>
      <c r="AH760">
        <v>0</v>
      </c>
      <c r="AI760" s="2">
        <v>45784</v>
      </c>
      <c r="AJ760" t="s">
        <v>64</v>
      </c>
      <c r="AK760" t="s">
        <v>64</v>
      </c>
      <c r="AL760" t="s">
        <v>5497</v>
      </c>
      <c r="AM760" t="s">
        <v>5493</v>
      </c>
      <c r="AN760" s="3">
        <v>1473.02</v>
      </c>
      <c r="AO760" t="s">
        <v>5495</v>
      </c>
      <c r="AP760" t="s">
        <v>64</v>
      </c>
      <c r="AQ760" t="s">
        <v>5496</v>
      </c>
      <c r="AR760">
        <v>1579</v>
      </c>
      <c r="AS760" t="s">
        <v>66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GC51"/>
  <sheetViews>
    <sheetView workbookViewId="0"/>
  </sheetViews>
  <sheetFormatPr baseColWidth="10" defaultColWidth="8.83203125" defaultRowHeight="15" x14ac:dyDescent="0.2"/>
  <cols>
    <col min="1" max="3" width="2" customWidth="1"/>
    <col min="4" max="4" width="40" customWidth="1"/>
    <col min="5" max="5" width="20" customWidth="1"/>
    <col min="6" max="8" width="2" customWidth="1"/>
    <col min="9" max="9" width="12" customWidth="1"/>
    <col min="10" max="12" width="2" customWidth="1"/>
    <col min="13" max="13" width="12" customWidth="1"/>
    <col min="14" max="16" width="2" customWidth="1"/>
    <col min="17" max="17" width="12" customWidth="1"/>
    <col min="18" max="20" width="2" customWidth="1"/>
    <col min="21" max="21" width="12" customWidth="1"/>
    <col min="22" max="24" width="2" customWidth="1"/>
    <col min="25" max="25" width="12" customWidth="1"/>
    <col min="26" max="28" width="2" customWidth="1"/>
    <col min="29" max="29" width="12" customWidth="1"/>
    <col min="30" max="32" width="2" customWidth="1"/>
    <col min="33" max="33" width="12" customWidth="1"/>
    <col min="34" max="36" width="2" customWidth="1"/>
    <col min="37" max="37" width="12" customWidth="1"/>
    <col min="38" max="40" width="2" customWidth="1"/>
    <col min="41" max="41" width="12" customWidth="1"/>
    <col min="42" max="44" width="2" customWidth="1"/>
    <col min="45" max="45" width="12" customWidth="1"/>
    <col min="46" max="48" width="2" customWidth="1"/>
    <col min="49" max="49" width="12" customWidth="1"/>
    <col min="50" max="52" width="2" customWidth="1"/>
    <col min="53" max="53" width="12" customWidth="1"/>
    <col min="54" max="56" width="2" customWidth="1"/>
    <col min="57" max="57" width="12" customWidth="1"/>
    <col min="58" max="60" width="2" customWidth="1"/>
    <col min="61" max="61" width="12" customWidth="1"/>
    <col min="62" max="64" width="2" customWidth="1"/>
    <col min="65" max="65" width="12" customWidth="1"/>
    <col min="66" max="68" width="2" customWidth="1"/>
    <col min="69" max="69" width="12" customWidth="1"/>
    <col min="70" max="72" width="2" customWidth="1"/>
    <col min="73" max="73" width="12" customWidth="1"/>
    <col min="74" max="76" width="2" customWidth="1"/>
    <col min="77" max="77" width="12" customWidth="1"/>
    <col min="78" max="80" width="2" customWidth="1"/>
    <col min="81" max="81" width="12" customWidth="1"/>
    <col min="82" max="84" width="2" customWidth="1"/>
    <col min="85" max="85" width="12" customWidth="1"/>
    <col min="86" max="88" width="2" customWidth="1"/>
    <col min="89" max="89" width="12" customWidth="1"/>
    <col min="90" max="92" width="2" customWidth="1"/>
    <col min="93" max="93" width="12" customWidth="1"/>
    <col min="94" max="96" width="2" customWidth="1"/>
    <col min="97" max="97" width="12" customWidth="1"/>
    <col min="98" max="100" width="2" customWidth="1"/>
    <col min="101" max="101" width="12" customWidth="1"/>
    <col min="102" max="104" width="2" customWidth="1"/>
    <col min="105" max="105" width="12" customWidth="1"/>
    <col min="106" max="108" width="2" customWidth="1"/>
    <col min="109" max="109" width="12" customWidth="1"/>
    <col min="110" max="112" width="2" customWidth="1"/>
    <col min="113" max="113" width="12" customWidth="1"/>
    <col min="114" max="116" width="2" customWidth="1"/>
    <col min="117" max="117" width="12" customWidth="1"/>
    <col min="118" max="120" width="2" customWidth="1"/>
    <col min="121" max="121" width="12" customWidth="1"/>
    <col min="122" max="124" width="2" customWidth="1"/>
    <col min="125" max="125" width="12" customWidth="1"/>
    <col min="126" max="128" width="2" customWidth="1"/>
    <col min="129" max="129" width="12" customWidth="1"/>
    <col min="130" max="132" width="2" customWidth="1"/>
    <col min="133" max="133" width="12" customWidth="1"/>
    <col min="134" max="136" width="2" customWidth="1"/>
    <col min="137" max="137" width="12" customWidth="1"/>
    <col min="138" max="140" width="2" customWidth="1"/>
    <col min="141" max="141" width="12" customWidth="1"/>
    <col min="142" max="144" width="2" customWidth="1"/>
    <col min="145" max="145" width="12" customWidth="1"/>
    <col min="146" max="148" width="2" customWidth="1"/>
    <col min="149" max="149" width="12" customWidth="1"/>
    <col min="150" max="152" width="2" customWidth="1"/>
    <col min="153" max="153" width="12" customWidth="1"/>
    <col min="154" max="156" width="2" customWidth="1"/>
    <col min="157" max="157" width="12" customWidth="1"/>
    <col min="158" max="160" width="2" customWidth="1"/>
    <col min="161" max="161" width="12" customWidth="1"/>
    <col min="162" max="164" width="2" customWidth="1"/>
    <col min="165" max="165" width="12" customWidth="1"/>
    <col min="166" max="168" width="2" customWidth="1"/>
    <col min="169" max="169" width="12" customWidth="1"/>
    <col min="170" max="172" width="2" customWidth="1"/>
    <col min="173" max="173" width="12" customWidth="1"/>
    <col min="174" max="176" width="2" customWidth="1"/>
    <col min="177" max="177" width="12" customWidth="1"/>
    <col min="178" max="180" width="2" customWidth="1"/>
    <col min="181" max="181" width="12" customWidth="1"/>
    <col min="182" max="184" width="2" customWidth="1"/>
    <col min="185" max="185" width="12" customWidth="1"/>
  </cols>
  <sheetData>
    <row r="1" spans="1:185" ht="24" x14ac:dyDescent="0.3">
      <c r="A1" s="51" t="s">
        <v>5891</v>
      </c>
      <c r="B1" s="45"/>
      <c r="C1" s="45"/>
      <c r="D1" s="45"/>
      <c r="E1" s="45"/>
      <c r="F1" s="45"/>
      <c r="G1" s="45"/>
      <c r="H1" s="45"/>
      <c r="I1" s="45"/>
      <c r="J1" s="45"/>
      <c r="K1" s="45"/>
    </row>
    <row r="2" spans="1:185" x14ac:dyDescent="0.2">
      <c r="A2" t="s">
        <v>5716</v>
      </c>
    </row>
    <row r="3" spans="1:185" ht="25" customHeight="1" x14ac:dyDescent="0.2">
      <c r="F3" s="47" t="s">
        <v>5717</v>
      </c>
      <c r="G3" s="48"/>
      <c r="H3" s="48"/>
      <c r="I3" s="49"/>
      <c r="J3" s="47" t="s">
        <v>5718</v>
      </c>
      <c r="K3" s="48"/>
      <c r="L3" s="48"/>
      <c r="M3" s="49"/>
      <c r="N3" s="47" t="s">
        <v>5718</v>
      </c>
      <c r="O3" s="48"/>
      <c r="P3" s="48"/>
      <c r="Q3" s="49"/>
      <c r="R3" s="47" t="s">
        <v>5627</v>
      </c>
      <c r="S3" s="48"/>
      <c r="T3" s="48"/>
      <c r="U3" s="49"/>
      <c r="V3" s="47" t="s">
        <v>5767</v>
      </c>
      <c r="W3" s="48"/>
      <c r="X3" s="48"/>
      <c r="Y3" s="49"/>
      <c r="Z3" s="47" t="s">
        <v>5768</v>
      </c>
      <c r="AA3" s="48"/>
      <c r="AB3" s="48"/>
      <c r="AC3" s="49"/>
      <c r="AD3" s="47" t="s">
        <v>5769</v>
      </c>
      <c r="AE3" s="48"/>
      <c r="AF3" s="48"/>
      <c r="AG3" s="49"/>
      <c r="AH3" s="47" t="s">
        <v>5770</v>
      </c>
      <c r="AI3" s="48"/>
      <c r="AJ3" s="48"/>
      <c r="AK3" s="49"/>
      <c r="AL3" s="47" t="s">
        <v>5771</v>
      </c>
      <c r="AM3" s="48"/>
      <c r="AN3" s="48"/>
      <c r="AO3" s="49"/>
      <c r="AP3" s="47" t="s">
        <v>5772</v>
      </c>
      <c r="AQ3" s="48"/>
      <c r="AR3" s="48"/>
      <c r="AS3" s="49"/>
      <c r="AT3" s="47" t="s">
        <v>5773</v>
      </c>
      <c r="AU3" s="48"/>
      <c r="AV3" s="48"/>
      <c r="AW3" s="49"/>
      <c r="AX3" s="47" t="s">
        <v>5774</v>
      </c>
      <c r="AY3" s="48"/>
      <c r="AZ3" s="48"/>
      <c r="BA3" s="49"/>
      <c r="BB3" s="47" t="s">
        <v>5775</v>
      </c>
      <c r="BC3" s="48"/>
      <c r="BD3" s="48"/>
      <c r="BE3" s="49"/>
      <c r="BF3" s="47" t="s">
        <v>5776</v>
      </c>
      <c r="BG3" s="48"/>
      <c r="BH3" s="48"/>
      <c r="BI3" s="49"/>
      <c r="BJ3" s="47" t="s">
        <v>5777</v>
      </c>
      <c r="BK3" s="48"/>
      <c r="BL3" s="48"/>
      <c r="BM3" s="49"/>
      <c r="BN3" s="47" t="s">
        <v>5778</v>
      </c>
      <c r="BO3" s="48"/>
      <c r="BP3" s="48"/>
      <c r="BQ3" s="49"/>
      <c r="BR3" s="47">
        <v>2024</v>
      </c>
      <c r="BS3" s="48"/>
      <c r="BT3" s="48"/>
      <c r="BU3" s="49"/>
      <c r="BV3" s="47">
        <v>2024</v>
      </c>
      <c r="BW3" s="48"/>
      <c r="BX3" s="48"/>
      <c r="BY3" s="49"/>
      <c r="BZ3" s="47" t="s">
        <v>5779</v>
      </c>
      <c r="CA3" s="48"/>
      <c r="CB3" s="48"/>
      <c r="CC3" s="49"/>
      <c r="CD3" s="47" t="s">
        <v>5780</v>
      </c>
      <c r="CE3" s="48"/>
      <c r="CF3" s="48"/>
      <c r="CG3" s="49"/>
      <c r="CH3" s="47" t="s">
        <v>5781</v>
      </c>
      <c r="CI3" s="48"/>
      <c r="CJ3" s="48"/>
      <c r="CK3" s="49"/>
      <c r="CL3" s="47" t="s">
        <v>5782</v>
      </c>
      <c r="CM3" s="48"/>
      <c r="CN3" s="48"/>
      <c r="CO3" s="49"/>
      <c r="CP3" s="47" t="s">
        <v>5783</v>
      </c>
      <c r="CQ3" s="48"/>
      <c r="CR3" s="48"/>
      <c r="CS3" s="49"/>
      <c r="CT3" s="47" t="s">
        <v>5784</v>
      </c>
      <c r="CU3" s="48"/>
      <c r="CV3" s="48"/>
      <c r="CW3" s="49"/>
      <c r="CX3" s="47" t="s">
        <v>5785</v>
      </c>
      <c r="CY3" s="48"/>
      <c r="CZ3" s="48"/>
      <c r="DA3" s="49"/>
      <c r="DB3" s="47" t="s">
        <v>5786</v>
      </c>
      <c r="DC3" s="48"/>
      <c r="DD3" s="48"/>
      <c r="DE3" s="49"/>
      <c r="DF3" s="47" t="s">
        <v>5787</v>
      </c>
      <c r="DG3" s="48"/>
      <c r="DH3" s="48"/>
      <c r="DI3" s="49"/>
      <c r="DJ3" s="47" t="s">
        <v>5788</v>
      </c>
      <c r="DK3" s="48"/>
      <c r="DL3" s="48"/>
      <c r="DM3" s="49"/>
      <c r="DN3" s="47" t="s">
        <v>5789</v>
      </c>
      <c r="DO3" s="48"/>
      <c r="DP3" s="48"/>
      <c r="DQ3" s="49"/>
      <c r="DR3" s="47" t="s">
        <v>5790</v>
      </c>
      <c r="DS3" s="48"/>
      <c r="DT3" s="48"/>
      <c r="DU3" s="49"/>
      <c r="DV3" s="47">
        <v>2025</v>
      </c>
      <c r="DW3" s="48"/>
      <c r="DX3" s="48"/>
      <c r="DY3" s="49"/>
      <c r="DZ3" s="47">
        <v>2025</v>
      </c>
      <c r="EA3" s="48"/>
      <c r="EB3" s="48"/>
      <c r="EC3" s="49"/>
      <c r="ED3" s="47" t="s">
        <v>5791</v>
      </c>
      <c r="EE3" s="48"/>
      <c r="EF3" s="48"/>
      <c r="EG3" s="49"/>
      <c r="EH3" s="47" t="s">
        <v>5792</v>
      </c>
      <c r="EI3" s="48"/>
      <c r="EJ3" s="48"/>
      <c r="EK3" s="49"/>
      <c r="EL3" s="47" t="s">
        <v>5793</v>
      </c>
      <c r="EM3" s="48"/>
      <c r="EN3" s="48"/>
      <c r="EO3" s="49"/>
      <c r="EP3" s="47" t="s">
        <v>5794</v>
      </c>
      <c r="EQ3" s="48"/>
      <c r="ER3" s="48"/>
      <c r="ES3" s="49"/>
      <c r="ET3" s="47" t="s">
        <v>5795</v>
      </c>
      <c r="EU3" s="48"/>
      <c r="EV3" s="48"/>
      <c r="EW3" s="49"/>
      <c r="EX3" s="47" t="s">
        <v>5796</v>
      </c>
      <c r="EY3" s="48"/>
      <c r="EZ3" s="48"/>
      <c r="FA3" s="49"/>
      <c r="FB3" s="47" t="s">
        <v>5797</v>
      </c>
      <c r="FC3" s="48"/>
      <c r="FD3" s="48"/>
      <c r="FE3" s="49"/>
      <c r="FF3" s="47" t="s">
        <v>5798</v>
      </c>
      <c r="FG3" s="48"/>
      <c r="FH3" s="48"/>
      <c r="FI3" s="49"/>
      <c r="FJ3" s="47" t="s">
        <v>5799</v>
      </c>
      <c r="FK3" s="48"/>
      <c r="FL3" s="48"/>
      <c r="FM3" s="49"/>
      <c r="FN3" s="47" t="s">
        <v>5800</v>
      </c>
      <c r="FO3" s="48"/>
      <c r="FP3" s="48"/>
      <c r="FQ3" s="49"/>
      <c r="FR3" s="47" t="s">
        <v>5801</v>
      </c>
      <c r="FS3" s="48"/>
      <c r="FT3" s="48"/>
      <c r="FU3" s="49"/>
      <c r="FV3" s="47" t="s">
        <v>5802</v>
      </c>
      <c r="FW3" s="48"/>
      <c r="FX3" s="48"/>
      <c r="FY3" s="49"/>
      <c r="FZ3" s="47" t="s">
        <v>5803</v>
      </c>
      <c r="GA3" s="48"/>
      <c r="GB3" s="48"/>
      <c r="GC3" s="49"/>
    </row>
    <row r="4" spans="1:185" ht="10" customHeight="1" x14ac:dyDescent="0.2">
      <c r="A4" s="19"/>
      <c r="B4" s="19"/>
      <c r="C4" s="19"/>
      <c r="D4" s="19"/>
      <c r="E4" s="19"/>
      <c r="F4" s="44" t="s">
        <v>5640</v>
      </c>
      <c r="G4" s="45"/>
      <c r="H4" s="45"/>
      <c r="I4" s="20" t="s">
        <v>5651</v>
      </c>
      <c r="J4" s="44" t="s">
        <v>5640</v>
      </c>
      <c r="K4" s="45"/>
      <c r="L4" s="45"/>
      <c r="M4" s="20" t="s">
        <v>5651</v>
      </c>
      <c r="N4" s="44" t="s">
        <v>5640</v>
      </c>
      <c r="O4" s="45"/>
      <c r="P4" s="45"/>
      <c r="Q4" s="20" t="s">
        <v>5651</v>
      </c>
      <c r="R4" s="44" t="s">
        <v>5640</v>
      </c>
      <c r="S4" s="45"/>
      <c r="T4" s="45"/>
      <c r="U4" s="20" t="s">
        <v>5651</v>
      </c>
      <c r="V4" s="44" t="s">
        <v>5640</v>
      </c>
      <c r="W4" s="45"/>
      <c r="X4" s="45"/>
      <c r="Y4" s="20" t="s">
        <v>5653</v>
      </c>
      <c r="Z4" s="44" t="s">
        <v>5640</v>
      </c>
      <c r="AA4" s="45"/>
      <c r="AB4" s="45"/>
      <c r="AC4" s="20" t="s">
        <v>5804</v>
      </c>
      <c r="AD4" s="44" t="s">
        <v>5640</v>
      </c>
      <c r="AE4" s="45"/>
      <c r="AF4" s="45"/>
      <c r="AG4" s="20" t="s">
        <v>5805</v>
      </c>
      <c r="AH4" s="44" t="s">
        <v>5640</v>
      </c>
      <c r="AI4" s="45"/>
      <c r="AJ4" s="45"/>
      <c r="AK4" s="20" t="s">
        <v>5806</v>
      </c>
      <c r="AL4" s="44" t="s">
        <v>5640</v>
      </c>
      <c r="AM4" s="45"/>
      <c r="AN4" s="45"/>
      <c r="AO4" s="20" t="s">
        <v>5807</v>
      </c>
      <c r="AP4" s="44" t="s">
        <v>5640</v>
      </c>
      <c r="AQ4" s="45"/>
      <c r="AR4" s="45"/>
      <c r="AS4" s="20" t="s">
        <v>5808</v>
      </c>
      <c r="AT4" s="44" t="s">
        <v>5640</v>
      </c>
      <c r="AU4" s="45"/>
      <c r="AV4" s="45"/>
      <c r="AW4" s="20" t="s">
        <v>5725</v>
      </c>
      <c r="AX4" s="44" t="s">
        <v>5640</v>
      </c>
      <c r="AY4" s="45"/>
      <c r="AZ4" s="45"/>
      <c r="BA4" s="20" t="s">
        <v>5809</v>
      </c>
      <c r="BB4" s="44" t="s">
        <v>5640</v>
      </c>
      <c r="BC4" s="45"/>
      <c r="BD4" s="45"/>
      <c r="BE4" s="20" t="s">
        <v>5810</v>
      </c>
      <c r="BF4" s="44" t="s">
        <v>5640</v>
      </c>
      <c r="BG4" s="45"/>
      <c r="BH4" s="45"/>
      <c r="BI4" s="20" t="s">
        <v>5811</v>
      </c>
      <c r="BJ4" s="44" t="s">
        <v>5640</v>
      </c>
      <c r="BK4" s="45"/>
      <c r="BL4" s="45"/>
      <c r="BM4" s="20" t="s">
        <v>5812</v>
      </c>
      <c r="BN4" s="44" t="s">
        <v>5640</v>
      </c>
      <c r="BO4" s="45"/>
      <c r="BP4" s="45"/>
      <c r="BQ4" s="20" t="s">
        <v>5813</v>
      </c>
      <c r="BR4" s="44" t="s">
        <v>5640</v>
      </c>
      <c r="BS4" s="45"/>
      <c r="BT4" s="45"/>
      <c r="BU4" s="20" t="s">
        <v>5726</v>
      </c>
      <c r="BV4" s="44" t="s">
        <v>5640</v>
      </c>
      <c r="BW4" s="45"/>
      <c r="BX4" s="45"/>
      <c r="BY4" s="20" t="s">
        <v>5726</v>
      </c>
      <c r="BZ4" s="44" t="s">
        <v>5640</v>
      </c>
      <c r="CA4" s="45"/>
      <c r="CB4" s="45"/>
      <c r="CC4" s="20" t="s">
        <v>5726</v>
      </c>
      <c r="CD4" s="44" t="s">
        <v>5640</v>
      </c>
      <c r="CE4" s="45"/>
      <c r="CF4" s="45"/>
      <c r="CG4" s="20" t="s">
        <v>5814</v>
      </c>
      <c r="CH4" s="44" t="s">
        <v>5640</v>
      </c>
      <c r="CI4" s="45"/>
      <c r="CJ4" s="45"/>
      <c r="CK4" s="20" t="s">
        <v>5815</v>
      </c>
      <c r="CL4" s="44" t="s">
        <v>5640</v>
      </c>
      <c r="CM4" s="45"/>
      <c r="CN4" s="45"/>
      <c r="CO4" s="20" t="s">
        <v>5816</v>
      </c>
      <c r="CP4" s="44" t="s">
        <v>5640</v>
      </c>
      <c r="CQ4" s="45"/>
      <c r="CR4" s="45"/>
      <c r="CS4" s="20" t="s">
        <v>5817</v>
      </c>
      <c r="CT4" s="44" t="s">
        <v>5640</v>
      </c>
      <c r="CU4" s="45"/>
      <c r="CV4" s="45"/>
      <c r="CW4" s="20" t="s">
        <v>5818</v>
      </c>
      <c r="CX4" s="44" t="s">
        <v>5640</v>
      </c>
      <c r="CY4" s="45"/>
      <c r="CZ4" s="45"/>
      <c r="DA4" s="20" t="s">
        <v>5727</v>
      </c>
      <c r="DB4" s="44" t="s">
        <v>5640</v>
      </c>
      <c r="DC4" s="45"/>
      <c r="DD4" s="45"/>
      <c r="DE4" s="20" t="s">
        <v>5819</v>
      </c>
      <c r="DF4" s="44" t="s">
        <v>5640</v>
      </c>
      <c r="DG4" s="45"/>
      <c r="DH4" s="45"/>
      <c r="DI4" s="20" t="s">
        <v>5820</v>
      </c>
      <c r="DJ4" s="44" t="s">
        <v>5640</v>
      </c>
      <c r="DK4" s="45"/>
      <c r="DL4" s="45"/>
      <c r="DM4" s="20" t="s">
        <v>5821</v>
      </c>
      <c r="DN4" s="44" t="s">
        <v>5640</v>
      </c>
      <c r="DO4" s="45"/>
      <c r="DP4" s="45"/>
      <c r="DQ4" s="20" t="s">
        <v>5822</v>
      </c>
      <c r="DR4" s="44" t="s">
        <v>5640</v>
      </c>
      <c r="DS4" s="45"/>
      <c r="DT4" s="45"/>
      <c r="DU4" s="20" t="s">
        <v>5823</v>
      </c>
      <c r="DV4" s="44" t="s">
        <v>5640</v>
      </c>
      <c r="DW4" s="45"/>
      <c r="DX4" s="45"/>
      <c r="DY4" s="20" t="s">
        <v>5728</v>
      </c>
      <c r="DZ4" s="44" t="s">
        <v>5640</v>
      </c>
      <c r="EA4" s="45"/>
      <c r="EB4" s="45"/>
      <c r="EC4" s="20" t="s">
        <v>5728</v>
      </c>
      <c r="ED4" s="44" t="s">
        <v>5640</v>
      </c>
      <c r="EE4" s="45"/>
      <c r="EF4" s="45"/>
      <c r="EG4" s="20" t="s">
        <v>5728</v>
      </c>
      <c r="EH4" s="44" t="s">
        <v>5640</v>
      </c>
      <c r="EI4" s="45"/>
      <c r="EJ4" s="45"/>
      <c r="EK4" s="20" t="s">
        <v>5824</v>
      </c>
      <c r="EL4" s="44" t="s">
        <v>5640</v>
      </c>
      <c r="EM4" s="45"/>
      <c r="EN4" s="45"/>
      <c r="EO4" s="20" t="s">
        <v>5825</v>
      </c>
      <c r="EP4" s="44" t="s">
        <v>5640</v>
      </c>
      <c r="EQ4" s="45"/>
      <c r="ER4" s="45"/>
      <c r="ES4" s="20" t="s">
        <v>5826</v>
      </c>
      <c r="ET4" s="44" t="s">
        <v>5640</v>
      </c>
      <c r="EU4" s="45"/>
      <c r="EV4" s="45"/>
      <c r="EW4" s="20" t="s">
        <v>5827</v>
      </c>
      <c r="EX4" s="44" t="s">
        <v>5640</v>
      </c>
      <c r="EY4" s="45"/>
      <c r="EZ4" s="45"/>
      <c r="FA4" s="20" t="s">
        <v>5828</v>
      </c>
      <c r="FB4" s="44" t="s">
        <v>5640</v>
      </c>
      <c r="FC4" s="45"/>
      <c r="FD4" s="45"/>
      <c r="FE4" s="20" t="s">
        <v>5729</v>
      </c>
      <c r="FF4" s="44" t="s">
        <v>5640</v>
      </c>
      <c r="FG4" s="45"/>
      <c r="FH4" s="45"/>
      <c r="FI4" s="20" t="s">
        <v>5829</v>
      </c>
      <c r="FJ4" s="44" t="s">
        <v>5640</v>
      </c>
      <c r="FK4" s="45"/>
      <c r="FL4" s="45"/>
      <c r="FM4" s="20" t="s">
        <v>5830</v>
      </c>
      <c r="FN4" s="44" t="s">
        <v>5640</v>
      </c>
      <c r="FO4" s="45"/>
      <c r="FP4" s="45"/>
      <c r="FQ4" s="20" t="s">
        <v>5831</v>
      </c>
      <c r="FR4" s="44" t="s">
        <v>5640</v>
      </c>
      <c r="FS4" s="45"/>
      <c r="FT4" s="45"/>
      <c r="FU4" s="20" t="s">
        <v>5832</v>
      </c>
      <c r="FV4" s="44" t="s">
        <v>5640</v>
      </c>
      <c r="FW4" s="45"/>
      <c r="FX4" s="45"/>
      <c r="FY4" s="20" t="s">
        <v>5833</v>
      </c>
      <c r="FZ4" s="44" t="s">
        <v>5640</v>
      </c>
      <c r="GA4" s="45"/>
      <c r="GB4" s="45"/>
      <c r="GC4" s="20" t="s">
        <v>5834</v>
      </c>
    </row>
    <row r="5" spans="1:185" ht="10" customHeight="1" x14ac:dyDescent="0.2">
      <c r="A5" s="19"/>
      <c r="B5" s="19"/>
      <c r="C5" s="19"/>
      <c r="D5" s="19"/>
      <c r="E5" s="19"/>
      <c r="F5" s="44" t="s">
        <v>5654</v>
      </c>
      <c r="G5" s="45"/>
      <c r="H5" s="45"/>
      <c r="I5" s="20" t="s">
        <v>5730</v>
      </c>
      <c r="J5" s="44" t="s">
        <v>5654</v>
      </c>
      <c r="K5" s="45"/>
      <c r="L5" s="45"/>
      <c r="M5" s="20" t="s">
        <v>5656</v>
      </c>
      <c r="N5" s="44" t="s">
        <v>5654</v>
      </c>
      <c r="O5" s="45"/>
      <c r="P5" s="45"/>
      <c r="Q5" s="20" t="s">
        <v>5656</v>
      </c>
      <c r="R5" s="44" t="s">
        <v>5654</v>
      </c>
      <c r="S5" s="45"/>
      <c r="T5" s="45"/>
      <c r="U5" s="20" t="s">
        <v>5655</v>
      </c>
      <c r="V5" s="44" t="s">
        <v>5654</v>
      </c>
      <c r="W5" s="45"/>
      <c r="X5" s="45"/>
      <c r="Y5" s="20" t="s">
        <v>5835</v>
      </c>
      <c r="Z5" s="44" t="s">
        <v>5654</v>
      </c>
      <c r="AA5" s="45"/>
      <c r="AB5" s="45"/>
      <c r="AC5" s="20" t="s">
        <v>5836</v>
      </c>
      <c r="AD5" s="44" t="s">
        <v>5654</v>
      </c>
      <c r="AE5" s="45"/>
      <c r="AF5" s="45"/>
      <c r="AG5" s="20" t="s">
        <v>5837</v>
      </c>
      <c r="AH5" s="44" t="s">
        <v>5654</v>
      </c>
      <c r="AI5" s="45"/>
      <c r="AJ5" s="45"/>
      <c r="AK5" s="20" t="s">
        <v>5838</v>
      </c>
      <c r="AL5" s="44" t="s">
        <v>5654</v>
      </c>
      <c r="AM5" s="45"/>
      <c r="AN5" s="45"/>
      <c r="AO5" s="20" t="s">
        <v>5839</v>
      </c>
      <c r="AP5" s="44" t="s">
        <v>5654</v>
      </c>
      <c r="AQ5" s="45"/>
      <c r="AR5" s="45"/>
      <c r="AS5" s="20" t="s">
        <v>5731</v>
      </c>
      <c r="AT5" s="44" t="s">
        <v>5654</v>
      </c>
      <c r="AU5" s="45"/>
      <c r="AV5" s="45"/>
      <c r="AW5" s="20" t="s">
        <v>5840</v>
      </c>
      <c r="AX5" s="44" t="s">
        <v>5654</v>
      </c>
      <c r="AY5" s="45"/>
      <c r="AZ5" s="45"/>
      <c r="BA5" s="20" t="s">
        <v>5841</v>
      </c>
      <c r="BB5" s="44" t="s">
        <v>5654</v>
      </c>
      <c r="BC5" s="45"/>
      <c r="BD5" s="45"/>
      <c r="BE5" s="20" t="s">
        <v>5842</v>
      </c>
      <c r="BF5" s="44" t="s">
        <v>5654</v>
      </c>
      <c r="BG5" s="45"/>
      <c r="BH5" s="45"/>
      <c r="BI5" s="20" t="s">
        <v>5843</v>
      </c>
      <c r="BJ5" s="44" t="s">
        <v>5654</v>
      </c>
      <c r="BK5" s="45"/>
      <c r="BL5" s="45"/>
      <c r="BM5" s="20" t="s">
        <v>5844</v>
      </c>
      <c r="BN5" s="44" t="s">
        <v>5654</v>
      </c>
      <c r="BO5" s="45"/>
      <c r="BP5" s="45"/>
      <c r="BQ5" s="20" t="s">
        <v>5656</v>
      </c>
      <c r="BR5" s="44" t="s">
        <v>5654</v>
      </c>
      <c r="BS5" s="45"/>
      <c r="BT5" s="45"/>
      <c r="BU5" s="20" t="s">
        <v>5732</v>
      </c>
      <c r="BV5" s="44" t="s">
        <v>5654</v>
      </c>
      <c r="BW5" s="45"/>
      <c r="BX5" s="45"/>
      <c r="BY5" s="20" t="s">
        <v>5732</v>
      </c>
      <c r="BZ5" s="44" t="s">
        <v>5654</v>
      </c>
      <c r="CA5" s="45"/>
      <c r="CB5" s="45"/>
      <c r="CC5" s="20" t="s">
        <v>5845</v>
      </c>
      <c r="CD5" s="44" t="s">
        <v>5654</v>
      </c>
      <c r="CE5" s="45"/>
      <c r="CF5" s="45"/>
      <c r="CG5" s="20" t="s">
        <v>5846</v>
      </c>
      <c r="CH5" s="44" t="s">
        <v>5654</v>
      </c>
      <c r="CI5" s="45"/>
      <c r="CJ5" s="45"/>
      <c r="CK5" s="20" t="s">
        <v>5847</v>
      </c>
      <c r="CL5" s="44" t="s">
        <v>5654</v>
      </c>
      <c r="CM5" s="45"/>
      <c r="CN5" s="45"/>
      <c r="CO5" s="20" t="s">
        <v>5848</v>
      </c>
      <c r="CP5" s="44" t="s">
        <v>5654</v>
      </c>
      <c r="CQ5" s="45"/>
      <c r="CR5" s="45"/>
      <c r="CS5" s="20" t="s">
        <v>5849</v>
      </c>
      <c r="CT5" s="44" t="s">
        <v>5654</v>
      </c>
      <c r="CU5" s="45"/>
      <c r="CV5" s="45"/>
      <c r="CW5" s="20" t="s">
        <v>5733</v>
      </c>
      <c r="CX5" s="44" t="s">
        <v>5654</v>
      </c>
      <c r="CY5" s="45"/>
      <c r="CZ5" s="45"/>
      <c r="DA5" s="20" t="s">
        <v>5850</v>
      </c>
      <c r="DB5" s="44" t="s">
        <v>5654</v>
      </c>
      <c r="DC5" s="45"/>
      <c r="DD5" s="45"/>
      <c r="DE5" s="20" t="s">
        <v>5851</v>
      </c>
      <c r="DF5" s="44" t="s">
        <v>5654</v>
      </c>
      <c r="DG5" s="45"/>
      <c r="DH5" s="45"/>
      <c r="DI5" s="20" t="s">
        <v>5852</v>
      </c>
      <c r="DJ5" s="44" t="s">
        <v>5654</v>
      </c>
      <c r="DK5" s="45"/>
      <c r="DL5" s="45"/>
      <c r="DM5" s="20" t="s">
        <v>5853</v>
      </c>
      <c r="DN5" s="44" t="s">
        <v>5654</v>
      </c>
      <c r="DO5" s="45"/>
      <c r="DP5" s="45"/>
      <c r="DQ5" s="20" t="s">
        <v>5854</v>
      </c>
      <c r="DR5" s="44" t="s">
        <v>5654</v>
      </c>
      <c r="DS5" s="45"/>
      <c r="DT5" s="45"/>
      <c r="DU5" s="20" t="s">
        <v>5732</v>
      </c>
      <c r="DV5" s="44" t="s">
        <v>5654</v>
      </c>
      <c r="DW5" s="45"/>
      <c r="DX5" s="45"/>
      <c r="DY5" s="20" t="s">
        <v>5734</v>
      </c>
      <c r="DZ5" s="44" t="s">
        <v>5654</v>
      </c>
      <c r="EA5" s="45"/>
      <c r="EB5" s="45"/>
      <c r="EC5" s="20" t="s">
        <v>5734</v>
      </c>
      <c r="ED5" s="44" t="s">
        <v>5654</v>
      </c>
      <c r="EE5" s="45"/>
      <c r="EF5" s="45"/>
      <c r="EG5" s="20" t="s">
        <v>5855</v>
      </c>
      <c r="EH5" s="44" t="s">
        <v>5654</v>
      </c>
      <c r="EI5" s="45"/>
      <c r="EJ5" s="45"/>
      <c r="EK5" s="20" t="s">
        <v>5856</v>
      </c>
      <c r="EL5" s="44" t="s">
        <v>5654</v>
      </c>
      <c r="EM5" s="45"/>
      <c r="EN5" s="45"/>
      <c r="EO5" s="20" t="s">
        <v>5857</v>
      </c>
      <c r="EP5" s="44" t="s">
        <v>5654</v>
      </c>
      <c r="EQ5" s="45"/>
      <c r="ER5" s="45"/>
      <c r="ES5" s="20" t="s">
        <v>5858</v>
      </c>
      <c r="ET5" s="44" t="s">
        <v>5654</v>
      </c>
      <c r="EU5" s="45"/>
      <c r="EV5" s="45"/>
      <c r="EW5" s="20" t="s">
        <v>5859</v>
      </c>
      <c r="EX5" s="44" t="s">
        <v>5654</v>
      </c>
      <c r="EY5" s="45"/>
      <c r="EZ5" s="45"/>
      <c r="FA5" s="20" t="s">
        <v>5735</v>
      </c>
      <c r="FB5" s="44" t="s">
        <v>5654</v>
      </c>
      <c r="FC5" s="45"/>
      <c r="FD5" s="45"/>
      <c r="FE5" s="20" t="s">
        <v>5860</v>
      </c>
      <c r="FF5" s="44" t="s">
        <v>5654</v>
      </c>
      <c r="FG5" s="45"/>
      <c r="FH5" s="45"/>
      <c r="FI5" s="20" t="s">
        <v>5861</v>
      </c>
      <c r="FJ5" s="44" t="s">
        <v>5654</v>
      </c>
      <c r="FK5" s="45"/>
      <c r="FL5" s="45"/>
      <c r="FM5" s="20" t="s">
        <v>5862</v>
      </c>
      <c r="FN5" s="44" t="s">
        <v>5654</v>
      </c>
      <c r="FO5" s="45"/>
      <c r="FP5" s="45"/>
      <c r="FQ5" s="20" t="s">
        <v>5863</v>
      </c>
      <c r="FR5" s="44" t="s">
        <v>5654</v>
      </c>
      <c r="FS5" s="45"/>
      <c r="FT5" s="45"/>
      <c r="FU5" s="20" t="s">
        <v>5864</v>
      </c>
      <c r="FV5" s="44" t="s">
        <v>5654</v>
      </c>
      <c r="FW5" s="45"/>
      <c r="FX5" s="45"/>
      <c r="FY5" s="20" t="s">
        <v>5865</v>
      </c>
      <c r="FZ5" s="44" t="s">
        <v>5654</v>
      </c>
      <c r="GA5" s="45"/>
      <c r="GB5" s="45"/>
      <c r="GC5" s="20" t="s">
        <v>5734</v>
      </c>
    </row>
    <row r="6" spans="1:185" x14ac:dyDescent="0.2">
      <c r="F6" s="21"/>
      <c r="I6" s="22"/>
      <c r="J6" s="21"/>
      <c r="M6" s="22"/>
      <c r="N6" s="21"/>
      <c r="Q6" s="22"/>
      <c r="R6" s="21"/>
      <c r="U6" s="22"/>
      <c r="V6" s="21"/>
      <c r="Y6" s="22"/>
      <c r="Z6" s="21"/>
      <c r="AC6" s="22"/>
      <c r="AD6" s="21"/>
      <c r="AG6" s="22"/>
      <c r="AH6" s="21"/>
      <c r="AK6" s="22"/>
      <c r="AL6" s="21"/>
      <c r="AO6" s="22"/>
      <c r="AP6" s="21"/>
      <c r="AS6" s="22"/>
      <c r="AT6" s="21"/>
      <c r="AW6" s="22"/>
      <c r="AX6" s="21"/>
      <c r="BA6" s="22"/>
      <c r="BB6" s="21"/>
      <c r="BE6" s="22"/>
      <c r="BF6" s="21"/>
      <c r="BI6" s="22"/>
      <c r="BJ6" s="21"/>
      <c r="BM6" s="22"/>
      <c r="BN6" s="21"/>
      <c r="BQ6" s="22"/>
      <c r="BR6" s="21"/>
      <c r="BU6" s="22"/>
      <c r="BV6" s="21"/>
      <c r="BY6" s="22"/>
      <c r="BZ6" s="21"/>
      <c r="CC6" s="22"/>
      <c r="CD6" s="21"/>
      <c r="CG6" s="22"/>
      <c r="CH6" s="21"/>
      <c r="CK6" s="22"/>
      <c r="CL6" s="21"/>
      <c r="CO6" s="22"/>
      <c r="CP6" s="21"/>
      <c r="CS6" s="22"/>
      <c r="CT6" s="21"/>
      <c r="CW6" s="22"/>
      <c r="CX6" s="21"/>
      <c r="DA6" s="22"/>
      <c r="DB6" s="21"/>
      <c r="DE6" s="22"/>
      <c r="DF6" s="21"/>
      <c r="DI6" s="22"/>
      <c r="DJ6" s="21"/>
      <c r="DM6" s="22"/>
      <c r="DN6" s="21"/>
      <c r="DQ6" s="22"/>
      <c r="DR6" s="21"/>
      <c r="DU6" s="22"/>
      <c r="DV6" s="21"/>
      <c r="DY6" s="22"/>
      <c r="DZ6" s="21"/>
      <c r="EC6" s="22"/>
      <c r="ED6" s="21"/>
      <c r="EG6" s="22"/>
      <c r="EH6" s="21"/>
      <c r="EK6" s="22"/>
      <c r="EL6" s="21"/>
      <c r="EO6" s="22"/>
      <c r="EP6" s="21"/>
      <c r="ES6" s="22"/>
      <c r="ET6" s="21"/>
      <c r="EW6" s="22"/>
      <c r="EX6" s="21"/>
      <c r="FA6" s="22"/>
      <c r="FB6" s="21"/>
      <c r="FE6" s="22"/>
      <c r="FF6" s="21"/>
      <c r="FI6" s="22"/>
      <c r="FJ6" s="21"/>
      <c r="FM6" s="22"/>
      <c r="FN6" s="21"/>
      <c r="FQ6" s="22"/>
      <c r="FR6" s="21"/>
      <c r="FU6" s="22"/>
      <c r="FV6" s="21"/>
      <c r="FY6" s="22"/>
      <c r="FZ6" s="21"/>
      <c r="GC6" s="22"/>
    </row>
    <row r="7" spans="1:185" ht="21" x14ac:dyDescent="0.25">
      <c r="B7" s="23" t="s">
        <v>5678</v>
      </c>
      <c r="C7" s="23"/>
      <c r="D7" s="23"/>
      <c r="E7" s="23"/>
      <c r="F7" s="50">
        <f>SUM(G8:G35)</f>
        <v>490400</v>
      </c>
      <c r="G7" s="45"/>
      <c r="H7" s="45"/>
      <c r="I7" s="43"/>
      <c r="J7" s="50">
        <v>215990</v>
      </c>
      <c r="K7" s="45"/>
      <c r="L7" s="45"/>
      <c r="M7" s="43"/>
      <c r="N7" s="50">
        <v>215990</v>
      </c>
      <c r="O7" s="45"/>
      <c r="P7" s="45"/>
      <c r="Q7" s="43"/>
      <c r="R7" s="50">
        <f>SUM(S8:S35)</f>
        <v>0</v>
      </c>
      <c r="S7" s="45"/>
      <c r="T7" s="45"/>
      <c r="U7" s="43"/>
      <c r="V7" s="50">
        <f>SUM(W8:W35)</f>
        <v>17484.669999999998</v>
      </c>
      <c r="W7" s="45"/>
      <c r="X7" s="45"/>
      <c r="Y7" s="43"/>
      <c r="Z7" s="50">
        <f>SUM(AA8:AA35)</f>
        <v>13856.710000000001</v>
      </c>
      <c r="AA7" s="45"/>
      <c r="AB7" s="45"/>
      <c r="AC7" s="43"/>
      <c r="AD7" s="50">
        <f>SUM(AE8:AE35)</f>
        <v>10209.029999999999</v>
      </c>
      <c r="AE7" s="45"/>
      <c r="AF7" s="45"/>
      <c r="AG7" s="43"/>
      <c r="AH7" s="50">
        <f>SUM(AI8:AI35)</f>
        <v>10060.84</v>
      </c>
      <c r="AI7" s="45"/>
      <c r="AJ7" s="45"/>
      <c r="AK7" s="43"/>
      <c r="AL7" s="50">
        <f>SUM(AM8:AM35)</f>
        <v>10555.01</v>
      </c>
      <c r="AM7" s="45"/>
      <c r="AN7" s="45"/>
      <c r="AO7" s="43"/>
      <c r="AP7" s="50">
        <f>SUM(AQ8:AQ35)</f>
        <v>12509.13</v>
      </c>
      <c r="AQ7" s="45"/>
      <c r="AR7" s="45"/>
      <c r="AS7" s="43"/>
      <c r="AT7" s="50">
        <f>SUM(AU8:AU35)</f>
        <v>10947.859999999999</v>
      </c>
      <c r="AU7" s="45"/>
      <c r="AV7" s="45"/>
      <c r="AW7" s="43"/>
      <c r="AX7" s="50">
        <f>SUM(AY8:AY35)</f>
        <v>10734.52</v>
      </c>
      <c r="AY7" s="45"/>
      <c r="AZ7" s="45"/>
      <c r="BA7" s="43"/>
      <c r="BB7" s="50">
        <f>SUM(BC8:BC35)</f>
        <v>13627.92</v>
      </c>
      <c r="BC7" s="45"/>
      <c r="BD7" s="45"/>
      <c r="BE7" s="43"/>
      <c r="BF7" s="50">
        <f>SUM(BG8:BG35)</f>
        <v>12268.93</v>
      </c>
      <c r="BG7" s="45"/>
      <c r="BH7" s="45"/>
      <c r="BI7" s="43"/>
      <c r="BJ7" s="50">
        <f>SUM(BK8:BK35)</f>
        <v>30233.410000000003</v>
      </c>
      <c r="BK7" s="45"/>
      <c r="BL7" s="45"/>
      <c r="BM7" s="43"/>
      <c r="BN7" s="50">
        <f>SUM(BO8:BO35)</f>
        <v>11830.13</v>
      </c>
      <c r="BO7" s="45"/>
      <c r="BP7" s="45"/>
      <c r="BQ7" s="43"/>
      <c r="BR7" s="50">
        <v>211330</v>
      </c>
      <c r="BS7" s="45"/>
      <c r="BT7" s="45"/>
      <c r="BU7" s="43"/>
      <c r="BV7" s="50">
        <v>211330</v>
      </c>
      <c r="BW7" s="45"/>
      <c r="BX7" s="45"/>
      <c r="BY7" s="43"/>
      <c r="BZ7" s="50">
        <f>SUM(CA8:CA35)</f>
        <v>13358.519999999999</v>
      </c>
      <c r="CA7" s="45"/>
      <c r="CB7" s="45"/>
      <c r="CC7" s="43"/>
      <c r="CD7" s="50">
        <f>SUM(CE8:CE35)</f>
        <v>11759.300000000001</v>
      </c>
      <c r="CE7" s="45"/>
      <c r="CF7" s="45"/>
      <c r="CG7" s="43"/>
      <c r="CH7" s="50">
        <f>SUM(CI8:CI35)</f>
        <v>12436.800000000001</v>
      </c>
      <c r="CI7" s="45"/>
      <c r="CJ7" s="45"/>
      <c r="CK7" s="43"/>
      <c r="CL7" s="50">
        <f>SUM(CM8:CM35)</f>
        <v>14670.86</v>
      </c>
      <c r="CM7" s="45"/>
      <c r="CN7" s="45"/>
      <c r="CO7" s="43"/>
      <c r="CP7" s="50">
        <f>SUM(CQ8:CQ35)</f>
        <v>15544.79</v>
      </c>
      <c r="CQ7" s="45"/>
      <c r="CR7" s="45"/>
      <c r="CS7" s="43"/>
      <c r="CT7" s="50">
        <f>SUM(CU8:CU35)</f>
        <v>13565.84</v>
      </c>
      <c r="CU7" s="45"/>
      <c r="CV7" s="45"/>
      <c r="CW7" s="43"/>
      <c r="CX7" s="50">
        <f>SUM(CY8:CY35)</f>
        <v>11681.720000000001</v>
      </c>
      <c r="CY7" s="45"/>
      <c r="CZ7" s="45"/>
      <c r="DA7" s="43"/>
      <c r="DB7" s="50">
        <f>SUM(DC8:DC35)</f>
        <v>13013.54</v>
      </c>
      <c r="DC7" s="45"/>
      <c r="DD7" s="45"/>
      <c r="DE7" s="43"/>
      <c r="DF7" s="50">
        <f>SUM(DG8:DG35)</f>
        <v>14136.509999999998</v>
      </c>
      <c r="DG7" s="45"/>
      <c r="DH7" s="45"/>
      <c r="DI7" s="43"/>
      <c r="DJ7" s="50">
        <f>SUM(DK8:DK35)</f>
        <v>15705.350000000002</v>
      </c>
      <c r="DK7" s="45"/>
      <c r="DL7" s="45"/>
      <c r="DM7" s="43"/>
      <c r="DN7" s="50">
        <f>SUM(DO8:DO35)</f>
        <v>20716.090000000004</v>
      </c>
      <c r="DO7" s="45"/>
      <c r="DP7" s="45"/>
      <c r="DQ7" s="43"/>
      <c r="DR7" s="50">
        <f>SUM(DS8:DS35)</f>
        <v>15350.83</v>
      </c>
      <c r="DS7" s="45"/>
      <c r="DT7" s="45"/>
      <c r="DU7" s="43"/>
      <c r="DV7" s="50">
        <v>215500</v>
      </c>
      <c r="DW7" s="45"/>
      <c r="DX7" s="45"/>
      <c r="DY7" s="43"/>
      <c r="DZ7" s="50">
        <v>215500</v>
      </c>
      <c r="EA7" s="45"/>
      <c r="EB7" s="45"/>
      <c r="EC7" s="43"/>
      <c r="ED7" s="50">
        <f>SUM(EE8:EE35)</f>
        <v>13549.550000000001</v>
      </c>
      <c r="EE7" s="45"/>
      <c r="EF7" s="45"/>
      <c r="EG7" s="43"/>
      <c r="EH7" s="50">
        <f>SUM(EI8:EI35)</f>
        <v>14289.85</v>
      </c>
      <c r="EI7" s="45"/>
      <c r="EJ7" s="45"/>
      <c r="EK7" s="43"/>
      <c r="EL7" s="50">
        <f>SUM(EM8:EM35)</f>
        <v>17374.100000000002</v>
      </c>
      <c r="EM7" s="45"/>
      <c r="EN7" s="45"/>
      <c r="EO7" s="43"/>
      <c r="EP7" s="50">
        <f>SUM(EQ8:EQ35)</f>
        <v>13449.62</v>
      </c>
      <c r="EQ7" s="45"/>
      <c r="ER7" s="45"/>
      <c r="ES7" s="43"/>
      <c r="ET7" s="50">
        <f>SUM(EU8:EU35)</f>
        <v>1674.61</v>
      </c>
      <c r="EU7" s="45"/>
      <c r="EV7" s="45"/>
      <c r="EW7" s="43"/>
      <c r="EX7" s="50">
        <f>SUM(EY8:EY35)</f>
        <v>0</v>
      </c>
      <c r="EY7" s="45"/>
      <c r="EZ7" s="45"/>
      <c r="FA7" s="43"/>
      <c r="FB7" s="50">
        <f>SUM(FC8:FC35)</f>
        <v>0</v>
      </c>
      <c r="FC7" s="45"/>
      <c r="FD7" s="45"/>
      <c r="FE7" s="43"/>
      <c r="FF7" s="50">
        <f>SUM(FG8:FG35)</f>
        <v>0</v>
      </c>
      <c r="FG7" s="45"/>
      <c r="FH7" s="45"/>
      <c r="FI7" s="43"/>
      <c r="FJ7" s="50">
        <f>SUM(FK8:FK35)</f>
        <v>0</v>
      </c>
      <c r="FK7" s="45"/>
      <c r="FL7" s="45"/>
      <c r="FM7" s="43"/>
      <c r="FN7" s="50">
        <f>SUM(FO8:FO35)</f>
        <v>0</v>
      </c>
      <c r="FO7" s="45"/>
      <c r="FP7" s="45"/>
      <c r="FQ7" s="43"/>
      <c r="FR7" s="50">
        <f>SUM(FS8:FS35)</f>
        <v>0</v>
      </c>
      <c r="FS7" s="45"/>
      <c r="FT7" s="45"/>
      <c r="FU7" s="43"/>
      <c r="FV7" s="50">
        <f>SUM(FW8:FW35)</f>
        <v>0</v>
      </c>
      <c r="FW7" s="45"/>
      <c r="FX7" s="45"/>
      <c r="FY7" s="43"/>
      <c r="FZ7" s="50">
        <f>SUM(GA8:GA35)</f>
        <v>0</v>
      </c>
      <c r="GA7" s="45"/>
      <c r="GB7" s="45"/>
      <c r="GC7" s="43"/>
    </row>
    <row r="8" spans="1:185" ht="18" x14ac:dyDescent="0.2">
      <c r="C8" s="24" t="s">
        <v>5736</v>
      </c>
      <c r="D8" s="24"/>
      <c r="E8" s="24"/>
      <c r="F8" s="25"/>
      <c r="G8" s="46">
        <f>SUM(H9:H13)</f>
        <v>49800</v>
      </c>
      <c r="H8" s="45"/>
      <c r="I8" s="43"/>
      <c r="J8" s="25"/>
      <c r="K8" s="46">
        <v>26400</v>
      </c>
      <c r="L8" s="45"/>
      <c r="M8" s="43"/>
      <c r="N8" s="25"/>
      <c r="O8" s="46">
        <v>26400</v>
      </c>
      <c r="P8" s="45"/>
      <c r="Q8" s="43"/>
      <c r="R8" s="25"/>
      <c r="S8" s="46">
        <f>SUM(T9:T13)</f>
        <v>0</v>
      </c>
      <c r="T8" s="45"/>
      <c r="U8" s="43"/>
      <c r="V8" s="25"/>
      <c r="W8" s="46">
        <f>SUM(X9:X13)</f>
        <v>546.25</v>
      </c>
      <c r="X8" s="45"/>
      <c r="Y8" s="43"/>
      <c r="Z8" s="25"/>
      <c r="AA8" s="46">
        <f>SUM(AB9:AB13)</f>
        <v>1097.2</v>
      </c>
      <c r="AB8" s="45"/>
      <c r="AC8" s="43"/>
      <c r="AD8" s="25"/>
      <c r="AE8" s="46">
        <f>SUM(AF9:AF13)</f>
        <v>352.83000000000004</v>
      </c>
      <c r="AF8" s="45"/>
      <c r="AG8" s="43"/>
      <c r="AH8" s="25"/>
      <c r="AI8" s="46">
        <f>SUM(AJ9:AJ13)</f>
        <v>48.91</v>
      </c>
      <c r="AJ8" s="45"/>
      <c r="AK8" s="43"/>
      <c r="AL8" s="25"/>
      <c r="AM8" s="46">
        <f>SUM(AN9:AN13)</f>
        <v>263.42</v>
      </c>
      <c r="AN8" s="45"/>
      <c r="AO8" s="43"/>
      <c r="AP8" s="25"/>
      <c r="AQ8" s="46">
        <f>SUM(AR9:AR13)</f>
        <v>267.64</v>
      </c>
      <c r="AR8" s="45"/>
      <c r="AS8" s="43"/>
      <c r="AT8" s="25"/>
      <c r="AU8" s="46">
        <f>SUM(AV9:AV13)</f>
        <v>457.82000000000005</v>
      </c>
      <c r="AV8" s="45"/>
      <c r="AW8" s="43"/>
      <c r="AX8" s="25"/>
      <c r="AY8" s="46">
        <f>SUM(AZ9:AZ13)</f>
        <v>146.12</v>
      </c>
      <c r="AZ8" s="45"/>
      <c r="BA8" s="43"/>
      <c r="BB8" s="25"/>
      <c r="BC8" s="46">
        <f>SUM(BD9:BD13)</f>
        <v>3151.08</v>
      </c>
      <c r="BD8" s="45"/>
      <c r="BE8" s="43"/>
      <c r="BF8" s="25"/>
      <c r="BG8" s="46">
        <f>SUM(BH9:BH13)</f>
        <v>1874.46</v>
      </c>
      <c r="BH8" s="45"/>
      <c r="BI8" s="43"/>
      <c r="BJ8" s="25"/>
      <c r="BK8" s="46">
        <f>SUM(BL9:BL13)</f>
        <v>3431.09</v>
      </c>
      <c r="BL8" s="45"/>
      <c r="BM8" s="43"/>
      <c r="BN8" s="25"/>
      <c r="BO8" s="46">
        <f>SUM(BP9:BP13)</f>
        <v>1108.3</v>
      </c>
      <c r="BP8" s="45"/>
      <c r="BQ8" s="43"/>
      <c r="BR8" s="25"/>
      <c r="BS8" s="46">
        <v>26400</v>
      </c>
      <c r="BT8" s="45"/>
      <c r="BU8" s="43"/>
      <c r="BV8" s="25"/>
      <c r="BW8" s="46">
        <v>26400</v>
      </c>
      <c r="BX8" s="45"/>
      <c r="BY8" s="43"/>
      <c r="BZ8" s="25"/>
      <c r="CA8" s="46">
        <f>SUM(CB9:CB13)</f>
        <v>2409.96</v>
      </c>
      <c r="CB8" s="45"/>
      <c r="CC8" s="43"/>
      <c r="CD8" s="25"/>
      <c r="CE8" s="46">
        <f>SUM(CF9:CF13)</f>
        <v>779.69</v>
      </c>
      <c r="CF8" s="45"/>
      <c r="CG8" s="43"/>
      <c r="CH8" s="25"/>
      <c r="CI8" s="46">
        <f>SUM(CJ9:CJ13)</f>
        <v>780.17000000000007</v>
      </c>
      <c r="CJ8" s="45"/>
      <c r="CK8" s="43"/>
      <c r="CL8" s="25"/>
      <c r="CM8" s="46">
        <f>SUM(CN9:CN13)</f>
        <v>3734.62</v>
      </c>
      <c r="CN8" s="45"/>
      <c r="CO8" s="43"/>
      <c r="CP8" s="25"/>
      <c r="CQ8" s="46">
        <f>SUM(CR9:CR13)</f>
        <v>2190</v>
      </c>
      <c r="CR8" s="45"/>
      <c r="CS8" s="43"/>
      <c r="CT8" s="25"/>
      <c r="CU8" s="46">
        <f>SUM(CV9:CV13)</f>
        <v>2489.9</v>
      </c>
      <c r="CV8" s="45"/>
      <c r="CW8" s="43"/>
      <c r="CX8" s="25"/>
      <c r="CY8" s="46">
        <f>SUM(CZ9:CZ13)</f>
        <v>694.73</v>
      </c>
      <c r="CZ8" s="45"/>
      <c r="DA8" s="43"/>
      <c r="DB8" s="25"/>
      <c r="DC8" s="46">
        <f>SUM(DD9:DD13)</f>
        <v>1748.7399999999998</v>
      </c>
      <c r="DD8" s="45"/>
      <c r="DE8" s="43"/>
      <c r="DF8" s="25"/>
      <c r="DG8" s="46">
        <f>SUM(DH9:DH13)</f>
        <v>3165.8099999999995</v>
      </c>
      <c r="DH8" s="45"/>
      <c r="DI8" s="43"/>
      <c r="DJ8" s="25"/>
      <c r="DK8" s="46">
        <f>SUM(DL9:DL13)</f>
        <v>4204.72</v>
      </c>
      <c r="DL8" s="45"/>
      <c r="DM8" s="43"/>
      <c r="DN8" s="25"/>
      <c r="DO8" s="46">
        <f>SUM(DP9:DP13)</f>
        <v>1548.89</v>
      </c>
      <c r="DP8" s="45"/>
      <c r="DQ8" s="43"/>
      <c r="DR8" s="25"/>
      <c r="DS8" s="46">
        <f>SUM(DT9:DT13)</f>
        <v>2004.1899999999998</v>
      </c>
      <c r="DT8" s="45"/>
      <c r="DU8" s="43"/>
      <c r="DV8" s="25"/>
      <c r="DW8" s="46">
        <v>26400</v>
      </c>
      <c r="DX8" s="45"/>
      <c r="DY8" s="43"/>
      <c r="DZ8" s="25"/>
      <c r="EA8" s="46">
        <v>26400</v>
      </c>
      <c r="EB8" s="45"/>
      <c r="EC8" s="43"/>
      <c r="ED8" s="25"/>
      <c r="EE8" s="46">
        <f>SUM(EF9:EF13)</f>
        <v>2324.1999999999998</v>
      </c>
      <c r="EF8" s="45"/>
      <c r="EG8" s="43"/>
      <c r="EH8" s="25"/>
      <c r="EI8" s="46">
        <f>SUM(EJ9:EJ13)</f>
        <v>3034.07</v>
      </c>
      <c r="EJ8" s="45"/>
      <c r="EK8" s="43"/>
      <c r="EL8" s="25"/>
      <c r="EM8" s="46">
        <f>SUM(EN9:EN13)</f>
        <v>3142.7100000000009</v>
      </c>
      <c r="EN8" s="45"/>
      <c r="EO8" s="43"/>
      <c r="EP8" s="25"/>
      <c r="EQ8" s="46">
        <f>SUM(ER9:ER13)</f>
        <v>2411.0100000000002</v>
      </c>
      <c r="ER8" s="45"/>
      <c r="ES8" s="43"/>
      <c r="ET8" s="25"/>
      <c r="EU8" s="46">
        <f>SUM(EV9:EV13)</f>
        <v>1473.02</v>
      </c>
      <c r="EV8" s="45"/>
      <c r="EW8" s="43"/>
      <c r="EX8" s="25"/>
      <c r="EY8" s="46">
        <f>SUM(EZ9:EZ13)</f>
        <v>0</v>
      </c>
      <c r="EZ8" s="45"/>
      <c r="FA8" s="43"/>
      <c r="FB8" s="25"/>
      <c r="FC8" s="46">
        <f>SUM(FD9:FD13)</f>
        <v>0</v>
      </c>
      <c r="FD8" s="45"/>
      <c r="FE8" s="43"/>
      <c r="FF8" s="25"/>
      <c r="FG8" s="46">
        <f>SUM(FH9:FH13)</f>
        <v>0</v>
      </c>
      <c r="FH8" s="45"/>
      <c r="FI8" s="43"/>
      <c r="FJ8" s="25"/>
      <c r="FK8" s="46">
        <f>SUM(FL9:FL13)</f>
        <v>0</v>
      </c>
      <c r="FL8" s="45"/>
      <c r="FM8" s="43"/>
      <c r="FN8" s="25"/>
      <c r="FO8" s="46">
        <f>SUM(FP9:FP13)</f>
        <v>0</v>
      </c>
      <c r="FP8" s="45"/>
      <c r="FQ8" s="43"/>
      <c r="FR8" s="25"/>
      <c r="FS8" s="46">
        <f>SUM(FT9:FT13)</f>
        <v>0</v>
      </c>
      <c r="FT8" s="45"/>
      <c r="FU8" s="43"/>
      <c r="FV8" s="25"/>
      <c r="FW8" s="46">
        <f>SUM(FX9:FX13)</f>
        <v>0</v>
      </c>
      <c r="FX8" s="45"/>
      <c r="FY8" s="43"/>
      <c r="FZ8" s="25"/>
      <c r="GA8" s="46">
        <f>SUM(GB9:GB13)</f>
        <v>0</v>
      </c>
      <c r="GB8" s="45"/>
      <c r="GC8" s="43"/>
    </row>
    <row r="9" spans="1:185" ht="16" x14ac:dyDescent="0.2">
      <c r="D9" s="27" t="s">
        <v>5892</v>
      </c>
      <c r="E9" s="27"/>
      <c r="F9" s="28"/>
      <c r="G9" s="27"/>
      <c r="H9" s="42">
        <v>49800</v>
      </c>
      <c r="I9" s="43"/>
      <c r="J9" s="28"/>
      <c r="K9" s="27"/>
      <c r="L9" s="42">
        <v>16620</v>
      </c>
      <c r="M9" s="43"/>
      <c r="N9" s="28"/>
      <c r="O9" s="27"/>
      <c r="P9" s="42">
        <v>16620</v>
      </c>
      <c r="Q9" s="43"/>
      <c r="R9" s="28"/>
      <c r="S9" s="27"/>
      <c r="T9" s="42">
        <f>SUM(U10:U12)</f>
        <v>0</v>
      </c>
      <c r="U9" s="43"/>
      <c r="V9" s="28"/>
      <c r="W9" s="27"/>
      <c r="X9" s="42">
        <f>SUM(Y10:Y12)</f>
        <v>546.25</v>
      </c>
      <c r="Y9" s="43"/>
      <c r="Z9" s="28"/>
      <c r="AA9" s="27"/>
      <c r="AB9" s="42">
        <f>SUM(AC10:AC12)</f>
        <v>1097.2</v>
      </c>
      <c r="AC9" s="43"/>
      <c r="AD9" s="28"/>
      <c r="AE9" s="27"/>
      <c r="AF9" s="42">
        <f>SUM(AG10:AG12)</f>
        <v>352.83000000000004</v>
      </c>
      <c r="AG9" s="43"/>
      <c r="AH9" s="28"/>
      <c r="AI9" s="27"/>
      <c r="AJ9" s="42">
        <f>SUM(AK10:AK12)</f>
        <v>48.91</v>
      </c>
      <c r="AK9" s="43"/>
      <c r="AL9" s="28"/>
      <c r="AM9" s="27"/>
      <c r="AN9" s="42">
        <f>SUM(AO10:AO12)</f>
        <v>263.42</v>
      </c>
      <c r="AO9" s="43"/>
      <c r="AP9" s="28"/>
      <c r="AQ9" s="27"/>
      <c r="AR9" s="42">
        <f>SUM(AS10:AS12)</f>
        <v>267.64</v>
      </c>
      <c r="AS9" s="43"/>
      <c r="AT9" s="28"/>
      <c r="AU9" s="27"/>
      <c r="AV9" s="42">
        <f>SUM(AW10:AW12)</f>
        <v>457.82000000000005</v>
      </c>
      <c r="AW9" s="43"/>
      <c r="AX9" s="28"/>
      <c r="AY9" s="27"/>
      <c r="AZ9" s="42">
        <f>SUM(BA10:BA12)</f>
        <v>146.12</v>
      </c>
      <c r="BA9" s="43"/>
      <c r="BB9" s="28"/>
      <c r="BC9" s="27"/>
      <c r="BD9" s="42">
        <f>SUM(BE10:BE12)</f>
        <v>3151.08</v>
      </c>
      <c r="BE9" s="43"/>
      <c r="BF9" s="28"/>
      <c r="BG9" s="27"/>
      <c r="BH9" s="42">
        <f>SUM(BI10:BI12)</f>
        <v>362.69</v>
      </c>
      <c r="BI9" s="43"/>
      <c r="BJ9" s="28"/>
      <c r="BK9" s="27"/>
      <c r="BL9" s="42">
        <f>SUM(BM10:BM12)</f>
        <v>2531.09</v>
      </c>
      <c r="BM9" s="43"/>
      <c r="BN9" s="28"/>
      <c r="BO9" s="27"/>
      <c r="BP9" s="42">
        <f>SUM(BQ10:BQ12)</f>
        <v>1108.3</v>
      </c>
      <c r="BQ9" s="43"/>
      <c r="BR9" s="28"/>
      <c r="BS9" s="27"/>
      <c r="BT9" s="42">
        <v>16620</v>
      </c>
      <c r="BU9" s="43"/>
      <c r="BV9" s="28"/>
      <c r="BW9" s="27"/>
      <c r="BX9" s="42">
        <v>16620</v>
      </c>
      <c r="BY9" s="43"/>
      <c r="BZ9" s="28"/>
      <c r="CA9" s="27"/>
      <c r="CB9" s="42">
        <f>SUM(CC10:CC12)</f>
        <v>1800.94</v>
      </c>
      <c r="CC9" s="43"/>
      <c r="CD9" s="28"/>
      <c r="CE9" s="27"/>
      <c r="CF9" s="42">
        <f>SUM(CG10:CG12)</f>
        <v>779.69</v>
      </c>
      <c r="CG9" s="43"/>
      <c r="CH9" s="28"/>
      <c r="CI9" s="27"/>
      <c r="CJ9" s="42">
        <f>SUM(CK10:CK12)</f>
        <v>780.17000000000007</v>
      </c>
      <c r="CK9" s="43"/>
      <c r="CL9" s="28"/>
      <c r="CM9" s="27"/>
      <c r="CN9" s="42">
        <f>SUM(CO10:CO12)</f>
        <v>3734.62</v>
      </c>
      <c r="CO9" s="43"/>
      <c r="CP9" s="28"/>
      <c r="CQ9" s="27"/>
      <c r="CR9" s="42">
        <f>SUM(CS10:CS12)</f>
        <v>2190</v>
      </c>
      <c r="CS9" s="43"/>
      <c r="CT9" s="28"/>
      <c r="CU9" s="27"/>
      <c r="CV9" s="42">
        <f>SUM(CW10:CW12)</f>
        <v>2489.9</v>
      </c>
      <c r="CW9" s="43"/>
      <c r="CX9" s="28"/>
      <c r="CY9" s="27"/>
      <c r="CZ9" s="42">
        <f>SUM(DA10:DA12)</f>
        <v>604.74</v>
      </c>
      <c r="DA9" s="43"/>
      <c r="DB9" s="28"/>
      <c r="DC9" s="27"/>
      <c r="DD9" s="42">
        <f>SUM(DE10:DE12)</f>
        <v>380.39</v>
      </c>
      <c r="DE9" s="43"/>
      <c r="DF9" s="28"/>
      <c r="DG9" s="27"/>
      <c r="DH9" s="42">
        <f>SUM(DI10:DI12)</f>
        <v>2251.7799999999997</v>
      </c>
      <c r="DI9" s="43"/>
      <c r="DJ9" s="28"/>
      <c r="DK9" s="27"/>
      <c r="DL9" s="42">
        <f>SUM(DM10:DM12)</f>
        <v>4204.72</v>
      </c>
      <c r="DM9" s="43"/>
      <c r="DN9" s="28"/>
      <c r="DO9" s="27"/>
      <c r="DP9" s="42">
        <f>SUM(DQ10:DQ12)</f>
        <v>748.8900000000001</v>
      </c>
      <c r="DQ9" s="43"/>
      <c r="DR9" s="28"/>
      <c r="DS9" s="27"/>
      <c r="DT9" s="42">
        <f>SUM(DU10:DU12)</f>
        <v>136.55000000000001</v>
      </c>
      <c r="DU9" s="43"/>
      <c r="DV9" s="28"/>
      <c r="DW9" s="27"/>
      <c r="DX9" s="42">
        <v>16560</v>
      </c>
      <c r="DY9" s="43"/>
      <c r="DZ9" s="28"/>
      <c r="EA9" s="27"/>
      <c r="EB9" s="42">
        <v>16560</v>
      </c>
      <c r="EC9" s="43"/>
      <c r="ED9" s="28"/>
      <c r="EE9" s="27"/>
      <c r="EF9" s="42">
        <f>SUM(EG10:EG12)</f>
        <v>2324.1999999999998</v>
      </c>
      <c r="EG9" s="43"/>
      <c r="EH9" s="28"/>
      <c r="EI9" s="27"/>
      <c r="EJ9" s="42">
        <f>SUM(EK10:EK12)</f>
        <v>3034.07</v>
      </c>
      <c r="EK9" s="43"/>
      <c r="EL9" s="28"/>
      <c r="EM9" s="27"/>
      <c r="EN9" s="42">
        <f>SUM(EO10:EO12)</f>
        <v>3142.7100000000009</v>
      </c>
      <c r="EO9" s="43"/>
      <c r="EP9" s="28"/>
      <c r="EQ9" s="27"/>
      <c r="ER9" s="42">
        <f>SUM(ES10:ES12)</f>
        <v>2411.0100000000002</v>
      </c>
      <c r="ES9" s="43"/>
      <c r="ET9" s="28"/>
      <c r="EU9" s="27"/>
      <c r="EV9" s="42">
        <f>SUM(EW10:EW12)</f>
        <v>1473.02</v>
      </c>
      <c r="EW9" s="43"/>
      <c r="EX9" s="28"/>
      <c r="EY9" s="27"/>
      <c r="EZ9" s="42">
        <f>SUM(FA10:FA12)</f>
        <v>0</v>
      </c>
      <c r="FA9" s="43"/>
      <c r="FB9" s="28"/>
      <c r="FC9" s="27"/>
      <c r="FD9" s="42">
        <f>SUM(FE10:FE12)</f>
        <v>0</v>
      </c>
      <c r="FE9" s="43"/>
      <c r="FF9" s="28"/>
      <c r="FG9" s="27"/>
      <c r="FH9" s="42">
        <f>SUM(FI10:FI12)</f>
        <v>0</v>
      </c>
      <c r="FI9" s="43"/>
      <c r="FJ9" s="28"/>
      <c r="FK9" s="27"/>
      <c r="FL9" s="42">
        <f>SUM(FM10:FM12)</f>
        <v>0</v>
      </c>
      <c r="FM9" s="43"/>
      <c r="FN9" s="28"/>
      <c r="FO9" s="27"/>
      <c r="FP9" s="42">
        <f>SUM(FQ10:FQ12)</f>
        <v>0</v>
      </c>
      <c r="FQ9" s="43"/>
      <c r="FR9" s="28"/>
      <c r="FS9" s="27"/>
      <c r="FT9" s="42">
        <f>SUM(FU10:FU12)</f>
        <v>0</v>
      </c>
      <c r="FU9" s="43"/>
      <c r="FV9" s="28"/>
      <c r="FW9" s="27"/>
      <c r="FX9" s="42">
        <f>SUM(FY10:FY12)</f>
        <v>0</v>
      </c>
      <c r="FY9" s="43"/>
      <c r="FZ9" s="28"/>
      <c r="GA9" s="27"/>
      <c r="GB9" s="42">
        <f>SUM(GC10:GC12)</f>
        <v>0</v>
      </c>
      <c r="GC9" s="43"/>
    </row>
    <row r="10" spans="1:185" x14ac:dyDescent="0.2">
      <c r="D10" t="s">
        <v>5546</v>
      </c>
      <c r="E10" t="s">
        <v>1761</v>
      </c>
      <c r="F10" s="21"/>
      <c r="I10" s="29">
        <v>32300</v>
      </c>
      <c r="J10" s="21"/>
      <c r="M10" s="29">
        <v>10770</v>
      </c>
      <c r="N10" s="21"/>
      <c r="Q10" s="29">
        <v>10770</v>
      </c>
      <c r="R10" s="21"/>
      <c r="U10" s="26">
        <f>SUMIFS('P23+P24 monthly Buchungen'!F2:F859,'P23+P24 monthly Buchungen'!D2:D859,$E10,'P23+P24 monthly Buchungen'!C2:C859,"&gt;="&amp;U$4,'P23+P24 monthly Buchungen'!C2:C859,"&lt;"&amp;U$5+1,'P23+P24 monthly Buchungen'!L2:L859,"Ausgaben")-SUMIFS('P23+P24 monthly Buchungen'!F2:F859,'P23+P24 monthly Buchungen'!D2:D859,$E10,'P23+P24 monthly Buchungen'!C2:C859,"&gt;="&amp;U$4,'P23+P24 monthly Buchungen'!C2:C859,"&lt;"&amp;U$5+1,'P23+P24 monthly Buchungen'!P2:P859,"Einnahmen")+SUMIFS('P23+P24 monthly Buchungen'!F2:F859,'P23+P24 monthly Buchungen'!D2:D859,$E10,'P23+P24 monthly Buchungen'!C2:C859,"&gt;="&amp;U$4,'P23+P24 monthly Buchungen'!C2:C859,"&lt;"&amp;U$5+1,'P23+P24 monthly Buchungen'!L2:L859,"Einnahmen")-SUMIFS('P23+P24 monthly Buchungen'!F2:F859,'P23+P24 monthly Buchungen'!D2:D859,$E10,'P23+P24 monthly Buchungen'!C2:C859,"&gt;="&amp;U$4,'P23+P24 monthly Buchungen'!C2:C859,"&lt;"&amp;U$5+1,'P23+P24 monthly Buchungen'!P2:P859,"Ausgaben")</f>
        <v>0</v>
      </c>
      <c r="V10" s="21"/>
      <c r="Y10" s="26">
        <f>SUMIFS('P23+P24 monthly Buchungen'!F2:F859,'P23+P24 monthly Buchungen'!D2:D859,$E10,'P23+P24 monthly Buchungen'!C2:C859,"&gt;="&amp;Y$4,'P23+P24 monthly Buchungen'!C2:C859,"&lt;"&amp;Y$5+1,'P23+P24 monthly Buchungen'!L2:L859,"Ausgaben")-SUMIFS('P23+P24 monthly Buchungen'!F2:F859,'P23+P24 monthly Buchungen'!D2:D859,$E10,'P23+P24 monthly Buchungen'!C2:C859,"&gt;="&amp;Y$4,'P23+P24 monthly Buchungen'!C2:C859,"&lt;"&amp;Y$5+1,'P23+P24 monthly Buchungen'!P2:P859,"Einnahmen")+SUMIFS('P23+P24 monthly Buchungen'!F2:F859,'P23+P24 monthly Buchungen'!D2:D859,$E10,'P23+P24 monthly Buchungen'!C2:C859,"&gt;="&amp;Y$4,'P23+P24 monthly Buchungen'!C2:C859,"&lt;"&amp;Y$5+1,'P23+P24 monthly Buchungen'!L2:L859,"Einnahmen")-SUMIFS('P23+P24 monthly Buchungen'!F2:F859,'P23+P24 monthly Buchungen'!D2:D859,$E10,'P23+P24 monthly Buchungen'!C2:C859,"&gt;="&amp;Y$4,'P23+P24 monthly Buchungen'!C2:C859,"&lt;"&amp;Y$5+1,'P23+P24 monthly Buchungen'!P2:P859,"Ausgaben")</f>
        <v>358.24</v>
      </c>
      <c r="Z10" s="21"/>
      <c r="AC10" s="26">
        <f>SUMIFS('P23+P24 monthly Buchungen'!F2:F859,'P23+P24 monthly Buchungen'!D2:D859,$E10,'P23+P24 monthly Buchungen'!C2:C859,"&gt;="&amp;AC$4,'P23+P24 monthly Buchungen'!C2:C859,"&lt;"&amp;AC$5+1,'P23+P24 monthly Buchungen'!L2:L859,"Ausgaben")-SUMIFS('P23+P24 monthly Buchungen'!F2:F859,'P23+P24 monthly Buchungen'!D2:D859,$E10,'P23+P24 monthly Buchungen'!C2:C859,"&gt;="&amp;AC$4,'P23+P24 monthly Buchungen'!C2:C859,"&lt;"&amp;AC$5+1,'P23+P24 monthly Buchungen'!P2:P859,"Einnahmen")+SUMIFS('P23+P24 monthly Buchungen'!F2:F859,'P23+P24 monthly Buchungen'!D2:D859,$E10,'P23+P24 monthly Buchungen'!C2:C859,"&gt;="&amp;AC$4,'P23+P24 monthly Buchungen'!C2:C859,"&lt;"&amp;AC$5+1,'P23+P24 monthly Buchungen'!L2:L859,"Einnahmen")-SUMIFS('P23+P24 monthly Buchungen'!F2:F859,'P23+P24 monthly Buchungen'!D2:D859,$E10,'P23+P24 monthly Buchungen'!C2:C859,"&gt;="&amp;AC$4,'P23+P24 monthly Buchungen'!C2:C859,"&lt;"&amp;AC$5+1,'P23+P24 monthly Buchungen'!P2:P859,"Ausgaben")</f>
        <v>633.62</v>
      </c>
      <c r="AD10" s="21"/>
      <c r="AG10" s="26">
        <f>SUMIFS('P23+P24 monthly Buchungen'!F2:F859,'P23+P24 monthly Buchungen'!D2:D859,$E10,'P23+P24 monthly Buchungen'!C2:C859,"&gt;="&amp;AG$4,'P23+P24 monthly Buchungen'!C2:C859,"&lt;"&amp;AG$5+1,'P23+P24 monthly Buchungen'!L2:L859,"Ausgaben")-SUMIFS('P23+P24 monthly Buchungen'!F2:F859,'P23+P24 monthly Buchungen'!D2:D859,$E10,'P23+P24 monthly Buchungen'!C2:C859,"&gt;="&amp;AG$4,'P23+P24 monthly Buchungen'!C2:C859,"&lt;"&amp;AG$5+1,'P23+P24 monthly Buchungen'!P2:P859,"Einnahmen")+SUMIFS('P23+P24 monthly Buchungen'!F2:F859,'P23+P24 monthly Buchungen'!D2:D859,$E10,'P23+P24 monthly Buchungen'!C2:C859,"&gt;="&amp;AG$4,'P23+P24 monthly Buchungen'!C2:C859,"&lt;"&amp;AG$5+1,'P23+P24 monthly Buchungen'!L2:L859,"Einnahmen")-SUMIFS('P23+P24 monthly Buchungen'!F2:F859,'P23+P24 monthly Buchungen'!D2:D859,$E10,'P23+P24 monthly Buchungen'!C2:C859,"&gt;="&amp;AG$4,'P23+P24 monthly Buchungen'!C2:C859,"&lt;"&amp;AG$5+1,'P23+P24 monthly Buchungen'!P2:P859,"Ausgaben")</f>
        <v>183.13</v>
      </c>
      <c r="AH10" s="21"/>
      <c r="AK10" s="26">
        <f>SUMIFS('P23+P24 monthly Buchungen'!F2:F859,'P23+P24 monthly Buchungen'!D2:D859,$E10,'P23+P24 monthly Buchungen'!C2:C859,"&gt;="&amp;AK$4,'P23+P24 monthly Buchungen'!C2:C859,"&lt;"&amp;AK$5+1,'P23+P24 monthly Buchungen'!L2:L859,"Ausgaben")-SUMIFS('P23+P24 monthly Buchungen'!F2:F859,'P23+P24 monthly Buchungen'!D2:D859,$E10,'P23+P24 monthly Buchungen'!C2:C859,"&gt;="&amp;AK$4,'P23+P24 monthly Buchungen'!C2:C859,"&lt;"&amp;AK$5+1,'P23+P24 monthly Buchungen'!P2:P859,"Einnahmen")+SUMIFS('P23+P24 monthly Buchungen'!F2:F859,'P23+P24 monthly Buchungen'!D2:D859,$E10,'P23+P24 monthly Buchungen'!C2:C859,"&gt;="&amp;AK$4,'P23+P24 monthly Buchungen'!C2:C859,"&lt;"&amp;AK$5+1,'P23+P24 monthly Buchungen'!L2:L859,"Einnahmen")-SUMIFS('P23+P24 monthly Buchungen'!F2:F859,'P23+P24 monthly Buchungen'!D2:D859,$E10,'P23+P24 monthly Buchungen'!C2:C859,"&gt;="&amp;AK$4,'P23+P24 monthly Buchungen'!C2:C859,"&lt;"&amp;AK$5+1,'P23+P24 monthly Buchungen'!P2:P859,"Ausgaben")</f>
        <v>27.03</v>
      </c>
      <c r="AL10" s="21"/>
      <c r="AO10" s="26">
        <f>SUMIFS('P23+P24 monthly Buchungen'!F2:F859,'P23+P24 monthly Buchungen'!D2:D859,$E10,'P23+P24 monthly Buchungen'!C2:C859,"&gt;="&amp;AO$4,'P23+P24 monthly Buchungen'!C2:C859,"&lt;"&amp;AO$5+1,'P23+P24 monthly Buchungen'!L2:L859,"Ausgaben")-SUMIFS('P23+P24 monthly Buchungen'!F2:F859,'P23+P24 monthly Buchungen'!D2:D859,$E10,'P23+P24 monthly Buchungen'!C2:C859,"&gt;="&amp;AO$4,'P23+P24 monthly Buchungen'!C2:C859,"&lt;"&amp;AO$5+1,'P23+P24 monthly Buchungen'!P2:P859,"Einnahmen")+SUMIFS('P23+P24 monthly Buchungen'!F2:F859,'P23+P24 monthly Buchungen'!D2:D859,$E10,'P23+P24 monthly Buchungen'!C2:C859,"&gt;="&amp;AO$4,'P23+P24 monthly Buchungen'!C2:C859,"&lt;"&amp;AO$5+1,'P23+P24 monthly Buchungen'!L2:L859,"Einnahmen")-SUMIFS('P23+P24 monthly Buchungen'!F2:F859,'P23+P24 monthly Buchungen'!D2:D859,$E10,'P23+P24 monthly Buchungen'!C2:C859,"&gt;="&amp;AO$4,'P23+P24 monthly Buchungen'!C2:C859,"&lt;"&amp;AO$5+1,'P23+P24 monthly Buchungen'!P2:P859,"Ausgaben")</f>
        <v>241.19</v>
      </c>
      <c r="AP10" s="21"/>
      <c r="AS10" s="26">
        <f>SUMIFS('P23+P24 monthly Buchungen'!F2:F859,'P23+P24 monthly Buchungen'!D2:D859,$E10,'P23+P24 monthly Buchungen'!C2:C859,"&gt;="&amp;AS$4,'P23+P24 monthly Buchungen'!C2:C859,"&lt;"&amp;AS$5+1,'P23+P24 monthly Buchungen'!L2:L859,"Ausgaben")-SUMIFS('P23+P24 monthly Buchungen'!F2:F859,'P23+P24 monthly Buchungen'!D2:D859,$E10,'P23+P24 monthly Buchungen'!C2:C859,"&gt;="&amp;AS$4,'P23+P24 monthly Buchungen'!C2:C859,"&lt;"&amp;AS$5+1,'P23+P24 monthly Buchungen'!P2:P859,"Einnahmen")+SUMIFS('P23+P24 monthly Buchungen'!F2:F859,'P23+P24 monthly Buchungen'!D2:D859,$E10,'P23+P24 monthly Buchungen'!C2:C859,"&gt;="&amp;AS$4,'P23+P24 monthly Buchungen'!C2:C859,"&lt;"&amp;AS$5+1,'P23+P24 monthly Buchungen'!L2:L859,"Einnahmen")-SUMIFS('P23+P24 monthly Buchungen'!F2:F859,'P23+P24 monthly Buchungen'!D2:D859,$E10,'P23+P24 monthly Buchungen'!C2:C859,"&gt;="&amp;AS$4,'P23+P24 monthly Buchungen'!C2:C859,"&lt;"&amp;AS$5+1,'P23+P24 monthly Buchungen'!P2:P859,"Ausgaben")</f>
        <v>245.68</v>
      </c>
      <c r="AT10" s="21"/>
      <c r="AW10" s="26">
        <f>SUMIFS('P23+P24 monthly Buchungen'!F2:F859,'P23+P24 monthly Buchungen'!D2:D859,$E10,'P23+P24 monthly Buchungen'!C2:C859,"&gt;="&amp;AW$4,'P23+P24 monthly Buchungen'!C2:C859,"&lt;"&amp;AW$5+1,'P23+P24 monthly Buchungen'!L2:L859,"Ausgaben")-SUMIFS('P23+P24 monthly Buchungen'!F2:F859,'P23+P24 monthly Buchungen'!D2:D859,$E10,'P23+P24 monthly Buchungen'!C2:C859,"&gt;="&amp;AW$4,'P23+P24 monthly Buchungen'!C2:C859,"&lt;"&amp;AW$5+1,'P23+P24 monthly Buchungen'!P2:P859,"Einnahmen")+SUMIFS('P23+P24 monthly Buchungen'!F2:F859,'P23+P24 monthly Buchungen'!D2:D859,$E10,'P23+P24 monthly Buchungen'!C2:C859,"&gt;="&amp;AW$4,'P23+P24 monthly Buchungen'!C2:C859,"&lt;"&amp;AW$5+1,'P23+P24 monthly Buchungen'!L2:L859,"Einnahmen")-SUMIFS('P23+P24 monthly Buchungen'!F2:F859,'P23+P24 monthly Buchungen'!D2:D859,$E10,'P23+P24 monthly Buchungen'!C2:C859,"&gt;="&amp;AW$4,'P23+P24 monthly Buchungen'!C2:C859,"&lt;"&amp;AW$5+1,'P23+P24 monthly Buchungen'!P2:P859,"Ausgaben")</f>
        <v>335.91</v>
      </c>
      <c r="AX10" s="21"/>
      <c r="BA10" s="26">
        <f>SUMIFS('P23+P24 monthly Buchungen'!F2:F859,'P23+P24 monthly Buchungen'!D2:D859,$E10,'P23+P24 monthly Buchungen'!C2:C859,"&gt;="&amp;BA$4,'P23+P24 monthly Buchungen'!C2:C859,"&lt;"&amp;BA$5+1,'P23+P24 monthly Buchungen'!L2:L859,"Ausgaben")-SUMIFS('P23+P24 monthly Buchungen'!F2:F859,'P23+P24 monthly Buchungen'!D2:D859,$E10,'P23+P24 monthly Buchungen'!C2:C859,"&gt;="&amp;BA$4,'P23+P24 monthly Buchungen'!C2:C859,"&lt;"&amp;BA$5+1,'P23+P24 monthly Buchungen'!P2:P859,"Einnahmen")+SUMIFS('P23+P24 monthly Buchungen'!F2:F859,'P23+P24 monthly Buchungen'!D2:D859,$E10,'P23+P24 monthly Buchungen'!C2:C859,"&gt;="&amp;BA$4,'P23+P24 monthly Buchungen'!C2:C859,"&lt;"&amp;BA$5+1,'P23+P24 monthly Buchungen'!L2:L859,"Einnahmen")-SUMIFS('P23+P24 monthly Buchungen'!F2:F859,'P23+P24 monthly Buchungen'!D2:D859,$E10,'P23+P24 monthly Buchungen'!C2:C859,"&gt;="&amp;BA$4,'P23+P24 monthly Buchungen'!C2:C859,"&lt;"&amp;BA$5+1,'P23+P24 monthly Buchungen'!P2:P859,"Ausgaben")</f>
        <v>27.29</v>
      </c>
      <c r="BB10" s="21"/>
      <c r="BE10" s="26">
        <f>SUMIFS('P23+P24 monthly Buchungen'!F2:F859,'P23+P24 monthly Buchungen'!D2:D859,$E10,'P23+P24 monthly Buchungen'!C2:C859,"&gt;="&amp;BE$4,'P23+P24 monthly Buchungen'!C2:C859,"&lt;"&amp;BE$5+1,'P23+P24 monthly Buchungen'!L2:L859,"Ausgaben")-SUMIFS('P23+P24 monthly Buchungen'!F2:F859,'P23+P24 monthly Buchungen'!D2:D859,$E10,'P23+P24 monthly Buchungen'!C2:C859,"&gt;="&amp;BE$4,'P23+P24 monthly Buchungen'!C2:C859,"&lt;"&amp;BE$5+1,'P23+P24 monthly Buchungen'!P2:P859,"Einnahmen")+SUMIFS('P23+P24 monthly Buchungen'!F2:F859,'P23+P24 monthly Buchungen'!D2:D859,$E10,'P23+P24 monthly Buchungen'!C2:C859,"&gt;="&amp;BE$4,'P23+P24 monthly Buchungen'!C2:C859,"&lt;"&amp;BE$5+1,'P23+P24 monthly Buchungen'!L2:L859,"Einnahmen")-SUMIFS('P23+P24 monthly Buchungen'!F2:F859,'P23+P24 monthly Buchungen'!D2:D859,$E10,'P23+P24 monthly Buchungen'!C2:C859,"&gt;="&amp;BE$4,'P23+P24 monthly Buchungen'!C2:C859,"&lt;"&amp;BE$5+1,'P23+P24 monthly Buchungen'!P2:P859,"Ausgaben")</f>
        <v>675.87</v>
      </c>
      <c r="BF10" s="21"/>
      <c r="BI10" s="26">
        <f>SUMIFS('P23+P24 monthly Buchungen'!F2:F859,'P23+P24 monthly Buchungen'!D2:D859,$E10,'P23+P24 monthly Buchungen'!C2:C859,"&gt;="&amp;BI$4,'P23+P24 monthly Buchungen'!C2:C859,"&lt;"&amp;BI$5+1,'P23+P24 monthly Buchungen'!L2:L859,"Ausgaben")-SUMIFS('P23+P24 monthly Buchungen'!F2:F859,'P23+P24 monthly Buchungen'!D2:D859,$E10,'P23+P24 monthly Buchungen'!C2:C859,"&gt;="&amp;BI$4,'P23+P24 monthly Buchungen'!C2:C859,"&lt;"&amp;BI$5+1,'P23+P24 monthly Buchungen'!P2:P859,"Einnahmen")+SUMIFS('P23+P24 monthly Buchungen'!F2:F859,'P23+P24 monthly Buchungen'!D2:D859,$E10,'P23+P24 monthly Buchungen'!C2:C859,"&gt;="&amp;BI$4,'P23+P24 monthly Buchungen'!C2:C859,"&lt;"&amp;BI$5+1,'P23+P24 monthly Buchungen'!L2:L859,"Einnahmen")-SUMIFS('P23+P24 monthly Buchungen'!F2:F859,'P23+P24 monthly Buchungen'!D2:D859,$E10,'P23+P24 monthly Buchungen'!C2:C859,"&gt;="&amp;BI$4,'P23+P24 monthly Buchungen'!C2:C859,"&lt;"&amp;BI$5+1,'P23+P24 monthly Buchungen'!P2:P859,"Ausgaben")</f>
        <v>330.55</v>
      </c>
      <c r="BJ10" s="21"/>
      <c r="BM10" s="26">
        <f>SUMIFS('P23+P24 monthly Buchungen'!F2:F859,'P23+P24 monthly Buchungen'!D2:D859,$E10,'P23+P24 monthly Buchungen'!C2:C859,"&gt;="&amp;BM$4,'P23+P24 monthly Buchungen'!C2:C859,"&lt;"&amp;BM$5+1,'P23+P24 monthly Buchungen'!L2:L859,"Ausgaben")-SUMIFS('P23+P24 monthly Buchungen'!F2:F859,'P23+P24 monthly Buchungen'!D2:D859,$E10,'P23+P24 monthly Buchungen'!C2:C859,"&gt;="&amp;BM$4,'P23+P24 monthly Buchungen'!C2:C859,"&lt;"&amp;BM$5+1,'P23+P24 monthly Buchungen'!P2:P859,"Einnahmen")+SUMIFS('P23+P24 monthly Buchungen'!F2:F859,'P23+P24 monthly Buchungen'!D2:D859,$E10,'P23+P24 monthly Buchungen'!C2:C859,"&gt;="&amp;BM$4,'P23+P24 monthly Buchungen'!C2:C859,"&lt;"&amp;BM$5+1,'P23+P24 monthly Buchungen'!L2:L859,"Einnahmen")-SUMIFS('P23+P24 monthly Buchungen'!F2:F859,'P23+P24 monthly Buchungen'!D2:D859,$E10,'P23+P24 monthly Buchungen'!C2:C859,"&gt;="&amp;BM$4,'P23+P24 monthly Buchungen'!C2:C859,"&lt;"&amp;BM$5+1,'P23+P24 monthly Buchungen'!P2:P859,"Ausgaben")</f>
        <v>1141.29</v>
      </c>
      <c r="BN10" s="21"/>
      <c r="BQ10" s="26">
        <f>SUMIFS('P23+P24 monthly Buchungen'!F2:F859,'P23+P24 monthly Buchungen'!D2:D859,$E10,'P23+P24 monthly Buchungen'!C2:C859,"&gt;="&amp;BQ$4,'P23+P24 monthly Buchungen'!C2:C859,"&lt;"&amp;BQ$5+1,'P23+P24 monthly Buchungen'!L2:L859,"Ausgaben")-SUMIFS('P23+P24 monthly Buchungen'!F2:F859,'P23+P24 monthly Buchungen'!D2:D859,$E10,'P23+P24 monthly Buchungen'!C2:C859,"&gt;="&amp;BQ$4,'P23+P24 monthly Buchungen'!C2:C859,"&lt;"&amp;BQ$5+1,'P23+P24 monthly Buchungen'!P2:P859,"Einnahmen")+SUMIFS('P23+P24 monthly Buchungen'!F2:F859,'P23+P24 monthly Buchungen'!D2:D859,$E10,'P23+P24 monthly Buchungen'!C2:C859,"&gt;="&amp;BQ$4,'P23+P24 monthly Buchungen'!C2:C859,"&lt;"&amp;BQ$5+1,'P23+P24 monthly Buchungen'!L2:L859,"Einnahmen")-SUMIFS('P23+P24 monthly Buchungen'!F2:F859,'P23+P24 monthly Buchungen'!D2:D859,$E10,'P23+P24 monthly Buchungen'!C2:C859,"&gt;="&amp;BQ$4,'P23+P24 monthly Buchungen'!C2:C859,"&lt;"&amp;BQ$5+1,'P23+P24 monthly Buchungen'!P2:P859,"Ausgaben")</f>
        <v>85.3</v>
      </c>
      <c r="BR10" s="21"/>
      <c r="BU10" s="29">
        <v>10770</v>
      </c>
      <c r="BV10" s="21"/>
      <c r="BY10" s="29">
        <v>10770</v>
      </c>
      <c r="BZ10" s="21"/>
      <c r="CC10" s="26">
        <f>SUMIFS('P23+P24 monthly Buchungen'!F2:F859,'P23+P24 monthly Buchungen'!D2:D859,$E10,'P23+P24 monthly Buchungen'!C2:C859,"&gt;="&amp;CC$4,'P23+P24 monthly Buchungen'!C2:C859,"&lt;"&amp;CC$5+1,'P23+P24 monthly Buchungen'!L2:L859,"Ausgaben")-SUMIFS('P23+P24 monthly Buchungen'!F2:F859,'P23+P24 monthly Buchungen'!D2:D859,$E10,'P23+P24 monthly Buchungen'!C2:C859,"&gt;="&amp;CC$4,'P23+P24 monthly Buchungen'!C2:C859,"&lt;"&amp;CC$5+1,'P23+P24 monthly Buchungen'!P2:P859,"Einnahmen")+SUMIFS('P23+P24 monthly Buchungen'!F2:F859,'P23+P24 monthly Buchungen'!D2:D859,$E10,'P23+P24 monthly Buchungen'!C2:C859,"&gt;="&amp;CC$4,'P23+P24 monthly Buchungen'!C2:C859,"&lt;"&amp;CC$5+1,'P23+P24 monthly Buchungen'!L2:L859,"Einnahmen")-SUMIFS('P23+P24 monthly Buchungen'!F2:F859,'P23+P24 monthly Buchungen'!D2:D859,$E10,'P23+P24 monthly Buchungen'!C2:C859,"&gt;="&amp;CC$4,'P23+P24 monthly Buchungen'!C2:C859,"&lt;"&amp;CC$5+1,'P23+P24 monthly Buchungen'!P2:P859,"Ausgaben")</f>
        <v>1087.22</v>
      </c>
      <c r="CD10" s="21"/>
      <c r="CG10" s="26">
        <f>SUMIFS('P23+P24 monthly Buchungen'!F2:F859,'P23+P24 monthly Buchungen'!D2:D859,$E10,'P23+P24 monthly Buchungen'!C2:C859,"&gt;="&amp;CG$4,'P23+P24 monthly Buchungen'!C2:C859,"&lt;"&amp;CG$5+1,'P23+P24 monthly Buchungen'!L2:L859,"Ausgaben")-SUMIFS('P23+P24 monthly Buchungen'!F2:F859,'P23+P24 monthly Buchungen'!D2:D859,$E10,'P23+P24 monthly Buchungen'!C2:C859,"&gt;="&amp;CG$4,'P23+P24 monthly Buchungen'!C2:C859,"&lt;"&amp;CG$5+1,'P23+P24 monthly Buchungen'!P2:P859,"Einnahmen")+SUMIFS('P23+P24 monthly Buchungen'!F2:F859,'P23+P24 monthly Buchungen'!D2:D859,$E10,'P23+P24 monthly Buchungen'!C2:C859,"&gt;="&amp;CG$4,'P23+P24 monthly Buchungen'!C2:C859,"&lt;"&amp;CG$5+1,'P23+P24 monthly Buchungen'!L2:L859,"Einnahmen")-SUMIFS('P23+P24 monthly Buchungen'!F2:F859,'P23+P24 monthly Buchungen'!D2:D859,$E10,'P23+P24 monthly Buchungen'!C2:C859,"&gt;="&amp;CG$4,'P23+P24 monthly Buchungen'!C2:C859,"&lt;"&amp;CG$5+1,'P23+P24 monthly Buchungen'!P2:P859,"Ausgaben")</f>
        <v>27.39</v>
      </c>
      <c r="CH10" s="21"/>
      <c r="CK10" s="26">
        <f>SUMIFS('P23+P24 monthly Buchungen'!F2:F859,'P23+P24 monthly Buchungen'!D2:D859,$E10,'P23+P24 monthly Buchungen'!C2:C859,"&gt;="&amp;CK$4,'P23+P24 monthly Buchungen'!C2:C859,"&lt;"&amp;CK$5+1,'P23+P24 monthly Buchungen'!L2:L859,"Ausgaben")-SUMIFS('P23+P24 monthly Buchungen'!F2:F859,'P23+P24 monthly Buchungen'!D2:D859,$E10,'P23+P24 monthly Buchungen'!C2:C859,"&gt;="&amp;CK$4,'P23+P24 monthly Buchungen'!C2:C859,"&lt;"&amp;CK$5+1,'P23+P24 monthly Buchungen'!P2:P859,"Einnahmen")+SUMIFS('P23+P24 monthly Buchungen'!F2:F859,'P23+P24 monthly Buchungen'!D2:D859,$E10,'P23+P24 monthly Buchungen'!C2:C859,"&gt;="&amp;CK$4,'P23+P24 monthly Buchungen'!C2:C859,"&lt;"&amp;CK$5+1,'P23+P24 monthly Buchungen'!L2:L859,"Einnahmen")-SUMIFS('P23+P24 monthly Buchungen'!F2:F859,'P23+P24 monthly Buchungen'!D2:D859,$E10,'P23+P24 monthly Buchungen'!C2:C859,"&gt;="&amp;CK$4,'P23+P24 monthly Buchungen'!C2:C859,"&lt;"&amp;CK$5+1,'P23+P24 monthly Buchungen'!P2:P859,"Ausgaben")</f>
        <v>758.09</v>
      </c>
      <c r="CL10" s="21"/>
      <c r="CO10" s="26">
        <f>SUMIFS('P23+P24 monthly Buchungen'!F2:F859,'P23+P24 monthly Buchungen'!D2:D859,$E10,'P23+P24 monthly Buchungen'!C2:C859,"&gt;="&amp;CO$4,'P23+P24 monthly Buchungen'!C2:C859,"&lt;"&amp;CO$5+1,'P23+P24 monthly Buchungen'!L2:L859,"Ausgaben")-SUMIFS('P23+P24 monthly Buchungen'!F2:F859,'P23+P24 monthly Buchungen'!D2:D859,$E10,'P23+P24 monthly Buchungen'!C2:C859,"&gt;="&amp;CO$4,'P23+P24 monthly Buchungen'!C2:C859,"&lt;"&amp;CO$5+1,'P23+P24 monthly Buchungen'!P2:P859,"Einnahmen")+SUMIFS('P23+P24 monthly Buchungen'!F2:F859,'P23+P24 monthly Buchungen'!D2:D859,$E10,'P23+P24 monthly Buchungen'!C2:C859,"&gt;="&amp;CO$4,'P23+P24 monthly Buchungen'!C2:C859,"&lt;"&amp;CO$5+1,'P23+P24 monthly Buchungen'!L2:L859,"Einnahmen")-SUMIFS('P23+P24 monthly Buchungen'!F2:F859,'P23+P24 monthly Buchungen'!D2:D859,$E10,'P23+P24 monthly Buchungen'!C2:C859,"&gt;="&amp;CO$4,'P23+P24 monthly Buchungen'!C2:C859,"&lt;"&amp;CO$5+1,'P23+P24 monthly Buchungen'!P2:P859,"Ausgaben")</f>
        <v>568.99</v>
      </c>
      <c r="CP10" s="21"/>
      <c r="CS10" s="26">
        <f>SUMIFS('P23+P24 monthly Buchungen'!F2:F859,'P23+P24 monthly Buchungen'!D2:D859,$E10,'P23+P24 monthly Buchungen'!C2:C859,"&gt;="&amp;CS$4,'P23+P24 monthly Buchungen'!C2:C859,"&lt;"&amp;CS$5+1,'P23+P24 monthly Buchungen'!L2:L859,"Ausgaben")-SUMIFS('P23+P24 monthly Buchungen'!F2:F859,'P23+P24 monthly Buchungen'!D2:D859,$E10,'P23+P24 monthly Buchungen'!C2:C859,"&gt;="&amp;CS$4,'P23+P24 monthly Buchungen'!C2:C859,"&lt;"&amp;CS$5+1,'P23+P24 monthly Buchungen'!P2:P859,"Einnahmen")+SUMIFS('P23+P24 monthly Buchungen'!F2:F859,'P23+P24 monthly Buchungen'!D2:D859,$E10,'P23+P24 monthly Buchungen'!C2:C859,"&gt;="&amp;CS$4,'P23+P24 monthly Buchungen'!C2:C859,"&lt;"&amp;CS$5+1,'P23+P24 monthly Buchungen'!L2:L859,"Einnahmen")-SUMIFS('P23+P24 monthly Buchungen'!F2:F859,'P23+P24 monthly Buchungen'!D2:D859,$E10,'P23+P24 monthly Buchungen'!C2:C859,"&gt;="&amp;CS$4,'P23+P24 monthly Buchungen'!C2:C859,"&lt;"&amp;CS$5+1,'P23+P24 monthly Buchungen'!P2:P859,"Ausgaben")</f>
        <v>1108.8499999999999</v>
      </c>
      <c r="CT10" s="21"/>
      <c r="CW10" s="26">
        <f>SUMIFS('P23+P24 monthly Buchungen'!F2:F859,'P23+P24 monthly Buchungen'!D2:D859,$E10,'P23+P24 monthly Buchungen'!C2:C859,"&gt;="&amp;CW$4,'P23+P24 monthly Buchungen'!C2:C859,"&lt;"&amp;CW$5+1,'P23+P24 monthly Buchungen'!L2:L859,"Ausgaben")-SUMIFS('P23+P24 monthly Buchungen'!F2:F859,'P23+P24 monthly Buchungen'!D2:D859,$E10,'P23+P24 monthly Buchungen'!C2:C859,"&gt;="&amp;CW$4,'P23+P24 monthly Buchungen'!C2:C859,"&lt;"&amp;CW$5+1,'P23+P24 monthly Buchungen'!P2:P859,"Einnahmen")+SUMIFS('P23+P24 monthly Buchungen'!F2:F859,'P23+P24 monthly Buchungen'!D2:D859,$E10,'P23+P24 monthly Buchungen'!C2:C859,"&gt;="&amp;CW$4,'P23+P24 monthly Buchungen'!C2:C859,"&lt;"&amp;CW$5+1,'P23+P24 monthly Buchungen'!L2:L859,"Einnahmen")-SUMIFS('P23+P24 monthly Buchungen'!F2:F859,'P23+P24 monthly Buchungen'!D2:D859,$E10,'P23+P24 monthly Buchungen'!C2:C859,"&gt;="&amp;CW$4,'P23+P24 monthly Buchungen'!C2:C859,"&lt;"&amp;CW$5+1,'P23+P24 monthly Buchungen'!P2:P859,"Ausgaben")</f>
        <v>2161.5500000000002</v>
      </c>
      <c r="CX10" s="21"/>
      <c r="DA10" s="26">
        <f>SUMIFS('P23+P24 monthly Buchungen'!F2:F859,'P23+P24 monthly Buchungen'!D2:D859,$E10,'P23+P24 monthly Buchungen'!C2:C859,"&gt;="&amp;DA$4,'P23+P24 monthly Buchungen'!C2:C859,"&lt;"&amp;DA$5+1,'P23+P24 monthly Buchungen'!L2:L859,"Ausgaben")-SUMIFS('P23+P24 monthly Buchungen'!F2:F859,'P23+P24 monthly Buchungen'!D2:D859,$E10,'P23+P24 monthly Buchungen'!C2:C859,"&gt;="&amp;DA$4,'P23+P24 monthly Buchungen'!C2:C859,"&lt;"&amp;DA$5+1,'P23+P24 monthly Buchungen'!P2:P859,"Einnahmen")+SUMIFS('P23+P24 monthly Buchungen'!F2:F859,'P23+P24 monthly Buchungen'!D2:D859,$E10,'P23+P24 monthly Buchungen'!C2:C859,"&gt;="&amp;DA$4,'P23+P24 monthly Buchungen'!C2:C859,"&lt;"&amp;DA$5+1,'P23+P24 monthly Buchungen'!L2:L859,"Einnahmen")-SUMIFS('P23+P24 monthly Buchungen'!F2:F859,'P23+P24 monthly Buchungen'!D2:D859,$E10,'P23+P24 monthly Buchungen'!C2:C859,"&gt;="&amp;DA$4,'P23+P24 monthly Buchungen'!C2:C859,"&lt;"&amp;DA$5+1,'P23+P24 monthly Buchungen'!P2:P859,"Ausgaben")</f>
        <v>34.129999999999995</v>
      </c>
      <c r="DB10" s="21"/>
      <c r="DE10" s="26">
        <f>SUMIFS('P23+P24 monthly Buchungen'!F2:F859,'P23+P24 monthly Buchungen'!D2:D859,$E10,'P23+P24 monthly Buchungen'!C2:C859,"&gt;="&amp;DE$4,'P23+P24 monthly Buchungen'!C2:C859,"&lt;"&amp;DE$5+1,'P23+P24 monthly Buchungen'!L2:L859,"Ausgaben")-SUMIFS('P23+P24 monthly Buchungen'!F2:F859,'P23+P24 monthly Buchungen'!D2:D859,$E10,'P23+P24 monthly Buchungen'!C2:C859,"&gt;="&amp;DE$4,'P23+P24 monthly Buchungen'!C2:C859,"&lt;"&amp;DE$5+1,'P23+P24 monthly Buchungen'!P2:P859,"Einnahmen")+SUMIFS('P23+P24 monthly Buchungen'!F2:F859,'P23+P24 monthly Buchungen'!D2:D859,$E10,'P23+P24 monthly Buchungen'!C2:C859,"&gt;="&amp;DE$4,'P23+P24 monthly Buchungen'!C2:C859,"&lt;"&amp;DE$5+1,'P23+P24 monthly Buchungen'!L2:L859,"Einnahmen")-SUMIFS('P23+P24 monthly Buchungen'!F2:F859,'P23+P24 monthly Buchungen'!D2:D859,$E10,'P23+P24 monthly Buchungen'!C2:C859,"&gt;="&amp;DE$4,'P23+P24 monthly Buchungen'!C2:C859,"&lt;"&amp;DE$5+1,'P23+P24 monthly Buchungen'!P2:P859,"Ausgaben")</f>
        <v>259.58</v>
      </c>
      <c r="DF10" s="21"/>
      <c r="DI10" s="26">
        <f>SUMIFS('P23+P24 monthly Buchungen'!F2:F859,'P23+P24 monthly Buchungen'!D2:D859,$E10,'P23+P24 monthly Buchungen'!C2:C859,"&gt;="&amp;DI$4,'P23+P24 monthly Buchungen'!C2:C859,"&lt;"&amp;DI$5+1,'P23+P24 monthly Buchungen'!L2:L859,"Ausgaben")-SUMIFS('P23+P24 monthly Buchungen'!F2:F859,'P23+P24 monthly Buchungen'!D2:D859,$E10,'P23+P24 monthly Buchungen'!C2:C859,"&gt;="&amp;DI$4,'P23+P24 monthly Buchungen'!C2:C859,"&lt;"&amp;DI$5+1,'P23+P24 monthly Buchungen'!P2:P859,"Einnahmen")+SUMIFS('P23+P24 monthly Buchungen'!F2:F859,'P23+P24 monthly Buchungen'!D2:D859,$E10,'P23+P24 monthly Buchungen'!C2:C859,"&gt;="&amp;DI$4,'P23+P24 monthly Buchungen'!C2:C859,"&lt;"&amp;DI$5+1,'P23+P24 monthly Buchungen'!L2:L859,"Einnahmen")-SUMIFS('P23+P24 monthly Buchungen'!F2:F859,'P23+P24 monthly Buchungen'!D2:D859,$E10,'P23+P24 monthly Buchungen'!C2:C859,"&gt;="&amp;DI$4,'P23+P24 monthly Buchungen'!C2:C859,"&lt;"&amp;DI$5+1,'P23+P24 monthly Buchungen'!P2:P859,"Ausgaben")</f>
        <v>373</v>
      </c>
      <c r="DJ10" s="21"/>
      <c r="DM10" s="26">
        <f>SUMIFS('P23+P24 monthly Buchungen'!F2:F859,'P23+P24 monthly Buchungen'!D2:D859,$E10,'P23+P24 monthly Buchungen'!C2:C859,"&gt;="&amp;DM$4,'P23+P24 monthly Buchungen'!C2:C859,"&lt;"&amp;DM$5+1,'P23+P24 monthly Buchungen'!L2:L859,"Ausgaben")-SUMIFS('P23+P24 monthly Buchungen'!F2:F859,'P23+P24 monthly Buchungen'!D2:D859,$E10,'P23+P24 monthly Buchungen'!C2:C859,"&gt;="&amp;DM$4,'P23+P24 monthly Buchungen'!C2:C859,"&lt;"&amp;DM$5+1,'P23+P24 monthly Buchungen'!P2:P859,"Einnahmen")+SUMIFS('P23+P24 monthly Buchungen'!F2:F859,'P23+P24 monthly Buchungen'!D2:D859,$E10,'P23+P24 monthly Buchungen'!C2:C859,"&gt;="&amp;DM$4,'P23+P24 monthly Buchungen'!C2:C859,"&lt;"&amp;DM$5+1,'P23+P24 monthly Buchungen'!L2:L859,"Einnahmen")-SUMIFS('P23+P24 monthly Buchungen'!F2:F859,'P23+P24 monthly Buchungen'!D2:D859,$E10,'P23+P24 monthly Buchungen'!C2:C859,"&gt;="&amp;DM$4,'P23+P24 monthly Buchungen'!C2:C859,"&lt;"&amp;DM$5+1,'P23+P24 monthly Buchungen'!P2:P859,"Ausgaben")</f>
        <v>3881.4800000000005</v>
      </c>
      <c r="DN10" s="21"/>
      <c r="DQ10" s="26">
        <f>SUMIFS('P23+P24 monthly Buchungen'!F2:F859,'P23+P24 monthly Buchungen'!D2:D859,$E10,'P23+P24 monthly Buchungen'!C2:C859,"&gt;="&amp;DQ$4,'P23+P24 monthly Buchungen'!C2:C859,"&lt;"&amp;DQ$5+1,'P23+P24 monthly Buchungen'!L2:L859,"Ausgaben")-SUMIFS('P23+P24 monthly Buchungen'!F2:F859,'P23+P24 monthly Buchungen'!D2:D859,$E10,'P23+P24 monthly Buchungen'!C2:C859,"&gt;="&amp;DQ$4,'P23+P24 monthly Buchungen'!C2:C859,"&lt;"&amp;DQ$5+1,'P23+P24 monthly Buchungen'!P2:P859,"Einnahmen")+SUMIFS('P23+P24 monthly Buchungen'!F2:F859,'P23+P24 monthly Buchungen'!D2:D859,$E10,'P23+P24 monthly Buchungen'!C2:C859,"&gt;="&amp;DQ$4,'P23+P24 monthly Buchungen'!C2:C859,"&lt;"&amp;DQ$5+1,'P23+P24 monthly Buchungen'!L2:L859,"Einnahmen")-SUMIFS('P23+P24 monthly Buchungen'!F2:F859,'P23+P24 monthly Buchungen'!D2:D859,$E10,'P23+P24 monthly Buchungen'!C2:C859,"&gt;="&amp;DQ$4,'P23+P24 monthly Buchungen'!C2:C859,"&lt;"&amp;DQ$5+1,'P23+P24 monthly Buchungen'!P2:P859,"Ausgaben")</f>
        <v>258.93</v>
      </c>
      <c r="DR10" s="21"/>
      <c r="DU10" s="26">
        <f>SUMIFS('P23+P24 monthly Buchungen'!F2:F859,'P23+P24 monthly Buchungen'!D2:D859,$E10,'P23+P24 monthly Buchungen'!C2:C859,"&gt;="&amp;DU$4,'P23+P24 monthly Buchungen'!C2:C859,"&lt;"&amp;DU$5+1,'P23+P24 monthly Buchungen'!L2:L859,"Ausgaben")-SUMIFS('P23+P24 monthly Buchungen'!F2:F859,'P23+P24 monthly Buchungen'!D2:D859,$E10,'P23+P24 monthly Buchungen'!C2:C859,"&gt;="&amp;DU$4,'P23+P24 monthly Buchungen'!C2:C859,"&lt;"&amp;DU$5+1,'P23+P24 monthly Buchungen'!P2:P859,"Einnahmen")+SUMIFS('P23+P24 monthly Buchungen'!F2:F859,'P23+P24 monthly Buchungen'!D2:D859,$E10,'P23+P24 monthly Buchungen'!C2:C859,"&gt;="&amp;DU$4,'P23+P24 monthly Buchungen'!C2:C859,"&lt;"&amp;DU$5+1,'P23+P24 monthly Buchungen'!L2:L859,"Einnahmen")-SUMIFS('P23+P24 monthly Buchungen'!F2:F859,'P23+P24 monthly Buchungen'!D2:D859,$E10,'P23+P24 monthly Buchungen'!C2:C859,"&gt;="&amp;DU$4,'P23+P24 monthly Buchungen'!C2:C859,"&lt;"&amp;DU$5+1,'P23+P24 monthly Buchungen'!P2:P859,"Ausgaben")</f>
        <v>108.03</v>
      </c>
      <c r="DV10" s="21"/>
      <c r="DY10" s="29">
        <v>10760</v>
      </c>
      <c r="DZ10" s="21"/>
      <c r="EC10" s="29">
        <v>10760</v>
      </c>
      <c r="ED10" s="21"/>
      <c r="EG10" s="26">
        <f>SUMIFS('P23+P24 monthly Buchungen'!F2:F859,'P23+P24 monthly Buchungen'!D2:D859,$E10,'P23+P24 monthly Buchungen'!C2:C859,"&gt;="&amp;EG$4,'P23+P24 monthly Buchungen'!C2:C859,"&lt;"&amp;EG$5+1,'P23+P24 monthly Buchungen'!L2:L859,"Ausgaben")-SUMIFS('P23+P24 monthly Buchungen'!F2:F859,'P23+P24 monthly Buchungen'!D2:D859,$E10,'P23+P24 monthly Buchungen'!C2:C859,"&gt;="&amp;EG$4,'P23+P24 monthly Buchungen'!C2:C859,"&lt;"&amp;EG$5+1,'P23+P24 monthly Buchungen'!P2:P859,"Einnahmen")+SUMIFS('P23+P24 monthly Buchungen'!F2:F859,'P23+P24 monthly Buchungen'!D2:D859,$E10,'P23+P24 monthly Buchungen'!C2:C859,"&gt;="&amp;EG$4,'P23+P24 monthly Buchungen'!C2:C859,"&lt;"&amp;EG$5+1,'P23+P24 monthly Buchungen'!L2:L859,"Einnahmen")-SUMIFS('P23+P24 monthly Buchungen'!F2:F859,'P23+P24 monthly Buchungen'!D2:D859,$E10,'P23+P24 monthly Buchungen'!C2:C859,"&gt;="&amp;EG$4,'P23+P24 monthly Buchungen'!C2:C859,"&lt;"&amp;EG$5+1,'P23+P24 monthly Buchungen'!P2:P859,"Ausgaben")</f>
        <v>586.98</v>
      </c>
      <c r="EH10" s="21"/>
      <c r="EK10" s="26">
        <f>SUMIFS('P23+P24 monthly Buchungen'!F2:F859,'P23+P24 monthly Buchungen'!D2:D859,$E10,'P23+P24 monthly Buchungen'!C2:C859,"&gt;="&amp;EK$4,'P23+P24 monthly Buchungen'!C2:C859,"&lt;"&amp;EK$5+1,'P23+P24 monthly Buchungen'!L2:L859,"Ausgaben")-SUMIFS('P23+P24 monthly Buchungen'!F2:F859,'P23+P24 monthly Buchungen'!D2:D859,$E10,'P23+P24 monthly Buchungen'!C2:C859,"&gt;="&amp;EK$4,'P23+P24 monthly Buchungen'!C2:C859,"&lt;"&amp;EK$5+1,'P23+P24 monthly Buchungen'!P2:P859,"Einnahmen")+SUMIFS('P23+P24 monthly Buchungen'!F2:F859,'P23+P24 monthly Buchungen'!D2:D859,$E10,'P23+P24 monthly Buchungen'!C2:C859,"&gt;="&amp;EK$4,'P23+P24 monthly Buchungen'!C2:C859,"&lt;"&amp;EK$5+1,'P23+P24 monthly Buchungen'!L2:L859,"Einnahmen")-SUMIFS('P23+P24 monthly Buchungen'!F2:F859,'P23+P24 monthly Buchungen'!D2:D859,$E10,'P23+P24 monthly Buchungen'!C2:C859,"&gt;="&amp;EK$4,'P23+P24 monthly Buchungen'!C2:C859,"&lt;"&amp;EK$5+1,'P23+P24 monthly Buchungen'!P2:P859,"Ausgaben")</f>
        <v>1102.01</v>
      </c>
      <c r="EL10" s="21"/>
      <c r="EO10" s="26">
        <f>SUMIFS('P23+P24 monthly Buchungen'!F2:F859,'P23+P24 monthly Buchungen'!D2:D859,$E10,'P23+P24 monthly Buchungen'!C2:C859,"&gt;="&amp;EO$4,'P23+P24 monthly Buchungen'!C2:C859,"&lt;"&amp;EO$5+1,'P23+P24 monthly Buchungen'!L2:L859,"Ausgaben")-SUMIFS('P23+P24 monthly Buchungen'!F2:F859,'P23+P24 monthly Buchungen'!D2:D859,$E10,'P23+P24 monthly Buchungen'!C2:C859,"&gt;="&amp;EO$4,'P23+P24 monthly Buchungen'!C2:C859,"&lt;"&amp;EO$5+1,'P23+P24 monthly Buchungen'!P2:P859,"Einnahmen")+SUMIFS('P23+P24 monthly Buchungen'!F2:F859,'P23+P24 monthly Buchungen'!D2:D859,$E10,'P23+P24 monthly Buchungen'!C2:C859,"&gt;="&amp;EO$4,'P23+P24 monthly Buchungen'!C2:C859,"&lt;"&amp;EO$5+1,'P23+P24 monthly Buchungen'!L2:L859,"Einnahmen")-SUMIFS('P23+P24 monthly Buchungen'!F2:F859,'P23+P24 monthly Buchungen'!D2:D859,$E10,'P23+P24 monthly Buchungen'!C2:C859,"&gt;="&amp;EO$4,'P23+P24 monthly Buchungen'!C2:C859,"&lt;"&amp;EO$5+1,'P23+P24 monthly Buchungen'!P2:P859,"Ausgaben")</f>
        <v>2952.2900000000004</v>
      </c>
      <c r="EP10" s="21"/>
      <c r="ES10" s="26">
        <f>SUMIFS('P23+P24 monthly Buchungen'!F2:F859,'P23+P24 monthly Buchungen'!D2:D859,$E10,'P23+P24 monthly Buchungen'!C2:C859,"&gt;="&amp;ES$4,'P23+P24 monthly Buchungen'!C2:C859,"&lt;"&amp;ES$5+1,'P23+P24 monthly Buchungen'!L2:L859,"Ausgaben")-SUMIFS('P23+P24 monthly Buchungen'!F2:F859,'P23+P24 monthly Buchungen'!D2:D859,$E10,'P23+P24 monthly Buchungen'!C2:C859,"&gt;="&amp;ES$4,'P23+P24 monthly Buchungen'!C2:C859,"&lt;"&amp;ES$5+1,'P23+P24 monthly Buchungen'!P2:P859,"Einnahmen")+SUMIFS('P23+P24 monthly Buchungen'!F2:F859,'P23+P24 monthly Buchungen'!D2:D859,$E10,'P23+P24 monthly Buchungen'!C2:C859,"&gt;="&amp;ES$4,'P23+P24 monthly Buchungen'!C2:C859,"&lt;"&amp;ES$5+1,'P23+P24 monthly Buchungen'!L2:L859,"Einnahmen")-SUMIFS('P23+P24 monthly Buchungen'!F2:F859,'P23+P24 monthly Buchungen'!D2:D859,$E10,'P23+P24 monthly Buchungen'!C2:C859,"&gt;="&amp;ES$4,'P23+P24 monthly Buchungen'!C2:C859,"&lt;"&amp;ES$5+1,'P23+P24 monthly Buchungen'!P2:P859,"Ausgaben")</f>
        <v>1184.24</v>
      </c>
      <c r="ET10" s="21"/>
      <c r="EW10" s="26">
        <f>SUMIFS('P23+P24 monthly Buchungen'!F2:F859,'P23+P24 monthly Buchungen'!D2:D859,$E10,'P23+P24 monthly Buchungen'!C2:C859,"&gt;="&amp;EW$4,'P23+P24 monthly Buchungen'!C2:C859,"&lt;"&amp;EW$5+1,'P23+P24 monthly Buchungen'!L2:L859,"Ausgaben")-SUMIFS('P23+P24 monthly Buchungen'!F2:F859,'P23+P24 monthly Buchungen'!D2:D859,$E10,'P23+P24 monthly Buchungen'!C2:C859,"&gt;="&amp;EW$4,'P23+P24 monthly Buchungen'!C2:C859,"&lt;"&amp;EW$5+1,'P23+P24 monthly Buchungen'!P2:P859,"Einnahmen")+SUMIFS('P23+P24 monthly Buchungen'!F2:F859,'P23+P24 monthly Buchungen'!D2:D859,$E10,'P23+P24 monthly Buchungen'!C2:C859,"&gt;="&amp;EW$4,'P23+P24 monthly Buchungen'!C2:C859,"&lt;"&amp;EW$5+1,'P23+P24 monthly Buchungen'!L2:L859,"Einnahmen")-SUMIFS('P23+P24 monthly Buchungen'!F2:F859,'P23+P24 monthly Buchungen'!D2:D859,$E10,'P23+P24 monthly Buchungen'!C2:C859,"&gt;="&amp;EW$4,'P23+P24 monthly Buchungen'!C2:C859,"&lt;"&amp;EW$5+1,'P23+P24 monthly Buchungen'!P2:P859,"Ausgaben")</f>
        <v>0</v>
      </c>
      <c r="EX10" s="21"/>
      <c r="FA10" s="26">
        <f>SUMIFS('P23+P24 monthly Buchungen'!F2:F859,'P23+P24 monthly Buchungen'!D2:D859,$E10,'P23+P24 monthly Buchungen'!C2:C859,"&gt;="&amp;FA$4,'P23+P24 monthly Buchungen'!C2:C859,"&lt;"&amp;FA$5+1,'P23+P24 monthly Buchungen'!L2:L859,"Ausgaben")-SUMIFS('P23+P24 monthly Buchungen'!F2:F859,'P23+P24 monthly Buchungen'!D2:D859,$E10,'P23+P24 monthly Buchungen'!C2:C859,"&gt;="&amp;FA$4,'P23+P24 monthly Buchungen'!C2:C859,"&lt;"&amp;FA$5+1,'P23+P24 monthly Buchungen'!P2:P859,"Einnahmen")+SUMIFS('P23+P24 monthly Buchungen'!F2:F859,'P23+P24 monthly Buchungen'!D2:D859,$E10,'P23+P24 monthly Buchungen'!C2:C859,"&gt;="&amp;FA$4,'P23+P24 monthly Buchungen'!C2:C859,"&lt;"&amp;FA$5+1,'P23+P24 monthly Buchungen'!L2:L859,"Einnahmen")-SUMIFS('P23+P24 monthly Buchungen'!F2:F859,'P23+P24 monthly Buchungen'!D2:D859,$E10,'P23+P24 monthly Buchungen'!C2:C859,"&gt;="&amp;FA$4,'P23+P24 monthly Buchungen'!C2:C859,"&lt;"&amp;FA$5+1,'P23+P24 monthly Buchungen'!P2:P859,"Ausgaben")</f>
        <v>0</v>
      </c>
      <c r="FB10" s="21"/>
      <c r="FE10" s="26">
        <f>SUMIFS('P23+P24 monthly Buchungen'!F2:F859,'P23+P24 monthly Buchungen'!D2:D859,$E10,'P23+P24 monthly Buchungen'!C2:C859,"&gt;="&amp;FE$4,'P23+P24 monthly Buchungen'!C2:C859,"&lt;"&amp;FE$5+1,'P23+P24 monthly Buchungen'!L2:L859,"Ausgaben")-SUMIFS('P23+P24 monthly Buchungen'!F2:F859,'P23+P24 monthly Buchungen'!D2:D859,$E10,'P23+P24 monthly Buchungen'!C2:C859,"&gt;="&amp;FE$4,'P23+P24 monthly Buchungen'!C2:C859,"&lt;"&amp;FE$5+1,'P23+P24 monthly Buchungen'!P2:P859,"Einnahmen")+SUMIFS('P23+P24 monthly Buchungen'!F2:F859,'P23+P24 monthly Buchungen'!D2:D859,$E10,'P23+P24 monthly Buchungen'!C2:C859,"&gt;="&amp;FE$4,'P23+P24 monthly Buchungen'!C2:C859,"&lt;"&amp;FE$5+1,'P23+P24 monthly Buchungen'!L2:L859,"Einnahmen")-SUMIFS('P23+P24 monthly Buchungen'!F2:F859,'P23+P24 monthly Buchungen'!D2:D859,$E10,'P23+P24 monthly Buchungen'!C2:C859,"&gt;="&amp;FE$4,'P23+P24 monthly Buchungen'!C2:C859,"&lt;"&amp;FE$5+1,'P23+P24 monthly Buchungen'!P2:P859,"Ausgaben")</f>
        <v>0</v>
      </c>
      <c r="FF10" s="21"/>
      <c r="FI10" s="26">
        <f>SUMIFS('P23+P24 monthly Buchungen'!F2:F859,'P23+P24 monthly Buchungen'!D2:D859,$E10,'P23+P24 monthly Buchungen'!C2:C859,"&gt;="&amp;FI$4,'P23+P24 monthly Buchungen'!C2:C859,"&lt;"&amp;FI$5+1,'P23+P24 monthly Buchungen'!L2:L859,"Ausgaben")-SUMIFS('P23+P24 monthly Buchungen'!F2:F859,'P23+P24 monthly Buchungen'!D2:D859,$E10,'P23+P24 monthly Buchungen'!C2:C859,"&gt;="&amp;FI$4,'P23+P24 monthly Buchungen'!C2:C859,"&lt;"&amp;FI$5+1,'P23+P24 monthly Buchungen'!P2:P859,"Einnahmen")+SUMIFS('P23+P24 monthly Buchungen'!F2:F859,'P23+P24 monthly Buchungen'!D2:D859,$E10,'P23+P24 monthly Buchungen'!C2:C859,"&gt;="&amp;FI$4,'P23+P24 monthly Buchungen'!C2:C859,"&lt;"&amp;FI$5+1,'P23+P24 monthly Buchungen'!L2:L859,"Einnahmen")-SUMIFS('P23+P24 monthly Buchungen'!F2:F859,'P23+P24 monthly Buchungen'!D2:D859,$E10,'P23+P24 monthly Buchungen'!C2:C859,"&gt;="&amp;FI$4,'P23+P24 monthly Buchungen'!C2:C859,"&lt;"&amp;FI$5+1,'P23+P24 monthly Buchungen'!P2:P859,"Ausgaben")</f>
        <v>0</v>
      </c>
      <c r="FJ10" s="21"/>
      <c r="FM10" s="26">
        <f>SUMIFS('P23+P24 monthly Buchungen'!F2:F859,'P23+P24 monthly Buchungen'!D2:D859,$E10,'P23+P24 monthly Buchungen'!C2:C859,"&gt;="&amp;FM$4,'P23+P24 monthly Buchungen'!C2:C859,"&lt;"&amp;FM$5+1,'P23+P24 monthly Buchungen'!L2:L859,"Ausgaben")-SUMIFS('P23+P24 monthly Buchungen'!F2:F859,'P23+P24 monthly Buchungen'!D2:D859,$E10,'P23+P24 monthly Buchungen'!C2:C859,"&gt;="&amp;FM$4,'P23+P24 monthly Buchungen'!C2:C859,"&lt;"&amp;FM$5+1,'P23+P24 monthly Buchungen'!P2:P859,"Einnahmen")+SUMIFS('P23+P24 monthly Buchungen'!F2:F859,'P23+P24 monthly Buchungen'!D2:D859,$E10,'P23+P24 monthly Buchungen'!C2:C859,"&gt;="&amp;FM$4,'P23+P24 monthly Buchungen'!C2:C859,"&lt;"&amp;FM$5+1,'P23+P24 monthly Buchungen'!L2:L859,"Einnahmen")-SUMIFS('P23+P24 monthly Buchungen'!F2:F859,'P23+P24 monthly Buchungen'!D2:D859,$E10,'P23+P24 monthly Buchungen'!C2:C859,"&gt;="&amp;FM$4,'P23+P24 monthly Buchungen'!C2:C859,"&lt;"&amp;FM$5+1,'P23+P24 monthly Buchungen'!P2:P859,"Ausgaben")</f>
        <v>0</v>
      </c>
      <c r="FN10" s="21"/>
      <c r="FQ10" s="26">
        <f>SUMIFS('P23+P24 monthly Buchungen'!F2:F859,'P23+P24 monthly Buchungen'!D2:D859,$E10,'P23+P24 monthly Buchungen'!C2:C859,"&gt;="&amp;FQ$4,'P23+P24 monthly Buchungen'!C2:C859,"&lt;"&amp;FQ$5+1,'P23+P24 monthly Buchungen'!L2:L859,"Ausgaben")-SUMIFS('P23+P24 monthly Buchungen'!F2:F859,'P23+P24 monthly Buchungen'!D2:D859,$E10,'P23+P24 monthly Buchungen'!C2:C859,"&gt;="&amp;FQ$4,'P23+P24 monthly Buchungen'!C2:C859,"&lt;"&amp;FQ$5+1,'P23+P24 monthly Buchungen'!P2:P859,"Einnahmen")+SUMIFS('P23+P24 monthly Buchungen'!F2:F859,'P23+P24 monthly Buchungen'!D2:D859,$E10,'P23+P24 monthly Buchungen'!C2:C859,"&gt;="&amp;FQ$4,'P23+P24 monthly Buchungen'!C2:C859,"&lt;"&amp;FQ$5+1,'P23+P24 monthly Buchungen'!L2:L859,"Einnahmen")-SUMIFS('P23+P24 monthly Buchungen'!F2:F859,'P23+P24 monthly Buchungen'!D2:D859,$E10,'P23+P24 monthly Buchungen'!C2:C859,"&gt;="&amp;FQ$4,'P23+P24 monthly Buchungen'!C2:C859,"&lt;"&amp;FQ$5+1,'P23+P24 monthly Buchungen'!P2:P859,"Ausgaben")</f>
        <v>0</v>
      </c>
      <c r="FR10" s="21"/>
      <c r="FU10" s="26">
        <f>SUMIFS('P23+P24 monthly Buchungen'!F2:F859,'P23+P24 monthly Buchungen'!D2:D859,$E10,'P23+P24 monthly Buchungen'!C2:C859,"&gt;="&amp;FU$4,'P23+P24 monthly Buchungen'!C2:C859,"&lt;"&amp;FU$5+1,'P23+P24 monthly Buchungen'!L2:L859,"Ausgaben")-SUMIFS('P23+P24 monthly Buchungen'!F2:F859,'P23+P24 monthly Buchungen'!D2:D859,$E10,'P23+P24 monthly Buchungen'!C2:C859,"&gt;="&amp;FU$4,'P23+P24 monthly Buchungen'!C2:C859,"&lt;"&amp;FU$5+1,'P23+P24 monthly Buchungen'!P2:P859,"Einnahmen")+SUMIFS('P23+P24 monthly Buchungen'!F2:F859,'P23+P24 monthly Buchungen'!D2:D859,$E10,'P23+P24 monthly Buchungen'!C2:C859,"&gt;="&amp;FU$4,'P23+P24 monthly Buchungen'!C2:C859,"&lt;"&amp;FU$5+1,'P23+P24 monthly Buchungen'!L2:L859,"Einnahmen")-SUMIFS('P23+P24 monthly Buchungen'!F2:F859,'P23+P24 monthly Buchungen'!D2:D859,$E10,'P23+P24 monthly Buchungen'!C2:C859,"&gt;="&amp;FU$4,'P23+P24 monthly Buchungen'!C2:C859,"&lt;"&amp;FU$5+1,'P23+P24 monthly Buchungen'!P2:P859,"Ausgaben")</f>
        <v>0</v>
      </c>
      <c r="FV10" s="21"/>
      <c r="FY10" s="26">
        <f>SUMIFS('P23+P24 monthly Buchungen'!F2:F859,'P23+P24 monthly Buchungen'!D2:D859,$E10,'P23+P24 monthly Buchungen'!C2:C859,"&gt;="&amp;FY$4,'P23+P24 monthly Buchungen'!C2:C859,"&lt;"&amp;FY$5+1,'P23+P24 monthly Buchungen'!L2:L859,"Ausgaben")-SUMIFS('P23+P24 monthly Buchungen'!F2:F859,'P23+P24 monthly Buchungen'!D2:D859,$E10,'P23+P24 monthly Buchungen'!C2:C859,"&gt;="&amp;FY$4,'P23+P24 monthly Buchungen'!C2:C859,"&lt;"&amp;FY$5+1,'P23+P24 monthly Buchungen'!P2:P859,"Einnahmen")+SUMIFS('P23+P24 monthly Buchungen'!F2:F859,'P23+P24 monthly Buchungen'!D2:D859,$E10,'P23+P24 monthly Buchungen'!C2:C859,"&gt;="&amp;FY$4,'P23+P24 monthly Buchungen'!C2:C859,"&lt;"&amp;FY$5+1,'P23+P24 monthly Buchungen'!L2:L859,"Einnahmen")-SUMIFS('P23+P24 monthly Buchungen'!F2:F859,'P23+P24 monthly Buchungen'!D2:D859,$E10,'P23+P24 monthly Buchungen'!C2:C859,"&gt;="&amp;FY$4,'P23+P24 monthly Buchungen'!C2:C859,"&lt;"&amp;FY$5+1,'P23+P24 monthly Buchungen'!P2:P859,"Ausgaben")</f>
        <v>0</v>
      </c>
      <c r="FZ10" s="21"/>
      <c r="GC10" s="26">
        <f>SUMIFS('P23+P24 monthly Buchungen'!F2:F859,'P23+P24 monthly Buchungen'!D2:D859,$E10,'P23+P24 monthly Buchungen'!C2:C859,"&gt;="&amp;GC$4,'P23+P24 monthly Buchungen'!C2:C859,"&lt;"&amp;GC$5+1,'P23+P24 monthly Buchungen'!L2:L859,"Ausgaben")-SUMIFS('P23+P24 monthly Buchungen'!F2:F859,'P23+P24 monthly Buchungen'!D2:D859,$E10,'P23+P24 monthly Buchungen'!C2:C859,"&gt;="&amp;GC$4,'P23+P24 monthly Buchungen'!C2:C859,"&lt;"&amp;GC$5+1,'P23+P24 monthly Buchungen'!P2:P859,"Einnahmen")+SUMIFS('P23+P24 monthly Buchungen'!F2:F859,'P23+P24 monthly Buchungen'!D2:D859,$E10,'P23+P24 monthly Buchungen'!C2:C859,"&gt;="&amp;GC$4,'P23+P24 monthly Buchungen'!C2:C859,"&lt;"&amp;GC$5+1,'P23+P24 monthly Buchungen'!L2:L859,"Einnahmen")-SUMIFS('P23+P24 monthly Buchungen'!F2:F859,'P23+P24 monthly Buchungen'!D2:D859,$E10,'P23+P24 monthly Buchungen'!C2:C859,"&gt;="&amp;GC$4,'P23+P24 monthly Buchungen'!C2:C859,"&lt;"&amp;GC$5+1,'P23+P24 monthly Buchungen'!P2:P859,"Ausgaben")</f>
        <v>0</v>
      </c>
    </row>
    <row r="11" spans="1:185" x14ac:dyDescent="0.2">
      <c r="D11" t="s">
        <v>5548</v>
      </c>
      <c r="E11" t="s">
        <v>1814</v>
      </c>
      <c r="F11" s="21"/>
      <c r="I11" s="29">
        <v>15700</v>
      </c>
      <c r="J11" s="21"/>
      <c r="M11" s="29">
        <v>5250</v>
      </c>
      <c r="N11" s="21"/>
      <c r="Q11" s="29">
        <v>5250</v>
      </c>
      <c r="R11" s="21"/>
      <c r="U11" s="26">
        <f>SUMIFS('P23+P24 monthly Buchungen'!F2:F859,'P23+P24 monthly Buchungen'!D2:D859,$E11,'P23+P24 monthly Buchungen'!C2:C859,"&gt;="&amp;U$4,'P23+P24 monthly Buchungen'!C2:C859,"&lt;"&amp;U$5+1,'P23+P24 monthly Buchungen'!L2:L859,"Ausgaben")-SUMIFS('P23+P24 monthly Buchungen'!F2:F859,'P23+P24 monthly Buchungen'!D2:D859,$E11,'P23+P24 monthly Buchungen'!C2:C859,"&gt;="&amp;U$4,'P23+P24 monthly Buchungen'!C2:C859,"&lt;"&amp;U$5+1,'P23+P24 monthly Buchungen'!P2:P859,"Einnahmen")+SUMIFS('P23+P24 monthly Buchungen'!F2:F859,'P23+P24 monthly Buchungen'!D2:D859,$E11,'P23+P24 monthly Buchungen'!C2:C859,"&gt;="&amp;U$4,'P23+P24 monthly Buchungen'!C2:C859,"&lt;"&amp;U$5+1,'P23+P24 monthly Buchungen'!L2:L859,"Einnahmen")-SUMIFS('P23+P24 monthly Buchungen'!F2:F859,'P23+P24 monthly Buchungen'!D2:D859,$E11,'P23+P24 monthly Buchungen'!C2:C859,"&gt;="&amp;U$4,'P23+P24 monthly Buchungen'!C2:C859,"&lt;"&amp;U$5+1,'P23+P24 monthly Buchungen'!P2:P859,"Ausgaben")</f>
        <v>0</v>
      </c>
      <c r="V11" s="21"/>
      <c r="Y11" s="26">
        <f>SUMIFS('P23+P24 monthly Buchungen'!F2:F859,'P23+P24 monthly Buchungen'!D2:D859,$E11,'P23+P24 monthly Buchungen'!C2:C859,"&gt;="&amp;Y$4,'P23+P24 monthly Buchungen'!C2:C859,"&lt;"&amp;Y$5+1,'P23+P24 monthly Buchungen'!L2:L859,"Ausgaben")-SUMIFS('P23+P24 monthly Buchungen'!F2:F859,'P23+P24 monthly Buchungen'!D2:D859,$E11,'P23+P24 monthly Buchungen'!C2:C859,"&gt;="&amp;Y$4,'P23+P24 monthly Buchungen'!C2:C859,"&lt;"&amp;Y$5+1,'P23+P24 monthly Buchungen'!P2:P859,"Einnahmen")+SUMIFS('P23+P24 monthly Buchungen'!F2:F859,'P23+P24 monthly Buchungen'!D2:D859,$E11,'P23+P24 monthly Buchungen'!C2:C859,"&gt;="&amp;Y$4,'P23+P24 monthly Buchungen'!C2:C859,"&lt;"&amp;Y$5+1,'P23+P24 monthly Buchungen'!L2:L859,"Einnahmen")-SUMIFS('P23+P24 monthly Buchungen'!F2:F859,'P23+P24 monthly Buchungen'!D2:D859,$E11,'P23+P24 monthly Buchungen'!C2:C859,"&gt;="&amp;Y$4,'P23+P24 monthly Buchungen'!C2:C859,"&lt;"&amp;Y$5+1,'P23+P24 monthly Buchungen'!P2:P859,"Ausgaben")</f>
        <v>188.01</v>
      </c>
      <c r="Z11" s="21"/>
      <c r="AC11" s="26">
        <f>SUMIFS('P23+P24 monthly Buchungen'!F2:F859,'P23+P24 monthly Buchungen'!D2:D859,$E11,'P23+P24 monthly Buchungen'!C2:C859,"&gt;="&amp;AC$4,'P23+P24 monthly Buchungen'!C2:C859,"&lt;"&amp;AC$5+1,'P23+P24 monthly Buchungen'!L2:L859,"Ausgaben")-SUMIFS('P23+P24 monthly Buchungen'!F2:F859,'P23+P24 monthly Buchungen'!D2:D859,$E11,'P23+P24 monthly Buchungen'!C2:C859,"&gt;="&amp;AC$4,'P23+P24 monthly Buchungen'!C2:C859,"&lt;"&amp;AC$5+1,'P23+P24 monthly Buchungen'!P2:P859,"Einnahmen")+SUMIFS('P23+P24 monthly Buchungen'!F2:F859,'P23+P24 monthly Buchungen'!D2:D859,$E11,'P23+P24 monthly Buchungen'!C2:C859,"&gt;="&amp;AC$4,'P23+P24 monthly Buchungen'!C2:C859,"&lt;"&amp;AC$5+1,'P23+P24 monthly Buchungen'!L2:L859,"Einnahmen")-SUMIFS('P23+P24 monthly Buchungen'!F2:F859,'P23+P24 monthly Buchungen'!D2:D859,$E11,'P23+P24 monthly Buchungen'!C2:C859,"&gt;="&amp;AC$4,'P23+P24 monthly Buchungen'!C2:C859,"&lt;"&amp;AC$5+1,'P23+P24 monthly Buchungen'!P2:P859,"Ausgaben")</f>
        <v>463.58</v>
      </c>
      <c r="AD11" s="21"/>
      <c r="AG11" s="26">
        <f>SUMIFS('P23+P24 monthly Buchungen'!F2:F859,'P23+P24 monthly Buchungen'!D2:D859,$E11,'P23+P24 monthly Buchungen'!C2:C859,"&gt;="&amp;AG$4,'P23+P24 monthly Buchungen'!C2:C859,"&lt;"&amp;AG$5+1,'P23+P24 monthly Buchungen'!L2:L859,"Ausgaben")-SUMIFS('P23+P24 monthly Buchungen'!F2:F859,'P23+P24 monthly Buchungen'!D2:D859,$E11,'P23+P24 monthly Buchungen'!C2:C859,"&gt;="&amp;AG$4,'P23+P24 monthly Buchungen'!C2:C859,"&lt;"&amp;AG$5+1,'P23+P24 monthly Buchungen'!P2:P859,"Einnahmen")+SUMIFS('P23+P24 monthly Buchungen'!F2:F859,'P23+P24 monthly Buchungen'!D2:D859,$E11,'P23+P24 monthly Buchungen'!C2:C859,"&gt;="&amp;AG$4,'P23+P24 monthly Buchungen'!C2:C859,"&lt;"&amp;AG$5+1,'P23+P24 monthly Buchungen'!L2:L859,"Einnahmen")-SUMIFS('P23+P24 monthly Buchungen'!F2:F859,'P23+P24 monthly Buchungen'!D2:D859,$E11,'P23+P24 monthly Buchungen'!C2:C859,"&gt;="&amp;AG$4,'P23+P24 monthly Buchungen'!C2:C859,"&lt;"&amp;AG$5+1,'P23+P24 monthly Buchungen'!P2:P859,"Ausgaben")</f>
        <v>169.70000000000002</v>
      </c>
      <c r="AH11" s="21"/>
      <c r="AK11" s="26">
        <f>SUMIFS('P23+P24 monthly Buchungen'!F2:F859,'P23+P24 monthly Buchungen'!D2:D859,$E11,'P23+P24 monthly Buchungen'!C2:C859,"&gt;="&amp;AK$4,'P23+P24 monthly Buchungen'!C2:C859,"&lt;"&amp;AK$5+1,'P23+P24 monthly Buchungen'!L2:L859,"Ausgaben")-SUMIFS('P23+P24 monthly Buchungen'!F2:F859,'P23+P24 monthly Buchungen'!D2:D859,$E11,'P23+P24 monthly Buchungen'!C2:C859,"&gt;="&amp;AK$4,'P23+P24 monthly Buchungen'!C2:C859,"&lt;"&amp;AK$5+1,'P23+P24 monthly Buchungen'!P2:P859,"Einnahmen")+SUMIFS('P23+P24 monthly Buchungen'!F2:F859,'P23+P24 monthly Buchungen'!D2:D859,$E11,'P23+P24 monthly Buchungen'!C2:C859,"&gt;="&amp;AK$4,'P23+P24 monthly Buchungen'!C2:C859,"&lt;"&amp;AK$5+1,'P23+P24 monthly Buchungen'!L2:L859,"Einnahmen")-SUMIFS('P23+P24 monthly Buchungen'!F2:F859,'P23+P24 monthly Buchungen'!D2:D859,$E11,'P23+P24 monthly Buchungen'!C2:C859,"&gt;="&amp;AK$4,'P23+P24 monthly Buchungen'!C2:C859,"&lt;"&amp;AK$5+1,'P23+P24 monthly Buchungen'!P2:P859,"Ausgaben")</f>
        <v>21.88</v>
      </c>
      <c r="AL11" s="21"/>
      <c r="AO11" s="26">
        <f>SUMIFS('P23+P24 monthly Buchungen'!F2:F859,'P23+P24 monthly Buchungen'!D2:D859,$E11,'P23+P24 monthly Buchungen'!C2:C859,"&gt;="&amp;AO$4,'P23+P24 monthly Buchungen'!C2:C859,"&lt;"&amp;AO$5+1,'P23+P24 monthly Buchungen'!L2:L859,"Ausgaben")-SUMIFS('P23+P24 monthly Buchungen'!F2:F859,'P23+P24 monthly Buchungen'!D2:D859,$E11,'P23+P24 monthly Buchungen'!C2:C859,"&gt;="&amp;AO$4,'P23+P24 monthly Buchungen'!C2:C859,"&lt;"&amp;AO$5+1,'P23+P24 monthly Buchungen'!P2:P859,"Einnahmen")+SUMIFS('P23+P24 monthly Buchungen'!F2:F859,'P23+P24 monthly Buchungen'!D2:D859,$E11,'P23+P24 monthly Buchungen'!C2:C859,"&gt;="&amp;AO$4,'P23+P24 monthly Buchungen'!C2:C859,"&lt;"&amp;AO$5+1,'P23+P24 monthly Buchungen'!L2:L859,"Einnahmen")-SUMIFS('P23+P24 monthly Buchungen'!F2:F859,'P23+P24 monthly Buchungen'!D2:D859,$E11,'P23+P24 monthly Buchungen'!C2:C859,"&gt;="&amp;AO$4,'P23+P24 monthly Buchungen'!C2:C859,"&lt;"&amp;AO$5+1,'P23+P24 monthly Buchungen'!P2:P859,"Ausgaben")</f>
        <v>22.23</v>
      </c>
      <c r="AP11" s="21"/>
      <c r="AS11" s="26">
        <f>SUMIFS('P23+P24 monthly Buchungen'!F2:F859,'P23+P24 monthly Buchungen'!D2:D859,$E11,'P23+P24 monthly Buchungen'!C2:C859,"&gt;="&amp;AS$4,'P23+P24 monthly Buchungen'!C2:C859,"&lt;"&amp;AS$5+1,'P23+P24 monthly Buchungen'!L2:L859,"Ausgaben")-SUMIFS('P23+P24 monthly Buchungen'!F2:F859,'P23+P24 monthly Buchungen'!D2:D859,$E11,'P23+P24 monthly Buchungen'!C2:C859,"&gt;="&amp;AS$4,'P23+P24 monthly Buchungen'!C2:C859,"&lt;"&amp;AS$5+1,'P23+P24 monthly Buchungen'!P2:P859,"Einnahmen")+SUMIFS('P23+P24 monthly Buchungen'!F2:F859,'P23+P24 monthly Buchungen'!D2:D859,$E11,'P23+P24 monthly Buchungen'!C2:C859,"&gt;="&amp;AS$4,'P23+P24 monthly Buchungen'!C2:C859,"&lt;"&amp;AS$5+1,'P23+P24 monthly Buchungen'!L2:L859,"Einnahmen")-SUMIFS('P23+P24 monthly Buchungen'!F2:F859,'P23+P24 monthly Buchungen'!D2:D859,$E11,'P23+P24 monthly Buchungen'!C2:C859,"&gt;="&amp;AS$4,'P23+P24 monthly Buchungen'!C2:C859,"&lt;"&amp;AS$5+1,'P23+P24 monthly Buchungen'!P2:P859,"Ausgaben")</f>
        <v>21.96</v>
      </c>
      <c r="AT11" s="21"/>
      <c r="AW11" s="26">
        <f>SUMIFS('P23+P24 monthly Buchungen'!F2:F859,'P23+P24 monthly Buchungen'!D2:D859,$E11,'P23+P24 monthly Buchungen'!C2:C859,"&gt;="&amp;AW$4,'P23+P24 monthly Buchungen'!C2:C859,"&lt;"&amp;AW$5+1,'P23+P24 monthly Buchungen'!L2:L859,"Ausgaben")-SUMIFS('P23+P24 monthly Buchungen'!F2:F859,'P23+P24 monthly Buchungen'!D2:D859,$E11,'P23+P24 monthly Buchungen'!C2:C859,"&gt;="&amp;AW$4,'P23+P24 monthly Buchungen'!C2:C859,"&lt;"&amp;AW$5+1,'P23+P24 monthly Buchungen'!P2:P859,"Einnahmen")+SUMIFS('P23+P24 monthly Buchungen'!F2:F859,'P23+P24 monthly Buchungen'!D2:D859,$E11,'P23+P24 monthly Buchungen'!C2:C859,"&gt;="&amp;AW$4,'P23+P24 monthly Buchungen'!C2:C859,"&lt;"&amp;AW$5+1,'P23+P24 monthly Buchungen'!L2:L859,"Einnahmen")-SUMIFS('P23+P24 monthly Buchungen'!F2:F859,'P23+P24 monthly Buchungen'!D2:D859,$E11,'P23+P24 monthly Buchungen'!C2:C859,"&gt;="&amp;AW$4,'P23+P24 monthly Buchungen'!C2:C859,"&lt;"&amp;AW$5+1,'P23+P24 monthly Buchungen'!P2:P859,"Ausgaben")</f>
        <v>121.91</v>
      </c>
      <c r="AX11" s="21"/>
      <c r="BA11" s="26">
        <f>SUMIFS('P23+P24 monthly Buchungen'!F2:F859,'P23+P24 monthly Buchungen'!D2:D859,$E11,'P23+P24 monthly Buchungen'!C2:C859,"&gt;="&amp;BA$4,'P23+P24 monthly Buchungen'!C2:C859,"&lt;"&amp;BA$5+1,'P23+P24 monthly Buchungen'!L2:L859,"Ausgaben")-SUMIFS('P23+P24 monthly Buchungen'!F2:F859,'P23+P24 monthly Buchungen'!D2:D859,$E11,'P23+P24 monthly Buchungen'!C2:C859,"&gt;="&amp;BA$4,'P23+P24 monthly Buchungen'!C2:C859,"&lt;"&amp;BA$5+1,'P23+P24 monthly Buchungen'!P2:P859,"Einnahmen")+SUMIFS('P23+P24 monthly Buchungen'!F2:F859,'P23+P24 monthly Buchungen'!D2:D859,$E11,'P23+P24 monthly Buchungen'!C2:C859,"&gt;="&amp;BA$4,'P23+P24 monthly Buchungen'!C2:C859,"&lt;"&amp;BA$5+1,'P23+P24 monthly Buchungen'!L2:L859,"Einnahmen")-SUMIFS('P23+P24 monthly Buchungen'!F2:F859,'P23+P24 monthly Buchungen'!D2:D859,$E11,'P23+P24 monthly Buchungen'!C2:C859,"&gt;="&amp;BA$4,'P23+P24 monthly Buchungen'!C2:C859,"&lt;"&amp;BA$5+1,'P23+P24 monthly Buchungen'!P2:P859,"Ausgaben")</f>
        <v>118.83</v>
      </c>
      <c r="BB11" s="21"/>
      <c r="BE11" s="26">
        <f>SUMIFS('P23+P24 monthly Buchungen'!F2:F859,'P23+P24 monthly Buchungen'!D2:D859,$E11,'P23+P24 monthly Buchungen'!C2:C859,"&gt;="&amp;BE$4,'P23+P24 monthly Buchungen'!C2:C859,"&lt;"&amp;BE$5+1,'P23+P24 monthly Buchungen'!L2:L859,"Ausgaben")-SUMIFS('P23+P24 monthly Buchungen'!F2:F859,'P23+P24 monthly Buchungen'!D2:D859,$E11,'P23+P24 monthly Buchungen'!C2:C859,"&gt;="&amp;BE$4,'P23+P24 monthly Buchungen'!C2:C859,"&lt;"&amp;BE$5+1,'P23+P24 monthly Buchungen'!P2:P859,"Einnahmen")+SUMIFS('P23+P24 monthly Buchungen'!F2:F859,'P23+P24 monthly Buchungen'!D2:D859,$E11,'P23+P24 monthly Buchungen'!C2:C859,"&gt;="&amp;BE$4,'P23+P24 monthly Buchungen'!C2:C859,"&lt;"&amp;BE$5+1,'P23+P24 monthly Buchungen'!L2:L859,"Einnahmen")-SUMIFS('P23+P24 monthly Buchungen'!F2:F859,'P23+P24 monthly Buchungen'!D2:D859,$E11,'P23+P24 monthly Buchungen'!C2:C859,"&gt;="&amp;BE$4,'P23+P24 monthly Buchungen'!C2:C859,"&lt;"&amp;BE$5+1,'P23+P24 monthly Buchungen'!P2:P859,"Ausgaben")</f>
        <v>2475.21</v>
      </c>
      <c r="BF11" s="21"/>
      <c r="BI11" s="26">
        <f>SUMIFS('P23+P24 monthly Buchungen'!F2:F859,'P23+P24 monthly Buchungen'!D2:D859,$E11,'P23+P24 monthly Buchungen'!C2:C859,"&gt;="&amp;BI$4,'P23+P24 monthly Buchungen'!C2:C859,"&lt;"&amp;BI$5+1,'P23+P24 monthly Buchungen'!L2:L859,"Ausgaben")-SUMIFS('P23+P24 monthly Buchungen'!F2:F859,'P23+P24 monthly Buchungen'!D2:D859,$E11,'P23+P24 monthly Buchungen'!C2:C859,"&gt;="&amp;BI$4,'P23+P24 monthly Buchungen'!C2:C859,"&lt;"&amp;BI$5+1,'P23+P24 monthly Buchungen'!P2:P859,"Einnahmen")+SUMIFS('P23+P24 monthly Buchungen'!F2:F859,'P23+P24 monthly Buchungen'!D2:D859,$E11,'P23+P24 monthly Buchungen'!C2:C859,"&gt;="&amp;BI$4,'P23+P24 monthly Buchungen'!C2:C859,"&lt;"&amp;BI$5+1,'P23+P24 monthly Buchungen'!L2:L859,"Einnahmen")-SUMIFS('P23+P24 monthly Buchungen'!F2:F859,'P23+P24 monthly Buchungen'!D2:D859,$E11,'P23+P24 monthly Buchungen'!C2:C859,"&gt;="&amp;BI$4,'P23+P24 monthly Buchungen'!C2:C859,"&lt;"&amp;BI$5+1,'P23+P24 monthly Buchungen'!P2:P859,"Ausgaben")</f>
        <v>32.14</v>
      </c>
      <c r="BJ11" s="21"/>
      <c r="BM11" s="26">
        <f>SUMIFS('P23+P24 monthly Buchungen'!F2:F859,'P23+P24 monthly Buchungen'!D2:D859,$E11,'P23+P24 monthly Buchungen'!C2:C859,"&gt;="&amp;BM$4,'P23+P24 monthly Buchungen'!C2:C859,"&lt;"&amp;BM$5+1,'P23+P24 monthly Buchungen'!L2:L859,"Ausgaben")-SUMIFS('P23+P24 monthly Buchungen'!F2:F859,'P23+P24 monthly Buchungen'!D2:D859,$E11,'P23+P24 monthly Buchungen'!C2:C859,"&gt;="&amp;BM$4,'P23+P24 monthly Buchungen'!C2:C859,"&lt;"&amp;BM$5+1,'P23+P24 monthly Buchungen'!P2:P859,"Einnahmen")+SUMIFS('P23+P24 monthly Buchungen'!F2:F859,'P23+P24 monthly Buchungen'!D2:D859,$E11,'P23+P24 monthly Buchungen'!C2:C859,"&gt;="&amp;BM$4,'P23+P24 monthly Buchungen'!C2:C859,"&lt;"&amp;BM$5+1,'P23+P24 monthly Buchungen'!L2:L859,"Einnahmen")-SUMIFS('P23+P24 monthly Buchungen'!F2:F859,'P23+P24 monthly Buchungen'!D2:D859,$E11,'P23+P24 monthly Buchungen'!C2:C859,"&gt;="&amp;BM$4,'P23+P24 monthly Buchungen'!C2:C859,"&lt;"&amp;BM$5+1,'P23+P24 monthly Buchungen'!P2:P859,"Ausgaben")</f>
        <v>1389.8</v>
      </c>
      <c r="BN11" s="21"/>
      <c r="BQ11" s="26">
        <f>SUMIFS('P23+P24 monthly Buchungen'!F2:F859,'P23+P24 monthly Buchungen'!D2:D859,$E11,'P23+P24 monthly Buchungen'!C2:C859,"&gt;="&amp;BQ$4,'P23+P24 monthly Buchungen'!C2:C859,"&lt;"&amp;BQ$5+1,'P23+P24 monthly Buchungen'!L2:L859,"Ausgaben")-SUMIFS('P23+P24 monthly Buchungen'!F2:F859,'P23+P24 monthly Buchungen'!D2:D859,$E11,'P23+P24 monthly Buchungen'!C2:C859,"&gt;="&amp;BQ$4,'P23+P24 monthly Buchungen'!C2:C859,"&lt;"&amp;BQ$5+1,'P23+P24 monthly Buchungen'!P2:P859,"Einnahmen")+SUMIFS('P23+P24 monthly Buchungen'!F2:F859,'P23+P24 monthly Buchungen'!D2:D859,$E11,'P23+P24 monthly Buchungen'!C2:C859,"&gt;="&amp;BQ$4,'P23+P24 monthly Buchungen'!C2:C859,"&lt;"&amp;BQ$5+1,'P23+P24 monthly Buchungen'!L2:L859,"Einnahmen")-SUMIFS('P23+P24 monthly Buchungen'!F2:F859,'P23+P24 monthly Buchungen'!D2:D859,$E11,'P23+P24 monthly Buchungen'!C2:C859,"&gt;="&amp;BQ$4,'P23+P24 monthly Buchungen'!C2:C859,"&lt;"&amp;BQ$5+1,'P23+P24 monthly Buchungen'!P2:P859,"Ausgaben")</f>
        <v>1023</v>
      </c>
      <c r="BR11" s="21"/>
      <c r="BU11" s="29">
        <v>5250</v>
      </c>
      <c r="BV11" s="21"/>
      <c r="BY11" s="29">
        <v>5250</v>
      </c>
      <c r="BZ11" s="21"/>
      <c r="CC11" s="26">
        <f>SUMIFS('P23+P24 monthly Buchungen'!F2:F859,'P23+P24 monthly Buchungen'!D2:D859,$E11,'P23+P24 monthly Buchungen'!C2:C859,"&gt;="&amp;CC$4,'P23+P24 monthly Buchungen'!C2:C859,"&lt;"&amp;CC$5+1,'P23+P24 monthly Buchungen'!L2:L859,"Ausgaben")-SUMIFS('P23+P24 monthly Buchungen'!F2:F859,'P23+P24 monthly Buchungen'!D2:D859,$E11,'P23+P24 monthly Buchungen'!C2:C859,"&gt;="&amp;CC$4,'P23+P24 monthly Buchungen'!C2:C859,"&lt;"&amp;CC$5+1,'P23+P24 monthly Buchungen'!P2:P859,"Einnahmen")+SUMIFS('P23+P24 monthly Buchungen'!F2:F859,'P23+P24 monthly Buchungen'!D2:D859,$E11,'P23+P24 monthly Buchungen'!C2:C859,"&gt;="&amp;CC$4,'P23+P24 monthly Buchungen'!C2:C859,"&lt;"&amp;CC$5+1,'P23+P24 monthly Buchungen'!L2:L859,"Einnahmen")-SUMIFS('P23+P24 monthly Buchungen'!F2:F859,'P23+P24 monthly Buchungen'!D2:D859,$E11,'P23+P24 monthly Buchungen'!C2:C859,"&gt;="&amp;CC$4,'P23+P24 monthly Buchungen'!C2:C859,"&lt;"&amp;CC$5+1,'P23+P24 monthly Buchungen'!P2:P859,"Ausgaben")</f>
        <v>713.72</v>
      </c>
      <c r="CD11" s="21"/>
      <c r="CG11" s="26">
        <f>SUMIFS('P23+P24 monthly Buchungen'!F2:F859,'P23+P24 monthly Buchungen'!D2:D859,$E11,'P23+P24 monthly Buchungen'!C2:C859,"&gt;="&amp;CG$4,'P23+P24 monthly Buchungen'!C2:C859,"&lt;"&amp;CG$5+1,'P23+P24 monthly Buchungen'!L2:L859,"Ausgaben")-SUMIFS('P23+P24 monthly Buchungen'!F2:F859,'P23+P24 monthly Buchungen'!D2:D859,$E11,'P23+P24 monthly Buchungen'!C2:C859,"&gt;="&amp;CG$4,'P23+P24 monthly Buchungen'!C2:C859,"&lt;"&amp;CG$5+1,'P23+P24 monthly Buchungen'!P2:P859,"Einnahmen")+SUMIFS('P23+P24 monthly Buchungen'!F2:F859,'P23+P24 monthly Buchungen'!D2:D859,$E11,'P23+P24 monthly Buchungen'!C2:C859,"&gt;="&amp;CG$4,'P23+P24 monthly Buchungen'!C2:C859,"&lt;"&amp;CG$5+1,'P23+P24 monthly Buchungen'!L2:L859,"Einnahmen")-SUMIFS('P23+P24 monthly Buchungen'!F2:F859,'P23+P24 monthly Buchungen'!D2:D859,$E11,'P23+P24 monthly Buchungen'!C2:C859,"&gt;="&amp;CG$4,'P23+P24 monthly Buchungen'!C2:C859,"&lt;"&amp;CG$5+1,'P23+P24 monthly Buchungen'!P2:P859,"Ausgaben")</f>
        <v>752.30000000000007</v>
      </c>
      <c r="CH11" s="21"/>
      <c r="CK11" s="26">
        <f>SUMIFS('P23+P24 monthly Buchungen'!F2:F859,'P23+P24 monthly Buchungen'!D2:D859,$E11,'P23+P24 monthly Buchungen'!C2:C859,"&gt;="&amp;CK$4,'P23+P24 monthly Buchungen'!C2:C859,"&lt;"&amp;CK$5+1,'P23+P24 monthly Buchungen'!L2:L859,"Ausgaben")-SUMIFS('P23+P24 monthly Buchungen'!F2:F859,'P23+P24 monthly Buchungen'!D2:D859,$E11,'P23+P24 monthly Buchungen'!C2:C859,"&gt;="&amp;CK$4,'P23+P24 monthly Buchungen'!C2:C859,"&lt;"&amp;CK$5+1,'P23+P24 monthly Buchungen'!P2:P859,"Einnahmen")+SUMIFS('P23+P24 monthly Buchungen'!F2:F859,'P23+P24 monthly Buchungen'!D2:D859,$E11,'P23+P24 monthly Buchungen'!C2:C859,"&gt;="&amp;CK$4,'P23+P24 monthly Buchungen'!C2:C859,"&lt;"&amp;CK$5+1,'P23+P24 monthly Buchungen'!L2:L859,"Einnahmen")-SUMIFS('P23+P24 monthly Buchungen'!F2:F859,'P23+P24 monthly Buchungen'!D2:D859,$E11,'P23+P24 monthly Buchungen'!C2:C859,"&gt;="&amp;CK$4,'P23+P24 monthly Buchungen'!C2:C859,"&lt;"&amp;CK$5+1,'P23+P24 monthly Buchungen'!P2:P859,"Ausgaben")</f>
        <v>22.08</v>
      </c>
      <c r="CL11" s="21"/>
      <c r="CO11" s="26">
        <f>SUMIFS('P23+P24 monthly Buchungen'!F2:F859,'P23+P24 monthly Buchungen'!D2:D859,$E11,'P23+P24 monthly Buchungen'!C2:C859,"&gt;="&amp;CO$4,'P23+P24 monthly Buchungen'!C2:C859,"&lt;"&amp;CO$5+1,'P23+P24 monthly Buchungen'!L2:L859,"Ausgaben")-SUMIFS('P23+P24 monthly Buchungen'!F2:F859,'P23+P24 monthly Buchungen'!D2:D859,$E11,'P23+P24 monthly Buchungen'!C2:C859,"&gt;="&amp;CO$4,'P23+P24 monthly Buchungen'!C2:C859,"&lt;"&amp;CO$5+1,'P23+P24 monthly Buchungen'!P2:P859,"Einnahmen")+SUMIFS('P23+P24 monthly Buchungen'!F2:F859,'P23+P24 monthly Buchungen'!D2:D859,$E11,'P23+P24 monthly Buchungen'!C2:C859,"&gt;="&amp;CO$4,'P23+P24 monthly Buchungen'!C2:C859,"&lt;"&amp;CO$5+1,'P23+P24 monthly Buchungen'!L2:L859,"Einnahmen")-SUMIFS('P23+P24 monthly Buchungen'!F2:F859,'P23+P24 monthly Buchungen'!D2:D859,$E11,'P23+P24 monthly Buchungen'!C2:C859,"&gt;="&amp;CO$4,'P23+P24 monthly Buchungen'!C2:C859,"&lt;"&amp;CO$5+1,'P23+P24 monthly Buchungen'!P2:P859,"Ausgaben")</f>
        <v>3165.63</v>
      </c>
      <c r="CP11" s="21"/>
      <c r="CS11" s="26">
        <f>SUMIFS('P23+P24 monthly Buchungen'!F2:F859,'P23+P24 monthly Buchungen'!D2:D859,$E11,'P23+P24 monthly Buchungen'!C2:C859,"&gt;="&amp;CS$4,'P23+P24 monthly Buchungen'!C2:C859,"&lt;"&amp;CS$5+1,'P23+P24 monthly Buchungen'!L2:L859,"Ausgaben")-SUMIFS('P23+P24 monthly Buchungen'!F2:F859,'P23+P24 monthly Buchungen'!D2:D859,$E11,'P23+P24 monthly Buchungen'!C2:C859,"&gt;="&amp;CS$4,'P23+P24 monthly Buchungen'!C2:C859,"&lt;"&amp;CS$5+1,'P23+P24 monthly Buchungen'!P2:P859,"Einnahmen")+SUMIFS('P23+P24 monthly Buchungen'!F2:F859,'P23+P24 monthly Buchungen'!D2:D859,$E11,'P23+P24 monthly Buchungen'!C2:C859,"&gt;="&amp;CS$4,'P23+P24 monthly Buchungen'!C2:C859,"&lt;"&amp;CS$5+1,'P23+P24 monthly Buchungen'!L2:L859,"Einnahmen")-SUMIFS('P23+P24 monthly Buchungen'!F2:F859,'P23+P24 monthly Buchungen'!D2:D859,$E11,'P23+P24 monthly Buchungen'!C2:C859,"&gt;="&amp;CS$4,'P23+P24 monthly Buchungen'!C2:C859,"&lt;"&amp;CS$5+1,'P23+P24 monthly Buchungen'!P2:P859,"Ausgaben")</f>
        <v>1081.1500000000001</v>
      </c>
      <c r="CT11" s="21"/>
      <c r="CW11" s="26">
        <f>SUMIFS('P23+P24 monthly Buchungen'!F2:F859,'P23+P24 monthly Buchungen'!D2:D859,$E11,'P23+P24 monthly Buchungen'!C2:C859,"&gt;="&amp;CW$4,'P23+P24 monthly Buchungen'!C2:C859,"&lt;"&amp;CW$5+1,'P23+P24 monthly Buchungen'!L2:L859,"Ausgaben")-SUMIFS('P23+P24 monthly Buchungen'!F2:F859,'P23+P24 monthly Buchungen'!D2:D859,$E11,'P23+P24 monthly Buchungen'!C2:C859,"&gt;="&amp;CW$4,'P23+P24 monthly Buchungen'!C2:C859,"&lt;"&amp;CW$5+1,'P23+P24 monthly Buchungen'!P2:P859,"Einnahmen")+SUMIFS('P23+P24 monthly Buchungen'!F2:F859,'P23+P24 monthly Buchungen'!D2:D859,$E11,'P23+P24 monthly Buchungen'!C2:C859,"&gt;="&amp;CW$4,'P23+P24 monthly Buchungen'!C2:C859,"&lt;"&amp;CW$5+1,'P23+P24 monthly Buchungen'!L2:L859,"Einnahmen")-SUMIFS('P23+P24 monthly Buchungen'!F2:F859,'P23+P24 monthly Buchungen'!D2:D859,$E11,'P23+P24 monthly Buchungen'!C2:C859,"&gt;="&amp;CW$4,'P23+P24 monthly Buchungen'!C2:C859,"&lt;"&amp;CW$5+1,'P23+P24 monthly Buchungen'!P2:P859,"Ausgaben")</f>
        <v>328.35</v>
      </c>
      <c r="CX11" s="21"/>
      <c r="DA11" s="26">
        <f>SUMIFS('P23+P24 monthly Buchungen'!F2:F859,'P23+P24 monthly Buchungen'!D2:D859,$E11,'P23+P24 monthly Buchungen'!C2:C859,"&gt;="&amp;DA$4,'P23+P24 monthly Buchungen'!C2:C859,"&lt;"&amp;DA$5+1,'P23+P24 monthly Buchungen'!L2:L859,"Ausgaben")-SUMIFS('P23+P24 monthly Buchungen'!F2:F859,'P23+P24 monthly Buchungen'!D2:D859,$E11,'P23+P24 monthly Buchungen'!C2:C859,"&gt;="&amp;DA$4,'P23+P24 monthly Buchungen'!C2:C859,"&lt;"&amp;DA$5+1,'P23+P24 monthly Buchungen'!P2:P859,"Einnahmen")+SUMIFS('P23+P24 monthly Buchungen'!F2:F859,'P23+P24 monthly Buchungen'!D2:D859,$E11,'P23+P24 monthly Buchungen'!C2:C859,"&gt;="&amp;DA$4,'P23+P24 monthly Buchungen'!C2:C859,"&lt;"&amp;DA$5+1,'P23+P24 monthly Buchungen'!L2:L859,"Einnahmen")-SUMIFS('P23+P24 monthly Buchungen'!F2:F859,'P23+P24 monthly Buchungen'!D2:D859,$E11,'P23+P24 monthly Buchungen'!C2:C859,"&gt;="&amp;DA$4,'P23+P24 monthly Buchungen'!C2:C859,"&lt;"&amp;DA$5+1,'P23+P24 monthly Buchungen'!P2:P859,"Ausgaben")</f>
        <v>570.61</v>
      </c>
      <c r="DB11" s="21"/>
      <c r="DE11" s="26">
        <f>SUMIFS('P23+P24 monthly Buchungen'!F2:F859,'P23+P24 monthly Buchungen'!D2:D859,$E11,'P23+P24 monthly Buchungen'!C2:C859,"&gt;="&amp;DE$4,'P23+P24 monthly Buchungen'!C2:C859,"&lt;"&amp;DE$5+1,'P23+P24 monthly Buchungen'!L2:L859,"Ausgaben")-SUMIFS('P23+P24 monthly Buchungen'!F2:F859,'P23+P24 monthly Buchungen'!D2:D859,$E11,'P23+P24 monthly Buchungen'!C2:C859,"&gt;="&amp;DE$4,'P23+P24 monthly Buchungen'!C2:C859,"&lt;"&amp;DE$5+1,'P23+P24 monthly Buchungen'!P2:P859,"Einnahmen")+SUMIFS('P23+P24 monthly Buchungen'!F2:F859,'P23+P24 monthly Buchungen'!D2:D859,$E11,'P23+P24 monthly Buchungen'!C2:C859,"&gt;="&amp;DE$4,'P23+P24 monthly Buchungen'!C2:C859,"&lt;"&amp;DE$5+1,'P23+P24 monthly Buchungen'!L2:L859,"Einnahmen")-SUMIFS('P23+P24 monthly Buchungen'!F2:F859,'P23+P24 monthly Buchungen'!D2:D859,$E11,'P23+P24 monthly Buchungen'!C2:C859,"&gt;="&amp;DE$4,'P23+P24 monthly Buchungen'!C2:C859,"&lt;"&amp;DE$5+1,'P23+P24 monthly Buchungen'!P2:P859,"Ausgaben")</f>
        <v>120.81</v>
      </c>
      <c r="DF11" s="21"/>
      <c r="DI11" s="26">
        <f>SUMIFS('P23+P24 monthly Buchungen'!F2:F859,'P23+P24 monthly Buchungen'!D2:D859,$E11,'P23+P24 monthly Buchungen'!C2:C859,"&gt;="&amp;DI$4,'P23+P24 monthly Buchungen'!C2:C859,"&lt;"&amp;DI$5+1,'P23+P24 monthly Buchungen'!L2:L859,"Ausgaben")-SUMIFS('P23+P24 monthly Buchungen'!F2:F859,'P23+P24 monthly Buchungen'!D2:D859,$E11,'P23+P24 monthly Buchungen'!C2:C859,"&gt;="&amp;DI$4,'P23+P24 monthly Buchungen'!C2:C859,"&lt;"&amp;DI$5+1,'P23+P24 monthly Buchungen'!P2:P859,"Einnahmen")+SUMIFS('P23+P24 monthly Buchungen'!F2:F859,'P23+P24 monthly Buchungen'!D2:D859,$E11,'P23+P24 monthly Buchungen'!C2:C859,"&gt;="&amp;DI$4,'P23+P24 monthly Buchungen'!C2:C859,"&lt;"&amp;DI$5+1,'P23+P24 monthly Buchungen'!L2:L859,"Einnahmen")-SUMIFS('P23+P24 monthly Buchungen'!F2:F859,'P23+P24 monthly Buchungen'!D2:D859,$E11,'P23+P24 monthly Buchungen'!C2:C859,"&gt;="&amp;DI$4,'P23+P24 monthly Buchungen'!C2:C859,"&lt;"&amp;DI$5+1,'P23+P24 monthly Buchungen'!P2:P859,"Ausgaben")</f>
        <v>1878.7799999999997</v>
      </c>
      <c r="DJ11" s="21"/>
      <c r="DM11" s="26">
        <f>SUMIFS('P23+P24 monthly Buchungen'!F2:F859,'P23+P24 monthly Buchungen'!D2:D859,$E11,'P23+P24 monthly Buchungen'!C2:C859,"&gt;="&amp;DM$4,'P23+P24 monthly Buchungen'!C2:C859,"&lt;"&amp;DM$5+1,'P23+P24 monthly Buchungen'!L2:L859,"Ausgaben")-SUMIFS('P23+P24 monthly Buchungen'!F2:F859,'P23+P24 monthly Buchungen'!D2:D859,$E11,'P23+P24 monthly Buchungen'!C2:C859,"&gt;="&amp;DM$4,'P23+P24 monthly Buchungen'!C2:C859,"&lt;"&amp;DM$5+1,'P23+P24 monthly Buchungen'!P2:P859,"Einnahmen")+SUMIFS('P23+P24 monthly Buchungen'!F2:F859,'P23+P24 monthly Buchungen'!D2:D859,$E11,'P23+P24 monthly Buchungen'!C2:C859,"&gt;="&amp;DM$4,'P23+P24 monthly Buchungen'!C2:C859,"&lt;"&amp;DM$5+1,'P23+P24 monthly Buchungen'!L2:L859,"Einnahmen")-SUMIFS('P23+P24 monthly Buchungen'!F2:F859,'P23+P24 monthly Buchungen'!D2:D859,$E11,'P23+P24 monthly Buchungen'!C2:C859,"&gt;="&amp;DM$4,'P23+P24 monthly Buchungen'!C2:C859,"&lt;"&amp;DM$5+1,'P23+P24 monthly Buchungen'!P2:P859,"Ausgaben")</f>
        <v>323.24</v>
      </c>
      <c r="DN11" s="21"/>
      <c r="DQ11" s="26">
        <f>SUMIFS('P23+P24 monthly Buchungen'!F2:F859,'P23+P24 monthly Buchungen'!D2:D859,$E11,'P23+P24 monthly Buchungen'!C2:C859,"&gt;="&amp;DQ$4,'P23+P24 monthly Buchungen'!C2:C859,"&lt;"&amp;DQ$5+1,'P23+P24 monthly Buchungen'!L2:L859,"Ausgaben")-SUMIFS('P23+P24 monthly Buchungen'!F2:F859,'P23+P24 monthly Buchungen'!D2:D859,$E11,'P23+P24 monthly Buchungen'!C2:C859,"&gt;="&amp;DQ$4,'P23+P24 monthly Buchungen'!C2:C859,"&lt;"&amp;DQ$5+1,'P23+P24 monthly Buchungen'!P2:P859,"Einnahmen")+SUMIFS('P23+P24 monthly Buchungen'!F2:F859,'P23+P24 monthly Buchungen'!D2:D859,$E11,'P23+P24 monthly Buchungen'!C2:C859,"&gt;="&amp;DQ$4,'P23+P24 monthly Buchungen'!C2:C859,"&lt;"&amp;DQ$5+1,'P23+P24 monthly Buchungen'!L2:L859,"Einnahmen")-SUMIFS('P23+P24 monthly Buchungen'!F2:F859,'P23+P24 monthly Buchungen'!D2:D859,$E11,'P23+P24 monthly Buchungen'!C2:C859,"&gt;="&amp;DQ$4,'P23+P24 monthly Buchungen'!C2:C859,"&lt;"&amp;DQ$5+1,'P23+P24 monthly Buchungen'!P2:P859,"Ausgaben")</f>
        <v>489.96000000000004</v>
      </c>
      <c r="DR11" s="21"/>
      <c r="DU11" s="26">
        <f>SUMIFS('P23+P24 monthly Buchungen'!F2:F859,'P23+P24 monthly Buchungen'!D2:D859,$E11,'P23+P24 monthly Buchungen'!C2:C859,"&gt;="&amp;DU$4,'P23+P24 monthly Buchungen'!C2:C859,"&lt;"&amp;DU$5+1,'P23+P24 monthly Buchungen'!L2:L859,"Ausgaben")-SUMIFS('P23+P24 monthly Buchungen'!F2:F859,'P23+P24 monthly Buchungen'!D2:D859,$E11,'P23+P24 monthly Buchungen'!C2:C859,"&gt;="&amp;DU$4,'P23+P24 monthly Buchungen'!C2:C859,"&lt;"&amp;DU$5+1,'P23+P24 monthly Buchungen'!P2:P859,"Einnahmen")+SUMIFS('P23+P24 monthly Buchungen'!F2:F859,'P23+P24 monthly Buchungen'!D2:D859,$E11,'P23+P24 monthly Buchungen'!C2:C859,"&gt;="&amp;DU$4,'P23+P24 monthly Buchungen'!C2:C859,"&lt;"&amp;DU$5+1,'P23+P24 monthly Buchungen'!L2:L859,"Einnahmen")-SUMIFS('P23+P24 monthly Buchungen'!F2:F859,'P23+P24 monthly Buchungen'!D2:D859,$E11,'P23+P24 monthly Buchungen'!C2:C859,"&gt;="&amp;DU$4,'P23+P24 monthly Buchungen'!C2:C859,"&lt;"&amp;DU$5+1,'P23+P24 monthly Buchungen'!P2:P859,"Ausgaben")</f>
        <v>28.52</v>
      </c>
      <c r="DV11" s="21"/>
      <c r="DY11" s="29">
        <v>5200</v>
      </c>
      <c r="DZ11" s="21"/>
      <c r="EC11" s="29">
        <v>5200</v>
      </c>
      <c r="ED11" s="21"/>
      <c r="EG11" s="26">
        <f>SUMIFS('P23+P24 monthly Buchungen'!F2:F859,'P23+P24 monthly Buchungen'!D2:D859,$E11,'P23+P24 monthly Buchungen'!C2:C859,"&gt;="&amp;EG$4,'P23+P24 monthly Buchungen'!C2:C859,"&lt;"&amp;EG$5+1,'P23+P24 monthly Buchungen'!L2:L859,"Ausgaben")-SUMIFS('P23+P24 monthly Buchungen'!F2:F859,'P23+P24 monthly Buchungen'!D2:D859,$E11,'P23+P24 monthly Buchungen'!C2:C859,"&gt;="&amp;EG$4,'P23+P24 monthly Buchungen'!C2:C859,"&lt;"&amp;EG$5+1,'P23+P24 monthly Buchungen'!P2:P859,"Einnahmen")+SUMIFS('P23+P24 monthly Buchungen'!F2:F859,'P23+P24 monthly Buchungen'!D2:D859,$E11,'P23+P24 monthly Buchungen'!C2:C859,"&gt;="&amp;EG$4,'P23+P24 monthly Buchungen'!C2:C859,"&lt;"&amp;EG$5+1,'P23+P24 monthly Buchungen'!L2:L859,"Einnahmen")-SUMIFS('P23+P24 monthly Buchungen'!F2:F859,'P23+P24 monthly Buchungen'!D2:D859,$E11,'P23+P24 monthly Buchungen'!C2:C859,"&gt;="&amp;EG$4,'P23+P24 monthly Buchungen'!C2:C859,"&lt;"&amp;EG$5+1,'P23+P24 monthly Buchungen'!P2:P859,"Ausgaben")</f>
        <v>1737.2199999999998</v>
      </c>
      <c r="EH11" s="21"/>
      <c r="EK11" s="26">
        <f>SUMIFS('P23+P24 monthly Buchungen'!F2:F859,'P23+P24 monthly Buchungen'!D2:D859,$E11,'P23+P24 monthly Buchungen'!C2:C859,"&gt;="&amp;EK$4,'P23+P24 monthly Buchungen'!C2:C859,"&lt;"&amp;EK$5+1,'P23+P24 monthly Buchungen'!L2:L859,"Ausgaben")-SUMIFS('P23+P24 monthly Buchungen'!F2:F859,'P23+P24 monthly Buchungen'!D2:D859,$E11,'P23+P24 monthly Buchungen'!C2:C859,"&gt;="&amp;EK$4,'P23+P24 monthly Buchungen'!C2:C859,"&lt;"&amp;EK$5+1,'P23+P24 monthly Buchungen'!P2:P859,"Einnahmen")+SUMIFS('P23+P24 monthly Buchungen'!F2:F859,'P23+P24 monthly Buchungen'!D2:D859,$E11,'P23+P24 monthly Buchungen'!C2:C859,"&gt;="&amp;EK$4,'P23+P24 monthly Buchungen'!C2:C859,"&lt;"&amp;EK$5+1,'P23+P24 monthly Buchungen'!L2:L859,"Einnahmen")-SUMIFS('P23+P24 monthly Buchungen'!F2:F859,'P23+P24 monthly Buchungen'!D2:D859,$E11,'P23+P24 monthly Buchungen'!C2:C859,"&gt;="&amp;EK$4,'P23+P24 monthly Buchungen'!C2:C859,"&lt;"&amp;EK$5+1,'P23+P24 monthly Buchungen'!P2:P859,"Ausgaben")</f>
        <v>1932.0600000000002</v>
      </c>
      <c r="EL11" s="21"/>
      <c r="EO11" s="26">
        <f>SUMIFS('P23+P24 monthly Buchungen'!F2:F859,'P23+P24 monthly Buchungen'!D2:D859,$E11,'P23+P24 monthly Buchungen'!C2:C859,"&gt;="&amp;EO$4,'P23+P24 monthly Buchungen'!C2:C859,"&lt;"&amp;EO$5+1,'P23+P24 monthly Buchungen'!L2:L859,"Ausgaben")-SUMIFS('P23+P24 monthly Buchungen'!F2:F859,'P23+P24 monthly Buchungen'!D2:D859,$E11,'P23+P24 monthly Buchungen'!C2:C859,"&gt;="&amp;EO$4,'P23+P24 monthly Buchungen'!C2:C859,"&lt;"&amp;EO$5+1,'P23+P24 monthly Buchungen'!P2:P859,"Einnahmen")+SUMIFS('P23+P24 monthly Buchungen'!F2:F859,'P23+P24 monthly Buchungen'!D2:D859,$E11,'P23+P24 monthly Buchungen'!C2:C859,"&gt;="&amp;EO$4,'P23+P24 monthly Buchungen'!C2:C859,"&lt;"&amp;EO$5+1,'P23+P24 monthly Buchungen'!L2:L859,"Einnahmen")-SUMIFS('P23+P24 monthly Buchungen'!F2:F859,'P23+P24 monthly Buchungen'!D2:D859,$E11,'P23+P24 monthly Buchungen'!C2:C859,"&gt;="&amp;EO$4,'P23+P24 monthly Buchungen'!C2:C859,"&lt;"&amp;EO$5+1,'P23+P24 monthly Buchungen'!P2:P859,"Ausgaben")</f>
        <v>190.4200000000003</v>
      </c>
      <c r="EP11" s="21"/>
      <c r="ES11" s="26">
        <f>SUMIFS('P23+P24 monthly Buchungen'!F2:F859,'P23+P24 monthly Buchungen'!D2:D859,$E11,'P23+P24 monthly Buchungen'!C2:C859,"&gt;="&amp;ES$4,'P23+P24 monthly Buchungen'!C2:C859,"&lt;"&amp;ES$5+1,'P23+P24 monthly Buchungen'!L2:L859,"Ausgaben")-SUMIFS('P23+P24 monthly Buchungen'!F2:F859,'P23+P24 monthly Buchungen'!D2:D859,$E11,'P23+P24 monthly Buchungen'!C2:C859,"&gt;="&amp;ES$4,'P23+P24 monthly Buchungen'!C2:C859,"&lt;"&amp;ES$5+1,'P23+P24 monthly Buchungen'!P2:P859,"Einnahmen")+SUMIFS('P23+P24 monthly Buchungen'!F2:F859,'P23+P24 monthly Buchungen'!D2:D859,$E11,'P23+P24 monthly Buchungen'!C2:C859,"&gt;="&amp;ES$4,'P23+P24 monthly Buchungen'!C2:C859,"&lt;"&amp;ES$5+1,'P23+P24 monthly Buchungen'!L2:L859,"Einnahmen")-SUMIFS('P23+P24 monthly Buchungen'!F2:F859,'P23+P24 monthly Buchungen'!D2:D859,$E11,'P23+P24 monthly Buchungen'!C2:C859,"&gt;="&amp;ES$4,'P23+P24 monthly Buchungen'!C2:C859,"&lt;"&amp;ES$5+1,'P23+P24 monthly Buchungen'!P2:P859,"Ausgaben")</f>
        <v>1226.77</v>
      </c>
      <c r="ET11" s="21"/>
      <c r="EW11" s="26">
        <f>SUMIFS('P23+P24 monthly Buchungen'!F2:F859,'P23+P24 monthly Buchungen'!D2:D859,$E11,'P23+P24 monthly Buchungen'!C2:C859,"&gt;="&amp;EW$4,'P23+P24 monthly Buchungen'!C2:C859,"&lt;"&amp;EW$5+1,'P23+P24 monthly Buchungen'!L2:L859,"Ausgaben")-SUMIFS('P23+P24 monthly Buchungen'!F2:F859,'P23+P24 monthly Buchungen'!D2:D859,$E11,'P23+P24 monthly Buchungen'!C2:C859,"&gt;="&amp;EW$4,'P23+P24 monthly Buchungen'!C2:C859,"&lt;"&amp;EW$5+1,'P23+P24 monthly Buchungen'!P2:P859,"Einnahmen")+SUMIFS('P23+P24 monthly Buchungen'!F2:F859,'P23+P24 monthly Buchungen'!D2:D859,$E11,'P23+P24 monthly Buchungen'!C2:C859,"&gt;="&amp;EW$4,'P23+P24 monthly Buchungen'!C2:C859,"&lt;"&amp;EW$5+1,'P23+P24 monthly Buchungen'!L2:L859,"Einnahmen")-SUMIFS('P23+P24 monthly Buchungen'!F2:F859,'P23+P24 monthly Buchungen'!D2:D859,$E11,'P23+P24 monthly Buchungen'!C2:C859,"&gt;="&amp;EW$4,'P23+P24 monthly Buchungen'!C2:C859,"&lt;"&amp;EW$5+1,'P23+P24 monthly Buchungen'!P2:P859,"Ausgaben")</f>
        <v>1473.02</v>
      </c>
      <c r="EX11" s="21"/>
      <c r="FA11" s="26">
        <f>SUMIFS('P23+P24 monthly Buchungen'!F2:F859,'P23+P24 monthly Buchungen'!D2:D859,$E11,'P23+P24 monthly Buchungen'!C2:C859,"&gt;="&amp;FA$4,'P23+P24 monthly Buchungen'!C2:C859,"&lt;"&amp;FA$5+1,'P23+P24 monthly Buchungen'!L2:L859,"Ausgaben")-SUMIFS('P23+P24 monthly Buchungen'!F2:F859,'P23+P24 monthly Buchungen'!D2:D859,$E11,'P23+P24 monthly Buchungen'!C2:C859,"&gt;="&amp;FA$4,'P23+P24 monthly Buchungen'!C2:C859,"&lt;"&amp;FA$5+1,'P23+P24 monthly Buchungen'!P2:P859,"Einnahmen")+SUMIFS('P23+P24 monthly Buchungen'!F2:F859,'P23+P24 monthly Buchungen'!D2:D859,$E11,'P23+P24 monthly Buchungen'!C2:C859,"&gt;="&amp;FA$4,'P23+P24 monthly Buchungen'!C2:C859,"&lt;"&amp;FA$5+1,'P23+P24 monthly Buchungen'!L2:L859,"Einnahmen")-SUMIFS('P23+P24 monthly Buchungen'!F2:F859,'P23+P24 monthly Buchungen'!D2:D859,$E11,'P23+P24 monthly Buchungen'!C2:C859,"&gt;="&amp;FA$4,'P23+P24 monthly Buchungen'!C2:C859,"&lt;"&amp;FA$5+1,'P23+P24 monthly Buchungen'!P2:P859,"Ausgaben")</f>
        <v>0</v>
      </c>
      <c r="FB11" s="21"/>
      <c r="FE11" s="26">
        <f>SUMIFS('P23+P24 monthly Buchungen'!F2:F859,'P23+P24 monthly Buchungen'!D2:D859,$E11,'P23+P24 monthly Buchungen'!C2:C859,"&gt;="&amp;FE$4,'P23+P24 monthly Buchungen'!C2:C859,"&lt;"&amp;FE$5+1,'P23+P24 monthly Buchungen'!L2:L859,"Ausgaben")-SUMIFS('P23+P24 monthly Buchungen'!F2:F859,'P23+P24 monthly Buchungen'!D2:D859,$E11,'P23+P24 monthly Buchungen'!C2:C859,"&gt;="&amp;FE$4,'P23+P24 monthly Buchungen'!C2:C859,"&lt;"&amp;FE$5+1,'P23+P24 monthly Buchungen'!P2:P859,"Einnahmen")+SUMIFS('P23+P24 monthly Buchungen'!F2:F859,'P23+P24 monthly Buchungen'!D2:D859,$E11,'P23+P24 monthly Buchungen'!C2:C859,"&gt;="&amp;FE$4,'P23+P24 monthly Buchungen'!C2:C859,"&lt;"&amp;FE$5+1,'P23+P24 monthly Buchungen'!L2:L859,"Einnahmen")-SUMIFS('P23+P24 monthly Buchungen'!F2:F859,'P23+P24 monthly Buchungen'!D2:D859,$E11,'P23+P24 monthly Buchungen'!C2:C859,"&gt;="&amp;FE$4,'P23+P24 monthly Buchungen'!C2:C859,"&lt;"&amp;FE$5+1,'P23+P24 monthly Buchungen'!P2:P859,"Ausgaben")</f>
        <v>0</v>
      </c>
      <c r="FF11" s="21"/>
      <c r="FI11" s="26">
        <f>SUMIFS('P23+P24 monthly Buchungen'!F2:F859,'P23+P24 monthly Buchungen'!D2:D859,$E11,'P23+P24 monthly Buchungen'!C2:C859,"&gt;="&amp;FI$4,'P23+P24 monthly Buchungen'!C2:C859,"&lt;"&amp;FI$5+1,'P23+P24 monthly Buchungen'!L2:L859,"Ausgaben")-SUMIFS('P23+P24 monthly Buchungen'!F2:F859,'P23+P24 monthly Buchungen'!D2:D859,$E11,'P23+P24 monthly Buchungen'!C2:C859,"&gt;="&amp;FI$4,'P23+P24 monthly Buchungen'!C2:C859,"&lt;"&amp;FI$5+1,'P23+P24 monthly Buchungen'!P2:P859,"Einnahmen")+SUMIFS('P23+P24 monthly Buchungen'!F2:F859,'P23+P24 monthly Buchungen'!D2:D859,$E11,'P23+P24 monthly Buchungen'!C2:C859,"&gt;="&amp;FI$4,'P23+P24 monthly Buchungen'!C2:C859,"&lt;"&amp;FI$5+1,'P23+P24 monthly Buchungen'!L2:L859,"Einnahmen")-SUMIFS('P23+P24 monthly Buchungen'!F2:F859,'P23+P24 monthly Buchungen'!D2:D859,$E11,'P23+P24 monthly Buchungen'!C2:C859,"&gt;="&amp;FI$4,'P23+P24 monthly Buchungen'!C2:C859,"&lt;"&amp;FI$5+1,'P23+P24 monthly Buchungen'!P2:P859,"Ausgaben")</f>
        <v>0</v>
      </c>
      <c r="FJ11" s="21"/>
      <c r="FM11" s="26">
        <f>SUMIFS('P23+P24 monthly Buchungen'!F2:F859,'P23+P24 monthly Buchungen'!D2:D859,$E11,'P23+P24 monthly Buchungen'!C2:C859,"&gt;="&amp;FM$4,'P23+P24 monthly Buchungen'!C2:C859,"&lt;"&amp;FM$5+1,'P23+P24 monthly Buchungen'!L2:L859,"Ausgaben")-SUMIFS('P23+P24 monthly Buchungen'!F2:F859,'P23+P24 monthly Buchungen'!D2:D859,$E11,'P23+P24 monthly Buchungen'!C2:C859,"&gt;="&amp;FM$4,'P23+P24 monthly Buchungen'!C2:C859,"&lt;"&amp;FM$5+1,'P23+P24 monthly Buchungen'!P2:P859,"Einnahmen")+SUMIFS('P23+P24 monthly Buchungen'!F2:F859,'P23+P24 monthly Buchungen'!D2:D859,$E11,'P23+P24 monthly Buchungen'!C2:C859,"&gt;="&amp;FM$4,'P23+P24 monthly Buchungen'!C2:C859,"&lt;"&amp;FM$5+1,'P23+P24 monthly Buchungen'!L2:L859,"Einnahmen")-SUMIFS('P23+P24 monthly Buchungen'!F2:F859,'P23+P24 monthly Buchungen'!D2:D859,$E11,'P23+P24 monthly Buchungen'!C2:C859,"&gt;="&amp;FM$4,'P23+P24 monthly Buchungen'!C2:C859,"&lt;"&amp;FM$5+1,'P23+P24 monthly Buchungen'!P2:P859,"Ausgaben")</f>
        <v>0</v>
      </c>
      <c r="FN11" s="21"/>
      <c r="FQ11" s="26">
        <f>SUMIFS('P23+P24 monthly Buchungen'!F2:F859,'P23+P24 monthly Buchungen'!D2:D859,$E11,'P23+P24 monthly Buchungen'!C2:C859,"&gt;="&amp;FQ$4,'P23+P24 monthly Buchungen'!C2:C859,"&lt;"&amp;FQ$5+1,'P23+P24 monthly Buchungen'!L2:L859,"Ausgaben")-SUMIFS('P23+P24 monthly Buchungen'!F2:F859,'P23+P24 monthly Buchungen'!D2:D859,$E11,'P23+P24 monthly Buchungen'!C2:C859,"&gt;="&amp;FQ$4,'P23+P24 monthly Buchungen'!C2:C859,"&lt;"&amp;FQ$5+1,'P23+P24 monthly Buchungen'!P2:P859,"Einnahmen")+SUMIFS('P23+P24 monthly Buchungen'!F2:F859,'P23+P24 monthly Buchungen'!D2:D859,$E11,'P23+P24 monthly Buchungen'!C2:C859,"&gt;="&amp;FQ$4,'P23+P24 monthly Buchungen'!C2:C859,"&lt;"&amp;FQ$5+1,'P23+P24 monthly Buchungen'!L2:L859,"Einnahmen")-SUMIFS('P23+P24 monthly Buchungen'!F2:F859,'P23+P24 monthly Buchungen'!D2:D859,$E11,'P23+P24 monthly Buchungen'!C2:C859,"&gt;="&amp;FQ$4,'P23+P24 monthly Buchungen'!C2:C859,"&lt;"&amp;FQ$5+1,'P23+P24 monthly Buchungen'!P2:P859,"Ausgaben")</f>
        <v>0</v>
      </c>
      <c r="FR11" s="21"/>
      <c r="FU11" s="26">
        <f>SUMIFS('P23+P24 monthly Buchungen'!F2:F859,'P23+P24 monthly Buchungen'!D2:D859,$E11,'P23+P24 monthly Buchungen'!C2:C859,"&gt;="&amp;FU$4,'P23+P24 monthly Buchungen'!C2:C859,"&lt;"&amp;FU$5+1,'P23+P24 monthly Buchungen'!L2:L859,"Ausgaben")-SUMIFS('P23+P24 monthly Buchungen'!F2:F859,'P23+P24 monthly Buchungen'!D2:D859,$E11,'P23+P24 monthly Buchungen'!C2:C859,"&gt;="&amp;FU$4,'P23+P24 monthly Buchungen'!C2:C859,"&lt;"&amp;FU$5+1,'P23+P24 monthly Buchungen'!P2:P859,"Einnahmen")+SUMIFS('P23+P24 monthly Buchungen'!F2:F859,'P23+P24 monthly Buchungen'!D2:D859,$E11,'P23+P24 monthly Buchungen'!C2:C859,"&gt;="&amp;FU$4,'P23+P24 monthly Buchungen'!C2:C859,"&lt;"&amp;FU$5+1,'P23+P24 monthly Buchungen'!L2:L859,"Einnahmen")-SUMIFS('P23+P24 monthly Buchungen'!F2:F859,'P23+P24 monthly Buchungen'!D2:D859,$E11,'P23+P24 monthly Buchungen'!C2:C859,"&gt;="&amp;FU$4,'P23+P24 monthly Buchungen'!C2:C859,"&lt;"&amp;FU$5+1,'P23+P24 monthly Buchungen'!P2:P859,"Ausgaben")</f>
        <v>0</v>
      </c>
      <c r="FV11" s="21"/>
      <c r="FY11" s="26">
        <f>SUMIFS('P23+P24 monthly Buchungen'!F2:F859,'P23+P24 monthly Buchungen'!D2:D859,$E11,'P23+P24 monthly Buchungen'!C2:C859,"&gt;="&amp;FY$4,'P23+P24 monthly Buchungen'!C2:C859,"&lt;"&amp;FY$5+1,'P23+P24 monthly Buchungen'!L2:L859,"Ausgaben")-SUMIFS('P23+P24 monthly Buchungen'!F2:F859,'P23+P24 monthly Buchungen'!D2:D859,$E11,'P23+P24 monthly Buchungen'!C2:C859,"&gt;="&amp;FY$4,'P23+P24 monthly Buchungen'!C2:C859,"&lt;"&amp;FY$5+1,'P23+P24 monthly Buchungen'!P2:P859,"Einnahmen")+SUMIFS('P23+P24 monthly Buchungen'!F2:F859,'P23+P24 monthly Buchungen'!D2:D859,$E11,'P23+P24 monthly Buchungen'!C2:C859,"&gt;="&amp;FY$4,'P23+P24 monthly Buchungen'!C2:C859,"&lt;"&amp;FY$5+1,'P23+P24 monthly Buchungen'!L2:L859,"Einnahmen")-SUMIFS('P23+P24 monthly Buchungen'!F2:F859,'P23+P24 monthly Buchungen'!D2:D859,$E11,'P23+P24 monthly Buchungen'!C2:C859,"&gt;="&amp;FY$4,'P23+P24 monthly Buchungen'!C2:C859,"&lt;"&amp;FY$5+1,'P23+P24 monthly Buchungen'!P2:P859,"Ausgaben")</f>
        <v>0</v>
      </c>
      <c r="FZ11" s="21"/>
      <c r="GC11" s="26">
        <f>SUMIFS('P23+P24 monthly Buchungen'!F2:F859,'P23+P24 monthly Buchungen'!D2:D859,$E11,'P23+P24 monthly Buchungen'!C2:C859,"&gt;="&amp;GC$4,'P23+P24 monthly Buchungen'!C2:C859,"&lt;"&amp;GC$5+1,'P23+P24 monthly Buchungen'!L2:L859,"Ausgaben")-SUMIFS('P23+P24 monthly Buchungen'!F2:F859,'P23+P24 monthly Buchungen'!D2:D859,$E11,'P23+P24 monthly Buchungen'!C2:C859,"&gt;="&amp;GC$4,'P23+P24 monthly Buchungen'!C2:C859,"&lt;"&amp;GC$5+1,'P23+P24 monthly Buchungen'!P2:P859,"Einnahmen")+SUMIFS('P23+P24 monthly Buchungen'!F2:F859,'P23+P24 monthly Buchungen'!D2:D859,$E11,'P23+P24 monthly Buchungen'!C2:C859,"&gt;="&amp;GC$4,'P23+P24 monthly Buchungen'!C2:C859,"&lt;"&amp;GC$5+1,'P23+P24 monthly Buchungen'!L2:L859,"Einnahmen")-SUMIFS('P23+P24 monthly Buchungen'!F2:F859,'P23+P24 monthly Buchungen'!D2:D859,$E11,'P23+P24 monthly Buchungen'!C2:C859,"&gt;="&amp;GC$4,'P23+P24 monthly Buchungen'!C2:C859,"&lt;"&amp;GC$5+1,'P23+P24 monthly Buchungen'!P2:P859,"Ausgaben")</f>
        <v>0</v>
      </c>
    </row>
    <row r="12" spans="1:185" x14ac:dyDescent="0.2">
      <c r="D12" t="s">
        <v>5737</v>
      </c>
      <c r="E12" t="s">
        <v>5738</v>
      </c>
      <c r="F12" s="21"/>
      <c r="I12" s="29">
        <v>1800</v>
      </c>
      <c r="J12" s="21"/>
      <c r="M12" s="29">
        <v>600</v>
      </c>
      <c r="N12" s="21"/>
      <c r="Q12" s="29">
        <v>600</v>
      </c>
      <c r="R12" s="21"/>
      <c r="U12" s="26">
        <f>SUMIFS('P23+P24 monthly Buchungen'!F2:F859,'P23+P24 monthly Buchungen'!D2:D859,$E12,'P23+P24 monthly Buchungen'!C2:C859,"&gt;="&amp;U$4,'P23+P24 monthly Buchungen'!C2:C859,"&lt;"&amp;U$5+1,'P23+P24 monthly Buchungen'!L2:L859,"Ausgaben")-SUMIFS('P23+P24 monthly Buchungen'!F2:F859,'P23+P24 monthly Buchungen'!D2:D859,$E12,'P23+P24 monthly Buchungen'!C2:C859,"&gt;="&amp;U$4,'P23+P24 monthly Buchungen'!C2:C859,"&lt;"&amp;U$5+1,'P23+P24 monthly Buchungen'!P2:P859,"Einnahmen")+SUMIFS('P23+P24 monthly Buchungen'!F2:F859,'P23+P24 monthly Buchungen'!D2:D859,$E12,'P23+P24 monthly Buchungen'!C2:C859,"&gt;="&amp;U$4,'P23+P24 monthly Buchungen'!C2:C859,"&lt;"&amp;U$5+1,'P23+P24 monthly Buchungen'!L2:L859,"Einnahmen")-SUMIFS('P23+P24 monthly Buchungen'!F2:F859,'P23+P24 monthly Buchungen'!D2:D859,$E12,'P23+P24 monthly Buchungen'!C2:C859,"&gt;="&amp;U$4,'P23+P24 monthly Buchungen'!C2:C859,"&lt;"&amp;U$5+1,'P23+P24 monthly Buchungen'!P2:P859,"Ausgaben")</f>
        <v>0</v>
      </c>
      <c r="V12" s="21"/>
      <c r="Y12" s="26">
        <f>SUMIFS('P23+P24 monthly Buchungen'!F2:F859,'P23+P24 monthly Buchungen'!D2:D859,$E12,'P23+P24 monthly Buchungen'!C2:C859,"&gt;="&amp;Y$4,'P23+P24 monthly Buchungen'!C2:C859,"&lt;"&amp;Y$5+1,'P23+P24 monthly Buchungen'!L2:L859,"Ausgaben")-SUMIFS('P23+P24 monthly Buchungen'!F2:F859,'P23+P24 monthly Buchungen'!D2:D859,$E12,'P23+P24 monthly Buchungen'!C2:C859,"&gt;="&amp;Y$4,'P23+P24 monthly Buchungen'!C2:C859,"&lt;"&amp;Y$5+1,'P23+P24 monthly Buchungen'!P2:P859,"Einnahmen")+SUMIFS('P23+P24 monthly Buchungen'!F2:F859,'P23+P24 monthly Buchungen'!D2:D859,$E12,'P23+P24 monthly Buchungen'!C2:C859,"&gt;="&amp;Y$4,'P23+P24 monthly Buchungen'!C2:C859,"&lt;"&amp;Y$5+1,'P23+P24 monthly Buchungen'!L2:L859,"Einnahmen")-SUMIFS('P23+P24 monthly Buchungen'!F2:F859,'P23+P24 monthly Buchungen'!D2:D859,$E12,'P23+P24 monthly Buchungen'!C2:C859,"&gt;="&amp;Y$4,'P23+P24 monthly Buchungen'!C2:C859,"&lt;"&amp;Y$5+1,'P23+P24 monthly Buchungen'!P2:P859,"Ausgaben")</f>
        <v>0</v>
      </c>
      <c r="Z12" s="21"/>
      <c r="AC12" s="26">
        <f>SUMIFS('P23+P24 monthly Buchungen'!F2:F859,'P23+P24 monthly Buchungen'!D2:D859,$E12,'P23+P24 monthly Buchungen'!C2:C859,"&gt;="&amp;AC$4,'P23+P24 monthly Buchungen'!C2:C859,"&lt;"&amp;AC$5+1,'P23+P24 monthly Buchungen'!L2:L859,"Ausgaben")-SUMIFS('P23+P24 monthly Buchungen'!F2:F859,'P23+P24 monthly Buchungen'!D2:D859,$E12,'P23+P24 monthly Buchungen'!C2:C859,"&gt;="&amp;AC$4,'P23+P24 monthly Buchungen'!C2:C859,"&lt;"&amp;AC$5+1,'P23+P24 monthly Buchungen'!P2:P859,"Einnahmen")+SUMIFS('P23+P24 monthly Buchungen'!F2:F859,'P23+P24 monthly Buchungen'!D2:D859,$E12,'P23+P24 monthly Buchungen'!C2:C859,"&gt;="&amp;AC$4,'P23+P24 monthly Buchungen'!C2:C859,"&lt;"&amp;AC$5+1,'P23+P24 monthly Buchungen'!L2:L859,"Einnahmen")-SUMIFS('P23+P24 monthly Buchungen'!F2:F859,'P23+P24 monthly Buchungen'!D2:D859,$E12,'P23+P24 monthly Buchungen'!C2:C859,"&gt;="&amp;AC$4,'P23+P24 monthly Buchungen'!C2:C859,"&lt;"&amp;AC$5+1,'P23+P24 monthly Buchungen'!P2:P859,"Ausgaben")</f>
        <v>0</v>
      </c>
      <c r="AD12" s="21"/>
      <c r="AG12" s="26">
        <f>SUMIFS('P23+P24 monthly Buchungen'!F2:F859,'P23+P24 monthly Buchungen'!D2:D859,$E12,'P23+P24 monthly Buchungen'!C2:C859,"&gt;="&amp;AG$4,'P23+P24 monthly Buchungen'!C2:C859,"&lt;"&amp;AG$5+1,'P23+P24 monthly Buchungen'!L2:L859,"Ausgaben")-SUMIFS('P23+P24 monthly Buchungen'!F2:F859,'P23+P24 monthly Buchungen'!D2:D859,$E12,'P23+P24 monthly Buchungen'!C2:C859,"&gt;="&amp;AG$4,'P23+P24 monthly Buchungen'!C2:C859,"&lt;"&amp;AG$5+1,'P23+P24 monthly Buchungen'!P2:P859,"Einnahmen")+SUMIFS('P23+P24 monthly Buchungen'!F2:F859,'P23+P24 monthly Buchungen'!D2:D859,$E12,'P23+P24 monthly Buchungen'!C2:C859,"&gt;="&amp;AG$4,'P23+P24 monthly Buchungen'!C2:C859,"&lt;"&amp;AG$5+1,'P23+P24 monthly Buchungen'!L2:L859,"Einnahmen")-SUMIFS('P23+P24 monthly Buchungen'!F2:F859,'P23+P24 monthly Buchungen'!D2:D859,$E12,'P23+P24 monthly Buchungen'!C2:C859,"&gt;="&amp;AG$4,'P23+P24 monthly Buchungen'!C2:C859,"&lt;"&amp;AG$5+1,'P23+P24 monthly Buchungen'!P2:P859,"Ausgaben")</f>
        <v>0</v>
      </c>
      <c r="AH12" s="21"/>
      <c r="AK12" s="26">
        <f>SUMIFS('P23+P24 monthly Buchungen'!F2:F859,'P23+P24 monthly Buchungen'!D2:D859,$E12,'P23+P24 monthly Buchungen'!C2:C859,"&gt;="&amp;AK$4,'P23+P24 monthly Buchungen'!C2:C859,"&lt;"&amp;AK$5+1,'P23+P24 monthly Buchungen'!L2:L859,"Ausgaben")-SUMIFS('P23+P24 monthly Buchungen'!F2:F859,'P23+P24 monthly Buchungen'!D2:D859,$E12,'P23+P24 monthly Buchungen'!C2:C859,"&gt;="&amp;AK$4,'P23+P24 monthly Buchungen'!C2:C859,"&lt;"&amp;AK$5+1,'P23+P24 monthly Buchungen'!P2:P859,"Einnahmen")+SUMIFS('P23+P24 monthly Buchungen'!F2:F859,'P23+P24 monthly Buchungen'!D2:D859,$E12,'P23+P24 monthly Buchungen'!C2:C859,"&gt;="&amp;AK$4,'P23+P24 monthly Buchungen'!C2:C859,"&lt;"&amp;AK$5+1,'P23+P24 monthly Buchungen'!L2:L859,"Einnahmen")-SUMIFS('P23+P24 monthly Buchungen'!F2:F859,'P23+P24 monthly Buchungen'!D2:D859,$E12,'P23+P24 monthly Buchungen'!C2:C859,"&gt;="&amp;AK$4,'P23+P24 monthly Buchungen'!C2:C859,"&lt;"&amp;AK$5+1,'P23+P24 monthly Buchungen'!P2:P859,"Ausgaben")</f>
        <v>0</v>
      </c>
      <c r="AL12" s="21"/>
      <c r="AO12" s="26">
        <f>SUMIFS('P23+P24 monthly Buchungen'!F2:F859,'P23+P24 monthly Buchungen'!D2:D859,$E12,'P23+P24 monthly Buchungen'!C2:C859,"&gt;="&amp;AO$4,'P23+P24 monthly Buchungen'!C2:C859,"&lt;"&amp;AO$5+1,'P23+P24 monthly Buchungen'!L2:L859,"Ausgaben")-SUMIFS('P23+P24 monthly Buchungen'!F2:F859,'P23+P24 monthly Buchungen'!D2:D859,$E12,'P23+P24 monthly Buchungen'!C2:C859,"&gt;="&amp;AO$4,'P23+P24 monthly Buchungen'!C2:C859,"&lt;"&amp;AO$5+1,'P23+P24 monthly Buchungen'!P2:P859,"Einnahmen")+SUMIFS('P23+P24 monthly Buchungen'!F2:F859,'P23+P24 monthly Buchungen'!D2:D859,$E12,'P23+P24 monthly Buchungen'!C2:C859,"&gt;="&amp;AO$4,'P23+P24 monthly Buchungen'!C2:C859,"&lt;"&amp;AO$5+1,'P23+P24 monthly Buchungen'!L2:L859,"Einnahmen")-SUMIFS('P23+P24 monthly Buchungen'!F2:F859,'P23+P24 monthly Buchungen'!D2:D859,$E12,'P23+P24 monthly Buchungen'!C2:C859,"&gt;="&amp;AO$4,'P23+P24 monthly Buchungen'!C2:C859,"&lt;"&amp;AO$5+1,'P23+P24 monthly Buchungen'!P2:P859,"Ausgaben")</f>
        <v>0</v>
      </c>
      <c r="AP12" s="21"/>
      <c r="AS12" s="26">
        <f>SUMIFS('P23+P24 monthly Buchungen'!F2:F859,'P23+P24 monthly Buchungen'!D2:D859,$E12,'P23+P24 monthly Buchungen'!C2:C859,"&gt;="&amp;AS$4,'P23+P24 monthly Buchungen'!C2:C859,"&lt;"&amp;AS$5+1,'P23+P24 monthly Buchungen'!L2:L859,"Ausgaben")-SUMIFS('P23+P24 monthly Buchungen'!F2:F859,'P23+P24 monthly Buchungen'!D2:D859,$E12,'P23+P24 monthly Buchungen'!C2:C859,"&gt;="&amp;AS$4,'P23+P24 monthly Buchungen'!C2:C859,"&lt;"&amp;AS$5+1,'P23+P24 monthly Buchungen'!P2:P859,"Einnahmen")+SUMIFS('P23+P24 monthly Buchungen'!F2:F859,'P23+P24 monthly Buchungen'!D2:D859,$E12,'P23+P24 monthly Buchungen'!C2:C859,"&gt;="&amp;AS$4,'P23+P24 monthly Buchungen'!C2:C859,"&lt;"&amp;AS$5+1,'P23+P24 monthly Buchungen'!L2:L859,"Einnahmen")-SUMIFS('P23+P24 monthly Buchungen'!F2:F859,'P23+P24 monthly Buchungen'!D2:D859,$E12,'P23+P24 monthly Buchungen'!C2:C859,"&gt;="&amp;AS$4,'P23+P24 monthly Buchungen'!C2:C859,"&lt;"&amp;AS$5+1,'P23+P24 monthly Buchungen'!P2:P859,"Ausgaben")</f>
        <v>0</v>
      </c>
      <c r="AT12" s="21"/>
      <c r="AW12" s="26">
        <f>SUMIFS('P23+P24 monthly Buchungen'!F2:F859,'P23+P24 monthly Buchungen'!D2:D859,$E12,'P23+P24 monthly Buchungen'!C2:C859,"&gt;="&amp;AW$4,'P23+P24 monthly Buchungen'!C2:C859,"&lt;"&amp;AW$5+1,'P23+P24 monthly Buchungen'!L2:L859,"Ausgaben")-SUMIFS('P23+P24 monthly Buchungen'!F2:F859,'P23+P24 monthly Buchungen'!D2:D859,$E12,'P23+P24 monthly Buchungen'!C2:C859,"&gt;="&amp;AW$4,'P23+P24 monthly Buchungen'!C2:C859,"&lt;"&amp;AW$5+1,'P23+P24 monthly Buchungen'!P2:P859,"Einnahmen")+SUMIFS('P23+P24 monthly Buchungen'!F2:F859,'P23+P24 monthly Buchungen'!D2:D859,$E12,'P23+P24 monthly Buchungen'!C2:C859,"&gt;="&amp;AW$4,'P23+P24 monthly Buchungen'!C2:C859,"&lt;"&amp;AW$5+1,'P23+P24 monthly Buchungen'!L2:L859,"Einnahmen")-SUMIFS('P23+P24 monthly Buchungen'!F2:F859,'P23+P24 monthly Buchungen'!D2:D859,$E12,'P23+P24 monthly Buchungen'!C2:C859,"&gt;="&amp;AW$4,'P23+P24 monthly Buchungen'!C2:C859,"&lt;"&amp;AW$5+1,'P23+P24 monthly Buchungen'!P2:P859,"Ausgaben")</f>
        <v>0</v>
      </c>
      <c r="AX12" s="21"/>
      <c r="BA12" s="26">
        <f>SUMIFS('P23+P24 monthly Buchungen'!F2:F859,'P23+P24 monthly Buchungen'!D2:D859,$E12,'P23+P24 monthly Buchungen'!C2:C859,"&gt;="&amp;BA$4,'P23+P24 monthly Buchungen'!C2:C859,"&lt;"&amp;BA$5+1,'P23+P24 monthly Buchungen'!L2:L859,"Ausgaben")-SUMIFS('P23+P24 monthly Buchungen'!F2:F859,'P23+P24 monthly Buchungen'!D2:D859,$E12,'P23+P24 monthly Buchungen'!C2:C859,"&gt;="&amp;BA$4,'P23+P24 monthly Buchungen'!C2:C859,"&lt;"&amp;BA$5+1,'P23+P24 monthly Buchungen'!P2:P859,"Einnahmen")+SUMIFS('P23+P24 monthly Buchungen'!F2:F859,'P23+P24 monthly Buchungen'!D2:D859,$E12,'P23+P24 monthly Buchungen'!C2:C859,"&gt;="&amp;BA$4,'P23+P24 monthly Buchungen'!C2:C859,"&lt;"&amp;BA$5+1,'P23+P24 monthly Buchungen'!L2:L859,"Einnahmen")-SUMIFS('P23+P24 monthly Buchungen'!F2:F859,'P23+P24 monthly Buchungen'!D2:D859,$E12,'P23+P24 monthly Buchungen'!C2:C859,"&gt;="&amp;BA$4,'P23+P24 monthly Buchungen'!C2:C859,"&lt;"&amp;BA$5+1,'P23+P24 monthly Buchungen'!P2:P859,"Ausgaben")</f>
        <v>0</v>
      </c>
      <c r="BB12" s="21"/>
      <c r="BE12" s="26">
        <f>SUMIFS('P23+P24 monthly Buchungen'!F2:F859,'P23+P24 monthly Buchungen'!D2:D859,$E12,'P23+P24 monthly Buchungen'!C2:C859,"&gt;="&amp;BE$4,'P23+P24 monthly Buchungen'!C2:C859,"&lt;"&amp;BE$5+1,'P23+P24 monthly Buchungen'!L2:L859,"Ausgaben")-SUMIFS('P23+P24 monthly Buchungen'!F2:F859,'P23+P24 monthly Buchungen'!D2:D859,$E12,'P23+P24 monthly Buchungen'!C2:C859,"&gt;="&amp;BE$4,'P23+P24 monthly Buchungen'!C2:C859,"&lt;"&amp;BE$5+1,'P23+P24 monthly Buchungen'!P2:P859,"Einnahmen")+SUMIFS('P23+P24 monthly Buchungen'!F2:F859,'P23+P24 monthly Buchungen'!D2:D859,$E12,'P23+P24 monthly Buchungen'!C2:C859,"&gt;="&amp;BE$4,'P23+P24 monthly Buchungen'!C2:C859,"&lt;"&amp;BE$5+1,'P23+P24 monthly Buchungen'!L2:L859,"Einnahmen")-SUMIFS('P23+P24 monthly Buchungen'!F2:F859,'P23+P24 monthly Buchungen'!D2:D859,$E12,'P23+P24 monthly Buchungen'!C2:C859,"&gt;="&amp;BE$4,'P23+P24 monthly Buchungen'!C2:C859,"&lt;"&amp;BE$5+1,'P23+P24 monthly Buchungen'!P2:P859,"Ausgaben")</f>
        <v>0</v>
      </c>
      <c r="BF12" s="21"/>
      <c r="BI12" s="26">
        <f>SUMIFS('P23+P24 monthly Buchungen'!F2:F859,'P23+P24 monthly Buchungen'!D2:D859,$E12,'P23+P24 monthly Buchungen'!C2:C859,"&gt;="&amp;BI$4,'P23+P24 monthly Buchungen'!C2:C859,"&lt;"&amp;BI$5+1,'P23+P24 monthly Buchungen'!L2:L859,"Ausgaben")-SUMIFS('P23+P24 monthly Buchungen'!F2:F859,'P23+P24 monthly Buchungen'!D2:D859,$E12,'P23+P24 monthly Buchungen'!C2:C859,"&gt;="&amp;BI$4,'P23+P24 monthly Buchungen'!C2:C859,"&lt;"&amp;BI$5+1,'P23+P24 monthly Buchungen'!P2:P859,"Einnahmen")+SUMIFS('P23+P24 monthly Buchungen'!F2:F859,'P23+P24 monthly Buchungen'!D2:D859,$E12,'P23+P24 monthly Buchungen'!C2:C859,"&gt;="&amp;BI$4,'P23+P24 monthly Buchungen'!C2:C859,"&lt;"&amp;BI$5+1,'P23+P24 monthly Buchungen'!L2:L859,"Einnahmen")-SUMIFS('P23+P24 monthly Buchungen'!F2:F859,'P23+P24 monthly Buchungen'!D2:D859,$E12,'P23+P24 monthly Buchungen'!C2:C859,"&gt;="&amp;BI$4,'P23+P24 monthly Buchungen'!C2:C859,"&lt;"&amp;BI$5+1,'P23+P24 monthly Buchungen'!P2:P859,"Ausgaben")</f>
        <v>0</v>
      </c>
      <c r="BJ12" s="21"/>
      <c r="BM12" s="26">
        <f>SUMIFS('P23+P24 monthly Buchungen'!F2:F859,'P23+P24 monthly Buchungen'!D2:D859,$E12,'P23+P24 monthly Buchungen'!C2:C859,"&gt;="&amp;BM$4,'P23+P24 monthly Buchungen'!C2:C859,"&lt;"&amp;BM$5+1,'P23+P24 monthly Buchungen'!L2:L859,"Ausgaben")-SUMIFS('P23+P24 monthly Buchungen'!F2:F859,'P23+P24 monthly Buchungen'!D2:D859,$E12,'P23+P24 monthly Buchungen'!C2:C859,"&gt;="&amp;BM$4,'P23+P24 monthly Buchungen'!C2:C859,"&lt;"&amp;BM$5+1,'P23+P24 monthly Buchungen'!P2:P859,"Einnahmen")+SUMIFS('P23+P24 monthly Buchungen'!F2:F859,'P23+P24 monthly Buchungen'!D2:D859,$E12,'P23+P24 monthly Buchungen'!C2:C859,"&gt;="&amp;BM$4,'P23+P24 monthly Buchungen'!C2:C859,"&lt;"&amp;BM$5+1,'P23+P24 monthly Buchungen'!L2:L859,"Einnahmen")-SUMIFS('P23+P24 monthly Buchungen'!F2:F859,'P23+P24 monthly Buchungen'!D2:D859,$E12,'P23+P24 monthly Buchungen'!C2:C859,"&gt;="&amp;BM$4,'P23+P24 monthly Buchungen'!C2:C859,"&lt;"&amp;BM$5+1,'P23+P24 monthly Buchungen'!P2:P859,"Ausgaben")</f>
        <v>0</v>
      </c>
      <c r="BN12" s="21"/>
      <c r="BQ12" s="26">
        <f>SUMIFS('P23+P24 monthly Buchungen'!F2:F859,'P23+P24 monthly Buchungen'!D2:D859,$E12,'P23+P24 monthly Buchungen'!C2:C859,"&gt;="&amp;BQ$4,'P23+P24 monthly Buchungen'!C2:C859,"&lt;"&amp;BQ$5+1,'P23+P24 monthly Buchungen'!L2:L859,"Ausgaben")-SUMIFS('P23+P24 monthly Buchungen'!F2:F859,'P23+P24 monthly Buchungen'!D2:D859,$E12,'P23+P24 monthly Buchungen'!C2:C859,"&gt;="&amp;BQ$4,'P23+P24 monthly Buchungen'!C2:C859,"&lt;"&amp;BQ$5+1,'P23+P24 monthly Buchungen'!P2:P859,"Einnahmen")+SUMIFS('P23+P24 monthly Buchungen'!F2:F859,'P23+P24 monthly Buchungen'!D2:D859,$E12,'P23+P24 monthly Buchungen'!C2:C859,"&gt;="&amp;BQ$4,'P23+P24 monthly Buchungen'!C2:C859,"&lt;"&amp;BQ$5+1,'P23+P24 monthly Buchungen'!L2:L859,"Einnahmen")-SUMIFS('P23+P24 monthly Buchungen'!F2:F859,'P23+P24 monthly Buchungen'!D2:D859,$E12,'P23+P24 monthly Buchungen'!C2:C859,"&gt;="&amp;BQ$4,'P23+P24 monthly Buchungen'!C2:C859,"&lt;"&amp;BQ$5+1,'P23+P24 monthly Buchungen'!P2:P859,"Ausgaben")</f>
        <v>0</v>
      </c>
      <c r="BR12" s="21"/>
      <c r="BU12" s="29">
        <v>600</v>
      </c>
      <c r="BV12" s="21"/>
      <c r="BY12" s="29">
        <v>600</v>
      </c>
      <c r="BZ12" s="21"/>
      <c r="CC12" s="26">
        <f>SUMIFS('P23+P24 monthly Buchungen'!F2:F859,'P23+P24 monthly Buchungen'!D2:D859,$E12,'P23+P24 monthly Buchungen'!C2:C859,"&gt;="&amp;CC$4,'P23+P24 monthly Buchungen'!C2:C859,"&lt;"&amp;CC$5+1,'P23+P24 monthly Buchungen'!L2:L859,"Ausgaben")-SUMIFS('P23+P24 monthly Buchungen'!F2:F859,'P23+P24 monthly Buchungen'!D2:D859,$E12,'P23+P24 monthly Buchungen'!C2:C859,"&gt;="&amp;CC$4,'P23+P24 monthly Buchungen'!C2:C859,"&lt;"&amp;CC$5+1,'P23+P24 monthly Buchungen'!P2:P859,"Einnahmen")+SUMIFS('P23+P24 monthly Buchungen'!F2:F859,'P23+P24 monthly Buchungen'!D2:D859,$E12,'P23+P24 monthly Buchungen'!C2:C859,"&gt;="&amp;CC$4,'P23+P24 monthly Buchungen'!C2:C859,"&lt;"&amp;CC$5+1,'P23+P24 monthly Buchungen'!L2:L859,"Einnahmen")-SUMIFS('P23+P24 monthly Buchungen'!F2:F859,'P23+P24 monthly Buchungen'!D2:D859,$E12,'P23+P24 monthly Buchungen'!C2:C859,"&gt;="&amp;CC$4,'P23+P24 monthly Buchungen'!C2:C859,"&lt;"&amp;CC$5+1,'P23+P24 monthly Buchungen'!P2:P859,"Ausgaben")</f>
        <v>0</v>
      </c>
      <c r="CD12" s="21"/>
      <c r="CG12" s="26">
        <f>SUMIFS('P23+P24 monthly Buchungen'!F2:F859,'P23+P24 monthly Buchungen'!D2:D859,$E12,'P23+P24 monthly Buchungen'!C2:C859,"&gt;="&amp;CG$4,'P23+P24 monthly Buchungen'!C2:C859,"&lt;"&amp;CG$5+1,'P23+P24 monthly Buchungen'!L2:L859,"Ausgaben")-SUMIFS('P23+P24 monthly Buchungen'!F2:F859,'P23+P24 monthly Buchungen'!D2:D859,$E12,'P23+P24 monthly Buchungen'!C2:C859,"&gt;="&amp;CG$4,'P23+P24 monthly Buchungen'!C2:C859,"&lt;"&amp;CG$5+1,'P23+P24 monthly Buchungen'!P2:P859,"Einnahmen")+SUMIFS('P23+P24 monthly Buchungen'!F2:F859,'P23+P24 monthly Buchungen'!D2:D859,$E12,'P23+P24 monthly Buchungen'!C2:C859,"&gt;="&amp;CG$4,'P23+P24 monthly Buchungen'!C2:C859,"&lt;"&amp;CG$5+1,'P23+P24 monthly Buchungen'!L2:L859,"Einnahmen")-SUMIFS('P23+P24 monthly Buchungen'!F2:F859,'P23+P24 monthly Buchungen'!D2:D859,$E12,'P23+P24 monthly Buchungen'!C2:C859,"&gt;="&amp;CG$4,'P23+P24 monthly Buchungen'!C2:C859,"&lt;"&amp;CG$5+1,'P23+P24 monthly Buchungen'!P2:P859,"Ausgaben")</f>
        <v>0</v>
      </c>
      <c r="CH12" s="21"/>
      <c r="CK12" s="26">
        <f>SUMIFS('P23+P24 monthly Buchungen'!F2:F859,'P23+P24 monthly Buchungen'!D2:D859,$E12,'P23+P24 monthly Buchungen'!C2:C859,"&gt;="&amp;CK$4,'P23+P24 monthly Buchungen'!C2:C859,"&lt;"&amp;CK$5+1,'P23+P24 monthly Buchungen'!L2:L859,"Ausgaben")-SUMIFS('P23+P24 monthly Buchungen'!F2:F859,'P23+P24 monthly Buchungen'!D2:D859,$E12,'P23+P24 monthly Buchungen'!C2:C859,"&gt;="&amp;CK$4,'P23+P24 monthly Buchungen'!C2:C859,"&lt;"&amp;CK$5+1,'P23+P24 monthly Buchungen'!P2:P859,"Einnahmen")+SUMIFS('P23+P24 monthly Buchungen'!F2:F859,'P23+P24 monthly Buchungen'!D2:D859,$E12,'P23+P24 monthly Buchungen'!C2:C859,"&gt;="&amp;CK$4,'P23+P24 monthly Buchungen'!C2:C859,"&lt;"&amp;CK$5+1,'P23+P24 monthly Buchungen'!L2:L859,"Einnahmen")-SUMIFS('P23+P24 monthly Buchungen'!F2:F859,'P23+P24 monthly Buchungen'!D2:D859,$E12,'P23+P24 monthly Buchungen'!C2:C859,"&gt;="&amp;CK$4,'P23+P24 monthly Buchungen'!C2:C859,"&lt;"&amp;CK$5+1,'P23+P24 monthly Buchungen'!P2:P859,"Ausgaben")</f>
        <v>0</v>
      </c>
      <c r="CL12" s="21"/>
      <c r="CO12" s="26">
        <f>SUMIFS('P23+P24 monthly Buchungen'!F2:F859,'P23+P24 monthly Buchungen'!D2:D859,$E12,'P23+P24 monthly Buchungen'!C2:C859,"&gt;="&amp;CO$4,'P23+P24 monthly Buchungen'!C2:C859,"&lt;"&amp;CO$5+1,'P23+P24 monthly Buchungen'!L2:L859,"Ausgaben")-SUMIFS('P23+P24 monthly Buchungen'!F2:F859,'P23+P24 monthly Buchungen'!D2:D859,$E12,'P23+P24 monthly Buchungen'!C2:C859,"&gt;="&amp;CO$4,'P23+P24 monthly Buchungen'!C2:C859,"&lt;"&amp;CO$5+1,'P23+P24 monthly Buchungen'!P2:P859,"Einnahmen")+SUMIFS('P23+P24 monthly Buchungen'!F2:F859,'P23+P24 monthly Buchungen'!D2:D859,$E12,'P23+P24 monthly Buchungen'!C2:C859,"&gt;="&amp;CO$4,'P23+P24 monthly Buchungen'!C2:C859,"&lt;"&amp;CO$5+1,'P23+P24 monthly Buchungen'!L2:L859,"Einnahmen")-SUMIFS('P23+P24 monthly Buchungen'!F2:F859,'P23+P24 monthly Buchungen'!D2:D859,$E12,'P23+P24 monthly Buchungen'!C2:C859,"&gt;="&amp;CO$4,'P23+P24 monthly Buchungen'!C2:C859,"&lt;"&amp;CO$5+1,'P23+P24 monthly Buchungen'!P2:P859,"Ausgaben")</f>
        <v>0</v>
      </c>
      <c r="CP12" s="21"/>
      <c r="CS12" s="26">
        <f>SUMIFS('P23+P24 monthly Buchungen'!F2:F859,'P23+P24 monthly Buchungen'!D2:D859,$E12,'P23+P24 monthly Buchungen'!C2:C859,"&gt;="&amp;CS$4,'P23+P24 monthly Buchungen'!C2:C859,"&lt;"&amp;CS$5+1,'P23+P24 monthly Buchungen'!L2:L859,"Ausgaben")-SUMIFS('P23+P24 monthly Buchungen'!F2:F859,'P23+P24 monthly Buchungen'!D2:D859,$E12,'P23+P24 monthly Buchungen'!C2:C859,"&gt;="&amp;CS$4,'P23+P24 monthly Buchungen'!C2:C859,"&lt;"&amp;CS$5+1,'P23+P24 monthly Buchungen'!P2:P859,"Einnahmen")+SUMIFS('P23+P24 monthly Buchungen'!F2:F859,'P23+P24 monthly Buchungen'!D2:D859,$E12,'P23+P24 monthly Buchungen'!C2:C859,"&gt;="&amp;CS$4,'P23+P24 monthly Buchungen'!C2:C859,"&lt;"&amp;CS$5+1,'P23+P24 monthly Buchungen'!L2:L859,"Einnahmen")-SUMIFS('P23+P24 monthly Buchungen'!F2:F859,'P23+P24 monthly Buchungen'!D2:D859,$E12,'P23+P24 monthly Buchungen'!C2:C859,"&gt;="&amp;CS$4,'P23+P24 monthly Buchungen'!C2:C859,"&lt;"&amp;CS$5+1,'P23+P24 monthly Buchungen'!P2:P859,"Ausgaben")</f>
        <v>0</v>
      </c>
      <c r="CT12" s="21"/>
      <c r="CW12" s="26">
        <f>SUMIFS('P23+P24 monthly Buchungen'!F2:F859,'P23+P24 monthly Buchungen'!D2:D859,$E12,'P23+P24 monthly Buchungen'!C2:C859,"&gt;="&amp;CW$4,'P23+P24 monthly Buchungen'!C2:C859,"&lt;"&amp;CW$5+1,'P23+P24 monthly Buchungen'!L2:L859,"Ausgaben")-SUMIFS('P23+P24 monthly Buchungen'!F2:F859,'P23+P24 monthly Buchungen'!D2:D859,$E12,'P23+P24 monthly Buchungen'!C2:C859,"&gt;="&amp;CW$4,'P23+P24 monthly Buchungen'!C2:C859,"&lt;"&amp;CW$5+1,'P23+P24 monthly Buchungen'!P2:P859,"Einnahmen")+SUMIFS('P23+P24 monthly Buchungen'!F2:F859,'P23+P24 monthly Buchungen'!D2:D859,$E12,'P23+P24 monthly Buchungen'!C2:C859,"&gt;="&amp;CW$4,'P23+P24 monthly Buchungen'!C2:C859,"&lt;"&amp;CW$5+1,'P23+P24 monthly Buchungen'!L2:L859,"Einnahmen")-SUMIFS('P23+P24 monthly Buchungen'!F2:F859,'P23+P24 monthly Buchungen'!D2:D859,$E12,'P23+P24 monthly Buchungen'!C2:C859,"&gt;="&amp;CW$4,'P23+P24 monthly Buchungen'!C2:C859,"&lt;"&amp;CW$5+1,'P23+P24 monthly Buchungen'!P2:P859,"Ausgaben")</f>
        <v>0</v>
      </c>
      <c r="CX12" s="21"/>
      <c r="DA12" s="26">
        <f>SUMIFS('P23+P24 monthly Buchungen'!F2:F859,'P23+P24 monthly Buchungen'!D2:D859,$E12,'P23+P24 monthly Buchungen'!C2:C859,"&gt;="&amp;DA$4,'P23+P24 monthly Buchungen'!C2:C859,"&lt;"&amp;DA$5+1,'P23+P24 monthly Buchungen'!L2:L859,"Ausgaben")-SUMIFS('P23+P24 monthly Buchungen'!F2:F859,'P23+P24 monthly Buchungen'!D2:D859,$E12,'P23+P24 monthly Buchungen'!C2:C859,"&gt;="&amp;DA$4,'P23+P24 monthly Buchungen'!C2:C859,"&lt;"&amp;DA$5+1,'P23+P24 monthly Buchungen'!P2:P859,"Einnahmen")+SUMIFS('P23+P24 monthly Buchungen'!F2:F859,'P23+P24 monthly Buchungen'!D2:D859,$E12,'P23+P24 monthly Buchungen'!C2:C859,"&gt;="&amp;DA$4,'P23+P24 monthly Buchungen'!C2:C859,"&lt;"&amp;DA$5+1,'P23+P24 monthly Buchungen'!L2:L859,"Einnahmen")-SUMIFS('P23+P24 monthly Buchungen'!F2:F859,'P23+P24 monthly Buchungen'!D2:D859,$E12,'P23+P24 monthly Buchungen'!C2:C859,"&gt;="&amp;DA$4,'P23+P24 monthly Buchungen'!C2:C859,"&lt;"&amp;DA$5+1,'P23+P24 monthly Buchungen'!P2:P859,"Ausgaben")</f>
        <v>0</v>
      </c>
      <c r="DB12" s="21"/>
      <c r="DE12" s="26">
        <f>SUMIFS('P23+P24 monthly Buchungen'!F2:F859,'P23+P24 monthly Buchungen'!D2:D859,$E12,'P23+P24 monthly Buchungen'!C2:C859,"&gt;="&amp;DE$4,'P23+P24 monthly Buchungen'!C2:C859,"&lt;"&amp;DE$5+1,'P23+P24 monthly Buchungen'!L2:L859,"Ausgaben")-SUMIFS('P23+P24 monthly Buchungen'!F2:F859,'P23+P24 monthly Buchungen'!D2:D859,$E12,'P23+P24 monthly Buchungen'!C2:C859,"&gt;="&amp;DE$4,'P23+P24 monthly Buchungen'!C2:C859,"&lt;"&amp;DE$5+1,'P23+P24 monthly Buchungen'!P2:P859,"Einnahmen")+SUMIFS('P23+P24 monthly Buchungen'!F2:F859,'P23+P24 monthly Buchungen'!D2:D859,$E12,'P23+P24 monthly Buchungen'!C2:C859,"&gt;="&amp;DE$4,'P23+P24 monthly Buchungen'!C2:C859,"&lt;"&amp;DE$5+1,'P23+P24 monthly Buchungen'!L2:L859,"Einnahmen")-SUMIFS('P23+P24 monthly Buchungen'!F2:F859,'P23+P24 monthly Buchungen'!D2:D859,$E12,'P23+P24 monthly Buchungen'!C2:C859,"&gt;="&amp;DE$4,'P23+P24 monthly Buchungen'!C2:C859,"&lt;"&amp;DE$5+1,'P23+P24 monthly Buchungen'!P2:P859,"Ausgaben")</f>
        <v>0</v>
      </c>
      <c r="DF12" s="21"/>
      <c r="DI12" s="26">
        <f>SUMIFS('P23+P24 monthly Buchungen'!F2:F859,'P23+P24 monthly Buchungen'!D2:D859,$E12,'P23+P24 monthly Buchungen'!C2:C859,"&gt;="&amp;DI$4,'P23+P24 monthly Buchungen'!C2:C859,"&lt;"&amp;DI$5+1,'P23+P24 monthly Buchungen'!L2:L859,"Ausgaben")-SUMIFS('P23+P24 monthly Buchungen'!F2:F859,'P23+P24 monthly Buchungen'!D2:D859,$E12,'P23+P24 monthly Buchungen'!C2:C859,"&gt;="&amp;DI$4,'P23+P24 monthly Buchungen'!C2:C859,"&lt;"&amp;DI$5+1,'P23+P24 monthly Buchungen'!P2:P859,"Einnahmen")+SUMIFS('P23+P24 monthly Buchungen'!F2:F859,'P23+P24 monthly Buchungen'!D2:D859,$E12,'P23+P24 monthly Buchungen'!C2:C859,"&gt;="&amp;DI$4,'P23+P24 monthly Buchungen'!C2:C859,"&lt;"&amp;DI$5+1,'P23+P24 monthly Buchungen'!L2:L859,"Einnahmen")-SUMIFS('P23+P24 monthly Buchungen'!F2:F859,'P23+P24 monthly Buchungen'!D2:D859,$E12,'P23+P24 monthly Buchungen'!C2:C859,"&gt;="&amp;DI$4,'P23+P24 monthly Buchungen'!C2:C859,"&lt;"&amp;DI$5+1,'P23+P24 monthly Buchungen'!P2:P859,"Ausgaben")</f>
        <v>0</v>
      </c>
      <c r="DJ12" s="21"/>
      <c r="DM12" s="26">
        <f>SUMIFS('P23+P24 monthly Buchungen'!F2:F859,'P23+P24 monthly Buchungen'!D2:D859,$E12,'P23+P24 monthly Buchungen'!C2:C859,"&gt;="&amp;DM$4,'P23+P24 monthly Buchungen'!C2:C859,"&lt;"&amp;DM$5+1,'P23+P24 monthly Buchungen'!L2:L859,"Ausgaben")-SUMIFS('P23+P24 monthly Buchungen'!F2:F859,'P23+P24 monthly Buchungen'!D2:D859,$E12,'P23+P24 monthly Buchungen'!C2:C859,"&gt;="&amp;DM$4,'P23+P24 monthly Buchungen'!C2:C859,"&lt;"&amp;DM$5+1,'P23+P24 monthly Buchungen'!P2:P859,"Einnahmen")+SUMIFS('P23+P24 monthly Buchungen'!F2:F859,'P23+P24 monthly Buchungen'!D2:D859,$E12,'P23+P24 monthly Buchungen'!C2:C859,"&gt;="&amp;DM$4,'P23+P24 monthly Buchungen'!C2:C859,"&lt;"&amp;DM$5+1,'P23+P24 monthly Buchungen'!L2:L859,"Einnahmen")-SUMIFS('P23+P24 monthly Buchungen'!F2:F859,'P23+P24 monthly Buchungen'!D2:D859,$E12,'P23+P24 monthly Buchungen'!C2:C859,"&gt;="&amp;DM$4,'P23+P24 monthly Buchungen'!C2:C859,"&lt;"&amp;DM$5+1,'P23+P24 monthly Buchungen'!P2:P859,"Ausgaben")</f>
        <v>0</v>
      </c>
      <c r="DN12" s="21"/>
      <c r="DQ12" s="26">
        <f>SUMIFS('P23+P24 monthly Buchungen'!F2:F859,'P23+P24 monthly Buchungen'!D2:D859,$E12,'P23+P24 monthly Buchungen'!C2:C859,"&gt;="&amp;DQ$4,'P23+P24 monthly Buchungen'!C2:C859,"&lt;"&amp;DQ$5+1,'P23+P24 monthly Buchungen'!L2:L859,"Ausgaben")-SUMIFS('P23+P24 monthly Buchungen'!F2:F859,'P23+P24 monthly Buchungen'!D2:D859,$E12,'P23+P24 monthly Buchungen'!C2:C859,"&gt;="&amp;DQ$4,'P23+P24 monthly Buchungen'!C2:C859,"&lt;"&amp;DQ$5+1,'P23+P24 monthly Buchungen'!P2:P859,"Einnahmen")+SUMIFS('P23+P24 monthly Buchungen'!F2:F859,'P23+P24 monthly Buchungen'!D2:D859,$E12,'P23+P24 monthly Buchungen'!C2:C859,"&gt;="&amp;DQ$4,'P23+P24 monthly Buchungen'!C2:C859,"&lt;"&amp;DQ$5+1,'P23+P24 monthly Buchungen'!L2:L859,"Einnahmen")-SUMIFS('P23+P24 monthly Buchungen'!F2:F859,'P23+P24 monthly Buchungen'!D2:D859,$E12,'P23+P24 monthly Buchungen'!C2:C859,"&gt;="&amp;DQ$4,'P23+P24 monthly Buchungen'!C2:C859,"&lt;"&amp;DQ$5+1,'P23+P24 monthly Buchungen'!P2:P859,"Ausgaben")</f>
        <v>0</v>
      </c>
      <c r="DR12" s="21"/>
      <c r="DU12" s="26">
        <f>SUMIFS('P23+P24 monthly Buchungen'!F2:F859,'P23+P24 monthly Buchungen'!D2:D859,$E12,'P23+P24 monthly Buchungen'!C2:C859,"&gt;="&amp;DU$4,'P23+P24 monthly Buchungen'!C2:C859,"&lt;"&amp;DU$5+1,'P23+P24 monthly Buchungen'!L2:L859,"Ausgaben")-SUMIFS('P23+P24 monthly Buchungen'!F2:F859,'P23+P24 monthly Buchungen'!D2:D859,$E12,'P23+P24 monthly Buchungen'!C2:C859,"&gt;="&amp;DU$4,'P23+P24 monthly Buchungen'!C2:C859,"&lt;"&amp;DU$5+1,'P23+P24 monthly Buchungen'!P2:P859,"Einnahmen")+SUMIFS('P23+P24 monthly Buchungen'!F2:F859,'P23+P24 monthly Buchungen'!D2:D859,$E12,'P23+P24 monthly Buchungen'!C2:C859,"&gt;="&amp;DU$4,'P23+P24 monthly Buchungen'!C2:C859,"&lt;"&amp;DU$5+1,'P23+P24 monthly Buchungen'!L2:L859,"Einnahmen")-SUMIFS('P23+P24 monthly Buchungen'!F2:F859,'P23+P24 monthly Buchungen'!D2:D859,$E12,'P23+P24 monthly Buchungen'!C2:C859,"&gt;="&amp;DU$4,'P23+P24 monthly Buchungen'!C2:C859,"&lt;"&amp;DU$5+1,'P23+P24 monthly Buchungen'!P2:P859,"Ausgaben")</f>
        <v>0</v>
      </c>
      <c r="DV12" s="21"/>
      <c r="DY12" s="29">
        <v>600</v>
      </c>
      <c r="DZ12" s="21"/>
      <c r="EC12" s="29">
        <v>600</v>
      </c>
      <c r="ED12" s="21"/>
      <c r="EG12" s="26">
        <f>SUMIFS('P23+P24 monthly Buchungen'!F2:F859,'P23+P24 monthly Buchungen'!D2:D859,$E12,'P23+P24 monthly Buchungen'!C2:C859,"&gt;="&amp;EG$4,'P23+P24 monthly Buchungen'!C2:C859,"&lt;"&amp;EG$5+1,'P23+P24 monthly Buchungen'!L2:L859,"Ausgaben")-SUMIFS('P23+P24 monthly Buchungen'!F2:F859,'P23+P24 monthly Buchungen'!D2:D859,$E12,'P23+P24 monthly Buchungen'!C2:C859,"&gt;="&amp;EG$4,'P23+P24 monthly Buchungen'!C2:C859,"&lt;"&amp;EG$5+1,'P23+P24 monthly Buchungen'!P2:P859,"Einnahmen")+SUMIFS('P23+P24 monthly Buchungen'!F2:F859,'P23+P24 monthly Buchungen'!D2:D859,$E12,'P23+P24 monthly Buchungen'!C2:C859,"&gt;="&amp;EG$4,'P23+P24 monthly Buchungen'!C2:C859,"&lt;"&amp;EG$5+1,'P23+P24 monthly Buchungen'!L2:L859,"Einnahmen")-SUMIFS('P23+P24 monthly Buchungen'!F2:F859,'P23+P24 monthly Buchungen'!D2:D859,$E12,'P23+P24 monthly Buchungen'!C2:C859,"&gt;="&amp;EG$4,'P23+P24 monthly Buchungen'!C2:C859,"&lt;"&amp;EG$5+1,'P23+P24 monthly Buchungen'!P2:P859,"Ausgaben")</f>
        <v>0</v>
      </c>
      <c r="EH12" s="21"/>
      <c r="EK12" s="26">
        <f>SUMIFS('P23+P24 monthly Buchungen'!F2:F859,'P23+P24 monthly Buchungen'!D2:D859,$E12,'P23+P24 monthly Buchungen'!C2:C859,"&gt;="&amp;EK$4,'P23+P24 monthly Buchungen'!C2:C859,"&lt;"&amp;EK$5+1,'P23+P24 monthly Buchungen'!L2:L859,"Ausgaben")-SUMIFS('P23+P24 monthly Buchungen'!F2:F859,'P23+P24 monthly Buchungen'!D2:D859,$E12,'P23+P24 monthly Buchungen'!C2:C859,"&gt;="&amp;EK$4,'P23+P24 monthly Buchungen'!C2:C859,"&lt;"&amp;EK$5+1,'P23+P24 monthly Buchungen'!P2:P859,"Einnahmen")+SUMIFS('P23+P24 monthly Buchungen'!F2:F859,'P23+P24 monthly Buchungen'!D2:D859,$E12,'P23+P24 monthly Buchungen'!C2:C859,"&gt;="&amp;EK$4,'P23+P24 monthly Buchungen'!C2:C859,"&lt;"&amp;EK$5+1,'P23+P24 monthly Buchungen'!L2:L859,"Einnahmen")-SUMIFS('P23+P24 monthly Buchungen'!F2:F859,'P23+P24 monthly Buchungen'!D2:D859,$E12,'P23+P24 monthly Buchungen'!C2:C859,"&gt;="&amp;EK$4,'P23+P24 monthly Buchungen'!C2:C859,"&lt;"&amp;EK$5+1,'P23+P24 monthly Buchungen'!P2:P859,"Ausgaben")</f>
        <v>0</v>
      </c>
      <c r="EL12" s="21"/>
      <c r="EO12" s="26">
        <f>SUMIFS('P23+P24 monthly Buchungen'!F2:F859,'P23+P24 monthly Buchungen'!D2:D859,$E12,'P23+P24 monthly Buchungen'!C2:C859,"&gt;="&amp;EO$4,'P23+P24 monthly Buchungen'!C2:C859,"&lt;"&amp;EO$5+1,'P23+P24 monthly Buchungen'!L2:L859,"Ausgaben")-SUMIFS('P23+P24 monthly Buchungen'!F2:F859,'P23+P24 monthly Buchungen'!D2:D859,$E12,'P23+P24 monthly Buchungen'!C2:C859,"&gt;="&amp;EO$4,'P23+P24 monthly Buchungen'!C2:C859,"&lt;"&amp;EO$5+1,'P23+P24 monthly Buchungen'!P2:P859,"Einnahmen")+SUMIFS('P23+P24 monthly Buchungen'!F2:F859,'P23+P24 monthly Buchungen'!D2:D859,$E12,'P23+P24 monthly Buchungen'!C2:C859,"&gt;="&amp;EO$4,'P23+P24 monthly Buchungen'!C2:C859,"&lt;"&amp;EO$5+1,'P23+P24 monthly Buchungen'!L2:L859,"Einnahmen")-SUMIFS('P23+P24 monthly Buchungen'!F2:F859,'P23+P24 monthly Buchungen'!D2:D859,$E12,'P23+P24 monthly Buchungen'!C2:C859,"&gt;="&amp;EO$4,'P23+P24 monthly Buchungen'!C2:C859,"&lt;"&amp;EO$5+1,'P23+P24 monthly Buchungen'!P2:P859,"Ausgaben")</f>
        <v>0</v>
      </c>
      <c r="EP12" s="21"/>
      <c r="ES12" s="26">
        <f>SUMIFS('P23+P24 monthly Buchungen'!F2:F859,'P23+P24 monthly Buchungen'!D2:D859,$E12,'P23+P24 monthly Buchungen'!C2:C859,"&gt;="&amp;ES$4,'P23+P24 monthly Buchungen'!C2:C859,"&lt;"&amp;ES$5+1,'P23+P24 monthly Buchungen'!L2:L859,"Ausgaben")-SUMIFS('P23+P24 monthly Buchungen'!F2:F859,'P23+P24 monthly Buchungen'!D2:D859,$E12,'P23+P24 monthly Buchungen'!C2:C859,"&gt;="&amp;ES$4,'P23+P24 monthly Buchungen'!C2:C859,"&lt;"&amp;ES$5+1,'P23+P24 monthly Buchungen'!P2:P859,"Einnahmen")+SUMIFS('P23+P24 monthly Buchungen'!F2:F859,'P23+P24 monthly Buchungen'!D2:D859,$E12,'P23+P24 monthly Buchungen'!C2:C859,"&gt;="&amp;ES$4,'P23+P24 monthly Buchungen'!C2:C859,"&lt;"&amp;ES$5+1,'P23+P24 monthly Buchungen'!L2:L859,"Einnahmen")-SUMIFS('P23+P24 monthly Buchungen'!F2:F859,'P23+P24 monthly Buchungen'!D2:D859,$E12,'P23+P24 monthly Buchungen'!C2:C859,"&gt;="&amp;ES$4,'P23+P24 monthly Buchungen'!C2:C859,"&lt;"&amp;ES$5+1,'P23+P24 monthly Buchungen'!P2:P859,"Ausgaben")</f>
        <v>0</v>
      </c>
      <c r="ET12" s="21"/>
      <c r="EW12" s="26">
        <f>SUMIFS('P23+P24 monthly Buchungen'!F2:F859,'P23+P24 monthly Buchungen'!D2:D859,$E12,'P23+P24 monthly Buchungen'!C2:C859,"&gt;="&amp;EW$4,'P23+P24 monthly Buchungen'!C2:C859,"&lt;"&amp;EW$5+1,'P23+P24 monthly Buchungen'!L2:L859,"Ausgaben")-SUMIFS('P23+P24 monthly Buchungen'!F2:F859,'P23+P24 monthly Buchungen'!D2:D859,$E12,'P23+P24 monthly Buchungen'!C2:C859,"&gt;="&amp;EW$4,'P23+P24 monthly Buchungen'!C2:C859,"&lt;"&amp;EW$5+1,'P23+P24 monthly Buchungen'!P2:P859,"Einnahmen")+SUMIFS('P23+P24 monthly Buchungen'!F2:F859,'P23+P24 monthly Buchungen'!D2:D859,$E12,'P23+P24 monthly Buchungen'!C2:C859,"&gt;="&amp;EW$4,'P23+P24 monthly Buchungen'!C2:C859,"&lt;"&amp;EW$5+1,'P23+P24 monthly Buchungen'!L2:L859,"Einnahmen")-SUMIFS('P23+P24 monthly Buchungen'!F2:F859,'P23+P24 monthly Buchungen'!D2:D859,$E12,'P23+P24 monthly Buchungen'!C2:C859,"&gt;="&amp;EW$4,'P23+P24 monthly Buchungen'!C2:C859,"&lt;"&amp;EW$5+1,'P23+P24 monthly Buchungen'!P2:P859,"Ausgaben")</f>
        <v>0</v>
      </c>
      <c r="EX12" s="21"/>
      <c r="FA12" s="26">
        <f>SUMIFS('P23+P24 monthly Buchungen'!F2:F859,'P23+P24 monthly Buchungen'!D2:D859,$E12,'P23+P24 monthly Buchungen'!C2:C859,"&gt;="&amp;FA$4,'P23+P24 monthly Buchungen'!C2:C859,"&lt;"&amp;FA$5+1,'P23+P24 monthly Buchungen'!L2:L859,"Ausgaben")-SUMIFS('P23+P24 monthly Buchungen'!F2:F859,'P23+P24 monthly Buchungen'!D2:D859,$E12,'P23+P24 monthly Buchungen'!C2:C859,"&gt;="&amp;FA$4,'P23+P24 monthly Buchungen'!C2:C859,"&lt;"&amp;FA$5+1,'P23+P24 monthly Buchungen'!P2:P859,"Einnahmen")+SUMIFS('P23+P24 monthly Buchungen'!F2:F859,'P23+P24 monthly Buchungen'!D2:D859,$E12,'P23+P24 monthly Buchungen'!C2:C859,"&gt;="&amp;FA$4,'P23+P24 monthly Buchungen'!C2:C859,"&lt;"&amp;FA$5+1,'P23+P24 monthly Buchungen'!L2:L859,"Einnahmen")-SUMIFS('P23+P24 monthly Buchungen'!F2:F859,'P23+P24 monthly Buchungen'!D2:D859,$E12,'P23+P24 monthly Buchungen'!C2:C859,"&gt;="&amp;FA$4,'P23+P24 monthly Buchungen'!C2:C859,"&lt;"&amp;FA$5+1,'P23+P24 monthly Buchungen'!P2:P859,"Ausgaben")</f>
        <v>0</v>
      </c>
      <c r="FB12" s="21"/>
      <c r="FE12" s="26">
        <f>SUMIFS('P23+P24 monthly Buchungen'!F2:F859,'P23+P24 monthly Buchungen'!D2:D859,$E12,'P23+P24 monthly Buchungen'!C2:C859,"&gt;="&amp;FE$4,'P23+P24 monthly Buchungen'!C2:C859,"&lt;"&amp;FE$5+1,'P23+P24 monthly Buchungen'!L2:L859,"Ausgaben")-SUMIFS('P23+P24 monthly Buchungen'!F2:F859,'P23+P24 monthly Buchungen'!D2:D859,$E12,'P23+P24 monthly Buchungen'!C2:C859,"&gt;="&amp;FE$4,'P23+P24 monthly Buchungen'!C2:C859,"&lt;"&amp;FE$5+1,'P23+P24 monthly Buchungen'!P2:P859,"Einnahmen")+SUMIFS('P23+P24 monthly Buchungen'!F2:F859,'P23+P24 monthly Buchungen'!D2:D859,$E12,'P23+P24 monthly Buchungen'!C2:C859,"&gt;="&amp;FE$4,'P23+P24 monthly Buchungen'!C2:C859,"&lt;"&amp;FE$5+1,'P23+P24 monthly Buchungen'!L2:L859,"Einnahmen")-SUMIFS('P23+P24 monthly Buchungen'!F2:F859,'P23+P24 monthly Buchungen'!D2:D859,$E12,'P23+P24 monthly Buchungen'!C2:C859,"&gt;="&amp;FE$4,'P23+P24 monthly Buchungen'!C2:C859,"&lt;"&amp;FE$5+1,'P23+P24 monthly Buchungen'!P2:P859,"Ausgaben")</f>
        <v>0</v>
      </c>
      <c r="FF12" s="21"/>
      <c r="FI12" s="26">
        <f>SUMIFS('P23+P24 monthly Buchungen'!F2:F859,'P23+P24 monthly Buchungen'!D2:D859,$E12,'P23+P24 monthly Buchungen'!C2:C859,"&gt;="&amp;FI$4,'P23+P24 monthly Buchungen'!C2:C859,"&lt;"&amp;FI$5+1,'P23+P24 monthly Buchungen'!L2:L859,"Ausgaben")-SUMIFS('P23+P24 monthly Buchungen'!F2:F859,'P23+P24 monthly Buchungen'!D2:D859,$E12,'P23+P24 monthly Buchungen'!C2:C859,"&gt;="&amp;FI$4,'P23+P24 monthly Buchungen'!C2:C859,"&lt;"&amp;FI$5+1,'P23+P24 monthly Buchungen'!P2:P859,"Einnahmen")+SUMIFS('P23+P24 monthly Buchungen'!F2:F859,'P23+P24 monthly Buchungen'!D2:D859,$E12,'P23+P24 monthly Buchungen'!C2:C859,"&gt;="&amp;FI$4,'P23+P24 monthly Buchungen'!C2:C859,"&lt;"&amp;FI$5+1,'P23+P24 monthly Buchungen'!L2:L859,"Einnahmen")-SUMIFS('P23+P24 monthly Buchungen'!F2:F859,'P23+P24 monthly Buchungen'!D2:D859,$E12,'P23+P24 monthly Buchungen'!C2:C859,"&gt;="&amp;FI$4,'P23+P24 monthly Buchungen'!C2:C859,"&lt;"&amp;FI$5+1,'P23+P24 monthly Buchungen'!P2:P859,"Ausgaben")</f>
        <v>0</v>
      </c>
      <c r="FJ12" s="21"/>
      <c r="FM12" s="26">
        <f>SUMIFS('P23+P24 monthly Buchungen'!F2:F859,'P23+P24 monthly Buchungen'!D2:D859,$E12,'P23+P24 monthly Buchungen'!C2:C859,"&gt;="&amp;FM$4,'P23+P24 monthly Buchungen'!C2:C859,"&lt;"&amp;FM$5+1,'P23+P24 monthly Buchungen'!L2:L859,"Ausgaben")-SUMIFS('P23+P24 monthly Buchungen'!F2:F859,'P23+P24 monthly Buchungen'!D2:D859,$E12,'P23+P24 monthly Buchungen'!C2:C859,"&gt;="&amp;FM$4,'P23+P24 monthly Buchungen'!C2:C859,"&lt;"&amp;FM$5+1,'P23+P24 monthly Buchungen'!P2:P859,"Einnahmen")+SUMIFS('P23+P24 monthly Buchungen'!F2:F859,'P23+P24 monthly Buchungen'!D2:D859,$E12,'P23+P24 monthly Buchungen'!C2:C859,"&gt;="&amp;FM$4,'P23+P24 monthly Buchungen'!C2:C859,"&lt;"&amp;FM$5+1,'P23+P24 monthly Buchungen'!L2:L859,"Einnahmen")-SUMIFS('P23+P24 monthly Buchungen'!F2:F859,'P23+P24 monthly Buchungen'!D2:D859,$E12,'P23+P24 monthly Buchungen'!C2:C859,"&gt;="&amp;FM$4,'P23+P24 monthly Buchungen'!C2:C859,"&lt;"&amp;FM$5+1,'P23+P24 monthly Buchungen'!P2:P859,"Ausgaben")</f>
        <v>0</v>
      </c>
      <c r="FN12" s="21"/>
      <c r="FQ12" s="26">
        <f>SUMIFS('P23+P24 monthly Buchungen'!F2:F859,'P23+P24 monthly Buchungen'!D2:D859,$E12,'P23+P24 monthly Buchungen'!C2:C859,"&gt;="&amp;FQ$4,'P23+P24 monthly Buchungen'!C2:C859,"&lt;"&amp;FQ$5+1,'P23+P24 monthly Buchungen'!L2:L859,"Ausgaben")-SUMIFS('P23+P24 monthly Buchungen'!F2:F859,'P23+P24 monthly Buchungen'!D2:D859,$E12,'P23+P24 monthly Buchungen'!C2:C859,"&gt;="&amp;FQ$4,'P23+P24 monthly Buchungen'!C2:C859,"&lt;"&amp;FQ$5+1,'P23+P24 monthly Buchungen'!P2:P859,"Einnahmen")+SUMIFS('P23+P24 monthly Buchungen'!F2:F859,'P23+P24 monthly Buchungen'!D2:D859,$E12,'P23+P24 monthly Buchungen'!C2:C859,"&gt;="&amp;FQ$4,'P23+P24 monthly Buchungen'!C2:C859,"&lt;"&amp;FQ$5+1,'P23+P24 monthly Buchungen'!L2:L859,"Einnahmen")-SUMIFS('P23+P24 monthly Buchungen'!F2:F859,'P23+P24 monthly Buchungen'!D2:D859,$E12,'P23+P24 monthly Buchungen'!C2:C859,"&gt;="&amp;FQ$4,'P23+P24 monthly Buchungen'!C2:C859,"&lt;"&amp;FQ$5+1,'P23+P24 monthly Buchungen'!P2:P859,"Ausgaben")</f>
        <v>0</v>
      </c>
      <c r="FR12" s="21"/>
      <c r="FU12" s="26">
        <f>SUMIFS('P23+P24 monthly Buchungen'!F2:F859,'P23+P24 monthly Buchungen'!D2:D859,$E12,'P23+P24 monthly Buchungen'!C2:C859,"&gt;="&amp;FU$4,'P23+P24 monthly Buchungen'!C2:C859,"&lt;"&amp;FU$5+1,'P23+P24 monthly Buchungen'!L2:L859,"Ausgaben")-SUMIFS('P23+P24 monthly Buchungen'!F2:F859,'P23+P24 monthly Buchungen'!D2:D859,$E12,'P23+P24 monthly Buchungen'!C2:C859,"&gt;="&amp;FU$4,'P23+P24 monthly Buchungen'!C2:C859,"&lt;"&amp;FU$5+1,'P23+P24 monthly Buchungen'!P2:P859,"Einnahmen")+SUMIFS('P23+P24 monthly Buchungen'!F2:F859,'P23+P24 monthly Buchungen'!D2:D859,$E12,'P23+P24 monthly Buchungen'!C2:C859,"&gt;="&amp;FU$4,'P23+P24 monthly Buchungen'!C2:C859,"&lt;"&amp;FU$5+1,'P23+P24 monthly Buchungen'!L2:L859,"Einnahmen")-SUMIFS('P23+P24 monthly Buchungen'!F2:F859,'P23+P24 monthly Buchungen'!D2:D859,$E12,'P23+P24 monthly Buchungen'!C2:C859,"&gt;="&amp;FU$4,'P23+P24 monthly Buchungen'!C2:C859,"&lt;"&amp;FU$5+1,'P23+P24 monthly Buchungen'!P2:P859,"Ausgaben")</f>
        <v>0</v>
      </c>
      <c r="FV12" s="21"/>
      <c r="FY12" s="26">
        <f>SUMIFS('P23+P24 monthly Buchungen'!F2:F859,'P23+P24 monthly Buchungen'!D2:D859,$E12,'P23+P24 monthly Buchungen'!C2:C859,"&gt;="&amp;FY$4,'P23+P24 monthly Buchungen'!C2:C859,"&lt;"&amp;FY$5+1,'P23+P24 monthly Buchungen'!L2:L859,"Ausgaben")-SUMIFS('P23+P24 monthly Buchungen'!F2:F859,'P23+P24 monthly Buchungen'!D2:D859,$E12,'P23+P24 monthly Buchungen'!C2:C859,"&gt;="&amp;FY$4,'P23+P24 monthly Buchungen'!C2:C859,"&lt;"&amp;FY$5+1,'P23+P24 monthly Buchungen'!P2:P859,"Einnahmen")+SUMIFS('P23+P24 monthly Buchungen'!F2:F859,'P23+P24 monthly Buchungen'!D2:D859,$E12,'P23+P24 monthly Buchungen'!C2:C859,"&gt;="&amp;FY$4,'P23+P24 monthly Buchungen'!C2:C859,"&lt;"&amp;FY$5+1,'P23+P24 monthly Buchungen'!L2:L859,"Einnahmen")-SUMIFS('P23+P24 monthly Buchungen'!F2:F859,'P23+P24 monthly Buchungen'!D2:D859,$E12,'P23+P24 monthly Buchungen'!C2:C859,"&gt;="&amp;FY$4,'P23+P24 monthly Buchungen'!C2:C859,"&lt;"&amp;FY$5+1,'P23+P24 monthly Buchungen'!P2:P859,"Ausgaben")</f>
        <v>0</v>
      </c>
      <c r="FZ12" s="21"/>
      <c r="GC12" s="26">
        <f>SUMIFS('P23+P24 monthly Buchungen'!F2:F859,'P23+P24 monthly Buchungen'!D2:D859,$E12,'P23+P24 monthly Buchungen'!C2:C859,"&gt;="&amp;GC$4,'P23+P24 monthly Buchungen'!C2:C859,"&lt;"&amp;GC$5+1,'P23+P24 monthly Buchungen'!L2:L859,"Ausgaben")-SUMIFS('P23+P24 monthly Buchungen'!F2:F859,'P23+P24 monthly Buchungen'!D2:D859,$E12,'P23+P24 monthly Buchungen'!C2:C859,"&gt;="&amp;GC$4,'P23+P24 monthly Buchungen'!C2:C859,"&lt;"&amp;GC$5+1,'P23+P24 monthly Buchungen'!P2:P859,"Einnahmen")+SUMIFS('P23+P24 monthly Buchungen'!F2:F859,'P23+P24 monthly Buchungen'!D2:D859,$E12,'P23+P24 monthly Buchungen'!C2:C859,"&gt;="&amp;GC$4,'P23+P24 monthly Buchungen'!C2:C859,"&lt;"&amp;GC$5+1,'P23+P24 monthly Buchungen'!L2:L859,"Einnahmen")-SUMIFS('P23+P24 monthly Buchungen'!F2:F859,'P23+P24 monthly Buchungen'!D2:D859,$E12,'P23+P24 monthly Buchungen'!C2:C859,"&gt;="&amp;GC$4,'P23+P24 monthly Buchungen'!C2:C859,"&lt;"&amp;GC$5+1,'P23+P24 monthly Buchungen'!P2:P859,"Ausgaben")</f>
        <v>0</v>
      </c>
    </row>
    <row r="13" spans="1:185" ht="16" x14ac:dyDescent="0.2">
      <c r="D13" s="27" t="s">
        <v>5868</v>
      </c>
      <c r="E13" s="27"/>
      <c r="F13" s="28"/>
      <c r="G13" s="27"/>
      <c r="H13" s="42">
        <f>SUM(I14:I16)</f>
        <v>0</v>
      </c>
      <c r="I13" s="43"/>
      <c r="J13" s="28"/>
      <c r="K13" s="27"/>
      <c r="L13" s="42">
        <v>9780</v>
      </c>
      <c r="M13" s="43"/>
      <c r="N13" s="28"/>
      <c r="O13" s="27"/>
      <c r="P13" s="42">
        <v>9780</v>
      </c>
      <c r="Q13" s="43"/>
      <c r="R13" s="28"/>
      <c r="S13" s="27"/>
      <c r="T13" s="42">
        <f>SUM(U14:U16)</f>
        <v>0</v>
      </c>
      <c r="U13" s="43"/>
      <c r="V13" s="28"/>
      <c r="W13" s="27"/>
      <c r="X13" s="42">
        <f>SUM(Y14:Y16)</f>
        <v>0</v>
      </c>
      <c r="Y13" s="43"/>
      <c r="Z13" s="28"/>
      <c r="AA13" s="27"/>
      <c r="AB13" s="42">
        <f>SUM(AC14:AC16)</f>
        <v>0</v>
      </c>
      <c r="AC13" s="43"/>
      <c r="AD13" s="28"/>
      <c r="AE13" s="27"/>
      <c r="AF13" s="42">
        <f>SUM(AG14:AG16)</f>
        <v>0</v>
      </c>
      <c r="AG13" s="43"/>
      <c r="AH13" s="28"/>
      <c r="AI13" s="27"/>
      <c r="AJ13" s="42">
        <f>SUM(AK14:AK16)</f>
        <v>0</v>
      </c>
      <c r="AK13" s="43"/>
      <c r="AL13" s="28"/>
      <c r="AM13" s="27"/>
      <c r="AN13" s="42">
        <f>SUM(AO14:AO16)</f>
        <v>0</v>
      </c>
      <c r="AO13" s="43"/>
      <c r="AP13" s="28"/>
      <c r="AQ13" s="27"/>
      <c r="AR13" s="42">
        <f>SUM(AS14:AS16)</f>
        <v>0</v>
      </c>
      <c r="AS13" s="43"/>
      <c r="AT13" s="28"/>
      <c r="AU13" s="27"/>
      <c r="AV13" s="42">
        <f>SUM(AW14:AW16)</f>
        <v>0</v>
      </c>
      <c r="AW13" s="43"/>
      <c r="AX13" s="28"/>
      <c r="AY13" s="27"/>
      <c r="AZ13" s="42">
        <f>SUM(BA14:BA16)</f>
        <v>0</v>
      </c>
      <c r="BA13" s="43"/>
      <c r="BB13" s="28"/>
      <c r="BC13" s="27"/>
      <c r="BD13" s="42">
        <f>SUM(BE14:BE16)</f>
        <v>0</v>
      </c>
      <c r="BE13" s="43"/>
      <c r="BF13" s="28"/>
      <c r="BG13" s="27"/>
      <c r="BH13" s="42">
        <f>SUM(BI14:BI16)</f>
        <v>1511.77</v>
      </c>
      <c r="BI13" s="43"/>
      <c r="BJ13" s="28"/>
      <c r="BK13" s="27"/>
      <c r="BL13" s="42">
        <f>SUM(BM14:BM16)</f>
        <v>900</v>
      </c>
      <c r="BM13" s="43"/>
      <c r="BN13" s="28"/>
      <c r="BO13" s="27"/>
      <c r="BP13" s="42">
        <f>SUM(BQ14:BQ16)</f>
        <v>0</v>
      </c>
      <c r="BQ13" s="43"/>
      <c r="BR13" s="28"/>
      <c r="BS13" s="27"/>
      <c r="BT13" s="42">
        <v>9780</v>
      </c>
      <c r="BU13" s="43"/>
      <c r="BV13" s="28"/>
      <c r="BW13" s="27"/>
      <c r="BX13" s="42">
        <v>9780</v>
      </c>
      <c r="BY13" s="43"/>
      <c r="BZ13" s="28"/>
      <c r="CA13" s="27"/>
      <c r="CB13" s="42">
        <f>SUM(CC14:CC16)</f>
        <v>609.02</v>
      </c>
      <c r="CC13" s="43"/>
      <c r="CD13" s="28"/>
      <c r="CE13" s="27"/>
      <c r="CF13" s="42">
        <f>SUM(CG14:CG16)</f>
        <v>0</v>
      </c>
      <c r="CG13" s="43"/>
      <c r="CH13" s="28"/>
      <c r="CI13" s="27"/>
      <c r="CJ13" s="42">
        <f>SUM(CK14:CK16)</f>
        <v>0</v>
      </c>
      <c r="CK13" s="43"/>
      <c r="CL13" s="28"/>
      <c r="CM13" s="27"/>
      <c r="CN13" s="42">
        <f>SUM(CO14:CO16)</f>
        <v>0</v>
      </c>
      <c r="CO13" s="43"/>
      <c r="CP13" s="28"/>
      <c r="CQ13" s="27"/>
      <c r="CR13" s="42">
        <f>SUM(CS14:CS16)</f>
        <v>0</v>
      </c>
      <c r="CS13" s="43"/>
      <c r="CT13" s="28"/>
      <c r="CU13" s="27"/>
      <c r="CV13" s="42">
        <f>SUM(CW14:CW16)</f>
        <v>0</v>
      </c>
      <c r="CW13" s="43"/>
      <c r="CX13" s="28"/>
      <c r="CY13" s="27"/>
      <c r="CZ13" s="42">
        <f>SUM(DA14:DA16)</f>
        <v>89.99</v>
      </c>
      <c r="DA13" s="43"/>
      <c r="DB13" s="28"/>
      <c r="DC13" s="27"/>
      <c r="DD13" s="42">
        <f>SUM(DE14:DE16)</f>
        <v>1368.35</v>
      </c>
      <c r="DE13" s="43"/>
      <c r="DF13" s="28"/>
      <c r="DG13" s="27"/>
      <c r="DH13" s="42">
        <f>SUM(DI14:DI16)</f>
        <v>914.03</v>
      </c>
      <c r="DI13" s="43"/>
      <c r="DJ13" s="28"/>
      <c r="DK13" s="27"/>
      <c r="DL13" s="42">
        <f>SUM(DM14:DM16)</f>
        <v>0</v>
      </c>
      <c r="DM13" s="43"/>
      <c r="DN13" s="28"/>
      <c r="DO13" s="27"/>
      <c r="DP13" s="42">
        <f>SUM(DQ14:DQ16)</f>
        <v>800</v>
      </c>
      <c r="DQ13" s="43"/>
      <c r="DR13" s="28"/>
      <c r="DS13" s="27"/>
      <c r="DT13" s="42">
        <f>SUM(DU14:DU16)</f>
        <v>1867.6399999999999</v>
      </c>
      <c r="DU13" s="43"/>
      <c r="DV13" s="28"/>
      <c r="DW13" s="27"/>
      <c r="DX13" s="42">
        <v>9840</v>
      </c>
      <c r="DY13" s="43"/>
      <c r="DZ13" s="28"/>
      <c r="EA13" s="27"/>
      <c r="EB13" s="42">
        <v>9840</v>
      </c>
      <c r="EC13" s="43"/>
      <c r="ED13" s="28"/>
      <c r="EE13" s="27"/>
      <c r="EF13" s="42">
        <f>SUM(EG14:EG16)</f>
        <v>0</v>
      </c>
      <c r="EG13" s="43"/>
      <c r="EH13" s="28"/>
      <c r="EI13" s="27"/>
      <c r="EJ13" s="42">
        <f>SUM(EK14:EK16)</f>
        <v>0</v>
      </c>
      <c r="EK13" s="43"/>
      <c r="EL13" s="28"/>
      <c r="EM13" s="27"/>
      <c r="EN13" s="42">
        <f>SUM(EO14:EO16)</f>
        <v>0</v>
      </c>
      <c r="EO13" s="43"/>
      <c r="EP13" s="28"/>
      <c r="EQ13" s="27"/>
      <c r="ER13" s="42">
        <f>SUM(ES14:ES16)</f>
        <v>0</v>
      </c>
      <c r="ES13" s="43"/>
      <c r="ET13" s="28"/>
      <c r="EU13" s="27"/>
      <c r="EV13" s="42">
        <f>SUM(EW14:EW16)</f>
        <v>0</v>
      </c>
      <c r="EW13" s="43"/>
      <c r="EX13" s="28"/>
      <c r="EY13" s="27"/>
      <c r="EZ13" s="42">
        <f>SUM(FA14:FA16)</f>
        <v>0</v>
      </c>
      <c r="FA13" s="43"/>
      <c r="FB13" s="28"/>
      <c r="FC13" s="27"/>
      <c r="FD13" s="42">
        <f>SUM(FE14:FE16)</f>
        <v>0</v>
      </c>
      <c r="FE13" s="43"/>
      <c r="FF13" s="28"/>
      <c r="FG13" s="27"/>
      <c r="FH13" s="42">
        <f>SUM(FI14:FI16)</f>
        <v>0</v>
      </c>
      <c r="FI13" s="43"/>
      <c r="FJ13" s="28"/>
      <c r="FK13" s="27"/>
      <c r="FL13" s="42">
        <f>SUM(FM14:FM16)</f>
        <v>0</v>
      </c>
      <c r="FM13" s="43"/>
      <c r="FN13" s="28"/>
      <c r="FO13" s="27"/>
      <c r="FP13" s="42">
        <f>SUM(FQ14:FQ16)</f>
        <v>0</v>
      </c>
      <c r="FQ13" s="43"/>
      <c r="FR13" s="28"/>
      <c r="FS13" s="27"/>
      <c r="FT13" s="42">
        <f>SUM(FU14:FU16)</f>
        <v>0</v>
      </c>
      <c r="FU13" s="43"/>
      <c r="FV13" s="28"/>
      <c r="FW13" s="27"/>
      <c r="FX13" s="42">
        <f>SUM(FY14:FY16)</f>
        <v>0</v>
      </c>
      <c r="FY13" s="43"/>
      <c r="FZ13" s="28"/>
      <c r="GA13" s="27"/>
      <c r="GB13" s="42">
        <f>SUM(GC14:GC16)</f>
        <v>0</v>
      </c>
      <c r="GC13" s="43"/>
    </row>
    <row r="14" spans="1:185" x14ac:dyDescent="0.2">
      <c r="D14" t="s">
        <v>5546</v>
      </c>
      <c r="E14" t="s">
        <v>3050</v>
      </c>
      <c r="F14" s="21"/>
      <c r="I14" s="22"/>
      <c r="J14" s="21"/>
      <c r="M14" s="29">
        <v>7230</v>
      </c>
      <c r="N14" s="21"/>
      <c r="Q14" s="29">
        <v>7230</v>
      </c>
      <c r="R14" s="21"/>
      <c r="U14" s="26">
        <f>SUMIFS('P23+P24 monthly Buchungen'!F2:F859,'P23+P24 monthly Buchungen'!D2:D859,$E14,'P23+P24 monthly Buchungen'!C2:C859,"&gt;="&amp;U$4,'P23+P24 monthly Buchungen'!C2:C859,"&lt;"&amp;U$5+1,'P23+P24 monthly Buchungen'!L2:L859,"Ausgaben")-SUMIFS('P23+P24 monthly Buchungen'!F2:F859,'P23+P24 monthly Buchungen'!D2:D859,$E14,'P23+P24 monthly Buchungen'!C2:C859,"&gt;="&amp;U$4,'P23+P24 monthly Buchungen'!C2:C859,"&lt;"&amp;U$5+1,'P23+P24 monthly Buchungen'!P2:P859,"Einnahmen")+SUMIFS('P23+P24 monthly Buchungen'!F2:F859,'P23+P24 monthly Buchungen'!D2:D859,$E14,'P23+P24 monthly Buchungen'!C2:C859,"&gt;="&amp;U$4,'P23+P24 monthly Buchungen'!C2:C859,"&lt;"&amp;U$5+1,'P23+P24 monthly Buchungen'!L2:L859,"Einnahmen")-SUMIFS('P23+P24 monthly Buchungen'!F2:F859,'P23+P24 monthly Buchungen'!D2:D859,$E14,'P23+P24 monthly Buchungen'!C2:C859,"&gt;="&amp;U$4,'P23+P24 monthly Buchungen'!C2:C859,"&lt;"&amp;U$5+1,'P23+P24 monthly Buchungen'!P2:P859,"Ausgaben")</f>
        <v>0</v>
      </c>
      <c r="V14" s="21"/>
      <c r="Y14" s="26">
        <f>SUMIFS('P23+P24 monthly Buchungen'!F2:F859,'P23+P24 monthly Buchungen'!D2:D859,$E14,'P23+P24 monthly Buchungen'!C2:C859,"&gt;="&amp;Y$4,'P23+P24 monthly Buchungen'!C2:C859,"&lt;"&amp;Y$5+1,'P23+P24 monthly Buchungen'!L2:L859,"Ausgaben")-SUMIFS('P23+P24 monthly Buchungen'!F2:F859,'P23+P24 monthly Buchungen'!D2:D859,$E14,'P23+P24 monthly Buchungen'!C2:C859,"&gt;="&amp;Y$4,'P23+P24 monthly Buchungen'!C2:C859,"&lt;"&amp;Y$5+1,'P23+P24 monthly Buchungen'!P2:P859,"Einnahmen")+SUMIFS('P23+P24 monthly Buchungen'!F2:F859,'P23+P24 monthly Buchungen'!D2:D859,$E14,'P23+P24 monthly Buchungen'!C2:C859,"&gt;="&amp;Y$4,'P23+P24 monthly Buchungen'!C2:C859,"&lt;"&amp;Y$5+1,'P23+P24 monthly Buchungen'!L2:L859,"Einnahmen")-SUMIFS('P23+P24 monthly Buchungen'!F2:F859,'P23+P24 monthly Buchungen'!D2:D859,$E14,'P23+P24 monthly Buchungen'!C2:C859,"&gt;="&amp;Y$4,'P23+P24 monthly Buchungen'!C2:C859,"&lt;"&amp;Y$5+1,'P23+P24 monthly Buchungen'!P2:P859,"Ausgaben")</f>
        <v>0</v>
      </c>
      <c r="Z14" s="21"/>
      <c r="AC14" s="26">
        <f>SUMIFS('P23+P24 monthly Buchungen'!F2:F859,'P23+P24 monthly Buchungen'!D2:D859,$E14,'P23+P24 monthly Buchungen'!C2:C859,"&gt;="&amp;AC$4,'P23+P24 monthly Buchungen'!C2:C859,"&lt;"&amp;AC$5+1,'P23+P24 monthly Buchungen'!L2:L859,"Ausgaben")-SUMIFS('P23+P24 monthly Buchungen'!F2:F859,'P23+P24 monthly Buchungen'!D2:D859,$E14,'P23+P24 monthly Buchungen'!C2:C859,"&gt;="&amp;AC$4,'P23+P24 monthly Buchungen'!C2:C859,"&lt;"&amp;AC$5+1,'P23+P24 monthly Buchungen'!P2:P859,"Einnahmen")+SUMIFS('P23+P24 monthly Buchungen'!F2:F859,'P23+P24 monthly Buchungen'!D2:D859,$E14,'P23+P24 monthly Buchungen'!C2:C859,"&gt;="&amp;AC$4,'P23+P24 monthly Buchungen'!C2:C859,"&lt;"&amp;AC$5+1,'P23+P24 monthly Buchungen'!L2:L859,"Einnahmen")-SUMIFS('P23+P24 monthly Buchungen'!F2:F859,'P23+P24 monthly Buchungen'!D2:D859,$E14,'P23+P24 monthly Buchungen'!C2:C859,"&gt;="&amp;AC$4,'P23+P24 monthly Buchungen'!C2:C859,"&lt;"&amp;AC$5+1,'P23+P24 monthly Buchungen'!P2:P859,"Ausgaben")</f>
        <v>0</v>
      </c>
      <c r="AD14" s="21"/>
      <c r="AG14" s="26">
        <f>SUMIFS('P23+P24 monthly Buchungen'!F2:F859,'P23+P24 monthly Buchungen'!D2:D859,$E14,'P23+P24 monthly Buchungen'!C2:C859,"&gt;="&amp;AG$4,'P23+P24 monthly Buchungen'!C2:C859,"&lt;"&amp;AG$5+1,'P23+P24 monthly Buchungen'!L2:L859,"Ausgaben")-SUMIFS('P23+P24 monthly Buchungen'!F2:F859,'P23+P24 monthly Buchungen'!D2:D859,$E14,'P23+P24 monthly Buchungen'!C2:C859,"&gt;="&amp;AG$4,'P23+P24 monthly Buchungen'!C2:C859,"&lt;"&amp;AG$5+1,'P23+P24 monthly Buchungen'!P2:P859,"Einnahmen")+SUMIFS('P23+P24 monthly Buchungen'!F2:F859,'P23+P24 monthly Buchungen'!D2:D859,$E14,'P23+P24 monthly Buchungen'!C2:C859,"&gt;="&amp;AG$4,'P23+P24 monthly Buchungen'!C2:C859,"&lt;"&amp;AG$5+1,'P23+P24 monthly Buchungen'!L2:L859,"Einnahmen")-SUMIFS('P23+P24 monthly Buchungen'!F2:F859,'P23+P24 monthly Buchungen'!D2:D859,$E14,'P23+P24 monthly Buchungen'!C2:C859,"&gt;="&amp;AG$4,'P23+P24 monthly Buchungen'!C2:C859,"&lt;"&amp;AG$5+1,'P23+P24 monthly Buchungen'!P2:P859,"Ausgaben")</f>
        <v>0</v>
      </c>
      <c r="AH14" s="21"/>
      <c r="AK14" s="26">
        <f>SUMIFS('P23+P24 monthly Buchungen'!F2:F859,'P23+P24 monthly Buchungen'!D2:D859,$E14,'P23+P24 monthly Buchungen'!C2:C859,"&gt;="&amp;AK$4,'P23+P24 monthly Buchungen'!C2:C859,"&lt;"&amp;AK$5+1,'P23+P24 monthly Buchungen'!L2:L859,"Ausgaben")-SUMIFS('P23+P24 monthly Buchungen'!F2:F859,'P23+P24 monthly Buchungen'!D2:D859,$E14,'P23+P24 monthly Buchungen'!C2:C859,"&gt;="&amp;AK$4,'P23+P24 monthly Buchungen'!C2:C859,"&lt;"&amp;AK$5+1,'P23+P24 monthly Buchungen'!P2:P859,"Einnahmen")+SUMIFS('P23+P24 monthly Buchungen'!F2:F859,'P23+P24 monthly Buchungen'!D2:D859,$E14,'P23+P24 monthly Buchungen'!C2:C859,"&gt;="&amp;AK$4,'P23+P24 monthly Buchungen'!C2:C859,"&lt;"&amp;AK$5+1,'P23+P24 monthly Buchungen'!L2:L859,"Einnahmen")-SUMIFS('P23+P24 monthly Buchungen'!F2:F859,'P23+P24 monthly Buchungen'!D2:D859,$E14,'P23+P24 monthly Buchungen'!C2:C859,"&gt;="&amp;AK$4,'P23+P24 monthly Buchungen'!C2:C859,"&lt;"&amp;AK$5+1,'P23+P24 monthly Buchungen'!P2:P859,"Ausgaben")</f>
        <v>0</v>
      </c>
      <c r="AL14" s="21"/>
      <c r="AO14" s="26">
        <f>SUMIFS('P23+P24 monthly Buchungen'!F2:F859,'P23+P24 monthly Buchungen'!D2:D859,$E14,'P23+P24 monthly Buchungen'!C2:C859,"&gt;="&amp;AO$4,'P23+P24 monthly Buchungen'!C2:C859,"&lt;"&amp;AO$5+1,'P23+P24 monthly Buchungen'!L2:L859,"Ausgaben")-SUMIFS('P23+P24 monthly Buchungen'!F2:F859,'P23+P24 monthly Buchungen'!D2:D859,$E14,'P23+P24 monthly Buchungen'!C2:C859,"&gt;="&amp;AO$4,'P23+P24 monthly Buchungen'!C2:C859,"&lt;"&amp;AO$5+1,'P23+P24 monthly Buchungen'!P2:P859,"Einnahmen")+SUMIFS('P23+P24 monthly Buchungen'!F2:F859,'P23+P24 monthly Buchungen'!D2:D859,$E14,'P23+P24 monthly Buchungen'!C2:C859,"&gt;="&amp;AO$4,'P23+P24 monthly Buchungen'!C2:C859,"&lt;"&amp;AO$5+1,'P23+P24 monthly Buchungen'!L2:L859,"Einnahmen")-SUMIFS('P23+P24 monthly Buchungen'!F2:F859,'P23+P24 monthly Buchungen'!D2:D859,$E14,'P23+P24 monthly Buchungen'!C2:C859,"&gt;="&amp;AO$4,'P23+P24 monthly Buchungen'!C2:C859,"&lt;"&amp;AO$5+1,'P23+P24 monthly Buchungen'!P2:P859,"Ausgaben")</f>
        <v>0</v>
      </c>
      <c r="AP14" s="21"/>
      <c r="AS14" s="26">
        <f>SUMIFS('P23+P24 monthly Buchungen'!F2:F859,'P23+P24 monthly Buchungen'!D2:D859,$E14,'P23+P24 monthly Buchungen'!C2:C859,"&gt;="&amp;AS$4,'P23+P24 monthly Buchungen'!C2:C859,"&lt;"&amp;AS$5+1,'P23+P24 monthly Buchungen'!L2:L859,"Ausgaben")-SUMIFS('P23+P24 monthly Buchungen'!F2:F859,'P23+P24 monthly Buchungen'!D2:D859,$E14,'P23+P24 monthly Buchungen'!C2:C859,"&gt;="&amp;AS$4,'P23+P24 monthly Buchungen'!C2:C859,"&lt;"&amp;AS$5+1,'P23+P24 monthly Buchungen'!P2:P859,"Einnahmen")+SUMIFS('P23+P24 monthly Buchungen'!F2:F859,'P23+P24 monthly Buchungen'!D2:D859,$E14,'P23+P24 monthly Buchungen'!C2:C859,"&gt;="&amp;AS$4,'P23+P24 monthly Buchungen'!C2:C859,"&lt;"&amp;AS$5+1,'P23+P24 monthly Buchungen'!L2:L859,"Einnahmen")-SUMIFS('P23+P24 monthly Buchungen'!F2:F859,'P23+P24 monthly Buchungen'!D2:D859,$E14,'P23+P24 monthly Buchungen'!C2:C859,"&gt;="&amp;AS$4,'P23+P24 monthly Buchungen'!C2:C859,"&lt;"&amp;AS$5+1,'P23+P24 monthly Buchungen'!P2:P859,"Ausgaben")</f>
        <v>0</v>
      </c>
      <c r="AT14" s="21"/>
      <c r="AW14" s="26">
        <f>SUMIFS('P23+P24 monthly Buchungen'!F2:F859,'P23+P24 monthly Buchungen'!D2:D859,$E14,'P23+P24 monthly Buchungen'!C2:C859,"&gt;="&amp;AW$4,'P23+P24 monthly Buchungen'!C2:C859,"&lt;"&amp;AW$5+1,'P23+P24 monthly Buchungen'!L2:L859,"Ausgaben")-SUMIFS('P23+P24 monthly Buchungen'!F2:F859,'P23+P24 monthly Buchungen'!D2:D859,$E14,'P23+P24 monthly Buchungen'!C2:C859,"&gt;="&amp;AW$4,'P23+P24 monthly Buchungen'!C2:C859,"&lt;"&amp;AW$5+1,'P23+P24 monthly Buchungen'!P2:P859,"Einnahmen")+SUMIFS('P23+P24 monthly Buchungen'!F2:F859,'P23+P24 monthly Buchungen'!D2:D859,$E14,'P23+P24 monthly Buchungen'!C2:C859,"&gt;="&amp;AW$4,'P23+P24 monthly Buchungen'!C2:C859,"&lt;"&amp;AW$5+1,'P23+P24 monthly Buchungen'!L2:L859,"Einnahmen")-SUMIFS('P23+P24 monthly Buchungen'!F2:F859,'P23+P24 monthly Buchungen'!D2:D859,$E14,'P23+P24 monthly Buchungen'!C2:C859,"&gt;="&amp;AW$4,'P23+P24 monthly Buchungen'!C2:C859,"&lt;"&amp;AW$5+1,'P23+P24 monthly Buchungen'!P2:P859,"Ausgaben")</f>
        <v>0</v>
      </c>
      <c r="AX14" s="21"/>
      <c r="BA14" s="26">
        <f>SUMIFS('P23+P24 monthly Buchungen'!F2:F859,'P23+P24 monthly Buchungen'!D2:D859,$E14,'P23+P24 monthly Buchungen'!C2:C859,"&gt;="&amp;BA$4,'P23+P24 monthly Buchungen'!C2:C859,"&lt;"&amp;BA$5+1,'P23+P24 monthly Buchungen'!L2:L859,"Ausgaben")-SUMIFS('P23+P24 monthly Buchungen'!F2:F859,'P23+P24 monthly Buchungen'!D2:D859,$E14,'P23+P24 monthly Buchungen'!C2:C859,"&gt;="&amp;BA$4,'P23+P24 monthly Buchungen'!C2:C859,"&lt;"&amp;BA$5+1,'P23+P24 monthly Buchungen'!P2:P859,"Einnahmen")+SUMIFS('P23+P24 monthly Buchungen'!F2:F859,'P23+P24 monthly Buchungen'!D2:D859,$E14,'P23+P24 monthly Buchungen'!C2:C859,"&gt;="&amp;BA$4,'P23+P24 monthly Buchungen'!C2:C859,"&lt;"&amp;BA$5+1,'P23+P24 monthly Buchungen'!L2:L859,"Einnahmen")-SUMIFS('P23+P24 monthly Buchungen'!F2:F859,'P23+P24 monthly Buchungen'!D2:D859,$E14,'P23+P24 monthly Buchungen'!C2:C859,"&gt;="&amp;BA$4,'P23+P24 monthly Buchungen'!C2:C859,"&lt;"&amp;BA$5+1,'P23+P24 monthly Buchungen'!P2:P859,"Ausgaben")</f>
        <v>0</v>
      </c>
      <c r="BB14" s="21"/>
      <c r="BE14" s="26">
        <f>SUMIFS('P23+P24 monthly Buchungen'!F2:F859,'P23+P24 monthly Buchungen'!D2:D859,$E14,'P23+P24 monthly Buchungen'!C2:C859,"&gt;="&amp;BE$4,'P23+P24 monthly Buchungen'!C2:C859,"&lt;"&amp;BE$5+1,'P23+P24 monthly Buchungen'!L2:L859,"Ausgaben")-SUMIFS('P23+P24 monthly Buchungen'!F2:F859,'P23+P24 monthly Buchungen'!D2:D859,$E14,'P23+P24 monthly Buchungen'!C2:C859,"&gt;="&amp;BE$4,'P23+P24 monthly Buchungen'!C2:C859,"&lt;"&amp;BE$5+1,'P23+P24 monthly Buchungen'!P2:P859,"Einnahmen")+SUMIFS('P23+P24 monthly Buchungen'!F2:F859,'P23+P24 monthly Buchungen'!D2:D859,$E14,'P23+P24 monthly Buchungen'!C2:C859,"&gt;="&amp;BE$4,'P23+P24 monthly Buchungen'!C2:C859,"&lt;"&amp;BE$5+1,'P23+P24 monthly Buchungen'!L2:L859,"Einnahmen")-SUMIFS('P23+P24 monthly Buchungen'!F2:F859,'P23+P24 monthly Buchungen'!D2:D859,$E14,'P23+P24 monthly Buchungen'!C2:C859,"&gt;="&amp;BE$4,'P23+P24 monthly Buchungen'!C2:C859,"&lt;"&amp;BE$5+1,'P23+P24 monthly Buchungen'!P2:P859,"Ausgaben")</f>
        <v>0</v>
      </c>
      <c r="BF14" s="21"/>
      <c r="BI14" s="26">
        <f>SUMIFS('P23+P24 monthly Buchungen'!F2:F859,'P23+P24 monthly Buchungen'!D2:D859,$E14,'P23+P24 monthly Buchungen'!C2:C859,"&gt;="&amp;BI$4,'P23+P24 monthly Buchungen'!C2:C859,"&lt;"&amp;BI$5+1,'P23+P24 monthly Buchungen'!L2:L859,"Ausgaben")-SUMIFS('P23+P24 monthly Buchungen'!F2:F859,'P23+P24 monthly Buchungen'!D2:D859,$E14,'P23+P24 monthly Buchungen'!C2:C859,"&gt;="&amp;BI$4,'P23+P24 monthly Buchungen'!C2:C859,"&lt;"&amp;BI$5+1,'P23+P24 monthly Buchungen'!P2:P859,"Einnahmen")+SUMIFS('P23+P24 monthly Buchungen'!F2:F859,'P23+P24 monthly Buchungen'!D2:D859,$E14,'P23+P24 monthly Buchungen'!C2:C859,"&gt;="&amp;BI$4,'P23+P24 monthly Buchungen'!C2:C859,"&lt;"&amp;BI$5+1,'P23+P24 monthly Buchungen'!L2:L859,"Einnahmen")-SUMIFS('P23+P24 monthly Buchungen'!F2:F859,'P23+P24 monthly Buchungen'!D2:D859,$E14,'P23+P24 monthly Buchungen'!C2:C859,"&gt;="&amp;BI$4,'P23+P24 monthly Buchungen'!C2:C859,"&lt;"&amp;BI$5+1,'P23+P24 monthly Buchungen'!P2:P859,"Ausgaben")</f>
        <v>611.77</v>
      </c>
      <c r="BJ14" s="21"/>
      <c r="BM14" s="26">
        <f>SUMIFS('P23+P24 monthly Buchungen'!F2:F859,'P23+P24 monthly Buchungen'!D2:D859,$E14,'P23+P24 monthly Buchungen'!C2:C859,"&gt;="&amp;BM$4,'P23+P24 monthly Buchungen'!C2:C859,"&lt;"&amp;BM$5+1,'P23+P24 monthly Buchungen'!L2:L859,"Ausgaben")-SUMIFS('P23+P24 monthly Buchungen'!F2:F859,'P23+P24 monthly Buchungen'!D2:D859,$E14,'P23+P24 monthly Buchungen'!C2:C859,"&gt;="&amp;BM$4,'P23+P24 monthly Buchungen'!C2:C859,"&lt;"&amp;BM$5+1,'P23+P24 monthly Buchungen'!P2:P859,"Einnahmen")+SUMIFS('P23+P24 monthly Buchungen'!F2:F859,'P23+P24 monthly Buchungen'!D2:D859,$E14,'P23+P24 monthly Buchungen'!C2:C859,"&gt;="&amp;BM$4,'P23+P24 monthly Buchungen'!C2:C859,"&lt;"&amp;BM$5+1,'P23+P24 monthly Buchungen'!L2:L859,"Einnahmen")-SUMIFS('P23+P24 monthly Buchungen'!F2:F859,'P23+P24 monthly Buchungen'!D2:D859,$E14,'P23+P24 monthly Buchungen'!C2:C859,"&gt;="&amp;BM$4,'P23+P24 monthly Buchungen'!C2:C859,"&lt;"&amp;BM$5+1,'P23+P24 monthly Buchungen'!P2:P859,"Ausgaben")</f>
        <v>0</v>
      </c>
      <c r="BN14" s="21"/>
      <c r="BQ14" s="26">
        <f>SUMIFS('P23+P24 monthly Buchungen'!F2:F859,'P23+P24 monthly Buchungen'!D2:D859,$E14,'P23+P24 monthly Buchungen'!C2:C859,"&gt;="&amp;BQ$4,'P23+P24 monthly Buchungen'!C2:C859,"&lt;"&amp;BQ$5+1,'P23+P24 monthly Buchungen'!L2:L859,"Ausgaben")-SUMIFS('P23+P24 monthly Buchungen'!F2:F859,'P23+P24 monthly Buchungen'!D2:D859,$E14,'P23+P24 monthly Buchungen'!C2:C859,"&gt;="&amp;BQ$4,'P23+P24 monthly Buchungen'!C2:C859,"&lt;"&amp;BQ$5+1,'P23+P24 monthly Buchungen'!P2:P859,"Einnahmen")+SUMIFS('P23+P24 monthly Buchungen'!F2:F859,'P23+P24 monthly Buchungen'!D2:D859,$E14,'P23+P24 monthly Buchungen'!C2:C859,"&gt;="&amp;BQ$4,'P23+P24 monthly Buchungen'!C2:C859,"&lt;"&amp;BQ$5+1,'P23+P24 monthly Buchungen'!L2:L859,"Einnahmen")-SUMIFS('P23+P24 monthly Buchungen'!F2:F859,'P23+P24 monthly Buchungen'!D2:D859,$E14,'P23+P24 monthly Buchungen'!C2:C859,"&gt;="&amp;BQ$4,'P23+P24 monthly Buchungen'!C2:C859,"&lt;"&amp;BQ$5+1,'P23+P24 monthly Buchungen'!P2:P859,"Ausgaben")</f>
        <v>0</v>
      </c>
      <c r="BR14" s="21"/>
      <c r="BU14" s="29">
        <v>7230</v>
      </c>
      <c r="BV14" s="21"/>
      <c r="BY14" s="29">
        <v>7230</v>
      </c>
      <c r="BZ14" s="21"/>
      <c r="CC14" s="26">
        <f>SUMIFS('P23+P24 monthly Buchungen'!F2:F859,'P23+P24 monthly Buchungen'!D2:D859,$E14,'P23+P24 monthly Buchungen'!C2:C859,"&gt;="&amp;CC$4,'P23+P24 monthly Buchungen'!C2:C859,"&lt;"&amp;CC$5+1,'P23+P24 monthly Buchungen'!L2:L859,"Ausgaben")-SUMIFS('P23+P24 monthly Buchungen'!F2:F859,'P23+P24 monthly Buchungen'!D2:D859,$E14,'P23+P24 monthly Buchungen'!C2:C859,"&gt;="&amp;CC$4,'P23+P24 monthly Buchungen'!C2:C859,"&lt;"&amp;CC$5+1,'P23+P24 monthly Buchungen'!P2:P859,"Einnahmen")+SUMIFS('P23+P24 monthly Buchungen'!F2:F859,'P23+P24 monthly Buchungen'!D2:D859,$E14,'P23+P24 monthly Buchungen'!C2:C859,"&gt;="&amp;CC$4,'P23+P24 monthly Buchungen'!C2:C859,"&lt;"&amp;CC$5+1,'P23+P24 monthly Buchungen'!L2:L859,"Einnahmen")-SUMIFS('P23+P24 monthly Buchungen'!F2:F859,'P23+P24 monthly Buchungen'!D2:D859,$E14,'P23+P24 monthly Buchungen'!C2:C859,"&gt;="&amp;CC$4,'P23+P24 monthly Buchungen'!C2:C859,"&lt;"&amp;CC$5+1,'P23+P24 monthly Buchungen'!P2:P859,"Ausgaben")</f>
        <v>609.02</v>
      </c>
      <c r="CD14" s="21"/>
      <c r="CG14" s="26">
        <f>SUMIFS('P23+P24 monthly Buchungen'!F2:F859,'P23+P24 monthly Buchungen'!D2:D859,$E14,'P23+P24 monthly Buchungen'!C2:C859,"&gt;="&amp;CG$4,'P23+P24 monthly Buchungen'!C2:C859,"&lt;"&amp;CG$5+1,'P23+P24 monthly Buchungen'!L2:L859,"Ausgaben")-SUMIFS('P23+P24 monthly Buchungen'!F2:F859,'P23+P24 monthly Buchungen'!D2:D859,$E14,'P23+P24 monthly Buchungen'!C2:C859,"&gt;="&amp;CG$4,'P23+P24 monthly Buchungen'!C2:C859,"&lt;"&amp;CG$5+1,'P23+P24 monthly Buchungen'!P2:P859,"Einnahmen")+SUMIFS('P23+P24 monthly Buchungen'!F2:F859,'P23+P24 monthly Buchungen'!D2:D859,$E14,'P23+P24 monthly Buchungen'!C2:C859,"&gt;="&amp;CG$4,'P23+P24 monthly Buchungen'!C2:C859,"&lt;"&amp;CG$5+1,'P23+P24 monthly Buchungen'!L2:L859,"Einnahmen")-SUMIFS('P23+P24 monthly Buchungen'!F2:F859,'P23+P24 monthly Buchungen'!D2:D859,$E14,'P23+P24 monthly Buchungen'!C2:C859,"&gt;="&amp;CG$4,'P23+P24 monthly Buchungen'!C2:C859,"&lt;"&amp;CG$5+1,'P23+P24 monthly Buchungen'!P2:P859,"Ausgaben")</f>
        <v>0</v>
      </c>
      <c r="CH14" s="21"/>
      <c r="CK14" s="26">
        <f>SUMIFS('P23+P24 monthly Buchungen'!F2:F859,'P23+P24 monthly Buchungen'!D2:D859,$E14,'P23+P24 monthly Buchungen'!C2:C859,"&gt;="&amp;CK$4,'P23+P24 monthly Buchungen'!C2:C859,"&lt;"&amp;CK$5+1,'P23+P24 monthly Buchungen'!L2:L859,"Ausgaben")-SUMIFS('P23+P24 monthly Buchungen'!F2:F859,'P23+P24 monthly Buchungen'!D2:D859,$E14,'P23+P24 monthly Buchungen'!C2:C859,"&gt;="&amp;CK$4,'P23+P24 monthly Buchungen'!C2:C859,"&lt;"&amp;CK$5+1,'P23+P24 monthly Buchungen'!P2:P859,"Einnahmen")+SUMIFS('P23+P24 monthly Buchungen'!F2:F859,'P23+P24 monthly Buchungen'!D2:D859,$E14,'P23+P24 monthly Buchungen'!C2:C859,"&gt;="&amp;CK$4,'P23+P24 monthly Buchungen'!C2:C859,"&lt;"&amp;CK$5+1,'P23+P24 monthly Buchungen'!L2:L859,"Einnahmen")-SUMIFS('P23+P24 monthly Buchungen'!F2:F859,'P23+P24 monthly Buchungen'!D2:D859,$E14,'P23+P24 monthly Buchungen'!C2:C859,"&gt;="&amp;CK$4,'P23+P24 monthly Buchungen'!C2:C859,"&lt;"&amp;CK$5+1,'P23+P24 monthly Buchungen'!P2:P859,"Ausgaben")</f>
        <v>0</v>
      </c>
      <c r="CL14" s="21"/>
      <c r="CO14" s="26">
        <f>SUMIFS('P23+P24 monthly Buchungen'!F2:F859,'P23+P24 monthly Buchungen'!D2:D859,$E14,'P23+P24 monthly Buchungen'!C2:C859,"&gt;="&amp;CO$4,'P23+P24 monthly Buchungen'!C2:C859,"&lt;"&amp;CO$5+1,'P23+P24 monthly Buchungen'!L2:L859,"Ausgaben")-SUMIFS('P23+P24 monthly Buchungen'!F2:F859,'P23+P24 monthly Buchungen'!D2:D859,$E14,'P23+P24 monthly Buchungen'!C2:C859,"&gt;="&amp;CO$4,'P23+P24 monthly Buchungen'!C2:C859,"&lt;"&amp;CO$5+1,'P23+P24 monthly Buchungen'!P2:P859,"Einnahmen")+SUMIFS('P23+P24 monthly Buchungen'!F2:F859,'P23+P24 monthly Buchungen'!D2:D859,$E14,'P23+P24 monthly Buchungen'!C2:C859,"&gt;="&amp;CO$4,'P23+P24 monthly Buchungen'!C2:C859,"&lt;"&amp;CO$5+1,'P23+P24 monthly Buchungen'!L2:L859,"Einnahmen")-SUMIFS('P23+P24 monthly Buchungen'!F2:F859,'P23+P24 monthly Buchungen'!D2:D859,$E14,'P23+P24 monthly Buchungen'!C2:C859,"&gt;="&amp;CO$4,'P23+P24 monthly Buchungen'!C2:C859,"&lt;"&amp;CO$5+1,'P23+P24 monthly Buchungen'!P2:P859,"Ausgaben")</f>
        <v>0</v>
      </c>
      <c r="CP14" s="21"/>
      <c r="CS14" s="26">
        <f>SUMIFS('P23+P24 monthly Buchungen'!F2:F859,'P23+P24 monthly Buchungen'!D2:D859,$E14,'P23+P24 monthly Buchungen'!C2:C859,"&gt;="&amp;CS$4,'P23+P24 monthly Buchungen'!C2:C859,"&lt;"&amp;CS$5+1,'P23+P24 monthly Buchungen'!L2:L859,"Ausgaben")-SUMIFS('P23+P24 monthly Buchungen'!F2:F859,'P23+P24 monthly Buchungen'!D2:D859,$E14,'P23+P24 monthly Buchungen'!C2:C859,"&gt;="&amp;CS$4,'P23+P24 monthly Buchungen'!C2:C859,"&lt;"&amp;CS$5+1,'P23+P24 monthly Buchungen'!P2:P859,"Einnahmen")+SUMIFS('P23+P24 monthly Buchungen'!F2:F859,'P23+P24 monthly Buchungen'!D2:D859,$E14,'P23+P24 monthly Buchungen'!C2:C859,"&gt;="&amp;CS$4,'P23+P24 monthly Buchungen'!C2:C859,"&lt;"&amp;CS$5+1,'P23+P24 monthly Buchungen'!L2:L859,"Einnahmen")-SUMIFS('P23+P24 monthly Buchungen'!F2:F859,'P23+P24 monthly Buchungen'!D2:D859,$E14,'P23+P24 monthly Buchungen'!C2:C859,"&gt;="&amp;CS$4,'P23+P24 monthly Buchungen'!C2:C859,"&lt;"&amp;CS$5+1,'P23+P24 monthly Buchungen'!P2:P859,"Ausgaben")</f>
        <v>0</v>
      </c>
      <c r="CT14" s="21"/>
      <c r="CW14" s="26">
        <f>SUMIFS('P23+P24 monthly Buchungen'!F2:F859,'P23+P24 monthly Buchungen'!D2:D859,$E14,'P23+P24 monthly Buchungen'!C2:C859,"&gt;="&amp;CW$4,'P23+P24 monthly Buchungen'!C2:C859,"&lt;"&amp;CW$5+1,'P23+P24 monthly Buchungen'!L2:L859,"Ausgaben")-SUMIFS('P23+P24 monthly Buchungen'!F2:F859,'P23+P24 monthly Buchungen'!D2:D859,$E14,'P23+P24 monthly Buchungen'!C2:C859,"&gt;="&amp;CW$4,'P23+P24 monthly Buchungen'!C2:C859,"&lt;"&amp;CW$5+1,'P23+P24 monthly Buchungen'!P2:P859,"Einnahmen")+SUMIFS('P23+P24 monthly Buchungen'!F2:F859,'P23+P24 monthly Buchungen'!D2:D859,$E14,'P23+P24 monthly Buchungen'!C2:C859,"&gt;="&amp;CW$4,'P23+P24 monthly Buchungen'!C2:C859,"&lt;"&amp;CW$5+1,'P23+P24 monthly Buchungen'!L2:L859,"Einnahmen")-SUMIFS('P23+P24 monthly Buchungen'!F2:F859,'P23+P24 monthly Buchungen'!D2:D859,$E14,'P23+P24 monthly Buchungen'!C2:C859,"&gt;="&amp;CW$4,'P23+P24 monthly Buchungen'!C2:C859,"&lt;"&amp;CW$5+1,'P23+P24 monthly Buchungen'!P2:P859,"Ausgaben")</f>
        <v>0</v>
      </c>
      <c r="CX14" s="21"/>
      <c r="DA14" s="26">
        <f>SUMIFS('P23+P24 monthly Buchungen'!F2:F859,'P23+P24 monthly Buchungen'!D2:D859,$E14,'P23+P24 monthly Buchungen'!C2:C859,"&gt;="&amp;DA$4,'P23+P24 monthly Buchungen'!C2:C859,"&lt;"&amp;DA$5+1,'P23+P24 monthly Buchungen'!L2:L859,"Ausgaben")-SUMIFS('P23+P24 monthly Buchungen'!F2:F859,'P23+P24 monthly Buchungen'!D2:D859,$E14,'P23+P24 monthly Buchungen'!C2:C859,"&gt;="&amp;DA$4,'P23+P24 monthly Buchungen'!C2:C859,"&lt;"&amp;DA$5+1,'P23+P24 monthly Buchungen'!P2:P859,"Einnahmen")+SUMIFS('P23+P24 monthly Buchungen'!F2:F859,'P23+P24 monthly Buchungen'!D2:D859,$E14,'P23+P24 monthly Buchungen'!C2:C859,"&gt;="&amp;DA$4,'P23+P24 monthly Buchungen'!C2:C859,"&lt;"&amp;DA$5+1,'P23+P24 monthly Buchungen'!L2:L859,"Einnahmen")-SUMIFS('P23+P24 monthly Buchungen'!F2:F859,'P23+P24 monthly Buchungen'!D2:D859,$E14,'P23+P24 monthly Buchungen'!C2:C859,"&gt;="&amp;DA$4,'P23+P24 monthly Buchungen'!C2:C859,"&lt;"&amp;DA$5+1,'P23+P24 monthly Buchungen'!P2:P859,"Ausgaben")</f>
        <v>0</v>
      </c>
      <c r="DB14" s="21"/>
      <c r="DE14" s="26">
        <f>SUMIFS('P23+P24 monthly Buchungen'!F2:F859,'P23+P24 monthly Buchungen'!D2:D859,$E14,'P23+P24 monthly Buchungen'!C2:C859,"&gt;="&amp;DE$4,'P23+P24 monthly Buchungen'!C2:C859,"&lt;"&amp;DE$5+1,'P23+P24 monthly Buchungen'!L2:L859,"Ausgaben")-SUMIFS('P23+P24 monthly Buchungen'!F2:F859,'P23+P24 monthly Buchungen'!D2:D859,$E14,'P23+P24 monthly Buchungen'!C2:C859,"&gt;="&amp;DE$4,'P23+P24 monthly Buchungen'!C2:C859,"&lt;"&amp;DE$5+1,'P23+P24 monthly Buchungen'!P2:P859,"Einnahmen")+SUMIFS('P23+P24 monthly Buchungen'!F2:F859,'P23+P24 monthly Buchungen'!D2:D859,$E14,'P23+P24 monthly Buchungen'!C2:C859,"&gt;="&amp;DE$4,'P23+P24 monthly Buchungen'!C2:C859,"&lt;"&amp;DE$5+1,'P23+P24 monthly Buchungen'!L2:L859,"Einnahmen")-SUMIFS('P23+P24 monthly Buchungen'!F2:F859,'P23+P24 monthly Buchungen'!D2:D859,$E14,'P23+P24 monthly Buchungen'!C2:C859,"&gt;="&amp;DE$4,'P23+P24 monthly Buchungen'!C2:C859,"&lt;"&amp;DE$5+1,'P23+P24 monthly Buchungen'!P2:P859,"Ausgaben")</f>
        <v>1368.35</v>
      </c>
      <c r="DF14" s="21"/>
      <c r="DI14" s="26">
        <f>SUMIFS('P23+P24 monthly Buchungen'!F2:F859,'P23+P24 monthly Buchungen'!D2:D859,$E14,'P23+P24 monthly Buchungen'!C2:C859,"&gt;="&amp;DI$4,'P23+P24 monthly Buchungen'!C2:C859,"&lt;"&amp;DI$5+1,'P23+P24 monthly Buchungen'!L2:L859,"Ausgaben")-SUMIFS('P23+P24 monthly Buchungen'!F2:F859,'P23+P24 monthly Buchungen'!D2:D859,$E14,'P23+P24 monthly Buchungen'!C2:C859,"&gt;="&amp;DI$4,'P23+P24 monthly Buchungen'!C2:C859,"&lt;"&amp;DI$5+1,'P23+P24 monthly Buchungen'!P2:P859,"Einnahmen")+SUMIFS('P23+P24 monthly Buchungen'!F2:F859,'P23+P24 monthly Buchungen'!D2:D859,$E14,'P23+P24 monthly Buchungen'!C2:C859,"&gt;="&amp;DI$4,'P23+P24 monthly Buchungen'!C2:C859,"&lt;"&amp;DI$5+1,'P23+P24 monthly Buchungen'!L2:L859,"Einnahmen")-SUMIFS('P23+P24 monthly Buchungen'!F2:F859,'P23+P24 monthly Buchungen'!D2:D859,$E14,'P23+P24 monthly Buchungen'!C2:C859,"&gt;="&amp;DI$4,'P23+P24 monthly Buchungen'!C2:C859,"&lt;"&amp;DI$5+1,'P23+P24 monthly Buchungen'!P2:P859,"Ausgaben")</f>
        <v>914.03</v>
      </c>
      <c r="DJ14" s="21"/>
      <c r="DM14" s="26">
        <f>SUMIFS('P23+P24 monthly Buchungen'!F2:F859,'P23+P24 monthly Buchungen'!D2:D859,$E14,'P23+P24 monthly Buchungen'!C2:C859,"&gt;="&amp;DM$4,'P23+P24 monthly Buchungen'!C2:C859,"&lt;"&amp;DM$5+1,'P23+P24 monthly Buchungen'!L2:L859,"Ausgaben")-SUMIFS('P23+P24 monthly Buchungen'!F2:F859,'P23+P24 monthly Buchungen'!D2:D859,$E14,'P23+P24 monthly Buchungen'!C2:C859,"&gt;="&amp;DM$4,'P23+P24 monthly Buchungen'!C2:C859,"&lt;"&amp;DM$5+1,'P23+P24 monthly Buchungen'!P2:P859,"Einnahmen")+SUMIFS('P23+P24 monthly Buchungen'!F2:F859,'P23+P24 monthly Buchungen'!D2:D859,$E14,'P23+P24 monthly Buchungen'!C2:C859,"&gt;="&amp;DM$4,'P23+P24 monthly Buchungen'!C2:C859,"&lt;"&amp;DM$5+1,'P23+P24 monthly Buchungen'!L2:L859,"Einnahmen")-SUMIFS('P23+P24 monthly Buchungen'!F2:F859,'P23+P24 monthly Buchungen'!D2:D859,$E14,'P23+P24 monthly Buchungen'!C2:C859,"&gt;="&amp;DM$4,'P23+P24 monthly Buchungen'!C2:C859,"&lt;"&amp;DM$5+1,'P23+P24 monthly Buchungen'!P2:P859,"Ausgaben")</f>
        <v>0</v>
      </c>
      <c r="DN14" s="21"/>
      <c r="DQ14" s="26">
        <f>SUMIFS('P23+P24 monthly Buchungen'!F2:F859,'P23+P24 monthly Buchungen'!D2:D859,$E14,'P23+P24 monthly Buchungen'!C2:C859,"&gt;="&amp;DQ$4,'P23+P24 monthly Buchungen'!C2:C859,"&lt;"&amp;DQ$5+1,'P23+P24 monthly Buchungen'!L2:L859,"Ausgaben")-SUMIFS('P23+P24 monthly Buchungen'!F2:F859,'P23+P24 monthly Buchungen'!D2:D859,$E14,'P23+P24 monthly Buchungen'!C2:C859,"&gt;="&amp;DQ$4,'P23+P24 monthly Buchungen'!C2:C859,"&lt;"&amp;DQ$5+1,'P23+P24 monthly Buchungen'!P2:P859,"Einnahmen")+SUMIFS('P23+P24 monthly Buchungen'!F2:F859,'P23+P24 monthly Buchungen'!D2:D859,$E14,'P23+P24 monthly Buchungen'!C2:C859,"&gt;="&amp;DQ$4,'P23+P24 monthly Buchungen'!C2:C859,"&lt;"&amp;DQ$5+1,'P23+P24 monthly Buchungen'!L2:L859,"Einnahmen")-SUMIFS('P23+P24 monthly Buchungen'!F2:F859,'P23+P24 monthly Buchungen'!D2:D859,$E14,'P23+P24 monthly Buchungen'!C2:C859,"&gt;="&amp;DQ$4,'P23+P24 monthly Buchungen'!C2:C859,"&lt;"&amp;DQ$5+1,'P23+P24 monthly Buchungen'!P2:P859,"Ausgaben")</f>
        <v>0</v>
      </c>
      <c r="DR14" s="21"/>
      <c r="DU14" s="26">
        <f>SUMIFS('P23+P24 monthly Buchungen'!F2:F859,'P23+P24 monthly Buchungen'!D2:D859,$E14,'P23+P24 monthly Buchungen'!C2:C859,"&gt;="&amp;DU$4,'P23+P24 monthly Buchungen'!C2:C859,"&lt;"&amp;DU$5+1,'P23+P24 monthly Buchungen'!L2:L859,"Ausgaben")-SUMIFS('P23+P24 monthly Buchungen'!F2:F859,'P23+P24 monthly Buchungen'!D2:D859,$E14,'P23+P24 monthly Buchungen'!C2:C859,"&gt;="&amp;DU$4,'P23+P24 monthly Buchungen'!C2:C859,"&lt;"&amp;DU$5+1,'P23+P24 monthly Buchungen'!P2:P859,"Einnahmen")+SUMIFS('P23+P24 monthly Buchungen'!F2:F859,'P23+P24 monthly Buchungen'!D2:D859,$E14,'P23+P24 monthly Buchungen'!C2:C859,"&gt;="&amp;DU$4,'P23+P24 monthly Buchungen'!C2:C859,"&lt;"&amp;DU$5+1,'P23+P24 monthly Buchungen'!L2:L859,"Einnahmen")-SUMIFS('P23+P24 monthly Buchungen'!F2:F859,'P23+P24 monthly Buchungen'!D2:D859,$E14,'P23+P24 monthly Buchungen'!C2:C859,"&gt;="&amp;DU$4,'P23+P24 monthly Buchungen'!C2:C859,"&lt;"&amp;DU$5+1,'P23+P24 monthly Buchungen'!P2:P859,"Ausgaben")</f>
        <v>962.9</v>
      </c>
      <c r="DV14" s="21"/>
      <c r="DY14" s="29">
        <v>7240</v>
      </c>
      <c r="DZ14" s="21"/>
      <c r="EC14" s="29">
        <v>7240</v>
      </c>
      <c r="ED14" s="21"/>
      <c r="EG14" s="26">
        <f>SUMIFS('P23+P24 monthly Buchungen'!F2:F859,'P23+P24 monthly Buchungen'!D2:D859,$E14,'P23+P24 monthly Buchungen'!C2:C859,"&gt;="&amp;EG$4,'P23+P24 monthly Buchungen'!C2:C859,"&lt;"&amp;EG$5+1,'P23+P24 monthly Buchungen'!L2:L859,"Ausgaben")-SUMIFS('P23+P24 monthly Buchungen'!F2:F859,'P23+P24 monthly Buchungen'!D2:D859,$E14,'P23+P24 monthly Buchungen'!C2:C859,"&gt;="&amp;EG$4,'P23+P24 monthly Buchungen'!C2:C859,"&lt;"&amp;EG$5+1,'P23+P24 monthly Buchungen'!P2:P859,"Einnahmen")+SUMIFS('P23+P24 monthly Buchungen'!F2:F859,'P23+P24 monthly Buchungen'!D2:D859,$E14,'P23+P24 monthly Buchungen'!C2:C859,"&gt;="&amp;EG$4,'P23+P24 monthly Buchungen'!C2:C859,"&lt;"&amp;EG$5+1,'P23+P24 monthly Buchungen'!L2:L859,"Einnahmen")-SUMIFS('P23+P24 monthly Buchungen'!F2:F859,'P23+P24 monthly Buchungen'!D2:D859,$E14,'P23+P24 monthly Buchungen'!C2:C859,"&gt;="&amp;EG$4,'P23+P24 monthly Buchungen'!C2:C859,"&lt;"&amp;EG$5+1,'P23+P24 monthly Buchungen'!P2:P859,"Ausgaben")</f>
        <v>0</v>
      </c>
      <c r="EH14" s="21"/>
      <c r="EK14" s="26">
        <f>SUMIFS('P23+P24 monthly Buchungen'!F2:F859,'P23+P24 monthly Buchungen'!D2:D859,$E14,'P23+P24 monthly Buchungen'!C2:C859,"&gt;="&amp;EK$4,'P23+P24 monthly Buchungen'!C2:C859,"&lt;"&amp;EK$5+1,'P23+P24 monthly Buchungen'!L2:L859,"Ausgaben")-SUMIFS('P23+P24 monthly Buchungen'!F2:F859,'P23+P24 monthly Buchungen'!D2:D859,$E14,'P23+P24 monthly Buchungen'!C2:C859,"&gt;="&amp;EK$4,'P23+P24 monthly Buchungen'!C2:C859,"&lt;"&amp;EK$5+1,'P23+P24 monthly Buchungen'!P2:P859,"Einnahmen")+SUMIFS('P23+P24 monthly Buchungen'!F2:F859,'P23+P24 monthly Buchungen'!D2:D859,$E14,'P23+P24 monthly Buchungen'!C2:C859,"&gt;="&amp;EK$4,'P23+P24 monthly Buchungen'!C2:C859,"&lt;"&amp;EK$5+1,'P23+P24 monthly Buchungen'!L2:L859,"Einnahmen")-SUMIFS('P23+P24 monthly Buchungen'!F2:F859,'P23+P24 monthly Buchungen'!D2:D859,$E14,'P23+P24 monthly Buchungen'!C2:C859,"&gt;="&amp;EK$4,'P23+P24 monthly Buchungen'!C2:C859,"&lt;"&amp;EK$5+1,'P23+P24 monthly Buchungen'!P2:P859,"Ausgaben")</f>
        <v>0</v>
      </c>
      <c r="EL14" s="21"/>
      <c r="EO14" s="26">
        <f>SUMIFS('P23+P24 monthly Buchungen'!F2:F859,'P23+P24 monthly Buchungen'!D2:D859,$E14,'P23+P24 monthly Buchungen'!C2:C859,"&gt;="&amp;EO$4,'P23+P24 monthly Buchungen'!C2:C859,"&lt;"&amp;EO$5+1,'P23+P24 monthly Buchungen'!L2:L859,"Ausgaben")-SUMIFS('P23+P24 monthly Buchungen'!F2:F859,'P23+P24 monthly Buchungen'!D2:D859,$E14,'P23+P24 monthly Buchungen'!C2:C859,"&gt;="&amp;EO$4,'P23+P24 monthly Buchungen'!C2:C859,"&lt;"&amp;EO$5+1,'P23+P24 monthly Buchungen'!P2:P859,"Einnahmen")+SUMIFS('P23+P24 monthly Buchungen'!F2:F859,'P23+P24 monthly Buchungen'!D2:D859,$E14,'P23+P24 monthly Buchungen'!C2:C859,"&gt;="&amp;EO$4,'P23+P24 monthly Buchungen'!C2:C859,"&lt;"&amp;EO$5+1,'P23+P24 monthly Buchungen'!L2:L859,"Einnahmen")-SUMIFS('P23+P24 monthly Buchungen'!F2:F859,'P23+P24 monthly Buchungen'!D2:D859,$E14,'P23+P24 monthly Buchungen'!C2:C859,"&gt;="&amp;EO$4,'P23+P24 monthly Buchungen'!C2:C859,"&lt;"&amp;EO$5+1,'P23+P24 monthly Buchungen'!P2:P859,"Ausgaben")</f>
        <v>0</v>
      </c>
      <c r="EP14" s="21"/>
      <c r="ES14" s="26">
        <f>SUMIFS('P23+P24 monthly Buchungen'!F2:F859,'P23+P24 monthly Buchungen'!D2:D859,$E14,'P23+P24 monthly Buchungen'!C2:C859,"&gt;="&amp;ES$4,'P23+P24 monthly Buchungen'!C2:C859,"&lt;"&amp;ES$5+1,'P23+P24 monthly Buchungen'!L2:L859,"Ausgaben")-SUMIFS('P23+P24 monthly Buchungen'!F2:F859,'P23+P24 monthly Buchungen'!D2:D859,$E14,'P23+P24 monthly Buchungen'!C2:C859,"&gt;="&amp;ES$4,'P23+P24 monthly Buchungen'!C2:C859,"&lt;"&amp;ES$5+1,'P23+P24 monthly Buchungen'!P2:P859,"Einnahmen")+SUMIFS('P23+P24 monthly Buchungen'!F2:F859,'P23+P24 monthly Buchungen'!D2:D859,$E14,'P23+P24 monthly Buchungen'!C2:C859,"&gt;="&amp;ES$4,'P23+P24 monthly Buchungen'!C2:C859,"&lt;"&amp;ES$5+1,'P23+P24 monthly Buchungen'!L2:L859,"Einnahmen")-SUMIFS('P23+P24 monthly Buchungen'!F2:F859,'P23+P24 monthly Buchungen'!D2:D859,$E14,'P23+P24 monthly Buchungen'!C2:C859,"&gt;="&amp;ES$4,'P23+P24 monthly Buchungen'!C2:C859,"&lt;"&amp;ES$5+1,'P23+P24 monthly Buchungen'!P2:P859,"Ausgaben")</f>
        <v>0</v>
      </c>
      <c r="ET14" s="21"/>
      <c r="EW14" s="26">
        <f>SUMIFS('P23+P24 monthly Buchungen'!F2:F859,'P23+P24 monthly Buchungen'!D2:D859,$E14,'P23+P24 monthly Buchungen'!C2:C859,"&gt;="&amp;EW$4,'P23+P24 monthly Buchungen'!C2:C859,"&lt;"&amp;EW$5+1,'P23+P24 monthly Buchungen'!L2:L859,"Ausgaben")-SUMIFS('P23+P24 monthly Buchungen'!F2:F859,'P23+P24 monthly Buchungen'!D2:D859,$E14,'P23+P24 monthly Buchungen'!C2:C859,"&gt;="&amp;EW$4,'P23+P24 monthly Buchungen'!C2:C859,"&lt;"&amp;EW$5+1,'P23+P24 monthly Buchungen'!P2:P859,"Einnahmen")+SUMIFS('P23+P24 monthly Buchungen'!F2:F859,'P23+P24 monthly Buchungen'!D2:D859,$E14,'P23+P24 monthly Buchungen'!C2:C859,"&gt;="&amp;EW$4,'P23+P24 monthly Buchungen'!C2:C859,"&lt;"&amp;EW$5+1,'P23+P24 monthly Buchungen'!L2:L859,"Einnahmen")-SUMIFS('P23+P24 monthly Buchungen'!F2:F859,'P23+P24 monthly Buchungen'!D2:D859,$E14,'P23+P24 monthly Buchungen'!C2:C859,"&gt;="&amp;EW$4,'P23+P24 monthly Buchungen'!C2:C859,"&lt;"&amp;EW$5+1,'P23+P24 monthly Buchungen'!P2:P859,"Ausgaben")</f>
        <v>0</v>
      </c>
      <c r="EX14" s="21"/>
      <c r="FA14" s="26">
        <f>SUMIFS('P23+P24 monthly Buchungen'!F2:F859,'P23+P24 monthly Buchungen'!D2:D859,$E14,'P23+P24 monthly Buchungen'!C2:C859,"&gt;="&amp;FA$4,'P23+P24 monthly Buchungen'!C2:C859,"&lt;"&amp;FA$5+1,'P23+P24 monthly Buchungen'!L2:L859,"Ausgaben")-SUMIFS('P23+P24 monthly Buchungen'!F2:F859,'P23+P24 monthly Buchungen'!D2:D859,$E14,'P23+P24 monthly Buchungen'!C2:C859,"&gt;="&amp;FA$4,'P23+P24 monthly Buchungen'!C2:C859,"&lt;"&amp;FA$5+1,'P23+P24 monthly Buchungen'!P2:P859,"Einnahmen")+SUMIFS('P23+P24 monthly Buchungen'!F2:F859,'P23+P24 monthly Buchungen'!D2:D859,$E14,'P23+P24 monthly Buchungen'!C2:C859,"&gt;="&amp;FA$4,'P23+P24 monthly Buchungen'!C2:C859,"&lt;"&amp;FA$5+1,'P23+P24 monthly Buchungen'!L2:L859,"Einnahmen")-SUMIFS('P23+P24 monthly Buchungen'!F2:F859,'P23+P24 monthly Buchungen'!D2:D859,$E14,'P23+P24 monthly Buchungen'!C2:C859,"&gt;="&amp;FA$4,'P23+P24 monthly Buchungen'!C2:C859,"&lt;"&amp;FA$5+1,'P23+P24 monthly Buchungen'!P2:P859,"Ausgaben")</f>
        <v>0</v>
      </c>
      <c r="FB14" s="21"/>
      <c r="FE14" s="26">
        <f>SUMIFS('P23+P24 monthly Buchungen'!F2:F859,'P23+P24 monthly Buchungen'!D2:D859,$E14,'P23+P24 monthly Buchungen'!C2:C859,"&gt;="&amp;FE$4,'P23+P24 monthly Buchungen'!C2:C859,"&lt;"&amp;FE$5+1,'P23+P24 monthly Buchungen'!L2:L859,"Ausgaben")-SUMIFS('P23+P24 monthly Buchungen'!F2:F859,'P23+P24 monthly Buchungen'!D2:D859,$E14,'P23+P24 monthly Buchungen'!C2:C859,"&gt;="&amp;FE$4,'P23+P24 monthly Buchungen'!C2:C859,"&lt;"&amp;FE$5+1,'P23+P24 monthly Buchungen'!P2:P859,"Einnahmen")+SUMIFS('P23+P24 monthly Buchungen'!F2:F859,'P23+P24 monthly Buchungen'!D2:D859,$E14,'P23+P24 monthly Buchungen'!C2:C859,"&gt;="&amp;FE$4,'P23+P24 monthly Buchungen'!C2:C859,"&lt;"&amp;FE$5+1,'P23+P24 monthly Buchungen'!L2:L859,"Einnahmen")-SUMIFS('P23+P24 monthly Buchungen'!F2:F859,'P23+P24 monthly Buchungen'!D2:D859,$E14,'P23+P24 monthly Buchungen'!C2:C859,"&gt;="&amp;FE$4,'P23+P24 monthly Buchungen'!C2:C859,"&lt;"&amp;FE$5+1,'P23+P24 monthly Buchungen'!P2:P859,"Ausgaben")</f>
        <v>0</v>
      </c>
      <c r="FF14" s="21"/>
      <c r="FI14" s="26">
        <f>SUMIFS('P23+P24 monthly Buchungen'!F2:F859,'P23+P24 monthly Buchungen'!D2:D859,$E14,'P23+P24 monthly Buchungen'!C2:C859,"&gt;="&amp;FI$4,'P23+P24 monthly Buchungen'!C2:C859,"&lt;"&amp;FI$5+1,'P23+P24 monthly Buchungen'!L2:L859,"Ausgaben")-SUMIFS('P23+P24 monthly Buchungen'!F2:F859,'P23+P24 monthly Buchungen'!D2:D859,$E14,'P23+P24 monthly Buchungen'!C2:C859,"&gt;="&amp;FI$4,'P23+P24 monthly Buchungen'!C2:C859,"&lt;"&amp;FI$5+1,'P23+P24 monthly Buchungen'!P2:P859,"Einnahmen")+SUMIFS('P23+P24 monthly Buchungen'!F2:F859,'P23+P24 monthly Buchungen'!D2:D859,$E14,'P23+P24 monthly Buchungen'!C2:C859,"&gt;="&amp;FI$4,'P23+P24 monthly Buchungen'!C2:C859,"&lt;"&amp;FI$5+1,'P23+P24 monthly Buchungen'!L2:L859,"Einnahmen")-SUMIFS('P23+P24 monthly Buchungen'!F2:F859,'P23+P24 monthly Buchungen'!D2:D859,$E14,'P23+P24 monthly Buchungen'!C2:C859,"&gt;="&amp;FI$4,'P23+P24 monthly Buchungen'!C2:C859,"&lt;"&amp;FI$5+1,'P23+P24 monthly Buchungen'!P2:P859,"Ausgaben")</f>
        <v>0</v>
      </c>
      <c r="FJ14" s="21"/>
      <c r="FM14" s="26">
        <f>SUMIFS('P23+P24 monthly Buchungen'!F2:F859,'P23+P24 monthly Buchungen'!D2:D859,$E14,'P23+P24 monthly Buchungen'!C2:C859,"&gt;="&amp;FM$4,'P23+P24 monthly Buchungen'!C2:C859,"&lt;"&amp;FM$5+1,'P23+P24 monthly Buchungen'!L2:L859,"Ausgaben")-SUMIFS('P23+P24 monthly Buchungen'!F2:F859,'P23+P24 monthly Buchungen'!D2:D859,$E14,'P23+P24 monthly Buchungen'!C2:C859,"&gt;="&amp;FM$4,'P23+P24 monthly Buchungen'!C2:C859,"&lt;"&amp;FM$5+1,'P23+P24 monthly Buchungen'!P2:P859,"Einnahmen")+SUMIFS('P23+P24 monthly Buchungen'!F2:F859,'P23+P24 monthly Buchungen'!D2:D859,$E14,'P23+P24 monthly Buchungen'!C2:C859,"&gt;="&amp;FM$4,'P23+P24 monthly Buchungen'!C2:C859,"&lt;"&amp;FM$5+1,'P23+P24 monthly Buchungen'!L2:L859,"Einnahmen")-SUMIFS('P23+P24 monthly Buchungen'!F2:F859,'P23+P24 monthly Buchungen'!D2:D859,$E14,'P23+P24 monthly Buchungen'!C2:C859,"&gt;="&amp;FM$4,'P23+P24 monthly Buchungen'!C2:C859,"&lt;"&amp;FM$5+1,'P23+P24 monthly Buchungen'!P2:P859,"Ausgaben")</f>
        <v>0</v>
      </c>
      <c r="FN14" s="21"/>
      <c r="FQ14" s="26">
        <f>SUMIFS('P23+P24 monthly Buchungen'!F2:F859,'P23+P24 monthly Buchungen'!D2:D859,$E14,'P23+P24 monthly Buchungen'!C2:C859,"&gt;="&amp;FQ$4,'P23+P24 monthly Buchungen'!C2:C859,"&lt;"&amp;FQ$5+1,'P23+P24 monthly Buchungen'!L2:L859,"Ausgaben")-SUMIFS('P23+P24 monthly Buchungen'!F2:F859,'P23+P24 monthly Buchungen'!D2:D859,$E14,'P23+P24 monthly Buchungen'!C2:C859,"&gt;="&amp;FQ$4,'P23+P24 monthly Buchungen'!C2:C859,"&lt;"&amp;FQ$5+1,'P23+P24 monthly Buchungen'!P2:P859,"Einnahmen")+SUMIFS('P23+P24 monthly Buchungen'!F2:F859,'P23+P24 monthly Buchungen'!D2:D859,$E14,'P23+P24 monthly Buchungen'!C2:C859,"&gt;="&amp;FQ$4,'P23+P24 monthly Buchungen'!C2:C859,"&lt;"&amp;FQ$5+1,'P23+P24 monthly Buchungen'!L2:L859,"Einnahmen")-SUMIFS('P23+P24 monthly Buchungen'!F2:F859,'P23+P24 monthly Buchungen'!D2:D859,$E14,'P23+P24 monthly Buchungen'!C2:C859,"&gt;="&amp;FQ$4,'P23+P24 monthly Buchungen'!C2:C859,"&lt;"&amp;FQ$5+1,'P23+P24 monthly Buchungen'!P2:P859,"Ausgaben")</f>
        <v>0</v>
      </c>
      <c r="FR14" s="21"/>
      <c r="FU14" s="26">
        <f>SUMIFS('P23+P24 monthly Buchungen'!F2:F859,'P23+P24 monthly Buchungen'!D2:D859,$E14,'P23+P24 monthly Buchungen'!C2:C859,"&gt;="&amp;FU$4,'P23+P24 monthly Buchungen'!C2:C859,"&lt;"&amp;FU$5+1,'P23+P24 monthly Buchungen'!L2:L859,"Ausgaben")-SUMIFS('P23+P24 monthly Buchungen'!F2:F859,'P23+P24 monthly Buchungen'!D2:D859,$E14,'P23+P24 monthly Buchungen'!C2:C859,"&gt;="&amp;FU$4,'P23+P24 monthly Buchungen'!C2:C859,"&lt;"&amp;FU$5+1,'P23+P24 monthly Buchungen'!P2:P859,"Einnahmen")+SUMIFS('P23+P24 monthly Buchungen'!F2:F859,'P23+P24 monthly Buchungen'!D2:D859,$E14,'P23+P24 monthly Buchungen'!C2:C859,"&gt;="&amp;FU$4,'P23+P24 monthly Buchungen'!C2:C859,"&lt;"&amp;FU$5+1,'P23+P24 monthly Buchungen'!L2:L859,"Einnahmen")-SUMIFS('P23+P24 monthly Buchungen'!F2:F859,'P23+P24 monthly Buchungen'!D2:D859,$E14,'P23+P24 monthly Buchungen'!C2:C859,"&gt;="&amp;FU$4,'P23+P24 monthly Buchungen'!C2:C859,"&lt;"&amp;FU$5+1,'P23+P24 monthly Buchungen'!P2:P859,"Ausgaben")</f>
        <v>0</v>
      </c>
      <c r="FV14" s="21"/>
      <c r="FY14" s="26">
        <f>SUMIFS('P23+P24 monthly Buchungen'!F2:F859,'P23+P24 monthly Buchungen'!D2:D859,$E14,'P23+P24 monthly Buchungen'!C2:C859,"&gt;="&amp;FY$4,'P23+P24 monthly Buchungen'!C2:C859,"&lt;"&amp;FY$5+1,'P23+P24 monthly Buchungen'!L2:L859,"Ausgaben")-SUMIFS('P23+P24 monthly Buchungen'!F2:F859,'P23+P24 monthly Buchungen'!D2:D859,$E14,'P23+P24 monthly Buchungen'!C2:C859,"&gt;="&amp;FY$4,'P23+P24 monthly Buchungen'!C2:C859,"&lt;"&amp;FY$5+1,'P23+P24 monthly Buchungen'!P2:P859,"Einnahmen")+SUMIFS('P23+P24 monthly Buchungen'!F2:F859,'P23+P24 monthly Buchungen'!D2:D859,$E14,'P23+P24 monthly Buchungen'!C2:C859,"&gt;="&amp;FY$4,'P23+P24 monthly Buchungen'!C2:C859,"&lt;"&amp;FY$5+1,'P23+P24 monthly Buchungen'!L2:L859,"Einnahmen")-SUMIFS('P23+P24 monthly Buchungen'!F2:F859,'P23+P24 monthly Buchungen'!D2:D859,$E14,'P23+P24 monthly Buchungen'!C2:C859,"&gt;="&amp;FY$4,'P23+P24 monthly Buchungen'!C2:C859,"&lt;"&amp;FY$5+1,'P23+P24 monthly Buchungen'!P2:P859,"Ausgaben")</f>
        <v>0</v>
      </c>
      <c r="FZ14" s="21"/>
      <c r="GC14" s="26">
        <f>SUMIFS('P23+P24 monthly Buchungen'!F2:F859,'P23+P24 monthly Buchungen'!D2:D859,$E14,'P23+P24 monthly Buchungen'!C2:C859,"&gt;="&amp;GC$4,'P23+P24 monthly Buchungen'!C2:C859,"&lt;"&amp;GC$5+1,'P23+P24 monthly Buchungen'!L2:L859,"Ausgaben")-SUMIFS('P23+P24 monthly Buchungen'!F2:F859,'P23+P24 monthly Buchungen'!D2:D859,$E14,'P23+P24 monthly Buchungen'!C2:C859,"&gt;="&amp;GC$4,'P23+P24 monthly Buchungen'!C2:C859,"&lt;"&amp;GC$5+1,'P23+P24 monthly Buchungen'!P2:P859,"Einnahmen")+SUMIFS('P23+P24 monthly Buchungen'!F2:F859,'P23+P24 monthly Buchungen'!D2:D859,$E14,'P23+P24 monthly Buchungen'!C2:C859,"&gt;="&amp;GC$4,'P23+P24 monthly Buchungen'!C2:C859,"&lt;"&amp;GC$5+1,'P23+P24 monthly Buchungen'!L2:L859,"Einnahmen")-SUMIFS('P23+P24 monthly Buchungen'!F2:F859,'P23+P24 monthly Buchungen'!D2:D859,$E14,'P23+P24 monthly Buchungen'!C2:C859,"&gt;="&amp;GC$4,'P23+P24 monthly Buchungen'!C2:C859,"&lt;"&amp;GC$5+1,'P23+P24 monthly Buchungen'!P2:P859,"Ausgaben")</f>
        <v>0</v>
      </c>
    </row>
    <row r="15" spans="1:185" x14ac:dyDescent="0.2">
      <c r="D15" t="s">
        <v>5548</v>
      </c>
      <c r="E15" t="s">
        <v>3018</v>
      </c>
      <c r="F15" s="21"/>
      <c r="I15" s="22"/>
      <c r="J15" s="21"/>
      <c r="M15" s="29">
        <v>750</v>
      </c>
      <c r="N15" s="21"/>
      <c r="Q15" s="29">
        <v>750</v>
      </c>
      <c r="R15" s="21"/>
      <c r="U15" s="26">
        <f>SUMIFS('P23+P24 monthly Buchungen'!F2:F859,'P23+P24 monthly Buchungen'!D2:D859,$E15,'P23+P24 monthly Buchungen'!C2:C859,"&gt;="&amp;U$4,'P23+P24 monthly Buchungen'!C2:C859,"&lt;"&amp;U$5+1,'P23+P24 monthly Buchungen'!L2:L859,"Ausgaben")-SUMIFS('P23+P24 monthly Buchungen'!F2:F859,'P23+P24 monthly Buchungen'!D2:D859,$E15,'P23+P24 monthly Buchungen'!C2:C859,"&gt;="&amp;U$4,'P23+P24 monthly Buchungen'!C2:C859,"&lt;"&amp;U$5+1,'P23+P24 monthly Buchungen'!P2:P859,"Einnahmen")+SUMIFS('P23+P24 monthly Buchungen'!F2:F859,'P23+P24 monthly Buchungen'!D2:D859,$E15,'P23+P24 monthly Buchungen'!C2:C859,"&gt;="&amp;U$4,'P23+P24 monthly Buchungen'!C2:C859,"&lt;"&amp;U$5+1,'P23+P24 monthly Buchungen'!L2:L859,"Einnahmen")-SUMIFS('P23+P24 monthly Buchungen'!F2:F859,'P23+P24 monthly Buchungen'!D2:D859,$E15,'P23+P24 monthly Buchungen'!C2:C859,"&gt;="&amp;U$4,'P23+P24 monthly Buchungen'!C2:C859,"&lt;"&amp;U$5+1,'P23+P24 monthly Buchungen'!P2:P859,"Ausgaben")</f>
        <v>0</v>
      </c>
      <c r="V15" s="21"/>
      <c r="Y15" s="26">
        <f>SUMIFS('P23+P24 monthly Buchungen'!F2:F859,'P23+P24 monthly Buchungen'!D2:D859,$E15,'P23+P24 monthly Buchungen'!C2:C859,"&gt;="&amp;Y$4,'P23+P24 monthly Buchungen'!C2:C859,"&lt;"&amp;Y$5+1,'P23+P24 monthly Buchungen'!L2:L859,"Ausgaben")-SUMIFS('P23+P24 monthly Buchungen'!F2:F859,'P23+P24 monthly Buchungen'!D2:D859,$E15,'P23+P24 monthly Buchungen'!C2:C859,"&gt;="&amp;Y$4,'P23+P24 monthly Buchungen'!C2:C859,"&lt;"&amp;Y$5+1,'P23+P24 monthly Buchungen'!P2:P859,"Einnahmen")+SUMIFS('P23+P24 monthly Buchungen'!F2:F859,'P23+P24 monthly Buchungen'!D2:D859,$E15,'P23+P24 monthly Buchungen'!C2:C859,"&gt;="&amp;Y$4,'P23+P24 monthly Buchungen'!C2:C859,"&lt;"&amp;Y$5+1,'P23+P24 monthly Buchungen'!L2:L859,"Einnahmen")-SUMIFS('P23+P24 monthly Buchungen'!F2:F859,'P23+P24 monthly Buchungen'!D2:D859,$E15,'P23+P24 monthly Buchungen'!C2:C859,"&gt;="&amp;Y$4,'P23+P24 monthly Buchungen'!C2:C859,"&lt;"&amp;Y$5+1,'P23+P24 monthly Buchungen'!P2:P859,"Ausgaben")</f>
        <v>0</v>
      </c>
      <c r="Z15" s="21"/>
      <c r="AC15" s="26">
        <f>SUMIFS('P23+P24 monthly Buchungen'!F2:F859,'P23+P24 monthly Buchungen'!D2:D859,$E15,'P23+P24 monthly Buchungen'!C2:C859,"&gt;="&amp;AC$4,'P23+P24 monthly Buchungen'!C2:C859,"&lt;"&amp;AC$5+1,'P23+P24 monthly Buchungen'!L2:L859,"Ausgaben")-SUMIFS('P23+P24 monthly Buchungen'!F2:F859,'P23+P24 monthly Buchungen'!D2:D859,$E15,'P23+P24 monthly Buchungen'!C2:C859,"&gt;="&amp;AC$4,'P23+P24 monthly Buchungen'!C2:C859,"&lt;"&amp;AC$5+1,'P23+P24 monthly Buchungen'!P2:P859,"Einnahmen")+SUMIFS('P23+P24 monthly Buchungen'!F2:F859,'P23+P24 monthly Buchungen'!D2:D859,$E15,'P23+P24 monthly Buchungen'!C2:C859,"&gt;="&amp;AC$4,'P23+P24 monthly Buchungen'!C2:C859,"&lt;"&amp;AC$5+1,'P23+P24 monthly Buchungen'!L2:L859,"Einnahmen")-SUMIFS('P23+P24 monthly Buchungen'!F2:F859,'P23+P24 monthly Buchungen'!D2:D859,$E15,'P23+P24 monthly Buchungen'!C2:C859,"&gt;="&amp;AC$4,'P23+P24 monthly Buchungen'!C2:C859,"&lt;"&amp;AC$5+1,'P23+P24 monthly Buchungen'!P2:P859,"Ausgaben")</f>
        <v>0</v>
      </c>
      <c r="AD15" s="21"/>
      <c r="AG15" s="26">
        <f>SUMIFS('P23+P24 monthly Buchungen'!F2:F859,'P23+P24 monthly Buchungen'!D2:D859,$E15,'P23+P24 monthly Buchungen'!C2:C859,"&gt;="&amp;AG$4,'P23+P24 monthly Buchungen'!C2:C859,"&lt;"&amp;AG$5+1,'P23+P24 monthly Buchungen'!L2:L859,"Ausgaben")-SUMIFS('P23+P24 monthly Buchungen'!F2:F859,'P23+P24 monthly Buchungen'!D2:D859,$E15,'P23+P24 monthly Buchungen'!C2:C859,"&gt;="&amp;AG$4,'P23+P24 monthly Buchungen'!C2:C859,"&lt;"&amp;AG$5+1,'P23+P24 monthly Buchungen'!P2:P859,"Einnahmen")+SUMIFS('P23+P24 monthly Buchungen'!F2:F859,'P23+P24 monthly Buchungen'!D2:D859,$E15,'P23+P24 monthly Buchungen'!C2:C859,"&gt;="&amp;AG$4,'P23+P24 monthly Buchungen'!C2:C859,"&lt;"&amp;AG$5+1,'P23+P24 monthly Buchungen'!L2:L859,"Einnahmen")-SUMIFS('P23+P24 monthly Buchungen'!F2:F859,'P23+P24 monthly Buchungen'!D2:D859,$E15,'P23+P24 monthly Buchungen'!C2:C859,"&gt;="&amp;AG$4,'P23+P24 monthly Buchungen'!C2:C859,"&lt;"&amp;AG$5+1,'P23+P24 monthly Buchungen'!P2:P859,"Ausgaben")</f>
        <v>0</v>
      </c>
      <c r="AH15" s="21"/>
      <c r="AK15" s="26">
        <f>SUMIFS('P23+P24 monthly Buchungen'!F2:F859,'P23+P24 monthly Buchungen'!D2:D859,$E15,'P23+P24 monthly Buchungen'!C2:C859,"&gt;="&amp;AK$4,'P23+P24 monthly Buchungen'!C2:C859,"&lt;"&amp;AK$5+1,'P23+P24 monthly Buchungen'!L2:L859,"Ausgaben")-SUMIFS('P23+P24 monthly Buchungen'!F2:F859,'P23+P24 monthly Buchungen'!D2:D859,$E15,'P23+P24 monthly Buchungen'!C2:C859,"&gt;="&amp;AK$4,'P23+P24 monthly Buchungen'!C2:C859,"&lt;"&amp;AK$5+1,'P23+P24 monthly Buchungen'!P2:P859,"Einnahmen")+SUMIFS('P23+P24 monthly Buchungen'!F2:F859,'P23+P24 monthly Buchungen'!D2:D859,$E15,'P23+P24 monthly Buchungen'!C2:C859,"&gt;="&amp;AK$4,'P23+P24 monthly Buchungen'!C2:C859,"&lt;"&amp;AK$5+1,'P23+P24 monthly Buchungen'!L2:L859,"Einnahmen")-SUMIFS('P23+P24 monthly Buchungen'!F2:F859,'P23+P24 monthly Buchungen'!D2:D859,$E15,'P23+P24 monthly Buchungen'!C2:C859,"&gt;="&amp;AK$4,'P23+P24 monthly Buchungen'!C2:C859,"&lt;"&amp;AK$5+1,'P23+P24 monthly Buchungen'!P2:P859,"Ausgaben")</f>
        <v>0</v>
      </c>
      <c r="AL15" s="21"/>
      <c r="AO15" s="26">
        <f>SUMIFS('P23+P24 monthly Buchungen'!F2:F859,'P23+P24 monthly Buchungen'!D2:D859,$E15,'P23+P24 monthly Buchungen'!C2:C859,"&gt;="&amp;AO$4,'P23+P24 monthly Buchungen'!C2:C859,"&lt;"&amp;AO$5+1,'P23+P24 monthly Buchungen'!L2:L859,"Ausgaben")-SUMIFS('P23+P24 monthly Buchungen'!F2:F859,'P23+P24 monthly Buchungen'!D2:D859,$E15,'P23+P24 monthly Buchungen'!C2:C859,"&gt;="&amp;AO$4,'P23+P24 monthly Buchungen'!C2:C859,"&lt;"&amp;AO$5+1,'P23+P24 monthly Buchungen'!P2:P859,"Einnahmen")+SUMIFS('P23+P24 monthly Buchungen'!F2:F859,'P23+P24 monthly Buchungen'!D2:D859,$E15,'P23+P24 monthly Buchungen'!C2:C859,"&gt;="&amp;AO$4,'P23+P24 monthly Buchungen'!C2:C859,"&lt;"&amp;AO$5+1,'P23+P24 monthly Buchungen'!L2:L859,"Einnahmen")-SUMIFS('P23+P24 monthly Buchungen'!F2:F859,'P23+P24 monthly Buchungen'!D2:D859,$E15,'P23+P24 monthly Buchungen'!C2:C859,"&gt;="&amp;AO$4,'P23+P24 monthly Buchungen'!C2:C859,"&lt;"&amp;AO$5+1,'P23+P24 monthly Buchungen'!P2:P859,"Ausgaben")</f>
        <v>0</v>
      </c>
      <c r="AP15" s="21"/>
      <c r="AS15" s="26">
        <f>SUMIFS('P23+P24 monthly Buchungen'!F2:F859,'P23+P24 monthly Buchungen'!D2:D859,$E15,'P23+P24 monthly Buchungen'!C2:C859,"&gt;="&amp;AS$4,'P23+P24 monthly Buchungen'!C2:C859,"&lt;"&amp;AS$5+1,'P23+P24 monthly Buchungen'!L2:L859,"Ausgaben")-SUMIFS('P23+P24 monthly Buchungen'!F2:F859,'P23+P24 monthly Buchungen'!D2:D859,$E15,'P23+P24 monthly Buchungen'!C2:C859,"&gt;="&amp;AS$4,'P23+P24 monthly Buchungen'!C2:C859,"&lt;"&amp;AS$5+1,'P23+P24 monthly Buchungen'!P2:P859,"Einnahmen")+SUMIFS('P23+P24 monthly Buchungen'!F2:F859,'P23+P24 monthly Buchungen'!D2:D859,$E15,'P23+P24 monthly Buchungen'!C2:C859,"&gt;="&amp;AS$4,'P23+P24 monthly Buchungen'!C2:C859,"&lt;"&amp;AS$5+1,'P23+P24 monthly Buchungen'!L2:L859,"Einnahmen")-SUMIFS('P23+P24 monthly Buchungen'!F2:F859,'P23+P24 monthly Buchungen'!D2:D859,$E15,'P23+P24 monthly Buchungen'!C2:C859,"&gt;="&amp;AS$4,'P23+P24 monthly Buchungen'!C2:C859,"&lt;"&amp;AS$5+1,'P23+P24 monthly Buchungen'!P2:P859,"Ausgaben")</f>
        <v>0</v>
      </c>
      <c r="AT15" s="21"/>
      <c r="AW15" s="26">
        <f>SUMIFS('P23+P24 monthly Buchungen'!F2:F859,'P23+P24 monthly Buchungen'!D2:D859,$E15,'P23+P24 monthly Buchungen'!C2:C859,"&gt;="&amp;AW$4,'P23+P24 monthly Buchungen'!C2:C859,"&lt;"&amp;AW$5+1,'P23+P24 monthly Buchungen'!L2:L859,"Ausgaben")-SUMIFS('P23+P24 monthly Buchungen'!F2:F859,'P23+P24 monthly Buchungen'!D2:D859,$E15,'P23+P24 monthly Buchungen'!C2:C859,"&gt;="&amp;AW$4,'P23+P24 monthly Buchungen'!C2:C859,"&lt;"&amp;AW$5+1,'P23+P24 monthly Buchungen'!P2:P859,"Einnahmen")+SUMIFS('P23+P24 monthly Buchungen'!F2:F859,'P23+P24 monthly Buchungen'!D2:D859,$E15,'P23+P24 monthly Buchungen'!C2:C859,"&gt;="&amp;AW$4,'P23+P24 monthly Buchungen'!C2:C859,"&lt;"&amp;AW$5+1,'P23+P24 monthly Buchungen'!L2:L859,"Einnahmen")-SUMIFS('P23+P24 monthly Buchungen'!F2:F859,'P23+P24 monthly Buchungen'!D2:D859,$E15,'P23+P24 monthly Buchungen'!C2:C859,"&gt;="&amp;AW$4,'P23+P24 monthly Buchungen'!C2:C859,"&lt;"&amp;AW$5+1,'P23+P24 monthly Buchungen'!P2:P859,"Ausgaben")</f>
        <v>0</v>
      </c>
      <c r="AX15" s="21"/>
      <c r="BA15" s="26">
        <f>SUMIFS('P23+P24 monthly Buchungen'!F2:F859,'P23+P24 monthly Buchungen'!D2:D859,$E15,'P23+P24 monthly Buchungen'!C2:C859,"&gt;="&amp;BA$4,'P23+P24 monthly Buchungen'!C2:C859,"&lt;"&amp;BA$5+1,'P23+P24 monthly Buchungen'!L2:L859,"Ausgaben")-SUMIFS('P23+P24 monthly Buchungen'!F2:F859,'P23+P24 monthly Buchungen'!D2:D859,$E15,'P23+P24 monthly Buchungen'!C2:C859,"&gt;="&amp;BA$4,'P23+P24 monthly Buchungen'!C2:C859,"&lt;"&amp;BA$5+1,'P23+P24 monthly Buchungen'!P2:P859,"Einnahmen")+SUMIFS('P23+P24 monthly Buchungen'!F2:F859,'P23+P24 monthly Buchungen'!D2:D859,$E15,'P23+P24 monthly Buchungen'!C2:C859,"&gt;="&amp;BA$4,'P23+P24 monthly Buchungen'!C2:C859,"&lt;"&amp;BA$5+1,'P23+P24 monthly Buchungen'!L2:L859,"Einnahmen")-SUMIFS('P23+P24 monthly Buchungen'!F2:F859,'P23+P24 monthly Buchungen'!D2:D859,$E15,'P23+P24 monthly Buchungen'!C2:C859,"&gt;="&amp;BA$4,'P23+P24 monthly Buchungen'!C2:C859,"&lt;"&amp;BA$5+1,'P23+P24 monthly Buchungen'!P2:P859,"Ausgaben")</f>
        <v>0</v>
      </c>
      <c r="BB15" s="21"/>
      <c r="BE15" s="26">
        <f>SUMIFS('P23+P24 monthly Buchungen'!F2:F859,'P23+P24 monthly Buchungen'!D2:D859,$E15,'P23+P24 monthly Buchungen'!C2:C859,"&gt;="&amp;BE$4,'P23+P24 monthly Buchungen'!C2:C859,"&lt;"&amp;BE$5+1,'P23+P24 monthly Buchungen'!L2:L859,"Ausgaben")-SUMIFS('P23+P24 monthly Buchungen'!F2:F859,'P23+P24 monthly Buchungen'!D2:D859,$E15,'P23+P24 monthly Buchungen'!C2:C859,"&gt;="&amp;BE$4,'P23+P24 monthly Buchungen'!C2:C859,"&lt;"&amp;BE$5+1,'P23+P24 monthly Buchungen'!P2:P859,"Einnahmen")+SUMIFS('P23+P24 monthly Buchungen'!F2:F859,'P23+P24 monthly Buchungen'!D2:D859,$E15,'P23+P24 monthly Buchungen'!C2:C859,"&gt;="&amp;BE$4,'P23+P24 monthly Buchungen'!C2:C859,"&lt;"&amp;BE$5+1,'P23+P24 monthly Buchungen'!L2:L859,"Einnahmen")-SUMIFS('P23+P24 monthly Buchungen'!F2:F859,'P23+P24 monthly Buchungen'!D2:D859,$E15,'P23+P24 monthly Buchungen'!C2:C859,"&gt;="&amp;BE$4,'P23+P24 monthly Buchungen'!C2:C859,"&lt;"&amp;BE$5+1,'P23+P24 monthly Buchungen'!P2:P859,"Ausgaben")</f>
        <v>0</v>
      </c>
      <c r="BF15" s="21"/>
      <c r="BI15" s="26">
        <f>SUMIFS('P23+P24 monthly Buchungen'!F2:F859,'P23+P24 monthly Buchungen'!D2:D859,$E15,'P23+P24 monthly Buchungen'!C2:C859,"&gt;="&amp;BI$4,'P23+P24 monthly Buchungen'!C2:C859,"&lt;"&amp;BI$5+1,'P23+P24 monthly Buchungen'!L2:L859,"Ausgaben")-SUMIFS('P23+P24 monthly Buchungen'!F2:F859,'P23+P24 monthly Buchungen'!D2:D859,$E15,'P23+P24 monthly Buchungen'!C2:C859,"&gt;="&amp;BI$4,'P23+P24 monthly Buchungen'!C2:C859,"&lt;"&amp;BI$5+1,'P23+P24 monthly Buchungen'!P2:P859,"Einnahmen")+SUMIFS('P23+P24 monthly Buchungen'!F2:F859,'P23+P24 monthly Buchungen'!D2:D859,$E15,'P23+P24 monthly Buchungen'!C2:C859,"&gt;="&amp;BI$4,'P23+P24 monthly Buchungen'!C2:C859,"&lt;"&amp;BI$5+1,'P23+P24 monthly Buchungen'!L2:L859,"Einnahmen")-SUMIFS('P23+P24 monthly Buchungen'!F2:F859,'P23+P24 monthly Buchungen'!D2:D859,$E15,'P23+P24 monthly Buchungen'!C2:C859,"&gt;="&amp;BI$4,'P23+P24 monthly Buchungen'!C2:C859,"&lt;"&amp;BI$5+1,'P23+P24 monthly Buchungen'!P2:P859,"Ausgaben")</f>
        <v>900</v>
      </c>
      <c r="BJ15" s="21"/>
      <c r="BM15" s="26">
        <f>SUMIFS('P23+P24 monthly Buchungen'!F2:F859,'P23+P24 monthly Buchungen'!D2:D859,$E15,'P23+P24 monthly Buchungen'!C2:C859,"&gt;="&amp;BM$4,'P23+P24 monthly Buchungen'!C2:C859,"&lt;"&amp;BM$5+1,'P23+P24 monthly Buchungen'!L2:L859,"Ausgaben")-SUMIFS('P23+P24 monthly Buchungen'!F2:F859,'P23+P24 monthly Buchungen'!D2:D859,$E15,'P23+P24 monthly Buchungen'!C2:C859,"&gt;="&amp;BM$4,'P23+P24 monthly Buchungen'!C2:C859,"&lt;"&amp;BM$5+1,'P23+P24 monthly Buchungen'!P2:P859,"Einnahmen")+SUMIFS('P23+P24 monthly Buchungen'!F2:F859,'P23+P24 monthly Buchungen'!D2:D859,$E15,'P23+P24 monthly Buchungen'!C2:C859,"&gt;="&amp;BM$4,'P23+P24 monthly Buchungen'!C2:C859,"&lt;"&amp;BM$5+1,'P23+P24 monthly Buchungen'!L2:L859,"Einnahmen")-SUMIFS('P23+P24 monthly Buchungen'!F2:F859,'P23+P24 monthly Buchungen'!D2:D859,$E15,'P23+P24 monthly Buchungen'!C2:C859,"&gt;="&amp;BM$4,'P23+P24 monthly Buchungen'!C2:C859,"&lt;"&amp;BM$5+1,'P23+P24 monthly Buchungen'!P2:P859,"Ausgaben")</f>
        <v>900</v>
      </c>
      <c r="BN15" s="21"/>
      <c r="BQ15" s="26">
        <f>SUMIFS('P23+P24 monthly Buchungen'!F2:F859,'P23+P24 monthly Buchungen'!D2:D859,$E15,'P23+P24 monthly Buchungen'!C2:C859,"&gt;="&amp;BQ$4,'P23+P24 monthly Buchungen'!C2:C859,"&lt;"&amp;BQ$5+1,'P23+P24 monthly Buchungen'!L2:L859,"Ausgaben")-SUMIFS('P23+P24 monthly Buchungen'!F2:F859,'P23+P24 monthly Buchungen'!D2:D859,$E15,'P23+P24 monthly Buchungen'!C2:C859,"&gt;="&amp;BQ$4,'P23+P24 monthly Buchungen'!C2:C859,"&lt;"&amp;BQ$5+1,'P23+P24 monthly Buchungen'!P2:P859,"Einnahmen")+SUMIFS('P23+P24 monthly Buchungen'!F2:F859,'P23+P24 monthly Buchungen'!D2:D859,$E15,'P23+P24 monthly Buchungen'!C2:C859,"&gt;="&amp;BQ$4,'P23+P24 monthly Buchungen'!C2:C859,"&lt;"&amp;BQ$5+1,'P23+P24 monthly Buchungen'!L2:L859,"Einnahmen")-SUMIFS('P23+P24 monthly Buchungen'!F2:F859,'P23+P24 monthly Buchungen'!D2:D859,$E15,'P23+P24 monthly Buchungen'!C2:C859,"&gt;="&amp;BQ$4,'P23+P24 monthly Buchungen'!C2:C859,"&lt;"&amp;BQ$5+1,'P23+P24 monthly Buchungen'!P2:P859,"Ausgaben")</f>
        <v>0</v>
      </c>
      <c r="BR15" s="21"/>
      <c r="BU15" s="29">
        <v>750</v>
      </c>
      <c r="BV15" s="21"/>
      <c r="BY15" s="29">
        <v>750</v>
      </c>
      <c r="BZ15" s="21"/>
      <c r="CC15" s="26">
        <f>SUMIFS('P23+P24 monthly Buchungen'!F2:F859,'P23+P24 monthly Buchungen'!D2:D859,$E15,'P23+P24 monthly Buchungen'!C2:C859,"&gt;="&amp;CC$4,'P23+P24 monthly Buchungen'!C2:C859,"&lt;"&amp;CC$5+1,'P23+P24 monthly Buchungen'!L2:L859,"Ausgaben")-SUMIFS('P23+P24 monthly Buchungen'!F2:F859,'P23+P24 monthly Buchungen'!D2:D859,$E15,'P23+P24 monthly Buchungen'!C2:C859,"&gt;="&amp;CC$4,'P23+P24 monthly Buchungen'!C2:C859,"&lt;"&amp;CC$5+1,'P23+P24 monthly Buchungen'!P2:P859,"Einnahmen")+SUMIFS('P23+P24 monthly Buchungen'!F2:F859,'P23+P24 monthly Buchungen'!D2:D859,$E15,'P23+P24 monthly Buchungen'!C2:C859,"&gt;="&amp;CC$4,'P23+P24 monthly Buchungen'!C2:C859,"&lt;"&amp;CC$5+1,'P23+P24 monthly Buchungen'!L2:L859,"Einnahmen")-SUMIFS('P23+P24 monthly Buchungen'!F2:F859,'P23+P24 monthly Buchungen'!D2:D859,$E15,'P23+P24 monthly Buchungen'!C2:C859,"&gt;="&amp;CC$4,'P23+P24 monthly Buchungen'!C2:C859,"&lt;"&amp;CC$5+1,'P23+P24 monthly Buchungen'!P2:P859,"Ausgaben")</f>
        <v>0</v>
      </c>
      <c r="CD15" s="21"/>
      <c r="CG15" s="26">
        <f>SUMIFS('P23+P24 monthly Buchungen'!F2:F859,'P23+P24 monthly Buchungen'!D2:D859,$E15,'P23+P24 monthly Buchungen'!C2:C859,"&gt;="&amp;CG$4,'P23+P24 monthly Buchungen'!C2:C859,"&lt;"&amp;CG$5+1,'P23+P24 monthly Buchungen'!L2:L859,"Ausgaben")-SUMIFS('P23+P24 monthly Buchungen'!F2:F859,'P23+P24 monthly Buchungen'!D2:D859,$E15,'P23+P24 monthly Buchungen'!C2:C859,"&gt;="&amp;CG$4,'P23+P24 monthly Buchungen'!C2:C859,"&lt;"&amp;CG$5+1,'P23+P24 monthly Buchungen'!P2:P859,"Einnahmen")+SUMIFS('P23+P24 monthly Buchungen'!F2:F859,'P23+P24 monthly Buchungen'!D2:D859,$E15,'P23+P24 monthly Buchungen'!C2:C859,"&gt;="&amp;CG$4,'P23+P24 monthly Buchungen'!C2:C859,"&lt;"&amp;CG$5+1,'P23+P24 monthly Buchungen'!L2:L859,"Einnahmen")-SUMIFS('P23+P24 monthly Buchungen'!F2:F859,'P23+P24 monthly Buchungen'!D2:D859,$E15,'P23+P24 monthly Buchungen'!C2:C859,"&gt;="&amp;CG$4,'P23+P24 monthly Buchungen'!C2:C859,"&lt;"&amp;CG$5+1,'P23+P24 monthly Buchungen'!P2:P859,"Ausgaben")</f>
        <v>0</v>
      </c>
      <c r="CH15" s="21"/>
      <c r="CK15" s="26">
        <f>SUMIFS('P23+P24 monthly Buchungen'!F2:F859,'P23+P24 monthly Buchungen'!D2:D859,$E15,'P23+P24 monthly Buchungen'!C2:C859,"&gt;="&amp;CK$4,'P23+P24 monthly Buchungen'!C2:C859,"&lt;"&amp;CK$5+1,'P23+P24 monthly Buchungen'!L2:L859,"Ausgaben")-SUMIFS('P23+P24 monthly Buchungen'!F2:F859,'P23+P24 monthly Buchungen'!D2:D859,$E15,'P23+P24 monthly Buchungen'!C2:C859,"&gt;="&amp;CK$4,'P23+P24 monthly Buchungen'!C2:C859,"&lt;"&amp;CK$5+1,'P23+P24 monthly Buchungen'!P2:P859,"Einnahmen")+SUMIFS('P23+P24 monthly Buchungen'!F2:F859,'P23+P24 monthly Buchungen'!D2:D859,$E15,'P23+P24 monthly Buchungen'!C2:C859,"&gt;="&amp;CK$4,'P23+P24 monthly Buchungen'!C2:C859,"&lt;"&amp;CK$5+1,'P23+P24 monthly Buchungen'!L2:L859,"Einnahmen")-SUMIFS('P23+P24 monthly Buchungen'!F2:F859,'P23+P24 monthly Buchungen'!D2:D859,$E15,'P23+P24 monthly Buchungen'!C2:C859,"&gt;="&amp;CK$4,'P23+P24 monthly Buchungen'!C2:C859,"&lt;"&amp;CK$5+1,'P23+P24 monthly Buchungen'!P2:P859,"Ausgaben")</f>
        <v>0</v>
      </c>
      <c r="CL15" s="21"/>
      <c r="CO15" s="26">
        <f>SUMIFS('P23+P24 monthly Buchungen'!F2:F859,'P23+P24 monthly Buchungen'!D2:D859,$E15,'P23+P24 monthly Buchungen'!C2:C859,"&gt;="&amp;CO$4,'P23+P24 monthly Buchungen'!C2:C859,"&lt;"&amp;CO$5+1,'P23+P24 monthly Buchungen'!L2:L859,"Ausgaben")-SUMIFS('P23+P24 monthly Buchungen'!F2:F859,'P23+P24 monthly Buchungen'!D2:D859,$E15,'P23+P24 monthly Buchungen'!C2:C859,"&gt;="&amp;CO$4,'P23+P24 monthly Buchungen'!C2:C859,"&lt;"&amp;CO$5+1,'P23+P24 monthly Buchungen'!P2:P859,"Einnahmen")+SUMIFS('P23+P24 monthly Buchungen'!F2:F859,'P23+P24 monthly Buchungen'!D2:D859,$E15,'P23+P24 monthly Buchungen'!C2:C859,"&gt;="&amp;CO$4,'P23+P24 monthly Buchungen'!C2:C859,"&lt;"&amp;CO$5+1,'P23+P24 monthly Buchungen'!L2:L859,"Einnahmen")-SUMIFS('P23+P24 monthly Buchungen'!F2:F859,'P23+P24 monthly Buchungen'!D2:D859,$E15,'P23+P24 monthly Buchungen'!C2:C859,"&gt;="&amp;CO$4,'P23+P24 monthly Buchungen'!C2:C859,"&lt;"&amp;CO$5+1,'P23+P24 monthly Buchungen'!P2:P859,"Ausgaben")</f>
        <v>0</v>
      </c>
      <c r="CP15" s="21"/>
      <c r="CS15" s="26">
        <f>SUMIFS('P23+P24 monthly Buchungen'!F2:F859,'P23+P24 monthly Buchungen'!D2:D859,$E15,'P23+P24 monthly Buchungen'!C2:C859,"&gt;="&amp;CS$4,'P23+P24 monthly Buchungen'!C2:C859,"&lt;"&amp;CS$5+1,'P23+P24 monthly Buchungen'!L2:L859,"Ausgaben")-SUMIFS('P23+P24 monthly Buchungen'!F2:F859,'P23+P24 monthly Buchungen'!D2:D859,$E15,'P23+P24 monthly Buchungen'!C2:C859,"&gt;="&amp;CS$4,'P23+P24 monthly Buchungen'!C2:C859,"&lt;"&amp;CS$5+1,'P23+P24 monthly Buchungen'!P2:P859,"Einnahmen")+SUMIFS('P23+P24 monthly Buchungen'!F2:F859,'P23+P24 monthly Buchungen'!D2:D859,$E15,'P23+P24 monthly Buchungen'!C2:C859,"&gt;="&amp;CS$4,'P23+P24 monthly Buchungen'!C2:C859,"&lt;"&amp;CS$5+1,'P23+P24 monthly Buchungen'!L2:L859,"Einnahmen")-SUMIFS('P23+P24 monthly Buchungen'!F2:F859,'P23+P24 monthly Buchungen'!D2:D859,$E15,'P23+P24 monthly Buchungen'!C2:C859,"&gt;="&amp;CS$4,'P23+P24 monthly Buchungen'!C2:C859,"&lt;"&amp;CS$5+1,'P23+P24 monthly Buchungen'!P2:P859,"Ausgaben")</f>
        <v>0</v>
      </c>
      <c r="CT15" s="21"/>
      <c r="CW15" s="26">
        <f>SUMIFS('P23+P24 monthly Buchungen'!F2:F859,'P23+P24 monthly Buchungen'!D2:D859,$E15,'P23+P24 monthly Buchungen'!C2:C859,"&gt;="&amp;CW$4,'P23+P24 monthly Buchungen'!C2:C859,"&lt;"&amp;CW$5+1,'P23+P24 monthly Buchungen'!L2:L859,"Ausgaben")-SUMIFS('P23+P24 monthly Buchungen'!F2:F859,'P23+P24 monthly Buchungen'!D2:D859,$E15,'P23+P24 monthly Buchungen'!C2:C859,"&gt;="&amp;CW$4,'P23+P24 monthly Buchungen'!C2:C859,"&lt;"&amp;CW$5+1,'P23+P24 monthly Buchungen'!P2:P859,"Einnahmen")+SUMIFS('P23+P24 monthly Buchungen'!F2:F859,'P23+P24 monthly Buchungen'!D2:D859,$E15,'P23+P24 monthly Buchungen'!C2:C859,"&gt;="&amp;CW$4,'P23+P24 monthly Buchungen'!C2:C859,"&lt;"&amp;CW$5+1,'P23+P24 monthly Buchungen'!L2:L859,"Einnahmen")-SUMIFS('P23+P24 monthly Buchungen'!F2:F859,'P23+P24 monthly Buchungen'!D2:D859,$E15,'P23+P24 monthly Buchungen'!C2:C859,"&gt;="&amp;CW$4,'P23+P24 monthly Buchungen'!C2:C859,"&lt;"&amp;CW$5+1,'P23+P24 monthly Buchungen'!P2:P859,"Ausgaben")</f>
        <v>0</v>
      </c>
      <c r="CX15" s="21"/>
      <c r="DA15" s="26">
        <f>SUMIFS('P23+P24 monthly Buchungen'!F2:F859,'P23+P24 monthly Buchungen'!D2:D859,$E15,'P23+P24 monthly Buchungen'!C2:C859,"&gt;="&amp;DA$4,'P23+P24 monthly Buchungen'!C2:C859,"&lt;"&amp;DA$5+1,'P23+P24 monthly Buchungen'!L2:L859,"Ausgaben")-SUMIFS('P23+P24 monthly Buchungen'!F2:F859,'P23+P24 monthly Buchungen'!D2:D859,$E15,'P23+P24 monthly Buchungen'!C2:C859,"&gt;="&amp;DA$4,'P23+P24 monthly Buchungen'!C2:C859,"&lt;"&amp;DA$5+1,'P23+P24 monthly Buchungen'!P2:P859,"Einnahmen")+SUMIFS('P23+P24 monthly Buchungen'!F2:F859,'P23+P24 monthly Buchungen'!D2:D859,$E15,'P23+P24 monthly Buchungen'!C2:C859,"&gt;="&amp;DA$4,'P23+P24 monthly Buchungen'!C2:C859,"&lt;"&amp;DA$5+1,'P23+P24 monthly Buchungen'!L2:L859,"Einnahmen")-SUMIFS('P23+P24 monthly Buchungen'!F2:F859,'P23+P24 monthly Buchungen'!D2:D859,$E15,'P23+P24 monthly Buchungen'!C2:C859,"&gt;="&amp;DA$4,'P23+P24 monthly Buchungen'!C2:C859,"&lt;"&amp;DA$5+1,'P23+P24 monthly Buchungen'!P2:P859,"Ausgaben")</f>
        <v>89.99</v>
      </c>
      <c r="DB15" s="21"/>
      <c r="DE15" s="26">
        <f>SUMIFS('P23+P24 monthly Buchungen'!F2:F859,'P23+P24 monthly Buchungen'!D2:D859,$E15,'P23+P24 monthly Buchungen'!C2:C859,"&gt;="&amp;DE$4,'P23+P24 monthly Buchungen'!C2:C859,"&lt;"&amp;DE$5+1,'P23+P24 monthly Buchungen'!L2:L859,"Ausgaben")-SUMIFS('P23+P24 monthly Buchungen'!F2:F859,'P23+P24 monthly Buchungen'!D2:D859,$E15,'P23+P24 monthly Buchungen'!C2:C859,"&gt;="&amp;DE$4,'P23+P24 monthly Buchungen'!C2:C859,"&lt;"&amp;DE$5+1,'P23+P24 monthly Buchungen'!P2:P859,"Einnahmen")+SUMIFS('P23+P24 monthly Buchungen'!F2:F859,'P23+P24 monthly Buchungen'!D2:D859,$E15,'P23+P24 monthly Buchungen'!C2:C859,"&gt;="&amp;DE$4,'P23+P24 monthly Buchungen'!C2:C859,"&lt;"&amp;DE$5+1,'P23+P24 monthly Buchungen'!L2:L859,"Einnahmen")-SUMIFS('P23+P24 monthly Buchungen'!F2:F859,'P23+P24 monthly Buchungen'!D2:D859,$E15,'P23+P24 monthly Buchungen'!C2:C859,"&gt;="&amp;DE$4,'P23+P24 monthly Buchungen'!C2:C859,"&lt;"&amp;DE$5+1,'P23+P24 monthly Buchungen'!P2:P859,"Ausgaben")</f>
        <v>0</v>
      </c>
      <c r="DF15" s="21"/>
      <c r="DI15" s="26">
        <f>SUMIFS('P23+P24 monthly Buchungen'!F2:F859,'P23+P24 monthly Buchungen'!D2:D859,$E15,'P23+P24 monthly Buchungen'!C2:C859,"&gt;="&amp;DI$4,'P23+P24 monthly Buchungen'!C2:C859,"&lt;"&amp;DI$5+1,'P23+P24 monthly Buchungen'!L2:L859,"Ausgaben")-SUMIFS('P23+P24 monthly Buchungen'!F2:F859,'P23+P24 monthly Buchungen'!D2:D859,$E15,'P23+P24 monthly Buchungen'!C2:C859,"&gt;="&amp;DI$4,'P23+P24 monthly Buchungen'!C2:C859,"&lt;"&amp;DI$5+1,'P23+P24 monthly Buchungen'!P2:P859,"Einnahmen")+SUMIFS('P23+P24 monthly Buchungen'!F2:F859,'P23+P24 monthly Buchungen'!D2:D859,$E15,'P23+P24 monthly Buchungen'!C2:C859,"&gt;="&amp;DI$4,'P23+P24 monthly Buchungen'!C2:C859,"&lt;"&amp;DI$5+1,'P23+P24 monthly Buchungen'!L2:L859,"Einnahmen")-SUMIFS('P23+P24 monthly Buchungen'!F2:F859,'P23+P24 monthly Buchungen'!D2:D859,$E15,'P23+P24 monthly Buchungen'!C2:C859,"&gt;="&amp;DI$4,'P23+P24 monthly Buchungen'!C2:C859,"&lt;"&amp;DI$5+1,'P23+P24 monthly Buchungen'!P2:P859,"Ausgaben")</f>
        <v>0</v>
      </c>
      <c r="DJ15" s="21"/>
      <c r="DM15" s="26">
        <f>SUMIFS('P23+P24 monthly Buchungen'!F2:F859,'P23+P24 monthly Buchungen'!D2:D859,$E15,'P23+P24 monthly Buchungen'!C2:C859,"&gt;="&amp;DM$4,'P23+P24 monthly Buchungen'!C2:C859,"&lt;"&amp;DM$5+1,'P23+P24 monthly Buchungen'!L2:L859,"Ausgaben")-SUMIFS('P23+P24 monthly Buchungen'!F2:F859,'P23+P24 monthly Buchungen'!D2:D859,$E15,'P23+P24 monthly Buchungen'!C2:C859,"&gt;="&amp;DM$4,'P23+P24 monthly Buchungen'!C2:C859,"&lt;"&amp;DM$5+1,'P23+P24 monthly Buchungen'!P2:P859,"Einnahmen")+SUMIFS('P23+P24 monthly Buchungen'!F2:F859,'P23+P24 monthly Buchungen'!D2:D859,$E15,'P23+P24 monthly Buchungen'!C2:C859,"&gt;="&amp;DM$4,'P23+P24 monthly Buchungen'!C2:C859,"&lt;"&amp;DM$5+1,'P23+P24 monthly Buchungen'!L2:L859,"Einnahmen")-SUMIFS('P23+P24 monthly Buchungen'!F2:F859,'P23+P24 monthly Buchungen'!D2:D859,$E15,'P23+P24 monthly Buchungen'!C2:C859,"&gt;="&amp;DM$4,'P23+P24 monthly Buchungen'!C2:C859,"&lt;"&amp;DM$5+1,'P23+P24 monthly Buchungen'!P2:P859,"Ausgaben")</f>
        <v>0</v>
      </c>
      <c r="DN15" s="21"/>
      <c r="DQ15" s="26">
        <f>SUMIFS('P23+P24 monthly Buchungen'!F2:F859,'P23+P24 monthly Buchungen'!D2:D859,$E15,'P23+P24 monthly Buchungen'!C2:C859,"&gt;="&amp;DQ$4,'P23+P24 monthly Buchungen'!C2:C859,"&lt;"&amp;DQ$5+1,'P23+P24 monthly Buchungen'!L2:L859,"Ausgaben")-SUMIFS('P23+P24 monthly Buchungen'!F2:F859,'P23+P24 monthly Buchungen'!D2:D859,$E15,'P23+P24 monthly Buchungen'!C2:C859,"&gt;="&amp;DQ$4,'P23+P24 monthly Buchungen'!C2:C859,"&lt;"&amp;DQ$5+1,'P23+P24 monthly Buchungen'!P2:P859,"Einnahmen")+SUMIFS('P23+P24 monthly Buchungen'!F2:F859,'P23+P24 monthly Buchungen'!D2:D859,$E15,'P23+P24 monthly Buchungen'!C2:C859,"&gt;="&amp;DQ$4,'P23+P24 monthly Buchungen'!C2:C859,"&lt;"&amp;DQ$5+1,'P23+P24 monthly Buchungen'!L2:L859,"Einnahmen")-SUMIFS('P23+P24 monthly Buchungen'!F2:F859,'P23+P24 monthly Buchungen'!D2:D859,$E15,'P23+P24 monthly Buchungen'!C2:C859,"&gt;="&amp;DQ$4,'P23+P24 monthly Buchungen'!C2:C859,"&lt;"&amp;DQ$5+1,'P23+P24 monthly Buchungen'!P2:P859,"Ausgaben")</f>
        <v>800</v>
      </c>
      <c r="DR15" s="21"/>
      <c r="DU15" s="26">
        <f>SUMIFS('P23+P24 monthly Buchungen'!F2:F859,'P23+P24 monthly Buchungen'!D2:D859,$E15,'P23+P24 monthly Buchungen'!C2:C859,"&gt;="&amp;DU$4,'P23+P24 monthly Buchungen'!C2:C859,"&lt;"&amp;DU$5+1,'P23+P24 monthly Buchungen'!L2:L859,"Ausgaben")-SUMIFS('P23+P24 monthly Buchungen'!F2:F859,'P23+P24 monthly Buchungen'!D2:D859,$E15,'P23+P24 monthly Buchungen'!C2:C859,"&gt;="&amp;DU$4,'P23+P24 monthly Buchungen'!C2:C859,"&lt;"&amp;DU$5+1,'P23+P24 monthly Buchungen'!P2:P859,"Einnahmen")+SUMIFS('P23+P24 monthly Buchungen'!F2:F859,'P23+P24 monthly Buchungen'!D2:D859,$E15,'P23+P24 monthly Buchungen'!C2:C859,"&gt;="&amp;DU$4,'P23+P24 monthly Buchungen'!C2:C859,"&lt;"&amp;DU$5+1,'P23+P24 monthly Buchungen'!L2:L859,"Einnahmen")-SUMIFS('P23+P24 monthly Buchungen'!F2:F859,'P23+P24 monthly Buchungen'!D2:D859,$E15,'P23+P24 monthly Buchungen'!C2:C859,"&gt;="&amp;DU$4,'P23+P24 monthly Buchungen'!C2:C859,"&lt;"&amp;DU$5+1,'P23+P24 monthly Buchungen'!P2:P859,"Ausgaben")</f>
        <v>904.74</v>
      </c>
      <c r="DV15" s="21"/>
      <c r="DY15" s="29">
        <v>800</v>
      </c>
      <c r="DZ15" s="21"/>
      <c r="EC15" s="29">
        <v>800</v>
      </c>
      <c r="ED15" s="21"/>
      <c r="EG15" s="26">
        <f>SUMIFS('P23+P24 monthly Buchungen'!F2:F859,'P23+P24 monthly Buchungen'!D2:D859,$E15,'P23+P24 monthly Buchungen'!C2:C859,"&gt;="&amp;EG$4,'P23+P24 monthly Buchungen'!C2:C859,"&lt;"&amp;EG$5+1,'P23+P24 monthly Buchungen'!L2:L859,"Ausgaben")-SUMIFS('P23+P24 monthly Buchungen'!F2:F859,'P23+P24 monthly Buchungen'!D2:D859,$E15,'P23+P24 monthly Buchungen'!C2:C859,"&gt;="&amp;EG$4,'P23+P24 monthly Buchungen'!C2:C859,"&lt;"&amp;EG$5+1,'P23+P24 monthly Buchungen'!P2:P859,"Einnahmen")+SUMIFS('P23+P24 monthly Buchungen'!F2:F859,'P23+P24 monthly Buchungen'!D2:D859,$E15,'P23+P24 monthly Buchungen'!C2:C859,"&gt;="&amp;EG$4,'P23+P24 monthly Buchungen'!C2:C859,"&lt;"&amp;EG$5+1,'P23+P24 monthly Buchungen'!L2:L859,"Einnahmen")-SUMIFS('P23+P24 monthly Buchungen'!F2:F859,'P23+P24 monthly Buchungen'!D2:D859,$E15,'P23+P24 monthly Buchungen'!C2:C859,"&gt;="&amp;EG$4,'P23+P24 monthly Buchungen'!C2:C859,"&lt;"&amp;EG$5+1,'P23+P24 monthly Buchungen'!P2:P859,"Ausgaben")</f>
        <v>0</v>
      </c>
      <c r="EH15" s="21"/>
      <c r="EK15" s="26">
        <f>SUMIFS('P23+P24 monthly Buchungen'!F2:F859,'P23+P24 monthly Buchungen'!D2:D859,$E15,'P23+P24 monthly Buchungen'!C2:C859,"&gt;="&amp;EK$4,'P23+P24 monthly Buchungen'!C2:C859,"&lt;"&amp;EK$5+1,'P23+P24 monthly Buchungen'!L2:L859,"Ausgaben")-SUMIFS('P23+P24 monthly Buchungen'!F2:F859,'P23+P24 monthly Buchungen'!D2:D859,$E15,'P23+P24 monthly Buchungen'!C2:C859,"&gt;="&amp;EK$4,'P23+P24 monthly Buchungen'!C2:C859,"&lt;"&amp;EK$5+1,'P23+P24 monthly Buchungen'!P2:P859,"Einnahmen")+SUMIFS('P23+P24 monthly Buchungen'!F2:F859,'P23+P24 monthly Buchungen'!D2:D859,$E15,'P23+P24 monthly Buchungen'!C2:C859,"&gt;="&amp;EK$4,'P23+P24 monthly Buchungen'!C2:C859,"&lt;"&amp;EK$5+1,'P23+P24 monthly Buchungen'!L2:L859,"Einnahmen")-SUMIFS('P23+P24 monthly Buchungen'!F2:F859,'P23+P24 monthly Buchungen'!D2:D859,$E15,'P23+P24 monthly Buchungen'!C2:C859,"&gt;="&amp;EK$4,'P23+P24 monthly Buchungen'!C2:C859,"&lt;"&amp;EK$5+1,'P23+P24 monthly Buchungen'!P2:P859,"Ausgaben")</f>
        <v>0</v>
      </c>
      <c r="EL15" s="21"/>
      <c r="EO15" s="26">
        <f>SUMIFS('P23+P24 monthly Buchungen'!F2:F859,'P23+P24 monthly Buchungen'!D2:D859,$E15,'P23+P24 monthly Buchungen'!C2:C859,"&gt;="&amp;EO$4,'P23+P24 monthly Buchungen'!C2:C859,"&lt;"&amp;EO$5+1,'P23+P24 monthly Buchungen'!L2:L859,"Ausgaben")-SUMIFS('P23+P24 monthly Buchungen'!F2:F859,'P23+P24 monthly Buchungen'!D2:D859,$E15,'P23+P24 monthly Buchungen'!C2:C859,"&gt;="&amp;EO$4,'P23+P24 monthly Buchungen'!C2:C859,"&lt;"&amp;EO$5+1,'P23+P24 monthly Buchungen'!P2:P859,"Einnahmen")+SUMIFS('P23+P24 monthly Buchungen'!F2:F859,'P23+P24 monthly Buchungen'!D2:D859,$E15,'P23+P24 monthly Buchungen'!C2:C859,"&gt;="&amp;EO$4,'P23+P24 monthly Buchungen'!C2:C859,"&lt;"&amp;EO$5+1,'P23+P24 monthly Buchungen'!L2:L859,"Einnahmen")-SUMIFS('P23+P24 monthly Buchungen'!F2:F859,'P23+P24 monthly Buchungen'!D2:D859,$E15,'P23+P24 monthly Buchungen'!C2:C859,"&gt;="&amp;EO$4,'P23+P24 monthly Buchungen'!C2:C859,"&lt;"&amp;EO$5+1,'P23+P24 monthly Buchungen'!P2:P859,"Ausgaben")</f>
        <v>0</v>
      </c>
      <c r="EP15" s="21"/>
      <c r="ES15" s="26">
        <f>SUMIFS('P23+P24 monthly Buchungen'!F2:F859,'P23+P24 monthly Buchungen'!D2:D859,$E15,'P23+P24 monthly Buchungen'!C2:C859,"&gt;="&amp;ES$4,'P23+P24 monthly Buchungen'!C2:C859,"&lt;"&amp;ES$5+1,'P23+P24 monthly Buchungen'!L2:L859,"Ausgaben")-SUMIFS('P23+P24 monthly Buchungen'!F2:F859,'P23+P24 monthly Buchungen'!D2:D859,$E15,'P23+P24 monthly Buchungen'!C2:C859,"&gt;="&amp;ES$4,'P23+P24 monthly Buchungen'!C2:C859,"&lt;"&amp;ES$5+1,'P23+P24 monthly Buchungen'!P2:P859,"Einnahmen")+SUMIFS('P23+P24 monthly Buchungen'!F2:F859,'P23+P24 monthly Buchungen'!D2:D859,$E15,'P23+P24 monthly Buchungen'!C2:C859,"&gt;="&amp;ES$4,'P23+P24 monthly Buchungen'!C2:C859,"&lt;"&amp;ES$5+1,'P23+P24 monthly Buchungen'!L2:L859,"Einnahmen")-SUMIFS('P23+P24 monthly Buchungen'!F2:F859,'P23+P24 monthly Buchungen'!D2:D859,$E15,'P23+P24 monthly Buchungen'!C2:C859,"&gt;="&amp;ES$4,'P23+P24 monthly Buchungen'!C2:C859,"&lt;"&amp;ES$5+1,'P23+P24 monthly Buchungen'!P2:P859,"Ausgaben")</f>
        <v>0</v>
      </c>
      <c r="ET15" s="21"/>
      <c r="EW15" s="26">
        <f>SUMIFS('P23+P24 monthly Buchungen'!F2:F859,'P23+P24 monthly Buchungen'!D2:D859,$E15,'P23+P24 monthly Buchungen'!C2:C859,"&gt;="&amp;EW$4,'P23+P24 monthly Buchungen'!C2:C859,"&lt;"&amp;EW$5+1,'P23+P24 monthly Buchungen'!L2:L859,"Ausgaben")-SUMIFS('P23+P24 monthly Buchungen'!F2:F859,'P23+P24 monthly Buchungen'!D2:D859,$E15,'P23+P24 monthly Buchungen'!C2:C859,"&gt;="&amp;EW$4,'P23+P24 monthly Buchungen'!C2:C859,"&lt;"&amp;EW$5+1,'P23+P24 monthly Buchungen'!P2:P859,"Einnahmen")+SUMIFS('P23+P24 monthly Buchungen'!F2:F859,'P23+P24 monthly Buchungen'!D2:D859,$E15,'P23+P24 monthly Buchungen'!C2:C859,"&gt;="&amp;EW$4,'P23+P24 monthly Buchungen'!C2:C859,"&lt;"&amp;EW$5+1,'P23+P24 monthly Buchungen'!L2:L859,"Einnahmen")-SUMIFS('P23+P24 monthly Buchungen'!F2:F859,'P23+P24 monthly Buchungen'!D2:D859,$E15,'P23+P24 monthly Buchungen'!C2:C859,"&gt;="&amp;EW$4,'P23+P24 monthly Buchungen'!C2:C859,"&lt;"&amp;EW$5+1,'P23+P24 monthly Buchungen'!P2:P859,"Ausgaben")</f>
        <v>0</v>
      </c>
      <c r="EX15" s="21"/>
      <c r="FA15" s="26">
        <f>SUMIFS('P23+P24 monthly Buchungen'!F2:F859,'P23+P24 monthly Buchungen'!D2:D859,$E15,'P23+P24 monthly Buchungen'!C2:C859,"&gt;="&amp;FA$4,'P23+P24 monthly Buchungen'!C2:C859,"&lt;"&amp;FA$5+1,'P23+P24 monthly Buchungen'!L2:L859,"Ausgaben")-SUMIFS('P23+P24 monthly Buchungen'!F2:F859,'P23+P24 monthly Buchungen'!D2:D859,$E15,'P23+P24 monthly Buchungen'!C2:C859,"&gt;="&amp;FA$4,'P23+P24 monthly Buchungen'!C2:C859,"&lt;"&amp;FA$5+1,'P23+P24 monthly Buchungen'!P2:P859,"Einnahmen")+SUMIFS('P23+P24 monthly Buchungen'!F2:F859,'P23+P24 monthly Buchungen'!D2:D859,$E15,'P23+P24 monthly Buchungen'!C2:C859,"&gt;="&amp;FA$4,'P23+P24 monthly Buchungen'!C2:C859,"&lt;"&amp;FA$5+1,'P23+P24 monthly Buchungen'!L2:L859,"Einnahmen")-SUMIFS('P23+P24 monthly Buchungen'!F2:F859,'P23+P24 monthly Buchungen'!D2:D859,$E15,'P23+P24 monthly Buchungen'!C2:C859,"&gt;="&amp;FA$4,'P23+P24 monthly Buchungen'!C2:C859,"&lt;"&amp;FA$5+1,'P23+P24 monthly Buchungen'!P2:P859,"Ausgaben")</f>
        <v>0</v>
      </c>
      <c r="FB15" s="21"/>
      <c r="FE15" s="26">
        <f>SUMIFS('P23+P24 monthly Buchungen'!F2:F859,'P23+P24 monthly Buchungen'!D2:D859,$E15,'P23+P24 monthly Buchungen'!C2:C859,"&gt;="&amp;FE$4,'P23+P24 monthly Buchungen'!C2:C859,"&lt;"&amp;FE$5+1,'P23+P24 monthly Buchungen'!L2:L859,"Ausgaben")-SUMIFS('P23+P24 monthly Buchungen'!F2:F859,'P23+P24 monthly Buchungen'!D2:D859,$E15,'P23+P24 monthly Buchungen'!C2:C859,"&gt;="&amp;FE$4,'P23+P24 monthly Buchungen'!C2:C859,"&lt;"&amp;FE$5+1,'P23+P24 monthly Buchungen'!P2:P859,"Einnahmen")+SUMIFS('P23+P24 monthly Buchungen'!F2:F859,'P23+P24 monthly Buchungen'!D2:D859,$E15,'P23+P24 monthly Buchungen'!C2:C859,"&gt;="&amp;FE$4,'P23+P24 monthly Buchungen'!C2:C859,"&lt;"&amp;FE$5+1,'P23+P24 monthly Buchungen'!L2:L859,"Einnahmen")-SUMIFS('P23+P24 monthly Buchungen'!F2:F859,'P23+P24 monthly Buchungen'!D2:D859,$E15,'P23+P24 monthly Buchungen'!C2:C859,"&gt;="&amp;FE$4,'P23+P24 monthly Buchungen'!C2:C859,"&lt;"&amp;FE$5+1,'P23+P24 monthly Buchungen'!P2:P859,"Ausgaben")</f>
        <v>0</v>
      </c>
      <c r="FF15" s="21"/>
      <c r="FI15" s="26">
        <f>SUMIFS('P23+P24 monthly Buchungen'!F2:F859,'P23+P24 monthly Buchungen'!D2:D859,$E15,'P23+P24 monthly Buchungen'!C2:C859,"&gt;="&amp;FI$4,'P23+P24 monthly Buchungen'!C2:C859,"&lt;"&amp;FI$5+1,'P23+P24 monthly Buchungen'!L2:L859,"Ausgaben")-SUMIFS('P23+P24 monthly Buchungen'!F2:F859,'P23+P24 monthly Buchungen'!D2:D859,$E15,'P23+P24 monthly Buchungen'!C2:C859,"&gt;="&amp;FI$4,'P23+P24 monthly Buchungen'!C2:C859,"&lt;"&amp;FI$5+1,'P23+P24 monthly Buchungen'!P2:P859,"Einnahmen")+SUMIFS('P23+P24 monthly Buchungen'!F2:F859,'P23+P24 monthly Buchungen'!D2:D859,$E15,'P23+P24 monthly Buchungen'!C2:C859,"&gt;="&amp;FI$4,'P23+P24 monthly Buchungen'!C2:C859,"&lt;"&amp;FI$5+1,'P23+P24 monthly Buchungen'!L2:L859,"Einnahmen")-SUMIFS('P23+P24 monthly Buchungen'!F2:F859,'P23+P24 monthly Buchungen'!D2:D859,$E15,'P23+P24 monthly Buchungen'!C2:C859,"&gt;="&amp;FI$4,'P23+P24 monthly Buchungen'!C2:C859,"&lt;"&amp;FI$5+1,'P23+P24 monthly Buchungen'!P2:P859,"Ausgaben")</f>
        <v>0</v>
      </c>
      <c r="FJ15" s="21"/>
      <c r="FM15" s="26">
        <f>SUMIFS('P23+P24 monthly Buchungen'!F2:F859,'P23+P24 monthly Buchungen'!D2:D859,$E15,'P23+P24 monthly Buchungen'!C2:C859,"&gt;="&amp;FM$4,'P23+P24 monthly Buchungen'!C2:C859,"&lt;"&amp;FM$5+1,'P23+P24 monthly Buchungen'!L2:L859,"Ausgaben")-SUMIFS('P23+P24 monthly Buchungen'!F2:F859,'P23+P24 monthly Buchungen'!D2:D859,$E15,'P23+P24 monthly Buchungen'!C2:C859,"&gt;="&amp;FM$4,'P23+P24 monthly Buchungen'!C2:C859,"&lt;"&amp;FM$5+1,'P23+P24 monthly Buchungen'!P2:P859,"Einnahmen")+SUMIFS('P23+P24 monthly Buchungen'!F2:F859,'P23+P24 monthly Buchungen'!D2:D859,$E15,'P23+P24 monthly Buchungen'!C2:C859,"&gt;="&amp;FM$4,'P23+P24 monthly Buchungen'!C2:C859,"&lt;"&amp;FM$5+1,'P23+P24 monthly Buchungen'!L2:L859,"Einnahmen")-SUMIFS('P23+P24 monthly Buchungen'!F2:F859,'P23+P24 monthly Buchungen'!D2:D859,$E15,'P23+P24 monthly Buchungen'!C2:C859,"&gt;="&amp;FM$4,'P23+P24 monthly Buchungen'!C2:C859,"&lt;"&amp;FM$5+1,'P23+P24 monthly Buchungen'!P2:P859,"Ausgaben")</f>
        <v>0</v>
      </c>
      <c r="FN15" s="21"/>
      <c r="FQ15" s="26">
        <f>SUMIFS('P23+P24 monthly Buchungen'!F2:F859,'P23+P24 monthly Buchungen'!D2:D859,$E15,'P23+P24 monthly Buchungen'!C2:C859,"&gt;="&amp;FQ$4,'P23+P24 monthly Buchungen'!C2:C859,"&lt;"&amp;FQ$5+1,'P23+P24 monthly Buchungen'!L2:L859,"Ausgaben")-SUMIFS('P23+P24 monthly Buchungen'!F2:F859,'P23+P24 monthly Buchungen'!D2:D859,$E15,'P23+P24 monthly Buchungen'!C2:C859,"&gt;="&amp;FQ$4,'P23+P24 monthly Buchungen'!C2:C859,"&lt;"&amp;FQ$5+1,'P23+P24 monthly Buchungen'!P2:P859,"Einnahmen")+SUMIFS('P23+P24 monthly Buchungen'!F2:F859,'P23+P24 monthly Buchungen'!D2:D859,$E15,'P23+P24 monthly Buchungen'!C2:C859,"&gt;="&amp;FQ$4,'P23+P24 monthly Buchungen'!C2:C859,"&lt;"&amp;FQ$5+1,'P23+P24 monthly Buchungen'!L2:L859,"Einnahmen")-SUMIFS('P23+P24 monthly Buchungen'!F2:F859,'P23+P24 monthly Buchungen'!D2:D859,$E15,'P23+P24 monthly Buchungen'!C2:C859,"&gt;="&amp;FQ$4,'P23+P24 monthly Buchungen'!C2:C859,"&lt;"&amp;FQ$5+1,'P23+P24 monthly Buchungen'!P2:P859,"Ausgaben")</f>
        <v>0</v>
      </c>
      <c r="FR15" s="21"/>
      <c r="FU15" s="26">
        <f>SUMIFS('P23+P24 monthly Buchungen'!F2:F859,'P23+P24 monthly Buchungen'!D2:D859,$E15,'P23+P24 monthly Buchungen'!C2:C859,"&gt;="&amp;FU$4,'P23+P24 monthly Buchungen'!C2:C859,"&lt;"&amp;FU$5+1,'P23+P24 monthly Buchungen'!L2:L859,"Ausgaben")-SUMIFS('P23+P24 monthly Buchungen'!F2:F859,'P23+P24 monthly Buchungen'!D2:D859,$E15,'P23+P24 monthly Buchungen'!C2:C859,"&gt;="&amp;FU$4,'P23+P24 monthly Buchungen'!C2:C859,"&lt;"&amp;FU$5+1,'P23+P24 monthly Buchungen'!P2:P859,"Einnahmen")+SUMIFS('P23+P24 monthly Buchungen'!F2:F859,'P23+P24 monthly Buchungen'!D2:D859,$E15,'P23+P24 monthly Buchungen'!C2:C859,"&gt;="&amp;FU$4,'P23+P24 monthly Buchungen'!C2:C859,"&lt;"&amp;FU$5+1,'P23+P24 monthly Buchungen'!L2:L859,"Einnahmen")-SUMIFS('P23+P24 monthly Buchungen'!F2:F859,'P23+P24 monthly Buchungen'!D2:D859,$E15,'P23+P24 monthly Buchungen'!C2:C859,"&gt;="&amp;FU$4,'P23+P24 monthly Buchungen'!C2:C859,"&lt;"&amp;FU$5+1,'P23+P24 monthly Buchungen'!P2:P859,"Ausgaben")</f>
        <v>0</v>
      </c>
      <c r="FV15" s="21"/>
      <c r="FY15" s="26">
        <f>SUMIFS('P23+P24 monthly Buchungen'!F2:F859,'P23+P24 monthly Buchungen'!D2:D859,$E15,'P23+P24 monthly Buchungen'!C2:C859,"&gt;="&amp;FY$4,'P23+P24 monthly Buchungen'!C2:C859,"&lt;"&amp;FY$5+1,'P23+P24 monthly Buchungen'!L2:L859,"Ausgaben")-SUMIFS('P23+P24 monthly Buchungen'!F2:F859,'P23+P24 monthly Buchungen'!D2:D859,$E15,'P23+P24 monthly Buchungen'!C2:C859,"&gt;="&amp;FY$4,'P23+P24 monthly Buchungen'!C2:C859,"&lt;"&amp;FY$5+1,'P23+P24 monthly Buchungen'!P2:P859,"Einnahmen")+SUMIFS('P23+P24 monthly Buchungen'!F2:F859,'P23+P24 monthly Buchungen'!D2:D859,$E15,'P23+P24 monthly Buchungen'!C2:C859,"&gt;="&amp;FY$4,'P23+P24 monthly Buchungen'!C2:C859,"&lt;"&amp;FY$5+1,'P23+P24 monthly Buchungen'!L2:L859,"Einnahmen")-SUMIFS('P23+P24 monthly Buchungen'!F2:F859,'P23+P24 monthly Buchungen'!D2:D859,$E15,'P23+P24 monthly Buchungen'!C2:C859,"&gt;="&amp;FY$4,'P23+P24 monthly Buchungen'!C2:C859,"&lt;"&amp;FY$5+1,'P23+P24 monthly Buchungen'!P2:P859,"Ausgaben")</f>
        <v>0</v>
      </c>
      <c r="FZ15" s="21"/>
      <c r="GC15" s="26">
        <f>SUMIFS('P23+P24 monthly Buchungen'!F2:F859,'P23+P24 monthly Buchungen'!D2:D859,$E15,'P23+P24 monthly Buchungen'!C2:C859,"&gt;="&amp;GC$4,'P23+P24 monthly Buchungen'!C2:C859,"&lt;"&amp;GC$5+1,'P23+P24 monthly Buchungen'!L2:L859,"Ausgaben")-SUMIFS('P23+P24 monthly Buchungen'!F2:F859,'P23+P24 monthly Buchungen'!D2:D859,$E15,'P23+P24 monthly Buchungen'!C2:C859,"&gt;="&amp;GC$4,'P23+P24 monthly Buchungen'!C2:C859,"&lt;"&amp;GC$5+1,'P23+P24 monthly Buchungen'!P2:P859,"Einnahmen")+SUMIFS('P23+P24 monthly Buchungen'!F2:F859,'P23+P24 monthly Buchungen'!D2:D859,$E15,'P23+P24 monthly Buchungen'!C2:C859,"&gt;="&amp;GC$4,'P23+P24 monthly Buchungen'!C2:C859,"&lt;"&amp;GC$5+1,'P23+P24 monthly Buchungen'!L2:L859,"Einnahmen")-SUMIFS('P23+P24 monthly Buchungen'!F2:F859,'P23+P24 monthly Buchungen'!D2:D859,$E15,'P23+P24 monthly Buchungen'!C2:C859,"&gt;="&amp;GC$4,'P23+P24 monthly Buchungen'!C2:C859,"&lt;"&amp;GC$5+1,'P23+P24 monthly Buchungen'!P2:P859,"Ausgaben")</f>
        <v>0</v>
      </c>
    </row>
    <row r="16" spans="1:185" x14ac:dyDescent="0.2">
      <c r="D16" t="s">
        <v>5737</v>
      </c>
      <c r="E16" t="s">
        <v>5869</v>
      </c>
      <c r="F16" s="21"/>
      <c r="I16" s="22"/>
      <c r="J16" s="21"/>
      <c r="M16" s="29">
        <v>1800</v>
      </c>
      <c r="N16" s="21"/>
      <c r="Q16" s="29">
        <v>1800</v>
      </c>
      <c r="R16" s="21"/>
      <c r="U16" s="26">
        <f>SUMIFS('P23+P24 monthly Buchungen'!F2:F859,'P23+P24 monthly Buchungen'!D2:D859,$E16,'P23+P24 monthly Buchungen'!C2:C859,"&gt;="&amp;U$4,'P23+P24 monthly Buchungen'!C2:C859,"&lt;"&amp;U$5+1,'P23+P24 monthly Buchungen'!L2:L859,"Ausgaben")-SUMIFS('P23+P24 monthly Buchungen'!F2:F859,'P23+P24 monthly Buchungen'!D2:D859,$E16,'P23+P24 monthly Buchungen'!C2:C859,"&gt;="&amp;U$4,'P23+P24 monthly Buchungen'!C2:C859,"&lt;"&amp;U$5+1,'P23+P24 monthly Buchungen'!P2:P859,"Einnahmen")+SUMIFS('P23+P24 monthly Buchungen'!F2:F859,'P23+P24 monthly Buchungen'!D2:D859,$E16,'P23+P24 monthly Buchungen'!C2:C859,"&gt;="&amp;U$4,'P23+P24 monthly Buchungen'!C2:C859,"&lt;"&amp;U$5+1,'P23+P24 monthly Buchungen'!L2:L859,"Einnahmen")-SUMIFS('P23+P24 monthly Buchungen'!F2:F859,'P23+P24 monthly Buchungen'!D2:D859,$E16,'P23+P24 monthly Buchungen'!C2:C859,"&gt;="&amp;U$4,'P23+P24 monthly Buchungen'!C2:C859,"&lt;"&amp;U$5+1,'P23+P24 monthly Buchungen'!P2:P859,"Ausgaben")</f>
        <v>0</v>
      </c>
      <c r="V16" s="21"/>
      <c r="Y16" s="26">
        <f>SUMIFS('P23+P24 monthly Buchungen'!F2:F859,'P23+P24 monthly Buchungen'!D2:D859,$E16,'P23+P24 monthly Buchungen'!C2:C859,"&gt;="&amp;Y$4,'P23+P24 monthly Buchungen'!C2:C859,"&lt;"&amp;Y$5+1,'P23+P24 monthly Buchungen'!L2:L859,"Ausgaben")-SUMIFS('P23+P24 monthly Buchungen'!F2:F859,'P23+P24 monthly Buchungen'!D2:D859,$E16,'P23+P24 monthly Buchungen'!C2:C859,"&gt;="&amp;Y$4,'P23+P24 monthly Buchungen'!C2:C859,"&lt;"&amp;Y$5+1,'P23+P24 monthly Buchungen'!P2:P859,"Einnahmen")+SUMIFS('P23+P24 monthly Buchungen'!F2:F859,'P23+P24 monthly Buchungen'!D2:D859,$E16,'P23+P24 monthly Buchungen'!C2:C859,"&gt;="&amp;Y$4,'P23+P24 monthly Buchungen'!C2:C859,"&lt;"&amp;Y$5+1,'P23+P24 monthly Buchungen'!L2:L859,"Einnahmen")-SUMIFS('P23+P24 monthly Buchungen'!F2:F859,'P23+P24 monthly Buchungen'!D2:D859,$E16,'P23+P24 monthly Buchungen'!C2:C859,"&gt;="&amp;Y$4,'P23+P24 monthly Buchungen'!C2:C859,"&lt;"&amp;Y$5+1,'P23+P24 monthly Buchungen'!P2:P859,"Ausgaben")</f>
        <v>0</v>
      </c>
      <c r="Z16" s="21"/>
      <c r="AC16" s="26">
        <f>SUMIFS('P23+P24 monthly Buchungen'!F2:F859,'P23+P24 monthly Buchungen'!D2:D859,$E16,'P23+P24 monthly Buchungen'!C2:C859,"&gt;="&amp;AC$4,'P23+P24 monthly Buchungen'!C2:C859,"&lt;"&amp;AC$5+1,'P23+P24 monthly Buchungen'!L2:L859,"Ausgaben")-SUMIFS('P23+P24 monthly Buchungen'!F2:F859,'P23+P24 monthly Buchungen'!D2:D859,$E16,'P23+P24 monthly Buchungen'!C2:C859,"&gt;="&amp;AC$4,'P23+P24 monthly Buchungen'!C2:C859,"&lt;"&amp;AC$5+1,'P23+P24 monthly Buchungen'!P2:P859,"Einnahmen")+SUMIFS('P23+P24 monthly Buchungen'!F2:F859,'P23+P24 monthly Buchungen'!D2:D859,$E16,'P23+P24 monthly Buchungen'!C2:C859,"&gt;="&amp;AC$4,'P23+P24 monthly Buchungen'!C2:C859,"&lt;"&amp;AC$5+1,'P23+P24 monthly Buchungen'!L2:L859,"Einnahmen")-SUMIFS('P23+P24 monthly Buchungen'!F2:F859,'P23+P24 monthly Buchungen'!D2:D859,$E16,'P23+P24 monthly Buchungen'!C2:C859,"&gt;="&amp;AC$4,'P23+P24 monthly Buchungen'!C2:C859,"&lt;"&amp;AC$5+1,'P23+P24 monthly Buchungen'!P2:P859,"Ausgaben")</f>
        <v>0</v>
      </c>
      <c r="AD16" s="21"/>
      <c r="AG16" s="26">
        <f>SUMIFS('P23+P24 monthly Buchungen'!F2:F859,'P23+P24 monthly Buchungen'!D2:D859,$E16,'P23+P24 monthly Buchungen'!C2:C859,"&gt;="&amp;AG$4,'P23+P24 monthly Buchungen'!C2:C859,"&lt;"&amp;AG$5+1,'P23+P24 monthly Buchungen'!L2:L859,"Ausgaben")-SUMIFS('P23+P24 monthly Buchungen'!F2:F859,'P23+P24 monthly Buchungen'!D2:D859,$E16,'P23+P24 monthly Buchungen'!C2:C859,"&gt;="&amp;AG$4,'P23+P24 monthly Buchungen'!C2:C859,"&lt;"&amp;AG$5+1,'P23+P24 monthly Buchungen'!P2:P859,"Einnahmen")+SUMIFS('P23+P24 monthly Buchungen'!F2:F859,'P23+P24 monthly Buchungen'!D2:D859,$E16,'P23+P24 monthly Buchungen'!C2:C859,"&gt;="&amp;AG$4,'P23+P24 monthly Buchungen'!C2:C859,"&lt;"&amp;AG$5+1,'P23+P24 monthly Buchungen'!L2:L859,"Einnahmen")-SUMIFS('P23+P24 monthly Buchungen'!F2:F859,'P23+P24 monthly Buchungen'!D2:D859,$E16,'P23+P24 monthly Buchungen'!C2:C859,"&gt;="&amp;AG$4,'P23+P24 monthly Buchungen'!C2:C859,"&lt;"&amp;AG$5+1,'P23+P24 monthly Buchungen'!P2:P859,"Ausgaben")</f>
        <v>0</v>
      </c>
      <c r="AH16" s="21"/>
      <c r="AK16" s="26">
        <f>SUMIFS('P23+P24 monthly Buchungen'!F2:F859,'P23+P24 monthly Buchungen'!D2:D859,$E16,'P23+P24 monthly Buchungen'!C2:C859,"&gt;="&amp;AK$4,'P23+P24 monthly Buchungen'!C2:C859,"&lt;"&amp;AK$5+1,'P23+P24 monthly Buchungen'!L2:L859,"Ausgaben")-SUMIFS('P23+P24 monthly Buchungen'!F2:F859,'P23+P24 monthly Buchungen'!D2:D859,$E16,'P23+P24 monthly Buchungen'!C2:C859,"&gt;="&amp;AK$4,'P23+P24 monthly Buchungen'!C2:C859,"&lt;"&amp;AK$5+1,'P23+P24 monthly Buchungen'!P2:P859,"Einnahmen")+SUMIFS('P23+P24 monthly Buchungen'!F2:F859,'P23+P24 monthly Buchungen'!D2:D859,$E16,'P23+P24 monthly Buchungen'!C2:C859,"&gt;="&amp;AK$4,'P23+P24 monthly Buchungen'!C2:C859,"&lt;"&amp;AK$5+1,'P23+P24 monthly Buchungen'!L2:L859,"Einnahmen")-SUMIFS('P23+P24 monthly Buchungen'!F2:F859,'P23+P24 monthly Buchungen'!D2:D859,$E16,'P23+P24 monthly Buchungen'!C2:C859,"&gt;="&amp;AK$4,'P23+P24 monthly Buchungen'!C2:C859,"&lt;"&amp;AK$5+1,'P23+P24 monthly Buchungen'!P2:P859,"Ausgaben")</f>
        <v>0</v>
      </c>
      <c r="AL16" s="21"/>
      <c r="AO16" s="26">
        <f>SUMIFS('P23+P24 monthly Buchungen'!F2:F859,'P23+P24 monthly Buchungen'!D2:D859,$E16,'P23+P24 monthly Buchungen'!C2:C859,"&gt;="&amp;AO$4,'P23+P24 monthly Buchungen'!C2:C859,"&lt;"&amp;AO$5+1,'P23+P24 monthly Buchungen'!L2:L859,"Ausgaben")-SUMIFS('P23+P24 monthly Buchungen'!F2:F859,'P23+P24 monthly Buchungen'!D2:D859,$E16,'P23+P24 monthly Buchungen'!C2:C859,"&gt;="&amp;AO$4,'P23+P24 monthly Buchungen'!C2:C859,"&lt;"&amp;AO$5+1,'P23+P24 monthly Buchungen'!P2:P859,"Einnahmen")+SUMIFS('P23+P24 monthly Buchungen'!F2:F859,'P23+P24 monthly Buchungen'!D2:D859,$E16,'P23+P24 monthly Buchungen'!C2:C859,"&gt;="&amp;AO$4,'P23+P24 monthly Buchungen'!C2:C859,"&lt;"&amp;AO$5+1,'P23+P24 monthly Buchungen'!L2:L859,"Einnahmen")-SUMIFS('P23+P24 monthly Buchungen'!F2:F859,'P23+P24 monthly Buchungen'!D2:D859,$E16,'P23+P24 monthly Buchungen'!C2:C859,"&gt;="&amp;AO$4,'P23+P24 monthly Buchungen'!C2:C859,"&lt;"&amp;AO$5+1,'P23+P24 monthly Buchungen'!P2:P859,"Ausgaben")</f>
        <v>0</v>
      </c>
      <c r="AP16" s="21"/>
      <c r="AS16" s="26">
        <f>SUMIFS('P23+P24 monthly Buchungen'!F2:F859,'P23+P24 monthly Buchungen'!D2:D859,$E16,'P23+P24 monthly Buchungen'!C2:C859,"&gt;="&amp;AS$4,'P23+P24 monthly Buchungen'!C2:C859,"&lt;"&amp;AS$5+1,'P23+P24 monthly Buchungen'!L2:L859,"Ausgaben")-SUMIFS('P23+P24 monthly Buchungen'!F2:F859,'P23+P24 monthly Buchungen'!D2:D859,$E16,'P23+P24 monthly Buchungen'!C2:C859,"&gt;="&amp;AS$4,'P23+P24 monthly Buchungen'!C2:C859,"&lt;"&amp;AS$5+1,'P23+P24 monthly Buchungen'!P2:P859,"Einnahmen")+SUMIFS('P23+P24 monthly Buchungen'!F2:F859,'P23+P24 monthly Buchungen'!D2:D859,$E16,'P23+P24 monthly Buchungen'!C2:C859,"&gt;="&amp;AS$4,'P23+P24 monthly Buchungen'!C2:C859,"&lt;"&amp;AS$5+1,'P23+P24 monthly Buchungen'!L2:L859,"Einnahmen")-SUMIFS('P23+P24 monthly Buchungen'!F2:F859,'P23+P24 monthly Buchungen'!D2:D859,$E16,'P23+P24 monthly Buchungen'!C2:C859,"&gt;="&amp;AS$4,'P23+P24 monthly Buchungen'!C2:C859,"&lt;"&amp;AS$5+1,'P23+P24 monthly Buchungen'!P2:P859,"Ausgaben")</f>
        <v>0</v>
      </c>
      <c r="AT16" s="21"/>
      <c r="AW16" s="26">
        <f>SUMIFS('P23+P24 monthly Buchungen'!F2:F859,'P23+P24 monthly Buchungen'!D2:D859,$E16,'P23+P24 monthly Buchungen'!C2:C859,"&gt;="&amp;AW$4,'P23+P24 monthly Buchungen'!C2:C859,"&lt;"&amp;AW$5+1,'P23+P24 monthly Buchungen'!L2:L859,"Ausgaben")-SUMIFS('P23+P24 monthly Buchungen'!F2:F859,'P23+P24 monthly Buchungen'!D2:D859,$E16,'P23+P24 monthly Buchungen'!C2:C859,"&gt;="&amp;AW$4,'P23+P24 monthly Buchungen'!C2:C859,"&lt;"&amp;AW$5+1,'P23+P24 monthly Buchungen'!P2:P859,"Einnahmen")+SUMIFS('P23+P24 monthly Buchungen'!F2:F859,'P23+P24 monthly Buchungen'!D2:D859,$E16,'P23+P24 monthly Buchungen'!C2:C859,"&gt;="&amp;AW$4,'P23+P24 monthly Buchungen'!C2:C859,"&lt;"&amp;AW$5+1,'P23+P24 monthly Buchungen'!L2:L859,"Einnahmen")-SUMIFS('P23+P24 monthly Buchungen'!F2:F859,'P23+P24 monthly Buchungen'!D2:D859,$E16,'P23+P24 monthly Buchungen'!C2:C859,"&gt;="&amp;AW$4,'P23+P24 monthly Buchungen'!C2:C859,"&lt;"&amp;AW$5+1,'P23+P24 monthly Buchungen'!P2:P859,"Ausgaben")</f>
        <v>0</v>
      </c>
      <c r="AX16" s="21"/>
      <c r="BA16" s="26">
        <f>SUMIFS('P23+P24 monthly Buchungen'!F2:F859,'P23+P24 monthly Buchungen'!D2:D859,$E16,'P23+P24 monthly Buchungen'!C2:C859,"&gt;="&amp;BA$4,'P23+P24 monthly Buchungen'!C2:C859,"&lt;"&amp;BA$5+1,'P23+P24 monthly Buchungen'!L2:L859,"Ausgaben")-SUMIFS('P23+P24 monthly Buchungen'!F2:F859,'P23+P24 monthly Buchungen'!D2:D859,$E16,'P23+P24 monthly Buchungen'!C2:C859,"&gt;="&amp;BA$4,'P23+P24 monthly Buchungen'!C2:C859,"&lt;"&amp;BA$5+1,'P23+P24 monthly Buchungen'!P2:P859,"Einnahmen")+SUMIFS('P23+P24 monthly Buchungen'!F2:F859,'P23+P24 monthly Buchungen'!D2:D859,$E16,'P23+P24 monthly Buchungen'!C2:C859,"&gt;="&amp;BA$4,'P23+P24 monthly Buchungen'!C2:C859,"&lt;"&amp;BA$5+1,'P23+P24 monthly Buchungen'!L2:L859,"Einnahmen")-SUMIFS('P23+P24 monthly Buchungen'!F2:F859,'P23+P24 monthly Buchungen'!D2:D859,$E16,'P23+P24 monthly Buchungen'!C2:C859,"&gt;="&amp;BA$4,'P23+P24 monthly Buchungen'!C2:C859,"&lt;"&amp;BA$5+1,'P23+P24 monthly Buchungen'!P2:P859,"Ausgaben")</f>
        <v>0</v>
      </c>
      <c r="BB16" s="21"/>
      <c r="BE16" s="26">
        <f>SUMIFS('P23+P24 monthly Buchungen'!F2:F859,'P23+P24 monthly Buchungen'!D2:D859,$E16,'P23+P24 monthly Buchungen'!C2:C859,"&gt;="&amp;BE$4,'P23+P24 monthly Buchungen'!C2:C859,"&lt;"&amp;BE$5+1,'P23+P24 monthly Buchungen'!L2:L859,"Ausgaben")-SUMIFS('P23+P24 monthly Buchungen'!F2:F859,'P23+P24 monthly Buchungen'!D2:D859,$E16,'P23+P24 monthly Buchungen'!C2:C859,"&gt;="&amp;BE$4,'P23+P24 monthly Buchungen'!C2:C859,"&lt;"&amp;BE$5+1,'P23+P24 monthly Buchungen'!P2:P859,"Einnahmen")+SUMIFS('P23+P24 monthly Buchungen'!F2:F859,'P23+P24 monthly Buchungen'!D2:D859,$E16,'P23+P24 monthly Buchungen'!C2:C859,"&gt;="&amp;BE$4,'P23+P24 monthly Buchungen'!C2:C859,"&lt;"&amp;BE$5+1,'P23+P24 monthly Buchungen'!L2:L859,"Einnahmen")-SUMIFS('P23+P24 monthly Buchungen'!F2:F859,'P23+P24 monthly Buchungen'!D2:D859,$E16,'P23+P24 monthly Buchungen'!C2:C859,"&gt;="&amp;BE$4,'P23+P24 monthly Buchungen'!C2:C859,"&lt;"&amp;BE$5+1,'P23+P24 monthly Buchungen'!P2:P859,"Ausgaben")</f>
        <v>0</v>
      </c>
      <c r="BF16" s="21"/>
      <c r="BI16" s="26">
        <f>SUMIFS('P23+P24 monthly Buchungen'!F2:F859,'P23+P24 monthly Buchungen'!D2:D859,$E16,'P23+P24 monthly Buchungen'!C2:C859,"&gt;="&amp;BI$4,'P23+P24 monthly Buchungen'!C2:C859,"&lt;"&amp;BI$5+1,'P23+P24 monthly Buchungen'!L2:L859,"Ausgaben")-SUMIFS('P23+P24 monthly Buchungen'!F2:F859,'P23+P24 monthly Buchungen'!D2:D859,$E16,'P23+P24 monthly Buchungen'!C2:C859,"&gt;="&amp;BI$4,'P23+P24 monthly Buchungen'!C2:C859,"&lt;"&amp;BI$5+1,'P23+P24 monthly Buchungen'!P2:P859,"Einnahmen")+SUMIFS('P23+P24 monthly Buchungen'!F2:F859,'P23+P24 monthly Buchungen'!D2:D859,$E16,'P23+P24 monthly Buchungen'!C2:C859,"&gt;="&amp;BI$4,'P23+P24 monthly Buchungen'!C2:C859,"&lt;"&amp;BI$5+1,'P23+P24 monthly Buchungen'!L2:L859,"Einnahmen")-SUMIFS('P23+P24 monthly Buchungen'!F2:F859,'P23+P24 monthly Buchungen'!D2:D859,$E16,'P23+P24 monthly Buchungen'!C2:C859,"&gt;="&amp;BI$4,'P23+P24 monthly Buchungen'!C2:C859,"&lt;"&amp;BI$5+1,'P23+P24 monthly Buchungen'!P2:P859,"Ausgaben")</f>
        <v>0</v>
      </c>
      <c r="BJ16" s="21"/>
      <c r="BM16" s="26">
        <f>SUMIFS('P23+P24 monthly Buchungen'!F2:F859,'P23+P24 monthly Buchungen'!D2:D859,$E16,'P23+P24 monthly Buchungen'!C2:C859,"&gt;="&amp;BM$4,'P23+P24 monthly Buchungen'!C2:C859,"&lt;"&amp;BM$5+1,'P23+P24 monthly Buchungen'!L2:L859,"Ausgaben")-SUMIFS('P23+P24 monthly Buchungen'!F2:F859,'P23+P24 monthly Buchungen'!D2:D859,$E16,'P23+P24 monthly Buchungen'!C2:C859,"&gt;="&amp;BM$4,'P23+P24 monthly Buchungen'!C2:C859,"&lt;"&amp;BM$5+1,'P23+P24 monthly Buchungen'!P2:P859,"Einnahmen")+SUMIFS('P23+P24 monthly Buchungen'!F2:F859,'P23+P24 monthly Buchungen'!D2:D859,$E16,'P23+P24 monthly Buchungen'!C2:C859,"&gt;="&amp;BM$4,'P23+P24 monthly Buchungen'!C2:C859,"&lt;"&amp;BM$5+1,'P23+P24 monthly Buchungen'!L2:L859,"Einnahmen")-SUMIFS('P23+P24 monthly Buchungen'!F2:F859,'P23+P24 monthly Buchungen'!D2:D859,$E16,'P23+P24 monthly Buchungen'!C2:C859,"&gt;="&amp;BM$4,'P23+P24 monthly Buchungen'!C2:C859,"&lt;"&amp;BM$5+1,'P23+P24 monthly Buchungen'!P2:P859,"Ausgaben")</f>
        <v>0</v>
      </c>
      <c r="BN16" s="21"/>
      <c r="BQ16" s="26">
        <f>SUMIFS('P23+P24 monthly Buchungen'!F2:F859,'P23+P24 monthly Buchungen'!D2:D859,$E16,'P23+P24 monthly Buchungen'!C2:C859,"&gt;="&amp;BQ$4,'P23+P24 monthly Buchungen'!C2:C859,"&lt;"&amp;BQ$5+1,'P23+P24 monthly Buchungen'!L2:L859,"Ausgaben")-SUMIFS('P23+P24 monthly Buchungen'!F2:F859,'P23+P24 monthly Buchungen'!D2:D859,$E16,'P23+P24 monthly Buchungen'!C2:C859,"&gt;="&amp;BQ$4,'P23+P24 monthly Buchungen'!C2:C859,"&lt;"&amp;BQ$5+1,'P23+P24 monthly Buchungen'!P2:P859,"Einnahmen")+SUMIFS('P23+P24 monthly Buchungen'!F2:F859,'P23+P24 monthly Buchungen'!D2:D859,$E16,'P23+P24 monthly Buchungen'!C2:C859,"&gt;="&amp;BQ$4,'P23+P24 monthly Buchungen'!C2:C859,"&lt;"&amp;BQ$5+1,'P23+P24 monthly Buchungen'!L2:L859,"Einnahmen")-SUMIFS('P23+P24 monthly Buchungen'!F2:F859,'P23+P24 monthly Buchungen'!D2:D859,$E16,'P23+P24 monthly Buchungen'!C2:C859,"&gt;="&amp;BQ$4,'P23+P24 monthly Buchungen'!C2:C859,"&lt;"&amp;BQ$5+1,'P23+P24 monthly Buchungen'!P2:P859,"Ausgaben")</f>
        <v>0</v>
      </c>
      <c r="BR16" s="21"/>
      <c r="BU16" s="29">
        <v>1800</v>
      </c>
      <c r="BV16" s="21"/>
      <c r="BY16" s="29">
        <v>1800</v>
      </c>
      <c r="BZ16" s="21"/>
      <c r="CC16" s="26">
        <f>SUMIFS('P23+P24 monthly Buchungen'!F2:F859,'P23+P24 monthly Buchungen'!D2:D859,$E16,'P23+P24 monthly Buchungen'!C2:C859,"&gt;="&amp;CC$4,'P23+P24 monthly Buchungen'!C2:C859,"&lt;"&amp;CC$5+1,'P23+P24 monthly Buchungen'!L2:L859,"Ausgaben")-SUMIFS('P23+P24 monthly Buchungen'!F2:F859,'P23+P24 monthly Buchungen'!D2:D859,$E16,'P23+P24 monthly Buchungen'!C2:C859,"&gt;="&amp;CC$4,'P23+P24 monthly Buchungen'!C2:C859,"&lt;"&amp;CC$5+1,'P23+P24 monthly Buchungen'!P2:P859,"Einnahmen")+SUMIFS('P23+P24 monthly Buchungen'!F2:F859,'P23+P24 monthly Buchungen'!D2:D859,$E16,'P23+P24 monthly Buchungen'!C2:C859,"&gt;="&amp;CC$4,'P23+P24 monthly Buchungen'!C2:C859,"&lt;"&amp;CC$5+1,'P23+P24 monthly Buchungen'!L2:L859,"Einnahmen")-SUMIFS('P23+P24 monthly Buchungen'!F2:F859,'P23+P24 monthly Buchungen'!D2:D859,$E16,'P23+P24 monthly Buchungen'!C2:C859,"&gt;="&amp;CC$4,'P23+P24 monthly Buchungen'!C2:C859,"&lt;"&amp;CC$5+1,'P23+P24 monthly Buchungen'!P2:P859,"Ausgaben")</f>
        <v>0</v>
      </c>
      <c r="CD16" s="21"/>
      <c r="CG16" s="26">
        <f>SUMIFS('P23+P24 monthly Buchungen'!F2:F859,'P23+P24 monthly Buchungen'!D2:D859,$E16,'P23+P24 monthly Buchungen'!C2:C859,"&gt;="&amp;CG$4,'P23+P24 monthly Buchungen'!C2:C859,"&lt;"&amp;CG$5+1,'P23+P24 monthly Buchungen'!L2:L859,"Ausgaben")-SUMIFS('P23+P24 monthly Buchungen'!F2:F859,'P23+P24 monthly Buchungen'!D2:D859,$E16,'P23+P24 monthly Buchungen'!C2:C859,"&gt;="&amp;CG$4,'P23+P24 monthly Buchungen'!C2:C859,"&lt;"&amp;CG$5+1,'P23+P24 monthly Buchungen'!P2:P859,"Einnahmen")+SUMIFS('P23+P24 monthly Buchungen'!F2:F859,'P23+P24 monthly Buchungen'!D2:D859,$E16,'P23+P24 monthly Buchungen'!C2:C859,"&gt;="&amp;CG$4,'P23+P24 monthly Buchungen'!C2:C859,"&lt;"&amp;CG$5+1,'P23+P24 monthly Buchungen'!L2:L859,"Einnahmen")-SUMIFS('P23+P24 monthly Buchungen'!F2:F859,'P23+P24 monthly Buchungen'!D2:D859,$E16,'P23+P24 monthly Buchungen'!C2:C859,"&gt;="&amp;CG$4,'P23+P24 monthly Buchungen'!C2:C859,"&lt;"&amp;CG$5+1,'P23+P24 monthly Buchungen'!P2:P859,"Ausgaben")</f>
        <v>0</v>
      </c>
      <c r="CH16" s="21"/>
      <c r="CK16" s="26">
        <f>SUMIFS('P23+P24 monthly Buchungen'!F2:F859,'P23+P24 monthly Buchungen'!D2:D859,$E16,'P23+P24 monthly Buchungen'!C2:C859,"&gt;="&amp;CK$4,'P23+P24 monthly Buchungen'!C2:C859,"&lt;"&amp;CK$5+1,'P23+P24 monthly Buchungen'!L2:L859,"Ausgaben")-SUMIFS('P23+P24 monthly Buchungen'!F2:F859,'P23+P24 monthly Buchungen'!D2:D859,$E16,'P23+P24 monthly Buchungen'!C2:C859,"&gt;="&amp;CK$4,'P23+P24 monthly Buchungen'!C2:C859,"&lt;"&amp;CK$5+1,'P23+P24 monthly Buchungen'!P2:P859,"Einnahmen")+SUMIFS('P23+P24 monthly Buchungen'!F2:F859,'P23+P24 monthly Buchungen'!D2:D859,$E16,'P23+P24 monthly Buchungen'!C2:C859,"&gt;="&amp;CK$4,'P23+P24 monthly Buchungen'!C2:C859,"&lt;"&amp;CK$5+1,'P23+P24 monthly Buchungen'!L2:L859,"Einnahmen")-SUMIFS('P23+P24 monthly Buchungen'!F2:F859,'P23+P24 monthly Buchungen'!D2:D859,$E16,'P23+P24 monthly Buchungen'!C2:C859,"&gt;="&amp;CK$4,'P23+P24 monthly Buchungen'!C2:C859,"&lt;"&amp;CK$5+1,'P23+P24 monthly Buchungen'!P2:P859,"Ausgaben")</f>
        <v>0</v>
      </c>
      <c r="CL16" s="21"/>
      <c r="CO16" s="26">
        <f>SUMIFS('P23+P24 monthly Buchungen'!F2:F859,'P23+P24 monthly Buchungen'!D2:D859,$E16,'P23+P24 monthly Buchungen'!C2:C859,"&gt;="&amp;CO$4,'P23+P24 monthly Buchungen'!C2:C859,"&lt;"&amp;CO$5+1,'P23+P24 monthly Buchungen'!L2:L859,"Ausgaben")-SUMIFS('P23+P24 monthly Buchungen'!F2:F859,'P23+P24 monthly Buchungen'!D2:D859,$E16,'P23+P24 monthly Buchungen'!C2:C859,"&gt;="&amp;CO$4,'P23+P24 monthly Buchungen'!C2:C859,"&lt;"&amp;CO$5+1,'P23+P24 monthly Buchungen'!P2:P859,"Einnahmen")+SUMIFS('P23+P24 monthly Buchungen'!F2:F859,'P23+P24 monthly Buchungen'!D2:D859,$E16,'P23+P24 monthly Buchungen'!C2:C859,"&gt;="&amp;CO$4,'P23+P24 monthly Buchungen'!C2:C859,"&lt;"&amp;CO$5+1,'P23+P24 monthly Buchungen'!L2:L859,"Einnahmen")-SUMIFS('P23+P24 monthly Buchungen'!F2:F859,'P23+P24 monthly Buchungen'!D2:D859,$E16,'P23+P24 monthly Buchungen'!C2:C859,"&gt;="&amp;CO$4,'P23+P24 monthly Buchungen'!C2:C859,"&lt;"&amp;CO$5+1,'P23+P24 monthly Buchungen'!P2:P859,"Ausgaben")</f>
        <v>0</v>
      </c>
      <c r="CP16" s="21"/>
      <c r="CS16" s="26">
        <f>SUMIFS('P23+P24 monthly Buchungen'!F2:F859,'P23+P24 monthly Buchungen'!D2:D859,$E16,'P23+P24 monthly Buchungen'!C2:C859,"&gt;="&amp;CS$4,'P23+P24 monthly Buchungen'!C2:C859,"&lt;"&amp;CS$5+1,'P23+P24 monthly Buchungen'!L2:L859,"Ausgaben")-SUMIFS('P23+P24 monthly Buchungen'!F2:F859,'P23+P24 monthly Buchungen'!D2:D859,$E16,'P23+P24 monthly Buchungen'!C2:C859,"&gt;="&amp;CS$4,'P23+P24 monthly Buchungen'!C2:C859,"&lt;"&amp;CS$5+1,'P23+P24 monthly Buchungen'!P2:P859,"Einnahmen")+SUMIFS('P23+P24 monthly Buchungen'!F2:F859,'P23+P24 monthly Buchungen'!D2:D859,$E16,'P23+P24 monthly Buchungen'!C2:C859,"&gt;="&amp;CS$4,'P23+P24 monthly Buchungen'!C2:C859,"&lt;"&amp;CS$5+1,'P23+P24 monthly Buchungen'!L2:L859,"Einnahmen")-SUMIFS('P23+P24 monthly Buchungen'!F2:F859,'P23+P24 monthly Buchungen'!D2:D859,$E16,'P23+P24 monthly Buchungen'!C2:C859,"&gt;="&amp;CS$4,'P23+P24 monthly Buchungen'!C2:C859,"&lt;"&amp;CS$5+1,'P23+P24 monthly Buchungen'!P2:P859,"Ausgaben")</f>
        <v>0</v>
      </c>
      <c r="CT16" s="21"/>
      <c r="CW16" s="26">
        <f>SUMIFS('P23+P24 monthly Buchungen'!F2:F859,'P23+P24 monthly Buchungen'!D2:D859,$E16,'P23+P24 monthly Buchungen'!C2:C859,"&gt;="&amp;CW$4,'P23+P24 monthly Buchungen'!C2:C859,"&lt;"&amp;CW$5+1,'P23+P24 monthly Buchungen'!L2:L859,"Ausgaben")-SUMIFS('P23+P24 monthly Buchungen'!F2:F859,'P23+P24 monthly Buchungen'!D2:D859,$E16,'P23+P24 monthly Buchungen'!C2:C859,"&gt;="&amp;CW$4,'P23+P24 monthly Buchungen'!C2:C859,"&lt;"&amp;CW$5+1,'P23+P24 monthly Buchungen'!P2:P859,"Einnahmen")+SUMIFS('P23+P24 monthly Buchungen'!F2:F859,'P23+P24 monthly Buchungen'!D2:D859,$E16,'P23+P24 monthly Buchungen'!C2:C859,"&gt;="&amp;CW$4,'P23+P24 monthly Buchungen'!C2:C859,"&lt;"&amp;CW$5+1,'P23+P24 monthly Buchungen'!L2:L859,"Einnahmen")-SUMIFS('P23+P24 monthly Buchungen'!F2:F859,'P23+P24 monthly Buchungen'!D2:D859,$E16,'P23+P24 monthly Buchungen'!C2:C859,"&gt;="&amp;CW$4,'P23+P24 monthly Buchungen'!C2:C859,"&lt;"&amp;CW$5+1,'P23+P24 monthly Buchungen'!P2:P859,"Ausgaben")</f>
        <v>0</v>
      </c>
      <c r="CX16" s="21"/>
      <c r="DA16" s="26">
        <f>SUMIFS('P23+P24 monthly Buchungen'!F2:F859,'P23+P24 monthly Buchungen'!D2:D859,$E16,'P23+P24 monthly Buchungen'!C2:C859,"&gt;="&amp;DA$4,'P23+P24 monthly Buchungen'!C2:C859,"&lt;"&amp;DA$5+1,'P23+P24 monthly Buchungen'!L2:L859,"Ausgaben")-SUMIFS('P23+P24 monthly Buchungen'!F2:F859,'P23+P24 monthly Buchungen'!D2:D859,$E16,'P23+P24 monthly Buchungen'!C2:C859,"&gt;="&amp;DA$4,'P23+P24 monthly Buchungen'!C2:C859,"&lt;"&amp;DA$5+1,'P23+P24 monthly Buchungen'!P2:P859,"Einnahmen")+SUMIFS('P23+P24 monthly Buchungen'!F2:F859,'P23+P24 monthly Buchungen'!D2:D859,$E16,'P23+P24 monthly Buchungen'!C2:C859,"&gt;="&amp;DA$4,'P23+P24 monthly Buchungen'!C2:C859,"&lt;"&amp;DA$5+1,'P23+P24 monthly Buchungen'!L2:L859,"Einnahmen")-SUMIFS('P23+P24 monthly Buchungen'!F2:F859,'P23+P24 monthly Buchungen'!D2:D859,$E16,'P23+P24 monthly Buchungen'!C2:C859,"&gt;="&amp;DA$4,'P23+P24 monthly Buchungen'!C2:C859,"&lt;"&amp;DA$5+1,'P23+P24 monthly Buchungen'!P2:P859,"Ausgaben")</f>
        <v>0</v>
      </c>
      <c r="DB16" s="21"/>
      <c r="DE16" s="26">
        <f>SUMIFS('P23+P24 monthly Buchungen'!F2:F859,'P23+P24 monthly Buchungen'!D2:D859,$E16,'P23+P24 monthly Buchungen'!C2:C859,"&gt;="&amp;DE$4,'P23+P24 monthly Buchungen'!C2:C859,"&lt;"&amp;DE$5+1,'P23+P24 monthly Buchungen'!L2:L859,"Ausgaben")-SUMIFS('P23+P24 monthly Buchungen'!F2:F859,'P23+P24 monthly Buchungen'!D2:D859,$E16,'P23+P24 monthly Buchungen'!C2:C859,"&gt;="&amp;DE$4,'P23+P24 monthly Buchungen'!C2:C859,"&lt;"&amp;DE$5+1,'P23+P24 monthly Buchungen'!P2:P859,"Einnahmen")+SUMIFS('P23+P24 monthly Buchungen'!F2:F859,'P23+P24 monthly Buchungen'!D2:D859,$E16,'P23+P24 monthly Buchungen'!C2:C859,"&gt;="&amp;DE$4,'P23+P24 monthly Buchungen'!C2:C859,"&lt;"&amp;DE$5+1,'P23+P24 monthly Buchungen'!L2:L859,"Einnahmen")-SUMIFS('P23+P24 monthly Buchungen'!F2:F859,'P23+P24 monthly Buchungen'!D2:D859,$E16,'P23+P24 monthly Buchungen'!C2:C859,"&gt;="&amp;DE$4,'P23+P24 monthly Buchungen'!C2:C859,"&lt;"&amp;DE$5+1,'P23+P24 monthly Buchungen'!P2:P859,"Ausgaben")</f>
        <v>0</v>
      </c>
      <c r="DF16" s="21"/>
      <c r="DI16" s="26">
        <f>SUMIFS('P23+P24 monthly Buchungen'!F2:F859,'P23+P24 monthly Buchungen'!D2:D859,$E16,'P23+P24 monthly Buchungen'!C2:C859,"&gt;="&amp;DI$4,'P23+P24 monthly Buchungen'!C2:C859,"&lt;"&amp;DI$5+1,'P23+P24 monthly Buchungen'!L2:L859,"Ausgaben")-SUMIFS('P23+P24 monthly Buchungen'!F2:F859,'P23+P24 monthly Buchungen'!D2:D859,$E16,'P23+P24 monthly Buchungen'!C2:C859,"&gt;="&amp;DI$4,'P23+P24 monthly Buchungen'!C2:C859,"&lt;"&amp;DI$5+1,'P23+P24 monthly Buchungen'!P2:P859,"Einnahmen")+SUMIFS('P23+P24 monthly Buchungen'!F2:F859,'P23+P24 monthly Buchungen'!D2:D859,$E16,'P23+P24 monthly Buchungen'!C2:C859,"&gt;="&amp;DI$4,'P23+P24 monthly Buchungen'!C2:C859,"&lt;"&amp;DI$5+1,'P23+P24 monthly Buchungen'!L2:L859,"Einnahmen")-SUMIFS('P23+P24 monthly Buchungen'!F2:F859,'P23+P24 monthly Buchungen'!D2:D859,$E16,'P23+P24 monthly Buchungen'!C2:C859,"&gt;="&amp;DI$4,'P23+P24 monthly Buchungen'!C2:C859,"&lt;"&amp;DI$5+1,'P23+P24 monthly Buchungen'!P2:P859,"Ausgaben")</f>
        <v>0</v>
      </c>
      <c r="DJ16" s="21"/>
      <c r="DM16" s="26">
        <f>SUMIFS('P23+P24 monthly Buchungen'!F2:F859,'P23+P24 monthly Buchungen'!D2:D859,$E16,'P23+P24 monthly Buchungen'!C2:C859,"&gt;="&amp;DM$4,'P23+P24 monthly Buchungen'!C2:C859,"&lt;"&amp;DM$5+1,'P23+P24 monthly Buchungen'!L2:L859,"Ausgaben")-SUMIFS('P23+P24 monthly Buchungen'!F2:F859,'P23+P24 monthly Buchungen'!D2:D859,$E16,'P23+P24 monthly Buchungen'!C2:C859,"&gt;="&amp;DM$4,'P23+P24 monthly Buchungen'!C2:C859,"&lt;"&amp;DM$5+1,'P23+P24 monthly Buchungen'!P2:P859,"Einnahmen")+SUMIFS('P23+P24 monthly Buchungen'!F2:F859,'P23+P24 monthly Buchungen'!D2:D859,$E16,'P23+P24 monthly Buchungen'!C2:C859,"&gt;="&amp;DM$4,'P23+P24 monthly Buchungen'!C2:C859,"&lt;"&amp;DM$5+1,'P23+P24 monthly Buchungen'!L2:L859,"Einnahmen")-SUMIFS('P23+P24 monthly Buchungen'!F2:F859,'P23+P24 monthly Buchungen'!D2:D859,$E16,'P23+P24 monthly Buchungen'!C2:C859,"&gt;="&amp;DM$4,'P23+P24 monthly Buchungen'!C2:C859,"&lt;"&amp;DM$5+1,'P23+P24 monthly Buchungen'!P2:P859,"Ausgaben")</f>
        <v>0</v>
      </c>
      <c r="DN16" s="21"/>
      <c r="DQ16" s="26">
        <f>SUMIFS('P23+P24 monthly Buchungen'!F2:F859,'P23+P24 monthly Buchungen'!D2:D859,$E16,'P23+P24 monthly Buchungen'!C2:C859,"&gt;="&amp;DQ$4,'P23+P24 monthly Buchungen'!C2:C859,"&lt;"&amp;DQ$5+1,'P23+P24 monthly Buchungen'!L2:L859,"Ausgaben")-SUMIFS('P23+P24 monthly Buchungen'!F2:F859,'P23+P24 monthly Buchungen'!D2:D859,$E16,'P23+P24 monthly Buchungen'!C2:C859,"&gt;="&amp;DQ$4,'P23+P24 monthly Buchungen'!C2:C859,"&lt;"&amp;DQ$5+1,'P23+P24 monthly Buchungen'!P2:P859,"Einnahmen")+SUMIFS('P23+P24 monthly Buchungen'!F2:F859,'P23+P24 monthly Buchungen'!D2:D859,$E16,'P23+P24 monthly Buchungen'!C2:C859,"&gt;="&amp;DQ$4,'P23+P24 monthly Buchungen'!C2:C859,"&lt;"&amp;DQ$5+1,'P23+P24 monthly Buchungen'!L2:L859,"Einnahmen")-SUMIFS('P23+P24 monthly Buchungen'!F2:F859,'P23+P24 monthly Buchungen'!D2:D859,$E16,'P23+P24 monthly Buchungen'!C2:C859,"&gt;="&amp;DQ$4,'P23+P24 monthly Buchungen'!C2:C859,"&lt;"&amp;DQ$5+1,'P23+P24 monthly Buchungen'!P2:P859,"Ausgaben")</f>
        <v>0</v>
      </c>
      <c r="DR16" s="21"/>
      <c r="DU16" s="26">
        <f>SUMIFS('P23+P24 monthly Buchungen'!F2:F859,'P23+P24 monthly Buchungen'!D2:D859,$E16,'P23+P24 monthly Buchungen'!C2:C859,"&gt;="&amp;DU$4,'P23+P24 monthly Buchungen'!C2:C859,"&lt;"&amp;DU$5+1,'P23+P24 monthly Buchungen'!L2:L859,"Ausgaben")-SUMIFS('P23+P24 monthly Buchungen'!F2:F859,'P23+P24 monthly Buchungen'!D2:D859,$E16,'P23+P24 monthly Buchungen'!C2:C859,"&gt;="&amp;DU$4,'P23+P24 monthly Buchungen'!C2:C859,"&lt;"&amp;DU$5+1,'P23+P24 monthly Buchungen'!P2:P859,"Einnahmen")+SUMIFS('P23+P24 monthly Buchungen'!F2:F859,'P23+P24 monthly Buchungen'!D2:D859,$E16,'P23+P24 monthly Buchungen'!C2:C859,"&gt;="&amp;DU$4,'P23+P24 monthly Buchungen'!C2:C859,"&lt;"&amp;DU$5+1,'P23+P24 monthly Buchungen'!L2:L859,"Einnahmen")-SUMIFS('P23+P24 monthly Buchungen'!F2:F859,'P23+P24 monthly Buchungen'!D2:D859,$E16,'P23+P24 monthly Buchungen'!C2:C859,"&gt;="&amp;DU$4,'P23+P24 monthly Buchungen'!C2:C859,"&lt;"&amp;DU$5+1,'P23+P24 monthly Buchungen'!P2:P859,"Ausgaben")</f>
        <v>0</v>
      </c>
      <c r="DV16" s="21"/>
      <c r="DY16" s="29">
        <v>1800</v>
      </c>
      <c r="DZ16" s="21"/>
      <c r="EC16" s="29">
        <v>1800</v>
      </c>
      <c r="ED16" s="21"/>
      <c r="EG16" s="26">
        <f>SUMIFS('P23+P24 monthly Buchungen'!F2:F859,'P23+P24 monthly Buchungen'!D2:D859,$E16,'P23+P24 monthly Buchungen'!C2:C859,"&gt;="&amp;EG$4,'P23+P24 monthly Buchungen'!C2:C859,"&lt;"&amp;EG$5+1,'P23+P24 monthly Buchungen'!L2:L859,"Ausgaben")-SUMIFS('P23+P24 monthly Buchungen'!F2:F859,'P23+P24 monthly Buchungen'!D2:D859,$E16,'P23+P24 monthly Buchungen'!C2:C859,"&gt;="&amp;EG$4,'P23+P24 monthly Buchungen'!C2:C859,"&lt;"&amp;EG$5+1,'P23+P24 monthly Buchungen'!P2:P859,"Einnahmen")+SUMIFS('P23+P24 monthly Buchungen'!F2:F859,'P23+P24 monthly Buchungen'!D2:D859,$E16,'P23+P24 monthly Buchungen'!C2:C859,"&gt;="&amp;EG$4,'P23+P24 monthly Buchungen'!C2:C859,"&lt;"&amp;EG$5+1,'P23+P24 monthly Buchungen'!L2:L859,"Einnahmen")-SUMIFS('P23+P24 monthly Buchungen'!F2:F859,'P23+P24 monthly Buchungen'!D2:D859,$E16,'P23+P24 monthly Buchungen'!C2:C859,"&gt;="&amp;EG$4,'P23+P24 monthly Buchungen'!C2:C859,"&lt;"&amp;EG$5+1,'P23+P24 monthly Buchungen'!P2:P859,"Ausgaben")</f>
        <v>0</v>
      </c>
      <c r="EH16" s="21"/>
      <c r="EK16" s="26">
        <f>SUMIFS('P23+P24 monthly Buchungen'!F2:F859,'P23+P24 monthly Buchungen'!D2:D859,$E16,'P23+P24 monthly Buchungen'!C2:C859,"&gt;="&amp;EK$4,'P23+P24 monthly Buchungen'!C2:C859,"&lt;"&amp;EK$5+1,'P23+P24 monthly Buchungen'!L2:L859,"Ausgaben")-SUMIFS('P23+P24 monthly Buchungen'!F2:F859,'P23+P24 monthly Buchungen'!D2:D859,$E16,'P23+P24 monthly Buchungen'!C2:C859,"&gt;="&amp;EK$4,'P23+P24 monthly Buchungen'!C2:C859,"&lt;"&amp;EK$5+1,'P23+P24 monthly Buchungen'!P2:P859,"Einnahmen")+SUMIFS('P23+P24 monthly Buchungen'!F2:F859,'P23+P24 monthly Buchungen'!D2:D859,$E16,'P23+P24 monthly Buchungen'!C2:C859,"&gt;="&amp;EK$4,'P23+P24 monthly Buchungen'!C2:C859,"&lt;"&amp;EK$5+1,'P23+P24 monthly Buchungen'!L2:L859,"Einnahmen")-SUMIFS('P23+P24 monthly Buchungen'!F2:F859,'P23+P24 monthly Buchungen'!D2:D859,$E16,'P23+P24 monthly Buchungen'!C2:C859,"&gt;="&amp;EK$4,'P23+P24 monthly Buchungen'!C2:C859,"&lt;"&amp;EK$5+1,'P23+P24 monthly Buchungen'!P2:P859,"Ausgaben")</f>
        <v>0</v>
      </c>
      <c r="EL16" s="21"/>
      <c r="EO16" s="26">
        <f>SUMIFS('P23+P24 monthly Buchungen'!F2:F859,'P23+P24 monthly Buchungen'!D2:D859,$E16,'P23+P24 monthly Buchungen'!C2:C859,"&gt;="&amp;EO$4,'P23+P24 monthly Buchungen'!C2:C859,"&lt;"&amp;EO$5+1,'P23+P24 monthly Buchungen'!L2:L859,"Ausgaben")-SUMIFS('P23+P24 monthly Buchungen'!F2:F859,'P23+P24 monthly Buchungen'!D2:D859,$E16,'P23+P24 monthly Buchungen'!C2:C859,"&gt;="&amp;EO$4,'P23+P24 monthly Buchungen'!C2:C859,"&lt;"&amp;EO$5+1,'P23+P24 monthly Buchungen'!P2:P859,"Einnahmen")+SUMIFS('P23+P24 monthly Buchungen'!F2:F859,'P23+P24 monthly Buchungen'!D2:D859,$E16,'P23+P24 monthly Buchungen'!C2:C859,"&gt;="&amp;EO$4,'P23+P24 monthly Buchungen'!C2:C859,"&lt;"&amp;EO$5+1,'P23+P24 monthly Buchungen'!L2:L859,"Einnahmen")-SUMIFS('P23+P24 monthly Buchungen'!F2:F859,'P23+P24 monthly Buchungen'!D2:D859,$E16,'P23+P24 monthly Buchungen'!C2:C859,"&gt;="&amp;EO$4,'P23+P24 monthly Buchungen'!C2:C859,"&lt;"&amp;EO$5+1,'P23+P24 monthly Buchungen'!P2:P859,"Ausgaben")</f>
        <v>0</v>
      </c>
      <c r="EP16" s="21"/>
      <c r="ES16" s="26">
        <f>SUMIFS('P23+P24 monthly Buchungen'!F2:F859,'P23+P24 monthly Buchungen'!D2:D859,$E16,'P23+P24 monthly Buchungen'!C2:C859,"&gt;="&amp;ES$4,'P23+P24 monthly Buchungen'!C2:C859,"&lt;"&amp;ES$5+1,'P23+P24 monthly Buchungen'!L2:L859,"Ausgaben")-SUMIFS('P23+P24 monthly Buchungen'!F2:F859,'P23+P24 monthly Buchungen'!D2:D859,$E16,'P23+P24 monthly Buchungen'!C2:C859,"&gt;="&amp;ES$4,'P23+P24 monthly Buchungen'!C2:C859,"&lt;"&amp;ES$5+1,'P23+P24 monthly Buchungen'!P2:P859,"Einnahmen")+SUMIFS('P23+P24 monthly Buchungen'!F2:F859,'P23+P24 monthly Buchungen'!D2:D859,$E16,'P23+P24 monthly Buchungen'!C2:C859,"&gt;="&amp;ES$4,'P23+P24 monthly Buchungen'!C2:C859,"&lt;"&amp;ES$5+1,'P23+P24 monthly Buchungen'!L2:L859,"Einnahmen")-SUMIFS('P23+P24 monthly Buchungen'!F2:F859,'P23+P24 monthly Buchungen'!D2:D859,$E16,'P23+P24 monthly Buchungen'!C2:C859,"&gt;="&amp;ES$4,'P23+P24 monthly Buchungen'!C2:C859,"&lt;"&amp;ES$5+1,'P23+P24 monthly Buchungen'!P2:P859,"Ausgaben")</f>
        <v>0</v>
      </c>
      <c r="ET16" s="21"/>
      <c r="EW16" s="26">
        <f>SUMIFS('P23+P24 monthly Buchungen'!F2:F859,'P23+P24 monthly Buchungen'!D2:D859,$E16,'P23+P24 monthly Buchungen'!C2:C859,"&gt;="&amp;EW$4,'P23+P24 monthly Buchungen'!C2:C859,"&lt;"&amp;EW$5+1,'P23+P24 monthly Buchungen'!L2:L859,"Ausgaben")-SUMIFS('P23+P24 monthly Buchungen'!F2:F859,'P23+P24 monthly Buchungen'!D2:D859,$E16,'P23+P24 monthly Buchungen'!C2:C859,"&gt;="&amp;EW$4,'P23+P24 monthly Buchungen'!C2:C859,"&lt;"&amp;EW$5+1,'P23+P24 monthly Buchungen'!P2:P859,"Einnahmen")+SUMIFS('P23+P24 monthly Buchungen'!F2:F859,'P23+P24 monthly Buchungen'!D2:D859,$E16,'P23+P24 monthly Buchungen'!C2:C859,"&gt;="&amp;EW$4,'P23+P24 monthly Buchungen'!C2:C859,"&lt;"&amp;EW$5+1,'P23+P24 monthly Buchungen'!L2:L859,"Einnahmen")-SUMIFS('P23+P24 monthly Buchungen'!F2:F859,'P23+P24 monthly Buchungen'!D2:D859,$E16,'P23+P24 monthly Buchungen'!C2:C859,"&gt;="&amp;EW$4,'P23+P24 monthly Buchungen'!C2:C859,"&lt;"&amp;EW$5+1,'P23+P24 monthly Buchungen'!P2:P859,"Ausgaben")</f>
        <v>0</v>
      </c>
      <c r="EX16" s="21"/>
      <c r="FA16" s="26">
        <f>SUMIFS('P23+P24 monthly Buchungen'!F2:F859,'P23+P24 monthly Buchungen'!D2:D859,$E16,'P23+P24 monthly Buchungen'!C2:C859,"&gt;="&amp;FA$4,'P23+P24 monthly Buchungen'!C2:C859,"&lt;"&amp;FA$5+1,'P23+P24 monthly Buchungen'!L2:L859,"Ausgaben")-SUMIFS('P23+P24 monthly Buchungen'!F2:F859,'P23+P24 monthly Buchungen'!D2:D859,$E16,'P23+P24 monthly Buchungen'!C2:C859,"&gt;="&amp;FA$4,'P23+P24 monthly Buchungen'!C2:C859,"&lt;"&amp;FA$5+1,'P23+P24 monthly Buchungen'!P2:P859,"Einnahmen")+SUMIFS('P23+P24 monthly Buchungen'!F2:F859,'P23+P24 monthly Buchungen'!D2:D859,$E16,'P23+P24 monthly Buchungen'!C2:C859,"&gt;="&amp;FA$4,'P23+P24 monthly Buchungen'!C2:C859,"&lt;"&amp;FA$5+1,'P23+P24 monthly Buchungen'!L2:L859,"Einnahmen")-SUMIFS('P23+P24 monthly Buchungen'!F2:F859,'P23+P24 monthly Buchungen'!D2:D859,$E16,'P23+P24 monthly Buchungen'!C2:C859,"&gt;="&amp;FA$4,'P23+P24 monthly Buchungen'!C2:C859,"&lt;"&amp;FA$5+1,'P23+P24 monthly Buchungen'!P2:P859,"Ausgaben")</f>
        <v>0</v>
      </c>
      <c r="FB16" s="21"/>
      <c r="FE16" s="26">
        <f>SUMIFS('P23+P24 monthly Buchungen'!F2:F859,'P23+P24 monthly Buchungen'!D2:D859,$E16,'P23+P24 monthly Buchungen'!C2:C859,"&gt;="&amp;FE$4,'P23+P24 monthly Buchungen'!C2:C859,"&lt;"&amp;FE$5+1,'P23+P24 monthly Buchungen'!L2:L859,"Ausgaben")-SUMIFS('P23+P24 monthly Buchungen'!F2:F859,'P23+P24 monthly Buchungen'!D2:D859,$E16,'P23+P24 monthly Buchungen'!C2:C859,"&gt;="&amp;FE$4,'P23+P24 monthly Buchungen'!C2:C859,"&lt;"&amp;FE$5+1,'P23+P24 monthly Buchungen'!P2:P859,"Einnahmen")+SUMIFS('P23+P24 monthly Buchungen'!F2:F859,'P23+P24 monthly Buchungen'!D2:D859,$E16,'P23+P24 monthly Buchungen'!C2:C859,"&gt;="&amp;FE$4,'P23+P24 monthly Buchungen'!C2:C859,"&lt;"&amp;FE$5+1,'P23+P24 monthly Buchungen'!L2:L859,"Einnahmen")-SUMIFS('P23+P24 monthly Buchungen'!F2:F859,'P23+P24 monthly Buchungen'!D2:D859,$E16,'P23+P24 monthly Buchungen'!C2:C859,"&gt;="&amp;FE$4,'P23+P24 monthly Buchungen'!C2:C859,"&lt;"&amp;FE$5+1,'P23+P24 monthly Buchungen'!P2:P859,"Ausgaben")</f>
        <v>0</v>
      </c>
      <c r="FF16" s="21"/>
      <c r="FI16" s="26">
        <f>SUMIFS('P23+P24 monthly Buchungen'!F2:F859,'P23+P24 monthly Buchungen'!D2:D859,$E16,'P23+P24 monthly Buchungen'!C2:C859,"&gt;="&amp;FI$4,'P23+P24 monthly Buchungen'!C2:C859,"&lt;"&amp;FI$5+1,'P23+P24 monthly Buchungen'!L2:L859,"Ausgaben")-SUMIFS('P23+P24 monthly Buchungen'!F2:F859,'P23+P24 monthly Buchungen'!D2:D859,$E16,'P23+P24 monthly Buchungen'!C2:C859,"&gt;="&amp;FI$4,'P23+P24 monthly Buchungen'!C2:C859,"&lt;"&amp;FI$5+1,'P23+P24 monthly Buchungen'!P2:P859,"Einnahmen")+SUMIFS('P23+P24 monthly Buchungen'!F2:F859,'P23+P24 monthly Buchungen'!D2:D859,$E16,'P23+P24 monthly Buchungen'!C2:C859,"&gt;="&amp;FI$4,'P23+P24 monthly Buchungen'!C2:C859,"&lt;"&amp;FI$5+1,'P23+P24 monthly Buchungen'!L2:L859,"Einnahmen")-SUMIFS('P23+P24 monthly Buchungen'!F2:F859,'P23+P24 monthly Buchungen'!D2:D859,$E16,'P23+P24 monthly Buchungen'!C2:C859,"&gt;="&amp;FI$4,'P23+P24 monthly Buchungen'!C2:C859,"&lt;"&amp;FI$5+1,'P23+P24 monthly Buchungen'!P2:P859,"Ausgaben")</f>
        <v>0</v>
      </c>
      <c r="FJ16" s="21"/>
      <c r="FM16" s="26">
        <f>SUMIFS('P23+P24 monthly Buchungen'!F2:F859,'P23+P24 monthly Buchungen'!D2:D859,$E16,'P23+P24 monthly Buchungen'!C2:C859,"&gt;="&amp;FM$4,'P23+P24 monthly Buchungen'!C2:C859,"&lt;"&amp;FM$5+1,'P23+P24 monthly Buchungen'!L2:L859,"Ausgaben")-SUMIFS('P23+P24 monthly Buchungen'!F2:F859,'P23+P24 monthly Buchungen'!D2:D859,$E16,'P23+P24 monthly Buchungen'!C2:C859,"&gt;="&amp;FM$4,'P23+P24 monthly Buchungen'!C2:C859,"&lt;"&amp;FM$5+1,'P23+P24 monthly Buchungen'!P2:P859,"Einnahmen")+SUMIFS('P23+P24 monthly Buchungen'!F2:F859,'P23+P24 monthly Buchungen'!D2:D859,$E16,'P23+P24 monthly Buchungen'!C2:C859,"&gt;="&amp;FM$4,'P23+P24 monthly Buchungen'!C2:C859,"&lt;"&amp;FM$5+1,'P23+P24 monthly Buchungen'!L2:L859,"Einnahmen")-SUMIFS('P23+P24 monthly Buchungen'!F2:F859,'P23+P24 monthly Buchungen'!D2:D859,$E16,'P23+P24 monthly Buchungen'!C2:C859,"&gt;="&amp;FM$4,'P23+P24 monthly Buchungen'!C2:C859,"&lt;"&amp;FM$5+1,'P23+P24 monthly Buchungen'!P2:P859,"Ausgaben")</f>
        <v>0</v>
      </c>
      <c r="FN16" s="21"/>
      <c r="FQ16" s="26">
        <f>SUMIFS('P23+P24 monthly Buchungen'!F2:F859,'P23+P24 monthly Buchungen'!D2:D859,$E16,'P23+P24 monthly Buchungen'!C2:C859,"&gt;="&amp;FQ$4,'P23+P24 monthly Buchungen'!C2:C859,"&lt;"&amp;FQ$5+1,'P23+P24 monthly Buchungen'!L2:L859,"Ausgaben")-SUMIFS('P23+P24 monthly Buchungen'!F2:F859,'P23+P24 monthly Buchungen'!D2:D859,$E16,'P23+P24 monthly Buchungen'!C2:C859,"&gt;="&amp;FQ$4,'P23+P24 monthly Buchungen'!C2:C859,"&lt;"&amp;FQ$5+1,'P23+P24 monthly Buchungen'!P2:P859,"Einnahmen")+SUMIFS('P23+P24 monthly Buchungen'!F2:F859,'P23+P24 monthly Buchungen'!D2:D859,$E16,'P23+P24 monthly Buchungen'!C2:C859,"&gt;="&amp;FQ$4,'P23+P24 monthly Buchungen'!C2:C859,"&lt;"&amp;FQ$5+1,'P23+P24 monthly Buchungen'!L2:L859,"Einnahmen")-SUMIFS('P23+P24 monthly Buchungen'!F2:F859,'P23+P24 monthly Buchungen'!D2:D859,$E16,'P23+P24 monthly Buchungen'!C2:C859,"&gt;="&amp;FQ$4,'P23+P24 monthly Buchungen'!C2:C859,"&lt;"&amp;FQ$5+1,'P23+P24 monthly Buchungen'!P2:P859,"Ausgaben")</f>
        <v>0</v>
      </c>
      <c r="FR16" s="21"/>
      <c r="FU16" s="26">
        <f>SUMIFS('P23+P24 monthly Buchungen'!F2:F859,'P23+P24 monthly Buchungen'!D2:D859,$E16,'P23+P24 monthly Buchungen'!C2:C859,"&gt;="&amp;FU$4,'P23+P24 monthly Buchungen'!C2:C859,"&lt;"&amp;FU$5+1,'P23+P24 monthly Buchungen'!L2:L859,"Ausgaben")-SUMIFS('P23+P24 monthly Buchungen'!F2:F859,'P23+P24 monthly Buchungen'!D2:D859,$E16,'P23+P24 monthly Buchungen'!C2:C859,"&gt;="&amp;FU$4,'P23+P24 monthly Buchungen'!C2:C859,"&lt;"&amp;FU$5+1,'P23+P24 monthly Buchungen'!P2:P859,"Einnahmen")+SUMIFS('P23+P24 monthly Buchungen'!F2:F859,'P23+P24 monthly Buchungen'!D2:D859,$E16,'P23+P24 monthly Buchungen'!C2:C859,"&gt;="&amp;FU$4,'P23+P24 monthly Buchungen'!C2:C859,"&lt;"&amp;FU$5+1,'P23+P24 monthly Buchungen'!L2:L859,"Einnahmen")-SUMIFS('P23+P24 monthly Buchungen'!F2:F859,'P23+P24 monthly Buchungen'!D2:D859,$E16,'P23+P24 monthly Buchungen'!C2:C859,"&gt;="&amp;FU$4,'P23+P24 monthly Buchungen'!C2:C859,"&lt;"&amp;FU$5+1,'P23+P24 monthly Buchungen'!P2:P859,"Ausgaben")</f>
        <v>0</v>
      </c>
      <c r="FV16" s="21"/>
      <c r="FY16" s="26">
        <f>SUMIFS('P23+P24 monthly Buchungen'!F2:F859,'P23+P24 monthly Buchungen'!D2:D859,$E16,'P23+P24 monthly Buchungen'!C2:C859,"&gt;="&amp;FY$4,'P23+P24 monthly Buchungen'!C2:C859,"&lt;"&amp;FY$5+1,'P23+P24 monthly Buchungen'!L2:L859,"Ausgaben")-SUMIFS('P23+P24 monthly Buchungen'!F2:F859,'P23+P24 monthly Buchungen'!D2:D859,$E16,'P23+P24 monthly Buchungen'!C2:C859,"&gt;="&amp;FY$4,'P23+P24 monthly Buchungen'!C2:C859,"&lt;"&amp;FY$5+1,'P23+P24 monthly Buchungen'!P2:P859,"Einnahmen")+SUMIFS('P23+P24 monthly Buchungen'!F2:F859,'P23+P24 monthly Buchungen'!D2:D859,$E16,'P23+P24 monthly Buchungen'!C2:C859,"&gt;="&amp;FY$4,'P23+P24 monthly Buchungen'!C2:C859,"&lt;"&amp;FY$5+1,'P23+P24 monthly Buchungen'!L2:L859,"Einnahmen")-SUMIFS('P23+P24 monthly Buchungen'!F2:F859,'P23+P24 monthly Buchungen'!D2:D859,$E16,'P23+P24 monthly Buchungen'!C2:C859,"&gt;="&amp;FY$4,'P23+P24 monthly Buchungen'!C2:C859,"&lt;"&amp;FY$5+1,'P23+P24 monthly Buchungen'!P2:P859,"Ausgaben")</f>
        <v>0</v>
      </c>
      <c r="FZ16" s="21"/>
      <c r="GC16" s="26">
        <f>SUMIFS('P23+P24 monthly Buchungen'!F2:F859,'P23+P24 monthly Buchungen'!D2:D859,$E16,'P23+P24 monthly Buchungen'!C2:C859,"&gt;="&amp;GC$4,'P23+P24 monthly Buchungen'!C2:C859,"&lt;"&amp;GC$5+1,'P23+P24 monthly Buchungen'!L2:L859,"Ausgaben")-SUMIFS('P23+P24 monthly Buchungen'!F2:F859,'P23+P24 monthly Buchungen'!D2:D859,$E16,'P23+P24 monthly Buchungen'!C2:C859,"&gt;="&amp;GC$4,'P23+P24 monthly Buchungen'!C2:C859,"&lt;"&amp;GC$5+1,'P23+P24 monthly Buchungen'!P2:P859,"Einnahmen")+SUMIFS('P23+P24 monthly Buchungen'!F2:F859,'P23+P24 monthly Buchungen'!D2:D859,$E16,'P23+P24 monthly Buchungen'!C2:C859,"&gt;="&amp;GC$4,'P23+P24 monthly Buchungen'!C2:C859,"&lt;"&amp;GC$5+1,'P23+P24 monthly Buchungen'!L2:L859,"Einnahmen")-SUMIFS('P23+P24 monthly Buchungen'!F2:F859,'P23+P24 monthly Buchungen'!D2:D859,$E16,'P23+P24 monthly Buchungen'!C2:C859,"&gt;="&amp;GC$4,'P23+P24 monthly Buchungen'!C2:C859,"&lt;"&amp;GC$5+1,'P23+P24 monthly Buchungen'!P2:P859,"Ausgaben")</f>
        <v>0</v>
      </c>
    </row>
    <row r="17" spans="3:185" ht="18" x14ac:dyDescent="0.2">
      <c r="C17" s="24" t="s">
        <v>5684</v>
      </c>
      <c r="D17" s="24"/>
      <c r="E17" s="24"/>
      <c r="F17" s="25"/>
      <c r="G17" s="46">
        <f>SUM(H18:H22)</f>
        <v>399300</v>
      </c>
      <c r="H17" s="45"/>
      <c r="I17" s="43"/>
      <c r="J17" s="25"/>
      <c r="K17" s="46">
        <v>167790</v>
      </c>
      <c r="L17" s="45"/>
      <c r="M17" s="43"/>
      <c r="N17" s="25"/>
      <c r="O17" s="46">
        <v>167790</v>
      </c>
      <c r="P17" s="45"/>
      <c r="Q17" s="43"/>
      <c r="R17" s="25"/>
      <c r="S17" s="46">
        <f>SUM(T18:T22)</f>
        <v>0</v>
      </c>
      <c r="T17" s="45"/>
      <c r="U17" s="43"/>
      <c r="V17" s="25"/>
      <c r="W17" s="46">
        <f>SUM(X18:X22)</f>
        <v>9726.85</v>
      </c>
      <c r="X17" s="45"/>
      <c r="Y17" s="43"/>
      <c r="Z17" s="25"/>
      <c r="AA17" s="46">
        <f>SUM(AB18:AB22)</f>
        <v>9461.0300000000007</v>
      </c>
      <c r="AB17" s="45"/>
      <c r="AC17" s="43"/>
      <c r="AD17" s="25"/>
      <c r="AE17" s="46">
        <f>SUM(AF18:AF22)</f>
        <v>9590.5499999999993</v>
      </c>
      <c r="AF17" s="45"/>
      <c r="AG17" s="43"/>
      <c r="AH17" s="25"/>
      <c r="AI17" s="46">
        <f>SUM(AJ18:AJ22)</f>
        <v>9856.35</v>
      </c>
      <c r="AJ17" s="45"/>
      <c r="AK17" s="43"/>
      <c r="AL17" s="25"/>
      <c r="AM17" s="46">
        <f>SUM(AN18:AN22)</f>
        <v>10111.299999999999</v>
      </c>
      <c r="AN17" s="45"/>
      <c r="AO17" s="43"/>
      <c r="AP17" s="25"/>
      <c r="AQ17" s="46">
        <f>SUM(AR18:AR22)</f>
        <v>11727.71</v>
      </c>
      <c r="AR17" s="45"/>
      <c r="AS17" s="43"/>
      <c r="AT17" s="25"/>
      <c r="AU17" s="46">
        <f>SUM(AV18:AV22)</f>
        <v>10241.33</v>
      </c>
      <c r="AV17" s="45"/>
      <c r="AW17" s="43"/>
      <c r="AX17" s="25"/>
      <c r="AY17" s="46">
        <f>SUM(AZ18:AZ22)</f>
        <v>10241.33</v>
      </c>
      <c r="AZ17" s="45"/>
      <c r="BA17" s="43"/>
      <c r="BB17" s="25"/>
      <c r="BC17" s="46">
        <f>SUM(BD18:BD22)</f>
        <v>10234.75</v>
      </c>
      <c r="BD17" s="45"/>
      <c r="BE17" s="43"/>
      <c r="BF17" s="25"/>
      <c r="BG17" s="46">
        <f>SUM(BH18:BH22)</f>
        <v>10241.33</v>
      </c>
      <c r="BH17" s="45"/>
      <c r="BI17" s="43"/>
      <c r="BJ17" s="25"/>
      <c r="BK17" s="46">
        <f>SUM(BL18:BL22)</f>
        <v>24418.020000000004</v>
      </c>
      <c r="BL17" s="45"/>
      <c r="BM17" s="43"/>
      <c r="BN17" s="25"/>
      <c r="BO17" s="46">
        <f>SUM(BP18:BP22)</f>
        <v>10241.33</v>
      </c>
      <c r="BP17" s="45"/>
      <c r="BQ17" s="43"/>
      <c r="BR17" s="25"/>
      <c r="BS17" s="46">
        <v>172830</v>
      </c>
      <c r="BT17" s="45"/>
      <c r="BU17" s="43"/>
      <c r="BV17" s="25"/>
      <c r="BW17" s="46">
        <v>172830</v>
      </c>
      <c r="BX17" s="45"/>
      <c r="BY17" s="43"/>
      <c r="BZ17" s="25"/>
      <c r="CA17" s="46">
        <f>SUM(CB18:CB22)</f>
        <v>10196.66</v>
      </c>
      <c r="CB17" s="45"/>
      <c r="CC17" s="43"/>
      <c r="CD17" s="25"/>
      <c r="CE17" s="46">
        <f>SUM(CF18:CF22)</f>
        <v>10196.66</v>
      </c>
      <c r="CF17" s="45"/>
      <c r="CG17" s="43"/>
      <c r="CH17" s="25"/>
      <c r="CI17" s="46">
        <f>SUM(CJ18:CJ22)</f>
        <v>10802.79</v>
      </c>
      <c r="CJ17" s="45"/>
      <c r="CK17" s="43"/>
      <c r="CL17" s="25"/>
      <c r="CM17" s="46">
        <f>SUM(CN18:CN22)</f>
        <v>10802.79</v>
      </c>
      <c r="CN17" s="45"/>
      <c r="CO17" s="43"/>
      <c r="CP17" s="25"/>
      <c r="CQ17" s="46">
        <f>SUM(CR18:CR22)</f>
        <v>11186.93</v>
      </c>
      <c r="CR17" s="45"/>
      <c r="CS17" s="43"/>
      <c r="CT17" s="25"/>
      <c r="CU17" s="46">
        <f>SUM(CV18:CV22)</f>
        <v>10802.79</v>
      </c>
      <c r="CV17" s="45"/>
      <c r="CW17" s="43"/>
      <c r="CX17" s="25"/>
      <c r="CY17" s="46">
        <f>SUM(CZ18:CZ22)</f>
        <v>10802.79</v>
      </c>
      <c r="CZ17" s="45"/>
      <c r="DA17" s="43"/>
      <c r="DB17" s="25"/>
      <c r="DC17" s="46">
        <f>SUM(DD18:DD22)</f>
        <v>10802.79</v>
      </c>
      <c r="DD17" s="45"/>
      <c r="DE17" s="43"/>
      <c r="DF17" s="25"/>
      <c r="DG17" s="46">
        <f>SUM(DH18:DH22)</f>
        <v>10817.07</v>
      </c>
      <c r="DH17" s="45"/>
      <c r="DI17" s="43"/>
      <c r="DJ17" s="25"/>
      <c r="DK17" s="46">
        <f>SUM(DL18:DL22)</f>
        <v>11029.93</v>
      </c>
      <c r="DL17" s="45"/>
      <c r="DM17" s="43"/>
      <c r="DN17" s="25"/>
      <c r="DO17" s="46">
        <f>SUM(DP18:DP22)</f>
        <v>19051.230000000003</v>
      </c>
      <c r="DP17" s="45"/>
      <c r="DQ17" s="43"/>
      <c r="DR17" s="25"/>
      <c r="DS17" s="46">
        <f>SUM(DT18:DT22)</f>
        <v>12809.14</v>
      </c>
      <c r="DT17" s="45"/>
      <c r="DU17" s="43"/>
      <c r="DV17" s="25"/>
      <c r="DW17" s="46">
        <v>177000</v>
      </c>
      <c r="DX17" s="45"/>
      <c r="DY17" s="43"/>
      <c r="DZ17" s="25"/>
      <c r="EA17" s="46">
        <v>177000</v>
      </c>
      <c r="EB17" s="45"/>
      <c r="EC17" s="43"/>
      <c r="ED17" s="25"/>
      <c r="EE17" s="46">
        <f>SUM(EF18:EF22)</f>
        <v>10883.470000000001</v>
      </c>
      <c r="EF17" s="45"/>
      <c r="EG17" s="43"/>
      <c r="EH17" s="25"/>
      <c r="EI17" s="46">
        <f>SUM(EJ18:EJ22)</f>
        <v>10572.470000000001</v>
      </c>
      <c r="EJ17" s="45"/>
      <c r="EK17" s="43"/>
      <c r="EL17" s="25"/>
      <c r="EM17" s="46">
        <f>SUM(EN18:EN22)</f>
        <v>10883.470000000001</v>
      </c>
      <c r="EN17" s="45"/>
      <c r="EO17" s="43"/>
      <c r="EP17" s="25"/>
      <c r="EQ17" s="46">
        <f>SUM(ER18:ER22)</f>
        <v>10883.470000000001</v>
      </c>
      <c r="ER17" s="45"/>
      <c r="ES17" s="43"/>
      <c r="ET17" s="25"/>
      <c r="EU17" s="46">
        <f>SUM(EV18:EV22)</f>
        <v>0</v>
      </c>
      <c r="EV17" s="45"/>
      <c r="EW17" s="43"/>
      <c r="EX17" s="25"/>
      <c r="EY17" s="46">
        <f>SUM(EZ18:EZ22)</f>
        <v>0</v>
      </c>
      <c r="EZ17" s="45"/>
      <c r="FA17" s="43"/>
      <c r="FB17" s="25"/>
      <c r="FC17" s="46">
        <f>SUM(FD18:FD22)</f>
        <v>0</v>
      </c>
      <c r="FD17" s="45"/>
      <c r="FE17" s="43"/>
      <c r="FF17" s="25"/>
      <c r="FG17" s="46">
        <f>SUM(FH18:FH22)</f>
        <v>0</v>
      </c>
      <c r="FH17" s="45"/>
      <c r="FI17" s="43"/>
      <c r="FJ17" s="25"/>
      <c r="FK17" s="46">
        <f>SUM(FL18:FL22)</f>
        <v>0</v>
      </c>
      <c r="FL17" s="45"/>
      <c r="FM17" s="43"/>
      <c r="FN17" s="25"/>
      <c r="FO17" s="46">
        <f>SUM(FP18:FP22)</f>
        <v>0</v>
      </c>
      <c r="FP17" s="45"/>
      <c r="FQ17" s="43"/>
      <c r="FR17" s="25"/>
      <c r="FS17" s="46">
        <f>SUM(FT18:FT22)</f>
        <v>0</v>
      </c>
      <c r="FT17" s="45"/>
      <c r="FU17" s="43"/>
      <c r="FV17" s="25"/>
      <c r="FW17" s="46">
        <f>SUM(FX18:FX22)</f>
        <v>0</v>
      </c>
      <c r="FX17" s="45"/>
      <c r="FY17" s="43"/>
      <c r="FZ17" s="25"/>
      <c r="GA17" s="46">
        <f>SUM(GB18:GB22)</f>
        <v>0</v>
      </c>
      <c r="GB17" s="45"/>
      <c r="GC17" s="43"/>
    </row>
    <row r="18" spans="3:185" ht="16" x14ac:dyDescent="0.2">
      <c r="D18" s="27" t="s">
        <v>5893</v>
      </c>
      <c r="E18" s="27"/>
      <c r="F18" s="28"/>
      <c r="G18" s="27"/>
      <c r="H18" s="42">
        <v>399300</v>
      </c>
      <c r="I18" s="43"/>
      <c r="J18" s="28"/>
      <c r="K18" s="27"/>
      <c r="L18" s="42">
        <v>131200</v>
      </c>
      <c r="M18" s="43"/>
      <c r="N18" s="28"/>
      <c r="O18" s="27"/>
      <c r="P18" s="42">
        <v>131200</v>
      </c>
      <c r="Q18" s="43"/>
      <c r="R18" s="28"/>
      <c r="S18" s="27"/>
      <c r="T18" s="42">
        <f>SUM(U19:U21)</f>
        <v>0</v>
      </c>
      <c r="U18" s="43"/>
      <c r="V18" s="28"/>
      <c r="W18" s="27"/>
      <c r="X18" s="42">
        <f>SUM(Y19:Y21)</f>
        <v>9726.85</v>
      </c>
      <c r="Y18" s="43"/>
      <c r="Z18" s="28"/>
      <c r="AA18" s="27"/>
      <c r="AB18" s="42">
        <f>SUM(AC19:AC21)</f>
        <v>9461.0300000000007</v>
      </c>
      <c r="AC18" s="43"/>
      <c r="AD18" s="28"/>
      <c r="AE18" s="27"/>
      <c r="AF18" s="42">
        <f>SUM(AG19:AG21)</f>
        <v>9590.5499999999993</v>
      </c>
      <c r="AG18" s="43"/>
      <c r="AH18" s="28"/>
      <c r="AI18" s="27"/>
      <c r="AJ18" s="42">
        <f>SUM(AK19:AK21)</f>
        <v>9856.35</v>
      </c>
      <c r="AK18" s="43"/>
      <c r="AL18" s="28"/>
      <c r="AM18" s="27"/>
      <c r="AN18" s="42">
        <f>SUM(AO19:AO21)</f>
        <v>10111.299999999999</v>
      </c>
      <c r="AO18" s="43"/>
      <c r="AP18" s="28"/>
      <c r="AQ18" s="27"/>
      <c r="AR18" s="42">
        <f>SUM(AS19:AS21)</f>
        <v>11727.71</v>
      </c>
      <c r="AS18" s="43"/>
      <c r="AT18" s="28"/>
      <c r="AU18" s="27"/>
      <c r="AV18" s="42">
        <f>SUM(AW19:AW21)</f>
        <v>10241.33</v>
      </c>
      <c r="AW18" s="43"/>
      <c r="AX18" s="28"/>
      <c r="AY18" s="27"/>
      <c r="AZ18" s="42">
        <f>SUM(BA19:BA21)</f>
        <v>10241.33</v>
      </c>
      <c r="BA18" s="43"/>
      <c r="BB18" s="28"/>
      <c r="BC18" s="27"/>
      <c r="BD18" s="42">
        <f>SUM(BE19:BE21)</f>
        <v>10234.75</v>
      </c>
      <c r="BE18" s="43"/>
      <c r="BF18" s="28"/>
      <c r="BG18" s="27"/>
      <c r="BH18" s="42">
        <f>SUM(BI19:BI21)</f>
        <v>10241.33</v>
      </c>
      <c r="BI18" s="43"/>
      <c r="BJ18" s="28"/>
      <c r="BK18" s="27"/>
      <c r="BL18" s="42">
        <f>SUM(BM19:BM21)</f>
        <v>17672.400000000001</v>
      </c>
      <c r="BM18" s="43"/>
      <c r="BN18" s="28"/>
      <c r="BO18" s="27"/>
      <c r="BP18" s="42">
        <f>SUM(BQ19:BQ21)</f>
        <v>10241.33</v>
      </c>
      <c r="BQ18" s="43"/>
      <c r="BR18" s="28"/>
      <c r="BS18" s="27"/>
      <c r="BT18" s="42">
        <v>133800</v>
      </c>
      <c r="BU18" s="43"/>
      <c r="BV18" s="28"/>
      <c r="BW18" s="27"/>
      <c r="BX18" s="42">
        <v>133800</v>
      </c>
      <c r="BY18" s="43"/>
      <c r="BZ18" s="28"/>
      <c r="CA18" s="27"/>
      <c r="CB18" s="42">
        <f>SUM(CC19:CC21)</f>
        <v>10196.66</v>
      </c>
      <c r="CC18" s="43"/>
      <c r="CD18" s="28"/>
      <c r="CE18" s="27"/>
      <c r="CF18" s="42">
        <f>SUM(CG19:CG21)</f>
        <v>10196.66</v>
      </c>
      <c r="CG18" s="43"/>
      <c r="CH18" s="28"/>
      <c r="CI18" s="27"/>
      <c r="CJ18" s="42">
        <f>SUM(CK19:CK21)</f>
        <v>10802.79</v>
      </c>
      <c r="CK18" s="43"/>
      <c r="CL18" s="28"/>
      <c r="CM18" s="27"/>
      <c r="CN18" s="42">
        <f>SUM(CO19:CO21)</f>
        <v>10802.79</v>
      </c>
      <c r="CO18" s="43"/>
      <c r="CP18" s="28"/>
      <c r="CQ18" s="27"/>
      <c r="CR18" s="42">
        <f>SUM(CS19:CS21)</f>
        <v>11186.93</v>
      </c>
      <c r="CS18" s="43"/>
      <c r="CT18" s="28"/>
      <c r="CU18" s="27"/>
      <c r="CV18" s="42">
        <f>SUM(CW19:CW21)</f>
        <v>10802.79</v>
      </c>
      <c r="CW18" s="43"/>
      <c r="CX18" s="28"/>
      <c r="CY18" s="27"/>
      <c r="CZ18" s="42">
        <f>SUM(DA19:DA21)</f>
        <v>10802.79</v>
      </c>
      <c r="DA18" s="43"/>
      <c r="DB18" s="28"/>
      <c r="DC18" s="27"/>
      <c r="DD18" s="42">
        <f>SUM(DE19:DE21)</f>
        <v>10802.79</v>
      </c>
      <c r="DE18" s="43"/>
      <c r="DF18" s="28"/>
      <c r="DG18" s="27"/>
      <c r="DH18" s="42">
        <f>SUM(DI19:DI21)</f>
        <v>10817.07</v>
      </c>
      <c r="DI18" s="43"/>
      <c r="DJ18" s="28"/>
      <c r="DK18" s="27"/>
      <c r="DL18" s="42">
        <f>SUM(DM19:DM21)</f>
        <v>11029.93</v>
      </c>
      <c r="DM18" s="43"/>
      <c r="DN18" s="28"/>
      <c r="DO18" s="27"/>
      <c r="DP18" s="42">
        <f>SUM(DQ19:DQ21)</f>
        <v>19051.230000000003</v>
      </c>
      <c r="DQ18" s="43"/>
      <c r="DR18" s="28"/>
      <c r="DS18" s="27"/>
      <c r="DT18" s="42">
        <f>SUM(DU19:DU21)</f>
        <v>8167.09</v>
      </c>
      <c r="DU18" s="43"/>
      <c r="DV18" s="28"/>
      <c r="DW18" s="27"/>
      <c r="DX18" s="42">
        <v>134300</v>
      </c>
      <c r="DY18" s="43"/>
      <c r="DZ18" s="28"/>
      <c r="EA18" s="27"/>
      <c r="EB18" s="42">
        <v>134300</v>
      </c>
      <c r="EC18" s="43"/>
      <c r="ED18" s="28"/>
      <c r="EE18" s="27"/>
      <c r="EF18" s="42">
        <f>SUM(EG19:EG21)</f>
        <v>10883.470000000001</v>
      </c>
      <c r="EG18" s="43"/>
      <c r="EH18" s="28"/>
      <c r="EI18" s="27"/>
      <c r="EJ18" s="42">
        <f>SUM(EK19:EK21)</f>
        <v>10572.470000000001</v>
      </c>
      <c r="EK18" s="43"/>
      <c r="EL18" s="28"/>
      <c r="EM18" s="27"/>
      <c r="EN18" s="42">
        <f>SUM(EO19:EO21)</f>
        <v>10883.470000000001</v>
      </c>
      <c r="EO18" s="43"/>
      <c r="EP18" s="28"/>
      <c r="EQ18" s="27"/>
      <c r="ER18" s="42">
        <f>SUM(ES19:ES21)</f>
        <v>10883.470000000001</v>
      </c>
      <c r="ES18" s="43"/>
      <c r="ET18" s="28"/>
      <c r="EU18" s="27"/>
      <c r="EV18" s="42">
        <f>SUM(EW19:EW21)</f>
        <v>0</v>
      </c>
      <c r="EW18" s="43"/>
      <c r="EX18" s="28"/>
      <c r="EY18" s="27"/>
      <c r="EZ18" s="42">
        <f>SUM(FA19:FA21)</f>
        <v>0</v>
      </c>
      <c r="FA18" s="43"/>
      <c r="FB18" s="28"/>
      <c r="FC18" s="27"/>
      <c r="FD18" s="42">
        <f>SUM(FE19:FE21)</f>
        <v>0</v>
      </c>
      <c r="FE18" s="43"/>
      <c r="FF18" s="28"/>
      <c r="FG18" s="27"/>
      <c r="FH18" s="42">
        <f>SUM(FI19:FI21)</f>
        <v>0</v>
      </c>
      <c r="FI18" s="43"/>
      <c r="FJ18" s="28"/>
      <c r="FK18" s="27"/>
      <c r="FL18" s="42">
        <f>SUM(FM19:FM21)</f>
        <v>0</v>
      </c>
      <c r="FM18" s="43"/>
      <c r="FN18" s="28"/>
      <c r="FO18" s="27"/>
      <c r="FP18" s="42">
        <f>SUM(FQ19:FQ21)</f>
        <v>0</v>
      </c>
      <c r="FQ18" s="43"/>
      <c r="FR18" s="28"/>
      <c r="FS18" s="27"/>
      <c r="FT18" s="42">
        <f>SUM(FU19:FU21)</f>
        <v>0</v>
      </c>
      <c r="FU18" s="43"/>
      <c r="FV18" s="28"/>
      <c r="FW18" s="27"/>
      <c r="FX18" s="42">
        <f>SUM(FY19:FY21)</f>
        <v>0</v>
      </c>
      <c r="FY18" s="43"/>
      <c r="FZ18" s="28"/>
      <c r="GA18" s="27"/>
      <c r="GB18" s="42">
        <f>SUM(GC19:GC21)</f>
        <v>0</v>
      </c>
      <c r="GC18" s="43"/>
    </row>
    <row r="19" spans="3:185" x14ac:dyDescent="0.2">
      <c r="D19" t="s">
        <v>5550</v>
      </c>
      <c r="E19" t="s">
        <v>1936</v>
      </c>
      <c r="F19" s="21"/>
      <c r="I19" s="29">
        <v>147900</v>
      </c>
      <c r="J19" s="21"/>
      <c r="M19" s="29">
        <v>48650</v>
      </c>
      <c r="N19" s="21"/>
      <c r="Q19" s="29">
        <v>48650</v>
      </c>
      <c r="R19" s="21"/>
      <c r="U19" s="26">
        <f>SUMIFS('P23+P24 monthly Buchungen'!F2:F859,'P23+P24 monthly Buchungen'!D2:D859,$E19,'P23+P24 monthly Buchungen'!C2:C859,"&gt;="&amp;U$4,'P23+P24 monthly Buchungen'!C2:C859,"&lt;"&amp;U$5+1,'P23+P24 monthly Buchungen'!L2:L859,"Ausgaben")-SUMIFS('P23+P24 monthly Buchungen'!F2:F859,'P23+P24 monthly Buchungen'!D2:D859,$E19,'P23+P24 monthly Buchungen'!C2:C859,"&gt;="&amp;U$4,'P23+P24 monthly Buchungen'!C2:C859,"&lt;"&amp;U$5+1,'P23+P24 monthly Buchungen'!P2:P859,"Einnahmen")+SUMIFS('P23+P24 monthly Buchungen'!F2:F859,'P23+P24 monthly Buchungen'!D2:D859,$E19,'P23+P24 monthly Buchungen'!C2:C859,"&gt;="&amp;U$4,'P23+P24 monthly Buchungen'!C2:C859,"&lt;"&amp;U$5+1,'P23+P24 monthly Buchungen'!L2:L859,"Einnahmen")-SUMIFS('P23+P24 monthly Buchungen'!F2:F859,'P23+P24 monthly Buchungen'!D2:D859,$E19,'P23+P24 monthly Buchungen'!C2:C859,"&gt;="&amp;U$4,'P23+P24 monthly Buchungen'!C2:C859,"&lt;"&amp;U$5+1,'P23+P24 monthly Buchungen'!P2:P859,"Ausgaben")</f>
        <v>0</v>
      </c>
      <c r="V19" s="21"/>
      <c r="Y19" s="26">
        <f>SUMIFS('P23+P24 monthly Buchungen'!F2:F859,'P23+P24 monthly Buchungen'!D2:D859,$E19,'P23+P24 monthly Buchungen'!C2:C859,"&gt;="&amp;Y$4,'P23+P24 monthly Buchungen'!C2:C859,"&lt;"&amp;Y$5+1,'P23+P24 monthly Buchungen'!L2:L859,"Ausgaben")-SUMIFS('P23+P24 monthly Buchungen'!F2:F859,'P23+P24 monthly Buchungen'!D2:D859,$E19,'P23+P24 monthly Buchungen'!C2:C859,"&gt;="&amp;Y$4,'P23+P24 monthly Buchungen'!C2:C859,"&lt;"&amp;Y$5+1,'P23+P24 monthly Buchungen'!P2:P859,"Einnahmen")+SUMIFS('P23+P24 monthly Buchungen'!F2:F859,'P23+P24 monthly Buchungen'!D2:D859,$E19,'P23+P24 monthly Buchungen'!C2:C859,"&gt;="&amp;Y$4,'P23+P24 monthly Buchungen'!C2:C859,"&lt;"&amp;Y$5+1,'P23+P24 monthly Buchungen'!L2:L859,"Einnahmen")-SUMIFS('P23+P24 monthly Buchungen'!F2:F859,'P23+P24 monthly Buchungen'!D2:D859,$E19,'P23+P24 monthly Buchungen'!C2:C859,"&gt;="&amp;Y$4,'P23+P24 monthly Buchungen'!C2:C859,"&lt;"&amp;Y$5+1,'P23+P24 monthly Buchungen'!P2:P859,"Ausgaben")</f>
        <v>3683.85</v>
      </c>
      <c r="Z19" s="21"/>
      <c r="AC19" s="26">
        <f>SUMIFS('P23+P24 monthly Buchungen'!F2:F859,'P23+P24 monthly Buchungen'!D2:D859,$E19,'P23+P24 monthly Buchungen'!C2:C859,"&gt;="&amp;AC$4,'P23+P24 monthly Buchungen'!C2:C859,"&lt;"&amp;AC$5+1,'P23+P24 monthly Buchungen'!L2:L859,"Ausgaben")-SUMIFS('P23+P24 monthly Buchungen'!F2:F859,'P23+P24 monthly Buchungen'!D2:D859,$E19,'P23+P24 monthly Buchungen'!C2:C859,"&gt;="&amp;AC$4,'P23+P24 monthly Buchungen'!C2:C859,"&lt;"&amp;AC$5+1,'P23+P24 monthly Buchungen'!P2:P859,"Einnahmen")+SUMIFS('P23+P24 monthly Buchungen'!F2:F859,'P23+P24 monthly Buchungen'!D2:D859,$E19,'P23+P24 monthly Buchungen'!C2:C859,"&gt;="&amp;AC$4,'P23+P24 monthly Buchungen'!C2:C859,"&lt;"&amp;AC$5+1,'P23+P24 monthly Buchungen'!L2:L859,"Einnahmen")-SUMIFS('P23+P24 monthly Buchungen'!F2:F859,'P23+P24 monthly Buchungen'!D2:D859,$E19,'P23+P24 monthly Buchungen'!C2:C859,"&gt;="&amp;AC$4,'P23+P24 monthly Buchungen'!C2:C859,"&lt;"&amp;AC$5+1,'P23+P24 monthly Buchungen'!P2:P859,"Ausgaben")</f>
        <v>3683.84</v>
      </c>
      <c r="AD19" s="21"/>
      <c r="AG19" s="26">
        <f>SUMIFS('P23+P24 monthly Buchungen'!F2:F859,'P23+P24 monthly Buchungen'!D2:D859,$E19,'P23+P24 monthly Buchungen'!C2:C859,"&gt;="&amp;AG$4,'P23+P24 monthly Buchungen'!C2:C859,"&lt;"&amp;AG$5+1,'P23+P24 monthly Buchungen'!L2:L859,"Ausgaben")-SUMIFS('P23+P24 monthly Buchungen'!F2:F859,'P23+P24 monthly Buchungen'!D2:D859,$E19,'P23+P24 monthly Buchungen'!C2:C859,"&gt;="&amp;AG$4,'P23+P24 monthly Buchungen'!C2:C859,"&lt;"&amp;AG$5+1,'P23+P24 monthly Buchungen'!P2:P859,"Einnahmen")+SUMIFS('P23+P24 monthly Buchungen'!F2:F859,'P23+P24 monthly Buchungen'!D2:D859,$E19,'P23+P24 monthly Buchungen'!C2:C859,"&gt;="&amp;AG$4,'P23+P24 monthly Buchungen'!C2:C859,"&lt;"&amp;AG$5+1,'P23+P24 monthly Buchungen'!L2:L859,"Einnahmen")-SUMIFS('P23+P24 monthly Buchungen'!F2:F859,'P23+P24 monthly Buchungen'!D2:D859,$E19,'P23+P24 monthly Buchungen'!C2:C859,"&gt;="&amp;AG$4,'P23+P24 monthly Buchungen'!C2:C859,"&lt;"&amp;AG$5+1,'P23+P24 monthly Buchungen'!P2:P859,"Ausgaben")</f>
        <v>3683.84</v>
      </c>
      <c r="AH19" s="21"/>
      <c r="AK19" s="26">
        <f>SUMIFS('P23+P24 monthly Buchungen'!F2:F859,'P23+P24 monthly Buchungen'!D2:D859,$E19,'P23+P24 monthly Buchungen'!C2:C859,"&gt;="&amp;AK$4,'P23+P24 monthly Buchungen'!C2:C859,"&lt;"&amp;AK$5+1,'P23+P24 monthly Buchungen'!L2:L859,"Ausgaben")-SUMIFS('P23+P24 monthly Buchungen'!F2:F859,'P23+P24 monthly Buchungen'!D2:D859,$E19,'P23+P24 monthly Buchungen'!C2:C859,"&gt;="&amp;AK$4,'P23+P24 monthly Buchungen'!C2:C859,"&lt;"&amp;AK$5+1,'P23+P24 monthly Buchungen'!P2:P859,"Einnahmen")+SUMIFS('P23+P24 monthly Buchungen'!F2:F859,'P23+P24 monthly Buchungen'!D2:D859,$E19,'P23+P24 monthly Buchungen'!C2:C859,"&gt;="&amp;AK$4,'P23+P24 monthly Buchungen'!C2:C859,"&lt;"&amp;AK$5+1,'P23+P24 monthly Buchungen'!L2:L859,"Einnahmen")-SUMIFS('P23+P24 monthly Buchungen'!F2:F859,'P23+P24 monthly Buchungen'!D2:D859,$E19,'P23+P24 monthly Buchungen'!C2:C859,"&gt;="&amp;AK$4,'P23+P24 monthly Buchungen'!C2:C859,"&lt;"&amp;AK$5+1,'P23+P24 monthly Buchungen'!P2:P859,"Ausgaben")</f>
        <v>3683.84</v>
      </c>
      <c r="AL19" s="21"/>
      <c r="AO19" s="26">
        <f>SUMIFS('P23+P24 monthly Buchungen'!F2:F859,'P23+P24 monthly Buchungen'!D2:D859,$E19,'P23+P24 monthly Buchungen'!C2:C859,"&gt;="&amp;AO$4,'P23+P24 monthly Buchungen'!C2:C859,"&lt;"&amp;AO$5+1,'P23+P24 monthly Buchungen'!L2:L859,"Ausgaben")-SUMIFS('P23+P24 monthly Buchungen'!F2:F859,'P23+P24 monthly Buchungen'!D2:D859,$E19,'P23+P24 monthly Buchungen'!C2:C859,"&gt;="&amp;AO$4,'P23+P24 monthly Buchungen'!C2:C859,"&lt;"&amp;AO$5+1,'P23+P24 monthly Buchungen'!P2:P859,"Einnahmen")+SUMIFS('P23+P24 monthly Buchungen'!F2:F859,'P23+P24 monthly Buchungen'!D2:D859,$E19,'P23+P24 monthly Buchungen'!C2:C859,"&gt;="&amp;AO$4,'P23+P24 monthly Buchungen'!C2:C859,"&lt;"&amp;AO$5+1,'P23+P24 monthly Buchungen'!L2:L859,"Einnahmen")-SUMIFS('P23+P24 monthly Buchungen'!F2:F859,'P23+P24 monthly Buchungen'!D2:D859,$E19,'P23+P24 monthly Buchungen'!C2:C859,"&gt;="&amp;AO$4,'P23+P24 monthly Buchungen'!C2:C859,"&lt;"&amp;AO$5+1,'P23+P24 monthly Buchungen'!P2:P859,"Ausgaben")</f>
        <v>3779.46</v>
      </c>
      <c r="AP19" s="21"/>
      <c r="AS19" s="26">
        <f>SUMIFS('P23+P24 monthly Buchungen'!F2:F859,'P23+P24 monthly Buchungen'!D2:D859,$E19,'P23+P24 monthly Buchungen'!C2:C859,"&gt;="&amp;AS$4,'P23+P24 monthly Buchungen'!C2:C859,"&lt;"&amp;AS$5+1,'P23+P24 monthly Buchungen'!L2:L859,"Ausgaben")-SUMIFS('P23+P24 monthly Buchungen'!F2:F859,'P23+P24 monthly Buchungen'!D2:D859,$E19,'P23+P24 monthly Buchungen'!C2:C859,"&gt;="&amp;AS$4,'P23+P24 monthly Buchungen'!C2:C859,"&lt;"&amp;AS$5+1,'P23+P24 monthly Buchungen'!P2:P859,"Einnahmen")+SUMIFS('P23+P24 monthly Buchungen'!F2:F859,'P23+P24 monthly Buchungen'!D2:D859,$E19,'P23+P24 monthly Buchungen'!C2:C859,"&gt;="&amp;AS$4,'P23+P24 monthly Buchungen'!C2:C859,"&lt;"&amp;AS$5+1,'P23+P24 monthly Buchungen'!L2:L859,"Einnahmen")-SUMIFS('P23+P24 monthly Buchungen'!F2:F859,'P23+P24 monthly Buchungen'!D2:D859,$E19,'P23+P24 monthly Buchungen'!C2:C859,"&gt;="&amp;AS$4,'P23+P24 monthly Buchungen'!C2:C859,"&lt;"&amp;AS$5+1,'P23+P24 monthly Buchungen'!P2:P859,"Ausgaben")</f>
        <v>4350.38</v>
      </c>
      <c r="AT19" s="21"/>
      <c r="AW19" s="26">
        <f>SUMIFS('P23+P24 monthly Buchungen'!F2:F859,'P23+P24 monthly Buchungen'!D2:D859,$E19,'P23+P24 monthly Buchungen'!C2:C859,"&gt;="&amp;AW$4,'P23+P24 monthly Buchungen'!C2:C859,"&lt;"&amp;AW$5+1,'P23+P24 monthly Buchungen'!L2:L859,"Ausgaben")-SUMIFS('P23+P24 monthly Buchungen'!F2:F859,'P23+P24 monthly Buchungen'!D2:D859,$E19,'P23+P24 monthly Buchungen'!C2:C859,"&gt;="&amp;AW$4,'P23+P24 monthly Buchungen'!C2:C859,"&lt;"&amp;AW$5+1,'P23+P24 monthly Buchungen'!P2:P859,"Einnahmen")+SUMIFS('P23+P24 monthly Buchungen'!F2:F859,'P23+P24 monthly Buchungen'!D2:D859,$E19,'P23+P24 monthly Buchungen'!C2:C859,"&gt;="&amp;AW$4,'P23+P24 monthly Buchungen'!C2:C859,"&lt;"&amp;AW$5+1,'P23+P24 monthly Buchungen'!L2:L859,"Einnahmen")-SUMIFS('P23+P24 monthly Buchungen'!F2:F859,'P23+P24 monthly Buchungen'!D2:D859,$E19,'P23+P24 monthly Buchungen'!C2:C859,"&gt;="&amp;AW$4,'P23+P24 monthly Buchungen'!C2:C859,"&lt;"&amp;AW$5+1,'P23+P24 monthly Buchungen'!P2:P859,"Ausgaben")</f>
        <v>3832.0699999999997</v>
      </c>
      <c r="AX19" s="21"/>
      <c r="BA19" s="26">
        <f>SUMIFS('P23+P24 monthly Buchungen'!F2:F859,'P23+P24 monthly Buchungen'!D2:D859,$E19,'P23+P24 monthly Buchungen'!C2:C859,"&gt;="&amp;BA$4,'P23+P24 monthly Buchungen'!C2:C859,"&lt;"&amp;BA$5+1,'P23+P24 monthly Buchungen'!L2:L859,"Ausgaben")-SUMIFS('P23+P24 monthly Buchungen'!F2:F859,'P23+P24 monthly Buchungen'!D2:D859,$E19,'P23+P24 monthly Buchungen'!C2:C859,"&gt;="&amp;BA$4,'P23+P24 monthly Buchungen'!C2:C859,"&lt;"&amp;BA$5+1,'P23+P24 monthly Buchungen'!P2:P859,"Einnahmen")+SUMIFS('P23+P24 monthly Buchungen'!F2:F859,'P23+P24 monthly Buchungen'!D2:D859,$E19,'P23+P24 monthly Buchungen'!C2:C859,"&gt;="&amp;BA$4,'P23+P24 monthly Buchungen'!C2:C859,"&lt;"&amp;BA$5+1,'P23+P24 monthly Buchungen'!L2:L859,"Einnahmen")-SUMIFS('P23+P24 monthly Buchungen'!F2:F859,'P23+P24 monthly Buchungen'!D2:D859,$E19,'P23+P24 monthly Buchungen'!C2:C859,"&gt;="&amp;BA$4,'P23+P24 monthly Buchungen'!C2:C859,"&lt;"&amp;BA$5+1,'P23+P24 monthly Buchungen'!P2:P859,"Ausgaben")</f>
        <v>3832.0699999999997</v>
      </c>
      <c r="BB19" s="21"/>
      <c r="BE19" s="26">
        <f>SUMIFS('P23+P24 monthly Buchungen'!F2:F859,'P23+P24 monthly Buchungen'!D2:D859,$E19,'P23+P24 monthly Buchungen'!C2:C859,"&gt;="&amp;BE$4,'P23+P24 monthly Buchungen'!C2:C859,"&lt;"&amp;BE$5+1,'P23+P24 monthly Buchungen'!L2:L859,"Ausgaben")-SUMIFS('P23+P24 monthly Buchungen'!F2:F859,'P23+P24 monthly Buchungen'!D2:D859,$E19,'P23+P24 monthly Buchungen'!C2:C859,"&gt;="&amp;BE$4,'P23+P24 monthly Buchungen'!C2:C859,"&lt;"&amp;BE$5+1,'P23+P24 monthly Buchungen'!P2:P859,"Einnahmen")+SUMIFS('P23+P24 monthly Buchungen'!F2:F859,'P23+P24 monthly Buchungen'!D2:D859,$E19,'P23+P24 monthly Buchungen'!C2:C859,"&gt;="&amp;BE$4,'P23+P24 monthly Buchungen'!C2:C859,"&lt;"&amp;BE$5+1,'P23+P24 monthly Buchungen'!L2:L859,"Einnahmen")-SUMIFS('P23+P24 monthly Buchungen'!F2:F859,'P23+P24 monthly Buchungen'!D2:D859,$E19,'P23+P24 monthly Buchungen'!C2:C859,"&gt;="&amp;BE$4,'P23+P24 monthly Buchungen'!C2:C859,"&lt;"&amp;BE$5+1,'P23+P24 monthly Buchungen'!P2:P859,"Ausgaben")</f>
        <v>3825.48</v>
      </c>
      <c r="BF19" s="21"/>
      <c r="BI19" s="26">
        <f>SUMIFS('P23+P24 monthly Buchungen'!F2:F859,'P23+P24 monthly Buchungen'!D2:D859,$E19,'P23+P24 monthly Buchungen'!C2:C859,"&gt;="&amp;BI$4,'P23+P24 monthly Buchungen'!C2:C859,"&lt;"&amp;BI$5+1,'P23+P24 monthly Buchungen'!L2:L859,"Ausgaben")-SUMIFS('P23+P24 monthly Buchungen'!F2:F859,'P23+P24 monthly Buchungen'!D2:D859,$E19,'P23+P24 monthly Buchungen'!C2:C859,"&gt;="&amp;BI$4,'P23+P24 monthly Buchungen'!C2:C859,"&lt;"&amp;BI$5+1,'P23+P24 monthly Buchungen'!P2:P859,"Einnahmen")+SUMIFS('P23+P24 monthly Buchungen'!F2:F859,'P23+P24 monthly Buchungen'!D2:D859,$E19,'P23+P24 monthly Buchungen'!C2:C859,"&gt;="&amp;BI$4,'P23+P24 monthly Buchungen'!C2:C859,"&lt;"&amp;BI$5+1,'P23+P24 monthly Buchungen'!L2:L859,"Einnahmen")-SUMIFS('P23+P24 monthly Buchungen'!F2:F859,'P23+P24 monthly Buchungen'!D2:D859,$E19,'P23+P24 monthly Buchungen'!C2:C859,"&gt;="&amp;BI$4,'P23+P24 monthly Buchungen'!C2:C859,"&lt;"&amp;BI$5+1,'P23+P24 monthly Buchungen'!P2:P859,"Ausgaben")</f>
        <v>3832.0699999999997</v>
      </c>
      <c r="BJ19" s="21"/>
      <c r="BM19" s="26">
        <f>SUMIFS('P23+P24 monthly Buchungen'!F2:F859,'P23+P24 monthly Buchungen'!D2:D859,$E19,'P23+P24 monthly Buchungen'!C2:C859,"&gt;="&amp;BM$4,'P23+P24 monthly Buchungen'!C2:C859,"&lt;"&amp;BM$5+1,'P23+P24 monthly Buchungen'!L2:L859,"Ausgaben")-SUMIFS('P23+P24 monthly Buchungen'!F2:F859,'P23+P24 monthly Buchungen'!D2:D859,$E19,'P23+P24 monthly Buchungen'!C2:C859,"&gt;="&amp;BM$4,'P23+P24 monthly Buchungen'!C2:C859,"&lt;"&amp;BM$5+1,'P23+P24 monthly Buchungen'!P2:P859,"Einnahmen")+SUMIFS('P23+P24 monthly Buchungen'!F2:F859,'P23+P24 monthly Buchungen'!D2:D859,$E19,'P23+P24 monthly Buchungen'!C2:C859,"&gt;="&amp;BM$4,'P23+P24 monthly Buchungen'!C2:C859,"&lt;"&amp;BM$5+1,'P23+P24 monthly Buchungen'!L2:L859,"Einnahmen")-SUMIFS('P23+P24 monthly Buchungen'!F2:F859,'P23+P24 monthly Buchungen'!D2:D859,$E19,'P23+P24 monthly Buchungen'!C2:C859,"&gt;="&amp;BM$4,'P23+P24 monthly Buchungen'!C2:C859,"&lt;"&amp;BM$5+1,'P23+P24 monthly Buchungen'!P2:P859,"Ausgaben")</f>
        <v>6693.9</v>
      </c>
      <c r="BN19" s="21"/>
      <c r="BQ19" s="26">
        <f>SUMIFS('P23+P24 monthly Buchungen'!F2:F859,'P23+P24 monthly Buchungen'!D2:D859,$E19,'P23+P24 monthly Buchungen'!C2:C859,"&gt;="&amp;BQ$4,'P23+P24 monthly Buchungen'!C2:C859,"&lt;"&amp;BQ$5+1,'P23+P24 monthly Buchungen'!L2:L859,"Ausgaben")-SUMIFS('P23+P24 monthly Buchungen'!F2:F859,'P23+P24 monthly Buchungen'!D2:D859,$E19,'P23+P24 monthly Buchungen'!C2:C859,"&gt;="&amp;BQ$4,'P23+P24 monthly Buchungen'!C2:C859,"&lt;"&amp;BQ$5+1,'P23+P24 monthly Buchungen'!P2:P859,"Einnahmen")+SUMIFS('P23+P24 monthly Buchungen'!F2:F859,'P23+P24 monthly Buchungen'!D2:D859,$E19,'P23+P24 monthly Buchungen'!C2:C859,"&gt;="&amp;BQ$4,'P23+P24 monthly Buchungen'!C2:C859,"&lt;"&amp;BQ$5+1,'P23+P24 monthly Buchungen'!L2:L859,"Einnahmen")-SUMIFS('P23+P24 monthly Buchungen'!F2:F859,'P23+P24 monthly Buchungen'!D2:D859,$E19,'P23+P24 monthly Buchungen'!C2:C859,"&gt;="&amp;BQ$4,'P23+P24 monthly Buchungen'!C2:C859,"&lt;"&amp;BQ$5+1,'P23+P24 monthly Buchungen'!P2:P859,"Ausgaben")</f>
        <v>3832.0699999999997</v>
      </c>
      <c r="BR19" s="21"/>
      <c r="BU19" s="29">
        <v>49625</v>
      </c>
      <c r="BV19" s="21"/>
      <c r="BY19" s="29">
        <v>49625</v>
      </c>
      <c r="BZ19" s="21"/>
      <c r="CC19" s="26">
        <f>SUMIFS('P23+P24 monthly Buchungen'!F2:F859,'P23+P24 monthly Buchungen'!D2:D859,$E19,'P23+P24 monthly Buchungen'!C2:C859,"&gt;="&amp;CC$4,'P23+P24 monthly Buchungen'!C2:C859,"&lt;"&amp;CC$5+1,'P23+P24 monthly Buchungen'!L2:L859,"Ausgaben")-SUMIFS('P23+P24 monthly Buchungen'!F2:F859,'P23+P24 monthly Buchungen'!D2:D859,$E19,'P23+P24 monthly Buchungen'!C2:C859,"&gt;="&amp;CC$4,'P23+P24 monthly Buchungen'!C2:C859,"&lt;"&amp;CC$5+1,'P23+P24 monthly Buchungen'!P2:P859,"Einnahmen")+SUMIFS('P23+P24 monthly Buchungen'!F2:F859,'P23+P24 monthly Buchungen'!D2:D859,$E19,'P23+P24 monthly Buchungen'!C2:C859,"&gt;="&amp;CC$4,'P23+P24 monthly Buchungen'!C2:C859,"&lt;"&amp;CC$5+1,'P23+P24 monthly Buchungen'!L2:L859,"Einnahmen")-SUMIFS('P23+P24 monthly Buchungen'!F2:F859,'P23+P24 monthly Buchungen'!D2:D859,$E19,'P23+P24 monthly Buchungen'!C2:C859,"&gt;="&amp;CC$4,'P23+P24 monthly Buchungen'!C2:C859,"&lt;"&amp;CC$5+1,'P23+P24 monthly Buchungen'!P2:P859,"Ausgaben")</f>
        <v>3815.94</v>
      </c>
      <c r="CD19" s="21"/>
      <c r="CG19" s="26">
        <f>SUMIFS('P23+P24 monthly Buchungen'!F2:F859,'P23+P24 monthly Buchungen'!D2:D859,$E19,'P23+P24 monthly Buchungen'!C2:C859,"&gt;="&amp;CG$4,'P23+P24 monthly Buchungen'!C2:C859,"&lt;"&amp;CG$5+1,'P23+P24 monthly Buchungen'!L2:L859,"Ausgaben")-SUMIFS('P23+P24 monthly Buchungen'!F2:F859,'P23+P24 monthly Buchungen'!D2:D859,$E19,'P23+P24 monthly Buchungen'!C2:C859,"&gt;="&amp;CG$4,'P23+P24 monthly Buchungen'!C2:C859,"&lt;"&amp;CG$5+1,'P23+P24 monthly Buchungen'!P2:P859,"Einnahmen")+SUMIFS('P23+P24 monthly Buchungen'!F2:F859,'P23+P24 monthly Buchungen'!D2:D859,$E19,'P23+P24 monthly Buchungen'!C2:C859,"&gt;="&amp;CG$4,'P23+P24 monthly Buchungen'!C2:C859,"&lt;"&amp;CG$5+1,'P23+P24 monthly Buchungen'!L2:L859,"Einnahmen")-SUMIFS('P23+P24 monthly Buchungen'!F2:F859,'P23+P24 monthly Buchungen'!D2:D859,$E19,'P23+P24 monthly Buchungen'!C2:C859,"&gt;="&amp;CG$4,'P23+P24 monthly Buchungen'!C2:C859,"&lt;"&amp;CG$5+1,'P23+P24 monthly Buchungen'!P2:P859,"Ausgaben")</f>
        <v>3815.94</v>
      </c>
      <c r="CH19" s="21"/>
      <c r="CK19" s="26">
        <f>SUMIFS('P23+P24 monthly Buchungen'!F2:F859,'P23+P24 monthly Buchungen'!D2:D859,$E19,'P23+P24 monthly Buchungen'!C2:C859,"&gt;="&amp;CK$4,'P23+P24 monthly Buchungen'!C2:C859,"&lt;"&amp;CK$5+1,'P23+P24 monthly Buchungen'!L2:L859,"Ausgaben")-SUMIFS('P23+P24 monthly Buchungen'!F2:F859,'P23+P24 monthly Buchungen'!D2:D859,$E19,'P23+P24 monthly Buchungen'!C2:C859,"&gt;="&amp;CK$4,'P23+P24 monthly Buchungen'!C2:C859,"&lt;"&amp;CK$5+1,'P23+P24 monthly Buchungen'!P2:P859,"Einnahmen")+SUMIFS('P23+P24 monthly Buchungen'!F2:F859,'P23+P24 monthly Buchungen'!D2:D859,$E19,'P23+P24 monthly Buchungen'!C2:C859,"&gt;="&amp;CK$4,'P23+P24 monthly Buchungen'!C2:C859,"&lt;"&amp;CK$5+1,'P23+P24 monthly Buchungen'!L2:L859,"Einnahmen")-SUMIFS('P23+P24 monthly Buchungen'!F2:F859,'P23+P24 monthly Buchungen'!D2:D859,$E19,'P23+P24 monthly Buchungen'!C2:C859,"&gt;="&amp;CK$4,'P23+P24 monthly Buchungen'!C2:C859,"&lt;"&amp;CK$5+1,'P23+P24 monthly Buchungen'!P2:P859,"Ausgaben")</f>
        <v>4043.52</v>
      </c>
      <c r="CL19" s="21"/>
      <c r="CO19" s="26">
        <f>SUMIFS('P23+P24 monthly Buchungen'!F2:F859,'P23+P24 monthly Buchungen'!D2:D859,$E19,'P23+P24 monthly Buchungen'!C2:C859,"&gt;="&amp;CO$4,'P23+P24 monthly Buchungen'!C2:C859,"&lt;"&amp;CO$5+1,'P23+P24 monthly Buchungen'!L2:L859,"Ausgaben")-SUMIFS('P23+P24 monthly Buchungen'!F2:F859,'P23+P24 monthly Buchungen'!D2:D859,$E19,'P23+P24 monthly Buchungen'!C2:C859,"&gt;="&amp;CO$4,'P23+P24 monthly Buchungen'!C2:C859,"&lt;"&amp;CO$5+1,'P23+P24 monthly Buchungen'!P2:P859,"Einnahmen")+SUMIFS('P23+P24 monthly Buchungen'!F2:F859,'P23+P24 monthly Buchungen'!D2:D859,$E19,'P23+P24 monthly Buchungen'!C2:C859,"&gt;="&amp;CO$4,'P23+P24 monthly Buchungen'!C2:C859,"&lt;"&amp;CO$5+1,'P23+P24 monthly Buchungen'!L2:L859,"Einnahmen")-SUMIFS('P23+P24 monthly Buchungen'!F2:F859,'P23+P24 monthly Buchungen'!D2:D859,$E19,'P23+P24 monthly Buchungen'!C2:C859,"&gt;="&amp;CO$4,'P23+P24 monthly Buchungen'!C2:C859,"&lt;"&amp;CO$5+1,'P23+P24 monthly Buchungen'!P2:P859,"Ausgaben")</f>
        <v>4043.52</v>
      </c>
      <c r="CP19" s="21"/>
      <c r="CS19" s="26">
        <f>SUMIFS('P23+P24 monthly Buchungen'!F2:F859,'P23+P24 monthly Buchungen'!D2:D859,$E19,'P23+P24 monthly Buchungen'!C2:C859,"&gt;="&amp;CS$4,'P23+P24 monthly Buchungen'!C2:C859,"&lt;"&amp;CS$5+1,'P23+P24 monthly Buchungen'!L2:L859,"Ausgaben")-SUMIFS('P23+P24 monthly Buchungen'!F2:F859,'P23+P24 monthly Buchungen'!D2:D859,$E19,'P23+P24 monthly Buchungen'!C2:C859,"&gt;="&amp;CS$4,'P23+P24 monthly Buchungen'!C2:C859,"&lt;"&amp;CS$5+1,'P23+P24 monthly Buchungen'!P2:P859,"Einnahmen")+SUMIFS('P23+P24 monthly Buchungen'!F2:F859,'P23+P24 monthly Buchungen'!D2:D859,$E19,'P23+P24 monthly Buchungen'!C2:C859,"&gt;="&amp;CS$4,'P23+P24 monthly Buchungen'!C2:C859,"&lt;"&amp;CS$5+1,'P23+P24 monthly Buchungen'!L2:L859,"Einnahmen")-SUMIFS('P23+P24 monthly Buchungen'!F2:F859,'P23+P24 monthly Buchungen'!D2:D859,$E19,'P23+P24 monthly Buchungen'!C2:C859,"&gt;="&amp;CS$4,'P23+P24 monthly Buchungen'!C2:C859,"&lt;"&amp;CS$5+1,'P23+P24 monthly Buchungen'!P2:P859,"Ausgaben")</f>
        <v>4181.66</v>
      </c>
      <c r="CT19" s="21"/>
      <c r="CW19" s="26">
        <f>SUMIFS('P23+P24 monthly Buchungen'!F2:F859,'P23+P24 monthly Buchungen'!D2:D859,$E19,'P23+P24 monthly Buchungen'!C2:C859,"&gt;="&amp;CW$4,'P23+P24 monthly Buchungen'!C2:C859,"&lt;"&amp;CW$5+1,'P23+P24 monthly Buchungen'!L2:L859,"Ausgaben")-SUMIFS('P23+P24 monthly Buchungen'!F2:F859,'P23+P24 monthly Buchungen'!D2:D859,$E19,'P23+P24 monthly Buchungen'!C2:C859,"&gt;="&amp;CW$4,'P23+P24 monthly Buchungen'!C2:C859,"&lt;"&amp;CW$5+1,'P23+P24 monthly Buchungen'!P2:P859,"Einnahmen")+SUMIFS('P23+P24 monthly Buchungen'!F2:F859,'P23+P24 monthly Buchungen'!D2:D859,$E19,'P23+P24 monthly Buchungen'!C2:C859,"&gt;="&amp;CW$4,'P23+P24 monthly Buchungen'!C2:C859,"&lt;"&amp;CW$5+1,'P23+P24 monthly Buchungen'!L2:L859,"Einnahmen")-SUMIFS('P23+P24 monthly Buchungen'!F2:F859,'P23+P24 monthly Buchungen'!D2:D859,$E19,'P23+P24 monthly Buchungen'!C2:C859,"&gt;="&amp;CW$4,'P23+P24 monthly Buchungen'!C2:C859,"&lt;"&amp;CW$5+1,'P23+P24 monthly Buchungen'!P2:P859,"Ausgaben")</f>
        <v>4043.52</v>
      </c>
      <c r="CX19" s="21"/>
      <c r="DA19" s="26">
        <f>SUMIFS('P23+P24 monthly Buchungen'!F2:F859,'P23+P24 monthly Buchungen'!D2:D859,$E19,'P23+P24 monthly Buchungen'!C2:C859,"&gt;="&amp;DA$4,'P23+P24 monthly Buchungen'!C2:C859,"&lt;"&amp;DA$5+1,'P23+P24 monthly Buchungen'!L2:L859,"Ausgaben")-SUMIFS('P23+P24 monthly Buchungen'!F2:F859,'P23+P24 monthly Buchungen'!D2:D859,$E19,'P23+P24 monthly Buchungen'!C2:C859,"&gt;="&amp;DA$4,'P23+P24 monthly Buchungen'!C2:C859,"&lt;"&amp;DA$5+1,'P23+P24 monthly Buchungen'!P2:P859,"Einnahmen")+SUMIFS('P23+P24 monthly Buchungen'!F2:F859,'P23+P24 monthly Buchungen'!D2:D859,$E19,'P23+P24 monthly Buchungen'!C2:C859,"&gt;="&amp;DA$4,'P23+P24 monthly Buchungen'!C2:C859,"&lt;"&amp;DA$5+1,'P23+P24 monthly Buchungen'!L2:L859,"Einnahmen")-SUMIFS('P23+P24 monthly Buchungen'!F2:F859,'P23+P24 monthly Buchungen'!D2:D859,$E19,'P23+P24 monthly Buchungen'!C2:C859,"&gt;="&amp;DA$4,'P23+P24 monthly Buchungen'!C2:C859,"&lt;"&amp;DA$5+1,'P23+P24 monthly Buchungen'!P2:P859,"Ausgaben")</f>
        <v>4043.52</v>
      </c>
      <c r="DB19" s="21"/>
      <c r="DE19" s="26">
        <f>SUMIFS('P23+P24 monthly Buchungen'!F2:F859,'P23+P24 monthly Buchungen'!D2:D859,$E19,'P23+P24 monthly Buchungen'!C2:C859,"&gt;="&amp;DE$4,'P23+P24 monthly Buchungen'!C2:C859,"&lt;"&amp;DE$5+1,'P23+P24 monthly Buchungen'!L2:L859,"Ausgaben")-SUMIFS('P23+P24 monthly Buchungen'!F2:F859,'P23+P24 monthly Buchungen'!D2:D859,$E19,'P23+P24 monthly Buchungen'!C2:C859,"&gt;="&amp;DE$4,'P23+P24 monthly Buchungen'!C2:C859,"&lt;"&amp;DE$5+1,'P23+P24 monthly Buchungen'!P2:P859,"Einnahmen")+SUMIFS('P23+P24 monthly Buchungen'!F2:F859,'P23+P24 monthly Buchungen'!D2:D859,$E19,'P23+P24 monthly Buchungen'!C2:C859,"&gt;="&amp;DE$4,'P23+P24 monthly Buchungen'!C2:C859,"&lt;"&amp;DE$5+1,'P23+P24 monthly Buchungen'!L2:L859,"Einnahmen")-SUMIFS('P23+P24 monthly Buchungen'!F2:F859,'P23+P24 monthly Buchungen'!D2:D859,$E19,'P23+P24 monthly Buchungen'!C2:C859,"&gt;="&amp;DE$4,'P23+P24 monthly Buchungen'!C2:C859,"&lt;"&amp;DE$5+1,'P23+P24 monthly Buchungen'!P2:P859,"Ausgaben")</f>
        <v>4043.52</v>
      </c>
      <c r="DF19" s="21"/>
      <c r="DI19" s="26">
        <f>SUMIFS('P23+P24 monthly Buchungen'!F2:F859,'P23+P24 monthly Buchungen'!D2:D859,$E19,'P23+P24 monthly Buchungen'!C2:C859,"&gt;="&amp;DI$4,'P23+P24 monthly Buchungen'!C2:C859,"&lt;"&amp;DI$5+1,'P23+P24 monthly Buchungen'!L2:L859,"Ausgaben")-SUMIFS('P23+P24 monthly Buchungen'!F2:F859,'P23+P24 monthly Buchungen'!D2:D859,$E19,'P23+P24 monthly Buchungen'!C2:C859,"&gt;="&amp;DI$4,'P23+P24 monthly Buchungen'!C2:C859,"&lt;"&amp;DI$5+1,'P23+P24 monthly Buchungen'!P2:P859,"Einnahmen")+SUMIFS('P23+P24 monthly Buchungen'!F2:F859,'P23+P24 monthly Buchungen'!D2:D859,$E19,'P23+P24 monthly Buchungen'!C2:C859,"&gt;="&amp;DI$4,'P23+P24 monthly Buchungen'!C2:C859,"&lt;"&amp;DI$5+1,'P23+P24 monthly Buchungen'!L2:L859,"Einnahmen")-SUMIFS('P23+P24 monthly Buchungen'!F2:F859,'P23+P24 monthly Buchungen'!D2:D859,$E19,'P23+P24 monthly Buchungen'!C2:C859,"&gt;="&amp;DI$4,'P23+P24 monthly Buchungen'!C2:C859,"&lt;"&amp;DI$5+1,'P23+P24 monthly Buchungen'!P2:P859,"Ausgaben")</f>
        <v>4043.52</v>
      </c>
      <c r="DJ19" s="21"/>
      <c r="DM19" s="26">
        <f>SUMIFS('P23+P24 monthly Buchungen'!F2:F859,'P23+P24 monthly Buchungen'!D2:D859,$E19,'P23+P24 monthly Buchungen'!C2:C859,"&gt;="&amp;DM$4,'P23+P24 monthly Buchungen'!C2:C859,"&lt;"&amp;DM$5+1,'P23+P24 monthly Buchungen'!L2:L859,"Ausgaben")-SUMIFS('P23+P24 monthly Buchungen'!F2:F859,'P23+P24 monthly Buchungen'!D2:D859,$E19,'P23+P24 monthly Buchungen'!C2:C859,"&gt;="&amp;DM$4,'P23+P24 monthly Buchungen'!C2:C859,"&lt;"&amp;DM$5+1,'P23+P24 monthly Buchungen'!P2:P859,"Einnahmen")+SUMIFS('P23+P24 monthly Buchungen'!F2:F859,'P23+P24 monthly Buchungen'!D2:D859,$E19,'P23+P24 monthly Buchungen'!C2:C859,"&gt;="&amp;DM$4,'P23+P24 monthly Buchungen'!C2:C859,"&lt;"&amp;DM$5+1,'P23+P24 monthly Buchungen'!L2:L859,"Einnahmen")-SUMIFS('P23+P24 monthly Buchungen'!F2:F859,'P23+P24 monthly Buchungen'!D2:D859,$E19,'P23+P24 monthly Buchungen'!C2:C859,"&gt;="&amp;DM$4,'P23+P24 monthly Buchungen'!C2:C859,"&lt;"&amp;DM$5+1,'P23+P24 monthly Buchungen'!P2:P859,"Ausgaben")</f>
        <v>4043.52</v>
      </c>
      <c r="DN19" s="21"/>
      <c r="DQ19" s="26">
        <f>SUMIFS('P23+P24 monthly Buchungen'!F2:F859,'P23+P24 monthly Buchungen'!D2:D859,$E19,'P23+P24 monthly Buchungen'!C2:C859,"&gt;="&amp;DQ$4,'P23+P24 monthly Buchungen'!C2:C859,"&lt;"&amp;DQ$5+1,'P23+P24 monthly Buchungen'!L2:L859,"Ausgaben")-SUMIFS('P23+P24 monthly Buchungen'!F2:F859,'P23+P24 monthly Buchungen'!D2:D859,$E19,'P23+P24 monthly Buchungen'!C2:C859,"&gt;="&amp;DQ$4,'P23+P24 monthly Buchungen'!C2:C859,"&lt;"&amp;DQ$5+1,'P23+P24 monthly Buchungen'!P2:P859,"Einnahmen")+SUMIFS('P23+P24 monthly Buchungen'!F2:F859,'P23+P24 monthly Buchungen'!D2:D859,$E19,'P23+P24 monthly Buchungen'!C2:C859,"&gt;="&amp;DQ$4,'P23+P24 monthly Buchungen'!C2:C859,"&lt;"&amp;DQ$5+1,'P23+P24 monthly Buchungen'!L2:L859,"Einnahmen")-SUMIFS('P23+P24 monthly Buchungen'!F2:F859,'P23+P24 monthly Buchungen'!D2:D859,$E19,'P23+P24 monthly Buchungen'!C2:C859,"&gt;="&amp;DQ$4,'P23+P24 monthly Buchungen'!C2:C859,"&lt;"&amp;DQ$5+1,'P23+P24 monthly Buchungen'!P2:P859,"Ausgaben")</f>
        <v>7208.85</v>
      </c>
      <c r="DR19" s="21"/>
      <c r="DU19" s="26">
        <f>SUMIFS('P23+P24 monthly Buchungen'!F2:F859,'P23+P24 monthly Buchungen'!D2:D859,$E19,'P23+P24 monthly Buchungen'!C2:C859,"&gt;="&amp;DU$4,'P23+P24 monthly Buchungen'!C2:C859,"&lt;"&amp;DU$5+1,'P23+P24 monthly Buchungen'!L2:L859,"Ausgaben")-SUMIFS('P23+P24 monthly Buchungen'!F2:F859,'P23+P24 monthly Buchungen'!D2:D859,$E19,'P23+P24 monthly Buchungen'!C2:C859,"&gt;="&amp;DU$4,'P23+P24 monthly Buchungen'!C2:C859,"&lt;"&amp;DU$5+1,'P23+P24 monthly Buchungen'!P2:P859,"Einnahmen")+SUMIFS('P23+P24 monthly Buchungen'!F2:F859,'P23+P24 monthly Buchungen'!D2:D859,$E19,'P23+P24 monthly Buchungen'!C2:C859,"&gt;="&amp;DU$4,'P23+P24 monthly Buchungen'!C2:C859,"&lt;"&amp;DU$5+1,'P23+P24 monthly Buchungen'!L2:L859,"Einnahmen")-SUMIFS('P23+P24 monthly Buchungen'!F2:F859,'P23+P24 monthly Buchungen'!D2:D859,$E19,'P23+P24 monthly Buchungen'!C2:C859,"&gt;="&amp;DU$4,'P23+P24 monthly Buchungen'!C2:C859,"&lt;"&amp;DU$5+1,'P23+P24 monthly Buchungen'!P2:P859,"Ausgaben")</f>
        <v>3966.7400000000002</v>
      </c>
      <c r="DV19" s="21"/>
      <c r="DY19" s="29">
        <v>49625</v>
      </c>
      <c r="DZ19" s="21"/>
      <c r="EC19" s="29">
        <v>49625</v>
      </c>
      <c r="ED19" s="21"/>
      <c r="EG19" s="26">
        <f>SUMIFS('P23+P24 monthly Buchungen'!F2:F859,'P23+P24 monthly Buchungen'!D2:D859,$E19,'P23+P24 monthly Buchungen'!C2:C859,"&gt;="&amp;EG$4,'P23+P24 monthly Buchungen'!C2:C859,"&lt;"&amp;EG$5+1,'P23+P24 monthly Buchungen'!L2:L859,"Ausgaben")-SUMIFS('P23+P24 monthly Buchungen'!F2:F859,'P23+P24 monthly Buchungen'!D2:D859,$E19,'P23+P24 monthly Buchungen'!C2:C859,"&gt;="&amp;EG$4,'P23+P24 monthly Buchungen'!C2:C859,"&lt;"&amp;EG$5+1,'P23+P24 monthly Buchungen'!P2:P859,"Einnahmen")+SUMIFS('P23+P24 monthly Buchungen'!F2:F859,'P23+P24 monthly Buchungen'!D2:D859,$E19,'P23+P24 monthly Buchungen'!C2:C859,"&gt;="&amp;EG$4,'P23+P24 monthly Buchungen'!C2:C859,"&lt;"&amp;EG$5+1,'P23+P24 monthly Buchungen'!L2:L859,"Einnahmen")-SUMIFS('P23+P24 monthly Buchungen'!F2:F859,'P23+P24 monthly Buchungen'!D2:D859,$E19,'P23+P24 monthly Buchungen'!C2:C859,"&gt;="&amp;EG$4,'P23+P24 monthly Buchungen'!C2:C859,"&lt;"&amp;EG$5+1,'P23+P24 monthly Buchungen'!P2:P859,"Ausgaben")</f>
        <v>4076.92</v>
      </c>
      <c r="EH19" s="21"/>
      <c r="EK19" s="26">
        <f>SUMIFS('P23+P24 monthly Buchungen'!F2:F859,'P23+P24 monthly Buchungen'!D2:D859,$E19,'P23+P24 monthly Buchungen'!C2:C859,"&gt;="&amp;EK$4,'P23+P24 monthly Buchungen'!C2:C859,"&lt;"&amp;EK$5+1,'P23+P24 monthly Buchungen'!L2:L859,"Ausgaben")-SUMIFS('P23+P24 monthly Buchungen'!F2:F859,'P23+P24 monthly Buchungen'!D2:D859,$E19,'P23+P24 monthly Buchungen'!C2:C859,"&gt;="&amp;EK$4,'P23+P24 monthly Buchungen'!C2:C859,"&lt;"&amp;EK$5+1,'P23+P24 monthly Buchungen'!P2:P859,"Einnahmen")+SUMIFS('P23+P24 monthly Buchungen'!F2:F859,'P23+P24 monthly Buchungen'!D2:D859,$E19,'P23+P24 monthly Buchungen'!C2:C859,"&gt;="&amp;EK$4,'P23+P24 monthly Buchungen'!C2:C859,"&lt;"&amp;EK$5+1,'P23+P24 monthly Buchungen'!L2:L859,"Einnahmen")-SUMIFS('P23+P24 monthly Buchungen'!F2:F859,'P23+P24 monthly Buchungen'!D2:D859,$E19,'P23+P24 monthly Buchungen'!C2:C859,"&gt;="&amp;EK$4,'P23+P24 monthly Buchungen'!C2:C859,"&lt;"&amp;EK$5+1,'P23+P24 monthly Buchungen'!P2:P859,"Ausgaben")</f>
        <v>4076.92</v>
      </c>
      <c r="EL19" s="21"/>
      <c r="EO19" s="26">
        <f>SUMIFS('P23+P24 monthly Buchungen'!F2:F859,'P23+P24 monthly Buchungen'!D2:D859,$E19,'P23+P24 monthly Buchungen'!C2:C859,"&gt;="&amp;EO$4,'P23+P24 monthly Buchungen'!C2:C859,"&lt;"&amp;EO$5+1,'P23+P24 monthly Buchungen'!L2:L859,"Ausgaben")-SUMIFS('P23+P24 monthly Buchungen'!F2:F859,'P23+P24 monthly Buchungen'!D2:D859,$E19,'P23+P24 monthly Buchungen'!C2:C859,"&gt;="&amp;EO$4,'P23+P24 monthly Buchungen'!C2:C859,"&lt;"&amp;EO$5+1,'P23+P24 monthly Buchungen'!P2:P859,"Einnahmen")+SUMIFS('P23+P24 monthly Buchungen'!F2:F859,'P23+P24 monthly Buchungen'!D2:D859,$E19,'P23+P24 monthly Buchungen'!C2:C859,"&gt;="&amp;EO$4,'P23+P24 monthly Buchungen'!C2:C859,"&lt;"&amp;EO$5+1,'P23+P24 monthly Buchungen'!L2:L859,"Einnahmen")-SUMIFS('P23+P24 monthly Buchungen'!F2:F859,'P23+P24 monthly Buchungen'!D2:D859,$E19,'P23+P24 monthly Buchungen'!C2:C859,"&gt;="&amp;EO$4,'P23+P24 monthly Buchungen'!C2:C859,"&lt;"&amp;EO$5+1,'P23+P24 monthly Buchungen'!P2:P859,"Ausgaben")</f>
        <v>4076.92</v>
      </c>
      <c r="EP19" s="21"/>
      <c r="ES19" s="26">
        <f>SUMIFS('P23+P24 monthly Buchungen'!F2:F859,'P23+P24 monthly Buchungen'!D2:D859,$E19,'P23+P24 monthly Buchungen'!C2:C859,"&gt;="&amp;ES$4,'P23+P24 monthly Buchungen'!C2:C859,"&lt;"&amp;ES$5+1,'P23+P24 monthly Buchungen'!L2:L859,"Ausgaben")-SUMIFS('P23+P24 monthly Buchungen'!F2:F859,'P23+P24 monthly Buchungen'!D2:D859,$E19,'P23+P24 monthly Buchungen'!C2:C859,"&gt;="&amp;ES$4,'P23+P24 monthly Buchungen'!C2:C859,"&lt;"&amp;ES$5+1,'P23+P24 monthly Buchungen'!P2:P859,"Einnahmen")+SUMIFS('P23+P24 monthly Buchungen'!F2:F859,'P23+P24 monthly Buchungen'!D2:D859,$E19,'P23+P24 monthly Buchungen'!C2:C859,"&gt;="&amp;ES$4,'P23+P24 monthly Buchungen'!C2:C859,"&lt;"&amp;ES$5+1,'P23+P24 monthly Buchungen'!L2:L859,"Einnahmen")-SUMIFS('P23+P24 monthly Buchungen'!F2:F859,'P23+P24 monthly Buchungen'!D2:D859,$E19,'P23+P24 monthly Buchungen'!C2:C859,"&gt;="&amp;ES$4,'P23+P24 monthly Buchungen'!C2:C859,"&lt;"&amp;ES$5+1,'P23+P24 monthly Buchungen'!P2:P859,"Ausgaben")</f>
        <v>4076.92</v>
      </c>
      <c r="ET19" s="21"/>
      <c r="EW19" s="26">
        <f>SUMIFS('P23+P24 monthly Buchungen'!F2:F859,'P23+P24 monthly Buchungen'!D2:D859,$E19,'P23+P24 monthly Buchungen'!C2:C859,"&gt;="&amp;EW$4,'P23+P24 monthly Buchungen'!C2:C859,"&lt;"&amp;EW$5+1,'P23+P24 monthly Buchungen'!L2:L859,"Ausgaben")-SUMIFS('P23+P24 monthly Buchungen'!F2:F859,'P23+P24 monthly Buchungen'!D2:D859,$E19,'P23+P24 monthly Buchungen'!C2:C859,"&gt;="&amp;EW$4,'P23+P24 monthly Buchungen'!C2:C859,"&lt;"&amp;EW$5+1,'P23+P24 monthly Buchungen'!P2:P859,"Einnahmen")+SUMIFS('P23+P24 monthly Buchungen'!F2:F859,'P23+P24 monthly Buchungen'!D2:D859,$E19,'P23+P24 monthly Buchungen'!C2:C859,"&gt;="&amp;EW$4,'P23+P24 monthly Buchungen'!C2:C859,"&lt;"&amp;EW$5+1,'P23+P24 monthly Buchungen'!L2:L859,"Einnahmen")-SUMIFS('P23+P24 monthly Buchungen'!F2:F859,'P23+P24 monthly Buchungen'!D2:D859,$E19,'P23+P24 monthly Buchungen'!C2:C859,"&gt;="&amp;EW$4,'P23+P24 monthly Buchungen'!C2:C859,"&lt;"&amp;EW$5+1,'P23+P24 monthly Buchungen'!P2:P859,"Ausgaben")</f>
        <v>0</v>
      </c>
      <c r="EX19" s="21"/>
      <c r="FA19" s="26">
        <f>SUMIFS('P23+P24 monthly Buchungen'!F2:F859,'P23+P24 monthly Buchungen'!D2:D859,$E19,'P23+P24 monthly Buchungen'!C2:C859,"&gt;="&amp;FA$4,'P23+P24 monthly Buchungen'!C2:C859,"&lt;"&amp;FA$5+1,'P23+P24 monthly Buchungen'!L2:L859,"Ausgaben")-SUMIFS('P23+P24 monthly Buchungen'!F2:F859,'P23+P24 monthly Buchungen'!D2:D859,$E19,'P23+P24 monthly Buchungen'!C2:C859,"&gt;="&amp;FA$4,'P23+P24 monthly Buchungen'!C2:C859,"&lt;"&amp;FA$5+1,'P23+P24 monthly Buchungen'!P2:P859,"Einnahmen")+SUMIFS('P23+P24 monthly Buchungen'!F2:F859,'P23+P24 monthly Buchungen'!D2:D859,$E19,'P23+P24 monthly Buchungen'!C2:C859,"&gt;="&amp;FA$4,'P23+P24 monthly Buchungen'!C2:C859,"&lt;"&amp;FA$5+1,'P23+P24 monthly Buchungen'!L2:L859,"Einnahmen")-SUMIFS('P23+P24 monthly Buchungen'!F2:F859,'P23+P24 monthly Buchungen'!D2:D859,$E19,'P23+P24 monthly Buchungen'!C2:C859,"&gt;="&amp;FA$4,'P23+P24 monthly Buchungen'!C2:C859,"&lt;"&amp;FA$5+1,'P23+P24 monthly Buchungen'!P2:P859,"Ausgaben")</f>
        <v>0</v>
      </c>
      <c r="FB19" s="21"/>
      <c r="FE19" s="26">
        <f>SUMIFS('P23+P24 monthly Buchungen'!F2:F859,'P23+P24 monthly Buchungen'!D2:D859,$E19,'P23+P24 monthly Buchungen'!C2:C859,"&gt;="&amp;FE$4,'P23+P24 monthly Buchungen'!C2:C859,"&lt;"&amp;FE$5+1,'P23+P24 monthly Buchungen'!L2:L859,"Ausgaben")-SUMIFS('P23+P24 monthly Buchungen'!F2:F859,'P23+P24 monthly Buchungen'!D2:D859,$E19,'P23+P24 monthly Buchungen'!C2:C859,"&gt;="&amp;FE$4,'P23+P24 monthly Buchungen'!C2:C859,"&lt;"&amp;FE$5+1,'P23+P24 monthly Buchungen'!P2:P859,"Einnahmen")+SUMIFS('P23+P24 monthly Buchungen'!F2:F859,'P23+P24 monthly Buchungen'!D2:D859,$E19,'P23+P24 monthly Buchungen'!C2:C859,"&gt;="&amp;FE$4,'P23+P24 monthly Buchungen'!C2:C859,"&lt;"&amp;FE$5+1,'P23+P24 monthly Buchungen'!L2:L859,"Einnahmen")-SUMIFS('P23+P24 monthly Buchungen'!F2:F859,'P23+P24 monthly Buchungen'!D2:D859,$E19,'P23+P24 monthly Buchungen'!C2:C859,"&gt;="&amp;FE$4,'P23+P24 monthly Buchungen'!C2:C859,"&lt;"&amp;FE$5+1,'P23+P24 monthly Buchungen'!P2:P859,"Ausgaben")</f>
        <v>0</v>
      </c>
      <c r="FF19" s="21"/>
      <c r="FI19" s="26">
        <f>SUMIFS('P23+P24 monthly Buchungen'!F2:F859,'P23+P24 monthly Buchungen'!D2:D859,$E19,'P23+P24 monthly Buchungen'!C2:C859,"&gt;="&amp;FI$4,'P23+P24 monthly Buchungen'!C2:C859,"&lt;"&amp;FI$5+1,'P23+P24 monthly Buchungen'!L2:L859,"Ausgaben")-SUMIFS('P23+P24 monthly Buchungen'!F2:F859,'P23+P24 monthly Buchungen'!D2:D859,$E19,'P23+P24 monthly Buchungen'!C2:C859,"&gt;="&amp;FI$4,'P23+P24 monthly Buchungen'!C2:C859,"&lt;"&amp;FI$5+1,'P23+P24 monthly Buchungen'!P2:P859,"Einnahmen")+SUMIFS('P23+P24 monthly Buchungen'!F2:F859,'P23+P24 monthly Buchungen'!D2:D859,$E19,'P23+P24 monthly Buchungen'!C2:C859,"&gt;="&amp;FI$4,'P23+P24 monthly Buchungen'!C2:C859,"&lt;"&amp;FI$5+1,'P23+P24 monthly Buchungen'!L2:L859,"Einnahmen")-SUMIFS('P23+P24 monthly Buchungen'!F2:F859,'P23+P24 monthly Buchungen'!D2:D859,$E19,'P23+P24 monthly Buchungen'!C2:C859,"&gt;="&amp;FI$4,'P23+P24 monthly Buchungen'!C2:C859,"&lt;"&amp;FI$5+1,'P23+P24 monthly Buchungen'!P2:P859,"Ausgaben")</f>
        <v>0</v>
      </c>
      <c r="FJ19" s="21"/>
      <c r="FM19" s="26">
        <f>SUMIFS('P23+P24 monthly Buchungen'!F2:F859,'P23+P24 monthly Buchungen'!D2:D859,$E19,'P23+P24 monthly Buchungen'!C2:C859,"&gt;="&amp;FM$4,'P23+P24 monthly Buchungen'!C2:C859,"&lt;"&amp;FM$5+1,'P23+P24 monthly Buchungen'!L2:L859,"Ausgaben")-SUMIFS('P23+P24 monthly Buchungen'!F2:F859,'P23+P24 monthly Buchungen'!D2:D859,$E19,'P23+P24 monthly Buchungen'!C2:C859,"&gt;="&amp;FM$4,'P23+P24 monthly Buchungen'!C2:C859,"&lt;"&amp;FM$5+1,'P23+P24 monthly Buchungen'!P2:P859,"Einnahmen")+SUMIFS('P23+P24 monthly Buchungen'!F2:F859,'P23+P24 monthly Buchungen'!D2:D859,$E19,'P23+P24 monthly Buchungen'!C2:C859,"&gt;="&amp;FM$4,'P23+P24 monthly Buchungen'!C2:C859,"&lt;"&amp;FM$5+1,'P23+P24 monthly Buchungen'!L2:L859,"Einnahmen")-SUMIFS('P23+P24 monthly Buchungen'!F2:F859,'P23+P24 monthly Buchungen'!D2:D859,$E19,'P23+P24 monthly Buchungen'!C2:C859,"&gt;="&amp;FM$4,'P23+P24 monthly Buchungen'!C2:C859,"&lt;"&amp;FM$5+1,'P23+P24 monthly Buchungen'!P2:P859,"Ausgaben")</f>
        <v>0</v>
      </c>
      <c r="FN19" s="21"/>
      <c r="FQ19" s="26">
        <f>SUMIFS('P23+P24 monthly Buchungen'!F2:F859,'P23+P24 monthly Buchungen'!D2:D859,$E19,'P23+P24 monthly Buchungen'!C2:C859,"&gt;="&amp;FQ$4,'P23+P24 monthly Buchungen'!C2:C859,"&lt;"&amp;FQ$5+1,'P23+P24 monthly Buchungen'!L2:L859,"Ausgaben")-SUMIFS('P23+P24 monthly Buchungen'!F2:F859,'P23+P24 monthly Buchungen'!D2:D859,$E19,'P23+P24 monthly Buchungen'!C2:C859,"&gt;="&amp;FQ$4,'P23+P24 monthly Buchungen'!C2:C859,"&lt;"&amp;FQ$5+1,'P23+P24 monthly Buchungen'!P2:P859,"Einnahmen")+SUMIFS('P23+P24 monthly Buchungen'!F2:F859,'P23+P24 monthly Buchungen'!D2:D859,$E19,'P23+P24 monthly Buchungen'!C2:C859,"&gt;="&amp;FQ$4,'P23+P24 monthly Buchungen'!C2:C859,"&lt;"&amp;FQ$5+1,'P23+P24 monthly Buchungen'!L2:L859,"Einnahmen")-SUMIFS('P23+P24 monthly Buchungen'!F2:F859,'P23+P24 monthly Buchungen'!D2:D859,$E19,'P23+P24 monthly Buchungen'!C2:C859,"&gt;="&amp;FQ$4,'P23+P24 monthly Buchungen'!C2:C859,"&lt;"&amp;FQ$5+1,'P23+P24 monthly Buchungen'!P2:P859,"Ausgaben")</f>
        <v>0</v>
      </c>
      <c r="FR19" s="21"/>
      <c r="FU19" s="26">
        <f>SUMIFS('P23+P24 monthly Buchungen'!F2:F859,'P23+P24 monthly Buchungen'!D2:D859,$E19,'P23+P24 monthly Buchungen'!C2:C859,"&gt;="&amp;FU$4,'P23+P24 monthly Buchungen'!C2:C859,"&lt;"&amp;FU$5+1,'P23+P24 monthly Buchungen'!L2:L859,"Ausgaben")-SUMIFS('P23+P24 monthly Buchungen'!F2:F859,'P23+P24 monthly Buchungen'!D2:D859,$E19,'P23+P24 monthly Buchungen'!C2:C859,"&gt;="&amp;FU$4,'P23+P24 monthly Buchungen'!C2:C859,"&lt;"&amp;FU$5+1,'P23+P24 monthly Buchungen'!P2:P859,"Einnahmen")+SUMIFS('P23+P24 monthly Buchungen'!F2:F859,'P23+P24 monthly Buchungen'!D2:D859,$E19,'P23+P24 monthly Buchungen'!C2:C859,"&gt;="&amp;FU$4,'P23+P24 monthly Buchungen'!C2:C859,"&lt;"&amp;FU$5+1,'P23+P24 monthly Buchungen'!L2:L859,"Einnahmen")-SUMIFS('P23+P24 monthly Buchungen'!F2:F859,'P23+P24 monthly Buchungen'!D2:D859,$E19,'P23+P24 monthly Buchungen'!C2:C859,"&gt;="&amp;FU$4,'P23+P24 monthly Buchungen'!C2:C859,"&lt;"&amp;FU$5+1,'P23+P24 monthly Buchungen'!P2:P859,"Ausgaben")</f>
        <v>0</v>
      </c>
      <c r="FV19" s="21"/>
      <c r="FY19" s="26">
        <f>SUMIFS('P23+P24 monthly Buchungen'!F2:F859,'P23+P24 monthly Buchungen'!D2:D859,$E19,'P23+P24 monthly Buchungen'!C2:C859,"&gt;="&amp;FY$4,'P23+P24 monthly Buchungen'!C2:C859,"&lt;"&amp;FY$5+1,'P23+P24 monthly Buchungen'!L2:L859,"Ausgaben")-SUMIFS('P23+P24 monthly Buchungen'!F2:F859,'P23+P24 monthly Buchungen'!D2:D859,$E19,'P23+P24 monthly Buchungen'!C2:C859,"&gt;="&amp;FY$4,'P23+P24 monthly Buchungen'!C2:C859,"&lt;"&amp;FY$5+1,'P23+P24 monthly Buchungen'!P2:P859,"Einnahmen")+SUMIFS('P23+P24 monthly Buchungen'!F2:F859,'P23+P24 monthly Buchungen'!D2:D859,$E19,'P23+P24 monthly Buchungen'!C2:C859,"&gt;="&amp;FY$4,'P23+P24 monthly Buchungen'!C2:C859,"&lt;"&amp;FY$5+1,'P23+P24 monthly Buchungen'!L2:L859,"Einnahmen")-SUMIFS('P23+P24 monthly Buchungen'!F2:F859,'P23+P24 monthly Buchungen'!D2:D859,$E19,'P23+P24 monthly Buchungen'!C2:C859,"&gt;="&amp;FY$4,'P23+P24 monthly Buchungen'!C2:C859,"&lt;"&amp;FY$5+1,'P23+P24 monthly Buchungen'!P2:P859,"Ausgaben")</f>
        <v>0</v>
      </c>
      <c r="FZ19" s="21"/>
      <c r="GC19" s="26">
        <f>SUMIFS('P23+P24 monthly Buchungen'!F2:F859,'P23+P24 monthly Buchungen'!D2:D859,$E19,'P23+P24 monthly Buchungen'!C2:C859,"&gt;="&amp;GC$4,'P23+P24 monthly Buchungen'!C2:C859,"&lt;"&amp;GC$5+1,'P23+P24 monthly Buchungen'!L2:L859,"Ausgaben")-SUMIFS('P23+P24 monthly Buchungen'!F2:F859,'P23+P24 monthly Buchungen'!D2:D859,$E19,'P23+P24 monthly Buchungen'!C2:C859,"&gt;="&amp;GC$4,'P23+P24 monthly Buchungen'!C2:C859,"&lt;"&amp;GC$5+1,'P23+P24 monthly Buchungen'!P2:P859,"Einnahmen")+SUMIFS('P23+P24 monthly Buchungen'!F2:F859,'P23+P24 monthly Buchungen'!D2:D859,$E19,'P23+P24 monthly Buchungen'!C2:C859,"&gt;="&amp;GC$4,'P23+P24 monthly Buchungen'!C2:C859,"&lt;"&amp;GC$5+1,'P23+P24 monthly Buchungen'!L2:L859,"Einnahmen")-SUMIFS('P23+P24 monthly Buchungen'!F2:F859,'P23+P24 monthly Buchungen'!D2:D859,$E19,'P23+P24 monthly Buchungen'!C2:C859,"&gt;="&amp;GC$4,'P23+P24 monthly Buchungen'!C2:C859,"&lt;"&amp;GC$5+1,'P23+P24 monthly Buchungen'!P2:P859,"Ausgaben")</f>
        <v>0</v>
      </c>
    </row>
    <row r="20" spans="3:185" x14ac:dyDescent="0.2">
      <c r="D20" t="s">
        <v>5552</v>
      </c>
      <c r="E20" t="s">
        <v>1934</v>
      </c>
      <c r="F20" s="21"/>
      <c r="I20" s="29">
        <v>144600</v>
      </c>
      <c r="J20" s="21"/>
      <c r="M20" s="29">
        <v>47400</v>
      </c>
      <c r="N20" s="21"/>
      <c r="Q20" s="29">
        <v>47400</v>
      </c>
      <c r="R20" s="21"/>
      <c r="U20" s="26">
        <f>SUMIFS('P23+P24 monthly Buchungen'!F2:F859,'P23+P24 monthly Buchungen'!D2:D859,$E20,'P23+P24 monthly Buchungen'!C2:C859,"&gt;="&amp;U$4,'P23+P24 monthly Buchungen'!C2:C859,"&lt;"&amp;U$5+1,'P23+P24 monthly Buchungen'!L2:L859,"Ausgaben")-SUMIFS('P23+P24 monthly Buchungen'!F2:F859,'P23+P24 monthly Buchungen'!D2:D859,$E20,'P23+P24 monthly Buchungen'!C2:C859,"&gt;="&amp;U$4,'P23+P24 monthly Buchungen'!C2:C859,"&lt;"&amp;U$5+1,'P23+P24 monthly Buchungen'!P2:P859,"Einnahmen")+SUMIFS('P23+P24 monthly Buchungen'!F2:F859,'P23+P24 monthly Buchungen'!D2:D859,$E20,'P23+P24 monthly Buchungen'!C2:C859,"&gt;="&amp;U$4,'P23+P24 monthly Buchungen'!C2:C859,"&lt;"&amp;U$5+1,'P23+P24 monthly Buchungen'!L2:L859,"Einnahmen")-SUMIFS('P23+P24 monthly Buchungen'!F2:F859,'P23+P24 monthly Buchungen'!D2:D859,$E20,'P23+P24 monthly Buchungen'!C2:C859,"&gt;="&amp;U$4,'P23+P24 monthly Buchungen'!C2:C859,"&lt;"&amp;U$5+1,'P23+P24 monthly Buchungen'!P2:P859,"Ausgaben")</f>
        <v>0</v>
      </c>
      <c r="V20" s="21"/>
      <c r="Y20" s="26">
        <f>SUMIFS('P23+P24 monthly Buchungen'!F2:F859,'P23+P24 monthly Buchungen'!D2:D859,$E20,'P23+P24 monthly Buchungen'!C2:C859,"&gt;="&amp;Y$4,'P23+P24 monthly Buchungen'!C2:C859,"&lt;"&amp;Y$5+1,'P23+P24 monthly Buchungen'!L2:L859,"Ausgaben")-SUMIFS('P23+P24 monthly Buchungen'!F2:F859,'P23+P24 monthly Buchungen'!D2:D859,$E20,'P23+P24 monthly Buchungen'!C2:C859,"&gt;="&amp;Y$4,'P23+P24 monthly Buchungen'!C2:C859,"&lt;"&amp;Y$5+1,'P23+P24 monthly Buchungen'!P2:P859,"Einnahmen")+SUMIFS('P23+P24 monthly Buchungen'!F2:F859,'P23+P24 monthly Buchungen'!D2:D859,$E20,'P23+P24 monthly Buchungen'!C2:C859,"&gt;="&amp;Y$4,'P23+P24 monthly Buchungen'!C2:C859,"&lt;"&amp;Y$5+1,'P23+P24 monthly Buchungen'!L2:L859,"Einnahmen")-SUMIFS('P23+P24 monthly Buchungen'!F2:F859,'P23+P24 monthly Buchungen'!D2:D859,$E20,'P23+P24 monthly Buchungen'!C2:C859,"&gt;="&amp;Y$4,'P23+P24 monthly Buchungen'!C2:C859,"&lt;"&amp;Y$5+1,'P23+P24 monthly Buchungen'!P2:P859,"Ausgaben")</f>
        <v>3510.43</v>
      </c>
      <c r="Z20" s="21"/>
      <c r="AC20" s="26">
        <f>SUMIFS('P23+P24 monthly Buchungen'!F2:F859,'P23+P24 monthly Buchungen'!D2:D859,$E20,'P23+P24 monthly Buchungen'!C2:C859,"&gt;="&amp;AC$4,'P23+P24 monthly Buchungen'!C2:C859,"&lt;"&amp;AC$5+1,'P23+P24 monthly Buchungen'!L2:L859,"Ausgaben")-SUMIFS('P23+P24 monthly Buchungen'!F2:F859,'P23+P24 monthly Buchungen'!D2:D859,$E20,'P23+P24 monthly Buchungen'!C2:C859,"&gt;="&amp;AC$4,'P23+P24 monthly Buchungen'!C2:C859,"&lt;"&amp;AC$5+1,'P23+P24 monthly Buchungen'!P2:P859,"Einnahmen")+SUMIFS('P23+P24 monthly Buchungen'!F2:F859,'P23+P24 monthly Buchungen'!D2:D859,$E20,'P23+P24 monthly Buchungen'!C2:C859,"&gt;="&amp;AC$4,'P23+P24 monthly Buchungen'!C2:C859,"&lt;"&amp;AC$5+1,'P23+P24 monthly Buchungen'!L2:L859,"Einnahmen")-SUMIFS('P23+P24 monthly Buchungen'!F2:F859,'P23+P24 monthly Buchungen'!D2:D859,$E20,'P23+P24 monthly Buchungen'!C2:C859,"&gt;="&amp;AC$4,'P23+P24 monthly Buchungen'!C2:C859,"&lt;"&amp;AC$5+1,'P23+P24 monthly Buchungen'!P2:P859,"Ausgaben")</f>
        <v>3244.62</v>
      </c>
      <c r="AD20" s="21"/>
      <c r="AG20" s="26">
        <f>SUMIFS('P23+P24 monthly Buchungen'!F2:F859,'P23+P24 monthly Buchungen'!D2:D859,$E20,'P23+P24 monthly Buchungen'!C2:C859,"&gt;="&amp;AG$4,'P23+P24 monthly Buchungen'!C2:C859,"&lt;"&amp;AG$5+1,'P23+P24 monthly Buchungen'!L2:L859,"Ausgaben")-SUMIFS('P23+P24 monthly Buchungen'!F2:F859,'P23+P24 monthly Buchungen'!D2:D859,$E20,'P23+P24 monthly Buchungen'!C2:C859,"&gt;="&amp;AG$4,'P23+P24 monthly Buchungen'!C2:C859,"&lt;"&amp;AG$5+1,'P23+P24 monthly Buchungen'!P2:P859,"Einnahmen")+SUMIFS('P23+P24 monthly Buchungen'!F2:F859,'P23+P24 monthly Buchungen'!D2:D859,$E20,'P23+P24 monthly Buchungen'!C2:C859,"&gt;="&amp;AG$4,'P23+P24 monthly Buchungen'!C2:C859,"&lt;"&amp;AG$5+1,'P23+P24 monthly Buchungen'!L2:L859,"Einnahmen")-SUMIFS('P23+P24 monthly Buchungen'!F2:F859,'P23+P24 monthly Buchungen'!D2:D859,$E20,'P23+P24 monthly Buchungen'!C2:C859,"&gt;="&amp;AG$4,'P23+P24 monthly Buchungen'!C2:C859,"&lt;"&amp;AG$5+1,'P23+P24 monthly Buchungen'!P2:P859,"Ausgaben")</f>
        <v>3244.62</v>
      </c>
      <c r="AH20" s="21"/>
      <c r="AK20" s="26">
        <f>SUMIFS('P23+P24 monthly Buchungen'!F2:F859,'P23+P24 monthly Buchungen'!D2:D859,$E20,'P23+P24 monthly Buchungen'!C2:C859,"&gt;="&amp;AK$4,'P23+P24 monthly Buchungen'!C2:C859,"&lt;"&amp;AK$5+1,'P23+P24 monthly Buchungen'!L2:L859,"Ausgaben")-SUMIFS('P23+P24 monthly Buchungen'!F2:F859,'P23+P24 monthly Buchungen'!D2:D859,$E20,'P23+P24 monthly Buchungen'!C2:C859,"&gt;="&amp;AK$4,'P23+P24 monthly Buchungen'!C2:C859,"&lt;"&amp;AK$5+1,'P23+P24 monthly Buchungen'!P2:P859,"Einnahmen")+SUMIFS('P23+P24 monthly Buchungen'!F2:F859,'P23+P24 monthly Buchungen'!D2:D859,$E20,'P23+P24 monthly Buchungen'!C2:C859,"&gt;="&amp;AK$4,'P23+P24 monthly Buchungen'!C2:C859,"&lt;"&amp;AK$5+1,'P23+P24 monthly Buchungen'!L2:L859,"Einnahmen")-SUMIFS('P23+P24 monthly Buchungen'!F2:F859,'P23+P24 monthly Buchungen'!D2:D859,$E20,'P23+P24 monthly Buchungen'!C2:C859,"&gt;="&amp;AK$4,'P23+P24 monthly Buchungen'!C2:C859,"&lt;"&amp;AK$5+1,'P23+P24 monthly Buchungen'!P2:P859,"Ausgaben")</f>
        <v>3510.42</v>
      </c>
      <c r="AL20" s="21"/>
      <c r="AO20" s="26">
        <f>SUMIFS('P23+P24 monthly Buchungen'!F2:F859,'P23+P24 monthly Buchungen'!D2:D859,$E20,'P23+P24 monthly Buchungen'!C2:C859,"&gt;="&amp;AO$4,'P23+P24 monthly Buchungen'!C2:C859,"&lt;"&amp;AO$5+1,'P23+P24 monthly Buchungen'!L2:L859,"Ausgaben")-SUMIFS('P23+P24 monthly Buchungen'!F2:F859,'P23+P24 monthly Buchungen'!D2:D859,$E20,'P23+P24 monthly Buchungen'!C2:C859,"&gt;="&amp;AO$4,'P23+P24 monthly Buchungen'!C2:C859,"&lt;"&amp;AO$5+1,'P23+P24 monthly Buchungen'!P2:P859,"Einnahmen")+SUMIFS('P23+P24 monthly Buchungen'!F2:F859,'P23+P24 monthly Buchungen'!D2:D859,$E20,'P23+P24 monthly Buchungen'!C2:C859,"&gt;="&amp;AO$4,'P23+P24 monthly Buchungen'!C2:C859,"&lt;"&amp;AO$5+1,'P23+P24 monthly Buchungen'!L2:L859,"Einnahmen")-SUMIFS('P23+P24 monthly Buchungen'!F2:F859,'P23+P24 monthly Buchungen'!D2:D859,$E20,'P23+P24 monthly Buchungen'!C2:C859,"&gt;="&amp;AO$4,'P23+P24 monthly Buchungen'!C2:C859,"&lt;"&amp;AO$5+1,'P23+P24 monthly Buchungen'!P2:P859,"Ausgaben")</f>
        <v>3607.05</v>
      </c>
      <c r="AP20" s="21"/>
      <c r="AS20" s="26">
        <f>SUMIFS('P23+P24 monthly Buchungen'!F2:F859,'P23+P24 monthly Buchungen'!D2:D859,$E20,'P23+P24 monthly Buchungen'!C2:C859,"&gt;="&amp;AS$4,'P23+P24 monthly Buchungen'!C2:C859,"&lt;"&amp;AS$5+1,'P23+P24 monthly Buchungen'!L2:L859,"Ausgaben")-SUMIFS('P23+P24 monthly Buchungen'!F2:F859,'P23+P24 monthly Buchungen'!D2:D859,$E20,'P23+P24 monthly Buchungen'!C2:C859,"&gt;="&amp;AS$4,'P23+P24 monthly Buchungen'!C2:C859,"&lt;"&amp;AS$5+1,'P23+P24 monthly Buchungen'!P2:P859,"Einnahmen")+SUMIFS('P23+P24 monthly Buchungen'!F2:F859,'P23+P24 monthly Buchungen'!D2:D859,$E20,'P23+P24 monthly Buchungen'!C2:C859,"&gt;="&amp;AS$4,'P23+P24 monthly Buchungen'!C2:C859,"&lt;"&amp;AS$5+1,'P23+P24 monthly Buchungen'!L2:L859,"Einnahmen")-SUMIFS('P23+P24 monthly Buchungen'!F2:F859,'P23+P24 monthly Buchungen'!D2:D859,$E20,'P23+P24 monthly Buchungen'!C2:C859,"&gt;="&amp;AS$4,'P23+P24 monthly Buchungen'!C2:C859,"&lt;"&amp;AS$5+1,'P23+P24 monthly Buchungen'!P2:P859,"Ausgaben")</f>
        <v>4130.42</v>
      </c>
      <c r="AT20" s="21"/>
      <c r="AW20" s="26">
        <f>SUMIFS('P23+P24 monthly Buchungen'!F2:F859,'P23+P24 monthly Buchungen'!D2:D859,$E20,'P23+P24 monthly Buchungen'!C2:C859,"&gt;="&amp;AW$4,'P23+P24 monthly Buchungen'!C2:C859,"&lt;"&amp;AW$5+1,'P23+P24 monthly Buchungen'!L2:L859,"Ausgaben")-SUMIFS('P23+P24 monthly Buchungen'!F2:F859,'P23+P24 monthly Buchungen'!D2:D859,$E20,'P23+P24 monthly Buchungen'!C2:C859,"&gt;="&amp;AW$4,'P23+P24 monthly Buchungen'!C2:C859,"&lt;"&amp;AW$5+1,'P23+P24 monthly Buchungen'!P2:P859,"Einnahmen")+SUMIFS('P23+P24 monthly Buchungen'!F2:F859,'P23+P24 monthly Buchungen'!D2:D859,$E20,'P23+P24 monthly Buchungen'!C2:C859,"&gt;="&amp;AW$4,'P23+P24 monthly Buchungen'!C2:C859,"&lt;"&amp;AW$5+1,'P23+P24 monthly Buchungen'!L2:L859,"Einnahmen")-SUMIFS('P23+P24 monthly Buchungen'!F2:F859,'P23+P24 monthly Buchungen'!D2:D859,$E20,'P23+P24 monthly Buchungen'!C2:C859,"&gt;="&amp;AW$4,'P23+P24 monthly Buchungen'!C2:C859,"&lt;"&amp;AW$5+1,'P23+P24 monthly Buchungen'!P2:P859,"Ausgaben")</f>
        <v>3625.3999999999996</v>
      </c>
      <c r="AX20" s="21"/>
      <c r="BA20" s="26">
        <f>SUMIFS('P23+P24 monthly Buchungen'!F2:F859,'P23+P24 monthly Buchungen'!D2:D859,$E20,'P23+P24 monthly Buchungen'!C2:C859,"&gt;="&amp;BA$4,'P23+P24 monthly Buchungen'!C2:C859,"&lt;"&amp;BA$5+1,'P23+P24 monthly Buchungen'!L2:L859,"Ausgaben")-SUMIFS('P23+P24 monthly Buchungen'!F2:F859,'P23+P24 monthly Buchungen'!D2:D859,$E20,'P23+P24 monthly Buchungen'!C2:C859,"&gt;="&amp;BA$4,'P23+P24 monthly Buchungen'!C2:C859,"&lt;"&amp;BA$5+1,'P23+P24 monthly Buchungen'!P2:P859,"Einnahmen")+SUMIFS('P23+P24 monthly Buchungen'!F2:F859,'P23+P24 monthly Buchungen'!D2:D859,$E20,'P23+P24 monthly Buchungen'!C2:C859,"&gt;="&amp;BA$4,'P23+P24 monthly Buchungen'!C2:C859,"&lt;"&amp;BA$5+1,'P23+P24 monthly Buchungen'!L2:L859,"Einnahmen")-SUMIFS('P23+P24 monthly Buchungen'!F2:F859,'P23+P24 monthly Buchungen'!D2:D859,$E20,'P23+P24 monthly Buchungen'!C2:C859,"&gt;="&amp;BA$4,'P23+P24 monthly Buchungen'!C2:C859,"&lt;"&amp;BA$5+1,'P23+P24 monthly Buchungen'!P2:P859,"Ausgaben")</f>
        <v>3625.3999999999996</v>
      </c>
      <c r="BB20" s="21"/>
      <c r="BE20" s="26">
        <f>SUMIFS('P23+P24 monthly Buchungen'!F2:F859,'P23+P24 monthly Buchungen'!D2:D859,$E20,'P23+P24 monthly Buchungen'!C2:C859,"&gt;="&amp;BE$4,'P23+P24 monthly Buchungen'!C2:C859,"&lt;"&amp;BE$5+1,'P23+P24 monthly Buchungen'!L2:L859,"Ausgaben")-SUMIFS('P23+P24 monthly Buchungen'!F2:F859,'P23+P24 monthly Buchungen'!D2:D859,$E20,'P23+P24 monthly Buchungen'!C2:C859,"&gt;="&amp;BE$4,'P23+P24 monthly Buchungen'!C2:C859,"&lt;"&amp;BE$5+1,'P23+P24 monthly Buchungen'!P2:P859,"Einnahmen")+SUMIFS('P23+P24 monthly Buchungen'!F2:F859,'P23+P24 monthly Buchungen'!D2:D859,$E20,'P23+P24 monthly Buchungen'!C2:C859,"&gt;="&amp;BE$4,'P23+P24 monthly Buchungen'!C2:C859,"&lt;"&amp;BE$5+1,'P23+P24 monthly Buchungen'!L2:L859,"Einnahmen")-SUMIFS('P23+P24 monthly Buchungen'!F2:F859,'P23+P24 monthly Buchungen'!D2:D859,$E20,'P23+P24 monthly Buchungen'!C2:C859,"&gt;="&amp;BE$4,'P23+P24 monthly Buchungen'!C2:C859,"&lt;"&amp;BE$5+1,'P23+P24 monthly Buchungen'!P2:P859,"Ausgaben")</f>
        <v>3625.41</v>
      </c>
      <c r="BF20" s="21"/>
      <c r="BI20" s="26">
        <f>SUMIFS('P23+P24 monthly Buchungen'!F2:F859,'P23+P24 monthly Buchungen'!D2:D859,$E20,'P23+P24 monthly Buchungen'!C2:C859,"&gt;="&amp;BI$4,'P23+P24 monthly Buchungen'!C2:C859,"&lt;"&amp;BI$5+1,'P23+P24 monthly Buchungen'!L2:L859,"Ausgaben")-SUMIFS('P23+P24 monthly Buchungen'!F2:F859,'P23+P24 monthly Buchungen'!D2:D859,$E20,'P23+P24 monthly Buchungen'!C2:C859,"&gt;="&amp;BI$4,'P23+P24 monthly Buchungen'!C2:C859,"&lt;"&amp;BI$5+1,'P23+P24 monthly Buchungen'!P2:P859,"Einnahmen")+SUMIFS('P23+P24 monthly Buchungen'!F2:F859,'P23+P24 monthly Buchungen'!D2:D859,$E20,'P23+P24 monthly Buchungen'!C2:C859,"&gt;="&amp;BI$4,'P23+P24 monthly Buchungen'!C2:C859,"&lt;"&amp;BI$5+1,'P23+P24 monthly Buchungen'!L2:L859,"Einnahmen")-SUMIFS('P23+P24 monthly Buchungen'!F2:F859,'P23+P24 monthly Buchungen'!D2:D859,$E20,'P23+P24 monthly Buchungen'!C2:C859,"&gt;="&amp;BI$4,'P23+P24 monthly Buchungen'!C2:C859,"&lt;"&amp;BI$5+1,'P23+P24 monthly Buchungen'!P2:P859,"Ausgaben")</f>
        <v>3625.3999999999996</v>
      </c>
      <c r="BJ20" s="21"/>
      <c r="BM20" s="26">
        <f>SUMIFS('P23+P24 monthly Buchungen'!F2:F859,'P23+P24 monthly Buchungen'!D2:D859,$E20,'P23+P24 monthly Buchungen'!C2:C859,"&gt;="&amp;BM$4,'P23+P24 monthly Buchungen'!C2:C859,"&lt;"&amp;BM$5+1,'P23+P24 monthly Buchungen'!L2:L859,"Ausgaben")-SUMIFS('P23+P24 monthly Buchungen'!F2:F859,'P23+P24 monthly Buchungen'!D2:D859,$E20,'P23+P24 monthly Buchungen'!C2:C859,"&gt;="&amp;BM$4,'P23+P24 monthly Buchungen'!C2:C859,"&lt;"&amp;BM$5+1,'P23+P24 monthly Buchungen'!P2:P859,"Einnahmen")+SUMIFS('P23+P24 monthly Buchungen'!F2:F859,'P23+P24 monthly Buchungen'!D2:D859,$E20,'P23+P24 monthly Buchungen'!C2:C859,"&gt;="&amp;BM$4,'P23+P24 monthly Buchungen'!C2:C859,"&lt;"&amp;BM$5+1,'P23+P24 monthly Buchungen'!L2:L859,"Einnahmen")-SUMIFS('P23+P24 monthly Buchungen'!F2:F859,'P23+P24 monthly Buchungen'!D2:D859,$E20,'P23+P24 monthly Buchungen'!C2:C859,"&gt;="&amp;BM$4,'P23+P24 monthly Buchungen'!C2:C859,"&lt;"&amp;BM$5+1,'P23+P24 monthly Buchungen'!P2:P859,"Ausgaben")</f>
        <v>5967.58</v>
      </c>
      <c r="BN20" s="21"/>
      <c r="BQ20" s="26">
        <f>SUMIFS('P23+P24 monthly Buchungen'!F2:F859,'P23+P24 monthly Buchungen'!D2:D859,$E20,'P23+P24 monthly Buchungen'!C2:C859,"&gt;="&amp;BQ$4,'P23+P24 monthly Buchungen'!C2:C859,"&lt;"&amp;BQ$5+1,'P23+P24 monthly Buchungen'!L2:L859,"Ausgaben")-SUMIFS('P23+P24 monthly Buchungen'!F2:F859,'P23+P24 monthly Buchungen'!D2:D859,$E20,'P23+P24 monthly Buchungen'!C2:C859,"&gt;="&amp;BQ$4,'P23+P24 monthly Buchungen'!C2:C859,"&lt;"&amp;BQ$5+1,'P23+P24 monthly Buchungen'!P2:P859,"Einnahmen")+SUMIFS('P23+P24 monthly Buchungen'!F2:F859,'P23+P24 monthly Buchungen'!D2:D859,$E20,'P23+P24 monthly Buchungen'!C2:C859,"&gt;="&amp;BQ$4,'P23+P24 monthly Buchungen'!C2:C859,"&lt;"&amp;BQ$5+1,'P23+P24 monthly Buchungen'!L2:L859,"Einnahmen")-SUMIFS('P23+P24 monthly Buchungen'!F2:F859,'P23+P24 monthly Buchungen'!D2:D859,$E20,'P23+P24 monthly Buchungen'!C2:C859,"&gt;="&amp;BQ$4,'P23+P24 monthly Buchungen'!C2:C859,"&lt;"&amp;BQ$5+1,'P23+P24 monthly Buchungen'!P2:P859,"Ausgaben")</f>
        <v>3625.3999999999996</v>
      </c>
      <c r="BR20" s="21"/>
      <c r="BU20" s="29">
        <v>48350</v>
      </c>
      <c r="BV20" s="21"/>
      <c r="BY20" s="29">
        <v>48350</v>
      </c>
      <c r="BZ20" s="21"/>
      <c r="CC20" s="26">
        <f>SUMIFS('P23+P24 monthly Buchungen'!F2:F859,'P23+P24 monthly Buchungen'!D2:D859,$E20,'P23+P24 monthly Buchungen'!C2:C859,"&gt;="&amp;CC$4,'P23+P24 monthly Buchungen'!C2:C859,"&lt;"&amp;CC$5+1,'P23+P24 monthly Buchungen'!L2:L859,"Ausgaben")-SUMIFS('P23+P24 monthly Buchungen'!F2:F859,'P23+P24 monthly Buchungen'!D2:D859,$E20,'P23+P24 monthly Buchungen'!C2:C859,"&gt;="&amp;CC$4,'P23+P24 monthly Buchungen'!C2:C859,"&lt;"&amp;CC$5+1,'P23+P24 monthly Buchungen'!P2:P859,"Einnahmen")+SUMIFS('P23+P24 monthly Buchungen'!F2:F859,'P23+P24 monthly Buchungen'!D2:D859,$E20,'P23+P24 monthly Buchungen'!C2:C859,"&gt;="&amp;CC$4,'P23+P24 monthly Buchungen'!C2:C859,"&lt;"&amp;CC$5+1,'P23+P24 monthly Buchungen'!L2:L859,"Einnahmen")-SUMIFS('P23+P24 monthly Buchungen'!F2:F859,'P23+P24 monthly Buchungen'!D2:D859,$E20,'P23+P24 monthly Buchungen'!C2:C859,"&gt;="&amp;CC$4,'P23+P24 monthly Buchungen'!C2:C859,"&lt;"&amp;CC$5+1,'P23+P24 monthly Buchungen'!P2:P859,"Ausgaben")</f>
        <v>3610.02</v>
      </c>
      <c r="CD20" s="21"/>
      <c r="CG20" s="26">
        <f>SUMIFS('P23+P24 monthly Buchungen'!F2:F859,'P23+P24 monthly Buchungen'!D2:D859,$E20,'P23+P24 monthly Buchungen'!C2:C859,"&gt;="&amp;CG$4,'P23+P24 monthly Buchungen'!C2:C859,"&lt;"&amp;CG$5+1,'P23+P24 monthly Buchungen'!L2:L859,"Ausgaben")-SUMIFS('P23+P24 monthly Buchungen'!F2:F859,'P23+P24 monthly Buchungen'!D2:D859,$E20,'P23+P24 monthly Buchungen'!C2:C859,"&gt;="&amp;CG$4,'P23+P24 monthly Buchungen'!C2:C859,"&lt;"&amp;CG$5+1,'P23+P24 monthly Buchungen'!P2:P859,"Einnahmen")+SUMIFS('P23+P24 monthly Buchungen'!F2:F859,'P23+P24 monthly Buchungen'!D2:D859,$E20,'P23+P24 monthly Buchungen'!C2:C859,"&gt;="&amp;CG$4,'P23+P24 monthly Buchungen'!C2:C859,"&lt;"&amp;CG$5+1,'P23+P24 monthly Buchungen'!L2:L859,"Einnahmen")-SUMIFS('P23+P24 monthly Buchungen'!F2:F859,'P23+P24 monthly Buchungen'!D2:D859,$E20,'P23+P24 monthly Buchungen'!C2:C859,"&gt;="&amp;CG$4,'P23+P24 monthly Buchungen'!C2:C859,"&lt;"&amp;CG$5+1,'P23+P24 monthly Buchungen'!P2:P859,"Ausgaben")</f>
        <v>3610.02</v>
      </c>
      <c r="CH20" s="21"/>
      <c r="CK20" s="26">
        <f>SUMIFS('P23+P24 monthly Buchungen'!F2:F859,'P23+P24 monthly Buchungen'!D2:D859,$E20,'P23+P24 monthly Buchungen'!C2:C859,"&gt;="&amp;CK$4,'P23+P24 monthly Buchungen'!C2:C859,"&lt;"&amp;CK$5+1,'P23+P24 monthly Buchungen'!L2:L859,"Ausgaben")-SUMIFS('P23+P24 monthly Buchungen'!F2:F859,'P23+P24 monthly Buchungen'!D2:D859,$E20,'P23+P24 monthly Buchungen'!C2:C859,"&gt;="&amp;CK$4,'P23+P24 monthly Buchungen'!C2:C859,"&lt;"&amp;CK$5+1,'P23+P24 monthly Buchungen'!P2:P859,"Einnahmen")+SUMIFS('P23+P24 monthly Buchungen'!F2:F859,'P23+P24 monthly Buchungen'!D2:D859,$E20,'P23+P24 monthly Buchungen'!C2:C859,"&gt;="&amp;CK$4,'P23+P24 monthly Buchungen'!C2:C859,"&lt;"&amp;CK$5+1,'P23+P24 monthly Buchungen'!L2:L859,"Einnahmen")-SUMIFS('P23+P24 monthly Buchungen'!F2:F859,'P23+P24 monthly Buchungen'!D2:D859,$E20,'P23+P24 monthly Buchungen'!C2:C859,"&gt;="&amp;CK$4,'P23+P24 monthly Buchungen'!C2:C859,"&lt;"&amp;CK$5+1,'P23+P24 monthly Buchungen'!P2:P859,"Ausgaben")</f>
        <v>3822.2000000000003</v>
      </c>
      <c r="CL20" s="21"/>
      <c r="CO20" s="26">
        <f>SUMIFS('P23+P24 monthly Buchungen'!F2:F859,'P23+P24 monthly Buchungen'!D2:D859,$E20,'P23+P24 monthly Buchungen'!C2:C859,"&gt;="&amp;CO$4,'P23+P24 monthly Buchungen'!C2:C859,"&lt;"&amp;CO$5+1,'P23+P24 monthly Buchungen'!L2:L859,"Ausgaben")-SUMIFS('P23+P24 monthly Buchungen'!F2:F859,'P23+P24 monthly Buchungen'!D2:D859,$E20,'P23+P24 monthly Buchungen'!C2:C859,"&gt;="&amp;CO$4,'P23+P24 monthly Buchungen'!C2:C859,"&lt;"&amp;CO$5+1,'P23+P24 monthly Buchungen'!P2:P859,"Einnahmen")+SUMIFS('P23+P24 monthly Buchungen'!F2:F859,'P23+P24 monthly Buchungen'!D2:D859,$E20,'P23+P24 monthly Buchungen'!C2:C859,"&gt;="&amp;CO$4,'P23+P24 monthly Buchungen'!C2:C859,"&lt;"&amp;CO$5+1,'P23+P24 monthly Buchungen'!L2:L859,"Einnahmen")-SUMIFS('P23+P24 monthly Buchungen'!F2:F859,'P23+P24 monthly Buchungen'!D2:D859,$E20,'P23+P24 monthly Buchungen'!C2:C859,"&gt;="&amp;CO$4,'P23+P24 monthly Buchungen'!C2:C859,"&lt;"&amp;CO$5+1,'P23+P24 monthly Buchungen'!P2:P859,"Ausgaben")</f>
        <v>3822.2000000000003</v>
      </c>
      <c r="CP20" s="21"/>
      <c r="CS20" s="26">
        <f>SUMIFS('P23+P24 monthly Buchungen'!F2:F859,'P23+P24 monthly Buchungen'!D2:D859,$E20,'P23+P24 monthly Buchungen'!C2:C859,"&gt;="&amp;CS$4,'P23+P24 monthly Buchungen'!C2:C859,"&lt;"&amp;CS$5+1,'P23+P24 monthly Buchungen'!L2:L859,"Ausgaben")-SUMIFS('P23+P24 monthly Buchungen'!F2:F859,'P23+P24 monthly Buchungen'!D2:D859,$E20,'P23+P24 monthly Buchungen'!C2:C859,"&gt;="&amp;CS$4,'P23+P24 monthly Buchungen'!C2:C859,"&lt;"&amp;CS$5+1,'P23+P24 monthly Buchungen'!P2:P859,"Einnahmen")+SUMIFS('P23+P24 monthly Buchungen'!F2:F859,'P23+P24 monthly Buchungen'!D2:D859,$E20,'P23+P24 monthly Buchungen'!C2:C859,"&gt;="&amp;CS$4,'P23+P24 monthly Buchungen'!C2:C859,"&lt;"&amp;CS$5+1,'P23+P24 monthly Buchungen'!L2:L859,"Einnahmen")-SUMIFS('P23+P24 monthly Buchungen'!F2:F859,'P23+P24 monthly Buchungen'!D2:D859,$E20,'P23+P24 monthly Buchungen'!C2:C859,"&gt;="&amp;CS$4,'P23+P24 monthly Buchungen'!C2:C859,"&lt;"&amp;CS$5+1,'P23+P24 monthly Buchungen'!P2:P859,"Ausgaben")</f>
        <v>3950.4700000000003</v>
      </c>
      <c r="CT20" s="21"/>
      <c r="CW20" s="26">
        <f>SUMIFS('P23+P24 monthly Buchungen'!F2:F859,'P23+P24 monthly Buchungen'!D2:D859,$E20,'P23+P24 monthly Buchungen'!C2:C859,"&gt;="&amp;CW$4,'P23+P24 monthly Buchungen'!C2:C859,"&lt;"&amp;CW$5+1,'P23+P24 monthly Buchungen'!L2:L859,"Ausgaben")-SUMIFS('P23+P24 monthly Buchungen'!F2:F859,'P23+P24 monthly Buchungen'!D2:D859,$E20,'P23+P24 monthly Buchungen'!C2:C859,"&gt;="&amp;CW$4,'P23+P24 monthly Buchungen'!C2:C859,"&lt;"&amp;CW$5+1,'P23+P24 monthly Buchungen'!P2:P859,"Einnahmen")+SUMIFS('P23+P24 monthly Buchungen'!F2:F859,'P23+P24 monthly Buchungen'!D2:D859,$E20,'P23+P24 monthly Buchungen'!C2:C859,"&gt;="&amp;CW$4,'P23+P24 monthly Buchungen'!C2:C859,"&lt;"&amp;CW$5+1,'P23+P24 monthly Buchungen'!L2:L859,"Einnahmen")-SUMIFS('P23+P24 monthly Buchungen'!F2:F859,'P23+P24 monthly Buchungen'!D2:D859,$E20,'P23+P24 monthly Buchungen'!C2:C859,"&gt;="&amp;CW$4,'P23+P24 monthly Buchungen'!C2:C859,"&lt;"&amp;CW$5+1,'P23+P24 monthly Buchungen'!P2:P859,"Ausgaben")</f>
        <v>3822.2000000000003</v>
      </c>
      <c r="CX20" s="21"/>
      <c r="DA20" s="26">
        <f>SUMIFS('P23+P24 monthly Buchungen'!F2:F859,'P23+P24 monthly Buchungen'!D2:D859,$E20,'P23+P24 monthly Buchungen'!C2:C859,"&gt;="&amp;DA$4,'P23+P24 monthly Buchungen'!C2:C859,"&lt;"&amp;DA$5+1,'P23+P24 monthly Buchungen'!L2:L859,"Ausgaben")-SUMIFS('P23+P24 monthly Buchungen'!F2:F859,'P23+P24 monthly Buchungen'!D2:D859,$E20,'P23+P24 monthly Buchungen'!C2:C859,"&gt;="&amp;DA$4,'P23+P24 monthly Buchungen'!C2:C859,"&lt;"&amp;DA$5+1,'P23+P24 monthly Buchungen'!P2:P859,"Einnahmen")+SUMIFS('P23+P24 monthly Buchungen'!F2:F859,'P23+P24 monthly Buchungen'!D2:D859,$E20,'P23+P24 monthly Buchungen'!C2:C859,"&gt;="&amp;DA$4,'P23+P24 monthly Buchungen'!C2:C859,"&lt;"&amp;DA$5+1,'P23+P24 monthly Buchungen'!L2:L859,"Einnahmen")-SUMIFS('P23+P24 monthly Buchungen'!F2:F859,'P23+P24 monthly Buchungen'!D2:D859,$E20,'P23+P24 monthly Buchungen'!C2:C859,"&gt;="&amp;DA$4,'P23+P24 monthly Buchungen'!C2:C859,"&lt;"&amp;DA$5+1,'P23+P24 monthly Buchungen'!P2:P859,"Ausgaben")</f>
        <v>3822.2000000000003</v>
      </c>
      <c r="DB20" s="21"/>
      <c r="DE20" s="26">
        <f>SUMIFS('P23+P24 monthly Buchungen'!F2:F859,'P23+P24 monthly Buchungen'!D2:D859,$E20,'P23+P24 monthly Buchungen'!C2:C859,"&gt;="&amp;DE$4,'P23+P24 monthly Buchungen'!C2:C859,"&lt;"&amp;DE$5+1,'P23+P24 monthly Buchungen'!L2:L859,"Ausgaben")-SUMIFS('P23+P24 monthly Buchungen'!F2:F859,'P23+P24 monthly Buchungen'!D2:D859,$E20,'P23+P24 monthly Buchungen'!C2:C859,"&gt;="&amp;DE$4,'P23+P24 monthly Buchungen'!C2:C859,"&lt;"&amp;DE$5+1,'P23+P24 monthly Buchungen'!P2:P859,"Einnahmen")+SUMIFS('P23+P24 monthly Buchungen'!F2:F859,'P23+P24 monthly Buchungen'!D2:D859,$E20,'P23+P24 monthly Buchungen'!C2:C859,"&gt;="&amp;DE$4,'P23+P24 monthly Buchungen'!C2:C859,"&lt;"&amp;DE$5+1,'P23+P24 monthly Buchungen'!L2:L859,"Einnahmen")-SUMIFS('P23+P24 monthly Buchungen'!F2:F859,'P23+P24 monthly Buchungen'!D2:D859,$E20,'P23+P24 monthly Buchungen'!C2:C859,"&gt;="&amp;DE$4,'P23+P24 monthly Buchungen'!C2:C859,"&lt;"&amp;DE$5+1,'P23+P24 monthly Buchungen'!P2:P859,"Ausgaben")</f>
        <v>3822.2000000000003</v>
      </c>
      <c r="DF20" s="21"/>
      <c r="DI20" s="26">
        <f>SUMIFS('P23+P24 monthly Buchungen'!F2:F859,'P23+P24 monthly Buchungen'!D2:D859,$E20,'P23+P24 monthly Buchungen'!C2:C859,"&gt;="&amp;DI$4,'P23+P24 monthly Buchungen'!C2:C859,"&lt;"&amp;DI$5+1,'P23+P24 monthly Buchungen'!L2:L859,"Ausgaben")-SUMIFS('P23+P24 monthly Buchungen'!F2:F859,'P23+P24 monthly Buchungen'!D2:D859,$E20,'P23+P24 monthly Buchungen'!C2:C859,"&gt;="&amp;DI$4,'P23+P24 monthly Buchungen'!C2:C859,"&lt;"&amp;DI$5+1,'P23+P24 monthly Buchungen'!P2:P859,"Einnahmen")+SUMIFS('P23+P24 monthly Buchungen'!F2:F859,'P23+P24 monthly Buchungen'!D2:D859,$E20,'P23+P24 monthly Buchungen'!C2:C859,"&gt;="&amp;DI$4,'P23+P24 monthly Buchungen'!C2:C859,"&lt;"&amp;DI$5+1,'P23+P24 monthly Buchungen'!L2:L859,"Einnahmen")-SUMIFS('P23+P24 monthly Buchungen'!F2:F859,'P23+P24 monthly Buchungen'!D2:D859,$E20,'P23+P24 monthly Buchungen'!C2:C859,"&gt;="&amp;DI$4,'P23+P24 monthly Buchungen'!C2:C859,"&lt;"&amp;DI$5+1,'P23+P24 monthly Buchungen'!P2:P859,"Ausgaben")</f>
        <v>3822.2000000000003</v>
      </c>
      <c r="DJ20" s="21"/>
      <c r="DM20" s="26">
        <f>SUMIFS('P23+P24 monthly Buchungen'!F2:F859,'P23+P24 monthly Buchungen'!D2:D859,$E20,'P23+P24 monthly Buchungen'!C2:C859,"&gt;="&amp;DM$4,'P23+P24 monthly Buchungen'!C2:C859,"&lt;"&amp;DM$5+1,'P23+P24 monthly Buchungen'!L2:L859,"Ausgaben")-SUMIFS('P23+P24 monthly Buchungen'!F2:F859,'P23+P24 monthly Buchungen'!D2:D859,$E20,'P23+P24 monthly Buchungen'!C2:C859,"&gt;="&amp;DM$4,'P23+P24 monthly Buchungen'!C2:C859,"&lt;"&amp;DM$5+1,'P23+P24 monthly Buchungen'!P2:P859,"Einnahmen")+SUMIFS('P23+P24 monthly Buchungen'!F2:F859,'P23+P24 monthly Buchungen'!D2:D859,$E20,'P23+P24 monthly Buchungen'!C2:C859,"&gt;="&amp;DM$4,'P23+P24 monthly Buchungen'!C2:C859,"&lt;"&amp;DM$5+1,'P23+P24 monthly Buchungen'!L2:L859,"Einnahmen")-SUMIFS('P23+P24 monthly Buchungen'!F2:F859,'P23+P24 monthly Buchungen'!D2:D859,$E20,'P23+P24 monthly Buchungen'!C2:C859,"&gt;="&amp;DM$4,'P23+P24 monthly Buchungen'!C2:C859,"&lt;"&amp;DM$5+1,'P23+P24 monthly Buchungen'!P2:P859,"Ausgaben")</f>
        <v>3932.2000000000003</v>
      </c>
      <c r="DN20" s="21"/>
      <c r="DQ20" s="26">
        <f>SUMIFS('P23+P24 monthly Buchungen'!F2:F859,'P23+P24 monthly Buchungen'!D2:D859,$E20,'P23+P24 monthly Buchungen'!C2:C859,"&gt;="&amp;DQ$4,'P23+P24 monthly Buchungen'!C2:C859,"&lt;"&amp;DQ$5+1,'P23+P24 monthly Buchungen'!L2:L859,"Ausgaben")-SUMIFS('P23+P24 monthly Buchungen'!F2:F859,'P23+P24 monthly Buchungen'!D2:D859,$E20,'P23+P24 monthly Buchungen'!C2:C859,"&gt;="&amp;DQ$4,'P23+P24 monthly Buchungen'!C2:C859,"&lt;"&amp;DQ$5+1,'P23+P24 monthly Buchungen'!P2:P859,"Einnahmen")+SUMIFS('P23+P24 monthly Buchungen'!F2:F859,'P23+P24 monthly Buchungen'!D2:D859,$E20,'P23+P24 monthly Buchungen'!C2:C859,"&gt;="&amp;DQ$4,'P23+P24 monthly Buchungen'!C2:C859,"&lt;"&amp;DQ$5+1,'P23+P24 monthly Buchungen'!L2:L859,"Einnahmen")-SUMIFS('P23+P24 monthly Buchungen'!F2:F859,'P23+P24 monthly Buchungen'!D2:D859,$E20,'P23+P24 monthly Buchungen'!C2:C859,"&gt;="&amp;DQ$4,'P23+P24 monthly Buchungen'!C2:C859,"&lt;"&amp;DQ$5+1,'P23+P24 monthly Buchungen'!P2:P859,"Ausgaben")</f>
        <v>6704.27</v>
      </c>
      <c r="DR20" s="21"/>
      <c r="DU20" s="26">
        <f>SUMIFS('P23+P24 monthly Buchungen'!F2:F859,'P23+P24 monthly Buchungen'!D2:D859,$E20,'P23+P24 monthly Buchungen'!C2:C859,"&gt;="&amp;DU$4,'P23+P24 monthly Buchungen'!C2:C859,"&lt;"&amp;DU$5+1,'P23+P24 monthly Buchungen'!L2:L859,"Ausgaben")-SUMIFS('P23+P24 monthly Buchungen'!F2:F859,'P23+P24 monthly Buchungen'!D2:D859,$E20,'P23+P24 monthly Buchungen'!C2:C859,"&gt;="&amp;DU$4,'P23+P24 monthly Buchungen'!C2:C859,"&lt;"&amp;DU$5+1,'P23+P24 monthly Buchungen'!P2:P859,"Einnahmen")+SUMIFS('P23+P24 monthly Buchungen'!F2:F859,'P23+P24 monthly Buchungen'!D2:D859,$E20,'P23+P24 monthly Buchungen'!C2:C859,"&gt;="&amp;DU$4,'P23+P24 monthly Buchungen'!C2:C859,"&lt;"&amp;DU$5+1,'P23+P24 monthly Buchungen'!L2:L859,"Einnahmen")-SUMIFS('P23+P24 monthly Buchungen'!F2:F859,'P23+P24 monthly Buchungen'!D2:D859,$E20,'P23+P24 monthly Buchungen'!C2:C859,"&gt;="&amp;DU$4,'P23+P24 monthly Buchungen'!C2:C859,"&lt;"&amp;DU$5+1,'P23+P24 monthly Buchungen'!P2:P859,"Ausgaben")</f>
        <v>1662.6399999999999</v>
      </c>
      <c r="DV20" s="21"/>
      <c r="DY20" s="29">
        <v>48850</v>
      </c>
      <c r="DZ20" s="21"/>
      <c r="EC20" s="29">
        <v>48850</v>
      </c>
      <c r="ED20" s="21"/>
      <c r="EG20" s="26">
        <f>SUMIFS('P23+P24 monthly Buchungen'!F2:F859,'P23+P24 monthly Buchungen'!D2:D859,$E20,'P23+P24 monthly Buchungen'!C2:C859,"&gt;="&amp;EG$4,'P23+P24 monthly Buchungen'!C2:C859,"&lt;"&amp;EG$5+1,'P23+P24 monthly Buchungen'!L2:L859,"Ausgaben")-SUMIFS('P23+P24 monthly Buchungen'!F2:F859,'P23+P24 monthly Buchungen'!D2:D859,$E20,'P23+P24 monthly Buchungen'!C2:C859,"&gt;="&amp;EG$4,'P23+P24 monthly Buchungen'!C2:C859,"&lt;"&amp;EG$5+1,'P23+P24 monthly Buchungen'!P2:P859,"Einnahmen")+SUMIFS('P23+P24 monthly Buchungen'!F2:F859,'P23+P24 monthly Buchungen'!D2:D859,$E20,'P23+P24 monthly Buchungen'!C2:C859,"&gt;="&amp;EG$4,'P23+P24 monthly Buchungen'!C2:C859,"&lt;"&amp;EG$5+1,'P23+P24 monthly Buchungen'!L2:L859,"Einnahmen")-SUMIFS('P23+P24 monthly Buchungen'!F2:F859,'P23+P24 monthly Buchungen'!D2:D859,$E20,'P23+P24 monthly Buchungen'!C2:C859,"&gt;="&amp;EG$4,'P23+P24 monthly Buchungen'!C2:C859,"&lt;"&amp;EG$5+1,'P23+P24 monthly Buchungen'!P2:P859,"Ausgaben")</f>
        <v>3853.7700000000004</v>
      </c>
      <c r="EH20" s="21"/>
      <c r="EK20" s="26">
        <f>SUMIFS('P23+P24 monthly Buchungen'!F2:F859,'P23+P24 monthly Buchungen'!D2:D859,$E20,'P23+P24 monthly Buchungen'!C2:C859,"&gt;="&amp;EK$4,'P23+P24 monthly Buchungen'!C2:C859,"&lt;"&amp;EK$5+1,'P23+P24 monthly Buchungen'!L2:L859,"Ausgaben")-SUMIFS('P23+P24 monthly Buchungen'!F2:F859,'P23+P24 monthly Buchungen'!D2:D859,$E20,'P23+P24 monthly Buchungen'!C2:C859,"&gt;="&amp;EK$4,'P23+P24 monthly Buchungen'!C2:C859,"&lt;"&amp;EK$5+1,'P23+P24 monthly Buchungen'!P2:P859,"Einnahmen")+SUMIFS('P23+P24 monthly Buchungen'!F2:F859,'P23+P24 monthly Buchungen'!D2:D859,$E20,'P23+P24 monthly Buchungen'!C2:C859,"&gt;="&amp;EK$4,'P23+P24 monthly Buchungen'!C2:C859,"&lt;"&amp;EK$5+1,'P23+P24 monthly Buchungen'!L2:L859,"Einnahmen")-SUMIFS('P23+P24 monthly Buchungen'!F2:F859,'P23+P24 monthly Buchungen'!D2:D859,$E20,'P23+P24 monthly Buchungen'!C2:C859,"&gt;="&amp;EK$4,'P23+P24 monthly Buchungen'!C2:C859,"&lt;"&amp;EK$5+1,'P23+P24 monthly Buchungen'!P2:P859,"Ausgaben")</f>
        <v>3542.7700000000004</v>
      </c>
      <c r="EL20" s="21"/>
      <c r="EO20" s="26">
        <f>SUMIFS('P23+P24 monthly Buchungen'!F2:F859,'P23+P24 monthly Buchungen'!D2:D859,$E20,'P23+P24 monthly Buchungen'!C2:C859,"&gt;="&amp;EO$4,'P23+P24 monthly Buchungen'!C2:C859,"&lt;"&amp;EO$5+1,'P23+P24 monthly Buchungen'!L2:L859,"Ausgaben")-SUMIFS('P23+P24 monthly Buchungen'!F2:F859,'P23+P24 monthly Buchungen'!D2:D859,$E20,'P23+P24 monthly Buchungen'!C2:C859,"&gt;="&amp;EO$4,'P23+P24 monthly Buchungen'!C2:C859,"&lt;"&amp;EO$5+1,'P23+P24 monthly Buchungen'!P2:P859,"Einnahmen")+SUMIFS('P23+P24 monthly Buchungen'!F2:F859,'P23+P24 monthly Buchungen'!D2:D859,$E20,'P23+P24 monthly Buchungen'!C2:C859,"&gt;="&amp;EO$4,'P23+P24 monthly Buchungen'!C2:C859,"&lt;"&amp;EO$5+1,'P23+P24 monthly Buchungen'!L2:L859,"Einnahmen")-SUMIFS('P23+P24 monthly Buchungen'!F2:F859,'P23+P24 monthly Buchungen'!D2:D859,$E20,'P23+P24 monthly Buchungen'!C2:C859,"&gt;="&amp;EO$4,'P23+P24 monthly Buchungen'!C2:C859,"&lt;"&amp;EO$5+1,'P23+P24 monthly Buchungen'!P2:P859,"Ausgaben")</f>
        <v>3853.7700000000004</v>
      </c>
      <c r="EP20" s="21"/>
      <c r="ES20" s="26">
        <f>SUMIFS('P23+P24 monthly Buchungen'!F2:F859,'P23+P24 monthly Buchungen'!D2:D859,$E20,'P23+P24 monthly Buchungen'!C2:C859,"&gt;="&amp;ES$4,'P23+P24 monthly Buchungen'!C2:C859,"&lt;"&amp;ES$5+1,'P23+P24 monthly Buchungen'!L2:L859,"Ausgaben")-SUMIFS('P23+P24 monthly Buchungen'!F2:F859,'P23+P24 monthly Buchungen'!D2:D859,$E20,'P23+P24 monthly Buchungen'!C2:C859,"&gt;="&amp;ES$4,'P23+P24 monthly Buchungen'!C2:C859,"&lt;"&amp;ES$5+1,'P23+P24 monthly Buchungen'!P2:P859,"Einnahmen")+SUMIFS('P23+P24 monthly Buchungen'!F2:F859,'P23+P24 monthly Buchungen'!D2:D859,$E20,'P23+P24 monthly Buchungen'!C2:C859,"&gt;="&amp;ES$4,'P23+P24 monthly Buchungen'!C2:C859,"&lt;"&amp;ES$5+1,'P23+P24 monthly Buchungen'!L2:L859,"Einnahmen")-SUMIFS('P23+P24 monthly Buchungen'!F2:F859,'P23+P24 monthly Buchungen'!D2:D859,$E20,'P23+P24 monthly Buchungen'!C2:C859,"&gt;="&amp;ES$4,'P23+P24 monthly Buchungen'!C2:C859,"&lt;"&amp;ES$5+1,'P23+P24 monthly Buchungen'!P2:P859,"Ausgaben")</f>
        <v>3853.7700000000004</v>
      </c>
      <c r="ET20" s="21"/>
      <c r="EW20" s="26">
        <f>SUMIFS('P23+P24 monthly Buchungen'!F2:F859,'P23+P24 monthly Buchungen'!D2:D859,$E20,'P23+P24 monthly Buchungen'!C2:C859,"&gt;="&amp;EW$4,'P23+P24 monthly Buchungen'!C2:C859,"&lt;"&amp;EW$5+1,'P23+P24 monthly Buchungen'!L2:L859,"Ausgaben")-SUMIFS('P23+P24 monthly Buchungen'!F2:F859,'P23+P24 monthly Buchungen'!D2:D859,$E20,'P23+P24 monthly Buchungen'!C2:C859,"&gt;="&amp;EW$4,'P23+P24 monthly Buchungen'!C2:C859,"&lt;"&amp;EW$5+1,'P23+P24 monthly Buchungen'!P2:P859,"Einnahmen")+SUMIFS('P23+P24 monthly Buchungen'!F2:F859,'P23+P24 monthly Buchungen'!D2:D859,$E20,'P23+P24 monthly Buchungen'!C2:C859,"&gt;="&amp;EW$4,'P23+P24 monthly Buchungen'!C2:C859,"&lt;"&amp;EW$5+1,'P23+P24 monthly Buchungen'!L2:L859,"Einnahmen")-SUMIFS('P23+P24 monthly Buchungen'!F2:F859,'P23+P24 monthly Buchungen'!D2:D859,$E20,'P23+P24 monthly Buchungen'!C2:C859,"&gt;="&amp;EW$4,'P23+P24 monthly Buchungen'!C2:C859,"&lt;"&amp;EW$5+1,'P23+P24 monthly Buchungen'!P2:P859,"Ausgaben")</f>
        <v>0</v>
      </c>
      <c r="EX20" s="21"/>
      <c r="FA20" s="26">
        <f>SUMIFS('P23+P24 monthly Buchungen'!F2:F859,'P23+P24 monthly Buchungen'!D2:D859,$E20,'P23+P24 monthly Buchungen'!C2:C859,"&gt;="&amp;FA$4,'P23+P24 monthly Buchungen'!C2:C859,"&lt;"&amp;FA$5+1,'P23+P24 monthly Buchungen'!L2:L859,"Ausgaben")-SUMIFS('P23+P24 monthly Buchungen'!F2:F859,'P23+P24 monthly Buchungen'!D2:D859,$E20,'P23+P24 monthly Buchungen'!C2:C859,"&gt;="&amp;FA$4,'P23+P24 monthly Buchungen'!C2:C859,"&lt;"&amp;FA$5+1,'P23+P24 monthly Buchungen'!P2:P859,"Einnahmen")+SUMIFS('P23+P24 monthly Buchungen'!F2:F859,'P23+P24 monthly Buchungen'!D2:D859,$E20,'P23+P24 monthly Buchungen'!C2:C859,"&gt;="&amp;FA$4,'P23+P24 monthly Buchungen'!C2:C859,"&lt;"&amp;FA$5+1,'P23+P24 monthly Buchungen'!L2:L859,"Einnahmen")-SUMIFS('P23+P24 monthly Buchungen'!F2:F859,'P23+P24 monthly Buchungen'!D2:D859,$E20,'P23+P24 monthly Buchungen'!C2:C859,"&gt;="&amp;FA$4,'P23+P24 monthly Buchungen'!C2:C859,"&lt;"&amp;FA$5+1,'P23+P24 monthly Buchungen'!P2:P859,"Ausgaben")</f>
        <v>0</v>
      </c>
      <c r="FB20" s="21"/>
      <c r="FE20" s="26">
        <f>SUMIFS('P23+P24 monthly Buchungen'!F2:F859,'P23+P24 monthly Buchungen'!D2:D859,$E20,'P23+P24 monthly Buchungen'!C2:C859,"&gt;="&amp;FE$4,'P23+P24 monthly Buchungen'!C2:C859,"&lt;"&amp;FE$5+1,'P23+P24 monthly Buchungen'!L2:L859,"Ausgaben")-SUMIFS('P23+P24 monthly Buchungen'!F2:F859,'P23+P24 monthly Buchungen'!D2:D859,$E20,'P23+P24 monthly Buchungen'!C2:C859,"&gt;="&amp;FE$4,'P23+P24 monthly Buchungen'!C2:C859,"&lt;"&amp;FE$5+1,'P23+P24 monthly Buchungen'!P2:P859,"Einnahmen")+SUMIFS('P23+P24 monthly Buchungen'!F2:F859,'P23+P24 monthly Buchungen'!D2:D859,$E20,'P23+P24 monthly Buchungen'!C2:C859,"&gt;="&amp;FE$4,'P23+P24 monthly Buchungen'!C2:C859,"&lt;"&amp;FE$5+1,'P23+P24 monthly Buchungen'!L2:L859,"Einnahmen")-SUMIFS('P23+P24 monthly Buchungen'!F2:F859,'P23+P24 monthly Buchungen'!D2:D859,$E20,'P23+P24 monthly Buchungen'!C2:C859,"&gt;="&amp;FE$4,'P23+P24 monthly Buchungen'!C2:C859,"&lt;"&amp;FE$5+1,'P23+P24 monthly Buchungen'!P2:P859,"Ausgaben")</f>
        <v>0</v>
      </c>
      <c r="FF20" s="21"/>
      <c r="FI20" s="26">
        <f>SUMIFS('P23+P24 monthly Buchungen'!F2:F859,'P23+P24 monthly Buchungen'!D2:D859,$E20,'P23+P24 monthly Buchungen'!C2:C859,"&gt;="&amp;FI$4,'P23+P24 monthly Buchungen'!C2:C859,"&lt;"&amp;FI$5+1,'P23+P24 monthly Buchungen'!L2:L859,"Ausgaben")-SUMIFS('P23+P24 monthly Buchungen'!F2:F859,'P23+P24 monthly Buchungen'!D2:D859,$E20,'P23+P24 monthly Buchungen'!C2:C859,"&gt;="&amp;FI$4,'P23+P24 monthly Buchungen'!C2:C859,"&lt;"&amp;FI$5+1,'P23+P24 monthly Buchungen'!P2:P859,"Einnahmen")+SUMIFS('P23+P24 monthly Buchungen'!F2:F859,'P23+P24 monthly Buchungen'!D2:D859,$E20,'P23+P24 monthly Buchungen'!C2:C859,"&gt;="&amp;FI$4,'P23+P24 monthly Buchungen'!C2:C859,"&lt;"&amp;FI$5+1,'P23+P24 monthly Buchungen'!L2:L859,"Einnahmen")-SUMIFS('P23+P24 monthly Buchungen'!F2:F859,'P23+P24 monthly Buchungen'!D2:D859,$E20,'P23+P24 monthly Buchungen'!C2:C859,"&gt;="&amp;FI$4,'P23+P24 monthly Buchungen'!C2:C859,"&lt;"&amp;FI$5+1,'P23+P24 monthly Buchungen'!P2:P859,"Ausgaben")</f>
        <v>0</v>
      </c>
      <c r="FJ20" s="21"/>
      <c r="FM20" s="26">
        <f>SUMIFS('P23+P24 monthly Buchungen'!F2:F859,'P23+P24 monthly Buchungen'!D2:D859,$E20,'P23+P24 monthly Buchungen'!C2:C859,"&gt;="&amp;FM$4,'P23+P24 monthly Buchungen'!C2:C859,"&lt;"&amp;FM$5+1,'P23+P24 monthly Buchungen'!L2:L859,"Ausgaben")-SUMIFS('P23+P24 monthly Buchungen'!F2:F859,'P23+P24 monthly Buchungen'!D2:D859,$E20,'P23+P24 monthly Buchungen'!C2:C859,"&gt;="&amp;FM$4,'P23+P24 monthly Buchungen'!C2:C859,"&lt;"&amp;FM$5+1,'P23+P24 monthly Buchungen'!P2:P859,"Einnahmen")+SUMIFS('P23+P24 monthly Buchungen'!F2:F859,'P23+P24 monthly Buchungen'!D2:D859,$E20,'P23+P24 monthly Buchungen'!C2:C859,"&gt;="&amp;FM$4,'P23+P24 monthly Buchungen'!C2:C859,"&lt;"&amp;FM$5+1,'P23+P24 monthly Buchungen'!L2:L859,"Einnahmen")-SUMIFS('P23+P24 monthly Buchungen'!F2:F859,'P23+P24 monthly Buchungen'!D2:D859,$E20,'P23+P24 monthly Buchungen'!C2:C859,"&gt;="&amp;FM$4,'P23+P24 monthly Buchungen'!C2:C859,"&lt;"&amp;FM$5+1,'P23+P24 monthly Buchungen'!P2:P859,"Ausgaben")</f>
        <v>0</v>
      </c>
      <c r="FN20" s="21"/>
      <c r="FQ20" s="26">
        <f>SUMIFS('P23+P24 monthly Buchungen'!F2:F859,'P23+P24 monthly Buchungen'!D2:D859,$E20,'P23+P24 monthly Buchungen'!C2:C859,"&gt;="&amp;FQ$4,'P23+P24 monthly Buchungen'!C2:C859,"&lt;"&amp;FQ$5+1,'P23+P24 monthly Buchungen'!L2:L859,"Ausgaben")-SUMIFS('P23+P24 monthly Buchungen'!F2:F859,'P23+P24 monthly Buchungen'!D2:D859,$E20,'P23+P24 monthly Buchungen'!C2:C859,"&gt;="&amp;FQ$4,'P23+P24 monthly Buchungen'!C2:C859,"&lt;"&amp;FQ$5+1,'P23+P24 monthly Buchungen'!P2:P859,"Einnahmen")+SUMIFS('P23+P24 monthly Buchungen'!F2:F859,'P23+P24 monthly Buchungen'!D2:D859,$E20,'P23+P24 monthly Buchungen'!C2:C859,"&gt;="&amp;FQ$4,'P23+P24 monthly Buchungen'!C2:C859,"&lt;"&amp;FQ$5+1,'P23+P24 monthly Buchungen'!L2:L859,"Einnahmen")-SUMIFS('P23+P24 monthly Buchungen'!F2:F859,'P23+P24 monthly Buchungen'!D2:D859,$E20,'P23+P24 monthly Buchungen'!C2:C859,"&gt;="&amp;FQ$4,'P23+P24 monthly Buchungen'!C2:C859,"&lt;"&amp;FQ$5+1,'P23+P24 monthly Buchungen'!P2:P859,"Ausgaben")</f>
        <v>0</v>
      </c>
      <c r="FR20" s="21"/>
      <c r="FU20" s="26">
        <f>SUMIFS('P23+P24 monthly Buchungen'!F2:F859,'P23+P24 monthly Buchungen'!D2:D859,$E20,'P23+P24 monthly Buchungen'!C2:C859,"&gt;="&amp;FU$4,'P23+P24 monthly Buchungen'!C2:C859,"&lt;"&amp;FU$5+1,'P23+P24 monthly Buchungen'!L2:L859,"Ausgaben")-SUMIFS('P23+P24 monthly Buchungen'!F2:F859,'P23+P24 monthly Buchungen'!D2:D859,$E20,'P23+P24 monthly Buchungen'!C2:C859,"&gt;="&amp;FU$4,'P23+P24 monthly Buchungen'!C2:C859,"&lt;"&amp;FU$5+1,'P23+P24 monthly Buchungen'!P2:P859,"Einnahmen")+SUMIFS('P23+P24 monthly Buchungen'!F2:F859,'P23+P24 monthly Buchungen'!D2:D859,$E20,'P23+P24 monthly Buchungen'!C2:C859,"&gt;="&amp;FU$4,'P23+P24 monthly Buchungen'!C2:C859,"&lt;"&amp;FU$5+1,'P23+P24 monthly Buchungen'!L2:L859,"Einnahmen")-SUMIFS('P23+P24 monthly Buchungen'!F2:F859,'P23+P24 monthly Buchungen'!D2:D859,$E20,'P23+P24 monthly Buchungen'!C2:C859,"&gt;="&amp;FU$4,'P23+P24 monthly Buchungen'!C2:C859,"&lt;"&amp;FU$5+1,'P23+P24 monthly Buchungen'!P2:P859,"Ausgaben")</f>
        <v>0</v>
      </c>
      <c r="FV20" s="21"/>
      <c r="FY20" s="26">
        <f>SUMIFS('P23+P24 monthly Buchungen'!F2:F859,'P23+P24 monthly Buchungen'!D2:D859,$E20,'P23+P24 monthly Buchungen'!C2:C859,"&gt;="&amp;FY$4,'P23+P24 monthly Buchungen'!C2:C859,"&lt;"&amp;FY$5+1,'P23+P24 monthly Buchungen'!L2:L859,"Ausgaben")-SUMIFS('P23+P24 monthly Buchungen'!F2:F859,'P23+P24 monthly Buchungen'!D2:D859,$E20,'P23+P24 monthly Buchungen'!C2:C859,"&gt;="&amp;FY$4,'P23+P24 monthly Buchungen'!C2:C859,"&lt;"&amp;FY$5+1,'P23+P24 monthly Buchungen'!P2:P859,"Einnahmen")+SUMIFS('P23+P24 monthly Buchungen'!F2:F859,'P23+P24 monthly Buchungen'!D2:D859,$E20,'P23+P24 monthly Buchungen'!C2:C859,"&gt;="&amp;FY$4,'P23+P24 monthly Buchungen'!C2:C859,"&lt;"&amp;FY$5+1,'P23+P24 monthly Buchungen'!L2:L859,"Einnahmen")-SUMIFS('P23+P24 monthly Buchungen'!F2:F859,'P23+P24 monthly Buchungen'!D2:D859,$E20,'P23+P24 monthly Buchungen'!C2:C859,"&gt;="&amp;FY$4,'P23+P24 monthly Buchungen'!C2:C859,"&lt;"&amp;FY$5+1,'P23+P24 monthly Buchungen'!P2:P859,"Ausgaben")</f>
        <v>0</v>
      </c>
      <c r="FZ20" s="21"/>
      <c r="GC20" s="26">
        <f>SUMIFS('P23+P24 monthly Buchungen'!F2:F859,'P23+P24 monthly Buchungen'!D2:D859,$E20,'P23+P24 monthly Buchungen'!C2:C859,"&gt;="&amp;GC$4,'P23+P24 monthly Buchungen'!C2:C859,"&lt;"&amp;GC$5+1,'P23+P24 monthly Buchungen'!L2:L859,"Ausgaben")-SUMIFS('P23+P24 monthly Buchungen'!F2:F859,'P23+P24 monthly Buchungen'!D2:D859,$E20,'P23+P24 monthly Buchungen'!C2:C859,"&gt;="&amp;GC$4,'P23+P24 monthly Buchungen'!C2:C859,"&lt;"&amp;GC$5+1,'P23+P24 monthly Buchungen'!P2:P859,"Einnahmen")+SUMIFS('P23+P24 monthly Buchungen'!F2:F859,'P23+P24 monthly Buchungen'!D2:D859,$E20,'P23+P24 monthly Buchungen'!C2:C859,"&gt;="&amp;GC$4,'P23+P24 monthly Buchungen'!C2:C859,"&lt;"&amp;GC$5+1,'P23+P24 monthly Buchungen'!L2:L859,"Einnahmen")-SUMIFS('P23+P24 monthly Buchungen'!F2:F859,'P23+P24 monthly Buchungen'!D2:D859,$E20,'P23+P24 monthly Buchungen'!C2:C859,"&gt;="&amp;GC$4,'P23+P24 monthly Buchungen'!C2:C859,"&lt;"&amp;GC$5+1,'P23+P24 monthly Buchungen'!P2:P859,"Ausgaben")</f>
        <v>0</v>
      </c>
    </row>
    <row r="21" spans="3:185" x14ac:dyDescent="0.2">
      <c r="D21" t="s">
        <v>5554</v>
      </c>
      <c r="E21" t="s">
        <v>1935</v>
      </c>
      <c r="F21" s="21"/>
      <c r="I21" s="29">
        <v>106800</v>
      </c>
      <c r="J21" s="21"/>
      <c r="M21" s="29">
        <v>35150</v>
      </c>
      <c r="N21" s="21"/>
      <c r="Q21" s="29">
        <v>35150</v>
      </c>
      <c r="R21" s="21"/>
      <c r="U21" s="26">
        <f>SUMIFS('P23+P24 monthly Buchungen'!F2:F859,'P23+P24 monthly Buchungen'!D2:D859,$E21,'P23+P24 monthly Buchungen'!C2:C859,"&gt;="&amp;U$4,'P23+P24 monthly Buchungen'!C2:C859,"&lt;"&amp;U$5+1,'P23+P24 monthly Buchungen'!L2:L859,"Ausgaben")-SUMIFS('P23+P24 monthly Buchungen'!F2:F859,'P23+P24 monthly Buchungen'!D2:D859,$E21,'P23+P24 monthly Buchungen'!C2:C859,"&gt;="&amp;U$4,'P23+P24 monthly Buchungen'!C2:C859,"&lt;"&amp;U$5+1,'P23+P24 monthly Buchungen'!P2:P859,"Einnahmen")+SUMIFS('P23+P24 monthly Buchungen'!F2:F859,'P23+P24 monthly Buchungen'!D2:D859,$E21,'P23+P24 monthly Buchungen'!C2:C859,"&gt;="&amp;U$4,'P23+P24 monthly Buchungen'!C2:C859,"&lt;"&amp;U$5+1,'P23+P24 monthly Buchungen'!L2:L859,"Einnahmen")-SUMIFS('P23+P24 monthly Buchungen'!F2:F859,'P23+P24 monthly Buchungen'!D2:D859,$E21,'P23+P24 monthly Buchungen'!C2:C859,"&gt;="&amp;U$4,'P23+P24 monthly Buchungen'!C2:C859,"&lt;"&amp;U$5+1,'P23+P24 monthly Buchungen'!P2:P859,"Ausgaben")</f>
        <v>0</v>
      </c>
      <c r="V21" s="21"/>
      <c r="Y21" s="26">
        <f>SUMIFS('P23+P24 monthly Buchungen'!F2:F859,'P23+P24 monthly Buchungen'!D2:D859,$E21,'P23+P24 monthly Buchungen'!C2:C859,"&gt;="&amp;Y$4,'P23+P24 monthly Buchungen'!C2:C859,"&lt;"&amp;Y$5+1,'P23+P24 monthly Buchungen'!L2:L859,"Ausgaben")-SUMIFS('P23+P24 monthly Buchungen'!F2:F859,'P23+P24 monthly Buchungen'!D2:D859,$E21,'P23+P24 monthly Buchungen'!C2:C859,"&gt;="&amp;Y$4,'P23+P24 monthly Buchungen'!C2:C859,"&lt;"&amp;Y$5+1,'P23+P24 monthly Buchungen'!P2:P859,"Einnahmen")+SUMIFS('P23+P24 monthly Buchungen'!F2:F859,'P23+P24 monthly Buchungen'!D2:D859,$E21,'P23+P24 monthly Buchungen'!C2:C859,"&gt;="&amp;Y$4,'P23+P24 monthly Buchungen'!C2:C859,"&lt;"&amp;Y$5+1,'P23+P24 monthly Buchungen'!L2:L859,"Einnahmen")-SUMIFS('P23+P24 monthly Buchungen'!F2:F859,'P23+P24 monthly Buchungen'!D2:D859,$E21,'P23+P24 monthly Buchungen'!C2:C859,"&gt;="&amp;Y$4,'P23+P24 monthly Buchungen'!C2:C859,"&lt;"&amp;Y$5+1,'P23+P24 monthly Buchungen'!P2:P859,"Ausgaben")</f>
        <v>2532.5700000000002</v>
      </c>
      <c r="Z21" s="21"/>
      <c r="AC21" s="26">
        <f>SUMIFS('P23+P24 monthly Buchungen'!F2:F859,'P23+P24 monthly Buchungen'!D2:D859,$E21,'P23+P24 monthly Buchungen'!C2:C859,"&gt;="&amp;AC$4,'P23+P24 monthly Buchungen'!C2:C859,"&lt;"&amp;AC$5+1,'P23+P24 monthly Buchungen'!L2:L859,"Ausgaben")-SUMIFS('P23+P24 monthly Buchungen'!F2:F859,'P23+P24 monthly Buchungen'!D2:D859,$E21,'P23+P24 monthly Buchungen'!C2:C859,"&gt;="&amp;AC$4,'P23+P24 monthly Buchungen'!C2:C859,"&lt;"&amp;AC$5+1,'P23+P24 monthly Buchungen'!P2:P859,"Einnahmen")+SUMIFS('P23+P24 monthly Buchungen'!F2:F859,'P23+P24 monthly Buchungen'!D2:D859,$E21,'P23+P24 monthly Buchungen'!C2:C859,"&gt;="&amp;AC$4,'P23+P24 monthly Buchungen'!C2:C859,"&lt;"&amp;AC$5+1,'P23+P24 monthly Buchungen'!L2:L859,"Einnahmen")-SUMIFS('P23+P24 monthly Buchungen'!F2:F859,'P23+P24 monthly Buchungen'!D2:D859,$E21,'P23+P24 monthly Buchungen'!C2:C859,"&gt;="&amp;AC$4,'P23+P24 monthly Buchungen'!C2:C859,"&lt;"&amp;AC$5+1,'P23+P24 monthly Buchungen'!P2:P859,"Ausgaben")</f>
        <v>2532.5700000000002</v>
      </c>
      <c r="AD21" s="21"/>
      <c r="AG21" s="26">
        <f>SUMIFS('P23+P24 monthly Buchungen'!F2:F859,'P23+P24 monthly Buchungen'!D2:D859,$E21,'P23+P24 monthly Buchungen'!C2:C859,"&gt;="&amp;AG$4,'P23+P24 monthly Buchungen'!C2:C859,"&lt;"&amp;AG$5+1,'P23+P24 monthly Buchungen'!L2:L859,"Ausgaben")-SUMIFS('P23+P24 monthly Buchungen'!F2:F859,'P23+P24 monthly Buchungen'!D2:D859,$E21,'P23+P24 monthly Buchungen'!C2:C859,"&gt;="&amp;AG$4,'P23+P24 monthly Buchungen'!C2:C859,"&lt;"&amp;AG$5+1,'P23+P24 monthly Buchungen'!P2:P859,"Einnahmen")+SUMIFS('P23+P24 monthly Buchungen'!F2:F859,'P23+P24 monthly Buchungen'!D2:D859,$E21,'P23+P24 monthly Buchungen'!C2:C859,"&gt;="&amp;AG$4,'P23+P24 monthly Buchungen'!C2:C859,"&lt;"&amp;AG$5+1,'P23+P24 monthly Buchungen'!L2:L859,"Einnahmen")-SUMIFS('P23+P24 monthly Buchungen'!F2:F859,'P23+P24 monthly Buchungen'!D2:D859,$E21,'P23+P24 monthly Buchungen'!C2:C859,"&gt;="&amp;AG$4,'P23+P24 monthly Buchungen'!C2:C859,"&lt;"&amp;AG$5+1,'P23+P24 monthly Buchungen'!P2:P859,"Ausgaben")</f>
        <v>2662.09</v>
      </c>
      <c r="AH21" s="21"/>
      <c r="AK21" s="26">
        <f>SUMIFS('P23+P24 monthly Buchungen'!F2:F859,'P23+P24 monthly Buchungen'!D2:D859,$E21,'P23+P24 monthly Buchungen'!C2:C859,"&gt;="&amp;AK$4,'P23+P24 monthly Buchungen'!C2:C859,"&lt;"&amp;AK$5+1,'P23+P24 monthly Buchungen'!L2:L859,"Ausgaben")-SUMIFS('P23+P24 monthly Buchungen'!F2:F859,'P23+P24 monthly Buchungen'!D2:D859,$E21,'P23+P24 monthly Buchungen'!C2:C859,"&gt;="&amp;AK$4,'P23+P24 monthly Buchungen'!C2:C859,"&lt;"&amp;AK$5+1,'P23+P24 monthly Buchungen'!P2:P859,"Einnahmen")+SUMIFS('P23+P24 monthly Buchungen'!F2:F859,'P23+P24 monthly Buchungen'!D2:D859,$E21,'P23+P24 monthly Buchungen'!C2:C859,"&gt;="&amp;AK$4,'P23+P24 monthly Buchungen'!C2:C859,"&lt;"&amp;AK$5+1,'P23+P24 monthly Buchungen'!L2:L859,"Einnahmen")-SUMIFS('P23+P24 monthly Buchungen'!F2:F859,'P23+P24 monthly Buchungen'!D2:D859,$E21,'P23+P24 monthly Buchungen'!C2:C859,"&gt;="&amp;AK$4,'P23+P24 monthly Buchungen'!C2:C859,"&lt;"&amp;AK$5+1,'P23+P24 monthly Buchungen'!P2:P859,"Ausgaben")</f>
        <v>2662.09</v>
      </c>
      <c r="AL21" s="21"/>
      <c r="AO21" s="26">
        <f>SUMIFS('P23+P24 monthly Buchungen'!F2:F859,'P23+P24 monthly Buchungen'!D2:D859,$E21,'P23+P24 monthly Buchungen'!C2:C859,"&gt;="&amp;AO$4,'P23+P24 monthly Buchungen'!C2:C859,"&lt;"&amp;AO$5+1,'P23+P24 monthly Buchungen'!L2:L859,"Ausgaben")-SUMIFS('P23+P24 monthly Buchungen'!F2:F859,'P23+P24 monthly Buchungen'!D2:D859,$E21,'P23+P24 monthly Buchungen'!C2:C859,"&gt;="&amp;AO$4,'P23+P24 monthly Buchungen'!C2:C859,"&lt;"&amp;AO$5+1,'P23+P24 monthly Buchungen'!P2:P859,"Einnahmen")+SUMIFS('P23+P24 monthly Buchungen'!F2:F859,'P23+P24 monthly Buchungen'!D2:D859,$E21,'P23+P24 monthly Buchungen'!C2:C859,"&gt;="&amp;AO$4,'P23+P24 monthly Buchungen'!C2:C859,"&lt;"&amp;AO$5+1,'P23+P24 monthly Buchungen'!L2:L859,"Einnahmen")-SUMIFS('P23+P24 monthly Buchungen'!F2:F859,'P23+P24 monthly Buchungen'!D2:D859,$E21,'P23+P24 monthly Buchungen'!C2:C859,"&gt;="&amp;AO$4,'P23+P24 monthly Buchungen'!C2:C859,"&lt;"&amp;AO$5+1,'P23+P24 monthly Buchungen'!P2:P859,"Ausgaben")</f>
        <v>2724.79</v>
      </c>
      <c r="AP21" s="21"/>
      <c r="AS21" s="26">
        <f>SUMIFS('P23+P24 monthly Buchungen'!F2:F859,'P23+P24 monthly Buchungen'!D2:D859,$E21,'P23+P24 monthly Buchungen'!C2:C859,"&gt;="&amp;AS$4,'P23+P24 monthly Buchungen'!C2:C859,"&lt;"&amp;AS$5+1,'P23+P24 monthly Buchungen'!L2:L859,"Ausgaben")-SUMIFS('P23+P24 monthly Buchungen'!F2:F859,'P23+P24 monthly Buchungen'!D2:D859,$E21,'P23+P24 monthly Buchungen'!C2:C859,"&gt;="&amp;AS$4,'P23+P24 monthly Buchungen'!C2:C859,"&lt;"&amp;AS$5+1,'P23+P24 monthly Buchungen'!P2:P859,"Einnahmen")+SUMIFS('P23+P24 monthly Buchungen'!F2:F859,'P23+P24 monthly Buchungen'!D2:D859,$E21,'P23+P24 monthly Buchungen'!C2:C859,"&gt;="&amp;AS$4,'P23+P24 monthly Buchungen'!C2:C859,"&lt;"&amp;AS$5+1,'P23+P24 monthly Buchungen'!L2:L859,"Einnahmen")-SUMIFS('P23+P24 monthly Buchungen'!F2:F859,'P23+P24 monthly Buchungen'!D2:D859,$E21,'P23+P24 monthly Buchungen'!C2:C859,"&gt;="&amp;AS$4,'P23+P24 monthly Buchungen'!C2:C859,"&lt;"&amp;AS$5+1,'P23+P24 monthly Buchungen'!P2:P859,"Ausgaben")</f>
        <v>3246.91</v>
      </c>
      <c r="AT21" s="21"/>
      <c r="AW21" s="26">
        <f>SUMIFS('P23+P24 monthly Buchungen'!F2:F859,'P23+P24 monthly Buchungen'!D2:D859,$E21,'P23+P24 monthly Buchungen'!C2:C859,"&gt;="&amp;AW$4,'P23+P24 monthly Buchungen'!C2:C859,"&lt;"&amp;AW$5+1,'P23+P24 monthly Buchungen'!L2:L859,"Ausgaben")-SUMIFS('P23+P24 monthly Buchungen'!F2:F859,'P23+P24 monthly Buchungen'!D2:D859,$E21,'P23+P24 monthly Buchungen'!C2:C859,"&gt;="&amp;AW$4,'P23+P24 monthly Buchungen'!C2:C859,"&lt;"&amp;AW$5+1,'P23+P24 monthly Buchungen'!P2:P859,"Einnahmen")+SUMIFS('P23+P24 monthly Buchungen'!F2:F859,'P23+P24 monthly Buchungen'!D2:D859,$E21,'P23+P24 monthly Buchungen'!C2:C859,"&gt;="&amp;AW$4,'P23+P24 monthly Buchungen'!C2:C859,"&lt;"&amp;AW$5+1,'P23+P24 monthly Buchungen'!L2:L859,"Einnahmen")-SUMIFS('P23+P24 monthly Buchungen'!F2:F859,'P23+P24 monthly Buchungen'!D2:D859,$E21,'P23+P24 monthly Buchungen'!C2:C859,"&gt;="&amp;AW$4,'P23+P24 monthly Buchungen'!C2:C859,"&lt;"&amp;AW$5+1,'P23+P24 monthly Buchungen'!P2:P859,"Ausgaben")</f>
        <v>2783.86</v>
      </c>
      <c r="AX21" s="21"/>
      <c r="BA21" s="26">
        <f>SUMIFS('P23+P24 monthly Buchungen'!F2:F859,'P23+P24 monthly Buchungen'!D2:D859,$E21,'P23+P24 monthly Buchungen'!C2:C859,"&gt;="&amp;BA$4,'P23+P24 monthly Buchungen'!C2:C859,"&lt;"&amp;BA$5+1,'P23+P24 monthly Buchungen'!L2:L859,"Ausgaben")-SUMIFS('P23+P24 monthly Buchungen'!F2:F859,'P23+P24 monthly Buchungen'!D2:D859,$E21,'P23+P24 monthly Buchungen'!C2:C859,"&gt;="&amp;BA$4,'P23+P24 monthly Buchungen'!C2:C859,"&lt;"&amp;BA$5+1,'P23+P24 monthly Buchungen'!P2:P859,"Einnahmen")+SUMIFS('P23+P24 monthly Buchungen'!F2:F859,'P23+P24 monthly Buchungen'!D2:D859,$E21,'P23+P24 monthly Buchungen'!C2:C859,"&gt;="&amp;BA$4,'P23+P24 monthly Buchungen'!C2:C859,"&lt;"&amp;BA$5+1,'P23+P24 monthly Buchungen'!L2:L859,"Einnahmen")-SUMIFS('P23+P24 monthly Buchungen'!F2:F859,'P23+P24 monthly Buchungen'!D2:D859,$E21,'P23+P24 monthly Buchungen'!C2:C859,"&gt;="&amp;BA$4,'P23+P24 monthly Buchungen'!C2:C859,"&lt;"&amp;BA$5+1,'P23+P24 monthly Buchungen'!P2:P859,"Ausgaben")</f>
        <v>2783.86</v>
      </c>
      <c r="BB21" s="21"/>
      <c r="BE21" s="26">
        <f>SUMIFS('P23+P24 monthly Buchungen'!F2:F859,'P23+P24 monthly Buchungen'!D2:D859,$E21,'P23+P24 monthly Buchungen'!C2:C859,"&gt;="&amp;BE$4,'P23+P24 monthly Buchungen'!C2:C859,"&lt;"&amp;BE$5+1,'P23+P24 monthly Buchungen'!L2:L859,"Ausgaben")-SUMIFS('P23+P24 monthly Buchungen'!F2:F859,'P23+P24 monthly Buchungen'!D2:D859,$E21,'P23+P24 monthly Buchungen'!C2:C859,"&gt;="&amp;BE$4,'P23+P24 monthly Buchungen'!C2:C859,"&lt;"&amp;BE$5+1,'P23+P24 monthly Buchungen'!P2:P859,"Einnahmen")+SUMIFS('P23+P24 monthly Buchungen'!F2:F859,'P23+P24 monthly Buchungen'!D2:D859,$E21,'P23+P24 monthly Buchungen'!C2:C859,"&gt;="&amp;BE$4,'P23+P24 monthly Buchungen'!C2:C859,"&lt;"&amp;BE$5+1,'P23+P24 monthly Buchungen'!L2:L859,"Einnahmen")-SUMIFS('P23+P24 monthly Buchungen'!F2:F859,'P23+P24 monthly Buchungen'!D2:D859,$E21,'P23+P24 monthly Buchungen'!C2:C859,"&gt;="&amp;BE$4,'P23+P24 monthly Buchungen'!C2:C859,"&lt;"&amp;BE$5+1,'P23+P24 monthly Buchungen'!P2:P859,"Ausgaben")</f>
        <v>2783.86</v>
      </c>
      <c r="BF21" s="21"/>
      <c r="BI21" s="26">
        <f>SUMIFS('P23+P24 monthly Buchungen'!F2:F859,'P23+P24 monthly Buchungen'!D2:D859,$E21,'P23+P24 monthly Buchungen'!C2:C859,"&gt;="&amp;BI$4,'P23+P24 monthly Buchungen'!C2:C859,"&lt;"&amp;BI$5+1,'P23+P24 monthly Buchungen'!L2:L859,"Ausgaben")-SUMIFS('P23+P24 monthly Buchungen'!F2:F859,'P23+P24 monthly Buchungen'!D2:D859,$E21,'P23+P24 monthly Buchungen'!C2:C859,"&gt;="&amp;BI$4,'P23+P24 monthly Buchungen'!C2:C859,"&lt;"&amp;BI$5+1,'P23+P24 monthly Buchungen'!P2:P859,"Einnahmen")+SUMIFS('P23+P24 monthly Buchungen'!F2:F859,'P23+P24 monthly Buchungen'!D2:D859,$E21,'P23+P24 monthly Buchungen'!C2:C859,"&gt;="&amp;BI$4,'P23+P24 monthly Buchungen'!C2:C859,"&lt;"&amp;BI$5+1,'P23+P24 monthly Buchungen'!L2:L859,"Einnahmen")-SUMIFS('P23+P24 monthly Buchungen'!F2:F859,'P23+P24 monthly Buchungen'!D2:D859,$E21,'P23+P24 monthly Buchungen'!C2:C859,"&gt;="&amp;BI$4,'P23+P24 monthly Buchungen'!C2:C859,"&lt;"&amp;BI$5+1,'P23+P24 monthly Buchungen'!P2:P859,"Ausgaben")</f>
        <v>2783.86</v>
      </c>
      <c r="BJ21" s="21"/>
      <c r="BM21" s="26">
        <f>SUMIFS('P23+P24 monthly Buchungen'!F2:F859,'P23+P24 monthly Buchungen'!D2:D859,$E21,'P23+P24 monthly Buchungen'!C2:C859,"&gt;="&amp;BM$4,'P23+P24 monthly Buchungen'!C2:C859,"&lt;"&amp;BM$5+1,'P23+P24 monthly Buchungen'!L2:L859,"Ausgaben")-SUMIFS('P23+P24 monthly Buchungen'!F2:F859,'P23+P24 monthly Buchungen'!D2:D859,$E21,'P23+P24 monthly Buchungen'!C2:C859,"&gt;="&amp;BM$4,'P23+P24 monthly Buchungen'!C2:C859,"&lt;"&amp;BM$5+1,'P23+P24 monthly Buchungen'!P2:P859,"Einnahmen")+SUMIFS('P23+P24 monthly Buchungen'!F2:F859,'P23+P24 monthly Buchungen'!D2:D859,$E21,'P23+P24 monthly Buchungen'!C2:C859,"&gt;="&amp;BM$4,'P23+P24 monthly Buchungen'!C2:C859,"&lt;"&amp;BM$5+1,'P23+P24 monthly Buchungen'!L2:L859,"Einnahmen")-SUMIFS('P23+P24 monthly Buchungen'!F2:F859,'P23+P24 monthly Buchungen'!D2:D859,$E21,'P23+P24 monthly Buchungen'!C2:C859,"&gt;="&amp;BM$4,'P23+P24 monthly Buchungen'!C2:C859,"&lt;"&amp;BM$5+1,'P23+P24 monthly Buchungen'!P2:P859,"Ausgaben")</f>
        <v>5010.92</v>
      </c>
      <c r="BN21" s="21"/>
      <c r="BQ21" s="26">
        <f>SUMIFS('P23+P24 monthly Buchungen'!F2:F859,'P23+P24 monthly Buchungen'!D2:D859,$E21,'P23+P24 monthly Buchungen'!C2:C859,"&gt;="&amp;BQ$4,'P23+P24 monthly Buchungen'!C2:C859,"&lt;"&amp;BQ$5+1,'P23+P24 monthly Buchungen'!L2:L859,"Ausgaben")-SUMIFS('P23+P24 monthly Buchungen'!F2:F859,'P23+P24 monthly Buchungen'!D2:D859,$E21,'P23+P24 monthly Buchungen'!C2:C859,"&gt;="&amp;BQ$4,'P23+P24 monthly Buchungen'!C2:C859,"&lt;"&amp;BQ$5+1,'P23+P24 monthly Buchungen'!P2:P859,"Einnahmen")+SUMIFS('P23+P24 monthly Buchungen'!F2:F859,'P23+P24 monthly Buchungen'!D2:D859,$E21,'P23+P24 monthly Buchungen'!C2:C859,"&gt;="&amp;BQ$4,'P23+P24 monthly Buchungen'!C2:C859,"&lt;"&amp;BQ$5+1,'P23+P24 monthly Buchungen'!L2:L859,"Einnahmen")-SUMIFS('P23+P24 monthly Buchungen'!F2:F859,'P23+P24 monthly Buchungen'!D2:D859,$E21,'P23+P24 monthly Buchungen'!C2:C859,"&gt;="&amp;BQ$4,'P23+P24 monthly Buchungen'!C2:C859,"&lt;"&amp;BQ$5+1,'P23+P24 monthly Buchungen'!P2:P859,"Ausgaben")</f>
        <v>2783.86</v>
      </c>
      <c r="BR21" s="21"/>
      <c r="BU21" s="29">
        <v>35825</v>
      </c>
      <c r="BV21" s="21"/>
      <c r="BY21" s="29">
        <v>35825</v>
      </c>
      <c r="BZ21" s="21"/>
      <c r="CC21" s="26">
        <f>SUMIFS('P23+P24 monthly Buchungen'!F2:F859,'P23+P24 monthly Buchungen'!D2:D859,$E21,'P23+P24 monthly Buchungen'!C2:C859,"&gt;="&amp;CC$4,'P23+P24 monthly Buchungen'!C2:C859,"&lt;"&amp;CC$5+1,'P23+P24 monthly Buchungen'!L2:L859,"Ausgaben")-SUMIFS('P23+P24 monthly Buchungen'!F2:F859,'P23+P24 monthly Buchungen'!D2:D859,$E21,'P23+P24 monthly Buchungen'!C2:C859,"&gt;="&amp;CC$4,'P23+P24 monthly Buchungen'!C2:C859,"&lt;"&amp;CC$5+1,'P23+P24 monthly Buchungen'!P2:P859,"Einnahmen")+SUMIFS('P23+P24 monthly Buchungen'!F2:F859,'P23+P24 monthly Buchungen'!D2:D859,$E21,'P23+P24 monthly Buchungen'!C2:C859,"&gt;="&amp;CC$4,'P23+P24 monthly Buchungen'!C2:C859,"&lt;"&amp;CC$5+1,'P23+P24 monthly Buchungen'!L2:L859,"Einnahmen")-SUMIFS('P23+P24 monthly Buchungen'!F2:F859,'P23+P24 monthly Buchungen'!D2:D859,$E21,'P23+P24 monthly Buchungen'!C2:C859,"&gt;="&amp;CC$4,'P23+P24 monthly Buchungen'!C2:C859,"&lt;"&amp;CC$5+1,'P23+P24 monthly Buchungen'!P2:P859,"Ausgaben")</f>
        <v>2770.7000000000003</v>
      </c>
      <c r="CD21" s="21"/>
      <c r="CG21" s="26">
        <f>SUMIFS('P23+P24 monthly Buchungen'!F2:F859,'P23+P24 monthly Buchungen'!D2:D859,$E21,'P23+P24 monthly Buchungen'!C2:C859,"&gt;="&amp;CG$4,'P23+P24 monthly Buchungen'!C2:C859,"&lt;"&amp;CG$5+1,'P23+P24 monthly Buchungen'!L2:L859,"Ausgaben")-SUMIFS('P23+P24 monthly Buchungen'!F2:F859,'P23+P24 monthly Buchungen'!D2:D859,$E21,'P23+P24 monthly Buchungen'!C2:C859,"&gt;="&amp;CG$4,'P23+P24 monthly Buchungen'!C2:C859,"&lt;"&amp;CG$5+1,'P23+P24 monthly Buchungen'!P2:P859,"Einnahmen")+SUMIFS('P23+P24 monthly Buchungen'!F2:F859,'P23+P24 monthly Buchungen'!D2:D859,$E21,'P23+P24 monthly Buchungen'!C2:C859,"&gt;="&amp;CG$4,'P23+P24 monthly Buchungen'!C2:C859,"&lt;"&amp;CG$5+1,'P23+P24 monthly Buchungen'!L2:L859,"Einnahmen")-SUMIFS('P23+P24 monthly Buchungen'!F2:F859,'P23+P24 monthly Buchungen'!D2:D859,$E21,'P23+P24 monthly Buchungen'!C2:C859,"&gt;="&amp;CG$4,'P23+P24 monthly Buchungen'!C2:C859,"&lt;"&amp;CG$5+1,'P23+P24 monthly Buchungen'!P2:P859,"Ausgaben")</f>
        <v>2770.7000000000003</v>
      </c>
      <c r="CH21" s="21"/>
      <c r="CK21" s="26">
        <f>SUMIFS('P23+P24 monthly Buchungen'!F2:F859,'P23+P24 monthly Buchungen'!D2:D859,$E21,'P23+P24 monthly Buchungen'!C2:C859,"&gt;="&amp;CK$4,'P23+P24 monthly Buchungen'!C2:C859,"&lt;"&amp;CK$5+1,'P23+P24 monthly Buchungen'!L2:L859,"Ausgaben")-SUMIFS('P23+P24 monthly Buchungen'!F2:F859,'P23+P24 monthly Buchungen'!D2:D859,$E21,'P23+P24 monthly Buchungen'!C2:C859,"&gt;="&amp;CK$4,'P23+P24 monthly Buchungen'!C2:C859,"&lt;"&amp;CK$5+1,'P23+P24 monthly Buchungen'!P2:P859,"Einnahmen")+SUMIFS('P23+P24 monthly Buchungen'!F2:F859,'P23+P24 monthly Buchungen'!D2:D859,$E21,'P23+P24 monthly Buchungen'!C2:C859,"&gt;="&amp;CK$4,'P23+P24 monthly Buchungen'!C2:C859,"&lt;"&amp;CK$5+1,'P23+P24 monthly Buchungen'!L2:L859,"Einnahmen")-SUMIFS('P23+P24 monthly Buchungen'!F2:F859,'P23+P24 monthly Buchungen'!D2:D859,$E21,'P23+P24 monthly Buchungen'!C2:C859,"&gt;="&amp;CK$4,'P23+P24 monthly Buchungen'!C2:C859,"&lt;"&amp;CK$5+1,'P23+P24 monthly Buchungen'!P2:P859,"Ausgaben")</f>
        <v>2937.0699999999997</v>
      </c>
      <c r="CL21" s="21"/>
      <c r="CO21" s="26">
        <f>SUMIFS('P23+P24 monthly Buchungen'!F2:F859,'P23+P24 monthly Buchungen'!D2:D859,$E21,'P23+P24 monthly Buchungen'!C2:C859,"&gt;="&amp;CO$4,'P23+P24 monthly Buchungen'!C2:C859,"&lt;"&amp;CO$5+1,'P23+P24 monthly Buchungen'!L2:L859,"Ausgaben")-SUMIFS('P23+P24 monthly Buchungen'!F2:F859,'P23+P24 monthly Buchungen'!D2:D859,$E21,'P23+P24 monthly Buchungen'!C2:C859,"&gt;="&amp;CO$4,'P23+P24 monthly Buchungen'!C2:C859,"&lt;"&amp;CO$5+1,'P23+P24 monthly Buchungen'!P2:P859,"Einnahmen")+SUMIFS('P23+P24 monthly Buchungen'!F2:F859,'P23+P24 monthly Buchungen'!D2:D859,$E21,'P23+P24 monthly Buchungen'!C2:C859,"&gt;="&amp;CO$4,'P23+P24 monthly Buchungen'!C2:C859,"&lt;"&amp;CO$5+1,'P23+P24 monthly Buchungen'!L2:L859,"Einnahmen")-SUMIFS('P23+P24 monthly Buchungen'!F2:F859,'P23+P24 monthly Buchungen'!D2:D859,$E21,'P23+P24 monthly Buchungen'!C2:C859,"&gt;="&amp;CO$4,'P23+P24 monthly Buchungen'!C2:C859,"&lt;"&amp;CO$5+1,'P23+P24 monthly Buchungen'!P2:P859,"Ausgaben")</f>
        <v>2937.0699999999997</v>
      </c>
      <c r="CP21" s="21"/>
      <c r="CS21" s="26">
        <f>SUMIFS('P23+P24 monthly Buchungen'!F2:F859,'P23+P24 monthly Buchungen'!D2:D859,$E21,'P23+P24 monthly Buchungen'!C2:C859,"&gt;="&amp;CS$4,'P23+P24 monthly Buchungen'!C2:C859,"&lt;"&amp;CS$5+1,'P23+P24 monthly Buchungen'!L2:L859,"Ausgaben")-SUMIFS('P23+P24 monthly Buchungen'!F2:F859,'P23+P24 monthly Buchungen'!D2:D859,$E21,'P23+P24 monthly Buchungen'!C2:C859,"&gt;="&amp;CS$4,'P23+P24 monthly Buchungen'!C2:C859,"&lt;"&amp;CS$5+1,'P23+P24 monthly Buchungen'!P2:P859,"Einnahmen")+SUMIFS('P23+P24 monthly Buchungen'!F2:F859,'P23+P24 monthly Buchungen'!D2:D859,$E21,'P23+P24 monthly Buchungen'!C2:C859,"&gt;="&amp;CS$4,'P23+P24 monthly Buchungen'!C2:C859,"&lt;"&amp;CS$5+1,'P23+P24 monthly Buchungen'!L2:L859,"Einnahmen")-SUMIFS('P23+P24 monthly Buchungen'!F2:F859,'P23+P24 monthly Buchungen'!D2:D859,$E21,'P23+P24 monthly Buchungen'!C2:C859,"&gt;="&amp;CS$4,'P23+P24 monthly Buchungen'!C2:C859,"&lt;"&amp;CS$5+1,'P23+P24 monthly Buchungen'!P2:P859,"Ausgaben")</f>
        <v>3054.8</v>
      </c>
      <c r="CT21" s="21"/>
      <c r="CW21" s="26">
        <f>SUMIFS('P23+P24 monthly Buchungen'!F2:F859,'P23+P24 monthly Buchungen'!D2:D859,$E21,'P23+P24 monthly Buchungen'!C2:C859,"&gt;="&amp;CW$4,'P23+P24 monthly Buchungen'!C2:C859,"&lt;"&amp;CW$5+1,'P23+P24 monthly Buchungen'!L2:L859,"Ausgaben")-SUMIFS('P23+P24 monthly Buchungen'!F2:F859,'P23+P24 monthly Buchungen'!D2:D859,$E21,'P23+P24 monthly Buchungen'!C2:C859,"&gt;="&amp;CW$4,'P23+P24 monthly Buchungen'!C2:C859,"&lt;"&amp;CW$5+1,'P23+P24 monthly Buchungen'!P2:P859,"Einnahmen")+SUMIFS('P23+P24 monthly Buchungen'!F2:F859,'P23+P24 monthly Buchungen'!D2:D859,$E21,'P23+P24 monthly Buchungen'!C2:C859,"&gt;="&amp;CW$4,'P23+P24 monthly Buchungen'!C2:C859,"&lt;"&amp;CW$5+1,'P23+P24 monthly Buchungen'!L2:L859,"Einnahmen")-SUMIFS('P23+P24 monthly Buchungen'!F2:F859,'P23+P24 monthly Buchungen'!D2:D859,$E21,'P23+P24 monthly Buchungen'!C2:C859,"&gt;="&amp;CW$4,'P23+P24 monthly Buchungen'!C2:C859,"&lt;"&amp;CW$5+1,'P23+P24 monthly Buchungen'!P2:P859,"Ausgaben")</f>
        <v>2937.0699999999997</v>
      </c>
      <c r="CX21" s="21"/>
      <c r="DA21" s="26">
        <f>SUMIFS('P23+P24 monthly Buchungen'!F2:F859,'P23+P24 monthly Buchungen'!D2:D859,$E21,'P23+P24 monthly Buchungen'!C2:C859,"&gt;="&amp;DA$4,'P23+P24 monthly Buchungen'!C2:C859,"&lt;"&amp;DA$5+1,'P23+P24 monthly Buchungen'!L2:L859,"Ausgaben")-SUMIFS('P23+P24 monthly Buchungen'!F2:F859,'P23+P24 monthly Buchungen'!D2:D859,$E21,'P23+P24 monthly Buchungen'!C2:C859,"&gt;="&amp;DA$4,'P23+P24 monthly Buchungen'!C2:C859,"&lt;"&amp;DA$5+1,'P23+P24 monthly Buchungen'!P2:P859,"Einnahmen")+SUMIFS('P23+P24 monthly Buchungen'!F2:F859,'P23+P24 monthly Buchungen'!D2:D859,$E21,'P23+P24 monthly Buchungen'!C2:C859,"&gt;="&amp;DA$4,'P23+P24 monthly Buchungen'!C2:C859,"&lt;"&amp;DA$5+1,'P23+P24 monthly Buchungen'!L2:L859,"Einnahmen")-SUMIFS('P23+P24 monthly Buchungen'!F2:F859,'P23+P24 monthly Buchungen'!D2:D859,$E21,'P23+P24 monthly Buchungen'!C2:C859,"&gt;="&amp;DA$4,'P23+P24 monthly Buchungen'!C2:C859,"&lt;"&amp;DA$5+1,'P23+P24 monthly Buchungen'!P2:P859,"Ausgaben")</f>
        <v>2937.0699999999997</v>
      </c>
      <c r="DB21" s="21"/>
      <c r="DE21" s="26">
        <f>SUMIFS('P23+P24 monthly Buchungen'!F2:F859,'P23+P24 monthly Buchungen'!D2:D859,$E21,'P23+P24 monthly Buchungen'!C2:C859,"&gt;="&amp;DE$4,'P23+P24 monthly Buchungen'!C2:C859,"&lt;"&amp;DE$5+1,'P23+P24 monthly Buchungen'!L2:L859,"Ausgaben")-SUMIFS('P23+P24 monthly Buchungen'!F2:F859,'P23+P24 monthly Buchungen'!D2:D859,$E21,'P23+P24 monthly Buchungen'!C2:C859,"&gt;="&amp;DE$4,'P23+P24 monthly Buchungen'!C2:C859,"&lt;"&amp;DE$5+1,'P23+P24 monthly Buchungen'!P2:P859,"Einnahmen")+SUMIFS('P23+P24 monthly Buchungen'!F2:F859,'P23+P24 monthly Buchungen'!D2:D859,$E21,'P23+P24 monthly Buchungen'!C2:C859,"&gt;="&amp;DE$4,'P23+P24 monthly Buchungen'!C2:C859,"&lt;"&amp;DE$5+1,'P23+P24 monthly Buchungen'!L2:L859,"Einnahmen")-SUMIFS('P23+P24 monthly Buchungen'!F2:F859,'P23+P24 monthly Buchungen'!D2:D859,$E21,'P23+P24 monthly Buchungen'!C2:C859,"&gt;="&amp;DE$4,'P23+P24 monthly Buchungen'!C2:C859,"&lt;"&amp;DE$5+1,'P23+P24 monthly Buchungen'!P2:P859,"Ausgaben")</f>
        <v>2937.0699999999997</v>
      </c>
      <c r="DF21" s="21"/>
      <c r="DI21" s="26">
        <f>SUMIFS('P23+P24 monthly Buchungen'!F2:F859,'P23+P24 monthly Buchungen'!D2:D859,$E21,'P23+P24 monthly Buchungen'!C2:C859,"&gt;="&amp;DI$4,'P23+P24 monthly Buchungen'!C2:C859,"&lt;"&amp;DI$5+1,'P23+P24 monthly Buchungen'!L2:L859,"Ausgaben")-SUMIFS('P23+P24 monthly Buchungen'!F2:F859,'P23+P24 monthly Buchungen'!D2:D859,$E21,'P23+P24 monthly Buchungen'!C2:C859,"&gt;="&amp;DI$4,'P23+P24 monthly Buchungen'!C2:C859,"&lt;"&amp;DI$5+1,'P23+P24 monthly Buchungen'!P2:P859,"Einnahmen")+SUMIFS('P23+P24 monthly Buchungen'!F2:F859,'P23+P24 monthly Buchungen'!D2:D859,$E21,'P23+P24 monthly Buchungen'!C2:C859,"&gt;="&amp;DI$4,'P23+P24 monthly Buchungen'!C2:C859,"&lt;"&amp;DI$5+1,'P23+P24 monthly Buchungen'!L2:L859,"Einnahmen")-SUMIFS('P23+P24 monthly Buchungen'!F2:F859,'P23+P24 monthly Buchungen'!D2:D859,$E21,'P23+P24 monthly Buchungen'!C2:C859,"&gt;="&amp;DI$4,'P23+P24 monthly Buchungen'!C2:C859,"&lt;"&amp;DI$5+1,'P23+P24 monthly Buchungen'!P2:P859,"Ausgaben")</f>
        <v>2951.35</v>
      </c>
      <c r="DJ21" s="21"/>
      <c r="DM21" s="26">
        <f>SUMIFS('P23+P24 monthly Buchungen'!F2:F859,'P23+P24 monthly Buchungen'!D2:D859,$E21,'P23+P24 monthly Buchungen'!C2:C859,"&gt;="&amp;DM$4,'P23+P24 monthly Buchungen'!C2:C859,"&lt;"&amp;DM$5+1,'P23+P24 monthly Buchungen'!L2:L859,"Ausgaben")-SUMIFS('P23+P24 monthly Buchungen'!F2:F859,'P23+P24 monthly Buchungen'!D2:D859,$E21,'P23+P24 monthly Buchungen'!C2:C859,"&gt;="&amp;DM$4,'P23+P24 monthly Buchungen'!C2:C859,"&lt;"&amp;DM$5+1,'P23+P24 monthly Buchungen'!P2:P859,"Einnahmen")+SUMIFS('P23+P24 monthly Buchungen'!F2:F859,'P23+P24 monthly Buchungen'!D2:D859,$E21,'P23+P24 monthly Buchungen'!C2:C859,"&gt;="&amp;DM$4,'P23+P24 monthly Buchungen'!C2:C859,"&lt;"&amp;DM$5+1,'P23+P24 monthly Buchungen'!L2:L859,"Einnahmen")-SUMIFS('P23+P24 monthly Buchungen'!F2:F859,'P23+P24 monthly Buchungen'!D2:D859,$E21,'P23+P24 monthly Buchungen'!C2:C859,"&gt;="&amp;DM$4,'P23+P24 monthly Buchungen'!C2:C859,"&lt;"&amp;DM$5+1,'P23+P24 monthly Buchungen'!P2:P859,"Ausgaben")</f>
        <v>3054.21</v>
      </c>
      <c r="DN21" s="21"/>
      <c r="DQ21" s="26">
        <f>SUMIFS('P23+P24 monthly Buchungen'!F2:F859,'P23+P24 monthly Buchungen'!D2:D859,$E21,'P23+P24 monthly Buchungen'!C2:C859,"&gt;="&amp;DQ$4,'P23+P24 monthly Buchungen'!C2:C859,"&lt;"&amp;DQ$5+1,'P23+P24 monthly Buchungen'!L2:L859,"Ausgaben")-SUMIFS('P23+P24 monthly Buchungen'!F2:F859,'P23+P24 monthly Buchungen'!D2:D859,$E21,'P23+P24 monthly Buchungen'!C2:C859,"&gt;="&amp;DQ$4,'P23+P24 monthly Buchungen'!C2:C859,"&lt;"&amp;DQ$5+1,'P23+P24 monthly Buchungen'!P2:P859,"Einnahmen")+SUMIFS('P23+P24 monthly Buchungen'!F2:F859,'P23+P24 monthly Buchungen'!D2:D859,$E21,'P23+P24 monthly Buchungen'!C2:C859,"&gt;="&amp;DQ$4,'P23+P24 monthly Buchungen'!C2:C859,"&lt;"&amp;DQ$5+1,'P23+P24 monthly Buchungen'!L2:L859,"Einnahmen")-SUMIFS('P23+P24 monthly Buchungen'!F2:F859,'P23+P24 monthly Buchungen'!D2:D859,$E21,'P23+P24 monthly Buchungen'!C2:C859,"&gt;="&amp;DQ$4,'P23+P24 monthly Buchungen'!C2:C859,"&lt;"&amp;DQ$5+1,'P23+P24 monthly Buchungen'!P2:P859,"Ausgaben")</f>
        <v>5138.1100000000006</v>
      </c>
      <c r="DR21" s="21"/>
      <c r="DU21" s="26">
        <f>SUMIFS('P23+P24 monthly Buchungen'!F2:F859,'P23+P24 monthly Buchungen'!D2:D859,$E21,'P23+P24 monthly Buchungen'!C2:C859,"&gt;="&amp;DU$4,'P23+P24 monthly Buchungen'!C2:C859,"&lt;"&amp;DU$5+1,'P23+P24 monthly Buchungen'!L2:L859,"Ausgaben")-SUMIFS('P23+P24 monthly Buchungen'!F2:F859,'P23+P24 monthly Buchungen'!D2:D859,$E21,'P23+P24 monthly Buchungen'!C2:C859,"&gt;="&amp;DU$4,'P23+P24 monthly Buchungen'!C2:C859,"&lt;"&amp;DU$5+1,'P23+P24 monthly Buchungen'!P2:P859,"Einnahmen")+SUMIFS('P23+P24 monthly Buchungen'!F2:F859,'P23+P24 monthly Buchungen'!D2:D859,$E21,'P23+P24 monthly Buchungen'!C2:C859,"&gt;="&amp;DU$4,'P23+P24 monthly Buchungen'!C2:C859,"&lt;"&amp;DU$5+1,'P23+P24 monthly Buchungen'!L2:L859,"Einnahmen")-SUMIFS('P23+P24 monthly Buchungen'!F2:F859,'P23+P24 monthly Buchungen'!D2:D859,$E21,'P23+P24 monthly Buchungen'!C2:C859,"&gt;="&amp;DU$4,'P23+P24 monthly Buchungen'!C2:C859,"&lt;"&amp;DU$5+1,'P23+P24 monthly Buchungen'!P2:P859,"Ausgaben")</f>
        <v>2537.71</v>
      </c>
      <c r="DV21" s="21"/>
      <c r="DY21" s="29">
        <v>35825</v>
      </c>
      <c r="DZ21" s="21"/>
      <c r="EC21" s="29">
        <v>35825</v>
      </c>
      <c r="ED21" s="21"/>
      <c r="EG21" s="26">
        <f>SUMIFS('P23+P24 monthly Buchungen'!F2:F859,'P23+P24 monthly Buchungen'!D2:D859,$E21,'P23+P24 monthly Buchungen'!C2:C859,"&gt;="&amp;EG$4,'P23+P24 monthly Buchungen'!C2:C859,"&lt;"&amp;EG$5+1,'P23+P24 monthly Buchungen'!L2:L859,"Ausgaben")-SUMIFS('P23+P24 monthly Buchungen'!F2:F859,'P23+P24 monthly Buchungen'!D2:D859,$E21,'P23+P24 monthly Buchungen'!C2:C859,"&gt;="&amp;EG$4,'P23+P24 monthly Buchungen'!C2:C859,"&lt;"&amp;EG$5+1,'P23+P24 monthly Buchungen'!P2:P859,"Einnahmen")+SUMIFS('P23+P24 monthly Buchungen'!F2:F859,'P23+P24 monthly Buchungen'!D2:D859,$E21,'P23+P24 monthly Buchungen'!C2:C859,"&gt;="&amp;EG$4,'P23+P24 monthly Buchungen'!C2:C859,"&lt;"&amp;EG$5+1,'P23+P24 monthly Buchungen'!L2:L859,"Einnahmen")-SUMIFS('P23+P24 monthly Buchungen'!F2:F859,'P23+P24 monthly Buchungen'!D2:D859,$E21,'P23+P24 monthly Buchungen'!C2:C859,"&gt;="&amp;EG$4,'P23+P24 monthly Buchungen'!C2:C859,"&lt;"&amp;EG$5+1,'P23+P24 monthly Buchungen'!P2:P859,"Ausgaben")</f>
        <v>2952.7799999999997</v>
      </c>
      <c r="EH21" s="21"/>
      <c r="EK21" s="26">
        <f>SUMIFS('P23+P24 monthly Buchungen'!F2:F859,'P23+P24 monthly Buchungen'!D2:D859,$E21,'P23+P24 monthly Buchungen'!C2:C859,"&gt;="&amp;EK$4,'P23+P24 monthly Buchungen'!C2:C859,"&lt;"&amp;EK$5+1,'P23+P24 monthly Buchungen'!L2:L859,"Ausgaben")-SUMIFS('P23+P24 monthly Buchungen'!F2:F859,'P23+P24 monthly Buchungen'!D2:D859,$E21,'P23+P24 monthly Buchungen'!C2:C859,"&gt;="&amp;EK$4,'P23+P24 monthly Buchungen'!C2:C859,"&lt;"&amp;EK$5+1,'P23+P24 monthly Buchungen'!P2:P859,"Einnahmen")+SUMIFS('P23+P24 monthly Buchungen'!F2:F859,'P23+P24 monthly Buchungen'!D2:D859,$E21,'P23+P24 monthly Buchungen'!C2:C859,"&gt;="&amp;EK$4,'P23+P24 monthly Buchungen'!C2:C859,"&lt;"&amp;EK$5+1,'P23+P24 monthly Buchungen'!L2:L859,"Einnahmen")-SUMIFS('P23+P24 monthly Buchungen'!F2:F859,'P23+P24 monthly Buchungen'!D2:D859,$E21,'P23+P24 monthly Buchungen'!C2:C859,"&gt;="&amp;EK$4,'P23+P24 monthly Buchungen'!C2:C859,"&lt;"&amp;EK$5+1,'P23+P24 monthly Buchungen'!P2:P859,"Ausgaben")</f>
        <v>2952.7799999999997</v>
      </c>
      <c r="EL21" s="21"/>
      <c r="EO21" s="26">
        <f>SUMIFS('P23+P24 monthly Buchungen'!F2:F859,'P23+P24 monthly Buchungen'!D2:D859,$E21,'P23+P24 monthly Buchungen'!C2:C859,"&gt;="&amp;EO$4,'P23+P24 monthly Buchungen'!C2:C859,"&lt;"&amp;EO$5+1,'P23+P24 monthly Buchungen'!L2:L859,"Ausgaben")-SUMIFS('P23+P24 monthly Buchungen'!F2:F859,'P23+P24 monthly Buchungen'!D2:D859,$E21,'P23+P24 monthly Buchungen'!C2:C859,"&gt;="&amp;EO$4,'P23+P24 monthly Buchungen'!C2:C859,"&lt;"&amp;EO$5+1,'P23+P24 monthly Buchungen'!P2:P859,"Einnahmen")+SUMIFS('P23+P24 monthly Buchungen'!F2:F859,'P23+P24 monthly Buchungen'!D2:D859,$E21,'P23+P24 monthly Buchungen'!C2:C859,"&gt;="&amp;EO$4,'P23+P24 monthly Buchungen'!C2:C859,"&lt;"&amp;EO$5+1,'P23+P24 monthly Buchungen'!L2:L859,"Einnahmen")-SUMIFS('P23+P24 monthly Buchungen'!F2:F859,'P23+P24 monthly Buchungen'!D2:D859,$E21,'P23+P24 monthly Buchungen'!C2:C859,"&gt;="&amp;EO$4,'P23+P24 monthly Buchungen'!C2:C859,"&lt;"&amp;EO$5+1,'P23+P24 monthly Buchungen'!P2:P859,"Ausgaben")</f>
        <v>2952.7799999999997</v>
      </c>
      <c r="EP21" s="21"/>
      <c r="ES21" s="26">
        <f>SUMIFS('P23+P24 monthly Buchungen'!F2:F859,'P23+P24 monthly Buchungen'!D2:D859,$E21,'P23+P24 monthly Buchungen'!C2:C859,"&gt;="&amp;ES$4,'P23+P24 monthly Buchungen'!C2:C859,"&lt;"&amp;ES$5+1,'P23+P24 monthly Buchungen'!L2:L859,"Ausgaben")-SUMIFS('P23+P24 monthly Buchungen'!F2:F859,'P23+P24 monthly Buchungen'!D2:D859,$E21,'P23+P24 monthly Buchungen'!C2:C859,"&gt;="&amp;ES$4,'P23+P24 monthly Buchungen'!C2:C859,"&lt;"&amp;ES$5+1,'P23+P24 monthly Buchungen'!P2:P859,"Einnahmen")+SUMIFS('P23+P24 monthly Buchungen'!F2:F859,'P23+P24 monthly Buchungen'!D2:D859,$E21,'P23+P24 monthly Buchungen'!C2:C859,"&gt;="&amp;ES$4,'P23+P24 monthly Buchungen'!C2:C859,"&lt;"&amp;ES$5+1,'P23+P24 monthly Buchungen'!L2:L859,"Einnahmen")-SUMIFS('P23+P24 monthly Buchungen'!F2:F859,'P23+P24 monthly Buchungen'!D2:D859,$E21,'P23+P24 monthly Buchungen'!C2:C859,"&gt;="&amp;ES$4,'P23+P24 monthly Buchungen'!C2:C859,"&lt;"&amp;ES$5+1,'P23+P24 monthly Buchungen'!P2:P859,"Ausgaben")</f>
        <v>2952.7799999999997</v>
      </c>
      <c r="ET21" s="21"/>
      <c r="EW21" s="26">
        <f>SUMIFS('P23+P24 monthly Buchungen'!F2:F859,'P23+P24 monthly Buchungen'!D2:D859,$E21,'P23+P24 monthly Buchungen'!C2:C859,"&gt;="&amp;EW$4,'P23+P24 monthly Buchungen'!C2:C859,"&lt;"&amp;EW$5+1,'P23+P24 monthly Buchungen'!L2:L859,"Ausgaben")-SUMIFS('P23+P24 monthly Buchungen'!F2:F859,'P23+P24 monthly Buchungen'!D2:D859,$E21,'P23+P24 monthly Buchungen'!C2:C859,"&gt;="&amp;EW$4,'P23+P24 monthly Buchungen'!C2:C859,"&lt;"&amp;EW$5+1,'P23+P24 monthly Buchungen'!P2:P859,"Einnahmen")+SUMIFS('P23+P24 monthly Buchungen'!F2:F859,'P23+P24 monthly Buchungen'!D2:D859,$E21,'P23+P24 monthly Buchungen'!C2:C859,"&gt;="&amp;EW$4,'P23+P24 monthly Buchungen'!C2:C859,"&lt;"&amp;EW$5+1,'P23+P24 monthly Buchungen'!L2:L859,"Einnahmen")-SUMIFS('P23+P24 monthly Buchungen'!F2:F859,'P23+P24 monthly Buchungen'!D2:D859,$E21,'P23+P24 monthly Buchungen'!C2:C859,"&gt;="&amp;EW$4,'P23+P24 monthly Buchungen'!C2:C859,"&lt;"&amp;EW$5+1,'P23+P24 monthly Buchungen'!P2:P859,"Ausgaben")</f>
        <v>0</v>
      </c>
      <c r="EX21" s="21"/>
      <c r="FA21" s="26">
        <f>SUMIFS('P23+P24 monthly Buchungen'!F2:F859,'P23+P24 monthly Buchungen'!D2:D859,$E21,'P23+P24 monthly Buchungen'!C2:C859,"&gt;="&amp;FA$4,'P23+P24 monthly Buchungen'!C2:C859,"&lt;"&amp;FA$5+1,'P23+P24 monthly Buchungen'!L2:L859,"Ausgaben")-SUMIFS('P23+P24 monthly Buchungen'!F2:F859,'P23+P24 monthly Buchungen'!D2:D859,$E21,'P23+P24 monthly Buchungen'!C2:C859,"&gt;="&amp;FA$4,'P23+P24 monthly Buchungen'!C2:C859,"&lt;"&amp;FA$5+1,'P23+P24 monthly Buchungen'!P2:P859,"Einnahmen")+SUMIFS('P23+P24 monthly Buchungen'!F2:F859,'P23+P24 monthly Buchungen'!D2:D859,$E21,'P23+P24 monthly Buchungen'!C2:C859,"&gt;="&amp;FA$4,'P23+P24 monthly Buchungen'!C2:C859,"&lt;"&amp;FA$5+1,'P23+P24 monthly Buchungen'!L2:L859,"Einnahmen")-SUMIFS('P23+P24 monthly Buchungen'!F2:F859,'P23+P24 monthly Buchungen'!D2:D859,$E21,'P23+P24 monthly Buchungen'!C2:C859,"&gt;="&amp;FA$4,'P23+P24 monthly Buchungen'!C2:C859,"&lt;"&amp;FA$5+1,'P23+P24 monthly Buchungen'!P2:P859,"Ausgaben")</f>
        <v>0</v>
      </c>
      <c r="FB21" s="21"/>
      <c r="FE21" s="26">
        <f>SUMIFS('P23+P24 monthly Buchungen'!F2:F859,'P23+P24 monthly Buchungen'!D2:D859,$E21,'P23+P24 monthly Buchungen'!C2:C859,"&gt;="&amp;FE$4,'P23+P24 monthly Buchungen'!C2:C859,"&lt;"&amp;FE$5+1,'P23+P24 monthly Buchungen'!L2:L859,"Ausgaben")-SUMIFS('P23+P24 monthly Buchungen'!F2:F859,'P23+P24 monthly Buchungen'!D2:D859,$E21,'P23+P24 monthly Buchungen'!C2:C859,"&gt;="&amp;FE$4,'P23+P24 monthly Buchungen'!C2:C859,"&lt;"&amp;FE$5+1,'P23+P24 monthly Buchungen'!P2:P859,"Einnahmen")+SUMIFS('P23+P24 monthly Buchungen'!F2:F859,'P23+P24 monthly Buchungen'!D2:D859,$E21,'P23+P24 monthly Buchungen'!C2:C859,"&gt;="&amp;FE$4,'P23+P24 monthly Buchungen'!C2:C859,"&lt;"&amp;FE$5+1,'P23+P24 monthly Buchungen'!L2:L859,"Einnahmen")-SUMIFS('P23+P24 monthly Buchungen'!F2:F859,'P23+P24 monthly Buchungen'!D2:D859,$E21,'P23+P24 monthly Buchungen'!C2:C859,"&gt;="&amp;FE$4,'P23+P24 monthly Buchungen'!C2:C859,"&lt;"&amp;FE$5+1,'P23+P24 monthly Buchungen'!P2:P859,"Ausgaben")</f>
        <v>0</v>
      </c>
      <c r="FF21" s="21"/>
      <c r="FI21" s="26">
        <f>SUMIFS('P23+P24 monthly Buchungen'!F2:F859,'P23+P24 monthly Buchungen'!D2:D859,$E21,'P23+P24 monthly Buchungen'!C2:C859,"&gt;="&amp;FI$4,'P23+P24 monthly Buchungen'!C2:C859,"&lt;"&amp;FI$5+1,'P23+P24 monthly Buchungen'!L2:L859,"Ausgaben")-SUMIFS('P23+P24 monthly Buchungen'!F2:F859,'P23+P24 monthly Buchungen'!D2:D859,$E21,'P23+P24 monthly Buchungen'!C2:C859,"&gt;="&amp;FI$4,'P23+P24 monthly Buchungen'!C2:C859,"&lt;"&amp;FI$5+1,'P23+P24 monthly Buchungen'!P2:P859,"Einnahmen")+SUMIFS('P23+P24 monthly Buchungen'!F2:F859,'P23+P24 monthly Buchungen'!D2:D859,$E21,'P23+P24 monthly Buchungen'!C2:C859,"&gt;="&amp;FI$4,'P23+P24 monthly Buchungen'!C2:C859,"&lt;"&amp;FI$5+1,'P23+P24 monthly Buchungen'!L2:L859,"Einnahmen")-SUMIFS('P23+P24 monthly Buchungen'!F2:F859,'P23+P24 monthly Buchungen'!D2:D859,$E21,'P23+P24 monthly Buchungen'!C2:C859,"&gt;="&amp;FI$4,'P23+P24 monthly Buchungen'!C2:C859,"&lt;"&amp;FI$5+1,'P23+P24 monthly Buchungen'!P2:P859,"Ausgaben")</f>
        <v>0</v>
      </c>
      <c r="FJ21" s="21"/>
      <c r="FM21" s="26">
        <f>SUMIFS('P23+P24 monthly Buchungen'!F2:F859,'P23+P24 monthly Buchungen'!D2:D859,$E21,'P23+P24 monthly Buchungen'!C2:C859,"&gt;="&amp;FM$4,'P23+P24 monthly Buchungen'!C2:C859,"&lt;"&amp;FM$5+1,'P23+P24 monthly Buchungen'!L2:L859,"Ausgaben")-SUMIFS('P23+P24 monthly Buchungen'!F2:F859,'P23+P24 monthly Buchungen'!D2:D859,$E21,'P23+P24 monthly Buchungen'!C2:C859,"&gt;="&amp;FM$4,'P23+P24 monthly Buchungen'!C2:C859,"&lt;"&amp;FM$5+1,'P23+P24 monthly Buchungen'!P2:P859,"Einnahmen")+SUMIFS('P23+P24 monthly Buchungen'!F2:F859,'P23+P24 monthly Buchungen'!D2:D859,$E21,'P23+P24 monthly Buchungen'!C2:C859,"&gt;="&amp;FM$4,'P23+P24 monthly Buchungen'!C2:C859,"&lt;"&amp;FM$5+1,'P23+P24 monthly Buchungen'!L2:L859,"Einnahmen")-SUMIFS('P23+P24 monthly Buchungen'!F2:F859,'P23+P24 monthly Buchungen'!D2:D859,$E21,'P23+P24 monthly Buchungen'!C2:C859,"&gt;="&amp;FM$4,'P23+P24 monthly Buchungen'!C2:C859,"&lt;"&amp;FM$5+1,'P23+P24 monthly Buchungen'!P2:P859,"Ausgaben")</f>
        <v>0</v>
      </c>
      <c r="FN21" s="21"/>
      <c r="FQ21" s="26">
        <f>SUMIFS('P23+P24 monthly Buchungen'!F2:F859,'P23+P24 monthly Buchungen'!D2:D859,$E21,'P23+P24 monthly Buchungen'!C2:C859,"&gt;="&amp;FQ$4,'P23+P24 monthly Buchungen'!C2:C859,"&lt;"&amp;FQ$5+1,'P23+P24 monthly Buchungen'!L2:L859,"Ausgaben")-SUMIFS('P23+P24 monthly Buchungen'!F2:F859,'P23+P24 monthly Buchungen'!D2:D859,$E21,'P23+P24 monthly Buchungen'!C2:C859,"&gt;="&amp;FQ$4,'P23+P24 monthly Buchungen'!C2:C859,"&lt;"&amp;FQ$5+1,'P23+P24 monthly Buchungen'!P2:P859,"Einnahmen")+SUMIFS('P23+P24 monthly Buchungen'!F2:F859,'P23+P24 monthly Buchungen'!D2:D859,$E21,'P23+P24 monthly Buchungen'!C2:C859,"&gt;="&amp;FQ$4,'P23+P24 monthly Buchungen'!C2:C859,"&lt;"&amp;FQ$5+1,'P23+P24 monthly Buchungen'!L2:L859,"Einnahmen")-SUMIFS('P23+P24 monthly Buchungen'!F2:F859,'P23+P24 monthly Buchungen'!D2:D859,$E21,'P23+P24 monthly Buchungen'!C2:C859,"&gt;="&amp;FQ$4,'P23+P24 monthly Buchungen'!C2:C859,"&lt;"&amp;FQ$5+1,'P23+P24 monthly Buchungen'!P2:P859,"Ausgaben")</f>
        <v>0</v>
      </c>
      <c r="FR21" s="21"/>
      <c r="FU21" s="26">
        <f>SUMIFS('P23+P24 monthly Buchungen'!F2:F859,'P23+P24 monthly Buchungen'!D2:D859,$E21,'P23+P24 monthly Buchungen'!C2:C859,"&gt;="&amp;FU$4,'P23+P24 monthly Buchungen'!C2:C859,"&lt;"&amp;FU$5+1,'P23+P24 monthly Buchungen'!L2:L859,"Ausgaben")-SUMIFS('P23+P24 monthly Buchungen'!F2:F859,'P23+P24 monthly Buchungen'!D2:D859,$E21,'P23+P24 monthly Buchungen'!C2:C859,"&gt;="&amp;FU$4,'P23+P24 monthly Buchungen'!C2:C859,"&lt;"&amp;FU$5+1,'P23+P24 monthly Buchungen'!P2:P859,"Einnahmen")+SUMIFS('P23+P24 monthly Buchungen'!F2:F859,'P23+P24 monthly Buchungen'!D2:D859,$E21,'P23+P24 monthly Buchungen'!C2:C859,"&gt;="&amp;FU$4,'P23+P24 monthly Buchungen'!C2:C859,"&lt;"&amp;FU$5+1,'P23+P24 monthly Buchungen'!L2:L859,"Einnahmen")-SUMIFS('P23+P24 monthly Buchungen'!F2:F859,'P23+P24 monthly Buchungen'!D2:D859,$E21,'P23+P24 monthly Buchungen'!C2:C859,"&gt;="&amp;FU$4,'P23+P24 monthly Buchungen'!C2:C859,"&lt;"&amp;FU$5+1,'P23+P24 monthly Buchungen'!P2:P859,"Ausgaben")</f>
        <v>0</v>
      </c>
      <c r="FV21" s="21"/>
      <c r="FY21" s="26">
        <f>SUMIFS('P23+P24 monthly Buchungen'!F2:F859,'P23+P24 monthly Buchungen'!D2:D859,$E21,'P23+P24 monthly Buchungen'!C2:C859,"&gt;="&amp;FY$4,'P23+P24 monthly Buchungen'!C2:C859,"&lt;"&amp;FY$5+1,'P23+P24 monthly Buchungen'!L2:L859,"Ausgaben")-SUMIFS('P23+P24 monthly Buchungen'!F2:F859,'P23+P24 monthly Buchungen'!D2:D859,$E21,'P23+P24 monthly Buchungen'!C2:C859,"&gt;="&amp;FY$4,'P23+P24 monthly Buchungen'!C2:C859,"&lt;"&amp;FY$5+1,'P23+P24 monthly Buchungen'!P2:P859,"Einnahmen")+SUMIFS('P23+P24 monthly Buchungen'!F2:F859,'P23+P24 monthly Buchungen'!D2:D859,$E21,'P23+P24 monthly Buchungen'!C2:C859,"&gt;="&amp;FY$4,'P23+P24 monthly Buchungen'!C2:C859,"&lt;"&amp;FY$5+1,'P23+P24 monthly Buchungen'!L2:L859,"Einnahmen")-SUMIFS('P23+P24 monthly Buchungen'!F2:F859,'P23+P24 monthly Buchungen'!D2:D859,$E21,'P23+P24 monthly Buchungen'!C2:C859,"&gt;="&amp;FY$4,'P23+P24 monthly Buchungen'!C2:C859,"&lt;"&amp;FY$5+1,'P23+P24 monthly Buchungen'!P2:P859,"Ausgaben")</f>
        <v>0</v>
      </c>
      <c r="FZ21" s="21"/>
      <c r="GC21" s="26">
        <f>SUMIFS('P23+P24 monthly Buchungen'!F2:F859,'P23+P24 monthly Buchungen'!D2:D859,$E21,'P23+P24 monthly Buchungen'!C2:C859,"&gt;="&amp;GC$4,'P23+P24 monthly Buchungen'!C2:C859,"&lt;"&amp;GC$5+1,'P23+P24 monthly Buchungen'!L2:L859,"Ausgaben")-SUMIFS('P23+P24 monthly Buchungen'!F2:F859,'P23+P24 monthly Buchungen'!D2:D859,$E21,'P23+P24 monthly Buchungen'!C2:C859,"&gt;="&amp;GC$4,'P23+P24 monthly Buchungen'!C2:C859,"&lt;"&amp;GC$5+1,'P23+P24 monthly Buchungen'!P2:P859,"Einnahmen")+SUMIFS('P23+P24 monthly Buchungen'!F2:F859,'P23+P24 monthly Buchungen'!D2:D859,$E21,'P23+P24 monthly Buchungen'!C2:C859,"&gt;="&amp;GC$4,'P23+P24 monthly Buchungen'!C2:C859,"&lt;"&amp;GC$5+1,'P23+P24 monthly Buchungen'!L2:L859,"Einnahmen")-SUMIFS('P23+P24 monthly Buchungen'!F2:F859,'P23+P24 monthly Buchungen'!D2:D859,$E21,'P23+P24 monthly Buchungen'!C2:C859,"&gt;="&amp;GC$4,'P23+P24 monthly Buchungen'!C2:C859,"&lt;"&amp;GC$5+1,'P23+P24 monthly Buchungen'!P2:P859,"Ausgaben")</f>
        <v>0</v>
      </c>
    </row>
    <row r="22" spans="3:185" ht="16" x14ac:dyDescent="0.2">
      <c r="D22" s="27" t="s">
        <v>5870</v>
      </c>
      <c r="E22" s="27"/>
      <c r="F22" s="28"/>
      <c r="G22" s="27"/>
      <c r="H22" s="42">
        <f>SUM(I23:I25)</f>
        <v>0</v>
      </c>
      <c r="I22" s="43"/>
      <c r="J22" s="28"/>
      <c r="K22" s="27"/>
      <c r="L22" s="42">
        <v>36590</v>
      </c>
      <c r="M22" s="43"/>
      <c r="N22" s="28"/>
      <c r="O22" s="27"/>
      <c r="P22" s="42">
        <v>36590</v>
      </c>
      <c r="Q22" s="43"/>
      <c r="R22" s="28"/>
      <c r="S22" s="27"/>
      <c r="T22" s="42">
        <f>SUM(U23:U25)</f>
        <v>0</v>
      </c>
      <c r="U22" s="43"/>
      <c r="V22" s="28"/>
      <c r="W22" s="27"/>
      <c r="X22" s="42">
        <f>SUM(Y23:Y25)</f>
        <v>0</v>
      </c>
      <c r="Y22" s="43"/>
      <c r="Z22" s="28"/>
      <c r="AA22" s="27"/>
      <c r="AB22" s="42">
        <f>SUM(AC23:AC25)</f>
        <v>0</v>
      </c>
      <c r="AC22" s="43"/>
      <c r="AD22" s="28"/>
      <c r="AE22" s="27"/>
      <c r="AF22" s="42">
        <f>SUM(AG23:AG25)</f>
        <v>0</v>
      </c>
      <c r="AG22" s="43"/>
      <c r="AH22" s="28"/>
      <c r="AI22" s="27"/>
      <c r="AJ22" s="42">
        <f>SUM(AK23:AK25)</f>
        <v>0</v>
      </c>
      <c r="AK22" s="43"/>
      <c r="AL22" s="28"/>
      <c r="AM22" s="27"/>
      <c r="AN22" s="42">
        <f>SUM(AO23:AO25)</f>
        <v>0</v>
      </c>
      <c r="AO22" s="43"/>
      <c r="AP22" s="28"/>
      <c r="AQ22" s="27"/>
      <c r="AR22" s="42">
        <f>SUM(AS23:AS25)</f>
        <v>0</v>
      </c>
      <c r="AS22" s="43"/>
      <c r="AT22" s="28"/>
      <c r="AU22" s="27"/>
      <c r="AV22" s="42">
        <f>SUM(AW23:AW25)</f>
        <v>0</v>
      </c>
      <c r="AW22" s="43"/>
      <c r="AX22" s="28"/>
      <c r="AY22" s="27"/>
      <c r="AZ22" s="42">
        <f>SUM(BA23:BA25)</f>
        <v>0</v>
      </c>
      <c r="BA22" s="43"/>
      <c r="BB22" s="28"/>
      <c r="BC22" s="27"/>
      <c r="BD22" s="42">
        <f>SUM(BE23:BE25)</f>
        <v>0</v>
      </c>
      <c r="BE22" s="43"/>
      <c r="BF22" s="28"/>
      <c r="BG22" s="27"/>
      <c r="BH22" s="42">
        <f>SUM(BI23:BI25)</f>
        <v>0</v>
      </c>
      <c r="BI22" s="43"/>
      <c r="BJ22" s="28"/>
      <c r="BK22" s="27"/>
      <c r="BL22" s="42">
        <f>SUM(BM23:BM25)</f>
        <v>6745.6200000000008</v>
      </c>
      <c r="BM22" s="43"/>
      <c r="BN22" s="28"/>
      <c r="BO22" s="27"/>
      <c r="BP22" s="42">
        <f>SUM(BQ23:BQ25)</f>
        <v>0</v>
      </c>
      <c r="BQ22" s="43"/>
      <c r="BR22" s="28"/>
      <c r="BS22" s="27"/>
      <c r="BT22" s="42">
        <v>39030</v>
      </c>
      <c r="BU22" s="43"/>
      <c r="BV22" s="28"/>
      <c r="BW22" s="27"/>
      <c r="BX22" s="42">
        <v>39030</v>
      </c>
      <c r="BY22" s="43"/>
      <c r="BZ22" s="28"/>
      <c r="CA22" s="27"/>
      <c r="CB22" s="42">
        <f>SUM(CC23:CC25)</f>
        <v>0</v>
      </c>
      <c r="CC22" s="43"/>
      <c r="CD22" s="28"/>
      <c r="CE22" s="27"/>
      <c r="CF22" s="42">
        <f>SUM(CG23:CG25)</f>
        <v>0</v>
      </c>
      <c r="CG22" s="43"/>
      <c r="CH22" s="28"/>
      <c r="CI22" s="27"/>
      <c r="CJ22" s="42">
        <f>SUM(CK23:CK25)</f>
        <v>0</v>
      </c>
      <c r="CK22" s="43"/>
      <c r="CL22" s="28"/>
      <c r="CM22" s="27"/>
      <c r="CN22" s="42">
        <f>SUM(CO23:CO25)</f>
        <v>0</v>
      </c>
      <c r="CO22" s="43"/>
      <c r="CP22" s="28"/>
      <c r="CQ22" s="27"/>
      <c r="CR22" s="42">
        <f>SUM(CS23:CS25)</f>
        <v>0</v>
      </c>
      <c r="CS22" s="43"/>
      <c r="CT22" s="28"/>
      <c r="CU22" s="27"/>
      <c r="CV22" s="42">
        <f>SUM(CW23:CW25)</f>
        <v>0</v>
      </c>
      <c r="CW22" s="43"/>
      <c r="CX22" s="28"/>
      <c r="CY22" s="27"/>
      <c r="CZ22" s="42">
        <f>SUM(DA23:DA25)</f>
        <v>0</v>
      </c>
      <c r="DA22" s="43"/>
      <c r="DB22" s="28"/>
      <c r="DC22" s="27"/>
      <c r="DD22" s="42">
        <f>SUM(DE23:DE25)</f>
        <v>0</v>
      </c>
      <c r="DE22" s="43"/>
      <c r="DF22" s="28"/>
      <c r="DG22" s="27"/>
      <c r="DH22" s="42">
        <f>SUM(DI23:DI25)</f>
        <v>0</v>
      </c>
      <c r="DI22" s="43"/>
      <c r="DJ22" s="28"/>
      <c r="DK22" s="27"/>
      <c r="DL22" s="42">
        <f>SUM(DM23:DM25)</f>
        <v>0</v>
      </c>
      <c r="DM22" s="43"/>
      <c r="DN22" s="28"/>
      <c r="DO22" s="27"/>
      <c r="DP22" s="42">
        <f>SUM(DQ23:DQ25)</f>
        <v>0</v>
      </c>
      <c r="DQ22" s="43"/>
      <c r="DR22" s="28"/>
      <c r="DS22" s="27"/>
      <c r="DT22" s="42">
        <f>SUM(DU23:DU25)</f>
        <v>4642.05</v>
      </c>
      <c r="DU22" s="43"/>
      <c r="DV22" s="28"/>
      <c r="DW22" s="27"/>
      <c r="DX22" s="42">
        <v>42700</v>
      </c>
      <c r="DY22" s="43"/>
      <c r="DZ22" s="28"/>
      <c r="EA22" s="27"/>
      <c r="EB22" s="42">
        <v>42700</v>
      </c>
      <c r="EC22" s="43"/>
      <c r="ED22" s="28"/>
      <c r="EE22" s="27"/>
      <c r="EF22" s="42">
        <f>SUM(EG23:EG25)</f>
        <v>0</v>
      </c>
      <c r="EG22" s="43"/>
      <c r="EH22" s="28"/>
      <c r="EI22" s="27"/>
      <c r="EJ22" s="42">
        <f>SUM(EK23:EK25)</f>
        <v>0</v>
      </c>
      <c r="EK22" s="43"/>
      <c r="EL22" s="28"/>
      <c r="EM22" s="27"/>
      <c r="EN22" s="42">
        <f>SUM(EO23:EO25)</f>
        <v>0</v>
      </c>
      <c r="EO22" s="43"/>
      <c r="EP22" s="28"/>
      <c r="EQ22" s="27"/>
      <c r="ER22" s="42">
        <f>SUM(ES23:ES25)</f>
        <v>0</v>
      </c>
      <c r="ES22" s="43"/>
      <c r="ET22" s="28"/>
      <c r="EU22" s="27"/>
      <c r="EV22" s="42">
        <f>SUM(EW23:EW25)</f>
        <v>0</v>
      </c>
      <c r="EW22" s="43"/>
      <c r="EX22" s="28"/>
      <c r="EY22" s="27"/>
      <c r="EZ22" s="42">
        <f>SUM(FA23:FA25)</f>
        <v>0</v>
      </c>
      <c r="FA22" s="43"/>
      <c r="FB22" s="28"/>
      <c r="FC22" s="27"/>
      <c r="FD22" s="42">
        <f>SUM(FE23:FE25)</f>
        <v>0</v>
      </c>
      <c r="FE22" s="43"/>
      <c r="FF22" s="28"/>
      <c r="FG22" s="27"/>
      <c r="FH22" s="42">
        <f>SUM(FI23:FI25)</f>
        <v>0</v>
      </c>
      <c r="FI22" s="43"/>
      <c r="FJ22" s="28"/>
      <c r="FK22" s="27"/>
      <c r="FL22" s="42">
        <f>SUM(FM23:FM25)</f>
        <v>0</v>
      </c>
      <c r="FM22" s="43"/>
      <c r="FN22" s="28"/>
      <c r="FO22" s="27"/>
      <c r="FP22" s="42">
        <f>SUM(FQ23:FQ25)</f>
        <v>0</v>
      </c>
      <c r="FQ22" s="43"/>
      <c r="FR22" s="28"/>
      <c r="FS22" s="27"/>
      <c r="FT22" s="42">
        <f>SUM(FU23:FU25)</f>
        <v>0</v>
      </c>
      <c r="FU22" s="43"/>
      <c r="FV22" s="28"/>
      <c r="FW22" s="27"/>
      <c r="FX22" s="42">
        <f>SUM(FY23:FY25)</f>
        <v>0</v>
      </c>
      <c r="FY22" s="43"/>
      <c r="FZ22" s="28"/>
      <c r="GA22" s="27"/>
      <c r="GB22" s="42">
        <f>SUM(GC23:GC25)</f>
        <v>0</v>
      </c>
      <c r="GC22" s="43"/>
    </row>
    <row r="23" spans="3:185" x14ac:dyDescent="0.2">
      <c r="D23" t="s">
        <v>5550</v>
      </c>
      <c r="E23" t="s">
        <v>4831</v>
      </c>
      <c r="F23" s="21"/>
      <c r="I23" s="22"/>
      <c r="J23" s="21"/>
      <c r="M23" s="29">
        <v>5570</v>
      </c>
      <c r="N23" s="21"/>
      <c r="Q23" s="29">
        <v>5570</v>
      </c>
      <c r="R23" s="21"/>
      <c r="U23" s="26">
        <f>SUMIFS('P23+P24 monthly Buchungen'!F2:F859,'P23+P24 monthly Buchungen'!D2:D859,$E23,'P23+P24 monthly Buchungen'!C2:C859,"&gt;="&amp;U$4,'P23+P24 monthly Buchungen'!C2:C859,"&lt;"&amp;U$5+1,'P23+P24 monthly Buchungen'!L2:L859,"Ausgaben")-SUMIFS('P23+P24 monthly Buchungen'!F2:F859,'P23+P24 monthly Buchungen'!D2:D859,$E23,'P23+P24 monthly Buchungen'!C2:C859,"&gt;="&amp;U$4,'P23+P24 monthly Buchungen'!C2:C859,"&lt;"&amp;U$5+1,'P23+P24 monthly Buchungen'!P2:P859,"Einnahmen")+SUMIFS('P23+P24 monthly Buchungen'!F2:F859,'P23+P24 monthly Buchungen'!D2:D859,$E23,'P23+P24 monthly Buchungen'!C2:C859,"&gt;="&amp;U$4,'P23+P24 monthly Buchungen'!C2:C859,"&lt;"&amp;U$5+1,'P23+P24 monthly Buchungen'!L2:L859,"Einnahmen")-SUMIFS('P23+P24 monthly Buchungen'!F2:F859,'P23+P24 monthly Buchungen'!D2:D859,$E23,'P23+P24 monthly Buchungen'!C2:C859,"&gt;="&amp;U$4,'P23+P24 monthly Buchungen'!C2:C859,"&lt;"&amp;U$5+1,'P23+P24 monthly Buchungen'!P2:P859,"Ausgaben")</f>
        <v>0</v>
      </c>
      <c r="V23" s="21"/>
      <c r="Y23" s="26">
        <f>SUMIFS('P23+P24 monthly Buchungen'!F2:F859,'P23+P24 monthly Buchungen'!D2:D859,$E23,'P23+P24 monthly Buchungen'!C2:C859,"&gt;="&amp;Y$4,'P23+P24 monthly Buchungen'!C2:C859,"&lt;"&amp;Y$5+1,'P23+P24 monthly Buchungen'!L2:L859,"Ausgaben")-SUMIFS('P23+P24 monthly Buchungen'!F2:F859,'P23+P24 monthly Buchungen'!D2:D859,$E23,'P23+P24 monthly Buchungen'!C2:C859,"&gt;="&amp;Y$4,'P23+P24 monthly Buchungen'!C2:C859,"&lt;"&amp;Y$5+1,'P23+P24 monthly Buchungen'!P2:P859,"Einnahmen")+SUMIFS('P23+P24 monthly Buchungen'!F2:F859,'P23+P24 monthly Buchungen'!D2:D859,$E23,'P23+P24 monthly Buchungen'!C2:C859,"&gt;="&amp;Y$4,'P23+P24 monthly Buchungen'!C2:C859,"&lt;"&amp;Y$5+1,'P23+P24 monthly Buchungen'!L2:L859,"Einnahmen")-SUMIFS('P23+P24 monthly Buchungen'!F2:F859,'P23+P24 monthly Buchungen'!D2:D859,$E23,'P23+P24 monthly Buchungen'!C2:C859,"&gt;="&amp;Y$4,'P23+P24 monthly Buchungen'!C2:C859,"&lt;"&amp;Y$5+1,'P23+P24 monthly Buchungen'!P2:P859,"Ausgaben")</f>
        <v>0</v>
      </c>
      <c r="Z23" s="21"/>
      <c r="AC23" s="26">
        <f>SUMIFS('P23+P24 monthly Buchungen'!F2:F859,'P23+P24 monthly Buchungen'!D2:D859,$E23,'P23+P24 monthly Buchungen'!C2:C859,"&gt;="&amp;AC$4,'P23+P24 monthly Buchungen'!C2:C859,"&lt;"&amp;AC$5+1,'P23+P24 monthly Buchungen'!L2:L859,"Ausgaben")-SUMIFS('P23+P24 monthly Buchungen'!F2:F859,'P23+P24 monthly Buchungen'!D2:D859,$E23,'P23+P24 monthly Buchungen'!C2:C859,"&gt;="&amp;AC$4,'P23+P24 monthly Buchungen'!C2:C859,"&lt;"&amp;AC$5+1,'P23+P24 monthly Buchungen'!P2:P859,"Einnahmen")+SUMIFS('P23+P24 monthly Buchungen'!F2:F859,'P23+P24 monthly Buchungen'!D2:D859,$E23,'P23+P24 monthly Buchungen'!C2:C859,"&gt;="&amp;AC$4,'P23+P24 monthly Buchungen'!C2:C859,"&lt;"&amp;AC$5+1,'P23+P24 monthly Buchungen'!L2:L859,"Einnahmen")-SUMIFS('P23+P24 monthly Buchungen'!F2:F859,'P23+P24 monthly Buchungen'!D2:D859,$E23,'P23+P24 monthly Buchungen'!C2:C859,"&gt;="&amp;AC$4,'P23+P24 monthly Buchungen'!C2:C859,"&lt;"&amp;AC$5+1,'P23+P24 monthly Buchungen'!P2:P859,"Ausgaben")</f>
        <v>0</v>
      </c>
      <c r="AD23" s="21"/>
      <c r="AG23" s="26">
        <f>SUMIFS('P23+P24 monthly Buchungen'!F2:F859,'P23+P24 monthly Buchungen'!D2:D859,$E23,'P23+P24 monthly Buchungen'!C2:C859,"&gt;="&amp;AG$4,'P23+P24 monthly Buchungen'!C2:C859,"&lt;"&amp;AG$5+1,'P23+P24 monthly Buchungen'!L2:L859,"Ausgaben")-SUMIFS('P23+P24 monthly Buchungen'!F2:F859,'P23+P24 monthly Buchungen'!D2:D859,$E23,'P23+P24 monthly Buchungen'!C2:C859,"&gt;="&amp;AG$4,'P23+P24 monthly Buchungen'!C2:C859,"&lt;"&amp;AG$5+1,'P23+P24 monthly Buchungen'!P2:P859,"Einnahmen")+SUMIFS('P23+P24 monthly Buchungen'!F2:F859,'P23+P24 monthly Buchungen'!D2:D859,$E23,'P23+P24 monthly Buchungen'!C2:C859,"&gt;="&amp;AG$4,'P23+P24 monthly Buchungen'!C2:C859,"&lt;"&amp;AG$5+1,'P23+P24 monthly Buchungen'!L2:L859,"Einnahmen")-SUMIFS('P23+P24 monthly Buchungen'!F2:F859,'P23+P24 monthly Buchungen'!D2:D859,$E23,'P23+P24 monthly Buchungen'!C2:C859,"&gt;="&amp;AG$4,'P23+P24 monthly Buchungen'!C2:C859,"&lt;"&amp;AG$5+1,'P23+P24 monthly Buchungen'!P2:P859,"Ausgaben")</f>
        <v>0</v>
      </c>
      <c r="AH23" s="21"/>
      <c r="AK23" s="26">
        <f>SUMIFS('P23+P24 monthly Buchungen'!F2:F859,'P23+P24 monthly Buchungen'!D2:D859,$E23,'P23+P24 monthly Buchungen'!C2:C859,"&gt;="&amp;AK$4,'P23+P24 monthly Buchungen'!C2:C859,"&lt;"&amp;AK$5+1,'P23+P24 monthly Buchungen'!L2:L859,"Ausgaben")-SUMIFS('P23+P24 monthly Buchungen'!F2:F859,'P23+P24 monthly Buchungen'!D2:D859,$E23,'P23+P24 monthly Buchungen'!C2:C859,"&gt;="&amp;AK$4,'P23+P24 monthly Buchungen'!C2:C859,"&lt;"&amp;AK$5+1,'P23+P24 monthly Buchungen'!P2:P859,"Einnahmen")+SUMIFS('P23+P24 monthly Buchungen'!F2:F859,'P23+P24 monthly Buchungen'!D2:D859,$E23,'P23+P24 monthly Buchungen'!C2:C859,"&gt;="&amp;AK$4,'P23+P24 monthly Buchungen'!C2:C859,"&lt;"&amp;AK$5+1,'P23+P24 monthly Buchungen'!L2:L859,"Einnahmen")-SUMIFS('P23+P24 monthly Buchungen'!F2:F859,'P23+P24 monthly Buchungen'!D2:D859,$E23,'P23+P24 monthly Buchungen'!C2:C859,"&gt;="&amp;AK$4,'P23+P24 monthly Buchungen'!C2:C859,"&lt;"&amp;AK$5+1,'P23+P24 monthly Buchungen'!P2:P859,"Ausgaben")</f>
        <v>0</v>
      </c>
      <c r="AL23" s="21"/>
      <c r="AO23" s="26">
        <f>SUMIFS('P23+P24 monthly Buchungen'!F2:F859,'P23+P24 monthly Buchungen'!D2:D859,$E23,'P23+P24 monthly Buchungen'!C2:C859,"&gt;="&amp;AO$4,'P23+P24 monthly Buchungen'!C2:C859,"&lt;"&amp;AO$5+1,'P23+P24 monthly Buchungen'!L2:L859,"Ausgaben")-SUMIFS('P23+P24 monthly Buchungen'!F2:F859,'P23+P24 monthly Buchungen'!D2:D859,$E23,'P23+P24 monthly Buchungen'!C2:C859,"&gt;="&amp;AO$4,'P23+P24 monthly Buchungen'!C2:C859,"&lt;"&amp;AO$5+1,'P23+P24 monthly Buchungen'!P2:P859,"Einnahmen")+SUMIFS('P23+P24 monthly Buchungen'!F2:F859,'P23+P24 monthly Buchungen'!D2:D859,$E23,'P23+P24 monthly Buchungen'!C2:C859,"&gt;="&amp;AO$4,'P23+P24 monthly Buchungen'!C2:C859,"&lt;"&amp;AO$5+1,'P23+P24 monthly Buchungen'!L2:L859,"Einnahmen")-SUMIFS('P23+P24 monthly Buchungen'!F2:F859,'P23+P24 monthly Buchungen'!D2:D859,$E23,'P23+P24 monthly Buchungen'!C2:C859,"&gt;="&amp;AO$4,'P23+P24 monthly Buchungen'!C2:C859,"&lt;"&amp;AO$5+1,'P23+P24 monthly Buchungen'!P2:P859,"Ausgaben")</f>
        <v>0</v>
      </c>
      <c r="AP23" s="21"/>
      <c r="AS23" s="26">
        <f>SUMIFS('P23+P24 monthly Buchungen'!F2:F859,'P23+P24 monthly Buchungen'!D2:D859,$E23,'P23+P24 monthly Buchungen'!C2:C859,"&gt;="&amp;AS$4,'P23+P24 monthly Buchungen'!C2:C859,"&lt;"&amp;AS$5+1,'P23+P24 monthly Buchungen'!L2:L859,"Ausgaben")-SUMIFS('P23+P24 monthly Buchungen'!F2:F859,'P23+P24 monthly Buchungen'!D2:D859,$E23,'P23+P24 monthly Buchungen'!C2:C859,"&gt;="&amp;AS$4,'P23+P24 monthly Buchungen'!C2:C859,"&lt;"&amp;AS$5+1,'P23+P24 monthly Buchungen'!P2:P859,"Einnahmen")+SUMIFS('P23+P24 monthly Buchungen'!F2:F859,'P23+P24 monthly Buchungen'!D2:D859,$E23,'P23+P24 monthly Buchungen'!C2:C859,"&gt;="&amp;AS$4,'P23+P24 monthly Buchungen'!C2:C859,"&lt;"&amp;AS$5+1,'P23+P24 monthly Buchungen'!L2:L859,"Einnahmen")-SUMIFS('P23+P24 monthly Buchungen'!F2:F859,'P23+P24 monthly Buchungen'!D2:D859,$E23,'P23+P24 monthly Buchungen'!C2:C859,"&gt;="&amp;AS$4,'P23+P24 monthly Buchungen'!C2:C859,"&lt;"&amp;AS$5+1,'P23+P24 monthly Buchungen'!P2:P859,"Ausgaben")</f>
        <v>0</v>
      </c>
      <c r="AT23" s="21"/>
      <c r="AW23" s="26">
        <f>SUMIFS('P23+P24 monthly Buchungen'!F2:F859,'P23+P24 monthly Buchungen'!D2:D859,$E23,'P23+P24 monthly Buchungen'!C2:C859,"&gt;="&amp;AW$4,'P23+P24 monthly Buchungen'!C2:C859,"&lt;"&amp;AW$5+1,'P23+P24 monthly Buchungen'!L2:L859,"Ausgaben")-SUMIFS('P23+P24 monthly Buchungen'!F2:F859,'P23+P24 monthly Buchungen'!D2:D859,$E23,'P23+P24 monthly Buchungen'!C2:C859,"&gt;="&amp;AW$4,'P23+P24 monthly Buchungen'!C2:C859,"&lt;"&amp;AW$5+1,'P23+P24 monthly Buchungen'!P2:P859,"Einnahmen")+SUMIFS('P23+P24 monthly Buchungen'!F2:F859,'P23+P24 monthly Buchungen'!D2:D859,$E23,'P23+P24 monthly Buchungen'!C2:C859,"&gt;="&amp;AW$4,'P23+P24 monthly Buchungen'!C2:C859,"&lt;"&amp;AW$5+1,'P23+P24 monthly Buchungen'!L2:L859,"Einnahmen")-SUMIFS('P23+P24 monthly Buchungen'!F2:F859,'P23+P24 monthly Buchungen'!D2:D859,$E23,'P23+P24 monthly Buchungen'!C2:C859,"&gt;="&amp;AW$4,'P23+P24 monthly Buchungen'!C2:C859,"&lt;"&amp;AW$5+1,'P23+P24 monthly Buchungen'!P2:P859,"Ausgaben")</f>
        <v>0</v>
      </c>
      <c r="AX23" s="21"/>
      <c r="BA23" s="26">
        <f>SUMIFS('P23+P24 monthly Buchungen'!F2:F859,'P23+P24 monthly Buchungen'!D2:D859,$E23,'P23+P24 monthly Buchungen'!C2:C859,"&gt;="&amp;BA$4,'P23+P24 monthly Buchungen'!C2:C859,"&lt;"&amp;BA$5+1,'P23+P24 monthly Buchungen'!L2:L859,"Ausgaben")-SUMIFS('P23+P24 monthly Buchungen'!F2:F859,'P23+P24 monthly Buchungen'!D2:D859,$E23,'P23+P24 monthly Buchungen'!C2:C859,"&gt;="&amp;BA$4,'P23+P24 monthly Buchungen'!C2:C859,"&lt;"&amp;BA$5+1,'P23+P24 monthly Buchungen'!P2:P859,"Einnahmen")+SUMIFS('P23+P24 monthly Buchungen'!F2:F859,'P23+P24 monthly Buchungen'!D2:D859,$E23,'P23+P24 monthly Buchungen'!C2:C859,"&gt;="&amp;BA$4,'P23+P24 monthly Buchungen'!C2:C859,"&lt;"&amp;BA$5+1,'P23+P24 monthly Buchungen'!L2:L859,"Einnahmen")-SUMIFS('P23+P24 monthly Buchungen'!F2:F859,'P23+P24 monthly Buchungen'!D2:D859,$E23,'P23+P24 monthly Buchungen'!C2:C859,"&gt;="&amp;BA$4,'P23+P24 monthly Buchungen'!C2:C859,"&lt;"&amp;BA$5+1,'P23+P24 monthly Buchungen'!P2:P859,"Ausgaben")</f>
        <v>0</v>
      </c>
      <c r="BB23" s="21"/>
      <c r="BE23" s="26">
        <f>SUMIFS('P23+P24 monthly Buchungen'!F2:F859,'P23+P24 monthly Buchungen'!D2:D859,$E23,'P23+P24 monthly Buchungen'!C2:C859,"&gt;="&amp;BE$4,'P23+P24 monthly Buchungen'!C2:C859,"&lt;"&amp;BE$5+1,'P23+P24 monthly Buchungen'!L2:L859,"Ausgaben")-SUMIFS('P23+P24 monthly Buchungen'!F2:F859,'P23+P24 monthly Buchungen'!D2:D859,$E23,'P23+P24 monthly Buchungen'!C2:C859,"&gt;="&amp;BE$4,'P23+P24 monthly Buchungen'!C2:C859,"&lt;"&amp;BE$5+1,'P23+P24 monthly Buchungen'!P2:P859,"Einnahmen")+SUMIFS('P23+P24 monthly Buchungen'!F2:F859,'P23+P24 monthly Buchungen'!D2:D859,$E23,'P23+P24 monthly Buchungen'!C2:C859,"&gt;="&amp;BE$4,'P23+P24 monthly Buchungen'!C2:C859,"&lt;"&amp;BE$5+1,'P23+P24 monthly Buchungen'!L2:L859,"Einnahmen")-SUMIFS('P23+P24 monthly Buchungen'!F2:F859,'P23+P24 monthly Buchungen'!D2:D859,$E23,'P23+P24 monthly Buchungen'!C2:C859,"&gt;="&amp;BE$4,'P23+P24 monthly Buchungen'!C2:C859,"&lt;"&amp;BE$5+1,'P23+P24 monthly Buchungen'!P2:P859,"Ausgaben")</f>
        <v>0</v>
      </c>
      <c r="BF23" s="21"/>
      <c r="BI23" s="26">
        <f>SUMIFS('P23+P24 monthly Buchungen'!F2:F859,'P23+P24 monthly Buchungen'!D2:D859,$E23,'P23+P24 monthly Buchungen'!C2:C859,"&gt;="&amp;BI$4,'P23+P24 monthly Buchungen'!C2:C859,"&lt;"&amp;BI$5+1,'P23+P24 monthly Buchungen'!L2:L859,"Ausgaben")-SUMIFS('P23+P24 monthly Buchungen'!F2:F859,'P23+P24 monthly Buchungen'!D2:D859,$E23,'P23+P24 monthly Buchungen'!C2:C859,"&gt;="&amp;BI$4,'P23+P24 monthly Buchungen'!C2:C859,"&lt;"&amp;BI$5+1,'P23+P24 monthly Buchungen'!P2:P859,"Einnahmen")+SUMIFS('P23+P24 monthly Buchungen'!F2:F859,'P23+P24 monthly Buchungen'!D2:D859,$E23,'P23+P24 monthly Buchungen'!C2:C859,"&gt;="&amp;BI$4,'P23+P24 monthly Buchungen'!C2:C859,"&lt;"&amp;BI$5+1,'P23+P24 monthly Buchungen'!L2:L859,"Einnahmen")-SUMIFS('P23+P24 monthly Buchungen'!F2:F859,'P23+P24 monthly Buchungen'!D2:D859,$E23,'P23+P24 monthly Buchungen'!C2:C859,"&gt;="&amp;BI$4,'P23+P24 monthly Buchungen'!C2:C859,"&lt;"&amp;BI$5+1,'P23+P24 monthly Buchungen'!P2:P859,"Ausgaben")</f>
        <v>0</v>
      </c>
      <c r="BJ23" s="21"/>
      <c r="BM23" s="26">
        <f>SUMIFS('P23+P24 monthly Buchungen'!F2:F859,'P23+P24 monthly Buchungen'!D2:D859,$E23,'P23+P24 monthly Buchungen'!C2:C859,"&gt;="&amp;BM$4,'P23+P24 monthly Buchungen'!C2:C859,"&lt;"&amp;BM$5+1,'P23+P24 monthly Buchungen'!L2:L859,"Ausgaben")-SUMIFS('P23+P24 monthly Buchungen'!F2:F859,'P23+P24 monthly Buchungen'!D2:D859,$E23,'P23+P24 monthly Buchungen'!C2:C859,"&gt;="&amp;BM$4,'P23+P24 monthly Buchungen'!C2:C859,"&lt;"&amp;BM$5+1,'P23+P24 monthly Buchungen'!P2:P859,"Einnahmen")+SUMIFS('P23+P24 monthly Buchungen'!F2:F859,'P23+P24 monthly Buchungen'!D2:D859,$E23,'P23+P24 monthly Buchungen'!C2:C859,"&gt;="&amp;BM$4,'P23+P24 monthly Buchungen'!C2:C859,"&lt;"&amp;BM$5+1,'P23+P24 monthly Buchungen'!L2:L859,"Einnahmen")-SUMIFS('P23+P24 monthly Buchungen'!F2:F859,'P23+P24 monthly Buchungen'!D2:D859,$E23,'P23+P24 monthly Buchungen'!C2:C859,"&gt;="&amp;BM$4,'P23+P24 monthly Buchungen'!C2:C859,"&lt;"&amp;BM$5+1,'P23+P24 monthly Buchungen'!P2:P859,"Ausgaben")</f>
        <v>0</v>
      </c>
      <c r="BN23" s="21"/>
      <c r="BQ23" s="26">
        <f>SUMIFS('P23+P24 monthly Buchungen'!F2:F859,'P23+P24 monthly Buchungen'!D2:D859,$E23,'P23+P24 monthly Buchungen'!C2:C859,"&gt;="&amp;BQ$4,'P23+P24 monthly Buchungen'!C2:C859,"&lt;"&amp;BQ$5+1,'P23+P24 monthly Buchungen'!L2:L859,"Ausgaben")-SUMIFS('P23+P24 monthly Buchungen'!F2:F859,'P23+P24 monthly Buchungen'!D2:D859,$E23,'P23+P24 monthly Buchungen'!C2:C859,"&gt;="&amp;BQ$4,'P23+P24 monthly Buchungen'!C2:C859,"&lt;"&amp;BQ$5+1,'P23+P24 monthly Buchungen'!P2:P859,"Einnahmen")+SUMIFS('P23+P24 monthly Buchungen'!F2:F859,'P23+P24 monthly Buchungen'!D2:D859,$E23,'P23+P24 monthly Buchungen'!C2:C859,"&gt;="&amp;BQ$4,'P23+P24 monthly Buchungen'!C2:C859,"&lt;"&amp;BQ$5+1,'P23+P24 monthly Buchungen'!L2:L859,"Einnahmen")-SUMIFS('P23+P24 monthly Buchungen'!F2:F859,'P23+P24 monthly Buchungen'!D2:D859,$E23,'P23+P24 monthly Buchungen'!C2:C859,"&gt;="&amp;BQ$4,'P23+P24 monthly Buchungen'!C2:C859,"&lt;"&amp;BQ$5+1,'P23+P24 monthly Buchungen'!P2:P859,"Ausgaben")</f>
        <v>0</v>
      </c>
      <c r="BR23" s="21"/>
      <c r="BU23" s="29">
        <v>6225</v>
      </c>
      <c r="BV23" s="21"/>
      <c r="BY23" s="29">
        <v>6225</v>
      </c>
      <c r="BZ23" s="21"/>
      <c r="CC23" s="26">
        <f>SUMIFS('P23+P24 monthly Buchungen'!F2:F859,'P23+P24 monthly Buchungen'!D2:D859,$E23,'P23+P24 monthly Buchungen'!C2:C859,"&gt;="&amp;CC$4,'P23+P24 monthly Buchungen'!C2:C859,"&lt;"&amp;CC$5+1,'P23+P24 monthly Buchungen'!L2:L859,"Ausgaben")-SUMIFS('P23+P24 monthly Buchungen'!F2:F859,'P23+P24 monthly Buchungen'!D2:D859,$E23,'P23+P24 monthly Buchungen'!C2:C859,"&gt;="&amp;CC$4,'P23+P24 monthly Buchungen'!C2:C859,"&lt;"&amp;CC$5+1,'P23+P24 monthly Buchungen'!P2:P859,"Einnahmen")+SUMIFS('P23+P24 monthly Buchungen'!F2:F859,'P23+P24 monthly Buchungen'!D2:D859,$E23,'P23+P24 monthly Buchungen'!C2:C859,"&gt;="&amp;CC$4,'P23+P24 monthly Buchungen'!C2:C859,"&lt;"&amp;CC$5+1,'P23+P24 monthly Buchungen'!L2:L859,"Einnahmen")-SUMIFS('P23+P24 monthly Buchungen'!F2:F859,'P23+P24 monthly Buchungen'!D2:D859,$E23,'P23+P24 monthly Buchungen'!C2:C859,"&gt;="&amp;CC$4,'P23+P24 monthly Buchungen'!C2:C859,"&lt;"&amp;CC$5+1,'P23+P24 monthly Buchungen'!P2:P859,"Ausgaben")</f>
        <v>0</v>
      </c>
      <c r="CD23" s="21"/>
      <c r="CG23" s="26">
        <f>SUMIFS('P23+P24 monthly Buchungen'!F2:F859,'P23+P24 monthly Buchungen'!D2:D859,$E23,'P23+P24 monthly Buchungen'!C2:C859,"&gt;="&amp;CG$4,'P23+P24 monthly Buchungen'!C2:C859,"&lt;"&amp;CG$5+1,'P23+P24 monthly Buchungen'!L2:L859,"Ausgaben")-SUMIFS('P23+P24 monthly Buchungen'!F2:F859,'P23+P24 monthly Buchungen'!D2:D859,$E23,'P23+P24 monthly Buchungen'!C2:C859,"&gt;="&amp;CG$4,'P23+P24 monthly Buchungen'!C2:C859,"&lt;"&amp;CG$5+1,'P23+P24 monthly Buchungen'!P2:P859,"Einnahmen")+SUMIFS('P23+P24 monthly Buchungen'!F2:F859,'P23+P24 monthly Buchungen'!D2:D859,$E23,'P23+P24 monthly Buchungen'!C2:C859,"&gt;="&amp;CG$4,'P23+P24 monthly Buchungen'!C2:C859,"&lt;"&amp;CG$5+1,'P23+P24 monthly Buchungen'!L2:L859,"Einnahmen")-SUMIFS('P23+P24 monthly Buchungen'!F2:F859,'P23+P24 monthly Buchungen'!D2:D859,$E23,'P23+P24 monthly Buchungen'!C2:C859,"&gt;="&amp;CG$4,'P23+P24 monthly Buchungen'!C2:C859,"&lt;"&amp;CG$5+1,'P23+P24 monthly Buchungen'!P2:P859,"Ausgaben")</f>
        <v>0</v>
      </c>
      <c r="CH23" s="21"/>
      <c r="CK23" s="26">
        <f>SUMIFS('P23+P24 monthly Buchungen'!F2:F859,'P23+P24 monthly Buchungen'!D2:D859,$E23,'P23+P24 monthly Buchungen'!C2:C859,"&gt;="&amp;CK$4,'P23+P24 monthly Buchungen'!C2:C859,"&lt;"&amp;CK$5+1,'P23+P24 monthly Buchungen'!L2:L859,"Ausgaben")-SUMIFS('P23+P24 monthly Buchungen'!F2:F859,'P23+P24 monthly Buchungen'!D2:D859,$E23,'P23+P24 monthly Buchungen'!C2:C859,"&gt;="&amp;CK$4,'P23+P24 monthly Buchungen'!C2:C859,"&lt;"&amp;CK$5+1,'P23+P24 monthly Buchungen'!P2:P859,"Einnahmen")+SUMIFS('P23+P24 monthly Buchungen'!F2:F859,'P23+P24 monthly Buchungen'!D2:D859,$E23,'P23+P24 monthly Buchungen'!C2:C859,"&gt;="&amp;CK$4,'P23+P24 monthly Buchungen'!C2:C859,"&lt;"&amp;CK$5+1,'P23+P24 monthly Buchungen'!L2:L859,"Einnahmen")-SUMIFS('P23+P24 monthly Buchungen'!F2:F859,'P23+P24 monthly Buchungen'!D2:D859,$E23,'P23+P24 monthly Buchungen'!C2:C859,"&gt;="&amp;CK$4,'P23+P24 monthly Buchungen'!C2:C859,"&lt;"&amp;CK$5+1,'P23+P24 monthly Buchungen'!P2:P859,"Ausgaben")</f>
        <v>0</v>
      </c>
      <c r="CL23" s="21"/>
      <c r="CO23" s="26">
        <f>SUMIFS('P23+P24 monthly Buchungen'!F2:F859,'P23+P24 monthly Buchungen'!D2:D859,$E23,'P23+P24 monthly Buchungen'!C2:C859,"&gt;="&amp;CO$4,'P23+P24 monthly Buchungen'!C2:C859,"&lt;"&amp;CO$5+1,'P23+P24 monthly Buchungen'!L2:L859,"Ausgaben")-SUMIFS('P23+P24 monthly Buchungen'!F2:F859,'P23+P24 monthly Buchungen'!D2:D859,$E23,'P23+P24 monthly Buchungen'!C2:C859,"&gt;="&amp;CO$4,'P23+P24 monthly Buchungen'!C2:C859,"&lt;"&amp;CO$5+1,'P23+P24 monthly Buchungen'!P2:P859,"Einnahmen")+SUMIFS('P23+P24 monthly Buchungen'!F2:F859,'P23+P24 monthly Buchungen'!D2:D859,$E23,'P23+P24 monthly Buchungen'!C2:C859,"&gt;="&amp;CO$4,'P23+P24 monthly Buchungen'!C2:C859,"&lt;"&amp;CO$5+1,'P23+P24 monthly Buchungen'!L2:L859,"Einnahmen")-SUMIFS('P23+P24 monthly Buchungen'!F2:F859,'P23+P24 monthly Buchungen'!D2:D859,$E23,'P23+P24 monthly Buchungen'!C2:C859,"&gt;="&amp;CO$4,'P23+P24 monthly Buchungen'!C2:C859,"&lt;"&amp;CO$5+1,'P23+P24 monthly Buchungen'!P2:P859,"Ausgaben")</f>
        <v>0</v>
      </c>
      <c r="CP23" s="21"/>
      <c r="CS23" s="26">
        <f>SUMIFS('P23+P24 monthly Buchungen'!F2:F859,'P23+P24 monthly Buchungen'!D2:D859,$E23,'P23+P24 monthly Buchungen'!C2:C859,"&gt;="&amp;CS$4,'P23+P24 monthly Buchungen'!C2:C859,"&lt;"&amp;CS$5+1,'P23+P24 monthly Buchungen'!L2:L859,"Ausgaben")-SUMIFS('P23+P24 monthly Buchungen'!F2:F859,'P23+P24 monthly Buchungen'!D2:D859,$E23,'P23+P24 monthly Buchungen'!C2:C859,"&gt;="&amp;CS$4,'P23+P24 monthly Buchungen'!C2:C859,"&lt;"&amp;CS$5+1,'P23+P24 monthly Buchungen'!P2:P859,"Einnahmen")+SUMIFS('P23+P24 monthly Buchungen'!F2:F859,'P23+P24 monthly Buchungen'!D2:D859,$E23,'P23+P24 monthly Buchungen'!C2:C859,"&gt;="&amp;CS$4,'P23+P24 monthly Buchungen'!C2:C859,"&lt;"&amp;CS$5+1,'P23+P24 monthly Buchungen'!L2:L859,"Einnahmen")-SUMIFS('P23+P24 monthly Buchungen'!F2:F859,'P23+P24 monthly Buchungen'!D2:D859,$E23,'P23+P24 monthly Buchungen'!C2:C859,"&gt;="&amp;CS$4,'P23+P24 monthly Buchungen'!C2:C859,"&lt;"&amp;CS$5+1,'P23+P24 monthly Buchungen'!P2:P859,"Ausgaben")</f>
        <v>0</v>
      </c>
      <c r="CT23" s="21"/>
      <c r="CW23" s="26">
        <f>SUMIFS('P23+P24 monthly Buchungen'!F2:F859,'P23+P24 monthly Buchungen'!D2:D859,$E23,'P23+P24 monthly Buchungen'!C2:C859,"&gt;="&amp;CW$4,'P23+P24 monthly Buchungen'!C2:C859,"&lt;"&amp;CW$5+1,'P23+P24 monthly Buchungen'!L2:L859,"Ausgaben")-SUMIFS('P23+P24 monthly Buchungen'!F2:F859,'P23+P24 monthly Buchungen'!D2:D859,$E23,'P23+P24 monthly Buchungen'!C2:C859,"&gt;="&amp;CW$4,'P23+P24 monthly Buchungen'!C2:C859,"&lt;"&amp;CW$5+1,'P23+P24 monthly Buchungen'!P2:P859,"Einnahmen")+SUMIFS('P23+P24 monthly Buchungen'!F2:F859,'P23+P24 monthly Buchungen'!D2:D859,$E23,'P23+P24 monthly Buchungen'!C2:C859,"&gt;="&amp;CW$4,'P23+P24 monthly Buchungen'!C2:C859,"&lt;"&amp;CW$5+1,'P23+P24 monthly Buchungen'!L2:L859,"Einnahmen")-SUMIFS('P23+P24 monthly Buchungen'!F2:F859,'P23+P24 monthly Buchungen'!D2:D859,$E23,'P23+P24 monthly Buchungen'!C2:C859,"&gt;="&amp;CW$4,'P23+P24 monthly Buchungen'!C2:C859,"&lt;"&amp;CW$5+1,'P23+P24 monthly Buchungen'!P2:P859,"Ausgaben")</f>
        <v>0</v>
      </c>
      <c r="CX23" s="21"/>
      <c r="DA23" s="26">
        <f>SUMIFS('P23+P24 monthly Buchungen'!F2:F859,'P23+P24 monthly Buchungen'!D2:D859,$E23,'P23+P24 monthly Buchungen'!C2:C859,"&gt;="&amp;DA$4,'P23+P24 monthly Buchungen'!C2:C859,"&lt;"&amp;DA$5+1,'P23+P24 monthly Buchungen'!L2:L859,"Ausgaben")-SUMIFS('P23+P24 monthly Buchungen'!F2:F859,'P23+P24 monthly Buchungen'!D2:D859,$E23,'P23+P24 monthly Buchungen'!C2:C859,"&gt;="&amp;DA$4,'P23+P24 monthly Buchungen'!C2:C859,"&lt;"&amp;DA$5+1,'P23+P24 monthly Buchungen'!P2:P859,"Einnahmen")+SUMIFS('P23+P24 monthly Buchungen'!F2:F859,'P23+P24 monthly Buchungen'!D2:D859,$E23,'P23+P24 monthly Buchungen'!C2:C859,"&gt;="&amp;DA$4,'P23+P24 monthly Buchungen'!C2:C859,"&lt;"&amp;DA$5+1,'P23+P24 monthly Buchungen'!L2:L859,"Einnahmen")-SUMIFS('P23+P24 monthly Buchungen'!F2:F859,'P23+P24 monthly Buchungen'!D2:D859,$E23,'P23+P24 monthly Buchungen'!C2:C859,"&gt;="&amp;DA$4,'P23+P24 monthly Buchungen'!C2:C859,"&lt;"&amp;DA$5+1,'P23+P24 monthly Buchungen'!P2:P859,"Ausgaben")</f>
        <v>0</v>
      </c>
      <c r="DB23" s="21"/>
      <c r="DE23" s="26">
        <f>SUMIFS('P23+P24 monthly Buchungen'!F2:F859,'P23+P24 monthly Buchungen'!D2:D859,$E23,'P23+P24 monthly Buchungen'!C2:C859,"&gt;="&amp;DE$4,'P23+P24 monthly Buchungen'!C2:C859,"&lt;"&amp;DE$5+1,'P23+P24 monthly Buchungen'!L2:L859,"Ausgaben")-SUMIFS('P23+P24 monthly Buchungen'!F2:F859,'P23+P24 monthly Buchungen'!D2:D859,$E23,'P23+P24 monthly Buchungen'!C2:C859,"&gt;="&amp;DE$4,'P23+P24 monthly Buchungen'!C2:C859,"&lt;"&amp;DE$5+1,'P23+P24 monthly Buchungen'!P2:P859,"Einnahmen")+SUMIFS('P23+P24 monthly Buchungen'!F2:F859,'P23+P24 monthly Buchungen'!D2:D859,$E23,'P23+P24 monthly Buchungen'!C2:C859,"&gt;="&amp;DE$4,'P23+P24 monthly Buchungen'!C2:C859,"&lt;"&amp;DE$5+1,'P23+P24 monthly Buchungen'!L2:L859,"Einnahmen")-SUMIFS('P23+P24 monthly Buchungen'!F2:F859,'P23+P24 monthly Buchungen'!D2:D859,$E23,'P23+P24 monthly Buchungen'!C2:C859,"&gt;="&amp;DE$4,'P23+P24 monthly Buchungen'!C2:C859,"&lt;"&amp;DE$5+1,'P23+P24 monthly Buchungen'!P2:P859,"Ausgaben")</f>
        <v>0</v>
      </c>
      <c r="DF23" s="21"/>
      <c r="DI23" s="26">
        <f>SUMIFS('P23+P24 monthly Buchungen'!F2:F859,'P23+P24 monthly Buchungen'!D2:D859,$E23,'P23+P24 monthly Buchungen'!C2:C859,"&gt;="&amp;DI$4,'P23+P24 monthly Buchungen'!C2:C859,"&lt;"&amp;DI$5+1,'P23+P24 monthly Buchungen'!L2:L859,"Ausgaben")-SUMIFS('P23+P24 monthly Buchungen'!F2:F859,'P23+P24 monthly Buchungen'!D2:D859,$E23,'P23+P24 monthly Buchungen'!C2:C859,"&gt;="&amp;DI$4,'P23+P24 monthly Buchungen'!C2:C859,"&lt;"&amp;DI$5+1,'P23+P24 monthly Buchungen'!P2:P859,"Einnahmen")+SUMIFS('P23+P24 monthly Buchungen'!F2:F859,'P23+P24 monthly Buchungen'!D2:D859,$E23,'P23+P24 monthly Buchungen'!C2:C859,"&gt;="&amp;DI$4,'P23+P24 monthly Buchungen'!C2:C859,"&lt;"&amp;DI$5+1,'P23+P24 monthly Buchungen'!L2:L859,"Einnahmen")-SUMIFS('P23+P24 monthly Buchungen'!F2:F859,'P23+P24 monthly Buchungen'!D2:D859,$E23,'P23+P24 monthly Buchungen'!C2:C859,"&gt;="&amp;DI$4,'P23+P24 monthly Buchungen'!C2:C859,"&lt;"&amp;DI$5+1,'P23+P24 monthly Buchungen'!P2:P859,"Ausgaben")</f>
        <v>0</v>
      </c>
      <c r="DJ23" s="21"/>
      <c r="DM23" s="26">
        <f>SUMIFS('P23+P24 monthly Buchungen'!F2:F859,'P23+P24 monthly Buchungen'!D2:D859,$E23,'P23+P24 monthly Buchungen'!C2:C859,"&gt;="&amp;DM$4,'P23+P24 monthly Buchungen'!C2:C859,"&lt;"&amp;DM$5+1,'P23+P24 monthly Buchungen'!L2:L859,"Ausgaben")-SUMIFS('P23+P24 monthly Buchungen'!F2:F859,'P23+P24 monthly Buchungen'!D2:D859,$E23,'P23+P24 monthly Buchungen'!C2:C859,"&gt;="&amp;DM$4,'P23+P24 monthly Buchungen'!C2:C859,"&lt;"&amp;DM$5+1,'P23+P24 monthly Buchungen'!P2:P859,"Einnahmen")+SUMIFS('P23+P24 monthly Buchungen'!F2:F859,'P23+P24 monthly Buchungen'!D2:D859,$E23,'P23+P24 monthly Buchungen'!C2:C859,"&gt;="&amp;DM$4,'P23+P24 monthly Buchungen'!C2:C859,"&lt;"&amp;DM$5+1,'P23+P24 monthly Buchungen'!L2:L859,"Einnahmen")-SUMIFS('P23+P24 monthly Buchungen'!F2:F859,'P23+P24 monthly Buchungen'!D2:D859,$E23,'P23+P24 monthly Buchungen'!C2:C859,"&gt;="&amp;DM$4,'P23+P24 monthly Buchungen'!C2:C859,"&lt;"&amp;DM$5+1,'P23+P24 monthly Buchungen'!P2:P859,"Ausgaben")</f>
        <v>0</v>
      </c>
      <c r="DN23" s="21"/>
      <c r="DQ23" s="26">
        <f>SUMIFS('P23+P24 monthly Buchungen'!F2:F859,'P23+P24 monthly Buchungen'!D2:D859,$E23,'P23+P24 monthly Buchungen'!C2:C859,"&gt;="&amp;DQ$4,'P23+P24 monthly Buchungen'!C2:C859,"&lt;"&amp;DQ$5+1,'P23+P24 monthly Buchungen'!L2:L859,"Ausgaben")-SUMIFS('P23+P24 monthly Buchungen'!F2:F859,'P23+P24 monthly Buchungen'!D2:D859,$E23,'P23+P24 monthly Buchungen'!C2:C859,"&gt;="&amp;DQ$4,'P23+P24 monthly Buchungen'!C2:C859,"&lt;"&amp;DQ$5+1,'P23+P24 monthly Buchungen'!P2:P859,"Einnahmen")+SUMIFS('P23+P24 monthly Buchungen'!F2:F859,'P23+P24 monthly Buchungen'!D2:D859,$E23,'P23+P24 monthly Buchungen'!C2:C859,"&gt;="&amp;DQ$4,'P23+P24 monthly Buchungen'!C2:C859,"&lt;"&amp;DQ$5+1,'P23+P24 monthly Buchungen'!L2:L859,"Einnahmen")-SUMIFS('P23+P24 monthly Buchungen'!F2:F859,'P23+P24 monthly Buchungen'!D2:D859,$E23,'P23+P24 monthly Buchungen'!C2:C859,"&gt;="&amp;DQ$4,'P23+P24 monthly Buchungen'!C2:C859,"&lt;"&amp;DQ$5+1,'P23+P24 monthly Buchungen'!P2:P859,"Ausgaben")</f>
        <v>0</v>
      </c>
      <c r="DR23" s="21"/>
      <c r="DU23" s="26">
        <f>SUMIFS('P23+P24 monthly Buchungen'!F2:F859,'P23+P24 monthly Buchungen'!D2:D859,$E23,'P23+P24 monthly Buchungen'!C2:C859,"&gt;="&amp;DU$4,'P23+P24 monthly Buchungen'!C2:C859,"&lt;"&amp;DU$5+1,'P23+P24 monthly Buchungen'!L2:L859,"Ausgaben")-SUMIFS('P23+P24 monthly Buchungen'!F2:F859,'P23+P24 monthly Buchungen'!D2:D859,$E23,'P23+P24 monthly Buchungen'!C2:C859,"&gt;="&amp;DU$4,'P23+P24 monthly Buchungen'!C2:C859,"&lt;"&amp;DU$5+1,'P23+P24 monthly Buchungen'!P2:P859,"Einnahmen")+SUMIFS('P23+P24 monthly Buchungen'!F2:F859,'P23+P24 monthly Buchungen'!D2:D859,$E23,'P23+P24 monthly Buchungen'!C2:C859,"&gt;="&amp;DU$4,'P23+P24 monthly Buchungen'!C2:C859,"&lt;"&amp;DU$5+1,'P23+P24 monthly Buchungen'!L2:L859,"Einnahmen")-SUMIFS('P23+P24 monthly Buchungen'!F2:F859,'P23+P24 monthly Buchungen'!D2:D859,$E23,'P23+P24 monthly Buchungen'!C2:C859,"&gt;="&amp;DU$4,'P23+P24 monthly Buchungen'!C2:C859,"&lt;"&amp;DU$5+1,'P23+P24 monthly Buchungen'!P2:P859,"Ausgaben")</f>
        <v>1054.8</v>
      </c>
      <c r="DV23" s="21"/>
      <c r="DY23" s="29">
        <v>7525</v>
      </c>
      <c r="DZ23" s="21"/>
      <c r="EC23" s="29">
        <v>7525</v>
      </c>
      <c r="ED23" s="21"/>
      <c r="EG23" s="26">
        <f>SUMIFS('P23+P24 monthly Buchungen'!F2:F859,'P23+P24 monthly Buchungen'!D2:D859,$E23,'P23+P24 monthly Buchungen'!C2:C859,"&gt;="&amp;EG$4,'P23+P24 monthly Buchungen'!C2:C859,"&lt;"&amp;EG$5+1,'P23+P24 monthly Buchungen'!L2:L859,"Ausgaben")-SUMIFS('P23+P24 monthly Buchungen'!F2:F859,'P23+P24 monthly Buchungen'!D2:D859,$E23,'P23+P24 monthly Buchungen'!C2:C859,"&gt;="&amp;EG$4,'P23+P24 monthly Buchungen'!C2:C859,"&lt;"&amp;EG$5+1,'P23+P24 monthly Buchungen'!P2:P859,"Einnahmen")+SUMIFS('P23+P24 monthly Buchungen'!F2:F859,'P23+P24 monthly Buchungen'!D2:D859,$E23,'P23+P24 monthly Buchungen'!C2:C859,"&gt;="&amp;EG$4,'P23+P24 monthly Buchungen'!C2:C859,"&lt;"&amp;EG$5+1,'P23+P24 monthly Buchungen'!L2:L859,"Einnahmen")-SUMIFS('P23+P24 monthly Buchungen'!F2:F859,'P23+P24 monthly Buchungen'!D2:D859,$E23,'P23+P24 monthly Buchungen'!C2:C859,"&gt;="&amp;EG$4,'P23+P24 monthly Buchungen'!C2:C859,"&lt;"&amp;EG$5+1,'P23+P24 monthly Buchungen'!P2:P859,"Ausgaben")</f>
        <v>0</v>
      </c>
      <c r="EH23" s="21"/>
      <c r="EK23" s="26">
        <f>SUMIFS('P23+P24 monthly Buchungen'!F2:F859,'P23+P24 monthly Buchungen'!D2:D859,$E23,'P23+P24 monthly Buchungen'!C2:C859,"&gt;="&amp;EK$4,'P23+P24 monthly Buchungen'!C2:C859,"&lt;"&amp;EK$5+1,'P23+P24 monthly Buchungen'!L2:L859,"Ausgaben")-SUMIFS('P23+P24 monthly Buchungen'!F2:F859,'P23+P24 monthly Buchungen'!D2:D859,$E23,'P23+P24 monthly Buchungen'!C2:C859,"&gt;="&amp;EK$4,'P23+P24 monthly Buchungen'!C2:C859,"&lt;"&amp;EK$5+1,'P23+P24 monthly Buchungen'!P2:P859,"Einnahmen")+SUMIFS('P23+P24 monthly Buchungen'!F2:F859,'P23+P24 monthly Buchungen'!D2:D859,$E23,'P23+P24 monthly Buchungen'!C2:C859,"&gt;="&amp;EK$4,'P23+P24 monthly Buchungen'!C2:C859,"&lt;"&amp;EK$5+1,'P23+P24 monthly Buchungen'!L2:L859,"Einnahmen")-SUMIFS('P23+P24 monthly Buchungen'!F2:F859,'P23+P24 monthly Buchungen'!D2:D859,$E23,'P23+P24 monthly Buchungen'!C2:C859,"&gt;="&amp;EK$4,'P23+P24 monthly Buchungen'!C2:C859,"&lt;"&amp;EK$5+1,'P23+P24 monthly Buchungen'!P2:P859,"Ausgaben")</f>
        <v>0</v>
      </c>
      <c r="EL23" s="21"/>
      <c r="EO23" s="26">
        <f>SUMIFS('P23+P24 monthly Buchungen'!F2:F859,'P23+P24 monthly Buchungen'!D2:D859,$E23,'P23+P24 monthly Buchungen'!C2:C859,"&gt;="&amp;EO$4,'P23+P24 monthly Buchungen'!C2:C859,"&lt;"&amp;EO$5+1,'P23+P24 monthly Buchungen'!L2:L859,"Ausgaben")-SUMIFS('P23+P24 monthly Buchungen'!F2:F859,'P23+P24 monthly Buchungen'!D2:D859,$E23,'P23+P24 monthly Buchungen'!C2:C859,"&gt;="&amp;EO$4,'P23+P24 monthly Buchungen'!C2:C859,"&lt;"&amp;EO$5+1,'P23+P24 monthly Buchungen'!P2:P859,"Einnahmen")+SUMIFS('P23+P24 monthly Buchungen'!F2:F859,'P23+P24 monthly Buchungen'!D2:D859,$E23,'P23+P24 monthly Buchungen'!C2:C859,"&gt;="&amp;EO$4,'P23+P24 monthly Buchungen'!C2:C859,"&lt;"&amp;EO$5+1,'P23+P24 monthly Buchungen'!L2:L859,"Einnahmen")-SUMIFS('P23+P24 monthly Buchungen'!F2:F859,'P23+P24 monthly Buchungen'!D2:D859,$E23,'P23+P24 monthly Buchungen'!C2:C859,"&gt;="&amp;EO$4,'P23+P24 monthly Buchungen'!C2:C859,"&lt;"&amp;EO$5+1,'P23+P24 monthly Buchungen'!P2:P859,"Ausgaben")</f>
        <v>0</v>
      </c>
      <c r="EP23" s="21"/>
      <c r="ES23" s="26">
        <f>SUMIFS('P23+P24 monthly Buchungen'!F2:F859,'P23+P24 monthly Buchungen'!D2:D859,$E23,'P23+P24 monthly Buchungen'!C2:C859,"&gt;="&amp;ES$4,'P23+P24 monthly Buchungen'!C2:C859,"&lt;"&amp;ES$5+1,'P23+P24 monthly Buchungen'!L2:L859,"Ausgaben")-SUMIFS('P23+P24 monthly Buchungen'!F2:F859,'P23+P24 monthly Buchungen'!D2:D859,$E23,'P23+P24 monthly Buchungen'!C2:C859,"&gt;="&amp;ES$4,'P23+P24 monthly Buchungen'!C2:C859,"&lt;"&amp;ES$5+1,'P23+P24 monthly Buchungen'!P2:P859,"Einnahmen")+SUMIFS('P23+P24 monthly Buchungen'!F2:F859,'P23+P24 monthly Buchungen'!D2:D859,$E23,'P23+P24 monthly Buchungen'!C2:C859,"&gt;="&amp;ES$4,'P23+P24 monthly Buchungen'!C2:C859,"&lt;"&amp;ES$5+1,'P23+P24 monthly Buchungen'!L2:L859,"Einnahmen")-SUMIFS('P23+P24 monthly Buchungen'!F2:F859,'P23+P24 monthly Buchungen'!D2:D859,$E23,'P23+P24 monthly Buchungen'!C2:C859,"&gt;="&amp;ES$4,'P23+P24 monthly Buchungen'!C2:C859,"&lt;"&amp;ES$5+1,'P23+P24 monthly Buchungen'!P2:P859,"Ausgaben")</f>
        <v>0</v>
      </c>
      <c r="ET23" s="21"/>
      <c r="EW23" s="26">
        <f>SUMIFS('P23+P24 monthly Buchungen'!F2:F859,'P23+P24 monthly Buchungen'!D2:D859,$E23,'P23+P24 monthly Buchungen'!C2:C859,"&gt;="&amp;EW$4,'P23+P24 monthly Buchungen'!C2:C859,"&lt;"&amp;EW$5+1,'P23+P24 monthly Buchungen'!L2:L859,"Ausgaben")-SUMIFS('P23+P24 monthly Buchungen'!F2:F859,'P23+P24 monthly Buchungen'!D2:D859,$E23,'P23+P24 monthly Buchungen'!C2:C859,"&gt;="&amp;EW$4,'P23+P24 monthly Buchungen'!C2:C859,"&lt;"&amp;EW$5+1,'P23+P24 monthly Buchungen'!P2:P859,"Einnahmen")+SUMIFS('P23+P24 monthly Buchungen'!F2:F859,'P23+P24 monthly Buchungen'!D2:D859,$E23,'P23+P24 monthly Buchungen'!C2:C859,"&gt;="&amp;EW$4,'P23+P24 monthly Buchungen'!C2:C859,"&lt;"&amp;EW$5+1,'P23+P24 monthly Buchungen'!L2:L859,"Einnahmen")-SUMIFS('P23+P24 monthly Buchungen'!F2:F859,'P23+P24 monthly Buchungen'!D2:D859,$E23,'P23+P24 monthly Buchungen'!C2:C859,"&gt;="&amp;EW$4,'P23+P24 monthly Buchungen'!C2:C859,"&lt;"&amp;EW$5+1,'P23+P24 monthly Buchungen'!P2:P859,"Ausgaben")</f>
        <v>0</v>
      </c>
      <c r="EX23" s="21"/>
      <c r="FA23" s="26">
        <f>SUMIFS('P23+P24 monthly Buchungen'!F2:F859,'P23+P24 monthly Buchungen'!D2:D859,$E23,'P23+P24 monthly Buchungen'!C2:C859,"&gt;="&amp;FA$4,'P23+P24 monthly Buchungen'!C2:C859,"&lt;"&amp;FA$5+1,'P23+P24 monthly Buchungen'!L2:L859,"Ausgaben")-SUMIFS('P23+P24 monthly Buchungen'!F2:F859,'P23+P24 monthly Buchungen'!D2:D859,$E23,'P23+P24 monthly Buchungen'!C2:C859,"&gt;="&amp;FA$4,'P23+P24 monthly Buchungen'!C2:C859,"&lt;"&amp;FA$5+1,'P23+P24 monthly Buchungen'!P2:P859,"Einnahmen")+SUMIFS('P23+P24 monthly Buchungen'!F2:F859,'P23+P24 monthly Buchungen'!D2:D859,$E23,'P23+P24 monthly Buchungen'!C2:C859,"&gt;="&amp;FA$4,'P23+P24 monthly Buchungen'!C2:C859,"&lt;"&amp;FA$5+1,'P23+P24 monthly Buchungen'!L2:L859,"Einnahmen")-SUMIFS('P23+P24 monthly Buchungen'!F2:F859,'P23+P24 monthly Buchungen'!D2:D859,$E23,'P23+P24 monthly Buchungen'!C2:C859,"&gt;="&amp;FA$4,'P23+P24 monthly Buchungen'!C2:C859,"&lt;"&amp;FA$5+1,'P23+P24 monthly Buchungen'!P2:P859,"Ausgaben")</f>
        <v>0</v>
      </c>
      <c r="FB23" s="21"/>
      <c r="FE23" s="26">
        <f>SUMIFS('P23+P24 monthly Buchungen'!F2:F859,'P23+P24 monthly Buchungen'!D2:D859,$E23,'P23+P24 monthly Buchungen'!C2:C859,"&gt;="&amp;FE$4,'P23+P24 monthly Buchungen'!C2:C859,"&lt;"&amp;FE$5+1,'P23+P24 monthly Buchungen'!L2:L859,"Ausgaben")-SUMIFS('P23+P24 monthly Buchungen'!F2:F859,'P23+P24 monthly Buchungen'!D2:D859,$E23,'P23+P24 monthly Buchungen'!C2:C859,"&gt;="&amp;FE$4,'P23+P24 monthly Buchungen'!C2:C859,"&lt;"&amp;FE$5+1,'P23+P24 monthly Buchungen'!P2:P859,"Einnahmen")+SUMIFS('P23+P24 monthly Buchungen'!F2:F859,'P23+P24 monthly Buchungen'!D2:D859,$E23,'P23+P24 monthly Buchungen'!C2:C859,"&gt;="&amp;FE$4,'P23+P24 monthly Buchungen'!C2:C859,"&lt;"&amp;FE$5+1,'P23+P24 monthly Buchungen'!L2:L859,"Einnahmen")-SUMIFS('P23+P24 monthly Buchungen'!F2:F859,'P23+P24 monthly Buchungen'!D2:D859,$E23,'P23+P24 monthly Buchungen'!C2:C859,"&gt;="&amp;FE$4,'P23+P24 monthly Buchungen'!C2:C859,"&lt;"&amp;FE$5+1,'P23+P24 monthly Buchungen'!P2:P859,"Ausgaben")</f>
        <v>0</v>
      </c>
      <c r="FF23" s="21"/>
      <c r="FI23" s="26">
        <f>SUMIFS('P23+P24 monthly Buchungen'!F2:F859,'P23+P24 monthly Buchungen'!D2:D859,$E23,'P23+P24 monthly Buchungen'!C2:C859,"&gt;="&amp;FI$4,'P23+P24 monthly Buchungen'!C2:C859,"&lt;"&amp;FI$5+1,'P23+P24 monthly Buchungen'!L2:L859,"Ausgaben")-SUMIFS('P23+P24 monthly Buchungen'!F2:F859,'P23+P24 monthly Buchungen'!D2:D859,$E23,'P23+P24 monthly Buchungen'!C2:C859,"&gt;="&amp;FI$4,'P23+P24 monthly Buchungen'!C2:C859,"&lt;"&amp;FI$5+1,'P23+P24 monthly Buchungen'!P2:P859,"Einnahmen")+SUMIFS('P23+P24 monthly Buchungen'!F2:F859,'P23+P24 monthly Buchungen'!D2:D859,$E23,'P23+P24 monthly Buchungen'!C2:C859,"&gt;="&amp;FI$4,'P23+P24 monthly Buchungen'!C2:C859,"&lt;"&amp;FI$5+1,'P23+P24 monthly Buchungen'!L2:L859,"Einnahmen")-SUMIFS('P23+P24 monthly Buchungen'!F2:F859,'P23+P24 monthly Buchungen'!D2:D859,$E23,'P23+P24 monthly Buchungen'!C2:C859,"&gt;="&amp;FI$4,'P23+P24 monthly Buchungen'!C2:C859,"&lt;"&amp;FI$5+1,'P23+P24 monthly Buchungen'!P2:P859,"Ausgaben")</f>
        <v>0</v>
      </c>
      <c r="FJ23" s="21"/>
      <c r="FM23" s="26">
        <f>SUMIFS('P23+P24 monthly Buchungen'!F2:F859,'P23+P24 monthly Buchungen'!D2:D859,$E23,'P23+P24 monthly Buchungen'!C2:C859,"&gt;="&amp;FM$4,'P23+P24 monthly Buchungen'!C2:C859,"&lt;"&amp;FM$5+1,'P23+P24 monthly Buchungen'!L2:L859,"Ausgaben")-SUMIFS('P23+P24 monthly Buchungen'!F2:F859,'P23+P24 monthly Buchungen'!D2:D859,$E23,'P23+P24 monthly Buchungen'!C2:C859,"&gt;="&amp;FM$4,'P23+P24 monthly Buchungen'!C2:C859,"&lt;"&amp;FM$5+1,'P23+P24 monthly Buchungen'!P2:P859,"Einnahmen")+SUMIFS('P23+P24 monthly Buchungen'!F2:F859,'P23+P24 monthly Buchungen'!D2:D859,$E23,'P23+P24 monthly Buchungen'!C2:C859,"&gt;="&amp;FM$4,'P23+P24 monthly Buchungen'!C2:C859,"&lt;"&amp;FM$5+1,'P23+P24 monthly Buchungen'!L2:L859,"Einnahmen")-SUMIFS('P23+P24 monthly Buchungen'!F2:F859,'P23+P24 monthly Buchungen'!D2:D859,$E23,'P23+P24 monthly Buchungen'!C2:C859,"&gt;="&amp;FM$4,'P23+P24 monthly Buchungen'!C2:C859,"&lt;"&amp;FM$5+1,'P23+P24 monthly Buchungen'!P2:P859,"Ausgaben")</f>
        <v>0</v>
      </c>
      <c r="FN23" s="21"/>
      <c r="FQ23" s="26">
        <f>SUMIFS('P23+P24 monthly Buchungen'!F2:F859,'P23+P24 monthly Buchungen'!D2:D859,$E23,'P23+P24 monthly Buchungen'!C2:C859,"&gt;="&amp;FQ$4,'P23+P24 monthly Buchungen'!C2:C859,"&lt;"&amp;FQ$5+1,'P23+P24 monthly Buchungen'!L2:L859,"Ausgaben")-SUMIFS('P23+P24 monthly Buchungen'!F2:F859,'P23+P24 monthly Buchungen'!D2:D859,$E23,'P23+P24 monthly Buchungen'!C2:C859,"&gt;="&amp;FQ$4,'P23+P24 monthly Buchungen'!C2:C859,"&lt;"&amp;FQ$5+1,'P23+P24 monthly Buchungen'!P2:P859,"Einnahmen")+SUMIFS('P23+P24 monthly Buchungen'!F2:F859,'P23+P24 monthly Buchungen'!D2:D859,$E23,'P23+P24 monthly Buchungen'!C2:C859,"&gt;="&amp;FQ$4,'P23+P24 monthly Buchungen'!C2:C859,"&lt;"&amp;FQ$5+1,'P23+P24 monthly Buchungen'!L2:L859,"Einnahmen")-SUMIFS('P23+P24 monthly Buchungen'!F2:F859,'P23+P24 monthly Buchungen'!D2:D859,$E23,'P23+P24 monthly Buchungen'!C2:C859,"&gt;="&amp;FQ$4,'P23+P24 monthly Buchungen'!C2:C859,"&lt;"&amp;FQ$5+1,'P23+P24 monthly Buchungen'!P2:P859,"Ausgaben")</f>
        <v>0</v>
      </c>
      <c r="FR23" s="21"/>
      <c r="FU23" s="26">
        <f>SUMIFS('P23+P24 monthly Buchungen'!F2:F859,'P23+P24 monthly Buchungen'!D2:D859,$E23,'P23+P24 monthly Buchungen'!C2:C859,"&gt;="&amp;FU$4,'P23+P24 monthly Buchungen'!C2:C859,"&lt;"&amp;FU$5+1,'P23+P24 monthly Buchungen'!L2:L859,"Ausgaben")-SUMIFS('P23+P24 monthly Buchungen'!F2:F859,'P23+P24 monthly Buchungen'!D2:D859,$E23,'P23+P24 monthly Buchungen'!C2:C859,"&gt;="&amp;FU$4,'P23+P24 monthly Buchungen'!C2:C859,"&lt;"&amp;FU$5+1,'P23+P24 monthly Buchungen'!P2:P859,"Einnahmen")+SUMIFS('P23+P24 monthly Buchungen'!F2:F859,'P23+P24 monthly Buchungen'!D2:D859,$E23,'P23+P24 monthly Buchungen'!C2:C859,"&gt;="&amp;FU$4,'P23+P24 monthly Buchungen'!C2:C859,"&lt;"&amp;FU$5+1,'P23+P24 monthly Buchungen'!L2:L859,"Einnahmen")-SUMIFS('P23+P24 monthly Buchungen'!F2:F859,'P23+P24 monthly Buchungen'!D2:D859,$E23,'P23+P24 monthly Buchungen'!C2:C859,"&gt;="&amp;FU$4,'P23+P24 monthly Buchungen'!C2:C859,"&lt;"&amp;FU$5+1,'P23+P24 monthly Buchungen'!P2:P859,"Ausgaben")</f>
        <v>0</v>
      </c>
      <c r="FV23" s="21"/>
      <c r="FY23" s="26">
        <f>SUMIFS('P23+P24 monthly Buchungen'!F2:F859,'P23+P24 monthly Buchungen'!D2:D859,$E23,'P23+P24 monthly Buchungen'!C2:C859,"&gt;="&amp;FY$4,'P23+P24 monthly Buchungen'!C2:C859,"&lt;"&amp;FY$5+1,'P23+P24 monthly Buchungen'!L2:L859,"Ausgaben")-SUMIFS('P23+P24 monthly Buchungen'!F2:F859,'P23+P24 monthly Buchungen'!D2:D859,$E23,'P23+P24 monthly Buchungen'!C2:C859,"&gt;="&amp;FY$4,'P23+P24 monthly Buchungen'!C2:C859,"&lt;"&amp;FY$5+1,'P23+P24 monthly Buchungen'!P2:P859,"Einnahmen")+SUMIFS('P23+P24 monthly Buchungen'!F2:F859,'P23+P24 monthly Buchungen'!D2:D859,$E23,'P23+P24 monthly Buchungen'!C2:C859,"&gt;="&amp;FY$4,'P23+P24 monthly Buchungen'!C2:C859,"&lt;"&amp;FY$5+1,'P23+P24 monthly Buchungen'!L2:L859,"Einnahmen")-SUMIFS('P23+P24 monthly Buchungen'!F2:F859,'P23+P24 monthly Buchungen'!D2:D859,$E23,'P23+P24 monthly Buchungen'!C2:C859,"&gt;="&amp;FY$4,'P23+P24 monthly Buchungen'!C2:C859,"&lt;"&amp;FY$5+1,'P23+P24 monthly Buchungen'!P2:P859,"Ausgaben")</f>
        <v>0</v>
      </c>
      <c r="FZ23" s="21"/>
      <c r="GC23" s="26">
        <f>SUMIFS('P23+P24 monthly Buchungen'!F2:F859,'P23+P24 monthly Buchungen'!D2:D859,$E23,'P23+P24 monthly Buchungen'!C2:C859,"&gt;="&amp;GC$4,'P23+P24 monthly Buchungen'!C2:C859,"&lt;"&amp;GC$5+1,'P23+P24 monthly Buchungen'!L2:L859,"Ausgaben")-SUMIFS('P23+P24 monthly Buchungen'!F2:F859,'P23+P24 monthly Buchungen'!D2:D859,$E23,'P23+P24 monthly Buchungen'!C2:C859,"&gt;="&amp;GC$4,'P23+P24 monthly Buchungen'!C2:C859,"&lt;"&amp;GC$5+1,'P23+P24 monthly Buchungen'!P2:P859,"Einnahmen")+SUMIFS('P23+P24 monthly Buchungen'!F2:F859,'P23+P24 monthly Buchungen'!D2:D859,$E23,'P23+P24 monthly Buchungen'!C2:C859,"&gt;="&amp;GC$4,'P23+P24 monthly Buchungen'!C2:C859,"&lt;"&amp;GC$5+1,'P23+P24 monthly Buchungen'!L2:L859,"Einnahmen")-SUMIFS('P23+P24 monthly Buchungen'!F2:F859,'P23+P24 monthly Buchungen'!D2:D859,$E23,'P23+P24 monthly Buchungen'!C2:C859,"&gt;="&amp;GC$4,'P23+P24 monthly Buchungen'!C2:C859,"&lt;"&amp;GC$5+1,'P23+P24 monthly Buchungen'!P2:P859,"Ausgaben")</f>
        <v>0</v>
      </c>
    </row>
    <row r="24" spans="3:185" x14ac:dyDescent="0.2">
      <c r="D24" t="s">
        <v>5552</v>
      </c>
      <c r="E24" t="s">
        <v>3282</v>
      </c>
      <c r="F24" s="21"/>
      <c r="I24" s="22"/>
      <c r="J24" s="21"/>
      <c r="M24" s="29">
        <v>26170</v>
      </c>
      <c r="N24" s="21"/>
      <c r="Q24" s="29">
        <v>26170</v>
      </c>
      <c r="R24" s="21"/>
      <c r="U24" s="26">
        <f>SUMIFS('P23+P24 monthly Buchungen'!F2:F859,'P23+P24 monthly Buchungen'!D2:D859,$E24,'P23+P24 monthly Buchungen'!C2:C859,"&gt;="&amp;U$4,'P23+P24 monthly Buchungen'!C2:C859,"&lt;"&amp;U$5+1,'P23+P24 monthly Buchungen'!L2:L859,"Ausgaben")-SUMIFS('P23+P24 monthly Buchungen'!F2:F859,'P23+P24 monthly Buchungen'!D2:D859,$E24,'P23+P24 monthly Buchungen'!C2:C859,"&gt;="&amp;U$4,'P23+P24 monthly Buchungen'!C2:C859,"&lt;"&amp;U$5+1,'P23+P24 monthly Buchungen'!P2:P859,"Einnahmen")+SUMIFS('P23+P24 monthly Buchungen'!F2:F859,'P23+P24 monthly Buchungen'!D2:D859,$E24,'P23+P24 monthly Buchungen'!C2:C859,"&gt;="&amp;U$4,'P23+P24 monthly Buchungen'!C2:C859,"&lt;"&amp;U$5+1,'P23+P24 monthly Buchungen'!L2:L859,"Einnahmen")-SUMIFS('P23+P24 monthly Buchungen'!F2:F859,'P23+P24 monthly Buchungen'!D2:D859,$E24,'P23+P24 monthly Buchungen'!C2:C859,"&gt;="&amp;U$4,'P23+P24 monthly Buchungen'!C2:C859,"&lt;"&amp;U$5+1,'P23+P24 monthly Buchungen'!P2:P859,"Ausgaben")</f>
        <v>0</v>
      </c>
      <c r="V24" s="21"/>
      <c r="Y24" s="26">
        <f>SUMIFS('P23+P24 monthly Buchungen'!F2:F859,'P23+P24 monthly Buchungen'!D2:D859,$E24,'P23+P24 monthly Buchungen'!C2:C859,"&gt;="&amp;Y$4,'P23+P24 monthly Buchungen'!C2:C859,"&lt;"&amp;Y$5+1,'P23+P24 monthly Buchungen'!L2:L859,"Ausgaben")-SUMIFS('P23+P24 monthly Buchungen'!F2:F859,'P23+P24 monthly Buchungen'!D2:D859,$E24,'P23+P24 monthly Buchungen'!C2:C859,"&gt;="&amp;Y$4,'P23+P24 monthly Buchungen'!C2:C859,"&lt;"&amp;Y$5+1,'P23+P24 monthly Buchungen'!P2:P859,"Einnahmen")+SUMIFS('P23+P24 monthly Buchungen'!F2:F859,'P23+P24 monthly Buchungen'!D2:D859,$E24,'P23+P24 monthly Buchungen'!C2:C859,"&gt;="&amp;Y$4,'P23+P24 monthly Buchungen'!C2:C859,"&lt;"&amp;Y$5+1,'P23+P24 monthly Buchungen'!L2:L859,"Einnahmen")-SUMIFS('P23+P24 monthly Buchungen'!F2:F859,'P23+P24 monthly Buchungen'!D2:D859,$E24,'P23+P24 monthly Buchungen'!C2:C859,"&gt;="&amp;Y$4,'P23+P24 monthly Buchungen'!C2:C859,"&lt;"&amp;Y$5+1,'P23+P24 monthly Buchungen'!P2:P859,"Ausgaben")</f>
        <v>0</v>
      </c>
      <c r="Z24" s="21"/>
      <c r="AC24" s="26">
        <f>SUMIFS('P23+P24 monthly Buchungen'!F2:F859,'P23+P24 monthly Buchungen'!D2:D859,$E24,'P23+P24 monthly Buchungen'!C2:C859,"&gt;="&amp;AC$4,'P23+P24 monthly Buchungen'!C2:C859,"&lt;"&amp;AC$5+1,'P23+P24 monthly Buchungen'!L2:L859,"Ausgaben")-SUMIFS('P23+P24 monthly Buchungen'!F2:F859,'P23+P24 monthly Buchungen'!D2:D859,$E24,'P23+P24 monthly Buchungen'!C2:C859,"&gt;="&amp;AC$4,'P23+P24 monthly Buchungen'!C2:C859,"&lt;"&amp;AC$5+1,'P23+P24 monthly Buchungen'!P2:P859,"Einnahmen")+SUMIFS('P23+P24 monthly Buchungen'!F2:F859,'P23+P24 monthly Buchungen'!D2:D859,$E24,'P23+P24 monthly Buchungen'!C2:C859,"&gt;="&amp;AC$4,'P23+P24 monthly Buchungen'!C2:C859,"&lt;"&amp;AC$5+1,'P23+P24 monthly Buchungen'!L2:L859,"Einnahmen")-SUMIFS('P23+P24 monthly Buchungen'!F2:F859,'P23+P24 monthly Buchungen'!D2:D859,$E24,'P23+P24 monthly Buchungen'!C2:C859,"&gt;="&amp;AC$4,'P23+P24 monthly Buchungen'!C2:C859,"&lt;"&amp;AC$5+1,'P23+P24 monthly Buchungen'!P2:P859,"Ausgaben")</f>
        <v>0</v>
      </c>
      <c r="AD24" s="21"/>
      <c r="AG24" s="26">
        <f>SUMIFS('P23+P24 monthly Buchungen'!F2:F859,'P23+P24 monthly Buchungen'!D2:D859,$E24,'P23+P24 monthly Buchungen'!C2:C859,"&gt;="&amp;AG$4,'P23+P24 monthly Buchungen'!C2:C859,"&lt;"&amp;AG$5+1,'P23+P24 monthly Buchungen'!L2:L859,"Ausgaben")-SUMIFS('P23+P24 monthly Buchungen'!F2:F859,'P23+P24 monthly Buchungen'!D2:D859,$E24,'P23+P24 monthly Buchungen'!C2:C859,"&gt;="&amp;AG$4,'P23+P24 monthly Buchungen'!C2:C859,"&lt;"&amp;AG$5+1,'P23+P24 monthly Buchungen'!P2:P859,"Einnahmen")+SUMIFS('P23+P24 monthly Buchungen'!F2:F859,'P23+P24 monthly Buchungen'!D2:D859,$E24,'P23+P24 monthly Buchungen'!C2:C859,"&gt;="&amp;AG$4,'P23+P24 monthly Buchungen'!C2:C859,"&lt;"&amp;AG$5+1,'P23+P24 monthly Buchungen'!L2:L859,"Einnahmen")-SUMIFS('P23+P24 monthly Buchungen'!F2:F859,'P23+P24 monthly Buchungen'!D2:D859,$E24,'P23+P24 monthly Buchungen'!C2:C859,"&gt;="&amp;AG$4,'P23+P24 monthly Buchungen'!C2:C859,"&lt;"&amp;AG$5+1,'P23+P24 monthly Buchungen'!P2:P859,"Ausgaben")</f>
        <v>0</v>
      </c>
      <c r="AH24" s="21"/>
      <c r="AK24" s="26">
        <f>SUMIFS('P23+P24 monthly Buchungen'!F2:F859,'P23+P24 monthly Buchungen'!D2:D859,$E24,'P23+P24 monthly Buchungen'!C2:C859,"&gt;="&amp;AK$4,'P23+P24 monthly Buchungen'!C2:C859,"&lt;"&amp;AK$5+1,'P23+P24 monthly Buchungen'!L2:L859,"Ausgaben")-SUMIFS('P23+P24 monthly Buchungen'!F2:F859,'P23+P24 monthly Buchungen'!D2:D859,$E24,'P23+P24 monthly Buchungen'!C2:C859,"&gt;="&amp;AK$4,'P23+P24 monthly Buchungen'!C2:C859,"&lt;"&amp;AK$5+1,'P23+P24 monthly Buchungen'!P2:P859,"Einnahmen")+SUMIFS('P23+P24 monthly Buchungen'!F2:F859,'P23+P24 monthly Buchungen'!D2:D859,$E24,'P23+P24 monthly Buchungen'!C2:C859,"&gt;="&amp;AK$4,'P23+P24 monthly Buchungen'!C2:C859,"&lt;"&amp;AK$5+1,'P23+P24 monthly Buchungen'!L2:L859,"Einnahmen")-SUMIFS('P23+P24 monthly Buchungen'!F2:F859,'P23+P24 monthly Buchungen'!D2:D859,$E24,'P23+P24 monthly Buchungen'!C2:C859,"&gt;="&amp;AK$4,'P23+P24 monthly Buchungen'!C2:C859,"&lt;"&amp;AK$5+1,'P23+P24 monthly Buchungen'!P2:P859,"Ausgaben")</f>
        <v>0</v>
      </c>
      <c r="AL24" s="21"/>
      <c r="AO24" s="26">
        <f>SUMIFS('P23+P24 monthly Buchungen'!F2:F859,'P23+P24 monthly Buchungen'!D2:D859,$E24,'P23+P24 monthly Buchungen'!C2:C859,"&gt;="&amp;AO$4,'P23+P24 monthly Buchungen'!C2:C859,"&lt;"&amp;AO$5+1,'P23+P24 monthly Buchungen'!L2:L859,"Ausgaben")-SUMIFS('P23+P24 monthly Buchungen'!F2:F859,'P23+P24 monthly Buchungen'!D2:D859,$E24,'P23+P24 monthly Buchungen'!C2:C859,"&gt;="&amp;AO$4,'P23+P24 monthly Buchungen'!C2:C859,"&lt;"&amp;AO$5+1,'P23+P24 monthly Buchungen'!P2:P859,"Einnahmen")+SUMIFS('P23+P24 monthly Buchungen'!F2:F859,'P23+P24 monthly Buchungen'!D2:D859,$E24,'P23+P24 monthly Buchungen'!C2:C859,"&gt;="&amp;AO$4,'P23+P24 monthly Buchungen'!C2:C859,"&lt;"&amp;AO$5+1,'P23+P24 monthly Buchungen'!L2:L859,"Einnahmen")-SUMIFS('P23+P24 monthly Buchungen'!F2:F859,'P23+P24 monthly Buchungen'!D2:D859,$E24,'P23+P24 monthly Buchungen'!C2:C859,"&gt;="&amp;AO$4,'P23+P24 monthly Buchungen'!C2:C859,"&lt;"&amp;AO$5+1,'P23+P24 monthly Buchungen'!P2:P859,"Ausgaben")</f>
        <v>0</v>
      </c>
      <c r="AP24" s="21"/>
      <c r="AS24" s="26">
        <f>SUMIFS('P23+P24 monthly Buchungen'!F2:F859,'P23+P24 monthly Buchungen'!D2:D859,$E24,'P23+P24 monthly Buchungen'!C2:C859,"&gt;="&amp;AS$4,'P23+P24 monthly Buchungen'!C2:C859,"&lt;"&amp;AS$5+1,'P23+P24 monthly Buchungen'!L2:L859,"Ausgaben")-SUMIFS('P23+P24 monthly Buchungen'!F2:F859,'P23+P24 monthly Buchungen'!D2:D859,$E24,'P23+P24 monthly Buchungen'!C2:C859,"&gt;="&amp;AS$4,'P23+P24 monthly Buchungen'!C2:C859,"&lt;"&amp;AS$5+1,'P23+P24 monthly Buchungen'!P2:P859,"Einnahmen")+SUMIFS('P23+P24 monthly Buchungen'!F2:F859,'P23+P24 monthly Buchungen'!D2:D859,$E24,'P23+P24 monthly Buchungen'!C2:C859,"&gt;="&amp;AS$4,'P23+P24 monthly Buchungen'!C2:C859,"&lt;"&amp;AS$5+1,'P23+P24 monthly Buchungen'!L2:L859,"Einnahmen")-SUMIFS('P23+P24 monthly Buchungen'!F2:F859,'P23+P24 monthly Buchungen'!D2:D859,$E24,'P23+P24 monthly Buchungen'!C2:C859,"&gt;="&amp;AS$4,'P23+P24 monthly Buchungen'!C2:C859,"&lt;"&amp;AS$5+1,'P23+P24 monthly Buchungen'!P2:P859,"Ausgaben")</f>
        <v>0</v>
      </c>
      <c r="AT24" s="21"/>
      <c r="AW24" s="26">
        <f>SUMIFS('P23+P24 monthly Buchungen'!F2:F859,'P23+P24 monthly Buchungen'!D2:D859,$E24,'P23+P24 monthly Buchungen'!C2:C859,"&gt;="&amp;AW$4,'P23+P24 monthly Buchungen'!C2:C859,"&lt;"&amp;AW$5+1,'P23+P24 monthly Buchungen'!L2:L859,"Ausgaben")-SUMIFS('P23+P24 monthly Buchungen'!F2:F859,'P23+P24 monthly Buchungen'!D2:D859,$E24,'P23+P24 monthly Buchungen'!C2:C859,"&gt;="&amp;AW$4,'P23+P24 monthly Buchungen'!C2:C859,"&lt;"&amp;AW$5+1,'P23+P24 monthly Buchungen'!P2:P859,"Einnahmen")+SUMIFS('P23+P24 monthly Buchungen'!F2:F859,'P23+P24 monthly Buchungen'!D2:D859,$E24,'P23+P24 monthly Buchungen'!C2:C859,"&gt;="&amp;AW$4,'P23+P24 monthly Buchungen'!C2:C859,"&lt;"&amp;AW$5+1,'P23+P24 monthly Buchungen'!L2:L859,"Einnahmen")-SUMIFS('P23+P24 monthly Buchungen'!F2:F859,'P23+P24 monthly Buchungen'!D2:D859,$E24,'P23+P24 monthly Buchungen'!C2:C859,"&gt;="&amp;AW$4,'P23+P24 monthly Buchungen'!C2:C859,"&lt;"&amp;AW$5+1,'P23+P24 monthly Buchungen'!P2:P859,"Ausgaben")</f>
        <v>0</v>
      </c>
      <c r="AX24" s="21"/>
      <c r="BA24" s="26">
        <f>SUMIFS('P23+P24 monthly Buchungen'!F2:F859,'P23+P24 monthly Buchungen'!D2:D859,$E24,'P23+P24 monthly Buchungen'!C2:C859,"&gt;="&amp;BA$4,'P23+P24 monthly Buchungen'!C2:C859,"&lt;"&amp;BA$5+1,'P23+P24 monthly Buchungen'!L2:L859,"Ausgaben")-SUMIFS('P23+P24 monthly Buchungen'!F2:F859,'P23+P24 monthly Buchungen'!D2:D859,$E24,'P23+P24 monthly Buchungen'!C2:C859,"&gt;="&amp;BA$4,'P23+P24 monthly Buchungen'!C2:C859,"&lt;"&amp;BA$5+1,'P23+P24 monthly Buchungen'!P2:P859,"Einnahmen")+SUMIFS('P23+P24 monthly Buchungen'!F2:F859,'P23+P24 monthly Buchungen'!D2:D859,$E24,'P23+P24 monthly Buchungen'!C2:C859,"&gt;="&amp;BA$4,'P23+P24 monthly Buchungen'!C2:C859,"&lt;"&amp;BA$5+1,'P23+P24 monthly Buchungen'!L2:L859,"Einnahmen")-SUMIFS('P23+P24 monthly Buchungen'!F2:F859,'P23+P24 monthly Buchungen'!D2:D859,$E24,'P23+P24 monthly Buchungen'!C2:C859,"&gt;="&amp;BA$4,'P23+P24 monthly Buchungen'!C2:C859,"&lt;"&amp;BA$5+1,'P23+P24 monthly Buchungen'!P2:P859,"Ausgaben")</f>
        <v>0</v>
      </c>
      <c r="BB24" s="21"/>
      <c r="BE24" s="26">
        <f>SUMIFS('P23+P24 monthly Buchungen'!F2:F859,'P23+P24 monthly Buchungen'!D2:D859,$E24,'P23+P24 monthly Buchungen'!C2:C859,"&gt;="&amp;BE$4,'P23+P24 monthly Buchungen'!C2:C859,"&lt;"&amp;BE$5+1,'P23+P24 monthly Buchungen'!L2:L859,"Ausgaben")-SUMIFS('P23+P24 monthly Buchungen'!F2:F859,'P23+P24 monthly Buchungen'!D2:D859,$E24,'P23+P24 monthly Buchungen'!C2:C859,"&gt;="&amp;BE$4,'P23+P24 monthly Buchungen'!C2:C859,"&lt;"&amp;BE$5+1,'P23+P24 monthly Buchungen'!P2:P859,"Einnahmen")+SUMIFS('P23+P24 monthly Buchungen'!F2:F859,'P23+P24 monthly Buchungen'!D2:D859,$E24,'P23+P24 monthly Buchungen'!C2:C859,"&gt;="&amp;BE$4,'P23+P24 monthly Buchungen'!C2:C859,"&lt;"&amp;BE$5+1,'P23+P24 monthly Buchungen'!L2:L859,"Einnahmen")-SUMIFS('P23+P24 monthly Buchungen'!F2:F859,'P23+P24 monthly Buchungen'!D2:D859,$E24,'P23+P24 monthly Buchungen'!C2:C859,"&gt;="&amp;BE$4,'P23+P24 monthly Buchungen'!C2:C859,"&lt;"&amp;BE$5+1,'P23+P24 monthly Buchungen'!P2:P859,"Ausgaben")</f>
        <v>0</v>
      </c>
      <c r="BF24" s="21"/>
      <c r="BI24" s="26">
        <f>SUMIFS('P23+P24 monthly Buchungen'!F2:F859,'P23+P24 monthly Buchungen'!D2:D859,$E24,'P23+P24 monthly Buchungen'!C2:C859,"&gt;="&amp;BI$4,'P23+P24 monthly Buchungen'!C2:C859,"&lt;"&amp;BI$5+1,'P23+P24 monthly Buchungen'!L2:L859,"Ausgaben")-SUMIFS('P23+P24 monthly Buchungen'!F2:F859,'P23+P24 monthly Buchungen'!D2:D859,$E24,'P23+P24 monthly Buchungen'!C2:C859,"&gt;="&amp;BI$4,'P23+P24 monthly Buchungen'!C2:C859,"&lt;"&amp;BI$5+1,'P23+P24 monthly Buchungen'!P2:P859,"Einnahmen")+SUMIFS('P23+P24 monthly Buchungen'!F2:F859,'P23+P24 monthly Buchungen'!D2:D859,$E24,'P23+P24 monthly Buchungen'!C2:C859,"&gt;="&amp;BI$4,'P23+P24 monthly Buchungen'!C2:C859,"&lt;"&amp;BI$5+1,'P23+P24 monthly Buchungen'!L2:L859,"Einnahmen")-SUMIFS('P23+P24 monthly Buchungen'!F2:F859,'P23+P24 monthly Buchungen'!D2:D859,$E24,'P23+P24 monthly Buchungen'!C2:C859,"&gt;="&amp;BI$4,'P23+P24 monthly Buchungen'!C2:C859,"&lt;"&amp;BI$5+1,'P23+P24 monthly Buchungen'!P2:P859,"Ausgaben")</f>
        <v>0</v>
      </c>
      <c r="BJ24" s="21"/>
      <c r="BM24" s="26">
        <f>SUMIFS('P23+P24 monthly Buchungen'!F2:F859,'P23+P24 monthly Buchungen'!D2:D859,$E24,'P23+P24 monthly Buchungen'!C2:C859,"&gt;="&amp;BM$4,'P23+P24 monthly Buchungen'!C2:C859,"&lt;"&amp;BM$5+1,'P23+P24 monthly Buchungen'!L2:L859,"Ausgaben")-SUMIFS('P23+P24 monthly Buchungen'!F2:F859,'P23+P24 monthly Buchungen'!D2:D859,$E24,'P23+P24 monthly Buchungen'!C2:C859,"&gt;="&amp;BM$4,'P23+P24 monthly Buchungen'!C2:C859,"&lt;"&amp;BM$5+1,'P23+P24 monthly Buchungen'!P2:P859,"Einnahmen")+SUMIFS('P23+P24 monthly Buchungen'!F2:F859,'P23+P24 monthly Buchungen'!D2:D859,$E24,'P23+P24 monthly Buchungen'!C2:C859,"&gt;="&amp;BM$4,'P23+P24 monthly Buchungen'!C2:C859,"&lt;"&amp;BM$5+1,'P23+P24 monthly Buchungen'!L2:L859,"Einnahmen")-SUMIFS('P23+P24 monthly Buchungen'!F2:F859,'P23+P24 monthly Buchungen'!D2:D859,$E24,'P23+P24 monthly Buchungen'!C2:C859,"&gt;="&amp;BM$4,'P23+P24 monthly Buchungen'!C2:C859,"&lt;"&amp;BM$5+1,'P23+P24 monthly Buchungen'!P2:P859,"Ausgaben")</f>
        <v>6745.6200000000008</v>
      </c>
      <c r="BN24" s="21"/>
      <c r="BQ24" s="26">
        <f>SUMIFS('P23+P24 monthly Buchungen'!F2:F859,'P23+P24 monthly Buchungen'!D2:D859,$E24,'P23+P24 monthly Buchungen'!C2:C859,"&gt;="&amp;BQ$4,'P23+P24 monthly Buchungen'!C2:C859,"&lt;"&amp;BQ$5+1,'P23+P24 monthly Buchungen'!L2:L859,"Ausgaben")-SUMIFS('P23+P24 monthly Buchungen'!F2:F859,'P23+P24 monthly Buchungen'!D2:D859,$E24,'P23+P24 monthly Buchungen'!C2:C859,"&gt;="&amp;BQ$4,'P23+P24 monthly Buchungen'!C2:C859,"&lt;"&amp;BQ$5+1,'P23+P24 monthly Buchungen'!P2:P859,"Einnahmen")+SUMIFS('P23+P24 monthly Buchungen'!F2:F859,'P23+P24 monthly Buchungen'!D2:D859,$E24,'P23+P24 monthly Buchungen'!C2:C859,"&gt;="&amp;BQ$4,'P23+P24 monthly Buchungen'!C2:C859,"&lt;"&amp;BQ$5+1,'P23+P24 monthly Buchungen'!L2:L859,"Einnahmen")-SUMIFS('P23+P24 monthly Buchungen'!F2:F859,'P23+P24 monthly Buchungen'!D2:D859,$E24,'P23+P24 monthly Buchungen'!C2:C859,"&gt;="&amp;BQ$4,'P23+P24 monthly Buchungen'!C2:C859,"&lt;"&amp;BQ$5+1,'P23+P24 monthly Buchungen'!P2:P859,"Ausgaben")</f>
        <v>0</v>
      </c>
      <c r="BR24" s="21"/>
      <c r="BU24" s="29">
        <v>27430</v>
      </c>
      <c r="BV24" s="21"/>
      <c r="BY24" s="29">
        <v>27430</v>
      </c>
      <c r="BZ24" s="21"/>
      <c r="CC24" s="26">
        <f>SUMIFS('P23+P24 monthly Buchungen'!F2:F859,'P23+P24 monthly Buchungen'!D2:D859,$E24,'P23+P24 monthly Buchungen'!C2:C859,"&gt;="&amp;CC$4,'P23+P24 monthly Buchungen'!C2:C859,"&lt;"&amp;CC$5+1,'P23+P24 monthly Buchungen'!L2:L859,"Ausgaben")-SUMIFS('P23+P24 monthly Buchungen'!F2:F859,'P23+P24 monthly Buchungen'!D2:D859,$E24,'P23+P24 monthly Buchungen'!C2:C859,"&gt;="&amp;CC$4,'P23+P24 monthly Buchungen'!C2:C859,"&lt;"&amp;CC$5+1,'P23+P24 monthly Buchungen'!P2:P859,"Einnahmen")+SUMIFS('P23+P24 monthly Buchungen'!F2:F859,'P23+P24 monthly Buchungen'!D2:D859,$E24,'P23+P24 monthly Buchungen'!C2:C859,"&gt;="&amp;CC$4,'P23+P24 monthly Buchungen'!C2:C859,"&lt;"&amp;CC$5+1,'P23+P24 monthly Buchungen'!L2:L859,"Einnahmen")-SUMIFS('P23+P24 monthly Buchungen'!F2:F859,'P23+P24 monthly Buchungen'!D2:D859,$E24,'P23+P24 monthly Buchungen'!C2:C859,"&gt;="&amp;CC$4,'P23+P24 monthly Buchungen'!C2:C859,"&lt;"&amp;CC$5+1,'P23+P24 monthly Buchungen'!P2:P859,"Ausgaben")</f>
        <v>0</v>
      </c>
      <c r="CD24" s="21"/>
      <c r="CG24" s="26">
        <f>SUMIFS('P23+P24 monthly Buchungen'!F2:F859,'P23+P24 monthly Buchungen'!D2:D859,$E24,'P23+P24 monthly Buchungen'!C2:C859,"&gt;="&amp;CG$4,'P23+P24 monthly Buchungen'!C2:C859,"&lt;"&amp;CG$5+1,'P23+P24 monthly Buchungen'!L2:L859,"Ausgaben")-SUMIFS('P23+P24 monthly Buchungen'!F2:F859,'P23+P24 monthly Buchungen'!D2:D859,$E24,'P23+P24 monthly Buchungen'!C2:C859,"&gt;="&amp;CG$4,'P23+P24 monthly Buchungen'!C2:C859,"&lt;"&amp;CG$5+1,'P23+P24 monthly Buchungen'!P2:P859,"Einnahmen")+SUMIFS('P23+P24 monthly Buchungen'!F2:F859,'P23+P24 monthly Buchungen'!D2:D859,$E24,'P23+P24 monthly Buchungen'!C2:C859,"&gt;="&amp;CG$4,'P23+P24 monthly Buchungen'!C2:C859,"&lt;"&amp;CG$5+1,'P23+P24 monthly Buchungen'!L2:L859,"Einnahmen")-SUMIFS('P23+P24 monthly Buchungen'!F2:F859,'P23+P24 monthly Buchungen'!D2:D859,$E24,'P23+P24 monthly Buchungen'!C2:C859,"&gt;="&amp;CG$4,'P23+P24 monthly Buchungen'!C2:C859,"&lt;"&amp;CG$5+1,'P23+P24 monthly Buchungen'!P2:P859,"Ausgaben")</f>
        <v>0</v>
      </c>
      <c r="CH24" s="21"/>
      <c r="CK24" s="26">
        <f>SUMIFS('P23+P24 monthly Buchungen'!F2:F859,'P23+P24 monthly Buchungen'!D2:D859,$E24,'P23+P24 monthly Buchungen'!C2:C859,"&gt;="&amp;CK$4,'P23+P24 monthly Buchungen'!C2:C859,"&lt;"&amp;CK$5+1,'P23+P24 monthly Buchungen'!L2:L859,"Ausgaben")-SUMIFS('P23+P24 monthly Buchungen'!F2:F859,'P23+P24 monthly Buchungen'!D2:D859,$E24,'P23+P24 monthly Buchungen'!C2:C859,"&gt;="&amp;CK$4,'P23+P24 monthly Buchungen'!C2:C859,"&lt;"&amp;CK$5+1,'P23+P24 monthly Buchungen'!P2:P859,"Einnahmen")+SUMIFS('P23+P24 monthly Buchungen'!F2:F859,'P23+P24 monthly Buchungen'!D2:D859,$E24,'P23+P24 monthly Buchungen'!C2:C859,"&gt;="&amp;CK$4,'P23+P24 monthly Buchungen'!C2:C859,"&lt;"&amp;CK$5+1,'P23+P24 monthly Buchungen'!L2:L859,"Einnahmen")-SUMIFS('P23+P24 monthly Buchungen'!F2:F859,'P23+P24 monthly Buchungen'!D2:D859,$E24,'P23+P24 monthly Buchungen'!C2:C859,"&gt;="&amp;CK$4,'P23+P24 monthly Buchungen'!C2:C859,"&lt;"&amp;CK$5+1,'P23+P24 monthly Buchungen'!P2:P859,"Ausgaben")</f>
        <v>0</v>
      </c>
      <c r="CL24" s="21"/>
      <c r="CO24" s="26">
        <f>SUMIFS('P23+P24 monthly Buchungen'!F2:F859,'P23+P24 monthly Buchungen'!D2:D859,$E24,'P23+P24 monthly Buchungen'!C2:C859,"&gt;="&amp;CO$4,'P23+P24 monthly Buchungen'!C2:C859,"&lt;"&amp;CO$5+1,'P23+P24 monthly Buchungen'!L2:L859,"Ausgaben")-SUMIFS('P23+P24 monthly Buchungen'!F2:F859,'P23+P24 monthly Buchungen'!D2:D859,$E24,'P23+P24 monthly Buchungen'!C2:C859,"&gt;="&amp;CO$4,'P23+P24 monthly Buchungen'!C2:C859,"&lt;"&amp;CO$5+1,'P23+P24 monthly Buchungen'!P2:P859,"Einnahmen")+SUMIFS('P23+P24 monthly Buchungen'!F2:F859,'P23+P24 monthly Buchungen'!D2:D859,$E24,'P23+P24 monthly Buchungen'!C2:C859,"&gt;="&amp;CO$4,'P23+P24 monthly Buchungen'!C2:C859,"&lt;"&amp;CO$5+1,'P23+P24 monthly Buchungen'!L2:L859,"Einnahmen")-SUMIFS('P23+P24 monthly Buchungen'!F2:F859,'P23+P24 monthly Buchungen'!D2:D859,$E24,'P23+P24 monthly Buchungen'!C2:C859,"&gt;="&amp;CO$4,'P23+P24 monthly Buchungen'!C2:C859,"&lt;"&amp;CO$5+1,'P23+P24 monthly Buchungen'!P2:P859,"Ausgaben")</f>
        <v>0</v>
      </c>
      <c r="CP24" s="21"/>
      <c r="CS24" s="26">
        <f>SUMIFS('P23+P24 monthly Buchungen'!F2:F859,'P23+P24 monthly Buchungen'!D2:D859,$E24,'P23+P24 monthly Buchungen'!C2:C859,"&gt;="&amp;CS$4,'P23+P24 monthly Buchungen'!C2:C859,"&lt;"&amp;CS$5+1,'P23+P24 monthly Buchungen'!L2:L859,"Ausgaben")-SUMIFS('P23+P24 monthly Buchungen'!F2:F859,'P23+P24 monthly Buchungen'!D2:D859,$E24,'P23+P24 monthly Buchungen'!C2:C859,"&gt;="&amp;CS$4,'P23+P24 monthly Buchungen'!C2:C859,"&lt;"&amp;CS$5+1,'P23+P24 monthly Buchungen'!P2:P859,"Einnahmen")+SUMIFS('P23+P24 monthly Buchungen'!F2:F859,'P23+P24 monthly Buchungen'!D2:D859,$E24,'P23+P24 monthly Buchungen'!C2:C859,"&gt;="&amp;CS$4,'P23+P24 monthly Buchungen'!C2:C859,"&lt;"&amp;CS$5+1,'P23+P24 monthly Buchungen'!L2:L859,"Einnahmen")-SUMIFS('P23+P24 monthly Buchungen'!F2:F859,'P23+P24 monthly Buchungen'!D2:D859,$E24,'P23+P24 monthly Buchungen'!C2:C859,"&gt;="&amp;CS$4,'P23+P24 monthly Buchungen'!C2:C859,"&lt;"&amp;CS$5+1,'P23+P24 monthly Buchungen'!P2:P859,"Ausgaben")</f>
        <v>0</v>
      </c>
      <c r="CT24" s="21"/>
      <c r="CW24" s="26">
        <f>SUMIFS('P23+P24 monthly Buchungen'!F2:F859,'P23+P24 monthly Buchungen'!D2:D859,$E24,'P23+P24 monthly Buchungen'!C2:C859,"&gt;="&amp;CW$4,'P23+P24 monthly Buchungen'!C2:C859,"&lt;"&amp;CW$5+1,'P23+P24 monthly Buchungen'!L2:L859,"Ausgaben")-SUMIFS('P23+P24 monthly Buchungen'!F2:F859,'P23+P24 monthly Buchungen'!D2:D859,$E24,'P23+P24 monthly Buchungen'!C2:C859,"&gt;="&amp;CW$4,'P23+P24 monthly Buchungen'!C2:C859,"&lt;"&amp;CW$5+1,'P23+P24 monthly Buchungen'!P2:P859,"Einnahmen")+SUMIFS('P23+P24 monthly Buchungen'!F2:F859,'P23+P24 monthly Buchungen'!D2:D859,$E24,'P23+P24 monthly Buchungen'!C2:C859,"&gt;="&amp;CW$4,'P23+P24 monthly Buchungen'!C2:C859,"&lt;"&amp;CW$5+1,'P23+P24 monthly Buchungen'!L2:L859,"Einnahmen")-SUMIFS('P23+P24 monthly Buchungen'!F2:F859,'P23+P24 monthly Buchungen'!D2:D859,$E24,'P23+P24 monthly Buchungen'!C2:C859,"&gt;="&amp;CW$4,'P23+P24 monthly Buchungen'!C2:C859,"&lt;"&amp;CW$5+1,'P23+P24 monthly Buchungen'!P2:P859,"Ausgaben")</f>
        <v>0</v>
      </c>
      <c r="CX24" s="21"/>
      <c r="DA24" s="26">
        <f>SUMIFS('P23+P24 monthly Buchungen'!F2:F859,'P23+P24 monthly Buchungen'!D2:D859,$E24,'P23+P24 monthly Buchungen'!C2:C859,"&gt;="&amp;DA$4,'P23+P24 monthly Buchungen'!C2:C859,"&lt;"&amp;DA$5+1,'P23+P24 monthly Buchungen'!L2:L859,"Ausgaben")-SUMIFS('P23+P24 monthly Buchungen'!F2:F859,'P23+P24 monthly Buchungen'!D2:D859,$E24,'P23+P24 monthly Buchungen'!C2:C859,"&gt;="&amp;DA$4,'P23+P24 monthly Buchungen'!C2:C859,"&lt;"&amp;DA$5+1,'P23+P24 monthly Buchungen'!P2:P859,"Einnahmen")+SUMIFS('P23+P24 monthly Buchungen'!F2:F859,'P23+P24 monthly Buchungen'!D2:D859,$E24,'P23+P24 monthly Buchungen'!C2:C859,"&gt;="&amp;DA$4,'P23+P24 monthly Buchungen'!C2:C859,"&lt;"&amp;DA$5+1,'P23+P24 monthly Buchungen'!L2:L859,"Einnahmen")-SUMIFS('P23+P24 monthly Buchungen'!F2:F859,'P23+P24 monthly Buchungen'!D2:D859,$E24,'P23+P24 monthly Buchungen'!C2:C859,"&gt;="&amp;DA$4,'P23+P24 monthly Buchungen'!C2:C859,"&lt;"&amp;DA$5+1,'P23+P24 monthly Buchungen'!P2:P859,"Ausgaben")</f>
        <v>0</v>
      </c>
      <c r="DB24" s="21"/>
      <c r="DE24" s="26">
        <f>SUMIFS('P23+P24 monthly Buchungen'!F2:F859,'P23+P24 monthly Buchungen'!D2:D859,$E24,'P23+P24 monthly Buchungen'!C2:C859,"&gt;="&amp;DE$4,'P23+P24 monthly Buchungen'!C2:C859,"&lt;"&amp;DE$5+1,'P23+P24 monthly Buchungen'!L2:L859,"Ausgaben")-SUMIFS('P23+P24 monthly Buchungen'!F2:F859,'P23+P24 monthly Buchungen'!D2:D859,$E24,'P23+P24 monthly Buchungen'!C2:C859,"&gt;="&amp;DE$4,'P23+P24 monthly Buchungen'!C2:C859,"&lt;"&amp;DE$5+1,'P23+P24 monthly Buchungen'!P2:P859,"Einnahmen")+SUMIFS('P23+P24 monthly Buchungen'!F2:F859,'P23+P24 monthly Buchungen'!D2:D859,$E24,'P23+P24 monthly Buchungen'!C2:C859,"&gt;="&amp;DE$4,'P23+P24 monthly Buchungen'!C2:C859,"&lt;"&amp;DE$5+1,'P23+P24 monthly Buchungen'!L2:L859,"Einnahmen")-SUMIFS('P23+P24 monthly Buchungen'!F2:F859,'P23+P24 monthly Buchungen'!D2:D859,$E24,'P23+P24 monthly Buchungen'!C2:C859,"&gt;="&amp;DE$4,'P23+P24 monthly Buchungen'!C2:C859,"&lt;"&amp;DE$5+1,'P23+P24 monthly Buchungen'!P2:P859,"Ausgaben")</f>
        <v>0</v>
      </c>
      <c r="DF24" s="21"/>
      <c r="DI24" s="26">
        <f>SUMIFS('P23+P24 monthly Buchungen'!F2:F859,'P23+P24 monthly Buchungen'!D2:D859,$E24,'P23+P24 monthly Buchungen'!C2:C859,"&gt;="&amp;DI$4,'P23+P24 monthly Buchungen'!C2:C859,"&lt;"&amp;DI$5+1,'P23+P24 monthly Buchungen'!L2:L859,"Ausgaben")-SUMIFS('P23+P24 monthly Buchungen'!F2:F859,'P23+P24 monthly Buchungen'!D2:D859,$E24,'P23+P24 monthly Buchungen'!C2:C859,"&gt;="&amp;DI$4,'P23+P24 monthly Buchungen'!C2:C859,"&lt;"&amp;DI$5+1,'P23+P24 monthly Buchungen'!P2:P859,"Einnahmen")+SUMIFS('P23+P24 monthly Buchungen'!F2:F859,'P23+P24 monthly Buchungen'!D2:D859,$E24,'P23+P24 monthly Buchungen'!C2:C859,"&gt;="&amp;DI$4,'P23+P24 monthly Buchungen'!C2:C859,"&lt;"&amp;DI$5+1,'P23+P24 monthly Buchungen'!L2:L859,"Einnahmen")-SUMIFS('P23+P24 monthly Buchungen'!F2:F859,'P23+P24 monthly Buchungen'!D2:D859,$E24,'P23+P24 monthly Buchungen'!C2:C859,"&gt;="&amp;DI$4,'P23+P24 monthly Buchungen'!C2:C859,"&lt;"&amp;DI$5+1,'P23+P24 monthly Buchungen'!P2:P859,"Ausgaben")</f>
        <v>0</v>
      </c>
      <c r="DJ24" s="21"/>
      <c r="DM24" s="26">
        <f>SUMIFS('P23+P24 monthly Buchungen'!F2:F859,'P23+P24 monthly Buchungen'!D2:D859,$E24,'P23+P24 monthly Buchungen'!C2:C859,"&gt;="&amp;DM$4,'P23+P24 monthly Buchungen'!C2:C859,"&lt;"&amp;DM$5+1,'P23+P24 monthly Buchungen'!L2:L859,"Ausgaben")-SUMIFS('P23+P24 monthly Buchungen'!F2:F859,'P23+P24 monthly Buchungen'!D2:D859,$E24,'P23+P24 monthly Buchungen'!C2:C859,"&gt;="&amp;DM$4,'P23+P24 monthly Buchungen'!C2:C859,"&lt;"&amp;DM$5+1,'P23+P24 monthly Buchungen'!P2:P859,"Einnahmen")+SUMIFS('P23+P24 monthly Buchungen'!F2:F859,'P23+P24 monthly Buchungen'!D2:D859,$E24,'P23+P24 monthly Buchungen'!C2:C859,"&gt;="&amp;DM$4,'P23+P24 monthly Buchungen'!C2:C859,"&lt;"&amp;DM$5+1,'P23+P24 monthly Buchungen'!L2:L859,"Einnahmen")-SUMIFS('P23+P24 monthly Buchungen'!F2:F859,'P23+P24 monthly Buchungen'!D2:D859,$E24,'P23+P24 monthly Buchungen'!C2:C859,"&gt;="&amp;DM$4,'P23+P24 monthly Buchungen'!C2:C859,"&lt;"&amp;DM$5+1,'P23+P24 monthly Buchungen'!P2:P859,"Ausgaben")</f>
        <v>0</v>
      </c>
      <c r="DN24" s="21"/>
      <c r="DQ24" s="26">
        <f>SUMIFS('P23+P24 monthly Buchungen'!F2:F859,'P23+P24 monthly Buchungen'!D2:D859,$E24,'P23+P24 monthly Buchungen'!C2:C859,"&gt;="&amp;DQ$4,'P23+P24 monthly Buchungen'!C2:C859,"&lt;"&amp;DQ$5+1,'P23+P24 monthly Buchungen'!L2:L859,"Ausgaben")-SUMIFS('P23+P24 monthly Buchungen'!F2:F859,'P23+P24 monthly Buchungen'!D2:D859,$E24,'P23+P24 monthly Buchungen'!C2:C859,"&gt;="&amp;DQ$4,'P23+P24 monthly Buchungen'!C2:C859,"&lt;"&amp;DQ$5+1,'P23+P24 monthly Buchungen'!P2:P859,"Einnahmen")+SUMIFS('P23+P24 monthly Buchungen'!F2:F859,'P23+P24 monthly Buchungen'!D2:D859,$E24,'P23+P24 monthly Buchungen'!C2:C859,"&gt;="&amp;DQ$4,'P23+P24 monthly Buchungen'!C2:C859,"&lt;"&amp;DQ$5+1,'P23+P24 monthly Buchungen'!L2:L859,"Einnahmen")-SUMIFS('P23+P24 monthly Buchungen'!F2:F859,'P23+P24 monthly Buchungen'!D2:D859,$E24,'P23+P24 monthly Buchungen'!C2:C859,"&gt;="&amp;DQ$4,'P23+P24 monthly Buchungen'!C2:C859,"&lt;"&amp;DQ$5+1,'P23+P24 monthly Buchungen'!P2:P859,"Ausgaben")</f>
        <v>0</v>
      </c>
      <c r="DR24" s="21"/>
      <c r="DU24" s="26">
        <f>SUMIFS('P23+P24 monthly Buchungen'!F2:F859,'P23+P24 monthly Buchungen'!D2:D859,$E24,'P23+P24 monthly Buchungen'!C2:C859,"&gt;="&amp;DU$4,'P23+P24 monthly Buchungen'!C2:C859,"&lt;"&amp;DU$5+1,'P23+P24 monthly Buchungen'!L2:L859,"Ausgaben")-SUMIFS('P23+P24 monthly Buchungen'!F2:F859,'P23+P24 monthly Buchungen'!D2:D859,$E24,'P23+P24 monthly Buchungen'!C2:C859,"&gt;="&amp;DU$4,'P23+P24 monthly Buchungen'!C2:C859,"&lt;"&amp;DU$5+1,'P23+P24 monthly Buchungen'!P2:P859,"Einnahmen")+SUMIFS('P23+P24 monthly Buchungen'!F2:F859,'P23+P24 monthly Buchungen'!D2:D859,$E24,'P23+P24 monthly Buchungen'!C2:C859,"&gt;="&amp;DU$4,'P23+P24 monthly Buchungen'!C2:C859,"&lt;"&amp;DU$5+1,'P23+P24 monthly Buchungen'!L2:L859,"Einnahmen")-SUMIFS('P23+P24 monthly Buchungen'!F2:F859,'P23+P24 monthly Buchungen'!D2:D859,$E24,'P23+P24 monthly Buchungen'!C2:C859,"&gt;="&amp;DU$4,'P23+P24 monthly Buchungen'!C2:C859,"&lt;"&amp;DU$5+1,'P23+P24 monthly Buchungen'!P2:P859,"Ausgaben")</f>
        <v>3587.25</v>
      </c>
      <c r="DV24" s="21"/>
      <c r="DY24" s="29">
        <v>28500</v>
      </c>
      <c r="DZ24" s="21"/>
      <c r="EC24" s="29">
        <v>28500</v>
      </c>
      <c r="ED24" s="21"/>
      <c r="EG24" s="26">
        <f>SUMIFS('P23+P24 monthly Buchungen'!F2:F859,'P23+P24 monthly Buchungen'!D2:D859,$E24,'P23+P24 monthly Buchungen'!C2:C859,"&gt;="&amp;EG$4,'P23+P24 monthly Buchungen'!C2:C859,"&lt;"&amp;EG$5+1,'P23+P24 monthly Buchungen'!L2:L859,"Ausgaben")-SUMIFS('P23+P24 monthly Buchungen'!F2:F859,'P23+P24 monthly Buchungen'!D2:D859,$E24,'P23+P24 monthly Buchungen'!C2:C859,"&gt;="&amp;EG$4,'P23+P24 monthly Buchungen'!C2:C859,"&lt;"&amp;EG$5+1,'P23+P24 monthly Buchungen'!P2:P859,"Einnahmen")+SUMIFS('P23+P24 monthly Buchungen'!F2:F859,'P23+P24 monthly Buchungen'!D2:D859,$E24,'P23+P24 monthly Buchungen'!C2:C859,"&gt;="&amp;EG$4,'P23+P24 monthly Buchungen'!C2:C859,"&lt;"&amp;EG$5+1,'P23+P24 monthly Buchungen'!L2:L859,"Einnahmen")-SUMIFS('P23+P24 monthly Buchungen'!F2:F859,'P23+P24 monthly Buchungen'!D2:D859,$E24,'P23+P24 monthly Buchungen'!C2:C859,"&gt;="&amp;EG$4,'P23+P24 monthly Buchungen'!C2:C859,"&lt;"&amp;EG$5+1,'P23+P24 monthly Buchungen'!P2:P859,"Ausgaben")</f>
        <v>0</v>
      </c>
      <c r="EH24" s="21"/>
      <c r="EK24" s="26">
        <f>SUMIFS('P23+P24 monthly Buchungen'!F2:F859,'P23+P24 monthly Buchungen'!D2:D859,$E24,'P23+P24 monthly Buchungen'!C2:C859,"&gt;="&amp;EK$4,'P23+P24 monthly Buchungen'!C2:C859,"&lt;"&amp;EK$5+1,'P23+P24 monthly Buchungen'!L2:L859,"Ausgaben")-SUMIFS('P23+P24 monthly Buchungen'!F2:F859,'P23+P24 monthly Buchungen'!D2:D859,$E24,'P23+P24 monthly Buchungen'!C2:C859,"&gt;="&amp;EK$4,'P23+P24 monthly Buchungen'!C2:C859,"&lt;"&amp;EK$5+1,'P23+P24 monthly Buchungen'!P2:P859,"Einnahmen")+SUMIFS('P23+P24 monthly Buchungen'!F2:F859,'P23+P24 monthly Buchungen'!D2:D859,$E24,'P23+P24 monthly Buchungen'!C2:C859,"&gt;="&amp;EK$4,'P23+P24 monthly Buchungen'!C2:C859,"&lt;"&amp;EK$5+1,'P23+P24 monthly Buchungen'!L2:L859,"Einnahmen")-SUMIFS('P23+P24 monthly Buchungen'!F2:F859,'P23+P24 monthly Buchungen'!D2:D859,$E24,'P23+P24 monthly Buchungen'!C2:C859,"&gt;="&amp;EK$4,'P23+P24 monthly Buchungen'!C2:C859,"&lt;"&amp;EK$5+1,'P23+P24 monthly Buchungen'!P2:P859,"Ausgaben")</f>
        <v>0</v>
      </c>
      <c r="EL24" s="21"/>
      <c r="EO24" s="26">
        <f>SUMIFS('P23+P24 monthly Buchungen'!F2:F859,'P23+P24 monthly Buchungen'!D2:D859,$E24,'P23+P24 monthly Buchungen'!C2:C859,"&gt;="&amp;EO$4,'P23+P24 monthly Buchungen'!C2:C859,"&lt;"&amp;EO$5+1,'P23+P24 monthly Buchungen'!L2:L859,"Ausgaben")-SUMIFS('P23+P24 monthly Buchungen'!F2:F859,'P23+P24 monthly Buchungen'!D2:D859,$E24,'P23+P24 monthly Buchungen'!C2:C859,"&gt;="&amp;EO$4,'P23+P24 monthly Buchungen'!C2:C859,"&lt;"&amp;EO$5+1,'P23+P24 monthly Buchungen'!P2:P859,"Einnahmen")+SUMIFS('P23+P24 monthly Buchungen'!F2:F859,'P23+P24 monthly Buchungen'!D2:D859,$E24,'P23+P24 monthly Buchungen'!C2:C859,"&gt;="&amp;EO$4,'P23+P24 monthly Buchungen'!C2:C859,"&lt;"&amp;EO$5+1,'P23+P24 monthly Buchungen'!L2:L859,"Einnahmen")-SUMIFS('P23+P24 monthly Buchungen'!F2:F859,'P23+P24 monthly Buchungen'!D2:D859,$E24,'P23+P24 monthly Buchungen'!C2:C859,"&gt;="&amp;EO$4,'P23+P24 monthly Buchungen'!C2:C859,"&lt;"&amp;EO$5+1,'P23+P24 monthly Buchungen'!P2:P859,"Ausgaben")</f>
        <v>0</v>
      </c>
      <c r="EP24" s="21"/>
      <c r="ES24" s="26">
        <f>SUMIFS('P23+P24 monthly Buchungen'!F2:F859,'P23+P24 monthly Buchungen'!D2:D859,$E24,'P23+P24 monthly Buchungen'!C2:C859,"&gt;="&amp;ES$4,'P23+P24 monthly Buchungen'!C2:C859,"&lt;"&amp;ES$5+1,'P23+P24 monthly Buchungen'!L2:L859,"Ausgaben")-SUMIFS('P23+P24 monthly Buchungen'!F2:F859,'P23+P24 monthly Buchungen'!D2:D859,$E24,'P23+P24 monthly Buchungen'!C2:C859,"&gt;="&amp;ES$4,'P23+P24 monthly Buchungen'!C2:C859,"&lt;"&amp;ES$5+1,'P23+P24 monthly Buchungen'!P2:P859,"Einnahmen")+SUMIFS('P23+P24 monthly Buchungen'!F2:F859,'P23+P24 monthly Buchungen'!D2:D859,$E24,'P23+P24 monthly Buchungen'!C2:C859,"&gt;="&amp;ES$4,'P23+P24 monthly Buchungen'!C2:C859,"&lt;"&amp;ES$5+1,'P23+P24 monthly Buchungen'!L2:L859,"Einnahmen")-SUMIFS('P23+P24 monthly Buchungen'!F2:F859,'P23+P24 monthly Buchungen'!D2:D859,$E24,'P23+P24 monthly Buchungen'!C2:C859,"&gt;="&amp;ES$4,'P23+P24 monthly Buchungen'!C2:C859,"&lt;"&amp;ES$5+1,'P23+P24 monthly Buchungen'!P2:P859,"Ausgaben")</f>
        <v>0</v>
      </c>
      <c r="ET24" s="21"/>
      <c r="EW24" s="26">
        <f>SUMIFS('P23+P24 monthly Buchungen'!F2:F859,'P23+P24 monthly Buchungen'!D2:D859,$E24,'P23+P24 monthly Buchungen'!C2:C859,"&gt;="&amp;EW$4,'P23+P24 monthly Buchungen'!C2:C859,"&lt;"&amp;EW$5+1,'P23+P24 monthly Buchungen'!L2:L859,"Ausgaben")-SUMIFS('P23+P24 monthly Buchungen'!F2:F859,'P23+P24 monthly Buchungen'!D2:D859,$E24,'P23+P24 monthly Buchungen'!C2:C859,"&gt;="&amp;EW$4,'P23+P24 monthly Buchungen'!C2:C859,"&lt;"&amp;EW$5+1,'P23+P24 monthly Buchungen'!P2:P859,"Einnahmen")+SUMIFS('P23+P24 monthly Buchungen'!F2:F859,'P23+P24 monthly Buchungen'!D2:D859,$E24,'P23+P24 monthly Buchungen'!C2:C859,"&gt;="&amp;EW$4,'P23+P24 monthly Buchungen'!C2:C859,"&lt;"&amp;EW$5+1,'P23+P24 monthly Buchungen'!L2:L859,"Einnahmen")-SUMIFS('P23+P24 monthly Buchungen'!F2:F859,'P23+P24 monthly Buchungen'!D2:D859,$E24,'P23+P24 monthly Buchungen'!C2:C859,"&gt;="&amp;EW$4,'P23+P24 monthly Buchungen'!C2:C859,"&lt;"&amp;EW$5+1,'P23+P24 monthly Buchungen'!P2:P859,"Ausgaben")</f>
        <v>0</v>
      </c>
      <c r="EX24" s="21"/>
      <c r="FA24" s="26">
        <f>SUMIFS('P23+P24 monthly Buchungen'!F2:F859,'P23+P24 monthly Buchungen'!D2:D859,$E24,'P23+P24 monthly Buchungen'!C2:C859,"&gt;="&amp;FA$4,'P23+P24 monthly Buchungen'!C2:C859,"&lt;"&amp;FA$5+1,'P23+P24 monthly Buchungen'!L2:L859,"Ausgaben")-SUMIFS('P23+P24 monthly Buchungen'!F2:F859,'P23+P24 monthly Buchungen'!D2:D859,$E24,'P23+P24 monthly Buchungen'!C2:C859,"&gt;="&amp;FA$4,'P23+P24 monthly Buchungen'!C2:C859,"&lt;"&amp;FA$5+1,'P23+P24 monthly Buchungen'!P2:P859,"Einnahmen")+SUMIFS('P23+P24 monthly Buchungen'!F2:F859,'P23+P24 monthly Buchungen'!D2:D859,$E24,'P23+P24 monthly Buchungen'!C2:C859,"&gt;="&amp;FA$4,'P23+P24 monthly Buchungen'!C2:C859,"&lt;"&amp;FA$5+1,'P23+P24 monthly Buchungen'!L2:L859,"Einnahmen")-SUMIFS('P23+P24 monthly Buchungen'!F2:F859,'P23+P24 monthly Buchungen'!D2:D859,$E24,'P23+P24 monthly Buchungen'!C2:C859,"&gt;="&amp;FA$4,'P23+P24 monthly Buchungen'!C2:C859,"&lt;"&amp;FA$5+1,'P23+P24 monthly Buchungen'!P2:P859,"Ausgaben")</f>
        <v>0</v>
      </c>
      <c r="FB24" s="21"/>
      <c r="FE24" s="26">
        <f>SUMIFS('P23+P24 monthly Buchungen'!F2:F859,'P23+P24 monthly Buchungen'!D2:D859,$E24,'P23+P24 monthly Buchungen'!C2:C859,"&gt;="&amp;FE$4,'P23+P24 monthly Buchungen'!C2:C859,"&lt;"&amp;FE$5+1,'P23+P24 monthly Buchungen'!L2:L859,"Ausgaben")-SUMIFS('P23+P24 monthly Buchungen'!F2:F859,'P23+P24 monthly Buchungen'!D2:D859,$E24,'P23+P24 monthly Buchungen'!C2:C859,"&gt;="&amp;FE$4,'P23+P24 monthly Buchungen'!C2:C859,"&lt;"&amp;FE$5+1,'P23+P24 monthly Buchungen'!P2:P859,"Einnahmen")+SUMIFS('P23+P24 monthly Buchungen'!F2:F859,'P23+P24 monthly Buchungen'!D2:D859,$E24,'P23+P24 monthly Buchungen'!C2:C859,"&gt;="&amp;FE$4,'P23+P24 monthly Buchungen'!C2:C859,"&lt;"&amp;FE$5+1,'P23+P24 monthly Buchungen'!L2:L859,"Einnahmen")-SUMIFS('P23+P24 monthly Buchungen'!F2:F859,'P23+P24 monthly Buchungen'!D2:D859,$E24,'P23+P24 monthly Buchungen'!C2:C859,"&gt;="&amp;FE$4,'P23+P24 monthly Buchungen'!C2:C859,"&lt;"&amp;FE$5+1,'P23+P24 monthly Buchungen'!P2:P859,"Ausgaben")</f>
        <v>0</v>
      </c>
      <c r="FF24" s="21"/>
      <c r="FI24" s="26">
        <f>SUMIFS('P23+P24 monthly Buchungen'!F2:F859,'P23+P24 monthly Buchungen'!D2:D859,$E24,'P23+P24 monthly Buchungen'!C2:C859,"&gt;="&amp;FI$4,'P23+P24 monthly Buchungen'!C2:C859,"&lt;"&amp;FI$5+1,'P23+P24 monthly Buchungen'!L2:L859,"Ausgaben")-SUMIFS('P23+P24 monthly Buchungen'!F2:F859,'P23+P24 monthly Buchungen'!D2:D859,$E24,'P23+P24 monthly Buchungen'!C2:C859,"&gt;="&amp;FI$4,'P23+P24 monthly Buchungen'!C2:C859,"&lt;"&amp;FI$5+1,'P23+P24 monthly Buchungen'!P2:P859,"Einnahmen")+SUMIFS('P23+P24 monthly Buchungen'!F2:F859,'P23+P24 monthly Buchungen'!D2:D859,$E24,'P23+P24 monthly Buchungen'!C2:C859,"&gt;="&amp;FI$4,'P23+P24 monthly Buchungen'!C2:C859,"&lt;"&amp;FI$5+1,'P23+P24 monthly Buchungen'!L2:L859,"Einnahmen")-SUMIFS('P23+P24 monthly Buchungen'!F2:F859,'P23+P24 monthly Buchungen'!D2:D859,$E24,'P23+P24 monthly Buchungen'!C2:C859,"&gt;="&amp;FI$4,'P23+P24 monthly Buchungen'!C2:C859,"&lt;"&amp;FI$5+1,'P23+P24 monthly Buchungen'!P2:P859,"Ausgaben")</f>
        <v>0</v>
      </c>
      <c r="FJ24" s="21"/>
      <c r="FM24" s="26">
        <f>SUMIFS('P23+P24 monthly Buchungen'!F2:F859,'P23+P24 monthly Buchungen'!D2:D859,$E24,'P23+P24 monthly Buchungen'!C2:C859,"&gt;="&amp;FM$4,'P23+P24 monthly Buchungen'!C2:C859,"&lt;"&amp;FM$5+1,'P23+P24 monthly Buchungen'!L2:L859,"Ausgaben")-SUMIFS('P23+P24 monthly Buchungen'!F2:F859,'P23+P24 monthly Buchungen'!D2:D859,$E24,'P23+P24 monthly Buchungen'!C2:C859,"&gt;="&amp;FM$4,'P23+P24 monthly Buchungen'!C2:C859,"&lt;"&amp;FM$5+1,'P23+P24 monthly Buchungen'!P2:P859,"Einnahmen")+SUMIFS('P23+P24 monthly Buchungen'!F2:F859,'P23+P24 monthly Buchungen'!D2:D859,$E24,'P23+P24 monthly Buchungen'!C2:C859,"&gt;="&amp;FM$4,'P23+P24 monthly Buchungen'!C2:C859,"&lt;"&amp;FM$5+1,'P23+P24 monthly Buchungen'!L2:L859,"Einnahmen")-SUMIFS('P23+P24 monthly Buchungen'!F2:F859,'P23+P24 monthly Buchungen'!D2:D859,$E24,'P23+P24 monthly Buchungen'!C2:C859,"&gt;="&amp;FM$4,'P23+P24 monthly Buchungen'!C2:C859,"&lt;"&amp;FM$5+1,'P23+P24 monthly Buchungen'!P2:P859,"Ausgaben")</f>
        <v>0</v>
      </c>
      <c r="FN24" s="21"/>
      <c r="FQ24" s="26">
        <f>SUMIFS('P23+P24 monthly Buchungen'!F2:F859,'P23+P24 monthly Buchungen'!D2:D859,$E24,'P23+P24 monthly Buchungen'!C2:C859,"&gt;="&amp;FQ$4,'P23+P24 monthly Buchungen'!C2:C859,"&lt;"&amp;FQ$5+1,'P23+P24 monthly Buchungen'!L2:L859,"Ausgaben")-SUMIFS('P23+P24 monthly Buchungen'!F2:F859,'P23+P24 monthly Buchungen'!D2:D859,$E24,'P23+P24 monthly Buchungen'!C2:C859,"&gt;="&amp;FQ$4,'P23+P24 monthly Buchungen'!C2:C859,"&lt;"&amp;FQ$5+1,'P23+P24 monthly Buchungen'!P2:P859,"Einnahmen")+SUMIFS('P23+P24 monthly Buchungen'!F2:F859,'P23+P24 monthly Buchungen'!D2:D859,$E24,'P23+P24 monthly Buchungen'!C2:C859,"&gt;="&amp;FQ$4,'P23+P24 monthly Buchungen'!C2:C859,"&lt;"&amp;FQ$5+1,'P23+P24 monthly Buchungen'!L2:L859,"Einnahmen")-SUMIFS('P23+P24 monthly Buchungen'!F2:F859,'P23+P24 monthly Buchungen'!D2:D859,$E24,'P23+P24 monthly Buchungen'!C2:C859,"&gt;="&amp;FQ$4,'P23+P24 monthly Buchungen'!C2:C859,"&lt;"&amp;FQ$5+1,'P23+P24 monthly Buchungen'!P2:P859,"Ausgaben")</f>
        <v>0</v>
      </c>
      <c r="FR24" s="21"/>
      <c r="FU24" s="26">
        <f>SUMIFS('P23+P24 monthly Buchungen'!F2:F859,'P23+P24 monthly Buchungen'!D2:D859,$E24,'P23+P24 monthly Buchungen'!C2:C859,"&gt;="&amp;FU$4,'P23+P24 monthly Buchungen'!C2:C859,"&lt;"&amp;FU$5+1,'P23+P24 monthly Buchungen'!L2:L859,"Ausgaben")-SUMIFS('P23+P24 monthly Buchungen'!F2:F859,'P23+P24 monthly Buchungen'!D2:D859,$E24,'P23+P24 monthly Buchungen'!C2:C859,"&gt;="&amp;FU$4,'P23+P24 monthly Buchungen'!C2:C859,"&lt;"&amp;FU$5+1,'P23+P24 monthly Buchungen'!P2:P859,"Einnahmen")+SUMIFS('P23+P24 monthly Buchungen'!F2:F859,'P23+P24 monthly Buchungen'!D2:D859,$E24,'P23+P24 monthly Buchungen'!C2:C859,"&gt;="&amp;FU$4,'P23+P24 monthly Buchungen'!C2:C859,"&lt;"&amp;FU$5+1,'P23+P24 monthly Buchungen'!L2:L859,"Einnahmen")-SUMIFS('P23+P24 monthly Buchungen'!F2:F859,'P23+P24 monthly Buchungen'!D2:D859,$E24,'P23+P24 monthly Buchungen'!C2:C859,"&gt;="&amp;FU$4,'P23+P24 monthly Buchungen'!C2:C859,"&lt;"&amp;FU$5+1,'P23+P24 monthly Buchungen'!P2:P859,"Ausgaben")</f>
        <v>0</v>
      </c>
      <c r="FV24" s="21"/>
      <c r="FY24" s="26">
        <f>SUMIFS('P23+P24 monthly Buchungen'!F2:F859,'P23+P24 monthly Buchungen'!D2:D859,$E24,'P23+P24 monthly Buchungen'!C2:C859,"&gt;="&amp;FY$4,'P23+P24 monthly Buchungen'!C2:C859,"&lt;"&amp;FY$5+1,'P23+P24 monthly Buchungen'!L2:L859,"Ausgaben")-SUMIFS('P23+P24 monthly Buchungen'!F2:F859,'P23+P24 monthly Buchungen'!D2:D859,$E24,'P23+P24 monthly Buchungen'!C2:C859,"&gt;="&amp;FY$4,'P23+P24 monthly Buchungen'!C2:C859,"&lt;"&amp;FY$5+1,'P23+P24 monthly Buchungen'!P2:P859,"Einnahmen")+SUMIFS('P23+P24 monthly Buchungen'!F2:F859,'P23+P24 monthly Buchungen'!D2:D859,$E24,'P23+P24 monthly Buchungen'!C2:C859,"&gt;="&amp;FY$4,'P23+P24 monthly Buchungen'!C2:C859,"&lt;"&amp;FY$5+1,'P23+P24 monthly Buchungen'!L2:L859,"Einnahmen")-SUMIFS('P23+P24 monthly Buchungen'!F2:F859,'P23+P24 monthly Buchungen'!D2:D859,$E24,'P23+P24 monthly Buchungen'!C2:C859,"&gt;="&amp;FY$4,'P23+P24 monthly Buchungen'!C2:C859,"&lt;"&amp;FY$5+1,'P23+P24 monthly Buchungen'!P2:P859,"Ausgaben")</f>
        <v>0</v>
      </c>
      <c r="FZ24" s="21"/>
      <c r="GC24" s="26">
        <f>SUMIFS('P23+P24 monthly Buchungen'!F2:F859,'P23+P24 monthly Buchungen'!D2:D859,$E24,'P23+P24 monthly Buchungen'!C2:C859,"&gt;="&amp;GC$4,'P23+P24 monthly Buchungen'!C2:C859,"&lt;"&amp;GC$5+1,'P23+P24 monthly Buchungen'!L2:L859,"Ausgaben")-SUMIFS('P23+P24 monthly Buchungen'!F2:F859,'P23+P24 monthly Buchungen'!D2:D859,$E24,'P23+P24 monthly Buchungen'!C2:C859,"&gt;="&amp;GC$4,'P23+P24 monthly Buchungen'!C2:C859,"&lt;"&amp;GC$5+1,'P23+P24 monthly Buchungen'!P2:P859,"Einnahmen")+SUMIFS('P23+P24 monthly Buchungen'!F2:F859,'P23+P24 monthly Buchungen'!D2:D859,$E24,'P23+P24 monthly Buchungen'!C2:C859,"&gt;="&amp;GC$4,'P23+P24 monthly Buchungen'!C2:C859,"&lt;"&amp;GC$5+1,'P23+P24 monthly Buchungen'!L2:L859,"Einnahmen")-SUMIFS('P23+P24 monthly Buchungen'!F2:F859,'P23+P24 monthly Buchungen'!D2:D859,$E24,'P23+P24 monthly Buchungen'!C2:C859,"&gt;="&amp;GC$4,'P23+P24 monthly Buchungen'!C2:C859,"&lt;"&amp;GC$5+1,'P23+P24 monthly Buchungen'!P2:P859,"Ausgaben")</f>
        <v>0</v>
      </c>
    </row>
    <row r="25" spans="3:185" x14ac:dyDescent="0.2">
      <c r="D25" t="s">
        <v>5554</v>
      </c>
      <c r="E25" t="s">
        <v>5871</v>
      </c>
      <c r="F25" s="21"/>
      <c r="I25" s="22"/>
      <c r="J25" s="21"/>
      <c r="M25" s="29">
        <v>4850</v>
      </c>
      <c r="N25" s="21"/>
      <c r="Q25" s="29">
        <v>4850</v>
      </c>
      <c r="R25" s="21"/>
      <c r="U25" s="26">
        <f>SUMIFS('P23+P24 monthly Buchungen'!F2:F859,'P23+P24 monthly Buchungen'!D2:D859,$E25,'P23+P24 monthly Buchungen'!C2:C859,"&gt;="&amp;U$4,'P23+P24 monthly Buchungen'!C2:C859,"&lt;"&amp;U$5+1,'P23+P24 monthly Buchungen'!L2:L859,"Ausgaben")-SUMIFS('P23+P24 monthly Buchungen'!F2:F859,'P23+P24 monthly Buchungen'!D2:D859,$E25,'P23+P24 monthly Buchungen'!C2:C859,"&gt;="&amp;U$4,'P23+P24 monthly Buchungen'!C2:C859,"&lt;"&amp;U$5+1,'P23+P24 monthly Buchungen'!P2:P859,"Einnahmen")+SUMIFS('P23+P24 monthly Buchungen'!F2:F859,'P23+P24 monthly Buchungen'!D2:D859,$E25,'P23+P24 monthly Buchungen'!C2:C859,"&gt;="&amp;U$4,'P23+P24 monthly Buchungen'!C2:C859,"&lt;"&amp;U$5+1,'P23+P24 monthly Buchungen'!L2:L859,"Einnahmen")-SUMIFS('P23+P24 monthly Buchungen'!F2:F859,'P23+P24 monthly Buchungen'!D2:D859,$E25,'P23+P24 monthly Buchungen'!C2:C859,"&gt;="&amp;U$4,'P23+P24 monthly Buchungen'!C2:C859,"&lt;"&amp;U$5+1,'P23+P24 monthly Buchungen'!P2:P859,"Ausgaben")</f>
        <v>0</v>
      </c>
      <c r="V25" s="21"/>
      <c r="Y25" s="26">
        <f>SUMIFS('P23+P24 monthly Buchungen'!F2:F859,'P23+P24 monthly Buchungen'!D2:D859,$E25,'P23+P24 monthly Buchungen'!C2:C859,"&gt;="&amp;Y$4,'P23+P24 monthly Buchungen'!C2:C859,"&lt;"&amp;Y$5+1,'P23+P24 monthly Buchungen'!L2:L859,"Ausgaben")-SUMIFS('P23+P24 monthly Buchungen'!F2:F859,'P23+P24 monthly Buchungen'!D2:D859,$E25,'P23+P24 monthly Buchungen'!C2:C859,"&gt;="&amp;Y$4,'P23+P24 monthly Buchungen'!C2:C859,"&lt;"&amp;Y$5+1,'P23+P24 monthly Buchungen'!P2:P859,"Einnahmen")+SUMIFS('P23+P24 monthly Buchungen'!F2:F859,'P23+P24 monthly Buchungen'!D2:D859,$E25,'P23+P24 monthly Buchungen'!C2:C859,"&gt;="&amp;Y$4,'P23+P24 monthly Buchungen'!C2:C859,"&lt;"&amp;Y$5+1,'P23+P24 monthly Buchungen'!L2:L859,"Einnahmen")-SUMIFS('P23+P24 monthly Buchungen'!F2:F859,'P23+P24 monthly Buchungen'!D2:D859,$E25,'P23+P24 monthly Buchungen'!C2:C859,"&gt;="&amp;Y$4,'P23+P24 monthly Buchungen'!C2:C859,"&lt;"&amp;Y$5+1,'P23+P24 monthly Buchungen'!P2:P859,"Ausgaben")</f>
        <v>0</v>
      </c>
      <c r="Z25" s="21"/>
      <c r="AC25" s="26">
        <f>SUMIFS('P23+P24 monthly Buchungen'!F2:F859,'P23+P24 monthly Buchungen'!D2:D859,$E25,'P23+P24 monthly Buchungen'!C2:C859,"&gt;="&amp;AC$4,'P23+P24 monthly Buchungen'!C2:C859,"&lt;"&amp;AC$5+1,'P23+P24 monthly Buchungen'!L2:L859,"Ausgaben")-SUMIFS('P23+P24 monthly Buchungen'!F2:F859,'P23+P24 monthly Buchungen'!D2:D859,$E25,'P23+P24 monthly Buchungen'!C2:C859,"&gt;="&amp;AC$4,'P23+P24 monthly Buchungen'!C2:C859,"&lt;"&amp;AC$5+1,'P23+P24 monthly Buchungen'!P2:P859,"Einnahmen")+SUMIFS('P23+P24 monthly Buchungen'!F2:F859,'P23+P24 monthly Buchungen'!D2:D859,$E25,'P23+P24 monthly Buchungen'!C2:C859,"&gt;="&amp;AC$4,'P23+P24 monthly Buchungen'!C2:C859,"&lt;"&amp;AC$5+1,'P23+P24 monthly Buchungen'!L2:L859,"Einnahmen")-SUMIFS('P23+P24 monthly Buchungen'!F2:F859,'P23+P24 monthly Buchungen'!D2:D859,$E25,'P23+P24 monthly Buchungen'!C2:C859,"&gt;="&amp;AC$4,'P23+P24 monthly Buchungen'!C2:C859,"&lt;"&amp;AC$5+1,'P23+P24 monthly Buchungen'!P2:P859,"Ausgaben")</f>
        <v>0</v>
      </c>
      <c r="AD25" s="21"/>
      <c r="AG25" s="26">
        <f>SUMIFS('P23+P24 monthly Buchungen'!F2:F859,'P23+P24 monthly Buchungen'!D2:D859,$E25,'P23+P24 monthly Buchungen'!C2:C859,"&gt;="&amp;AG$4,'P23+P24 monthly Buchungen'!C2:C859,"&lt;"&amp;AG$5+1,'P23+P24 monthly Buchungen'!L2:L859,"Ausgaben")-SUMIFS('P23+P24 monthly Buchungen'!F2:F859,'P23+P24 monthly Buchungen'!D2:D859,$E25,'P23+P24 monthly Buchungen'!C2:C859,"&gt;="&amp;AG$4,'P23+P24 monthly Buchungen'!C2:C859,"&lt;"&amp;AG$5+1,'P23+P24 monthly Buchungen'!P2:P859,"Einnahmen")+SUMIFS('P23+P24 monthly Buchungen'!F2:F859,'P23+P24 monthly Buchungen'!D2:D859,$E25,'P23+P24 monthly Buchungen'!C2:C859,"&gt;="&amp;AG$4,'P23+P24 monthly Buchungen'!C2:C859,"&lt;"&amp;AG$5+1,'P23+P24 monthly Buchungen'!L2:L859,"Einnahmen")-SUMIFS('P23+P24 monthly Buchungen'!F2:F859,'P23+P24 monthly Buchungen'!D2:D859,$E25,'P23+P24 monthly Buchungen'!C2:C859,"&gt;="&amp;AG$4,'P23+P24 monthly Buchungen'!C2:C859,"&lt;"&amp;AG$5+1,'P23+P24 monthly Buchungen'!P2:P859,"Ausgaben")</f>
        <v>0</v>
      </c>
      <c r="AH25" s="21"/>
      <c r="AK25" s="26">
        <f>SUMIFS('P23+P24 monthly Buchungen'!F2:F859,'P23+P24 monthly Buchungen'!D2:D859,$E25,'P23+P24 monthly Buchungen'!C2:C859,"&gt;="&amp;AK$4,'P23+P24 monthly Buchungen'!C2:C859,"&lt;"&amp;AK$5+1,'P23+P24 monthly Buchungen'!L2:L859,"Ausgaben")-SUMIFS('P23+P24 monthly Buchungen'!F2:F859,'P23+P24 monthly Buchungen'!D2:D859,$E25,'P23+P24 monthly Buchungen'!C2:C859,"&gt;="&amp;AK$4,'P23+P24 monthly Buchungen'!C2:C859,"&lt;"&amp;AK$5+1,'P23+P24 monthly Buchungen'!P2:P859,"Einnahmen")+SUMIFS('P23+P24 monthly Buchungen'!F2:F859,'P23+P24 monthly Buchungen'!D2:D859,$E25,'P23+P24 monthly Buchungen'!C2:C859,"&gt;="&amp;AK$4,'P23+P24 monthly Buchungen'!C2:C859,"&lt;"&amp;AK$5+1,'P23+P24 monthly Buchungen'!L2:L859,"Einnahmen")-SUMIFS('P23+P24 monthly Buchungen'!F2:F859,'P23+P24 monthly Buchungen'!D2:D859,$E25,'P23+P24 monthly Buchungen'!C2:C859,"&gt;="&amp;AK$4,'P23+P24 monthly Buchungen'!C2:C859,"&lt;"&amp;AK$5+1,'P23+P24 monthly Buchungen'!P2:P859,"Ausgaben")</f>
        <v>0</v>
      </c>
      <c r="AL25" s="21"/>
      <c r="AO25" s="26">
        <f>SUMIFS('P23+P24 monthly Buchungen'!F2:F859,'P23+P24 monthly Buchungen'!D2:D859,$E25,'P23+P24 monthly Buchungen'!C2:C859,"&gt;="&amp;AO$4,'P23+P24 monthly Buchungen'!C2:C859,"&lt;"&amp;AO$5+1,'P23+P24 monthly Buchungen'!L2:L859,"Ausgaben")-SUMIFS('P23+P24 monthly Buchungen'!F2:F859,'P23+P24 monthly Buchungen'!D2:D859,$E25,'P23+P24 monthly Buchungen'!C2:C859,"&gt;="&amp;AO$4,'P23+P24 monthly Buchungen'!C2:C859,"&lt;"&amp;AO$5+1,'P23+P24 monthly Buchungen'!P2:P859,"Einnahmen")+SUMIFS('P23+P24 monthly Buchungen'!F2:F859,'P23+P24 monthly Buchungen'!D2:D859,$E25,'P23+P24 monthly Buchungen'!C2:C859,"&gt;="&amp;AO$4,'P23+P24 monthly Buchungen'!C2:C859,"&lt;"&amp;AO$5+1,'P23+P24 monthly Buchungen'!L2:L859,"Einnahmen")-SUMIFS('P23+P24 monthly Buchungen'!F2:F859,'P23+P24 monthly Buchungen'!D2:D859,$E25,'P23+P24 monthly Buchungen'!C2:C859,"&gt;="&amp;AO$4,'P23+P24 monthly Buchungen'!C2:C859,"&lt;"&amp;AO$5+1,'P23+P24 monthly Buchungen'!P2:P859,"Ausgaben")</f>
        <v>0</v>
      </c>
      <c r="AP25" s="21"/>
      <c r="AS25" s="26">
        <f>SUMIFS('P23+P24 monthly Buchungen'!F2:F859,'P23+P24 monthly Buchungen'!D2:D859,$E25,'P23+P24 monthly Buchungen'!C2:C859,"&gt;="&amp;AS$4,'P23+P24 monthly Buchungen'!C2:C859,"&lt;"&amp;AS$5+1,'P23+P24 monthly Buchungen'!L2:L859,"Ausgaben")-SUMIFS('P23+P24 monthly Buchungen'!F2:F859,'P23+P24 monthly Buchungen'!D2:D859,$E25,'P23+P24 monthly Buchungen'!C2:C859,"&gt;="&amp;AS$4,'P23+P24 monthly Buchungen'!C2:C859,"&lt;"&amp;AS$5+1,'P23+P24 monthly Buchungen'!P2:P859,"Einnahmen")+SUMIFS('P23+P24 monthly Buchungen'!F2:F859,'P23+P24 monthly Buchungen'!D2:D859,$E25,'P23+P24 monthly Buchungen'!C2:C859,"&gt;="&amp;AS$4,'P23+P24 monthly Buchungen'!C2:C859,"&lt;"&amp;AS$5+1,'P23+P24 monthly Buchungen'!L2:L859,"Einnahmen")-SUMIFS('P23+P24 monthly Buchungen'!F2:F859,'P23+P24 monthly Buchungen'!D2:D859,$E25,'P23+P24 monthly Buchungen'!C2:C859,"&gt;="&amp;AS$4,'P23+P24 monthly Buchungen'!C2:C859,"&lt;"&amp;AS$5+1,'P23+P24 monthly Buchungen'!P2:P859,"Ausgaben")</f>
        <v>0</v>
      </c>
      <c r="AT25" s="21"/>
      <c r="AW25" s="26">
        <f>SUMIFS('P23+P24 monthly Buchungen'!F2:F859,'P23+P24 monthly Buchungen'!D2:D859,$E25,'P23+P24 monthly Buchungen'!C2:C859,"&gt;="&amp;AW$4,'P23+P24 monthly Buchungen'!C2:C859,"&lt;"&amp;AW$5+1,'P23+P24 monthly Buchungen'!L2:L859,"Ausgaben")-SUMIFS('P23+P24 monthly Buchungen'!F2:F859,'P23+P24 monthly Buchungen'!D2:D859,$E25,'P23+P24 monthly Buchungen'!C2:C859,"&gt;="&amp;AW$4,'P23+P24 monthly Buchungen'!C2:C859,"&lt;"&amp;AW$5+1,'P23+P24 monthly Buchungen'!P2:P859,"Einnahmen")+SUMIFS('P23+P24 monthly Buchungen'!F2:F859,'P23+P24 monthly Buchungen'!D2:D859,$E25,'P23+P24 monthly Buchungen'!C2:C859,"&gt;="&amp;AW$4,'P23+P24 monthly Buchungen'!C2:C859,"&lt;"&amp;AW$5+1,'P23+P24 monthly Buchungen'!L2:L859,"Einnahmen")-SUMIFS('P23+P24 monthly Buchungen'!F2:F859,'P23+P24 monthly Buchungen'!D2:D859,$E25,'P23+P24 monthly Buchungen'!C2:C859,"&gt;="&amp;AW$4,'P23+P24 monthly Buchungen'!C2:C859,"&lt;"&amp;AW$5+1,'P23+P24 monthly Buchungen'!P2:P859,"Ausgaben")</f>
        <v>0</v>
      </c>
      <c r="AX25" s="21"/>
      <c r="BA25" s="26">
        <f>SUMIFS('P23+P24 monthly Buchungen'!F2:F859,'P23+P24 monthly Buchungen'!D2:D859,$E25,'P23+P24 monthly Buchungen'!C2:C859,"&gt;="&amp;BA$4,'P23+P24 monthly Buchungen'!C2:C859,"&lt;"&amp;BA$5+1,'P23+P24 monthly Buchungen'!L2:L859,"Ausgaben")-SUMIFS('P23+P24 monthly Buchungen'!F2:F859,'P23+P24 monthly Buchungen'!D2:D859,$E25,'P23+P24 monthly Buchungen'!C2:C859,"&gt;="&amp;BA$4,'P23+P24 monthly Buchungen'!C2:C859,"&lt;"&amp;BA$5+1,'P23+P24 monthly Buchungen'!P2:P859,"Einnahmen")+SUMIFS('P23+P24 monthly Buchungen'!F2:F859,'P23+P24 monthly Buchungen'!D2:D859,$E25,'P23+P24 monthly Buchungen'!C2:C859,"&gt;="&amp;BA$4,'P23+P24 monthly Buchungen'!C2:C859,"&lt;"&amp;BA$5+1,'P23+P24 monthly Buchungen'!L2:L859,"Einnahmen")-SUMIFS('P23+P24 monthly Buchungen'!F2:F859,'P23+P24 monthly Buchungen'!D2:D859,$E25,'P23+P24 monthly Buchungen'!C2:C859,"&gt;="&amp;BA$4,'P23+P24 monthly Buchungen'!C2:C859,"&lt;"&amp;BA$5+1,'P23+P24 monthly Buchungen'!P2:P859,"Ausgaben")</f>
        <v>0</v>
      </c>
      <c r="BB25" s="21"/>
      <c r="BE25" s="26">
        <f>SUMIFS('P23+P24 monthly Buchungen'!F2:F859,'P23+P24 monthly Buchungen'!D2:D859,$E25,'P23+P24 monthly Buchungen'!C2:C859,"&gt;="&amp;BE$4,'P23+P24 monthly Buchungen'!C2:C859,"&lt;"&amp;BE$5+1,'P23+P24 monthly Buchungen'!L2:L859,"Ausgaben")-SUMIFS('P23+P24 monthly Buchungen'!F2:F859,'P23+P24 monthly Buchungen'!D2:D859,$E25,'P23+P24 monthly Buchungen'!C2:C859,"&gt;="&amp;BE$4,'P23+P24 monthly Buchungen'!C2:C859,"&lt;"&amp;BE$5+1,'P23+P24 monthly Buchungen'!P2:P859,"Einnahmen")+SUMIFS('P23+P24 monthly Buchungen'!F2:F859,'P23+P24 monthly Buchungen'!D2:D859,$E25,'P23+P24 monthly Buchungen'!C2:C859,"&gt;="&amp;BE$4,'P23+P24 monthly Buchungen'!C2:C859,"&lt;"&amp;BE$5+1,'P23+P24 monthly Buchungen'!L2:L859,"Einnahmen")-SUMIFS('P23+P24 monthly Buchungen'!F2:F859,'P23+P24 monthly Buchungen'!D2:D859,$E25,'P23+P24 monthly Buchungen'!C2:C859,"&gt;="&amp;BE$4,'P23+P24 monthly Buchungen'!C2:C859,"&lt;"&amp;BE$5+1,'P23+P24 monthly Buchungen'!P2:P859,"Ausgaben")</f>
        <v>0</v>
      </c>
      <c r="BF25" s="21"/>
      <c r="BI25" s="26">
        <f>SUMIFS('P23+P24 monthly Buchungen'!F2:F859,'P23+P24 monthly Buchungen'!D2:D859,$E25,'P23+P24 monthly Buchungen'!C2:C859,"&gt;="&amp;BI$4,'P23+P24 monthly Buchungen'!C2:C859,"&lt;"&amp;BI$5+1,'P23+P24 monthly Buchungen'!L2:L859,"Ausgaben")-SUMIFS('P23+P24 monthly Buchungen'!F2:F859,'P23+P24 monthly Buchungen'!D2:D859,$E25,'P23+P24 monthly Buchungen'!C2:C859,"&gt;="&amp;BI$4,'P23+P24 monthly Buchungen'!C2:C859,"&lt;"&amp;BI$5+1,'P23+P24 monthly Buchungen'!P2:P859,"Einnahmen")+SUMIFS('P23+P24 monthly Buchungen'!F2:F859,'P23+P24 monthly Buchungen'!D2:D859,$E25,'P23+P24 monthly Buchungen'!C2:C859,"&gt;="&amp;BI$4,'P23+P24 monthly Buchungen'!C2:C859,"&lt;"&amp;BI$5+1,'P23+P24 monthly Buchungen'!L2:L859,"Einnahmen")-SUMIFS('P23+P24 monthly Buchungen'!F2:F859,'P23+P24 monthly Buchungen'!D2:D859,$E25,'P23+P24 monthly Buchungen'!C2:C859,"&gt;="&amp;BI$4,'P23+P24 monthly Buchungen'!C2:C859,"&lt;"&amp;BI$5+1,'P23+P24 monthly Buchungen'!P2:P859,"Ausgaben")</f>
        <v>0</v>
      </c>
      <c r="BJ25" s="21"/>
      <c r="BM25" s="26">
        <f>SUMIFS('P23+P24 monthly Buchungen'!F2:F859,'P23+P24 monthly Buchungen'!D2:D859,$E25,'P23+P24 monthly Buchungen'!C2:C859,"&gt;="&amp;BM$4,'P23+P24 monthly Buchungen'!C2:C859,"&lt;"&amp;BM$5+1,'P23+P24 monthly Buchungen'!L2:L859,"Ausgaben")-SUMIFS('P23+P24 monthly Buchungen'!F2:F859,'P23+P24 monthly Buchungen'!D2:D859,$E25,'P23+P24 monthly Buchungen'!C2:C859,"&gt;="&amp;BM$4,'P23+P24 monthly Buchungen'!C2:C859,"&lt;"&amp;BM$5+1,'P23+P24 monthly Buchungen'!P2:P859,"Einnahmen")+SUMIFS('P23+P24 monthly Buchungen'!F2:F859,'P23+P24 monthly Buchungen'!D2:D859,$E25,'P23+P24 monthly Buchungen'!C2:C859,"&gt;="&amp;BM$4,'P23+P24 monthly Buchungen'!C2:C859,"&lt;"&amp;BM$5+1,'P23+P24 monthly Buchungen'!L2:L859,"Einnahmen")-SUMIFS('P23+P24 monthly Buchungen'!F2:F859,'P23+P24 monthly Buchungen'!D2:D859,$E25,'P23+P24 monthly Buchungen'!C2:C859,"&gt;="&amp;BM$4,'P23+P24 monthly Buchungen'!C2:C859,"&lt;"&amp;BM$5+1,'P23+P24 monthly Buchungen'!P2:P859,"Ausgaben")</f>
        <v>0</v>
      </c>
      <c r="BN25" s="21"/>
      <c r="BQ25" s="26">
        <f>SUMIFS('P23+P24 monthly Buchungen'!F2:F859,'P23+P24 monthly Buchungen'!D2:D859,$E25,'P23+P24 monthly Buchungen'!C2:C859,"&gt;="&amp;BQ$4,'P23+P24 monthly Buchungen'!C2:C859,"&lt;"&amp;BQ$5+1,'P23+P24 monthly Buchungen'!L2:L859,"Ausgaben")-SUMIFS('P23+P24 monthly Buchungen'!F2:F859,'P23+P24 monthly Buchungen'!D2:D859,$E25,'P23+P24 monthly Buchungen'!C2:C859,"&gt;="&amp;BQ$4,'P23+P24 monthly Buchungen'!C2:C859,"&lt;"&amp;BQ$5+1,'P23+P24 monthly Buchungen'!P2:P859,"Einnahmen")+SUMIFS('P23+P24 monthly Buchungen'!F2:F859,'P23+P24 monthly Buchungen'!D2:D859,$E25,'P23+P24 monthly Buchungen'!C2:C859,"&gt;="&amp;BQ$4,'P23+P24 monthly Buchungen'!C2:C859,"&lt;"&amp;BQ$5+1,'P23+P24 monthly Buchungen'!L2:L859,"Einnahmen")-SUMIFS('P23+P24 monthly Buchungen'!F2:F859,'P23+P24 monthly Buchungen'!D2:D859,$E25,'P23+P24 monthly Buchungen'!C2:C859,"&gt;="&amp;BQ$4,'P23+P24 monthly Buchungen'!C2:C859,"&lt;"&amp;BQ$5+1,'P23+P24 monthly Buchungen'!P2:P859,"Ausgaben")</f>
        <v>0</v>
      </c>
      <c r="BR25" s="21"/>
      <c r="BU25" s="29">
        <v>5375</v>
      </c>
      <c r="BV25" s="21"/>
      <c r="BY25" s="29">
        <v>5375</v>
      </c>
      <c r="BZ25" s="21"/>
      <c r="CC25" s="26">
        <f>SUMIFS('P23+P24 monthly Buchungen'!F2:F859,'P23+P24 monthly Buchungen'!D2:D859,$E25,'P23+P24 monthly Buchungen'!C2:C859,"&gt;="&amp;CC$4,'P23+P24 monthly Buchungen'!C2:C859,"&lt;"&amp;CC$5+1,'P23+P24 monthly Buchungen'!L2:L859,"Ausgaben")-SUMIFS('P23+P24 monthly Buchungen'!F2:F859,'P23+P24 monthly Buchungen'!D2:D859,$E25,'P23+P24 monthly Buchungen'!C2:C859,"&gt;="&amp;CC$4,'P23+P24 monthly Buchungen'!C2:C859,"&lt;"&amp;CC$5+1,'P23+P24 monthly Buchungen'!P2:P859,"Einnahmen")+SUMIFS('P23+P24 monthly Buchungen'!F2:F859,'P23+P24 monthly Buchungen'!D2:D859,$E25,'P23+P24 monthly Buchungen'!C2:C859,"&gt;="&amp;CC$4,'P23+P24 monthly Buchungen'!C2:C859,"&lt;"&amp;CC$5+1,'P23+P24 monthly Buchungen'!L2:L859,"Einnahmen")-SUMIFS('P23+P24 monthly Buchungen'!F2:F859,'P23+P24 monthly Buchungen'!D2:D859,$E25,'P23+P24 monthly Buchungen'!C2:C859,"&gt;="&amp;CC$4,'P23+P24 monthly Buchungen'!C2:C859,"&lt;"&amp;CC$5+1,'P23+P24 monthly Buchungen'!P2:P859,"Ausgaben")</f>
        <v>0</v>
      </c>
      <c r="CD25" s="21"/>
      <c r="CG25" s="26">
        <f>SUMIFS('P23+P24 monthly Buchungen'!F2:F859,'P23+P24 monthly Buchungen'!D2:D859,$E25,'P23+P24 monthly Buchungen'!C2:C859,"&gt;="&amp;CG$4,'P23+P24 monthly Buchungen'!C2:C859,"&lt;"&amp;CG$5+1,'P23+P24 monthly Buchungen'!L2:L859,"Ausgaben")-SUMIFS('P23+P24 monthly Buchungen'!F2:F859,'P23+P24 monthly Buchungen'!D2:D859,$E25,'P23+P24 monthly Buchungen'!C2:C859,"&gt;="&amp;CG$4,'P23+P24 monthly Buchungen'!C2:C859,"&lt;"&amp;CG$5+1,'P23+P24 monthly Buchungen'!P2:P859,"Einnahmen")+SUMIFS('P23+P24 monthly Buchungen'!F2:F859,'P23+P24 monthly Buchungen'!D2:D859,$E25,'P23+P24 monthly Buchungen'!C2:C859,"&gt;="&amp;CG$4,'P23+P24 monthly Buchungen'!C2:C859,"&lt;"&amp;CG$5+1,'P23+P24 monthly Buchungen'!L2:L859,"Einnahmen")-SUMIFS('P23+P24 monthly Buchungen'!F2:F859,'P23+P24 monthly Buchungen'!D2:D859,$E25,'P23+P24 monthly Buchungen'!C2:C859,"&gt;="&amp;CG$4,'P23+P24 monthly Buchungen'!C2:C859,"&lt;"&amp;CG$5+1,'P23+P24 monthly Buchungen'!P2:P859,"Ausgaben")</f>
        <v>0</v>
      </c>
      <c r="CH25" s="21"/>
      <c r="CK25" s="26">
        <f>SUMIFS('P23+P24 monthly Buchungen'!F2:F859,'P23+P24 monthly Buchungen'!D2:D859,$E25,'P23+P24 monthly Buchungen'!C2:C859,"&gt;="&amp;CK$4,'P23+P24 monthly Buchungen'!C2:C859,"&lt;"&amp;CK$5+1,'P23+P24 monthly Buchungen'!L2:L859,"Ausgaben")-SUMIFS('P23+P24 monthly Buchungen'!F2:F859,'P23+P24 monthly Buchungen'!D2:D859,$E25,'P23+P24 monthly Buchungen'!C2:C859,"&gt;="&amp;CK$4,'P23+P24 monthly Buchungen'!C2:C859,"&lt;"&amp;CK$5+1,'P23+P24 monthly Buchungen'!P2:P859,"Einnahmen")+SUMIFS('P23+P24 monthly Buchungen'!F2:F859,'P23+P24 monthly Buchungen'!D2:D859,$E25,'P23+P24 monthly Buchungen'!C2:C859,"&gt;="&amp;CK$4,'P23+P24 monthly Buchungen'!C2:C859,"&lt;"&amp;CK$5+1,'P23+P24 monthly Buchungen'!L2:L859,"Einnahmen")-SUMIFS('P23+P24 monthly Buchungen'!F2:F859,'P23+P24 monthly Buchungen'!D2:D859,$E25,'P23+P24 monthly Buchungen'!C2:C859,"&gt;="&amp;CK$4,'P23+P24 monthly Buchungen'!C2:C859,"&lt;"&amp;CK$5+1,'P23+P24 monthly Buchungen'!P2:P859,"Ausgaben")</f>
        <v>0</v>
      </c>
      <c r="CL25" s="21"/>
      <c r="CO25" s="26">
        <f>SUMIFS('P23+P24 monthly Buchungen'!F2:F859,'P23+P24 monthly Buchungen'!D2:D859,$E25,'P23+P24 monthly Buchungen'!C2:C859,"&gt;="&amp;CO$4,'P23+P24 monthly Buchungen'!C2:C859,"&lt;"&amp;CO$5+1,'P23+P24 monthly Buchungen'!L2:L859,"Ausgaben")-SUMIFS('P23+P24 monthly Buchungen'!F2:F859,'P23+P24 monthly Buchungen'!D2:D859,$E25,'P23+P24 monthly Buchungen'!C2:C859,"&gt;="&amp;CO$4,'P23+P24 monthly Buchungen'!C2:C859,"&lt;"&amp;CO$5+1,'P23+P24 monthly Buchungen'!P2:P859,"Einnahmen")+SUMIFS('P23+P24 monthly Buchungen'!F2:F859,'P23+P24 monthly Buchungen'!D2:D859,$E25,'P23+P24 monthly Buchungen'!C2:C859,"&gt;="&amp;CO$4,'P23+P24 monthly Buchungen'!C2:C859,"&lt;"&amp;CO$5+1,'P23+P24 monthly Buchungen'!L2:L859,"Einnahmen")-SUMIFS('P23+P24 monthly Buchungen'!F2:F859,'P23+P24 monthly Buchungen'!D2:D859,$E25,'P23+P24 monthly Buchungen'!C2:C859,"&gt;="&amp;CO$4,'P23+P24 monthly Buchungen'!C2:C859,"&lt;"&amp;CO$5+1,'P23+P24 monthly Buchungen'!P2:P859,"Ausgaben")</f>
        <v>0</v>
      </c>
      <c r="CP25" s="21"/>
      <c r="CS25" s="26">
        <f>SUMIFS('P23+P24 monthly Buchungen'!F2:F859,'P23+P24 monthly Buchungen'!D2:D859,$E25,'P23+P24 monthly Buchungen'!C2:C859,"&gt;="&amp;CS$4,'P23+P24 monthly Buchungen'!C2:C859,"&lt;"&amp;CS$5+1,'P23+P24 monthly Buchungen'!L2:L859,"Ausgaben")-SUMIFS('P23+P24 monthly Buchungen'!F2:F859,'P23+P24 monthly Buchungen'!D2:D859,$E25,'P23+P24 monthly Buchungen'!C2:C859,"&gt;="&amp;CS$4,'P23+P24 monthly Buchungen'!C2:C859,"&lt;"&amp;CS$5+1,'P23+P24 monthly Buchungen'!P2:P859,"Einnahmen")+SUMIFS('P23+P24 monthly Buchungen'!F2:F859,'P23+P24 monthly Buchungen'!D2:D859,$E25,'P23+P24 monthly Buchungen'!C2:C859,"&gt;="&amp;CS$4,'P23+P24 monthly Buchungen'!C2:C859,"&lt;"&amp;CS$5+1,'P23+P24 monthly Buchungen'!L2:L859,"Einnahmen")-SUMIFS('P23+P24 monthly Buchungen'!F2:F859,'P23+P24 monthly Buchungen'!D2:D859,$E25,'P23+P24 monthly Buchungen'!C2:C859,"&gt;="&amp;CS$4,'P23+P24 monthly Buchungen'!C2:C859,"&lt;"&amp;CS$5+1,'P23+P24 monthly Buchungen'!P2:P859,"Ausgaben")</f>
        <v>0</v>
      </c>
      <c r="CT25" s="21"/>
      <c r="CW25" s="26">
        <f>SUMIFS('P23+P24 monthly Buchungen'!F2:F859,'P23+P24 monthly Buchungen'!D2:D859,$E25,'P23+P24 monthly Buchungen'!C2:C859,"&gt;="&amp;CW$4,'P23+P24 monthly Buchungen'!C2:C859,"&lt;"&amp;CW$5+1,'P23+P24 monthly Buchungen'!L2:L859,"Ausgaben")-SUMIFS('P23+P24 monthly Buchungen'!F2:F859,'P23+P24 monthly Buchungen'!D2:D859,$E25,'P23+P24 monthly Buchungen'!C2:C859,"&gt;="&amp;CW$4,'P23+P24 monthly Buchungen'!C2:C859,"&lt;"&amp;CW$5+1,'P23+P24 monthly Buchungen'!P2:P859,"Einnahmen")+SUMIFS('P23+P24 monthly Buchungen'!F2:F859,'P23+P24 monthly Buchungen'!D2:D859,$E25,'P23+P24 monthly Buchungen'!C2:C859,"&gt;="&amp;CW$4,'P23+P24 monthly Buchungen'!C2:C859,"&lt;"&amp;CW$5+1,'P23+P24 monthly Buchungen'!L2:L859,"Einnahmen")-SUMIFS('P23+P24 monthly Buchungen'!F2:F859,'P23+P24 monthly Buchungen'!D2:D859,$E25,'P23+P24 monthly Buchungen'!C2:C859,"&gt;="&amp;CW$4,'P23+P24 monthly Buchungen'!C2:C859,"&lt;"&amp;CW$5+1,'P23+P24 monthly Buchungen'!P2:P859,"Ausgaben")</f>
        <v>0</v>
      </c>
      <c r="CX25" s="21"/>
      <c r="DA25" s="26">
        <f>SUMIFS('P23+P24 monthly Buchungen'!F2:F859,'P23+P24 monthly Buchungen'!D2:D859,$E25,'P23+P24 monthly Buchungen'!C2:C859,"&gt;="&amp;DA$4,'P23+P24 monthly Buchungen'!C2:C859,"&lt;"&amp;DA$5+1,'P23+P24 monthly Buchungen'!L2:L859,"Ausgaben")-SUMIFS('P23+P24 monthly Buchungen'!F2:F859,'P23+P24 monthly Buchungen'!D2:D859,$E25,'P23+P24 monthly Buchungen'!C2:C859,"&gt;="&amp;DA$4,'P23+P24 monthly Buchungen'!C2:C859,"&lt;"&amp;DA$5+1,'P23+P24 monthly Buchungen'!P2:P859,"Einnahmen")+SUMIFS('P23+P24 monthly Buchungen'!F2:F859,'P23+P24 monthly Buchungen'!D2:D859,$E25,'P23+P24 monthly Buchungen'!C2:C859,"&gt;="&amp;DA$4,'P23+P24 monthly Buchungen'!C2:C859,"&lt;"&amp;DA$5+1,'P23+P24 monthly Buchungen'!L2:L859,"Einnahmen")-SUMIFS('P23+P24 monthly Buchungen'!F2:F859,'P23+P24 monthly Buchungen'!D2:D859,$E25,'P23+P24 monthly Buchungen'!C2:C859,"&gt;="&amp;DA$4,'P23+P24 monthly Buchungen'!C2:C859,"&lt;"&amp;DA$5+1,'P23+P24 monthly Buchungen'!P2:P859,"Ausgaben")</f>
        <v>0</v>
      </c>
      <c r="DB25" s="21"/>
      <c r="DE25" s="26">
        <f>SUMIFS('P23+P24 monthly Buchungen'!F2:F859,'P23+P24 monthly Buchungen'!D2:D859,$E25,'P23+P24 monthly Buchungen'!C2:C859,"&gt;="&amp;DE$4,'P23+P24 monthly Buchungen'!C2:C859,"&lt;"&amp;DE$5+1,'P23+P24 monthly Buchungen'!L2:L859,"Ausgaben")-SUMIFS('P23+P24 monthly Buchungen'!F2:F859,'P23+P24 monthly Buchungen'!D2:D859,$E25,'P23+P24 monthly Buchungen'!C2:C859,"&gt;="&amp;DE$4,'P23+P24 monthly Buchungen'!C2:C859,"&lt;"&amp;DE$5+1,'P23+P24 monthly Buchungen'!P2:P859,"Einnahmen")+SUMIFS('P23+P24 monthly Buchungen'!F2:F859,'P23+P24 monthly Buchungen'!D2:D859,$E25,'P23+P24 monthly Buchungen'!C2:C859,"&gt;="&amp;DE$4,'P23+P24 monthly Buchungen'!C2:C859,"&lt;"&amp;DE$5+1,'P23+P24 monthly Buchungen'!L2:L859,"Einnahmen")-SUMIFS('P23+P24 monthly Buchungen'!F2:F859,'P23+P24 monthly Buchungen'!D2:D859,$E25,'P23+P24 monthly Buchungen'!C2:C859,"&gt;="&amp;DE$4,'P23+P24 monthly Buchungen'!C2:C859,"&lt;"&amp;DE$5+1,'P23+P24 monthly Buchungen'!P2:P859,"Ausgaben")</f>
        <v>0</v>
      </c>
      <c r="DF25" s="21"/>
      <c r="DI25" s="26">
        <f>SUMIFS('P23+P24 monthly Buchungen'!F2:F859,'P23+P24 monthly Buchungen'!D2:D859,$E25,'P23+P24 monthly Buchungen'!C2:C859,"&gt;="&amp;DI$4,'P23+P24 monthly Buchungen'!C2:C859,"&lt;"&amp;DI$5+1,'P23+P24 monthly Buchungen'!L2:L859,"Ausgaben")-SUMIFS('P23+P24 monthly Buchungen'!F2:F859,'P23+P24 monthly Buchungen'!D2:D859,$E25,'P23+P24 monthly Buchungen'!C2:C859,"&gt;="&amp;DI$4,'P23+P24 monthly Buchungen'!C2:C859,"&lt;"&amp;DI$5+1,'P23+P24 monthly Buchungen'!P2:P859,"Einnahmen")+SUMIFS('P23+P24 monthly Buchungen'!F2:F859,'P23+P24 monthly Buchungen'!D2:D859,$E25,'P23+P24 monthly Buchungen'!C2:C859,"&gt;="&amp;DI$4,'P23+P24 monthly Buchungen'!C2:C859,"&lt;"&amp;DI$5+1,'P23+P24 monthly Buchungen'!L2:L859,"Einnahmen")-SUMIFS('P23+P24 monthly Buchungen'!F2:F859,'P23+P24 monthly Buchungen'!D2:D859,$E25,'P23+P24 monthly Buchungen'!C2:C859,"&gt;="&amp;DI$4,'P23+P24 monthly Buchungen'!C2:C859,"&lt;"&amp;DI$5+1,'P23+P24 monthly Buchungen'!P2:P859,"Ausgaben")</f>
        <v>0</v>
      </c>
      <c r="DJ25" s="21"/>
      <c r="DM25" s="26">
        <f>SUMIFS('P23+P24 monthly Buchungen'!F2:F859,'P23+P24 monthly Buchungen'!D2:D859,$E25,'P23+P24 monthly Buchungen'!C2:C859,"&gt;="&amp;DM$4,'P23+P24 monthly Buchungen'!C2:C859,"&lt;"&amp;DM$5+1,'P23+P24 monthly Buchungen'!L2:L859,"Ausgaben")-SUMIFS('P23+P24 monthly Buchungen'!F2:F859,'P23+P24 monthly Buchungen'!D2:D859,$E25,'P23+P24 monthly Buchungen'!C2:C859,"&gt;="&amp;DM$4,'P23+P24 monthly Buchungen'!C2:C859,"&lt;"&amp;DM$5+1,'P23+P24 monthly Buchungen'!P2:P859,"Einnahmen")+SUMIFS('P23+P24 monthly Buchungen'!F2:F859,'P23+P24 monthly Buchungen'!D2:D859,$E25,'P23+P24 monthly Buchungen'!C2:C859,"&gt;="&amp;DM$4,'P23+P24 monthly Buchungen'!C2:C859,"&lt;"&amp;DM$5+1,'P23+P24 monthly Buchungen'!L2:L859,"Einnahmen")-SUMIFS('P23+P24 monthly Buchungen'!F2:F859,'P23+P24 monthly Buchungen'!D2:D859,$E25,'P23+P24 monthly Buchungen'!C2:C859,"&gt;="&amp;DM$4,'P23+P24 monthly Buchungen'!C2:C859,"&lt;"&amp;DM$5+1,'P23+P24 monthly Buchungen'!P2:P859,"Ausgaben")</f>
        <v>0</v>
      </c>
      <c r="DN25" s="21"/>
      <c r="DQ25" s="26">
        <f>SUMIFS('P23+P24 monthly Buchungen'!F2:F859,'P23+P24 monthly Buchungen'!D2:D859,$E25,'P23+P24 monthly Buchungen'!C2:C859,"&gt;="&amp;DQ$4,'P23+P24 monthly Buchungen'!C2:C859,"&lt;"&amp;DQ$5+1,'P23+P24 monthly Buchungen'!L2:L859,"Ausgaben")-SUMIFS('P23+P24 monthly Buchungen'!F2:F859,'P23+P24 monthly Buchungen'!D2:D859,$E25,'P23+P24 monthly Buchungen'!C2:C859,"&gt;="&amp;DQ$4,'P23+P24 monthly Buchungen'!C2:C859,"&lt;"&amp;DQ$5+1,'P23+P24 monthly Buchungen'!P2:P859,"Einnahmen")+SUMIFS('P23+P24 monthly Buchungen'!F2:F859,'P23+P24 monthly Buchungen'!D2:D859,$E25,'P23+P24 monthly Buchungen'!C2:C859,"&gt;="&amp;DQ$4,'P23+P24 monthly Buchungen'!C2:C859,"&lt;"&amp;DQ$5+1,'P23+P24 monthly Buchungen'!L2:L859,"Einnahmen")-SUMIFS('P23+P24 monthly Buchungen'!F2:F859,'P23+P24 monthly Buchungen'!D2:D859,$E25,'P23+P24 monthly Buchungen'!C2:C859,"&gt;="&amp;DQ$4,'P23+P24 monthly Buchungen'!C2:C859,"&lt;"&amp;DQ$5+1,'P23+P24 monthly Buchungen'!P2:P859,"Ausgaben")</f>
        <v>0</v>
      </c>
      <c r="DR25" s="21"/>
      <c r="DU25" s="26">
        <f>SUMIFS('P23+P24 monthly Buchungen'!F2:F859,'P23+P24 monthly Buchungen'!D2:D859,$E25,'P23+P24 monthly Buchungen'!C2:C859,"&gt;="&amp;DU$4,'P23+P24 monthly Buchungen'!C2:C859,"&lt;"&amp;DU$5+1,'P23+P24 monthly Buchungen'!L2:L859,"Ausgaben")-SUMIFS('P23+P24 monthly Buchungen'!F2:F859,'P23+P24 monthly Buchungen'!D2:D859,$E25,'P23+P24 monthly Buchungen'!C2:C859,"&gt;="&amp;DU$4,'P23+P24 monthly Buchungen'!C2:C859,"&lt;"&amp;DU$5+1,'P23+P24 monthly Buchungen'!P2:P859,"Einnahmen")+SUMIFS('P23+P24 monthly Buchungen'!F2:F859,'P23+P24 monthly Buchungen'!D2:D859,$E25,'P23+P24 monthly Buchungen'!C2:C859,"&gt;="&amp;DU$4,'P23+P24 monthly Buchungen'!C2:C859,"&lt;"&amp;DU$5+1,'P23+P24 monthly Buchungen'!L2:L859,"Einnahmen")-SUMIFS('P23+P24 monthly Buchungen'!F2:F859,'P23+P24 monthly Buchungen'!D2:D859,$E25,'P23+P24 monthly Buchungen'!C2:C859,"&gt;="&amp;DU$4,'P23+P24 monthly Buchungen'!C2:C859,"&lt;"&amp;DU$5+1,'P23+P24 monthly Buchungen'!P2:P859,"Ausgaben")</f>
        <v>0</v>
      </c>
      <c r="DV25" s="21"/>
      <c r="DY25" s="29">
        <v>6675</v>
      </c>
      <c r="DZ25" s="21"/>
      <c r="EC25" s="29">
        <v>6675</v>
      </c>
      <c r="ED25" s="21"/>
      <c r="EG25" s="26">
        <f>SUMIFS('P23+P24 monthly Buchungen'!F2:F859,'P23+P24 monthly Buchungen'!D2:D859,$E25,'P23+P24 monthly Buchungen'!C2:C859,"&gt;="&amp;EG$4,'P23+P24 monthly Buchungen'!C2:C859,"&lt;"&amp;EG$5+1,'P23+P24 monthly Buchungen'!L2:L859,"Ausgaben")-SUMIFS('P23+P24 monthly Buchungen'!F2:F859,'P23+P24 monthly Buchungen'!D2:D859,$E25,'P23+P24 monthly Buchungen'!C2:C859,"&gt;="&amp;EG$4,'P23+P24 monthly Buchungen'!C2:C859,"&lt;"&amp;EG$5+1,'P23+P24 monthly Buchungen'!P2:P859,"Einnahmen")+SUMIFS('P23+P24 monthly Buchungen'!F2:F859,'P23+P24 monthly Buchungen'!D2:D859,$E25,'P23+P24 monthly Buchungen'!C2:C859,"&gt;="&amp;EG$4,'P23+P24 monthly Buchungen'!C2:C859,"&lt;"&amp;EG$5+1,'P23+P24 monthly Buchungen'!L2:L859,"Einnahmen")-SUMIFS('P23+P24 monthly Buchungen'!F2:F859,'P23+P24 monthly Buchungen'!D2:D859,$E25,'P23+P24 monthly Buchungen'!C2:C859,"&gt;="&amp;EG$4,'P23+P24 monthly Buchungen'!C2:C859,"&lt;"&amp;EG$5+1,'P23+P24 monthly Buchungen'!P2:P859,"Ausgaben")</f>
        <v>0</v>
      </c>
      <c r="EH25" s="21"/>
      <c r="EK25" s="26">
        <f>SUMIFS('P23+P24 monthly Buchungen'!F2:F859,'P23+P24 monthly Buchungen'!D2:D859,$E25,'P23+P24 monthly Buchungen'!C2:C859,"&gt;="&amp;EK$4,'P23+P24 monthly Buchungen'!C2:C859,"&lt;"&amp;EK$5+1,'P23+P24 monthly Buchungen'!L2:L859,"Ausgaben")-SUMIFS('P23+P24 monthly Buchungen'!F2:F859,'P23+P24 monthly Buchungen'!D2:D859,$E25,'P23+P24 monthly Buchungen'!C2:C859,"&gt;="&amp;EK$4,'P23+P24 monthly Buchungen'!C2:C859,"&lt;"&amp;EK$5+1,'P23+P24 monthly Buchungen'!P2:P859,"Einnahmen")+SUMIFS('P23+P24 monthly Buchungen'!F2:F859,'P23+P24 monthly Buchungen'!D2:D859,$E25,'P23+P24 monthly Buchungen'!C2:C859,"&gt;="&amp;EK$4,'P23+P24 monthly Buchungen'!C2:C859,"&lt;"&amp;EK$5+1,'P23+P24 monthly Buchungen'!L2:L859,"Einnahmen")-SUMIFS('P23+P24 monthly Buchungen'!F2:F859,'P23+P24 monthly Buchungen'!D2:D859,$E25,'P23+P24 monthly Buchungen'!C2:C859,"&gt;="&amp;EK$4,'P23+P24 monthly Buchungen'!C2:C859,"&lt;"&amp;EK$5+1,'P23+P24 monthly Buchungen'!P2:P859,"Ausgaben")</f>
        <v>0</v>
      </c>
      <c r="EL25" s="21"/>
      <c r="EO25" s="26">
        <f>SUMIFS('P23+P24 monthly Buchungen'!F2:F859,'P23+P24 monthly Buchungen'!D2:D859,$E25,'P23+P24 monthly Buchungen'!C2:C859,"&gt;="&amp;EO$4,'P23+P24 monthly Buchungen'!C2:C859,"&lt;"&amp;EO$5+1,'P23+P24 monthly Buchungen'!L2:L859,"Ausgaben")-SUMIFS('P23+P24 monthly Buchungen'!F2:F859,'P23+P24 monthly Buchungen'!D2:D859,$E25,'P23+P24 monthly Buchungen'!C2:C859,"&gt;="&amp;EO$4,'P23+P24 monthly Buchungen'!C2:C859,"&lt;"&amp;EO$5+1,'P23+P24 monthly Buchungen'!P2:P859,"Einnahmen")+SUMIFS('P23+P24 monthly Buchungen'!F2:F859,'P23+P24 monthly Buchungen'!D2:D859,$E25,'P23+P24 monthly Buchungen'!C2:C859,"&gt;="&amp;EO$4,'P23+P24 monthly Buchungen'!C2:C859,"&lt;"&amp;EO$5+1,'P23+P24 monthly Buchungen'!L2:L859,"Einnahmen")-SUMIFS('P23+P24 monthly Buchungen'!F2:F859,'P23+P24 monthly Buchungen'!D2:D859,$E25,'P23+P24 monthly Buchungen'!C2:C859,"&gt;="&amp;EO$4,'P23+P24 monthly Buchungen'!C2:C859,"&lt;"&amp;EO$5+1,'P23+P24 monthly Buchungen'!P2:P859,"Ausgaben")</f>
        <v>0</v>
      </c>
      <c r="EP25" s="21"/>
      <c r="ES25" s="26">
        <f>SUMIFS('P23+P24 monthly Buchungen'!F2:F859,'P23+P24 monthly Buchungen'!D2:D859,$E25,'P23+P24 monthly Buchungen'!C2:C859,"&gt;="&amp;ES$4,'P23+P24 monthly Buchungen'!C2:C859,"&lt;"&amp;ES$5+1,'P23+P24 monthly Buchungen'!L2:L859,"Ausgaben")-SUMIFS('P23+P24 monthly Buchungen'!F2:F859,'P23+P24 monthly Buchungen'!D2:D859,$E25,'P23+P24 monthly Buchungen'!C2:C859,"&gt;="&amp;ES$4,'P23+P24 monthly Buchungen'!C2:C859,"&lt;"&amp;ES$5+1,'P23+P24 monthly Buchungen'!P2:P859,"Einnahmen")+SUMIFS('P23+P24 monthly Buchungen'!F2:F859,'P23+P24 monthly Buchungen'!D2:D859,$E25,'P23+P24 monthly Buchungen'!C2:C859,"&gt;="&amp;ES$4,'P23+P24 monthly Buchungen'!C2:C859,"&lt;"&amp;ES$5+1,'P23+P24 monthly Buchungen'!L2:L859,"Einnahmen")-SUMIFS('P23+P24 monthly Buchungen'!F2:F859,'P23+P24 monthly Buchungen'!D2:D859,$E25,'P23+P24 monthly Buchungen'!C2:C859,"&gt;="&amp;ES$4,'P23+P24 monthly Buchungen'!C2:C859,"&lt;"&amp;ES$5+1,'P23+P24 monthly Buchungen'!P2:P859,"Ausgaben")</f>
        <v>0</v>
      </c>
      <c r="ET25" s="21"/>
      <c r="EW25" s="26">
        <f>SUMIFS('P23+P24 monthly Buchungen'!F2:F859,'P23+P24 monthly Buchungen'!D2:D859,$E25,'P23+P24 monthly Buchungen'!C2:C859,"&gt;="&amp;EW$4,'P23+P24 monthly Buchungen'!C2:C859,"&lt;"&amp;EW$5+1,'P23+P24 monthly Buchungen'!L2:L859,"Ausgaben")-SUMIFS('P23+P24 monthly Buchungen'!F2:F859,'P23+P24 monthly Buchungen'!D2:D859,$E25,'P23+P24 monthly Buchungen'!C2:C859,"&gt;="&amp;EW$4,'P23+P24 monthly Buchungen'!C2:C859,"&lt;"&amp;EW$5+1,'P23+P24 monthly Buchungen'!P2:P859,"Einnahmen")+SUMIFS('P23+P24 monthly Buchungen'!F2:F859,'P23+P24 monthly Buchungen'!D2:D859,$E25,'P23+P24 monthly Buchungen'!C2:C859,"&gt;="&amp;EW$4,'P23+P24 monthly Buchungen'!C2:C859,"&lt;"&amp;EW$5+1,'P23+P24 monthly Buchungen'!L2:L859,"Einnahmen")-SUMIFS('P23+P24 monthly Buchungen'!F2:F859,'P23+P24 monthly Buchungen'!D2:D859,$E25,'P23+P24 monthly Buchungen'!C2:C859,"&gt;="&amp;EW$4,'P23+P24 monthly Buchungen'!C2:C859,"&lt;"&amp;EW$5+1,'P23+P24 monthly Buchungen'!P2:P859,"Ausgaben")</f>
        <v>0</v>
      </c>
      <c r="EX25" s="21"/>
      <c r="FA25" s="26">
        <f>SUMIFS('P23+P24 monthly Buchungen'!F2:F859,'P23+P24 monthly Buchungen'!D2:D859,$E25,'P23+P24 monthly Buchungen'!C2:C859,"&gt;="&amp;FA$4,'P23+P24 monthly Buchungen'!C2:C859,"&lt;"&amp;FA$5+1,'P23+P24 monthly Buchungen'!L2:L859,"Ausgaben")-SUMIFS('P23+P24 monthly Buchungen'!F2:F859,'P23+P24 monthly Buchungen'!D2:D859,$E25,'P23+P24 monthly Buchungen'!C2:C859,"&gt;="&amp;FA$4,'P23+P24 monthly Buchungen'!C2:C859,"&lt;"&amp;FA$5+1,'P23+P24 monthly Buchungen'!P2:P859,"Einnahmen")+SUMIFS('P23+P24 monthly Buchungen'!F2:F859,'P23+P24 monthly Buchungen'!D2:D859,$E25,'P23+P24 monthly Buchungen'!C2:C859,"&gt;="&amp;FA$4,'P23+P24 monthly Buchungen'!C2:C859,"&lt;"&amp;FA$5+1,'P23+P24 monthly Buchungen'!L2:L859,"Einnahmen")-SUMIFS('P23+P24 monthly Buchungen'!F2:F859,'P23+P24 monthly Buchungen'!D2:D859,$E25,'P23+P24 monthly Buchungen'!C2:C859,"&gt;="&amp;FA$4,'P23+P24 monthly Buchungen'!C2:C859,"&lt;"&amp;FA$5+1,'P23+P24 monthly Buchungen'!P2:P859,"Ausgaben")</f>
        <v>0</v>
      </c>
      <c r="FB25" s="21"/>
      <c r="FE25" s="26">
        <f>SUMIFS('P23+P24 monthly Buchungen'!F2:F859,'P23+P24 monthly Buchungen'!D2:D859,$E25,'P23+P24 monthly Buchungen'!C2:C859,"&gt;="&amp;FE$4,'P23+P24 monthly Buchungen'!C2:C859,"&lt;"&amp;FE$5+1,'P23+P24 monthly Buchungen'!L2:L859,"Ausgaben")-SUMIFS('P23+P24 monthly Buchungen'!F2:F859,'P23+P24 monthly Buchungen'!D2:D859,$E25,'P23+P24 monthly Buchungen'!C2:C859,"&gt;="&amp;FE$4,'P23+P24 monthly Buchungen'!C2:C859,"&lt;"&amp;FE$5+1,'P23+P24 monthly Buchungen'!P2:P859,"Einnahmen")+SUMIFS('P23+P24 monthly Buchungen'!F2:F859,'P23+P24 monthly Buchungen'!D2:D859,$E25,'P23+P24 monthly Buchungen'!C2:C859,"&gt;="&amp;FE$4,'P23+P24 monthly Buchungen'!C2:C859,"&lt;"&amp;FE$5+1,'P23+P24 monthly Buchungen'!L2:L859,"Einnahmen")-SUMIFS('P23+P24 monthly Buchungen'!F2:F859,'P23+P24 monthly Buchungen'!D2:D859,$E25,'P23+P24 monthly Buchungen'!C2:C859,"&gt;="&amp;FE$4,'P23+P24 monthly Buchungen'!C2:C859,"&lt;"&amp;FE$5+1,'P23+P24 monthly Buchungen'!P2:P859,"Ausgaben")</f>
        <v>0</v>
      </c>
      <c r="FF25" s="21"/>
      <c r="FI25" s="26">
        <f>SUMIFS('P23+P24 monthly Buchungen'!F2:F859,'P23+P24 monthly Buchungen'!D2:D859,$E25,'P23+P24 monthly Buchungen'!C2:C859,"&gt;="&amp;FI$4,'P23+P24 monthly Buchungen'!C2:C859,"&lt;"&amp;FI$5+1,'P23+P24 monthly Buchungen'!L2:L859,"Ausgaben")-SUMIFS('P23+P24 monthly Buchungen'!F2:F859,'P23+P24 monthly Buchungen'!D2:D859,$E25,'P23+P24 monthly Buchungen'!C2:C859,"&gt;="&amp;FI$4,'P23+P24 monthly Buchungen'!C2:C859,"&lt;"&amp;FI$5+1,'P23+P24 monthly Buchungen'!P2:P859,"Einnahmen")+SUMIFS('P23+P24 monthly Buchungen'!F2:F859,'P23+P24 monthly Buchungen'!D2:D859,$E25,'P23+P24 monthly Buchungen'!C2:C859,"&gt;="&amp;FI$4,'P23+P24 monthly Buchungen'!C2:C859,"&lt;"&amp;FI$5+1,'P23+P24 monthly Buchungen'!L2:L859,"Einnahmen")-SUMIFS('P23+P24 monthly Buchungen'!F2:F859,'P23+P24 monthly Buchungen'!D2:D859,$E25,'P23+P24 monthly Buchungen'!C2:C859,"&gt;="&amp;FI$4,'P23+P24 monthly Buchungen'!C2:C859,"&lt;"&amp;FI$5+1,'P23+P24 monthly Buchungen'!P2:P859,"Ausgaben")</f>
        <v>0</v>
      </c>
      <c r="FJ25" s="21"/>
      <c r="FM25" s="26">
        <f>SUMIFS('P23+P24 monthly Buchungen'!F2:F859,'P23+P24 monthly Buchungen'!D2:D859,$E25,'P23+P24 monthly Buchungen'!C2:C859,"&gt;="&amp;FM$4,'P23+P24 monthly Buchungen'!C2:C859,"&lt;"&amp;FM$5+1,'P23+P24 monthly Buchungen'!L2:L859,"Ausgaben")-SUMIFS('P23+P24 monthly Buchungen'!F2:F859,'P23+P24 monthly Buchungen'!D2:D859,$E25,'P23+P24 monthly Buchungen'!C2:C859,"&gt;="&amp;FM$4,'P23+P24 monthly Buchungen'!C2:C859,"&lt;"&amp;FM$5+1,'P23+P24 monthly Buchungen'!P2:P859,"Einnahmen")+SUMIFS('P23+P24 monthly Buchungen'!F2:F859,'P23+P24 monthly Buchungen'!D2:D859,$E25,'P23+P24 monthly Buchungen'!C2:C859,"&gt;="&amp;FM$4,'P23+P24 monthly Buchungen'!C2:C859,"&lt;"&amp;FM$5+1,'P23+P24 monthly Buchungen'!L2:L859,"Einnahmen")-SUMIFS('P23+P24 monthly Buchungen'!F2:F859,'P23+P24 monthly Buchungen'!D2:D859,$E25,'P23+P24 monthly Buchungen'!C2:C859,"&gt;="&amp;FM$4,'P23+P24 monthly Buchungen'!C2:C859,"&lt;"&amp;FM$5+1,'P23+P24 monthly Buchungen'!P2:P859,"Ausgaben")</f>
        <v>0</v>
      </c>
      <c r="FN25" s="21"/>
      <c r="FQ25" s="26">
        <f>SUMIFS('P23+P24 monthly Buchungen'!F2:F859,'P23+P24 monthly Buchungen'!D2:D859,$E25,'P23+P24 monthly Buchungen'!C2:C859,"&gt;="&amp;FQ$4,'P23+P24 monthly Buchungen'!C2:C859,"&lt;"&amp;FQ$5+1,'P23+P24 monthly Buchungen'!L2:L859,"Ausgaben")-SUMIFS('P23+P24 monthly Buchungen'!F2:F859,'P23+P24 monthly Buchungen'!D2:D859,$E25,'P23+P24 monthly Buchungen'!C2:C859,"&gt;="&amp;FQ$4,'P23+P24 monthly Buchungen'!C2:C859,"&lt;"&amp;FQ$5+1,'P23+P24 monthly Buchungen'!P2:P859,"Einnahmen")+SUMIFS('P23+P24 monthly Buchungen'!F2:F859,'P23+P24 monthly Buchungen'!D2:D859,$E25,'P23+P24 monthly Buchungen'!C2:C859,"&gt;="&amp;FQ$4,'P23+P24 monthly Buchungen'!C2:C859,"&lt;"&amp;FQ$5+1,'P23+P24 monthly Buchungen'!L2:L859,"Einnahmen")-SUMIFS('P23+P24 monthly Buchungen'!F2:F859,'P23+P24 monthly Buchungen'!D2:D859,$E25,'P23+P24 monthly Buchungen'!C2:C859,"&gt;="&amp;FQ$4,'P23+P24 monthly Buchungen'!C2:C859,"&lt;"&amp;FQ$5+1,'P23+P24 monthly Buchungen'!P2:P859,"Ausgaben")</f>
        <v>0</v>
      </c>
      <c r="FR25" s="21"/>
      <c r="FU25" s="26">
        <f>SUMIFS('P23+P24 monthly Buchungen'!F2:F859,'P23+P24 monthly Buchungen'!D2:D859,$E25,'P23+P24 monthly Buchungen'!C2:C859,"&gt;="&amp;FU$4,'P23+P24 monthly Buchungen'!C2:C859,"&lt;"&amp;FU$5+1,'P23+P24 monthly Buchungen'!L2:L859,"Ausgaben")-SUMIFS('P23+P24 monthly Buchungen'!F2:F859,'P23+P24 monthly Buchungen'!D2:D859,$E25,'P23+P24 monthly Buchungen'!C2:C859,"&gt;="&amp;FU$4,'P23+P24 monthly Buchungen'!C2:C859,"&lt;"&amp;FU$5+1,'P23+P24 monthly Buchungen'!P2:P859,"Einnahmen")+SUMIFS('P23+P24 monthly Buchungen'!F2:F859,'P23+P24 monthly Buchungen'!D2:D859,$E25,'P23+P24 monthly Buchungen'!C2:C859,"&gt;="&amp;FU$4,'P23+P24 monthly Buchungen'!C2:C859,"&lt;"&amp;FU$5+1,'P23+P24 monthly Buchungen'!L2:L859,"Einnahmen")-SUMIFS('P23+P24 monthly Buchungen'!F2:F859,'P23+P24 monthly Buchungen'!D2:D859,$E25,'P23+P24 monthly Buchungen'!C2:C859,"&gt;="&amp;FU$4,'P23+P24 monthly Buchungen'!C2:C859,"&lt;"&amp;FU$5+1,'P23+P24 monthly Buchungen'!P2:P859,"Ausgaben")</f>
        <v>0</v>
      </c>
      <c r="FV25" s="21"/>
      <c r="FY25" s="26">
        <f>SUMIFS('P23+P24 monthly Buchungen'!F2:F859,'P23+P24 monthly Buchungen'!D2:D859,$E25,'P23+P24 monthly Buchungen'!C2:C859,"&gt;="&amp;FY$4,'P23+P24 monthly Buchungen'!C2:C859,"&lt;"&amp;FY$5+1,'P23+P24 monthly Buchungen'!L2:L859,"Ausgaben")-SUMIFS('P23+P24 monthly Buchungen'!F2:F859,'P23+P24 monthly Buchungen'!D2:D859,$E25,'P23+P24 monthly Buchungen'!C2:C859,"&gt;="&amp;FY$4,'P23+P24 monthly Buchungen'!C2:C859,"&lt;"&amp;FY$5+1,'P23+P24 monthly Buchungen'!P2:P859,"Einnahmen")+SUMIFS('P23+P24 monthly Buchungen'!F2:F859,'P23+P24 monthly Buchungen'!D2:D859,$E25,'P23+P24 monthly Buchungen'!C2:C859,"&gt;="&amp;FY$4,'P23+P24 monthly Buchungen'!C2:C859,"&lt;"&amp;FY$5+1,'P23+P24 monthly Buchungen'!L2:L859,"Einnahmen")-SUMIFS('P23+P24 monthly Buchungen'!F2:F859,'P23+P24 monthly Buchungen'!D2:D859,$E25,'P23+P24 monthly Buchungen'!C2:C859,"&gt;="&amp;FY$4,'P23+P24 monthly Buchungen'!C2:C859,"&lt;"&amp;FY$5+1,'P23+P24 monthly Buchungen'!P2:P859,"Ausgaben")</f>
        <v>0</v>
      </c>
      <c r="FZ25" s="21"/>
      <c r="GC25" s="26">
        <f>SUMIFS('P23+P24 monthly Buchungen'!F2:F859,'P23+P24 monthly Buchungen'!D2:D859,$E25,'P23+P24 monthly Buchungen'!C2:C859,"&gt;="&amp;GC$4,'P23+P24 monthly Buchungen'!C2:C859,"&lt;"&amp;GC$5+1,'P23+P24 monthly Buchungen'!L2:L859,"Ausgaben")-SUMIFS('P23+P24 monthly Buchungen'!F2:F859,'P23+P24 monthly Buchungen'!D2:D859,$E25,'P23+P24 monthly Buchungen'!C2:C859,"&gt;="&amp;GC$4,'P23+P24 monthly Buchungen'!C2:C859,"&lt;"&amp;GC$5+1,'P23+P24 monthly Buchungen'!P2:P859,"Einnahmen")+SUMIFS('P23+P24 monthly Buchungen'!F2:F859,'P23+P24 monthly Buchungen'!D2:D859,$E25,'P23+P24 monthly Buchungen'!C2:C859,"&gt;="&amp;GC$4,'P23+P24 monthly Buchungen'!C2:C859,"&lt;"&amp;GC$5+1,'P23+P24 monthly Buchungen'!L2:L859,"Einnahmen")-SUMIFS('P23+P24 monthly Buchungen'!F2:F859,'P23+P24 monthly Buchungen'!D2:D859,$E25,'P23+P24 monthly Buchungen'!C2:C859,"&gt;="&amp;GC$4,'P23+P24 monthly Buchungen'!C2:C859,"&lt;"&amp;GC$5+1,'P23+P24 monthly Buchungen'!P2:P859,"Ausgaben")</f>
        <v>0</v>
      </c>
    </row>
    <row r="26" spans="3:185" ht="18" x14ac:dyDescent="0.2">
      <c r="C26" s="24" t="s">
        <v>5739</v>
      </c>
      <c r="D26" s="24"/>
      <c r="E26" s="24"/>
      <c r="F26" s="25"/>
      <c r="G26" s="46">
        <f>SUM(H27:H31)</f>
        <v>31600</v>
      </c>
      <c r="H26" s="45"/>
      <c r="I26" s="43"/>
      <c r="J26" s="25"/>
      <c r="K26" s="46">
        <v>12100</v>
      </c>
      <c r="L26" s="45"/>
      <c r="M26" s="43"/>
      <c r="N26" s="25"/>
      <c r="O26" s="46">
        <v>12100</v>
      </c>
      <c r="P26" s="45"/>
      <c r="Q26" s="43"/>
      <c r="R26" s="25"/>
      <c r="S26" s="46">
        <f>SUM(T27:T31)</f>
        <v>0</v>
      </c>
      <c r="T26" s="45"/>
      <c r="U26" s="43"/>
      <c r="V26" s="25"/>
      <c r="W26" s="46">
        <f>SUM(X27:X31)</f>
        <v>297.93999999999994</v>
      </c>
      <c r="X26" s="45"/>
      <c r="Y26" s="43"/>
      <c r="Z26" s="25"/>
      <c r="AA26" s="46">
        <f>SUM(AB27:AB31)</f>
        <v>1092.3</v>
      </c>
      <c r="AB26" s="45"/>
      <c r="AC26" s="43"/>
      <c r="AD26" s="25"/>
      <c r="AE26" s="46">
        <f>SUM(AF27:AF31)</f>
        <v>265.64999999999998</v>
      </c>
      <c r="AF26" s="45"/>
      <c r="AG26" s="43"/>
      <c r="AH26" s="25"/>
      <c r="AI26" s="46">
        <f>SUM(AJ27:AJ31)</f>
        <v>155.58000000000001</v>
      </c>
      <c r="AJ26" s="45"/>
      <c r="AK26" s="43"/>
      <c r="AL26" s="25"/>
      <c r="AM26" s="46">
        <f>SUM(AN27:AN31)</f>
        <v>180.29</v>
      </c>
      <c r="AN26" s="45"/>
      <c r="AO26" s="43"/>
      <c r="AP26" s="25"/>
      <c r="AQ26" s="46">
        <f>SUM(AR27:AR31)</f>
        <v>513.78</v>
      </c>
      <c r="AR26" s="45"/>
      <c r="AS26" s="43"/>
      <c r="AT26" s="25"/>
      <c r="AU26" s="46">
        <f>SUM(AV27:AV31)</f>
        <v>248.70999999999998</v>
      </c>
      <c r="AV26" s="45"/>
      <c r="AW26" s="43"/>
      <c r="AX26" s="25"/>
      <c r="AY26" s="46">
        <f>SUM(AZ27:AZ31)</f>
        <v>347.07</v>
      </c>
      <c r="AZ26" s="45"/>
      <c r="BA26" s="43"/>
      <c r="BB26" s="25"/>
      <c r="BC26" s="46">
        <f>SUM(BD27:BD31)</f>
        <v>242.09000000000003</v>
      </c>
      <c r="BD26" s="45"/>
      <c r="BE26" s="43"/>
      <c r="BF26" s="25"/>
      <c r="BG26" s="46">
        <f>SUM(BH27:BH31)</f>
        <v>153.13999999999999</v>
      </c>
      <c r="BH26" s="45"/>
      <c r="BI26" s="43"/>
      <c r="BJ26" s="25"/>
      <c r="BK26" s="46">
        <f>SUM(BL27:BL31)</f>
        <v>2384.3000000000002</v>
      </c>
      <c r="BL26" s="45"/>
      <c r="BM26" s="43"/>
      <c r="BN26" s="25"/>
      <c r="BO26" s="46">
        <f>SUM(BP27:BP31)</f>
        <v>480.5</v>
      </c>
      <c r="BP26" s="45"/>
      <c r="BQ26" s="43"/>
      <c r="BR26" s="25"/>
      <c r="BS26" s="46">
        <v>12100</v>
      </c>
      <c r="BT26" s="45"/>
      <c r="BU26" s="43"/>
      <c r="BV26" s="25"/>
      <c r="BW26" s="46">
        <v>12100</v>
      </c>
      <c r="BX26" s="45"/>
      <c r="BY26" s="43"/>
      <c r="BZ26" s="25"/>
      <c r="CA26" s="46">
        <f>SUM(CB27:CB31)</f>
        <v>751.90000000000009</v>
      </c>
      <c r="CB26" s="45"/>
      <c r="CC26" s="43"/>
      <c r="CD26" s="25"/>
      <c r="CE26" s="46">
        <f>SUM(CF27:CF31)</f>
        <v>782.95</v>
      </c>
      <c r="CF26" s="45"/>
      <c r="CG26" s="43"/>
      <c r="CH26" s="25"/>
      <c r="CI26" s="46">
        <f>SUM(CJ27:CJ31)</f>
        <v>853.84</v>
      </c>
      <c r="CJ26" s="45"/>
      <c r="CK26" s="43"/>
      <c r="CL26" s="25"/>
      <c r="CM26" s="46">
        <f>SUM(CN27:CN31)</f>
        <v>133.44999999999999</v>
      </c>
      <c r="CN26" s="45"/>
      <c r="CO26" s="43"/>
      <c r="CP26" s="25"/>
      <c r="CQ26" s="46">
        <f>SUM(CR27:CR31)</f>
        <v>2167.86</v>
      </c>
      <c r="CR26" s="45"/>
      <c r="CS26" s="43"/>
      <c r="CT26" s="25"/>
      <c r="CU26" s="46">
        <f>SUM(CV27:CV31)</f>
        <v>273.14999999999998</v>
      </c>
      <c r="CV26" s="45"/>
      <c r="CW26" s="43"/>
      <c r="CX26" s="25"/>
      <c r="CY26" s="46">
        <f>SUM(CZ27:CZ31)</f>
        <v>184.2</v>
      </c>
      <c r="CZ26" s="45"/>
      <c r="DA26" s="43"/>
      <c r="DB26" s="25"/>
      <c r="DC26" s="46">
        <f>SUM(DD27:DD31)</f>
        <v>462.01</v>
      </c>
      <c r="DD26" s="45"/>
      <c r="DE26" s="43"/>
      <c r="DF26" s="25"/>
      <c r="DG26" s="46">
        <f>SUM(DH27:DH31)</f>
        <v>153.63</v>
      </c>
      <c r="DH26" s="45"/>
      <c r="DI26" s="43"/>
      <c r="DJ26" s="25"/>
      <c r="DK26" s="46">
        <f>SUM(DL27:DL31)</f>
        <v>470.70000000000005</v>
      </c>
      <c r="DL26" s="45"/>
      <c r="DM26" s="43"/>
      <c r="DN26" s="25"/>
      <c r="DO26" s="46">
        <f>SUM(DP27:DP31)</f>
        <v>115.97</v>
      </c>
      <c r="DP26" s="45"/>
      <c r="DQ26" s="43"/>
      <c r="DR26" s="25"/>
      <c r="DS26" s="46">
        <f>SUM(DT27:DT31)</f>
        <v>537.5</v>
      </c>
      <c r="DT26" s="45"/>
      <c r="DU26" s="43"/>
      <c r="DV26" s="25"/>
      <c r="DW26" s="46">
        <v>12100</v>
      </c>
      <c r="DX26" s="45"/>
      <c r="DY26" s="43"/>
      <c r="DZ26" s="25"/>
      <c r="EA26" s="46">
        <v>12100</v>
      </c>
      <c r="EB26" s="45"/>
      <c r="EC26" s="43"/>
      <c r="ED26" s="25"/>
      <c r="EE26" s="46">
        <f>SUM(EF27:EF31)</f>
        <v>341.88000000000005</v>
      </c>
      <c r="EF26" s="45"/>
      <c r="EG26" s="43"/>
      <c r="EH26" s="25"/>
      <c r="EI26" s="46">
        <f>SUM(EJ27:EJ31)</f>
        <v>683.31</v>
      </c>
      <c r="EJ26" s="45"/>
      <c r="EK26" s="43"/>
      <c r="EL26" s="25"/>
      <c r="EM26" s="46">
        <f>SUM(EN27:EN31)</f>
        <v>3347.92</v>
      </c>
      <c r="EN26" s="45"/>
      <c r="EO26" s="43"/>
      <c r="EP26" s="25"/>
      <c r="EQ26" s="46">
        <f>SUM(ER27:ER31)</f>
        <v>155.13999999999999</v>
      </c>
      <c r="ER26" s="45"/>
      <c r="ES26" s="43"/>
      <c r="ET26" s="25"/>
      <c r="EU26" s="46">
        <f>SUM(EV27:EV31)</f>
        <v>201.59</v>
      </c>
      <c r="EV26" s="45"/>
      <c r="EW26" s="43"/>
      <c r="EX26" s="25"/>
      <c r="EY26" s="46">
        <f>SUM(EZ27:EZ31)</f>
        <v>0</v>
      </c>
      <c r="EZ26" s="45"/>
      <c r="FA26" s="43"/>
      <c r="FB26" s="25"/>
      <c r="FC26" s="46">
        <f>SUM(FD27:FD31)</f>
        <v>0</v>
      </c>
      <c r="FD26" s="45"/>
      <c r="FE26" s="43"/>
      <c r="FF26" s="25"/>
      <c r="FG26" s="46">
        <f>SUM(FH27:FH31)</f>
        <v>0</v>
      </c>
      <c r="FH26" s="45"/>
      <c r="FI26" s="43"/>
      <c r="FJ26" s="25"/>
      <c r="FK26" s="46">
        <f>SUM(FL27:FL31)</f>
        <v>0</v>
      </c>
      <c r="FL26" s="45"/>
      <c r="FM26" s="43"/>
      <c r="FN26" s="25"/>
      <c r="FO26" s="46">
        <f>SUM(FP27:FP31)</f>
        <v>0</v>
      </c>
      <c r="FP26" s="45"/>
      <c r="FQ26" s="43"/>
      <c r="FR26" s="25"/>
      <c r="FS26" s="46">
        <f>SUM(FT27:FT31)</f>
        <v>0</v>
      </c>
      <c r="FT26" s="45"/>
      <c r="FU26" s="43"/>
      <c r="FV26" s="25"/>
      <c r="FW26" s="46">
        <f>SUM(FX27:FX31)</f>
        <v>0</v>
      </c>
      <c r="FX26" s="45"/>
      <c r="FY26" s="43"/>
      <c r="FZ26" s="25"/>
      <c r="GA26" s="46">
        <f>SUM(GB27:GB31)</f>
        <v>0</v>
      </c>
      <c r="GB26" s="45"/>
      <c r="GC26" s="43"/>
    </row>
    <row r="27" spans="3:185" ht="16" x14ac:dyDescent="0.2">
      <c r="D27" s="27" t="s">
        <v>5894</v>
      </c>
      <c r="E27" s="27"/>
      <c r="F27" s="28"/>
      <c r="G27" s="27"/>
      <c r="H27" s="42">
        <v>31600</v>
      </c>
      <c r="I27" s="43"/>
      <c r="J27" s="28"/>
      <c r="K27" s="27"/>
      <c r="L27" s="42">
        <v>10400</v>
      </c>
      <c r="M27" s="43"/>
      <c r="N27" s="28"/>
      <c r="O27" s="27"/>
      <c r="P27" s="42">
        <v>10400</v>
      </c>
      <c r="Q27" s="43"/>
      <c r="R27" s="28"/>
      <c r="S27" s="27"/>
      <c r="T27" s="42">
        <f>SUM(U28:U30)</f>
        <v>0</v>
      </c>
      <c r="U27" s="43"/>
      <c r="V27" s="28"/>
      <c r="W27" s="27"/>
      <c r="X27" s="42">
        <f>SUM(Y28:Y30)</f>
        <v>297.93999999999994</v>
      </c>
      <c r="Y27" s="43"/>
      <c r="Z27" s="28"/>
      <c r="AA27" s="27"/>
      <c r="AB27" s="42">
        <f>SUM(AC28:AC30)</f>
        <v>1092.3</v>
      </c>
      <c r="AC27" s="43"/>
      <c r="AD27" s="28"/>
      <c r="AE27" s="27"/>
      <c r="AF27" s="42">
        <f>SUM(AG28:AG30)</f>
        <v>243.14999999999998</v>
      </c>
      <c r="AG27" s="43"/>
      <c r="AH27" s="28"/>
      <c r="AI27" s="27"/>
      <c r="AJ27" s="42">
        <f>SUM(AK28:AK30)</f>
        <v>155.58000000000001</v>
      </c>
      <c r="AK27" s="43"/>
      <c r="AL27" s="28"/>
      <c r="AM27" s="27"/>
      <c r="AN27" s="42">
        <f>SUM(AO28:AO30)</f>
        <v>180.29</v>
      </c>
      <c r="AO27" s="43"/>
      <c r="AP27" s="28"/>
      <c r="AQ27" s="27"/>
      <c r="AR27" s="42">
        <f>SUM(AS28:AS30)</f>
        <v>513.78</v>
      </c>
      <c r="AS27" s="43"/>
      <c r="AT27" s="28"/>
      <c r="AU27" s="27"/>
      <c r="AV27" s="42">
        <f>SUM(AW28:AW30)</f>
        <v>248.70999999999998</v>
      </c>
      <c r="AW27" s="43"/>
      <c r="AX27" s="28"/>
      <c r="AY27" s="27"/>
      <c r="AZ27" s="42">
        <f>SUM(BA28:BA30)</f>
        <v>347.07</v>
      </c>
      <c r="BA27" s="43"/>
      <c r="BB27" s="28"/>
      <c r="BC27" s="27"/>
      <c r="BD27" s="42">
        <f>SUM(BE28:BE30)</f>
        <v>242.09000000000003</v>
      </c>
      <c r="BE27" s="43"/>
      <c r="BF27" s="28"/>
      <c r="BG27" s="27"/>
      <c r="BH27" s="42">
        <f>SUM(BI28:BI30)</f>
        <v>134.22</v>
      </c>
      <c r="BI27" s="43"/>
      <c r="BJ27" s="28"/>
      <c r="BK27" s="27"/>
      <c r="BL27" s="42">
        <f>SUM(BM28:BM30)</f>
        <v>2384.3000000000002</v>
      </c>
      <c r="BM27" s="43"/>
      <c r="BN27" s="28"/>
      <c r="BO27" s="27"/>
      <c r="BP27" s="42">
        <f>SUM(BQ28:BQ30)</f>
        <v>480.5</v>
      </c>
      <c r="BQ27" s="43"/>
      <c r="BR27" s="28"/>
      <c r="BS27" s="27"/>
      <c r="BT27" s="42">
        <v>10600</v>
      </c>
      <c r="BU27" s="43"/>
      <c r="BV27" s="28"/>
      <c r="BW27" s="27"/>
      <c r="BX27" s="42">
        <v>10600</v>
      </c>
      <c r="BY27" s="43"/>
      <c r="BZ27" s="28"/>
      <c r="CA27" s="27"/>
      <c r="CB27" s="42">
        <f>SUM(CC28:CC30)</f>
        <v>652.90000000000009</v>
      </c>
      <c r="CC27" s="43"/>
      <c r="CD27" s="28"/>
      <c r="CE27" s="27"/>
      <c r="CF27" s="42">
        <f>SUM(CG28:CG30)</f>
        <v>782.95</v>
      </c>
      <c r="CG27" s="43"/>
      <c r="CH27" s="28"/>
      <c r="CI27" s="27"/>
      <c r="CJ27" s="42">
        <f>SUM(CK28:CK30)</f>
        <v>853.84</v>
      </c>
      <c r="CK27" s="43"/>
      <c r="CL27" s="28"/>
      <c r="CM27" s="27"/>
      <c r="CN27" s="42">
        <f>SUM(CO28:CO30)</f>
        <v>133.44999999999999</v>
      </c>
      <c r="CO27" s="43"/>
      <c r="CP27" s="28"/>
      <c r="CQ27" s="27"/>
      <c r="CR27" s="42">
        <f>SUM(CS28:CS30)</f>
        <v>2167.86</v>
      </c>
      <c r="CS27" s="43"/>
      <c r="CT27" s="28"/>
      <c r="CU27" s="27"/>
      <c r="CV27" s="42">
        <f>SUM(CW28:CW30)</f>
        <v>273.14999999999998</v>
      </c>
      <c r="CW27" s="43"/>
      <c r="CX27" s="28"/>
      <c r="CY27" s="27"/>
      <c r="CZ27" s="42">
        <f>SUM(DA28:DA30)</f>
        <v>184.2</v>
      </c>
      <c r="DA27" s="43"/>
      <c r="DB27" s="28"/>
      <c r="DC27" s="27"/>
      <c r="DD27" s="42">
        <f>SUM(DE28:DE30)</f>
        <v>448.01</v>
      </c>
      <c r="DE27" s="43"/>
      <c r="DF27" s="28"/>
      <c r="DG27" s="27"/>
      <c r="DH27" s="42">
        <f>SUM(DI28:DI30)</f>
        <v>139.63</v>
      </c>
      <c r="DI27" s="43"/>
      <c r="DJ27" s="28"/>
      <c r="DK27" s="27"/>
      <c r="DL27" s="42">
        <f>SUM(DM28:DM30)</f>
        <v>470.70000000000005</v>
      </c>
      <c r="DM27" s="43"/>
      <c r="DN27" s="28"/>
      <c r="DO27" s="27"/>
      <c r="DP27" s="42">
        <f>SUM(DQ28:DQ30)</f>
        <v>106.47</v>
      </c>
      <c r="DQ27" s="43"/>
      <c r="DR27" s="28"/>
      <c r="DS27" s="27"/>
      <c r="DT27" s="42">
        <f>SUM(DU28:DU30)</f>
        <v>180.5</v>
      </c>
      <c r="DU27" s="43"/>
      <c r="DV27" s="28"/>
      <c r="DW27" s="27"/>
      <c r="DX27" s="42">
        <v>10600</v>
      </c>
      <c r="DY27" s="43"/>
      <c r="DZ27" s="28"/>
      <c r="EA27" s="27"/>
      <c r="EB27" s="42">
        <v>10600</v>
      </c>
      <c r="EC27" s="43"/>
      <c r="ED27" s="28"/>
      <c r="EE27" s="27"/>
      <c r="EF27" s="42">
        <f>SUM(EG28:EG30)</f>
        <v>341.88000000000005</v>
      </c>
      <c r="EG27" s="43"/>
      <c r="EH27" s="28"/>
      <c r="EI27" s="27"/>
      <c r="EJ27" s="42">
        <f>SUM(EK28:EK30)</f>
        <v>683.31</v>
      </c>
      <c r="EK27" s="43"/>
      <c r="EL27" s="28"/>
      <c r="EM27" s="27"/>
      <c r="EN27" s="42">
        <f>SUM(EO28:EO30)</f>
        <v>3347.92</v>
      </c>
      <c r="EO27" s="43"/>
      <c r="EP27" s="28"/>
      <c r="EQ27" s="27"/>
      <c r="ER27" s="42">
        <f>SUM(ES28:ES30)</f>
        <v>155.13999999999999</v>
      </c>
      <c r="ES27" s="43"/>
      <c r="ET27" s="28"/>
      <c r="EU27" s="27"/>
      <c r="EV27" s="42">
        <f>SUM(EW28:EW30)</f>
        <v>201.59</v>
      </c>
      <c r="EW27" s="43"/>
      <c r="EX27" s="28"/>
      <c r="EY27" s="27"/>
      <c r="EZ27" s="42">
        <f>SUM(FA28:FA30)</f>
        <v>0</v>
      </c>
      <c r="FA27" s="43"/>
      <c r="FB27" s="28"/>
      <c r="FC27" s="27"/>
      <c r="FD27" s="42">
        <f>SUM(FE28:FE30)</f>
        <v>0</v>
      </c>
      <c r="FE27" s="43"/>
      <c r="FF27" s="28"/>
      <c r="FG27" s="27"/>
      <c r="FH27" s="42">
        <f>SUM(FI28:FI30)</f>
        <v>0</v>
      </c>
      <c r="FI27" s="43"/>
      <c r="FJ27" s="28"/>
      <c r="FK27" s="27"/>
      <c r="FL27" s="42">
        <f>SUM(FM28:FM30)</f>
        <v>0</v>
      </c>
      <c r="FM27" s="43"/>
      <c r="FN27" s="28"/>
      <c r="FO27" s="27"/>
      <c r="FP27" s="42">
        <f>SUM(FQ28:FQ30)</f>
        <v>0</v>
      </c>
      <c r="FQ27" s="43"/>
      <c r="FR27" s="28"/>
      <c r="FS27" s="27"/>
      <c r="FT27" s="42">
        <f>SUM(FU28:FU30)</f>
        <v>0</v>
      </c>
      <c r="FU27" s="43"/>
      <c r="FV27" s="28"/>
      <c r="FW27" s="27"/>
      <c r="FX27" s="42">
        <f>SUM(FY28:FY30)</f>
        <v>0</v>
      </c>
      <c r="FY27" s="43"/>
      <c r="FZ27" s="28"/>
      <c r="GA27" s="27"/>
      <c r="GB27" s="42">
        <f>SUM(GC28:GC30)</f>
        <v>0</v>
      </c>
      <c r="GC27" s="43"/>
    </row>
    <row r="28" spans="3:185" x14ac:dyDescent="0.2">
      <c r="D28" t="s">
        <v>5521</v>
      </c>
      <c r="E28" t="s">
        <v>1782</v>
      </c>
      <c r="F28" s="21"/>
      <c r="I28" s="29">
        <v>10100</v>
      </c>
      <c r="J28" s="21"/>
      <c r="M28" s="29">
        <v>3300</v>
      </c>
      <c r="N28" s="21"/>
      <c r="Q28" s="29">
        <v>3300</v>
      </c>
      <c r="R28" s="21"/>
      <c r="U28" s="26">
        <f>SUMIFS('P23+P24 monthly Buchungen'!F2:F859,'P23+P24 monthly Buchungen'!D2:D859,$E28,'P23+P24 monthly Buchungen'!C2:C859,"&gt;="&amp;U$4,'P23+P24 monthly Buchungen'!C2:C859,"&lt;"&amp;U$5+1,'P23+P24 monthly Buchungen'!L2:L859,"Ausgaben")-SUMIFS('P23+P24 monthly Buchungen'!F2:F859,'P23+P24 monthly Buchungen'!D2:D859,$E28,'P23+P24 monthly Buchungen'!C2:C859,"&gt;="&amp;U$4,'P23+P24 monthly Buchungen'!C2:C859,"&lt;"&amp;U$5+1,'P23+P24 monthly Buchungen'!P2:P859,"Einnahmen")+SUMIFS('P23+P24 monthly Buchungen'!F2:F859,'P23+P24 monthly Buchungen'!D2:D859,$E28,'P23+P24 monthly Buchungen'!C2:C859,"&gt;="&amp;U$4,'P23+P24 monthly Buchungen'!C2:C859,"&lt;"&amp;U$5+1,'P23+P24 monthly Buchungen'!L2:L859,"Einnahmen")-SUMIFS('P23+P24 monthly Buchungen'!F2:F859,'P23+P24 monthly Buchungen'!D2:D859,$E28,'P23+P24 monthly Buchungen'!C2:C859,"&gt;="&amp;U$4,'P23+P24 monthly Buchungen'!C2:C859,"&lt;"&amp;U$5+1,'P23+P24 monthly Buchungen'!P2:P859,"Ausgaben")</f>
        <v>0</v>
      </c>
      <c r="V28" s="21"/>
      <c r="Y28" s="26">
        <f>SUMIFS('P23+P24 monthly Buchungen'!F2:F859,'P23+P24 monthly Buchungen'!D2:D859,$E28,'P23+P24 monthly Buchungen'!C2:C859,"&gt;="&amp;Y$4,'P23+P24 monthly Buchungen'!C2:C859,"&lt;"&amp;Y$5+1,'P23+P24 monthly Buchungen'!L2:L859,"Ausgaben")-SUMIFS('P23+P24 monthly Buchungen'!F2:F859,'P23+P24 monthly Buchungen'!D2:D859,$E28,'P23+P24 monthly Buchungen'!C2:C859,"&gt;="&amp;Y$4,'P23+P24 monthly Buchungen'!C2:C859,"&lt;"&amp;Y$5+1,'P23+P24 monthly Buchungen'!P2:P859,"Einnahmen")+SUMIFS('P23+P24 monthly Buchungen'!F2:F859,'P23+P24 monthly Buchungen'!D2:D859,$E28,'P23+P24 monthly Buchungen'!C2:C859,"&gt;="&amp;Y$4,'P23+P24 monthly Buchungen'!C2:C859,"&lt;"&amp;Y$5+1,'P23+P24 monthly Buchungen'!L2:L859,"Einnahmen")-SUMIFS('P23+P24 monthly Buchungen'!F2:F859,'P23+P24 monthly Buchungen'!D2:D859,$E28,'P23+P24 monthly Buchungen'!C2:C859,"&gt;="&amp;Y$4,'P23+P24 monthly Buchungen'!C2:C859,"&lt;"&amp;Y$5+1,'P23+P24 monthly Buchungen'!P2:P859,"Ausgaben")</f>
        <v>53.43</v>
      </c>
      <c r="Z28" s="21"/>
      <c r="AC28" s="26">
        <f>SUMIFS('P23+P24 monthly Buchungen'!F2:F859,'P23+P24 monthly Buchungen'!D2:D859,$E28,'P23+P24 monthly Buchungen'!C2:C859,"&gt;="&amp;AC$4,'P23+P24 monthly Buchungen'!C2:C859,"&lt;"&amp;AC$5+1,'P23+P24 monthly Buchungen'!L2:L859,"Ausgaben")-SUMIFS('P23+P24 monthly Buchungen'!F2:F859,'P23+P24 monthly Buchungen'!D2:D859,$E28,'P23+P24 monthly Buchungen'!C2:C859,"&gt;="&amp;AC$4,'P23+P24 monthly Buchungen'!C2:C859,"&lt;"&amp;AC$5+1,'P23+P24 monthly Buchungen'!P2:P859,"Einnahmen")+SUMIFS('P23+P24 monthly Buchungen'!F2:F859,'P23+P24 monthly Buchungen'!D2:D859,$E28,'P23+P24 monthly Buchungen'!C2:C859,"&gt;="&amp;AC$4,'P23+P24 monthly Buchungen'!C2:C859,"&lt;"&amp;AC$5+1,'P23+P24 monthly Buchungen'!L2:L859,"Einnahmen")-SUMIFS('P23+P24 monthly Buchungen'!F2:F859,'P23+P24 monthly Buchungen'!D2:D859,$E28,'P23+P24 monthly Buchungen'!C2:C859,"&gt;="&amp;AC$4,'P23+P24 monthly Buchungen'!C2:C859,"&lt;"&amp;AC$5+1,'P23+P24 monthly Buchungen'!P2:P859,"Ausgaben")</f>
        <v>600.85</v>
      </c>
      <c r="AD28" s="21"/>
      <c r="AG28" s="26">
        <f>SUMIFS('P23+P24 monthly Buchungen'!F2:F859,'P23+P24 monthly Buchungen'!D2:D859,$E28,'P23+P24 monthly Buchungen'!C2:C859,"&gt;="&amp;AG$4,'P23+P24 monthly Buchungen'!C2:C859,"&lt;"&amp;AG$5+1,'P23+P24 monthly Buchungen'!L2:L859,"Ausgaben")-SUMIFS('P23+P24 monthly Buchungen'!F2:F859,'P23+P24 monthly Buchungen'!D2:D859,$E28,'P23+P24 monthly Buchungen'!C2:C859,"&gt;="&amp;AG$4,'P23+P24 monthly Buchungen'!C2:C859,"&lt;"&amp;AG$5+1,'P23+P24 monthly Buchungen'!P2:P859,"Einnahmen")+SUMIFS('P23+P24 monthly Buchungen'!F2:F859,'P23+P24 monthly Buchungen'!D2:D859,$E28,'P23+P24 monthly Buchungen'!C2:C859,"&gt;="&amp;AG$4,'P23+P24 monthly Buchungen'!C2:C859,"&lt;"&amp;AG$5+1,'P23+P24 monthly Buchungen'!L2:L859,"Einnahmen")-SUMIFS('P23+P24 monthly Buchungen'!F2:F859,'P23+P24 monthly Buchungen'!D2:D859,$E28,'P23+P24 monthly Buchungen'!C2:C859,"&gt;="&amp;AG$4,'P23+P24 monthly Buchungen'!C2:C859,"&lt;"&amp;AG$5+1,'P23+P24 monthly Buchungen'!P2:P859,"Ausgaben")</f>
        <v>95.2</v>
      </c>
      <c r="AH28" s="21"/>
      <c r="AK28" s="26">
        <f>SUMIFS('P23+P24 monthly Buchungen'!F2:F859,'P23+P24 monthly Buchungen'!D2:D859,$E28,'P23+P24 monthly Buchungen'!C2:C859,"&gt;="&amp;AK$4,'P23+P24 monthly Buchungen'!C2:C859,"&lt;"&amp;AK$5+1,'P23+P24 monthly Buchungen'!L2:L859,"Ausgaben")-SUMIFS('P23+P24 monthly Buchungen'!F2:F859,'P23+P24 monthly Buchungen'!D2:D859,$E28,'P23+P24 monthly Buchungen'!C2:C859,"&gt;="&amp;AK$4,'P23+P24 monthly Buchungen'!C2:C859,"&lt;"&amp;AK$5+1,'P23+P24 monthly Buchungen'!P2:P859,"Einnahmen")+SUMIFS('P23+P24 monthly Buchungen'!F2:F859,'P23+P24 monthly Buchungen'!D2:D859,$E28,'P23+P24 monthly Buchungen'!C2:C859,"&gt;="&amp;AK$4,'P23+P24 monthly Buchungen'!C2:C859,"&lt;"&amp;AK$5+1,'P23+P24 monthly Buchungen'!L2:L859,"Einnahmen")-SUMIFS('P23+P24 monthly Buchungen'!F2:F859,'P23+P24 monthly Buchungen'!D2:D859,$E28,'P23+P24 monthly Buchungen'!C2:C859,"&gt;="&amp;AK$4,'P23+P24 monthly Buchungen'!C2:C859,"&lt;"&amp;AK$5+1,'P23+P24 monthly Buchungen'!P2:P859,"Ausgaben")</f>
        <v>95.2</v>
      </c>
      <c r="AL28" s="21"/>
      <c r="AO28" s="26">
        <f>SUMIFS('P23+P24 monthly Buchungen'!F2:F859,'P23+P24 monthly Buchungen'!D2:D859,$E28,'P23+P24 monthly Buchungen'!C2:C859,"&gt;="&amp;AO$4,'P23+P24 monthly Buchungen'!C2:C859,"&lt;"&amp;AO$5+1,'P23+P24 monthly Buchungen'!L2:L859,"Ausgaben")-SUMIFS('P23+P24 monthly Buchungen'!F2:F859,'P23+P24 monthly Buchungen'!D2:D859,$E28,'P23+P24 monthly Buchungen'!C2:C859,"&gt;="&amp;AO$4,'P23+P24 monthly Buchungen'!C2:C859,"&lt;"&amp;AO$5+1,'P23+P24 monthly Buchungen'!P2:P859,"Einnahmen")+SUMIFS('P23+P24 monthly Buchungen'!F2:F859,'P23+P24 monthly Buchungen'!D2:D859,$E28,'P23+P24 monthly Buchungen'!C2:C859,"&gt;="&amp;AO$4,'P23+P24 monthly Buchungen'!C2:C859,"&lt;"&amp;AO$5+1,'P23+P24 monthly Buchungen'!L2:L859,"Einnahmen")-SUMIFS('P23+P24 monthly Buchungen'!F2:F859,'P23+P24 monthly Buchungen'!D2:D859,$E28,'P23+P24 monthly Buchungen'!C2:C859,"&gt;="&amp;AO$4,'P23+P24 monthly Buchungen'!C2:C859,"&lt;"&amp;AO$5+1,'P23+P24 monthly Buchungen'!P2:P859,"Ausgaben")</f>
        <v>0</v>
      </c>
      <c r="AP28" s="21"/>
      <c r="AS28" s="26">
        <f>SUMIFS('P23+P24 monthly Buchungen'!F2:F859,'P23+P24 monthly Buchungen'!D2:D859,$E28,'P23+P24 monthly Buchungen'!C2:C859,"&gt;="&amp;AS$4,'P23+P24 monthly Buchungen'!C2:C859,"&lt;"&amp;AS$5+1,'P23+P24 monthly Buchungen'!L2:L859,"Ausgaben")-SUMIFS('P23+P24 monthly Buchungen'!F2:F859,'P23+P24 monthly Buchungen'!D2:D859,$E28,'P23+P24 monthly Buchungen'!C2:C859,"&gt;="&amp;AS$4,'P23+P24 monthly Buchungen'!C2:C859,"&lt;"&amp;AS$5+1,'P23+P24 monthly Buchungen'!P2:P859,"Einnahmen")+SUMIFS('P23+P24 monthly Buchungen'!F2:F859,'P23+P24 monthly Buchungen'!D2:D859,$E28,'P23+P24 monthly Buchungen'!C2:C859,"&gt;="&amp;AS$4,'P23+P24 monthly Buchungen'!C2:C859,"&lt;"&amp;AS$5+1,'P23+P24 monthly Buchungen'!L2:L859,"Einnahmen")-SUMIFS('P23+P24 monthly Buchungen'!F2:F859,'P23+P24 monthly Buchungen'!D2:D859,$E28,'P23+P24 monthly Buchungen'!C2:C859,"&gt;="&amp;AS$4,'P23+P24 monthly Buchungen'!C2:C859,"&lt;"&amp;AS$5+1,'P23+P24 monthly Buchungen'!P2:P859,"Ausgaben")</f>
        <v>202.3</v>
      </c>
      <c r="AT28" s="21"/>
      <c r="AW28" s="26">
        <f>SUMIFS('P23+P24 monthly Buchungen'!F2:F859,'P23+P24 monthly Buchungen'!D2:D859,$E28,'P23+P24 monthly Buchungen'!C2:C859,"&gt;="&amp;AW$4,'P23+P24 monthly Buchungen'!C2:C859,"&lt;"&amp;AW$5+1,'P23+P24 monthly Buchungen'!L2:L859,"Ausgaben")-SUMIFS('P23+P24 monthly Buchungen'!F2:F859,'P23+P24 monthly Buchungen'!D2:D859,$E28,'P23+P24 monthly Buchungen'!C2:C859,"&gt;="&amp;AW$4,'P23+P24 monthly Buchungen'!C2:C859,"&lt;"&amp;AW$5+1,'P23+P24 monthly Buchungen'!P2:P859,"Einnahmen")+SUMIFS('P23+P24 monthly Buchungen'!F2:F859,'P23+P24 monthly Buchungen'!D2:D859,$E28,'P23+P24 monthly Buchungen'!C2:C859,"&gt;="&amp;AW$4,'P23+P24 monthly Buchungen'!C2:C859,"&lt;"&amp;AW$5+1,'P23+P24 monthly Buchungen'!L2:L859,"Einnahmen")-SUMIFS('P23+P24 monthly Buchungen'!F2:F859,'P23+P24 monthly Buchungen'!D2:D859,$E28,'P23+P24 monthly Buchungen'!C2:C859,"&gt;="&amp;AW$4,'P23+P24 monthly Buchungen'!C2:C859,"&lt;"&amp;AW$5+1,'P23+P24 monthly Buchungen'!P2:P859,"Ausgaben")</f>
        <v>95.2</v>
      </c>
      <c r="AX28" s="21"/>
      <c r="BA28" s="26">
        <f>SUMIFS('P23+P24 monthly Buchungen'!F2:F859,'P23+P24 monthly Buchungen'!D2:D859,$E28,'P23+P24 monthly Buchungen'!C2:C859,"&gt;="&amp;BA$4,'P23+P24 monthly Buchungen'!C2:C859,"&lt;"&amp;BA$5+1,'P23+P24 monthly Buchungen'!L2:L859,"Ausgaben")-SUMIFS('P23+P24 monthly Buchungen'!F2:F859,'P23+P24 monthly Buchungen'!D2:D859,$E28,'P23+P24 monthly Buchungen'!C2:C859,"&gt;="&amp;BA$4,'P23+P24 monthly Buchungen'!C2:C859,"&lt;"&amp;BA$5+1,'P23+P24 monthly Buchungen'!P2:P859,"Einnahmen")+SUMIFS('P23+P24 monthly Buchungen'!F2:F859,'P23+P24 monthly Buchungen'!D2:D859,$E28,'P23+P24 monthly Buchungen'!C2:C859,"&gt;="&amp;BA$4,'P23+P24 monthly Buchungen'!C2:C859,"&lt;"&amp;BA$5+1,'P23+P24 monthly Buchungen'!L2:L859,"Einnahmen")-SUMIFS('P23+P24 monthly Buchungen'!F2:F859,'P23+P24 monthly Buchungen'!D2:D859,$E28,'P23+P24 monthly Buchungen'!C2:C859,"&gt;="&amp;BA$4,'P23+P24 monthly Buchungen'!C2:C859,"&lt;"&amp;BA$5+1,'P23+P24 monthly Buchungen'!P2:P859,"Ausgaben")</f>
        <v>190.4</v>
      </c>
      <c r="BB28" s="21"/>
      <c r="BE28" s="26">
        <f>SUMIFS('P23+P24 monthly Buchungen'!F2:F859,'P23+P24 monthly Buchungen'!D2:D859,$E28,'P23+P24 monthly Buchungen'!C2:C859,"&gt;="&amp;BE$4,'P23+P24 monthly Buchungen'!C2:C859,"&lt;"&amp;BE$5+1,'P23+P24 monthly Buchungen'!L2:L859,"Ausgaben")-SUMIFS('P23+P24 monthly Buchungen'!F2:F859,'P23+P24 monthly Buchungen'!D2:D859,$E28,'P23+P24 monthly Buchungen'!C2:C859,"&gt;="&amp;BE$4,'P23+P24 monthly Buchungen'!C2:C859,"&lt;"&amp;BE$5+1,'P23+P24 monthly Buchungen'!P2:P859,"Einnahmen")+SUMIFS('P23+P24 monthly Buchungen'!F2:F859,'P23+P24 monthly Buchungen'!D2:D859,$E28,'P23+P24 monthly Buchungen'!C2:C859,"&gt;="&amp;BE$4,'P23+P24 monthly Buchungen'!C2:C859,"&lt;"&amp;BE$5+1,'P23+P24 monthly Buchungen'!L2:L859,"Einnahmen")-SUMIFS('P23+P24 monthly Buchungen'!F2:F859,'P23+P24 monthly Buchungen'!D2:D859,$E28,'P23+P24 monthly Buchungen'!C2:C859,"&gt;="&amp;BE$4,'P23+P24 monthly Buchungen'!C2:C859,"&lt;"&amp;BE$5+1,'P23+P24 monthly Buchungen'!P2:P859,"Ausgaben")</f>
        <v>95.2</v>
      </c>
      <c r="BF28" s="21"/>
      <c r="BI28" s="26">
        <f>SUMIFS('P23+P24 monthly Buchungen'!F2:F859,'P23+P24 monthly Buchungen'!D2:D859,$E28,'P23+P24 monthly Buchungen'!C2:C859,"&gt;="&amp;BI$4,'P23+P24 monthly Buchungen'!C2:C859,"&lt;"&amp;BI$5+1,'P23+P24 monthly Buchungen'!L2:L859,"Ausgaben")-SUMIFS('P23+P24 monthly Buchungen'!F2:F859,'P23+P24 monthly Buchungen'!D2:D859,$E28,'P23+P24 monthly Buchungen'!C2:C859,"&gt;="&amp;BI$4,'P23+P24 monthly Buchungen'!C2:C859,"&lt;"&amp;BI$5+1,'P23+P24 monthly Buchungen'!P2:P859,"Einnahmen")+SUMIFS('P23+P24 monthly Buchungen'!F2:F859,'P23+P24 monthly Buchungen'!D2:D859,$E28,'P23+P24 monthly Buchungen'!C2:C859,"&gt;="&amp;BI$4,'P23+P24 monthly Buchungen'!C2:C859,"&lt;"&amp;BI$5+1,'P23+P24 monthly Buchungen'!L2:L859,"Einnahmen")-SUMIFS('P23+P24 monthly Buchungen'!F2:F859,'P23+P24 monthly Buchungen'!D2:D859,$E28,'P23+P24 monthly Buchungen'!C2:C859,"&gt;="&amp;BI$4,'P23+P24 monthly Buchungen'!C2:C859,"&lt;"&amp;BI$5+1,'P23+P24 monthly Buchungen'!P2:P859,"Ausgaben")</f>
        <v>0</v>
      </c>
      <c r="BJ28" s="21"/>
      <c r="BM28" s="26">
        <f>SUMIFS('P23+P24 monthly Buchungen'!F2:F859,'P23+P24 monthly Buchungen'!D2:D859,$E28,'P23+P24 monthly Buchungen'!C2:C859,"&gt;="&amp;BM$4,'P23+P24 monthly Buchungen'!C2:C859,"&lt;"&amp;BM$5+1,'P23+P24 monthly Buchungen'!L2:L859,"Ausgaben")-SUMIFS('P23+P24 monthly Buchungen'!F2:F859,'P23+P24 monthly Buchungen'!D2:D859,$E28,'P23+P24 monthly Buchungen'!C2:C859,"&gt;="&amp;BM$4,'P23+P24 monthly Buchungen'!C2:C859,"&lt;"&amp;BM$5+1,'P23+P24 monthly Buchungen'!P2:P859,"Einnahmen")+SUMIFS('P23+P24 monthly Buchungen'!F2:F859,'P23+P24 monthly Buchungen'!D2:D859,$E28,'P23+P24 monthly Buchungen'!C2:C859,"&gt;="&amp;BM$4,'P23+P24 monthly Buchungen'!C2:C859,"&lt;"&amp;BM$5+1,'P23+P24 monthly Buchungen'!L2:L859,"Einnahmen")-SUMIFS('P23+P24 monthly Buchungen'!F2:F859,'P23+P24 monthly Buchungen'!D2:D859,$E28,'P23+P24 monthly Buchungen'!C2:C859,"&gt;="&amp;BM$4,'P23+P24 monthly Buchungen'!C2:C859,"&lt;"&amp;BM$5+1,'P23+P24 monthly Buchungen'!P2:P859,"Ausgaben")</f>
        <v>0</v>
      </c>
      <c r="BN28" s="21"/>
      <c r="BQ28" s="26">
        <f>SUMIFS('P23+P24 monthly Buchungen'!F2:F859,'P23+P24 monthly Buchungen'!D2:D859,$E28,'P23+P24 monthly Buchungen'!C2:C859,"&gt;="&amp;BQ$4,'P23+P24 monthly Buchungen'!C2:C859,"&lt;"&amp;BQ$5+1,'P23+P24 monthly Buchungen'!L2:L859,"Ausgaben")-SUMIFS('P23+P24 monthly Buchungen'!F2:F859,'P23+P24 monthly Buchungen'!D2:D859,$E28,'P23+P24 monthly Buchungen'!C2:C859,"&gt;="&amp;BQ$4,'P23+P24 monthly Buchungen'!C2:C859,"&lt;"&amp;BQ$5+1,'P23+P24 monthly Buchungen'!P2:P859,"Einnahmen")+SUMIFS('P23+P24 monthly Buchungen'!F2:F859,'P23+P24 monthly Buchungen'!D2:D859,$E28,'P23+P24 monthly Buchungen'!C2:C859,"&gt;="&amp;BQ$4,'P23+P24 monthly Buchungen'!C2:C859,"&lt;"&amp;BQ$5+1,'P23+P24 monthly Buchungen'!L2:L859,"Einnahmen")-SUMIFS('P23+P24 monthly Buchungen'!F2:F859,'P23+P24 monthly Buchungen'!D2:D859,$E28,'P23+P24 monthly Buchungen'!C2:C859,"&gt;="&amp;BQ$4,'P23+P24 monthly Buchungen'!C2:C859,"&lt;"&amp;BQ$5+1,'P23+P24 monthly Buchungen'!P2:P859,"Ausgaben")</f>
        <v>216.38</v>
      </c>
      <c r="BR28" s="21"/>
      <c r="BU28" s="29">
        <v>3400</v>
      </c>
      <c r="BV28" s="21"/>
      <c r="BY28" s="29">
        <v>3400</v>
      </c>
      <c r="BZ28" s="21"/>
      <c r="CC28" s="26">
        <f>SUMIFS('P23+P24 monthly Buchungen'!F2:F859,'P23+P24 monthly Buchungen'!D2:D859,$E28,'P23+P24 monthly Buchungen'!C2:C859,"&gt;="&amp;CC$4,'P23+P24 monthly Buchungen'!C2:C859,"&lt;"&amp;CC$5+1,'P23+P24 monthly Buchungen'!L2:L859,"Ausgaben")-SUMIFS('P23+P24 monthly Buchungen'!F2:F859,'P23+P24 monthly Buchungen'!D2:D859,$E28,'P23+P24 monthly Buchungen'!C2:C859,"&gt;="&amp;CC$4,'P23+P24 monthly Buchungen'!C2:C859,"&lt;"&amp;CC$5+1,'P23+P24 monthly Buchungen'!P2:P859,"Einnahmen")+SUMIFS('P23+P24 monthly Buchungen'!F2:F859,'P23+P24 monthly Buchungen'!D2:D859,$E28,'P23+P24 monthly Buchungen'!C2:C859,"&gt;="&amp;CC$4,'P23+P24 monthly Buchungen'!C2:C859,"&lt;"&amp;CC$5+1,'P23+P24 monthly Buchungen'!L2:L859,"Einnahmen")-SUMIFS('P23+P24 monthly Buchungen'!F2:F859,'P23+P24 monthly Buchungen'!D2:D859,$E28,'P23+P24 monthly Buchungen'!C2:C859,"&gt;="&amp;CC$4,'P23+P24 monthly Buchungen'!C2:C859,"&lt;"&amp;CC$5+1,'P23+P24 monthly Buchungen'!P2:P859,"Ausgaben")</f>
        <v>373</v>
      </c>
      <c r="CD28" s="21"/>
      <c r="CG28" s="26">
        <f>SUMIFS('P23+P24 monthly Buchungen'!F2:F859,'P23+P24 monthly Buchungen'!D2:D859,$E28,'P23+P24 monthly Buchungen'!C2:C859,"&gt;="&amp;CG$4,'P23+P24 monthly Buchungen'!C2:C859,"&lt;"&amp;CG$5+1,'P23+P24 monthly Buchungen'!L2:L859,"Ausgaben")-SUMIFS('P23+P24 monthly Buchungen'!F2:F859,'P23+P24 monthly Buchungen'!D2:D859,$E28,'P23+P24 monthly Buchungen'!C2:C859,"&gt;="&amp;CG$4,'P23+P24 monthly Buchungen'!C2:C859,"&lt;"&amp;CG$5+1,'P23+P24 monthly Buchungen'!P2:P859,"Einnahmen")+SUMIFS('P23+P24 monthly Buchungen'!F2:F859,'P23+P24 monthly Buchungen'!D2:D859,$E28,'P23+P24 monthly Buchungen'!C2:C859,"&gt;="&amp;CG$4,'P23+P24 monthly Buchungen'!C2:C859,"&lt;"&amp;CG$5+1,'P23+P24 monthly Buchungen'!L2:L859,"Einnahmen")-SUMIFS('P23+P24 monthly Buchungen'!F2:F859,'P23+P24 monthly Buchungen'!D2:D859,$E28,'P23+P24 monthly Buchungen'!C2:C859,"&gt;="&amp;CG$4,'P23+P24 monthly Buchungen'!C2:C859,"&lt;"&amp;CG$5+1,'P23+P24 monthly Buchungen'!P2:P859,"Ausgaben")</f>
        <v>469.39</v>
      </c>
      <c r="CH28" s="21"/>
      <c r="CK28" s="26">
        <f>SUMIFS('P23+P24 monthly Buchungen'!F2:F859,'P23+P24 monthly Buchungen'!D2:D859,$E28,'P23+P24 monthly Buchungen'!C2:C859,"&gt;="&amp;CK$4,'P23+P24 monthly Buchungen'!C2:C859,"&lt;"&amp;CK$5+1,'P23+P24 monthly Buchungen'!L2:L859,"Ausgaben")-SUMIFS('P23+P24 monthly Buchungen'!F2:F859,'P23+P24 monthly Buchungen'!D2:D859,$E28,'P23+P24 monthly Buchungen'!C2:C859,"&gt;="&amp;CK$4,'P23+P24 monthly Buchungen'!C2:C859,"&lt;"&amp;CK$5+1,'P23+P24 monthly Buchungen'!P2:P859,"Einnahmen")+SUMIFS('P23+P24 monthly Buchungen'!F2:F859,'P23+P24 monthly Buchungen'!D2:D859,$E28,'P23+P24 monthly Buchungen'!C2:C859,"&gt;="&amp;CK$4,'P23+P24 monthly Buchungen'!C2:C859,"&lt;"&amp;CK$5+1,'P23+P24 monthly Buchungen'!L2:L859,"Einnahmen")-SUMIFS('P23+P24 monthly Buchungen'!F2:F859,'P23+P24 monthly Buchungen'!D2:D859,$E28,'P23+P24 monthly Buchungen'!C2:C859,"&gt;="&amp;CK$4,'P23+P24 monthly Buchungen'!C2:C859,"&lt;"&amp;CK$5+1,'P23+P24 monthly Buchungen'!P2:P859,"Ausgaben")</f>
        <v>285.60000000000002</v>
      </c>
      <c r="CL28" s="21"/>
      <c r="CO28" s="26">
        <f>SUMIFS('P23+P24 monthly Buchungen'!F2:F859,'P23+P24 monthly Buchungen'!D2:D859,$E28,'P23+P24 monthly Buchungen'!C2:C859,"&gt;="&amp;CO$4,'P23+P24 monthly Buchungen'!C2:C859,"&lt;"&amp;CO$5+1,'P23+P24 monthly Buchungen'!L2:L859,"Ausgaben")-SUMIFS('P23+P24 monthly Buchungen'!F2:F859,'P23+P24 monthly Buchungen'!D2:D859,$E28,'P23+P24 monthly Buchungen'!C2:C859,"&gt;="&amp;CO$4,'P23+P24 monthly Buchungen'!C2:C859,"&lt;"&amp;CO$5+1,'P23+P24 monthly Buchungen'!P2:P859,"Einnahmen")+SUMIFS('P23+P24 monthly Buchungen'!F2:F859,'P23+P24 monthly Buchungen'!D2:D859,$E28,'P23+P24 monthly Buchungen'!C2:C859,"&gt;="&amp;CO$4,'P23+P24 monthly Buchungen'!C2:C859,"&lt;"&amp;CO$5+1,'P23+P24 monthly Buchungen'!L2:L859,"Einnahmen")-SUMIFS('P23+P24 monthly Buchungen'!F2:F859,'P23+P24 monthly Buchungen'!D2:D859,$E28,'P23+P24 monthly Buchungen'!C2:C859,"&gt;="&amp;CO$4,'P23+P24 monthly Buchungen'!C2:C859,"&lt;"&amp;CO$5+1,'P23+P24 monthly Buchungen'!P2:P859,"Ausgaben")</f>
        <v>0</v>
      </c>
      <c r="CP28" s="21"/>
      <c r="CS28" s="26">
        <f>SUMIFS('P23+P24 monthly Buchungen'!F2:F859,'P23+P24 monthly Buchungen'!D2:D859,$E28,'P23+P24 monthly Buchungen'!C2:C859,"&gt;="&amp;CS$4,'P23+P24 monthly Buchungen'!C2:C859,"&lt;"&amp;CS$5+1,'P23+P24 monthly Buchungen'!L2:L859,"Ausgaben")-SUMIFS('P23+P24 monthly Buchungen'!F2:F859,'P23+P24 monthly Buchungen'!D2:D859,$E28,'P23+P24 monthly Buchungen'!C2:C859,"&gt;="&amp;CS$4,'P23+P24 monthly Buchungen'!C2:C859,"&lt;"&amp;CS$5+1,'P23+P24 monthly Buchungen'!P2:P859,"Einnahmen")+SUMIFS('P23+P24 monthly Buchungen'!F2:F859,'P23+P24 monthly Buchungen'!D2:D859,$E28,'P23+P24 monthly Buchungen'!C2:C859,"&gt;="&amp;CS$4,'P23+P24 monthly Buchungen'!C2:C859,"&lt;"&amp;CS$5+1,'P23+P24 monthly Buchungen'!L2:L859,"Einnahmen")-SUMIFS('P23+P24 monthly Buchungen'!F2:F859,'P23+P24 monthly Buchungen'!D2:D859,$E28,'P23+P24 monthly Buchungen'!C2:C859,"&gt;="&amp;CS$4,'P23+P24 monthly Buchungen'!C2:C859,"&lt;"&amp;CS$5+1,'P23+P24 monthly Buchungen'!P2:P859,"Ausgaben")</f>
        <v>0</v>
      </c>
      <c r="CT28" s="21"/>
      <c r="CW28" s="26">
        <f>SUMIFS('P23+P24 monthly Buchungen'!F2:F859,'P23+P24 monthly Buchungen'!D2:D859,$E28,'P23+P24 monthly Buchungen'!C2:C859,"&gt;="&amp;CW$4,'P23+P24 monthly Buchungen'!C2:C859,"&lt;"&amp;CW$5+1,'P23+P24 monthly Buchungen'!L2:L859,"Ausgaben")-SUMIFS('P23+P24 monthly Buchungen'!F2:F859,'P23+P24 monthly Buchungen'!D2:D859,$E28,'P23+P24 monthly Buchungen'!C2:C859,"&gt;="&amp;CW$4,'P23+P24 monthly Buchungen'!C2:C859,"&lt;"&amp;CW$5+1,'P23+P24 monthly Buchungen'!P2:P859,"Einnahmen")+SUMIFS('P23+P24 monthly Buchungen'!F2:F859,'P23+P24 monthly Buchungen'!D2:D859,$E28,'P23+P24 monthly Buchungen'!C2:C859,"&gt;="&amp;CW$4,'P23+P24 monthly Buchungen'!C2:C859,"&lt;"&amp;CW$5+1,'P23+P24 monthly Buchungen'!L2:L859,"Einnahmen")-SUMIFS('P23+P24 monthly Buchungen'!F2:F859,'P23+P24 monthly Buchungen'!D2:D859,$E28,'P23+P24 monthly Buchungen'!C2:C859,"&gt;="&amp;CW$4,'P23+P24 monthly Buchungen'!C2:C859,"&lt;"&amp;CW$5+1,'P23+P24 monthly Buchungen'!P2:P859,"Ausgaben")</f>
        <v>107.1</v>
      </c>
      <c r="CX28" s="21"/>
      <c r="DA28" s="26">
        <f>SUMIFS('P23+P24 monthly Buchungen'!F2:F859,'P23+P24 monthly Buchungen'!D2:D859,$E28,'P23+P24 monthly Buchungen'!C2:C859,"&gt;="&amp;DA$4,'P23+P24 monthly Buchungen'!C2:C859,"&lt;"&amp;DA$5+1,'P23+P24 monthly Buchungen'!L2:L859,"Ausgaben")-SUMIFS('P23+P24 monthly Buchungen'!F2:F859,'P23+P24 monthly Buchungen'!D2:D859,$E28,'P23+P24 monthly Buchungen'!C2:C859,"&gt;="&amp;DA$4,'P23+P24 monthly Buchungen'!C2:C859,"&lt;"&amp;DA$5+1,'P23+P24 monthly Buchungen'!P2:P859,"Einnahmen")+SUMIFS('P23+P24 monthly Buchungen'!F2:F859,'P23+P24 monthly Buchungen'!D2:D859,$E28,'P23+P24 monthly Buchungen'!C2:C859,"&gt;="&amp;DA$4,'P23+P24 monthly Buchungen'!C2:C859,"&lt;"&amp;DA$5+1,'P23+P24 monthly Buchungen'!L2:L859,"Einnahmen")-SUMIFS('P23+P24 monthly Buchungen'!F2:F859,'P23+P24 monthly Buchungen'!D2:D859,$E28,'P23+P24 monthly Buchungen'!C2:C859,"&gt;="&amp;DA$4,'P23+P24 monthly Buchungen'!C2:C859,"&lt;"&amp;DA$5+1,'P23+P24 monthly Buchungen'!P2:P859,"Ausgaben")</f>
        <v>0</v>
      </c>
      <c r="DB28" s="21"/>
      <c r="DE28" s="26">
        <f>SUMIFS('P23+P24 monthly Buchungen'!F2:F859,'P23+P24 monthly Buchungen'!D2:D859,$E28,'P23+P24 monthly Buchungen'!C2:C859,"&gt;="&amp;DE$4,'P23+P24 monthly Buchungen'!C2:C859,"&lt;"&amp;DE$5+1,'P23+P24 monthly Buchungen'!L2:L859,"Ausgaben")-SUMIFS('P23+P24 monthly Buchungen'!F2:F859,'P23+P24 monthly Buchungen'!D2:D859,$E28,'P23+P24 monthly Buchungen'!C2:C859,"&gt;="&amp;DE$4,'P23+P24 monthly Buchungen'!C2:C859,"&lt;"&amp;DE$5+1,'P23+P24 monthly Buchungen'!P2:P859,"Einnahmen")+SUMIFS('P23+P24 monthly Buchungen'!F2:F859,'P23+P24 monthly Buchungen'!D2:D859,$E28,'P23+P24 monthly Buchungen'!C2:C859,"&gt;="&amp;DE$4,'P23+P24 monthly Buchungen'!C2:C859,"&lt;"&amp;DE$5+1,'P23+P24 monthly Buchungen'!L2:L859,"Einnahmen")-SUMIFS('P23+P24 monthly Buchungen'!F2:F859,'P23+P24 monthly Buchungen'!D2:D859,$E28,'P23+P24 monthly Buchungen'!C2:C859,"&gt;="&amp;DE$4,'P23+P24 monthly Buchungen'!C2:C859,"&lt;"&amp;DE$5+1,'P23+P24 monthly Buchungen'!P2:P859,"Ausgaben")</f>
        <v>285.60000000000002</v>
      </c>
      <c r="DF28" s="21"/>
      <c r="DI28" s="26">
        <f>SUMIFS('P23+P24 monthly Buchungen'!F2:F859,'P23+P24 monthly Buchungen'!D2:D859,$E28,'P23+P24 monthly Buchungen'!C2:C859,"&gt;="&amp;DI$4,'P23+P24 monthly Buchungen'!C2:C859,"&lt;"&amp;DI$5+1,'P23+P24 monthly Buchungen'!L2:L859,"Ausgaben")-SUMIFS('P23+P24 monthly Buchungen'!F2:F859,'P23+P24 monthly Buchungen'!D2:D859,$E28,'P23+P24 monthly Buchungen'!C2:C859,"&gt;="&amp;DI$4,'P23+P24 monthly Buchungen'!C2:C859,"&lt;"&amp;DI$5+1,'P23+P24 monthly Buchungen'!P2:P859,"Einnahmen")+SUMIFS('P23+P24 monthly Buchungen'!F2:F859,'P23+P24 monthly Buchungen'!D2:D859,$E28,'P23+P24 monthly Buchungen'!C2:C859,"&gt;="&amp;DI$4,'P23+P24 monthly Buchungen'!C2:C859,"&lt;"&amp;DI$5+1,'P23+P24 monthly Buchungen'!L2:L859,"Einnahmen")-SUMIFS('P23+P24 monthly Buchungen'!F2:F859,'P23+P24 monthly Buchungen'!D2:D859,$E28,'P23+P24 monthly Buchungen'!C2:C859,"&gt;="&amp;DI$4,'P23+P24 monthly Buchungen'!C2:C859,"&lt;"&amp;DI$5+1,'P23+P24 monthly Buchungen'!P2:P859,"Ausgaben")</f>
        <v>0</v>
      </c>
      <c r="DJ28" s="21"/>
      <c r="DM28" s="26">
        <f>SUMIFS('P23+P24 monthly Buchungen'!F2:F859,'P23+P24 monthly Buchungen'!D2:D859,$E28,'P23+P24 monthly Buchungen'!C2:C859,"&gt;="&amp;DM$4,'P23+P24 monthly Buchungen'!C2:C859,"&lt;"&amp;DM$5+1,'P23+P24 monthly Buchungen'!L2:L859,"Ausgaben")-SUMIFS('P23+P24 monthly Buchungen'!F2:F859,'P23+P24 monthly Buchungen'!D2:D859,$E28,'P23+P24 monthly Buchungen'!C2:C859,"&gt;="&amp;DM$4,'P23+P24 monthly Buchungen'!C2:C859,"&lt;"&amp;DM$5+1,'P23+P24 monthly Buchungen'!P2:P859,"Einnahmen")+SUMIFS('P23+P24 monthly Buchungen'!F2:F859,'P23+P24 monthly Buchungen'!D2:D859,$E28,'P23+P24 monthly Buchungen'!C2:C859,"&gt;="&amp;DM$4,'P23+P24 monthly Buchungen'!C2:C859,"&lt;"&amp;DM$5+1,'P23+P24 monthly Buchungen'!L2:L859,"Einnahmen")-SUMIFS('P23+P24 monthly Buchungen'!F2:F859,'P23+P24 monthly Buchungen'!D2:D859,$E28,'P23+P24 monthly Buchungen'!C2:C859,"&gt;="&amp;DM$4,'P23+P24 monthly Buchungen'!C2:C859,"&lt;"&amp;DM$5+1,'P23+P24 monthly Buchungen'!P2:P859,"Ausgaben")</f>
        <v>190.4</v>
      </c>
      <c r="DN28" s="21"/>
      <c r="DQ28" s="26">
        <f>SUMIFS('P23+P24 monthly Buchungen'!F2:F859,'P23+P24 monthly Buchungen'!D2:D859,$E28,'P23+P24 monthly Buchungen'!C2:C859,"&gt;="&amp;DQ$4,'P23+P24 monthly Buchungen'!C2:C859,"&lt;"&amp;DQ$5+1,'P23+P24 monthly Buchungen'!L2:L859,"Ausgaben")-SUMIFS('P23+P24 monthly Buchungen'!F2:F859,'P23+P24 monthly Buchungen'!D2:D859,$E28,'P23+P24 monthly Buchungen'!C2:C859,"&gt;="&amp;DQ$4,'P23+P24 monthly Buchungen'!C2:C859,"&lt;"&amp;DQ$5+1,'P23+P24 monthly Buchungen'!P2:P859,"Einnahmen")+SUMIFS('P23+P24 monthly Buchungen'!F2:F859,'P23+P24 monthly Buchungen'!D2:D859,$E28,'P23+P24 monthly Buchungen'!C2:C859,"&gt;="&amp;DQ$4,'P23+P24 monthly Buchungen'!C2:C859,"&lt;"&amp;DQ$5+1,'P23+P24 monthly Buchungen'!L2:L859,"Einnahmen")-SUMIFS('P23+P24 monthly Buchungen'!F2:F859,'P23+P24 monthly Buchungen'!D2:D859,$E28,'P23+P24 monthly Buchungen'!C2:C859,"&gt;="&amp;DQ$4,'P23+P24 monthly Buchungen'!C2:C859,"&lt;"&amp;DQ$5+1,'P23+P24 monthly Buchungen'!P2:P859,"Ausgaben")</f>
        <v>0</v>
      </c>
      <c r="DR28" s="21"/>
      <c r="DU28" s="26">
        <f>SUMIFS('P23+P24 monthly Buchungen'!F2:F859,'P23+P24 monthly Buchungen'!D2:D859,$E28,'P23+P24 monthly Buchungen'!C2:C859,"&gt;="&amp;DU$4,'P23+P24 monthly Buchungen'!C2:C859,"&lt;"&amp;DU$5+1,'P23+P24 monthly Buchungen'!L2:L859,"Ausgaben")-SUMIFS('P23+P24 monthly Buchungen'!F2:F859,'P23+P24 monthly Buchungen'!D2:D859,$E28,'P23+P24 monthly Buchungen'!C2:C859,"&gt;="&amp;DU$4,'P23+P24 monthly Buchungen'!C2:C859,"&lt;"&amp;DU$5+1,'P23+P24 monthly Buchungen'!P2:P859,"Einnahmen")+SUMIFS('P23+P24 monthly Buchungen'!F2:F859,'P23+P24 monthly Buchungen'!D2:D859,$E28,'P23+P24 monthly Buchungen'!C2:C859,"&gt;="&amp;DU$4,'P23+P24 monthly Buchungen'!C2:C859,"&lt;"&amp;DU$5+1,'P23+P24 monthly Buchungen'!L2:L859,"Einnahmen")-SUMIFS('P23+P24 monthly Buchungen'!F2:F859,'P23+P24 monthly Buchungen'!D2:D859,$E28,'P23+P24 monthly Buchungen'!C2:C859,"&gt;="&amp;DU$4,'P23+P24 monthly Buchungen'!C2:C859,"&lt;"&amp;DU$5+1,'P23+P24 monthly Buchungen'!P2:P859,"Ausgaben")</f>
        <v>0</v>
      </c>
      <c r="DV28" s="21"/>
      <c r="DY28" s="29">
        <v>3400</v>
      </c>
      <c r="DZ28" s="21"/>
      <c r="EC28" s="29">
        <v>3400</v>
      </c>
      <c r="ED28" s="21"/>
      <c r="EG28" s="26">
        <f>SUMIFS('P23+P24 monthly Buchungen'!F2:F859,'P23+P24 monthly Buchungen'!D2:D859,$E28,'P23+P24 monthly Buchungen'!C2:C859,"&gt;="&amp;EG$4,'P23+P24 monthly Buchungen'!C2:C859,"&lt;"&amp;EG$5+1,'P23+P24 monthly Buchungen'!L2:L859,"Ausgaben")-SUMIFS('P23+P24 monthly Buchungen'!F2:F859,'P23+P24 monthly Buchungen'!D2:D859,$E28,'P23+P24 monthly Buchungen'!C2:C859,"&gt;="&amp;EG$4,'P23+P24 monthly Buchungen'!C2:C859,"&lt;"&amp;EG$5+1,'P23+P24 monthly Buchungen'!P2:P859,"Einnahmen")+SUMIFS('P23+P24 monthly Buchungen'!F2:F859,'P23+P24 monthly Buchungen'!D2:D859,$E28,'P23+P24 monthly Buchungen'!C2:C859,"&gt;="&amp;EG$4,'P23+P24 monthly Buchungen'!C2:C859,"&lt;"&amp;EG$5+1,'P23+P24 monthly Buchungen'!L2:L859,"Einnahmen")-SUMIFS('P23+P24 monthly Buchungen'!F2:F859,'P23+P24 monthly Buchungen'!D2:D859,$E28,'P23+P24 monthly Buchungen'!C2:C859,"&gt;="&amp;EG$4,'P23+P24 monthly Buchungen'!C2:C859,"&lt;"&amp;EG$5+1,'P23+P24 monthly Buchungen'!P2:P859,"Ausgaben")</f>
        <v>0</v>
      </c>
      <c r="EH28" s="21"/>
      <c r="EK28" s="26">
        <f>SUMIFS('P23+P24 monthly Buchungen'!F2:F859,'P23+P24 monthly Buchungen'!D2:D859,$E28,'P23+P24 monthly Buchungen'!C2:C859,"&gt;="&amp;EK$4,'P23+P24 monthly Buchungen'!C2:C859,"&lt;"&amp;EK$5+1,'P23+P24 monthly Buchungen'!L2:L859,"Ausgaben")-SUMIFS('P23+P24 monthly Buchungen'!F2:F859,'P23+P24 monthly Buchungen'!D2:D859,$E28,'P23+P24 monthly Buchungen'!C2:C859,"&gt;="&amp;EK$4,'P23+P24 monthly Buchungen'!C2:C859,"&lt;"&amp;EK$5+1,'P23+P24 monthly Buchungen'!P2:P859,"Einnahmen")+SUMIFS('P23+P24 monthly Buchungen'!F2:F859,'P23+P24 monthly Buchungen'!D2:D859,$E28,'P23+P24 monthly Buchungen'!C2:C859,"&gt;="&amp;EK$4,'P23+P24 monthly Buchungen'!C2:C859,"&lt;"&amp;EK$5+1,'P23+P24 monthly Buchungen'!L2:L859,"Einnahmen")-SUMIFS('P23+P24 monthly Buchungen'!F2:F859,'P23+P24 monthly Buchungen'!D2:D859,$E28,'P23+P24 monthly Buchungen'!C2:C859,"&gt;="&amp;EK$4,'P23+P24 monthly Buchungen'!C2:C859,"&lt;"&amp;EK$5+1,'P23+P24 monthly Buchungen'!P2:P859,"Ausgaben")</f>
        <v>469.39</v>
      </c>
      <c r="EL28" s="21"/>
      <c r="EO28" s="26">
        <f>SUMIFS('P23+P24 monthly Buchungen'!F2:F859,'P23+P24 monthly Buchungen'!D2:D859,$E28,'P23+P24 monthly Buchungen'!C2:C859,"&gt;="&amp;EO$4,'P23+P24 monthly Buchungen'!C2:C859,"&lt;"&amp;EO$5+1,'P23+P24 monthly Buchungen'!L2:L859,"Ausgaben")-SUMIFS('P23+P24 monthly Buchungen'!F2:F859,'P23+P24 monthly Buchungen'!D2:D859,$E28,'P23+P24 monthly Buchungen'!C2:C859,"&gt;="&amp;EO$4,'P23+P24 monthly Buchungen'!C2:C859,"&lt;"&amp;EO$5+1,'P23+P24 monthly Buchungen'!P2:P859,"Einnahmen")+SUMIFS('P23+P24 monthly Buchungen'!F2:F859,'P23+P24 monthly Buchungen'!D2:D859,$E28,'P23+P24 monthly Buchungen'!C2:C859,"&gt;="&amp;EO$4,'P23+P24 monthly Buchungen'!C2:C859,"&lt;"&amp;EO$5+1,'P23+P24 monthly Buchungen'!L2:L859,"Einnahmen")-SUMIFS('P23+P24 monthly Buchungen'!F2:F859,'P23+P24 monthly Buchungen'!D2:D859,$E28,'P23+P24 monthly Buchungen'!C2:C859,"&gt;="&amp;EO$4,'P23+P24 monthly Buchungen'!C2:C859,"&lt;"&amp;EO$5+1,'P23+P24 monthly Buchungen'!P2:P859,"Ausgaben")</f>
        <v>993.94</v>
      </c>
      <c r="EP28" s="21"/>
      <c r="ES28" s="26">
        <f>SUMIFS('P23+P24 monthly Buchungen'!F2:F859,'P23+P24 monthly Buchungen'!D2:D859,$E28,'P23+P24 monthly Buchungen'!C2:C859,"&gt;="&amp;ES$4,'P23+P24 monthly Buchungen'!C2:C859,"&lt;"&amp;ES$5+1,'P23+P24 monthly Buchungen'!L2:L859,"Ausgaben")-SUMIFS('P23+P24 monthly Buchungen'!F2:F859,'P23+P24 monthly Buchungen'!D2:D859,$E28,'P23+P24 monthly Buchungen'!C2:C859,"&gt;="&amp;ES$4,'P23+P24 monthly Buchungen'!C2:C859,"&lt;"&amp;ES$5+1,'P23+P24 monthly Buchungen'!P2:P859,"Einnahmen")+SUMIFS('P23+P24 monthly Buchungen'!F2:F859,'P23+P24 monthly Buchungen'!D2:D859,$E28,'P23+P24 monthly Buchungen'!C2:C859,"&gt;="&amp;ES$4,'P23+P24 monthly Buchungen'!C2:C859,"&lt;"&amp;ES$5+1,'P23+P24 monthly Buchungen'!L2:L859,"Einnahmen")-SUMIFS('P23+P24 monthly Buchungen'!F2:F859,'P23+P24 monthly Buchungen'!D2:D859,$E28,'P23+P24 monthly Buchungen'!C2:C859,"&gt;="&amp;ES$4,'P23+P24 monthly Buchungen'!C2:C859,"&lt;"&amp;ES$5+1,'P23+P24 monthly Buchungen'!P2:P859,"Ausgaben")</f>
        <v>0</v>
      </c>
      <c r="ET28" s="21"/>
      <c r="EW28" s="26">
        <f>SUMIFS('P23+P24 monthly Buchungen'!F2:F859,'P23+P24 monthly Buchungen'!D2:D859,$E28,'P23+P24 monthly Buchungen'!C2:C859,"&gt;="&amp;EW$4,'P23+P24 monthly Buchungen'!C2:C859,"&lt;"&amp;EW$5+1,'P23+P24 monthly Buchungen'!L2:L859,"Ausgaben")-SUMIFS('P23+P24 monthly Buchungen'!F2:F859,'P23+P24 monthly Buchungen'!D2:D859,$E28,'P23+P24 monthly Buchungen'!C2:C859,"&gt;="&amp;EW$4,'P23+P24 monthly Buchungen'!C2:C859,"&lt;"&amp;EW$5+1,'P23+P24 monthly Buchungen'!P2:P859,"Einnahmen")+SUMIFS('P23+P24 monthly Buchungen'!F2:F859,'P23+P24 monthly Buchungen'!D2:D859,$E28,'P23+P24 monthly Buchungen'!C2:C859,"&gt;="&amp;EW$4,'P23+P24 monthly Buchungen'!C2:C859,"&lt;"&amp;EW$5+1,'P23+P24 monthly Buchungen'!L2:L859,"Einnahmen")-SUMIFS('P23+P24 monthly Buchungen'!F2:F859,'P23+P24 monthly Buchungen'!D2:D859,$E28,'P23+P24 monthly Buchungen'!C2:C859,"&gt;="&amp;EW$4,'P23+P24 monthly Buchungen'!C2:C859,"&lt;"&amp;EW$5+1,'P23+P24 monthly Buchungen'!P2:P859,"Ausgaben")</f>
        <v>0</v>
      </c>
      <c r="EX28" s="21"/>
      <c r="FA28" s="26">
        <f>SUMIFS('P23+P24 monthly Buchungen'!F2:F859,'P23+P24 monthly Buchungen'!D2:D859,$E28,'P23+P24 monthly Buchungen'!C2:C859,"&gt;="&amp;FA$4,'P23+P24 monthly Buchungen'!C2:C859,"&lt;"&amp;FA$5+1,'P23+P24 monthly Buchungen'!L2:L859,"Ausgaben")-SUMIFS('P23+P24 monthly Buchungen'!F2:F859,'P23+P24 monthly Buchungen'!D2:D859,$E28,'P23+P24 monthly Buchungen'!C2:C859,"&gt;="&amp;FA$4,'P23+P24 monthly Buchungen'!C2:C859,"&lt;"&amp;FA$5+1,'P23+P24 monthly Buchungen'!P2:P859,"Einnahmen")+SUMIFS('P23+P24 monthly Buchungen'!F2:F859,'P23+P24 monthly Buchungen'!D2:D859,$E28,'P23+P24 monthly Buchungen'!C2:C859,"&gt;="&amp;FA$4,'P23+P24 monthly Buchungen'!C2:C859,"&lt;"&amp;FA$5+1,'P23+P24 monthly Buchungen'!L2:L859,"Einnahmen")-SUMIFS('P23+P24 monthly Buchungen'!F2:F859,'P23+P24 monthly Buchungen'!D2:D859,$E28,'P23+P24 monthly Buchungen'!C2:C859,"&gt;="&amp;FA$4,'P23+P24 monthly Buchungen'!C2:C859,"&lt;"&amp;FA$5+1,'P23+P24 monthly Buchungen'!P2:P859,"Ausgaben")</f>
        <v>0</v>
      </c>
      <c r="FB28" s="21"/>
      <c r="FE28" s="26">
        <f>SUMIFS('P23+P24 monthly Buchungen'!F2:F859,'P23+P24 monthly Buchungen'!D2:D859,$E28,'P23+P24 monthly Buchungen'!C2:C859,"&gt;="&amp;FE$4,'P23+P24 monthly Buchungen'!C2:C859,"&lt;"&amp;FE$5+1,'P23+P24 monthly Buchungen'!L2:L859,"Ausgaben")-SUMIFS('P23+P24 monthly Buchungen'!F2:F859,'P23+P24 monthly Buchungen'!D2:D859,$E28,'P23+P24 monthly Buchungen'!C2:C859,"&gt;="&amp;FE$4,'P23+P24 monthly Buchungen'!C2:C859,"&lt;"&amp;FE$5+1,'P23+P24 monthly Buchungen'!P2:P859,"Einnahmen")+SUMIFS('P23+P24 monthly Buchungen'!F2:F859,'P23+P24 monthly Buchungen'!D2:D859,$E28,'P23+P24 monthly Buchungen'!C2:C859,"&gt;="&amp;FE$4,'P23+P24 monthly Buchungen'!C2:C859,"&lt;"&amp;FE$5+1,'P23+P24 monthly Buchungen'!L2:L859,"Einnahmen")-SUMIFS('P23+P24 monthly Buchungen'!F2:F859,'P23+P24 monthly Buchungen'!D2:D859,$E28,'P23+P24 monthly Buchungen'!C2:C859,"&gt;="&amp;FE$4,'P23+P24 monthly Buchungen'!C2:C859,"&lt;"&amp;FE$5+1,'P23+P24 monthly Buchungen'!P2:P859,"Ausgaben")</f>
        <v>0</v>
      </c>
      <c r="FF28" s="21"/>
      <c r="FI28" s="26">
        <f>SUMIFS('P23+P24 monthly Buchungen'!F2:F859,'P23+P24 monthly Buchungen'!D2:D859,$E28,'P23+P24 monthly Buchungen'!C2:C859,"&gt;="&amp;FI$4,'P23+P24 monthly Buchungen'!C2:C859,"&lt;"&amp;FI$5+1,'P23+P24 monthly Buchungen'!L2:L859,"Ausgaben")-SUMIFS('P23+P24 monthly Buchungen'!F2:F859,'P23+P24 monthly Buchungen'!D2:D859,$E28,'P23+P24 monthly Buchungen'!C2:C859,"&gt;="&amp;FI$4,'P23+P24 monthly Buchungen'!C2:C859,"&lt;"&amp;FI$5+1,'P23+P24 monthly Buchungen'!P2:P859,"Einnahmen")+SUMIFS('P23+P24 monthly Buchungen'!F2:F859,'P23+P24 monthly Buchungen'!D2:D859,$E28,'P23+P24 monthly Buchungen'!C2:C859,"&gt;="&amp;FI$4,'P23+P24 monthly Buchungen'!C2:C859,"&lt;"&amp;FI$5+1,'P23+P24 monthly Buchungen'!L2:L859,"Einnahmen")-SUMIFS('P23+P24 monthly Buchungen'!F2:F859,'P23+P24 monthly Buchungen'!D2:D859,$E28,'P23+P24 monthly Buchungen'!C2:C859,"&gt;="&amp;FI$4,'P23+P24 monthly Buchungen'!C2:C859,"&lt;"&amp;FI$5+1,'P23+P24 monthly Buchungen'!P2:P859,"Ausgaben")</f>
        <v>0</v>
      </c>
      <c r="FJ28" s="21"/>
      <c r="FM28" s="26">
        <f>SUMIFS('P23+P24 monthly Buchungen'!F2:F859,'P23+P24 monthly Buchungen'!D2:D859,$E28,'P23+P24 monthly Buchungen'!C2:C859,"&gt;="&amp;FM$4,'P23+P24 monthly Buchungen'!C2:C859,"&lt;"&amp;FM$5+1,'P23+P24 monthly Buchungen'!L2:L859,"Ausgaben")-SUMIFS('P23+P24 monthly Buchungen'!F2:F859,'P23+P24 monthly Buchungen'!D2:D859,$E28,'P23+P24 monthly Buchungen'!C2:C859,"&gt;="&amp;FM$4,'P23+P24 monthly Buchungen'!C2:C859,"&lt;"&amp;FM$5+1,'P23+P24 monthly Buchungen'!P2:P859,"Einnahmen")+SUMIFS('P23+P24 monthly Buchungen'!F2:F859,'P23+P24 monthly Buchungen'!D2:D859,$E28,'P23+P24 monthly Buchungen'!C2:C859,"&gt;="&amp;FM$4,'P23+P24 monthly Buchungen'!C2:C859,"&lt;"&amp;FM$5+1,'P23+P24 monthly Buchungen'!L2:L859,"Einnahmen")-SUMIFS('P23+P24 monthly Buchungen'!F2:F859,'P23+P24 monthly Buchungen'!D2:D859,$E28,'P23+P24 monthly Buchungen'!C2:C859,"&gt;="&amp;FM$4,'P23+P24 monthly Buchungen'!C2:C859,"&lt;"&amp;FM$5+1,'P23+P24 monthly Buchungen'!P2:P859,"Ausgaben")</f>
        <v>0</v>
      </c>
      <c r="FN28" s="21"/>
      <c r="FQ28" s="26">
        <f>SUMIFS('P23+P24 monthly Buchungen'!F2:F859,'P23+P24 monthly Buchungen'!D2:D859,$E28,'P23+P24 monthly Buchungen'!C2:C859,"&gt;="&amp;FQ$4,'P23+P24 monthly Buchungen'!C2:C859,"&lt;"&amp;FQ$5+1,'P23+P24 monthly Buchungen'!L2:L859,"Ausgaben")-SUMIFS('P23+P24 monthly Buchungen'!F2:F859,'P23+P24 monthly Buchungen'!D2:D859,$E28,'P23+P24 monthly Buchungen'!C2:C859,"&gt;="&amp;FQ$4,'P23+P24 monthly Buchungen'!C2:C859,"&lt;"&amp;FQ$5+1,'P23+P24 monthly Buchungen'!P2:P859,"Einnahmen")+SUMIFS('P23+P24 monthly Buchungen'!F2:F859,'P23+P24 monthly Buchungen'!D2:D859,$E28,'P23+P24 monthly Buchungen'!C2:C859,"&gt;="&amp;FQ$4,'P23+P24 monthly Buchungen'!C2:C859,"&lt;"&amp;FQ$5+1,'P23+P24 monthly Buchungen'!L2:L859,"Einnahmen")-SUMIFS('P23+P24 monthly Buchungen'!F2:F859,'P23+P24 monthly Buchungen'!D2:D859,$E28,'P23+P24 monthly Buchungen'!C2:C859,"&gt;="&amp;FQ$4,'P23+P24 monthly Buchungen'!C2:C859,"&lt;"&amp;FQ$5+1,'P23+P24 monthly Buchungen'!P2:P859,"Ausgaben")</f>
        <v>0</v>
      </c>
      <c r="FR28" s="21"/>
      <c r="FU28" s="26">
        <f>SUMIFS('P23+P24 monthly Buchungen'!F2:F859,'P23+P24 monthly Buchungen'!D2:D859,$E28,'P23+P24 monthly Buchungen'!C2:C859,"&gt;="&amp;FU$4,'P23+P24 monthly Buchungen'!C2:C859,"&lt;"&amp;FU$5+1,'P23+P24 monthly Buchungen'!L2:L859,"Ausgaben")-SUMIFS('P23+P24 monthly Buchungen'!F2:F859,'P23+P24 monthly Buchungen'!D2:D859,$E28,'P23+P24 monthly Buchungen'!C2:C859,"&gt;="&amp;FU$4,'P23+P24 monthly Buchungen'!C2:C859,"&lt;"&amp;FU$5+1,'P23+P24 monthly Buchungen'!P2:P859,"Einnahmen")+SUMIFS('P23+P24 monthly Buchungen'!F2:F859,'P23+P24 monthly Buchungen'!D2:D859,$E28,'P23+P24 monthly Buchungen'!C2:C859,"&gt;="&amp;FU$4,'P23+P24 monthly Buchungen'!C2:C859,"&lt;"&amp;FU$5+1,'P23+P24 monthly Buchungen'!L2:L859,"Einnahmen")-SUMIFS('P23+P24 monthly Buchungen'!F2:F859,'P23+P24 monthly Buchungen'!D2:D859,$E28,'P23+P24 monthly Buchungen'!C2:C859,"&gt;="&amp;FU$4,'P23+P24 monthly Buchungen'!C2:C859,"&lt;"&amp;FU$5+1,'P23+P24 monthly Buchungen'!P2:P859,"Ausgaben")</f>
        <v>0</v>
      </c>
      <c r="FV28" s="21"/>
      <c r="FY28" s="26">
        <f>SUMIFS('P23+P24 monthly Buchungen'!F2:F859,'P23+P24 monthly Buchungen'!D2:D859,$E28,'P23+P24 monthly Buchungen'!C2:C859,"&gt;="&amp;FY$4,'P23+P24 monthly Buchungen'!C2:C859,"&lt;"&amp;FY$5+1,'P23+P24 monthly Buchungen'!L2:L859,"Ausgaben")-SUMIFS('P23+P24 monthly Buchungen'!F2:F859,'P23+P24 monthly Buchungen'!D2:D859,$E28,'P23+P24 monthly Buchungen'!C2:C859,"&gt;="&amp;FY$4,'P23+P24 monthly Buchungen'!C2:C859,"&lt;"&amp;FY$5+1,'P23+P24 monthly Buchungen'!P2:P859,"Einnahmen")+SUMIFS('P23+P24 monthly Buchungen'!F2:F859,'P23+P24 monthly Buchungen'!D2:D859,$E28,'P23+P24 monthly Buchungen'!C2:C859,"&gt;="&amp;FY$4,'P23+P24 monthly Buchungen'!C2:C859,"&lt;"&amp;FY$5+1,'P23+P24 monthly Buchungen'!L2:L859,"Einnahmen")-SUMIFS('P23+P24 monthly Buchungen'!F2:F859,'P23+P24 monthly Buchungen'!D2:D859,$E28,'P23+P24 monthly Buchungen'!C2:C859,"&gt;="&amp;FY$4,'P23+P24 monthly Buchungen'!C2:C859,"&lt;"&amp;FY$5+1,'P23+P24 monthly Buchungen'!P2:P859,"Ausgaben")</f>
        <v>0</v>
      </c>
      <c r="FZ28" s="21"/>
      <c r="GC28" s="26">
        <f>SUMIFS('P23+P24 monthly Buchungen'!F2:F859,'P23+P24 monthly Buchungen'!D2:D859,$E28,'P23+P24 monthly Buchungen'!C2:C859,"&gt;="&amp;GC$4,'P23+P24 monthly Buchungen'!C2:C859,"&lt;"&amp;GC$5+1,'P23+P24 monthly Buchungen'!L2:L859,"Ausgaben")-SUMIFS('P23+P24 monthly Buchungen'!F2:F859,'P23+P24 monthly Buchungen'!D2:D859,$E28,'P23+P24 monthly Buchungen'!C2:C859,"&gt;="&amp;GC$4,'P23+P24 monthly Buchungen'!C2:C859,"&lt;"&amp;GC$5+1,'P23+P24 monthly Buchungen'!P2:P859,"Einnahmen")+SUMIFS('P23+P24 monthly Buchungen'!F2:F859,'P23+P24 monthly Buchungen'!D2:D859,$E28,'P23+P24 monthly Buchungen'!C2:C859,"&gt;="&amp;GC$4,'P23+P24 monthly Buchungen'!C2:C859,"&lt;"&amp;GC$5+1,'P23+P24 monthly Buchungen'!L2:L859,"Einnahmen")-SUMIFS('P23+P24 monthly Buchungen'!F2:F859,'P23+P24 monthly Buchungen'!D2:D859,$E28,'P23+P24 monthly Buchungen'!C2:C859,"&gt;="&amp;GC$4,'P23+P24 monthly Buchungen'!C2:C859,"&lt;"&amp;GC$5+1,'P23+P24 monthly Buchungen'!P2:P859,"Ausgaben")</f>
        <v>0</v>
      </c>
    </row>
    <row r="29" spans="3:185" x14ac:dyDescent="0.2">
      <c r="D29" t="s">
        <v>5557</v>
      </c>
      <c r="E29" t="s">
        <v>1748</v>
      </c>
      <c r="F29" s="21"/>
      <c r="I29" s="29">
        <v>9500</v>
      </c>
      <c r="J29" s="21"/>
      <c r="M29" s="29">
        <v>3100</v>
      </c>
      <c r="N29" s="21"/>
      <c r="Q29" s="29">
        <v>3100</v>
      </c>
      <c r="R29" s="21"/>
      <c r="U29" s="26">
        <f>SUMIFS('P23+P24 monthly Buchungen'!F2:F859,'P23+P24 monthly Buchungen'!D2:D859,$E29,'P23+P24 monthly Buchungen'!C2:C859,"&gt;="&amp;U$4,'P23+P24 monthly Buchungen'!C2:C859,"&lt;"&amp;U$5+1,'P23+P24 monthly Buchungen'!L2:L859,"Ausgaben")-SUMIFS('P23+P24 monthly Buchungen'!F2:F859,'P23+P24 monthly Buchungen'!D2:D859,$E29,'P23+P24 monthly Buchungen'!C2:C859,"&gt;="&amp;U$4,'P23+P24 monthly Buchungen'!C2:C859,"&lt;"&amp;U$5+1,'P23+P24 monthly Buchungen'!P2:P859,"Einnahmen")+SUMIFS('P23+P24 monthly Buchungen'!F2:F859,'P23+P24 monthly Buchungen'!D2:D859,$E29,'P23+P24 monthly Buchungen'!C2:C859,"&gt;="&amp;U$4,'P23+P24 monthly Buchungen'!C2:C859,"&lt;"&amp;U$5+1,'P23+P24 monthly Buchungen'!L2:L859,"Einnahmen")-SUMIFS('P23+P24 monthly Buchungen'!F2:F859,'P23+P24 monthly Buchungen'!D2:D859,$E29,'P23+P24 monthly Buchungen'!C2:C859,"&gt;="&amp;U$4,'P23+P24 monthly Buchungen'!C2:C859,"&lt;"&amp;U$5+1,'P23+P24 monthly Buchungen'!P2:P859,"Ausgaben")</f>
        <v>0</v>
      </c>
      <c r="V29" s="21"/>
      <c r="Y29" s="26">
        <f>SUMIFS('P23+P24 monthly Buchungen'!F2:F859,'P23+P24 monthly Buchungen'!D2:D859,$E29,'P23+P24 monthly Buchungen'!C2:C859,"&gt;="&amp;Y$4,'P23+P24 monthly Buchungen'!C2:C859,"&lt;"&amp;Y$5+1,'P23+P24 monthly Buchungen'!L2:L859,"Ausgaben")-SUMIFS('P23+P24 monthly Buchungen'!F2:F859,'P23+P24 monthly Buchungen'!D2:D859,$E29,'P23+P24 monthly Buchungen'!C2:C859,"&gt;="&amp;Y$4,'P23+P24 monthly Buchungen'!C2:C859,"&lt;"&amp;Y$5+1,'P23+P24 monthly Buchungen'!P2:P859,"Einnahmen")+SUMIFS('P23+P24 monthly Buchungen'!F2:F859,'P23+P24 monthly Buchungen'!D2:D859,$E29,'P23+P24 monthly Buchungen'!C2:C859,"&gt;="&amp;Y$4,'P23+P24 monthly Buchungen'!C2:C859,"&lt;"&amp;Y$5+1,'P23+P24 monthly Buchungen'!L2:L859,"Einnahmen")-SUMIFS('P23+P24 monthly Buchungen'!F2:F859,'P23+P24 monthly Buchungen'!D2:D859,$E29,'P23+P24 monthly Buchungen'!C2:C859,"&gt;="&amp;Y$4,'P23+P24 monthly Buchungen'!C2:C859,"&lt;"&amp;Y$5+1,'P23+P24 monthly Buchungen'!P2:P859,"Ausgaben")</f>
        <v>244.50999999999996</v>
      </c>
      <c r="Z29" s="21"/>
      <c r="AC29" s="26">
        <f>SUMIFS('P23+P24 monthly Buchungen'!F2:F859,'P23+P24 monthly Buchungen'!D2:D859,$E29,'P23+P24 monthly Buchungen'!C2:C859,"&gt;="&amp;AC$4,'P23+P24 monthly Buchungen'!C2:C859,"&lt;"&amp;AC$5+1,'P23+P24 monthly Buchungen'!L2:L859,"Ausgaben")-SUMIFS('P23+P24 monthly Buchungen'!F2:F859,'P23+P24 monthly Buchungen'!D2:D859,$E29,'P23+P24 monthly Buchungen'!C2:C859,"&gt;="&amp;AC$4,'P23+P24 monthly Buchungen'!C2:C859,"&lt;"&amp;AC$5+1,'P23+P24 monthly Buchungen'!P2:P859,"Einnahmen")+SUMIFS('P23+P24 monthly Buchungen'!F2:F859,'P23+P24 monthly Buchungen'!D2:D859,$E29,'P23+P24 monthly Buchungen'!C2:C859,"&gt;="&amp;AC$4,'P23+P24 monthly Buchungen'!C2:C859,"&lt;"&amp;AC$5+1,'P23+P24 monthly Buchungen'!L2:L859,"Einnahmen")-SUMIFS('P23+P24 monthly Buchungen'!F2:F859,'P23+P24 monthly Buchungen'!D2:D859,$E29,'P23+P24 monthly Buchungen'!C2:C859,"&gt;="&amp;AC$4,'P23+P24 monthly Buchungen'!C2:C859,"&lt;"&amp;AC$5+1,'P23+P24 monthly Buchungen'!P2:P859,"Ausgaben")</f>
        <v>491.44999999999993</v>
      </c>
      <c r="AD29" s="21"/>
      <c r="AG29" s="26">
        <f>SUMIFS('P23+P24 monthly Buchungen'!F2:F859,'P23+P24 monthly Buchungen'!D2:D859,$E29,'P23+P24 monthly Buchungen'!C2:C859,"&gt;="&amp;AG$4,'P23+P24 monthly Buchungen'!C2:C859,"&lt;"&amp;AG$5+1,'P23+P24 monthly Buchungen'!L2:L859,"Ausgaben")-SUMIFS('P23+P24 monthly Buchungen'!F2:F859,'P23+P24 monthly Buchungen'!D2:D859,$E29,'P23+P24 monthly Buchungen'!C2:C859,"&gt;="&amp;AG$4,'P23+P24 monthly Buchungen'!C2:C859,"&lt;"&amp;AG$5+1,'P23+P24 monthly Buchungen'!P2:P859,"Einnahmen")+SUMIFS('P23+P24 monthly Buchungen'!F2:F859,'P23+P24 monthly Buchungen'!D2:D859,$E29,'P23+P24 monthly Buchungen'!C2:C859,"&gt;="&amp;AG$4,'P23+P24 monthly Buchungen'!C2:C859,"&lt;"&amp;AG$5+1,'P23+P24 monthly Buchungen'!L2:L859,"Einnahmen")-SUMIFS('P23+P24 monthly Buchungen'!F2:F859,'P23+P24 monthly Buchungen'!D2:D859,$E29,'P23+P24 monthly Buchungen'!C2:C859,"&gt;="&amp;AG$4,'P23+P24 monthly Buchungen'!C2:C859,"&lt;"&amp;AG$5+1,'P23+P24 monthly Buchungen'!P2:P859,"Ausgaben")</f>
        <v>147.94999999999999</v>
      </c>
      <c r="AH29" s="21"/>
      <c r="AK29" s="26">
        <f>SUMIFS('P23+P24 monthly Buchungen'!F2:F859,'P23+P24 monthly Buchungen'!D2:D859,$E29,'P23+P24 monthly Buchungen'!C2:C859,"&gt;="&amp;AK$4,'P23+P24 monthly Buchungen'!C2:C859,"&lt;"&amp;AK$5+1,'P23+P24 monthly Buchungen'!L2:L859,"Ausgaben")-SUMIFS('P23+P24 monthly Buchungen'!F2:F859,'P23+P24 monthly Buchungen'!D2:D859,$E29,'P23+P24 monthly Buchungen'!C2:C859,"&gt;="&amp;AK$4,'P23+P24 monthly Buchungen'!C2:C859,"&lt;"&amp;AK$5+1,'P23+P24 monthly Buchungen'!P2:P859,"Einnahmen")+SUMIFS('P23+P24 monthly Buchungen'!F2:F859,'P23+P24 monthly Buchungen'!D2:D859,$E29,'P23+P24 monthly Buchungen'!C2:C859,"&gt;="&amp;AK$4,'P23+P24 monthly Buchungen'!C2:C859,"&lt;"&amp;AK$5+1,'P23+P24 monthly Buchungen'!L2:L859,"Einnahmen")-SUMIFS('P23+P24 monthly Buchungen'!F2:F859,'P23+P24 monthly Buchungen'!D2:D859,$E29,'P23+P24 monthly Buchungen'!C2:C859,"&gt;="&amp;AK$4,'P23+P24 monthly Buchungen'!C2:C859,"&lt;"&amp;AK$5+1,'P23+P24 monthly Buchungen'!P2:P859,"Ausgaben")</f>
        <v>60.38</v>
      </c>
      <c r="AL29" s="21"/>
      <c r="AO29" s="26">
        <f>SUMIFS('P23+P24 monthly Buchungen'!F2:F859,'P23+P24 monthly Buchungen'!D2:D859,$E29,'P23+P24 monthly Buchungen'!C2:C859,"&gt;="&amp;AO$4,'P23+P24 monthly Buchungen'!C2:C859,"&lt;"&amp;AO$5+1,'P23+P24 monthly Buchungen'!L2:L859,"Ausgaben")-SUMIFS('P23+P24 monthly Buchungen'!F2:F859,'P23+P24 monthly Buchungen'!D2:D859,$E29,'P23+P24 monthly Buchungen'!C2:C859,"&gt;="&amp;AO$4,'P23+P24 monthly Buchungen'!C2:C859,"&lt;"&amp;AO$5+1,'P23+P24 monthly Buchungen'!P2:P859,"Einnahmen")+SUMIFS('P23+P24 monthly Buchungen'!F2:F859,'P23+P24 monthly Buchungen'!D2:D859,$E29,'P23+P24 monthly Buchungen'!C2:C859,"&gt;="&amp;AO$4,'P23+P24 monthly Buchungen'!C2:C859,"&lt;"&amp;AO$5+1,'P23+P24 monthly Buchungen'!L2:L859,"Einnahmen")-SUMIFS('P23+P24 monthly Buchungen'!F2:F859,'P23+P24 monthly Buchungen'!D2:D859,$E29,'P23+P24 monthly Buchungen'!C2:C859,"&gt;="&amp;AO$4,'P23+P24 monthly Buchungen'!C2:C859,"&lt;"&amp;AO$5+1,'P23+P24 monthly Buchungen'!P2:P859,"Ausgaben")</f>
        <v>180.29</v>
      </c>
      <c r="AP29" s="21"/>
      <c r="AS29" s="26">
        <f>SUMIFS('P23+P24 monthly Buchungen'!F2:F859,'P23+P24 monthly Buchungen'!D2:D859,$E29,'P23+P24 monthly Buchungen'!C2:C859,"&gt;="&amp;AS$4,'P23+P24 monthly Buchungen'!C2:C859,"&lt;"&amp;AS$5+1,'P23+P24 monthly Buchungen'!L2:L859,"Ausgaben")-SUMIFS('P23+P24 monthly Buchungen'!F2:F859,'P23+P24 monthly Buchungen'!D2:D859,$E29,'P23+P24 monthly Buchungen'!C2:C859,"&gt;="&amp;AS$4,'P23+P24 monthly Buchungen'!C2:C859,"&lt;"&amp;AS$5+1,'P23+P24 monthly Buchungen'!P2:P859,"Einnahmen")+SUMIFS('P23+P24 monthly Buchungen'!F2:F859,'P23+P24 monthly Buchungen'!D2:D859,$E29,'P23+P24 monthly Buchungen'!C2:C859,"&gt;="&amp;AS$4,'P23+P24 monthly Buchungen'!C2:C859,"&lt;"&amp;AS$5+1,'P23+P24 monthly Buchungen'!L2:L859,"Einnahmen")-SUMIFS('P23+P24 monthly Buchungen'!F2:F859,'P23+P24 monthly Buchungen'!D2:D859,$E29,'P23+P24 monthly Buchungen'!C2:C859,"&gt;="&amp;AS$4,'P23+P24 monthly Buchungen'!C2:C859,"&lt;"&amp;AS$5+1,'P23+P24 monthly Buchungen'!P2:P859,"Ausgaben")</f>
        <v>311.48</v>
      </c>
      <c r="AT29" s="21"/>
      <c r="AW29" s="26">
        <f>SUMIFS('P23+P24 monthly Buchungen'!F2:F859,'P23+P24 monthly Buchungen'!D2:D859,$E29,'P23+P24 monthly Buchungen'!C2:C859,"&gt;="&amp;AW$4,'P23+P24 monthly Buchungen'!C2:C859,"&lt;"&amp;AW$5+1,'P23+P24 monthly Buchungen'!L2:L859,"Ausgaben")-SUMIFS('P23+P24 monthly Buchungen'!F2:F859,'P23+P24 monthly Buchungen'!D2:D859,$E29,'P23+P24 monthly Buchungen'!C2:C859,"&gt;="&amp;AW$4,'P23+P24 monthly Buchungen'!C2:C859,"&lt;"&amp;AW$5+1,'P23+P24 monthly Buchungen'!P2:P859,"Einnahmen")+SUMIFS('P23+P24 monthly Buchungen'!F2:F859,'P23+P24 monthly Buchungen'!D2:D859,$E29,'P23+P24 monthly Buchungen'!C2:C859,"&gt;="&amp;AW$4,'P23+P24 monthly Buchungen'!C2:C859,"&lt;"&amp;AW$5+1,'P23+P24 monthly Buchungen'!L2:L859,"Einnahmen")-SUMIFS('P23+P24 monthly Buchungen'!F2:F859,'P23+P24 monthly Buchungen'!D2:D859,$E29,'P23+P24 monthly Buchungen'!C2:C859,"&gt;="&amp;AW$4,'P23+P24 monthly Buchungen'!C2:C859,"&lt;"&amp;AW$5+1,'P23+P24 monthly Buchungen'!P2:P859,"Ausgaben")</f>
        <v>153.51</v>
      </c>
      <c r="AX29" s="21"/>
      <c r="BA29" s="26">
        <f>SUMIFS('P23+P24 monthly Buchungen'!F2:F859,'P23+P24 monthly Buchungen'!D2:D859,$E29,'P23+P24 monthly Buchungen'!C2:C859,"&gt;="&amp;BA$4,'P23+P24 monthly Buchungen'!C2:C859,"&lt;"&amp;BA$5+1,'P23+P24 monthly Buchungen'!L2:L859,"Ausgaben")-SUMIFS('P23+P24 monthly Buchungen'!F2:F859,'P23+P24 monthly Buchungen'!D2:D859,$E29,'P23+P24 monthly Buchungen'!C2:C859,"&gt;="&amp;BA$4,'P23+P24 monthly Buchungen'!C2:C859,"&lt;"&amp;BA$5+1,'P23+P24 monthly Buchungen'!P2:P859,"Einnahmen")+SUMIFS('P23+P24 monthly Buchungen'!F2:F859,'P23+P24 monthly Buchungen'!D2:D859,$E29,'P23+P24 monthly Buchungen'!C2:C859,"&gt;="&amp;BA$4,'P23+P24 monthly Buchungen'!C2:C859,"&lt;"&amp;BA$5+1,'P23+P24 monthly Buchungen'!L2:L859,"Einnahmen")-SUMIFS('P23+P24 monthly Buchungen'!F2:F859,'P23+P24 monthly Buchungen'!D2:D859,$E29,'P23+P24 monthly Buchungen'!C2:C859,"&gt;="&amp;BA$4,'P23+P24 monthly Buchungen'!C2:C859,"&lt;"&amp;BA$5+1,'P23+P24 monthly Buchungen'!P2:P859,"Ausgaben")</f>
        <v>156.66999999999999</v>
      </c>
      <c r="BB29" s="21"/>
      <c r="BE29" s="26">
        <f>SUMIFS('P23+P24 monthly Buchungen'!F2:F859,'P23+P24 monthly Buchungen'!D2:D859,$E29,'P23+P24 monthly Buchungen'!C2:C859,"&gt;="&amp;BE$4,'P23+P24 monthly Buchungen'!C2:C859,"&lt;"&amp;BE$5+1,'P23+P24 monthly Buchungen'!L2:L859,"Ausgaben")-SUMIFS('P23+P24 monthly Buchungen'!F2:F859,'P23+P24 monthly Buchungen'!D2:D859,$E29,'P23+P24 monthly Buchungen'!C2:C859,"&gt;="&amp;BE$4,'P23+P24 monthly Buchungen'!C2:C859,"&lt;"&amp;BE$5+1,'P23+P24 monthly Buchungen'!P2:P859,"Einnahmen")+SUMIFS('P23+P24 monthly Buchungen'!F2:F859,'P23+P24 monthly Buchungen'!D2:D859,$E29,'P23+P24 monthly Buchungen'!C2:C859,"&gt;="&amp;BE$4,'P23+P24 monthly Buchungen'!C2:C859,"&lt;"&amp;BE$5+1,'P23+P24 monthly Buchungen'!L2:L859,"Einnahmen")-SUMIFS('P23+P24 monthly Buchungen'!F2:F859,'P23+P24 monthly Buchungen'!D2:D859,$E29,'P23+P24 monthly Buchungen'!C2:C859,"&gt;="&amp;BE$4,'P23+P24 monthly Buchungen'!C2:C859,"&lt;"&amp;BE$5+1,'P23+P24 monthly Buchungen'!P2:P859,"Ausgaben")</f>
        <v>146.89000000000001</v>
      </c>
      <c r="BF29" s="21"/>
      <c r="BI29" s="26">
        <f>SUMIFS('P23+P24 monthly Buchungen'!F2:F859,'P23+P24 monthly Buchungen'!D2:D859,$E29,'P23+P24 monthly Buchungen'!C2:C859,"&gt;="&amp;BI$4,'P23+P24 monthly Buchungen'!C2:C859,"&lt;"&amp;BI$5+1,'P23+P24 monthly Buchungen'!L2:L859,"Ausgaben")-SUMIFS('P23+P24 monthly Buchungen'!F2:F859,'P23+P24 monthly Buchungen'!D2:D859,$E29,'P23+P24 monthly Buchungen'!C2:C859,"&gt;="&amp;BI$4,'P23+P24 monthly Buchungen'!C2:C859,"&lt;"&amp;BI$5+1,'P23+P24 monthly Buchungen'!P2:P859,"Einnahmen")+SUMIFS('P23+P24 monthly Buchungen'!F2:F859,'P23+P24 monthly Buchungen'!D2:D859,$E29,'P23+P24 monthly Buchungen'!C2:C859,"&gt;="&amp;BI$4,'P23+P24 monthly Buchungen'!C2:C859,"&lt;"&amp;BI$5+1,'P23+P24 monthly Buchungen'!L2:L859,"Einnahmen")-SUMIFS('P23+P24 monthly Buchungen'!F2:F859,'P23+P24 monthly Buchungen'!D2:D859,$E29,'P23+P24 monthly Buchungen'!C2:C859,"&gt;="&amp;BI$4,'P23+P24 monthly Buchungen'!C2:C859,"&lt;"&amp;BI$5+1,'P23+P24 monthly Buchungen'!P2:P859,"Ausgaben")</f>
        <v>134.22</v>
      </c>
      <c r="BJ29" s="21"/>
      <c r="BM29" s="26">
        <f>SUMIFS('P23+P24 monthly Buchungen'!F2:F859,'P23+P24 monthly Buchungen'!D2:D859,$E29,'P23+P24 monthly Buchungen'!C2:C859,"&gt;="&amp;BM$4,'P23+P24 monthly Buchungen'!C2:C859,"&lt;"&amp;BM$5+1,'P23+P24 monthly Buchungen'!L2:L859,"Ausgaben")-SUMIFS('P23+P24 monthly Buchungen'!F2:F859,'P23+P24 monthly Buchungen'!D2:D859,$E29,'P23+P24 monthly Buchungen'!C2:C859,"&gt;="&amp;BM$4,'P23+P24 monthly Buchungen'!C2:C859,"&lt;"&amp;BM$5+1,'P23+P24 monthly Buchungen'!P2:P859,"Einnahmen")+SUMIFS('P23+P24 monthly Buchungen'!F2:F859,'P23+P24 monthly Buchungen'!D2:D859,$E29,'P23+P24 monthly Buchungen'!C2:C859,"&gt;="&amp;BM$4,'P23+P24 monthly Buchungen'!C2:C859,"&lt;"&amp;BM$5+1,'P23+P24 monthly Buchungen'!L2:L859,"Einnahmen")-SUMIFS('P23+P24 monthly Buchungen'!F2:F859,'P23+P24 monthly Buchungen'!D2:D859,$E29,'P23+P24 monthly Buchungen'!C2:C859,"&gt;="&amp;BM$4,'P23+P24 monthly Buchungen'!C2:C859,"&lt;"&amp;BM$5+1,'P23+P24 monthly Buchungen'!P2:P859,"Ausgaben")</f>
        <v>420.79999999999995</v>
      </c>
      <c r="BN29" s="21"/>
      <c r="BQ29" s="26">
        <f>SUMIFS('P23+P24 monthly Buchungen'!F2:F859,'P23+P24 monthly Buchungen'!D2:D859,$E29,'P23+P24 monthly Buchungen'!C2:C859,"&gt;="&amp;BQ$4,'P23+P24 monthly Buchungen'!C2:C859,"&lt;"&amp;BQ$5+1,'P23+P24 monthly Buchungen'!L2:L859,"Ausgaben")-SUMIFS('P23+P24 monthly Buchungen'!F2:F859,'P23+P24 monthly Buchungen'!D2:D859,$E29,'P23+P24 monthly Buchungen'!C2:C859,"&gt;="&amp;BQ$4,'P23+P24 monthly Buchungen'!C2:C859,"&lt;"&amp;BQ$5+1,'P23+P24 monthly Buchungen'!P2:P859,"Einnahmen")+SUMIFS('P23+P24 monthly Buchungen'!F2:F859,'P23+P24 monthly Buchungen'!D2:D859,$E29,'P23+P24 monthly Buchungen'!C2:C859,"&gt;="&amp;BQ$4,'P23+P24 monthly Buchungen'!C2:C859,"&lt;"&amp;BQ$5+1,'P23+P24 monthly Buchungen'!L2:L859,"Einnahmen")-SUMIFS('P23+P24 monthly Buchungen'!F2:F859,'P23+P24 monthly Buchungen'!D2:D859,$E29,'P23+P24 monthly Buchungen'!C2:C859,"&gt;="&amp;BQ$4,'P23+P24 monthly Buchungen'!C2:C859,"&lt;"&amp;BQ$5+1,'P23+P24 monthly Buchungen'!P2:P859,"Ausgaben")</f>
        <v>264.12</v>
      </c>
      <c r="BR29" s="21"/>
      <c r="BU29" s="29">
        <v>3200</v>
      </c>
      <c r="BV29" s="21"/>
      <c r="BY29" s="29">
        <v>3200</v>
      </c>
      <c r="BZ29" s="21"/>
      <c r="CC29" s="26">
        <f>SUMIFS('P23+P24 monthly Buchungen'!F2:F859,'P23+P24 monthly Buchungen'!D2:D859,$E29,'P23+P24 monthly Buchungen'!C2:C859,"&gt;="&amp;CC$4,'P23+P24 monthly Buchungen'!C2:C859,"&lt;"&amp;CC$5+1,'P23+P24 monthly Buchungen'!L2:L859,"Ausgaben")-SUMIFS('P23+P24 monthly Buchungen'!F2:F859,'P23+P24 monthly Buchungen'!D2:D859,$E29,'P23+P24 monthly Buchungen'!C2:C859,"&gt;="&amp;CC$4,'P23+P24 monthly Buchungen'!C2:C859,"&lt;"&amp;CC$5+1,'P23+P24 monthly Buchungen'!P2:P859,"Einnahmen")+SUMIFS('P23+P24 monthly Buchungen'!F2:F859,'P23+P24 monthly Buchungen'!D2:D859,$E29,'P23+P24 monthly Buchungen'!C2:C859,"&gt;="&amp;CC$4,'P23+P24 monthly Buchungen'!C2:C859,"&lt;"&amp;CC$5+1,'P23+P24 monthly Buchungen'!L2:L859,"Einnahmen")-SUMIFS('P23+P24 monthly Buchungen'!F2:F859,'P23+P24 monthly Buchungen'!D2:D859,$E29,'P23+P24 monthly Buchungen'!C2:C859,"&gt;="&amp;CC$4,'P23+P24 monthly Buchungen'!C2:C859,"&lt;"&amp;CC$5+1,'P23+P24 monthly Buchungen'!P2:P859,"Ausgaben")</f>
        <v>279.90000000000003</v>
      </c>
      <c r="CD29" s="21"/>
      <c r="CG29" s="26">
        <f>SUMIFS('P23+P24 monthly Buchungen'!F2:F859,'P23+P24 monthly Buchungen'!D2:D859,$E29,'P23+P24 monthly Buchungen'!C2:C859,"&gt;="&amp;CG$4,'P23+P24 monthly Buchungen'!C2:C859,"&lt;"&amp;CG$5+1,'P23+P24 monthly Buchungen'!L2:L859,"Ausgaben")-SUMIFS('P23+P24 monthly Buchungen'!F2:F859,'P23+P24 monthly Buchungen'!D2:D859,$E29,'P23+P24 monthly Buchungen'!C2:C859,"&gt;="&amp;CG$4,'P23+P24 monthly Buchungen'!C2:C859,"&lt;"&amp;CG$5+1,'P23+P24 monthly Buchungen'!P2:P859,"Einnahmen")+SUMIFS('P23+P24 monthly Buchungen'!F2:F859,'P23+P24 monthly Buchungen'!D2:D859,$E29,'P23+P24 monthly Buchungen'!C2:C859,"&gt;="&amp;CG$4,'P23+P24 monthly Buchungen'!C2:C859,"&lt;"&amp;CG$5+1,'P23+P24 monthly Buchungen'!L2:L859,"Einnahmen")-SUMIFS('P23+P24 monthly Buchungen'!F2:F859,'P23+P24 monthly Buchungen'!D2:D859,$E29,'P23+P24 monthly Buchungen'!C2:C859,"&gt;="&amp;CG$4,'P23+P24 monthly Buchungen'!C2:C859,"&lt;"&amp;CG$5+1,'P23+P24 monthly Buchungen'!P2:P859,"Ausgaben")</f>
        <v>313.56</v>
      </c>
      <c r="CH29" s="21"/>
      <c r="CK29" s="26">
        <f>SUMIFS('P23+P24 monthly Buchungen'!F2:F859,'P23+P24 monthly Buchungen'!D2:D859,$E29,'P23+P24 monthly Buchungen'!C2:C859,"&gt;="&amp;CK$4,'P23+P24 monthly Buchungen'!C2:C859,"&lt;"&amp;CK$5+1,'P23+P24 monthly Buchungen'!L2:L859,"Ausgaben")-SUMIFS('P23+P24 monthly Buchungen'!F2:F859,'P23+P24 monthly Buchungen'!D2:D859,$E29,'P23+P24 monthly Buchungen'!C2:C859,"&gt;="&amp;CK$4,'P23+P24 monthly Buchungen'!C2:C859,"&lt;"&amp;CK$5+1,'P23+P24 monthly Buchungen'!P2:P859,"Einnahmen")+SUMIFS('P23+P24 monthly Buchungen'!F2:F859,'P23+P24 monthly Buchungen'!D2:D859,$E29,'P23+P24 monthly Buchungen'!C2:C859,"&gt;="&amp;CK$4,'P23+P24 monthly Buchungen'!C2:C859,"&lt;"&amp;CK$5+1,'P23+P24 monthly Buchungen'!L2:L859,"Einnahmen")-SUMIFS('P23+P24 monthly Buchungen'!F2:F859,'P23+P24 monthly Buchungen'!D2:D859,$E29,'P23+P24 monthly Buchungen'!C2:C859,"&gt;="&amp;CK$4,'P23+P24 monthly Buchungen'!C2:C859,"&lt;"&amp;CK$5+1,'P23+P24 monthly Buchungen'!P2:P859,"Ausgaben")</f>
        <v>568.24</v>
      </c>
      <c r="CL29" s="21"/>
      <c r="CO29" s="26">
        <f>SUMIFS('P23+P24 monthly Buchungen'!F2:F859,'P23+P24 monthly Buchungen'!D2:D859,$E29,'P23+P24 monthly Buchungen'!C2:C859,"&gt;="&amp;CO$4,'P23+P24 monthly Buchungen'!C2:C859,"&lt;"&amp;CO$5+1,'P23+P24 monthly Buchungen'!L2:L859,"Ausgaben")-SUMIFS('P23+P24 monthly Buchungen'!F2:F859,'P23+P24 monthly Buchungen'!D2:D859,$E29,'P23+P24 monthly Buchungen'!C2:C859,"&gt;="&amp;CO$4,'P23+P24 monthly Buchungen'!C2:C859,"&lt;"&amp;CO$5+1,'P23+P24 monthly Buchungen'!P2:P859,"Einnahmen")+SUMIFS('P23+P24 monthly Buchungen'!F2:F859,'P23+P24 monthly Buchungen'!D2:D859,$E29,'P23+P24 monthly Buchungen'!C2:C859,"&gt;="&amp;CO$4,'P23+P24 monthly Buchungen'!C2:C859,"&lt;"&amp;CO$5+1,'P23+P24 monthly Buchungen'!L2:L859,"Einnahmen")-SUMIFS('P23+P24 monthly Buchungen'!F2:F859,'P23+P24 monthly Buchungen'!D2:D859,$E29,'P23+P24 monthly Buchungen'!C2:C859,"&gt;="&amp;CO$4,'P23+P24 monthly Buchungen'!C2:C859,"&lt;"&amp;CO$5+1,'P23+P24 monthly Buchungen'!P2:P859,"Ausgaben")</f>
        <v>133.44999999999999</v>
      </c>
      <c r="CP29" s="21"/>
      <c r="CS29" s="26">
        <f>SUMIFS('P23+P24 monthly Buchungen'!F2:F859,'P23+P24 monthly Buchungen'!D2:D859,$E29,'P23+P24 monthly Buchungen'!C2:C859,"&gt;="&amp;CS$4,'P23+P24 monthly Buchungen'!C2:C859,"&lt;"&amp;CS$5+1,'P23+P24 monthly Buchungen'!L2:L859,"Ausgaben")-SUMIFS('P23+P24 monthly Buchungen'!F2:F859,'P23+P24 monthly Buchungen'!D2:D859,$E29,'P23+P24 monthly Buchungen'!C2:C859,"&gt;="&amp;CS$4,'P23+P24 monthly Buchungen'!C2:C859,"&lt;"&amp;CS$5+1,'P23+P24 monthly Buchungen'!P2:P859,"Einnahmen")+SUMIFS('P23+P24 monthly Buchungen'!F2:F859,'P23+P24 monthly Buchungen'!D2:D859,$E29,'P23+P24 monthly Buchungen'!C2:C859,"&gt;="&amp;CS$4,'P23+P24 monthly Buchungen'!C2:C859,"&lt;"&amp;CS$5+1,'P23+P24 monthly Buchungen'!L2:L859,"Einnahmen")-SUMIFS('P23+P24 monthly Buchungen'!F2:F859,'P23+P24 monthly Buchungen'!D2:D859,$E29,'P23+P24 monthly Buchungen'!C2:C859,"&gt;="&amp;CS$4,'P23+P24 monthly Buchungen'!C2:C859,"&lt;"&amp;CS$5+1,'P23+P24 monthly Buchungen'!P2:P859,"Ausgaben")</f>
        <v>204.36</v>
      </c>
      <c r="CT29" s="21"/>
      <c r="CW29" s="26">
        <f>SUMIFS('P23+P24 monthly Buchungen'!F2:F859,'P23+P24 monthly Buchungen'!D2:D859,$E29,'P23+P24 monthly Buchungen'!C2:C859,"&gt;="&amp;CW$4,'P23+P24 monthly Buchungen'!C2:C859,"&lt;"&amp;CW$5+1,'P23+P24 monthly Buchungen'!L2:L859,"Ausgaben")-SUMIFS('P23+P24 monthly Buchungen'!F2:F859,'P23+P24 monthly Buchungen'!D2:D859,$E29,'P23+P24 monthly Buchungen'!C2:C859,"&gt;="&amp;CW$4,'P23+P24 monthly Buchungen'!C2:C859,"&lt;"&amp;CW$5+1,'P23+P24 monthly Buchungen'!P2:P859,"Einnahmen")+SUMIFS('P23+P24 monthly Buchungen'!F2:F859,'P23+P24 monthly Buchungen'!D2:D859,$E29,'P23+P24 monthly Buchungen'!C2:C859,"&gt;="&amp;CW$4,'P23+P24 monthly Buchungen'!C2:C859,"&lt;"&amp;CW$5+1,'P23+P24 monthly Buchungen'!L2:L859,"Einnahmen")-SUMIFS('P23+P24 monthly Buchungen'!F2:F859,'P23+P24 monthly Buchungen'!D2:D859,$E29,'P23+P24 monthly Buchungen'!C2:C859,"&gt;="&amp;CW$4,'P23+P24 monthly Buchungen'!C2:C859,"&lt;"&amp;CW$5+1,'P23+P24 monthly Buchungen'!P2:P859,"Ausgaben")</f>
        <v>166.04999999999998</v>
      </c>
      <c r="CX29" s="21"/>
      <c r="DA29" s="26">
        <f>SUMIFS('P23+P24 monthly Buchungen'!F2:F859,'P23+P24 monthly Buchungen'!D2:D859,$E29,'P23+P24 monthly Buchungen'!C2:C859,"&gt;="&amp;DA$4,'P23+P24 monthly Buchungen'!C2:C859,"&lt;"&amp;DA$5+1,'P23+P24 monthly Buchungen'!L2:L859,"Ausgaben")-SUMIFS('P23+P24 monthly Buchungen'!F2:F859,'P23+P24 monthly Buchungen'!D2:D859,$E29,'P23+P24 monthly Buchungen'!C2:C859,"&gt;="&amp;DA$4,'P23+P24 monthly Buchungen'!C2:C859,"&lt;"&amp;DA$5+1,'P23+P24 monthly Buchungen'!P2:P859,"Einnahmen")+SUMIFS('P23+P24 monthly Buchungen'!F2:F859,'P23+P24 monthly Buchungen'!D2:D859,$E29,'P23+P24 monthly Buchungen'!C2:C859,"&gt;="&amp;DA$4,'P23+P24 monthly Buchungen'!C2:C859,"&lt;"&amp;DA$5+1,'P23+P24 monthly Buchungen'!L2:L859,"Einnahmen")-SUMIFS('P23+P24 monthly Buchungen'!F2:F859,'P23+P24 monthly Buchungen'!D2:D859,$E29,'P23+P24 monthly Buchungen'!C2:C859,"&gt;="&amp;DA$4,'P23+P24 monthly Buchungen'!C2:C859,"&lt;"&amp;DA$5+1,'P23+P24 monthly Buchungen'!P2:P859,"Ausgaben")</f>
        <v>184.2</v>
      </c>
      <c r="DB29" s="21"/>
      <c r="DE29" s="26">
        <f>SUMIFS('P23+P24 monthly Buchungen'!F2:F859,'P23+P24 monthly Buchungen'!D2:D859,$E29,'P23+P24 monthly Buchungen'!C2:C859,"&gt;="&amp;DE$4,'P23+P24 monthly Buchungen'!C2:C859,"&lt;"&amp;DE$5+1,'P23+P24 monthly Buchungen'!L2:L859,"Ausgaben")-SUMIFS('P23+P24 monthly Buchungen'!F2:F859,'P23+P24 monthly Buchungen'!D2:D859,$E29,'P23+P24 monthly Buchungen'!C2:C859,"&gt;="&amp;DE$4,'P23+P24 monthly Buchungen'!C2:C859,"&lt;"&amp;DE$5+1,'P23+P24 monthly Buchungen'!P2:P859,"Einnahmen")+SUMIFS('P23+P24 monthly Buchungen'!F2:F859,'P23+P24 monthly Buchungen'!D2:D859,$E29,'P23+P24 monthly Buchungen'!C2:C859,"&gt;="&amp;DE$4,'P23+P24 monthly Buchungen'!C2:C859,"&lt;"&amp;DE$5+1,'P23+P24 monthly Buchungen'!L2:L859,"Einnahmen")-SUMIFS('P23+P24 monthly Buchungen'!F2:F859,'P23+P24 monthly Buchungen'!D2:D859,$E29,'P23+P24 monthly Buchungen'!C2:C859,"&gt;="&amp;DE$4,'P23+P24 monthly Buchungen'!C2:C859,"&lt;"&amp;DE$5+1,'P23+P24 monthly Buchungen'!P2:P859,"Ausgaben")</f>
        <v>162.40999999999997</v>
      </c>
      <c r="DF29" s="21"/>
      <c r="DI29" s="26">
        <f>SUMIFS('P23+P24 monthly Buchungen'!F2:F859,'P23+P24 monthly Buchungen'!D2:D859,$E29,'P23+P24 monthly Buchungen'!C2:C859,"&gt;="&amp;DI$4,'P23+P24 monthly Buchungen'!C2:C859,"&lt;"&amp;DI$5+1,'P23+P24 monthly Buchungen'!L2:L859,"Ausgaben")-SUMIFS('P23+P24 monthly Buchungen'!F2:F859,'P23+P24 monthly Buchungen'!D2:D859,$E29,'P23+P24 monthly Buchungen'!C2:C859,"&gt;="&amp;DI$4,'P23+P24 monthly Buchungen'!C2:C859,"&lt;"&amp;DI$5+1,'P23+P24 monthly Buchungen'!P2:P859,"Einnahmen")+SUMIFS('P23+P24 monthly Buchungen'!F2:F859,'P23+P24 monthly Buchungen'!D2:D859,$E29,'P23+P24 monthly Buchungen'!C2:C859,"&gt;="&amp;DI$4,'P23+P24 monthly Buchungen'!C2:C859,"&lt;"&amp;DI$5+1,'P23+P24 monthly Buchungen'!L2:L859,"Einnahmen")-SUMIFS('P23+P24 monthly Buchungen'!F2:F859,'P23+P24 monthly Buchungen'!D2:D859,$E29,'P23+P24 monthly Buchungen'!C2:C859,"&gt;="&amp;DI$4,'P23+P24 monthly Buchungen'!C2:C859,"&lt;"&amp;DI$5+1,'P23+P24 monthly Buchungen'!P2:P859,"Ausgaben")</f>
        <v>139.63</v>
      </c>
      <c r="DJ29" s="21"/>
      <c r="DM29" s="26">
        <f>SUMIFS('P23+P24 monthly Buchungen'!F2:F859,'P23+P24 monthly Buchungen'!D2:D859,$E29,'P23+P24 monthly Buchungen'!C2:C859,"&gt;="&amp;DM$4,'P23+P24 monthly Buchungen'!C2:C859,"&lt;"&amp;DM$5+1,'P23+P24 monthly Buchungen'!L2:L859,"Ausgaben")-SUMIFS('P23+P24 monthly Buchungen'!F2:F859,'P23+P24 monthly Buchungen'!D2:D859,$E29,'P23+P24 monthly Buchungen'!C2:C859,"&gt;="&amp;DM$4,'P23+P24 monthly Buchungen'!C2:C859,"&lt;"&amp;DM$5+1,'P23+P24 monthly Buchungen'!P2:P859,"Einnahmen")+SUMIFS('P23+P24 monthly Buchungen'!F2:F859,'P23+P24 monthly Buchungen'!D2:D859,$E29,'P23+P24 monthly Buchungen'!C2:C859,"&gt;="&amp;DM$4,'P23+P24 monthly Buchungen'!C2:C859,"&lt;"&amp;DM$5+1,'P23+P24 monthly Buchungen'!L2:L859,"Einnahmen")-SUMIFS('P23+P24 monthly Buchungen'!F2:F859,'P23+P24 monthly Buchungen'!D2:D859,$E29,'P23+P24 monthly Buchungen'!C2:C859,"&gt;="&amp;DM$4,'P23+P24 monthly Buchungen'!C2:C859,"&lt;"&amp;DM$5+1,'P23+P24 monthly Buchungen'!P2:P859,"Ausgaben")</f>
        <v>280.3</v>
      </c>
      <c r="DN29" s="21"/>
      <c r="DQ29" s="26">
        <f>SUMIFS('P23+P24 monthly Buchungen'!F2:F859,'P23+P24 monthly Buchungen'!D2:D859,$E29,'P23+P24 monthly Buchungen'!C2:C859,"&gt;="&amp;DQ$4,'P23+P24 monthly Buchungen'!C2:C859,"&lt;"&amp;DQ$5+1,'P23+P24 monthly Buchungen'!L2:L859,"Ausgaben")-SUMIFS('P23+P24 monthly Buchungen'!F2:F859,'P23+P24 monthly Buchungen'!D2:D859,$E29,'P23+P24 monthly Buchungen'!C2:C859,"&gt;="&amp;DQ$4,'P23+P24 monthly Buchungen'!C2:C859,"&lt;"&amp;DQ$5+1,'P23+P24 monthly Buchungen'!P2:P859,"Einnahmen")+SUMIFS('P23+P24 monthly Buchungen'!F2:F859,'P23+P24 monthly Buchungen'!D2:D859,$E29,'P23+P24 monthly Buchungen'!C2:C859,"&gt;="&amp;DQ$4,'P23+P24 monthly Buchungen'!C2:C859,"&lt;"&amp;DQ$5+1,'P23+P24 monthly Buchungen'!L2:L859,"Einnahmen")-SUMIFS('P23+P24 monthly Buchungen'!F2:F859,'P23+P24 monthly Buchungen'!D2:D859,$E29,'P23+P24 monthly Buchungen'!C2:C859,"&gt;="&amp;DQ$4,'P23+P24 monthly Buchungen'!C2:C859,"&lt;"&amp;DQ$5+1,'P23+P24 monthly Buchungen'!P2:P859,"Ausgaben")</f>
        <v>106.47</v>
      </c>
      <c r="DR29" s="21"/>
      <c r="DU29" s="26">
        <f>SUMIFS('P23+P24 monthly Buchungen'!F2:F859,'P23+P24 monthly Buchungen'!D2:D859,$E29,'P23+P24 monthly Buchungen'!C2:C859,"&gt;="&amp;DU$4,'P23+P24 monthly Buchungen'!C2:C859,"&lt;"&amp;DU$5+1,'P23+P24 monthly Buchungen'!L2:L859,"Ausgaben")-SUMIFS('P23+P24 monthly Buchungen'!F2:F859,'P23+P24 monthly Buchungen'!D2:D859,$E29,'P23+P24 monthly Buchungen'!C2:C859,"&gt;="&amp;DU$4,'P23+P24 monthly Buchungen'!C2:C859,"&lt;"&amp;DU$5+1,'P23+P24 monthly Buchungen'!P2:P859,"Einnahmen")+SUMIFS('P23+P24 monthly Buchungen'!F2:F859,'P23+P24 monthly Buchungen'!D2:D859,$E29,'P23+P24 monthly Buchungen'!C2:C859,"&gt;="&amp;DU$4,'P23+P24 monthly Buchungen'!C2:C859,"&lt;"&amp;DU$5+1,'P23+P24 monthly Buchungen'!L2:L859,"Einnahmen")-SUMIFS('P23+P24 monthly Buchungen'!F2:F859,'P23+P24 monthly Buchungen'!D2:D859,$E29,'P23+P24 monthly Buchungen'!C2:C859,"&gt;="&amp;DU$4,'P23+P24 monthly Buchungen'!C2:C859,"&lt;"&amp;DU$5+1,'P23+P24 monthly Buchungen'!P2:P859,"Ausgaben")</f>
        <v>180.5</v>
      </c>
      <c r="DV29" s="21"/>
      <c r="DY29" s="29">
        <v>3200</v>
      </c>
      <c r="DZ29" s="21"/>
      <c r="EC29" s="29">
        <v>3200</v>
      </c>
      <c r="ED29" s="21"/>
      <c r="EG29" s="26">
        <f>SUMIFS('P23+P24 monthly Buchungen'!F2:F859,'P23+P24 monthly Buchungen'!D2:D859,$E29,'P23+P24 monthly Buchungen'!C2:C859,"&gt;="&amp;EG$4,'P23+P24 monthly Buchungen'!C2:C859,"&lt;"&amp;EG$5+1,'P23+P24 monthly Buchungen'!L2:L859,"Ausgaben")-SUMIFS('P23+P24 monthly Buchungen'!F2:F859,'P23+P24 monthly Buchungen'!D2:D859,$E29,'P23+P24 monthly Buchungen'!C2:C859,"&gt;="&amp;EG$4,'P23+P24 monthly Buchungen'!C2:C859,"&lt;"&amp;EG$5+1,'P23+P24 monthly Buchungen'!P2:P859,"Einnahmen")+SUMIFS('P23+P24 monthly Buchungen'!F2:F859,'P23+P24 monthly Buchungen'!D2:D859,$E29,'P23+P24 monthly Buchungen'!C2:C859,"&gt;="&amp;EG$4,'P23+P24 monthly Buchungen'!C2:C859,"&lt;"&amp;EG$5+1,'P23+P24 monthly Buchungen'!L2:L859,"Einnahmen")-SUMIFS('P23+P24 monthly Buchungen'!F2:F859,'P23+P24 monthly Buchungen'!D2:D859,$E29,'P23+P24 monthly Buchungen'!C2:C859,"&gt;="&amp;EG$4,'P23+P24 monthly Buchungen'!C2:C859,"&lt;"&amp;EG$5+1,'P23+P24 monthly Buchungen'!P2:P859,"Ausgaben")</f>
        <v>341.88000000000005</v>
      </c>
      <c r="EH29" s="21"/>
      <c r="EK29" s="26">
        <f>SUMIFS('P23+P24 monthly Buchungen'!F2:F859,'P23+P24 monthly Buchungen'!D2:D859,$E29,'P23+P24 monthly Buchungen'!C2:C859,"&gt;="&amp;EK$4,'P23+P24 monthly Buchungen'!C2:C859,"&lt;"&amp;EK$5+1,'P23+P24 monthly Buchungen'!L2:L859,"Ausgaben")-SUMIFS('P23+P24 monthly Buchungen'!F2:F859,'P23+P24 monthly Buchungen'!D2:D859,$E29,'P23+P24 monthly Buchungen'!C2:C859,"&gt;="&amp;EK$4,'P23+P24 monthly Buchungen'!C2:C859,"&lt;"&amp;EK$5+1,'P23+P24 monthly Buchungen'!P2:P859,"Einnahmen")+SUMIFS('P23+P24 monthly Buchungen'!F2:F859,'P23+P24 monthly Buchungen'!D2:D859,$E29,'P23+P24 monthly Buchungen'!C2:C859,"&gt;="&amp;EK$4,'P23+P24 monthly Buchungen'!C2:C859,"&lt;"&amp;EK$5+1,'P23+P24 monthly Buchungen'!L2:L859,"Einnahmen")-SUMIFS('P23+P24 monthly Buchungen'!F2:F859,'P23+P24 monthly Buchungen'!D2:D859,$E29,'P23+P24 monthly Buchungen'!C2:C859,"&gt;="&amp;EK$4,'P23+P24 monthly Buchungen'!C2:C859,"&lt;"&amp;EK$5+1,'P23+P24 monthly Buchungen'!P2:P859,"Ausgaben")</f>
        <v>213.92</v>
      </c>
      <c r="EL29" s="21"/>
      <c r="EO29" s="26">
        <f>SUMIFS('P23+P24 monthly Buchungen'!F2:F859,'P23+P24 monthly Buchungen'!D2:D859,$E29,'P23+P24 monthly Buchungen'!C2:C859,"&gt;="&amp;EO$4,'P23+P24 monthly Buchungen'!C2:C859,"&lt;"&amp;EO$5+1,'P23+P24 monthly Buchungen'!L2:L859,"Ausgaben")-SUMIFS('P23+P24 monthly Buchungen'!F2:F859,'P23+P24 monthly Buchungen'!D2:D859,$E29,'P23+P24 monthly Buchungen'!C2:C859,"&gt;="&amp;EO$4,'P23+P24 monthly Buchungen'!C2:C859,"&lt;"&amp;EO$5+1,'P23+P24 monthly Buchungen'!P2:P859,"Einnahmen")+SUMIFS('P23+P24 monthly Buchungen'!F2:F859,'P23+P24 monthly Buchungen'!D2:D859,$E29,'P23+P24 monthly Buchungen'!C2:C859,"&gt;="&amp;EO$4,'P23+P24 monthly Buchungen'!C2:C859,"&lt;"&amp;EO$5+1,'P23+P24 monthly Buchungen'!L2:L859,"Einnahmen")-SUMIFS('P23+P24 monthly Buchungen'!F2:F859,'P23+P24 monthly Buchungen'!D2:D859,$E29,'P23+P24 monthly Buchungen'!C2:C859,"&gt;="&amp;EO$4,'P23+P24 monthly Buchungen'!C2:C859,"&lt;"&amp;EO$5+1,'P23+P24 monthly Buchungen'!P2:P859,"Ausgaben")</f>
        <v>390.47999999999996</v>
      </c>
      <c r="EP29" s="21"/>
      <c r="ES29" s="26">
        <f>SUMIFS('P23+P24 monthly Buchungen'!F2:F859,'P23+P24 monthly Buchungen'!D2:D859,$E29,'P23+P24 monthly Buchungen'!C2:C859,"&gt;="&amp;ES$4,'P23+P24 monthly Buchungen'!C2:C859,"&lt;"&amp;ES$5+1,'P23+P24 monthly Buchungen'!L2:L859,"Ausgaben")-SUMIFS('P23+P24 monthly Buchungen'!F2:F859,'P23+P24 monthly Buchungen'!D2:D859,$E29,'P23+P24 monthly Buchungen'!C2:C859,"&gt;="&amp;ES$4,'P23+P24 monthly Buchungen'!C2:C859,"&lt;"&amp;ES$5+1,'P23+P24 monthly Buchungen'!P2:P859,"Einnahmen")+SUMIFS('P23+P24 monthly Buchungen'!F2:F859,'P23+P24 monthly Buchungen'!D2:D859,$E29,'P23+P24 monthly Buchungen'!C2:C859,"&gt;="&amp;ES$4,'P23+P24 monthly Buchungen'!C2:C859,"&lt;"&amp;ES$5+1,'P23+P24 monthly Buchungen'!L2:L859,"Einnahmen")-SUMIFS('P23+P24 monthly Buchungen'!F2:F859,'P23+P24 monthly Buchungen'!D2:D859,$E29,'P23+P24 monthly Buchungen'!C2:C859,"&gt;="&amp;ES$4,'P23+P24 monthly Buchungen'!C2:C859,"&lt;"&amp;ES$5+1,'P23+P24 monthly Buchungen'!P2:P859,"Ausgaben")</f>
        <v>155.13999999999999</v>
      </c>
      <c r="ET29" s="21"/>
      <c r="EW29" s="26">
        <f>SUMIFS('P23+P24 monthly Buchungen'!F2:F859,'P23+P24 monthly Buchungen'!D2:D859,$E29,'P23+P24 monthly Buchungen'!C2:C859,"&gt;="&amp;EW$4,'P23+P24 monthly Buchungen'!C2:C859,"&lt;"&amp;EW$5+1,'P23+P24 monthly Buchungen'!L2:L859,"Ausgaben")-SUMIFS('P23+P24 monthly Buchungen'!F2:F859,'P23+P24 monthly Buchungen'!D2:D859,$E29,'P23+P24 monthly Buchungen'!C2:C859,"&gt;="&amp;EW$4,'P23+P24 monthly Buchungen'!C2:C859,"&lt;"&amp;EW$5+1,'P23+P24 monthly Buchungen'!P2:P859,"Einnahmen")+SUMIFS('P23+P24 monthly Buchungen'!F2:F859,'P23+P24 monthly Buchungen'!D2:D859,$E29,'P23+P24 monthly Buchungen'!C2:C859,"&gt;="&amp;EW$4,'P23+P24 monthly Buchungen'!C2:C859,"&lt;"&amp;EW$5+1,'P23+P24 monthly Buchungen'!L2:L859,"Einnahmen")-SUMIFS('P23+P24 monthly Buchungen'!F2:F859,'P23+P24 monthly Buchungen'!D2:D859,$E29,'P23+P24 monthly Buchungen'!C2:C859,"&gt;="&amp;EW$4,'P23+P24 monthly Buchungen'!C2:C859,"&lt;"&amp;EW$5+1,'P23+P24 monthly Buchungen'!P2:P859,"Ausgaben")</f>
        <v>201.59</v>
      </c>
      <c r="EX29" s="21"/>
      <c r="FA29" s="26">
        <f>SUMIFS('P23+P24 monthly Buchungen'!F2:F859,'P23+P24 monthly Buchungen'!D2:D859,$E29,'P23+P24 monthly Buchungen'!C2:C859,"&gt;="&amp;FA$4,'P23+P24 monthly Buchungen'!C2:C859,"&lt;"&amp;FA$5+1,'P23+P24 monthly Buchungen'!L2:L859,"Ausgaben")-SUMIFS('P23+P24 monthly Buchungen'!F2:F859,'P23+P24 monthly Buchungen'!D2:D859,$E29,'P23+P24 monthly Buchungen'!C2:C859,"&gt;="&amp;FA$4,'P23+P24 monthly Buchungen'!C2:C859,"&lt;"&amp;FA$5+1,'P23+P24 monthly Buchungen'!P2:P859,"Einnahmen")+SUMIFS('P23+P24 monthly Buchungen'!F2:F859,'P23+P24 monthly Buchungen'!D2:D859,$E29,'P23+P24 monthly Buchungen'!C2:C859,"&gt;="&amp;FA$4,'P23+P24 monthly Buchungen'!C2:C859,"&lt;"&amp;FA$5+1,'P23+P24 monthly Buchungen'!L2:L859,"Einnahmen")-SUMIFS('P23+P24 monthly Buchungen'!F2:F859,'P23+P24 monthly Buchungen'!D2:D859,$E29,'P23+P24 monthly Buchungen'!C2:C859,"&gt;="&amp;FA$4,'P23+P24 monthly Buchungen'!C2:C859,"&lt;"&amp;FA$5+1,'P23+P24 monthly Buchungen'!P2:P859,"Ausgaben")</f>
        <v>0</v>
      </c>
      <c r="FB29" s="21"/>
      <c r="FE29" s="26">
        <f>SUMIFS('P23+P24 monthly Buchungen'!F2:F859,'P23+P24 monthly Buchungen'!D2:D859,$E29,'P23+P24 monthly Buchungen'!C2:C859,"&gt;="&amp;FE$4,'P23+P24 monthly Buchungen'!C2:C859,"&lt;"&amp;FE$5+1,'P23+P24 monthly Buchungen'!L2:L859,"Ausgaben")-SUMIFS('P23+P24 monthly Buchungen'!F2:F859,'P23+P24 monthly Buchungen'!D2:D859,$E29,'P23+P24 monthly Buchungen'!C2:C859,"&gt;="&amp;FE$4,'P23+P24 monthly Buchungen'!C2:C859,"&lt;"&amp;FE$5+1,'P23+P24 monthly Buchungen'!P2:P859,"Einnahmen")+SUMIFS('P23+P24 monthly Buchungen'!F2:F859,'P23+P24 monthly Buchungen'!D2:D859,$E29,'P23+P24 monthly Buchungen'!C2:C859,"&gt;="&amp;FE$4,'P23+P24 monthly Buchungen'!C2:C859,"&lt;"&amp;FE$5+1,'P23+P24 monthly Buchungen'!L2:L859,"Einnahmen")-SUMIFS('P23+P24 monthly Buchungen'!F2:F859,'P23+P24 monthly Buchungen'!D2:D859,$E29,'P23+P24 monthly Buchungen'!C2:C859,"&gt;="&amp;FE$4,'P23+P24 monthly Buchungen'!C2:C859,"&lt;"&amp;FE$5+1,'P23+P24 monthly Buchungen'!P2:P859,"Ausgaben")</f>
        <v>0</v>
      </c>
      <c r="FF29" s="21"/>
      <c r="FI29" s="26">
        <f>SUMIFS('P23+P24 monthly Buchungen'!F2:F859,'P23+P24 monthly Buchungen'!D2:D859,$E29,'P23+P24 monthly Buchungen'!C2:C859,"&gt;="&amp;FI$4,'P23+P24 monthly Buchungen'!C2:C859,"&lt;"&amp;FI$5+1,'P23+P24 monthly Buchungen'!L2:L859,"Ausgaben")-SUMIFS('P23+P24 monthly Buchungen'!F2:F859,'P23+P24 monthly Buchungen'!D2:D859,$E29,'P23+P24 monthly Buchungen'!C2:C859,"&gt;="&amp;FI$4,'P23+P24 monthly Buchungen'!C2:C859,"&lt;"&amp;FI$5+1,'P23+P24 monthly Buchungen'!P2:P859,"Einnahmen")+SUMIFS('P23+P24 monthly Buchungen'!F2:F859,'P23+P24 monthly Buchungen'!D2:D859,$E29,'P23+P24 monthly Buchungen'!C2:C859,"&gt;="&amp;FI$4,'P23+P24 monthly Buchungen'!C2:C859,"&lt;"&amp;FI$5+1,'P23+P24 monthly Buchungen'!L2:L859,"Einnahmen")-SUMIFS('P23+P24 monthly Buchungen'!F2:F859,'P23+P24 monthly Buchungen'!D2:D859,$E29,'P23+P24 monthly Buchungen'!C2:C859,"&gt;="&amp;FI$4,'P23+P24 monthly Buchungen'!C2:C859,"&lt;"&amp;FI$5+1,'P23+P24 monthly Buchungen'!P2:P859,"Ausgaben")</f>
        <v>0</v>
      </c>
      <c r="FJ29" s="21"/>
      <c r="FM29" s="26">
        <f>SUMIFS('P23+P24 monthly Buchungen'!F2:F859,'P23+P24 monthly Buchungen'!D2:D859,$E29,'P23+P24 monthly Buchungen'!C2:C859,"&gt;="&amp;FM$4,'P23+P24 monthly Buchungen'!C2:C859,"&lt;"&amp;FM$5+1,'P23+P24 monthly Buchungen'!L2:L859,"Ausgaben")-SUMIFS('P23+P24 monthly Buchungen'!F2:F859,'P23+P24 monthly Buchungen'!D2:D859,$E29,'P23+P24 monthly Buchungen'!C2:C859,"&gt;="&amp;FM$4,'P23+P24 monthly Buchungen'!C2:C859,"&lt;"&amp;FM$5+1,'P23+P24 monthly Buchungen'!P2:P859,"Einnahmen")+SUMIFS('P23+P24 monthly Buchungen'!F2:F859,'P23+P24 monthly Buchungen'!D2:D859,$E29,'P23+P24 monthly Buchungen'!C2:C859,"&gt;="&amp;FM$4,'P23+P24 monthly Buchungen'!C2:C859,"&lt;"&amp;FM$5+1,'P23+P24 monthly Buchungen'!L2:L859,"Einnahmen")-SUMIFS('P23+P24 monthly Buchungen'!F2:F859,'P23+P24 monthly Buchungen'!D2:D859,$E29,'P23+P24 monthly Buchungen'!C2:C859,"&gt;="&amp;FM$4,'P23+P24 monthly Buchungen'!C2:C859,"&lt;"&amp;FM$5+1,'P23+P24 monthly Buchungen'!P2:P859,"Ausgaben")</f>
        <v>0</v>
      </c>
      <c r="FN29" s="21"/>
      <c r="FQ29" s="26">
        <f>SUMIFS('P23+P24 monthly Buchungen'!F2:F859,'P23+P24 monthly Buchungen'!D2:D859,$E29,'P23+P24 monthly Buchungen'!C2:C859,"&gt;="&amp;FQ$4,'P23+P24 monthly Buchungen'!C2:C859,"&lt;"&amp;FQ$5+1,'P23+P24 monthly Buchungen'!L2:L859,"Ausgaben")-SUMIFS('P23+P24 monthly Buchungen'!F2:F859,'P23+P24 monthly Buchungen'!D2:D859,$E29,'P23+P24 monthly Buchungen'!C2:C859,"&gt;="&amp;FQ$4,'P23+P24 monthly Buchungen'!C2:C859,"&lt;"&amp;FQ$5+1,'P23+P24 monthly Buchungen'!P2:P859,"Einnahmen")+SUMIFS('P23+P24 monthly Buchungen'!F2:F859,'P23+P24 monthly Buchungen'!D2:D859,$E29,'P23+P24 monthly Buchungen'!C2:C859,"&gt;="&amp;FQ$4,'P23+P24 monthly Buchungen'!C2:C859,"&lt;"&amp;FQ$5+1,'P23+P24 monthly Buchungen'!L2:L859,"Einnahmen")-SUMIFS('P23+P24 monthly Buchungen'!F2:F859,'P23+P24 monthly Buchungen'!D2:D859,$E29,'P23+P24 monthly Buchungen'!C2:C859,"&gt;="&amp;FQ$4,'P23+P24 monthly Buchungen'!C2:C859,"&lt;"&amp;FQ$5+1,'P23+P24 monthly Buchungen'!P2:P859,"Ausgaben")</f>
        <v>0</v>
      </c>
      <c r="FR29" s="21"/>
      <c r="FU29" s="26">
        <f>SUMIFS('P23+P24 monthly Buchungen'!F2:F859,'P23+P24 monthly Buchungen'!D2:D859,$E29,'P23+P24 monthly Buchungen'!C2:C859,"&gt;="&amp;FU$4,'P23+P24 monthly Buchungen'!C2:C859,"&lt;"&amp;FU$5+1,'P23+P24 monthly Buchungen'!L2:L859,"Ausgaben")-SUMIFS('P23+P24 monthly Buchungen'!F2:F859,'P23+P24 monthly Buchungen'!D2:D859,$E29,'P23+P24 monthly Buchungen'!C2:C859,"&gt;="&amp;FU$4,'P23+P24 monthly Buchungen'!C2:C859,"&lt;"&amp;FU$5+1,'P23+P24 monthly Buchungen'!P2:P859,"Einnahmen")+SUMIFS('P23+P24 monthly Buchungen'!F2:F859,'P23+P24 monthly Buchungen'!D2:D859,$E29,'P23+P24 monthly Buchungen'!C2:C859,"&gt;="&amp;FU$4,'P23+P24 monthly Buchungen'!C2:C859,"&lt;"&amp;FU$5+1,'P23+P24 monthly Buchungen'!L2:L859,"Einnahmen")-SUMIFS('P23+P24 monthly Buchungen'!F2:F859,'P23+P24 monthly Buchungen'!D2:D859,$E29,'P23+P24 monthly Buchungen'!C2:C859,"&gt;="&amp;FU$4,'P23+P24 monthly Buchungen'!C2:C859,"&lt;"&amp;FU$5+1,'P23+P24 monthly Buchungen'!P2:P859,"Ausgaben")</f>
        <v>0</v>
      </c>
      <c r="FV29" s="21"/>
      <c r="FY29" s="26">
        <f>SUMIFS('P23+P24 monthly Buchungen'!F2:F859,'P23+P24 monthly Buchungen'!D2:D859,$E29,'P23+P24 monthly Buchungen'!C2:C859,"&gt;="&amp;FY$4,'P23+P24 monthly Buchungen'!C2:C859,"&lt;"&amp;FY$5+1,'P23+P24 monthly Buchungen'!L2:L859,"Ausgaben")-SUMIFS('P23+P24 monthly Buchungen'!F2:F859,'P23+P24 monthly Buchungen'!D2:D859,$E29,'P23+P24 monthly Buchungen'!C2:C859,"&gt;="&amp;FY$4,'P23+P24 monthly Buchungen'!C2:C859,"&lt;"&amp;FY$5+1,'P23+P24 monthly Buchungen'!P2:P859,"Einnahmen")+SUMIFS('P23+P24 monthly Buchungen'!F2:F859,'P23+P24 monthly Buchungen'!D2:D859,$E29,'P23+P24 monthly Buchungen'!C2:C859,"&gt;="&amp;FY$4,'P23+P24 monthly Buchungen'!C2:C859,"&lt;"&amp;FY$5+1,'P23+P24 monthly Buchungen'!L2:L859,"Einnahmen")-SUMIFS('P23+P24 monthly Buchungen'!F2:F859,'P23+P24 monthly Buchungen'!D2:D859,$E29,'P23+P24 monthly Buchungen'!C2:C859,"&gt;="&amp;FY$4,'P23+P24 monthly Buchungen'!C2:C859,"&lt;"&amp;FY$5+1,'P23+P24 monthly Buchungen'!P2:P859,"Ausgaben")</f>
        <v>0</v>
      </c>
      <c r="FZ29" s="21"/>
      <c r="GC29" s="26">
        <f>SUMIFS('P23+P24 monthly Buchungen'!F2:F859,'P23+P24 monthly Buchungen'!D2:D859,$E29,'P23+P24 monthly Buchungen'!C2:C859,"&gt;="&amp;GC$4,'P23+P24 monthly Buchungen'!C2:C859,"&lt;"&amp;GC$5+1,'P23+P24 monthly Buchungen'!L2:L859,"Ausgaben")-SUMIFS('P23+P24 monthly Buchungen'!F2:F859,'P23+P24 monthly Buchungen'!D2:D859,$E29,'P23+P24 monthly Buchungen'!C2:C859,"&gt;="&amp;GC$4,'P23+P24 monthly Buchungen'!C2:C859,"&lt;"&amp;GC$5+1,'P23+P24 monthly Buchungen'!P2:P859,"Einnahmen")+SUMIFS('P23+P24 monthly Buchungen'!F2:F859,'P23+P24 monthly Buchungen'!D2:D859,$E29,'P23+P24 monthly Buchungen'!C2:C859,"&gt;="&amp;GC$4,'P23+P24 monthly Buchungen'!C2:C859,"&lt;"&amp;GC$5+1,'P23+P24 monthly Buchungen'!L2:L859,"Einnahmen")-SUMIFS('P23+P24 monthly Buchungen'!F2:F859,'P23+P24 monthly Buchungen'!D2:D859,$E29,'P23+P24 monthly Buchungen'!C2:C859,"&gt;="&amp;GC$4,'P23+P24 monthly Buchungen'!C2:C859,"&lt;"&amp;GC$5+1,'P23+P24 monthly Buchungen'!P2:P859,"Ausgaben")</f>
        <v>0</v>
      </c>
    </row>
    <row r="30" spans="3:185" x14ac:dyDescent="0.2">
      <c r="D30" t="s">
        <v>5539</v>
      </c>
      <c r="E30" t="s">
        <v>3274</v>
      </c>
      <c r="F30" s="21"/>
      <c r="I30" s="29">
        <v>12000</v>
      </c>
      <c r="J30" s="21"/>
      <c r="M30" s="29">
        <v>4000</v>
      </c>
      <c r="N30" s="21"/>
      <c r="Q30" s="29">
        <v>4000</v>
      </c>
      <c r="R30" s="21"/>
      <c r="U30" s="26">
        <f>SUMIFS('P23+P24 monthly Buchungen'!F2:F859,'P23+P24 monthly Buchungen'!D2:D859,$E30,'P23+P24 monthly Buchungen'!C2:C859,"&gt;="&amp;U$4,'P23+P24 monthly Buchungen'!C2:C859,"&lt;"&amp;U$5+1,'P23+P24 monthly Buchungen'!L2:L859,"Ausgaben")-SUMIFS('P23+P24 monthly Buchungen'!F2:F859,'P23+P24 monthly Buchungen'!D2:D859,$E30,'P23+P24 monthly Buchungen'!C2:C859,"&gt;="&amp;U$4,'P23+P24 monthly Buchungen'!C2:C859,"&lt;"&amp;U$5+1,'P23+P24 monthly Buchungen'!P2:P859,"Einnahmen")+SUMIFS('P23+P24 monthly Buchungen'!F2:F859,'P23+P24 monthly Buchungen'!D2:D859,$E30,'P23+P24 monthly Buchungen'!C2:C859,"&gt;="&amp;U$4,'P23+P24 monthly Buchungen'!C2:C859,"&lt;"&amp;U$5+1,'P23+P24 monthly Buchungen'!L2:L859,"Einnahmen")-SUMIFS('P23+P24 monthly Buchungen'!F2:F859,'P23+P24 monthly Buchungen'!D2:D859,$E30,'P23+P24 monthly Buchungen'!C2:C859,"&gt;="&amp;U$4,'P23+P24 monthly Buchungen'!C2:C859,"&lt;"&amp;U$5+1,'P23+P24 monthly Buchungen'!P2:P859,"Ausgaben")</f>
        <v>0</v>
      </c>
      <c r="V30" s="21"/>
      <c r="Y30" s="26">
        <f>SUMIFS('P23+P24 monthly Buchungen'!F2:F859,'P23+P24 monthly Buchungen'!D2:D859,$E30,'P23+P24 monthly Buchungen'!C2:C859,"&gt;="&amp;Y$4,'P23+P24 monthly Buchungen'!C2:C859,"&lt;"&amp;Y$5+1,'P23+P24 monthly Buchungen'!L2:L859,"Ausgaben")-SUMIFS('P23+P24 monthly Buchungen'!F2:F859,'P23+P24 monthly Buchungen'!D2:D859,$E30,'P23+P24 monthly Buchungen'!C2:C859,"&gt;="&amp;Y$4,'P23+P24 monthly Buchungen'!C2:C859,"&lt;"&amp;Y$5+1,'P23+P24 monthly Buchungen'!P2:P859,"Einnahmen")+SUMIFS('P23+P24 monthly Buchungen'!F2:F859,'P23+P24 monthly Buchungen'!D2:D859,$E30,'P23+P24 monthly Buchungen'!C2:C859,"&gt;="&amp;Y$4,'P23+P24 monthly Buchungen'!C2:C859,"&lt;"&amp;Y$5+1,'P23+P24 monthly Buchungen'!L2:L859,"Einnahmen")-SUMIFS('P23+P24 monthly Buchungen'!F2:F859,'P23+P24 monthly Buchungen'!D2:D859,$E30,'P23+P24 monthly Buchungen'!C2:C859,"&gt;="&amp;Y$4,'P23+P24 monthly Buchungen'!C2:C859,"&lt;"&amp;Y$5+1,'P23+P24 monthly Buchungen'!P2:P859,"Ausgaben")</f>
        <v>0</v>
      </c>
      <c r="Z30" s="21"/>
      <c r="AC30" s="26">
        <f>SUMIFS('P23+P24 monthly Buchungen'!F2:F859,'P23+P24 monthly Buchungen'!D2:D859,$E30,'P23+P24 monthly Buchungen'!C2:C859,"&gt;="&amp;AC$4,'P23+P24 monthly Buchungen'!C2:C859,"&lt;"&amp;AC$5+1,'P23+P24 monthly Buchungen'!L2:L859,"Ausgaben")-SUMIFS('P23+P24 monthly Buchungen'!F2:F859,'P23+P24 monthly Buchungen'!D2:D859,$E30,'P23+P24 monthly Buchungen'!C2:C859,"&gt;="&amp;AC$4,'P23+P24 monthly Buchungen'!C2:C859,"&lt;"&amp;AC$5+1,'P23+P24 monthly Buchungen'!P2:P859,"Einnahmen")+SUMIFS('P23+P24 monthly Buchungen'!F2:F859,'P23+P24 monthly Buchungen'!D2:D859,$E30,'P23+P24 monthly Buchungen'!C2:C859,"&gt;="&amp;AC$4,'P23+P24 monthly Buchungen'!C2:C859,"&lt;"&amp;AC$5+1,'P23+P24 monthly Buchungen'!L2:L859,"Einnahmen")-SUMIFS('P23+P24 monthly Buchungen'!F2:F859,'P23+P24 monthly Buchungen'!D2:D859,$E30,'P23+P24 monthly Buchungen'!C2:C859,"&gt;="&amp;AC$4,'P23+P24 monthly Buchungen'!C2:C859,"&lt;"&amp;AC$5+1,'P23+P24 monthly Buchungen'!P2:P859,"Ausgaben")</f>
        <v>0</v>
      </c>
      <c r="AD30" s="21"/>
      <c r="AG30" s="26">
        <f>SUMIFS('P23+P24 monthly Buchungen'!F2:F859,'P23+P24 monthly Buchungen'!D2:D859,$E30,'P23+P24 monthly Buchungen'!C2:C859,"&gt;="&amp;AG$4,'P23+P24 monthly Buchungen'!C2:C859,"&lt;"&amp;AG$5+1,'P23+P24 monthly Buchungen'!L2:L859,"Ausgaben")-SUMIFS('P23+P24 monthly Buchungen'!F2:F859,'P23+P24 monthly Buchungen'!D2:D859,$E30,'P23+P24 monthly Buchungen'!C2:C859,"&gt;="&amp;AG$4,'P23+P24 monthly Buchungen'!C2:C859,"&lt;"&amp;AG$5+1,'P23+P24 monthly Buchungen'!P2:P859,"Einnahmen")+SUMIFS('P23+P24 monthly Buchungen'!F2:F859,'P23+P24 monthly Buchungen'!D2:D859,$E30,'P23+P24 monthly Buchungen'!C2:C859,"&gt;="&amp;AG$4,'P23+P24 monthly Buchungen'!C2:C859,"&lt;"&amp;AG$5+1,'P23+P24 monthly Buchungen'!L2:L859,"Einnahmen")-SUMIFS('P23+P24 monthly Buchungen'!F2:F859,'P23+P24 monthly Buchungen'!D2:D859,$E30,'P23+P24 monthly Buchungen'!C2:C859,"&gt;="&amp;AG$4,'P23+P24 monthly Buchungen'!C2:C859,"&lt;"&amp;AG$5+1,'P23+P24 monthly Buchungen'!P2:P859,"Ausgaben")</f>
        <v>0</v>
      </c>
      <c r="AH30" s="21"/>
      <c r="AK30" s="26">
        <f>SUMIFS('P23+P24 monthly Buchungen'!F2:F859,'P23+P24 monthly Buchungen'!D2:D859,$E30,'P23+P24 monthly Buchungen'!C2:C859,"&gt;="&amp;AK$4,'P23+P24 monthly Buchungen'!C2:C859,"&lt;"&amp;AK$5+1,'P23+P24 monthly Buchungen'!L2:L859,"Ausgaben")-SUMIFS('P23+P24 monthly Buchungen'!F2:F859,'P23+P24 monthly Buchungen'!D2:D859,$E30,'P23+P24 monthly Buchungen'!C2:C859,"&gt;="&amp;AK$4,'P23+P24 monthly Buchungen'!C2:C859,"&lt;"&amp;AK$5+1,'P23+P24 monthly Buchungen'!P2:P859,"Einnahmen")+SUMIFS('P23+P24 monthly Buchungen'!F2:F859,'P23+P24 monthly Buchungen'!D2:D859,$E30,'P23+P24 monthly Buchungen'!C2:C859,"&gt;="&amp;AK$4,'P23+P24 monthly Buchungen'!C2:C859,"&lt;"&amp;AK$5+1,'P23+P24 monthly Buchungen'!L2:L859,"Einnahmen")-SUMIFS('P23+P24 monthly Buchungen'!F2:F859,'P23+P24 monthly Buchungen'!D2:D859,$E30,'P23+P24 monthly Buchungen'!C2:C859,"&gt;="&amp;AK$4,'P23+P24 monthly Buchungen'!C2:C859,"&lt;"&amp;AK$5+1,'P23+P24 monthly Buchungen'!P2:P859,"Ausgaben")</f>
        <v>0</v>
      </c>
      <c r="AL30" s="21"/>
      <c r="AO30" s="26">
        <f>SUMIFS('P23+P24 monthly Buchungen'!F2:F859,'P23+P24 monthly Buchungen'!D2:D859,$E30,'P23+P24 monthly Buchungen'!C2:C859,"&gt;="&amp;AO$4,'P23+P24 monthly Buchungen'!C2:C859,"&lt;"&amp;AO$5+1,'P23+P24 monthly Buchungen'!L2:L859,"Ausgaben")-SUMIFS('P23+P24 monthly Buchungen'!F2:F859,'P23+P24 monthly Buchungen'!D2:D859,$E30,'P23+P24 monthly Buchungen'!C2:C859,"&gt;="&amp;AO$4,'P23+P24 monthly Buchungen'!C2:C859,"&lt;"&amp;AO$5+1,'P23+P24 monthly Buchungen'!P2:P859,"Einnahmen")+SUMIFS('P23+P24 monthly Buchungen'!F2:F859,'P23+P24 monthly Buchungen'!D2:D859,$E30,'P23+P24 monthly Buchungen'!C2:C859,"&gt;="&amp;AO$4,'P23+P24 monthly Buchungen'!C2:C859,"&lt;"&amp;AO$5+1,'P23+P24 monthly Buchungen'!L2:L859,"Einnahmen")-SUMIFS('P23+P24 monthly Buchungen'!F2:F859,'P23+P24 monthly Buchungen'!D2:D859,$E30,'P23+P24 monthly Buchungen'!C2:C859,"&gt;="&amp;AO$4,'P23+P24 monthly Buchungen'!C2:C859,"&lt;"&amp;AO$5+1,'P23+P24 monthly Buchungen'!P2:P859,"Ausgaben")</f>
        <v>0</v>
      </c>
      <c r="AP30" s="21"/>
      <c r="AS30" s="26">
        <f>SUMIFS('P23+P24 monthly Buchungen'!F2:F859,'P23+P24 monthly Buchungen'!D2:D859,$E30,'P23+P24 monthly Buchungen'!C2:C859,"&gt;="&amp;AS$4,'P23+P24 monthly Buchungen'!C2:C859,"&lt;"&amp;AS$5+1,'P23+P24 monthly Buchungen'!L2:L859,"Ausgaben")-SUMIFS('P23+P24 monthly Buchungen'!F2:F859,'P23+P24 monthly Buchungen'!D2:D859,$E30,'P23+P24 monthly Buchungen'!C2:C859,"&gt;="&amp;AS$4,'P23+P24 monthly Buchungen'!C2:C859,"&lt;"&amp;AS$5+1,'P23+P24 monthly Buchungen'!P2:P859,"Einnahmen")+SUMIFS('P23+P24 monthly Buchungen'!F2:F859,'P23+P24 monthly Buchungen'!D2:D859,$E30,'P23+P24 monthly Buchungen'!C2:C859,"&gt;="&amp;AS$4,'P23+P24 monthly Buchungen'!C2:C859,"&lt;"&amp;AS$5+1,'P23+P24 monthly Buchungen'!L2:L859,"Einnahmen")-SUMIFS('P23+P24 monthly Buchungen'!F2:F859,'P23+P24 monthly Buchungen'!D2:D859,$E30,'P23+P24 monthly Buchungen'!C2:C859,"&gt;="&amp;AS$4,'P23+P24 monthly Buchungen'!C2:C859,"&lt;"&amp;AS$5+1,'P23+P24 monthly Buchungen'!P2:P859,"Ausgaben")</f>
        <v>0</v>
      </c>
      <c r="AT30" s="21"/>
      <c r="AW30" s="26">
        <f>SUMIFS('P23+P24 monthly Buchungen'!F2:F859,'P23+P24 monthly Buchungen'!D2:D859,$E30,'P23+P24 monthly Buchungen'!C2:C859,"&gt;="&amp;AW$4,'P23+P24 monthly Buchungen'!C2:C859,"&lt;"&amp;AW$5+1,'P23+P24 monthly Buchungen'!L2:L859,"Ausgaben")-SUMIFS('P23+P24 monthly Buchungen'!F2:F859,'P23+P24 monthly Buchungen'!D2:D859,$E30,'P23+P24 monthly Buchungen'!C2:C859,"&gt;="&amp;AW$4,'P23+P24 monthly Buchungen'!C2:C859,"&lt;"&amp;AW$5+1,'P23+P24 monthly Buchungen'!P2:P859,"Einnahmen")+SUMIFS('P23+P24 monthly Buchungen'!F2:F859,'P23+P24 monthly Buchungen'!D2:D859,$E30,'P23+P24 monthly Buchungen'!C2:C859,"&gt;="&amp;AW$4,'P23+P24 monthly Buchungen'!C2:C859,"&lt;"&amp;AW$5+1,'P23+P24 monthly Buchungen'!L2:L859,"Einnahmen")-SUMIFS('P23+P24 monthly Buchungen'!F2:F859,'P23+P24 monthly Buchungen'!D2:D859,$E30,'P23+P24 monthly Buchungen'!C2:C859,"&gt;="&amp;AW$4,'P23+P24 monthly Buchungen'!C2:C859,"&lt;"&amp;AW$5+1,'P23+P24 monthly Buchungen'!P2:P859,"Ausgaben")</f>
        <v>0</v>
      </c>
      <c r="AX30" s="21"/>
      <c r="BA30" s="26">
        <f>SUMIFS('P23+P24 monthly Buchungen'!F2:F859,'P23+P24 monthly Buchungen'!D2:D859,$E30,'P23+P24 monthly Buchungen'!C2:C859,"&gt;="&amp;BA$4,'P23+P24 monthly Buchungen'!C2:C859,"&lt;"&amp;BA$5+1,'P23+P24 monthly Buchungen'!L2:L859,"Ausgaben")-SUMIFS('P23+P24 monthly Buchungen'!F2:F859,'P23+P24 monthly Buchungen'!D2:D859,$E30,'P23+P24 monthly Buchungen'!C2:C859,"&gt;="&amp;BA$4,'P23+P24 monthly Buchungen'!C2:C859,"&lt;"&amp;BA$5+1,'P23+P24 monthly Buchungen'!P2:P859,"Einnahmen")+SUMIFS('P23+P24 monthly Buchungen'!F2:F859,'P23+P24 monthly Buchungen'!D2:D859,$E30,'P23+P24 monthly Buchungen'!C2:C859,"&gt;="&amp;BA$4,'P23+P24 monthly Buchungen'!C2:C859,"&lt;"&amp;BA$5+1,'P23+P24 monthly Buchungen'!L2:L859,"Einnahmen")-SUMIFS('P23+P24 monthly Buchungen'!F2:F859,'P23+P24 monthly Buchungen'!D2:D859,$E30,'P23+P24 monthly Buchungen'!C2:C859,"&gt;="&amp;BA$4,'P23+P24 monthly Buchungen'!C2:C859,"&lt;"&amp;BA$5+1,'P23+P24 monthly Buchungen'!P2:P859,"Ausgaben")</f>
        <v>0</v>
      </c>
      <c r="BB30" s="21"/>
      <c r="BE30" s="26">
        <f>SUMIFS('P23+P24 monthly Buchungen'!F2:F859,'P23+P24 monthly Buchungen'!D2:D859,$E30,'P23+P24 monthly Buchungen'!C2:C859,"&gt;="&amp;BE$4,'P23+P24 monthly Buchungen'!C2:C859,"&lt;"&amp;BE$5+1,'P23+P24 monthly Buchungen'!L2:L859,"Ausgaben")-SUMIFS('P23+P24 monthly Buchungen'!F2:F859,'P23+P24 monthly Buchungen'!D2:D859,$E30,'P23+P24 monthly Buchungen'!C2:C859,"&gt;="&amp;BE$4,'P23+P24 monthly Buchungen'!C2:C859,"&lt;"&amp;BE$5+1,'P23+P24 monthly Buchungen'!P2:P859,"Einnahmen")+SUMIFS('P23+P24 monthly Buchungen'!F2:F859,'P23+P24 monthly Buchungen'!D2:D859,$E30,'P23+P24 monthly Buchungen'!C2:C859,"&gt;="&amp;BE$4,'P23+P24 monthly Buchungen'!C2:C859,"&lt;"&amp;BE$5+1,'P23+P24 monthly Buchungen'!L2:L859,"Einnahmen")-SUMIFS('P23+P24 monthly Buchungen'!F2:F859,'P23+P24 monthly Buchungen'!D2:D859,$E30,'P23+P24 monthly Buchungen'!C2:C859,"&gt;="&amp;BE$4,'P23+P24 monthly Buchungen'!C2:C859,"&lt;"&amp;BE$5+1,'P23+P24 monthly Buchungen'!P2:P859,"Ausgaben")</f>
        <v>0</v>
      </c>
      <c r="BF30" s="21"/>
      <c r="BI30" s="26">
        <f>SUMIFS('P23+P24 monthly Buchungen'!F2:F859,'P23+P24 monthly Buchungen'!D2:D859,$E30,'P23+P24 monthly Buchungen'!C2:C859,"&gt;="&amp;BI$4,'P23+P24 monthly Buchungen'!C2:C859,"&lt;"&amp;BI$5+1,'P23+P24 monthly Buchungen'!L2:L859,"Ausgaben")-SUMIFS('P23+P24 monthly Buchungen'!F2:F859,'P23+P24 monthly Buchungen'!D2:D859,$E30,'P23+P24 monthly Buchungen'!C2:C859,"&gt;="&amp;BI$4,'P23+P24 monthly Buchungen'!C2:C859,"&lt;"&amp;BI$5+1,'P23+P24 monthly Buchungen'!P2:P859,"Einnahmen")+SUMIFS('P23+P24 monthly Buchungen'!F2:F859,'P23+P24 monthly Buchungen'!D2:D859,$E30,'P23+P24 monthly Buchungen'!C2:C859,"&gt;="&amp;BI$4,'P23+P24 monthly Buchungen'!C2:C859,"&lt;"&amp;BI$5+1,'P23+P24 monthly Buchungen'!L2:L859,"Einnahmen")-SUMIFS('P23+P24 monthly Buchungen'!F2:F859,'P23+P24 monthly Buchungen'!D2:D859,$E30,'P23+P24 monthly Buchungen'!C2:C859,"&gt;="&amp;BI$4,'P23+P24 monthly Buchungen'!C2:C859,"&lt;"&amp;BI$5+1,'P23+P24 monthly Buchungen'!P2:P859,"Ausgaben")</f>
        <v>0</v>
      </c>
      <c r="BJ30" s="21"/>
      <c r="BM30" s="26">
        <f>SUMIFS('P23+P24 monthly Buchungen'!F2:F859,'P23+P24 monthly Buchungen'!D2:D859,$E30,'P23+P24 monthly Buchungen'!C2:C859,"&gt;="&amp;BM$4,'P23+P24 monthly Buchungen'!C2:C859,"&lt;"&amp;BM$5+1,'P23+P24 monthly Buchungen'!L2:L859,"Ausgaben")-SUMIFS('P23+P24 monthly Buchungen'!F2:F859,'P23+P24 monthly Buchungen'!D2:D859,$E30,'P23+P24 monthly Buchungen'!C2:C859,"&gt;="&amp;BM$4,'P23+P24 monthly Buchungen'!C2:C859,"&lt;"&amp;BM$5+1,'P23+P24 monthly Buchungen'!P2:P859,"Einnahmen")+SUMIFS('P23+P24 monthly Buchungen'!F2:F859,'P23+P24 monthly Buchungen'!D2:D859,$E30,'P23+P24 monthly Buchungen'!C2:C859,"&gt;="&amp;BM$4,'P23+P24 monthly Buchungen'!C2:C859,"&lt;"&amp;BM$5+1,'P23+P24 monthly Buchungen'!L2:L859,"Einnahmen")-SUMIFS('P23+P24 monthly Buchungen'!F2:F859,'P23+P24 monthly Buchungen'!D2:D859,$E30,'P23+P24 monthly Buchungen'!C2:C859,"&gt;="&amp;BM$4,'P23+P24 monthly Buchungen'!C2:C859,"&lt;"&amp;BM$5+1,'P23+P24 monthly Buchungen'!P2:P859,"Ausgaben")</f>
        <v>1963.5</v>
      </c>
      <c r="BN30" s="21"/>
      <c r="BQ30" s="26">
        <f>SUMIFS('P23+P24 monthly Buchungen'!F2:F859,'P23+P24 monthly Buchungen'!D2:D859,$E30,'P23+P24 monthly Buchungen'!C2:C859,"&gt;="&amp;BQ$4,'P23+P24 monthly Buchungen'!C2:C859,"&lt;"&amp;BQ$5+1,'P23+P24 monthly Buchungen'!L2:L859,"Ausgaben")-SUMIFS('P23+P24 monthly Buchungen'!F2:F859,'P23+P24 monthly Buchungen'!D2:D859,$E30,'P23+P24 monthly Buchungen'!C2:C859,"&gt;="&amp;BQ$4,'P23+P24 monthly Buchungen'!C2:C859,"&lt;"&amp;BQ$5+1,'P23+P24 monthly Buchungen'!P2:P859,"Einnahmen")+SUMIFS('P23+P24 monthly Buchungen'!F2:F859,'P23+P24 monthly Buchungen'!D2:D859,$E30,'P23+P24 monthly Buchungen'!C2:C859,"&gt;="&amp;BQ$4,'P23+P24 monthly Buchungen'!C2:C859,"&lt;"&amp;BQ$5+1,'P23+P24 monthly Buchungen'!L2:L859,"Einnahmen")-SUMIFS('P23+P24 monthly Buchungen'!F2:F859,'P23+P24 monthly Buchungen'!D2:D859,$E30,'P23+P24 monthly Buchungen'!C2:C859,"&gt;="&amp;BQ$4,'P23+P24 monthly Buchungen'!C2:C859,"&lt;"&amp;BQ$5+1,'P23+P24 monthly Buchungen'!P2:P859,"Ausgaben")</f>
        <v>0</v>
      </c>
      <c r="BR30" s="21"/>
      <c r="BU30" s="29">
        <v>4000</v>
      </c>
      <c r="BV30" s="21"/>
      <c r="BY30" s="29">
        <v>4000</v>
      </c>
      <c r="BZ30" s="21"/>
      <c r="CC30" s="26">
        <f>SUMIFS('P23+P24 monthly Buchungen'!F2:F859,'P23+P24 monthly Buchungen'!D2:D859,$E30,'P23+P24 monthly Buchungen'!C2:C859,"&gt;="&amp;CC$4,'P23+P24 monthly Buchungen'!C2:C859,"&lt;"&amp;CC$5+1,'P23+P24 monthly Buchungen'!L2:L859,"Ausgaben")-SUMIFS('P23+P24 monthly Buchungen'!F2:F859,'P23+P24 monthly Buchungen'!D2:D859,$E30,'P23+P24 monthly Buchungen'!C2:C859,"&gt;="&amp;CC$4,'P23+P24 monthly Buchungen'!C2:C859,"&lt;"&amp;CC$5+1,'P23+P24 monthly Buchungen'!P2:P859,"Einnahmen")+SUMIFS('P23+P24 monthly Buchungen'!F2:F859,'P23+P24 monthly Buchungen'!D2:D859,$E30,'P23+P24 monthly Buchungen'!C2:C859,"&gt;="&amp;CC$4,'P23+P24 monthly Buchungen'!C2:C859,"&lt;"&amp;CC$5+1,'P23+P24 monthly Buchungen'!L2:L859,"Einnahmen")-SUMIFS('P23+P24 monthly Buchungen'!F2:F859,'P23+P24 monthly Buchungen'!D2:D859,$E30,'P23+P24 monthly Buchungen'!C2:C859,"&gt;="&amp;CC$4,'P23+P24 monthly Buchungen'!C2:C859,"&lt;"&amp;CC$5+1,'P23+P24 monthly Buchungen'!P2:P859,"Ausgaben")</f>
        <v>0</v>
      </c>
      <c r="CD30" s="21"/>
      <c r="CG30" s="26">
        <f>SUMIFS('P23+P24 monthly Buchungen'!F2:F859,'P23+P24 monthly Buchungen'!D2:D859,$E30,'P23+P24 monthly Buchungen'!C2:C859,"&gt;="&amp;CG$4,'P23+P24 monthly Buchungen'!C2:C859,"&lt;"&amp;CG$5+1,'P23+P24 monthly Buchungen'!L2:L859,"Ausgaben")-SUMIFS('P23+P24 monthly Buchungen'!F2:F859,'P23+P24 monthly Buchungen'!D2:D859,$E30,'P23+P24 monthly Buchungen'!C2:C859,"&gt;="&amp;CG$4,'P23+P24 monthly Buchungen'!C2:C859,"&lt;"&amp;CG$5+1,'P23+P24 monthly Buchungen'!P2:P859,"Einnahmen")+SUMIFS('P23+P24 monthly Buchungen'!F2:F859,'P23+P24 monthly Buchungen'!D2:D859,$E30,'P23+P24 monthly Buchungen'!C2:C859,"&gt;="&amp;CG$4,'P23+P24 monthly Buchungen'!C2:C859,"&lt;"&amp;CG$5+1,'P23+P24 monthly Buchungen'!L2:L859,"Einnahmen")-SUMIFS('P23+P24 monthly Buchungen'!F2:F859,'P23+P24 monthly Buchungen'!D2:D859,$E30,'P23+P24 monthly Buchungen'!C2:C859,"&gt;="&amp;CG$4,'P23+P24 monthly Buchungen'!C2:C859,"&lt;"&amp;CG$5+1,'P23+P24 monthly Buchungen'!P2:P859,"Ausgaben")</f>
        <v>0</v>
      </c>
      <c r="CH30" s="21"/>
      <c r="CK30" s="26">
        <f>SUMIFS('P23+P24 monthly Buchungen'!F2:F859,'P23+P24 monthly Buchungen'!D2:D859,$E30,'P23+P24 monthly Buchungen'!C2:C859,"&gt;="&amp;CK$4,'P23+P24 monthly Buchungen'!C2:C859,"&lt;"&amp;CK$5+1,'P23+P24 monthly Buchungen'!L2:L859,"Ausgaben")-SUMIFS('P23+P24 monthly Buchungen'!F2:F859,'P23+P24 monthly Buchungen'!D2:D859,$E30,'P23+P24 monthly Buchungen'!C2:C859,"&gt;="&amp;CK$4,'P23+P24 monthly Buchungen'!C2:C859,"&lt;"&amp;CK$5+1,'P23+P24 monthly Buchungen'!P2:P859,"Einnahmen")+SUMIFS('P23+P24 monthly Buchungen'!F2:F859,'P23+P24 monthly Buchungen'!D2:D859,$E30,'P23+P24 monthly Buchungen'!C2:C859,"&gt;="&amp;CK$4,'P23+P24 monthly Buchungen'!C2:C859,"&lt;"&amp;CK$5+1,'P23+P24 monthly Buchungen'!L2:L859,"Einnahmen")-SUMIFS('P23+P24 monthly Buchungen'!F2:F859,'P23+P24 monthly Buchungen'!D2:D859,$E30,'P23+P24 monthly Buchungen'!C2:C859,"&gt;="&amp;CK$4,'P23+P24 monthly Buchungen'!C2:C859,"&lt;"&amp;CK$5+1,'P23+P24 monthly Buchungen'!P2:P859,"Ausgaben")</f>
        <v>0</v>
      </c>
      <c r="CL30" s="21"/>
      <c r="CO30" s="26">
        <f>SUMIFS('P23+P24 monthly Buchungen'!F2:F859,'P23+P24 monthly Buchungen'!D2:D859,$E30,'P23+P24 monthly Buchungen'!C2:C859,"&gt;="&amp;CO$4,'P23+P24 monthly Buchungen'!C2:C859,"&lt;"&amp;CO$5+1,'P23+P24 monthly Buchungen'!L2:L859,"Ausgaben")-SUMIFS('P23+P24 monthly Buchungen'!F2:F859,'P23+P24 monthly Buchungen'!D2:D859,$E30,'P23+P24 monthly Buchungen'!C2:C859,"&gt;="&amp;CO$4,'P23+P24 monthly Buchungen'!C2:C859,"&lt;"&amp;CO$5+1,'P23+P24 monthly Buchungen'!P2:P859,"Einnahmen")+SUMIFS('P23+P24 monthly Buchungen'!F2:F859,'P23+P24 monthly Buchungen'!D2:D859,$E30,'P23+P24 monthly Buchungen'!C2:C859,"&gt;="&amp;CO$4,'P23+P24 monthly Buchungen'!C2:C859,"&lt;"&amp;CO$5+1,'P23+P24 monthly Buchungen'!L2:L859,"Einnahmen")-SUMIFS('P23+P24 monthly Buchungen'!F2:F859,'P23+P24 monthly Buchungen'!D2:D859,$E30,'P23+P24 monthly Buchungen'!C2:C859,"&gt;="&amp;CO$4,'P23+P24 monthly Buchungen'!C2:C859,"&lt;"&amp;CO$5+1,'P23+P24 monthly Buchungen'!P2:P859,"Ausgaben")</f>
        <v>0</v>
      </c>
      <c r="CP30" s="21"/>
      <c r="CS30" s="26">
        <f>SUMIFS('P23+P24 monthly Buchungen'!F2:F859,'P23+P24 monthly Buchungen'!D2:D859,$E30,'P23+P24 monthly Buchungen'!C2:C859,"&gt;="&amp;CS$4,'P23+P24 monthly Buchungen'!C2:C859,"&lt;"&amp;CS$5+1,'P23+P24 monthly Buchungen'!L2:L859,"Ausgaben")-SUMIFS('P23+P24 monthly Buchungen'!F2:F859,'P23+P24 monthly Buchungen'!D2:D859,$E30,'P23+P24 monthly Buchungen'!C2:C859,"&gt;="&amp;CS$4,'P23+P24 monthly Buchungen'!C2:C859,"&lt;"&amp;CS$5+1,'P23+P24 monthly Buchungen'!P2:P859,"Einnahmen")+SUMIFS('P23+P24 monthly Buchungen'!F2:F859,'P23+P24 monthly Buchungen'!D2:D859,$E30,'P23+P24 monthly Buchungen'!C2:C859,"&gt;="&amp;CS$4,'P23+P24 monthly Buchungen'!C2:C859,"&lt;"&amp;CS$5+1,'P23+P24 monthly Buchungen'!L2:L859,"Einnahmen")-SUMIFS('P23+P24 monthly Buchungen'!F2:F859,'P23+P24 monthly Buchungen'!D2:D859,$E30,'P23+P24 monthly Buchungen'!C2:C859,"&gt;="&amp;CS$4,'P23+P24 monthly Buchungen'!C2:C859,"&lt;"&amp;CS$5+1,'P23+P24 monthly Buchungen'!P2:P859,"Ausgaben")</f>
        <v>1963.5</v>
      </c>
      <c r="CT30" s="21"/>
      <c r="CW30" s="26">
        <f>SUMIFS('P23+P24 monthly Buchungen'!F2:F859,'P23+P24 monthly Buchungen'!D2:D859,$E30,'P23+P24 monthly Buchungen'!C2:C859,"&gt;="&amp;CW$4,'P23+P24 monthly Buchungen'!C2:C859,"&lt;"&amp;CW$5+1,'P23+P24 monthly Buchungen'!L2:L859,"Ausgaben")-SUMIFS('P23+P24 monthly Buchungen'!F2:F859,'P23+P24 monthly Buchungen'!D2:D859,$E30,'P23+P24 monthly Buchungen'!C2:C859,"&gt;="&amp;CW$4,'P23+P24 monthly Buchungen'!C2:C859,"&lt;"&amp;CW$5+1,'P23+P24 monthly Buchungen'!P2:P859,"Einnahmen")+SUMIFS('P23+P24 monthly Buchungen'!F2:F859,'P23+P24 monthly Buchungen'!D2:D859,$E30,'P23+P24 monthly Buchungen'!C2:C859,"&gt;="&amp;CW$4,'P23+P24 monthly Buchungen'!C2:C859,"&lt;"&amp;CW$5+1,'P23+P24 monthly Buchungen'!L2:L859,"Einnahmen")-SUMIFS('P23+P24 monthly Buchungen'!F2:F859,'P23+P24 monthly Buchungen'!D2:D859,$E30,'P23+P24 monthly Buchungen'!C2:C859,"&gt;="&amp;CW$4,'P23+P24 monthly Buchungen'!C2:C859,"&lt;"&amp;CW$5+1,'P23+P24 monthly Buchungen'!P2:P859,"Ausgaben")</f>
        <v>0</v>
      </c>
      <c r="CX30" s="21"/>
      <c r="DA30" s="26">
        <f>SUMIFS('P23+P24 monthly Buchungen'!F2:F859,'P23+P24 monthly Buchungen'!D2:D859,$E30,'P23+P24 monthly Buchungen'!C2:C859,"&gt;="&amp;DA$4,'P23+P24 monthly Buchungen'!C2:C859,"&lt;"&amp;DA$5+1,'P23+P24 monthly Buchungen'!L2:L859,"Ausgaben")-SUMIFS('P23+P24 monthly Buchungen'!F2:F859,'P23+P24 monthly Buchungen'!D2:D859,$E30,'P23+P24 monthly Buchungen'!C2:C859,"&gt;="&amp;DA$4,'P23+P24 monthly Buchungen'!C2:C859,"&lt;"&amp;DA$5+1,'P23+P24 monthly Buchungen'!P2:P859,"Einnahmen")+SUMIFS('P23+P24 monthly Buchungen'!F2:F859,'P23+P24 monthly Buchungen'!D2:D859,$E30,'P23+P24 monthly Buchungen'!C2:C859,"&gt;="&amp;DA$4,'P23+P24 monthly Buchungen'!C2:C859,"&lt;"&amp;DA$5+1,'P23+P24 monthly Buchungen'!L2:L859,"Einnahmen")-SUMIFS('P23+P24 monthly Buchungen'!F2:F859,'P23+P24 monthly Buchungen'!D2:D859,$E30,'P23+P24 monthly Buchungen'!C2:C859,"&gt;="&amp;DA$4,'P23+P24 monthly Buchungen'!C2:C859,"&lt;"&amp;DA$5+1,'P23+P24 monthly Buchungen'!P2:P859,"Ausgaben")</f>
        <v>0</v>
      </c>
      <c r="DB30" s="21"/>
      <c r="DE30" s="26">
        <f>SUMIFS('P23+P24 monthly Buchungen'!F2:F859,'P23+P24 monthly Buchungen'!D2:D859,$E30,'P23+P24 monthly Buchungen'!C2:C859,"&gt;="&amp;DE$4,'P23+P24 monthly Buchungen'!C2:C859,"&lt;"&amp;DE$5+1,'P23+P24 monthly Buchungen'!L2:L859,"Ausgaben")-SUMIFS('P23+P24 monthly Buchungen'!F2:F859,'P23+P24 monthly Buchungen'!D2:D859,$E30,'P23+P24 monthly Buchungen'!C2:C859,"&gt;="&amp;DE$4,'P23+P24 monthly Buchungen'!C2:C859,"&lt;"&amp;DE$5+1,'P23+P24 monthly Buchungen'!P2:P859,"Einnahmen")+SUMIFS('P23+P24 monthly Buchungen'!F2:F859,'P23+P24 monthly Buchungen'!D2:D859,$E30,'P23+P24 monthly Buchungen'!C2:C859,"&gt;="&amp;DE$4,'P23+P24 monthly Buchungen'!C2:C859,"&lt;"&amp;DE$5+1,'P23+P24 monthly Buchungen'!L2:L859,"Einnahmen")-SUMIFS('P23+P24 monthly Buchungen'!F2:F859,'P23+P24 monthly Buchungen'!D2:D859,$E30,'P23+P24 monthly Buchungen'!C2:C859,"&gt;="&amp;DE$4,'P23+P24 monthly Buchungen'!C2:C859,"&lt;"&amp;DE$5+1,'P23+P24 monthly Buchungen'!P2:P859,"Ausgaben")</f>
        <v>0</v>
      </c>
      <c r="DF30" s="21"/>
      <c r="DI30" s="26">
        <f>SUMIFS('P23+P24 monthly Buchungen'!F2:F859,'P23+P24 monthly Buchungen'!D2:D859,$E30,'P23+P24 monthly Buchungen'!C2:C859,"&gt;="&amp;DI$4,'P23+P24 monthly Buchungen'!C2:C859,"&lt;"&amp;DI$5+1,'P23+P24 monthly Buchungen'!L2:L859,"Ausgaben")-SUMIFS('P23+P24 monthly Buchungen'!F2:F859,'P23+P24 monthly Buchungen'!D2:D859,$E30,'P23+P24 monthly Buchungen'!C2:C859,"&gt;="&amp;DI$4,'P23+P24 monthly Buchungen'!C2:C859,"&lt;"&amp;DI$5+1,'P23+P24 monthly Buchungen'!P2:P859,"Einnahmen")+SUMIFS('P23+P24 monthly Buchungen'!F2:F859,'P23+P24 monthly Buchungen'!D2:D859,$E30,'P23+P24 monthly Buchungen'!C2:C859,"&gt;="&amp;DI$4,'P23+P24 monthly Buchungen'!C2:C859,"&lt;"&amp;DI$5+1,'P23+P24 monthly Buchungen'!L2:L859,"Einnahmen")-SUMIFS('P23+P24 monthly Buchungen'!F2:F859,'P23+P24 monthly Buchungen'!D2:D859,$E30,'P23+P24 monthly Buchungen'!C2:C859,"&gt;="&amp;DI$4,'P23+P24 monthly Buchungen'!C2:C859,"&lt;"&amp;DI$5+1,'P23+P24 monthly Buchungen'!P2:P859,"Ausgaben")</f>
        <v>0</v>
      </c>
      <c r="DJ30" s="21"/>
      <c r="DM30" s="26">
        <f>SUMIFS('P23+P24 monthly Buchungen'!F2:F859,'P23+P24 monthly Buchungen'!D2:D859,$E30,'P23+P24 monthly Buchungen'!C2:C859,"&gt;="&amp;DM$4,'P23+P24 monthly Buchungen'!C2:C859,"&lt;"&amp;DM$5+1,'P23+P24 monthly Buchungen'!L2:L859,"Ausgaben")-SUMIFS('P23+P24 monthly Buchungen'!F2:F859,'P23+P24 monthly Buchungen'!D2:D859,$E30,'P23+P24 monthly Buchungen'!C2:C859,"&gt;="&amp;DM$4,'P23+P24 monthly Buchungen'!C2:C859,"&lt;"&amp;DM$5+1,'P23+P24 monthly Buchungen'!P2:P859,"Einnahmen")+SUMIFS('P23+P24 monthly Buchungen'!F2:F859,'P23+P24 monthly Buchungen'!D2:D859,$E30,'P23+P24 monthly Buchungen'!C2:C859,"&gt;="&amp;DM$4,'P23+P24 monthly Buchungen'!C2:C859,"&lt;"&amp;DM$5+1,'P23+P24 monthly Buchungen'!L2:L859,"Einnahmen")-SUMIFS('P23+P24 monthly Buchungen'!F2:F859,'P23+P24 monthly Buchungen'!D2:D859,$E30,'P23+P24 monthly Buchungen'!C2:C859,"&gt;="&amp;DM$4,'P23+P24 monthly Buchungen'!C2:C859,"&lt;"&amp;DM$5+1,'P23+P24 monthly Buchungen'!P2:P859,"Ausgaben")</f>
        <v>0</v>
      </c>
      <c r="DN30" s="21"/>
      <c r="DQ30" s="26">
        <f>SUMIFS('P23+P24 monthly Buchungen'!F2:F859,'P23+P24 monthly Buchungen'!D2:D859,$E30,'P23+P24 monthly Buchungen'!C2:C859,"&gt;="&amp;DQ$4,'P23+P24 monthly Buchungen'!C2:C859,"&lt;"&amp;DQ$5+1,'P23+P24 monthly Buchungen'!L2:L859,"Ausgaben")-SUMIFS('P23+P24 monthly Buchungen'!F2:F859,'P23+P24 monthly Buchungen'!D2:D859,$E30,'P23+P24 monthly Buchungen'!C2:C859,"&gt;="&amp;DQ$4,'P23+P24 monthly Buchungen'!C2:C859,"&lt;"&amp;DQ$5+1,'P23+P24 monthly Buchungen'!P2:P859,"Einnahmen")+SUMIFS('P23+P24 monthly Buchungen'!F2:F859,'P23+P24 monthly Buchungen'!D2:D859,$E30,'P23+P24 monthly Buchungen'!C2:C859,"&gt;="&amp;DQ$4,'P23+P24 monthly Buchungen'!C2:C859,"&lt;"&amp;DQ$5+1,'P23+P24 monthly Buchungen'!L2:L859,"Einnahmen")-SUMIFS('P23+P24 monthly Buchungen'!F2:F859,'P23+P24 monthly Buchungen'!D2:D859,$E30,'P23+P24 monthly Buchungen'!C2:C859,"&gt;="&amp;DQ$4,'P23+P24 monthly Buchungen'!C2:C859,"&lt;"&amp;DQ$5+1,'P23+P24 monthly Buchungen'!P2:P859,"Ausgaben")</f>
        <v>0</v>
      </c>
      <c r="DR30" s="21"/>
      <c r="DU30" s="26">
        <f>SUMIFS('P23+P24 monthly Buchungen'!F2:F859,'P23+P24 monthly Buchungen'!D2:D859,$E30,'P23+P24 monthly Buchungen'!C2:C859,"&gt;="&amp;DU$4,'P23+P24 monthly Buchungen'!C2:C859,"&lt;"&amp;DU$5+1,'P23+P24 monthly Buchungen'!L2:L859,"Ausgaben")-SUMIFS('P23+P24 monthly Buchungen'!F2:F859,'P23+P24 monthly Buchungen'!D2:D859,$E30,'P23+P24 monthly Buchungen'!C2:C859,"&gt;="&amp;DU$4,'P23+P24 monthly Buchungen'!C2:C859,"&lt;"&amp;DU$5+1,'P23+P24 monthly Buchungen'!P2:P859,"Einnahmen")+SUMIFS('P23+P24 monthly Buchungen'!F2:F859,'P23+P24 monthly Buchungen'!D2:D859,$E30,'P23+P24 monthly Buchungen'!C2:C859,"&gt;="&amp;DU$4,'P23+P24 monthly Buchungen'!C2:C859,"&lt;"&amp;DU$5+1,'P23+P24 monthly Buchungen'!L2:L859,"Einnahmen")-SUMIFS('P23+P24 monthly Buchungen'!F2:F859,'P23+P24 monthly Buchungen'!D2:D859,$E30,'P23+P24 monthly Buchungen'!C2:C859,"&gt;="&amp;DU$4,'P23+P24 monthly Buchungen'!C2:C859,"&lt;"&amp;DU$5+1,'P23+P24 monthly Buchungen'!P2:P859,"Ausgaben")</f>
        <v>0</v>
      </c>
      <c r="DV30" s="21"/>
      <c r="DY30" s="29">
        <v>4000</v>
      </c>
      <c r="DZ30" s="21"/>
      <c r="EC30" s="29">
        <v>4000</v>
      </c>
      <c r="ED30" s="21"/>
      <c r="EG30" s="26">
        <f>SUMIFS('P23+P24 monthly Buchungen'!F2:F859,'P23+P24 monthly Buchungen'!D2:D859,$E30,'P23+P24 monthly Buchungen'!C2:C859,"&gt;="&amp;EG$4,'P23+P24 monthly Buchungen'!C2:C859,"&lt;"&amp;EG$5+1,'P23+P24 monthly Buchungen'!L2:L859,"Ausgaben")-SUMIFS('P23+P24 monthly Buchungen'!F2:F859,'P23+P24 monthly Buchungen'!D2:D859,$E30,'P23+P24 monthly Buchungen'!C2:C859,"&gt;="&amp;EG$4,'P23+P24 monthly Buchungen'!C2:C859,"&lt;"&amp;EG$5+1,'P23+P24 monthly Buchungen'!P2:P859,"Einnahmen")+SUMIFS('P23+P24 monthly Buchungen'!F2:F859,'P23+P24 monthly Buchungen'!D2:D859,$E30,'P23+P24 monthly Buchungen'!C2:C859,"&gt;="&amp;EG$4,'P23+P24 monthly Buchungen'!C2:C859,"&lt;"&amp;EG$5+1,'P23+P24 monthly Buchungen'!L2:L859,"Einnahmen")-SUMIFS('P23+P24 monthly Buchungen'!F2:F859,'P23+P24 monthly Buchungen'!D2:D859,$E30,'P23+P24 monthly Buchungen'!C2:C859,"&gt;="&amp;EG$4,'P23+P24 monthly Buchungen'!C2:C859,"&lt;"&amp;EG$5+1,'P23+P24 monthly Buchungen'!P2:P859,"Ausgaben")</f>
        <v>0</v>
      </c>
      <c r="EH30" s="21"/>
      <c r="EK30" s="26">
        <f>SUMIFS('P23+P24 monthly Buchungen'!F2:F859,'P23+P24 monthly Buchungen'!D2:D859,$E30,'P23+P24 monthly Buchungen'!C2:C859,"&gt;="&amp;EK$4,'P23+P24 monthly Buchungen'!C2:C859,"&lt;"&amp;EK$5+1,'P23+P24 monthly Buchungen'!L2:L859,"Ausgaben")-SUMIFS('P23+P24 monthly Buchungen'!F2:F859,'P23+P24 monthly Buchungen'!D2:D859,$E30,'P23+P24 monthly Buchungen'!C2:C859,"&gt;="&amp;EK$4,'P23+P24 monthly Buchungen'!C2:C859,"&lt;"&amp;EK$5+1,'P23+P24 monthly Buchungen'!P2:P859,"Einnahmen")+SUMIFS('P23+P24 monthly Buchungen'!F2:F859,'P23+P24 monthly Buchungen'!D2:D859,$E30,'P23+P24 monthly Buchungen'!C2:C859,"&gt;="&amp;EK$4,'P23+P24 monthly Buchungen'!C2:C859,"&lt;"&amp;EK$5+1,'P23+P24 monthly Buchungen'!L2:L859,"Einnahmen")-SUMIFS('P23+P24 monthly Buchungen'!F2:F859,'P23+P24 monthly Buchungen'!D2:D859,$E30,'P23+P24 monthly Buchungen'!C2:C859,"&gt;="&amp;EK$4,'P23+P24 monthly Buchungen'!C2:C859,"&lt;"&amp;EK$5+1,'P23+P24 monthly Buchungen'!P2:P859,"Ausgaben")</f>
        <v>0</v>
      </c>
      <c r="EL30" s="21"/>
      <c r="EO30" s="26">
        <f>SUMIFS('P23+P24 monthly Buchungen'!F2:F859,'P23+P24 monthly Buchungen'!D2:D859,$E30,'P23+P24 monthly Buchungen'!C2:C859,"&gt;="&amp;EO$4,'P23+P24 monthly Buchungen'!C2:C859,"&lt;"&amp;EO$5+1,'P23+P24 monthly Buchungen'!L2:L859,"Ausgaben")-SUMIFS('P23+P24 monthly Buchungen'!F2:F859,'P23+P24 monthly Buchungen'!D2:D859,$E30,'P23+P24 monthly Buchungen'!C2:C859,"&gt;="&amp;EO$4,'P23+P24 monthly Buchungen'!C2:C859,"&lt;"&amp;EO$5+1,'P23+P24 monthly Buchungen'!P2:P859,"Einnahmen")+SUMIFS('P23+P24 monthly Buchungen'!F2:F859,'P23+P24 monthly Buchungen'!D2:D859,$E30,'P23+P24 monthly Buchungen'!C2:C859,"&gt;="&amp;EO$4,'P23+P24 monthly Buchungen'!C2:C859,"&lt;"&amp;EO$5+1,'P23+P24 monthly Buchungen'!L2:L859,"Einnahmen")-SUMIFS('P23+P24 monthly Buchungen'!F2:F859,'P23+P24 monthly Buchungen'!D2:D859,$E30,'P23+P24 monthly Buchungen'!C2:C859,"&gt;="&amp;EO$4,'P23+P24 monthly Buchungen'!C2:C859,"&lt;"&amp;EO$5+1,'P23+P24 monthly Buchungen'!P2:P859,"Ausgaben")</f>
        <v>1963.5</v>
      </c>
      <c r="EP30" s="21"/>
      <c r="ES30" s="26">
        <f>SUMIFS('P23+P24 monthly Buchungen'!F2:F859,'P23+P24 monthly Buchungen'!D2:D859,$E30,'P23+P24 monthly Buchungen'!C2:C859,"&gt;="&amp;ES$4,'P23+P24 monthly Buchungen'!C2:C859,"&lt;"&amp;ES$5+1,'P23+P24 monthly Buchungen'!L2:L859,"Ausgaben")-SUMIFS('P23+P24 monthly Buchungen'!F2:F859,'P23+P24 monthly Buchungen'!D2:D859,$E30,'P23+P24 monthly Buchungen'!C2:C859,"&gt;="&amp;ES$4,'P23+P24 monthly Buchungen'!C2:C859,"&lt;"&amp;ES$5+1,'P23+P24 monthly Buchungen'!P2:P859,"Einnahmen")+SUMIFS('P23+P24 monthly Buchungen'!F2:F859,'P23+P24 monthly Buchungen'!D2:D859,$E30,'P23+P24 monthly Buchungen'!C2:C859,"&gt;="&amp;ES$4,'P23+P24 monthly Buchungen'!C2:C859,"&lt;"&amp;ES$5+1,'P23+P24 monthly Buchungen'!L2:L859,"Einnahmen")-SUMIFS('P23+P24 monthly Buchungen'!F2:F859,'P23+P24 monthly Buchungen'!D2:D859,$E30,'P23+P24 monthly Buchungen'!C2:C859,"&gt;="&amp;ES$4,'P23+P24 monthly Buchungen'!C2:C859,"&lt;"&amp;ES$5+1,'P23+P24 monthly Buchungen'!P2:P859,"Ausgaben")</f>
        <v>0</v>
      </c>
      <c r="ET30" s="21"/>
      <c r="EW30" s="26">
        <f>SUMIFS('P23+P24 monthly Buchungen'!F2:F859,'P23+P24 monthly Buchungen'!D2:D859,$E30,'P23+P24 monthly Buchungen'!C2:C859,"&gt;="&amp;EW$4,'P23+P24 monthly Buchungen'!C2:C859,"&lt;"&amp;EW$5+1,'P23+P24 monthly Buchungen'!L2:L859,"Ausgaben")-SUMIFS('P23+P24 monthly Buchungen'!F2:F859,'P23+P24 monthly Buchungen'!D2:D859,$E30,'P23+P24 monthly Buchungen'!C2:C859,"&gt;="&amp;EW$4,'P23+P24 monthly Buchungen'!C2:C859,"&lt;"&amp;EW$5+1,'P23+P24 monthly Buchungen'!P2:P859,"Einnahmen")+SUMIFS('P23+P24 monthly Buchungen'!F2:F859,'P23+P24 monthly Buchungen'!D2:D859,$E30,'P23+P24 monthly Buchungen'!C2:C859,"&gt;="&amp;EW$4,'P23+P24 monthly Buchungen'!C2:C859,"&lt;"&amp;EW$5+1,'P23+P24 monthly Buchungen'!L2:L859,"Einnahmen")-SUMIFS('P23+P24 monthly Buchungen'!F2:F859,'P23+P24 monthly Buchungen'!D2:D859,$E30,'P23+P24 monthly Buchungen'!C2:C859,"&gt;="&amp;EW$4,'P23+P24 monthly Buchungen'!C2:C859,"&lt;"&amp;EW$5+1,'P23+P24 monthly Buchungen'!P2:P859,"Ausgaben")</f>
        <v>0</v>
      </c>
      <c r="EX30" s="21"/>
      <c r="FA30" s="26">
        <f>SUMIFS('P23+P24 monthly Buchungen'!F2:F859,'P23+P24 monthly Buchungen'!D2:D859,$E30,'P23+P24 monthly Buchungen'!C2:C859,"&gt;="&amp;FA$4,'P23+P24 monthly Buchungen'!C2:C859,"&lt;"&amp;FA$5+1,'P23+P24 monthly Buchungen'!L2:L859,"Ausgaben")-SUMIFS('P23+P24 monthly Buchungen'!F2:F859,'P23+P24 monthly Buchungen'!D2:D859,$E30,'P23+P24 monthly Buchungen'!C2:C859,"&gt;="&amp;FA$4,'P23+P24 monthly Buchungen'!C2:C859,"&lt;"&amp;FA$5+1,'P23+P24 monthly Buchungen'!P2:P859,"Einnahmen")+SUMIFS('P23+P24 monthly Buchungen'!F2:F859,'P23+P24 monthly Buchungen'!D2:D859,$E30,'P23+P24 monthly Buchungen'!C2:C859,"&gt;="&amp;FA$4,'P23+P24 monthly Buchungen'!C2:C859,"&lt;"&amp;FA$5+1,'P23+P24 monthly Buchungen'!L2:L859,"Einnahmen")-SUMIFS('P23+P24 monthly Buchungen'!F2:F859,'P23+P24 monthly Buchungen'!D2:D859,$E30,'P23+P24 monthly Buchungen'!C2:C859,"&gt;="&amp;FA$4,'P23+P24 monthly Buchungen'!C2:C859,"&lt;"&amp;FA$5+1,'P23+P24 monthly Buchungen'!P2:P859,"Ausgaben")</f>
        <v>0</v>
      </c>
      <c r="FB30" s="21"/>
      <c r="FE30" s="26">
        <f>SUMIFS('P23+P24 monthly Buchungen'!F2:F859,'P23+P24 monthly Buchungen'!D2:D859,$E30,'P23+P24 monthly Buchungen'!C2:C859,"&gt;="&amp;FE$4,'P23+P24 monthly Buchungen'!C2:C859,"&lt;"&amp;FE$5+1,'P23+P24 monthly Buchungen'!L2:L859,"Ausgaben")-SUMIFS('P23+P24 monthly Buchungen'!F2:F859,'P23+P24 monthly Buchungen'!D2:D859,$E30,'P23+P24 monthly Buchungen'!C2:C859,"&gt;="&amp;FE$4,'P23+P24 monthly Buchungen'!C2:C859,"&lt;"&amp;FE$5+1,'P23+P24 monthly Buchungen'!P2:P859,"Einnahmen")+SUMIFS('P23+P24 monthly Buchungen'!F2:F859,'P23+P24 monthly Buchungen'!D2:D859,$E30,'P23+P24 monthly Buchungen'!C2:C859,"&gt;="&amp;FE$4,'P23+P24 monthly Buchungen'!C2:C859,"&lt;"&amp;FE$5+1,'P23+P24 monthly Buchungen'!L2:L859,"Einnahmen")-SUMIFS('P23+P24 monthly Buchungen'!F2:F859,'P23+P24 monthly Buchungen'!D2:D859,$E30,'P23+P24 monthly Buchungen'!C2:C859,"&gt;="&amp;FE$4,'P23+P24 monthly Buchungen'!C2:C859,"&lt;"&amp;FE$5+1,'P23+P24 monthly Buchungen'!P2:P859,"Ausgaben")</f>
        <v>0</v>
      </c>
      <c r="FF30" s="21"/>
      <c r="FI30" s="26">
        <f>SUMIFS('P23+P24 monthly Buchungen'!F2:F859,'P23+P24 monthly Buchungen'!D2:D859,$E30,'P23+P24 monthly Buchungen'!C2:C859,"&gt;="&amp;FI$4,'P23+P24 monthly Buchungen'!C2:C859,"&lt;"&amp;FI$5+1,'P23+P24 monthly Buchungen'!L2:L859,"Ausgaben")-SUMIFS('P23+P24 monthly Buchungen'!F2:F859,'P23+P24 monthly Buchungen'!D2:D859,$E30,'P23+P24 monthly Buchungen'!C2:C859,"&gt;="&amp;FI$4,'P23+P24 monthly Buchungen'!C2:C859,"&lt;"&amp;FI$5+1,'P23+P24 monthly Buchungen'!P2:P859,"Einnahmen")+SUMIFS('P23+P24 monthly Buchungen'!F2:F859,'P23+P24 monthly Buchungen'!D2:D859,$E30,'P23+P24 monthly Buchungen'!C2:C859,"&gt;="&amp;FI$4,'P23+P24 monthly Buchungen'!C2:C859,"&lt;"&amp;FI$5+1,'P23+P24 monthly Buchungen'!L2:L859,"Einnahmen")-SUMIFS('P23+P24 monthly Buchungen'!F2:F859,'P23+P24 monthly Buchungen'!D2:D859,$E30,'P23+P24 monthly Buchungen'!C2:C859,"&gt;="&amp;FI$4,'P23+P24 monthly Buchungen'!C2:C859,"&lt;"&amp;FI$5+1,'P23+P24 monthly Buchungen'!P2:P859,"Ausgaben")</f>
        <v>0</v>
      </c>
      <c r="FJ30" s="21"/>
      <c r="FM30" s="26">
        <f>SUMIFS('P23+P24 monthly Buchungen'!F2:F859,'P23+P24 monthly Buchungen'!D2:D859,$E30,'P23+P24 monthly Buchungen'!C2:C859,"&gt;="&amp;FM$4,'P23+P24 monthly Buchungen'!C2:C859,"&lt;"&amp;FM$5+1,'P23+P24 monthly Buchungen'!L2:L859,"Ausgaben")-SUMIFS('P23+P24 monthly Buchungen'!F2:F859,'P23+P24 monthly Buchungen'!D2:D859,$E30,'P23+P24 monthly Buchungen'!C2:C859,"&gt;="&amp;FM$4,'P23+P24 monthly Buchungen'!C2:C859,"&lt;"&amp;FM$5+1,'P23+P24 monthly Buchungen'!P2:P859,"Einnahmen")+SUMIFS('P23+P24 monthly Buchungen'!F2:F859,'P23+P24 monthly Buchungen'!D2:D859,$E30,'P23+P24 monthly Buchungen'!C2:C859,"&gt;="&amp;FM$4,'P23+P24 monthly Buchungen'!C2:C859,"&lt;"&amp;FM$5+1,'P23+P24 monthly Buchungen'!L2:L859,"Einnahmen")-SUMIFS('P23+P24 monthly Buchungen'!F2:F859,'P23+P24 monthly Buchungen'!D2:D859,$E30,'P23+P24 monthly Buchungen'!C2:C859,"&gt;="&amp;FM$4,'P23+P24 monthly Buchungen'!C2:C859,"&lt;"&amp;FM$5+1,'P23+P24 monthly Buchungen'!P2:P859,"Ausgaben")</f>
        <v>0</v>
      </c>
      <c r="FN30" s="21"/>
      <c r="FQ30" s="26">
        <f>SUMIFS('P23+P24 monthly Buchungen'!F2:F859,'P23+P24 monthly Buchungen'!D2:D859,$E30,'P23+P24 monthly Buchungen'!C2:C859,"&gt;="&amp;FQ$4,'P23+P24 monthly Buchungen'!C2:C859,"&lt;"&amp;FQ$5+1,'P23+P24 monthly Buchungen'!L2:L859,"Ausgaben")-SUMIFS('P23+P24 monthly Buchungen'!F2:F859,'P23+P24 monthly Buchungen'!D2:D859,$E30,'P23+P24 monthly Buchungen'!C2:C859,"&gt;="&amp;FQ$4,'P23+P24 monthly Buchungen'!C2:C859,"&lt;"&amp;FQ$5+1,'P23+P24 monthly Buchungen'!P2:P859,"Einnahmen")+SUMIFS('P23+P24 monthly Buchungen'!F2:F859,'P23+P24 monthly Buchungen'!D2:D859,$E30,'P23+P24 monthly Buchungen'!C2:C859,"&gt;="&amp;FQ$4,'P23+P24 monthly Buchungen'!C2:C859,"&lt;"&amp;FQ$5+1,'P23+P24 monthly Buchungen'!L2:L859,"Einnahmen")-SUMIFS('P23+P24 monthly Buchungen'!F2:F859,'P23+P24 monthly Buchungen'!D2:D859,$E30,'P23+P24 monthly Buchungen'!C2:C859,"&gt;="&amp;FQ$4,'P23+P24 monthly Buchungen'!C2:C859,"&lt;"&amp;FQ$5+1,'P23+P24 monthly Buchungen'!P2:P859,"Ausgaben")</f>
        <v>0</v>
      </c>
      <c r="FR30" s="21"/>
      <c r="FU30" s="26">
        <f>SUMIFS('P23+P24 monthly Buchungen'!F2:F859,'P23+P24 monthly Buchungen'!D2:D859,$E30,'P23+P24 monthly Buchungen'!C2:C859,"&gt;="&amp;FU$4,'P23+P24 monthly Buchungen'!C2:C859,"&lt;"&amp;FU$5+1,'P23+P24 monthly Buchungen'!L2:L859,"Ausgaben")-SUMIFS('P23+P24 monthly Buchungen'!F2:F859,'P23+P24 monthly Buchungen'!D2:D859,$E30,'P23+P24 monthly Buchungen'!C2:C859,"&gt;="&amp;FU$4,'P23+P24 monthly Buchungen'!C2:C859,"&lt;"&amp;FU$5+1,'P23+P24 monthly Buchungen'!P2:P859,"Einnahmen")+SUMIFS('P23+P24 monthly Buchungen'!F2:F859,'P23+P24 monthly Buchungen'!D2:D859,$E30,'P23+P24 monthly Buchungen'!C2:C859,"&gt;="&amp;FU$4,'P23+P24 monthly Buchungen'!C2:C859,"&lt;"&amp;FU$5+1,'P23+P24 monthly Buchungen'!L2:L859,"Einnahmen")-SUMIFS('P23+P24 monthly Buchungen'!F2:F859,'P23+P24 monthly Buchungen'!D2:D859,$E30,'P23+P24 monthly Buchungen'!C2:C859,"&gt;="&amp;FU$4,'P23+P24 monthly Buchungen'!C2:C859,"&lt;"&amp;FU$5+1,'P23+P24 monthly Buchungen'!P2:P859,"Ausgaben")</f>
        <v>0</v>
      </c>
      <c r="FV30" s="21"/>
      <c r="FY30" s="26">
        <f>SUMIFS('P23+P24 monthly Buchungen'!F2:F859,'P23+P24 monthly Buchungen'!D2:D859,$E30,'P23+P24 monthly Buchungen'!C2:C859,"&gt;="&amp;FY$4,'P23+P24 monthly Buchungen'!C2:C859,"&lt;"&amp;FY$5+1,'P23+P24 monthly Buchungen'!L2:L859,"Ausgaben")-SUMIFS('P23+P24 monthly Buchungen'!F2:F859,'P23+P24 monthly Buchungen'!D2:D859,$E30,'P23+P24 monthly Buchungen'!C2:C859,"&gt;="&amp;FY$4,'P23+P24 monthly Buchungen'!C2:C859,"&lt;"&amp;FY$5+1,'P23+P24 monthly Buchungen'!P2:P859,"Einnahmen")+SUMIFS('P23+P24 monthly Buchungen'!F2:F859,'P23+P24 monthly Buchungen'!D2:D859,$E30,'P23+P24 monthly Buchungen'!C2:C859,"&gt;="&amp;FY$4,'P23+P24 monthly Buchungen'!C2:C859,"&lt;"&amp;FY$5+1,'P23+P24 monthly Buchungen'!L2:L859,"Einnahmen")-SUMIFS('P23+P24 monthly Buchungen'!F2:F859,'P23+P24 monthly Buchungen'!D2:D859,$E30,'P23+P24 monthly Buchungen'!C2:C859,"&gt;="&amp;FY$4,'P23+P24 monthly Buchungen'!C2:C859,"&lt;"&amp;FY$5+1,'P23+P24 monthly Buchungen'!P2:P859,"Ausgaben")</f>
        <v>0</v>
      </c>
      <c r="FZ30" s="21"/>
      <c r="GC30" s="26">
        <f>SUMIFS('P23+P24 monthly Buchungen'!F2:F859,'P23+P24 monthly Buchungen'!D2:D859,$E30,'P23+P24 monthly Buchungen'!C2:C859,"&gt;="&amp;GC$4,'P23+P24 monthly Buchungen'!C2:C859,"&lt;"&amp;GC$5+1,'P23+P24 monthly Buchungen'!L2:L859,"Ausgaben")-SUMIFS('P23+P24 monthly Buchungen'!F2:F859,'P23+P24 monthly Buchungen'!D2:D859,$E30,'P23+P24 monthly Buchungen'!C2:C859,"&gt;="&amp;GC$4,'P23+P24 monthly Buchungen'!C2:C859,"&lt;"&amp;GC$5+1,'P23+P24 monthly Buchungen'!P2:P859,"Einnahmen")+SUMIFS('P23+P24 monthly Buchungen'!F2:F859,'P23+P24 monthly Buchungen'!D2:D859,$E30,'P23+P24 monthly Buchungen'!C2:C859,"&gt;="&amp;GC$4,'P23+P24 monthly Buchungen'!C2:C859,"&lt;"&amp;GC$5+1,'P23+P24 monthly Buchungen'!L2:L859,"Einnahmen")-SUMIFS('P23+P24 monthly Buchungen'!F2:F859,'P23+P24 monthly Buchungen'!D2:D859,$E30,'P23+P24 monthly Buchungen'!C2:C859,"&gt;="&amp;GC$4,'P23+P24 monthly Buchungen'!C2:C859,"&lt;"&amp;GC$5+1,'P23+P24 monthly Buchungen'!P2:P859,"Ausgaben")</f>
        <v>0</v>
      </c>
    </row>
    <row r="31" spans="3:185" ht="16" x14ac:dyDescent="0.2">
      <c r="D31" s="27" t="s">
        <v>5872</v>
      </c>
      <c r="E31" s="27"/>
      <c r="F31" s="28"/>
      <c r="G31" s="27"/>
      <c r="H31" s="42">
        <f>SUM(I32:I34)</f>
        <v>0</v>
      </c>
      <c r="I31" s="43"/>
      <c r="J31" s="28"/>
      <c r="K31" s="27"/>
      <c r="L31" s="42">
        <v>1700</v>
      </c>
      <c r="M31" s="43"/>
      <c r="N31" s="28"/>
      <c r="O31" s="27"/>
      <c r="P31" s="42">
        <v>1700</v>
      </c>
      <c r="Q31" s="43"/>
      <c r="R31" s="28"/>
      <c r="S31" s="27"/>
      <c r="T31" s="42">
        <f>SUM(U32:U34)</f>
        <v>0</v>
      </c>
      <c r="U31" s="43"/>
      <c r="V31" s="28"/>
      <c r="W31" s="27"/>
      <c r="X31" s="42">
        <f>SUM(Y32:Y34)</f>
        <v>0</v>
      </c>
      <c r="Y31" s="43"/>
      <c r="Z31" s="28"/>
      <c r="AA31" s="27"/>
      <c r="AB31" s="42">
        <f>SUM(AC32:AC34)</f>
        <v>0</v>
      </c>
      <c r="AC31" s="43"/>
      <c r="AD31" s="28"/>
      <c r="AE31" s="27"/>
      <c r="AF31" s="42">
        <f>SUM(AG32:AG34)</f>
        <v>22.5</v>
      </c>
      <c r="AG31" s="43"/>
      <c r="AH31" s="28"/>
      <c r="AI31" s="27"/>
      <c r="AJ31" s="42">
        <f>SUM(AK32:AK34)</f>
        <v>0</v>
      </c>
      <c r="AK31" s="43"/>
      <c r="AL31" s="28"/>
      <c r="AM31" s="27"/>
      <c r="AN31" s="42">
        <f>SUM(AO32:AO34)</f>
        <v>0</v>
      </c>
      <c r="AO31" s="43"/>
      <c r="AP31" s="28"/>
      <c r="AQ31" s="27"/>
      <c r="AR31" s="42">
        <f>SUM(AS32:AS34)</f>
        <v>0</v>
      </c>
      <c r="AS31" s="43"/>
      <c r="AT31" s="28"/>
      <c r="AU31" s="27"/>
      <c r="AV31" s="42">
        <f>SUM(AW32:AW34)</f>
        <v>0</v>
      </c>
      <c r="AW31" s="43"/>
      <c r="AX31" s="28"/>
      <c r="AY31" s="27"/>
      <c r="AZ31" s="42">
        <f>SUM(BA32:BA34)</f>
        <v>0</v>
      </c>
      <c r="BA31" s="43"/>
      <c r="BB31" s="28"/>
      <c r="BC31" s="27"/>
      <c r="BD31" s="42">
        <f>SUM(BE32:BE34)</f>
        <v>0</v>
      </c>
      <c r="BE31" s="43"/>
      <c r="BF31" s="28"/>
      <c r="BG31" s="27"/>
      <c r="BH31" s="42">
        <f>SUM(BI32:BI34)</f>
        <v>18.920000000000002</v>
      </c>
      <c r="BI31" s="43"/>
      <c r="BJ31" s="28"/>
      <c r="BK31" s="27"/>
      <c r="BL31" s="42">
        <f>SUM(BM32:BM34)</f>
        <v>0</v>
      </c>
      <c r="BM31" s="43"/>
      <c r="BN31" s="28"/>
      <c r="BO31" s="27"/>
      <c r="BP31" s="42">
        <f>SUM(BQ32:BQ34)</f>
        <v>0</v>
      </c>
      <c r="BQ31" s="43"/>
      <c r="BR31" s="28"/>
      <c r="BS31" s="27"/>
      <c r="BT31" s="42">
        <v>1500</v>
      </c>
      <c r="BU31" s="43"/>
      <c r="BV31" s="28"/>
      <c r="BW31" s="27"/>
      <c r="BX31" s="42">
        <v>1500</v>
      </c>
      <c r="BY31" s="43"/>
      <c r="BZ31" s="28"/>
      <c r="CA31" s="27"/>
      <c r="CB31" s="42">
        <f>SUM(CC32:CC34)</f>
        <v>99</v>
      </c>
      <c r="CC31" s="43"/>
      <c r="CD31" s="28"/>
      <c r="CE31" s="27"/>
      <c r="CF31" s="42">
        <f>SUM(CG32:CG34)</f>
        <v>0</v>
      </c>
      <c r="CG31" s="43"/>
      <c r="CH31" s="28"/>
      <c r="CI31" s="27"/>
      <c r="CJ31" s="42">
        <f>SUM(CK32:CK34)</f>
        <v>0</v>
      </c>
      <c r="CK31" s="43"/>
      <c r="CL31" s="28"/>
      <c r="CM31" s="27"/>
      <c r="CN31" s="42">
        <f>SUM(CO32:CO34)</f>
        <v>0</v>
      </c>
      <c r="CO31" s="43"/>
      <c r="CP31" s="28"/>
      <c r="CQ31" s="27"/>
      <c r="CR31" s="42">
        <f>SUM(CS32:CS34)</f>
        <v>0</v>
      </c>
      <c r="CS31" s="43"/>
      <c r="CT31" s="28"/>
      <c r="CU31" s="27"/>
      <c r="CV31" s="42">
        <f>SUM(CW32:CW34)</f>
        <v>0</v>
      </c>
      <c r="CW31" s="43"/>
      <c r="CX31" s="28"/>
      <c r="CY31" s="27"/>
      <c r="CZ31" s="42">
        <f>SUM(DA32:DA34)</f>
        <v>0</v>
      </c>
      <c r="DA31" s="43"/>
      <c r="DB31" s="28"/>
      <c r="DC31" s="27"/>
      <c r="DD31" s="42">
        <f>SUM(DE32:DE34)</f>
        <v>14</v>
      </c>
      <c r="DE31" s="43"/>
      <c r="DF31" s="28"/>
      <c r="DG31" s="27"/>
      <c r="DH31" s="42">
        <f>SUM(DI32:DI34)</f>
        <v>14</v>
      </c>
      <c r="DI31" s="43"/>
      <c r="DJ31" s="28"/>
      <c r="DK31" s="27"/>
      <c r="DL31" s="42">
        <f>SUM(DM32:DM34)</f>
        <v>0</v>
      </c>
      <c r="DM31" s="43"/>
      <c r="DN31" s="28"/>
      <c r="DO31" s="27"/>
      <c r="DP31" s="42">
        <f>SUM(DQ32:DQ34)</f>
        <v>9.5</v>
      </c>
      <c r="DQ31" s="43"/>
      <c r="DR31" s="28"/>
      <c r="DS31" s="27"/>
      <c r="DT31" s="42">
        <f>SUM(DU32:DU34)</f>
        <v>357</v>
      </c>
      <c r="DU31" s="43"/>
      <c r="DV31" s="28"/>
      <c r="DW31" s="27"/>
      <c r="DX31" s="42">
        <v>1500</v>
      </c>
      <c r="DY31" s="43"/>
      <c r="DZ31" s="28"/>
      <c r="EA31" s="27"/>
      <c r="EB31" s="42">
        <v>1500</v>
      </c>
      <c r="EC31" s="43"/>
      <c r="ED31" s="28"/>
      <c r="EE31" s="27"/>
      <c r="EF31" s="42">
        <f>SUM(EG32:EG34)</f>
        <v>0</v>
      </c>
      <c r="EG31" s="43"/>
      <c r="EH31" s="28"/>
      <c r="EI31" s="27"/>
      <c r="EJ31" s="42">
        <f>SUM(EK32:EK34)</f>
        <v>0</v>
      </c>
      <c r="EK31" s="43"/>
      <c r="EL31" s="28"/>
      <c r="EM31" s="27"/>
      <c r="EN31" s="42">
        <f>SUM(EO32:EO34)</f>
        <v>0</v>
      </c>
      <c r="EO31" s="43"/>
      <c r="EP31" s="28"/>
      <c r="EQ31" s="27"/>
      <c r="ER31" s="42">
        <f>SUM(ES32:ES34)</f>
        <v>0</v>
      </c>
      <c r="ES31" s="43"/>
      <c r="ET31" s="28"/>
      <c r="EU31" s="27"/>
      <c r="EV31" s="42">
        <f>SUM(EW32:EW34)</f>
        <v>0</v>
      </c>
      <c r="EW31" s="43"/>
      <c r="EX31" s="28"/>
      <c r="EY31" s="27"/>
      <c r="EZ31" s="42">
        <f>SUM(FA32:FA34)</f>
        <v>0</v>
      </c>
      <c r="FA31" s="43"/>
      <c r="FB31" s="28"/>
      <c r="FC31" s="27"/>
      <c r="FD31" s="42">
        <f>SUM(FE32:FE34)</f>
        <v>0</v>
      </c>
      <c r="FE31" s="43"/>
      <c r="FF31" s="28"/>
      <c r="FG31" s="27"/>
      <c r="FH31" s="42">
        <f>SUM(FI32:FI34)</f>
        <v>0</v>
      </c>
      <c r="FI31" s="43"/>
      <c r="FJ31" s="28"/>
      <c r="FK31" s="27"/>
      <c r="FL31" s="42">
        <f>SUM(FM32:FM34)</f>
        <v>0</v>
      </c>
      <c r="FM31" s="43"/>
      <c r="FN31" s="28"/>
      <c r="FO31" s="27"/>
      <c r="FP31" s="42">
        <f>SUM(FQ32:FQ34)</f>
        <v>0</v>
      </c>
      <c r="FQ31" s="43"/>
      <c r="FR31" s="28"/>
      <c r="FS31" s="27"/>
      <c r="FT31" s="42">
        <f>SUM(FU32:FU34)</f>
        <v>0</v>
      </c>
      <c r="FU31" s="43"/>
      <c r="FV31" s="28"/>
      <c r="FW31" s="27"/>
      <c r="FX31" s="42">
        <f>SUM(FY32:FY34)</f>
        <v>0</v>
      </c>
      <c r="FY31" s="43"/>
      <c r="FZ31" s="28"/>
      <c r="GA31" s="27"/>
      <c r="GB31" s="42">
        <f>SUM(GC32:GC34)</f>
        <v>0</v>
      </c>
      <c r="GC31" s="43"/>
    </row>
    <row r="32" spans="3:185" x14ac:dyDescent="0.2">
      <c r="D32" t="s">
        <v>5521</v>
      </c>
      <c r="E32" t="s">
        <v>5873</v>
      </c>
      <c r="F32" s="21"/>
      <c r="I32" s="22"/>
      <c r="J32" s="21"/>
      <c r="M32" s="29">
        <v>300</v>
      </c>
      <c r="N32" s="21"/>
      <c r="Q32" s="29">
        <v>300</v>
      </c>
      <c r="R32" s="21"/>
      <c r="U32" s="26">
        <f>SUMIFS('P23+P24 monthly Buchungen'!F2:F859,'P23+P24 monthly Buchungen'!D2:D859,$E32,'P23+P24 monthly Buchungen'!C2:C859,"&gt;="&amp;U$4,'P23+P24 monthly Buchungen'!C2:C859,"&lt;"&amp;U$5+1,'P23+P24 monthly Buchungen'!L2:L859,"Ausgaben")-SUMIFS('P23+P24 monthly Buchungen'!F2:F859,'P23+P24 monthly Buchungen'!D2:D859,$E32,'P23+P24 monthly Buchungen'!C2:C859,"&gt;="&amp;U$4,'P23+P24 monthly Buchungen'!C2:C859,"&lt;"&amp;U$5+1,'P23+P24 monthly Buchungen'!P2:P859,"Einnahmen")+SUMIFS('P23+P24 monthly Buchungen'!F2:F859,'P23+P24 monthly Buchungen'!D2:D859,$E32,'P23+P24 monthly Buchungen'!C2:C859,"&gt;="&amp;U$4,'P23+P24 monthly Buchungen'!C2:C859,"&lt;"&amp;U$5+1,'P23+P24 monthly Buchungen'!L2:L859,"Einnahmen")-SUMIFS('P23+P24 monthly Buchungen'!F2:F859,'P23+P24 monthly Buchungen'!D2:D859,$E32,'P23+P24 monthly Buchungen'!C2:C859,"&gt;="&amp;U$4,'P23+P24 monthly Buchungen'!C2:C859,"&lt;"&amp;U$5+1,'P23+P24 monthly Buchungen'!P2:P859,"Ausgaben")</f>
        <v>0</v>
      </c>
      <c r="V32" s="21"/>
      <c r="Y32" s="26">
        <f>SUMIFS('P23+P24 monthly Buchungen'!F2:F859,'P23+P24 monthly Buchungen'!D2:D859,$E32,'P23+P24 monthly Buchungen'!C2:C859,"&gt;="&amp;Y$4,'P23+P24 monthly Buchungen'!C2:C859,"&lt;"&amp;Y$5+1,'P23+P24 monthly Buchungen'!L2:L859,"Ausgaben")-SUMIFS('P23+P24 monthly Buchungen'!F2:F859,'P23+P24 monthly Buchungen'!D2:D859,$E32,'P23+P24 monthly Buchungen'!C2:C859,"&gt;="&amp;Y$4,'P23+P24 monthly Buchungen'!C2:C859,"&lt;"&amp;Y$5+1,'P23+P24 monthly Buchungen'!P2:P859,"Einnahmen")+SUMIFS('P23+P24 monthly Buchungen'!F2:F859,'P23+P24 monthly Buchungen'!D2:D859,$E32,'P23+P24 monthly Buchungen'!C2:C859,"&gt;="&amp;Y$4,'P23+P24 monthly Buchungen'!C2:C859,"&lt;"&amp;Y$5+1,'P23+P24 monthly Buchungen'!L2:L859,"Einnahmen")-SUMIFS('P23+P24 monthly Buchungen'!F2:F859,'P23+P24 monthly Buchungen'!D2:D859,$E32,'P23+P24 monthly Buchungen'!C2:C859,"&gt;="&amp;Y$4,'P23+P24 monthly Buchungen'!C2:C859,"&lt;"&amp;Y$5+1,'P23+P24 monthly Buchungen'!P2:P859,"Ausgaben")</f>
        <v>0</v>
      </c>
      <c r="Z32" s="21"/>
      <c r="AC32" s="26">
        <f>SUMIFS('P23+P24 monthly Buchungen'!F2:F859,'P23+P24 monthly Buchungen'!D2:D859,$E32,'P23+P24 monthly Buchungen'!C2:C859,"&gt;="&amp;AC$4,'P23+P24 monthly Buchungen'!C2:C859,"&lt;"&amp;AC$5+1,'P23+P24 monthly Buchungen'!L2:L859,"Ausgaben")-SUMIFS('P23+P24 monthly Buchungen'!F2:F859,'P23+P24 monthly Buchungen'!D2:D859,$E32,'P23+P24 monthly Buchungen'!C2:C859,"&gt;="&amp;AC$4,'P23+P24 monthly Buchungen'!C2:C859,"&lt;"&amp;AC$5+1,'P23+P24 monthly Buchungen'!P2:P859,"Einnahmen")+SUMIFS('P23+P24 monthly Buchungen'!F2:F859,'P23+P24 monthly Buchungen'!D2:D859,$E32,'P23+P24 monthly Buchungen'!C2:C859,"&gt;="&amp;AC$4,'P23+P24 monthly Buchungen'!C2:C859,"&lt;"&amp;AC$5+1,'P23+P24 monthly Buchungen'!L2:L859,"Einnahmen")-SUMIFS('P23+P24 monthly Buchungen'!F2:F859,'P23+P24 monthly Buchungen'!D2:D859,$E32,'P23+P24 monthly Buchungen'!C2:C859,"&gt;="&amp;AC$4,'P23+P24 monthly Buchungen'!C2:C859,"&lt;"&amp;AC$5+1,'P23+P24 monthly Buchungen'!P2:P859,"Ausgaben")</f>
        <v>0</v>
      </c>
      <c r="AD32" s="21"/>
      <c r="AG32" s="26">
        <f>SUMIFS('P23+P24 monthly Buchungen'!F2:F859,'P23+P24 monthly Buchungen'!D2:D859,$E32,'P23+P24 monthly Buchungen'!C2:C859,"&gt;="&amp;AG$4,'P23+P24 monthly Buchungen'!C2:C859,"&lt;"&amp;AG$5+1,'P23+P24 monthly Buchungen'!L2:L859,"Ausgaben")-SUMIFS('P23+P24 monthly Buchungen'!F2:F859,'P23+P24 monthly Buchungen'!D2:D859,$E32,'P23+P24 monthly Buchungen'!C2:C859,"&gt;="&amp;AG$4,'P23+P24 monthly Buchungen'!C2:C859,"&lt;"&amp;AG$5+1,'P23+P24 monthly Buchungen'!P2:P859,"Einnahmen")+SUMIFS('P23+P24 monthly Buchungen'!F2:F859,'P23+P24 monthly Buchungen'!D2:D859,$E32,'P23+P24 monthly Buchungen'!C2:C859,"&gt;="&amp;AG$4,'P23+P24 monthly Buchungen'!C2:C859,"&lt;"&amp;AG$5+1,'P23+P24 monthly Buchungen'!L2:L859,"Einnahmen")-SUMIFS('P23+P24 monthly Buchungen'!F2:F859,'P23+P24 monthly Buchungen'!D2:D859,$E32,'P23+P24 monthly Buchungen'!C2:C859,"&gt;="&amp;AG$4,'P23+P24 monthly Buchungen'!C2:C859,"&lt;"&amp;AG$5+1,'P23+P24 monthly Buchungen'!P2:P859,"Ausgaben")</f>
        <v>0</v>
      </c>
      <c r="AH32" s="21"/>
      <c r="AK32" s="26">
        <f>SUMIFS('P23+P24 monthly Buchungen'!F2:F859,'P23+P24 monthly Buchungen'!D2:D859,$E32,'P23+P24 monthly Buchungen'!C2:C859,"&gt;="&amp;AK$4,'P23+P24 monthly Buchungen'!C2:C859,"&lt;"&amp;AK$5+1,'P23+P24 monthly Buchungen'!L2:L859,"Ausgaben")-SUMIFS('P23+P24 monthly Buchungen'!F2:F859,'P23+P24 monthly Buchungen'!D2:D859,$E32,'P23+P24 monthly Buchungen'!C2:C859,"&gt;="&amp;AK$4,'P23+P24 monthly Buchungen'!C2:C859,"&lt;"&amp;AK$5+1,'P23+P24 monthly Buchungen'!P2:P859,"Einnahmen")+SUMIFS('P23+P24 monthly Buchungen'!F2:F859,'P23+P24 monthly Buchungen'!D2:D859,$E32,'P23+P24 monthly Buchungen'!C2:C859,"&gt;="&amp;AK$4,'P23+P24 monthly Buchungen'!C2:C859,"&lt;"&amp;AK$5+1,'P23+P24 monthly Buchungen'!L2:L859,"Einnahmen")-SUMIFS('P23+P24 monthly Buchungen'!F2:F859,'P23+P24 monthly Buchungen'!D2:D859,$E32,'P23+P24 monthly Buchungen'!C2:C859,"&gt;="&amp;AK$4,'P23+P24 monthly Buchungen'!C2:C859,"&lt;"&amp;AK$5+1,'P23+P24 monthly Buchungen'!P2:P859,"Ausgaben")</f>
        <v>0</v>
      </c>
      <c r="AL32" s="21"/>
      <c r="AO32" s="26">
        <f>SUMIFS('P23+P24 monthly Buchungen'!F2:F859,'P23+P24 monthly Buchungen'!D2:D859,$E32,'P23+P24 monthly Buchungen'!C2:C859,"&gt;="&amp;AO$4,'P23+P24 monthly Buchungen'!C2:C859,"&lt;"&amp;AO$5+1,'P23+P24 monthly Buchungen'!L2:L859,"Ausgaben")-SUMIFS('P23+P24 monthly Buchungen'!F2:F859,'P23+P24 monthly Buchungen'!D2:D859,$E32,'P23+P24 monthly Buchungen'!C2:C859,"&gt;="&amp;AO$4,'P23+P24 monthly Buchungen'!C2:C859,"&lt;"&amp;AO$5+1,'P23+P24 monthly Buchungen'!P2:P859,"Einnahmen")+SUMIFS('P23+P24 monthly Buchungen'!F2:F859,'P23+P24 monthly Buchungen'!D2:D859,$E32,'P23+P24 monthly Buchungen'!C2:C859,"&gt;="&amp;AO$4,'P23+P24 monthly Buchungen'!C2:C859,"&lt;"&amp;AO$5+1,'P23+P24 monthly Buchungen'!L2:L859,"Einnahmen")-SUMIFS('P23+P24 monthly Buchungen'!F2:F859,'P23+P24 monthly Buchungen'!D2:D859,$E32,'P23+P24 monthly Buchungen'!C2:C859,"&gt;="&amp;AO$4,'P23+P24 monthly Buchungen'!C2:C859,"&lt;"&amp;AO$5+1,'P23+P24 monthly Buchungen'!P2:P859,"Ausgaben")</f>
        <v>0</v>
      </c>
      <c r="AP32" s="21"/>
      <c r="AS32" s="26">
        <f>SUMIFS('P23+P24 monthly Buchungen'!F2:F859,'P23+P24 monthly Buchungen'!D2:D859,$E32,'P23+P24 monthly Buchungen'!C2:C859,"&gt;="&amp;AS$4,'P23+P24 monthly Buchungen'!C2:C859,"&lt;"&amp;AS$5+1,'P23+P24 monthly Buchungen'!L2:L859,"Ausgaben")-SUMIFS('P23+P24 monthly Buchungen'!F2:F859,'P23+P24 monthly Buchungen'!D2:D859,$E32,'P23+P24 monthly Buchungen'!C2:C859,"&gt;="&amp;AS$4,'P23+P24 monthly Buchungen'!C2:C859,"&lt;"&amp;AS$5+1,'P23+P24 monthly Buchungen'!P2:P859,"Einnahmen")+SUMIFS('P23+P24 monthly Buchungen'!F2:F859,'P23+P24 monthly Buchungen'!D2:D859,$E32,'P23+P24 monthly Buchungen'!C2:C859,"&gt;="&amp;AS$4,'P23+P24 monthly Buchungen'!C2:C859,"&lt;"&amp;AS$5+1,'P23+P24 monthly Buchungen'!L2:L859,"Einnahmen")-SUMIFS('P23+P24 monthly Buchungen'!F2:F859,'P23+P24 monthly Buchungen'!D2:D859,$E32,'P23+P24 monthly Buchungen'!C2:C859,"&gt;="&amp;AS$4,'P23+P24 monthly Buchungen'!C2:C859,"&lt;"&amp;AS$5+1,'P23+P24 monthly Buchungen'!P2:P859,"Ausgaben")</f>
        <v>0</v>
      </c>
      <c r="AT32" s="21"/>
      <c r="AW32" s="26">
        <f>SUMIFS('P23+P24 monthly Buchungen'!F2:F859,'P23+P24 monthly Buchungen'!D2:D859,$E32,'P23+P24 monthly Buchungen'!C2:C859,"&gt;="&amp;AW$4,'P23+P24 monthly Buchungen'!C2:C859,"&lt;"&amp;AW$5+1,'P23+P24 monthly Buchungen'!L2:L859,"Ausgaben")-SUMIFS('P23+P24 monthly Buchungen'!F2:F859,'P23+P24 monthly Buchungen'!D2:D859,$E32,'P23+P24 monthly Buchungen'!C2:C859,"&gt;="&amp;AW$4,'P23+P24 monthly Buchungen'!C2:C859,"&lt;"&amp;AW$5+1,'P23+P24 monthly Buchungen'!P2:P859,"Einnahmen")+SUMIFS('P23+P24 monthly Buchungen'!F2:F859,'P23+P24 monthly Buchungen'!D2:D859,$E32,'P23+P24 monthly Buchungen'!C2:C859,"&gt;="&amp;AW$4,'P23+P24 monthly Buchungen'!C2:C859,"&lt;"&amp;AW$5+1,'P23+P24 monthly Buchungen'!L2:L859,"Einnahmen")-SUMIFS('P23+P24 monthly Buchungen'!F2:F859,'P23+P24 monthly Buchungen'!D2:D859,$E32,'P23+P24 monthly Buchungen'!C2:C859,"&gt;="&amp;AW$4,'P23+P24 monthly Buchungen'!C2:C859,"&lt;"&amp;AW$5+1,'P23+P24 monthly Buchungen'!P2:P859,"Ausgaben")</f>
        <v>0</v>
      </c>
      <c r="AX32" s="21"/>
      <c r="BA32" s="26">
        <f>SUMIFS('P23+P24 monthly Buchungen'!F2:F859,'P23+P24 monthly Buchungen'!D2:D859,$E32,'P23+P24 monthly Buchungen'!C2:C859,"&gt;="&amp;BA$4,'P23+P24 monthly Buchungen'!C2:C859,"&lt;"&amp;BA$5+1,'P23+P24 monthly Buchungen'!L2:L859,"Ausgaben")-SUMIFS('P23+P24 monthly Buchungen'!F2:F859,'P23+P24 monthly Buchungen'!D2:D859,$E32,'P23+P24 monthly Buchungen'!C2:C859,"&gt;="&amp;BA$4,'P23+P24 monthly Buchungen'!C2:C859,"&lt;"&amp;BA$5+1,'P23+P24 monthly Buchungen'!P2:P859,"Einnahmen")+SUMIFS('P23+P24 monthly Buchungen'!F2:F859,'P23+P24 monthly Buchungen'!D2:D859,$E32,'P23+P24 monthly Buchungen'!C2:C859,"&gt;="&amp;BA$4,'P23+P24 monthly Buchungen'!C2:C859,"&lt;"&amp;BA$5+1,'P23+P24 monthly Buchungen'!L2:L859,"Einnahmen")-SUMIFS('P23+P24 monthly Buchungen'!F2:F859,'P23+P24 monthly Buchungen'!D2:D859,$E32,'P23+P24 monthly Buchungen'!C2:C859,"&gt;="&amp;BA$4,'P23+P24 monthly Buchungen'!C2:C859,"&lt;"&amp;BA$5+1,'P23+P24 monthly Buchungen'!P2:P859,"Ausgaben")</f>
        <v>0</v>
      </c>
      <c r="BB32" s="21"/>
      <c r="BE32" s="26">
        <f>SUMIFS('P23+P24 monthly Buchungen'!F2:F859,'P23+P24 monthly Buchungen'!D2:D859,$E32,'P23+P24 monthly Buchungen'!C2:C859,"&gt;="&amp;BE$4,'P23+P24 monthly Buchungen'!C2:C859,"&lt;"&amp;BE$5+1,'P23+P24 monthly Buchungen'!L2:L859,"Ausgaben")-SUMIFS('P23+P24 monthly Buchungen'!F2:F859,'P23+P24 monthly Buchungen'!D2:D859,$E32,'P23+P24 monthly Buchungen'!C2:C859,"&gt;="&amp;BE$4,'P23+P24 monthly Buchungen'!C2:C859,"&lt;"&amp;BE$5+1,'P23+P24 monthly Buchungen'!P2:P859,"Einnahmen")+SUMIFS('P23+P24 monthly Buchungen'!F2:F859,'P23+P24 monthly Buchungen'!D2:D859,$E32,'P23+P24 monthly Buchungen'!C2:C859,"&gt;="&amp;BE$4,'P23+P24 monthly Buchungen'!C2:C859,"&lt;"&amp;BE$5+1,'P23+P24 monthly Buchungen'!L2:L859,"Einnahmen")-SUMIFS('P23+P24 monthly Buchungen'!F2:F859,'P23+P24 monthly Buchungen'!D2:D859,$E32,'P23+P24 monthly Buchungen'!C2:C859,"&gt;="&amp;BE$4,'P23+P24 monthly Buchungen'!C2:C859,"&lt;"&amp;BE$5+1,'P23+P24 monthly Buchungen'!P2:P859,"Ausgaben")</f>
        <v>0</v>
      </c>
      <c r="BF32" s="21"/>
      <c r="BI32" s="26">
        <f>SUMIFS('P23+P24 monthly Buchungen'!F2:F859,'P23+P24 monthly Buchungen'!D2:D859,$E32,'P23+P24 monthly Buchungen'!C2:C859,"&gt;="&amp;BI$4,'P23+P24 monthly Buchungen'!C2:C859,"&lt;"&amp;BI$5+1,'P23+P24 monthly Buchungen'!L2:L859,"Ausgaben")-SUMIFS('P23+P24 monthly Buchungen'!F2:F859,'P23+P24 monthly Buchungen'!D2:D859,$E32,'P23+P24 monthly Buchungen'!C2:C859,"&gt;="&amp;BI$4,'P23+P24 monthly Buchungen'!C2:C859,"&lt;"&amp;BI$5+1,'P23+P24 monthly Buchungen'!P2:P859,"Einnahmen")+SUMIFS('P23+P24 monthly Buchungen'!F2:F859,'P23+P24 monthly Buchungen'!D2:D859,$E32,'P23+P24 monthly Buchungen'!C2:C859,"&gt;="&amp;BI$4,'P23+P24 monthly Buchungen'!C2:C859,"&lt;"&amp;BI$5+1,'P23+P24 monthly Buchungen'!L2:L859,"Einnahmen")-SUMIFS('P23+P24 monthly Buchungen'!F2:F859,'P23+P24 monthly Buchungen'!D2:D859,$E32,'P23+P24 monthly Buchungen'!C2:C859,"&gt;="&amp;BI$4,'P23+P24 monthly Buchungen'!C2:C859,"&lt;"&amp;BI$5+1,'P23+P24 monthly Buchungen'!P2:P859,"Ausgaben")</f>
        <v>0</v>
      </c>
      <c r="BJ32" s="21"/>
      <c r="BM32" s="26">
        <f>SUMIFS('P23+P24 monthly Buchungen'!F2:F859,'P23+P24 monthly Buchungen'!D2:D859,$E32,'P23+P24 monthly Buchungen'!C2:C859,"&gt;="&amp;BM$4,'P23+P24 monthly Buchungen'!C2:C859,"&lt;"&amp;BM$5+1,'P23+P24 monthly Buchungen'!L2:L859,"Ausgaben")-SUMIFS('P23+P24 monthly Buchungen'!F2:F859,'P23+P24 monthly Buchungen'!D2:D859,$E32,'P23+P24 monthly Buchungen'!C2:C859,"&gt;="&amp;BM$4,'P23+P24 monthly Buchungen'!C2:C859,"&lt;"&amp;BM$5+1,'P23+P24 monthly Buchungen'!P2:P859,"Einnahmen")+SUMIFS('P23+P24 monthly Buchungen'!F2:F859,'P23+P24 monthly Buchungen'!D2:D859,$E32,'P23+P24 monthly Buchungen'!C2:C859,"&gt;="&amp;BM$4,'P23+P24 monthly Buchungen'!C2:C859,"&lt;"&amp;BM$5+1,'P23+P24 monthly Buchungen'!L2:L859,"Einnahmen")-SUMIFS('P23+P24 monthly Buchungen'!F2:F859,'P23+P24 monthly Buchungen'!D2:D859,$E32,'P23+P24 monthly Buchungen'!C2:C859,"&gt;="&amp;BM$4,'P23+P24 monthly Buchungen'!C2:C859,"&lt;"&amp;BM$5+1,'P23+P24 monthly Buchungen'!P2:P859,"Ausgaben")</f>
        <v>0</v>
      </c>
      <c r="BN32" s="21"/>
      <c r="BQ32" s="26">
        <f>SUMIFS('P23+P24 monthly Buchungen'!F2:F859,'P23+P24 monthly Buchungen'!D2:D859,$E32,'P23+P24 monthly Buchungen'!C2:C859,"&gt;="&amp;BQ$4,'P23+P24 monthly Buchungen'!C2:C859,"&lt;"&amp;BQ$5+1,'P23+P24 monthly Buchungen'!L2:L859,"Ausgaben")-SUMIFS('P23+P24 monthly Buchungen'!F2:F859,'P23+P24 monthly Buchungen'!D2:D859,$E32,'P23+P24 monthly Buchungen'!C2:C859,"&gt;="&amp;BQ$4,'P23+P24 monthly Buchungen'!C2:C859,"&lt;"&amp;BQ$5+1,'P23+P24 monthly Buchungen'!P2:P859,"Einnahmen")+SUMIFS('P23+P24 monthly Buchungen'!F2:F859,'P23+P24 monthly Buchungen'!D2:D859,$E32,'P23+P24 monthly Buchungen'!C2:C859,"&gt;="&amp;BQ$4,'P23+P24 monthly Buchungen'!C2:C859,"&lt;"&amp;BQ$5+1,'P23+P24 monthly Buchungen'!L2:L859,"Einnahmen")-SUMIFS('P23+P24 monthly Buchungen'!F2:F859,'P23+P24 monthly Buchungen'!D2:D859,$E32,'P23+P24 monthly Buchungen'!C2:C859,"&gt;="&amp;BQ$4,'P23+P24 monthly Buchungen'!C2:C859,"&lt;"&amp;BQ$5+1,'P23+P24 monthly Buchungen'!P2:P859,"Ausgaben")</f>
        <v>0</v>
      </c>
      <c r="BR32" s="21"/>
      <c r="BU32" s="29">
        <v>200</v>
      </c>
      <c r="BV32" s="21"/>
      <c r="BY32" s="29">
        <v>200</v>
      </c>
      <c r="BZ32" s="21"/>
      <c r="CC32" s="26">
        <f>SUMIFS('P23+P24 monthly Buchungen'!F2:F859,'P23+P24 monthly Buchungen'!D2:D859,$E32,'P23+P24 monthly Buchungen'!C2:C859,"&gt;="&amp;CC$4,'P23+P24 monthly Buchungen'!C2:C859,"&lt;"&amp;CC$5+1,'P23+P24 monthly Buchungen'!L2:L859,"Ausgaben")-SUMIFS('P23+P24 monthly Buchungen'!F2:F859,'P23+P24 monthly Buchungen'!D2:D859,$E32,'P23+P24 monthly Buchungen'!C2:C859,"&gt;="&amp;CC$4,'P23+P24 monthly Buchungen'!C2:C859,"&lt;"&amp;CC$5+1,'P23+P24 monthly Buchungen'!P2:P859,"Einnahmen")+SUMIFS('P23+P24 monthly Buchungen'!F2:F859,'P23+P24 monthly Buchungen'!D2:D859,$E32,'P23+P24 monthly Buchungen'!C2:C859,"&gt;="&amp;CC$4,'P23+P24 monthly Buchungen'!C2:C859,"&lt;"&amp;CC$5+1,'P23+P24 monthly Buchungen'!L2:L859,"Einnahmen")-SUMIFS('P23+P24 monthly Buchungen'!F2:F859,'P23+P24 monthly Buchungen'!D2:D859,$E32,'P23+P24 monthly Buchungen'!C2:C859,"&gt;="&amp;CC$4,'P23+P24 monthly Buchungen'!C2:C859,"&lt;"&amp;CC$5+1,'P23+P24 monthly Buchungen'!P2:P859,"Ausgaben")</f>
        <v>0</v>
      </c>
      <c r="CD32" s="21"/>
      <c r="CG32" s="26">
        <f>SUMIFS('P23+P24 monthly Buchungen'!F2:F859,'P23+P24 monthly Buchungen'!D2:D859,$E32,'P23+P24 monthly Buchungen'!C2:C859,"&gt;="&amp;CG$4,'P23+P24 monthly Buchungen'!C2:C859,"&lt;"&amp;CG$5+1,'P23+P24 monthly Buchungen'!L2:L859,"Ausgaben")-SUMIFS('P23+P24 monthly Buchungen'!F2:F859,'P23+P24 monthly Buchungen'!D2:D859,$E32,'P23+P24 monthly Buchungen'!C2:C859,"&gt;="&amp;CG$4,'P23+P24 monthly Buchungen'!C2:C859,"&lt;"&amp;CG$5+1,'P23+P24 monthly Buchungen'!P2:P859,"Einnahmen")+SUMIFS('P23+P24 monthly Buchungen'!F2:F859,'P23+P24 monthly Buchungen'!D2:D859,$E32,'P23+P24 monthly Buchungen'!C2:C859,"&gt;="&amp;CG$4,'P23+P24 monthly Buchungen'!C2:C859,"&lt;"&amp;CG$5+1,'P23+P24 monthly Buchungen'!L2:L859,"Einnahmen")-SUMIFS('P23+P24 monthly Buchungen'!F2:F859,'P23+P24 monthly Buchungen'!D2:D859,$E32,'P23+P24 monthly Buchungen'!C2:C859,"&gt;="&amp;CG$4,'P23+P24 monthly Buchungen'!C2:C859,"&lt;"&amp;CG$5+1,'P23+P24 monthly Buchungen'!P2:P859,"Ausgaben")</f>
        <v>0</v>
      </c>
      <c r="CH32" s="21"/>
      <c r="CK32" s="26">
        <f>SUMIFS('P23+P24 monthly Buchungen'!F2:F859,'P23+P24 monthly Buchungen'!D2:D859,$E32,'P23+P24 monthly Buchungen'!C2:C859,"&gt;="&amp;CK$4,'P23+P24 monthly Buchungen'!C2:C859,"&lt;"&amp;CK$5+1,'P23+P24 monthly Buchungen'!L2:L859,"Ausgaben")-SUMIFS('P23+P24 monthly Buchungen'!F2:F859,'P23+P24 monthly Buchungen'!D2:D859,$E32,'P23+P24 monthly Buchungen'!C2:C859,"&gt;="&amp;CK$4,'P23+P24 monthly Buchungen'!C2:C859,"&lt;"&amp;CK$5+1,'P23+P24 monthly Buchungen'!P2:P859,"Einnahmen")+SUMIFS('P23+P24 monthly Buchungen'!F2:F859,'P23+P24 monthly Buchungen'!D2:D859,$E32,'P23+P24 monthly Buchungen'!C2:C859,"&gt;="&amp;CK$4,'P23+P24 monthly Buchungen'!C2:C859,"&lt;"&amp;CK$5+1,'P23+P24 monthly Buchungen'!L2:L859,"Einnahmen")-SUMIFS('P23+P24 monthly Buchungen'!F2:F859,'P23+P24 monthly Buchungen'!D2:D859,$E32,'P23+P24 monthly Buchungen'!C2:C859,"&gt;="&amp;CK$4,'P23+P24 monthly Buchungen'!C2:C859,"&lt;"&amp;CK$5+1,'P23+P24 monthly Buchungen'!P2:P859,"Ausgaben")</f>
        <v>0</v>
      </c>
      <c r="CL32" s="21"/>
      <c r="CO32" s="26">
        <f>SUMIFS('P23+P24 monthly Buchungen'!F2:F859,'P23+P24 monthly Buchungen'!D2:D859,$E32,'P23+P24 monthly Buchungen'!C2:C859,"&gt;="&amp;CO$4,'P23+P24 monthly Buchungen'!C2:C859,"&lt;"&amp;CO$5+1,'P23+P24 monthly Buchungen'!L2:L859,"Ausgaben")-SUMIFS('P23+P24 monthly Buchungen'!F2:F859,'P23+P24 monthly Buchungen'!D2:D859,$E32,'P23+P24 monthly Buchungen'!C2:C859,"&gt;="&amp;CO$4,'P23+P24 monthly Buchungen'!C2:C859,"&lt;"&amp;CO$5+1,'P23+P24 monthly Buchungen'!P2:P859,"Einnahmen")+SUMIFS('P23+P24 monthly Buchungen'!F2:F859,'P23+P24 monthly Buchungen'!D2:D859,$E32,'P23+P24 monthly Buchungen'!C2:C859,"&gt;="&amp;CO$4,'P23+P24 monthly Buchungen'!C2:C859,"&lt;"&amp;CO$5+1,'P23+P24 monthly Buchungen'!L2:L859,"Einnahmen")-SUMIFS('P23+P24 monthly Buchungen'!F2:F859,'P23+P24 monthly Buchungen'!D2:D859,$E32,'P23+P24 monthly Buchungen'!C2:C859,"&gt;="&amp;CO$4,'P23+P24 monthly Buchungen'!C2:C859,"&lt;"&amp;CO$5+1,'P23+P24 monthly Buchungen'!P2:P859,"Ausgaben")</f>
        <v>0</v>
      </c>
      <c r="CP32" s="21"/>
      <c r="CS32" s="26">
        <f>SUMIFS('P23+P24 monthly Buchungen'!F2:F859,'P23+P24 monthly Buchungen'!D2:D859,$E32,'P23+P24 monthly Buchungen'!C2:C859,"&gt;="&amp;CS$4,'P23+P24 monthly Buchungen'!C2:C859,"&lt;"&amp;CS$5+1,'P23+P24 monthly Buchungen'!L2:L859,"Ausgaben")-SUMIFS('P23+P24 monthly Buchungen'!F2:F859,'P23+P24 monthly Buchungen'!D2:D859,$E32,'P23+P24 monthly Buchungen'!C2:C859,"&gt;="&amp;CS$4,'P23+P24 monthly Buchungen'!C2:C859,"&lt;"&amp;CS$5+1,'P23+P24 monthly Buchungen'!P2:P859,"Einnahmen")+SUMIFS('P23+P24 monthly Buchungen'!F2:F859,'P23+P24 monthly Buchungen'!D2:D859,$E32,'P23+P24 monthly Buchungen'!C2:C859,"&gt;="&amp;CS$4,'P23+P24 monthly Buchungen'!C2:C859,"&lt;"&amp;CS$5+1,'P23+P24 monthly Buchungen'!L2:L859,"Einnahmen")-SUMIFS('P23+P24 monthly Buchungen'!F2:F859,'P23+P24 monthly Buchungen'!D2:D859,$E32,'P23+P24 monthly Buchungen'!C2:C859,"&gt;="&amp;CS$4,'P23+P24 monthly Buchungen'!C2:C859,"&lt;"&amp;CS$5+1,'P23+P24 monthly Buchungen'!P2:P859,"Ausgaben")</f>
        <v>0</v>
      </c>
      <c r="CT32" s="21"/>
      <c r="CW32" s="26">
        <f>SUMIFS('P23+P24 monthly Buchungen'!F2:F859,'P23+P24 monthly Buchungen'!D2:D859,$E32,'P23+P24 monthly Buchungen'!C2:C859,"&gt;="&amp;CW$4,'P23+P24 monthly Buchungen'!C2:C859,"&lt;"&amp;CW$5+1,'P23+P24 monthly Buchungen'!L2:L859,"Ausgaben")-SUMIFS('P23+P24 monthly Buchungen'!F2:F859,'P23+P24 monthly Buchungen'!D2:D859,$E32,'P23+P24 monthly Buchungen'!C2:C859,"&gt;="&amp;CW$4,'P23+P24 monthly Buchungen'!C2:C859,"&lt;"&amp;CW$5+1,'P23+P24 monthly Buchungen'!P2:P859,"Einnahmen")+SUMIFS('P23+P24 monthly Buchungen'!F2:F859,'P23+P24 monthly Buchungen'!D2:D859,$E32,'P23+P24 monthly Buchungen'!C2:C859,"&gt;="&amp;CW$4,'P23+P24 monthly Buchungen'!C2:C859,"&lt;"&amp;CW$5+1,'P23+P24 monthly Buchungen'!L2:L859,"Einnahmen")-SUMIFS('P23+P24 monthly Buchungen'!F2:F859,'P23+P24 monthly Buchungen'!D2:D859,$E32,'P23+P24 monthly Buchungen'!C2:C859,"&gt;="&amp;CW$4,'P23+P24 monthly Buchungen'!C2:C859,"&lt;"&amp;CW$5+1,'P23+P24 monthly Buchungen'!P2:P859,"Ausgaben")</f>
        <v>0</v>
      </c>
      <c r="CX32" s="21"/>
      <c r="DA32" s="26">
        <f>SUMIFS('P23+P24 monthly Buchungen'!F2:F859,'P23+P24 monthly Buchungen'!D2:D859,$E32,'P23+P24 monthly Buchungen'!C2:C859,"&gt;="&amp;DA$4,'P23+P24 monthly Buchungen'!C2:C859,"&lt;"&amp;DA$5+1,'P23+P24 monthly Buchungen'!L2:L859,"Ausgaben")-SUMIFS('P23+P24 monthly Buchungen'!F2:F859,'P23+P24 monthly Buchungen'!D2:D859,$E32,'P23+P24 monthly Buchungen'!C2:C859,"&gt;="&amp;DA$4,'P23+P24 monthly Buchungen'!C2:C859,"&lt;"&amp;DA$5+1,'P23+P24 monthly Buchungen'!P2:P859,"Einnahmen")+SUMIFS('P23+P24 monthly Buchungen'!F2:F859,'P23+P24 monthly Buchungen'!D2:D859,$E32,'P23+P24 monthly Buchungen'!C2:C859,"&gt;="&amp;DA$4,'P23+P24 monthly Buchungen'!C2:C859,"&lt;"&amp;DA$5+1,'P23+P24 monthly Buchungen'!L2:L859,"Einnahmen")-SUMIFS('P23+P24 monthly Buchungen'!F2:F859,'P23+P24 monthly Buchungen'!D2:D859,$E32,'P23+P24 monthly Buchungen'!C2:C859,"&gt;="&amp;DA$4,'P23+P24 monthly Buchungen'!C2:C859,"&lt;"&amp;DA$5+1,'P23+P24 monthly Buchungen'!P2:P859,"Ausgaben")</f>
        <v>0</v>
      </c>
      <c r="DB32" s="21"/>
      <c r="DE32" s="26">
        <f>SUMIFS('P23+P24 monthly Buchungen'!F2:F859,'P23+P24 monthly Buchungen'!D2:D859,$E32,'P23+P24 monthly Buchungen'!C2:C859,"&gt;="&amp;DE$4,'P23+P24 monthly Buchungen'!C2:C859,"&lt;"&amp;DE$5+1,'P23+P24 monthly Buchungen'!L2:L859,"Ausgaben")-SUMIFS('P23+P24 monthly Buchungen'!F2:F859,'P23+P24 monthly Buchungen'!D2:D859,$E32,'P23+P24 monthly Buchungen'!C2:C859,"&gt;="&amp;DE$4,'P23+P24 monthly Buchungen'!C2:C859,"&lt;"&amp;DE$5+1,'P23+P24 monthly Buchungen'!P2:P859,"Einnahmen")+SUMIFS('P23+P24 monthly Buchungen'!F2:F859,'P23+P24 monthly Buchungen'!D2:D859,$E32,'P23+P24 monthly Buchungen'!C2:C859,"&gt;="&amp;DE$4,'P23+P24 monthly Buchungen'!C2:C859,"&lt;"&amp;DE$5+1,'P23+P24 monthly Buchungen'!L2:L859,"Einnahmen")-SUMIFS('P23+P24 monthly Buchungen'!F2:F859,'P23+P24 monthly Buchungen'!D2:D859,$E32,'P23+P24 monthly Buchungen'!C2:C859,"&gt;="&amp;DE$4,'P23+P24 monthly Buchungen'!C2:C859,"&lt;"&amp;DE$5+1,'P23+P24 monthly Buchungen'!P2:P859,"Ausgaben")</f>
        <v>0</v>
      </c>
      <c r="DF32" s="21"/>
      <c r="DI32" s="26">
        <f>SUMIFS('P23+P24 monthly Buchungen'!F2:F859,'P23+P24 monthly Buchungen'!D2:D859,$E32,'P23+P24 monthly Buchungen'!C2:C859,"&gt;="&amp;DI$4,'P23+P24 monthly Buchungen'!C2:C859,"&lt;"&amp;DI$5+1,'P23+P24 monthly Buchungen'!L2:L859,"Ausgaben")-SUMIFS('P23+P24 monthly Buchungen'!F2:F859,'P23+P24 monthly Buchungen'!D2:D859,$E32,'P23+P24 monthly Buchungen'!C2:C859,"&gt;="&amp;DI$4,'P23+P24 monthly Buchungen'!C2:C859,"&lt;"&amp;DI$5+1,'P23+P24 monthly Buchungen'!P2:P859,"Einnahmen")+SUMIFS('P23+P24 monthly Buchungen'!F2:F859,'P23+P24 monthly Buchungen'!D2:D859,$E32,'P23+P24 monthly Buchungen'!C2:C859,"&gt;="&amp;DI$4,'P23+P24 monthly Buchungen'!C2:C859,"&lt;"&amp;DI$5+1,'P23+P24 monthly Buchungen'!L2:L859,"Einnahmen")-SUMIFS('P23+P24 monthly Buchungen'!F2:F859,'P23+P24 monthly Buchungen'!D2:D859,$E32,'P23+P24 monthly Buchungen'!C2:C859,"&gt;="&amp;DI$4,'P23+P24 monthly Buchungen'!C2:C859,"&lt;"&amp;DI$5+1,'P23+P24 monthly Buchungen'!P2:P859,"Ausgaben")</f>
        <v>0</v>
      </c>
      <c r="DJ32" s="21"/>
      <c r="DM32" s="26">
        <f>SUMIFS('P23+P24 monthly Buchungen'!F2:F859,'P23+P24 monthly Buchungen'!D2:D859,$E32,'P23+P24 monthly Buchungen'!C2:C859,"&gt;="&amp;DM$4,'P23+P24 monthly Buchungen'!C2:C859,"&lt;"&amp;DM$5+1,'P23+P24 monthly Buchungen'!L2:L859,"Ausgaben")-SUMIFS('P23+P24 monthly Buchungen'!F2:F859,'P23+P24 monthly Buchungen'!D2:D859,$E32,'P23+P24 monthly Buchungen'!C2:C859,"&gt;="&amp;DM$4,'P23+P24 monthly Buchungen'!C2:C859,"&lt;"&amp;DM$5+1,'P23+P24 monthly Buchungen'!P2:P859,"Einnahmen")+SUMIFS('P23+P24 monthly Buchungen'!F2:F859,'P23+P24 monthly Buchungen'!D2:D859,$E32,'P23+P24 monthly Buchungen'!C2:C859,"&gt;="&amp;DM$4,'P23+P24 monthly Buchungen'!C2:C859,"&lt;"&amp;DM$5+1,'P23+P24 monthly Buchungen'!L2:L859,"Einnahmen")-SUMIFS('P23+P24 monthly Buchungen'!F2:F859,'P23+P24 monthly Buchungen'!D2:D859,$E32,'P23+P24 monthly Buchungen'!C2:C859,"&gt;="&amp;DM$4,'P23+P24 monthly Buchungen'!C2:C859,"&lt;"&amp;DM$5+1,'P23+P24 monthly Buchungen'!P2:P859,"Ausgaben")</f>
        <v>0</v>
      </c>
      <c r="DN32" s="21"/>
      <c r="DQ32" s="26">
        <f>SUMIFS('P23+P24 monthly Buchungen'!F2:F859,'P23+P24 monthly Buchungen'!D2:D859,$E32,'P23+P24 monthly Buchungen'!C2:C859,"&gt;="&amp;DQ$4,'P23+P24 monthly Buchungen'!C2:C859,"&lt;"&amp;DQ$5+1,'P23+P24 monthly Buchungen'!L2:L859,"Ausgaben")-SUMIFS('P23+P24 monthly Buchungen'!F2:F859,'P23+P24 monthly Buchungen'!D2:D859,$E32,'P23+P24 monthly Buchungen'!C2:C859,"&gt;="&amp;DQ$4,'P23+P24 monthly Buchungen'!C2:C859,"&lt;"&amp;DQ$5+1,'P23+P24 monthly Buchungen'!P2:P859,"Einnahmen")+SUMIFS('P23+P24 monthly Buchungen'!F2:F859,'P23+P24 monthly Buchungen'!D2:D859,$E32,'P23+P24 monthly Buchungen'!C2:C859,"&gt;="&amp;DQ$4,'P23+P24 monthly Buchungen'!C2:C859,"&lt;"&amp;DQ$5+1,'P23+P24 monthly Buchungen'!L2:L859,"Einnahmen")-SUMIFS('P23+P24 monthly Buchungen'!F2:F859,'P23+P24 monthly Buchungen'!D2:D859,$E32,'P23+P24 monthly Buchungen'!C2:C859,"&gt;="&amp;DQ$4,'P23+P24 monthly Buchungen'!C2:C859,"&lt;"&amp;DQ$5+1,'P23+P24 monthly Buchungen'!P2:P859,"Ausgaben")</f>
        <v>0</v>
      </c>
      <c r="DR32" s="21"/>
      <c r="DU32" s="26">
        <f>SUMIFS('P23+P24 monthly Buchungen'!F2:F859,'P23+P24 monthly Buchungen'!D2:D859,$E32,'P23+P24 monthly Buchungen'!C2:C859,"&gt;="&amp;DU$4,'P23+P24 monthly Buchungen'!C2:C859,"&lt;"&amp;DU$5+1,'P23+P24 monthly Buchungen'!L2:L859,"Ausgaben")-SUMIFS('P23+P24 monthly Buchungen'!F2:F859,'P23+P24 monthly Buchungen'!D2:D859,$E32,'P23+P24 monthly Buchungen'!C2:C859,"&gt;="&amp;DU$4,'P23+P24 monthly Buchungen'!C2:C859,"&lt;"&amp;DU$5+1,'P23+P24 monthly Buchungen'!P2:P859,"Einnahmen")+SUMIFS('P23+P24 monthly Buchungen'!F2:F859,'P23+P24 monthly Buchungen'!D2:D859,$E32,'P23+P24 monthly Buchungen'!C2:C859,"&gt;="&amp;DU$4,'P23+P24 monthly Buchungen'!C2:C859,"&lt;"&amp;DU$5+1,'P23+P24 monthly Buchungen'!L2:L859,"Einnahmen")-SUMIFS('P23+P24 monthly Buchungen'!F2:F859,'P23+P24 monthly Buchungen'!D2:D859,$E32,'P23+P24 monthly Buchungen'!C2:C859,"&gt;="&amp;DU$4,'P23+P24 monthly Buchungen'!C2:C859,"&lt;"&amp;DU$5+1,'P23+P24 monthly Buchungen'!P2:P859,"Ausgaben")</f>
        <v>0</v>
      </c>
      <c r="DV32" s="21"/>
      <c r="DY32" s="29">
        <v>200</v>
      </c>
      <c r="DZ32" s="21"/>
      <c r="EC32" s="29">
        <v>200</v>
      </c>
      <c r="ED32" s="21"/>
      <c r="EG32" s="26">
        <f>SUMIFS('P23+P24 monthly Buchungen'!F2:F859,'P23+P24 monthly Buchungen'!D2:D859,$E32,'P23+P24 monthly Buchungen'!C2:C859,"&gt;="&amp;EG$4,'P23+P24 monthly Buchungen'!C2:C859,"&lt;"&amp;EG$5+1,'P23+P24 monthly Buchungen'!L2:L859,"Ausgaben")-SUMIFS('P23+P24 monthly Buchungen'!F2:F859,'P23+P24 monthly Buchungen'!D2:D859,$E32,'P23+P24 monthly Buchungen'!C2:C859,"&gt;="&amp;EG$4,'P23+P24 monthly Buchungen'!C2:C859,"&lt;"&amp;EG$5+1,'P23+P24 monthly Buchungen'!P2:P859,"Einnahmen")+SUMIFS('P23+P24 monthly Buchungen'!F2:F859,'P23+P24 monthly Buchungen'!D2:D859,$E32,'P23+P24 monthly Buchungen'!C2:C859,"&gt;="&amp;EG$4,'P23+P24 monthly Buchungen'!C2:C859,"&lt;"&amp;EG$5+1,'P23+P24 monthly Buchungen'!L2:L859,"Einnahmen")-SUMIFS('P23+P24 monthly Buchungen'!F2:F859,'P23+P24 monthly Buchungen'!D2:D859,$E32,'P23+P24 monthly Buchungen'!C2:C859,"&gt;="&amp;EG$4,'P23+P24 monthly Buchungen'!C2:C859,"&lt;"&amp;EG$5+1,'P23+P24 monthly Buchungen'!P2:P859,"Ausgaben")</f>
        <v>0</v>
      </c>
      <c r="EH32" s="21"/>
      <c r="EK32" s="26">
        <f>SUMIFS('P23+P24 monthly Buchungen'!F2:F859,'P23+P24 monthly Buchungen'!D2:D859,$E32,'P23+P24 monthly Buchungen'!C2:C859,"&gt;="&amp;EK$4,'P23+P24 monthly Buchungen'!C2:C859,"&lt;"&amp;EK$5+1,'P23+P24 monthly Buchungen'!L2:L859,"Ausgaben")-SUMIFS('P23+P24 monthly Buchungen'!F2:F859,'P23+P24 monthly Buchungen'!D2:D859,$E32,'P23+P24 monthly Buchungen'!C2:C859,"&gt;="&amp;EK$4,'P23+P24 monthly Buchungen'!C2:C859,"&lt;"&amp;EK$5+1,'P23+P24 monthly Buchungen'!P2:P859,"Einnahmen")+SUMIFS('P23+P24 monthly Buchungen'!F2:F859,'P23+P24 monthly Buchungen'!D2:D859,$E32,'P23+P24 monthly Buchungen'!C2:C859,"&gt;="&amp;EK$4,'P23+P24 monthly Buchungen'!C2:C859,"&lt;"&amp;EK$5+1,'P23+P24 monthly Buchungen'!L2:L859,"Einnahmen")-SUMIFS('P23+P24 monthly Buchungen'!F2:F859,'P23+P24 monthly Buchungen'!D2:D859,$E32,'P23+P24 monthly Buchungen'!C2:C859,"&gt;="&amp;EK$4,'P23+P24 monthly Buchungen'!C2:C859,"&lt;"&amp;EK$5+1,'P23+P24 monthly Buchungen'!P2:P859,"Ausgaben")</f>
        <v>0</v>
      </c>
      <c r="EL32" s="21"/>
      <c r="EO32" s="26">
        <f>SUMIFS('P23+P24 monthly Buchungen'!F2:F859,'P23+P24 monthly Buchungen'!D2:D859,$E32,'P23+P24 monthly Buchungen'!C2:C859,"&gt;="&amp;EO$4,'P23+P24 monthly Buchungen'!C2:C859,"&lt;"&amp;EO$5+1,'P23+P24 monthly Buchungen'!L2:L859,"Ausgaben")-SUMIFS('P23+P24 monthly Buchungen'!F2:F859,'P23+P24 monthly Buchungen'!D2:D859,$E32,'P23+P24 monthly Buchungen'!C2:C859,"&gt;="&amp;EO$4,'P23+P24 monthly Buchungen'!C2:C859,"&lt;"&amp;EO$5+1,'P23+P24 monthly Buchungen'!P2:P859,"Einnahmen")+SUMIFS('P23+P24 monthly Buchungen'!F2:F859,'P23+P24 monthly Buchungen'!D2:D859,$E32,'P23+P24 monthly Buchungen'!C2:C859,"&gt;="&amp;EO$4,'P23+P24 monthly Buchungen'!C2:C859,"&lt;"&amp;EO$5+1,'P23+P24 monthly Buchungen'!L2:L859,"Einnahmen")-SUMIFS('P23+P24 monthly Buchungen'!F2:F859,'P23+P24 monthly Buchungen'!D2:D859,$E32,'P23+P24 monthly Buchungen'!C2:C859,"&gt;="&amp;EO$4,'P23+P24 monthly Buchungen'!C2:C859,"&lt;"&amp;EO$5+1,'P23+P24 monthly Buchungen'!P2:P859,"Ausgaben")</f>
        <v>0</v>
      </c>
      <c r="EP32" s="21"/>
      <c r="ES32" s="26">
        <f>SUMIFS('P23+P24 monthly Buchungen'!F2:F859,'P23+P24 monthly Buchungen'!D2:D859,$E32,'P23+P24 monthly Buchungen'!C2:C859,"&gt;="&amp;ES$4,'P23+P24 monthly Buchungen'!C2:C859,"&lt;"&amp;ES$5+1,'P23+P24 monthly Buchungen'!L2:L859,"Ausgaben")-SUMIFS('P23+P24 monthly Buchungen'!F2:F859,'P23+P24 monthly Buchungen'!D2:D859,$E32,'P23+P24 monthly Buchungen'!C2:C859,"&gt;="&amp;ES$4,'P23+P24 monthly Buchungen'!C2:C859,"&lt;"&amp;ES$5+1,'P23+P24 monthly Buchungen'!P2:P859,"Einnahmen")+SUMIFS('P23+P24 monthly Buchungen'!F2:F859,'P23+P24 monthly Buchungen'!D2:D859,$E32,'P23+P24 monthly Buchungen'!C2:C859,"&gt;="&amp;ES$4,'P23+P24 monthly Buchungen'!C2:C859,"&lt;"&amp;ES$5+1,'P23+P24 monthly Buchungen'!L2:L859,"Einnahmen")-SUMIFS('P23+P24 monthly Buchungen'!F2:F859,'P23+P24 monthly Buchungen'!D2:D859,$E32,'P23+P24 monthly Buchungen'!C2:C859,"&gt;="&amp;ES$4,'P23+P24 monthly Buchungen'!C2:C859,"&lt;"&amp;ES$5+1,'P23+P24 monthly Buchungen'!P2:P859,"Ausgaben")</f>
        <v>0</v>
      </c>
      <c r="ET32" s="21"/>
      <c r="EW32" s="26">
        <f>SUMIFS('P23+P24 monthly Buchungen'!F2:F859,'P23+P24 monthly Buchungen'!D2:D859,$E32,'P23+P24 monthly Buchungen'!C2:C859,"&gt;="&amp;EW$4,'P23+P24 monthly Buchungen'!C2:C859,"&lt;"&amp;EW$5+1,'P23+P24 monthly Buchungen'!L2:L859,"Ausgaben")-SUMIFS('P23+P24 monthly Buchungen'!F2:F859,'P23+P24 monthly Buchungen'!D2:D859,$E32,'P23+P24 monthly Buchungen'!C2:C859,"&gt;="&amp;EW$4,'P23+P24 monthly Buchungen'!C2:C859,"&lt;"&amp;EW$5+1,'P23+P24 monthly Buchungen'!P2:P859,"Einnahmen")+SUMIFS('P23+P24 monthly Buchungen'!F2:F859,'P23+P24 monthly Buchungen'!D2:D859,$E32,'P23+P24 monthly Buchungen'!C2:C859,"&gt;="&amp;EW$4,'P23+P24 monthly Buchungen'!C2:C859,"&lt;"&amp;EW$5+1,'P23+P24 monthly Buchungen'!L2:L859,"Einnahmen")-SUMIFS('P23+P24 monthly Buchungen'!F2:F859,'P23+P24 monthly Buchungen'!D2:D859,$E32,'P23+P24 monthly Buchungen'!C2:C859,"&gt;="&amp;EW$4,'P23+P24 monthly Buchungen'!C2:C859,"&lt;"&amp;EW$5+1,'P23+P24 monthly Buchungen'!P2:P859,"Ausgaben")</f>
        <v>0</v>
      </c>
      <c r="EX32" s="21"/>
      <c r="FA32" s="26">
        <f>SUMIFS('P23+P24 monthly Buchungen'!F2:F859,'P23+P24 monthly Buchungen'!D2:D859,$E32,'P23+P24 monthly Buchungen'!C2:C859,"&gt;="&amp;FA$4,'P23+P24 monthly Buchungen'!C2:C859,"&lt;"&amp;FA$5+1,'P23+P24 monthly Buchungen'!L2:L859,"Ausgaben")-SUMIFS('P23+P24 monthly Buchungen'!F2:F859,'P23+P24 monthly Buchungen'!D2:D859,$E32,'P23+P24 monthly Buchungen'!C2:C859,"&gt;="&amp;FA$4,'P23+P24 monthly Buchungen'!C2:C859,"&lt;"&amp;FA$5+1,'P23+P24 monthly Buchungen'!P2:P859,"Einnahmen")+SUMIFS('P23+P24 monthly Buchungen'!F2:F859,'P23+P24 monthly Buchungen'!D2:D859,$E32,'P23+P24 monthly Buchungen'!C2:C859,"&gt;="&amp;FA$4,'P23+P24 monthly Buchungen'!C2:C859,"&lt;"&amp;FA$5+1,'P23+P24 monthly Buchungen'!L2:L859,"Einnahmen")-SUMIFS('P23+P24 monthly Buchungen'!F2:F859,'P23+P24 monthly Buchungen'!D2:D859,$E32,'P23+P24 monthly Buchungen'!C2:C859,"&gt;="&amp;FA$4,'P23+P24 monthly Buchungen'!C2:C859,"&lt;"&amp;FA$5+1,'P23+P24 monthly Buchungen'!P2:P859,"Ausgaben")</f>
        <v>0</v>
      </c>
      <c r="FB32" s="21"/>
      <c r="FE32" s="26">
        <f>SUMIFS('P23+P24 monthly Buchungen'!F2:F859,'P23+P24 monthly Buchungen'!D2:D859,$E32,'P23+P24 monthly Buchungen'!C2:C859,"&gt;="&amp;FE$4,'P23+P24 monthly Buchungen'!C2:C859,"&lt;"&amp;FE$5+1,'P23+P24 monthly Buchungen'!L2:L859,"Ausgaben")-SUMIFS('P23+P24 monthly Buchungen'!F2:F859,'P23+P24 monthly Buchungen'!D2:D859,$E32,'P23+P24 monthly Buchungen'!C2:C859,"&gt;="&amp;FE$4,'P23+P24 monthly Buchungen'!C2:C859,"&lt;"&amp;FE$5+1,'P23+P24 monthly Buchungen'!P2:P859,"Einnahmen")+SUMIFS('P23+P24 monthly Buchungen'!F2:F859,'P23+P24 monthly Buchungen'!D2:D859,$E32,'P23+P24 monthly Buchungen'!C2:C859,"&gt;="&amp;FE$4,'P23+P24 monthly Buchungen'!C2:C859,"&lt;"&amp;FE$5+1,'P23+P24 monthly Buchungen'!L2:L859,"Einnahmen")-SUMIFS('P23+P24 monthly Buchungen'!F2:F859,'P23+P24 monthly Buchungen'!D2:D859,$E32,'P23+P24 monthly Buchungen'!C2:C859,"&gt;="&amp;FE$4,'P23+P24 monthly Buchungen'!C2:C859,"&lt;"&amp;FE$5+1,'P23+P24 monthly Buchungen'!P2:P859,"Ausgaben")</f>
        <v>0</v>
      </c>
      <c r="FF32" s="21"/>
      <c r="FI32" s="26">
        <f>SUMIFS('P23+P24 monthly Buchungen'!F2:F859,'P23+P24 monthly Buchungen'!D2:D859,$E32,'P23+P24 monthly Buchungen'!C2:C859,"&gt;="&amp;FI$4,'P23+P24 monthly Buchungen'!C2:C859,"&lt;"&amp;FI$5+1,'P23+P24 monthly Buchungen'!L2:L859,"Ausgaben")-SUMIFS('P23+P24 monthly Buchungen'!F2:F859,'P23+P24 monthly Buchungen'!D2:D859,$E32,'P23+P24 monthly Buchungen'!C2:C859,"&gt;="&amp;FI$4,'P23+P24 monthly Buchungen'!C2:C859,"&lt;"&amp;FI$5+1,'P23+P24 monthly Buchungen'!P2:P859,"Einnahmen")+SUMIFS('P23+P24 monthly Buchungen'!F2:F859,'P23+P24 monthly Buchungen'!D2:D859,$E32,'P23+P24 monthly Buchungen'!C2:C859,"&gt;="&amp;FI$4,'P23+P24 monthly Buchungen'!C2:C859,"&lt;"&amp;FI$5+1,'P23+P24 monthly Buchungen'!L2:L859,"Einnahmen")-SUMIFS('P23+P24 monthly Buchungen'!F2:F859,'P23+P24 monthly Buchungen'!D2:D859,$E32,'P23+P24 monthly Buchungen'!C2:C859,"&gt;="&amp;FI$4,'P23+P24 monthly Buchungen'!C2:C859,"&lt;"&amp;FI$5+1,'P23+P24 monthly Buchungen'!P2:P859,"Ausgaben")</f>
        <v>0</v>
      </c>
      <c r="FJ32" s="21"/>
      <c r="FM32" s="26">
        <f>SUMIFS('P23+P24 monthly Buchungen'!F2:F859,'P23+P24 monthly Buchungen'!D2:D859,$E32,'P23+P24 monthly Buchungen'!C2:C859,"&gt;="&amp;FM$4,'P23+P24 monthly Buchungen'!C2:C859,"&lt;"&amp;FM$5+1,'P23+P24 monthly Buchungen'!L2:L859,"Ausgaben")-SUMIFS('P23+P24 monthly Buchungen'!F2:F859,'P23+P24 monthly Buchungen'!D2:D859,$E32,'P23+P24 monthly Buchungen'!C2:C859,"&gt;="&amp;FM$4,'P23+P24 monthly Buchungen'!C2:C859,"&lt;"&amp;FM$5+1,'P23+P24 monthly Buchungen'!P2:P859,"Einnahmen")+SUMIFS('P23+P24 monthly Buchungen'!F2:F859,'P23+P24 monthly Buchungen'!D2:D859,$E32,'P23+P24 monthly Buchungen'!C2:C859,"&gt;="&amp;FM$4,'P23+P24 monthly Buchungen'!C2:C859,"&lt;"&amp;FM$5+1,'P23+P24 monthly Buchungen'!L2:L859,"Einnahmen")-SUMIFS('P23+P24 monthly Buchungen'!F2:F859,'P23+P24 monthly Buchungen'!D2:D859,$E32,'P23+P24 monthly Buchungen'!C2:C859,"&gt;="&amp;FM$4,'P23+P24 monthly Buchungen'!C2:C859,"&lt;"&amp;FM$5+1,'P23+P24 monthly Buchungen'!P2:P859,"Ausgaben")</f>
        <v>0</v>
      </c>
      <c r="FN32" s="21"/>
      <c r="FQ32" s="26">
        <f>SUMIFS('P23+P24 monthly Buchungen'!F2:F859,'P23+P24 monthly Buchungen'!D2:D859,$E32,'P23+P24 monthly Buchungen'!C2:C859,"&gt;="&amp;FQ$4,'P23+P24 monthly Buchungen'!C2:C859,"&lt;"&amp;FQ$5+1,'P23+P24 monthly Buchungen'!L2:L859,"Ausgaben")-SUMIFS('P23+P24 monthly Buchungen'!F2:F859,'P23+P24 monthly Buchungen'!D2:D859,$E32,'P23+P24 monthly Buchungen'!C2:C859,"&gt;="&amp;FQ$4,'P23+P24 monthly Buchungen'!C2:C859,"&lt;"&amp;FQ$5+1,'P23+P24 monthly Buchungen'!P2:P859,"Einnahmen")+SUMIFS('P23+P24 monthly Buchungen'!F2:F859,'P23+P24 monthly Buchungen'!D2:D859,$E32,'P23+P24 monthly Buchungen'!C2:C859,"&gt;="&amp;FQ$4,'P23+P24 monthly Buchungen'!C2:C859,"&lt;"&amp;FQ$5+1,'P23+P24 monthly Buchungen'!L2:L859,"Einnahmen")-SUMIFS('P23+P24 monthly Buchungen'!F2:F859,'P23+P24 monthly Buchungen'!D2:D859,$E32,'P23+P24 monthly Buchungen'!C2:C859,"&gt;="&amp;FQ$4,'P23+P24 monthly Buchungen'!C2:C859,"&lt;"&amp;FQ$5+1,'P23+P24 monthly Buchungen'!P2:P859,"Ausgaben")</f>
        <v>0</v>
      </c>
      <c r="FR32" s="21"/>
      <c r="FU32" s="26">
        <f>SUMIFS('P23+P24 monthly Buchungen'!F2:F859,'P23+P24 monthly Buchungen'!D2:D859,$E32,'P23+P24 monthly Buchungen'!C2:C859,"&gt;="&amp;FU$4,'P23+P24 monthly Buchungen'!C2:C859,"&lt;"&amp;FU$5+1,'P23+P24 monthly Buchungen'!L2:L859,"Ausgaben")-SUMIFS('P23+P24 monthly Buchungen'!F2:F859,'P23+P24 monthly Buchungen'!D2:D859,$E32,'P23+P24 monthly Buchungen'!C2:C859,"&gt;="&amp;FU$4,'P23+P24 monthly Buchungen'!C2:C859,"&lt;"&amp;FU$5+1,'P23+P24 monthly Buchungen'!P2:P859,"Einnahmen")+SUMIFS('P23+P24 monthly Buchungen'!F2:F859,'P23+P24 monthly Buchungen'!D2:D859,$E32,'P23+P24 monthly Buchungen'!C2:C859,"&gt;="&amp;FU$4,'P23+P24 monthly Buchungen'!C2:C859,"&lt;"&amp;FU$5+1,'P23+P24 monthly Buchungen'!L2:L859,"Einnahmen")-SUMIFS('P23+P24 monthly Buchungen'!F2:F859,'P23+P24 monthly Buchungen'!D2:D859,$E32,'P23+P24 monthly Buchungen'!C2:C859,"&gt;="&amp;FU$4,'P23+P24 monthly Buchungen'!C2:C859,"&lt;"&amp;FU$5+1,'P23+P24 monthly Buchungen'!P2:P859,"Ausgaben")</f>
        <v>0</v>
      </c>
      <c r="FV32" s="21"/>
      <c r="FY32" s="26">
        <f>SUMIFS('P23+P24 monthly Buchungen'!F2:F859,'P23+P24 monthly Buchungen'!D2:D859,$E32,'P23+P24 monthly Buchungen'!C2:C859,"&gt;="&amp;FY$4,'P23+P24 monthly Buchungen'!C2:C859,"&lt;"&amp;FY$5+1,'P23+P24 monthly Buchungen'!L2:L859,"Ausgaben")-SUMIFS('P23+P24 monthly Buchungen'!F2:F859,'P23+P24 monthly Buchungen'!D2:D859,$E32,'P23+P24 monthly Buchungen'!C2:C859,"&gt;="&amp;FY$4,'P23+P24 monthly Buchungen'!C2:C859,"&lt;"&amp;FY$5+1,'P23+P24 monthly Buchungen'!P2:P859,"Einnahmen")+SUMIFS('P23+P24 monthly Buchungen'!F2:F859,'P23+P24 monthly Buchungen'!D2:D859,$E32,'P23+P24 monthly Buchungen'!C2:C859,"&gt;="&amp;FY$4,'P23+P24 monthly Buchungen'!C2:C859,"&lt;"&amp;FY$5+1,'P23+P24 monthly Buchungen'!L2:L859,"Einnahmen")-SUMIFS('P23+P24 monthly Buchungen'!F2:F859,'P23+P24 monthly Buchungen'!D2:D859,$E32,'P23+P24 monthly Buchungen'!C2:C859,"&gt;="&amp;FY$4,'P23+P24 monthly Buchungen'!C2:C859,"&lt;"&amp;FY$5+1,'P23+P24 monthly Buchungen'!P2:P859,"Ausgaben")</f>
        <v>0</v>
      </c>
      <c r="FZ32" s="21"/>
      <c r="GC32" s="26">
        <f>SUMIFS('P23+P24 monthly Buchungen'!F2:F859,'P23+P24 monthly Buchungen'!D2:D859,$E32,'P23+P24 monthly Buchungen'!C2:C859,"&gt;="&amp;GC$4,'P23+P24 monthly Buchungen'!C2:C859,"&lt;"&amp;GC$5+1,'P23+P24 monthly Buchungen'!L2:L859,"Ausgaben")-SUMIFS('P23+P24 monthly Buchungen'!F2:F859,'P23+P24 monthly Buchungen'!D2:D859,$E32,'P23+P24 monthly Buchungen'!C2:C859,"&gt;="&amp;GC$4,'P23+P24 monthly Buchungen'!C2:C859,"&lt;"&amp;GC$5+1,'P23+P24 monthly Buchungen'!P2:P859,"Einnahmen")+SUMIFS('P23+P24 monthly Buchungen'!F2:F859,'P23+P24 monthly Buchungen'!D2:D859,$E32,'P23+P24 monthly Buchungen'!C2:C859,"&gt;="&amp;GC$4,'P23+P24 monthly Buchungen'!C2:C859,"&lt;"&amp;GC$5+1,'P23+P24 monthly Buchungen'!L2:L859,"Einnahmen")-SUMIFS('P23+P24 monthly Buchungen'!F2:F859,'P23+P24 monthly Buchungen'!D2:D859,$E32,'P23+P24 monthly Buchungen'!C2:C859,"&gt;="&amp;GC$4,'P23+P24 monthly Buchungen'!C2:C859,"&lt;"&amp;GC$5+1,'P23+P24 monthly Buchungen'!P2:P859,"Ausgaben")</f>
        <v>0</v>
      </c>
    </row>
    <row r="33" spans="2:185" x14ac:dyDescent="0.2">
      <c r="D33" t="s">
        <v>5557</v>
      </c>
      <c r="E33" t="s">
        <v>2220</v>
      </c>
      <c r="F33" s="21"/>
      <c r="I33" s="22"/>
      <c r="J33" s="21"/>
      <c r="M33" s="29">
        <v>400</v>
      </c>
      <c r="N33" s="21"/>
      <c r="Q33" s="29">
        <v>400</v>
      </c>
      <c r="R33" s="21"/>
      <c r="U33" s="26">
        <f>SUMIFS('P23+P24 monthly Buchungen'!F2:F859,'P23+P24 monthly Buchungen'!D2:D859,$E33,'P23+P24 monthly Buchungen'!C2:C859,"&gt;="&amp;U$4,'P23+P24 monthly Buchungen'!C2:C859,"&lt;"&amp;U$5+1,'P23+P24 monthly Buchungen'!L2:L859,"Ausgaben")-SUMIFS('P23+P24 monthly Buchungen'!F2:F859,'P23+P24 monthly Buchungen'!D2:D859,$E33,'P23+P24 monthly Buchungen'!C2:C859,"&gt;="&amp;U$4,'P23+P24 monthly Buchungen'!C2:C859,"&lt;"&amp;U$5+1,'P23+P24 monthly Buchungen'!P2:P859,"Einnahmen")+SUMIFS('P23+P24 monthly Buchungen'!F2:F859,'P23+P24 monthly Buchungen'!D2:D859,$E33,'P23+P24 monthly Buchungen'!C2:C859,"&gt;="&amp;U$4,'P23+P24 monthly Buchungen'!C2:C859,"&lt;"&amp;U$5+1,'P23+P24 monthly Buchungen'!L2:L859,"Einnahmen")-SUMIFS('P23+P24 monthly Buchungen'!F2:F859,'P23+P24 monthly Buchungen'!D2:D859,$E33,'P23+P24 monthly Buchungen'!C2:C859,"&gt;="&amp;U$4,'P23+P24 monthly Buchungen'!C2:C859,"&lt;"&amp;U$5+1,'P23+P24 monthly Buchungen'!P2:P859,"Ausgaben")</f>
        <v>0</v>
      </c>
      <c r="V33" s="21"/>
      <c r="Y33" s="26">
        <f>SUMIFS('P23+P24 monthly Buchungen'!F2:F859,'P23+P24 monthly Buchungen'!D2:D859,$E33,'P23+P24 monthly Buchungen'!C2:C859,"&gt;="&amp;Y$4,'P23+P24 monthly Buchungen'!C2:C859,"&lt;"&amp;Y$5+1,'P23+P24 monthly Buchungen'!L2:L859,"Ausgaben")-SUMIFS('P23+P24 monthly Buchungen'!F2:F859,'P23+P24 monthly Buchungen'!D2:D859,$E33,'P23+P24 monthly Buchungen'!C2:C859,"&gt;="&amp;Y$4,'P23+P24 monthly Buchungen'!C2:C859,"&lt;"&amp;Y$5+1,'P23+P24 monthly Buchungen'!P2:P859,"Einnahmen")+SUMIFS('P23+P24 monthly Buchungen'!F2:F859,'P23+P24 monthly Buchungen'!D2:D859,$E33,'P23+P24 monthly Buchungen'!C2:C859,"&gt;="&amp;Y$4,'P23+P24 monthly Buchungen'!C2:C859,"&lt;"&amp;Y$5+1,'P23+P24 monthly Buchungen'!L2:L859,"Einnahmen")-SUMIFS('P23+P24 monthly Buchungen'!F2:F859,'P23+P24 monthly Buchungen'!D2:D859,$E33,'P23+P24 monthly Buchungen'!C2:C859,"&gt;="&amp;Y$4,'P23+P24 monthly Buchungen'!C2:C859,"&lt;"&amp;Y$5+1,'P23+P24 monthly Buchungen'!P2:P859,"Ausgaben")</f>
        <v>0</v>
      </c>
      <c r="Z33" s="21"/>
      <c r="AC33" s="26">
        <f>SUMIFS('P23+P24 monthly Buchungen'!F2:F859,'P23+P24 monthly Buchungen'!D2:D859,$E33,'P23+P24 monthly Buchungen'!C2:C859,"&gt;="&amp;AC$4,'P23+P24 monthly Buchungen'!C2:C859,"&lt;"&amp;AC$5+1,'P23+P24 monthly Buchungen'!L2:L859,"Ausgaben")-SUMIFS('P23+P24 monthly Buchungen'!F2:F859,'P23+P24 monthly Buchungen'!D2:D859,$E33,'P23+P24 monthly Buchungen'!C2:C859,"&gt;="&amp;AC$4,'P23+P24 monthly Buchungen'!C2:C859,"&lt;"&amp;AC$5+1,'P23+P24 monthly Buchungen'!P2:P859,"Einnahmen")+SUMIFS('P23+P24 monthly Buchungen'!F2:F859,'P23+P24 monthly Buchungen'!D2:D859,$E33,'P23+P24 monthly Buchungen'!C2:C859,"&gt;="&amp;AC$4,'P23+P24 monthly Buchungen'!C2:C859,"&lt;"&amp;AC$5+1,'P23+P24 monthly Buchungen'!L2:L859,"Einnahmen")-SUMIFS('P23+P24 monthly Buchungen'!F2:F859,'P23+P24 monthly Buchungen'!D2:D859,$E33,'P23+P24 monthly Buchungen'!C2:C859,"&gt;="&amp;AC$4,'P23+P24 monthly Buchungen'!C2:C859,"&lt;"&amp;AC$5+1,'P23+P24 monthly Buchungen'!P2:P859,"Ausgaben")</f>
        <v>0</v>
      </c>
      <c r="AD33" s="21"/>
      <c r="AG33" s="26">
        <f>SUMIFS('P23+P24 monthly Buchungen'!F2:F859,'P23+P24 monthly Buchungen'!D2:D859,$E33,'P23+P24 monthly Buchungen'!C2:C859,"&gt;="&amp;AG$4,'P23+P24 monthly Buchungen'!C2:C859,"&lt;"&amp;AG$5+1,'P23+P24 monthly Buchungen'!L2:L859,"Ausgaben")-SUMIFS('P23+P24 monthly Buchungen'!F2:F859,'P23+P24 monthly Buchungen'!D2:D859,$E33,'P23+P24 monthly Buchungen'!C2:C859,"&gt;="&amp;AG$4,'P23+P24 monthly Buchungen'!C2:C859,"&lt;"&amp;AG$5+1,'P23+P24 monthly Buchungen'!P2:P859,"Einnahmen")+SUMIFS('P23+P24 monthly Buchungen'!F2:F859,'P23+P24 monthly Buchungen'!D2:D859,$E33,'P23+P24 monthly Buchungen'!C2:C859,"&gt;="&amp;AG$4,'P23+P24 monthly Buchungen'!C2:C859,"&lt;"&amp;AG$5+1,'P23+P24 monthly Buchungen'!L2:L859,"Einnahmen")-SUMIFS('P23+P24 monthly Buchungen'!F2:F859,'P23+P24 monthly Buchungen'!D2:D859,$E33,'P23+P24 monthly Buchungen'!C2:C859,"&gt;="&amp;AG$4,'P23+P24 monthly Buchungen'!C2:C859,"&lt;"&amp;AG$5+1,'P23+P24 monthly Buchungen'!P2:P859,"Ausgaben")</f>
        <v>22.5</v>
      </c>
      <c r="AH33" s="21"/>
      <c r="AK33" s="26">
        <f>SUMIFS('P23+P24 monthly Buchungen'!F2:F859,'P23+P24 monthly Buchungen'!D2:D859,$E33,'P23+P24 monthly Buchungen'!C2:C859,"&gt;="&amp;AK$4,'P23+P24 monthly Buchungen'!C2:C859,"&lt;"&amp;AK$5+1,'P23+P24 monthly Buchungen'!L2:L859,"Ausgaben")-SUMIFS('P23+P24 monthly Buchungen'!F2:F859,'P23+P24 monthly Buchungen'!D2:D859,$E33,'P23+P24 monthly Buchungen'!C2:C859,"&gt;="&amp;AK$4,'P23+P24 monthly Buchungen'!C2:C859,"&lt;"&amp;AK$5+1,'P23+P24 monthly Buchungen'!P2:P859,"Einnahmen")+SUMIFS('P23+P24 monthly Buchungen'!F2:F859,'P23+P24 monthly Buchungen'!D2:D859,$E33,'P23+P24 monthly Buchungen'!C2:C859,"&gt;="&amp;AK$4,'P23+P24 monthly Buchungen'!C2:C859,"&lt;"&amp;AK$5+1,'P23+P24 monthly Buchungen'!L2:L859,"Einnahmen")-SUMIFS('P23+P24 monthly Buchungen'!F2:F859,'P23+P24 monthly Buchungen'!D2:D859,$E33,'P23+P24 monthly Buchungen'!C2:C859,"&gt;="&amp;AK$4,'P23+P24 monthly Buchungen'!C2:C859,"&lt;"&amp;AK$5+1,'P23+P24 monthly Buchungen'!P2:P859,"Ausgaben")</f>
        <v>0</v>
      </c>
      <c r="AL33" s="21"/>
      <c r="AO33" s="26">
        <f>SUMIFS('P23+P24 monthly Buchungen'!F2:F859,'P23+P24 monthly Buchungen'!D2:D859,$E33,'P23+P24 monthly Buchungen'!C2:C859,"&gt;="&amp;AO$4,'P23+P24 monthly Buchungen'!C2:C859,"&lt;"&amp;AO$5+1,'P23+P24 monthly Buchungen'!L2:L859,"Ausgaben")-SUMIFS('P23+P24 monthly Buchungen'!F2:F859,'P23+P24 monthly Buchungen'!D2:D859,$E33,'P23+P24 monthly Buchungen'!C2:C859,"&gt;="&amp;AO$4,'P23+P24 monthly Buchungen'!C2:C859,"&lt;"&amp;AO$5+1,'P23+P24 monthly Buchungen'!P2:P859,"Einnahmen")+SUMIFS('P23+P24 monthly Buchungen'!F2:F859,'P23+P24 monthly Buchungen'!D2:D859,$E33,'P23+P24 monthly Buchungen'!C2:C859,"&gt;="&amp;AO$4,'P23+P24 monthly Buchungen'!C2:C859,"&lt;"&amp;AO$5+1,'P23+P24 monthly Buchungen'!L2:L859,"Einnahmen")-SUMIFS('P23+P24 monthly Buchungen'!F2:F859,'P23+P24 monthly Buchungen'!D2:D859,$E33,'P23+P24 monthly Buchungen'!C2:C859,"&gt;="&amp;AO$4,'P23+P24 monthly Buchungen'!C2:C859,"&lt;"&amp;AO$5+1,'P23+P24 monthly Buchungen'!P2:P859,"Ausgaben")</f>
        <v>0</v>
      </c>
      <c r="AP33" s="21"/>
      <c r="AS33" s="26">
        <f>SUMIFS('P23+P24 monthly Buchungen'!F2:F859,'P23+P24 monthly Buchungen'!D2:D859,$E33,'P23+P24 monthly Buchungen'!C2:C859,"&gt;="&amp;AS$4,'P23+P24 monthly Buchungen'!C2:C859,"&lt;"&amp;AS$5+1,'P23+P24 monthly Buchungen'!L2:L859,"Ausgaben")-SUMIFS('P23+P24 monthly Buchungen'!F2:F859,'P23+P24 monthly Buchungen'!D2:D859,$E33,'P23+P24 monthly Buchungen'!C2:C859,"&gt;="&amp;AS$4,'P23+P24 monthly Buchungen'!C2:C859,"&lt;"&amp;AS$5+1,'P23+P24 monthly Buchungen'!P2:P859,"Einnahmen")+SUMIFS('P23+P24 monthly Buchungen'!F2:F859,'P23+P24 monthly Buchungen'!D2:D859,$E33,'P23+P24 monthly Buchungen'!C2:C859,"&gt;="&amp;AS$4,'P23+P24 monthly Buchungen'!C2:C859,"&lt;"&amp;AS$5+1,'P23+P24 monthly Buchungen'!L2:L859,"Einnahmen")-SUMIFS('P23+P24 monthly Buchungen'!F2:F859,'P23+P24 monthly Buchungen'!D2:D859,$E33,'P23+P24 monthly Buchungen'!C2:C859,"&gt;="&amp;AS$4,'P23+P24 monthly Buchungen'!C2:C859,"&lt;"&amp;AS$5+1,'P23+P24 monthly Buchungen'!P2:P859,"Ausgaben")</f>
        <v>0</v>
      </c>
      <c r="AT33" s="21"/>
      <c r="AW33" s="26">
        <f>SUMIFS('P23+P24 monthly Buchungen'!F2:F859,'P23+P24 monthly Buchungen'!D2:D859,$E33,'P23+P24 monthly Buchungen'!C2:C859,"&gt;="&amp;AW$4,'P23+P24 monthly Buchungen'!C2:C859,"&lt;"&amp;AW$5+1,'P23+P24 monthly Buchungen'!L2:L859,"Ausgaben")-SUMIFS('P23+P24 monthly Buchungen'!F2:F859,'P23+P24 monthly Buchungen'!D2:D859,$E33,'P23+P24 monthly Buchungen'!C2:C859,"&gt;="&amp;AW$4,'P23+P24 monthly Buchungen'!C2:C859,"&lt;"&amp;AW$5+1,'P23+P24 monthly Buchungen'!P2:P859,"Einnahmen")+SUMIFS('P23+P24 monthly Buchungen'!F2:F859,'P23+P24 monthly Buchungen'!D2:D859,$E33,'P23+P24 monthly Buchungen'!C2:C859,"&gt;="&amp;AW$4,'P23+P24 monthly Buchungen'!C2:C859,"&lt;"&amp;AW$5+1,'P23+P24 monthly Buchungen'!L2:L859,"Einnahmen")-SUMIFS('P23+P24 monthly Buchungen'!F2:F859,'P23+P24 monthly Buchungen'!D2:D859,$E33,'P23+P24 monthly Buchungen'!C2:C859,"&gt;="&amp;AW$4,'P23+P24 monthly Buchungen'!C2:C859,"&lt;"&amp;AW$5+1,'P23+P24 monthly Buchungen'!P2:P859,"Ausgaben")</f>
        <v>0</v>
      </c>
      <c r="AX33" s="21"/>
      <c r="BA33" s="26">
        <f>SUMIFS('P23+P24 monthly Buchungen'!F2:F859,'P23+P24 monthly Buchungen'!D2:D859,$E33,'P23+P24 monthly Buchungen'!C2:C859,"&gt;="&amp;BA$4,'P23+P24 monthly Buchungen'!C2:C859,"&lt;"&amp;BA$5+1,'P23+P24 monthly Buchungen'!L2:L859,"Ausgaben")-SUMIFS('P23+P24 monthly Buchungen'!F2:F859,'P23+P24 monthly Buchungen'!D2:D859,$E33,'P23+P24 monthly Buchungen'!C2:C859,"&gt;="&amp;BA$4,'P23+P24 monthly Buchungen'!C2:C859,"&lt;"&amp;BA$5+1,'P23+P24 monthly Buchungen'!P2:P859,"Einnahmen")+SUMIFS('P23+P24 monthly Buchungen'!F2:F859,'P23+P24 monthly Buchungen'!D2:D859,$E33,'P23+P24 monthly Buchungen'!C2:C859,"&gt;="&amp;BA$4,'P23+P24 monthly Buchungen'!C2:C859,"&lt;"&amp;BA$5+1,'P23+P24 monthly Buchungen'!L2:L859,"Einnahmen")-SUMIFS('P23+P24 monthly Buchungen'!F2:F859,'P23+P24 monthly Buchungen'!D2:D859,$E33,'P23+P24 monthly Buchungen'!C2:C859,"&gt;="&amp;BA$4,'P23+P24 monthly Buchungen'!C2:C859,"&lt;"&amp;BA$5+1,'P23+P24 monthly Buchungen'!P2:P859,"Ausgaben")</f>
        <v>0</v>
      </c>
      <c r="BB33" s="21"/>
      <c r="BE33" s="26">
        <f>SUMIFS('P23+P24 monthly Buchungen'!F2:F859,'P23+P24 monthly Buchungen'!D2:D859,$E33,'P23+P24 monthly Buchungen'!C2:C859,"&gt;="&amp;BE$4,'P23+P24 monthly Buchungen'!C2:C859,"&lt;"&amp;BE$5+1,'P23+P24 monthly Buchungen'!L2:L859,"Ausgaben")-SUMIFS('P23+P24 monthly Buchungen'!F2:F859,'P23+P24 monthly Buchungen'!D2:D859,$E33,'P23+P24 monthly Buchungen'!C2:C859,"&gt;="&amp;BE$4,'P23+P24 monthly Buchungen'!C2:C859,"&lt;"&amp;BE$5+1,'P23+P24 monthly Buchungen'!P2:P859,"Einnahmen")+SUMIFS('P23+P24 monthly Buchungen'!F2:F859,'P23+P24 monthly Buchungen'!D2:D859,$E33,'P23+P24 monthly Buchungen'!C2:C859,"&gt;="&amp;BE$4,'P23+P24 monthly Buchungen'!C2:C859,"&lt;"&amp;BE$5+1,'P23+P24 monthly Buchungen'!L2:L859,"Einnahmen")-SUMIFS('P23+P24 monthly Buchungen'!F2:F859,'P23+P24 monthly Buchungen'!D2:D859,$E33,'P23+P24 monthly Buchungen'!C2:C859,"&gt;="&amp;BE$4,'P23+P24 monthly Buchungen'!C2:C859,"&lt;"&amp;BE$5+1,'P23+P24 monthly Buchungen'!P2:P859,"Ausgaben")</f>
        <v>0</v>
      </c>
      <c r="BF33" s="21"/>
      <c r="BI33" s="26">
        <f>SUMIFS('P23+P24 monthly Buchungen'!F2:F859,'P23+P24 monthly Buchungen'!D2:D859,$E33,'P23+P24 monthly Buchungen'!C2:C859,"&gt;="&amp;BI$4,'P23+P24 monthly Buchungen'!C2:C859,"&lt;"&amp;BI$5+1,'P23+P24 monthly Buchungen'!L2:L859,"Ausgaben")-SUMIFS('P23+P24 monthly Buchungen'!F2:F859,'P23+P24 monthly Buchungen'!D2:D859,$E33,'P23+P24 monthly Buchungen'!C2:C859,"&gt;="&amp;BI$4,'P23+P24 monthly Buchungen'!C2:C859,"&lt;"&amp;BI$5+1,'P23+P24 monthly Buchungen'!P2:P859,"Einnahmen")+SUMIFS('P23+P24 monthly Buchungen'!F2:F859,'P23+P24 monthly Buchungen'!D2:D859,$E33,'P23+P24 monthly Buchungen'!C2:C859,"&gt;="&amp;BI$4,'P23+P24 monthly Buchungen'!C2:C859,"&lt;"&amp;BI$5+1,'P23+P24 monthly Buchungen'!L2:L859,"Einnahmen")-SUMIFS('P23+P24 monthly Buchungen'!F2:F859,'P23+P24 monthly Buchungen'!D2:D859,$E33,'P23+P24 monthly Buchungen'!C2:C859,"&gt;="&amp;BI$4,'P23+P24 monthly Buchungen'!C2:C859,"&lt;"&amp;BI$5+1,'P23+P24 monthly Buchungen'!P2:P859,"Ausgaben")</f>
        <v>18.920000000000002</v>
      </c>
      <c r="BJ33" s="21"/>
      <c r="BM33" s="26">
        <f>SUMIFS('P23+P24 monthly Buchungen'!F2:F859,'P23+P24 monthly Buchungen'!D2:D859,$E33,'P23+P24 monthly Buchungen'!C2:C859,"&gt;="&amp;BM$4,'P23+P24 monthly Buchungen'!C2:C859,"&lt;"&amp;BM$5+1,'P23+P24 monthly Buchungen'!L2:L859,"Ausgaben")-SUMIFS('P23+P24 monthly Buchungen'!F2:F859,'P23+P24 monthly Buchungen'!D2:D859,$E33,'P23+P24 monthly Buchungen'!C2:C859,"&gt;="&amp;BM$4,'P23+P24 monthly Buchungen'!C2:C859,"&lt;"&amp;BM$5+1,'P23+P24 monthly Buchungen'!P2:P859,"Einnahmen")+SUMIFS('P23+P24 monthly Buchungen'!F2:F859,'P23+P24 monthly Buchungen'!D2:D859,$E33,'P23+P24 monthly Buchungen'!C2:C859,"&gt;="&amp;BM$4,'P23+P24 monthly Buchungen'!C2:C859,"&lt;"&amp;BM$5+1,'P23+P24 monthly Buchungen'!L2:L859,"Einnahmen")-SUMIFS('P23+P24 monthly Buchungen'!F2:F859,'P23+P24 monthly Buchungen'!D2:D859,$E33,'P23+P24 monthly Buchungen'!C2:C859,"&gt;="&amp;BM$4,'P23+P24 monthly Buchungen'!C2:C859,"&lt;"&amp;BM$5+1,'P23+P24 monthly Buchungen'!P2:P859,"Ausgaben")</f>
        <v>0</v>
      </c>
      <c r="BN33" s="21"/>
      <c r="BQ33" s="26">
        <f>SUMIFS('P23+P24 monthly Buchungen'!F2:F859,'P23+P24 monthly Buchungen'!D2:D859,$E33,'P23+P24 monthly Buchungen'!C2:C859,"&gt;="&amp;BQ$4,'P23+P24 monthly Buchungen'!C2:C859,"&lt;"&amp;BQ$5+1,'P23+P24 monthly Buchungen'!L2:L859,"Ausgaben")-SUMIFS('P23+P24 monthly Buchungen'!F2:F859,'P23+P24 monthly Buchungen'!D2:D859,$E33,'P23+P24 monthly Buchungen'!C2:C859,"&gt;="&amp;BQ$4,'P23+P24 monthly Buchungen'!C2:C859,"&lt;"&amp;BQ$5+1,'P23+P24 monthly Buchungen'!P2:P859,"Einnahmen")+SUMIFS('P23+P24 monthly Buchungen'!F2:F859,'P23+P24 monthly Buchungen'!D2:D859,$E33,'P23+P24 monthly Buchungen'!C2:C859,"&gt;="&amp;BQ$4,'P23+P24 monthly Buchungen'!C2:C859,"&lt;"&amp;BQ$5+1,'P23+P24 monthly Buchungen'!L2:L859,"Einnahmen")-SUMIFS('P23+P24 monthly Buchungen'!F2:F859,'P23+P24 monthly Buchungen'!D2:D859,$E33,'P23+P24 monthly Buchungen'!C2:C859,"&gt;="&amp;BQ$4,'P23+P24 monthly Buchungen'!C2:C859,"&lt;"&amp;BQ$5+1,'P23+P24 monthly Buchungen'!P2:P859,"Ausgaben")</f>
        <v>0</v>
      </c>
      <c r="BR33" s="21"/>
      <c r="BU33" s="29">
        <v>300</v>
      </c>
      <c r="BV33" s="21"/>
      <c r="BY33" s="29">
        <v>300</v>
      </c>
      <c r="BZ33" s="21"/>
      <c r="CC33" s="26">
        <f>SUMIFS('P23+P24 monthly Buchungen'!F2:F859,'P23+P24 monthly Buchungen'!D2:D859,$E33,'P23+P24 monthly Buchungen'!C2:C859,"&gt;="&amp;CC$4,'P23+P24 monthly Buchungen'!C2:C859,"&lt;"&amp;CC$5+1,'P23+P24 monthly Buchungen'!L2:L859,"Ausgaben")-SUMIFS('P23+P24 monthly Buchungen'!F2:F859,'P23+P24 monthly Buchungen'!D2:D859,$E33,'P23+P24 monthly Buchungen'!C2:C859,"&gt;="&amp;CC$4,'P23+P24 monthly Buchungen'!C2:C859,"&lt;"&amp;CC$5+1,'P23+P24 monthly Buchungen'!P2:P859,"Einnahmen")+SUMIFS('P23+P24 monthly Buchungen'!F2:F859,'P23+P24 monthly Buchungen'!D2:D859,$E33,'P23+P24 monthly Buchungen'!C2:C859,"&gt;="&amp;CC$4,'P23+P24 monthly Buchungen'!C2:C859,"&lt;"&amp;CC$5+1,'P23+P24 monthly Buchungen'!L2:L859,"Einnahmen")-SUMIFS('P23+P24 monthly Buchungen'!F2:F859,'P23+P24 monthly Buchungen'!D2:D859,$E33,'P23+P24 monthly Buchungen'!C2:C859,"&gt;="&amp;CC$4,'P23+P24 monthly Buchungen'!C2:C859,"&lt;"&amp;CC$5+1,'P23+P24 monthly Buchungen'!P2:P859,"Ausgaben")</f>
        <v>99</v>
      </c>
      <c r="CD33" s="21"/>
      <c r="CG33" s="26">
        <f>SUMIFS('P23+P24 monthly Buchungen'!F2:F859,'P23+P24 monthly Buchungen'!D2:D859,$E33,'P23+P24 monthly Buchungen'!C2:C859,"&gt;="&amp;CG$4,'P23+P24 monthly Buchungen'!C2:C859,"&lt;"&amp;CG$5+1,'P23+P24 monthly Buchungen'!L2:L859,"Ausgaben")-SUMIFS('P23+P24 monthly Buchungen'!F2:F859,'P23+P24 monthly Buchungen'!D2:D859,$E33,'P23+P24 monthly Buchungen'!C2:C859,"&gt;="&amp;CG$4,'P23+P24 monthly Buchungen'!C2:C859,"&lt;"&amp;CG$5+1,'P23+P24 monthly Buchungen'!P2:P859,"Einnahmen")+SUMIFS('P23+P24 monthly Buchungen'!F2:F859,'P23+P24 monthly Buchungen'!D2:D859,$E33,'P23+P24 monthly Buchungen'!C2:C859,"&gt;="&amp;CG$4,'P23+P24 monthly Buchungen'!C2:C859,"&lt;"&amp;CG$5+1,'P23+P24 monthly Buchungen'!L2:L859,"Einnahmen")-SUMIFS('P23+P24 monthly Buchungen'!F2:F859,'P23+P24 monthly Buchungen'!D2:D859,$E33,'P23+P24 monthly Buchungen'!C2:C859,"&gt;="&amp;CG$4,'P23+P24 monthly Buchungen'!C2:C859,"&lt;"&amp;CG$5+1,'P23+P24 monthly Buchungen'!P2:P859,"Ausgaben")</f>
        <v>0</v>
      </c>
      <c r="CH33" s="21"/>
      <c r="CK33" s="26">
        <f>SUMIFS('P23+P24 monthly Buchungen'!F2:F859,'P23+P24 monthly Buchungen'!D2:D859,$E33,'P23+P24 monthly Buchungen'!C2:C859,"&gt;="&amp;CK$4,'P23+P24 monthly Buchungen'!C2:C859,"&lt;"&amp;CK$5+1,'P23+P24 monthly Buchungen'!L2:L859,"Ausgaben")-SUMIFS('P23+P24 monthly Buchungen'!F2:F859,'P23+P24 monthly Buchungen'!D2:D859,$E33,'P23+P24 monthly Buchungen'!C2:C859,"&gt;="&amp;CK$4,'P23+P24 monthly Buchungen'!C2:C859,"&lt;"&amp;CK$5+1,'P23+P24 monthly Buchungen'!P2:P859,"Einnahmen")+SUMIFS('P23+P24 monthly Buchungen'!F2:F859,'P23+P24 monthly Buchungen'!D2:D859,$E33,'P23+P24 monthly Buchungen'!C2:C859,"&gt;="&amp;CK$4,'P23+P24 monthly Buchungen'!C2:C859,"&lt;"&amp;CK$5+1,'P23+P24 monthly Buchungen'!L2:L859,"Einnahmen")-SUMIFS('P23+P24 monthly Buchungen'!F2:F859,'P23+P24 monthly Buchungen'!D2:D859,$E33,'P23+P24 monthly Buchungen'!C2:C859,"&gt;="&amp;CK$4,'P23+P24 monthly Buchungen'!C2:C859,"&lt;"&amp;CK$5+1,'P23+P24 monthly Buchungen'!P2:P859,"Ausgaben")</f>
        <v>0</v>
      </c>
      <c r="CL33" s="21"/>
      <c r="CO33" s="26">
        <f>SUMIFS('P23+P24 monthly Buchungen'!F2:F859,'P23+P24 monthly Buchungen'!D2:D859,$E33,'P23+P24 monthly Buchungen'!C2:C859,"&gt;="&amp;CO$4,'P23+P24 monthly Buchungen'!C2:C859,"&lt;"&amp;CO$5+1,'P23+P24 monthly Buchungen'!L2:L859,"Ausgaben")-SUMIFS('P23+P24 monthly Buchungen'!F2:F859,'P23+P24 monthly Buchungen'!D2:D859,$E33,'P23+P24 monthly Buchungen'!C2:C859,"&gt;="&amp;CO$4,'P23+P24 monthly Buchungen'!C2:C859,"&lt;"&amp;CO$5+1,'P23+P24 monthly Buchungen'!P2:P859,"Einnahmen")+SUMIFS('P23+P24 monthly Buchungen'!F2:F859,'P23+P24 monthly Buchungen'!D2:D859,$E33,'P23+P24 monthly Buchungen'!C2:C859,"&gt;="&amp;CO$4,'P23+P24 monthly Buchungen'!C2:C859,"&lt;"&amp;CO$5+1,'P23+P24 monthly Buchungen'!L2:L859,"Einnahmen")-SUMIFS('P23+P24 monthly Buchungen'!F2:F859,'P23+P24 monthly Buchungen'!D2:D859,$E33,'P23+P24 monthly Buchungen'!C2:C859,"&gt;="&amp;CO$4,'P23+P24 monthly Buchungen'!C2:C859,"&lt;"&amp;CO$5+1,'P23+P24 monthly Buchungen'!P2:P859,"Ausgaben")</f>
        <v>0</v>
      </c>
      <c r="CP33" s="21"/>
      <c r="CS33" s="26">
        <f>SUMIFS('P23+P24 monthly Buchungen'!F2:F859,'P23+P24 monthly Buchungen'!D2:D859,$E33,'P23+P24 monthly Buchungen'!C2:C859,"&gt;="&amp;CS$4,'P23+P24 monthly Buchungen'!C2:C859,"&lt;"&amp;CS$5+1,'P23+P24 monthly Buchungen'!L2:L859,"Ausgaben")-SUMIFS('P23+P24 monthly Buchungen'!F2:F859,'P23+P24 monthly Buchungen'!D2:D859,$E33,'P23+P24 monthly Buchungen'!C2:C859,"&gt;="&amp;CS$4,'P23+P24 monthly Buchungen'!C2:C859,"&lt;"&amp;CS$5+1,'P23+P24 monthly Buchungen'!P2:P859,"Einnahmen")+SUMIFS('P23+P24 monthly Buchungen'!F2:F859,'P23+P24 monthly Buchungen'!D2:D859,$E33,'P23+P24 monthly Buchungen'!C2:C859,"&gt;="&amp;CS$4,'P23+P24 monthly Buchungen'!C2:C859,"&lt;"&amp;CS$5+1,'P23+P24 monthly Buchungen'!L2:L859,"Einnahmen")-SUMIFS('P23+P24 monthly Buchungen'!F2:F859,'P23+P24 monthly Buchungen'!D2:D859,$E33,'P23+P24 monthly Buchungen'!C2:C859,"&gt;="&amp;CS$4,'P23+P24 monthly Buchungen'!C2:C859,"&lt;"&amp;CS$5+1,'P23+P24 monthly Buchungen'!P2:P859,"Ausgaben")</f>
        <v>0</v>
      </c>
      <c r="CT33" s="21"/>
      <c r="CW33" s="26">
        <f>SUMIFS('P23+P24 monthly Buchungen'!F2:F859,'P23+P24 monthly Buchungen'!D2:D859,$E33,'P23+P24 monthly Buchungen'!C2:C859,"&gt;="&amp;CW$4,'P23+P24 monthly Buchungen'!C2:C859,"&lt;"&amp;CW$5+1,'P23+P24 monthly Buchungen'!L2:L859,"Ausgaben")-SUMIFS('P23+P24 monthly Buchungen'!F2:F859,'P23+P24 monthly Buchungen'!D2:D859,$E33,'P23+P24 monthly Buchungen'!C2:C859,"&gt;="&amp;CW$4,'P23+P24 monthly Buchungen'!C2:C859,"&lt;"&amp;CW$5+1,'P23+P24 monthly Buchungen'!P2:P859,"Einnahmen")+SUMIFS('P23+P24 monthly Buchungen'!F2:F859,'P23+P24 monthly Buchungen'!D2:D859,$E33,'P23+P24 monthly Buchungen'!C2:C859,"&gt;="&amp;CW$4,'P23+P24 monthly Buchungen'!C2:C859,"&lt;"&amp;CW$5+1,'P23+P24 monthly Buchungen'!L2:L859,"Einnahmen")-SUMIFS('P23+P24 monthly Buchungen'!F2:F859,'P23+P24 monthly Buchungen'!D2:D859,$E33,'P23+P24 monthly Buchungen'!C2:C859,"&gt;="&amp;CW$4,'P23+P24 monthly Buchungen'!C2:C859,"&lt;"&amp;CW$5+1,'P23+P24 monthly Buchungen'!P2:P859,"Ausgaben")</f>
        <v>0</v>
      </c>
      <c r="CX33" s="21"/>
      <c r="DA33" s="26">
        <f>SUMIFS('P23+P24 monthly Buchungen'!F2:F859,'P23+P24 monthly Buchungen'!D2:D859,$E33,'P23+P24 monthly Buchungen'!C2:C859,"&gt;="&amp;DA$4,'P23+P24 monthly Buchungen'!C2:C859,"&lt;"&amp;DA$5+1,'P23+P24 monthly Buchungen'!L2:L859,"Ausgaben")-SUMIFS('P23+P24 monthly Buchungen'!F2:F859,'P23+P24 monthly Buchungen'!D2:D859,$E33,'P23+P24 monthly Buchungen'!C2:C859,"&gt;="&amp;DA$4,'P23+P24 monthly Buchungen'!C2:C859,"&lt;"&amp;DA$5+1,'P23+P24 monthly Buchungen'!P2:P859,"Einnahmen")+SUMIFS('P23+P24 monthly Buchungen'!F2:F859,'P23+P24 monthly Buchungen'!D2:D859,$E33,'P23+P24 monthly Buchungen'!C2:C859,"&gt;="&amp;DA$4,'P23+P24 monthly Buchungen'!C2:C859,"&lt;"&amp;DA$5+1,'P23+P24 monthly Buchungen'!L2:L859,"Einnahmen")-SUMIFS('P23+P24 monthly Buchungen'!F2:F859,'P23+P24 monthly Buchungen'!D2:D859,$E33,'P23+P24 monthly Buchungen'!C2:C859,"&gt;="&amp;DA$4,'P23+P24 monthly Buchungen'!C2:C859,"&lt;"&amp;DA$5+1,'P23+P24 monthly Buchungen'!P2:P859,"Ausgaben")</f>
        <v>0</v>
      </c>
      <c r="DB33" s="21"/>
      <c r="DE33" s="26">
        <f>SUMIFS('P23+P24 monthly Buchungen'!F2:F859,'P23+P24 monthly Buchungen'!D2:D859,$E33,'P23+P24 monthly Buchungen'!C2:C859,"&gt;="&amp;DE$4,'P23+P24 monthly Buchungen'!C2:C859,"&lt;"&amp;DE$5+1,'P23+P24 monthly Buchungen'!L2:L859,"Ausgaben")-SUMIFS('P23+P24 monthly Buchungen'!F2:F859,'P23+P24 monthly Buchungen'!D2:D859,$E33,'P23+P24 monthly Buchungen'!C2:C859,"&gt;="&amp;DE$4,'P23+P24 monthly Buchungen'!C2:C859,"&lt;"&amp;DE$5+1,'P23+P24 monthly Buchungen'!P2:P859,"Einnahmen")+SUMIFS('P23+P24 monthly Buchungen'!F2:F859,'P23+P24 monthly Buchungen'!D2:D859,$E33,'P23+P24 monthly Buchungen'!C2:C859,"&gt;="&amp;DE$4,'P23+P24 monthly Buchungen'!C2:C859,"&lt;"&amp;DE$5+1,'P23+P24 monthly Buchungen'!L2:L859,"Einnahmen")-SUMIFS('P23+P24 monthly Buchungen'!F2:F859,'P23+P24 monthly Buchungen'!D2:D859,$E33,'P23+P24 monthly Buchungen'!C2:C859,"&gt;="&amp;DE$4,'P23+P24 monthly Buchungen'!C2:C859,"&lt;"&amp;DE$5+1,'P23+P24 monthly Buchungen'!P2:P859,"Ausgaben")</f>
        <v>14</v>
      </c>
      <c r="DF33" s="21"/>
      <c r="DI33" s="26">
        <f>SUMIFS('P23+P24 monthly Buchungen'!F2:F859,'P23+P24 monthly Buchungen'!D2:D859,$E33,'P23+P24 monthly Buchungen'!C2:C859,"&gt;="&amp;DI$4,'P23+P24 monthly Buchungen'!C2:C859,"&lt;"&amp;DI$5+1,'P23+P24 monthly Buchungen'!L2:L859,"Ausgaben")-SUMIFS('P23+P24 monthly Buchungen'!F2:F859,'P23+P24 monthly Buchungen'!D2:D859,$E33,'P23+P24 monthly Buchungen'!C2:C859,"&gt;="&amp;DI$4,'P23+P24 monthly Buchungen'!C2:C859,"&lt;"&amp;DI$5+1,'P23+P24 monthly Buchungen'!P2:P859,"Einnahmen")+SUMIFS('P23+P24 monthly Buchungen'!F2:F859,'P23+P24 monthly Buchungen'!D2:D859,$E33,'P23+P24 monthly Buchungen'!C2:C859,"&gt;="&amp;DI$4,'P23+P24 monthly Buchungen'!C2:C859,"&lt;"&amp;DI$5+1,'P23+P24 monthly Buchungen'!L2:L859,"Einnahmen")-SUMIFS('P23+P24 monthly Buchungen'!F2:F859,'P23+P24 monthly Buchungen'!D2:D859,$E33,'P23+P24 monthly Buchungen'!C2:C859,"&gt;="&amp;DI$4,'P23+P24 monthly Buchungen'!C2:C859,"&lt;"&amp;DI$5+1,'P23+P24 monthly Buchungen'!P2:P859,"Ausgaben")</f>
        <v>14</v>
      </c>
      <c r="DJ33" s="21"/>
      <c r="DM33" s="26">
        <f>SUMIFS('P23+P24 monthly Buchungen'!F2:F859,'P23+P24 monthly Buchungen'!D2:D859,$E33,'P23+P24 monthly Buchungen'!C2:C859,"&gt;="&amp;DM$4,'P23+P24 monthly Buchungen'!C2:C859,"&lt;"&amp;DM$5+1,'P23+P24 monthly Buchungen'!L2:L859,"Ausgaben")-SUMIFS('P23+P24 monthly Buchungen'!F2:F859,'P23+P24 monthly Buchungen'!D2:D859,$E33,'P23+P24 monthly Buchungen'!C2:C859,"&gt;="&amp;DM$4,'P23+P24 monthly Buchungen'!C2:C859,"&lt;"&amp;DM$5+1,'P23+P24 monthly Buchungen'!P2:P859,"Einnahmen")+SUMIFS('P23+P24 monthly Buchungen'!F2:F859,'P23+P24 monthly Buchungen'!D2:D859,$E33,'P23+P24 monthly Buchungen'!C2:C859,"&gt;="&amp;DM$4,'P23+P24 monthly Buchungen'!C2:C859,"&lt;"&amp;DM$5+1,'P23+P24 monthly Buchungen'!L2:L859,"Einnahmen")-SUMIFS('P23+P24 monthly Buchungen'!F2:F859,'P23+P24 monthly Buchungen'!D2:D859,$E33,'P23+P24 monthly Buchungen'!C2:C859,"&gt;="&amp;DM$4,'P23+P24 monthly Buchungen'!C2:C859,"&lt;"&amp;DM$5+1,'P23+P24 monthly Buchungen'!P2:P859,"Ausgaben")</f>
        <v>0</v>
      </c>
      <c r="DN33" s="21"/>
      <c r="DQ33" s="26">
        <f>SUMIFS('P23+P24 monthly Buchungen'!F2:F859,'P23+P24 monthly Buchungen'!D2:D859,$E33,'P23+P24 monthly Buchungen'!C2:C859,"&gt;="&amp;DQ$4,'P23+P24 monthly Buchungen'!C2:C859,"&lt;"&amp;DQ$5+1,'P23+P24 monthly Buchungen'!L2:L859,"Ausgaben")-SUMIFS('P23+P24 monthly Buchungen'!F2:F859,'P23+P24 monthly Buchungen'!D2:D859,$E33,'P23+P24 monthly Buchungen'!C2:C859,"&gt;="&amp;DQ$4,'P23+P24 monthly Buchungen'!C2:C859,"&lt;"&amp;DQ$5+1,'P23+P24 monthly Buchungen'!P2:P859,"Einnahmen")+SUMIFS('P23+P24 monthly Buchungen'!F2:F859,'P23+P24 monthly Buchungen'!D2:D859,$E33,'P23+P24 monthly Buchungen'!C2:C859,"&gt;="&amp;DQ$4,'P23+P24 monthly Buchungen'!C2:C859,"&lt;"&amp;DQ$5+1,'P23+P24 monthly Buchungen'!L2:L859,"Einnahmen")-SUMIFS('P23+P24 monthly Buchungen'!F2:F859,'P23+P24 monthly Buchungen'!D2:D859,$E33,'P23+P24 monthly Buchungen'!C2:C859,"&gt;="&amp;DQ$4,'P23+P24 monthly Buchungen'!C2:C859,"&lt;"&amp;DQ$5+1,'P23+P24 monthly Buchungen'!P2:P859,"Ausgaben")</f>
        <v>9.5</v>
      </c>
      <c r="DR33" s="21"/>
      <c r="DU33" s="26">
        <f>SUMIFS('P23+P24 monthly Buchungen'!F2:F859,'P23+P24 monthly Buchungen'!D2:D859,$E33,'P23+P24 monthly Buchungen'!C2:C859,"&gt;="&amp;DU$4,'P23+P24 monthly Buchungen'!C2:C859,"&lt;"&amp;DU$5+1,'P23+P24 monthly Buchungen'!L2:L859,"Ausgaben")-SUMIFS('P23+P24 monthly Buchungen'!F2:F859,'P23+P24 monthly Buchungen'!D2:D859,$E33,'P23+P24 monthly Buchungen'!C2:C859,"&gt;="&amp;DU$4,'P23+P24 monthly Buchungen'!C2:C859,"&lt;"&amp;DU$5+1,'P23+P24 monthly Buchungen'!P2:P859,"Einnahmen")+SUMIFS('P23+P24 monthly Buchungen'!F2:F859,'P23+P24 monthly Buchungen'!D2:D859,$E33,'P23+P24 monthly Buchungen'!C2:C859,"&gt;="&amp;DU$4,'P23+P24 monthly Buchungen'!C2:C859,"&lt;"&amp;DU$5+1,'P23+P24 monthly Buchungen'!L2:L859,"Einnahmen")-SUMIFS('P23+P24 monthly Buchungen'!F2:F859,'P23+P24 monthly Buchungen'!D2:D859,$E33,'P23+P24 monthly Buchungen'!C2:C859,"&gt;="&amp;DU$4,'P23+P24 monthly Buchungen'!C2:C859,"&lt;"&amp;DU$5+1,'P23+P24 monthly Buchungen'!P2:P859,"Ausgaben")</f>
        <v>357</v>
      </c>
      <c r="DV33" s="21"/>
      <c r="DY33" s="29">
        <v>300</v>
      </c>
      <c r="DZ33" s="21"/>
      <c r="EC33" s="29">
        <v>300</v>
      </c>
      <c r="ED33" s="21"/>
      <c r="EG33" s="26">
        <f>SUMIFS('P23+P24 monthly Buchungen'!F2:F859,'P23+P24 monthly Buchungen'!D2:D859,$E33,'P23+P24 monthly Buchungen'!C2:C859,"&gt;="&amp;EG$4,'P23+P24 monthly Buchungen'!C2:C859,"&lt;"&amp;EG$5+1,'P23+P24 monthly Buchungen'!L2:L859,"Ausgaben")-SUMIFS('P23+P24 monthly Buchungen'!F2:F859,'P23+P24 monthly Buchungen'!D2:D859,$E33,'P23+P24 monthly Buchungen'!C2:C859,"&gt;="&amp;EG$4,'P23+P24 monthly Buchungen'!C2:C859,"&lt;"&amp;EG$5+1,'P23+P24 monthly Buchungen'!P2:P859,"Einnahmen")+SUMIFS('P23+P24 monthly Buchungen'!F2:F859,'P23+P24 monthly Buchungen'!D2:D859,$E33,'P23+P24 monthly Buchungen'!C2:C859,"&gt;="&amp;EG$4,'P23+P24 monthly Buchungen'!C2:C859,"&lt;"&amp;EG$5+1,'P23+P24 monthly Buchungen'!L2:L859,"Einnahmen")-SUMIFS('P23+P24 monthly Buchungen'!F2:F859,'P23+P24 monthly Buchungen'!D2:D859,$E33,'P23+P24 monthly Buchungen'!C2:C859,"&gt;="&amp;EG$4,'P23+P24 monthly Buchungen'!C2:C859,"&lt;"&amp;EG$5+1,'P23+P24 monthly Buchungen'!P2:P859,"Ausgaben")</f>
        <v>0</v>
      </c>
      <c r="EH33" s="21"/>
      <c r="EK33" s="26">
        <f>SUMIFS('P23+P24 monthly Buchungen'!F2:F859,'P23+P24 monthly Buchungen'!D2:D859,$E33,'P23+P24 monthly Buchungen'!C2:C859,"&gt;="&amp;EK$4,'P23+P24 monthly Buchungen'!C2:C859,"&lt;"&amp;EK$5+1,'P23+P24 monthly Buchungen'!L2:L859,"Ausgaben")-SUMIFS('P23+P24 monthly Buchungen'!F2:F859,'P23+P24 monthly Buchungen'!D2:D859,$E33,'P23+P24 monthly Buchungen'!C2:C859,"&gt;="&amp;EK$4,'P23+P24 monthly Buchungen'!C2:C859,"&lt;"&amp;EK$5+1,'P23+P24 monthly Buchungen'!P2:P859,"Einnahmen")+SUMIFS('P23+P24 monthly Buchungen'!F2:F859,'P23+P24 monthly Buchungen'!D2:D859,$E33,'P23+P24 monthly Buchungen'!C2:C859,"&gt;="&amp;EK$4,'P23+P24 monthly Buchungen'!C2:C859,"&lt;"&amp;EK$5+1,'P23+P24 monthly Buchungen'!L2:L859,"Einnahmen")-SUMIFS('P23+P24 monthly Buchungen'!F2:F859,'P23+P24 monthly Buchungen'!D2:D859,$E33,'P23+P24 monthly Buchungen'!C2:C859,"&gt;="&amp;EK$4,'P23+P24 monthly Buchungen'!C2:C859,"&lt;"&amp;EK$5+1,'P23+P24 monthly Buchungen'!P2:P859,"Ausgaben")</f>
        <v>0</v>
      </c>
      <c r="EL33" s="21"/>
      <c r="EO33" s="26">
        <f>SUMIFS('P23+P24 monthly Buchungen'!F2:F859,'P23+P24 monthly Buchungen'!D2:D859,$E33,'P23+P24 monthly Buchungen'!C2:C859,"&gt;="&amp;EO$4,'P23+P24 monthly Buchungen'!C2:C859,"&lt;"&amp;EO$5+1,'P23+P24 monthly Buchungen'!L2:L859,"Ausgaben")-SUMIFS('P23+P24 monthly Buchungen'!F2:F859,'P23+P24 monthly Buchungen'!D2:D859,$E33,'P23+P24 monthly Buchungen'!C2:C859,"&gt;="&amp;EO$4,'P23+P24 monthly Buchungen'!C2:C859,"&lt;"&amp;EO$5+1,'P23+P24 monthly Buchungen'!P2:P859,"Einnahmen")+SUMIFS('P23+P24 monthly Buchungen'!F2:F859,'P23+P24 monthly Buchungen'!D2:D859,$E33,'P23+P24 monthly Buchungen'!C2:C859,"&gt;="&amp;EO$4,'P23+P24 monthly Buchungen'!C2:C859,"&lt;"&amp;EO$5+1,'P23+P24 monthly Buchungen'!L2:L859,"Einnahmen")-SUMIFS('P23+P24 monthly Buchungen'!F2:F859,'P23+P24 monthly Buchungen'!D2:D859,$E33,'P23+P24 monthly Buchungen'!C2:C859,"&gt;="&amp;EO$4,'P23+P24 monthly Buchungen'!C2:C859,"&lt;"&amp;EO$5+1,'P23+P24 monthly Buchungen'!P2:P859,"Ausgaben")</f>
        <v>0</v>
      </c>
      <c r="EP33" s="21"/>
      <c r="ES33" s="26">
        <f>SUMIFS('P23+P24 monthly Buchungen'!F2:F859,'P23+P24 monthly Buchungen'!D2:D859,$E33,'P23+P24 monthly Buchungen'!C2:C859,"&gt;="&amp;ES$4,'P23+P24 monthly Buchungen'!C2:C859,"&lt;"&amp;ES$5+1,'P23+P24 monthly Buchungen'!L2:L859,"Ausgaben")-SUMIFS('P23+P24 monthly Buchungen'!F2:F859,'P23+P24 monthly Buchungen'!D2:D859,$E33,'P23+P24 monthly Buchungen'!C2:C859,"&gt;="&amp;ES$4,'P23+P24 monthly Buchungen'!C2:C859,"&lt;"&amp;ES$5+1,'P23+P24 monthly Buchungen'!P2:P859,"Einnahmen")+SUMIFS('P23+P24 monthly Buchungen'!F2:F859,'P23+P24 monthly Buchungen'!D2:D859,$E33,'P23+P24 monthly Buchungen'!C2:C859,"&gt;="&amp;ES$4,'P23+P24 monthly Buchungen'!C2:C859,"&lt;"&amp;ES$5+1,'P23+P24 monthly Buchungen'!L2:L859,"Einnahmen")-SUMIFS('P23+P24 monthly Buchungen'!F2:F859,'P23+P24 monthly Buchungen'!D2:D859,$E33,'P23+P24 monthly Buchungen'!C2:C859,"&gt;="&amp;ES$4,'P23+P24 monthly Buchungen'!C2:C859,"&lt;"&amp;ES$5+1,'P23+P24 monthly Buchungen'!P2:P859,"Ausgaben")</f>
        <v>0</v>
      </c>
      <c r="ET33" s="21"/>
      <c r="EW33" s="26">
        <f>SUMIFS('P23+P24 monthly Buchungen'!F2:F859,'P23+P24 monthly Buchungen'!D2:D859,$E33,'P23+P24 monthly Buchungen'!C2:C859,"&gt;="&amp;EW$4,'P23+P24 monthly Buchungen'!C2:C859,"&lt;"&amp;EW$5+1,'P23+P24 monthly Buchungen'!L2:L859,"Ausgaben")-SUMIFS('P23+P24 monthly Buchungen'!F2:F859,'P23+P24 monthly Buchungen'!D2:D859,$E33,'P23+P24 monthly Buchungen'!C2:C859,"&gt;="&amp;EW$4,'P23+P24 monthly Buchungen'!C2:C859,"&lt;"&amp;EW$5+1,'P23+P24 monthly Buchungen'!P2:P859,"Einnahmen")+SUMIFS('P23+P24 monthly Buchungen'!F2:F859,'P23+P24 monthly Buchungen'!D2:D859,$E33,'P23+P24 monthly Buchungen'!C2:C859,"&gt;="&amp;EW$4,'P23+P24 monthly Buchungen'!C2:C859,"&lt;"&amp;EW$5+1,'P23+P24 monthly Buchungen'!L2:L859,"Einnahmen")-SUMIFS('P23+P24 monthly Buchungen'!F2:F859,'P23+P24 monthly Buchungen'!D2:D859,$E33,'P23+P24 monthly Buchungen'!C2:C859,"&gt;="&amp;EW$4,'P23+P24 monthly Buchungen'!C2:C859,"&lt;"&amp;EW$5+1,'P23+P24 monthly Buchungen'!P2:P859,"Ausgaben")</f>
        <v>0</v>
      </c>
      <c r="EX33" s="21"/>
      <c r="FA33" s="26">
        <f>SUMIFS('P23+P24 monthly Buchungen'!F2:F859,'P23+P24 monthly Buchungen'!D2:D859,$E33,'P23+P24 monthly Buchungen'!C2:C859,"&gt;="&amp;FA$4,'P23+P24 monthly Buchungen'!C2:C859,"&lt;"&amp;FA$5+1,'P23+P24 monthly Buchungen'!L2:L859,"Ausgaben")-SUMIFS('P23+P24 monthly Buchungen'!F2:F859,'P23+P24 monthly Buchungen'!D2:D859,$E33,'P23+P24 monthly Buchungen'!C2:C859,"&gt;="&amp;FA$4,'P23+P24 monthly Buchungen'!C2:C859,"&lt;"&amp;FA$5+1,'P23+P24 monthly Buchungen'!P2:P859,"Einnahmen")+SUMIFS('P23+P24 monthly Buchungen'!F2:F859,'P23+P24 monthly Buchungen'!D2:D859,$E33,'P23+P24 monthly Buchungen'!C2:C859,"&gt;="&amp;FA$4,'P23+P24 monthly Buchungen'!C2:C859,"&lt;"&amp;FA$5+1,'P23+P24 monthly Buchungen'!L2:L859,"Einnahmen")-SUMIFS('P23+P24 monthly Buchungen'!F2:F859,'P23+P24 monthly Buchungen'!D2:D859,$E33,'P23+P24 monthly Buchungen'!C2:C859,"&gt;="&amp;FA$4,'P23+P24 monthly Buchungen'!C2:C859,"&lt;"&amp;FA$5+1,'P23+P24 monthly Buchungen'!P2:P859,"Ausgaben")</f>
        <v>0</v>
      </c>
      <c r="FB33" s="21"/>
      <c r="FE33" s="26">
        <f>SUMIFS('P23+P24 monthly Buchungen'!F2:F859,'P23+P24 monthly Buchungen'!D2:D859,$E33,'P23+P24 monthly Buchungen'!C2:C859,"&gt;="&amp;FE$4,'P23+P24 monthly Buchungen'!C2:C859,"&lt;"&amp;FE$5+1,'P23+P24 monthly Buchungen'!L2:L859,"Ausgaben")-SUMIFS('P23+P24 monthly Buchungen'!F2:F859,'P23+P24 monthly Buchungen'!D2:D859,$E33,'P23+P24 monthly Buchungen'!C2:C859,"&gt;="&amp;FE$4,'P23+P24 monthly Buchungen'!C2:C859,"&lt;"&amp;FE$5+1,'P23+P24 monthly Buchungen'!P2:P859,"Einnahmen")+SUMIFS('P23+P24 monthly Buchungen'!F2:F859,'P23+P24 monthly Buchungen'!D2:D859,$E33,'P23+P24 monthly Buchungen'!C2:C859,"&gt;="&amp;FE$4,'P23+P24 monthly Buchungen'!C2:C859,"&lt;"&amp;FE$5+1,'P23+P24 monthly Buchungen'!L2:L859,"Einnahmen")-SUMIFS('P23+P24 monthly Buchungen'!F2:F859,'P23+P24 monthly Buchungen'!D2:D859,$E33,'P23+P24 monthly Buchungen'!C2:C859,"&gt;="&amp;FE$4,'P23+P24 monthly Buchungen'!C2:C859,"&lt;"&amp;FE$5+1,'P23+P24 monthly Buchungen'!P2:P859,"Ausgaben")</f>
        <v>0</v>
      </c>
      <c r="FF33" s="21"/>
      <c r="FI33" s="26">
        <f>SUMIFS('P23+P24 monthly Buchungen'!F2:F859,'P23+P24 monthly Buchungen'!D2:D859,$E33,'P23+P24 monthly Buchungen'!C2:C859,"&gt;="&amp;FI$4,'P23+P24 monthly Buchungen'!C2:C859,"&lt;"&amp;FI$5+1,'P23+P24 monthly Buchungen'!L2:L859,"Ausgaben")-SUMIFS('P23+P24 monthly Buchungen'!F2:F859,'P23+P24 monthly Buchungen'!D2:D859,$E33,'P23+P24 monthly Buchungen'!C2:C859,"&gt;="&amp;FI$4,'P23+P24 monthly Buchungen'!C2:C859,"&lt;"&amp;FI$5+1,'P23+P24 monthly Buchungen'!P2:P859,"Einnahmen")+SUMIFS('P23+P24 monthly Buchungen'!F2:F859,'P23+P24 monthly Buchungen'!D2:D859,$E33,'P23+P24 monthly Buchungen'!C2:C859,"&gt;="&amp;FI$4,'P23+P24 monthly Buchungen'!C2:C859,"&lt;"&amp;FI$5+1,'P23+P24 monthly Buchungen'!L2:L859,"Einnahmen")-SUMIFS('P23+P24 monthly Buchungen'!F2:F859,'P23+P24 monthly Buchungen'!D2:D859,$E33,'P23+P24 monthly Buchungen'!C2:C859,"&gt;="&amp;FI$4,'P23+P24 monthly Buchungen'!C2:C859,"&lt;"&amp;FI$5+1,'P23+P24 monthly Buchungen'!P2:P859,"Ausgaben")</f>
        <v>0</v>
      </c>
      <c r="FJ33" s="21"/>
      <c r="FM33" s="26">
        <f>SUMIFS('P23+P24 monthly Buchungen'!F2:F859,'P23+P24 monthly Buchungen'!D2:D859,$E33,'P23+P24 monthly Buchungen'!C2:C859,"&gt;="&amp;FM$4,'P23+P24 monthly Buchungen'!C2:C859,"&lt;"&amp;FM$5+1,'P23+P24 monthly Buchungen'!L2:L859,"Ausgaben")-SUMIFS('P23+P24 monthly Buchungen'!F2:F859,'P23+P24 monthly Buchungen'!D2:D859,$E33,'P23+P24 monthly Buchungen'!C2:C859,"&gt;="&amp;FM$4,'P23+P24 monthly Buchungen'!C2:C859,"&lt;"&amp;FM$5+1,'P23+P24 monthly Buchungen'!P2:P859,"Einnahmen")+SUMIFS('P23+P24 monthly Buchungen'!F2:F859,'P23+P24 monthly Buchungen'!D2:D859,$E33,'P23+P24 monthly Buchungen'!C2:C859,"&gt;="&amp;FM$4,'P23+P24 monthly Buchungen'!C2:C859,"&lt;"&amp;FM$5+1,'P23+P24 monthly Buchungen'!L2:L859,"Einnahmen")-SUMIFS('P23+P24 monthly Buchungen'!F2:F859,'P23+P24 monthly Buchungen'!D2:D859,$E33,'P23+P24 monthly Buchungen'!C2:C859,"&gt;="&amp;FM$4,'P23+P24 monthly Buchungen'!C2:C859,"&lt;"&amp;FM$5+1,'P23+P24 monthly Buchungen'!P2:P859,"Ausgaben")</f>
        <v>0</v>
      </c>
      <c r="FN33" s="21"/>
      <c r="FQ33" s="26">
        <f>SUMIFS('P23+P24 monthly Buchungen'!F2:F859,'P23+P24 monthly Buchungen'!D2:D859,$E33,'P23+P24 monthly Buchungen'!C2:C859,"&gt;="&amp;FQ$4,'P23+P24 monthly Buchungen'!C2:C859,"&lt;"&amp;FQ$5+1,'P23+P24 monthly Buchungen'!L2:L859,"Ausgaben")-SUMIFS('P23+P24 monthly Buchungen'!F2:F859,'P23+P24 monthly Buchungen'!D2:D859,$E33,'P23+P24 monthly Buchungen'!C2:C859,"&gt;="&amp;FQ$4,'P23+P24 monthly Buchungen'!C2:C859,"&lt;"&amp;FQ$5+1,'P23+P24 monthly Buchungen'!P2:P859,"Einnahmen")+SUMIFS('P23+P24 monthly Buchungen'!F2:F859,'P23+P24 monthly Buchungen'!D2:D859,$E33,'P23+P24 monthly Buchungen'!C2:C859,"&gt;="&amp;FQ$4,'P23+P24 monthly Buchungen'!C2:C859,"&lt;"&amp;FQ$5+1,'P23+P24 monthly Buchungen'!L2:L859,"Einnahmen")-SUMIFS('P23+P24 monthly Buchungen'!F2:F859,'P23+P24 monthly Buchungen'!D2:D859,$E33,'P23+P24 monthly Buchungen'!C2:C859,"&gt;="&amp;FQ$4,'P23+P24 monthly Buchungen'!C2:C859,"&lt;"&amp;FQ$5+1,'P23+P24 monthly Buchungen'!P2:P859,"Ausgaben")</f>
        <v>0</v>
      </c>
      <c r="FR33" s="21"/>
      <c r="FU33" s="26">
        <f>SUMIFS('P23+P24 monthly Buchungen'!F2:F859,'P23+P24 monthly Buchungen'!D2:D859,$E33,'P23+P24 monthly Buchungen'!C2:C859,"&gt;="&amp;FU$4,'P23+P24 monthly Buchungen'!C2:C859,"&lt;"&amp;FU$5+1,'P23+P24 monthly Buchungen'!L2:L859,"Ausgaben")-SUMIFS('P23+P24 monthly Buchungen'!F2:F859,'P23+P24 monthly Buchungen'!D2:D859,$E33,'P23+P24 monthly Buchungen'!C2:C859,"&gt;="&amp;FU$4,'P23+P24 monthly Buchungen'!C2:C859,"&lt;"&amp;FU$5+1,'P23+P24 monthly Buchungen'!P2:P859,"Einnahmen")+SUMIFS('P23+P24 monthly Buchungen'!F2:F859,'P23+P24 monthly Buchungen'!D2:D859,$E33,'P23+P24 monthly Buchungen'!C2:C859,"&gt;="&amp;FU$4,'P23+P24 monthly Buchungen'!C2:C859,"&lt;"&amp;FU$5+1,'P23+P24 monthly Buchungen'!L2:L859,"Einnahmen")-SUMIFS('P23+P24 monthly Buchungen'!F2:F859,'P23+P24 monthly Buchungen'!D2:D859,$E33,'P23+P24 monthly Buchungen'!C2:C859,"&gt;="&amp;FU$4,'P23+P24 monthly Buchungen'!C2:C859,"&lt;"&amp;FU$5+1,'P23+P24 monthly Buchungen'!P2:P859,"Ausgaben")</f>
        <v>0</v>
      </c>
      <c r="FV33" s="21"/>
      <c r="FY33" s="26">
        <f>SUMIFS('P23+P24 monthly Buchungen'!F2:F859,'P23+P24 monthly Buchungen'!D2:D859,$E33,'P23+P24 monthly Buchungen'!C2:C859,"&gt;="&amp;FY$4,'P23+P24 monthly Buchungen'!C2:C859,"&lt;"&amp;FY$5+1,'P23+P24 monthly Buchungen'!L2:L859,"Ausgaben")-SUMIFS('P23+P24 monthly Buchungen'!F2:F859,'P23+P24 monthly Buchungen'!D2:D859,$E33,'P23+P24 monthly Buchungen'!C2:C859,"&gt;="&amp;FY$4,'P23+P24 monthly Buchungen'!C2:C859,"&lt;"&amp;FY$5+1,'P23+P24 monthly Buchungen'!P2:P859,"Einnahmen")+SUMIFS('P23+P24 monthly Buchungen'!F2:F859,'P23+P24 monthly Buchungen'!D2:D859,$E33,'P23+P24 monthly Buchungen'!C2:C859,"&gt;="&amp;FY$4,'P23+P24 monthly Buchungen'!C2:C859,"&lt;"&amp;FY$5+1,'P23+P24 monthly Buchungen'!L2:L859,"Einnahmen")-SUMIFS('P23+P24 monthly Buchungen'!F2:F859,'P23+P24 monthly Buchungen'!D2:D859,$E33,'P23+P24 monthly Buchungen'!C2:C859,"&gt;="&amp;FY$4,'P23+P24 monthly Buchungen'!C2:C859,"&lt;"&amp;FY$5+1,'P23+P24 monthly Buchungen'!P2:P859,"Ausgaben")</f>
        <v>0</v>
      </c>
      <c r="FZ33" s="21"/>
      <c r="GC33" s="26">
        <f>SUMIFS('P23+P24 monthly Buchungen'!F2:F859,'P23+P24 monthly Buchungen'!D2:D859,$E33,'P23+P24 monthly Buchungen'!C2:C859,"&gt;="&amp;GC$4,'P23+P24 monthly Buchungen'!C2:C859,"&lt;"&amp;GC$5+1,'P23+P24 monthly Buchungen'!L2:L859,"Ausgaben")-SUMIFS('P23+P24 monthly Buchungen'!F2:F859,'P23+P24 monthly Buchungen'!D2:D859,$E33,'P23+P24 monthly Buchungen'!C2:C859,"&gt;="&amp;GC$4,'P23+P24 monthly Buchungen'!C2:C859,"&lt;"&amp;GC$5+1,'P23+P24 monthly Buchungen'!P2:P859,"Einnahmen")+SUMIFS('P23+P24 monthly Buchungen'!F2:F859,'P23+P24 monthly Buchungen'!D2:D859,$E33,'P23+P24 monthly Buchungen'!C2:C859,"&gt;="&amp;GC$4,'P23+P24 monthly Buchungen'!C2:C859,"&lt;"&amp;GC$5+1,'P23+P24 monthly Buchungen'!L2:L859,"Einnahmen")-SUMIFS('P23+P24 monthly Buchungen'!F2:F859,'P23+P24 monthly Buchungen'!D2:D859,$E33,'P23+P24 monthly Buchungen'!C2:C859,"&gt;="&amp;GC$4,'P23+P24 monthly Buchungen'!C2:C859,"&lt;"&amp;GC$5+1,'P23+P24 monthly Buchungen'!P2:P859,"Ausgaben")</f>
        <v>0</v>
      </c>
    </row>
    <row r="34" spans="2:185" x14ac:dyDescent="0.2">
      <c r="D34" t="s">
        <v>5539</v>
      </c>
      <c r="E34" t="s">
        <v>5874</v>
      </c>
      <c r="F34" s="21"/>
      <c r="I34" s="22"/>
      <c r="J34" s="21"/>
      <c r="M34" s="29">
        <v>1000</v>
      </c>
      <c r="N34" s="21"/>
      <c r="Q34" s="29">
        <v>1000</v>
      </c>
      <c r="R34" s="21"/>
      <c r="U34" s="26">
        <f>SUMIFS('P23+P24 monthly Buchungen'!F2:F859,'P23+P24 monthly Buchungen'!D2:D859,$E34,'P23+P24 monthly Buchungen'!C2:C859,"&gt;="&amp;U$4,'P23+P24 monthly Buchungen'!C2:C859,"&lt;"&amp;U$5+1,'P23+P24 monthly Buchungen'!L2:L859,"Ausgaben")-SUMIFS('P23+P24 monthly Buchungen'!F2:F859,'P23+P24 monthly Buchungen'!D2:D859,$E34,'P23+P24 monthly Buchungen'!C2:C859,"&gt;="&amp;U$4,'P23+P24 monthly Buchungen'!C2:C859,"&lt;"&amp;U$5+1,'P23+P24 monthly Buchungen'!P2:P859,"Einnahmen")+SUMIFS('P23+P24 monthly Buchungen'!F2:F859,'P23+P24 monthly Buchungen'!D2:D859,$E34,'P23+P24 monthly Buchungen'!C2:C859,"&gt;="&amp;U$4,'P23+P24 monthly Buchungen'!C2:C859,"&lt;"&amp;U$5+1,'P23+P24 monthly Buchungen'!L2:L859,"Einnahmen")-SUMIFS('P23+P24 monthly Buchungen'!F2:F859,'P23+P24 monthly Buchungen'!D2:D859,$E34,'P23+P24 monthly Buchungen'!C2:C859,"&gt;="&amp;U$4,'P23+P24 monthly Buchungen'!C2:C859,"&lt;"&amp;U$5+1,'P23+P24 monthly Buchungen'!P2:P859,"Ausgaben")</f>
        <v>0</v>
      </c>
      <c r="V34" s="21"/>
      <c r="Y34" s="26">
        <f>SUMIFS('P23+P24 monthly Buchungen'!F2:F859,'P23+P24 monthly Buchungen'!D2:D859,$E34,'P23+P24 monthly Buchungen'!C2:C859,"&gt;="&amp;Y$4,'P23+P24 monthly Buchungen'!C2:C859,"&lt;"&amp;Y$5+1,'P23+P24 monthly Buchungen'!L2:L859,"Ausgaben")-SUMIFS('P23+P24 monthly Buchungen'!F2:F859,'P23+P24 monthly Buchungen'!D2:D859,$E34,'P23+P24 monthly Buchungen'!C2:C859,"&gt;="&amp;Y$4,'P23+P24 monthly Buchungen'!C2:C859,"&lt;"&amp;Y$5+1,'P23+P24 monthly Buchungen'!P2:P859,"Einnahmen")+SUMIFS('P23+P24 monthly Buchungen'!F2:F859,'P23+P24 monthly Buchungen'!D2:D859,$E34,'P23+P24 monthly Buchungen'!C2:C859,"&gt;="&amp;Y$4,'P23+P24 monthly Buchungen'!C2:C859,"&lt;"&amp;Y$5+1,'P23+P24 monthly Buchungen'!L2:L859,"Einnahmen")-SUMIFS('P23+P24 monthly Buchungen'!F2:F859,'P23+P24 monthly Buchungen'!D2:D859,$E34,'P23+P24 monthly Buchungen'!C2:C859,"&gt;="&amp;Y$4,'P23+P24 monthly Buchungen'!C2:C859,"&lt;"&amp;Y$5+1,'P23+P24 monthly Buchungen'!P2:P859,"Ausgaben")</f>
        <v>0</v>
      </c>
      <c r="Z34" s="21"/>
      <c r="AC34" s="26">
        <f>SUMIFS('P23+P24 monthly Buchungen'!F2:F859,'P23+P24 monthly Buchungen'!D2:D859,$E34,'P23+P24 monthly Buchungen'!C2:C859,"&gt;="&amp;AC$4,'P23+P24 monthly Buchungen'!C2:C859,"&lt;"&amp;AC$5+1,'P23+P24 monthly Buchungen'!L2:L859,"Ausgaben")-SUMIFS('P23+P24 monthly Buchungen'!F2:F859,'P23+P24 monthly Buchungen'!D2:D859,$E34,'P23+P24 monthly Buchungen'!C2:C859,"&gt;="&amp;AC$4,'P23+P24 monthly Buchungen'!C2:C859,"&lt;"&amp;AC$5+1,'P23+P24 monthly Buchungen'!P2:P859,"Einnahmen")+SUMIFS('P23+P24 monthly Buchungen'!F2:F859,'P23+P24 monthly Buchungen'!D2:D859,$E34,'P23+P24 monthly Buchungen'!C2:C859,"&gt;="&amp;AC$4,'P23+P24 monthly Buchungen'!C2:C859,"&lt;"&amp;AC$5+1,'P23+P24 monthly Buchungen'!L2:L859,"Einnahmen")-SUMIFS('P23+P24 monthly Buchungen'!F2:F859,'P23+P24 monthly Buchungen'!D2:D859,$E34,'P23+P24 monthly Buchungen'!C2:C859,"&gt;="&amp;AC$4,'P23+P24 monthly Buchungen'!C2:C859,"&lt;"&amp;AC$5+1,'P23+P24 monthly Buchungen'!P2:P859,"Ausgaben")</f>
        <v>0</v>
      </c>
      <c r="AD34" s="21"/>
      <c r="AG34" s="26">
        <f>SUMIFS('P23+P24 monthly Buchungen'!F2:F859,'P23+P24 monthly Buchungen'!D2:D859,$E34,'P23+P24 monthly Buchungen'!C2:C859,"&gt;="&amp;AG$4,'P23+P24 monthly Buchungen'!C2:C859,"&lt;"&amp;AG$5+1,'P23+P24 monthly Buchungen'!L2:L859,"Ausgaben")-SUMIFS('P23+P24 monthly Buchungen'!F2:F859,'P23+P24 monthly Buchungen'!D2:D859,$E34,'P23+P24 monthly Buchungen'!C2:C859,"&gt;="&amp;AG$4,'P23+P24 monthly Buchungen'!C2:C859,"&lt;"&amp;AG$5+1,'P23+P24 monthly Buchungen'!P2:P859,"Einnahmen")+SUMIFS('P23+P24 monthly Buchungen'!F2:F859,'P23+P24 monthly Buchungen'!D2:D859,$E34,'P23+P24 monthly Buchungen'!C2:C859,"&gt;="&amp;AG$4,'P23+P24 monthly Buchungen'!C2:C859,"&lt;"&amp;AG$5+1,'P23+P24 monthly Buchungen'!L2:L859,"Einnahmen")-SUMIFS('P23+P24 monthly Buchungen'!F2:F859,'P23+P24 monthly Buchungen'!D2:D859,$E34,'P23+P24 monthly Buchungen'!C2:C859,"&gt;="&amp;AG$4,'P23+P24 monthly Buchungen'!C2:C859,"&lt;"&amp;AG$5+1,'P23+P24 monthly Buchungen'!P2:P859,"Ausgaben")</f>
        <v>0</v>
      </c>
      <c r="AH34" s="21"/>
      <c r="AK34" s="26">
        <f>SUMIFS('P23+P24 monthly Buchungen'!F2:F859,'P23+P24 monthly Buchungen'!D2:D859,$E34,'P23+P24 monthly Buchungen'!C2:C859,"&gt;="&amp;AK$4,'P23+P24 monthly Buchungen'!C2:C859,"&lt;"&amp;AK$5+1,'P23+P24 monthly Buchungen'!L2:L859,"Ausgaben")-SUMIFS('P23+P24 monthly Buchungen'!F2:F859,'P23+P24 monthly Buchungen'!D2:D859,$E34,'P23+P24 monthly Buchungen'!C2:C859,"&gt;="&amp;AK$4,'P23+P24 monthly Buchungen'!C2:C859,"&lt;"&amp;AK$5+1,'P23+P24 monthly Buchungen'!P2:P859,"Einnahmen")+SUMIFS('P23+P24 monthly Buchungen'!F2:F859,'P23+P24 monthly Buchungen'!D2:D859,$E34,'P23+P24 monthly Buchungen'!C2:C859,"&gt;="&amp;AK$4,'P23+P24 monthly Buchungen'!C2:C859,"&lt;"&amp;AK$5+1,'P23+P24 monthly Buchungen'!L2:L859,"Einnahmen")-SUMIFS('P23+P24 monthly Buchungen'!F2:F859,'P23+P24 monthly Buchungen'!D2:D859,$E34,'P23+P24 monthly Buchungen'!C2:C859,"&gt;="&amp;AK$4,'P23+P24 monthly Buchungen'!C2:C859,"&lt;"&amp;AK$5+1,'P23+P24 monthly Buchungen'!P2:P859,"Ausgaben")</f>
        <v>0</v>
      </c>
      <c r="AL34" s="21"/>
      <c r="AO34" s="26">
        <f>SUMIFS('P23+P24 monthly Buchungen'!F2:F859,'P23+P24 monthly Buchungen'!D2:D859,$E34,'P23+P24 monthly Buchungen'!C2:C859,"&gt;="&amp;AO$4,'P23+P24 monthly Buchungen'!C2:C859,"&lt;"&amp;AO$5+1,'P23+P24 monthly Buchungen'!L2:L859,"Ausgaben")-SUMIFS('P23+P24 monthly Buchungen'!F2:F859,'P23+P24 monthly Buchungen'!D2:D859,$E34,'P23+P24 monthly Buchungen'!C2:C859,"&gt;="&amp;AO$4,'P23+P24 monthly Buchungen'!C2:C859,"&lt;"&amp;AO$5+1,'P23+P24 monthly Buchungen'!P2:P859,"Einnahmen")+SUMIFS('P23+P24 monthly Buchungen'!F2:F859,'P23+P24 monthly Buchungen'!D2:D859,$E34,'P23+P24 monthly Buchungen'!C2:C859,"&gt;="&amp;AO$4,'P23+P24 monthly Buchungen'!C2:C859,"&lt;"&amp;AO$5+1,'P23+P24 monthly Buchungen'!L2:L859,"Einnahmen")-SUMIFS('P23+P24 monthly Buchungen'!F2:F859,'P23+P24 monthly Buchungen'!D2:D859,$E34,'P23+P24 monthly Buchungen'!C2:C859,"&gt;="&amp;AO$4,'P23+P24 monthly Buchungen'!C2:C859,"&lt;"&amp;AO$5+1,'P23+P24 monthly Buchungen'!P2:P859,"Ausgaben")</f>
        <v>0</v>
      </c>
      <c r="AP34" s="21"/>
      <c r="AS34" s="26">
        <f>SUMIFS('P23+P24 monthly Buchungen'!F2:F859,'P23+P24 monthly Buchungen'!D2:D859,$E34,'P23+P24 monthly Buchungen'!C2:C859,"&gt;="&amp;AS$4,'P23+P24 monthly Buchungen'!C2:C859,"&lt;"&amp;AS$5+1,'P23+P24 monthly Buchungen'!L2:L859,"Ausgaben")-SUMIFS('P23+P24 monthly Buchungen'!F2:F859,'P23+P24 monthly Buchungen'!D2:D859,$E34,'P23+P24 monthly Buchungen'!C2:C859,"&gt;="&amp;AS$4,'P23+P24 monthly Buchungen'!C2:C859,"&lt;"&amp;AS$5+1,'P23+P24 monthly Buchungen'!P2:P859,"Einnahmen")+SUMIFS('P23+P24 monthly Buchungen'!F2:F859,'P23+P24 monthly Buchungen'!D2:D859,$E34,'P23+P24 monthly Buchungen'!C2:C859,"&gt;="&amp;AS$4,'P23+P24 monthly Buchungen'!C2:C859,"&lt;"&amp;AS$5+1,'P23+P24 monthly Buchungen'!L2:L859,"Einnahmen")-SUMIFS('P23+P24 monthly Buchungen'!F2:F859,'P23+P24 monthly Buchungen'!D2:D859,$E34,'P23+P24 monthly Buchungen'!C2:C859,"&gt;="&amp;AS$4,'P23+P24 monthly Buchungen'!C2:C859,"&lt;"&amp;AS$5+1,'P23+P24 monthly Buchungen'!P2:P859,"Ausgaben")</f>
        <v>0</v>
      </c>
      <c r="AT34" s="21"/>
      <c r="AW34" s="26">
        <f>SUMIFS('P23+P24 monthly Buchungen'!F2:F859,'P23+P24 monthly Buchungen'!D2:D859,$E34,'P23+P24 monthly Buchungen'!C2:C859,"&gt;="&amp;AW$4,'P23+P24 monthly Buchungen'!C2:C859,"&lt;"&amp;AW$5+1,'P23+P24 monthly Buchungen'!L2:L859,"Ausgaben")-SUMIFS('P23+P24 monthly Buchungen'!F2:F859,'P23+P24 monthly Buchungen'!D2:D859,$E34,'P23+P24 monthly Buchungen'!C2:C859,"&gt;="&amp;AW$4,'P23+P24 monthly Buchungen'!C2:C859,"&lt;"&amp;AW$5+1,'P23+P24 monthly Buchungen'!P2:P859,"Einnahmen")+SUMIFS('P23+P24 monthly Buchungen'!F2:F859,'P23+P24 monthly Buchungen'!D2:D859,$E34,'P23+P24 monthly Buchungen'!C2:C859,"&gt;="&amp;AW$4,'P23+P24 monthly Buchungen'!C2:C859,"&lt;"&amp;AW$5+1,'P23+P24 monthly Buchungen'!L2:L859,"Einnahmen")-SUMIFS('P23+P24 monthly Buchungen'!F2:F859,'P23+P24 monthly Buchungen'!D2:D859,$E34,'P23+P24 monthly Buchungen'!C2:C859,"&gt;="&amp;AW$4,'P23+P24 monthly Buchungen'!C2:C859,"&lt;"&amp;AW$5+1,'P23+P24 monthly Buchungen'!P2:P859,"Ausgaben")</f>
        <v>0</v>
      </c>
      <c r="AX34" s="21"/>
      <c r="BA34" s="26">
        <f>SUMIFS('P23+P24 monthly Buchungen'!F2:F859,'P23+P24 monthly Buchungen'!D2:D859,$E34,'P23+P24 monthly Buchungen'!C2:C859,"&gt;="&amp;BA$4,'P23+P24 monthly Buchungen'!C2:C859,"&lt;"&amp;BA$5+1,'P23+P24 monthly Buchungen'!L2:L859,"Ausgaben")-SUMIFS('P23+P24 monthly Buchungen'!F2:F859,'P23+P24 monthly Buchungen'!D2:D859,$E34,'P23+P24 monthly Buchungen'!C2:C859,"&gt;="&amp;BA$4,'P23+P24 monthly Buchungen'!C2:C859,"&lt;"&amp;BA$5+1,'P23+P24 monthly Buchungen'!P2:P859,"Einnahmen")+SUMIFS('P23+P24 monthly Buchungen'!F2:F859,'P23+P24 monthly Buchungen'!D2:D859,$E34,'P23+P24 monthly Buchungen'!C2:C859,"&gt;="&amp;BA$4,'P23+P24 monthly Buchungen'!C2:C859,"&lt;"&amp;BA$5+1,'P23+P24 monthly Buchungen'!L2:L859,"Einnahmen")-SUMIFS('P23+P24 monthly Buchungen'!F2:F859,'P23+P24 monthly Buchungen'!D2:D859,$E34,'P23+P24 monthly Buchungen'!C2:C859,"&gt;="&amp;BA$4,'P23+P24 monthly Buchungen'!C2:C859,"&lt;"&amp;BA$5+1,'P23+P24 monthly Buchungen'!P2:P859,"Ausgaben")</f>
        <v>0</v>
      </c>
      <c r="BB34" s="21"/>
      <c r="BE34" s="26">
        <f>SUMIFS('P23+P24 monthly Buchungen'!F2:F859,'P23+P24 monthly Buchungen'!D2:D859,$E34,'P23+P24 monthly Buchungen'!C2:C859,"&gt;="&amp;BE$4,'P23+P24 monthly Buchungen'!C2:C859,"&lt;"&amp;BE$5+1,'P23+P24 monthly Buchungen'!L2:L859,"Ausgaben")-SUMIFS('P23+P24 monthly Buchungen'!F2:F859,'P23+P24 monthly Buchungen'!D2:D859,$E34,'P23+P24 monthly Buchungen'!C2:C859,"&gt;="&amp;BE$4,'P23+P24 monthly Buchungen'!C2:C859,"&lt;"&amp;BE$5+1,'P23+P24 monthly Buchungen'!P2:P859,"Einnahmen")+SUMIFS('P23+P24 monthly Buchungen'!F2:F859,'P23+P24 monthly Buchungen'!D2:D859,$E34,'P23+P24 monthly Buchungen'!C2:C859,"&gt;="&amp;BE$4,'P23+P24 monthly Buchungen'!C2:C859,"&lt;"&amp;BE$5+1,'P23+P24 monthly Buchungen'!L2:L859,"Einnahmen")-SUMIFS('P23+P24 monthly Buchungen'!F2:F859,'P23+P24 monthly Buchungen'!D2:D859,$E34,'P23+P24 monthly Buchungen'!C2:C859,"&gt;="&amp;BE$4,'P23+P24 monthly Buchungen'!C2:C859,"&lt;"&amp;BE$5+1,'P23+P24 monthly Buchungen'!P2:P859,"Ausgaben")</f>
        <v>0</v>
      </c>
      <c r="BF34" s="21"/>
      <c r="BI34" s="26">
        <f>SUMIFS('P23+P24 monthly Buchungen'!F2:F859,'P23+P24 monthly Buchungen'!D2:D859,$E34,'P23+P24 monthly Buchungen'!C2:C859,"&gt;="&amp;BI$4,'P23+P24 monthly Buchungen'!C2:C859,"&lt;"&amp;BI$5+1,'P23+P24 monthly Buchungen'!L2:L859,"Ausgaben")-SUMIFS('P23+P24 monthly Buchungen'!F2:F859,'P23+P24 monthly Buchungen'!D2:D859,$E34,'P23+P24 monthly Buchungen'!C2:C859,"&gt;="&amp;BI$4,'P23+P24 monthly Buchungen'!C2:C859,"&lt;"&amp;BI$5+1,'P23+P24 monthly Buchungen'!P2:P859,"Einnahmen")+SUMIFS('P23+P24 monthly Buchungen'!F2:F859,'P23+P24 monthly Buchungen'!D2:D859,$E34,'P23+P24 monthly Buchungen'!C2:C859,"&gt;="&amp;BI$4,'P23+P24 monthly Buchungen'!C2:C859,"&lt;"&amp;BI$5+1,'P23+P24 monthly Buchungen'!L2:L859,"Einnahmen")-SUMIFS('P23+P24 monthly Buchungen'!F2:F859,'P23+P24 monthly Buchungen'!D2:D859,$E34,'P23+P24 monthly Buchungen'!C2:C859,"&gt;="&amp;BI$4,'P23+P24 monthly Buchungen'!C2:C859,"&lt;"&amp;BI$5+1,'P23+P24 monthly Buchungen'!P2:P859,"Ausgaben")</f>
        <v>0</v>
      </c>
      <c r="BJ34" s="21"/>
      <c r="BM34" s="26">
        <f>SUMIFS('P23+P24 monthly Buchungen'!F2:F859,'P23+P24 monthly Buchungen'!D2:D859,$E34,'P23+P24 monthly Buchungen'!C2:C859,"&gt;="&amp;BM$4,'P23+P24 monthly Buchungen'!C2:C859,"&lt;"&amp;BM$5+1,'P23+P24 monthly Buchungen'!L2:L859,"Ausgaben")-SUMIFS('P23+P24 monthly Buchungen'!F2:F859,'P23+P24 monthly Buchungen'!D2:D859,$E34,'P23+P24 monthly Buchungen'!C2:C859,"&gt;="&amp;BM$4,'P23+P24 monthly Buchungen'!C2:C859,"&lt;"&amp;BM$5+1,'P23+P24 monthly Buchungen'!P2:P859,"Einnahmen")+SUMIFS('P23+P24 monthly Buchungen'!F2:F859,'P23+P24 monthly Buchungen'!D2:D859,$E34,'P23+P24 monthly Buchungen'!C2:C859,"&gt;="&amp;BM$4,'P23+P24 monthly Buchungen'!C2:C859,"&lt;"&amp;BM$5+1,'P23+P24 monthly Buchungen'!L2:L859,"Einnahmen")-SUMIFS('P23+P24 monthly Buchungen'!F2:F859,'P23+P24 monthly Buchungen'!D2:D859,$E34,'P23+P24 monthly Buchungen'!C2:C859,"&gt;="&amp;BM$4,'P23+P24 monthly Buchungen'!C2:C859,"&lt;"&amp;BM$5+1,'P23+P24 monthly Buchungen'!P2:P859,"Ausgaben")</f>
        <v>0</v>
      </c>
      <c r="BN34" s="21"/>
      <c r="BQ34" s="26">
        <f>SUMIFS('P23+P24 monthly Buchungen'!F2:F859,'P23+P24 monthly Buchungen'!D2:D859,$E34,'P23+P24 monthly Buchungen'!C2:C859,"&gt;="&amp;BQ$4,'P23+P24 monthly Buchungen'!C2:C859,"&lt;"&amp;BQ$5+1,'P23+P24 monthly Buchungen'!L2:L859,"Ausgaben")-SUMIFS('P23+P24 monthly Buchungen'!F2:F859,'P23+P24 monthly Buchungen'!D2:D859,$E34,'P23+P24 monthly Buchungen'!C2:C859,"&gt;="&amp;BQ$4,'P23+P24 monthly Buchungen'!C2:C859,"&lt;"&amp;BQ$5+1,'P23+P24 monthly Buchungen'!P2:P859,"Einnahmen")+SUMIFS('P23+P24 monthly Buchungen'!F2:F859,'P23+P24 monthly Buchungen'!D2:D859,$E34,'P23+P24 monthly Buchungen'!C2:C859,"&gt;="&amp;BQ$4,'P23+P24 monthly Buchungen'!C2:C859,"&lt;"&amp;BQ$5+1,'P23+P24 monthly Buchungen'!L2:L859,"Einnahmen")-SUMIFS('P23+P24 monthly Buchungen'!F2:F859,'P23+P24 monthly Buchungen'!D2:D859,$E34,'P23+P24 monthly Buchungen'!C2:C859,"&gt;="&amp;BQ$4,'P23+P24 monthly Buchungen'!C2:C859,"&lt;"&amp;BQ$5+1,'P23+P24 monthly Buchungen'!P2:P859,"Ausgaben")</f>
        <v>0</v>
      </c>
      <c r="BR34" s="21"/>
      <c r="BU34" s="29">
        <v>1000</v>
      </c>
      <c r="BV34" s="21"/>
      <c r="BY34" s="29">
        <v>1000</v>
      </c>
      <c r="BZ34" s="21"/>
      <c r="CC34" s="26">
        <f>SUMIFS('P23+P24 monthly Buchungen'!F2:F859,'P23+P24 monthly Buchungen'!D2:D859,$E34,'P23+P24 monthly Buchungen'!C2:C859,"&gt;="&amp;CC$4,'P23+P24 monthly Buchungen'!C2:C859,"&lt;"&amp;CC$5+1,'P23+P24 monthly Buchungen'!L2:L859,"Ausgaben")-SUMIFS('P23+P24 monthly Buchungen'!F2:F859,'P23+P24 monthly Buchungen'!D2:D859,$E34,'P23+P24 monthly Buchungen'!C2:C859,"&gt;="&amp;CC$4,'P23+P24 monthly Buchungen'!C2:C859,"&lt;"&amp;CC$5+1,'P23+P24 monthly Buchungen'!P2:P859,"Einnahmen")+SUMIFS('P23+P24 monthly Buchungen'!F2:F859,'P23+P24 monthly Buchungen'!D2:D859,$E34,'P23+P24 monthly Buchungen'!C2:C859,"&gt;="&amp;CC$4,'P23+P24 monthly Buchungen'!C2:C859,"&lt;"&amp;CC$5+1,'P23+P24 monthly Buchungen'!L2:L859,"Einnahmen")-SUMIFS('P23+P24 monthly Buchungen'!F2:F859,'P23+P24 monthly Buchungen'!D2:D859,$E34,'P23+P24 monthly Buchungen'!C2:C859,"&gt;="&amp;CC$4,'P23+P24 monthly Buchungen'!C2:C859,"&lt;"&amp;CC$5+1,'P23+P24 monthly Buchungen'!P2:P859,"Ausgaben")</f>
        <v>0</v>
      </c>
      <c r="CD34" s="21"/>
      <c r="CG34" s="26">
        <f>SUMIFS('P23+P24 monthly Buchungen'!F2:F859,'P23+P24 monthly Buchungen'!D2:D859,$E34,'P23+P24 monthly Buchungen'!C2:C859,"&gt;="&amp;CG$4,'P23+P24 monthly Buchungen'!C2:C859,"&lt;"&amp;CG$5+1,'P23+P24 monthly Buchungen'!L2:L859,"Ausgaben")-SUMIFS('P23+P24 monthly Buchungen'!F2:F859,'P23+P24 monthly Buchungen'!D2:D859,$E34,'P23+P24 monthly Buchungen'!C2:C859,"&gt;="&amp;CG$4,'P23+P24 monthly Buchungen'!C2:C859,"&lt;"&amp;CG$5+1,'P23+P24 monthly Buchungen'!P2:P859,"Einnahmen")+SUMIFS('P23+P24 monthly Buchungen'!F2:F859,'P23+P24 monthly Buchungen'!D2:D859,$E34,'P23+P24 monthly Buchungen'!C2:C859,"&gt;="&amp;CG$4,'P23+P24 monthly Buchungen'!C2:C859,"&lt;"&amp;CG$5+1,'P23+P24 monthly Buchungen'!L2:L859,"Einnahmen")-SUMIFS('P23+P24 monthly Buchungen'!F2:F859,'P23+P24 monthly Buchungen'!D2:D859,$E34,'P23+P24 monthly Buchungen'!C2:C859,"&gt;="&amp;CG$4,'P23+P24 monthly Buchungen'!C2:C859,"&lt;"&amp;CG$5+1,'P23+P24 monthly Buchungen'!P2:P859,"Ausgaben")</f>
        <v>0</v>
      </c>
      <c r="CH34" s="21"/>
      <c r="CK34" s="26">
        <f>SUMIFS('P23+P24 monthly Buchungen'!F2:F859,'P23+P24 monthly Buchungen'!D2:D859,$E34,'P23+P24 monthly Buchungen'!C2:C859,"&gt;="&amp;CK$4,'P23+P24 monthly Buchungen'!C2:C859,"&lt;"&amp;CK$5+1,'P23+P24 monthly Buchungen'!L2:L859,"Ausgaben")-SUMIFS('P23+P24 monthly Buchungen'!F2:F859,'P23+P24 monthly Buchungen'!D2:D859,$E34,'P23+P24 monthly Buchungen'!C2:C859,"&gt;="&amp;CK$4,'P23+P24 monthly Buchungen'!C2:C859,"&lt;"&amp;CK$5+1,'P23+P24 monthly Buchungen'!P2:P859,"Einnahmen")+SUMIFS('P23+P24 monthly Buchungen'!F2:F859,'P23+P24 monthly Buchungen'!D2:D859,$E34,'P23+P24 monthly Buchungen'!C2:C859,"&gt;="&amp;CK$4,'P23+P24 monthly Buchungen'!C2:C859,"&lt;"&amp;CK$5+1,'P23+P24 monthly Buchungen'!L2:L859,"Einnahmen")-SUMIFS('P23+P24 monthly Buchungen'!F2:F859,'P23+P24 monthly Buchungen'!D2:D859,$E34,'P23+P24 monthly Buchungen'!C2:C859,"&gt;="&amp;CK$4,'P23+P24 monthly Buchungen'!C2:C859,"&lt;"&amp;CK$5+1,'P23+P24 monthly Buchungen'!P2:P859,"Ausgaben")</f>
        <v>0</v>
      </c>
      <c r="CL34" s="21"/>
      <c r="CO34" s="26">
        <f>SUMIFS('P23+P24 monthly Buchungen'!F2:F859,'P23+P24 monthly Buchungen'!D2:D859,$E34,'P23+P24 monthly Buchungen'!C2:C859,"&gt;="&amp;CO$4,'P23+P24 monthly Buchungen'!C2:C859,"&lt;"&amp;CO$5+1,'P23+P24 monthly Buchungen'!L2:L859,"Ausgaben")-SUMIFS('P23+P24 monthly Buchungen'!F2:F859,'P23+P24 monthly Buchungen'!D2:D859,$E34,'P23+P24 monthly Buchungen'!C2:C859,"&gt;="&amp;CO$4,'P23+P24 monthly Buchungen'!C2:C859,"&lt;"&amp;CO$5+1,'P23+P24 monthly Buchungen'!P2:P859,"Einnahmen")+SUMIFS('P23+P24 monthly Buchungen'!F2:F859,'P23+P24 monthly Buchungen'!D2:D859,$E34,'P23+P24 monthly Buchungen'!C2:C859,"&gt;="&amp;CO$4,'P23+P24 monthly Buchungen'!C2:C859,"&lt;"&amp;CO$5+1,'P23+P24 monthly Buchungen'!L2:L859,"Einnahmen")-SUMIFS('P23+P24 monthly Buchungen'!F2:F859,'P23+P24 monthly Buchungen'!D2:D859,$E34,'P23+P24 monthly Buchungen'!C2:C859,"&gt;="&amp;CO$4,'P23+P24 monthly Buchungen'!C2:C859,"&lt;"&amp;CO$5+1,'P23+P24 monthly Buchungen'!P2:P859,"Ausgaben")</f>
        <v>0</v>
      </c>
      <c r="CP34" s="21"/>
      <c r="CS34" s="26">
        <f>SUMIFS('P23+P24 monthly Buchungen'!F2:F859,'P23+P24 monthly Buchungen'!D2:D859,$E34,'P23+P24 monthly Buchungen'!C2:C859,"&gt;="&amp;CS$4,'P23+P24 monthly Buchungen'!C2:C859,"&lt;"&amp;CS$5+1,'P23+P24 monthly Buchungen'!L2:L859,"Ausgaben")-SUMIFS('P23+P24 monthly Buchungen'!F2:F859,'P23+P24 monthly Buchungen'!D2:D859,$E34,'P23+P24 monthly Buchungen'!C2:C859,"&gt;="&amp;CS$4,'P23+P24 monthly Buchungen'!C2:C859,"&lt;"&amp;CS$5+1,'P23+P24 monthly Buchungen'!P2:P859,"Einnahmen")+SUMIFS('P23+P24 monthly Buchungen'!F2:F859,'P23+P24 monthly Buchungen'!D2:D859,$E34,'P23+P24 monthly Buchungen'!C2:C859,"&gt;="&amp;CS$4,'P23+P24 monthly Buchungen'!C2:C859,"&lt;"&amp;CS$5+1,'P23+P24 monthly Buchungen'!L2:L859,"Einnahmen")-SUMIFS('P23+P24 monthly Buchungen'!F2:F859,'P23+P24 monthly Buchungen'!D2:D859,$E34,'P23+P24 monthly Buchungen'!C2:C859,"&gt;="&amp;CS$4,'P23+P24 monthly Buchungen'!C2:C859,"&lt;"&amp;CS$5+1,'P23+P24 monthly Buchungen'!P2:P859,"Ausgaben")</f>
        <v>0</v>
      </c>
      <c r="CT34" s="21"/>
      <c r="CW34" s="26">
        <f>SUMIFS('P23+P24 monthly Buchungen'!F2:F859,'P23+P24 monthly Buchungen'!D2:D859,$E34,'P23+P24 monthly Buchungen'!C2:C859,"&gt;="&amp;CW$4,'P23+P24 monthly Buchungen'!C2:C859,"&lt;"&amp;CW$5+1,'P23+P24 monthly Buchungen'!L2:L859,"Ausgaben")-SUMIFS('P23+P24 monthly Buchungen'!F2:F859,'P23+P24 monthly Buchungen'!D2:D859,$E34,'P23+P24 monthly Buchungen'!C2:C859,"&gt;="&amp;CW$4,'P23+P24 monthly Buchungen'!C2:C859,"&lt;"&amp;CW$5+1,'P23+P24 monthly Buchungen'!P2:P859,"Einnahmen")+SUMIFS('P23+P24 monthly Buchungen'!F2:F859,'P23+P24 monthly Buchungen'!D2:D859,$E34,'P23+P24 monthly Buchungen'!C2:C859,"&gt;="&amp;CW$4,'P23+P24 monthly Buchungen'!C2:C859,"&lt;"&amp;CW$5+1,'P23+P24 monthly Buchungen'!L2:L859,"Einnahmen")-SUMIFS('P23+P24 monthly Buchungen'!F2:F859,'P23+P24 monthly Buchungen'!D2:D859,$E34,'P23+P24 monthly Buchungen'!C2:C859,"&gt;="&amp;CW$4,'P23+P24 monthly Buchungen'!C2:C859,"&lt;"&amp;CW$5+1,'P23+P24 monthly Buchungen'!P2:P859,"Ausgaben")</f>
        <v>0</v>
      </c>
      <c r="CX34" s="21"/>
      <c r="DA34" s="26">
        <f>SUMIFS('P23+P24 monthly Buchungen'!F2:F859,'P23+P24 monthly Buchungen'!D2:D859,$E34,'P23+P24 monthly Buchungen'!C2:C859,"&gt;="&amp;DA$4,'P23+P24 monthly Buchungen'!C2:C859,"&lt;"&amp;DA$5+1,'P23+P24 monthly Buchungen'!L2:L859,"Ausgaben")-SUMIFS('P23+P24 monthly Buchungen'!F2:F859,'P23+P24 monthly Buchungen'!D2:D859,$E34,'P23+P24 monthly Buchungen'!C2:C859,"&gt;="&amp;DA$4,'P23+P24 monthly Buchungen'!C2:C859,"&lt;"&amp;DA$5+1,'P23+P24 monthly Buchungen'!P2:P859,"Einnahmen")+SUMIFS('P23+P24 monthly Buchungen'!F2:F859,'P23+P24 monthly Buchungen'!D2:D859,$E34,'P23+P24 monthly Buchungen'!C2:C859,"&gt;="&amp;DA$4,'P23+P24 monthly Buchungen'!C2:C859,"&lt;"&amp;DA$5+1,'P23+P24 monthly Buchungen'!L2:L859,"Einnahmen")-SUMIFS('P23+P24 monthly Buchungen'!F2:F859,'P23+P24 monthly Buchungen'!D2:D859,$E34,'P23+P24 monthly Buchungen'!C2:C859,"&gt;="&amp;DA$4,'P23+P24 monthly Buchungen'!C2:C859,"&lt;"&amp;DA$5+1,'P23+P24 monthly Buchungen'!P2:P859,"Ausgaben")</f>
        <v>0</v>
      </c>
      <c r="DB34" s="21"/>
      <c r="DE34" s="26">
        <f>SUMIFS('P23+P24 monthly Buchungen'!F2:F859,'P23+P24 monthly Buchungen'!D2:D859,$E34,'P23+P24 monthly Buchungen'!C2:C859,"&gt;="&amp;DE$4,'P23+P24 monthly Buchungen'!C2:C859,"&lt;"&amp;DE$5+1,'P23+P24 monthly Buchungen'!L2:L859,"Ausgaben")-SUMIFS('P23+P24 monthly Buchungen'!F2:F859,'P23+P24 monthly Buchungen'!D2:D859,$E34,'P23+P24 monthly Buchungen'!C2:C859,"&gt;="&amp;DE$4,'P23+P24 monthly Buchungen'!C2:C859,"&lt;"&amp;DE$5+1,'P23+P24 monthly Buchungen'!P2:P859,"Einnahmen")+SUMIFS('P23+P24 monthly Buchungen'!F2:F859,'P23+P24 monthly Buchungen'!D2:D859,$E34,'P23+P24 monthly Buchungen'!C2:C859,"&gt;="&amp;DE$4,'P23+P24 monthly Buchungen'!C2:C859,"&lt;"&amp;DE$5+1,'P23+P24 monthly Buchungen'!L2:L859,"Einnahmen")-SUMIFS('P23+P24 monthly Buchungen'!F2:F859,'P23+P24 monthly Buchungen'!D2:D859,$E34,'P23+P24 monthly Buchungen'!C2:C859,"&gt;="&amp;DE$4,'P23+P24 monthly Buchungen'!C2:C859,"&lt;"&amp;DE$5+1,'P23+P24 monthly Buchungen'!P2:P859,"Ausgaben")</f>
        <v>0</v>
      </c>
      <c r="DF34" s="21"/>
      <c r="DI34" s="26">
        <f>SUMIFS('P23+P24 monthly Buchungen'!F2:F859,'P23+P24 monthly Buchungen'!D2:D859,$E34,'P23+P24 monthly Buchungen'!C2:C859,"&gt;="&amp;DI$4,'P23+P24 monthly Buchungen'!C2:C859,"&lt;"&amp;DI$5+1,'P23+P24 monthly Buchungen'!L2:L859,"Ausgaben")-SUMIFS('P23+P24 monthly Buchungen'!F2:F859,'P23+P24 monthly Buchungen'!D2:D859,$E34,'P23+P24 monthly Buchungen'!C2:C859,"&gt;="&amp;DI$4,'P23+P24 monthly Buchungen'!C2:C859,"&lt;"&amp;DI$5+1,'P23+P24 monthly Buchungen'!P2:P859,"Einnahmen")+SUMIFS('P23+P24 monthly Buchungen'!F2:F859,'P23+P24 monthly Buchungen'!D2:D859,$E34,'P23+P24 monthly Buchungen'!C2:C859,"&gt;="&amp;DI$4,'P23+P24 monthly Buchungen'!C2:C859,"&lt;"&amp;DI$5+1,'P23+P24 monthly Buchungen'!L2:L859,"Einnahmen")-SUMIFS('P23+P24 monthly Buchungen'!F2:F859,'P23+P24 monthly Buchungen'!D2:D859,$E34,'P23+P24 monthly Buchungen'!C2:C859,"&gt;="&amp;DI$4,'P23+P24 monthly Buchungen'!C2:C859,"&lt;"&amp;DI$5+1,'P23+P24 monthly Buchungen'!P2:P859,"Ausgaben")</f>
        <v>0</v>
      </c>
      <c r="DJ34" s="21"/>
      <c r="DM34" s="26">
        <f>SUMIFS('P23+P24 monthly Buchungen'!F2:F859,'P23+P24 monthly Buchungen'!D2:D859,$E34,'P23+P24 monthly Buchungen'!C2:C859,"&gt;="&amp;DM$4,'P23+P24 monthly Buchungen'!C2:C859,"&lt;"&amp;DM$5+1,'P23+P24 monthly Buchungen'!L2:L859,"Ausgaben")-SUMIFS('P23+P24 monthly Buchungen'!F2:F859,'P23+P24 monthly Buchungen'!D2:D859,$E34,'P23+P24 monthly Buchungen'!C2:C859,"&gt;="&amp;DM$4,'P23+P24 monthly Buchungen'!C2:C859,"&lt;"&amp;DM$5+1,'P23+P24 monthly Buchungen'!P2:P859,"Einnahmen")+SUMIFS('P23+P24 monthly Buchungen'!F2:F859,'P23+P24 monthly Buchungen'!D2:D859,$E34,'P23+P24 monthly Buchungen'!C2:C859,"&gt;="&amp;DM$4,'P23+P24 monthly Buchungen'!C2:C859,"&lt;"&amp;DM$5+1,'P23+P24 monthly Buchungen'!L2:L859,"Einnahmen")-SUMIFS('P23+P24 monthly Buchungen'!F2:F859,'P23+P24 monthly Buchungen'!D2:D859,$E34,'P23+P24 monthly Buchungen'!C2:C859,"&gt;="&amp;DM$4,'P23+P24 monthly Buchungen'!C2:C859,"&lt;"&amp;DM$5+1,'P23+P24 monthly Buchungen'!P2:P859,"Ausgaben")</f>
        <v>0</v>
      </c>
      <c r="DN34" s="21"/>
      <c r="DQ34" s="26">
        <f>SUMIFS('P23+P24 monthly Buchungen'!F2:F859,'P23+P24 monthly Buchungen'!D2:D859,$E34,'P23+P24 monthly Buchungen'!C2:C859,"&gt;="&amp;DQ$4,'P23+P24 monthly Buchungen'!C2:C859,"&lt;"&amp;DQ$5+1,'P23+P24 monthly Buchungen'!L2:L859,"Ausgaben")-SUMIFS('P23+P24 monthly Buchungen'!F2:F859,'P23+P24 monthly Buchungen'!D2:D859,$E34,'P23+P24 monthly Buchungen'!C2:C859,"&gt;="&amp;DQ$4,'P23+P24 monthly Buchungen'!C2:C859,"&lt;"&amp;DQ$5+1,'P23+P24 monthly Buchungen'!P2:P859,"Einnahmen")+SUMIFS('P23+P24 monthly Buchungen'!F2:F859,'P23+P24 monthly Buchungen'!D2:D859,$E34,'P23+P24 monthly Buchungen'!C2:C859,"&gt;="&amp;DQ$4,'P23+P24 monthly Buchungen'!C2:C859,"&lt;"&amp;DQ$5+1,'P23+P24 monthly Buchungen'!L2:L859,"Einnahmen")-SUMIFS('P23+P24 monthly Buchungen'!F2:F859,'P23+P24 monthly Buchungen'!D2:D859,$E34,'P23+P24 monthly Buchungen'!C2:C859,"&gt;="&amp;DQ$4,'P23+P24 monthly Buchungen'!C2:C859,"&lt;"&amp;DQ$5+1,'P23+P24 monthly Buchungen'!P2:P859,"Ausgaben")</f>
        <v>0</v>
      </c>
      <c r="DR34" s="21"/>
      <c r="DU34" s="26">
        <f>SUMIFS('P23+P24 monthly Buchungen'!F2:F859,'P23+P24 monthly Buchungen'!D2:D859,$E34,'P23+P24 monthly Buchungen'!C2:C859,"&gt;="&amp;DU$4,'P23+P24 monthly Buchungen'!C2:C859,"&lt;"&amp;DU$5+1,'P23+P24 monthly Buchungen'!L2:L859,"Ausgaben")-SUMIFS('P23+P24 monthly Buchungen'!F2:F859,'P23+P24 monthly Buchungen'!D2:D859,$E34,'P23+P24 monthly Buchungen'!C2:C859,"&gt;="&amp;DU$4,'P23+P24 monthly Buchungen'!C2:C859,"&lt;"&amp;DU$5+1,'P23+P24 monthly Buchungen'!P2:P859,"Einnahmen")+SUMIFS('P23+P24 monthly Buchungen'!F2:F859,'P23+P24 monthly Buchungen'!D2:D859,$E34,'P23+P24 monthly Buchungen'!C2:C859,"&gt;="&amp;DU$4,'P23+P24 monthly Buchungen'!C2:C859,"&lt;"&amp;DU$5+1,'P23+P24 monthly Buchungen'!L2:L859,"Einnahmen")-SUMIFS('P23+P24 monthly Buchungen'!F2:F859,'P23+P24 monthly Buchungen'!D2:D859,$E34,'P23+P24 monthly Buchungen'!C2:C859,"&gt;="&amp;DU$4,'P23+P24 monthly Buchungen'!C2:C859,"&lt;"&amp;DU$5+1,'P23+P24 monthly Buchungen'!P2:P859,"Ausgaben")</f>
        <v>0</v>
      </c>
      <c r="DV34" s="21"/>
      <c r="DY34" s="29">
        <v>1000</v>
      </c>
      <c r="DZ34" s="21"/>
      <c r="EC34" s="29">
        <v>1000</v>
      </c>
      <c r="ED34" s="21"/>
      <c r="EG34" s="26">
        <f>SUMIFS('P23+P24 monthly Buchungen'!F2:F859,'P23+P24 monthly Buchungen'!D2:D859,$E34,'P23+P24 monthly Buchungen'!C2:C859,"&gt;="&amp;EG$4,'P23+P24 monthly Buchungen'!C2:C859,"&lt;"&amp;EG$5+1,'P23+P24 monthly Buchungen'!L2:L859,"Ausgaben")-SUMIFS('P23+P24 monthly Buchungen'!F2:F859,'P23+P24 monthly Buchungen'!D2:D859,$E34,'P23+P24 monthly Buchungen'!C2:C859,"&gt;="&amp;EG$4,'P23+P24 monthly Buchungen'!C2:C859,"&lt;"&amp;EG$5+1,'P23+P24 monthly Buchungen'!P2:P859,"Einnahmen")+SUMIFS('P23+P24 monthly Buchungen'!F2:F859,'P23+P24 monthly Buchungen'!D2:D859,$E34,'P23+P24 monthly Buchungen'!C2:C859,"&gt;="&amp;EG$4,'P23+P24 monthly Buchungen'!C2:C859,"&lt;"&amp;EG$5+1,'P23+P24 monthly Buchungen'!L2:L859,"Einnahmen")-SUMIFS('P23+P24 monthly Buchungen'!F2:F859,'P23+P24 monthly Buchungen'!D2:D859,$E34,'P23+P24 monthly Buchungen'!C2:C859,"&gt;="&amp;EG$4,'P23+P24 monthly Buchungen'!C2:C859,"&lt;"&amp;EG$5+1,'P23+P24 monthly Buchungen'!P2:P859,"Ausgaben")</f>
        <v>0</v>
      </c>
      <c r="EH34" s="21"/>
      <c r="EK34" s="26">
        <f>SUMIFS('P23+P24 monthly Buchungen'!F2:F859,'P23+P24 monthly Buchungen'!D2:D859,$E34,'P23+P24 monthly Buchungen'!C2:C859,"&gt;="&amp;EK$4,'P23+P24 monthly Buchungen'!C2:C859,"&lt;"&amp;EK$5+1,'P23+P24 monthly Buchungen'!L2:L859,"Ausgaben")-SUMIFS('P23+P24 monthly Buchungen'!F2:F859,'P23+P24 monthly Buchungen'!D2:D859,$E34,'P23+P24 monthly Buchungen'!C2:C859,"&gt;="&amp;EK$4,'P23+P24 monthly Buchungen'!C2:C859,"&lt;"&amp;EK$5+1,'P23+P24 monthly Buchungen'!P2:P859,"Einnahmen")+SUMIFS('P23+P24 monthly Buchungen'!F2:F859,'P23+P24 monthly Buchungen'!D2:D859,$E34,'P23+P24 monthly Buchungen'!C2:C859,"&gt;="&amp;EK$4,'P23+P24 monthly Buchungen'!C2:C859,"&lt;"&amp;EK$5+1,'P23+P24 monthly Buchungen'!L2:L859,"Einnahmen")-SUMIFS('P23+P24 monthly Buchungen'!F2:F859,'P23+P24 monthly Buchungen'!D2:D859,$E34,'P23+P24 monthly Buchungen'!C2:C859,"&gt;="&amp;EK$4,'P23+P24 monthly Buchungen'!C2:C859,"&lt;"&amp;EK$5+1,'P23+P24 monthly Buchungen'!P2:P859,"Ausgaben")</f>
        <v>0</v>
      </c>
      <c r="EL34" s="21"/>
      <c r="EO34" s="26">
        <f>SUMIFS('P23+P24 monthly Buchungen'!F2:F859,'P23+P24 monthly Buchungen'!D2:D859,$E34,'P23+P24 monthly Buchungen'!C2:C859,"&gt;="&amp;EO$4,'P23+P24 monthly Buchungen'!C2:C859,"&lt;"&amp;EO$5+1,'P23+P24 monthly Buchungen'!L2:L859,"Ausgaben")-SUMIFS('P23+P24 monthly Buchungen'!F2:F859,'P23+P24 monthly Buchungen'!D2:D859,$E34,'P23+P24 monthly Buchungen'!C2:C859,"&gt;="&amp;EO$4,'P23+P24 monthly Buchungen'!C2:C859,"&lt;"&amp;EO$5+1,'P23+P24 monthly Buchungen'!P2:P859,"Einnahmen")+SUMIFS('P23+P24 monthly Buchungen'!F2:F859,'P23+P24 monthly Buchungen'!D2:D859,$E34,'P23+P24 monthly Buchungen'!C2:C859,"&gt;="&amp;EO$4,'P23+P24 monthly Buchungen'!C2:C859,"&lt;"&amp;EO$5+1,'P23+P24 monthly Buchungen'!L2:L859,"Einnahmen")-SUMIFS('P23+P24 monthly Buchungen'!F2:F859,'P23+P24 monthly Buchungen'!D2:D859,$E34,'P23+P24 monthly Buchungen'!C2:C859,"&gt;="&amp;EO$4,'P23+P24 monthly Buchungen'!C2:C859,"&lt;"&amp;EO$5+1,'P23+P24 monthly Buchungen'!P2:P859,"Ausgaben")</f>
        <v>0</v>
      </c>
      <c r="EP34" s="21"/>
      <c r="ES34" s="26">
        <f>SUMIFS('P23+P24 monthly Buchungen'!F2:F859,'P23+P24 monthly Buchungen'!D2:D859,$E34,'P23+P24 monthly Buchungen'!C2:C859,"&gt;="&amp;ES$4,'P23+P24 monthly Buchungen'!C2:C859,"&lt;"&amp;ES$5+1,'P23+P24 monthly Buchungen'!L2:L859,"Ausgaben")-SUMIFS('P23+P24 monthly Buchungen'!F2:F859,'P23+P24 monthly Buchungen'!D2:D859,$E34,'P23+P24 monthly Buchungen'!C2:C859,"&gt;="&amp;ES$4,'P23+P24 monthly Buchungen'!C2:C859,"&lt;"&amp;ES$5+1,'P23+P24 monthly Buchungen'!P2:P859,"Einnahmen")+SUMIFS('P23+P24 monthly Buchungen'!F2:F859,'P23+P24 monthly Buchungen'!D2:D859,$E34,'P23+P24 monthly Buchungen'!C2:C859,"&gt;="&amp;ES$4,'P23+P24 monthly Buchungen'!C2:C859,"&lt;"&amp;ES$5+1,'P23+P24 monthly Buchungen'!L2:L859,"Einnahmen")-SUMIFS('P23+P24 monthly Buchungen'!F2:F859,'P23+P24 monthly Buchungen'!D2:D859,$E34,'P23+P24 monthly Buchungen'!C2:C859,"&gt;="&amp;ES$4,'P23+P24 monthly Buchungen'!C2:C859,"&lt;"&amp;ES$5+1,'P23+P24 monthly Buchungen'!P2:P859,"Ausgaben")</f>
        <v>0</v>
      </c>
      <c r="ET34" s="21"/>
      <c r="EW34" s="26">
        <f>SUMIFS('P23+P24 monthly Buchungen'!F2:F859,'P23+P24 monthly Buchungen'!D2:D859,$E34,'P23+P24 monthly Buchungen'!C2:C859,"&gt;="&amp;EW$4,'P23+P24 monthly Buchungen'!C2:C859,"&lt;"&amp;EW$5+1,'P23+P24 monthly Buchungen'!L2:L859,"Ausgaben")-SUMIFS('P23+P24 monthly Buchungen'!F2:F859,'P23+P24 monthly Buchungen'!D2:D859,$E34,'P23+P24 monthly Buchungen'!C2:C859,"&gt;="&amp;EW$4,'P23+P24 monthly Buchungen'!C2:C859,"&lt;"&amp;EW$5+1,'P23+P24 monthly Buchungen'!P2:P859,"Einnahmen")+SUMIFS('P23+P24 monthly Buchungen'!F2:F859,'P23+P24 monthly Buchungen'!D2:D859,$E34,'P23+P24 monthly Buchungen'!C2:C859,"&gt;="&amp;EW$4,'P23+P24 monthly Buchungen'!C2:C859,"&lt;"&amp;EW$5+1,'P23+P24 monthly Buchungen'!L2:L859,"Einnahmen")-SUMIFS('P23+P24 monthly Buchungen'!F2:F859,'P23+P24 monthly Buchungen'!D2:D859,$E34,'P23+P24 monthly Buchungen'!C2:C859,"&gt;="&amp;EW$4,'P23+P24 monthly Buchungen'!C2:C859,"&lt;"&amp;EW$5+1,'P23+P24 monthly Buchungen'!P2:P859,"Ausgaben")</f>
        <v>0</v>
      </c>
      <c r="EX34" s="21"/>
      <c r="FA34" s="26">
        <f>SUMIFS('P23+P24 monthly Buchungen'!F2:F859,'P23+P24 monthly Buchungen'!D2:D859,$E34,'P23+P24 monthly Buchungen'!C2:C859,"&gt;="&amp;FA$4,'P23+P24 monthly Buchungen'!C2:C859,"&lt;"&amp;FA$5+1,'P23+P24 monthly Buchungen'!L2:L859,"Ausgaben")-SUMIFS('P23+P24 monthly Buchungen'!F2:F859,'P23+P24 monthly Buchungen'!D2:D859,$E34,'P23+P24 monthly Buchungen'!C2:C859,"&gt;="&amp;FA$4,'P23+P24 monthly Buchungen'!C2:C859,"&lt;"&amp;FA$5+1,'P23+P24 monthly Buchungen'!P2:P859,"Einnahmen")+SUMIFS('P23+P24 monthly Buchungen'!F2:F859,'P23+P24 monthly Buchungen'!D2:D859,$E34,'P23+P24 monthly Buchungen'!C2:C859,"&gt;="&amp;FA$4,'P23+P24 monthly Buchungen'!C2:C859,"&lt;"&amp;FA$5+1,'P23+P24 monthly Buchungen'!L2:L859,"Einnahmen")-SUMIFS('P23+P24 monthly Buchungen'!F2:F859,'P23+P24 monthly Buchungen'!D2:D859,$E34,'P23+P24 monthly Buchungen'!C2:C859,"&gt;="&amp;FA$4,'P23+P24 monthly Buchungen'!C2:C859,"&lt;"&amp;FA$5+1,'P23+P24 monthly Buchungen'!P2:P859,"Ausgaben")</f>
        <v>0</v>
      </c>
      <c r="FB34" s="21"/>
      <c r="FE34" s="26">
        <f>SUMIFS('P23+P24 monthly Buchungen'!F2:F859,'P23+P24 monthly Buchungen'!D2:D859,$E34,'P23+P24 monthly Buchungen'!C2:C859,"&gt;="&amp;FE$4,'P23+P24 monthly Buchungen'!C2:C859,"&lt;"&amp;FE$5+1,'P23+P24 monthly Buchungen'!L2:L859,"Ausgaben")-SUMIFS('P23+P24 monthly Buchungen'!F2:F859,'P23+P24 monthly Buchungen'!D2:D859,$E34,'P23+P24 monthly Buchungen'!C2:C859,"&gt;="&amp;FE$4,'P23+P24 monthly Buchungen'!C2:C859,"&lt;"&amp;FE$5+1,'P23+P24 monthly Buchungen'!P2:P859,"Einnahmen")+SUMIFS('P23+P24 monthly Buchungen'!F2:F859,'P23+P24 monthly Buchungen'!D2:D859,$E34,'P23+P24 monthly Buchungen'!C2:C859,"&gt;="&amp;FE$4,'P23+P24 monthly Buchungen'!C2:C859,"&lt;"&amp;FE$5+1,'P23+P24 monthly Buchungen'!L2:L859,"Einnahmen")-SUMIFS('P23+P24 monthly Buchungen'!F2:F859,'P23+P24 monthly Buchungen'!D2:D859,$E34,'P23+P24 monthly Buchungen'!C2:C859,"&gt;="&amp;FE$4,'P23+P24 monthly Buchungen'!C2:C859,"&lt;"&amp;FE$5+1,'P23+P24 monthly Buchungen'!P2:P859,"Ausgaben")</f>
        <v>0</v>
      </c>
      <c r="FF34" s="21"/>
      <c r="FI34" s="26">
        <f>SUMIFS('P23+P24 monthly Buchungen'!F2:F859,'P23+P24 monthly Buchungen'!D2:D859,$E34,'P23+P24 monthly Buchungen'!C2:C859,"&gt;="&amp;FI$4,'P23+P24 monthly Buchungen'!C2:C859,"&lt;"&amp;FI$5+1,'P23+P24 monthly Buchungen'!L2:L859,"Ausgaben")-SUMIFS('P23+P24 monthly Buchungen'!F2:F859,'P23+P24 monthly Buchungen'!D2:D859,$E34,'P23+P24 monthly Buchungen'!C2:C859,"&gt;="&amp;FI$4,'P23+P24 monthly Buchungen'!C2:C859,"&lt;"&amp;FI$5+1,'P23+P24 monthly Buchungen'!P2:P859,"Einnahmen")+SUMIFS('P23+P24 monthly Buchungen'!F2:F859,'P23+P24 monthly Buchungen'!D2:D859,$E34,'P23+P24 monthly Buchungen'!C2:C859,"&gt;="&amp;FI$4,'P23+P24 monthly Buchungen'!C2:C859,"&lt;"&amp;FI$5+1,'P23+P24 monthly Buchungen'!L2:L859,"Einnahmen")-SUMIFS('P23+P24 monthly Buchungen'!F2:F859,'P23+P24 monthly Buchungen'!D2:D859,$E34,'P23+P24 monthly Buchungen'!C2:C859,"&gt;="&amp;FI$4,'P23+P24 monthly Buchungen'!C2:C859,"&lt;"&amp;FI$5+1,'P23+P24 monthly Buchungen'!P2:P859,"Ausgaben")</f>
        <v>0</v>
      </c>
      <c r="FJ34" s="21"/>
      <c r="FM34" s="26">
        <f>SUMIFS('P23+P24 monthly Buchungen'!F2:F859,'P23+P24 monthly Buchungen'!D2:D859,$E34,'P23+P24 monthly Buchungen'!C2:C859,"&gt;="&amp;FM$4,'P23+P24 monthly Buchungen'!C2:C859,"&lt;"&amp;FM$5+1,'P23+P24 monthly Buchungen'!L2:L859,"Ausgaben")-SUMIFS('P23+P24 monthly Buchungen'!F2:F859,'P23+P24 monthly Buchungen'!D2:D859,$E34,'P23+P24 monthly Buchungen'!C2:C859,"&gt;="&amp;FM$4,'P23+P24 monthly Buchungen'!C2:C859,"&lt;"&amp;FM$5+1,'P23+P24 monthly Buchungen'!P2:P859,"Einnahmen")+SUMIFS('P23+P24 monthly Buchungen'!F2:F859,'P23+P24 monthly Buchungen'!D2:D859,$E34,'P23+P24 monthly Buchungen'!C2:C859,"&gt;="&amp;FM$4,'P23+P24 monthly Buchungen'!C2:C859,"&lt;"&amp;FM$5+1,'P23+P24 monthly Buchungen'!L2:L859,"Einnahmen")-SUMIFS('P23+P24 monthly Buchungen'!F2:F859,'P23+P24 monthly Buchungen'!D2:D859,$E34,'P23+P24 monthly Buchungen'!C2:C859,"&gt;="&amp;FM$4,'P23+P24 monthly Buchungen'!C2:C859,"&lt;"&amp;FM$5+1,'P23+P24 monthly Buchungen'!P2:P859,"Ausgaben")</f>
        <v>0</v>
      </c>
      <c r="FN34" s="21"/>
      <c r="FQ34" s="26">
        <f>SUMIFS('P23+P24 monthly Buchungen'!F2:F859,'P23+P24 monthly Buchungen'!D2:D859,$E34,'P23+P24 monthly Buchungen'!C2:C859,"&gt;="&amp;FQ$4,'P23+P24 monthly Buchungen'!C2:C859,"&lt;"&amp;FQ$5+1,'P23+P24 monthly Buchungen'!L2:L859,"Ausgaben")-SUMIFS('P23+P24 monthly Buchungen'!F2:F859,'P23+P24 monthly Buchungen'!D2:D859,$E34,'P23+P24 monthly Buchungen'!C2:C859,"&gt;="&amp;FQ$4,'P23+P24 monthly Buchungen'!C2:C859,"&lt;"&amp;FQ$5+1,'P23+P24 monthly Buchungen'!P2:P859,"Einnahmen")+SUMIFS('P23+P24 monthly Buchungen'!F2:F859,'P23+P24 monthly Buchungen'!D2:D859,$E34,'P23+P24 monthly Buchungen'!C2:C859,"&gt;="&amp;FQ$4,'P23+P24 monthly Buchungen'!C2:C859,"&lt;"&amp;FQ$5+1,'P23+P24 monthly Buchungen'!L2:L859,"Einnahmen")-SUMIFS('P23+P24 monthly Buchungen'!F2:F859,'P23+P24 monthly Buchungen'!D2:D859,$E34,'P23+P24 monthly Buchungen'!C2:C859,"&gt;="&amp;FQ$4,'P23+P24 monthly Buchungen'!C2:C859,"&lt;"&amp;FQ$5+1,'P23+P24 monthly Buchungen'!P2:P859,"Ausgaben")</f>
        <v>0</v>
      </c>
      <c r="FR34" s="21"/>
      <c r="FU34" s="26">
        <f>SUMIFS('P23+P24 monthly Buchungen'!F2:F859,'P23+P24 monthly Buchungen'!D2:D859,$E34,'P23+P24 monthly Buchungen'!C2:C859,"&gt;="&amp;FU$4,'P23+P24 monthly Buchungen'!C2:C859,"&lt;"&amp;FU$5+1,'P23+P24 monthly Buchungen'!L2:L859,"Ausgaben")-SUMIFS('P23+P24 monthly Buchungen'!F2:F859,'P23+P24 monthly Buchungen'!D2:D859,$E34,'P23+P24 monthly Buchungen'!C2:C859,"&gt;="&amp;FU$4,'P23+P24 monthly Buchungen'!C2:C859,"&lt;"&amp;FU$5+1,'P23+P24 monthly Buchungen'!P2:P859,"Einnahmen")+SUMIFS('P23+P24 monthly Buchungen'!F2:F859,'P23+P24 monthly Buchungen'!D2:D859,$E34,'P23+P24 monthly Buchungen'!C2:C859,"&gt;="&amp;FU$4,'P23+P24 monthly Buchungen'!C2:C859,"&lt;"&amp;FU$5+1,'P23+P24 monthly Buchungen'!L2:L859,"Einnahmen")-SUMIFS('P23+P24 monthly Buchungen'!F2:F859,'P23+P24 monthly Buchungen'!D2:D859,$E34,'P23+P24 monthly Buchungen'!C2:C859,"&gt;="&amp;FU$4,'P23+P24 monthly Buchungen'!C2:C859,"&lt;"&amp;FU$5+1,'P23+P24 monthly Buchungen'!P2:P859,"Ausgaben")</f>
        <v>0</v>
      </c>
      <c r="FV34" s="21"/>
      <c r="FY34" s="26">
        <f>SUMIFS('P23+P24 monthly Buchungen'!F2:F859,'P23+P24 monthly Buchungen'!D2:D859,$E34,'P23+P24 monthly Buchungen'!C2:C859,"&gt;="&amp;FY$4,'P23+P24 monthly Buchungen'!C2:C859,"&lt;"&amp;FY$5+1,'P23+P24 monthly Buchungen'!L2:L859,"Ausgaben")-SUMIFS('P23+P24 monthly Buchungen'!F2:F859,'P23+P24 monthly Buchungen'!D2:D859,$E34,'P23+P24 monthly Buchungen'!C2:C859,"&gt;="&amp;FY$4,'P23+P24 monthly Buchungen'!C2:C859,"&lt;"&amp;FY$5+1,'P23+P24 monthly Buchungen'!P2:P859,"Einnahmen")+SUMIFS('P23+P24 monthly Buchungen'!F2:F859,'P23+P24 monthly Buchungen'!D2:D859,$E34,'P23+P24 monthly Buchungen'!C2:C859,"&gt;="&amp;FY$4,'P23+P24 monthly Buchungen'!C2:C859,"&lt;"&amp;FY$5+1,'P23+P24 monthly Buchungen'!L2:L859,"Einnahmen")-SUMIFS('P23+P24 monthly Buchungen'!F2:F859,'P23+P24 monthly Buchungen'!D2:D859,$E34,'P23+P24 monthly Buchungen'!C2:C859,"&gt;="&amp;FY$4,'P23+P24 monthly Buchungen'!C2:C859,"&lt;"&amp;FY$5+1,'P23+P24 monthly Buchungen'!P2:P859,"Ausgaben")</f>
        <v>0</v>
      </c>
      <c r="FZ34" s="21"/>
      <c r="GC34" s="26">
        <f>SUMIFS('P23+P24 monthly Buchungen'!F2:F859,'P23+P24 monthly Buchungen'!D2:D859,$E34,'P23+P24 monthly Buchungen'!C2:C859,"&gt;="&amp;GC$4,'P23+P24 monthly Buchungen'!C2:C859,"&lt;"&amp;GC$5+1,'P23+P24 monthly Buchungen'!L2:L859,"Ausgaben")-SUMIFS('P23+P24 monthly Buchungen'!F2:F859,'P23+P24 monthly Buchungen'!D2:D859,$E34,'P23+P24 monthly Buchungen'!C2:C859,"&gt;="&amp;GC$4,'P23+P24 monthly Buchungen'!C2:C859,"&lt;"&amp;GC$5+1,'P23+P24 monthly Buchungen'!P2:P859,"Einnahmen")+SUMIFS('P23+P24 monthly Buchungen'!F2:F859,'P23+P24 monthly Buchungen'!D2:D859,$E34,'P23+P24 monthly Buchungen'!C2:C859,"&gt;="&amp;GC$4,'P23+P24 monthly Buchungen'!C2:C859,"&lt;"&amp;GC$5+1,'P23+P24 monthly Buchungen'!L2:L859,"Einnahmen")-SUMIFS('P23+P24 monthly Buchungen'!F2:F859,'P23+P24 monthly Buchungen'!D2:D859,$E34,'P23+P24 monthly Buchungen'!C2:C859,"&gt;="&amp;GC$4,'P23+P24 monthly Buchungen'!C2:C859,"&lt;"&amp;GC$5+1,'P23+P24 monthly Buchungen'!P2:P859,"Ausgaben")</f>
        <v>0</v>
      </c>
    </row>
    <row r="35" spans="2:185" ht="18" x14ac:dyDescent="0.2">
      <c r="C35" s="24" t="s">
        <v>5740</v>
      </c>
      <c r="D35" s="24"/>
      <c r="E35" s="24"/>
      <c r="F35" s="25"/>
      <c r="G35" s="46">
        <v>9700</v>
      </c>
      <c r="H35" s="45"/>
      <c r="I35" s="43"/>
      <c r="J35" s="25"/>
      <c r="K35" s="46">
        <v>9700</v>
      </c>
      <c r="L35" s="45"/>
      <c r="M35" s="43"/>
      <c r="N35" s="25"/>
      <c r="O35" s="46">
        <v>9700</v>
      </c>
      <c r="P35" s="45"/>
      <c r="Q35" s="43"/>
      <c r="R35" s="25"/>
      <c r="S35" s="46">
        <f>SUM(T36:T38)</f>
        <v>0</v>
      </c>
      <c r="T35" s="45"/>
      <c r="U35" s="43"/>
      <c r="V35" s="25"/>
      <c r="W35" s="46">
        <f>SUM(X36:X38)</f>
        <v>6913.6299999999992</v>
      </c>
      <c r="X35" s="45"/>
      <c r="Y35" s="43"/>
      <c r="Z35" s="25"/>
      <c r="AA35" s="46">
        <f>SUM(AB36:AB38)</f>
        <v>2206.1799999999998</v>
      </c>
      <c r="AB35" s="45"/>
      <c r="AC35" s="43"/>
      <c r="AD35" s="25"/>
      <c r="AE35" s="46">
        <f>SUM(AF36:AF38)</f>
        <v>0</v>
      </c>
      <c r="AF35" s="45"/>
      <c r="AG35" s="43"/>
      <c r="AH35" s="25"/>
      <c r="AI35" s="46">
        <f>SUM(AJ36:AJ38)</f>
        <v>0</v>
      </c>
      <c r="AJ35" s="45"/>
      <c r="AK35" s="43"/>
      <c r="AL35" s="25"/>
      <c r="AM35" s="46">
        <f>SUM(AN36:AN38)</f>
        <v>0</v>
      </c>
      <c r="AN35" s="45"/>
      <c r="AO35" s="43"/>
      <c r="AP35" s="25"/>
      <c r="AQ35" s="46">
        <f>SUM(AR36:AR38)</f>
        <v>0</v>
      </c>
      <c r="AR35" s="45"/>
      <c r="AS35" s="43"/>
      <c r="AT35" s="25"/>
      <c r="AU35" s="46">
        <f>SUM(AV36:AV38)</f>
        <v>0</v>
      </c>
      <c r="AV35" s="45"/>
      <c r="AW35" s="43"/>
      <c r="AX35" s="25"/>
      <c r="AY35" s="46">
        <f>SUM(AZ36:AZ38)</f>
        <v>0</v>
      </c>
      <c r="AZ35" s="45"/>
      <c r="BA35" s="43"/>
      <c r="BB35" s="25"/>
      <c r="BC35" s="46">
        <f>SUM(BD36:BD38)</f>
        <v>0</v>
      </c>
      <c r="BD35" s="45"/>
      <c r="BE35" s="43"/>
      <c r="BF35" s="25"/>
      <c r="BG35" s="46">
        <f>SUM(BH36:BH38)</f>
        <v>0</v>
      </c>
      <c r="BH35" s="45"/>
      <c r="BI35" s="43"/>
      <c r="BJ35" s="25"/>
      <c r="BK35" s="46">
        <f>SUM(BL36:BL38)</f>
        <v>0</v>
      </c>
      <c r="BL35" s="45"/>
      <c r="BM35" s="43"/>
      <c r="BN35" s="25"/>
      <c r="BO35" s="46">
        <f>SUM(BP36:BP38)</f>
        <v>0</v>
      </c>
      <c r="BP35" s="45"/>
      <c r="BQ35" s="43"/>
      <c r="BR35" s="25"/>
      <c r="BS35" s="46">
        <f>SUM(BT36:BT38)</f>
        <v>0</v>
      </c>
      <c r="BT35" s="45"/>
      <c r="BU35" s="43"/>
      <c r="BV35" s="25"/>
      <c r="BW35" s="46">
        <f>SUM(BX36:BX38)</f>
        <v>0</v>
      </c>
      <c r="BX35" s="45"/>
      <c r="BY35" s="43"/>
      <c r="BZ35" s="25"/>
      <c r="CA35" s="46">
        <f>SUM(CB36:CB38)</f>
        <v>0</v>
      </c>
      <c r="CB35" s="45"/>
      <c r="CC35" s="43"/>
      <c r="CD35" s="25"/>
      <c r="CE35" s="46">
        <f>SUM(CF36:CF38)</f>
        <v>0</v>
      </c>
      <c r="CF35" s="45"/>
      <c r="CG35" s="43"/>
      <c r="CH35" s="25"/>
      <c r="CI35" s="46">
        <f>SUM(CJ36:CJ38)</f>
        <v>0</v>
      </c>
      <c r="CJ35" s="45"/>
      <c r="CK35" s="43"/>
      <c r="CL35" s="25"/>
      <c r="CM35" s="46">
        <f>SUM(CN36:CN38)</f>
        <v>0</v>
      </c>
      <c r="CN35" s="45"/>
      <c r="CO35" s="43"/>
      <c r="CP35" s="25"/>
      <c r="CQ35" s="46">
        <f>SUM(CR36:CR38)</f>
        <v>0</v>
      </c>
      <c r="CR35" s="45"/>
      <c r="CS35" s="43"/>
      <c r="CT35" s="25"/>
      <c r="CU35" s="46">
        <f>SUM(CV36:CV38)</f>
        <v>0</v>
      </c>
      <c r="CV35" s="45"/>
      <c r="CW35" s="43"/>
      <c r="CX35" s="25"/>
      <c r="CY35" s="46">
        <f>SUM(CZ36:CZ38)</f>
        <v>0</v>
      </c>
      <c r="CZ35" s="45"/>
      <c r="DA35" s="43"/>
      <c r="DB35" s="25"/>
      <c r="DC35" s="46">
        <f>SUM(DD36:DD38)</f>
        <v>0</v>
      </c>
      <c r="DD35" s="45"/>
      <c r="DE35" s="43"/>
      <c r="DF35" s="25"/>
      <c r="DG35" s="46">
        <f>SUM(DH36:DH38)</f>
        <v>0</v>
      </c>
      <c r="DH35" s="45"/>
      <c r="DI35" s="43"/>
      <c r="DJ35" s="25"/>
      <c r="DK35" s="46">
        <f>SUM(DL36:DL38)</f>
        <v>0</v>
      </c>
      <c r="DL35" s="45"/>
      <c r="DM35" s="43"/>
      <c r="DN35" s="25"/>
      <c r="DO35" s="46">
        <f>SUM(DP36:DP38)</f>
        <v>0</v>
      </c>
      <c r="DP35" s="45"/>
      <c r="DQ35" s="43"/>
      <c r="DR35" s="25"/>
      <c r="DS35" s="46">
        <f>SUM(DT36:DT38)</f>
        <v>0</v>
      </c>
      <c r="DT35" s="45"/>
      <c r="DU35" s="43"/>
      <c r="DV35" s="25"/>
      <c r="DW35" s="46">
        <f>SUM(DX36:DX38)</f>
        <v>0</v>
      </c>
      <c r="DX35" s="45"/>
      <c r="DY35" s="43"/>
      <c r="DZ35" s="25"/>
      <c r="EA35" s="46">
        <f>SUM(EB36:EB38)</f>
        <v>0</v>
      </c>
      <c r="EB35" s="45"/>
      <c r="EC35" s="43"/>
      <c r="ED35" s="25"/>
      <c r="EE35" s="46">
        <f>SUM(EF36:EF38)</f>
        <v>0</v>
      </c>
      <c r="EF35" s="45"/>
      <c r="EG35" s="43"/>
      <c r="EH35" s="25"/>
      <c r="EI35" s="46">
        <f>SUM(EJ36:EJ38)</f>
        <v>0</v>
      </c>
      <c r="EJ35" s="45"/>
      <c r="EK35" s="43"/>
      <c r="EL35" s="25"/>
      <c r="EM35" s="46">
        <f>SUM(EN36:EN38)</f>
        <v>0</v>
      </c>
      <c r="EN35" s="45"/>
      <c r="EO35" s="43"/>
      <c r="EP35" s="25"/>
      <c r="EQ35" s="46">
        <f>SUM(ER36:ER38)</f>
        <v>0</v>
      </c>
      <c r="ER35" s="45"/>
      <c r="ES35" s="43"/>
      <c r="ET35" s="25"/>
      <c r="EU35" s="46">
        <f>SUM(EV36:EV38)</f>
        <v>0</v>
      </c>
      <c r="EV35" s="45"/>
      <c r="EW35" s="43"/>
      <c r="EX35" s="25"/>
      <c r="EY35" s="46">
        <f>SUM(EZ36:EZ38)</f>
        <v>0</v>
      </c>
      <c r="EZ35" s="45"/>
      <c r="FA35" s="43"/>
      <c r="FB35" s="25"/>
      <c r="FC35" s="46">
        <f>SUM(FD36:FD38)</f>
        <v>0</v>
      </c>
      <c r="FD35" s="45"/>
      <c r="FE35" s="43"/>
      <c r="FF35" s="25"/>
      <c r="FG35" s="46">
        <f>SUM(FH36:FH38)</f>
        <v>0</v>
      </c>
      <c r="FH35" s="45"/>
      <c r="FI35" s="43"/>
      <c r="FJ35" s="25"/>
      <c r="FK35" s="46">
        <f>SUM(FL36:FL38)</f>
        <v>0</v>
      </c>
      <c r="FL35" s="45"/>
      <c r="FM35" s="43"/>
      <c r="FN35" s="25"/>
      <c r="FO35" s="46">
        <f>SUM(FP36:FP38)</f>
        <v>0</v>
      </c>
      <c r="FP35" s="45"/>
      <c r="FQ35" s="43"/>
      <c r="FR35" s="25"/>
      <c r="FS35" s="46">
        <f>SUM(FT36:FT38)</f>
        <v>0</v>
      </c>
      <c r="FT35" s="45"/>
      <c r="FU35" s="43"/>
      <c r="FV35" s="25"/>
      <c r="FW35" s="46">
        <f>SUM(FX36:FX38)</f>
        <v>0</v>
      </c>
      <c r="FX35" s="45"/>
      <c r="FY35" s="43"/>
      <c r="FZ35" s="25"/>
      <c r="GA35" s="46">
        <f>SUM(GB36:GB38)</f>
        <v>0</v>
      </c>
      <c r="GB35" s="45"/>
      <c r="GC35" s="43"/>
    </row>
    <row r="36" spans="2:185" ht="16" x14ac:dyDescent="0.2">
      <c r="D36" s="27" t="s">
        <v>5895</v>
      </c>
      <c r="E36" s="27"/>
      <c r="F36" s="28"/>
      <c r="G36" s="27"/>
      <c r="H36" s="42">
        <v>7000</v>
      </c>
      <c r="I36" s="43"/>
      <c r="J36" s="28"/>
      <c r="K36" s="27"/>
      <c r="L36" s="42">
        <v>7000</v>
      </c>
      <c r="M36" s="43"/>
      <c r="N36" s="28"/>
      <c r="O36" s="27"/>
      <c r="P36" s="42">
        <v>7000</v>
      </c>
      <c r="Q36" s="43"/>
      <c r="R36" s="28"/>
      <c r="S36" s="27"/>
      <c r="T36" s="42">
        <f>U37</f>
        <v>0</v>
      </c>
      <c r="U36" s="43"/>
      <c r="V36" s="28"/>
      <c r="W36" s="27"/>
      <c r="X36" s="42">
        <f>Y37</f>
        <v>6191.82</v>
      </c>
      <c r="Y36" s="43"/>
      <c r="Z36" s="28"/>
      <c r="AA36" s="27"/>
      <c r="AB36" s="42">
        <f>AC37</f>
        <v>2206.1799999999998</v>
      </c>
      <c r="AC36" s="43"/>
      <c r="AD36" s="28"/>
      <c r="AE36" s="27"/>
      <c r="AF36" s="42">
        <f>AG37</f>
        <v>0</v>
      </c>
      <c r="AG36" s="43"/>
      <c r="AH36" s="28"/>
      <c r="AI36" s="27"/>
      <c r="AJ36" s="42">
        <f>AK37</f>
        <v>0</v>
      </c>
      <c r="AK36" s="43"/>
      <c r="AL36" s="28"/>
      <c r="AM36" s="27"/>
      <c r="AN36" s="42">
        <f>AO37</f>
        <v>0</v>
      </c>
      <c r="AO36" s="43"/>
      <c r="AP36" s="28"/>
      <c r="AQ36" s="27"/>
      <c r="AR36" s="42">
        <f>AS37</f>
        <v>0</v>
      </c>
      <c r="AS36" s="43"/>
      <c r="AT36" s="28"/>
      <c r="AU36" s="27"/>
      <c r="AV36" s="42">
        <f>AW37</f>
        <v>0</v>
      </c>
      <c r="AW36" s="43"/>
      <c r="AX36" s="28"/>
      <c r="AY36" s="27"/>
      <c r="AZ36" s="42">
        <f>BA37</f>
        <v>0</v>
      </c>
      <c r="BA36" s="43"/>
      <c r="BB36" s="28"/>
      <c r="BC36" s="27"/>
      <c r="BD36" s="42">
        <f>BE37</f>
        <v>0</v>
      </c>
      <c r="BE36" s="43"/>
      <c r="BF36" s="28"/>
      <c r="BG36" s="27"/>
      <c r="BH36" s="42">
        <f>BI37</f>
        <v>0</v>
      </c>
      <c r="BI36" s="43"/>
      <c r="BJ36" s="28"/>
      <c r="BK36" s="27"/>
      <c r="BL36" s="42">
        <f>BM37</f>
        <v>0</v>
      </c>
      <c r="BM36" s="43"/>
      <c r="BN36" s="28"/>
      <c r="BO36" s="27"/>
      <c r="BP36" s="42">
        <f>BQ37</f>
        <v>0</v>
      </c>
      <c r="BQ36" s="43"/>
      <c r="BR36" s="28"/>
      <c r="BS36" s="27"/>
      <c r="BT36" s="42">
        <v>0</v>
      </c>
      <c r="BU36" s="43"/>
      <c r="BV36" s="28"/>
      <c r="BW36" s="27"/>
      <c r="BX36" s="42">
        <v>0</v>
      </c>
      <c r="BY36" s="43"/>
      <c r="BZ36" s="28"/>
      <c r="CA36" s="27"/>
      <c r="CB36" s="42">
        <f>CC37</f>
        <v>0</v>
      </c>
      <c r="CC36" s="43"/>
      <c r="CD36" s="28"/>
      <c r="CE36" s="27"/>
      <c r="CF36" s="42">
        <f>CG37</f>
        <v>0</v>
      </c>
      <c r="CG36" s="43"/>
      <c r="CH36" s="28"/>
      <c r="CI36" s="27"/>
      <c r="CJ36" s="42">
        <f>CK37</f>
        <v>0</v>
      </c>
      <c r="CK36" s="43"/>
      <c r="CL36" s="28"/>
      <c r="CM36" s="27"/>
      <c r="CN36" s="42">
        <f>CO37</f>
        <v>0</v>
      </c>
      <c r="CO36" s="43"/>
      <c r="CP36" s="28"/>
      <c r="CQ36" s="27"/>
      <c r="CR36" s="42">
        <f>CS37</f>
        <v>0</v>
      </c>
      <c r="CS36" s="43"/>
      <c r="CT36" s="28"/>
      <c r="CU36" s="27"/>
      <c r="CV36" s="42">
        <f>CW37</f>
        <v>0</v>
      </c>
      <c r="CW36" s="43"/>
      <c r="CX36" s="28"/>
      <c r="CY36" s="27"/>
      <c r="CZ36" s="42">
        <f>DA37</f>
        <v>0</v>
      </c>
      <c r="DA36" s="43"/>
      <c r="DB36" s="28"/>
      <c r="DC36" s="27"/>
      <c r="DD36" s="42">
        <f>DE37</f>
        <v>0</v>
      </c>
      <c r="DE36" s="43"/>
      <c r="DF36" s="28"/>
      <c r="DG36" s="27"/>
      <c r="DH36" s="42">
        <f>DI37</f>
        <v>0</v>
      </c>
      <c r="DI36" s="43"/>
      <c r="DJ36" s="28"/>
      <c r="DK36" s="27"/>
      <c r="DL36" s="42">
        <f>DM37</f>
        <v>0</v>
      </c>
      <c r="DM36" s="43"/>
      <c r="DN36" s="28"/>
      <c r="DO36" s="27"/>
      <c r="DP36" s="42">
        <f>DQ37</f>
        <v>0</v>
      </c>
      <c r="DQ36" s="43"/>
      <c r="DR36" s="28"/>
      <c r="DS36" s="27"/>
      <c r="DT36" s="42">
        <f>DU37</f>
        <v>0</v>
      </c>
      <c r="DU36" s="43"/>
      <c r="DV36" s="28"/>
      <c r="DW36" s="27"/>
      <c r="DX36" s="42">
        <v>0</v>
      </c>
      <c r="DY36" s="43"/>
      <c r="DZ36" s="28"/>
      <c r="EA36" s="27"/>
      <c r="EB36" s="42">
        <v>0</v>
      </c>
      <c r="EC36" s="43"/>
      <c r="ED36" s="28"/>
      <c r="EE36" s="27"/>
      <c r="EF36" s="42">
        <f>EG37</f>
        <v>0</v>
      </c>
      <c r="EG36" s="43"/>
      <c r="EH36" s="28"/>
      <c r="EI36" s="27"/>
      <c r="EJ36" s="42">
        <f>EK37</f>
        <v>0</v>
      </c>
      <c r="EK36" s="43"/>
      <c r="EL36" s="28"/>
      <c r="EM36" s="27"/>
      <c r="EN36" s="42">
        <f>EO37</f>
        <v>0</v>
      </c>
      <c r="EO36" s="43"/>
      <c r="EP36" s="28"/>
      <c r="EQ36" s="27"/>
      <c r="ER36" s="42">
        <f>ES37</f>
        <v>0</v>
      </c>
      <c r="ES36" s="43"/>
      <c r="ET36" s="28"/>
      <c r="EU36" s="27"/>
      <c r="EV36" s="42">
        <f>EW37</f>
        <v>0</v>
      </c>
      <c r="EW36" s="43"/>
      <c r="EX36" s="28"/>
      <c r="EY36" s="27"/>
      <c r="EZ36" s="42">
        <f>FA37</f>
        <v>0</v>
      </c>
      <c r="FA36" s="43"/>
      <c r="FB36" s="28"/>
      <c r="FC36" s="27"/>
      <c r="FD36" s="42">
        <f>FE37</f>
        <v>0</v>
      </c>
      <c r="FE36" s="43"/>
      <c r="FF36" s="28"/>
      <c r="FG36" s="27"/>
      <c r="FH36" s="42">
        <f>FI37</f>
        <v>0</v>
      </c>
      <c r="FI36" s="43"/>
      <c r="FJ36" s="28"/>
      <c r="FK36" s="27"/>
      <c r="FL36" s="42">
        <f>FM37</f>
        <v>0</v>
      </c>
      <c r="FM36" s="43"/>
      <c r="FN36" s="28"/>
      <c r="FO36" s="27"/>
      <c r="FP36" s="42">
        <f>FQ37</f>
        <v>0</v>
      </c>
      <c r="FQ36" s="43"/>
      <c r="FR36" s="28"/>
      <c r="FS36" s="27"/>
      <c r="FT36" s="42">
        <f>FU37</f>
        <v>0</v>
      </c>
      <c r="FU36" s="43"/>
      <c r="FV36" s="28"/>
      <c r="FW36" s="27"/>
      <c r="FX36" s="42">
        <f>FY37</f>
        <v>0</v>
      </c>
      <c r="FY36" s="43"/>
      <c r="FZ36" s="28"/>
      <c r="GA36" s="27"/>
      <c r="GB36" s="42">
        <f>GC37</f>
        <v>0</v>
      </c>
      <c r="GC36" s="43"/>
    </row>
    <row r="37" spans="2:185" x14ac:dyDescent="0.2">
      <c r="D37" t="s">
        <v>5559</v>
      </c>
      <c r="E37" t="s">
        <v>1937</v>
      </c>
      <c r="F37" s="21"/>
      <c r="I37" s="29">
        <v>7000</v>
      </c>
      <c r="J37" s="21"/>
      <c r="M37" s="29">
        <v>7000</v>
      </c>
      <c r="N37" s="21"/>
      <c r="Q37" s="29">
        <v>7000</v>
      </c>
      <c r="R37" s="21"/>
      <c r="U37" s="26">
        <f>SUMIFS('P23+P24 monthly Buchungen'!F2:F859,'P23+P24 monthly Buchungen'!D2:D859,$E37,'P23+P24 monthly Buchungen'!C2:C859,"&gt;="&amp;U$4,'P23+P24 monthly Buchungen'!C2:C859,"&lt;"&amp;U$5+1,'P23+P24 monthly Buchungen'!L2:L859,"Ausgaben")-SUMIFS('P23+P24 monthly Buchungen'!F2:F859,'P23+P24 monthly Buchungen'!D2:D859,$E37,'P23+P24 monthly Buchungen'!C2:C859,"&gt;="&amp;U$4,'P23+P24 monthly Buchungen'!C2:C859,"&lt;"&amp;U$5+1,'P23+P24 monthly Buchungen'!P2:P859,"Einnahmen")+SUMIFS('P23+P24 monthly Buchungen'!F2:F859,'P23+P24 monthly Buchungen'!D2:D859,$E37,'P23+P24 monthly Buchungen'!C2:C859,"&gt;="&amp;U$4,'P23+P24 monthly Buchungen'!C2:C859,"&lt;"&amp;U$5+1,'P23+P24 monthly Buchungen'!L2:L859,"Einnahmen")-SUMIFS('P23+P24 monthly Buchungen'!F2:F859,'P23+P24 monthly Buchungen'!D2:D859,$E37,'P23+P24 monthly Buchungen'!C2:C859,"&gt;="&amp;U$4,'P23+P24 monthly Buchungen'!C2:C859,"&lt;"&amp;U$5+1,'P23+P24 monthly Buchungen'!P2:P859,"Ausgaben")</f>
        <v>0</v>
      </c>
      <c r="V37" s="21"/>
      <c r="Y37" s="26">
        <f>SUMIFS('P23+P24 monthly Buchungen'!F2:F859,'P23+P24 monthly Buchungen'!D2:D859,$E37,'P23+P24 monthly Buchungen'!C2:C859,"&gt;="&amp;Y$4,'P23+P24 monthly Buchungen'!C2:C859,"&lt;"&amp;Y$5+1,'P23+P24 monthly Buchungen'!L2:L859,"Ausgaben")-SUMIFS('P23+P24 monthly Buchungen'!F2:F859,'P23+P24 monthly Buchungen'!D2:D859,$E37,'P23+P24 monthly Buchungen'!C2:C859,"&gt;="&amp;Y$4,'P23+P24 monthly Buchungen'!C2:C859,"&lt;"&amp;Y$5+1,'P23+P24 monthly Buchungen'!P2:P859,"Einnahmen")+SUMIFS('P23+P24 monthly Buchungen'!F2:F859,'P23+P24 monthly Buchungen'!D2:D859,$E37,'P23+P24 monthly Buchungen'!C2:C859,"&gt;="&amp;Y$4,'P23+P24 monthly Buchungen'!C2:C859,"&lt;"&amp;Y$5+1,'P23+P24 monthly Buchungen'!L2:L859,"Einnahmen")-SUMIFS('P23+P24 monthly Buchungen'!F2:F859,'P23+P24 monthly Buchungen'!D2:D859,$E37,'P23+P24 monthly Buchungen'!C2:C859,"&gt;="&amp;Y$4,'P23+P24 monthly Buchungen'!C2:C859,"&lt;"&amp;Y$5+1,'P23+P24 monthly Buchungen'!P2:P859,"Ausgaben")</f>
        <v>6191.82</v>
      </c>
      <c r="Z37" s="21"/>
      <c r="AC37" s="26">
        <f>SUMIFS('P23+P24 monthly Buchungen'!F2:F859,'P23+P24 monthly Buchungen'!D2:D859,$E37,'P23+P24 monthly Buchungen'!C2:C859,"&gt;="&amp;AC$4,'P23+P24 monthly Buchungen'!C2:C859,"&lt;"&amp;AC$5+1,'P23+P24 monthly Buchungen'!L2:L859,"Ausgaben")-SUMIFS('P23+P24 monthly Buchungen'!F2:F859,'P23+P24 monthly Buchungen'!D2:D859,$E37,'P23+P24 monthly Buchungen'!C2:C859,"&gt;="&amp;AC$4,'P23+P24 monthly Buchungen'!C2:C859,"&lt;"&amp;AC$5+1,'P23+P24 monthly Buchungen'!P2:P859,"Einnahmen")+SUMIFS('P23+P24 monthly Buchungen'!F2:F859,'P23+P24 monthly Buchungen'!D2:D859,$E37,'P23+P24 monthly Buchungen'!C2:C859,"&gt;="&amp;AC$4,'P23+P24 monthly Buchungen'!C2:C859,"&lt;"&amp;AC$5+1,'P23+P24 monthly Buchungen'!L2:L859,"Einnahmen")-SUMIFS('P23+P24 monthly Buchungen'!F2:F859,'P23+P24 monthly Buchungen'!D2:D859,$E37,'P23+P24 monthly Buchungen'!C2:C859,"&gt;="&amp;AC$4,'P23+P24 monthly Buchungen'!C2:C859,"&lt;"&amp;AC$5+1,'P23+P24 monthly Buchungen'!P2:P859,"Ausgaben")</f>
        <v>2206.1799999999998</v>
      </c>
      <c r="AD37" s="21"/>
      <c r="AG37" s="26">
        <f>SUMIFS('P23+P24 monthly Buchungen'!F2:F859,'P23+P24 monthly Buchungen'!D2:D859,$E37,'P23+P24 monthly Buchungen'!C2:C859,"&gt;="&amp;AG$4,'P23+P24 monthly Buchungen'!C2:C859,"&lt;"&amp;AG$5+1,'P23+P24 monthly Buchungen'!L2:L859,"Ausgaben")-SUMIFS('P23+P24 monthly Buchungen'!F2:F859,'P23+P24 monthly Buchungen'!D2:D859,$E37,'P23+P24 monthly Buchungen'!C2:C859,"&gt;="&amp;AG$4,'P23+P24 monthly Buchungen'!C2:C859,"&lt;"&amp;AG$5+1,'P23+P24 monthly Buchungen'!P2:P859,"Einnahmen")+SUMIFS('P23+P24 monthly Buchungen'!F2:F859,'P23+P24 monthly Buchungen'!D2:D859,$E37,'P23+P24 monthly Buchungen'!C2:C859,"&gt;="&amp;AG$4,'P23+P24 monthly Buchungen'!C2:C859,"&lt;"&amp;AG$5+1,'P23+P24 monthly Buchungen'!L2:L859,"Einnahmen")-SUMIFS('P23+P24 monthly Buchungen'!F2:F859,'P23+P24 monthly Buchungen'!D2:D859,$E37,'P23+P24 monthly Buchungen'!C2:C859,"&gt;="&amp;AG$4,'P23+P24 monthly Buchungen'!C2:C859,"&lt;"&amp;AG$5+1,'P23+P24 monthly Buchungen'!P2:P859,"Ausgaben")</f>
        <v>0</v>
      </c>
      <c r="AH37" s="21"/>
      <c r="AK37" s="26">
        <f>SUMIFS('P23+P24 monthly Buchungen'!F2:F859,'P23+P24 monthly Buchungen'!D2:D859,$E37,'P23+P24 monthly Buchungen'!C2:C859,"&gt;="&amp;AK$4,'P23+P24 monthly Buchungen'!C2:C859,"&lt;"&amp;AK$5+1,'P23+P24 monthly Buchungen'!L2:L859,"Ausgaben")-SUMIFS('P23+P24 monthly Buchungen'!F2:F859,'P23+P24 monthly Buchungen'!D2:D859,$E37,'P23+P24 monthly Buchungen'!C2:C859,"&gt;="&amp;AK$4,'P23+P24 monthly Buchungen'!C2:C859,"&lt;"&amp;AK$5+1,'P23+P24 monthly Buchungen'!P2:P859,"Einnahmen")+SUMIFS('P23+P24 monthly Buchungen'!F2:F859,'P23+P24 monthly Buchungen'!D2:D859,$E37,'P23+P24 monthly Buchungen'!C2:C859,"&gt;="&amp;AK$4,'P23+P24 monthly Buchungen'!C2:C859,"&lt;"&amp;AK$5+1,'P23+P24 monthly Buchungen'!L2:L859,"Einnahmen")-SUMIFS('P23+P24 monthly Buchungen'!F2:F859,'P23+P24 monthly Buchungen'!D2:D859,$E37,'P23+P24 monthly Buchungen'!C2:C859,"&gt;="&amp;AK$4,'P23+P24 monthly Buchungen'!C2:C859,"&lt;"&amp;AK$5+1,'P23+P24 monthly Buchungen'!P2:P859,"Ausgaben")</f>
        <v>0</v>
      </c>
      <c r="AL37" s="21"/>
      <c r="AO37" s="26">
        <f>SUMIFS('P23+P24 monthly Buchungen'!F2:F859,'P23+P24 monthly Buchungen'!D2:D859,$E37,'P23+P24 monthly Buchungen'!C2:C859,"&gt;="&amp;AO$4,'P23+P24 monthly Buchungen'!C2:C859,"&lt;"&amp;AO$5+1,'P23+P24 monthly Buchungen'!L2:L859,"Ausgaben")-SUMIFS('P23+P24 monthly Buchungen'!F2:F859,'P23+P24 monthly Buchungen'!D2:D859,$E37,'P23+P24 monthly Buchungen'!C2:C859,"&gt;="&amp;AO$4,'P23+P24 monthly Buchungen'!C2:C859,"&lt;"&amp;AO$5+1,'P23+P24 monthly Buchungen'!P2:P859,"Einnahmen")+SUMIFS('P23+P24 monthly Buchungen'!F2:F859,'P23+P24 monthly Buchungen'!D2:D859,$E37,'P23+P24 monthly Buchungen'!C2:C859,"&gt;="&amp;AO$4,'P23+P24 monthly Buchungen'!C2:C859,"&lt;"&amp;AO$5+1,'P23+P24 monthly Buchungen'!L2:L859,"Einnahmen")-SUMIFS('P23+P24 monthly Buchungen'!F2:F859,'P23+P24 monthly Buchungen'!D2:D859,$E37,'P23+P24 monthly Buchungen'!C2:C859,"&gt;="&amp;AO$4,'P23+P24 monthly Buchungen'!C2:C859,"&lt;"&amp;AO$5+1,'P23+P24 monthly Buchungen'!P2:P859,"Ausgaben")</f>
        <v>0</v>
      </c>
      <c r="AP37" s="21"/>
      <c r="AS37" s="26">
        <f>SUMIFS('P23+P24 monthly Buchungen'!F2:F859,'P23+P24 monthly Buchungen'!D2:D859,$E37,'P23+P24 monthly Buchungen'!C2:C859,"&gt;="&amp;AS$4,'P23+P24 monthly Buchungen'!C2:C859,"&lt;"&amp;AS$5+1,'P23+P24 monthly Buchungen'!L2:L859,"Ausgaben")-SUMIFS('P23+P24 monthly Buchungen'!F2:F859,'P23+P24 monthly Buchungen'!D2:D859,$E37,'P23+P24 monthly Buchungen'!C2:C859,"&gt;="&amp;AS$4,'P23+P24 monthly Buchungen'!C2:C859,"&lt;"&amp;AS$5+1,'P23+P24 monthly Buchungen'!P2:P859,"Einnahmen")+SUMIFS('P23+P24 monthly Buchungen'!F2:F859,'P23+P24 monthly Buchungen'!D2:D859,$E37,'P23+P24 monthly Buchungen'!C2:C859,"&gt;="&amp;AS$4,'P23+P24 monthly Buchungen'!C2:C859,"&lt;"&amp;AS$5+1,'P23+P24 monthly Buchungen'!L2:L859,"Einnahmen")-SUMIFS('P23+P24 monthly Buchungen'!F2:F859,'P23+P24 monthly Buchungen'!D2:D859,$E37,'P23+P24 monthly Buchungen'!C2:C859,"&gt;="&amp;AS$4,'P23+P24 monthly Buchungen'!C2:C859,"&lt;"&amp;AS$5+1,'P23+P24 monthly Buchungen'!P2:P859,"Ausgaben")</f>
        <v>0</v>
      </c>
      <c r="AT37" s="21"/>
      <c r="AW37" s="26">
        <f>SUMIFS('P23+P24 monthly Buchungen'!F2:F859,'P23+P24 monthly Buchungen'!D2:D859,$E37,'P23+P24 monthly Buchungen'!C2:C859,"&gt;="&amp;AW$4,'P23+P24 monthly Buchungen'!C2:C859,"&lt;"&amp;AW$5+1,'P23+P24 monthly Buchungen'!L2:L859,"Ausgaben")-SUMIFS('P23+P24 monthly Buchungen'!F2:F859,'P23+P24 monthly Buchungen'!D2:D859,$E37,'P23+P24 monthly Buchungen'!C2:C859,"&gt;="&amp;AW$4,'P23+P24 monthly Buchungen'!C2:C859,"&lt;"&amp;AW$5+1,'P23+P24 monthly Buchungen'!P2:P859,"Einnahmen")+SUMIFS('P23+P24 monthly Buchungen'!F2:F859,'P23+P24 monthly Buchungen'!D2:D859,$E37,'P23+P24 monthly Buchungen'!C2:C859,"&gt;="&amp;AW$4,'P23+P24 monthly Buchungen'!C2:C859,"&lt;"&amp;AW$5+1,'P23+P24 monthly Buchungen'!L2:L859,"Einnahmen")-SUMIFS('P23+P24 monthly Buchungen'!F2:F859,'P23+P24 monthly Buchungen'!D2:D859,$E37,'P23+P24 monthly Buchungen'!C2:C859,"&gt;="&amp;AW$4,'P23+P24 monthly Buchungen'!C2:C859,"&lt;"&amp;AW$5+1,'P23+P24 monthly Buchungen'!P2:P859,"Ausgaben")</f>
        <v>0</v>
      </c>
      <c r="AX37" s="21"/>
      <c r="BA37" s="26">
        <f>SUMIFS('P23+P24 monthly Buchungen'!F2:F859,'P23+P24 monthly Buchungen'!D2:D859,$E37,'P23+P24 monthly Buchungen'!C2:C859,"&gt;="&amp;BA$4,'P23+P24 monthly Buchungen'!C2:C859,"&lt;"&amp;BA$5+1,'P23+P24 monthly Buchungen'!L2:L859,"Ausgaben")-SUMIFS('P23+P24 monthly Buchungen'!F2:F859,'P23+P24 monthly Buchungen'!D2:D859,$E37,'P23+P24 monthly Buchungen'!C2:C859,"&gt;="&amp;BA$4,'P23+P24 monthly Buchungen'!C2:C859,"&lt;"&amp;BA$5+1,'P23+P24 monthly Buchungen'!P2:P859,"Einnahmen")+SUMIFS('P23+P24 monthly Buchungen'!F2:F859,'P23+P24 monthly Buchungen'!D2:D859,$E37,'P23+P24 monthly Buchungen'!C2:C859,"&gt;="&amp;BA$4,'P23+P24 monthly Buchungen'!C2:C859,"&lt;"&amp;BA$5+1,'P23+P24 monthly Buchungen'!L2:L859,"Einnahmen")-SUMIFS('P23+P24 monthly Buchungen'!F2:F859,'P23+P24 monthly Buchungen'!D2:D859,$E37,'P23+P24 monthly Buchungen'!C2:C859,"&gt;="&amp;BA$4,'P23+P24 monthly Buchungen'!C2:C859,"&lt;"&amp;BA$5+1,'P23+P24 monthly Buchungen'!P2:P859,"Ausgaben")</f>
        <v>0</v>
      </c>
      <c r="BB37" s="21"/>
      <c r="BE37" s="26">
        <f>SUMIFS('P23+P24 monthly Buchungen'!F2:F859,'P23+P24 monthly Buchungen'!D2:D859,$E37,'P23+P24 monthly Buchungen'!C2:C859,"&gt;="&amp;BE$4,'P23+P24 monthly Buchungen'!C2:C859,"&lt;"&amp;BE$5+1,'P23+P24 monthly Buchungen'!L2:L859,"Ausgaben")-SUMIFS('P23+P24 monthly Buchungen'!F2:F859,'P23+P24 monthly Buchungen'!D2:D859,$E37,'P23+P24 monthly Buchungen'!C2:C859,"&gt;="&amp;BE$4,'P23+P24 monthly Buchungen'!C2:C859,"&lt;"&amp;BE$5+1,'P23+P24 monthly Buchungen'!P2:P859,"Einnahmen")+SUMIFS('P23+P24 monthly Buchungen'!F2:F859,'P23+P24 monthly Buchungen'!D2:D859,$E37,'P23+P24 monthly Buchungen'!C2:C859,"&gt;="&amp;BE$4,'P23+P24 monthly Buchungen'!C2:C859,"&lt;"&amp;BE$5+1,'P23+P24 monthly Buchungen'!L2:L859,"Einnahmen")-SUMIFS('P23+P24 monthly Buchungen'!F2:F859,'P23+P24 monthly Buchungen'!D2:D859,$E37,'P23+P24 monthly Buchungen'!C2:C859,"&gt;="&amp;BE$4,'P23+P24 monthly Buchungen'!C2:C859,"&lt;"&amp;BE$5+1,'P23+P24 monthly Buchungen'!P2:P859,"Ausgaben")</f>
        <v>0</v>
      </c>
      <c r="BF37" s="21"/>
      <c r="BI37" s="26">
        <f>SUMIFS('P23+P24 monthly Buchungen'!F2:F859,'P23+P24 monthly Buchungen'!D2:D859,$E37,'P23+P24 monthly Buchungen'!C2:C859,"&gt;="&amp;BI$4,'P23+P24 monthly Buchungen'!C2:C859,"&lt;"&amp;BI$5+1,'P23+P24 monthly Buchungen'!L2:L859,"Ausgaben")-SUMIFS('P23+P24 monthly Buchungen'!F2:F859,'P23+P24 monthly Buchungen'!D2:D859,$E37,'P23+P24 monthly Buchungen'!C2:C859,"&gt;="&amp;BI$4,'P23+P24 monthly Buchungen'!C2:C859,"&lt;"&amp;BI$5+1,'P23+P24 monthly Buchungen'!P2:P859,"Einnahmen")+SUMIFS('P23+P24 monthly Buchungen'!F2:F859,'P23+P24 monthly Buchungen'!D2:D859,$E37,'P23+P24 monthly Buchungen'!C2:C859,"&gt;="&amp;BI$4,'P23+P24 monthly Buchungen'!C2:C859,"&lt;"&amp;BI$5+1,'P23+P24 monthly Buchungen'!L2:L859,"Einnahmen")-SUMIFS('P23+P24 monthly Buchungen'!F2:F859,'P23+P24 monthly Buchungen'!D2:D859,$E37,'P23+P24 monthly Buchungen'!C2:C859,"&gt;="&amp;BI$4,'P23+P24 monthly Buchungen'!C2:C859,"&lt;"&amp;BI$5+1,'P23+P24 monthly Buchungen'!P2:P859,"Ausgaben")</f>
        <v>0</v>
      </c>
      <c r="BJ37" s="21"/>
      <c r="BM37" s="26">
        <f>SUMIFS('P23+P24 monthly Buchungen'!F2:F859,'P23+P24 monthly Buchungen'!D2:D859,$E37,'P23+P24 monthly Buchungen'!C2:C859,"&gt;="&amp;BM$4,'P23+P24 monthly Buchungen'!C2:C859,"&lt;"&amp;BM$5+1,'P23+P24 monthly Buchungen'!L2:L859,"Ausgaben")-SUMIFS('P23+P24 monthly Buchungen'!F2:F859,'P23+P24 monthly Buchungen'!D2:D859,$E37,'P23+P24 monthly Buchungen'!C2:C859,"&gt;="&amp;BM$4,'P23+P24 monthly Buchungen'!C2:C859,"&lt;"&amp;BM$5+1,'P23+P24 monthly Buchungen'!P2:P859,"Einnahmen")+SUMIFS('P23+P24 monthly Buchungen'!F2:F859,'P23+P24 monthly Buchungen'!D2:D859,$E37,'P23+P24 monthly Buchungen'!C2:C859,"&gt;="&amp;BM$4,'P23+P24 monthly Buchungen'!C2:C859,"&lt;"&amp;BM$5+1,'P23+P24 monthly Buchungen'!L2:L859,"Einnahmen")-SUMIFS('P23+P24 monthly Buchungen'!F2:F859,'P23+P24 monthly Buchungen'!D2:D859,$E37,'P23+P24 monthly Buchungen'!C2:C859,"&gt;="&amp;BM$4,'P23+P24 monthly Buchungen'!C2:C859,"&lt;"&amp;BM$5+1,'P23+P24 monthly Buchungen'!P2:P859,"Ausgaben")</f>
        <v>0</v>
      </c>
      <c r="BN37" s="21"/>
      <c r="BQ37" s="26">
        <f>SUMIFS('P23+P24 monthly Buchungen'!F2:F859,'P23+P24 monthly Buchungen'!D2:D859,$E37,'P23+P24 monthly Buchungen'!C2:C859,"&gt;="&amp;BQ$4,'P23+P24 monthly Buchungen'!C2:C859,"&lt;"&amp;BQ$5+1,'P23+P24 monthly Buchungen'!L2:L859,"Ausgaben")-SUMIFS('P23+P24 monthly Buchungen'!F2:F859,'P23+P24 monthly Buchungen'!D2:D859,$E37,'P23+P24 monthly Buchungen'!C2:C859,"&gt;="&amp;BQ$4,'P23+P24 monthly Buchungen'!C2:C859,"&lt;"&amp;BQ$5+1,'P23+P24 monthly Buchungen'!P2:P859,"Einnahmen")+SUMIFS('P23+P24 monthly Buchungen'!F2:F859,'P23+P24 monthly Buchungen'!D2:D859,$E37,'P23+P24 monthly Buchungen'!C2:C859,"&gt;="&amp;BQ$4,'P23+P24 monthly Buchungen'!C2:C859,"&lt;"&amp;BQ$5+1,'P23+P24 monthly Buchungen'!L2:L859,"Einnahmen")-SUMIFS('P23+P24 monthly Buchungen'!F2:F859,'P23+P24 monthly Buchungen'!D2:D859,$E37,'P23+P24 monthly Buchungen'!C2:C859,"&gt;="&amp;BQ$4,'P23+P24 monthly Buchungen'!C2:C859,"&lt;"&amp;BQ$5+1,'P23+P24 monthly Buchungen'!P2:P859,"Ausgaben")</f>
        <v>0</v>
      </c>
      <c r="BR37" s="21"/>
      <c r="BU37" s="29">
        <v>0</v>
      </c>
      <c r="BV37" s="21"/>
      <c r="BY37" s="29">
        <v>0</v>
      </c>
      <c r="BZ37" s="21"/>
      <c r="CC37" s="26">
        <f>SUMIFS('P23+P24 monthly Buchungen'!F2:F859,'P23+P24 monthly Buchungen'!D2:D859,$E37,'P23+P24 monthly Buchungen'!C2:C859,"&gt;="&amp;CC$4,'P23+P24 monthly Buchungen'!C2:C859,"&lt;"&amp;CC$5+1,'P23+P24 monthly Buchungen'!L2:L859,"Ausgaben")-SUMIFS('P23+P24 monthly Buchungen'!F2:F859,'P23+P24 monthly Buchungen'!D2:D859,$E37,'P23+P24 monthly Buchungen'!C2:C859,"&gt;="&amp;CC$4,'P23+P24 monthly Buchungen'!C2:C859,"&lt;"&amp;CC$5+1,'P23+P24 monthly Buchungen'!P2:P859,"Einnahmen")+SUMIFS('P23+P24 monthly Buchungen'!F2:F859,'P23+P24 monthly Buchungen'!D2:D859,$E37,'P23+P24 monthly Buchungen'!C2:C859,"&gt;="&amp;CC$4,'P23+P24 monthly Buchungen'!C2:C859,"&lt;"&amp;CC$5+1,'P23+P24 monthly Buchungen'!L2:L859,"Einnahmen")-SUMIFS('P23+P24 monthly Buchungen'!F2:F859,'P23+P24 monthly Buchungen'!D2:D859,$E37,'P23+P24 monthly Buchungen'!C2:C859,"&gt;="&amp;CC$4,'P23+P24 monthly Buchungen'!C2:C859,"&lt;"&amp;CC$5+1,'P23+P24 monthly Buchungen'!P2:P859,"Ausgaben")</f>
        <v>0</v>
      </c>
      <c r="CD37" s="21"/>
      <c r="CG37" s="26">
        <f>SUMIFS('P23+P24 monthly Buchungen'!F2:F859,'P23+P24 monthly Buchungen'!D2:D859,$E37,'P23+P24 monthly Buchungen'!C2:C859,"&gt;="&amp;CG$4,'P23+P24 monthly Buchungen'!C2:C859,"&lt;"&amp;CG$5+1,'P23+P24 monthly Buchungen'!L2:L859,"Ausgaben")-SUMIFS('P23+P24 monthly Buchungen'!F2:F859,'P23+P24 monthly Buchungen'!D2:D859,$E37,'P23+P24 monthly Buchungen'!C2:C859,"&gt;="&amp;CG$4,'P23+P24 monthly Buchungen'!C2:C859,"&lt;"&amp;CG$5+1,'P23+P24 monthly Buchungen'!P2:P859,"Einnahmen")+SUMIFS('P23+P24 monthly Buchungen'!F2:F859,'P23+P24 monthly Buchungen'!D2:D859,$E37,'P23+P24 monthly Buchungen'!C2:C859,"&gt;="&amp;CG$4,'P23+P24 monthly Buchungen'!C2:C859,"&lt;"&amp;CG$5+1,'P23+P24 monthly Buchungen'!L2:L859,"Einnahmen")-SUMIFS('P23+P24 monthly Buchungen'!F2:F859,'P23+P24 monthly Buchungen'!D2:D859,$E37,'P23+P24 monthly Buchungen'!C2:C859,"&gt;="&amp;CG$4,'P23+P24 monthly Buchungen'!C2:C859,"&lt;"&amp;CG$5+1,'P23+P24 monthly Buchungen'!P2:P859,"Ausgaben")</f>
        <v>0</v>
      </c>
      <c r="CH37" s="21"/>
      <c r="CK37" s="26">
        <f>SUMIFS('P23+P24 monthly Buchungen'!F2:F859,'P23+P24 monthly Buchungen'!D2:D859,$E37,'P23+P24 monthly Buchungen'!C2:C859,"&gt;="&amp;CK$4,'P23+P24 monthly Buchungen'!C2:C859,"&lt;"&amp;CK$5+1,'P23+P24 monthly Buchungen'!L2:L859,"Ausgaben")-SUMIFS('P23+P24 monthly Buchungen'!F2:F859,'P23+P24 monthly Buchungen'!D2:D859,$E37,'P23+P24 monthly Buchungen'!C2:C859,"&gt;="&amp;CK$4,'P23+P24 monthly Buchungen'!C2:C859,"&lt;"&amp;CK$5+1,'P23+P24 monthly Buchungen'!P2:P859,"Einnahmen")+SUMIFS('P23+P24 monthly Buchungen'!F2:F859,'P23+P24 monthly Buchungen'!D2:D859,$E37,'P23+P24 monthly Buchungen'!C2:C859,"&gt;="&amp;CK$4,'P23+P24 monthly Buchungen'!C2:C859,"&lt;"&amp;CK$5+1,'P23+P24 monthly Buchungen'!L2:L859,"Einnahmen")-SUMIFS('P23+P24 monthly Buchungen'!F2:F859,'P23+P24 monthly Buchungen'!D2:D859,$E37,'P23+P24 monthly Buchungen'!C2:C859,"&gt;="&amp;CK$4,'P23+P24 monthly Buchungen'!C2:C859,"&lt;"&amp;CK$5+1,'P23+P24 monthly Buchungen'!P2:P859,"Ausgaben")</f>
        <v>0</v>
      </c>
      <c r="CL37" s="21"/>
      <c r="CO37" s="26">
        <f>SUMIFS('P23+P24 monthly Buchungen'!F2:F859,'P23+P24 monthly Buchungen'!D2:D859,$E37,'P23+P24 monthly Buchungen'!C2:C859,"&gt;="&amp;CO$4,'P23+P24 monthly Buchungen'!C2:C859,"&lt;"&amp;CO$5+1,'P23+P24 monthly Buchungen'!L2:L859,"Ausgaben")-SUMIFS('P23+P24 monthly Buchungen'!F2:F859,'P23+P24 monthly Buchungen'!D2:D859,$E37,'P23+P24 monthly Buchungen'!C2:C859,"&gt;="&amp;CO$4,'P23+P24 monthly Buchungen'!C2:C859,"&lt;"&amp;CO$5+1,'P23+P24 monthly Buchungen'!P2:P859,"Einnahmen")+SUMIFS('P23+P24 monthly Buchungen'!F2:F859,'P23+P24 monthly Buchungen'!D2:D859,$E37,'P23+P24 monthly Buchungen'!C2:C859,"&gt;="&amp;CO$4,'P23+P24 monthly Buchungen'!C2:C859,"&lt;"&amp;CO$5+1,'P23+P24 monthly Buchungen'!L2:L859,"Einnahmen")-SUMIFS('P23+P24 monthly Buchungen'!F2:F859,'P23+P24 monthly Buchungen'!D2:D859,$E37,'P23+P24 monthly Buchungen'!C2:C859,"&gt;="&amp;CO$4,'P23+P24 monthly Buchungen'!C2:C859,"&lt;"&amp;CO$5+1,'P23+P24 monthly Buchungen'!P2:P859,"Ausgaben")</f>
        <v>0</v>
      </c>
      <c r="CP37" s="21"/>
      <c r="CS37" s="26">
        <f>SUMIFS('P23+P24 monthly Buchungen'!F2:F859,'P23+P24 monthly Buchungen'!D2:D859,$E37,'P23+P24 monthly Buchungen'!C2:C859,"&gt;="&amp;CS$4,'P23+P24 monthly Buchungen'!C2:C859,"&lt;"&amp;CS$5+1,'P23+P24 monthly Buchungen'!L2:L859,"Ausgaben")-SUMIFS('P23+P24 monthly Buchungen'!F2:F859,'P23+P24 monthly Buchungen'!D2:D859,$E37,'P23+P24 monthly Buchungen'!C2:C859,"&gt;="&amp;CS$4,'P23+P24 monthly Buchungen'!C2:C859,"&lt;"&amp;CS$5+1,'P23+P24 monthly Buchungen'!P2:P859,"Einnahmen")+SUMIFS('P23+P24 monthly Buchungen'!F2:F859,'P23+P24 monthly Buchungen'!D2:D859,$E37,'P23+P24 monthly Buchungen'!C2:C859,"&gt;="&amp;CS$4,'P23+P24 monthly Buchungen'!C2:C859,"&lt;"&amp;CS$5+1,'P23+P24 monthly Buchungen'!L2:L859,"Einnahmen")-SUMIFS('P23+P24 monthly Buchungen'!F2:F859,'P23+P24 monthly Buchungen'!D2:D859,$E37,'P23+P24 monthly Buchungen'!C2:C859,"&gt;="&amp;CS$4,'P23+P24 monthly Buchungen'!C2:C859,"&lt;"&amp;CS$5+1,'P23+P24 monthly Buchungen'!P2:P859,"Ausgaben")</f>
        <v>0</v>
      </c>
      <c r="CT37" s="21"/>
      <c r="CW37" s="26">
        <f>SUMIFS('P23+P24 monthly Buchungen'!F2:F859,'P23+P24 monthly Buchungen'!D2:D859,$E37,'P23+P24 monthly Buchungen'!C2:C859,"&gt;="&amp;CW$4,'P23+P24 monthly Buchungen'!C2:C859,"&lt;"&amp;CW$5+1,'P23+P24 monthly Buchungen'!L2:L859,"Ausgaben")-SUMIFS('P23+P24 monthly Buchungen'!F2:F859,'P23+P24 monthly Buchungen'!D2:D859,$E37,'P23+P24 monthly Buchungen'!C2:C859,"&gt;="&amp;CW$4,'P23+P24 monthly Buchungen'!C2:C859,"&lt;"&amp;CW$5+1,'P23+P24 monthly Buchungen'!P2:P859,"Einnahmen")+SUMIFS('P23+P24 monthly Buchungen'!F2:F859,'P23+P24 monthly Buchungen'!D2:D859,$E37,'P23+P24 monthly Buchungen'!C2:C859,"&gt;="&amp;CW$4,'P23+P24 monthly Buchungen'!C2:C859,"&lt;"&amp;CW$5+1,'P23+P24 monthly Buchungen'!L2:L859,"Einnahmen")-SUMIFS('P23+P24 monthly Buchungen'!F2:F859,'P23+P24 monthly Buchungen'!D2:D859,$E37,'P23+P24 monthly Buchungen'!C2:C859,"&gt;="&amp;CW$4,'P23+P24 monthly Buchungen'!C2:C859,"&lt;"&amp;CW$5+1,'P23+P24 monthly Buchungen'!P2:P859,"Ausgaben")</f>
        <v>0</v>
      </c>
      <c r="CX37" s="21"/>
      <c r="DA37" s="26">
        <f>SUMIFS('P23+P24 monthly Buchungen'!F2:F859,'P23+P24 monthly Buchungen'!D2:D859,$E37,'P23+P24 monthly Buchungen'!C2:C859,"&gt;="&amp;DA$4,'P23+P24 monthly Buchungen'!C2:C859,"&lt;"&amp;DA$5+1,'P23+P24 monthly Buchungen'!L2:L859,"Ausgaben")-SUMIFS('P23+P24 monthly Buchungen'!F2:F859,'P23+P24 monthly Buchungen'!D2:D859,$E37,'P23+P24 monthly Buchungen'!C2:C859,"&gt;="&amp;DA$4,'P23+P24 monthly Buchungen'!C2:C859,"&lt;"&amp;DA$5+1,'P23+P24 monthly Buchungen'!P2:P859,"Einnahmen")+SUMIFS('P23+P24 monthly Buchungen'!F2:F859,'P23+P24 monthly Buchungen'!D2:D859,$E37,'P23+P24 monthly Buchungen'!C2:C859,"&gt;="&amp;DA$4,'P23+P24 monthly Buchungen'!C2:C859,"&lt;"&amp;DA$5+1,'P23+P24 monthly Buchungen'!L2:L859,"Einnahmen")-SUMIFS('P23+P24 monthly Buchungen'!F2:F859,'P23+P24 monthly Buchungen'!D2:D859,$E37,'P23+P24 monthly Buchungen'!C2:C859,"&gt;="&amp;DA$4,'P23+P24 monthly Buchungen'!C2:C859,"&lt;"&amp;DA$5+1,'P23+P24 monthly Buchungen'!P2:P859,"Ausgaben")</f>
        <v>0</v>
      </c>
      <c r="DB37" s="21"/>
      <c r="DE37" s="26">
        <f>SUMIFS('P23+P24 monthly Buchungen'!F2:F859,'P23+P24 monthly Buchungen'!D2:D859,$E37,'P23+P24 monthly Buchungen'!C2:C859,"&gt;="&amp;DE$4,'P23+P24 monthly Buchungen'!C2:C859,"&lt;"&amp;DE$5+1,'P23+P24 monthly Buchungen'!L2:L859,"Ausgaben")-SUMIFS('P23+P24 monthly Buchungen'!F2:F859,'P23+P24 monthly Buchungen'!D2:D859,$E37,'P23+P24 monthly Buchungen'!C2:C859,"&gt;="&amp;DE$4,'P23+P24 monthly Buchungen'!C2:C859,"&lt;"&amp;DE$5+1,'P23+P24 monthly Buchungen'!P2:P859,"Einnahmen")+SUMIFS('P23+P24 monthly Buchungen'!F2:F859,'P23+P24 monthly Buchungen'!D2:D859,$E37,'P23+P24 monthly Buchungen'!C2:C859,"&gt;="&amp;DE$4,'P23+P24 monthly Buchungen'!C2:C859,"&lt;"&amp;DE$5+1,'P23+P24 monthly Buchungen'!L2:L859,"Einnahmen")-SUMIFS('P23+P24 monthly Buchungen'!F2:F859,'P23+P24 monthly Buchungen'!D2:D859,$E37,'P23+P24 monthly Buchungen'!C2:C859,"&gt;="&amp;DE$4,'P23+P24 monthly Buchungen'!C2:C859,"&lt;"&amp;DE$5+1,'P23+P24 monthly Buchungen'!P2:P859,"Ausgaben")</f>
        <v>0</v>
      </c>
      <c r="DF37" s="21"/>
      <c r="DI37" s="26">
        <f>SUMIFS('P23+P24 monthly Buchungen'!F2:F859,'P23+P24 monthly Buchungen'!D2:D859,$E37,'P23+P24 monthly Buchungen'!C2:C859,"&gt;="&amp;DI$4,'P23+P24 monthly Buchungen'!C2:C859,"&lt;"&amp;DI$5+1,'P23+P24 monthly Buchungen'!L2:L859,"Ausgaben")-SUMIFS('P23+P24 monthly Buchungen'!F2:F859,'P23+P24 monthly Buchungen'!D2:D859,$E37,'P23+P24 monthly Buchungen'!C2:C859,"&gt;="&amp;DI$4,'P23+P24 monthly Buchungen'!C2:C859,"&lt;"&amp;DI$5+1,'P23+P24 monthly Buchungen'!P2:P859,"Einnahmen")+SUMIFS('P23+P24 monthly Buchungen'!F2:F859,'P23+P24 monthly Buchungen'!D2:D859,$E37,'P23+P24 monthly Buchungen'!C2:C859,"&gt;="&amp;DI$4,'P23+P24 monthly Buchungen'!C2:C859,"&lt;"&amp;DI$5+1,'P23+P24 monthly Buchungen'!L2:L859,"Einnahmen")-SUMIFS('P23+P24 monthly Buchungen'!F2:F859,'P23+P24 monthly Buchungen'!D2:D859,$E37,'P23+P24 monthly Buchungen'!C2:C859,"&gt;="&amp;DI$4,'P23+P24 monthly Buchungen'!C2:C859,"&lt;"&amp;DI$5+1,'P23+P24 monthly Buchungen'!P2:P859,"Ausgaben")</f>
        <v>0</v>
      </c>
      <c r="DJ37" s="21"/>
      <c r="DM37" s="26">
        <f>SUMIFS('P23+P24 monthly Buchungen'!F2:F859,'P23+P24 monthly Buchungen'!D2:D859,$E37,'P23+P24 monthly Buchungen'!C2:C859,"&gt;="&amp;DM$4,'P23+P24 monthly Buchungen'!C2:C859,"&lt;"&amp;DM$5+1,'P23+P24 monthly Buchungen'!L2:L859,"Ausgaben")-SUMIFS('P23+P24 monthly Buchungen'!F2:F859,'P23+P24 monthly Buchungen'!D2:D859,$E37,'P23+P24 monthly Buchungen'!C2:C859,"&gt;="&amp;DM$4,'P23+P24 monthly Buchungen'!C2:C859,"&lt;"&amp;DM$5+1,'P23+P24 monthly Buchungen'!P2:P859,"Einnahmen")+SUMIFS('P23+P24 monthly Buchungen'!F2:F859,'P23+P24 monthly Buchungen'!D2:D859,$E37,'P23+P24 monthly Buchungen'!C2:C859,"&gt;="&amp;DM$4,'P23+P24 monthly Buchungen'!C2:C859,"&lt;"&amp;DM$5+1,'P23+P24 monthly Buchungen'!L2:L859,"Einnahmen")-SUMIFS('P23+P24 monthly Buchungen'!F2:F859,'P23+P24 monthly Buchungen'!D2:D859,$E37,'P23+P24 monthly Buchungen'!C2:C859,"&gt;="&amp;DM$4,'P23+P24 monthly Buchungen'!C2:C859,"&lt;"&amp;DM$5+1,'P23+P24 monthly Buchungen'!P2:P859,"Ausgaben")</f>
        <v>0</v>
      </c>
      <c r="DN37" s="21"/>
      <c r="DQ37" s="26">
        <f>SUMIFS('P23+P24 monthly Buchungen'!F2:F859,'P23+P24 monthly Buchungen'!D2:D859,$E37,'P23+P24 monthly Buchungen'!C2:C859,"&gt;="&amp;DQ$4,'P23+P24 monthly Buchungen'!C2:C859,"&lt;"&amp;DQ$5+1,'P23+P24 monthly Buchungen'!L2:L859,"Ausgaben")-SUMIFS('P23+P24 monthly Buchungen'!F2:F859,'P23+P24 monthly Buchungen'!D2:D859,$E37,'P23+P24 monthly Buchungen'!C2:C859,"&gt;="&amp;DQ$4,'P23+P24 monthly Buchungen'!C2:C859,"&lt;"&amp;DQ$5+1,'P23+P24 monthly Buchungen'!P2:P859,"Einnahmen")+SUMIFS('P23+P24 monthly Buchungen'!F2:F859,'P23+P24 monthly Buchungen'!D2:D859,$E37,'P23+P24 monthly Buchungen'!C2:C859,"&gt;="&amp;DQ$4,'P23+P24 monthly Buchungen'!C2:C859,"&lt;"&amp;DQ$5+1,'P23+P24 monthly Buchungen'!L2:L859,"Einnahmen")-SUMIFS('P23+P24 monthly Buchungen'!F2:F859,'P23+P24 monthly Buchungen'!D2:D859,$E37,'P23+P24 monthly Buchungen'!C2:C859,"&gt;="&amp;DQ$4,'P23+P24 monthly Buchungen'!C2:C859,"&lt;"&amp;DQ$5+1,'P23+P24 monthly Buchungen'!P2:P859,"Ausgaben")</f>
        <v>0</v>
      </c>
      <c r="DR37" s="21"/>
      <c r="DU37" s="26">
        <f>SUMIFS('P23+P24 monthly Buchungen'!F2:F859,'P23+P24 monthly Buchungen'!D2:D859,$E37,'P23+P24 monthly Buchungen'!C2:C859,"&gt;="&amp;DU$4,'P23+P24 monthly Buchungen'!C2:C859,"&lt;"&amp;DU$5+1,'P23+P24 monthly Buchungen'!L2:L859,"Ausgaben")-SUMIFS('P23+P24 monthly Buchungen'!F2:F859,'P23+P24 monthly Buchungen'!D2:D859,$E37,'P23+P24 monthly Buchungen'!C2:C859,"&gt;="&amp;DU$4,'P23+P24 monthly Buchungen'!C2:C859,"&lt;"&amp;DU$5+1,'P23+P24 monthly Buchungen'!P2:P859,"Einnahmen")+SUMIFS('P23+P24 monthly Buchungen'!F2:F859,'P23+P24 monthly Buchungen'!D2:D859,$E37,'P23+P24 monthly Buchungen'!C2:C859,"&gt;="&amp;DU$4,'P23+P24 monthly Buchungen'!C2:C859,"&lt;"&amp;DU$5+1,'P23+P24 monthly Buchungen'!L2:L859,"Einnahmen")-SUMIFS('P23+P24 monthly Buchungen'!F2:F859,'P23+P24 monthly Buchungen'!D2:D859,$E37,'P23+P24 monthly Buchungen'!C2:C859,"&gt;="&amp;DU$4,'P23+P24 monthly Buchungen'!C2:C859,"&lt;"&amp;DU$5+1,'P23+P24 monthly Buchungen'!P2:P859,"Ausgaben")</f>
        <v>0</v>
      </c>
      <c r="DV37" s="21"/>
      <c r="DY37" s="29">
        <v>0</v>
      </c>
      <c r="DZ37" s="21"/>
      <c r="EC37" s="29">
        <v>0</v>
      </c>
      <c r="ED37" s="21"/>
      <c r="EG37" s="26">
        <f>SUMIFS('P23+P24 monthly Buchungen'!F2:F859,'P23+P24 monthly Buchungen'!D2:D859,$E37,'P23+P24 monthly Buchungen'!C2:C859,"&gt;="&amp;EG$4,'P23+P24 monthly Buchungen'!C2:C859,"&lt;"&amp;EG$5+1,'P23+P24 monthly Buchungen'!L2:L859,"Ausgaben")-SUMIFS('P23+P24 monthly Buchungen'!F2:F859,'P23+P24 monthly Buchungen'!D2:D859,$E37,'P23+P24 monthly Buchungen'!C2:C859,"&gt;="&amp;EG$4,'P23+P24 monthly Buchungen'!C2:C859,"&lt;"&amp;EG$5+1,'P23+P24 monthly Buchungen'!P2:P859,"Einnahmen")+SUMIFS('P23+P24 monthly Buchungen'!F2:F859,'P23+P24 monthly Buchungen'!D2:D859,$E37,'P23+P24 monthly Buchungen'!C2:C859,"&gt;="&amp;EG$4,'P23+P24 monthly Buchungen'!C2:C859,"&lt;"&amp;EG$5+1,'P23+P24 monthly Buchungen'!L2:L859,"Einnahmen")-SUMIFS('P23+P24 monthly Buchungen'!F2:F859,'P23+P24 monthly Buchungen'!D2:D859,$E37,'P23+P24 monthly Buchungen'!C2:C859,"&gt;="&amp;EG$4,'P23+P24 monthly Buchungen'!C2:C859,"&lt;"&amp;EG$5+1,'P23+P24 monthly Buchungen'!P2:P859,"Ausgaben")</f>
        <v>0</v>
      </c>
      <c r="EH37" s="21"/>
      <c r="EK37" s="26">
        <f>SUMIFS('P23+P24 monthly Buchungen'!F2:F859,'P23+P24 monthly Buchungen'!D2:D859,$E37,'P23+P24 monthly Buchungen'!C2:C859,"&gt;="&amp;EK$4,'P23+P24 monthly Buchungen'!C2:C859,"&lt;"&amp;EK$5+1,'P23+P24 monthly Buchungen'!L2:L859,"Ausgaben")-SUMIFS('P23+P24 monthly Buchungen'!F2:F859,'P23+P24 monthly Buchungen'!D2:D859,$E37,'P23+P24 monthly Buchungen'!C2:C859,"&gt;="&amp;EK$4,'P23+P24 monthly Buchungen'!C2:C859,"&lt;"&amp;EK$5+1,'P23+P24 monthly Buchungen'!P2:P859,"Einnahmen")+SUMIFS('P23+P24 monthly Buchungen'!F2:F859,'P23+P24 monthly Buchungen'!D2:D859,$E37,'P23+P24 monthly Buchungen'!C2:C859,"&gt;="&amp;EK$4,'P23+P24 monthly Buchungen'!C2:C859,"&lt;"&amp;EK$5+1,'P23+P24 monthly Buchungen'!L2:L859,"Einnahmen")-SUMIFS('P23+P24 monthly Buchungen'!F2:F859,'P23+P24 monthly Buchungen'!D2:D859,$E37,'P23+P24 monthly Buchungen'!C2:C859,"&gt;="&amp;EK$4,'P23+P24 monthly Buchungen'!C2:C859,"&lt;"&amp;EK$5+1,'P23+P24 monthly Buchungen'!P2:P859,"Ausgaben")</f>
        <v>0</v>
      </c>
      <c r="EL37" s="21"/>
      <c r="EO37" s="26">
        <f>SUMIFS('P23+P24 monthly Buchungen'!F2:F859,'P23+P24 monthly Buchungen'!D2:D859,$E37,'P23+P24 monthly Buchungen'!C2:C859,"&gt;="&amp;EO$4,'P23+P24 monthly Buchungen'!C2:C859,"&lt;"&amp;EO$5+1,'P23+P24 monthly Buchungen'!L2:L859,"Ausgaben")-SUMIFS('P23+P24 monthly Buchungen'!F2:F859,'P23+P24 monthly Buchungen'!D2:D859,$E37,'P23+P24 monthly Buchungen'!C2:C859,"&gt;="&amp;EO$4,'P23+P24 monthly Buchungen'!C2:C859,"&lt;"&amp;EO$5+1,'P23+P24 monthly Buchungen'!P2:P859,"Einnahmen")+SUMIFS('P23+P24 monthly Buchungen'!F2:F859,'P23+P24 monthly Buchungen'!D2:D859,$E37,'P23+P24 monthly Buchungen'!C2:C859,"&gt;="&amp;EO$4,'P23+P24 monthly Buchungen'!C2:C859,"&lt;"&amp;EO$5+1,'P23+P24 monthly Buchungen'!L2:L859,"Einnahmen")-SUMIFS('P23+P24 monthly Buchungen'!F2:F859,'P23+P24 monthly Buchungen'!D2:D859,$E37,'P23+P24 monthly Buchungen'!C2:C859,"&gt;="&amp;EO$4,'P23+P24 monthly Buchungen'!C2:C859,"&lt;"&amp;EO$5+1,'P23+P24 monthly Buchungen'!P2:P859,"Ausgaben")</f>
        <v>0</v>
      </c>
      <c r="EP37" s="21"/>
      <c r="ES37" s="26">
        <f>SUMIFS('P23+P24 monthly Buchungen'!F2:F859,'P23+P24 monthly Buchungen'!D2:D859,$E37,'P23+P24 monthly Buchungen'!C2:C859,"&gt;="&amp;ES$4,'P23+P24 monthly Buchungen'!C2:C859,"&lt;"&amp;ES$5+1,'P23+P24 monthly Buchungen'!L2:L859,"Ausgaben")-SUMIFS('P23+P24 monthly Buchungen'!F2:F859,'P23+P24 monthly Buchungen'!D2:D859,$E37,'P23+P24 monthly Buchungen'!C2:C859,"&gt;="&amp;ES$4,'P23+P24 monthly Buchungen'!C2:C859,"&lt;"&amp;ES$5+1,'P23+P24 monthly Buchungen'!P2:P859,"Einnahmen")+SUMIFS('P23+P24 monthly Buchungen'!F2:F859,'P23+P24 monthly Buchungen'!D2:D859,$E37,'P23+P24 monthly Buchungen'!C2:C859,"&gt;="&amp;ES$4,'P23+P24 monthly Buchungen'!C2:C859,"&lt;"&amp;ES$5+1,'P23+P24 monthly Buchungen'!L2:L859,"Einnahmen")-SUMIFS('P23+P24 monthly Buchungen'!F2:F859,'P23+P24 monthly Buchungen'!D2:D859,$E37,'P23+P24 monthly Buchungen'!C2:C859,"&gt;="&amp;ES$4,'P23+P24 monthly Buchungen'!C2:C859,"&lt;"&amp;ES$5+1,'P23+P24 monthly Buchungen'!P2:P859,"Ausgaben")</f>
        <v>0</v>
      </c>
      <c r="ET37" s="21"/>
      <c r="EW37" s="26">
        <f>SUMIFS('P23+P24 monthly Buchungen'!F2:F859,'P23+P24 monthly Buchungen'!D2:D859,$E37,'P23+P24 monthly Buchungen'!C2:C859,"&gt;="&amp;EW$4,'P23+P24 monthly Buchungen'!C2:C859,"&lt;"&amp;EW$5+1,'P23+P24 monthly Buchungen'!L2:L859,"Ausgaben")-SUMIFS('P23+P24 monthly Buchungen'!F2:F859,'P23+P24 monthly Buchungen'!D2:D859,$E37,'P23+P24 monthly Buchungen'!C2:C859,"&gt;="&amp;EW$4,'P23+P24 monthly Buchungen'!C2:C859,"&lt;"&amp;EW$5+1,'P23+P24 monthly Buchungen'!P2:P859,"Einnahmen")+SUMIFS('P23+P24 monthly Buchungen'!F2:F859,'P23+P24 monthly Buchungen'!D2:D859,$E37,'P23+P24 monthly Buchungen'!C2:C859,"&gt;="&amp;EW$4,'P23+P24 monthly Buchungen'!C2:C859,"&lt;"&amp;EW$5+1,'P23+P24 monthly Buchungen'!L2:L859,"Einnahmen")-SUMIFS('P23+P24 monthly Buchungen'!F2:F859,'P23+P24 monthly Buchungen'!D2:D859,$E37,'P23+P24 monthly Buchungen'!C2:C859,"&gt;="&amp;EW$4,'P23+P24 monthly Buchungen'!C2:C859,"&lt;"&amp;EW$5+1,'P23+P24 monthly Buchungen'!P2:P859,"Ausgaben")</f>
        <v>0</v>
      </c>
      <c r="EX37" s="21"/>
      <c r="FA37" s="26">
        <f>SUMIFS('P23+P24 monthly Buchungen'!F2:F859,'P23+P24 monthly Buchungen'!D2:D859,$E37,'P23+P24 monthly Buchungen'!C2:C859,"&gt;="&amp;FA$4,'P23+P24 monthly Buchungen'!C2:C859,"&lt;"&amp;FA$5+1,'P23+P24 monthly Buchungen'!L2:L859,"Ausgaben")-SUMIFS('P23+P24 monthly Buchungen'!F2:F859,'P23+P24 monthly Buchungen'!D2:D859,$E37,'P23+P24 monthly Buchungen'!C2:C859,"&gt;="&amp;FA$4,'P23+P24 monthly Buchungen'!C2:C859,"&lt;"&amp;FA$5+1,'P23+P24 monthly Buchungen'!P2:P859,"Einnahmen")+SUMIFS('P23+P24 monthly Buchungen'!F2:F859,'P23+P24 monthly Buchungen'!D2:D859,$E37,'P23+P24 monthly Buchungen'!C2:C859,"&gt;="&amp;FA$4,'P23+P24 monthly Buchungen'!C2:C859,"&lt;"&amp;FA$5+1,'P23+P24 monthly Buchungen'!L2:L859,"Einnahmen")-SUMIFS('P23+P24 monthly Buchungen'!F2:F859,'P23+P24 monthly Buchungen'!D2:D859,$E37,'P23+P24 monthly Buchungen'!C2:C859,"&gt;="&amp;FA$4,'P23+P24 monthly Buchungen'!C2:C859,"&lt;"&amp;FA$5+1,'P23+P24 monthly Buchungen'!P2:P859,"Ausgaben")</f>
        <v>0</v>
      </c>
      <c r="FB37" s="21"/>
      <c r="FE37" s="26">
        <f>SUMIFS('P23+P24 monthly Buchungen'!F2:F859,'P23+P24 monthly Buchungen'!D2:D859,$E37,'P23+P24 monthly Buchungen'!C2:C859,"&gt;="&amp;FE$4,'P23+P24 monthly Buchungen'!C2:C859,"&lt;"&amp;FE$5+1,'P23+P24 monthly Buchungen'!L2:L859,"Ausgaben")-SUMIFS('P23+P24 monthly Buchungen'!F2:F859,'P23+P24 monthly Buchungen'!D2:D859,$E37,'P23+P24 monthly Buchungen'!C2:C859,"&gt;="&amp;FE$4,'P23+P24 monthly Buchungen'!C2:C859,"&lt;"&amp;FE$5+1,'P23+P24 monthly Buchungen'!P2:P859,"Einnahmen")+SUMIFS('P23+P24 monthly Buchungen'!F2:F859,'P23+P24 monthly Buchungen'!D2:D859,$E37,'P23+P24 monthly Buchungen'!C2:C859,"&gt;="&amp;FE$4,'P23+P24 monthly Buchungen'!C2:C859,"&lt;"&amp;FE$5+1,'P23+P24 monthly Buchungen'!L2:L859,"Einnahmen")-SUMIFS('P23+P24 monthly Buchungen'!F2:F859,'P23+P24 monthly Buchungen'!D2:D859,$E37,'P23+P24 monthly Buchungen'!C2:C859,"&gt;="&amp;FE$4,'P23+P24 monthly Buchungen'!C2:C859,"&lt;"&amp;FE$5+1,'P23+P24 monthly Buchungen'!P2:P859,"Ausgaben")</f>
        <v>0</v>
      </c>
      <c r="FF37" s="21"/>
      <c r="FI37" s="26">
        <f>SUMIFS('P23+P24 monthly Buchungen'!F2:F859,'P23+P24 monthly Buchungen'!D2:D859,$E37,'P23+P24 monthly Buchungen'!C2:C859,"&gt;="&amp;FI$4,'P23+P24 monthly Buchungen'!C2:C859,"&lt;"&amp;FI$5+1,'P23+P24 monthly Buchungen'!L2:L859,"Ausgaben")-SUMIFS('P23+P24 monthly Buchungen'!F2:F859,'P23+P24 monthly Buchungen'!D2:D859,$E37,'P23+P24 monthly Buchungen'!C2:C859,"&gt;="&amp;FI$4,'P23+P24 monthly Buchungen'!C2:C859,"&lt;"&amp;FI$5+1,'P23+P24 monthly Buchungen'!P2:P859,"Einnahmen")+SUMIFS('P23+P24 monthly Buchungen'!F2:F859,'P23+P24 monthly Buchungen'!D2:D859,$E37,'P23+P24 monthly Buchungen'!C2:C859,"&gt;="&amp;FI$4,'P23+P24 monthly Buchungen'!C2:C859,"&lt;"&amp;FI$5+1,'P23+P24 monthly Buchungen'!L2:L859,"Einnahmen")-SUMIFS('P23+P24 monthly Buchungen'!F2:F859,'P23+P24 monthly Buchungen'!D2:D859,$E37,'P23+P24 monthly Buchungen'!C2:C859,"&gt;="&amp;FI$4,'P23+P24 monthly Buchungen'!C2:C859,"&lt;"&amp;FI$5+1,'P23+P24 monthly Buchungen'!P2:P859,"Ausgaben")</f>
        <v>0</v>
      </c>
      <c r="FJ37" s="21"/>
      <c r="FM37" s="26">
        <f>SUMIFS('P23+P24 monthly Buchungen'!F2:F859,'P23+P24 monthly Buchungen'!D2:D859,$E37,'P23+P24 monthly Buchungen'!C2:C859,"&gt;="&amp;FM$4,'P23+P24 monthly Buchungen'!C2:C859,"&lt;"&amp;FM$5+1,'P23+P24 monthly Buchungen'!L2:L859,"Ausgaben")-SUMIFS('P23+P24 monthly Buchungen'!F2:F859,'P23+P24 monthly Buchungen'!D2:D859,$E37,'P23+P24 monthly Buchungen'!C2:C859,"&gt;="&amp;FM$4,'P23+P24 monthly Buchungen'!C2:C859,"&lt;"&amp;FM$5+1,'P23+P24 monthly Buchungen'!P2:P859,"Einnahmen")+SUMIFS('P23+P24 monthly Buchungen'!F2:F859,'P23+P24 monthly Buchungen'!D2:D859,$E37,'P23+P24 monthly Buchungen'!C2:C859,"&gt;="&amp;FM$4,'P23+P24 monthly Buchungen'!C2:C859,"&lt;"&amp;FM$5+1,'P23+P24 monthly Buchungen'!L2:L859,"Einnahmen")-SUMIFS('P23+P24 monthly Buchungen'!F2:F859,'P23+P24 monthly Buchungen'!D2:D859,$E37,'P23+P24 monthly Buchungen'!C2:C859,"&gt;="&amp;FM$4,'P23+P24 monthly Buchungen'!C2:C859,"&lt;"&amp;FM$5+1,'P23+P24 monthly Buchungen'!P2:P859,"Ausgaben")</f>
        <v>0</v>
      </c>
      <c r="FN37" s="21"/>
      <c r="FQ37" s="26">
        <f>SUMIFS('P23+P24 monthly Buchungen'!F2:F859,'P23+P24 monthly Buchungen'!D2:D859,$E37,'P23+P24 monthly Buchungen'!C2:C859,"&gt;="&amp;FQ$4,'P23+P24 monthly Buchungen'!C2:C859,"&lt;"&amp;FQ$5+1,'P23+P24 monthly Buchungen'!L2:L859,"Ausgaben")-SUMIFS('P23+P24 monthly Buchungen'!F2:F859,'P23+P24 monthly Buchungen'!D2:D859,$E37,'P23+P24 monthly Buchungen'!C2:C859,"&gt;="&amp;FQ$4,'P23+P24 monthly Buchungen'!C2:C859,"&lt;"&amp;FQ$5+1,'P23+P24 monthly Buchungen'!P2:P859,"Einnahmen")+SUMIFS('P23+P24 monthly Buchungen'!F2:F859,'P23+P24 monthly Buchungen'!D2:D859,$E37,'P23+P24 monthly Buchungen'!C2:C859,"&gt;="&amp;FQ$4,'P23+P24 monthly Buchungen'!C2:C859,"&lt;"&amp;FQ$5+1,'P23+P24 monthly Buchungen'!L2:L859,"Einnahmen")-SUMIFS('P23+P24 monthly Buchungen'!F2:F859,'P23+P24 monthly Buchungen'!D2:D859,$E37,'P23+P24 monthly Buchungen'!C2:C859,"&gt;="&amp;FQ$4,'P23+P24 monthly Buchungen'!C2:C859,"&lt;"&amp;FQ$5+1,'P23+P24 monthly Buchungen'!P2:P859,"Ausgaben")</f>
        <v>0</v>
      </c>
      <c r="FR37" s="21"/>
      <c r="FU37" s="26">
        <f>SUMIFS('P23+P24 monthly Buchungen'!F2:F859,'P23+P24 monthly Buchungen'!D2:D859,$E37,'P23+P24 monthly Buchungen'!C2:C859,"&gt;="&amp;FU$4,'P23+P24 monthly Buchungen'!C2:C859,"&lt;"&amp;FU$5+1,'P23+P24 monthly Buchungen'!L2:L859,"Ausgaben")-SUMIFS('P23+P24 monthly Buchungen'!F2:F859,'P23+P24 monthly Buchungen'!D2:D859,$E37,'P23+P24 monthly Buchungen'!C2:C859,"&gt;="&amp;FU$4,'P23+P24 monthly Buchungen'!C2:C859,"&lt;"&amp;FU$5+1,'P23+P24 monthly Buchungen'!P2:P859,"Einnahmen")+SUMIFS('P23+P24 monthly Buchungen'!F2:F859,'P23+P24 monthly Buchungen'!D2:D859,$E37,'P23+P24 monthly Buchungen'!C2:C859,"&gt;="&amp;FU$4,'P23+P24 monthly Buchungen'!C2:C859,"&lt;"&amp;FU$5+1,'P23+P24 monthly Buchungen'!L2:L859,"Einnahmen")-SUMIFS('P23+P24 monthly Buchungen'!F2:F859,'P23+P24 monthly Buchungen'!D2:D859,$E37,'P23+P24 monthly Buchungen'!C2:C859,"&gt;="&amp;FU$4,'P23+P24 monthly Buchungen'!C2:C859,"&lt;"&amp;FU$5+1,'P23+P24 monthly Buchungen'!P2:P859,"Ausgaben")</f>
        <v>0</v>
      </c>
      <c r="FV37" s="21"/>
      <c r="FY37" s="26">
        <f>SUMIFS('P23+P24 monthly Buchungen'!F2:F859,'P23+P24 monthly Buchungen'!D2:D859,$E37,'P23+P24 monthly Buchungen'!C2:C859,"&gt;="&amp;FY$4,'P23+P24 monthly Buchungen'!C2:C859,"&lt;"&amp;FY$5+1,'P23+P24 monthly Buchungen'!L2:L859,"Ausgaben")-SUMIFS('P23+P24 monthly Buchungen'!F2:F859,'P23+P24 monthly Buchungen'!D2:D859,$E37,'P23+P24 monthly Buchungen'!C2:C859,"&gt;="&amp;FY$4,'P23+P24 monthly Buchungen'!C2:C859,"&lt;"&amp;FY$5+1,'P23+P24 monthly Buchungen'!P2:P859,"Einnahmen")+SUMIFS('P23+P24 monthly Buchungen'!F2:F859,'P23+P24 monthly Buchungen'!D2:D859,$E37,'P23+P24 monthly Buchungen'!C2:C859,"&gt;="&amp;FY$4,'P23+P24 monthly Buchungen'!C2:C859,"&lt;"&amp;FY$5+1,'P23+P24 monthly Buchungen'!L2:L859,"Einnahmen")-SUMIFS('P23+P24 monthly Buchungen'!F2:F859,'P23+P24 monthly Buchungen'!D2:D859,$E37,'P23+P24 monthly Buchungen'!C2:C859,"&gt;="&amp;FY$4,'P23+P24 monthly Buchungen'!C2:C859,"&lt;"&amp;FY$5+1,'P23+P24 monthly Buchungen'!P2:P859,"Ausgaben")</f>
        <v>0</v>
      </c>
      <c r="FZ37" s="21"/>
      <c r="GC37" s="26">
        <f>SUMIFS('P23+P24 monthly Buchungen'!F2:F859,'P23+P24 monthly Buchungen'!D2:D859,$E37,'P23+P24 monthly Buchungen'!C2:C859,"&gt;="&amp;GC$4,'P23+P24 monthly Buchungen'!C2:C859,"&lt;"&amp;GC$5+1,'P23+P24 monthly Buchungen'!L2:L859,"Ausgaben")-SUMIFS('P23+P24 monthly Buchungen'!F2:F859,'P23+P24 monthly Buchungen'!D2:D859,$E37,'P23+P24 monthly Buchungen'!C2:C859,"&gt;="&amp;GC$4,'P23+P24 monthly Buchungen'!C2:C859,"&lt;"&amp;GC$5+1,'P23+P24 monthly Buchungen'!P2:P859,"Einnahmen")+SUMIFS('P23+P24 monthly Buchungen'!F2:F859,'P23+P24 monthly Buchungen'!D2:D859,$E37,'P23+P24 monthly Buchungen'!C2:C859,"&gt;="&amp;GC$4,'P23+P24 monthly Buchungen'!C2:C859,"&lt;"&amp;GC$5+1,'P23+P24 monthly Buchungen'!L2:L859,"Einnahmen")-SUMIFS('P23+P24 monthly Buchungen'!F2:F859,'P23+P24 monthly Buchungen'!D2:D859,$E37,'P23+P24 monthly Buchungen'!C2:C859,"&gt;="&amp;GC$4,'P23+P24 monthly Buchungen'!C2:C859,"&lt;"&amp;GC$5+1,'P23+P24 monthly Buchungen'!P2:P859,"Ausgaben")</f>
        <v>0</v>
      </c>
    </row>
    <row r="38" spans="2:185" ht="16" x14ac:dyDescent="0.2">
      <c r="D38" s="27" t="s">
        <v>5875</v>
      </c>
      <c r="E38" s="27"/>
      <c r="F38" s="28"/>
      <c r="G38" s="27"/>
      <c r="H38" s="42">
        <f>I39</f>
        <v>0</v>
      </c>
      <c r="I38" s="43"/>
      <c r="J38" s="28"/>
      <c r="K38" s="27"/>
      <c r="L38" s="42">
        <v>2700</v>
      </c>
      <c r="M38" s="43"/>
      <c r="N38" s="28"/>
      <c r="O38" s="27"/>
      <c r="P38" s="42">
        <v>2700</v>
      </c>
      <c r="Q38" s="43"/>
      <c r="R38" s="28"/>
      <c r="S38" s="27"/>
      <c r="T38" s="42">
        <f>U39</f>
        <v>0</v>
      </c>
      <c r="U38" s="43"/>
      <c r="V38" s="28"/>
      <c r="W38" s="27"/>
      <c r="X38" s="42">
        <f>Y39</f>
        <v>721.81</v>
      </c>
      <c r="Y38" s="43"/>
      <c r="Z38" s="28"/>
      <c r="AA38" s="27"/>
      <c r="AB38" s="42">
        <f>AC39</f>
        <v>0</v>
      </c>
      <c r="AC38" s="43"/>
      <c r="AD38" s="28"/>
      <c r="AE38" s="27"/>
      <c r="AF38" s="42">
        <f>AG39</f>
        <v>0</v>
      </c>
      <c r="AG38" s="43"/>
      <c r="AH38" s="28"/>
      <c r="AI38" s="27"/>
      <c r="AJ38" s="42">
        <f>AK39</f>
        <v>0</v>
      </c>
      <c r="AK38" s="43"/>
      <c r="AL38" s="28"/>
      <c r="AM38" s="27"/>
      <c r="AN38" s="42">
        <f>AO39</f>
        <v>0</v>
      </c>
      <c r="AO38" s="43"/>
      <c r="AP38" s="28"/>
      <c r="AQ38" s="27"/>
      <c r="AR38" s="42">
        <f>AS39</f>
        <v>0</v>
      </c>
      <c r="AS38" s="43"/>
      <c r="AT38" s="28"/>
      <c r="AU38" s="27"/>
      <c r="AV38" s="42">
        <f>AW39</f>
        <v>0</v>
      </c>
      <c r="AW38" s="43"/>
      <c r="AX38" s="28"/>
      <c r="AY38" s="27"/>
      <c r="AZ38" s="42">
        <f>BA39</f>
        <v>0</v>
      </c>
      <c r="BA38" s="43"/>
      <c r="BB38" s="28"/>
      <c r="BC38" s="27"/>
      <c r="BD38" s="42">
        <f>BE39</f>
        <v>0</v>
      </c>
      <c r="BE38" s="43"/>
      <c r="BF38" s="28"/>
      <c r="BG38" s="27"/>
      <c r="BH38" s="42">
        <f>BI39</f>
        <v>0</v>
      </c>
      <c r="BI38" s="43"/>
      <c r="BJ38" s="28"/>
      <c r="BK38" s="27"/>
      <c r="BL38" s="42">
        <f>BM39</f>
        <v>0</v>
      </c>
      <c r="BM38" s="43"/>
      <c r="BN38" s="28"/>
      <c r="BO38" s="27"/>
      <c r="BP38" s="42">
        <f>BQ39</f>
        <v>0</v>
      </c>
      <c r="BQ38" s="43"/>
      <c r="BR38" s="28"/>
      <c r="BS38" s="27"/>
      <c r="BT38" s="42">
        <v>0</v>
      </c>
      <c r="BU38" s="43"/>
      <c r="BV38" s="28"/>
      <c r="BW38" s="27"/>
      <c r="BX38" s="42">
        <v>0</v>
      </c>
      <c r="BY38" s="43"/>
      <c r="BZ38" s="28"/>
      <c r="CA38" s="27"/>
      <c r="CB38" s="42">
        <f>CC39</f>
        <v>0</v>
      </c>
      <c r="CC38" s="43"/>
      <c r="CD38" s="28"/>
      <c r="CE38" s="27"/>
      <c r="CF38" s="42">
        <f>CG39</f>
        <v>0</v>
      </c>
      <c r="CG38" s="43"/>
      <c r="CH38" s="28"/>
      <c r="CI38" s="27"/>
      <c r="CJ38" s="42">
        <f>CK39</f>
        <v>0</v>
      </c>
      <c r="CK38" s="43"/>
      <c r="CL38" s="28"/>
      <c r="CM38" s="27"/>
      <c r="CN38" s="42">
        <f>CO39</f>
        <v>0</v>
      </c>
      <c r="CO38" s="43"/>
      <c r="CP38" s="28"/>
      <c r="CQ38" s="27"/>
      <c r="CR38" s="42">
        <f>CS39</f>
        <v>0</v>
      </c>
      <c r="CS38" s="43"/>
      <c r="CT38" s="28"/>
      <c r="CU38" s="27"/>
      <c r="CV38" s="42">
        <f>CW39</f>
        <v>0</v>
      </c>
      <c r="CW38" s="43"/>
      <c r="CX38" s="28"/>
      <c r="CY38" s="27"/>
      <c r="CZ38" s="42">
        <f>DA39</f>
        <v>0</v>
      </c>
      <c r="DA38" s="43"/>
      <c r="DB38" s="28"/>
      <c r="DC38" s="27"/>
      <c r="DD38" s="42">
        <f>DE39</f>
        <v>0</v>
      </c>
      <c r="DE38" s="43"/>
      <c r="DF38" s="28"/>
      <c r="DG38" s="27"/>
      <c r="DH38" s="42">
        <f>DI39</f>
        <v>0</v>
      </c>
      <c r="DI38" s="43"/>
      <c r="DJ38" s="28"/>
      <c r="DK38" s="27"/>
      <c r="DL38" s="42">
        <f>DM39</f>
        <v>0</v>
      </c>
      <c r="DM38" s="43"/>
      <c r="DN38" s="28"/>
      <c r="DO38" s="27"/>
      <c r="DP38" s="42">
        <f>DQ39</f>
        <v>0</v>
      </c>
      <c r="DQ38" s="43"/>
      <c r="DR38" s="28"/>
      <c r="DS38" s="27"/>
      <c r="DT38" s="42">
        <f>DU39</f>
        <v>0</v>
      </c>
      <c r="DU38" s="43"/>
      <c r="DV38" s="28"/>
      <c r="DW38" s="27"/>
      <c r="DX38" s="42">
        <v>0</v>
      </c>
      <c r="DY38" s="43"/>
      <c r="DZ38" s="28"/>
      <c r="EA38" s="27"/>
      <c r="EB38" s="42">
        <v>0</v>
      </c>
      <c r="EC38" s="43"/>
      <c r="ED38" s="28"/>
      <c r="EE38" s="27"/>
      <c r="EF38" s="42">
        <f>EG39</f>
        <v>0</v>
      </c>
      <c r="EG38" s="43"/>
      <c r="EH38" s="28"/>
      <c r="EI38" s="27"/>
      <c r="EJ38" s="42">
        <f>EK39</f>
        <v>0</v>
      </c>
      <c r="EK38" s="43"/>
      <c r="EL38" s="28"/>
      <c r="EM38" s="27"/>
      <c r="EN38" s="42">
        <f>EO39</f>
        <v>0</v>
      </c>
      <c r="EO38" s="43"/>
      <c r="EP38" s="28"/>
      <c r="EQ38" s="27"/>
      <c r="ER38" s="42">
        <f>ES39</f>
        <v>0</v>
      </c>
      <c r="ES38" s="43"/>
      <c r="ET38" s="28"/>
      <c r="EU38" s="27"/>
      <c r="EV38" s="42">
        <f>EW39</f>
        <v>0</v>
      </c>
      <c r="EW38" s="43"/>
      <c r="EX38" s="28"/>
      <c r="EY38" s="27"/>
      <c r="EZ38" s="42">
        <f>FA39</f>
        <v>0</v>
      </c>
      <c r="FA38" s="43"/>
      <c r="FB38" s="28"/>
      <c r="FC38" s="27"/>
      <c r="FD38" s="42">
        <f>FE39</f>
        <v>0</v>
      </c>
      <c r="FE38" s="43"/>
      <c r="FF38" s="28"/>
      <c r="FG38" s="27"/>
      <c r="FH38" s="42">
        <f>FI39</f>
        <v>0</v>
      </c>
      <c r="FI38" s="43"/>
      <c r="FJ38" s="28"/>
      <c r="FK38" s="27"/>
      <c r="FL38" s="42">
        <f>FM39</f>
        <v>0</v>
      </c>
      <c r="FM38" s="43"/>
      <c r="FN38" s="28"/>
      <c r="FO38" s="27"/>
      <c r="FP38" s="42">
        <f>FQ39</f>
        <v>0</v>
      </c>
      <c r="FQ38" s="43"/>
      <c r="FR38" s="28"/>
      <c r="FS38" s="27"/>
      <c r="FT38" s="42">
        <f>FU39</f>
        <v>0</v>
      </c>
      <c r="FU38" s="43"/>
      <c r="FV38" s="28"/>
      <c r="FW38" s="27"/>
      <c r="FX38" s="42">
        <f>FY39</f>
        <v>0</v>
      </c>
      <c r="FY38" s="43"/>
      <c r="FZ38" s="28"/>
      <c r="GA38" s="27"/>
      <c r="GB38" s="42">
        <f>GC39</f>
        <v>0</v>
      </c>
      <c r="GC38" s="43"/>
    </row>
    <row r="39" spans="2:185" x14ac:dyDescent="0.2">
      <c r="D39" t="s">
        <v>5559</v>
      </c>
      <c r="E39" t="s">
        <v>1941</v>
      </c>
      <c r="F39" s="21"/>
      <c r="I39" s="22"/>
      <c r="J39" s="21"/>
      <c r="M39" s="29">
        <v>2700</v>
      </c>
      <c r="N39" s="21"/>
      <c r="Q39" s="29">
        <v>2700</v>
      </c>
      <c r="R39" s="21"/>
      <c r="U39" s="26">
        <f>SUMIFS('P23+P24 monthly Buchungen'!F2:F859,'P23+P24 monthly Buchungen'!D2:D859,$E39,'P23+P24 monthly Buchungen'!C2:C859,"&gt;="&amp;U$4,'P23+P24 monthly Buchungen'!C2:C859,"&lt;"&amp;U$5+1,'P23+P24 monthly Buchungen'!L2:L859,"Ausgaben")-SUMIFS('P23+P24 monthly Buchungen'!F2:F859,'P23+P24 monthly Buchungen'!D2:D859,$E39,'P23+P24 monthly Buchungen'!C2:C859,"&gt;="&amp;U$4,'P23+P24 monthly Buchungen'!C2:C859,"&lt;"&amp;U$5+1,'P23+P24 monthly Buchungen'!P2:P859,"Einnahmen")+SUMIFS('P23+P24 monthly Buchungen'!F2:F859,'P23+P24 monthly Buchungen'!D2:D859,$E39,'P23+P24 monthly Buchungen'!C2:C859,"&gt;="&amp;U$4,'P23+P24 monthly Buchungen'!C2:C859,"&lt;"&amp;U$5+1,'P23+P24 monthly Buchungen'!L2:L859,"Einnahmen")-SUMIFS('P23+P24 monthly Buchungen'!F2:F859,'P23+P24 monthly Buchungen'!D2:D859,$E39,'P23+P24 monthly Buchungen'!C2:C859,"&gt;="&amp;U$4,'P23+P24 monthly Buchungen'!C2:C859,"&lt;"&amp;U$5+1,'P23+P24 monthly Buchungen'!P2:P859,"Ausgaben")</f>
        <v>0</v>
      </c>
      <c r="V39" s="21"/>
      <c r="Y39" s="26">
        <f>SUMIFS('P23+P24 monthly Buchungen'!F2:F859,'P23+P24 monthly Buchungen'!D2:D859,$E39,'P23+P24 monthly Buchungen'!C2:C859,"&gt;="&amp;Y$4,'P23+P24 monthly Buchungen'!C2:C859,"&lt;"&amp;Y$5+1,'P23+P24 monthly Buchungen'!L2:L859,"Ausgaben")-SUMIFS('P23+P24 monthly Buchungen'!F2:F859,'P23+P24 monthly Buchungen'!D2:D859,$E39,'P23+P24 monthly Buchungen'!C2:C859,"&gt;="&amp;Y$4,'P23+P24 monthly Buchungen'!C2:C859,"&lt;"&amp;Y$5+1,'P23+P24 monthly Buchungen'!P2:P859,"Einnahmen")+SUMIFS('P23+P24 monthly Buchungen'!F2:F859,'P23+P24 monthly Buchungen'!D2:D859,$E39,'P23+P24 monthly Buchungen'!C2:C859,"&gt;="&amp;Y$4,'P23+P24 monthly Buchungen'!C2:C859,"&lt;"&amp;Y$5+1,'P23+P24 monthly Buchungen'!L2:L859,"Einnahmen")-SUMIFS('P23+P24 monthly Buchungen'!F2:F859,'P23+P24 monthly Buchungen'!D2:D859,$E39,'P23+P24 monthly Buchungen'!C2:C859,"&gt;="&amp;Y$4,'P23+P24 monthly Buchungen'!C2:C859,"&lt;"&amp;Y$5+1,'P23+P24 monthly Buchungen'!P2:P859,"Ausgaben")</f>
        <v>721.81</v>
      </c>
      <c r="Z39" s="21"/>
      <c r="AC39" s="26">
        <f>SUMIFS('P23+P24 monthly Buchungen'!F2:F859,'P23+P24 monthly Buchungen'!D2:D859,$E39,'P23+P24 monthly Buchungen'!C2:C859,"&gt;="&amp;AC$4,'P23+P24 monthly Buchungen'!C2:C859,"&lt;"&amp;AC$5+1,'P23+P24 monthly Buchungen'!L2:L859,"Ausgaben")-SUMIFS('P23+P24 monthly Buchungen'!F2:F859,'P23+P24 monthly Buchungen'!D2:D859,$E39,'P23+P24 monthly Buchungen'!C2:C859,"&gt;="&amp;AC$4,'P23+P24 monthly Buchungen'!C2:C859,"&lt;"&amp;AC$5+1,'P23+P24 monthly Buchungen'!P2:P859,"Einnahmen")+SUMIFS('P23+P24 monthly Buchungen'!F2:F859,'P23+P24 monthly Buchungen'!D2:D859,$E39,'P23+P24 monthly Buchungen'!C2:C859,"&gt;="&amp;AC$4,'P23+P24 monthly Buchungen'!C2:C859,"&lt;"&amp;AC$5+1,'P23+P24 monthly Buchungen'!L2:L859,"Einnahmen")-SUMIFS('P23+P24 monthly Buchungen'!F2:F859,'P23+P24 monthly Buchungen'!D2:D859,$E39,'P23+P24 monthly Buchungen'!C2:C859,"&gt;="&amp;AC$4,'P23+P24 monthly Buchungen'!C2:C859,"&lt;"&amp;AC$5+1,'P23+P24 monthly Buchungen'!P2:P859,"Ausgaben")</f>
        <v>0</v>
      </c>
      <c r="AD39" s="21"/>
      <c r="AG39" s="26">
        <f>SUMIFS('P23+P24 monthly Buchungen'!F2:F859,'P23+P24 monthly Buchungen'!D2:D859,$E39,'P23+P24 monthly Buchungen'!C2:C859,"&gt;="&amp;AG$4,'P23+P24 monthly Buchungen'!C2:C859,"&lt;"&amp;AG$5+1,'P23+P24 monthly Buchungen'!L2:L859,"Ausgaben")-SUMIFS('P23+P24 monthly Buchungen'!F2:F859,'P23+P24 monthly Buchungen'!D2:D859,$E39,'P23+P24 monthly Buchungen'!C2:C859,"&gt;="&amp;AG$4,'P23+P24 monthly Buchungen'!C2:C859,"&lt;"&amp;AG$5+1,'P23+P24 monthly Buchungen'!P2:P859,"Einnahmen")+SUMIFS('P23+P24 monthly Buchungen'!F2:F859,'P23+P24 monthly Buchungen'!D2:D859,$E39,'P23+P24 monthly Buchungen'!C2:C859,"&gt;="&amp;AG$4,'P23+P24 monthly Buchungen'!C2:C859,"&lt;"&amp;AG$5+1,'P23+P24 monthly Buchungen'!L2:L859,"Einnahmen")-SUMIFS('P23+P24 monthly Buchungen'!F2:F859,'P23+P24 monthly Buchungen'!D2:D859,$E39,'P23+P24 monthly Buchungen'!C2:C859,"&gt;="&amp;AG$4,'P23+P24 monthly Buchungen'!C2:C859,"&lt;"&amp;AG$5+1,'P23+P24 monthly Buchungen'!P2:P859,"Ausgaben")</f>
        <v>0</v>
      </c>
      <c r="AH39" s="21"/>
      <c r="AK39" s="26">
        <f>SUMIFS('P23+P24 monthly Buchungen'!F2:F859,'P23+P24 monthly Buchungen'!D2:D859,$E39,'P23+P24 monthly Buchungen'!C2:C859,"&gt;="&amp;AK$4,'P23+P24 monthly Buchungen'!C2:C859,"&lt;"&amp;AK$5+1,'P23+P24 monthly Buchungen'!L2:L859,"Ausgaben")-SUMIFS('P23+P24 monthly Buchungen'!F2:F859,'P23+P24 monthly Buchungen'!D2:D859,$E39,'P23+P24 monthly Buchungen'!C2:C859,"&gt;="&amp;AK$4,'P23+P24 monthly Buchungen'!C2:C859,"&lt;"&amp;AK$5+1,'P23+P24 monthly Buchungen'!P2:P859,"Einnahmen")+SUMIFS('P23+P24 monthly Buchungen'!F2:F859,'P23+P24 monthly Buchungen'!D2:D859,$E39,'P23+P24 monthly Buchungen'!C2:C859,"&gt;="&amp;AK$4,'P23+P24 monthly Buchungen'!C2:C859,"&lt;"&amp;AK$5+1,'P23+P24 monthly Buchungen'!L2:L859,"Einnahmen")-SUMIFS('P23+P24 monthly Buchungen'!F2:F859,'P23+P24 monthly Buchungen'!D2:D859,$E39,'P23+P24 monthly Buchungen'!C2:C859,"&gt;="&amp;AK$4,'P23+P24 monthly Buchungen'!C2:C859,"&lt;"&amp;AK$5+1,'P23+P24 monthly Buchungen'!P2:P859,"Ausgaben")</f>
        <v>0</v>
      </c>
      <c r="AL39" s="21"/>
      <c r="AO39" s="26">
        <f>SUMIFS('P23+P24 monthly Buchungen'!F2:F859,'P23+P24 monthly Buchungen'!D2:D859,$E39,'P23+P24 monthly Buchungen'!C2:C859,"&gt;="&amp;AO$4,'P23+P24 monthly Buchungen'!C2:C859,"&lt;"&amp;AO$5+1,'P23+P24 monthly Buchungen'!L2:L859,"Ausgaben")-SUMIFS('P23+P24 monthly Buchungen'!F2:F859,'P23+P24 monthly Buchungen'!D2:D859,$E39,'P23+P24 monthly Buchungen'!C2:C859,"&gt;="&amp;AO$4,'P23+P24 monthly Buchungen'!C2:C859,"&lt;"&amp;AO$5+1,'P23+P24 monthly Buchungen'!P2:P859,"Einnahmen")+SUMIFS('P23+P24 monthly Buchungen'!F2:F859,'P23+P24 monthly Buchungen'!D2:D859,$E39,'P23+P24 monthly Buchungen'!C2:C859,"&gt;="&amp;AO$4,'P23+P24 monthly Buchungen'!C2:C859,"&lt;"&amp;AO$5+1,'P23+P24 monthly Buchungen'!L2:L859,"Einnahmen")-SUMIFS('P23+P24 monthly Buchungen'!F2:F859,'P23+P24 monthly Buchungen'!D2:D859,$E39,'P23+P24 monthly Buchungen'!C2:C859,"&gt;="&amp;AO$4,'P23+P24 monthly Buchungen'!C2:C859,"&lt;"&amp;AO$5+1,'P23+P24 monthly Buchungen'!P2:P859,"Ausgaben")</f>
        <v>0</v>
      </c>
      <c r="AP39" s="21"/>
      <c r="AS39" s="26">
        <f>SUMIFS('P23+P24 monthly Buchungen'!F2:F859,'P23+P24 monthly Buchungen'!D2:D859,$E39,'P23+P24 monthly Buchungen'!C2:C859,"&gt;="&amp;AS$4,'P23+P24 monthly Buchungen'!C2:C859,"&lt;"&amp;AS$5+1,'P23+P24 monthly Buchungen'!L2:L859,"Ausgaben")-SUMIFS('P23+P24 monthly Buchungen'!F2:F859,'P23+P24 monthly Buchungen'!D2:D859,$E39,'P23+P24 monthly Buchungen'!C2:C859,"&gt;="&amp;AS$4,'P23+P24 monthly Buchungen'!C2:C859,"&lt;"&amp;AS$5+1,'P23+P24 monthly Buchungen'!P2:P859,"Einnahmen")+SUMIFS('P23+P24 monthly Buchungen'!F2:F859,'P23+P24 monthly Buchungen'!D2:D859,$E39,'P23+P24 monthly Buchungen'!C2:C859,"&gt;="&amp;AS$4,'P23+P24 monthly Buchungen'!C2:C859,"&lt;"&amp;AS$5+1,'P23+P24 monthly Buchungen'!L2:L859,"Einnahmen")-SUMIFS('P23+P24 monthly Buchungen'!F2:F859,'P23+P24 monthly Buchungen'!D2:D859,$E39,'P23+P24 monthly Buchungen'!C2:C859,"&gt;="&amp;AS$4,'P23+P24 monthly Buchungen'!C2:C859,"&lt;"&amp;AS$5+1,'P23+P24 monthly Buchungen'!P2:P859,"Ausgaben")</f>
        <v>0</v>
      </c>
      <c r="AT39" s="21"/>
      <c r="AW39" s="26">
        <f>SUMIFS('P23+P24 monthly Buchungen'!F2:F859,'P23+P24 monthly Buchungen'!D2:D859,$E39,'P23+P24 monthly Buchungen'!C2:C859,"&gt;="&amp;AW$4,'P23+P24 monthly Buchungen'!C2:C859,"&lt;"&amp;AW$5+1,'P23+P24 monthly Buchungen'!L2:L859,"Ausgaben")-SUMIFS('P23+P24 monthly Buchungen'!F2:F859,'P23+P24 monthly Buchungen'!D2:D859,$E39,'P23+P24 monthly Buchungen'!C2:C859,"&gt;="&amp;AW$4,'P23+P24 monthly Buchungen'!C2:C859,"&lt;"&amp;AW$5+1,'P23+P24 monthly Buchungen'!P2:P859,"Einnahmen")+SUMIFS('P23+P24 monthly Buchungen'!F2:F859,'P23+P24 monthly Buchungen'!D2:D859,$E39,'P23+P24 monthly Buchungen'!C2:C859,"&gt;="&amp;AW$4,'P23+P24 monthly Buchungen'!C2:C859,"&lt;"&amp;AW$5+1,'P23+P24 monthly Buchungen'!L2:L859,"Einnahmen")-SUMIFS('P23+P24 monthly Buchungen'!F2:F859,'P23+P24 monthly Buchungen'!D2:D859,$E39,'P23+P24 monthly Buchungen'!C2:C859,"&gt;="&amp;AW$4,'P23+P24 monthly Buchungen'!C2:C859,"&lt;"&amp;AW$5+1,'P23+P24 monthly Buchungen'!P2:P859,"Ausgaben")</f>
        <v>0</v>
      </c>
      <c r="AX39" s="21"/>
      <c r="BA39" s="26">
        <f>SUMIFS('P23+P24 monthly Buchungen'!F2:F859,'P23+P24 monthly Buchungen'!D2:D859,$E39,'P23+P24 monthly Buchungen'!C2:C859,"&gt;="&amp;BA$4,'P23+P24 monthly Buchungen'!C2:C859,"&lt;"&amp;BA$5+1,'P23+P24 monthly Buchungen'!L2:L859,"Ausgaben")-SUMIFS('P23+P24 monthly Buchungen'!F2:F859,'P23+P24 monthly Buchungen'!D2:D859,$E39,'P23+P24 monthly Buchungen'!C2:C859,"&gt;="&amp;BA$4,'P23+P24 monthly Buchungen'!C2:C859,"&lt;"&amp;BA$5+1,'P23+P24 monthly Buchungen'!P2:P859,"Einnahmen")+SUMIFS('P23+P24 monthly Buchungen'!F2:F859,'P23+P24 monthly Buchungen'!D2:D859,$E39,'P23+P24 monthly Buchungen'!C2:C859,"&gt;="&amp;BA$4,'P23+P24 monthly Buchungen'!C2:C859,"&lt;"&amp;BA$5+1,'P23+P24 monthly Buchungen'!L2:L859,"Einnahmen")-SUMIFS('P23+P24 monthly Buchungen'!F2:F859,'P23+P24 monthly Buchungen'!D2:D859,$E39,'P23+P24 monthly Buchungen'!C2:C859,"&gt;="&amp;BA$4,'P23+P24 monthly Buchungen'!C2:C859,"&lt;"&amp;BA$5+1,'P23+P24 monthly Buchungen'!P2:P859,"Ausgaben")</f>
        <v>0</v>
      </c>
      <c r="BB39" s="21"/>
      <c r="BE39" s="26">
        <f>SUMIFS('P23+P24 monthly Buchungen'!F2:F859,'P23+P24 monthly Buchungen'!D2:D859,$E39,'P23+P24 monthly Buchungen'!C2:C859,"&gt;="&amp;BE$4,'P23+P24 monthly Buchungen'!C2:C859,"&lt;"&amp;BE$5+1,'P23+P24 monthly Buchungen'!L2:L859,"Ausgaben")-SUMIFS('P23+P24 monthly Buchungen'!F2:F859,'P23+P24 monthly Buchungen'!D2:D859,$E39,'P23+P24 monthly Buchungen'!C2:C859,"&gt;="&amp;BE$4,'P23+P24 monthly Buchungen'!C2:C859,"&lt;"&amp;BE$5+1,'P23+P24 monthly Buchungen'!P2:P859,"Einnahmen")+SUMIFS('P23+P24 monthly Buchungen'!F2:F859,'P23+P24 monthly Buchungen'!D2:D859,$E39,'P23+P24 monthly Buchungen'!C2:C859,"&gt;="&amp;BE$4,'P23+P24 monthly Buchungen'!C2:C859,"&lt;"&amp;BE$5+1,'P23+P24 monthly Buchungen'!L2:L859,"Einnahmen")-SUMIFS('P23+P24 monthly Buchungen'!F2:F859,'P23+P24 monthly Buchungen'!D2:D859,$E39,'P23+P24 monthly Buchungen'!C2:C859,"&gt;="&amp;BE$4,'P23+P24 monthly Buchungen'!C2:C859,"&lt;"&amp;BE$5+1,'P23+P24 monthly Buchungen'!P2:P859,"Ausgaben")</f>
        <v>0</v>
      </c>
      <c r="BF39" s="21"/>
      <c r="BI39" s="26">
        <f>SUMIFS('P23+P24 monthly Buchungen'!F2:F859,'P23+P24 monthly Buchungen'!D2:D859,$E39,'P23+P24 monthly Buchungen'!C2:C859,"&gt;="&amp;BI$4,'P23+P24 monthly Buchungen'!C2:C859,"&lt;"&amp;BI$5+1,'P23+P24 monthly Buchungen'!L2:L859,"Ausgaben")-SUMIFS('P23+P24 monthly Buchungen'!F2:F859,'P23+P24 monthly Buchungen'!D2:D859,$E39,'P23+P24 monthly Buchungen'!C2:C859,"&gt;="&amp;BI$4,'P23+P24 monthly Buchungen'!C2:C859,"&lt;"&amp;BI$5+1,'P23+P24 monthly Buchungen'!P2:P859,"Einnahmen")+SUMIFS('P23+P24 monthly Buchungen'!F2:F859,'P23+P24 monthly Buchungen'!D2:D859,$E39,'P23+P24 monthly Buchungen'!C2:C859,"&gt;="&amp;BI$4,'P23+P24 monthly Buchungen'!C2:C859,"&lt;"&amp;BI$5+1,'P23+P24 monthly Buchungen'!L2:L859,"Einnahmen")-SUMIFS('P23+P24 monthly Buchungen'!F2:F859,'P23+P24 monthly Buchungen'!D2:D859,$E39,'P23+P24 monthly Buchungen'!C2:C859,"&gt;="&amp;BI$4,'P23+P24 monthly Buchungen'!C2:C859,"&lt;"&amp;BI$5+1,'P23+P24 monthly Buchungen'!P2:P859,"Ausgaben")</f>
        <v>0</v>
      </c>
      <c r="BJ39" s="21"/>
      <c r="BM39" s="26">
        <f>SUMIFS('P23+P24 monthly Buchungen'!F2:F859,'P23+P24 monthly Buchungen'!D2:D859,$E39,'P23+P24 monthly Buchungen'!C2:C859,"&gt;="&amp;BM$4,'P23+P24 monthly Buchungen'!C2:C859,"&lt;"&amp;BM$5+1,'P23+P24 monthly Buchungen'!L2:L859,"Ausgaben")-SUMIFS('P23+P24 monthly Buchungen'!F2:F859,'P23+P24 monthly Buchungen'!D2:D859,$E39,'P23+P24 monthly Buchungen'!C2:C859,"&gt;="&amp;BM$4,'P23+P24 monthly Buchungen'!C2:C859,"&lt;"&amp;BM$5+1,'P23+P24 monthly Buchungen'!P2:P859,"Einnahmen")+SUMIFS('P23+P24 monthly Buchungen'!F2:F859,'P23+P24 monthly Buchungen'!D2:D859,$E39,'P23+P24 monthly Buchungen'!C2:C859,"&gt;="&amp;BM$4,'P23+P24 monthly Buchungen'!C2:C859,"&lt;"&amp;BM$5+1,'P23+P24 monthly Buchungen'!L2:L859,"Einnahmen")-SUMIFS('P23+P24 monthly Buchungen'!F2:F859,'P23+P24 monthly Buchungen'!D2:D859,$E39,'P23+P24 monthly Buchungen'!C2:C859,"&gt;="&amp;BM$4,'P23+P24 monthly Buchungen'!C2:C859,"&lt;"&amp;BM$5+1,'P23+P24 monthly Buchungen'!P2:P859,"Ausgaben")</f>
        <v>0</v>
      </c>
      <c r="BN39" s="21"/>
      <c r="BQ39" s="26">
        <f>SUMIFS('P23+P24 monthly Buchungen'!F2:F859,'P23+P24 monthly Buchungen'!D2:D859,$E39,'P23+P24 monthly Buchungen'!C2:C859,"&gt;="&amp;BQ$4,'P23+P24 monthly Buchungen'!C2:C859,"&lt;"&amp;BQ$5+1,'P23+P24 monthly Buchungen'!L2:L859,"Ausgaben")-SUMIFS('P23+P24 monthly Buchungen'!F2:F859,'P23+P24 monthly Buchungen'!D2:D859,$E39,'P23+P24 monthly Buchungen'!C2:C859,"&gt;="&amp;BQ$4,'P23+P24 monthly Buchungen'!C2:C859,"&lt;"&amp;BQ$5+1,'P23+P24 monthly Buchungen'!P2:P859,"Einnahmen")+SUMIFS('P23+P24 monthly Buchungen'!F2:F859,'P23+P24 monthly Buchungen'!D2:D859,$E39,'P23+P24 monthly Buchungen'!C2:C859,"&gt;="&amp;BQ$4,'P23+P24 monthly Buchungen'!C2:C859,"&lt;"&amp;BQ$5+1,'P23+P24 monthly Buchungen'!L2:L859,"Einnahmen")-SUMIFS('P23+P24 monthly Buchungen'!F2:F859,'P23+P24 monthly Buchungen'!D2:D859,$E39,'P23+P24 monthly Buchungen'!C2:C859,"&gt;="&amp;BQ$4,'P23+P24 monthly Buchungen'!C2:C859,"&lt;"&amp;BQ$5+1,'P23+P24 monthly Buchungen'!P2:P859,"Ausgaben")</f>
        <v>0</v>
      </c>
      <c r="BR39" s="21"/>
      <c r="BU39" s="29">
        <v>0</v>
      </c>
      <c r="BV39" s="21"/>
      <c r="BY39" s="29">
        <v>0</v>
      </c>
      <c r="BZ39" s="21"/>
      <c r="CC39" s="26">
        <f>SUMIFS('P23+P24 monthly Buchungen'!F2:F859,'P23+P24 monthly Buchungen'!D2:D859,$E39,'P23+P24 monthly Buchungen'!C2:C859,"&gt;="&amp;CC$4,'P23+P24 monthly Buchungen'!C2:C859,"&lt;"&amp;CC$5+1,'P23+P24 monthly Buchungen'!L2:L859,"Ausgaben")-SUMIFS('P23+P24 monthly Buchungen'!F2:F859,'P23+P24 monthly Buchungen'!D2:D859,$E39,'P23+P24 monthly Buchungen'!C2:C859,"&gt;="&amp;CC$4,'P23+P24 monthly Buchungen'!C2:C859,"&lt;"&amp;CC$5+1,'P23+P24 monthly Buchungen'!P2:P859,"Einnahmen")+SUMIFS('P23+P24 monthly Buchungen'!F2:F859,'P23+P24 monthly Buchungen'!D2:D859,$E39,'P23+P24 monthly Buchungen'!C2:C859,"&gt;="&amp;CC$4,'P23+P24 monthly Buchungen'!C2:C859,"&lt;"&amp;CC$5+1,'P23+P24 monthly Buchungen'!L2:L859,"Einnahmen")-SUMIFS('P23+P24 monthly Buchungen'!F2:F859,'P23+P24 monthly Buchungen'!D2:D859,$E39,'P23+P24 monthly Buchungen'!C2:C859,"&gt;="&amp;CC$4,'P23+P24 monthly Buchungen'!C2:C859,"&lt;"&amp;CC$5+1,'P23+P24 monthly Buchungen'!P2:P859,"Ausgaben")</f>
        <v>0</v>
      </c>
      <c r="CD39" s="21"/>
      <c r="CG39" s="26">
        <f>SUMIFS('P23+P24 monthly Buchungen'!F2:F859,'P23+P24 monthly Buchungen'!D2:D859,$E39,'P23+P24 monthly Buchungen'!C2:C859,"&gt;="&amp;CG$4,'P23+P24 monthly Buchungen'!C2:C859,"&lt;"&amp;CG$5+1,'P23+P24 monthly Buchungen'!L2:L859,"Ausgaben")-SUMIFS('P23+P24 monthly Buchungen'!F2:F859,'P23+P24 monthly Buchungen'!D2:D859,$E39,'P23+P24 monthly Buchungen'!C2:C859,"&gt;="&amp;CG$4,'P23+P24 monthly Buchungen'!C2:C859,"&lt;"&amp;CG$5+1,'P23+P24 monthly Buchungen'!P2:P859,"Einnahmen")+SUMIFS('P23+P24 monthly Buchungen'!F2:F859,'P23+P24 monthly Buchungen'!D2:D859,$E39,'P23+P24 monthly Buchungen'!C2:C859,"&gt;="&amp;CG$4,'P23+P24 monthly Buchungen'!C2:C859,"&lt;"&amp;CG$5+1,'P23+P24 monthly Buchungen'!L2:L859,"Einnahmen")-SUMIFS('P23+P24 monthly Buchungen'!F2:F859,'P23+P24 monthly Buchungen'!D2:D859,$E39,'P23+P24 monthly Buchungen'!C2:C859,"&gt;="&amp;CG$4,'P23+P24 monthly Buchungen'!C2:C859,"&lt;"&amp;CG$5+1,'P23+P24 monthly Buchungen'!P2:P859,"Ausgaben")</f>
        <v>0</v>
      </c>
      <c r="CH39" s="21"/>
      <c r="CK39" s="26">
        <f>SUMIFS('P23+P24 monthly Buchungen'!F2:F859,'P23+P24 monthly Buchungen'!D2:D859,$E39,'P23+P24 monthly Buchungen'!C2:C859,"&gt;="&amp;CK$4,'P23+P24 monthly Buchungen'!C2:C859,"&lt;"&amp;CK$5+1,'P23+P24 monthly Buchungen'!L2:L859,"Ausgaben")-SUMIFS('P23+P24 monthly Buchungen'!F2:F859,'P23+P24 monthly Buchungen'!D2:D859,$E39,'P23+P24 monthly Buchungen'!C2:C859,"&gt;="&amp;CK$4,'P23+P24 monthly Buchungen'!C2:C859,"&lt;"&amp;CK$5+1,'P23+P24 monthly Buchungen'!P2:P859,"Einnahmen")+SUMIFS('P23+P24 monthly Buchungen'!F2:F859,'P23+P24 monthly Buchungen'!D2:D859,$E39,'P23+P24 monthly Buchungen'!C2:C859,"&gt;="&amp;CK$4,'P23+P24 monthly Buchungen'!C2:C859,"&lt;"&amp;CK$5+1,'P23+P24 monthly Buchungen'!L2:L859,"Einnahmen")-SUMIFS('P23+P24 monthly Buchungen'!F2:F859,'P23+P24 monthly Buchungen'!D2:D859,$E39,'P23+P24 monthly Buchungen'!C2:C859,"&gt;="&amp;CK$4,'P23+P24 monthly Buchungen'!C2:C859,"&lt;"&amp;CK$5+1,'P23+P24 monthly Buchungen'!P2:P859,"Ausgaben")</f>
        <v>0</v>
      </c>
      <c r="CL39" s="21"/>
      <c r="CO39" s="26">
        <f>SUMIFS('P23+P24 monthly Buchungen'!F2:F859,'P23+P24 monthly Buchungen'!D2:D859,$E39,'P23+P24 monthly Buchungen'!C2:C859,"&gt;="&amp;CO$4,'P23+P24 monthly Buchungen'!C2:C859,"&lt;"&amp;CO$5+1,'P23+P24 monthly Buchungen'!L2:L859,"Ausgaben")-SUMIFS('P23+P24 monthly Buchungen'!F2:F859,'P23+P24 monthly Buchungen'!D2:D859,$E39,'P23+P24 monthly Buchungen'!C2:C859,"&gt;="&amp;CO$4,'P23+P24 monthly Buchungen'!C2:C859,"&lt;"&amp;CO$5+1,'P23+P24 monthly Buchungen'!P2:P859,"Einnahmen")+SUMIFS('P23+P24 monthly Buchungen'!F2:F859,'P23+P24 monthly Buchungen'!D2:D859,$E39,'P23+P24 monthly Buchungen'!C2:C859,"&gt;="&amp;CO$4,'P23+P24 monthly Buchungen'!C2:C859,"&lt;"&amp;CO$5+1,'P23+P24 monthly Buchungen'!L2:L859,"Einnahmen")-SUMIFS('P23+P24 monthly Buchungen'!F2:F859,'P23+P24 monthly Buchungen'!D2:D859,$E39,'P23+P24 monthly Buchungen'!C2:C859,"&gt;="&amp;CO$4,'P23+P24 monthly Buchungen'!C2:C859,"&lt;"&amp;CO$5+1,'P23+P24 monthly Buchungen'!P2:P859,"Ausgaben")</f>
        <v>0</v>
      </c>
      <c r="CP39" s="21"/>
      <c r="CS39" s="26">
        <f>SUMIFS('P23+P24 monthly Buchungen'!F2:F859,'P23+P24 monthly Buchungen'!D2:D859,$E39,'P23+P24 monthly Buchungen'!C2:C859,"&gt;="&amp;CS$4,'P23+P24 monthly Buchungen'!C2:C859,"&lt;"&amp;CS$5+1,'P23+P24 monthly Buchungen'!L2:L859,"Ausgaben")-SUMIFS('P23+P24 monthly Buchungen'!F2:F859,'P23+P24 monthly Buchungen'!D2:D859,$E39,'P23+P24 monthly Buchungen'!C2:C859,"&gt;="&amp;CS$4,'P23+P24 monthly Buchungen'!C2:C859,"&lt;"&amp;CS$5+1,'P23+P24 monthly Buchungen'!P2:P859,"Einnahmen")+SUMIFS('P23+P24 monthly Buchungen'!F2:F859,'P23+P24 monthly Buchungen'!D2:D859,$E39,'P23+P24 monthly Buchungen'!C2:C859,"&gt;="&amp;CS$4,'P23+P24 monthly Buchungen'!C2:C859,"&lt;"&amp;CS$5+1,'P23+P24 monthly Buchungen'!L2:L859,"Einnahmen")-SUMIFS('P23+P24 monthly Buchungen'!F2:F859,'P23+P24 monthly Buchungen'!D2:D859,$E39,'P23+P24 monthly Buchungen'!C2:C859,"&gt;="&amp;CS$4,'P23+P24 monthly Buchungen'!C2:C859,"&lt;"&amp;CS$5+1,'P23+P24 monthly Buchungen'!P2:P859,"Ausgaben")</f>
        <v>0</v>
      </c>
      <c r="CT39" s="21"/>
      <c r="CW39" s="26">
        <f>SUMIFS('P23+P24 monthly Buchungen'!F2:F859,'P23+P24 monthly Buchungen'!D2:D859,$E39,'P23+P24 monthly Buchungen'!C2:C859,"&gt;="&amp;CW$4,'P23+P24 monthly Buchungen'!C2:C859,"&lt;"&amp;CW$5+1,'P23+P24 monthly Buchungen'!L2:L859,"Ausgaben")-SUMIFS('P23+P24 monthly Buchungen'!F2:F859,'P23+P24 monthly Buchungen'!D2:D859,$E39,'P23+P24 monthly Buchungen'!C2:C859,"&gt;="&amp;CW$4,'P23+P24 monthly Buchungen'!C2:C859,"&lt;"&amp;CW$5+1,'P23+P24 monthly Buchungen'!P2:P859,"Einnahmen")+SUMIFS('P23+P24 monthly Buchungen'!F2:F859,'P23+P24 monthly Buchungen'!D2:D859,$E39,'P23+P24 monthly Buchungen'!C2:C859,"&gt;="&amp;CW$4,'P23+P24 monthly Buchungen'!C2:C859,"&lt;"&amp;CW$5+1,'P23+P24 monthly Buchungen'!L2:L859,"Einnahmen")-SUMIFS('P23+P24 monthly Buchungen'!F2:F859,'P23+P24 monthly Buchungen'!D2:D859,$E39,'P23+P24 monthly Buchungen'!C2:C859,"&gt;="&amp;CW$4,'P23+P24 monthly Buchungen'!C2:C859,"&lt;"&amp;CW$5+1,'P23+P24 monthly Buchungen'!P2:P859,"Ausgaben")</f>
        <v>0</v>
      </c>
      <c r="CX39" s="21"/>
      <c r="DA39" s="26">
        <f>SUMIFS('P23+P24 monthly Buchungen'!F2:F859,'P23+P24 monthly Buchungen'!D2:D859,$E39,'P23+P24 monthly Buchungen'!C2:C859,"&gt;="&amp;DA$4,'P23+P24 monthly Buchungen'!C2:C859,"&lt;"&amp;DA$5+1,'P23+P24 monthly Buchungen'!L2:L859,"Ausgaben")-SUMIFS('P23+P24 monthly Buchungen'!F2:F859,'P23+P24 monthly Buchungen'!D2:D859,$E39,'P23+P24 monthly Buchungen'!C2:C859,"&gt;="&amp;DA$4,'P23+P24 monthly Buchungen'!C2:C859,"&lt;"&amp;DA$5+1,'P23+P24 monthly Buchungen'!P2:P859,"Einnahmen")+SUMIFS('P23+P24 monthly Buchungen'!F2:F859,'P23+P24 monthly Buchungen'!D2:D859,$E39,'P23+P24 monthly Buchungen'!C2:C859,"&gt;="&amp;DA$4,'P23+P24 monthly Buchungen'!C2:C859,"&lt;"&amp;DA$5+1,'P23+P24 monthly Buchungen'!L2:L859,"Einnahmen")-SUMIFS('P23+P24 monthly Buchungen'!F2:F859,'P23+P24 monthly Buchungen'!D2:D859,$E39,'P23+P24 monthly Buchungen'!C2:C859,"&gt;="&amp;DA$4,'P23+P24 monthly Buchungen'!C2:C859,"&lt;"&amp;DA$5+1,'P23+P24 monthly Buchungen'!P2:P859,"Ausgaben")</f>
        <v>0</v>
      </c>
      <c r="DB39" s="21"/>
      <c r="DE39" s="26">
        <f>SUMIFS('P23+P24 monthly Buchungen'!F2:F859,'P23+P24 monthly Buchungen'!D2:D859,$E39,'P23+P24 monthly Buchungen'!C2:C859,"&gt;="&amp;DE$4,'P23+P24 monthly Buchungen'!C2:C859,"&lt;"&amp;DE$5+1,'P23+P24 monthly Buchungen'!L2:L859,"Ausgaben")-SUMIFS('P23+P24 monthly Buchungen'!F2:F859,'P23+P24 monthly Buchungen'!D2:D859,$E39,'P23+P24 monthly Buchungen'!C2:C859,"&gt;="&amp;DE$4,'P23+P24 monthly Buchungen'!C2:C859,"&lt;"&amp;DE$5+1,'P23+P24 monthly Buchungen'!P2:P859,"Einnahmen")+SUMIFS('P23+P24 monthly Buchungen'!F2:F859,'P23+P24 monthly Buchungen'!D2:D859,$E39,'P23+P24 monthly Buchungen'!C2:C859,"&gt;="&amp;DE$4,'P23+P24 monthly Buchungen'!C2:C859,"&lt;"&amp;DE$5+1,'P23+P24 monthly Buchungen'!L2:L859,"Einnahmen")-SUMIFS('P23+P24 monthly Buchungen'!F2:F859,'P23+P24 monthly Buchungen'!D2:D859,$E39,'P23+P24 monthly Buchungen'!C2:C859,"&gt;="&amp;DE$4,'P23+P24 monthly Buchungen'!C2:C859,"&lt;"&amp;DE$5+1,'P23+P24 monthly Buchungen'!P2:P859,"Ausgaben")</f>
        <v>0</v>
      </c>
      <c r="DF39" s="21"/>
      <c r="DI39" s="26">
        <f>SUMIFS('P23+P24 monthly Buchungen'!F2:F859,'P23+P24 monthly Buchungen'!D2:D859,$E39,'P23+P24 monthly Buchungen'!C2:C859,"&gt;="&amp;DI$4,'P23+P24 monthly Buchungen'!C2:C859,"&lt;"&amp;DI$5+1,'P23+P24 monthly Buchungen'!L2:L859,"Ausgaben")-SUMIFS('P23+P24 monthly Buchungen'!F2:F859,'P23+P24 monthly Buchungen'!D2:D859,$E39,'P23+P24 monthly Buchungen'!C2:C859,"&gt;="&amp;DI$4,'P23+P24 monthly Buchungen'!C2:C859,"&lt;"&amp;DI$5+1,'P23+P24 monthly Buchungen'!P2:P859,"Einnahmen")+SUMIFS('P23+P24 monthly Buchungen'!F2:F859,'P23+P24 monthly Buchungen'!D2:D859,$E39,'P23+P24 monthly Buchungen'!C2:C859,"&gt;="&amp;DI$4,'P23+P24 monthly Buchungen'!C2:C859,"&lt;"&amp;DI$5+1,'P23+P24 monthly Buchungen'!L2:L859,"Einnahmen")-SUMIFS('P23+P24 monthly Buchungen'!F2:F859,'P23+P24 monthly Buchungen'!D2:D859,$E39,'P23+P24 monthly Buchungen'!C2:C859,"&gt;="&amp;DI$4,'P23+P24 monthly Buchungen'!C2:C859,"&lt;"&amp;DI$5+1,'P23+P24 monthly Buchungen'!P2:P859,"Ausgaben")</f>
        <v>0</v>
      </c>
      <c r="DJ39" s="21"/>
      <c r="DM39" s="26">
        <f>SUMIFS('P23+P24 monthly Buchungen'!F2:F859,'P23+P24 monthly Buchungen'!D2:D859,$E39,'P23+P24 monthly Buchungen'!C2:C859,"&gt;="&amp;DM$4,'P23+P24 monthly Buchungen'!C2:C859,"&lt;"&amp;DM$5+1,'P23+P24 monthly Buchungen'!L2:L859,"Ausgaben")-SUMIFS('P23+P24 monthly Buchungen'!F2:F859,'P23+P24 monthly Buchungen'!D2:D859,$E39,'P23+P24 monthly Buchungen'!C2:C859,"&gt;="&amp;DM$4,'P23+P24 monthly Buchungen'!C2:C859,"&lt;"&amp;DM$5+1,'P23+P24 monthly Buchungen'!P2:P859,"Einnahmen")+SUMIFS('P23+P24 monthly Buchungen'!F2:F859,'P23+P24 monthly Buchungen'!D2:D859,$E39,'P23+P24 monthly Buchungen'!C2:C859,"&gt;="&amp;DM$4,'P23+P24 monthly Buchungen'!C2:C859,"&lt;"&amp;DM$5+1,'P23+P24 monthly Buchungen'!L2:L859,"Einnahmen")-SUMIFS('P23+P24 monthly Buchungen'!F2:F859,'P23+P24 monthly Buchungen'!D2:D859,$E39,'P23+P24 monthly Buchungen'!C2:C859,"&gt;="&amp;DM$4,'P23+P24 monthly Buchungen'!C2:C859,"&lt;"&amp;DM$5+1,'P23+P24 monthly Buchungen'!P2:P859,"Ausgaben")</f>
        <v>0</v>
      </c>
      <c r="DN39" s="21"/>
      <c r="DQ39" s="26">
        <f>SUMIFS('P23+P24 monthly Buchungen'!F2:F859,'P23+P24 monthly Buchungen'!D2:D859,$E39,'P23+P24 monthly Buchungen'!C2:C859,"&gt;="&amp;DQ$4,'P23+P24 monthly Buchungen'!C2:C859,"&lt;"&amp;DQ$5+1,'P23+P24 monthly Buchungen'!L2:L859,"Ausgaben")-SUMIFS('P23+P24 monthly Buchungen'!F2:F859,'P23+P24 monthly Buchungen'!D2:D859,$E39,'P23+P24 monthly Buchungen'!C2:C859,"&gt;="&amp;DQ$4,'P23+P24 monthly Buchungen'!C2:C859,"&lt;"&amp;DQ$5+1,'P23+P24 monthly Buchungen'!P2:P859,"Einnahmen")+SUMIFS('P23+P24 monthly Buchungen'!F2:F859,'P23+P24 monthly Buchungen'!D2:D859,$E39,'P23+P24 monthly Buchungen'!C2:C859,"&gt;="&amp;DQ$4,'P23+P24 monthly Buchungen'!C2:C859,"&lt;"&amp;DQ$5+1,'P23+P24 monthly Buchungen'!L2:L859,"Einnahmen")-SUMIFS('P23+P24 monthly Buchungen'!F2:F859,'P23+P24 monthly Buchungen'!D2:D859,$E39,'P23+P24 monthly Buchungen'!C2:C859,"&gt;="&amp;DQ$4,'P23+P24 monthly Buchungen'!C2:C859,"&lt;"&amp;DQ$5+1,'P23+P24 monthly Buchungen'!P2:P859,"Ausgaben")</f>
        <v>0</v>
      </c>
      <c r="DR39" s="21"/>
      <c r="DU39" s="26">
        <f>SUMIFS('P23+P24 monthly Buchungen'!F2:F859,'P23+P24 monthly Buchungen'!D2:D859,$E39,'P23+P24 monthly Buchungen'!C2:C859,"&gt;="&amp;DU$4,'P23+P24 monthly Buchungen'!C2:C859,"&lt;"&amp;DU$5+1,'P23+P24 monthly Buchungen'!L2:L859,"Ausgaben")-SUMIFS('P23+P24 monthly Buchungen'!F2:F859,'P23+P24 monthly Buchungen'!D2:D859,$E39,'P23+P24 monthly Buchungen'!C2:C859,"&gt;="&amp;DU$4,'P23+P24 monthly Buchungen'!C2:C859,"&lt;"&amp;DU$5+1,'P23+P24 monthly Buchungen'!P2:P859,"Einnahmen")+SUMIFS('P23+P24 monthly Buchungen'!F2:F859,'P23+P24 monthly Buchungen'!D2:D859,$E39,'P23+P24 monthly Buchungen'!C2:C859,"&gt;="&amp;DU$4,'P23+P24 monthly Buchungen'!C2:C859,"&lt;"&amp;DU$5+1,'P23+P24 monthly Buchungen'!L2:L859,"Einnahmen")-SUMIFS('P23+P24 monthly Buchungen'!F2:F859,'P23+P24 monthly Buchungen'!D2:D859,$E39,'P23+P24 monthly Buchungen'!C2:C859,"&gt;="&amp;DU$4,'P23+P24 monthly Buchungen'!C2:C859,"&lt;"&amp;DU$5+1,'P23+P24 monthly Buchungen'!P2:P859,"Ausgaben")</f>
        <v>0</v>
      </c>
      <c r="DV39" s="21"/>
      <c r="DY39" s="29">
        <v>0</v>
      </c>
      <c r="DZ39" s="21"/>
      <c r="EC39" s="29">
        <v>0</v>
      </c>
      <c r="ED39" s="21"/>
      <c r="EG39" s="26">
        <f>SUMIFS('P23+P24 monthly Buchungen'!F2:F859,'P23+P24 monthly Buchungen'!D2:D859,$E39,'P23+P24 monthly Buchungen'!C2:C859,"&gt;="&amp;EG$4,'P23+P24 monthly Buchungen'!C2:C859,"&lt;"&amp;EG$5+1,'P23+P24 monthly Buchungen'!L2:L859,"Ausgaben")-SUMIFS('P23+P24 monthly Buchungen'!F2:F859,'P23+P24 monthly Buchungen'!D2:D859,$E39,'P23+P24 monthly Buchungen'!C2:C859,"&gt;="&amp;EG$4,'P23+P24 monthly Buchungen'!C2:C859,"&lt;"&amp;EG$5+1,'P23+P24 monthly Buchungen'!P2:P859,"Einnahmen")+SUMIFS('P23+P24 monthly Buchungen'!F2:F859,'P23+P24 monthly Buchungen'!D2:D859,$E39,'P23+P24 monthly Buchungen'!C2:C859,"&gt;="&amp;EG$4,'P23+P24 monthly Buchungen'!C2:C859,"&lt;"&amp;EG$5+1,'P23+P24 monthly Buchungen'!L2:L859,"Einnahmen")-SUMIFS('P23+P24 monthly Buchungen'!F2:F859,'P23+P24 monthly Buchungen'!D2:D859,$E39,'P23+P24 monthly Buchungen'!C2:C859,"&gt;="&amp;EG$4,'P23+P24 monthly Buchungen'!C2:C859,"&lt;"&amp;EG$5+1,'P23+P24 monthly Buchungen'!P2:P859,"Ausgaben")</f>
        <v>0</v>
      </c>
      <c r="EH39" s="21"/>
      <c r="EK39" s="26">
        <f>SUMIFS('P23+P24 monthly Buchungen'!F2:F859,'P23+P24 monthly Buchungen'!D2:D859,$E39,'P23+P24 monthly Buchungen'!C2:C859,"&gt;="&amp;EK$4,'P23+P24 monthly Buchungen'!C2:C859,"&lt;"&amp;EK$5+1,'P23+P24 monthly Buchungen'!L2:L859,"Ausgaben")-SUMIFS('P23+P24 monthly Buchungen'!F2:F859,'P23+P24 monthly Buchungen'!D2:D859,$E39,'P23+P24 monthly Buchungen'!C2:C859,"&gt;="&amp;EK$4,'P23+P24 monthly Buchungen'!C2:C859,"&lt;"&amp;EK$5+1,'P23+P24 monthly Buchungen'!P2:P859,"Einnahmen")+SUMIFS('P23+P24 monthly Buchungen'!F2:F859,'P23+P24 monthly Buchungen'!D2:D859,$E39,'P23+P24 monthly Buchungen'!C2:C859,"&gt;="&amp;EK$4,'P23+P24 monthly Buchungen'!C2:C859,"&lt;"&amp;EK$5+1,'P23+P24 monthly Buchungen'!L2:L859,"Einnahmen")-SUMIFS('P23+P24 monthly Buchungen'!F2:F859,'P23+P24 monthly Buchungen'!D2:D859,$E39,'P23+P24 monthly Buchungen'!C2:C859,"&gt;="&amp;EK$4,'P23+P24 monthly Buchungen'!C2:C859,"&lt;"&amp;EK$5+1,'P23+P24 monthly Buchungen'!P2:P859,"Ausgaben")</f>
        <v>0</v>
      </c>
      <c r="EL39" s="21"/>
      <c r="EO39" s="26">
        <f>SUMIFS('P23+P24 monthly Buchungen'!F2:F859,'P23+P24 monthly Buchungen'!D2:D859,$E39,'P23+P24 monthly Buchungen'!C2:C859,"&gt;="&amp;EO$4,'P23+P24 monthly Buchungen'!C2:C859,"&lt;"&amp;EO$5+1,'P23+P24 monthly Buchungen'!L2:L859,"Ausgaben")-SUMIFS('P23+P24 monthly Buchungen'!F2:F859,'P23+P24 monthly Buchungen'!D2:D859,$E39,'P23+P24 monthly Buchungen'!C2:C859,"&gt;="&amp;EO$4,'P23+P24 monthly Buchungen'!C2:C859,"&lt;"&amp;EO$5+1,'P23+P24 monthly Buchungen'!P2:P859,"Einnahmen")+SUMIFS('P23+P24 monthly Buchungen'!F2:F859,'P23+P24 monthly Buchungen'!D2:D859,$E39,'P23+P24 monthly Buchungen'!C2:C859,"&gt;="&amp;EO$4,'P23+P24 monthly Buchungen'!C2:C859,"&lt;"&amp;EO$5+1,'P23+P24 monthly Buchungen'!L2:L859,"Einnahmen")-SUMIFS('P23+P24 monthly Buchungen'!F2:F859,'P23+P24 monthly Buchungen'!D2:D859,$E39,'P23+P24 monthly Buchungen'!C2:C859,"&gt;="&amp;EO$4,'P23+P24 monthly Buchungen'!C2:C859,"&lt;"&amp;EO$5+1,'P23+P24 monthly Buchungen'!P2:P859,"Ausgaben")</f>
        <v>0</v>
      </c>
      <c r="EP39" s="21"/>
      <c r="ES39" s="26">
        <f>SUMIFS('P23+P24 monthly Buchungen'!F2:F859,'P23+P24 monthly Buchungen'!D2:D859,$E39,'P23+P24 monthly Buchungen'!C2:C859,"&gt;="&amp;ES$4,'P23+P24 monthly Buchungen'!C2:C859,"&lt;"&amp;ES$5+1,'P23+P24 monthly Buchungen'!L2:L859,"Ausgaben")-SUMIFS('P23+P24 monthly Buchungen'!F2:F859,'P23+P24 monthly Buchungen'!D2:D859,$E39,'P23+P24 monthly Buchungen'!C2:C859,"&gt;="&amp;ES$4,'P23+P24 monthly Buchungen'!C2:C859,"&lt;"&amp;ES$5+1,'P23+P24 monthly Buchungen'!P2:P859,"Einnahmen")+SUMIFS('P23+P24 monthly Buchungen'!F2:F859,'P23+P24 monthly Buchungen'!D2:D859,$E39,'P23+P24 monthly Buchungen'!C2:C859,"&gt;="&amp;ES$4,'P23+P24 monthly Buchungen'!C2:C859,"&lt;"&amp;ES$5+1,'P23+P24 monthly Buchungen'!L2:L859,"Einnahmen")-SUMIFS('P23+P24 monthly Buchungen'!F2:F859,'P23+P24 monthly Buchungen'!D2:D859,$E39,'P23+P24 monthly Buchungen'!C2:C859,"&gt;="&amp;ES$4,'P23+P24 monthly Buchungen'!C2:C859,"&lt;"&amp;ES$5+1,'P23+P24 monthly Buchungen'!P2:P859,"Ausgaben")</f>
        <v>0</v>
      </c>
      <c r="ET39" s="21"/>
      <c r="EW39" s="26">
        <f>SUMIFS('P23+P24 monthly Buchungen'!F2:F859,'P23+P24 monthly Buchungen'!D2:D859,$E39,'P23+P24 monthly Buchungen'!C2:C859,"&gt;="&amp;EW$4,'P23+P24 monthly Buchungen'!C2:C859,"&lt;"&amp;EW$5+1,'P23+P24 monthly Buchungen'!L2:L859,"Ausgaben")-SUMIFS('P23+P24 monthly Buchungen'!F2:F859,'P23+P24 monthly Buchungen'!D2:D859,$E39,'P23+P24 monthly Buchungen'!C2:C859,"&gt;="&amp;EW$4,'P23+P24 monthly Buchungen'!C2:C859,"&lt;"&amp;EW$5+1,'P23+P24 monthly Buchungen'!P2:P859,"Einnahmen")+SUMIFS('P23+P24 monthly Buchungen'!F2:F859,'P23+P24 monthly Buchungen'!D2:D859,$E39,'P23+P24 monthly Buchungen'!C2:C859,"&gt;="&amp;EW$4,'P23+P24 monthly Buchungen'!C2:C859,"&lt;"&amp;EW$5+1,'P23+P24 monthly Buchungen'!L2:L859,"Einnahmen")-SUMIFS('P23+P24 monthly Buchungen'!F2:F859,'P23+P24 monthly Buchungen'!D2:D859,$E39,'P23+P24 monthly Buchungen'!C2:C859,"&gt;="&amp;EW$4,'P23+P24 monthly Buchungen'!C2:C859,"&lt;"&amp;EW$5+1,'P23+P24 monthly Buchungen'!P2:P859,"Ausgaben")</f>
        <v>0</v>
      </c>
      <c r="EX39" s="21"/>
      <c r="FA39" s="26">
        <f>SUMIFS('P23+P24 monthly Buchungen'!F2:F859,'P23+P24 monthly Buchungen'!D2:D859,$E39,'P23+P24 monthly Buchungen'!C2:C859,"&gt;="&amp;FA$4,'P23+P24 monthly Buchungen'!C2:C859,"&lt;"&amp;FA$5+1,'P23+P24 monthly Buchungen'!L2:L859,"Ausgaben")-SUMIFS('P23+P24 monthly Buchungen'!F2:F859,'P23+P24 monthly Buchungen'!D2:D859,$E39,'P23+P24 monthly Buchungen'!C2:C859,"&gt;="&amp;FA$4,'P23+P24 monthly Buchungen'!C2:C859,"&lt;"&amp;FA$5+1,'P23+P24 monthly Buchungen'!P2:P859,"Einnahmen")+SUMIFS('P23+P24 monthly Buchungen'!F2:F859,'P23+P24 monthly Buchungen'!D2:D859,$E39,'P23+P24 monthly Buchungen'!C2:C859,"&gt;="&amp;FA$4,'P23+P24 monthly Buchungen'!C2:C859,"&lt;"&amp;FA$5+1,'P23+P24 monthly Buchungen'!L2:L859,"Einnahmen")-SUMIFS('P23+P24 monthly Buchungen'!F2:F859,'P23+P24 monthly Buchungen'!D2:D859,$E39,'P23+P24 monthly Buchungen'!C2:C859,"&gt;="&amp;FA$4,'P23+P24 monthly Buchungen'!C2:C859,"&lt;"&amp;FA$5+1,'P23+P24 monthly Buchungen'!P2:P859,"Ausgaben")</f>
        <v>0</v>
      </c>
      <c r="FB39" s="21"/>
      <c r="FE39" s="26">
        <f>SUMIFS('P23+P24 monthly Buchungen'!F2:F859,'P23+P24 monthly Buchungen'!D2:D859,$E39,'P23+P24 monthly Buchungen'!C2:C859,"&gt;="&amp;FE$4,'P23+P24 monthly Buchungen'!C2:C859,"&lt;"&amp;FE$5+1,'P23+P24 monthly Buchungen'!L2:L859,"Ausgaben")-SUMIFS('P23+P24 monthly Buchungen'!F2:F859,'P23+P24 monthly Buchungen'!D2:D859,$E39,'P23+P24 monthly Buchungen'!C2:C859,"&gt;="&amp;FE$4,'P23+P24 monthly Buchungen'!C2:C859,"&lt;"&amp;FE$5+1,'P23+P24 monthly Buchungen'!P2:P859,"Einnahmen")+SUMIFS('P23+P24 monthly Buchungen'!F2:F859,'P23+P24 monthly Buchungen'!D2:D859,$E39,'P23+P24 monthly Buchungen'!C2:C859,"&gt;="&amp;FE$4,'P23+P24 monthly Buchungen'!C2:C859,"&lt;"&amp;FE$5+1,'P23+P24 monthly Buchungen'!L2:L859,"Einnahmen")-SUMIFS('P23+P24 monthly Buchungen'!F2:F859,'P23+P24 monthly Buchungen'!D2:D859,$E39,'P23+P24 monthly Buchungen'!C2:C859,"&gt;="&amp;FE$4,'P23+P24 monthly Buchungen'!C2:C859,"&lt;"&amp;FE$5+1,'P23+P24 monthly Buchungen'!P2:P859,"Ausgaben")</f>
        <v>0</v>
      </c>
      <c r="FF39" s="21"/>
      <c r="FI39" s="26">
        <f>SUMIFS('P23+P24 monthly Buchungen'!F2:F859,'P23+P24 monthly Buchungen'!D2:D859,$E39,'P23+P24 monthly Buchungen'!C2:C859,"&gt;="&amp;FI$4,'P23+P24 monthly Buchungen'!C2:C859,"&lt;"&amp;FI$5+1,'P23+P24 monthly Buchungen'!L2:L859,"Ausgaben")-SUMIFS('P23+P24 monthly Buchungen'!F2:F859,'P23+P24 monthly Buchungen'!D2:D859,$E39,'P23+P24 monthly Buchungen'!C2:C859,"&gt;="&amp;FI$4,'P23+P24 monthly Buchungen'!C2:C859,"&lt;"&amp;FI$5+1,'P23+P24 monthly Buchungen'!P2:P859,"Einnahmen")+SUMIFS('P23+P24 monthly Buchungen'!F2:F859,'P23+P24 monthly Buchungen'!D2:D859,$E39,'P23+P24 monthly Buchungen'!C2:C859,"&gt;="&amp;FI$4,'P23+P24 monthly Buchungen'!C2:C859,"&lt;"&amp;FI$5+1,'P23+P24 monthly Buchungen'!L2:L859,"Einnahmen")-SUMIFS('P23+P24 monthly Buchungen'!F2:F859,'P23+P24 monthly Buchungen'!D2:D859,$E39,'P23+P24 monthly Buchungen'!C2:C859,"&gt;="&amp;FI$4,'P23+P24 monthly Buchungen'!C2:C859,"&lt;"&amp;FI$5+1,'P23+P24 monthly Buchungen'!P2:P859,"Ausgaben")</f>
        <v>0</v>
      </c>
      <c r="FJ39" s="21"/>
      <c r="FM39" s="26">
        <f>SUMIFS('P23+P24 monthly Buchungen'!F2:F859,'P23+P24 monthly Buchungen'!D2:D859,$E39,'P23+P24 monthly Buchungen'!C2:C859,"&gt;="&amp;FM$4,'P23+P24 monthly Buchungen'!C2:C859,"&lt;"&amp;FM$5+1,'P23+P24 monthly Buchungen'!L2:L859,"Ausgaben")-SUMIFS('P23+P24 monthly Buchungen'!F2:F859,'P23+P24 monthly Buchungen'!D2:D859,$E39,'P23+P24 monthly Buchungen'!C2:C859,"&gt;="&amp;FM$4,'P23+P24 monthly Buchungen'!C2:C859,"&lt;"&amp;FM$5+1,'P23+P24 monthly Buchungen'!P2:P859,"Einnahmen")+SUMIFS('P23+P24 monthly Buchungen'!F2:F859,'P23+P24 monthly Buchungen'!D2:D859,$E39,'P23+P24 monthly Buchungen'!C2:C859,"&gt;="&amp;FM$4,'P23+P24 monthly Buchungen'!C2:C859,"&lt;"&amp;FM$5+1,'P23+P24 monthly Buchungen'!L2:L859,"Einnahmen")-SUMIFS('P23+P24 monthly Buchungen'!F2:F859,'P23+P24 monthly Buchungen'!D2:D859,$E39,'P23+P24 monthly Buchungen'!C2:C859,"&gt;="&amp;FM$4,'P23+P24 monthly Buchungen'!C2:C859,"&lt;"&amp;FM$5+1,'P23+P24 monthly Buchungen'!P2:P859,"Ausgaben")</f>
        <v>0</v>
      </c>
      <c r="FN39" s="21"/>
      <c r="FQ39" s="26">
        <f>SUMIFS('P23+P24 monthly Buchungen'!F2:F859,'P23+P24 monthly Buchungen'!D2:D859,$E39,'P23+P24 monthly Buchungen'!C2:C859,"&gt;="&amp;FQ$4,'P23+P24 monthly Buchungen'!C2:C859,"&lt;"&amp;FQ$5+1,'P23+P24 monthly Buchungen'!L2:L859,"Ausgaben")-SUMIFS('P23+P24 monthly Buchungen'!F2:F859,'P23+P24 monthly Buchungen'!D2:D859,$E39,'P23+P24 monthly Buchungen'!C2:C859,"&gt;="&amp;FQ$4,'P23+P24 monthly Buchungen'!C2:C859,"&lt;"&amp;FQ$5+1,'P23+P24 monthly Buchungen'!P2:P859,"Einnahmen")+SUMIFS('P23+P24 monthly Buchungen'!F2:F859,'P23+P24 monthly Buchungen'!D2:D859,$E39,'P23+P24 monthly Buchungen'!C2:C859,"&gt;="&amp;FQ$4,'P23+P24 monthly Buchungen'!C2:C859,"&lt;"&amp;FQ$5+1,'P23+P24 monthly Buchungen'!L2:L859,"Einnahmen")-SUMIFS('P23+P24 monthly Buchungen'!F2:F859,'P23+P24 monthly Buchungen'!D2:D859,$E39,'P23+P24 monthly Buchungen'!C2:C859,"&gt;="&amp;FQ$4,'P23+P24 monthly Buchungen'!C2:C859,"&lt;"&amp;FQ$5+1,'P23+P24 monthly Buchungen'!P2:P859,"Ausgaben")</f>
        <v>0</v>
      </c>
      <c r="FR39" s="21"/>
      <c r="FU39" s="26">
        <f>SUMIFS('P23+P24 monthly Buchungen'!F2:F859,'P23+P24 monthly Buchungen'!D2:D859,$E39,'P23+P24 monthly Buchungen'!C2:C859,"&gt;="&amp;FU$4,'P23+P24 monthly Buchungen'!C2:C859,"&lt;"&amp;FU$5+1,'P23+P24 monthly Buchungen'!L2:L859,"Ausgaben")-SUMIFS('P23+P24 monthly Buchungen'!F2:F859,'P23+P24 monthly Buchungen'!D2:D859,$E39,'P23+P24 monthly Buchungen'!C2:C859,"&gt;="&amp;FU$4,'P23+P24 monthly Buchungen'!C2:C859,"&lt;"&amp;FU$5+1,'P23+P24 monthly Buchungen'!P2:P859,"Einnahmen")+SUMIFS('P23+P24 monthly Buchungen'!F2:F859,'P23+P24 monthly Buchungen'!D2:D859,$E39,'P23+P24 monthly Buchungen'!C2:C859,"&gt;="&amp;FU$4,'P23+P24 monthly Buchungen'!C2:C859,"&lt;"&amp;FU$5+1,'P23+P24 monthly Buchungen'!L2:L859,"Einnahmen")-SUMIFS('P23+P24 monthly Buchungen'!F2:F859,'P23+P24 monthly Buchungen'!D2:D859,$E39,'P23+P24 monthly Buchungen'!C2:C859,"&gt;="&amp;FU$4,'P23+P24 monthly Buchungen'!C2:C859,"&lt;"&amp;FU$5+1,'P23+P24 monthly Buchungen'!P2:P859,"Ausgaben")</f>
        <v>0</v>
      </c>
      <c r="FV39" s="21"/>
      <c r="FY39" s="26">
        <f>SUMIFS('P23+P24 monthly Buchungen'!F2:F859,'P23+P24 monthly Buchungen'!D2:D859,$E39,'P23+P24 monthly Buchungen'!C2:C859,"&gt;="&amp;FY$4,'P23+P24 monthly Buchungen'!C2:C859,"&lt;"&amp;FY$5+1,'P23+P24 monthly Buchungen'!L2:L859,"Ausgaben")-SUMIFS('P23+P24 monthly Buchungen'!F2:F859,'P23+P24 monthly Buchungen'!D2:D859,$E39,'P23+P24 monthly Buchungen'!C2:C859,"&gt;="&amp;FY$4,'P23+P24 monthly Buchungen'!C2:C859,"&lt;"&amp;FY$5+1,'P23+P24 monthly Buchungen'!P2:P859,"Einnahmen")+SUMIFS('P23+P24 monthly Buchungen'!F2:F859,'P23+P24 monthly Buchungen'!D2:D859,$E39,'P23+P24 monthly Buchungen'!C2:C859,"&gt;="&amp;FY$4,'P23+P24 monthly Buchungen'!C2:C859,"&lt;"&amp;FY$5+1,'P23+P24 monthly Buchungen'!L2:L859,"Einnahmen")-SUMIFS('P23+P24 monthly Buchungen'!F2:F859,'P23+P24 monthly Buchungen'!D2:D859,$E39,'P23+P24 monthly Buchungen'!C2:C859,"&gt;="&amp;FY$4,'P23+P24 monthly Buchungen'!C2:C859,"&lt;"&amp;FY$5+1,'P23+P24 monthly Buchungen'!P2:P859,"Ausgaben")</f>
        <v>0</v>
      </c>
      <c r="FZ39" s="21"/>
      <c r="GC39" s="26">
        <f>SUMIFS('P23+P24 monthly Buchungen'!F2:F859,'P23+P24 monthly Buchungen'!D2:D859,$E39,'P23+P24 monthly Buchungen'!C2:C859,"&gt;="&amp;GC$4,'P23+P24 monthly Buchungen'!C2:C859,"&lt;"&amp;GC$5+1,'P23+P24 monthly Buchungen'!L2:L859,"Ausgaben")-SUMIFS('P23+P24 monthly Buchungen'!F2:F859,'P23+P24 monthly Buchungen'!D2:D859,$E39,'P23+P24 monthly Buchungen'!C2:C859,"&gt;="&amp;GC$4,'P23+P24 monthly Buchungen'!C2:C859,"&lt;"&amp;GC$5+1,'P23+P24 monthly Buchungen'!P2:P859,"Einnahmen")+SUMIFS('P23+P24 monthly Buchungen'!F2:F859,'P23+P24 monthly Buchungen'!D2:D859,$E39,'P23+P24 monthly Buchungen'!C2:C859,"&gt;="&amp;GC$4,'P23+P24 monthly Buchungen'!C2:C859,"&lt;"&amp;GC$5+1,'P23+P24 monthly Buchungen'!L2:L859,"Einnahmen")-SUMIFS('P23+P24 monthly Buchungen'!F2:F859,'P23+P24 monthly Buchungen'!D2:D859,$E39,'P23+P24 monthly Buchungen'!C2:C859,"&gt;="&amp;GC$4,'P23+P24 monthly Buchungen'!C2:C859,"&lt;"&amp;GC$5+1,'P23+P24 monthly Buchungen'!P2:P859,"Ausgaben")</f>
        <v>0</v>
      </c>
    </row>
    <row r="40" spans="2:185" ht="21" x14ac:dyDescent="0.25">
      <c r="B40" s="23" t="s">
        <v>5694</v>
      </c>
      <c r="C40" s="23"/>
      <c r="D40" s="23"/>
      <c r="E40" s="23"/>
      <c r="F40" s="50">
        <f>SUM(G41:G45)</f>
        <v>487700</v>
      </c>
      <c r="G40" s="45"/>
      <c r="H40" s="45"/>
      <c r="I40" s="43"/>
      <c r="J40" s="50">
        <f>SUM(K41:K45)</f>
        <v>213970</v>
      </c>
      <c r="K40" s="45"/>
      <c r="L40" s="45"/>
      <c r="M40" s="43"/>
      <c r="N40" s="50">
        <f>SUM(O41:O45)</f>
        <v>213970</v>
      </c>
      <c r="O40" s="45"/>
      <c r="P40" s="45"/>
      <c r="Q40" s="43"/>
      <c r="R40" s="50">
        <f>SUM(S41:S45)</f>
        <v>40819</v>
      </c>
      <c r="S40" s="45"/>
      <c r="T40" s="45"/>
      <c r="U40" s="43"/>
      <c r="V40" s="50">
        <f>SUM(W41:W45)</f>
        <v>10117.19</v>
      </c>
      <c r="W40" s="45"/>
      <c r="X40" s="45"/>
      <c r="Y40" s="43"/>
      <c r="Z40" s="50">
        <f>SUM(AA41:AA45)</f>
        <v>0</v>
      </c>
      <c r="AA40" s="45"/>
      <c r="AB40" s="45"/>
      <c r="AC40" s="43"/>
      <c r="AD40" s="50">
        <f>SUM(AE41:AE45)</f>
        <v>20000</v>
      </c>
      <c r="AE40" s="45"/>
      <c r="AF40" s="45"/>
      <c r="AG40" s="43"/>
      <c r="AH40" s="50">
        <f>SUM(AI41:AI45)</f>
        <v>0</v>
      </c>
      <c r="AI40" s="45"/>
      <c r="AJ40" s="45"/>
      <c r="AK40" s="43"/>
      <c r="AL40" s="50">
        <f>SUM(AM41:AM45)</f>
        <v>0</v>
      </c>
      <c r="AM40" s="45"/>
      <c r="AN40" s="45"/>
      <c r="AO40" s="43"/>
      <c r="AP40" s="50">
        <f>SUM(AQ41:AQ45)</f>
        <v>30000</v>
      </c>
      <c r="AQ40" s="45"/>
      <c r="AR40" s="45"/>
      <c r="AS40" s="43"/>
      <c r="AT40" s="50">
        <f>SUM(AU41:AU45)</f>
        <v>0</v>
      </c>
      <c r="AU40" s="45"/>
      <c r="AV40" s="45"/>
      <c r="AW40" s="43"/>
      <c r="AX40" s="50">
        <f>SUM(AY41:AY45)</f>
        <v>0</v>
      </c>
      <c r="AY40" s="45"/>
      <c r="AZ40" s="45"/>
      <c r="BA40" s="43"/>
      <c r="BB40" s="50">
        <f>SUM(BC41:BC45)</f>
        <v>55500</v>
      </c>
      <c r="BC40" s="45"/>
      <c r="BD40" s="45"/>
      <c r="BE40" s="43"/>
      <c r="BF40" s="50">
        <f>SUM(BG41:BG45)</f>
        <v>0</v>
      </c>
      <c r="BG40" s="45"/>
      <c r="BH40" s="45"/>
      <c r="BI40" s="43"/>
      <c r="BJ40" s="50">
        <f>SUM(BK41:BK45)</f>
        <v>0</v>
      </c>
      <c r="BK40" s="45"/>
      <c r="BL40" s="45"/>
      <c r="BM40" s="43"/>
      <c r="BN40" s="50">
        <f>SUM(BO41:BO45)</f>
        <v>0</v>
      </c>
      <c r="BO40" s="45"/>
      <c r="BP40" s="45"/>
      <c r="BQ40" s="43"/>
      <c r="BR40" s="50">
        <f>SUM(BS41:BS45)</f>
        <v>211210</v>
      </c>
      <c r="BS40" s="45"/>
      <c r="BT40" s="45"/>
      <c r="BU40" s="43"/>
      <c r="BV40" s="50">
        <f>SUM(BW41:BW45)</f>
        <v>211210</v>
      </c>
      <c r="BW40" s="45"/>
      <c r="BX40" s="45"/>
      <c r="BY40" s="43"/>
      <c r="BZ40" s="50">
        <f>SUM(CA41:CA45)</f>
        <v>55800</v>
      </c>
      <c r="CA40" s="45"/>
      <c r="CB40" s="45"/>
      <c r="CC40" s="43"/>
      <c r="CD40" s="50">
        <f>SUM(CE41:CE45)</f>
        <v>20000</v>
      </c>
      <c r="CE40" s="45"/>
      <c r="CF40" s="45"/>
      <c r="CG40" s="43"/>
      <c r="CH40" s="50">
        <f>SUM(CI41:CI45)</f>
        <v>0</v>
      </c>
      <c r="CI40" s="45"/>
      <c r="CJ40" s="45"/>
      <c r="CK40" s="43"/>
      <c r="CL40" s="50">
        <f>SUM(CM41:CM45)</f>
        <v>15000</v>
      </c>
      <c r="CM40" s="45"/>
      <c r="CN40" s="45"/>
      <c r="CO40" s="43"/>
      <c r="CP40" s="50">
        <f>SUM(CQ41:CQ45)</f>
        <v>0</v>
      </c>
      <c r="CQ40" s="45"/>
      <c r="CR40" s="45"/>
      <c r="CS40" s="43"/>
      <c r="CT40" s="50">
        <f>SUM(CU41:CU45)</f>
        <v>30960</v>
      </c>
      <c r="CU40" s="45"/>
      <c r="CV40" s="45"/>
      <c r="CW40" s="43"/>
      <c r="CX40" s="50">
        <f>SUM(CY41:CY45)</f>
        <v>0</v>
      </c>
      <c r="CY40" s="45"/>
      <c r="CZ40" s="45"/>
      <c r="DA40" s="43"/>
      <c r="DB40" s="50">
        <f>SUM(DC41:DC45)</f>
        <v>0</v>
      </c>
      <c r="DC40" s="45"/>
      <c r="DD40" s="45"/>
      <c r="DE40" s="43"/>
      <c r="DF40" s="50">
        <f>SUM(DG41:DG45)</f>
        <v>10642.53</v>
      </c>
      <c r="DG40" s="45"/>
      <c r="DH40" s="45"/>
      <c r="DI40" s="43"/>
      <c r="DJ40" s="50">
        <f>SUM(DK41:DK45)</f>
        <v>35000</v>
      </c>
      <c r="DK40" s="45"/>
      <c r="DL40" s="45"/>
      <c r="DM40" s="43"/>
      <c r="DN40" s="50">
        <f>SUM(DO41:DO45)</f>
        <v>0</v>
      </c>
      <c r="DO40" s="45"/>
      <c r="DP40" s="45"/>
      <c r="DQ40" s="43"/>
      <c r="DR40" s="50">
        <f>SUM(DS41:DS45)</f>
        <v>20000</v>
      </c>
      <c r="DS40" s="45"/>
      <c r="DT40" s="45"/>
      <c r="DU40" s="43"/>
      <c r="DV40" s="50">
        <f>SUM(DW41:DW45)</f>
        <v>214940</v>
      </c>
      <c r="DW40" s="45"/>
      <c r="DX40" s="45"/>
      <c r="DY40" s="43"/>
      <c r="DZ40" s="50">
        <f>SUM(EA41:EA45)</f>
        <v>214940</v>
      </c>
      <c r="EA40" s="45"/>
      <c r="EB40" s="45"/>
      <c r="EC40" s="43"/>
      <c r="ED40" s="50">
        <f>SUM(EE41:EE45)</f>
        <v>20000</v>
      </c>
      <c r="EE40" s="45"/>
      <c r="EF40" s="45"/>
      <c r="EG40" s="43"/>
      <c r="EH40" s="50">
        <f>SUM(EI41:EI45)</f>
        <v>40070</v>
      </c>
      <c r="EI40" s="45"/>
      <c r="EJ40" s="45"/>
      <c r="EK40" s="43"/>
      <c r="EL40" s="50">
        <f>SUM(EM41:EM45)</f>
        <v>0</v>
      </c>
      <c r="EM40" s="45"/>
      <c r="EN40" s="45"/>
      <c r="EO40" s="43"/>
      <c r="EP40" s="50">
        <f>SUM(EQ41:EQ45)</f>
        <v>0</v>
      </c>
      <c r="EQ40" s="45"/>
      <c r="ER40" s="45"/>
      <c r="ES40" s="43"/>
      <c r="ET40" s="50">
        <f>SUM(EU41:EU45)</f>
        <v>0</v>
      </c>
      <c r="EU40" s="45"/>
      <c r="EV40" s="45"/>
      <c r="EW40" s="43"/>
      <c r="EX40" s="50">
        <f>SUM(EY41:EY45)</f>
        <v>0</v>
      </c>
      <c r="EY40" s="45"/>
      <c r="EZ40" s="45"/>
      <c r="FA40" s="43"/>
      <c r="FB40" s="50">
        <f>SUM(FC41:FC45)</f>
        <v>0</v>
      </c>
      <c r="FC40" s="45"/>
      <c r="FD40" s="45"/>
      <c r="FE40" s="43"/>
      <c r="FF40" s="50">
        <f>SUM(FG41:FG45)</f>
        <v>0</v>
      </c>
      <c r="FG40" s="45"/>
      <c r="FH40" s="45"/>
      <c r="FI40" s="43"/>
      <c r="FJ40" s="50">
        <f>SUM(FK41:FK45)</f>
        <v>0</v>
      </c>
      <c r="FK40" s="45"/>
      <c r="FL40" s="45"/>
      <c r="FM40" s="43"/>
      <c r="FN40" s="50">
        <f>SUM(FO41:FO45)</f>
        <v>0</v>
      </c>
      <c r="FO40" s="45"/>
      <c r="FP40" s="45"/>
      <c r="FQ40" s="43"/>
      <c r="FR40" s="50">
        <f>SUM(FS41:FS45)</f>
        <v>0</v>
      </c>
      <c r="FS40" s="45"/>
      <c r="FT40" s="45"/>
      <c r="FU40" s="43"/>
      <c r="FV40" s="50">
        <f>SUM(FW41:FW45)</f>
        <v>0</v>
      </c>
      <c r="FW40" s="45"/>
      <c r="FX40" s="45"/>
      <c r="FY40" s="43"/>
      <c r="FZ40" s="50">
        <f>SUM(GA41:GA45)</f>
        <v>0</v>
      </c>
      <c r="GA40" s="45"/>
      <c r="GB40" s="45"/>
      <c r="GC40" s="43"/>
    </row>
    <row r="41" spans="2:185" ht="18" x14ac:dyDescent="0.2">
      <c r="C41" s="24" t="s">
        <v>5896</v>
      </c>
      <c r="D41" s="24"/>
      <c r="E41" s="24"/>
      <c r="F41" s="25"/>
      <c r="G41" s="46">
        <v>487700</v>
      </c>
      <c r="H41" s="45"/>
      <c r="I41" s="43"/>
      <c r="J41" s="25"/>
      <c r="K41" s="46">
        <v>165900</v>
      </c>
      <c r="L41" s="45"/>
      <c r="M41" s="43"/>
      <c r="N41" s="25"/>
      <c r="O41" s="46">
        <v>165900</v>
      </c>
      <c r="P41" s="45"/>
      <c r="Q41" s="43"/>
      <c r="R41" s="25"/>
      <c r="S41" s="46">
        <f>SUM(U42:U44)</f>
        <v>40819</v>
      </c>
      <c r="T41" s="45"/>
      <c r="U41" s="43"/>
      <c r="V41" s="25"/>
      <c r="W41" s="46">
        <f>SUM(Y42:Y44)</f>
        <v>0</v>
      </c>
      <c r="X41" s="45"/>
      <c r="Y41" s="43"/>
      <c r="Z41" s="25"/>
      <c r="AA41" s="46">
        <f>SUM(AC42:AC44)</f>
        <v>0</v>
      </c>
      <c r="AB41" s="45"/>
      <c r="AC41" s="43"/>
      <c r="AD41" s="25"/>
      <c r="AE41" s="46">
        <f>SUM(AG42:AG44)</f>
        <v>20000</v>
      </c>
      <c r="AF41" s="45"/>
      <c r="AG41" s="43"/>
      <c r="AH41" s="25"/>
      <c r="AI41" s="46">
        <f>SUM(AK42:AK44)</f>
        <v>0</v>
      </c>
      <c r="AJ41" s="45"/>
      <c r="AK41" s="43"/>
      <c r="AL41" s="25"/>
      <c r="AM41" s="46">
        <f>SUM(AO42:AO44)</f>
        <v>0</v>
      </c>
      <c r="AN41" s="45"/>
      <c r="AO41" s="43"/>
      <c r="AP41" s="25"/>
      <c r="AQ41" s="46">
        <f>SUM(AS42:AS44)</f>
        <v>30000</v>
      </c>
      <c r="AR41" s="45"/>
      <c r="AS41" s="43"/>
      <c r="AT41" s="25"/>
      <c r="AU41" s="46">
        <f>SUM(AW42:AW44)</f>
        <v>0</v>
      </c>
      <c r="AV41" s="45"/>
      <c r="AW41" s="43"/>
      <c r="AX41" s="25"/>
      <c r="AY41" s="46">
        <f>SUM(BA42:BA44)</f>
        <v>0</v>
      </c>
      <c r="AZ41" s="45"/>
      <c r="BA41" s="43"/>
      <c r="BB41" s="25"/>
      <c r="BC41" s="46">
        <f>SUM(BE42:BE44)</f>
        <v>55500</v>
      </c>
      <c r="BD41" s="45"/>
      <c r="BE41" s="43"/>
      <c r="BF41" s="25"/>
      <c r="BG41" s="46">
        <f>SUM(BI42:BI44)</f>
        <v>0</v>
      </c>
      <c r="BH41" s="45"/>
      <c r="BI41" s="43"/>
      <c r="BJ41" s="25"/>
      <c r="BK41" s="46">
        <f>SUM(BM42:BM44)</f>
        <v>0</v>
      </c>
      <c r="BL41" s="45"/>
      <c r="BM41" s="43"/>
      <c r="BN41" s="25"/>
      <c r="BO41" s="46">
        <f>SUM(BQ42:BQ44)</f>
        <v>0</v>
      </c>
      <c r="BP41" s="45"/>
      <c r="BQ41" s="43"/>
      <c r="BR41" s="25"/>
      <c r="BS41" s="46">
        <v>160900</v>
      </c>
      <c r="BT41" s="45"/>
      <c r="BU41" s="43"/>
      <c r="BV41" s="25"/>
      <c r="BW41" s="46">
        <v>160900</v>
      </c>
      <c r="BX41" s="45"/>
      <c r="BY41" s="43"/>
      <c r="BZ41" s="25"/>
      <c r="CA41" s="46">
        <f>SUM(CC42:CC44)</f>
        <v>55800</v>
      </c>
      <c r="CB41" s="45"/>
      <c r="CC41" s="43"/>
      <c r="CD41" s="25"/>
      <c r="CE41" s="46">
        <f>SUM(CG42:CG44)</f>
        <v>20000</v>
      </c>
      <c r="CF41" s="45"/>
      <c r="CG41" s="43"/>
      <c r="CH41" s="25"/>
      <c r="CI41" s="46">
        <f>SUM(CK42:CK44)</f>
        <v>0</v>
      </c>
      <c r="CJ41" s="45"/>
      <c r="CK41" s="43"/>
      <c r="CL41" s="25"/>
      <c r="CM41" s="46">
        <f>SUM(CO42:CO44)</f>
        <v>15000</v>
      </c>
      <c r="CN41" s="45"/>
      <c r="CO41" s="43"/>
      <c r="CP41" s="25"/>
      <c r="CQ41" s="46">
        <f>SUM(CS42:CS44)</f>
        <v>0</v>
      </c>
      <c r="CR41" s="45"/>
      <c r="CS41" s="43"/>
      <c r="CT41" s="25"/>
      <c r="CU41" s="46">
        <f>SUM(CW42:CW44)</f>
        <v>30960</v>
      </c>
      <c r="CV41" s="45"/>
      <c r="CW41" s="43"/>
      <c r="CX41" s="25"/>
      <c r="CY41" s="46">
        <f>SUM(DA42:DA44)</f>
        <v>0</v>
      </c>
      <c r="CZ41" s="45"/>
      <c r="DA41" s="43"/>
      <c r="DB41" s="25"/>
      <c r="DC41" s="46">
        <f>SUM(DE42:DE44)</f>
        <v>0</v>
      </c>
      <c r="DD41" s="45"/>
      <c r="DE41" s="43"/>
      <c r="DF41" s="25"/>
      <c r="DG41" s="46">
        <f>SUM(DI42:DI44)</f>
        <v>0</v>
      </c>
      <c r="DH41" s="45"/>
      <c r="DI41" s="43"/>
      <c r="DJ41" s="25"/>
      <c r="DK41" s="46">
        <f>SUM(DM42:DM44)</f>
        <v>35000</v>
      </c>
      <c r="DL41" s="45"/>
      <c r="DM41" s="43"/>
      <c r="DN41" s="25"/>
      <c r="DO41" s="46">
        <f>SUM(DQ42:DQ44)</f>
        <v>0</v>
      </c>
      <c r="DP41" s="45"/>
      <c r="DQ41" s="43"/>
      <c r="DR41" s="25"/>
      <c r="DS41" s="46">
        <f>SUM(DU42:DU44)</f>
        <v>20000</v>
      </c>
      <c r="DT41" s="45"/>
      <c r="DU41" s="43"/>
      <c r="DV41" s="25"/>
      <c r="DW41" s="46">
        <v>160900</v>
      </c>
      <c r="DX41" s="45"/>
      <c r="DY41" s="43"/>
      <c r="DZ41" s="25"/>
      <c r="EA41" s="46">
        <v>160900</v>
      </c>
      <c r="EB41" s="45"/>
      <c r="EC41" s="43"/>
      <c r="ED41" s="25"/>
      <c r="EE41" s="46">
        <f>SUM(EG42:EG44)</f>
        <v>20000</v>
      </c>
      <c r="EF41" s="45"/>
      <c r="EG41" s="43"/>
      <c r="EH41" s="25"/>
      <c r="EI41" s="46">
        <f>SUM(EK42:EK44)</f>
        <v>40070</v>
      </c>
      <c r="EJ41" s="45"/>
      <c r="EK41" s="43"/>
      <c r="EL41" s="25"/>
      <c r="EM41" s="46">
        <f>SUM(EO42:EO44)</f>
        <v>0</v>
      </c>
      <c r="EN41" s="45"/>
      <c r="EO41" s="43"/>
      <c r="EP41" s="25"/>
      <c r="EQ41" s="46">
        <f>SUM(ES42:ES44)</f>
        <v>0</v>
      </c>
      <c r="ER41" s="45"/>
      <c r="ES41" s="43"/>
      <c r="ET41" s="25"/>
      <c r="EU41" s="46">
        <f>SUM(EW42:EW44)</f>
        <v>0</v>
      </c>
      <c r="EV41" s="45"/>
      <c r="EW41" s="43"/>
      <c r="EX41" s="25"/>
      <c r="EY41" s="46">
        <f>SUM(FA42:FA44)</f>
        <v>0</v>
      </c>
      <c r="EZ41" s="45"/>
      <c r="FA41" s="43"/>
      <c r="FB41" s="25"/>
      <c r="FC41" s="46">
        <f>SUM(FE42:FE44)</f>
        <v>0</v>
      </c>
      <c r="FD41" s="45"/>
      <c r="FE41" s="43"/>
      <c r="FF41" s="25"/>
      <c r="FG41" s="46">
        <f>SUM(FI42:FI44)</f>
        <v>0</v>
      </c>
      <c r="FH41" s="45"/>
      <c r="FI41" s="43"/>
      <c r="FJ41" s="25"/>
      <c r="FK41" s="46">
        <f>SUM(FM42:FM44)</f>
        <v>0</v>
      </c>
      <c r="FL41" s="45"/>
      <c r="FM41" s="43"/>
      <c r="FN41" s="25"/>
      <c r="FO41" s="46">
        <f>SUM(FQ42:FQ44)</f>
        <v>0</v>
      </c>
      <c r="FP41" s="45"/>
      <c r="FQ41" s="43"/>
      <c r="FR41" s="25"/>
      <c r="FS41" s="46">
        <f>SUM(FU42:FU44)</f>
        <v>0</v>
      </c>
      <c r="FT41" s="45"/>
      <c r="FU41" s="43"/>
      <c r="FV41" s="25"/>
      <c r="FW41" s="46">
        <f>SUM(FY42:FY44)</f>
        <v>0</v>
      </c>
      <c r="FX41" s="45"/>
      <c r="FY41" s="43"/>
      <c r="FZ41" s="25"/>
      <c r="GA41" s="46">
        <f>SUM(GC42:GC44)</f>
        <v>0</v>
      </c>
      <c r="GB41" s="45"/>
      <c r="GC41" s="43"/>
    </row>
    <row r="42" spans="2:185" x14ac:dyDescent="0.2">
      <c r="D42" t="s">
        <v>142</v>
      </c>
      <c r="E42" t="s">
        <v>2303</v>
      </c>
      <c r="F42" s="21"/>
      <c r="I42" s="29">
        <v>60000</v>
      </c>
      <c r="J42" s="21"/>
      <c r="M42" s="29">
        <v>20000</v>
      </c>
      <c r="N42" s="21"/>
      <c r="Q42" s="29">
        <v>20000</v>
      </c>
      <c r="R42" s="21"/>
      <c r="U42" s="26">
        <f>-(SUMIFS('P23+P24 monthly Buchungen'!F2:F859,'P23+P24 monthly Buchungen'!D2:D859,$E42,'P23+P24 monthly Buchungen'!C2:C859,"&gt;="&amp;U$4,'P23+P24 monthly Buchungen'!C2:C859,"&lt;"&amp;U$5+1,'P23+P24 monthly Buchungen'!L2:L859,"Ausgaben")-SUMIFS('P23+P24 monthly Buchungen'!F2:F859,'P23+P24 monthly Buchungen'!D2:D859,$E42,'P23+P24 monthly Buchungen'!C2:C859,"&gt;="&amp;U$4,'P23+P24 monthly Buchungen'!C2:C859,"&lt;"&amp;U$5+1,'P23+P24 monthly Buchungen'!P2:P859,"Einnahmen")+SUMIFS('P23+P24 monthly Buchungen'!F2:F859,'P23+P24 monthly Buchungen'!D2:D859,$E42,'P23+P24 monthly Buchungen'!C2:C859,"&gt;="&amp;U$4,'P23+P24 monthly Buchungen'!C2:C859,"&lt;"&amp;U$5+1,'P23+P24 monthly Buchungen'!L2:L859,"Einnahmen")-SUMIFS('P23+P24 monthly Buchungen'!F2:F859,'P23+P24 monthly Buchungen'!D2:D859,$E42,'P23+P24 monthly Buchungen'!C2:C859,"&gt;="&amp;U$4,'P23+P24 monthly Buchungen'!C2:C859,"&lt;"&amp;U$5+1,'P23+P24 monthly Buchungen'!P2:P859,"Ausgaben"))</f>
        <v>0</v>
      </c>
      <c r="V42" s="21"/>
      <c r="Y42" s="26">
        <f>-(SUMIFS('P23+P24 monthly Buchungen'!F2:F859,'P23+P24 monthly Buchungen'!D2:D859,$E42,'P23+P24 monthly Buchungen'!C2:C859,"&gt;="&amp;Y$4,'P23+P24 monthly Buchungen'!C2:C859,"&lt;"&amp;Y$5+1,'P23+P24 monthly Buchungen'!L2:L859,"Ausgaben")-SUMIFS('P23+P24 monthly Buchungen'!F2:F859,'P23+P24 monthly Buchungen'!D2:D859,$E42,'P23+P24 monthly Buchungen'!C2:C859,"&gt;="&amp;Y$4,'P23+P24 monthly Buchungen'!C2:C859,"&lt;"&amp;Y$5+1,'P23+P24 monthly Buchungen'!P2:P859,"Einnahmen")+SUMIFS('P23+P24 monthly Buchungen'!F2:F859,'P23+P24 monthly Buchungen'!D2:D859,$E42,'P23+P24 monthly Buchungen'!C2:C859,"&gt;="&amp;Y$4,'P23+P24 monthly Buchungen'!C2:C859,"&lt;"&amp;Y$5+1,'P23+P24 monthly Buchungen'!L2:L859,"Einnahmen")-SUMIFS('P23+P24 monthly Buchungen'!F2:F859,'P23+P24 monthly Buchungen'!D2:D859,$E42,'P23+P24 monthly Buchungen'!C2:C859,"&gt;="&amp;Y$4,'P23+P24 monthly Buchungen'!C2:C859,"&lt;"&amp;Y$5+1,'P23+P24 monthly Buchungen'!P2:P859,"Ausgaben"))</f>
        <v>0</v>
      </c>
      <c r="Z42" s="21"/>
      <c r="AC42" s="26">
        <f>-(SUMIFS('P23+P24 monthly Buchungen'!F2:F859,'P23+P24 monthly Buchungen'!D2:D859,$E42,'P23+P24 monthly Buchungen'!C2:C859,"&gt;="&amp;AC$4,'P23+P24 monthly Buchungen'!C2:C859,"&lt;"&amp;AC$5+1,'P23+P24 monthly Buchungen'!L2:L859,"Ausgaben")-SUMIFS('P23+P24 monthly Buchungen'!F2:F859,'P23+P24 monthly Buchungen'!D2:D859,$E42,'P23+P24 monthly Buchungen'!C2:C859,"&gt;="&amp;AC$4,'P23+P24 monthly Buchungen'!C2:C859,"&lt;"&amp;AC$5+1,'P23+P24 monthly Buchungen'!P2:P859,"Einnahmen")+SUMIFS('P23+P24 monthly Buchungen'!F2:F859,'P23+P24 monthly Buchungen'!D2:D859,$E42,'P23+P24 monthly Buchungen'!C2:C859,"&gt;="&amp;AC$4,'P23+P24 monthly Buchungen'!C2:C859,"&lt;"&amp;AC$5+1,'P23+P24 monthly Buchungen'!L2:L859,"Einnahmen")-SUMIFS('P23+P24 monthly Buchungen'!F2:F859,'P23+P24 monthly Buchungen'!D2:D859,$E42,'P23+P24 monthly Buchungen'!C2:C859,"&gt;="&amp;AC$4,'P23+P24 monthly Buchungen'!C2:C859,"&lt;"&amp;AC$5+1,'P23+P24 monthly Buchungen'!P2:P859,"Ausgaben"))</f>
        <v>0</v>
      </c>
      <c r="AD42" s="21"/>
      <c r="AG42" s="26">
        <f>-(SUMIFS('P23+P24 monthly Buchungen'!F2:F859,'P23+P24 monthly Buchungen'!D2:D859,$E42,'P23+P24 monthly Buchungen'!C2:C859,"&gt;="&amp;AG$4,'P23+P24 monthly Buchungen'!C2:C859,"&lt;"&amp;AG$5+1,'P23+P24 monthly Buchungen'!L2:L859,"Ausgaben")-SUMIFS('P23+P24 monthly Buchungen'!F2:F859,'P23+P24 monthly Buchungen'!D2:D859,$E42,'P23+P24 monthly Buchungen'!C2:C859,"&gt;="&amp;AG$4,'P23+P24 monthly Buchungen'!C2:C859,"&lt;"&amp;AG$5+1,'P23+P24 monthly Buchungen'!P2:P859,"Einnahmen")+SUMIFS('P23+P24 monthly Buchungen'!F2:F859,'P23+P24 monthly Buchungen'!D2:D859,$E42,'P23+P24 monthly Buchungen'!C2:C859,"&gt;="&amp;AG$4,'P23+P24 monthly Buchungen'!C2:C859,"&lt;"&amp;AG$5+1,'P23+P24 monthly Buchungen'!L2:L859,"Einnahmen")-SUMIFS('P23+P24 monthly Buchungen'!F2:F859,'P23+P24 monthly Buchungen'!D2:D859,$E42,'P23+P24 monthly Buchungen'!C2:C859,"&gt;="&amp;AG$4,'P23+P24 monthly Buchungen'!C2:C859,"&lt;"&amp;AG$5+1,'P23+P24 monthly Buchungen'!P2:P859,"Ausgaben"))</f>
        <v>20000</v>
      </c>
      <c r="AH42" s="21"/>
      <c r="AK42" s="26">
        <f>-(SUMIFS('P23+P24 monthly Buchungen'!F2:F859,'P23+P24 monthly Buchungen'!D2:D859,$E42,'P23+P24 monthly Buchungen'!C2:C859,"&gt;="&amp;AK$4,'P23+P24 monthly Buchungen'!C2:C859,"&lt;"&amp;AK$5+1,'P23+P24 monthly Buchungen'!L2:L859,"Ausgaben")-SUMIFS('P23+P24 monthly Buchungen'!F2:F859,'P23+P24 monthly Buchungen'!D2:D859,$E42,'P23+P24 monthly Buchungen'!C2:C859,"&gt;="&amp;AK$4,'P23+P24 monthly Buchungen'!C2:C859,"&lt;"&amp;AK$5+1,'P23+P24 monthly Buchungen'!P2:P859,"Einnahmen")+SUMIFS('P23+P24 monthly Buchungen'!F2:F859,'P23+P24 monthly Buchungen'!D2:D859,$E42,'P23+P24 monthly Buchungen'!C2:C859,"&gt;="&amp;AK$4,'P23+P24 monthly Buchungen'!C2:C859,"&lt;"&amp;AK$5+1,'P23+P24 monthly Buchungen'!L2:L859,"Einnahmen")-SUMIFS('P23+P24 monthly Buchungen'!F2:F859,'P23+P24 monthly Buchungen'!D2:D859,$E42,'P23+P24 monthly Buchungen'!C2:C859,"&gt;="&amp;AK$4,'P23+P24 monthly Buchungen'!C2:C859,"&lt;"&amp;AK$5+1,'P23+P24 monthly Buchungen'!P2:P859,"Ausgaben"))</f>
        <v>0</v>
      </c>
      <c r="AL42" s="21"/>
      <c r="AO42" s="26">
        <f>-(SUMIFS('P23+P24 monthly Buchungen'!F2:F859,'P23+P24 monthly Buchungen'!D2:D859,$E42,'P23+P24 monthly Buchungen'!C2:C859,"&gt;="&amp;AO$4,'P23+P24 monthly Buchungen'!C2:C859,"&lt;"&amp;AO$5+1,'P23+P24 monthly Buchungen'!L2:L859,"Ausgaben")-SUMIFS('P23+P24 monthly Buchungen'!F2:F859,'P23+P24 monthly Buchungen'!D2:D859,$E42,'P23+P24 monthly Buchungen'!C2:C859,"&gt;="&amp;AO$4,'P23+P24 monthly Buchungen'!C2:C859,"&lt;"&amp;AO$5+1,'P23+P24 monthly Buchungen'!P2:P859,"Einnahmen")+SUMIFS('P23+P24 monthly Buchungen'!F2:F859,'P23+P24 monthly Buchungen'!D2:D859,$E42,'P23+P24 monthly Buchungen'!C2:C859,"&gt;="&amp;AO$4,'P23+P24 monthly Buchungen'!C2:C859,"&lt;"&amp;AO$5+1,'P23+P24 monthly Buchungen'!L2:L859,"Einnahmen")-SUMIFS('P23+P24 monthly Buchungen'!F2:F859,'P23+P24 monthly Buchungen'!D2:D859,$E42,'P23+P24 monthly Buchungen'!C2:C859,"&gt;="&amp;AO$4,'P23+P24 monthly Buchungen'!C2:C859,"&lt;"&amp;AO$5+1,'P23+P24 monthly Buchungen'!P2:P859,"Ausgaben"))</f>
        <v>0</v>
      </c>
      <c r="AP42" s="21"/>
      <c r="AS42" s="26">
        <f>-(SUMIFS('P23+P24 monthly Buchungen'!F2:F859,'P23+P24 monthly Buchungen'!D2:D859,$E42,'P23+P24 monthly Buchungen'!C2:C859,"&gt;="&amp;AS$4,'P23+P24 monthly Buchungen'!C2:C859,"&lt;"&amp;AS$5+1,'P23+P24 monthly Buchungen'!L2:L859,"Ausgaben")-SUMIFS('P23+P24 monthly Buchungen'!F2:F859,'P23+P24 monthly Buchungen'!D2:D859,$E42,'P23+P24 monthly Buchungen'!C2:C859,"&gt;="&amp;AS$4,'P23+P24 monthly Buchungen'!C2:C859,"&lt;"&amp;AS$5+1,'P23+P24 monthly Buchungen'!P2:P859,"Einnahmen")+SUMIFS('P23+P24 monthly Buchungen'!F2:F859,'P23+P24 monthly Buchungen'!D2:D859,$E42,'P23+P24 monthly Buchungen'!C2:C859,"&gt;="&amp;AS$4,'P23+P24 monthly Buchungen'!C2:C859,"&lt;"&amp;AS$5+1,'P23+P24 monthly Buchungen'!L2:L859,"Einnahmen")-SUMIFS('P23+P24 monthly Buchungen'!F2:F859,'P23+P24 monthly Buchungen'!D2:D859,$E42,'P23+P24 monthly Buchungen'!C2:C859,"&gt;="&amp;AS$4,'P23+P24 monthly Buchungen'!C2:C859,"&lt;"&amp;AS$5+1,'P23+P24 monthly Buchungen'!P2:P859,"Ausgaben"))</f>
        <v>0</v>
      </c>
      <c r="AT42" s="21"/>
      <c r="AW42" s="26">
        <f>-(SUMIFS('P23+P24 monthly Buchungen'!F2:F859,'P23+P24 monthly Buchungen'!D2:D859,$E42,'P23+P24 monthly Buchungen'!C2:C859,"&gt;="&amp;AW$4,'P23+P24 monthly Buchungen'!C2:C859,"&lt;"&amp;AW$5+1,'P23+P24 monthly Buchungen'!L2:L859,"Ausgaben")-SUMIFS('P23+P24 monthly Buchungen'!F2:F859,'P23+P24 monthly Buchungen'!D2:D859,$E42,'P23+P24 monthly Buchungen'!C2:C859,"&gt;="&amp;AW$4,'P23+P24 monthly Buchungen'!C2:C859,"&lt;"&amp;AW$5+1,'P23+P24 monthly Buchungen'!P2:P859,"Einnahmen")+SUMIFS('P23+P24 monthly Buchungen'!F2:F859,'P23+P24 monthly Buchungen'!D2:D859,$E42,'P23+P24 monthly Buchungen'!C2:C859,"&gt;="&amp;AW$4,'P23+P24 monthly Buchungen'!C2:C859,"&lt;"&amp;AW$5+1,'P23+P24 monthly Buchungen'!L2:L859,"Einnahmen")-SUMIFS('P23+P24 monthly Buchungen'!F2:F859,'P23+P24 monthly Buchungen'!D2:D859,$E42,'P23+P24 monthly Buchungen'!C2:C859,"&gt;="&amp;AW$4,'P23+P24 monthly Buchungen'!C2:C859,"&lt;"&amp;AW$5+1,'P23+P24 monthly Buchungen'!P2:P859,"Ausgaben"))</f>
        <v>0</v>
      </c>
      <c r="AX42" s="21"/>
      <c r="BA42" s="26">
        <f>-(SUMIFS('P23+P24 monthly Buchungen'!F2:F859,'P23+P24 monthly Buchungen'!D2:D859,$E42,'P23+P24 monthly Buchungen'!C2:C859,"&gt;="&amp;BA$4,'P23+P24 monthly Buchungen'!C2:C859,"&lt;"&amp;BA$5+1,'P23+P24 monthly Buchungen'!L2:L859,"Ausgaben")-SUMIFS('P23+P24 monthly Buchungen'!F2:F859,'P23+P24 monthly Buchungen'!D2:D859,$E42,'P23+P24 monthly Buchungen'!C2:C859,"&gt;="&amp;BA$4,'P23+P24 monthly Buchungen'!C2:C859,"&lt;"&amp;BA$5+1,'P23+P24 monthly Buchungen'!P2:P859,"Einnahmen")+SUMIFS('P23+P24 monthly Buchungen'!F2:F859,'P23+P24 monthly Buchungen'!D2:D859,$E42,'P23+P24 monthly Buchungen'!C2:C859,"&gt;="&amp;BA$4,'P23+P24 monthly Buchungen'!C2:C859,"&lt;"&amp;BA$5+1,'P23+P24 monthly Buchungen'!L2:L859,"Einnahmen")-SUMIFS('P23+P24 monthly Buchungen'!F2:F859,'P23+P24 monthly Buchungen'!D2:D859,$E42,'P23+P24 monthly Buchungen'!C2:C859,"&gt;="&amp;BA$4,'P23+P24 monthly Buchungen'!C2:C859,"&lt;"&amp;BA$5+1,'P23+P24 monthly Buchungen'!P2:P859,"Ausgaben"))</f>
        <v>0</v>
      </c>
      <c r="BB42" s="21"/>
      <c r="BE42" s="26">
        <f>-(SUMIFS('P23+P24 monthly Buchungen'!F2:F859,'P23+P24 monthly Buchungen'!D2:D859,$E42,'P23+P24 monthly Buchungen'!C2:C859,"&gt;="&amp;BE$4,'P23+P24 monthly Buchungen'!C2:C859,"&lt;"&amp;BE$5+1,'P23+P24 monthly Buchungen'!L2:L859,"Ausgaben")-SUMIFS('P23+P24 monthly Buchungen'!F2:F859,'P23+P24 monthly Buchungen'!D2:D859,$E42,'P23+P24 monthly Buchungen'!C2:C859,"&gt;="&amp;BE$4,'P23+P24 monthly Buchungen'!C2:C859,"&lt;"&amp;BE$5+1,'P23+P24 monthly Buchungen'!P2:P859,"Einnahmen")+SUMIFS('P23+P24 monthly Buchungen'!F2:F859,'P23+P24 monthly Buchungen'!D2:D859,$E42,'P23+P24 monthly Buchungen'!C2:C859,"&gt;="&amp;BE$4,'P23+P24 monthly Buchungen'!C2:C859,"&lt;"&amp;BE$5+1,'P23+P24 monthly Buchungen'!L2:L859,"Einnahmen")-SUMIFS('P23+P24 monthly Buchungen'!F2:F859,'P23+P24 monthly Buchungen'!D2:D859,$E42,'P23+P24 monthly Buchungen'!C2:C859,"&gt;="&amp;BE$4,'P23+P24 monthly Buchungen'!C2:C859,"&lt;"&amp;BE$5+1,'P23+P24 monthly Buchungen'!P2:P859,"Ausgaben"))</f>
        <v>0</v>
      </c>
      <c r="BF42" s="21"/>
      <c r="BI42" s="26">
        <f>-(SUMIFS('P23+P24 monthly Buchungen'!F2:F859,'P23+P24 monthly Buchungen'!D2:D859,$E42,'P23+P24 monthly Buchungen'!C2:C859,"&gt;="&amp;BI$4,'P23+P24 monthly Buchungen'!C2:C859,"&lt;"&amp;BI$5+1,'P23+P24 monthly Buchungen'!L2:L859,"Ausgaben")-SUMIFS('P23+P24 monthly Buchungen'!F2:F859,'P23+P24 monthly Buchungen'!D2:D859,$E42,'P23+P24 monthly Buchungen'!C2:C859,"&gt;="&amp;BI$4,'P23+P24 monthly Buchungen'!C2:C859,"&lt;"&amp;BI$5+1,'P23+P24 monthly Buchungen'!P2:P859,"Einnahmen")+SUMIFS('P23+P24 monthly Buchungen'!F2:F859,'P23+P24 monthly Buchungen'!D2:D859,$E42,'P23+P24 monthly Buchungen'!C2:C859,"&gt;="&amp;BI$4,'P23+P24 monthly Buchungen'!C2:C859,"&lt;"&amp;BI$5+1,'P23+P24 monthly Buchungen'!L2:L859,"Einnahmen")-SUMIFS('P23+P24 monthly Buchungen'!F2:F859,'P23+P24 monthly Buchungen'!D2:D859,$E42,'P23+P24 monthly Buchungen'!C2:C859,"&gt;="&amp;BI$4,'P23+P24 monthly Buchungen'!C2:C859,"&lt;"&amp;BI$5+1,'P23+P24 monthly Buchungen'!P2:P859,"Ausgaben"))</f>
        <v>0</v>
      </c>
      <c r="BJ42" s="21"/>
      <c r="BM42" s="26">
        <f>-(SUMIFS('P23+P24 monthly Buchungen'!F2:F859,'P23+P24 monthly Buchungen'!D2:D859,$E42,'P23+P24 monthly Buchungen'!C2:C859,"&gt;="&amp;BM$4,'P23+P24 monthly Buchungen'!C2:C859,"&lt;"&amp;BM$5+1,'P23+P24 monthly Buchungen'!L2:L859,"Ausgaben")-SUMIFS('P23+P24 monthly Buchungen'!F2:F859,'P23+P24 monthly Buchungen'!D2:D859,$E42,'P23+P24 monthly Buchungen'!C2:C859,"&gt;="&amp;BM$4,'P23+P24 monthly Buchungen'!C2:C859,"&lt;"&amp;BM$5+1,'P23+P24 monthly Buchungen'!P2:P859,"Einnahmen")+SUMIFS('P23+P24 monthly Buchungen'!F2:F859,'P23+P24 monthly Buchungen'!D2:D859,$E42,'P23+P24 monthly Buchungen'!C2:C859,"&gt;="&amp;BM$4,'P23+P24 monthly Buchungen'!C2:C859,"&lt;"&amp;BM$5+1,'P23+P24 monthly Buchungen'!L2:L859,"Einnahmen")-SUMIFS('P23+P24 monthly Buchungen'!F2:F859,'P23+P24 monthly Buchungen'!D2:D859,$E42,'P23+P24 monthly Buchungen'!C2:C859,"&gt;="&amp;BM$4,'P23+P24 monthly Buchungen'!C2:C859,"&lt;"&amp;BM$5+1,'P23+P24 monthly Buchungen'!P2:P859,"Ausgaben"))</f>
        <v>0</v>
      </c>
      <c r="BN42" s="21"/>
      <c r="BQ42" s="26">
        <f>-(SUMIFS('P23+P24 monthly Buchungen'!F2:F859,'P23+P24 monthly Buchungen'!D2:D859,$E42,'P23+P24 monthly Buchungen'!C2:C859,"&gt;="&amp;BQ$4,'P23+P24 monthly Buchungen'!C2:C859,"&lt;"&amp;BQ$5+1,'P23+P24 monthly Buchungen'!L2:L859,"Ausgaben")-SUMIFS('P23+P24 monthly Buchungen'!F2:F859,'P23+P24 monthly Buchungen'!D2:D859,$E42,'P23+P24 monthly Buchungen'!C2:C859,"&gt;="&amp;BQ$4,'P23+P24 monthly Buchungen'!C2:C859,"&lt;"&amp;BQ$5+1,'P23+P24 monthly Buchungen'!P2:P859,"Einnahmen")+SUMIFS('P23+P24 monthly Buchungen'!F2:F859,'P23+P24 monthly Buchungen'!D2:D859,$E42,'P23+P24 monthly Buchungen'!C2:C859,"&gt;="&amp;BQ$4,'P23+P24 monthly Buchungen'!C2:C859,"&lt;"&amp;BQ$5+1,'P23+P24 monthly Buchungen'!L2:L859,"Einnahmen")-SUMIFS('P23+P24 monthly Buchungen'!F2:F859,'P23+P24 monthly Buchungen'!D2:D859,$E42,'P23+P24 monthly Buchungen'!C2:C859,"&gt;="&amp;BQ$4,'P23+P24 monthly Buchungen'!C2:C859,"&lt;"&amp;BQ$5+1,'P23+P24 monthly Buchungen'!P2:P859,"Ausgaben"))</f>
        <v>0</v>
      </c>
      <c r="BR42" s="21"/>
      <c r="BU42" s="29">
        <v>20000</v>
      </c>
      <c r="BV42" s="21"/>
      <c r="BY42" s="29">
        <v>20000</v>
      </c>
      <c r="BZ42" s="21"/>
      <c r="CC42" s="26">
        <f>-(SUMIFS('P23+P24 monthly Buchungen'!F2:F859,'P23+P24 monthly Buchungen'!D2:D859,$E42,'P23+P24 monthly Buchungen'!C2:C859,"&gt;="&amp;CC$4,'P23+P24 monthly Buchungen'!C2:C859,"&lt;"&amp;CC$5+1,'P23+P24 monthly Buchungen'!L2:L859,"Ausgaben")-SUMIFS('P23+P24 monthly Buchungen'!F2:F859,'P23+P24 monthly Buchungen'!D2:D859,$E42,'P23+P24 monthly Buchungen'!C2:C859,"&gt;="&amp;CC$4,'P23+P24 monthly Buchungen'!C2:C859,"&lt;"&amp;CC$5+1,'P23+P24 monthly Buchungen'!P2:P859,"Einnahmen")+SUMIFS('P23+P24 monthly Buchungen'!F2:F859,'P23+P24 monthly Buchungen'!D2:D859,$E42,'P23+P24 monthly Buchungen'!C2:C859,"&gt;="&amp;CC$4,'P23+P24 monthly Buchungen'!C2:C859,"&lt;"&amp;CC$5+1,'P23+P24 monthly Buchungen'!L2:L859,"Einnahmen")-SUMIFS('P23+P24 monthly Buchungen'!F2:F859,'P23+P24 monthly Buchungen'!D2:D859,$E42,'P23+P24 monthly Buchungen'!C2:C859,"&gt;="&amp;CC$4,'P23+P24 monthly Buchungen'!C2:C859,"&lt;"&amp;CC$5+1,'P23+P24 monthly Buchungen'!P2:P859,"Ausgaben"))</f>
        <v>0</v>
      </c>
      <c r="CD42" s="21"/>
      <c r="CG42" s="26">
        <f>-(SUMIFS('P23+P24 monthly Buchungen'!F2:F859,'P23+P24 monthly Buchungen'!D2:D859,$E42,'P23+P24 monthly Buchungen'!C2:C859,"&gt;="&amp;CG$4,'P23+P24 monthly Buchungen'!C2:C859,"&lt;"&amp;CG$5+1,'P23+P24 monthly Buchungen'!L2:L859,"Ausgaben")-SUMIFS('P23+P24 monthly Buchungen'!F2:F859,'P23+P24 monthly Buchungen'!D2:D859,$E42,'P23+P24 monthly Buchungen'!C2:C859,"&gt;="&amp;CG$4,'P23+P24 monthly Buchungen'!C2:C859,"&lt;"&amp;CG$5+1,'P23+P24 monthly Buchungen'!P2:P859,"Einnahmen")+SUMIFS('P23+P24 monthly Buchungen'!F2:F859,'P23+P24 monthly Buchungen'!D2:D859,$E42,'P23+P24 monthly Buchungen'!C2:C859,"&gt;="&amp;CG$4,'P23+P24 monthly Buchungen'!C2:C859,"&lt;"&amp;CG$5+1,'P23+P24 monthly Buchungen'!L2:L859,"Einnahmen")-SUMIFS('P23+P24 monthly Buchungen'!F2:F859,'P23+P24 monthly Buchungen'!D2:D859,$E42,'P23+P24 monthly Buchungen'!C2:C859,"&gt;="&amp;CG$4,'P23+P24 monthly Buchungen'!C2:C859,"&lt;"&amp;CG$5+1,'P23+P24 monthly Buchungen'!P2:P859,"Ausgaben"))</f>
        <v>20000</v>
      </c>
      <c r="CH42" s="21"/>
      <c r="CK42" s="26">
        <f>-(SUMIFS('P23+P24 monthly Buchungen'!F2:F859,'P23+P24 monthly Buchungen'!D2:D859,$E42,'P23+P24 monthly Buchungen'!C2:C859,"&gt;="&amp;CK$4,'P23+P24 monthly Buchungen'!C2:C859,"&lt;"&amp;CK$5+1,'P23+P24 monthly Buchungen'!L2:L859,"Ausgaben")-SUMIFS('P23+P24 monthly Buchungen'!F2:F859,'P23+P24 monthly Buchungen'!D2:D859,$E42,'P23+P24 monthly Buchungen'!C2:C859,"&gt;="&amp;CK$4,'P23+P24 monthly Buchungen'!C2:C859,"&lt;"&amp;CK$5+1,'P23+P24 monthly Buchungen'!P2:P859,"Einnahmen")+SUMIFS('P23+P24 monthly Buchungen'!F2:F859,'P23+P24 monthly Buchungen'!D2:D859,$E42,'P23+P24 monthly Buchungen'!C2:C859,"&gt;="&amp;CK$4,'P23+P24 monthly Buchungen'!C2:C859,"&lt;"&amp;CK$5+1,'P23+P24 monthly Buchungen'!L2:L859,"Einnahmen")-SUMIFS('P23+P24 monthly Buchungen'!F2:F859,'P23+P24 monthly Buchungen'!D2:D859,$E42,'P23+P24 monthly Buchungen'!C2:C859,"&gt;="&amp;CK$4,'P23+P24 monthly Buchungen'!C2:C859,"&lt;"&amp;CK$5+1,'P23+P24 monthly Buchungen'!P2:P859,"Ausgaben"))</f>
        <v>0</v>
      </c>
      <c r="CL42" s="21"/>
      <c r="CO42" s="26">
        <f>-(SUMIFS('P23+P24 monthly Buchungen'!F2:F859,'P23+P24 monthly Buchungen'!D2:D859,$E42,'P23+P24 monthly Buchungen'!C2:C859,"&gt;="&amp;CO$4,'P23+P24 monthly Buchungen'!C2:C859,"&lt;"&amp;CO$5+1,'P23+P24 monthly Buchungen'!L2:L859,"Ausgaben")-SUMIFS('P23+P24 monthly Buchungen'!F2:F859,'P23+P24 monthly Buchungen'!D2:D859,$E42,'P23+P24 monthly Buchungen'!C2:C859,"&gt;="&amp;CO$4,'P23+P24 monthly Buchungen'!C2:C859,"&lt;"&amp;CO$5+1,'P23+P24 monthly Buchungen'!P2:P859,"Einnahmen")+SUMIFS('P23+P24 monthly Buchungen'!F2:F859,'P23+P24 monthly Buchungen'!D2:D859,$E42,'P23+P24 monthly Buchungen'!C2:C859,"&gt;="&amp;CO$4,'P23+P24 monthly Buchungen'!C2:C859,"&lt;"&amp;CO$5+1,'P23+P24 monthly Buchungen'!L2:L859,"Einnahmen")-SUMIFS('P23+P24 monthly Buchungen'!F2:F859,'P23+P24 monthly Buchungen'!D2:D859,$E42,'P23+P24 monthly Buchungen'!C2:C859,"&gt;="&amp;CO$4,'P23+P24 monthly Buchungen'!C2:C859,"&lt;"&amp;CO$5+1,'P23+P24 monthly Buchungen'!P2:P859,"Ausgaben"))</f>
        <v>0</v>
      </c>
      <c r="CP42" s="21"/>
      <c r="CS42" s="26">
        <f>-(SUMIFS('P23+P24 monthly Buchungen'!F2:F859,'P23+P24 monthly Buchungen'!D2:D859,$E42,'P23+P24 monthly Buchungen'!C2:C859,"&gt;="&amp;CS$4,'P23+P24 monthly Buchungen'!C2:C859,"&lt;"&amp;CS$5+1,'P23+P24 monthly Buchungen'!L2:L859,"Ausgaben")-SUMIFS('P23+P24 monthly Buchungen'!F2:F859,'P23+P24 monthly Buchungen'!D2:D859,$E42,'P23+P24 monthly Buchungen'!C2:C859,"&gt;="&amp;CS$4,'P23+P24 monthly Buchungen'!C2:C859,"&lt;"&amp;CS$5+1,'P23+P24 monthly Buchungen'!P2:P859,"Einnahmen")+SUMIFS('P23+P24 monthly Buchungen'!F2:F859,'P23+P24 monthly Buchungen'!D2:D859,$E42,'P23+P24 monthly Buchungen'!C2:C859,"&gt;="&amp;CS$4,'P23+P24 monthly Buchungen'!C2:C859,"&lt;"&amp;CS$5+1,'P23+P24 monthly Buchungen'!L2:L859,"Einnahmen")-SUMIFS('P23+P24 monthly Buchungen'!F2:F859,'P23+P24 monthly Buchungen'!D2:D859,$E42,'P23+P24 monthly Buchungen'!C2:C859,"&gt;="&amp;CS$4,'P23+P24 monthly Buchungen'!C2:C859,"&lt;"&amp;CS$5+1,'P23+P24 monthly Buchungen'!P2:P859,"Ausgaben"))</f>
        <v>0</v>
      </c>
      <c r="CT42" s="21"/>
      <c r="CW42" s="26">
        <f>-(SUMIFS('P23+P24 monthly Buchungen'!F2:F859,'P23+P24 monthly Buchungen'!D2:D859,$E42,'P23+P24 monthly Buchungen'!C2:C859,"&gt;="&amp;CW$4,'P23+P24 monthly Buchungen'!C2:C859,"&lt;"&amp;CW$5+1,'P23+P24 monthly Buchungen'!L2:L859,"Ausgaben")-SUMIFS('P23+P24 monthly Buchungen'!F2:F859,'P23+P24 monthly Buchungen'!D2:D859,$E42,'P23+P24 monthly Buchungen'!C2:C859,"&gt;="&amp;CW$4,'P23+P24 monthly Buchungen'!C2:C859,"&lt;"&amp;CW$5+1,'P23+P24 monthly Buchungen'!P2:P859,"Einnahmen")+SUMIFS('P23+P24 monthly Buchungen'!F2:F859,'P23+P24 monthly Buchungen'!D2:D859,$E42,'P23+P24 monthly Buchungen'!C2:C859,"&gt;="&amp;CW$4,'P23+P24 monthly Buchungen'!C2:C859,"&lt;"&amp;CW$5+1,'P23+P24 monthly Buchungen'!L2:L859,"Einnahmen")-SUMIFS('P23+P24 monthly Buchungen'!F2:F859,'P23+P24 monthly Buchungen'!D2:D859,$E42,'P23+P24 monthly Buchungen'!C2:C859,"&gt;="&amp;CW$4,'P23+P24 monthly Buchungen'!C2:C859,"&lt;"&amp;CW$5+1,'P23+P24 monthly Buchungen'!P2:P859,"Ausgaben"))</f>
        <v>0</v>
      </c>
      <c r="CX42" s="21"/>
      <c r="DA42" s="26">
        <f>-(SUMIFS('P23+P24 monthly Buchungen'!F2:F859,'P23+P24 monthly Buchungen'!D2:D859,$E42,'P23+P24 monthly Buchungen'!C2:C859,"&gt;="&amp;DA$4,'P23+P24 monthly Buchungen'!C2:C859,"&lt;"&amp;DA$5+1,'P23+P24 monthly Buchungen'!L2:L859,"Ausgaben")-SUMIFS('P23+P24 monthly Buchungen'!F2:F859,'P23+P24 monthly Buchungen'!D2:D859,$E42,'P23+P24 monthly Buchungen'!C2:C859,"&gt;="&amp;DA$4,'P23+P24 monthly Buchungen'!C2:C859,"&lt;"&amp;DA$5+1,'P23+P24 monthly Buchungen'!P2:P859,"Einnahmen")+SUMIFS('P23+P24 monthly Buchungen'!F2:F859,'P23+P24 monthly Buchungen'!D2:D859,$E42,'P23+P24 monthly Buchungen'!C2:C859,"&gt;="&amp;DA$4,'P23+P24 monthly Buchungen'!C2:C859,"&lt;"&amp;DA$5+1,'P23+P24 monthly Buchungen'!L2:L859,"Einnahmen")-SUMIFS('P23+P24 monthly Buchungen'!F2:F859,'P23+P24 monthly Buchungen'!D2:D859,$E42,'P23+P24 monthly Buchungen'!C2:C859,"&gt;="&amp;DA$4,'P23+P24 monthly Buchungen'!C2:C859,"&lt;"&amp;DA$5+1,'P23+P24 monthly Buchungen'!P2:P859,"Ausgaben"))</f>
        <v>0</v>
      </c>
      <c r="DB42" s="21"/>
      <c r="DE42" s="26">
        <f>-(SUMIFS('P23+P24 monthly Buchungen'!F2:F859,'P23+P24 monthly Buchungen'!D2:D859,$E42,'P23+P24 monthly Buchungen'!C2:C859,"&gt;="&amp;DE$4,'P23+P24 monthly Buchungen'!C2:C859,"&lt;"&amp;DE$5+1,'P23+P24 monthly Buchungen'!L2:L859,"Ausgaben")-SUMIFS('P23+P24 monthly Buchungen'!F2:F859,'P23+P24 monthly Buchungen'!D2:D859,$E42,'P23+P24 monthly Buchungen'!C2:C859,"&gt;="&amp;DE$4,'P23+P24 monthly Buchungen'!C2:C859,"&lt;"&amp;DE$5+1,'P23+P24 monthly Buchungen'!P2:P859,"Einnahmen")+SUMIFS('P23+P24 monthly Buchungen'!F2:F859,'P23+P24 monthly Buchungen'!D2:D859,$E42,'P23+P24 monthly Buchungen'!C2:C859,"&gt;="&amp;DE$4,'P23+P24 monthly Buchungen'!C2:C859,"&lt;"&amp;DE$5+1,'P23+P24 monthly Buchungen'!L2:L859,"Einnahmen")-SUMIFS('P23+P24 monthly Buchungen'!F2:F859,'P23+P24 monthly Buchungen'!D2:D859,$E42,'P23+P24 monthly Buchungen'!C2:C859,"&gt;="&amp;DE$4,'P23+P24 monthly Buchungen'!C2:C859,"&lt;"&amp;DE$5+1,'P23+P24 monthly Buchungen'!P2:P859,"Ausgaben"))</f>
        <v>0</v>
      </c>
      <c r="DF42" s="21"/>
      <c r="DI42" s="26">
        <f>-(SUMIFS('P23+P24 monthly Buchungen'!F2:F859,'P23+P24 monthly Buchungen'!D2:D859,$E42,'P23+P24 monthly Buchungen'!C2:C859,"&gt;="&amp;DI$4,'P23+P24 monthly Buchungen'!C2:C859,"&lt;"&amp;DI$5+1,'P23+P24 monthly Buchungen'!L2:L859,"Ausgaben")-SUMIFS('P23+P24 monthly Buchungen'!F2:F859,'P23+P24 monthly Buchungen'!D2:D859,$E42,'P23+P24 monthly Buchungen'!C2:C859,"&gt;="&amp;DI$4,'P23+P24 monthly Buchungen'!C2:C859,"&lt;"&amp;DI$5+1,'P23+P24 monthly Buchungen'!P2:P859,"Einnahmen")+SUMIFS('P23+P24 monthly Buchungen'!F2:F859,'P23+P24 monthly Buchungen'!D2:D859,$E42,'P23+P24 monthly Buchungen'!C2:C859,"&gt;="&amp;DI$4,'P23+P24 monthly Buchungen'!C2:C859,"&lt;"&amp;DI$5+1,'P23+P24 monthly Buchungen'!L2:L859,"Einnahmen")-SUMIFS('P23+P24 monthly Buchungen'!F2:F859,'P23+P24 monthly Buchungen'!D2:D859,$E42,'P23+P24 monthly Buchungen'!C2:C859,"&gt;="&amp;DI$4,'P23+P24 monthly Buchungen'!C2:C859,"&lt;"&amp;DI$5+1,'P23+P24 monthly Buchungen'!P2:P859,"Ausgaben"))</f>
        <v>0</v>
      </c>
      <c r="DJ42" s="21"/>
      <c r="DM42" s="26">
        <f>-(SUMIFS('P23+P24 monthly Buchungen'!F2:F859,'P23+P24 monthly Buchungen'!D2:D859,$E42,'P23+P24 monthly Buchungen'!C2:C859,"&gt;="&amp;DM$4,'P23+P24 monthly Buchungen'!C2:C859,"&lt;"&amp;DM$5+1,'P23+P24 monthly Buchungen'!L2:L859,"Ausgaben")-SUMIFS('P23+P24 monthly Buchungen'!F2:F859,'P23+P24 monthly Buchungen'!D2:D859,$E42,'P23+P24 monthly Buchungen'!C2:C859,"&gt;="&amp;DM$4,'P23+P24 monthly Buchungen'!C2:C859,"&lt;"&amp;DM$5+1,'P23+P24 monthly Buchungen'!P2:P859,"Einnahmen")+SUMIFS('P23+P24 monthly Buchungen'!F2:F859,'P23+P24 monthly Buchungen'!D2:D859,$E42,'P23+P24 monthly Buchungen'!C2:C859,"&gt;="&amp;DM$4,'P23+P24 monthly Buchungen'!C2:C859,"&lt;"&amp;DM$5+1,'P23+P24 monthly Buchungen'!L2:L859,"Einnahmen")-SUMIFS('P23+P24 monthly Buchungen'!F2:F859,'P23+P24 monthly Buchungen'!D2:D859,$E42,'P23+P24 monthly Buchungen'!C2:C859,"&gt;="&amp;DM$4,'P23+P24 monthly Buchungen'!C2:C859,"&lt;"&amp;DM$5+1,'P23+P24 monthly Buchungen'!P2:P859,"Ausgaben"))</f>
        <v>0</v>
      </c>
      <c r="DN42" s="21"/>
      <c r="DQ42" s="26">
        <f>-(SUMIFS('P23+P24 monthly Buchungen'!F2:F859,'P23+P24 monthly Buchungen'!D2:D859,$E42,'P23+P24 monthly Buchungen'!C2:C859,"&gt;="&amp;DQ$4,'P23+P24 monthly Buchungen'!C2:C859,"&lt;"&amp;DQ$5+1,'P23+P24 monthly Buchungen'!L2:L859,"Ausgaben")-SUMIFS('P23+P24 monthly Buchungen'!F2:F859,'P23+P24 monthly Buchungen'!D2:D859,$E42,'P23+P24 monthly Buchungen'!C2:C859,"&gt;="&amp;DQ$4,'P23+P24 monthly Buchungen'!C2:C859,"&lt;"&amp;DQ$5+1,'P23+P24 monthly Buchungen'!P2:P859,"Einnahmen")+SUMIFS('P23+P24 monthly Buchungen'!F2:F859,'P23+P24 monthly Buchungen'!D2:D859,$E42,'P23+P24 monthly Buchungen'!C2:C859,"&gt;="&amp;DQ$4,'P23+P24 monthly Buchungen'!C2:C859,"&lt;"&amp;DQ$5+1,'P23+P24 monthly Buchungen'!L2:L859,"Einnahmen")-SUMIFS('P23+P24 monthly Buchungen'!F2:F859,'P23+P24 monthly Buchungen'!D2:D859,$E42,'P23+P24 monthly Buchungen'!C2:C859,"&gt;="&amp;DQ$4,'P23+P24 monthly Buchungen'!C2:C859,"&lt;"&amp;DQ$5+1,'P23+P24 monthly Buchungen'!P2:P859,"Ausgaben"))</f>
        <v>0</v>
      </c>
      <c r="DR42" s="21"/>
      <c r="DU42" s="26">
        <f>-(SUMIFS('P23+P24 monthly Buchungen'!F2:F859,'P23+P24 monthly Buchungen'!D2:D859,$E42,'P23+P24 monthly Buchungen'!C2:C859,"&gt;="&amp;DU$4,'P23+P24 monthly Buchungen'!C2:C859,"&lt;"&amp;DU$5+1,'P23+P24 monthly Buchungen'!L2:L859,"Ausgaben")-SUMIFS('P23+P24 monthly Buchungen'!F2:F859,'P23+P24 monthly Buchungen'!D2:D859,$E42,'P23+P24 monthly Buchungen'!C2:C859,"&gt;="&amp;DU$4,'P23+P24 monthly Buchungen'!C2:C859,"&lt;"&amp;DU$5+1,'P23+P24 monthly Buchungen'!P2:P859,"Einnahmen")+SUMIFS('P23+P24 monthly Buchungen'!F2:F859,'P23+P24 monthly Buchungen'!D2:D859,$E42,'P23+P24 monthly Buchungen'!C2:C859,"&gt;="&amp;DU$4,'P23+P24 monthly Buchungen'!C2:C859,"&lt;"&amp;DU$5+1,'P23+P24 monthly Buchungen'!L2:L859,"Einnahmen")-SUMIFS('P23+P24 monthly Buchungen'!F2:F859,'P23+P24 monthly Buchungen'!D2:D859,$E42,'P23+P24 monthly Buchungen'!C2:C859,"&gt;="&amp;DU$4,'P23+P24 monthly Buchungen'!C2:C859,"&lt;"&amp;DU$5+1,'P23+P24 monthly Buchungen'!P2:P859,"Ausgaben"))</f>
        <v>0</v>
      </c>
      <c r="DV42" s="21"/>
      <c r="DY42" s="29">
        <v>20000</v>
      </c>
      <c r="DZ42" s="21"/>
      <c r="EC42" s="29">
        <v>20000</v>
      </c>
      <c r="ED42" s="21"/>
      <c r="EG42" s="26">
        <f>-(SUMIFS('P23+P24 monthly Buchungen'!F2:F859,'P23+P24 monthly Buchungen'!D2:D859,$E42,'P23+P24 monthly Buchungen'!C2:C859,"&gt;="&amp;EG$4,'P23+P24 monthly Buchungen'!C2:C859,"&lt;"&amp;EG$5+1,'P23+P24 monthly Buchungen'!L2:L859,"Ausgaben")-SUMIFS('P23+P24 monthly Buchungen'!F2:F859,'P23+P24 monthly Buchungen'!D2:D859,$E42,'P23+P24 monthly Buchungen'!C2:C859,"&gt;="&amp;EG$4,'P23+P24 monthly Buchungen'!C2:C859,"&lt;"&amp;EG$5+1,'P23+P24 monthly Buchungen'!P2:P859,"Einnahmen")+SUMIFS('P23+P24 monthly Buchungen'!F2:F859,'P23+P24 monthly Buchungen'!D2:D859,$E42,'P23+P24 monthly Buchungen'!C2:C859,"&gt;="&amp;EG$4,'P23+P24 monthly Buchungen'!C2:C859,"&lt;"&amp;EG$5+1,'P23+P24 monthly Buchungen'!L2:L859,"Einnahmen")-SUMIFS('P23+P24 monthly Buchungen'!F2:F859,'P23+P24 monthly Buchungen'!D2:D859,$E42,'P23+P24 monthly Buchungen'!C2:C859,"&gt;="&amp;EG$4,'P23+P24 monthly Buchungen'!C2:C859,"&lt;"&amp;EG$5+1,'P23+P24 monthly Buchungen'!P2:P859,"Ausgaben"))</f>
        <v>20000</v>
      </c>
      <c r="EH42" s="21"/>
      <c r="EK42" s="26">
        <f>-(SUMIFS('P23+P24 monthly Buchungen'!F2:F859,'P23+P24 monthly Buchungen'!D2:D859,$E42,'P23+P24 monthly Buchungen'!C2:C859,"&gt;="&amp;EK$4,'P23+P24 monthly Buchungen'!C2:C859,"&lt;"&amp;EK$5+1,'P23+P24 monthly Buchungen'!L2:L859,"Ausgaben")-SUMIFS('P23+P24 monthly Buchungen'!F2:F859,'P23+P24 monthly Buchungen'!D2:D859,$E42,'P23+P24 monthly Buchungen'!C2:C859,"&gt;="&amp;EK$4,'P23+P24 monthly Buchungen'!C2:C859,"&lt;"&amp;EK$5+1,'P23+P24 monthly Buchungen'!P2:P859,"Einnahmen")+SUMIFS('P23+P24 monthly Buchungen'!F2:F859,'P23+P24 monthly Buchungen'!D2:D859,$E42,'P23+P24 monthly Buchungen'!C2:C859,"&gt;="&amp;EK$4,'P23+P24 monthly Buchungen'!C2:C859,"&lt;"&amp;EK$5+1,'P23+P24 monthly Buchungen'!L2:L859,"Einnahmen")-SUMIFS('P23+P24 monthly Buchungen'!F2:F859,'P23+P24 monthly Buchungen'!D2:D859,$E42,'P23+P24 monthly Buchungen'!C2:C859,"&gt;="&amp;EK$4,'P23+P24 monthly Buchungen'!C2:C859,"&lt;"&amp;EK$5+1,'P23+P24 monthly Buchungen'!P2:P859,"Ausgaben"))</f>
        <v>0</v>
      </c>
      <c r="EL42" s="21"/>
      <c r="EO42" s="26">
        <f>-(SUMIFS('P23+P24 monthly Buchungen'!F2:F859,'P23+P24 monthly Buchungen'!D2:D859,$E42,'P23+P24 monthly Buchungen'!C2:C859,"&gt;="&amp;EO$4,'P23+P24 monthly Buchungen'!C2:C859,"&lt;"&amp;EO$5+1,'P23+P24 monthly Buchungen'!L2:L859,"Ausgaben")-SUMIFS('P23+P24 monthly Buchungen'!F2:F859,'P23+P24 monthly Buchungen'!D2:D859,$E42,'P23+P24 monthly Buchungen'!C2:C859,"&gt;="&amp;EO$4,'P23+P24 monthly Buchungen'!C2:C859,"&lt;"&amp;EO$5+1,'P23+P24 monthly Buchungen'!P2:P859,"Einnahmen")+SUMIFS('P23+P24 monthly Buchungen'!F2:F859,'P23+P24 monthly Buchungen'!D2:D859,$E42,'P23+P24 monthly Buchungen'!C2:C859,"&gt;="&amp;EO$4,'P23+P24 monthly Buchungen'!C2:C859,"&lt;"&amp;EO$5+1,'P23+P24 monthly Buchungen'!L2:L859,"Einnahmen")-SUMIFS('P23+P24 monthly Buchungen'!F2:F859,'P23+P24 monthly Buchungen'!D2:D859,$E42,'P23+P24 monthly Buchungen'!C2:C859,"&gt;="&amp;EO$4,'P23+P24 monthly Buchungen'!C2:C859,"&lt;"&amp;EO$5+1,'P23+P24 monthly Buchungen'!P2:P859,"Ausgaben"))</f>
        <v>0</v>
      </c>
      <c r="EP42" s="21"/>
      <c r="ES42" s="26">
        <f>-(SUMIFS('P23+P24 monthly Buchungen'!F2:F859,'P23+P24 monthly Buchungen'!D2:D859,$E42,'P23+P24 monthly Buchungen'!C2:C859,"&gt;="&amp;ES$4,'P23+P24 monthly Buchungen'!C2:C859,"&lt;"&amp;ES$5+1,'P23+P24 monthly Buchungen'!L2:L859,"Ausgaben")-SUMIFS('P23+P24 monthly Buchungen'!F2:F859,'P23+P24 monthly Buchungen'!D2:D859,$E42,'P23+P24 monthly Buchungen'!C2:C859,"&gt;="&amp;ES$4,'P23+P24 monthly Buchungen'!C2:C859,"&lt;"&amp;ES$5+1,'P23+P24 monthly Buchungen'!P2:P859,"Einnahmen")+SUMIFS('P23+P24 monthly Buchungen'!F2:F859,'P23+P24 monthly Buchungen'!D2:D859,$E42,'P23+P24 monthly Buchungen'!C2:C859,"&gt;="&amp;ES$4,'P23+P24 monthly Buchungen'!C2:C859,"&lt;"&amp;ES$5+1,'P23+P24 monthly Buchungen'!L2:L859,"Einnahmen")-SUMIFS('P23+P24 monthly Buchungen'!F2:F859,'P23+P24 monthly Buchungen'!D2:D859,$E42,'P23+P24 monthly Buchungen'!C2:C859,"&gt;="&amp;ES$4,'P23+P24 monthly Buchungen'!C2:C859,"&lt;"&amp;ES$5+1,'P23+P24 monthly Buchungen'!P2:P859,"Ausgaben"))</f>
        <v>0</v>
      </c>
      <c r="ET42" s="21"/>
      <c r="EW42" s="26">
        <f>-(SUMIFS('P23+P24 monthly Buchungen'!F2:F859,'P23+P24 monthly Buchungen'!D2:D859,$E42,'P23+P24 monthly Buchungen'!C2:C859,"&gt;="&amp;EW$4,'P23+P24 monthly Buchungen'!C2:C859,"&lt;"&amp;EW$5+1,'P23+P24 monthly Buchungen'!L2:L859,"Ausgaben")-SUMIFS('P23+P24 monthly Buchungen'!F2:F859,'P23+P24 monthly Buchungen'!D2:D859,$E42,'P23+P24 monthly Buchungen'!C2:C859,"&gt;="&amp;EW$4,'P23+P24 monthly Buchungen'!C2:C859,"&lt;"&amp;EW$5+1,'P23+P24 monthly Buchungen'!P2:P859,"Einnahmen")+SUMIFS('P23+P24 monthly Buchungen'!F2:F859,'P23+P24 monthly Buchungen'!D2:D859,$E42,'P23+P24 monthly Buchungen'!C2:C859,"&gt;="&amp;EW$4,'P23+P24 monthly Buchungen'!C2:C859,"&lt;"&amp;EW$5+1,'P23+P24 monthly Buchungen'!L2:L859,"Einnahmen")-SUMIFS('P23+P24 monthly Buchungen'!F2:F859,'P23+P24 monthly Buchungen'!D2:D859,$E42,'P23+P24 monthly Buchungen'!C2:C859,"&gt;="&amp;EW$4,'P23+P24 monthly Buchungen'!C2:C859,"&lt;"&amp;EW$5+1,'P23+P24 monthly Buchungen'!P2:P859,"Ausgaben"))</f>
        <v>0</v>
      </c>
      <c r="EX42" s="21"/>
      <c r="FA42" s="26">
        <f>-(SUMIFS('P23+P24 monthly Buchungen'!F2:F859,'P23+P24 monthly Buchungen'!D2:D859,$E42,'P23+P24 monthly Buchungen'!C2:C859,"&gt;="&amp;FA$4,'P23+P24 monthly Buchungen'!C2:C859,"&lt;"&amp;FA$5+1,'P23+P24 monthly Buchungen'!L2:L859,"Ausgaben")-SUMIFS('P23+P24 monthly Buchungen'!F2:F859,'P23+P24 monthly Buchungen'!D2:D859,$E42,'P23+P24 monthly Buchungen'!C2:C859,"&gt;="&amp;FA$4,'P23+P24 monthly Buchungen'!C2:C859,"&lt;"&amp;FA$5+1,'P23+P24 monthly Buchungen'!P2:P859,"Einnahmen")+SUMIFS('P23+P24 monthly Buchungen'!F2:F859,'P23+P24 monthly Buchungen'!D2:D859,$E42,'P23+P24 monthly Buchungen'!C2:C859,"&gt;="&amp;FA$4,'P23+P24 monthly Buchungen'!C2:C859,"&lt;"&amp;FA$5+1,'P23+P24 monthly Buchungen'!L2:L859,"Einnahmen")-SUMIFS('P23+P24 monthly Buchungen'!F2:F859,'P23+P24 monthly Buchungen'!D2:D859,$E42,'P23+P24 monthly Buchungen'!C2:C859,"&gt;="&amp;FA$4,'P23+P24 monthly Buchungen'!C2:C859,"&lt;"&amp;FA$5+1,'P23+P24 monthly Buchungen'!P2:P859,"Ausgaben"))</f>
        <v>0</v>
      </c>
      <c r="FB42" s="21"/>
      <c r="FE42" s="26">
        <f>-(SUMIFS('P23+P24 monthly Buchungen'!F2:F859,'P23+P24 monthly Buchungen'!D2:D859,$E42,'P23+P24 monthly Buchungen'!C2:C859,"&gt;="&amp;FE$4,'P23+P24 monthly Buchungen'!C2:C859,"&lt;"&amp;FE$5+1,'P23+P24 monthly Buchungen'!L2:L859,"Ausgaben")-SUMIFS('P23+P24 monthly Buchungen'!F2:F859,'P23+P24 monthly Buchungen'!D2:D859,$E42,'P23+P24 monthly Buchungen'!C2:C859,"&gt;="&amp;FE$4,'P23+P24 monthly Buchungen'!C2:C859,"&lt;"&amp;FE$5+1,'P23+P24 monthly Buchungen'!P2:P859,"Einnahmen")+SUMIFS('P23+P24 monthly Buchungen'!F2:F859,'P23+P24 monthly Buchungen'!D2:D859,$E42,'P23+P24 monthly Buchungen'!C2:C859,"&gt;="&amp;FE$4,'P23+P24 monthly Buchungen'!C2:C859,"&lt;"&amp;FE$5+1,'P23+P24 monthly Buchungen'!L2:L859,"Einnahmen")-SUMIFS('P23+P24 monthly Buchungen'!F2:F859,'P23+P24 monthly Buchungen'!D2:D859,$E42,'P23+P24 monthly Buchungen'!C2:C859,"&gt;="&amp;FE$4,'P23+P24 monthly Buchungen'!C2:C859,"&lt;"&amp;FE$5+1,'P23+P24 monthly Buchungen'!P2:P859,"Ausgaben"))</f>
        <v>0</v>
      </c>
      <c r="FF42" s="21"/>
      <c r="FI42" s="26">
        <f>-(SUMIFS('P23+P24 monthly Buchungen'!F2:F859,'P23+P24 monthly Buchungen'!D2:D859,$E42,'P23+P24 monthly Buchungen'!C2:C859,"&gt;="&amp;FI$4,'P23+P24 monthly Buchungen'!C2:C859,"&lt;"&amp;FI$5+1,'P23+P24 monthly Buchungen'!L2:L859,"Ausgaben")-SUMIFS('P23+P24 monthly Buchungen'!F2:F859,'P23+P24 monthly Buchungen'!D2:D859,$E42,'P23+P24 monthly Buchungen'!C2:C859,"&gt;="&amp;FI$4,'P23+P24 monthly Buchungen'!C2:C859,"&lt;"&amp;FI$5+1,'P23+P24 monthly Buchungen'!P2:P859,"Einnahmen")+SUMIFS('P23+P24 monthly Buchungen'!F2:F859,'P23+P24 monthly Buchungen'!D2:D859,$E42,'P23+P24 monthly Buchungen'!C2:C859,"&gt;="&amp;FI$4,'P23+P24 monthly Buchungen'!C2:C859,"&lt;"&amp;FI$5+1,'P23+P24 monthly Buchungen'!L2:L859,"Einnahmen")-SUMIFS('P23+P24 monthly Buchungen'!F2:F859,'P23+P24 monthly Buchungen'!D2:D859,$E42,'P23+P24 monthly Buchungen'!C2:C859,"&gt;="&amp;FI$4,'P23+P24 monthly Buchungen'!C2:C859,"&lt;"&amp;FI$5+1,'P23+P24 monthly Buchungen'!P2:P859,"Ausgaben"))</f>
        <v>0</v>
      </c>
      <c r="FJ42" s="21"/>
      <c r="FM42" s="26">
        <f>-(SUMIFS('P23+P24 monthly Buchungen'!F2:F859,'P23+P24 monthly Buchungen'!D2:D859,$E42,'P23+P24 monthly Buchungen'!C2:C859,"&gt;="&amp;FM$4,'P23+P24 monthly Buchungen'!C2:C859,"&lt;"&amp;FM$5+1,'P23+P24 monthly Buchungen'!L2:L859,"Ausgaben")-SUMIFS('P23+P24 monthly Buchungen'!F2:F859,'P23+P24 monthly Buchungen'!D2:D859,$E42,'P23+P24 monthly Buchungen'!C2:C859,"&gt;="&amp;FM$4,'P23+P24 monthly Buchungen'!C2:C859,"&lt;"&amp;FM$5+1,'P23+P24 monthly Buchungen'!P2:P859,"Einnahmen")+SUMIFS('P23+P24 monthly Buchungen'!F2:F859,'P23+P24 monthly Buchungen'!D2:D859,$E42,'P23+P24 monthly Buchungen'!C2:C859,"&gt;="&amp;FM$4,'P23+P24 monthly Buchungen'!C2:C859,"&lt;"&amp;FM$5+1,'P23+P24 monthly Buchungen'!L2:L859,"Einnahmen")-SUMIFS('P23+P24 monthly Buchungen'!F2:F859,'P23+P24 monthly Buchungen'!D2:D859,$E42,'P23+P24 monthly Buchungen'!C2:C859,"&gt;="&amp;FM$4,'P23+P24 monthly Buchungen'!C2:C859,"&lt;"&amp;FM$5+1,'P23+P24 monthly Buchungen'!P2:P859,"Ausgaben"))</f>
        <v>0</v>
      </c>
      <c r="FN42" s="21"/>
      <c r="FQ42" s="26">
        <f>-(SUMIFS('P23+P24 monthly Buchungen'!F2:F859,'P23+P24 monthly Buchungen'!D2:D859,$E42,'P23+P24 monthly Buchungen'!C2:C859,"&gt;="&amp;FQ$4,'P23+P24 monthly Buchungen'!C2:C859,"&lt;"&amp;FQ$5+1,'P23+P24 monthly Buchungen'!L2:L859,"Ausgaben")-SUMIFS('P23+P24 monthly Buchungen'!F2:F859,'P23+P24 monthly Buchungen'!D2:D859,$E42,'P23+P24 monthly Buchungen'!C2:C859,"&gt;="&amp;FQ$4,'P23+P24 monthly Buchungen'!C2:C859,"&lt;"&amp;FQ$5+1,'P23+P24 monthly Buchungen'!P2:P859,"Einnahmen")+SUMIFS('P23+P24 monthly Buchungen'!F2:F859,'P23+P24 monthly Buchungen'!D2:D859,$E42,'P23+P24 monthly Buchungen'!C2:C859,"&gt;="&amp;FQ$4,'P23+P24 monthly Buchungen'!C2:C859,"&lt;"&amp;FQ$5+1,'P23+P24 monthly Buchungen'!L2:L859,"Einnahmen")-SUMIFS('P23+P24 monthly Buchungen'!F2:F859,'P23+P24 monthly Buchungen'!D2:D859,$E42,'P23+P24 monthly Buchungen'!C2:C859,"&gt;="&amp;FQ$4,'P23+P24 monthly Buchungen'!C2:C859,"&lt;"&amp;FQ$5+1,'P23+P24 monthly Buchungen'!P2:P859,"Ausgaben"))</f>
        <v>0</v>
      </c>
      <c r="FR42" s="21"/>
      <c r="FU42" s="26">
        <f>-(SUMIFS('P23+P24 monthly Buchungen'!F2:F859,'P23+P24 monthly Buchungen'!D2:D859,$E42,'P23+P24 monthly Buchungen'!C2:C859,"&gt;="&amp;FU$4,'P23+P24 monthly Buchungen'!C2:C859,"&lt;"&amp;FU$5+1,'P23+P24 monthly Buchungen'!L2:L859,"Ausgaben")-SUMIFS('P23+P24 monthly Buchungen'!F2:F859,'P23+P24 monthly Buchungen'!D2:D859,$E42,'P23+P24 monthly Buchungen'!C2:C859,"&gt;="&amp;FU$4,'P23+P24 monthly Buchungen'!C2:C859,"&lt;"&amp;FU$5+1,'P23+P24 monthly Buchungen'!P2:P859,"Einnahmen")+SUMIFS('P23+P24 monthly Buchungen'!F2:F859,'P23+P24 monthly Buchungen'!D2:D859,$E42,'P23+P24 monthly Buchungen'!C2:C859,"&gt;="&amp;FU$4,'P23+P24 monthly Buchungen'!C2:C859,"&lt;"&amp;FU$5+1,'P23+P24 monthly Buchungen'!L2:L859,"Einnahmen")-SUMIFS('P23+P24 monthly Buchungen'!F2:F859,'P23+P24 monthly Buchungen'!D2:D859,$E42,'P23+P24 monthly Buchungen'!C2:C859,"&gt;="&amp;FU$4,'P23+P24 monthly Buchungen'!C2:C859,"&lt;"&amp;FU$5+1,'P23+P24 monthly Buchungen'!P2:P859,"Ausgaben"))</f>
        <v>0</v>
      </c>
      <c r="FV42" s="21"/>
      <c r="FY42" s="26">
        <f>-(SUMIFS('P23+P24 monthly Buchungen'!F2:F859,'P23+P24 monthly Buchungen'!D2:D859,$E42,'P23+P24 monthly Buchungen'!C2:C859,"&gt;="&amp;FY$4,'P23+P24 monthly Buchungen'!C2:C859,"&lt;"&amp;FY$5+1,'P23+P24 monthly Buchungen'!L2:L859,"Ausgaben")-SUMIFS('P23+P24 monthly Buchungen'!F2:F859,'P23+P24 monthly Buchungen'!D2:D859,$E42,'P23+P24 monthly Buchungen'!C2:C859,"&gt;="&amp;FY$4,'P23+P24 monthly Buchungen'!C2:C859,"&lt;"&amp;FY$5+1,'P23+P24 monthly Buchungen'!P2:P859,"Einnahmen")+SUMIFS('P23+P24 monthly Buchungen'!F2:F859,'P23+P24 monthly Buchungen'!D2:D859,$E42,'P23+P24 monthly Buchungen'!C2:C859,"&gt;="&amp;FY$4,'P23+P24 monthly Buchungen'!C2:C859,"&lt;"&amp;FY$5+1,'P23+P24 monthly Buchungen'!L2:L859,"Einnahmen")-SUMIFS('P23+P24 monthly Buchungen'!F2:F859,'P23+P24 monthly Buchungen'!D2:D859,$E42,'P23+P24 monthly Buchungen'!C2:C859,"&gt;="&amp;FY$4,'P23+P24 monthly Buchungen'!C2:C859,"&lt;"&amp;FY$5+1,'P23+P24 monthly Buchungen'!P2:P859,"Ausgaben"))</f>
        <v>0</v>
      </c>
      <c r="FZ42" s="21"/>
      <c r="GC42" s="26">
        <f>-(SUMIFS('P23+P24 monthly Buchungen'!F2:F859,'P23+P24 monthly Buchungen'!D2:D859,$E42,'P23+P24 monthly Buchungen'!C2:C859,"&gt;="&amp;GC$4,'P23+P24 monthly Buchungen'!C2:C859,"&lt;"&amp;GC$5+1,'P23+P24 monthly Buchungen'!L2:L859,"Ausgaben")-SUMIFS('P23+P24 monthly Buchungen'!F2:F859,'P23+P24 monthly Buchungen'!D2:D859,$E42,'P23+P24 monthly Buchungen'!C2:C859,"&gt;="&amp;GC$4,'P23+P24 monthly Buchungen'!C2:C859,"&lt;"&amp;GC$5+1,'P23+P24 monthly Buchungen'!P2:P859,"Einnahmen")+SUMIFS('P23+P24 monthly Buchungen'!F2:F859,'P23+P24 monthly Buchungen'!D2:D859,$E42,'P23+P24 monthly Buchungen'!C2:C859,"&gt;="&amp;GC$4,'P23+P24 monthly Buchungen'!C2:C859,"&lt;"&amp;GC$5+1,'P23+P24 monthly Buchungen'!L2:L859,"Einnahmen")-SUMIFS('P23+P24 monthly Buchungen'!F2:F859,'P23+P24 monthly Buchungen'!D2:D859,$E42,'P23+P24 monthly Buchungen'!C2:C859,"&gt;="&amp;GC$4,'P23+P24 monthly Buchungen'!C2:C859,"&lt;"&amp;GC$5+1,'P23+P24 monthly Buchungen'!P2:P859,"Ausgaben"))</f>
        <v>0</v>
      </c>
    </row>
    <row r="43" spans="2:185" x14ac:dyDescent="0.2">
      <c r="D43" t="s">
        <v>5542</v>
      </c>
      <c r="E43" t="s">
        <v>1538</v>
      </c>
      <c r="F43" s="21"/>
      <c r="I43" s="29">
        <v>337700</v>
      </c>
      <c r="J43" s="21"/>
      <c r="M43" s="29">
        <v>115900</v>
      </c>
      <c r="N43" s="21"/>
      <c r="Q43" s="29">
        <v>115900</v>
      </c>
      <c r="R43" s="21"/>
      <c r="U43" s="26">
        <f>-(SUMIFS('P23+P24 monthly Buchungen'!F2:F859,'P23+P24 monthly Buchungen'!D2:D859,$E43,'P23+P24 monthly Buchungen'!C2:C859,"&gt;="&amp;U$4,'P23+P24 monthly Buchungen'!C2:C859,"&lt;"&amp;U$5+1,'P23+P24 monthly Buchungen'!L2:L859,"Ausgaben")-SUMIFS('P23+P24 monthly Buchungen'!F2:F859,'P23+P24 monthly Buchungen'!D2:D859,$E43,'P23+P24 monthly Buchungen'!C2:C859,"&gt;="&amp;U$4,'P23+P24 monthly Buchungen'!C2:C859,"&lt;"&amp;U$5+1,'P23+P24 monthly Buchungen'!P2:P859,"Einnahmen")+SUMIFS('P23+P24 monthly Buchungen'!F2:F859,'P23+P24 monthly Buchungen'!D2:D859,$E43,'P23+P24 monthly Buchungen'!C2:C859,"&gt;="&amp;U$4,'P23+P24 monthly Buchungen'!C2:C859,"&lt;"&amp;U$5+1,'P23+P24 monthly Buchungen'!L2:L859,"Einnahmen")-SUMIFS('P23+P24 monthly Buchungen'!F2:F859,'P23+P24 monthly Buchungen'!D2:D859,$E43,'P23+P24 monthly Buchungen'!C2:C859,"&gt;="&amp;U$4,'P23+P24 monthly Buchungen'!C2:C859,"&lt;"&amp;U$5+1,'P23+P24 monthly Buchungen'!P2:P859,"Ausgaben"))</f>
        <v>40819</v>
      </c>
      <c r="V43" s="21"/>
      <c r="Y43" s="26">
        <f>-(SUMIFS('P23+P24 monthly Buchungen'!F2:F859,'P23+P24 monthly Buchungen'!D2:D859,$E43,'P23+P24 monthly Buchungen'!C2:C859,"&gt;="&amp;Y$4,'P23+P24 monthly Buchungen'!C2:C859,"&lt;"&amp;Y$5+1,'P23+P24 monthly Buchungen'!L2:L859,"Ausgaben")-SUMIFS('P23+P24 monthly Buchungen'!F2:F859,'P23+P24 monthly Buchungen'!D2:D859,$E43,'P23+P24 monthly Buchungen'!C2:C859,"&gt;="&amp;Y$4,'P23+P24 monthly Buchungen'!C2:C859,"&lt;"&amp;Y$5+1,'P23+P24 monthly Buchungen'!P2:P859,"Einnahmen")+SUMIFS('P23+P24 monthly Buchungen'!F2:F859,'P23+P24 monthly Buchungen'!D2:D859,$E43,'P23+P24 monthly Buchungen'!C2:C859,"&gt;="&amp;Y$4,'P23+P24 monthly Buchungen'!C2:C859,"&lt;"&amp;Y$5+1,'P23+P24 monthly Buchungen'!L2:L859,"Einnahmen")-SUMIFS('P23+P24 monthly Buchungen'!F2:F859,'P23+P24 monthly Buchungen'!D2:D859,$E43,'P23+P24 monthly Buchungen'!C2:C859,"&gt;="&amp;Y$4,'P23+P24 monthly Buchungen'!C2:C859,"&lt;"&amp;Y$5+1,'P23+P24 monthly Buchungen'!P2:P859,"Ausgaben"))</f>
        <v>0</v>
      </c>
      <c r="Z43" s="21"/>
      <c r="AC43" s="26">
        <f>-(SUMIFS('P23+P24 monthly Buchungen'!F2:F859,'P23+P24 monthly Buchungen'!D2:D859,$E43,'P23+P24 monthly Buchungen'!C2:C859,"&gt;="&amp;AC$4,'P23+P24 monthly Buchungen'!C2:C859,"&lt;"&amp;AC$5+1,'P23+P24 monthly Buchungen'!L2:L859,"Ausgaben")-SUMIFS('P23+P24 monthly Buchungen'!F2:F859,'P23+P24 monthly Buchungen'!D2:D859,$E43,'P23+P24 monthly Buchungen'!C2:C859,"&gt;="&amp;AC$4,'P23+P24 monthly Buchungen'!C2:C859,"&lt;"&amp;AC$5+1,'P23+P24 monthly Buchungen'!P2:P859,"Einnahmen")+SUMIFS('P23+P24 monthly Buchungen'!F2:F859,'P23+P24 monthly Buchungen'!D2:D859,$E43,'P23+P24 monthly Buchungen'!C2:C859,"&gt;="&amp;AC$4,'P23+P24 monthly Buchungen'!C2:C859,"&lt;"&amp;AC$5+1,'P23+P24 monthly Buchungen'!L2:L859,"Einnahmen")-SUMIFS('P23+P24 monthly Buchungen'!F2:F859,'P23+P24 monthly Buchungen'!D2:D859,$E43,'P23+P24 monthly Buchungen'!C2:C859,"&gt;="&amp;AC$4,'P23+P24 monthly Buchungen'!C2:C859,"&lt;"&amp;AC$5+1,'P23+P24 monthly Buchungen'!P2:P859,"Ausgaben"))</f>
        <v>0</v>
      </c>
      <c r="AD43" s="21"/>
      <c r="AG43" s="26">
        <f>-(SUMIFS('P23+P24 monthly Buchungen'!F2:F859,'P23+P24 monthly Buchungen'!D2:D859,$E43,'P23+P24 monthly Buchungen'!C2:C859,"&gt;="&amp;AG$4,'P23+P24 monthly Buchungen'!C2:C859,"&lt;"&amp;AG$5+1,'P23+P24 monthly Buchungen'!L2:L859,"Ausgaben")-SUMIFS('P23+P24 monthly Buchungen'!F2:F859,'P23+P24 monthly Buchungen'!D2:D859,$E43,'P23+P24 monthly Buchungen'!C2:C859,"&gt;="&amp;AG$4,'P23+P24 monthly Buchungen'!C2:C859,"&lt;"&amp;AG$5+1,'P23+P24 monthly Buchungen'!P2:P859,"Einnahmen")+SUMIFS('P23+P24 monthly Buchungen'!F2:F859,'P23+P24 monthly Buchungen'!D2:D859,$E43,'P23+P24 monthly Buchungen'!C2:C859,"&gt;="&amp;AG$4,'P23+P24 monthly Buchungen'!C2:C859,"&lt;"&amp;AG$5+1,'P23+P24 monthly Buchungen'!L2:L859,"Einnahmen")-SUMIFS('P23+P24 monthly Buchungen'!F2:F859,'P23+P24 monthly Buchungen'!D2:D859,$E43,'P23+P24 monthly Buchungen'!C2:C859,"&gt;="&amp;AG$4,'P23+P24 monthly Buchungen'!C2:C859,"&lt;"&amp;AG$5+1,'P23+P24 monthly Buchungen'!P2:P859,"Ausgaben"))</f>
        <v>0</v>
      </c>
      <c r="AH43" s="21"/>
      <c r="AK43" s="26">
        <f>-(SUMIFS('P23+P24 monthly Buchungen'!F2:F859,'P23+P24 monthly Buchungen'!D2:D859,$E43,'P23+P24 monthly Buchungen'!C2:C859,"&gt;="&amp;AK$4,'P23+P24 monthly Buchungen'!C2:C859,"&lt;"&amp;AK$5+1,'P23+P24 monthly Buchungen'!L2:L859,"Ausgaben")-SUMIFS('P23+P24 monthly Buchungen'!F2:F859,'P23+P24 monthly Buchungen'!D2:D859,$E43,'P23+P24 monthly Buchungen'!C2:C859,"&gt;="&amp;AK$4,'P23+P24 monthly Buchungen'!C2:C859,"&lt;"&amp;AK$5+1,'P23+P24 monthly Buchungen'!P2:P859,"Einnahmen")+SUMIFS('P23+P24 monthly Buchungen'!F2:F859,'P23+P24 monthly Buchungen'!D2:D859,$E43,'P23+P24 monthly Buchungen'!C2:C859,"&gt;="&amp;AK$4,'P23+P24 monthly Buchungen'!C2:C859,"&lt;"&amp;AK$5+1,'P23+P24 monthly Buchungen'!L2:L859,"Einnahmen")-SUMIFS('P23+P24 monthly Buchungen'!F2:F859,'P23+P24 monthly Buchungen'!D2:D859,$E43,'P23+P24 monthly Buchungen'!C2:C859,"&gt;="&amp;AK$4,'P23+P24 monthly Buchungen'!C2:C859,"&lt;"&amp;AK$5+1,'P23+P24 monthly Buchungen'!P2:P859,"Ausgaben"))</f>
        <v>0</v>
      </c>
      <c r="AL43" s="21"/>
      <c r="AO43" s="26">
        <f>-(SUMIFS('P23+P24 monthly Buchungen'!F2:F859,'P23+P24 monthly Buchungen'!D2:D859,$E43,'P23+P24 monthly Buchungen'!C2:C859,"&gt;="&amp;AO$4,'P23+P24 monthly Buchungen'!C2:C859,"&lt;"&amp;AO$5+1,'P23+P24 monthly Buchungen'!L2:L859,"Ausgaben")-SUMIFS('P23+P24 monthly Buchungen'!F2:F859,'P23+P24 monthly Buchungen'!D2:D859,$E43,'P23+P24 monthly Buchungen'!C2:C859,"&gt;="&amp;AO$4,'P23+P24 monthly Buchungen'!C2:C859,"&lt;"&amp;AO$5+1,'P23+P24 monthly Buchungen'!P2:P859,"Einnahmen")+SUMIFS('P23+P24 monthly Buchungen'!F2:F859,'P23+P24 monthly Buchungen'!D2:D859,$E43,'P23+P24 monthly Buchungen'!C2:C859,"&gt;="&amp;AO$4,'P23+P24 monthly Buchungen'!C2:C859,"&lt;"&amp;AO$5+1,'P23+P24 monthly Buchungen'!L2:L859,"Einnahmen")-SUMIFS('P23+P24 monthly Buchungen'!F2:F859,'P23+P24 monthly Buchungen'!D2:D859,$E43,'P23+P24 monthly Buchungen'!C2:C859,"&gt;="&amp;AO$4,'P23+P24 monthly Buchungen'!C2:C859,"&lt;"&amp;AO$5+1,'P23+P24 monthly Buchungen'!P2:P859,"Ausgaben"))</f>
        <v>0</v>
      </c>
      <c r="AP43" s="21"/>
      <c r="AS43" s="26">
        <f>-(SUMIFS('P23+P24 monthly Buchungen'!F2:F859,'P23+P24 monthly Buchungen'!D2:D859,$E43,'P23+P24 monthly Buchungen'!C2:C859,"&gt;="&amp;AS$4,'P23+P24 monthly Buchungen'!C2:C859,"&lt;"&amp;AS$5+1,'P23+P24 monthly Buchungen'!L2:L859,"Ausgaben")-SUMIFS('P23+P24 monthly Buchungen'!F2:F859,'P23+P24 monthly Buchungen'!D2:D859,$E43,'P23+P24 monthly Buchungen'!C2:C859,"&gt;="&amp;AS$4,'P23+P24 monthly Buchungen'!C2:C859,"&lt;"&amp;AS$5+1,'P23+P24 monthly Buchungen'!P2:P859,"Einnahmen")+SUMIFS('P23+P24 monthly Buchungen'!F2:F859,'P23+P24 monthly Buchungen'!D2:D859,$E43,'P23+P24 monthly Buchungen'!C2:C859,"&gt;="&amp;AS$4,'P23+P24 monthly Buchungen'!C2:C859,"&lt;"&amp;AS$5+1,'P23+P24 monthly Buchungen'!L2:L859,"Einnahmen")-SUMIFS('P23+P24 monthly Buchungen'!F2:F859,'P23+P24 monthly Buchungen'!D2:D859,$E43,'P23+P24 monthly Buchungen'!C2:C859,"&gt;="&amp;AS$4,'P23+P24 monthly Buchungen'!C2:C859,"&lt;"&amp;AS$5+1,'P23+P24 monthly Buchungen'!P2:P859,"Ausgaben"))</f>
        <v>0</v>
      </c>
      <c r="AT43" s="21"/>
      <c r="AW43" s="26">
        <f>-(SUMIFS('P23+P24 monthly Buchungen'!F2:F859,'P23+P24 monthly Buchungen'!D2:D859,$E43,'P23+P24 monthly Buchungen'!C2:C859,"&gt;="&amp;AW$4,'P23+P24 monthly Buchungen'!C2:C859,"&lt;"&amp;AW$5+1,'P23+P24 monthly Buchungen'!L2:L859,"Ausgaben")-SUMIFS('P23+P24 monthly Buchungen'!F2:F859,'P23+P24 monthly Buchungen'!D2:D859,$E43,'P23+P24 monthly Buchungen'!C2:C859,"&gt;="&amp;AW$4,'P23+P24 monthly Buchungen'!C2:C859,"&lt;"&amp;AW$5+1,'P23+P24 monthly Buchungen'!P2:P859,"Einnahmen")+SUMIFS('P23+P24 monthly Buchungen'!F2:F859,'P23+P24 monthly Buchungen'!D2:D859,$E43,'P23+P24 monthly Buchungen'!C2:C859,"&gt;="&amp;AW$4,'P23+P24 monthly Buchungen'!C2:C859,"&lt;"&amp;AW$5+1,'P23+P24 monthly Buchungen'!L2:L859,"Einnahmen")-SUMIFS('P23+P24 monthly Buchungen'!F2:F859,'P23+P24 monthly Buchungen'!D2:D859,$E43,'P23+P24 monthly Buchungen'!C2:C859,"&gt;="&amp;AW$4,'P23+P24 monthly Buchungen'!C2:C859,"&lt;"&amp;AW$5+1,'P23+P24 monthly Buchungen'!P2:P859,"Ausgaben"))</f>
        <v>0</v>
      </c>
      <c r="AX43" s="21"/>
      <c r="BA43" s="26">
        <f>-(SUMIFS('P23+P24 monthly Buchungen'!F2:F859,'P23+P24 monthly Buchungen'!D2:D859,$E43,'P23+P24 monthly Buchungen'!C2:C859,"&gt;="&amp;BA$4,'P23+P24 monthly Buchungen'!C2:C859,"&lt;"&amp;BA$5+1,'P23+P24 monthly Buchungen'!L2:L859,"Ausgaben")-SUMIFS('P23+P24 monthly Buchungen'!F2:F859,'P23+P24 monthly Buchungen'!D2:D859,$E43,'P23+P24 monthly Buchungen'!C2:C859,"&gt;="&amp;BA$4,'P23+P24 monthly Buchungen'!C2:C859,"&lt;"&amp;BA$5+1,'P23+P24 monthly Buchungen'!P2:P859,"Einnahmen")+SUMIFS('P23+P24 monthly Buchungen'!F2:F859,'P23+P24 monthly Buchungen'!D2:D859,$E43,'P23+P24 monthly Buchungen'!C2:C859,"&gt;="&amp;BA$4,'P23+P24 monthly Buchungen'!C2:C859,"&lt;"&amp;BA$5+1,'P23+P24 monthly Buchungen'!L2:L859,"Einnahmen")-SUMIFS('P23+P24 monthly Buchungen'!F2:F859,'P23+P24 monthly Buchungen'!D2:D859,$E43,'P23+P24 monthly Buchungen'!C2:C859,"&gt;="&amp;BA$4,'P23+P24 monthly Buchungen'!C2:C859,"&lt;"&amp;BA$5+1,'P23+P24 monthly Buchungen'!P2:P859,"Ausgaben"))</f>
        <v>0</v>
      </c>
      <c r="BB43" s="21"/>
      <c r="BE43" s="26">
        <f>-(SUMIFS('P23+P24 monthly Buchungen'!F2:F859,'P23+P24 monthly Buchungen'!D2:D859,$E43,'P23+P24 monthly Buchungen'!C2:C859,"&gt;="&amp;BE$4,'P23+P24 monthly Buchungen'!C2:C859,"&lt;"&amp;BE$5+1,'P23+P24 monthly Buchungen'!L2:L859,"Ausgaben")-SUMIFS('P23+P24 monthly Buchungen'!F2:F859,'P23+P24 monthly Buchungen'!D2:D859,$E43,'P23+P24 monthly Buchungen'!C2:C859,"&gt;="&amp;BE$4,'P23+P24 monthly Buchungen'!C2:C859,"&lt;"&amp;BE$5+1,'P23+P24 monthly Buchungen'!P2:P859,"Einnahmen")+SUMIFS('P23+P24 monthly Buchungen'!F2:F859,'P23+P24 monthly Buchungen'!D2:D859,$E43,'P23+P24 monthly Buchungen'!C2:C859,"&gt;="&amp;BE$4,'P23+P24 monthly Buchungen'!C2:C859,"&lt;"&amp;BE$5+1,'P23+P24 monthly Buchungen'!L2:L859,"Einnahmen")-SUMIFS('P23+P24 monthly Buchungen'!F2:F859,'P23+P24 monthly Buchungen'!D2:D859,$E43,'P23+P24 monthly Buchungen'!C2:C859,"&gt;="&amp;BE$4,'P23+P24 monthly Buchungen'!C2:C859,"&lt;"&amp;BE$5+1,'P23+P24 monthly Buchungen'!P2:P859,"Ausgaben"))</f>
        <v>55500</v>
      </c>
      <c r="BF43" s="21"/>
      <c r="BI43" s="26">
        <f>-(SUMIFS('P23+P24 monthly Buchungen'!F2:F859,'P23+P24 monthly Buchungen'!D2:D859,$E43,'P23+P24 monthly Buchungen'!C2:C859,"&gt;="&amp;BI$4,'P23+P24 monthly Buchungen'!C2:C859,"&lt;"&amp;BI$5+1,'P23+P24 monthly Buchungen'!L2:L859,"Ausgaben")-SUMIFS('P23+P24 monthly Buchungen'!F2:F859,'P23+P24 monthly Buchungen'!D2:D859,$E43,'P23+P24 monthly Buchungen'!C2:C859,"&gt;="&amp;BI$4,'P23+P24 monthly Buchungen'!C2:C859,"&lt;"&amp;BI$5+1,'P23+P24 monthly Buchungen'!P2:P859,"Einnahmen")+SUMIFS('P23+P24 monthly Buchungen'!F2:F859,'P23+P24 monthly Buchungen'!D2:D859,$E43,'P23+P24 monthly Buchungen'!C2:C859,"&gt;="&amp;BI$4,'P23+P24 monthly Buchungen'!C2:C859,"&lt;"&amp;BI$5+1,'P23+P24 monthly Buchungen'!L2:L859,"Einnahmen")-SUMIFS('P23+P24 monthly Buchungen'!F2:F859,'P23+P24 monthly Buchungen'!D2:D859,$E43,'P23+P24 monthly Buchungen'!C2:C859,"&gt;="&amp;BI$4,'P23+P24 monthly Buchungen'!C2:C859,"&lt;"&amp;BI$5+1,'P23+P24 monthly Buchungen'!P2:P859,"Ausgaben"))</f>
        <v>0</v>
      </c>
      <c r="BJ43" s="21"/>
      <c r="BM43" s="26">
        <f>-(SUMIFS('P23+P24 monthly Buchungen'!F2:F859,'P23+P24 monthly Buchungen'!D2:D859,$E43,'P23+P24 monthly Buchungen'!C2:C859,"&gt;="&amp;BM$4,'P23+P24 monthly Buchungen'!C2:C859,"&lt;"&amp;BM$5+1,'P23+P24 monthly Buchungen'!L2:L859,"Ausgaben")-SUMIFS('P23+P24 monthly Buchungen'!F2:F859,'P23+P24 monthly Buchungen'!D2:D859,$E43,'P23+P24 monthly Buchungen'!C2:C859,"&gt;="&amp;BM$4,'P23+P24 monthly Buchungen'!C2:C859,"&lt;"&amp;BM$5+1,'P23+P24 monthly Buchungen'!P2:P859,"Einnahmen")+SUMIFS('P23+P24 monthly Buchungen'!F2:F859,'P23+P24 monthly Buchungen'!D2:D859,$E43,'P23+P24 monthly Buchungen'!C2:C859,"&gt;="&amp;BM$4,'P23+P24 monthly Buchungen'!C2:C859,"&lt;"&amp;BM$5+1,'P23+P24 monthly Buchungen'!L2:L859,"Einnahmen")-SUMIFS('P23+P24 monthly Buchungen'!F2:F859,'P23+P24 monthly Buchungen'!D2:D859,$E43,'P23+P24 monthly Buchungen'!C2:C859,"&gt;="&amp;BM$4,'P23+P24 monthly Buchungen'!C2:C859,"&lt;"&amp;BM$5+1,'P23+P24 monthly Buchungen'!P2:P859,"Ausgaben"))</f>
        <v>0</v>
      </c>
      <c r="BN43" s="21"/>
      <c r="BQ43" s="26">
        <f>-(SUMIFS('P23+P24 monthly Buchungen'!F2:F859,'P23+P24 monthly Buchungen'!D2:D859,$E43,'P23+P24 monthly Buchungen'!C2:C859,"&gt;="&amp;BQ$4,'P23+P24 monthly Buchungen'!C2:C859,"&lt;"&amp;BQ$5+1,'P23+P24 monthly Buchungen'!L2:L859,"Ausgaben")-SUMIFS('P23+P24 monthly Buchungen'!F2:F859,'P23+P24 monthly Buchungen'!D2:D859,$E43,'P23+P24 monthly Buchungen'!C2:C859,"&gt;="&amp;BQ$4,'P23+P24 monthly Buchungen'!C2:C859,"&lt;"&amp;BQ$5+1,'P23+P24 monthly Buchungen'!P2:P859,"Einnahmen")+SUMIFS('P23+P24 monthly Buchungen'!F2:F859,'P23+P24 monthly Buchungen'!D2:D859,$E43,'P23+P24 monthly Buchungen'!C2:C859,"&gt;="&amp;BQ$4,'P23+P24 monthly Buchungen'!C2:C859,"&lt;"&amp;BQ$5+1,'P23+P24 monthly Buchungen'!L2:L859,"Einnahmen")-SUMIFS('P23+P24 monthly Buchungen'!F2:F859,'P23+P24 monthly Buchungen'!D2:D859,$E43,'P23+P24 monthly Buchungen'!C2:C859,"&gt;="&amp;BQ$4,'P23+P24 monthly Buchungen'!C2:C859,"&lt;"&amp;BQ$5+1,'P23+P24 monthly Buchungen'!P2:P859,"Ausgaben"))</f>
        <v>0</v>
      </c>
      <c r="BR43" s="21"/>
      <c r="BU43" s="29">
        <v>110900</v>
      </c>
      <c r="BV43" s="21"/>
      <c r="BY43" s="29">
        <v>110900</v>
      </c>
      <c r="BZ43" s="21"/>
      <c r="CC43" s="26">
        <f>-(SUMIFS('P23+P24 monthly Buchungen'!F2:F859,'P23+P24 monthly Buchungen'!D2:D859,$E43,'P23+P24 monthly Buchungen'!C2:C859,"&gt;="&amp;CC$4,'P23+P24 monthly Buchungen'!C2:C859,"&lt;"&amp;CC$5+1,'P23+P24 monthly Buchungen'!L2:L859,"Ausgaben")-SUMIFS('P23+P24 monthly Buchungen'!F2:F859,'P23+P24 monthly Buchungen'!D2:D859,$E43,'P23+P24 monthly Buchungen'!C2:C859,"&gt;="&amp;CC$4,'P23+P24 monthly Buchungen'!C2:C859,"&lt;"&amp;CC$5+1,'P23+P24 monthly Buchungen'!P2:P859,"Einnahmen")+SUMIFS('P23+P24 monthly Buchungen'!F2:F859,'P23+P24 monthly Buchungen'!D2:D859,$E43,'P23+P24 monthly Buchungen'!C2:C859,"&gt;="&amp;CC$4,'P23+P24 monthly Buchungen'!C2:C859,"&lt;"&amp;CC$5+1,'P23+P24 monthly Buchungen'!L2:L859,"Einnahmen")-SUMIFS('P23+P24 monthly Buchungen'!F2:F859,'P23+P24 monthly Buchungen'!D2:D859,$E43,'P23+P24 monthly Buchungen'!C2:C859,"&gt;="&amp;CC$4,'P23+P24 monthly Buchungen'!C2:C859,"&lt;"&amp;CC$5+1,'P23+P24 monthly Buchungen'!P2:P859,"Ausgaben"))</f>
        <v>55800</v>
      </c>
      <c r="CD43" s="21"/>
      <c r="CG43" s="26">
        <f>-(SUMIFS('P23+P24 monthly Buchungen'!F2:F859,'P23+P24 monthly Buchungen'!D2:D859,$E43,'P23+P24 monthly Buchungen'!C2:C859,"&gt;="&amp;CG$4,'P23+P24 monthly Buchungen'!C2:C859,"&lt;"&amp;CG$5+1,'P23+P24 monthly Buchungen'!L2:L859,"Ausgaben")-SUMIFS('P23+P24 monthly Buchungen'!F2:F859,'P23+P24 monthly Buchungen'!D2:D859,$E43,'P23+P24 monthly Buchungen'!C2:C859,"&gt;="&amp;CG$4,'P23+P24 monthly Buchungen'!C2:C859,"&lt;"&amp;CG$5+1,'P23+P24 monthly Buchungen'!P2:P859,"Einnahmen")+SUMIFS('P23+P24 monthly Buchungen'!F2:F859,'P23+P24 monthly Buchungen'!D2:D859,$E43,'P23+P24 monthly Buchungen'!C2:C859,"&gt;="&amp;CG$4,'P23+P24 monthly Buchungen'!C2:C859,"&lt;"&amp;CG$5+1,'P23+P24 monthly Buchungen'!L2:L859,"Einnahmen")-SUMIFS('P23+P24 monthly Buchungen'!F2:F859,'P23+P24 monthly Buchungen'!D2:D859,$E43,'P23+P24 monthly Buchungen'!C2:C859,"&gt;="&amp;CG$4,'P23+P24 monthly Buchungen'!C2:C859,"&lt;"&amp;CG$5+1,'P23+P24 monthly Buchungen'!P2:P859,"Ausgaben"))</f>
        <v>0</v>
      </c>
      <c r="CH43" s="21"/>
      <c r="CK43" s="26">
        <f>-(SUMIFS('P23+P24 monthly Buchungen'!F2:F859,'P23+P24 monthly Buchungen'!D2:D859,$E43,'P23+P24 monthly Buchungen'!C2:C859,"&gt;="&amp;CK$4,'P23+P24 monthly Buchungen'!C2:C859,"&lt;"&amp;CK$5+1,'P23+P24 monthly Buchungen'!L2:L859,"Ausgaben")-SUMIFS('P23+P24 monthly Buchungen'!F2:F859,'P23+P24 monthly Buchungen'!D2:D859,$E43,'P23+P24 monthly Buchungen'!C2:C859,"&gt;="&amp;CK$4,'P23+P24 monthly Buchungen'!C2:C859,"&lt;"&amp;CK$5+1,'P23+P24 monthly Buchungen'!P2:P859,"Einnahmen")+SUMIFS('P23+P24 monthly Buchungen'!F2:F859,'P23+P24 monthly Buchungen'!D2:D859,$E43,'P23+P24 monthly Buchungen'!C2:C859,"&gt;="&amp;CK$4,'P23+P24 monthly Buchungen'!C2:C859,"&lt;"&amp;CK$5+1,'P23+P24 monthly Buchungen'!L2:L859,"Einnahmen")-SUMIFS('P23+P24 monthly Buchungen'!F2:F859,'P23+P24 monthly Buchungen'!D2:D859,$E43,'P23+P24 monthly Buchungen'!C2:C859,"&gt;="&amp;CK$4,'P23+P24 monthly Buchungen'!C2:C859,"&lt;"&amp;CK$5+1,'P23+P24 monthly Buchungen'!P2:P859,"Ausgaben"))</f>
        <v>0</v>
      </c>
      <c r="CL43" s="21"/>
      <c r="CO43" s="26">
        <f>-(SUMIFS('P23+P24 monthly Buchungen'!F2:F859,'P23+P24 monthly Buchungen'!D2:D859,$E43,'P23+P24 monthly Buchungen'!C2:C859,"&gt;="&amp;CO$4,'P23+P24 monthly Buchungen'!C2:C859,"&lt;"&amp;CO$5+1,'P23+P24 monthly Buchungen'!L2:L859,"Ausgaben")-SUMIFS('P23+P24 monthly Buchungen'!F2:F859,'P23+P24 monthly Buchungen'!D2:D859,$E43,'P23+P24 monthly Buchungen'!C2:C859,"&gt;="&amp;CO$4,'P23+P24 monthly Buchungen'!C2:C859,"&lt;"&amp;CO$5+1,'P23+P24 monthly Buchungen'!P2:P859,"Einnahmen")+SUMIFS('P23+P24 monthly Buchungen'!F2:F859,'P23+P24 monthly Buchungen'!D2:D859,$E43,'P23+P24 monthly Buchungen'!C2:C859,"&gt;="&amp;CO$4,'P23+P24 monthly Buchungen'!C2:C859,"&lt;"&amp;CO$5+1,'P23+P24 monthly Buchungen'!L2:L859,"Einnahmen")-SUMIFS('P23+P24 monthly Buchungen'!F2:F859,'P23+P24 monthly Buchungen'!D2:D859,$E43,'P23+P24 monthly Buchungen'!C2:C859,"&gt;="&amp;CO$4,'P23+P24 monthly Buchungen'!C2:C859,"&lt;"&amp;CO$5+1,'P23+P24 monthly Buchungen'!P2:P859,"Ausgaben"))</f>
        <v>0</v>
      </c>
      <c r="CP43" s="21"/>
      <c r="CS43" s="26">
        <f>-(SUMIFS('P23+P24 monthly Buchungen'!F2:F859,'P23+P24 monthly Buchungen'!D2:D859,$E43,'P23+P24 monthly Buchungen'!C2:C859,"&gt;="&amp;CS$4,'P23+P24 monthly Buchungen'!C2:C859,"&lt;"&amp;CS$5+1,'P23+P24 monthly Buchungen'!L2:L859,"Ausgaben")-SUMIFS('P23+P24 monthly Buchungen'!F2:F859,'P23+P24 monthly Buchungen'!D2:D859,$E43,'P23+P24 monthly Buchungen'!C2:C859,"&gt;="&amp;CS$4,'P23+P24 monthly Buchungen'!C2:C859,"&lt;"&amp;CS$5+1,'P23+P24 monthly Buchungen'!P2:P859,"Einnahmen")+SUMIFS('P23+P24 monthly Buchungen'!F2:F859,'P23+P24 monthly Buchungen'!D2:D859,$E43,'P23+P24 monthly Buchungen'!C2:C859,"&gt;="&amp;CS$4,'P23+P24 monthly Buchungen'!C2:C859,"&lt;"&amp;CS$5+1,'P23+P24 monthly Buchungen'!L2:L859,"Einnahmen")-SUMIFS('P23+P24 monthly Buchungen'!F2:F859,'P23+P24 monthly Buchungen'!D2:D859,$E43,'P23+P24 monthly Buchungen'!C2:C859,"&gt;="&amp;CS$4,'P23+P24 monthly Buchungen'!C2:C859,"&lt;"&amp;CS$5+1,'P23+P24 monthly Buchungen'!P2:P859,"Ausgaben"))</f>
        <v>0</v>
      </c>
      <c r="CT43" s="21"/>
      <c r="CW43" s="26">
        <f>-(SUMIFS('P23+P24 monthly Buchungen'!F2:F859,'P23+P24 monthly Buchungen'!D2:D859,$E43,'P23+P24 monthly Buchungen'!C2:C859,"&gt;="&amp;CW$4,'P23+P24 monthly Buchungen'!C2:C859,"&lt;"&amp;CW$5+1,'P23+P24 monthly Buchungen'!L2:L859,"Ausgaben")-SUMIFS('P23+P24 monthly Buchungen'!F2:F859,'P23+P24 monthly Buchungen'!D2:D859,$E43,'P23+P24 monthly Buchungen'!C2:C859,"&gt;="&amp;CW$4,'P23+P24 monthly Buchungen'!C2:C859,"&lt;"&amp;CW$5+1,'P23+P24 monthly Buchungen'!P2:P859,"Einnahmen")+SUMIFS('P23+P24 monthly Buchungen'!F2:F859,'P23+P24 monthly Buchungen'!D2:D859,$E43,'P23+P24 monthly Buchungen'!C2:C859,"&gt;="&amp;CW$4,'P23+P24 monthly Buchungen'!C2:C859,"&lt;"&amp;CW$5+1,'P23+P24 monthly Buchungen'!L2:L859,"Einnahmen")-SUMIFS('P23+P24 monthly Buchungen'!F2:F859,'P23+P24 monthly Buchungen'!D2:D859,$E43,'P23+P24 monthly Buchungen'!C2:C859,"&gt;="&amp;CW$4,'P23+P24 monthly Buchungen'!C2:C859,"&lt;"&amp;CW$5+1,'P23+P24 monthly Buchungen'!P2:P859,"Ausgaben"))</f>
        <v>30960</v>
      </c>
      <c r="CX43" s="21"/>
      <c r="DA43" s="26">
        <f>-(SUMIFS('P23+P24 monthly Buchungen'!F2:F859,'P23+P24 monthly Buchungen'!D2:D859,$E43,'P23+P24 monthly Buchungen'!C2:C859,"&gt;="&amp;DA$4,'P23+P24 monthly Buchungen'!C2:C859,"&lt;"&amp;DA$5+1,'P23+P24 monthly Buchungen'!L2:L859,"Ausgaben")-SUMIFS('P23+P24 monthly Buchungen'!F2:F859,'P23+P24 monthly Buchungen'!D2:D859,$E43,'P23+P24 monthly Buchungen'!C2:C859,"&gt;="&amp;DA$4,'P23+P24 monthly Buchungen'!C2:C859,"&lt;"&amp;DA$5+1,'P23+P24 monthly Buchungen'!P2:P859,"Einnahmen")+SUMIFS('P23+P24 monthly Buchungen'!F2:F859,'P23+P24 monthly Buchungen'!D2:D859,$E43,'P23+P24 monthly Buchungen'!C2:C859,"&gt;="&amp;DA$4,'P23+P24 monthly Buchungen'!C2:C859,"&lt;"&amp;DA$5+1,'P23+P24 monthly Buchungen'!L2:L859,"Einnahmen")-SUMIFS('P23+P24 monthly Buchungen'!F2:F859,'P23+P24 monthly Buchungen'!D2:D859,$E43,'P23+P24 monthly Buchungen'!C2:C859,"&gt;="&amp;DA$4,'P23+P24 monthly Buchungen'!C2:C859,"&lt;"&amp;DA$5+1,'P23+P24 monthly Buchungen'!P2:P859,"Ausgaben"))</f>
        <v>0</v>
      </c>
      <c r="DB43" s="21"/>
      <c r="DE43" s="26">
        <f>-(SUMIFS('P23+P24 monthly Buchungen'!F2:F859,'P23+P24 monthly Buchungen'!D2:D859,$E43,'P23+P24 monthly Buchungen'!C2:C859,"&gt;="&amp;DE$4,'P23+P24 monthly Buchungen'!C2:C859,"&lt;"&amp;DE$5+1,'P23+P24 monthly Buchungen'!L2:L859,"Ausgaben")-SUMIFS('P23+P24 monthly Buchungen'!F2:F859,'P23+P24 monthly Buchungen'!D2:D859,$E43,'P23+P24 monthly Buchungen'!C2:C859,"&gt;="&amp;DE$4,'P23+P24 monthly Buchungen'!C2:C859,"&lt;"&amp;DE$5+1,'P23+P24 monthly Buchungen'!P2:P859,"Einnahmen")+SUMIFS('P23+P24 monthly Buchungen'!F2:F859,'P23+P24 monthly Buchungen'!D2:D859,$E43,'P23+P24 monthly Buchungen'!C2:C859,"&gt;="&amp;DE$4,'P23+P24 monthly Buchungen'!C2:C859,"&lt;"&amp;DE$5+1,'P23+P24 monthly Buchungen'!L2:L859,"Einnahmen")-SUMIFS('P23+P24 monthly Buchungen'!F2:F859,'P23+P24 monthly Buchungen'!D2:D859,$E43,'P23+P24 monthly Buchungen'!C2:C859,"&gt;="&amp;DE$4,'P23+P24 monthly Buchungen'!C2:C859,"&lt;"&amp;DE$5+1,'P23+P24 monthly Buchungen'!P2:P859,"Ausgaben"))</f>
        <v>0</v>
      </c>
      <c r="DF43" s="21"/>
      <c r="DI43" s="26">
        <f>-(SUMIFS('P23+P24 monthly Buchungen'!F2:F859,'P23+P24 monthly Buchungen'!D2:D859,$E43,'P23+P24 monthly Buchungen'!C2:C859,"&gt;="&amp;DI$4,'P23+P24 monthly Buchungen'!C2:C859,"&lt;"&amp;DI$5+1,'P23+P24 monthly Buchungen'!L2:L859,"Ausgaben")-SUMIFS('P23+P24 monthly Buchungen'!F2:F859,'P23+P24 monthly Buchungen'!D2:D859,$E43,'P23+P24 monthly Buchungen'!C2:C859,"&gt;="&amp;DI$4,'P23+P24 monthly Buchungen'!C2:C859,"&lt;"&amp;DI$5+1,'P23+P24 monthly Buchungen'!P2:P859,"Einnahmen")+SUMIFS('P23+P24 monthly Buchungen'!F2:F859,'P23+P24 monthly Buchungen'!D2:D859,$E43,'P23+P24 monthly Buchungen'!C2:C859,"&gt;="&amp;DI$4,'P23+P24 monthly Buchungen'!C2:C859,"&lt;"&amp;DI$5+1,'P23+P24 monthly Buchungen'!L2:L859,"Einnahmen")-SUMIFS('P23+P24 monthly Buchungen'!F2:F859,'P23+P24 monthly Buchungen'!D2:D859,$E43,'P23+P24 monthly Buchungen'!C2:C859,"&gt;="&amp;DI$4,'P23+P24 monthly Buchungen'!C2:C859,"&lt;"&amp;DI$5+1,'P23+P24 monthly Buchungen'!P2:P859,"Ausgaben"))</f>
        <v>0</v>
      </c>
      <c r="DJ43" s="21"/>
      <c r="DM43" s="26">
        <f>-(SUMIFS('P23+P24 monthly Buchungen'!F2:F859,'P23+P24 monthly Buchungen'!D2:D859,$E43,'P23+P24 monthly Buchungen'!C2:C859,"&gt;="&amp;DM$4,'P23+P24 monthly Buchungen'!C2:C859,"&lt;"&amp;DM$5+1,'P23+P24 monthly Buchungen'!L2:L859,"Ausgaben")-SUMIFS('P23+P24 monthly Buchungen'!F2:F859,'P23+P24 monthly Buchungen'!D2:D859,$E43,'P23+P24 monthly Buchungen'!C2:C859,"&gt;="&amp;DM$4,'P23+P24 monthly Buchungen'!C2:C859,"&lt;"&amp;DM$5+1,'P23+P24 monthly Buchungen'!P2:P859,"Einnahmen")+SUMIFS('P23+P24 monthly Buchungen'!F2:F859,'P23+P24 monthly Buchungen'!D2:D859,$E43,'P23+P24 monthly Buchungen'!C2:C859,"&gt;="&amp;DM$4,'P23+P24 monthly Buchungen'!C2:C859,"&lt;"&amp;DM$5+1,'P23+P24 monthly Buchungen'!L2:L859,"Einnahmen")-SUMIFS('P23+P24 monthly Buchungen'!F2:F859,'P23+P24 monthly Buchungen'!D2:D859,$E43,'P23+P24 monthly Buchungen'!C2:C859,"&gt;="&amp;DM$4,'P23+P24 monthly Buchungen'!C2:C859,"&lt;"&amp;DM$5+1,'P23+P24 monthly Buchungen'!P2:P859,"Ausgaben"))</f>
        <v>35000</v>
      </c>
      <c r="DN43" s="21"/>
      <c r="DQ43" s="26">
        <f>-(SUMIFS('P23+P24 monthly Buchungen'!F2:F859,'P23+P24 monthly Buchungen'!D2:D859,$E43,'P23+P24 monthly Buchungen'!C2:C859,"&gt;="&amp;DQ$4,'P23+P24 monthly Buchungen'!C2:C859,"&lt;"&amp;DQ$5+1,'P23+P24 monthly Buchungen'!L2:L859,"Ausgaben")-SUMIFS('P23+P24 monthly Buchungen'!F2:F859,'P23+P24 monthly Buchungen'!D2:D859,$E43,'P23+P24 monthly Buchungen'!C2:C859,"&gt;="&amp;DQ$4,'P23+P24 monthly Buchungen'!C2:C859,"&lt;"&amp;DQ$5+1,'P23+P24 monthly Buchungen'!P2:P859,"Einnahmen")+SUMIFS('P23+P24 monthly Buchungen'!F2:F859,'P23+P24 monthly Buchungen'!D2:D859,$E43,'P23+P24 monthly Buchungen'!C2:C859,"&gt;="&amp;DQ$4,'P23+P24 monthly Buchungen'!C2:C859,"&lt;"&amp;DQ$5+1,'P23+P24 monthly Buchungen'!L2:L859,"Einnahmen")-SUMIFS('P23+P24 monthly Buchungen'!F2:F859,'P23+P24 monthly Buchungen'!D2:D859,$E43,'P23+P24 monthly Buchungen'!C2:C859,"&gt;="&amp;DQ$4,'P23+P24 monthly Buchungen'!C2:C859,"&lt;"&amp;DQ$5+1,'P23+P24 monthly Buchungen'!P2:P859,"Ausgaben"))</f>
        <v>0</v>
      </c>
      <c r="DR43" s="21"/>
      <c r="DU43" s="26">
        <f>-(SUMIFS('P23+P24 monthly Buchungen'!F2:F859,'P23+P24 monthly Buchungen'!D2:D859,$E43,'P23+P24 monthly Buchungen'!C2:C859,"&gt;="&amp;DU$4,'P23+P24 monthly Buchungen'!C2:C859,"&lt;"&amp;DU$5+1,'P23+P24 monthly Buchungen'!L2:L859,"Ausgaben")-SUMIFS('P23+P24 monthly Buchungen'!F2:F859,'P23+P24 monthly Buchungen'!D2:D859,$E43,'P23+P24 monthly Buchungen'!C2:C859,"&gt;="&amp;DU$4,'P23+P24 monthly Buchungen'!C2:C859,"&lt;"&amp;DU$5+1,'P23+P24 monthly Buchungen'!P2:P859,"Einnahmen")+SUMIFS('P23+P24 monthly Buchungen'!F2:F859,'P23+P24 monthly Buchungen'!D2:D859,$E43,'P23+P24 monthly Buchungen'!C2:C859,"&gt;="&amp;DU$4,'P23+P24 monthly Buchungen'!C2:C859,"&lt;"&amp;DU$5+1,'P23+P24 monthly Buchungen'!L2:L859,"Einnahmen")-SUMIFS('P23+P24 monthly Buchungen'!F2:F859,'P23+P24 monthly Buchungen'!D2:D859,$E43,'P23+P24 monthly Buchungen'!C2:C859,"&gt;="&amp;DU$4,'P23+P24 monthly Buchungen'!C2:C859,"&lt;"&amp;DU$5+1,'P23+P24 monthly Buchungen'!P2:P859,"Ausgaben"))</f>
        <v>0</v>
      </c>
      <c r="DV43" s="21"/>
      <c r="DY43" s="29">
        <v>110900</v>
      </c>
      <c r="DZ43" s="21"/>
      <c r="EC43" s="29">
        <v>110900</v>
      </c>
      <c r="ED43" s="21"/>
      <c r="EG43" s="26">
        <f>-(SUMIFS('P23+P24 monthly Buchungen'!F2:F859,'P23+P24 monthly Buchungen'!D2:D859,$E43,'P23+P24 monthly Buchungen'!C2:C859,"&gt;="&amp;EG$4,'P23+P24 monthly Buchungen'!C2:C859,"&lt;"&amp;EG$5+1,'P23+P24 monthly Buchungen'!L2:L859,"Ausgaben")-SUMIFS('P23+P24 monthly Buchungen'!F2:F859,'P23+P24 monthly Buchungen'!D2:D859,$E43,'P23+P24 monthly Buchungen'!C2:C859,"&gt;="&amp;EG$4,'P23+P24 monthly Buchungen'!C2:C859,"&lt;"&amp;EG$5+1,'P23+P24 monthly Buchungen'!P2:P859,"Einnahmen")+SUMIFS('P23+P24 monthly Buchungen'!F2:F859,'P23+P24 monthly Buchungen'!D2:D859,$E43,'P23+P24 monthly Buchungen'!C2:C859,"&gt;="&amp;EG$4,'P23+P24 monthly Buchungen'!C2:C859,"&lt;"&amp;EG$5+1,'P23+P24 monthly Buchungen'!L2:L859,"Einnahmen")-SUMIFS('P23+P24 monthly Buchungen'!F2:F859,'P23+P24 monthly Buchungen'!D2:D859,$E43,'P23+P24 monthly Buchungen'!C2:C859,"&gt;="&amp;EG$4,'P23+P24 monthly Buchungen'!C2:C859,"&lt;"&amp;EG$5+1,'P23+P24 monthly Buchungen'!P2:P859,"Ausgaben"))</f>
        <v>0</v>
      </c>
      <c r="EH43" s="21"/>
      <c r="EK43" s="26">
        <f>-(SUMIFS('P23+P24 monthly Buchungen'!F2:F859,'P23+P24 monthly Buchungen'!D2:D859,$E43,'P23+P24 monthly Buchungen'!C2:C859,"&gt;="&amp;EK$4,'P23+P24 monthly Buchungen'!C2:C859,"&lt;"&amp;EK$5+1,'P23+P24 monthly Buchungen'!L2:L859,"Ausgaben")-SUMIFS('P23+P24 monthly Buchungen'!F2:F859,'P23+P24 monthly Buchungen'!D2:D859,$E43,'P23+P24 monthly Buchungen'!C2:C859,"&gt;="&amp;EK$4,'P23+P24 monthly Buchungen'!C2:C859,"&lt;"&amp;EK$5+1,'P23+P24 monthly Buchungen'!P2:P859,"Einnahmen")+SUMIFS('P23+P24 monthly Buchungen'!F2:F859,'P23+P24 monthly Buchungen'!D2:D859,$E43,'P23+P24 monthly Buchungen'!C2:C859,"&gt;="&amp;EK$4,'P23+P24 monthly Buchungen'!C2:C859,"&lt;"&amp;EK$5+1,'P23+P24 monthly Buchungen'!L2:L859,"Einnahmen")-SUMIFS('P23+P24 monthly Buchungen'!F2:F859,'P23+P24 monthly Buchungen'!D2:D859,$E43,'P23+P24 monthly Buchungen'!C2:C859,"&gt;="&amp;EK$4,'P23+P24 monthly Buchungen'!C2:C859,"&lt;"&amp;EK$5+1,'P23+P24 monthly Buchungen'!P2:P859,"Ausgaben"))</f>
        <v>40070</v>
      </c>
      <c r="EL43" s="21"/>
      <c r="EO43" s="26">
        <f>-(SUMIFS('P23+P24 monthly Buchungen'!F2:F859,'P23+P24 monthly Buchungen'!D2:D859,$E43,'P23+P24 monthly Buchungen'!C2:C859,"&gt;="&amp;EO$4,'P23+P24 monthly Buchungen'!C2:C859,"&lt;"&amp;EO$5+1,'P23+P24 monthly Buchungen'!L2:L859,"Ausgaben")-SUMIFS('P23+P24 monthly Buchungen'!F2:F859,'P23+P24 monthly Buchungen'!D2:D859,$E43,'P23+P24 monthly Buchungen'!C2:C859,"&gt;="&amp;EO$4,'P23+P24 monthly Buchungen'!C2:C859,"&lt;"&amp;EO$5+1,'P23+P24 monthly Buchungen'!P2:P859,"Einnahmen")+SUMIFS('P23+P24 monthly Buchungen'!F2:F859,'P23+P24 monthly Buchungen'!D2:D859,$E43,'P23+P24 monthly Buchungen'!C2:C859,"&gt;="&amp;EO$4,'P23+P24 monthly Buchungen'!C2:C859,"&lt;"&amp;EO$5+1,'P23+P24 monthly Buchungen'!L2:L859,"Einnahmen")-SUMIFS('P23+P24 monthly Buchungen'!F2:F859,'P23+P24 monthly Buchungen'!D2:D859,$E43,'P23+P24 monthly Buchungen'!C2:C859,"&gt;="&amp;EO$4,'P23+P24 monthly Buchungen'!C2:C859,"&lt;"&amp;EO$5+1,'P23+P24 monthly Buchungen'!P2:P859,"Ausgaben"))</f>
        <v>0</v>
      </c>
      <c r="EP43" s="21"/>
      <c r="ES43" s="26">
        <f>-(SUMIFS('P23+P24 monthly Buchungen'!F2:F859,'P23+P24 monthly Buchungen'!D2:D859,$E43,'P23+P24 monthly Buchungen'!C2:C859,"&gt;="&amp;ES$4,'P23+P24 monthly Buchungen'!C2:C859,"&lt;"&amp;ES$5+1,'P23+P24 monthly Buchungen'!L2:L859,"Ausgaben")-SUMIFS('P23+P24 monthly Buchungen'!F2:F859,'P23+P24 monthly Buchungen'!D2:D859,$E43,'P23+P24 monthly Buchungen'!C2:C859,"&gt;="&amp;ES$4,'P23+P24 monthly Buchungen'!C2:C859,"&lt;"&amp;ES$5+1,'P23+P24 monthly Buchungen'!P2:P859,"Einnahmen")+SUMIFS('P23+P24 monthly Buchungen'!F2:F859,'P23+P24 monthly Buchungen'!D2:D859,$E43,'P23+P24 monthly Buchungen'!C2:C859,"&gt;="&amp;ES$4,'P23+P24 monthly Buchungen'!C2:C859,"&lt;"&amp;ES$5+1,'P23+P24 monthly Buchungen'!L2:L859,"Einnahmen")-SUMIFS('P23+P24 monthly Buchungen'!F2:F859,'P23+P24 monthly Buchungen'!D2:D859,$E43,'P23+P24 monthly Buchungen'!C2:C859,"&gt;="&amp;ES$4,'P23+P24 monthly Buchungen'!C2:C859,"&lt;"&amp;ES$5+1,'P23+P24 monthly Buchungen'!P2:P859,"Ausgaben"))</f>
        <v>0</v>
      </c>
      <c r="ET43" s="21"/>
      <c r="EW43" s="26">
        <f>-(SUMIFS('P23+P24 monthly Buchungen'!F2:F859,'P23+P24 monthly Buchungen'!D2:D859,$E43,'P23+P24 monthly Buchungen'!C2:C859,"&gt;="&amp;EW$4,'P23+P24 monthly Buchungen'!C2:C859,"&lt;"&amp;EW$5+1,'P23+P24 monthly Buchungen'!L2:L859,"Ausgaben")-SUMIFS('P23+P24 monthly Buchungen'!F2:F859,'P23+P24 monthly Buchungen'!D2:D859,$E43,'P23+P24 monthly Buchungen'!C2:C859,"&gt;="&amp;EW$4,'P23+P24 monthly Buchungen'!C2:C859,"&lt;"&amp;EW$5+1,'P23+P24 monthly Buchungen'!P2:P859,"Einnahmen")+SUMIFS('P23+P24 monthly Buchungen'!F2:F859,'P23+P24 monthly Buchungen'!D2:D859,$E43,'P23+P24 monthly Buchungen'!C2:C859,"&gt;="&amp;EW$4,'P23+P24 monthly Buchungen'!C2:C859,"&lt;"&amp;EW$5+1,'P23+P24 monthly Buchungen'!L2:L859,"Einnahmen")-SUMIFS('P23+P24 monthly Buchungen'!F2:F859,'P23+P24 monthly Buchungen'!D2:D859,$E43,'P23+P24 monthly Buchungen'!C2:C859,"&gt;="&amp;EW$4,'P23+P24 monthly Buchungen'!C2:C859,"&lt;"&amp;EW$5+1,'P23+P24 monthly Buchungen'!P2:P859,"Ausgaben"))</f>
        <v>0</v>
      </c>
      <c r="EX43" s="21"/>
      <c r="FA43" s="26">
        <f>-(SUMIFS('P23+P24 monthly Buchungen'!F2:F859,'P23+P24 monthly Buchungen'!D2:D859,$E43,'P23+P24 monthly Buchungen'!C2:C859,"&gt;="&amp;FA$4,'P23+P24 monthly Buchungen'!C2:C859,"&lt;"&amp;FA$5+1,'P23+P24 monthly Buchungen'!L2:L859,"Ausgaben")-SUMIFS('P23+P24 monthly Buchungen'!F2:F859,'P23+P24 monthly Buchungen'!D2:D859,$E43,'P23+P24 monthly Buchungen'!C2:C859,"&gt;="&amp;FA$4,'P23+P24 monthly Buchungen'!C2:C859,"&lt;"&amp;FA$5+1,'P23+P24 monthly Buchungen'!P2:P859,"Einnahmen")+SUMIFS('P23+P24 monthly Buchungen'!F2:F859,'P23+P24 monthly Buchungen'!D2:D859,$E43,'P23+P24 monthly Buchungen'!C2:C859,"&gt;="&amp;FA$4,'P23+P24 monthly Buchungen'!C2:C859,"&lt;"&amp;FA$5+1,'P23+P24 monthly Buchungen'!L2:L859,"Einnahmen")-SUMIFS('P23+P24 monthly Buchungen'!F2:F859,'P23+P24 monthly Buchungen'!D2:D859,$E43,'P23+P24 monthly Buchungen'!C2:C859,"&gt;="&amp;FA$4,'P23+P24 monthly Buchungen'!C2:C859,"&lt;"&amp;FA$5+1,'P23+P24 monthly Buchungen'!P2:P859,"Ausgaben"))</f>
        <v>0</v>
      </c>
      <c r="FB43" s="21"/>
      <c r="FE43" s="26">
        <f>-(SUMIFS('P23+P24 monthly Buchungen'!F2:F859,'P23+P24 monthly Buchungen'!D2:D859,$E43,'P23+P24 monthly Buchungen'!C2:C859,"&gt;="&amp;FE$4,'P23+P24 monthly Buchungen'!C2:C859,"&lt;"&amp;FE$5+1,'P23+P24 monthly Buchungen'!L2:L859,"Ausgaben")-SUMIFS('P23+P24 monthly Buchungen'!F2:F859,'P23+P24 monthly Buchungen'!D2:D859,$E43,'P23+P24 monthly Buchungen'!C2:C859,"&gt;="&amp;FE$4,'P23+P24 monthly Buchungen'!C2:C859,"&lt;"&amp;FE$5+1,'P23+P24 monthly Buchungen'!P2:P859,"Einnahmen")+SUMIFS('P23+P24 monthly Buchungen'!F2:F859,'P23+P24 monthly Buchungen'!D2:D859,$E43,'P23+P24 monthly Buchungen'!C2:C859,"&gt;="&amp;FE$4,'P23+P24 monthly Buchungen'!C2:C859,"&lt;"&amp;FE$5+1,'P23+P24 monthly Buchungen'!L2:L859,"Einnahmen")-SUMIFS('P23+P24 monthly Buchungen'!F2:F859,'P23+P24 monthly Buchungen'!D2:D859,$E43,'P23+P24 monthly Buchungen'!C2:C859,"&gt;="&amp;FE$4,'P23+P24 monthly Buchungen'!C2:C859,"&lt;"&amp;FE$5+1,'P23+P24 monthly Buchungen'!P2:P859,"Ausgaben"))</f>
        <v>0</v>
      </c>
      <c r="FF43" s="21"/>
      <c r="FI43" s="26">
        <f>-(SUMIFS('P23+P24 monthly Buchungen'!F2:F859,'P23+P24 monthly Buchungen'!D2:D859,$E43,'P23+P24 monthly Buchungen'!C2:C859,"&gt;="&amp;FI$4,'P23+P24 monthly Buchungen'!C2:C859,"&lt;"&amp;FI$5+1,'P23+P24 monthly Buchungen'!L2:L859,"Ausgaben")-SUMIFS('P23+P24 monthly Buchungen'!F2:F859,'P23+P24 monthly Buchungen'!D2:D859,$E43,'P23+P24 monthly Buchungen'!C2:C859,"&gt;="&amp;FI$4,'P23+P24 monthly Buchungen'!C2:C859,"&lt;"&amp;FI$5+1,'P23+P24 monthly Buchungen'!P2:P859,"Einnahmen")+SUMIFS('P23+P24 monthly Buchungen'!F2:F859,'P23+P24 monthly Buchungen'!D2:D859,$E43,'P23+P24 monthly Buchungen'!C2:C859,"&gt;="&amp;FI$4,'P23+P24 monthly Buchungen'!C2:C859,"&lt;"&amp;FI$5+1,'P23+P24 monthly Buchungen'!L2:L859,"Einnahmen")-SUMIFS('P23+P24 monthly Buchungen'!F2:F859,'P23+P24 monthly Buchungen'!D2:D859,$E43,'P23+P24 monthly Buchungen'!C2:C859,"&gt;="&amp;FI$4,'P23+P24 monthly Buchungen'!C2:C859,"&lt;"&amp;FI$5+1,'P23+P24 monthly Buchungen'!P2:P859,"Ausgaben"))</f>
        <v>0</v>
      </c>
      <c r="FJ43" s="21"/>
      <c r="FM43" s="26">
        <f>-(SUMIFS('P23+P24 monthly Buchungen'!F2:F859,'P23+P24 monthly Buchungen'!D2:D859,$E43,'P23+P24 monthly Buchungen'!C2:C859,"&gt;="&amp;FM$4,'P23+P24 monthly Buchungen'!C2:C859,"&lt;"&amp;FM$5+1,'P23+P24 monthly Buchungen'!L2:L859,"Ausgaben")-SUMIFS('P23+P24 monthly Buchungen'!F2:F859,'P23+P24 monthly Buchungen'!D2:D859,$E43,'P23+P24 monthly Buchungen'!C2:C859,"&gt;="&amp;FM$4,'P23+P24 monthly Buchungen'!C2:C859,"&lt;"&amp;FM$5+1,'P23+P24 monthly Buchungen'!P2:P859,"Einnahmen")+SUMIFS('P23+P24 monthly Buchungen'!F2:F859,'P23+P24 monthly Buchungen'!D2:D859,$E43,'P23+P24 monthly Buchungen'!C2:C859,"&gt;="&amp;FM$4,'P23+P24 monthly Buchungen'!C2:C859,"&lt;"&amp;FM$5+1,'P23+P24 monthly Buchungen'!L2:L859,"Einnahmen")-SUMIFS('P23+P24 monthly Buchungen'!F2:F859,'P23+P24 monthly Buchungen'!D2:D859,$E43,'P23+P24 monthly Buchungen'!C2:C859,"&gt;="&amp;FM$4,'P23+P24 monthly Buchungen'!C2:C859,"&lt;"&amp;FM$5+1,'P23+P24 monthly Buchungen'!P2:P859,"Ausgaben"))</f>
        <v>0</v>
      </c>
      <c r="FN43" s="21"/>
      <c r="FQ43" s="26">
        <f>-(SUMIFS('P23+P24 monthly Buchungen'!F2:F859,'P23+P24 monthly Buchungen'!D2:D859,$E43,'P23+P24 monthly Buchungen'!C2:C859,"&gt;="&amp;FQ$4,'P23+P24 monthly Buchungen'!C2:C859,"&lt;"&amp;FQ$5+1,'P23+P24 monthly Buchungen'!L2:L859,"Ausgaben")-SUMIFS('P23+P24 monthly Buchungen'!F2:F859,'P23+P24 monthly Buchungen'!D2:D859,$E43,'P23+P24 monthly Buchungen'!C2:C859,"&gt;="&amp;FQ$4,'P23+P24 monthly Buchungen'!C2:C859,"&lt;"&amp;FQ$5+1,'P23+P24 monthly Buchungen'!P2:P859,"Einnahmen")+SUMIFS('P23+P24 monthly Buchungen'!F2:F859,'P23+P24 monthly Buchungen'!D2:D859,$E43,'P23+P24 monthly Buchungen'!C2:C859,"&gt;="&amp;FQ$4,'P23+P24 monthly Buchungen'!C2:C859,"&lt;"&amp;FQ$5+1,'P23+P24 monthly Buchungen'!L2:L859,"Einnahmen")-SUMIFS('P23+P24 monthly Buchungen'!F2:F859,'P23+P24 monthly Buchungen'!D2:D859,$E43,'P23+P24 monthly Buchungen'!C2:C859,"&gt;="&amp;FQ$4,'P23+P24 monthly Buchungen'!C2:C859,"&lt;"&amp;FQ$5+1,'P23+P24 monthly Buchungen'!P2:P859,"Ausgaben"))</f>
        <v>0</v>
      </c>
      <c r="FR43" s="21"/>
      <c r="FU43" s="26">
        <f>-(SUMIFS('P23+P24 monthly Buchungen'!F2:F859,'P23+P24 monthly Buchungen'!D2:D859,$E43,'P23+P24 monthly Buchungen'!C2:C859,"&gt;="&amp;FU$4,'P23+P24 monthly Buchungen'!C2:C859,"&lt;"&amp;FU$5+1,'P23+P24 monthly Buchungen'!L2:L859,"Ausgaben")-SUMIFS('P23+P24 monthly Buchungen'!F2:F859,'P23+P24 monthly Buchungen'!D2:D859,$E43,'P23+P24 monthly Buchungen'!C2:C859,"&gt;="&amp;FU$4,'P23+P24 monthly Buchungen'!C2:C859,"&lt;"&amp;FU$5+1,'P23+P24 monthly Buchungen'!P2:P859,"Einnahmen")+SUMIFS('P23+P24 monthly Buchungen'!F2:F859,'P23+P24 monthly Buchungen'!D2:D859,$E43,'P23+P24 monthly Buchungen'!C2:C859,"&gt;="&amp;FU$4,'P23+P24 monthly Buchungen'!C2:C859,"&lt;"&amp;FU$5+1,'P23+P24 monthly Buchungen'!L2:L859,"Einnahmen")-SUMIFS('P23+P24 monthly Buchungen'!F2:F859,'P23+P24 monthly Buchungen'!D2:D859,$E43,'P23+P24 monthly Buchungen'!C2:C859,"&gt;="&amp;FU$4,'P23+P24 monthly Buchungen'!C2:C859,"&lt;"&amp;FU$5+1,'P23+P24 monthly Buchungen'!P2:P859,"Ausgaben"))</f>
        <v>0</v>
      </c>
      <c r="FV43" s="21"/>
      <c r="FY43" s="26">
        <f>-(SUMIFS('P23+P24 monthly Buchungen'!F2:F859,'P23+P24 monthly Buchungen'!D2:D859,$E43,'P23+P24 monthly Buchungen'!C2:C859,"&gt;="&amp;FY$4,'P23+P24 monthly Buchungen'!C2:C859,"&lt;"&amp;FY$5+1,'P23+P24 monthly Buchungen'!L2:L859,"Ausgaben")-SUMIFS('P23+P24 monthly Buchungen'!F2:F859,'P23+P24 monthly Buchungen'!D2:D859,$E43,'P23+P24 monthly Buchungen'!C2:C859,"&gt;="&amp;FY$4,'P23+P24 monthly Buchungen'!C2:C859,"&lt;"&amp;FY$5+1,'P23+P24 monthly Buchungen'!P2:P859,"Einnahmen")+SUMIFS('P23+P24 monthly Buchungen'!F2:F859,'P23+P24 monthly Buchungen'!D2:D859,$E43,'P23+P24 monthly Buchungen'!C2:C859,"&gt;="&amp;FY$4,'P23+P24 monthly Buchungen'!C2:C859,"&lt;"&amp;FY$5+1,'P23+P24 monthly Buchungen'!L2:L859,"Einnahmen")-SUMIFS('P23+P24 monthly Buchungen'!F2:F859,'P23+P24 monthly Buchungen'!D2:D859,$E43,'P23+P24 monthly Buchungen'!C2:C859,"&gt;="&amp;FY$4,'P23+P24 monthly Buchungen'!C2:C859,"&lt;"&amp;FY$5+1,'P23+P24 monthly Buchungen'!P2:P859,"Ausgaben"))</f>
        <v>0</v>
      </c>
      <c r="FZ43" s="21"/>
      <c r="GC43" s="26">
        <f>-(SUMIFS('P23+P24 monthly Buchungen'!F2:F859,'P23+P24 monthly Buchungen'!D2:D859,$E43,'P23+P24 monthly Buchungen'!C2:C859,"&gt;="&amp;GC$4,'P23+P24 monthly Buchungen'!C2:C859,"&lt;"&amp;GC$5+1,'P23+P24 monthly Buchungen'!L2:L859,"Ausgaben")-SUMIFS('P23+P24 monthly Buchungen'!F2:F859,'P23+P24 monthly Buchungen'!D2:D859,$E43,'P23+P24 monthly Buchungen'!C2:C859,"&gt;="&amp;GC$4,'P23+P24 monthly Buchungen'!C2:C859,"&lt;"&amp;GC$5+1,'P23+P24 monthly Buchungen'!P2:P859,"Einnahmen")+SUMIFS('P23+P24 monthly Buchungen'!F2:F859,'P23+P24 monthly Buchungen'!D2:D859,$E43,'P23+P24 monthly Buchungen'!C2:C859,"&gt;="&amp;GC$4,'P23+P24 monthly Buchungen'!C2:C859,"&lt;"&amp;GC$5+1,'P23+P24 monthly Buchungen'!L2:L859,"Einnahmen")-SUMIFS('P23+P24 monthly Buchungen'!F2:F859,'P23+P24 monthly Buchungen'!D2:D859,$E43,'P23+P24 monthly Buchungen'!C2:C859,"&gt;="&amp;GC$4,'P23+P24 monthly Buchungen'!C2:C859,"&lt;"&amp;GC$5+1,'P23+P24 monthly Buchungen'!P2:P859,"Ausgaben"))</f>
        <v>0</v>
      </c>
    </row>
    <row r="44" spans="2:185" x14ac:dyDescent="0.2">
      <c r="D44" t="s">
        <v>5544</v>
      </c>
      <c r="E44" t="s">
        <v>2612</v>
      </c>
      <c r="F44" s="21"/>
      <c r="I44" s="29">
        <v>90000</v>
      </c>
      <c r="J44" s="21"/>
      <c r="M44" s="29">
        <v>30000</v>
      </c>
      <c r="N44" s="21"/>
      <c r="Q44" s="29">
        <v>30000</v>
      </c>
      <c r="R44" s="21"/>
      <c r="U44" s="26">
        <f>-(SUMIFS('P23+P24 monthly Buchungen'!F2:F859,'P23+P24 monthly Buchungen'!D2:D859,$E44,'P23+P24 monthly Buchungen'!C2:C859,"&gt;="&amp;U$4,'P23+P24 monthly Buchungen'!C2:C859,"&lt;"&amp;U$5+1,'P23+P24 monthly Buchungen'!L2:L859,"Ausgaben")-SUMIFS('P23+P24 monthly Buchungen'!F2:F859,'P23+P24 monthly Buchungen'!D2:D859,$E44,'P23+P24 monthly Buchungen'!C2:C859,"&gt;="&amp;U$4,'P23+P24 monthly Buchungen'!C2:C859,"&lt;"&amp;U$5+1,'P23+P24 monthly Buchungen'!P2:P859,"Einnahmen")+SUMIFS('P23+P24 monthly Buchungen'!F2:F859,'P23+P24 monthly Buchungen'!D2:D859,$E44,'P23+P24 monthly Buchungen'!C2:C859,"&gt;="&amp;U$4,'P23+P24 monthly Buchungen'!C2:C859,"&lt;"&amp;U$5+1,'P23+P24 monthly Buchungen'!L2:L859,"Einnahmen")-SUMIFS('P23+P24 monthly Buchungen'!F2:F859,'P23+P24 monthly Buchungen'!D2:D859,$E44,'P23+P24 monthly Buchungen'!C2:C859,"&gt;="&amp;U$4,'P23+P24 monthly Buchungen'!C2:C859,"&lt;"&amp;U$5+1,'P23+P24 monthly Buchungen'!P2:P859,"Ausgaben"))</f>
        <v>0</v>
      </c>
      <c r="V44" s="21"/>
      <c r="Y44" s="26">
        <f>-(SUMIFS('P23+P24 monthly Buchungen'!F2:F859,'P23+P24 monthly Buchungen'!D2:D859,$E44,'P23+P24 monthly Buchungen'!C2:C859,"&gt;="&amp;Y$4,'P23+P24 monthly Buchungen'!C2:C859,"&lt;"&amp;Y$5+1,'P23+P24 monthly Buchungen'!L2:L859,"Ausgaben")-SUMIFS('P23+P24 monthly Buchungen'!F2:F859,'P23+P24 monthly Buchungen'!D2:D859,$E44,'P23+P24 monthly Buchungen'!C2:C859,"&gt;="&amp;Y$4,'P23+P24 monthly Buchungen'!C2:C859,"&lt;"&amp;Y$5+1,'P23+P24 monthly Buchungen'!P2:P859,"Einnahmen")+SUMIFS('P23+P24 monthly Buchungen'!F2:F859,'P23+P24 monthly Buchungen'!D2:D859,$E44,'P23+P24 monthly Buchungen'!C2:C859,"&gt;="&amp;Y$4,'P23+P24 monthly Buchungen'!C2:C859,"&lt;"&amp;Y$5+1,'P23+P24 monthly Buchungen'!L2:L859,"Einnahmen")-SUMIFS('P23+P24 monthly Buchungen'!F2:F859,'P23+P24 monthly Buchungen'!D2:D859,$E44,'P23+P24 monthly Buchungen'!C2:C859,"&gt;="&amp;Y$4,'P23+P24 monthly Buchungen'!C2:C859,"&lt;"&amp;Y$5+1,'P23+P24 monthly Buchungen'!P2:P859,"Ausgaben"))</f>
        <v>0</v>
      </c>
      <c r="Z44" s="21"/>
      <c r="AC44" s="26">
        <f>-(SUMIFS('P23+P24 monthly Buchungen'!F2:F859,'P23+P24 monthly Buchungen'!D2:D859,$E44,'P23+P24 monthly Buchungen'!C2:C859,"&gt;="&amp;AC$4,'P23+P24 monthly Buchungen'!C2:C859,"&lt;"&amp;AC$5+1,'P23+P24 monthly Buchungen'!L2:L859,"Ausgaben")-SUMIFS('P23+P24 monthly Buchungen'!F2:F859,'P23+P24 monthly Buchungen'!D2:D859,$E44,'P23+P24 monthly Buchungen'!C2:C859,"&gt;="&amp;AC$4,'P23+P24 monthly Buchungen'!C2:C859,"&lt;"&amp;AC$5+1,'P23+P24 monthly Buchungen'!P2:P859,"Einnahmen")+SUMIFS('P23+P24 monthly Buchungen'!F2:F859,'P23+P24 monthly Buchungen'!D2:D859,$E44,'P23+P24 monthly Buchungen'!C2:C859,"&gt;="&amp;AC$4,'P23+P24 monthly Buchungen'!C2:C859,"&lt;"&amp;AC$5+1,'P23+P24 monthly Buchungen'!L2:L859,"Einnahmen")-SUMIFS('P23+P24 monthly Buchungen'!F2:F859,'P23+P24 monthly Buchungen'!D2:D859,$E44,'P23+P24 monthly Buchungen'!C2:C859,"&gt;="&amp;AC$4,'P23+P24 monthly Buchungen'!C2:C859,"&lt;"&amp;AC$5+1,'P23+P24 monthly Buchungen'!P2:P859,"Ausgaben"))</f>
        <v>0</v>
      </c>
      <c r="AD44" s="21"/>
      <c r="AG44" s="26">
        <f>-(SUMIFS('P23+P24 monthly Buchungen'!F2:F859,'P23+P24 monthly Buchungen'!D2:D859,$E44,'P23+P24 monthly Buchungen'!C2:C859,"&gt;="&amp;AG$4,'P23+P24 monthly Buchungen'!C2:C859,"&lt;"&amp;AG$5+1,'P23+P24 monthly Buchungen'!L2:L859,"Ausgaben")-SUMIFS('P23+P24 monthly Buchungen'!F2:F859,'P23+P24 monthly Buchungen'!D2:D859,$E44,'P23+P24 monthly Buchungen'!C2:C859,"&gt;="&amp;AG$4,'P23+P24 monthly Buchungen'!C2:C859,"&lt;"&amp;AG$5+1,'P23+P24 monthly Buchungen'!P2:P859,"Einnahmen")+SUMIFS('P23+P24 monthly Buchungen'!F2:F859,'P23+P24 monthly Buchungen'!D2:D859,$E44,'P23+P24 monthly Buchungen'!C2:C859,"&gt;="&amp;AG$4,'P23+P24 monthly Buchungen'!C2:C859,"&lt;"&amp;AG$5+1,'P23+P24 monthly Buchungen'!L2:L859,"Einnahmen")-SUMIFS('P23+P24 monthly Buchungen'!F2:F859,'P23+P24 monthly Buchungen'!D2:D859,$E44,'P23+P24 monthly Buchungen'!C2:C859,"&gt;="&amp;AG$4,'P23+P24 monthly Buchungen'!C2:C859,"&lt;"&amp;AG$5+1,'P23+P24 monthly Buchungen'!P2:P859,"Ausgaben"))</f>
        <v>0</v>
      </c>
      <c r="AH44" s="21"/>
      <c r="AK44" s="26">
        <f>-(SUMIFS('P23+P24 monthly Buchungen'!F2:F859,'P23+P24 monthly Buchungen'!D2:D859,$E44,'P23+P24 monthly Buchungen'!C2:C859,"&gt;="&amp;AK$4,'P23+P24 monthly Buchungen'!C2:C859,"&lt;"&amp;AK$5+1,'P23+P24 monthly Buchungen'!L2:L859,"Ausgaben")-SUMIFS('P23+P24 monthly Buchungen'!F2:F859,'P23+P24 monthly Buchungen'!D2:D859,$E44,'P23+P24 monthly Buchungen'!C2:C859,"&gt;="&amp;AK$4,'P23+P24 monthly Buchungen'!C2:C859,"&lt;"&amp;AK$5+1,'P23+P24 monthly Buchungen'!P2:P859,"Einnahmen")+SUMIFS('P23+P24 monthly Buchungen'!F2:F859,'P23+P24 monthly Buchungen'!D2:D859,$E44,'P23+P24 monthly Buchungen'!C2:C859,"&gt;="&amp;AK$4,'P23+P24 monthly Buchungen'!C2:C859,"&lt;"&amp;AK$5+1,'P23+P24 monthly Buchungen'!L2:L859,"Einnahmen")-SUMIFS('P23+P24 monthly Buchungen'!F2:F859,'P23+P24 monthly Buchungen'!D2:D859,$E44,'P23+P24 monthly Buchungen'!C2:C859,"&gt;="&amp;AK$4,'P23+P24 monthly Buchungen'!C2:C859,"&lt;"&amp;AK$5+1,'P23+P24 monthly Buchungen'!P2:P859,"Ausgaben"))</f>
        <v>0</v>
      </c>
      <c r="AL44" s="21"/>
      <c r="AO44" s="26">
        <f>-(SUMIFS('P23+P24 monthly Buchungen'!F2:F859,'P23+P24 monthly Buchungen'!D2:D859,$E44,'P23+P24 monthly Buchungen'!C2:C859,"&gt;="&amp;AO$4,'P23+P24 monthly Buchungen'!C2:C859,"&lt;"&amp;AO$5+1,'P23+P24 monthly Buchungen'!L2:L859,"Ausgaben")-SUMIFS('P23+P24 monthly Buchungen'!F2:F859,'P23+P24 monthly Buchungen'!D2:D859,$E44,'P23+P24 monthly Buchungen'!C2:C859,"&gt;="&amp;AO$4,'P23+P24 monthly Buchungen'!C2:C859,"&lt;"&amp;AO$5+1,'P23+P24 monthly Buchungen'!P2:P859,"Einnahmen")+SUMIFS('P23+P24 monthly Buchungen'!F2:F859,'P23+P24 monthly Buchungen'!D2:D859,$E44,'P23+P24 monthly Buchungen'!C2:C859,"&gt;="&amp;AO$4,'P23+P24 monthly Buchungen'!C2:C859,"&lt;"&amp;AO$5+1,'P23+P24 monthly Buchungen'!L2:L859,"Einnahmen")-SUMIFS('P23+P24 monthly Buchungen'!F2:F859,'P23+P24 monthly Buchungen'!D2:D859,$E44,'P23+P24 monthly Buchungen'!C2:C859,"&gt;="&amp;AO$4,'P23+P24 monthly Buchungen'!C2:C859,"&lt;"&amp;AO$5+1,'P23+P24 monthly Buchungen'!P2:P859,"Ausgaben"))</f>
        <v>0</v>
      </c>
      <c r="AP44" s="21"/>
      <c r="AS44" s="26">
        <f>-(SUMIFS('P23+P24 monthly Buchungen'!F2:F859,'P23+P24 monthly Buchungen'!D2:D859,$E44,'P23+P24 monthly Buchungen'!C2:C859,"&gt;="&amp;AS$4,'P23+P24 monthly Buchungen'!C2:C859,"&lt;"&amp;AS$5+1,'P23+P24 monthly Buchungen'!L2:L859,"Ausgaben")-SUMIFS('P23+P24 monthly Buchungen'!F2:F859,'P23+P24 monthly Buchungen'!D2:D859,$E44,'P23+P24 monthly Buchungen'!C2:C859,"&gt;="&amp;AS$4,'P23+P24 monthly Buchungen'!C2:C859,"&lt;"&amp;AS$5+1,'P23+P24 monthly Buchungen'!P2:P859,"Einnahmen")+SUMIFS('P23+P24 monthly Buchungen'!F2:F859,'P23+P24 monthly Buchungen'!D2:D859,$E44,'P23+P24 monthly Buchungen'!C2:C859,"&gt;="&amp;AS$4,'P23+P24 monthly Buchungen'!C2:C859,"&lt;"&amp;AS$5+1,'P23+P24 monthly Buchungen'!L2:L859,"Einnahmen")-SUMIFS('P23+P24 monthly Buchungen'!F2:F859,'P23+P24 monthly Buchungen'!D2:D859,$E44,'P23+P24 monthly Buchungen'!C2:C859,"&gt;="&amp;AS$4,'P23+P24 monthly Buchungen'!C2:C859,"&lt;"&amp;AS$5+1,'P23+P24 monthly Buchungen'!P2:P859,"Ausgaben"))</f>
        <v>30000</v>
      </c>
      <c r="AT44" s="21"/>
      <c r="AW44" s="26">
        <f>-(SUMIFS('P23+P24 monthly Buchungen'!F2:F859,'P23+P24 monthly Buchungen'!D2:D859,$E44,'P23+P24 monthly Buchungen'!C2:C859,"&gt;="&amp;AW$4,'P23+P24 monthly Buchungen'!C2:C859,"&lt;"&amp;AW$5+1,'P23+P24 monthly Buchungen'!L2:L859,"Ausgaben")-SUMIFS('P23+P24 monthly Buchungen'!F2:F859,'P23+P24 monthly Buchungen'!D2:D859,$E44,'P23+P24 monthly Buchungen'!C2:C859,"&gt;="&amp;AW$4,'P23+P24 monthly Buchungen'!C2:C859,"&lt;"&amp;AW$5+1,'P23+P24 monthly Buchungen'!P2:P859,"Einnahmen")+SUMIFS('P23+P24 monthly Buchungen'!F2:F859,'P23+P24 monthly Buchungen'!D2:D859,$E44,'P23+P24 monthly Buchungen'!C2:C859,"&gt;="&amp;AW$4,'P23+P24 monthly Buchungen'!C2:C859,"&lt;"&amp;AW$5+1,'P23+P24 monthly Buchungen'!L2:L859,"Einnahmen")-SUMIFS('P23+P24 monthly Buchungen'!F2:F859,'P23+P24 monthly Buchungen'!D2:D859,$E44,'P23+P24 monthly Buchungen'!C2:C859,"&gt;="&amp;AW$4,'P23+P24 monthly Buchungen'!C2:C859,"&lt;"&amp;AW$5+1,'P23+P24 monthly Buchungen'!P2:P859,"Ausgaben"))</f>
        <v>0</v>
      </c>
      <c r="AX44" s="21"/>
      <c r="BA44" s="26">
        <f>-(SUMIFS('P23+P24 monthly Buchungen'!F2:F859,'P23+P24 monthly Buchungen'!D2:D859,$E44,'P23+P24 monthly Buchungen'!C2:C859,"&gt;="&amp;BA$4,'P23+P24 monthly Buchungen'!C2:C859,"&lt;"&amp;BA$5+1,'P23+P24 monthly Buchungen'!L2:L859,"Ausgaben")-SUMIFS('P23+P24 monthly Buchungen'!F2:F859,'P23+P24 monthly Buchungen'!D2:D859,$E44,'P23+P24 monthly Buchungen'!C2:C859,"&gt;="&amp;BA$4,'P23+P24 monthly Buchungen'!C2:C859,"&lt;"&amp;BA$5+1,'P23+P24 monthly Buchungen'!P2:P859,"Einnahmen")+SUMIFS('P23+P24 monthly Buchungen'!F2:F859,'P23+P24 monthly Buchungen'!D2:D859,$E44,'P23+P24 monthly Buchungen'!C2:C859,"&gt;="&amp;BA$4,'P23+P24 monthly Buchungen'!C2:C859,"&lt;"&amp;BA$5+1,'P23+P24 monthly Buchungen'!L2:L859,"Einnahmen")-SUMIFS('P23+P24 monthly Buchungen'!F2:F859,'P23+P24 monthly Buchungen'!D2:D859,$E44,'P23+P24 monthly Buchungen'!C2:C859,"&gt;="&amp;BA$4,'P23+P24 monthly Buchungen'!C2:C859,"&lt;"&amp;BA$5+1,'P23+P24 monthly Buchungen'!P2:P859,"Ausgaben"))</f>
        <v>0</v>
      </c>
      <c r="BB44" s="21"/>
      <c r="BE44" s="26">
        <f>-(SUMIFS('P23+P24 monthly Buchungen'!F2:F859,'P23+P24 monthly Buchungen'!D2:D859,$E44,'P23+P24 monthly Buchungen'!C2:C859,"&gt;="&amp;BE$4,'P23+P24 monthly Buchungen'!C2:C859,"&lt;"&amp;BE$5+1,'P23+P24 monthly Buchungen'!L2:L859,"Ausgaben")-SUMIFS('P23+P24 monthly Buchungen'!F2:F859,'P23+P24 monthly Buchungen'!D2:D859,$E44,'P23+P24 monthly Buchungen'!C2:C859,"&gt;="&amp;BE$4,'P23+P24 monthly Buchungen'!C2:C859,"&lt;"&amp;BE$5+1,'P23+P24 monthly Buchungen'!P2:P859,"Einnahmen")+SUMIFS('P23+P24 monthly Buchungen'!F2:F859,'P23+P24 monthly Buchungen'!D2:D859,$E44,'P23+P24 monthly Buchungen'!C2:C859,"&gt;="&amp;BE$4,'P23+P24 monthly Buchungen'!C2:C859,"&lt;"&amp;BE$5+1,'P23+P24 monthly Buchungen'!L2:L859,"Einnahmen")-SUMIFS('P23+P24 monthly Buchungen'!F2:F859,'P23+P24 monthly Buchungen'!D2:D859,$E44,'P23+P24 monthly Buchungen'!C2:C859,"&gt;="&amp;BE$4,'P23+P24 monthly Buchungen'!C2:C859,"&lt;"&amp;BE$5+1,'P23+P24 monthly Buchungen'!P2:P859,"Ausgaben"))</f>
        <v>0</v>
      </c>
      <c r="BF44" s="21"/>
      <c r="BI44" s="26">
        <f>-(SUMIFS('P23+P24 monthly Buchungen'!F2:F859,'P23+P24 monthly Buchungen'!D2:D859,$E44,'P23+P24 monthly Buchungen'!C2:C859,"&gt;="&amp;BI$4,'P23+P24 monthly Buchungen'!C2:C859,"&lt;"&amp;BI$5+1,'P23+P24 monthly Buchungen'!L2:L859,"Ausgaben")-SUMIFS('P23+P24 monthly Buchungen'!F2:F859,'P23+P24 monthly Buchungen'!D2:D859,$E44,'P23+P24 monthly Buchungen'!C2:C859,"&gt;="&amp;BI$4,'P23+P24 monthly Buchungen'!C2:C859,"&lt;"&amp;BI$5+1,'P23+P24 monthly Buchungen'!P2:P859,"Einnahmen")+SUMIFS('P23+P24 monthly Buchungen'!F2:F859,'P23+P24 monthly Buchungen'!D2:D859,$E44,'P23+P24 monthly Buchungen'!C2:C859,"&gt;="&amp;BI$4,'P23+P24 monthly Buchungen'!C2:C859,"&lt;"&amp;BI$5+1,'P23+P24 monthly Buchungen'!L2:L859,"Einnahmen")-SUMIFS('P23+P24 monthly Buchungen'!F2:F859,'P23+P24 monthly Buchungen'!D2:D859,$E44,'P23+P24 monthly Buchungen'!C2:C859,"&gt;="&amp;BI$4,'P23+P24 monthly Buchungen'!C2:C859,"&lt;"&amp;BI$5+1,'P23+P24 monthly Buchungen'!P2:P859,"Ausgaben"))</f>
        <v>0</v>
      </c>
      <c r="BJ44" s="21"/>
      <c r="BM44" s="26">
        <f>-(SUMIFS('P23+P24 monthly Buchungen'!F2:F859,'P23+P24 monthly Buchungen'!D2:D859,$E44,'P23+P24 monthly Buchungen'!C2:C859,"&gt;="&amp;BM$4,'P23+P24 monthly Buchungen'!C2:C859,"&lt;"&amp;BM$5+1,'P23+P24 monthly Buchungen'!L2:L859,"Ausgaben")-SUMIFS('P23+P24 monthly Buchungen'!F2:F859,'P23+P24 monthly Buchungen'!D2:D859,$E44,'P23+P24 monthly Buchungen'!C2:C859,"&gt;="&amp;BM$4,'P23+P24 monthly Buchungen'!C2:C859,"&lt;"&amp;BM$5+1,'P23+P24 monthly Buchungen'!P2:P859,"Einnahmen")+SUMIFS('P23+P24 monthly Buchungen'!F2:F859,'P23+P24 monthly Buchungen'!D2:D859,$E44,'P23+P24 monthly Buchungen'!C2:C859,"&gt;="&amp;BM$4,'P23+P24 monthly Buchungen'!C2:C859,"&lt;"&amp;BM$5+1,'P23+P24 monthly Buchungen'!L2:L859,"Einnahmen")-SUMIFS('P23+P24 monthly Buchungen'!F2:F859,'P23+P24 monthly Buchungen'!D2:D859,$E44,'P23+P24 monthly Buchungen'!C2:C859,"&gt;="&amp;BM$4,'P23+P24 monthly Buchungen'!C2:C859,"&lt;"&amp;BM$5+1,'P23+P24 monthly Buchungen'!P2:P859,"Ausgaben"))</f>
        <v>0</v>
      </c>
      <c r="BN44" s="21"/>
      <c r="BQ44" s="26">
        <f>-(SUMIFS('P23+P24 monthly Buchungen'!F2:F859,'P23+P24 monthly Buchungen'!D2:D859,$E44,'P23+P24 monthly Buchungen'!C2:C859,"&gt;="&amp;BQ$4,'P23+P24 monthly Buchungen'!C2:C859,"&lt;"&amp;BQ$5+1,'P23+P24 monthly Buchungen'!L2:L859,"Ausgaben")-SUMIFS('P23+P24 monthly Buchungen'!F2:F859,'P23+P24 monthly Buchungen'!D2:D859,$E44,'P23+P24 monthly Buchungen'!C2:C859,"&gt;="&amp;BQ$4,'P23+P24 monthly Buchungen'!C2:C859,"&lt;"&amp;BQ$5+1,'P23+P24 monthly Buchungen'!P2:P859,"Einnahmen")+SUMIFS('P23+P24 monthly Buchungen'!F2:F859,'P23+P24 monthly Buchungen'!D2:D859,$E44,'P23+P24 monthly Buchungen'!C2:C859,"&gt;="&amp;BQ$4,'P23+P24 monthly Buchungen'!C2:C859,"&lt;"&amp;BQ$5+1,'P23+P24 monthly Buchungen'!L2:L859,"Einnahmen")-SUMIFS('P23+P24 monthly Buchungen'!F2:F859,'P23+P24 monthly Buchungen'!D2:D859,$E44,'P23+P24 monthly Buchungen'!C2:C859,"&gt;="&amp;BQ$4,'P23+P24 monthly Buchungen'!C2:C859,"&lt;"&amp;BQ$5+1,'P23+P24 monthly Buchungen'!P2:P859,"Ausgaben"))</f>
        <v>0</v>
      </c>
      <c r="BR44" s="21"/>
      <c r="BU44" s="29">
        <v>30000</v>
      </c>
      <c r="BV44" s="21"/>
      <c r="BY44" s="29">
        <v>30000</v>
      </c>
      <c r="BZ44" s="21"/>
      <c r="CC44" s="26">
        <f>-(SUMIFS('P23+P24 monthly Buchungen'!F2:F859,'P23+P24 monthly Buchungen'!D2:D859,$E44,'P23+P24 monthly Buchungen'!C2:C859,"&gt;="&amp;CC$4,'P23+P24 monthly Buchungen'!C2:C859,"&lt;"&amp;CC$5+1,'P23+P24 monthly Buchungen'!L2:L859,"Ausgaben")-SUMIFS('P23+P24 monthly Buchungen'!F2:F859,'P23+P24 monthly Buchungen'!D2:D859,$E44,'P23+P24 monthly Buchungen'!C2:C859,"&gt;="&amp;CC$4,'P23+P24 monthly Buchungen'!C2:C859,"&lt;"&amp;CC$5+1,'P23+P24 monthly Buchungen'!P2:P859,"Einnahmen")+SUMIFS('P23+P24 monthly Buchungen'!F2:F859,'P23+P24 monthly Buchungen'!D2:D859,$E44,'P23+P24 monthly Buchungen'!C2:C859,"&gt;="&amp;CC$4,'P23+P24 monthly Buchungen'!C2:C859,"&lt;"&amp;CC$5+1,'P23+P24 monthly Buchungen'!L2:L859,"Einnahmen")-SUMIFS('P23+P24 monthly Buchungen'!F2:F859,'P23+P24 monthly Buchungen'!D2:D859,$E44,'P23+P24 monthly Buchungen'!C2:C859,"&gt;="&amp;CC$4,'P23+P24 monthly Buchungen'!C2:C859,"&lt;"&amp;CC$5+1,'P23+P24 monthly Buchungen'!P2:P859,"Ausgaben"))</f>
        <v>0</v>
      </c>
      <c r="CD44" s="21"/>
      <c r="CG44" s="26">
        <f>-(SUMIFS('P23+P24 monthly Buchungen'!F2:F859,'P23+P24 monthly Buchungen'!D2:D859,$E44,'P23+P24 monthly Buchungen'!C2:C859,"&gt;="&amp;CG$4,'P23+P24 monthly Buchungen'!C2:C859,"&lt;"&amp;CG$5+1,'P23+P24 monthly Buchungen'!L2:L859,"Ausgaben")-SUMIFS('P23+P24 monthly Buchungen'!F2:F859,'P23+P24 monthly Buchungen'!D2:D859,$E44,'P23+P24 monthly Buchungen'!C2:C859,"&gt;="&amp;CG$4,'P23+P24 monthly Buchungen'!C2:C859,"&lt;"&amp;CG$5+1,'P23+P24 monthly Buchungen'!P2:P859,"Einnahmen")+SUMIFS('P23+P24 monthly Buchungen'!F2:F859,'P23+P24 monthly Buchungen'!D2:D859,$E44,'P23+P24 monthly Buchungen'!C2:C859,"&gt;="&amp;CG$4,'P23+P24 monthly Buchungen'!C2:C859,"&lt;"&amp;CG$5+1,'P23+P24 monthly Buchungen'!L2:L859,"Einnahmen")-SUMIFS('P23+P24 monthly Buchungen'!F2:F859,'P23+P24 monthly Buchungen'!D2:D859,$E44,'P23+P24 monthly Buchungen'!C2:C859,"&gt;="&amp;CG$4,'P23+P24 monthly Buchungen'!C2:C859,"&lt;"&amp;CG$5+1,'P23+P24 monthly Buchungen'!P2:P859,"Ausgaben"))</f>
        <v>0</v>
      </c>
      <c r="CH44" s="21"/>
      <c r="CK44" s="26">
        <f>-(SUMIFS('P23+P24 monthly Buchungen'!F2:F859,'P23+P24 monthly Buchungen'!D2:D859,$E44,'P23+P24 monthly Buchungen'!C2:C859,"&gt;="&amp;CK$4,'P23+P24 monthly Buchungen'!C2:C859,"&lt;"&amp;CK$5+1,'P23+P24 monthly Buchungen'!L2:L859,"Ausgaben")-SUMIFS('P23+P24 monthly Buchungen'!F2:F859,'P23+P24 monthly Buchungen'!D2:D859,$E44,'P23+P24 monthly Buchungen'!C2:C859,"&gt;="&amp;CK$4,'P23+P24 monthly Buchungen'!C2:C859,"&lt;"&amp;CK$5+1,'P23+P24 monthly Buchungen'!P2:P859,"Einnahmen")+SUMIFS('P23+P24 monthly Buchungen'!F2:F859,'P23+P24 monthly Buchungen'!D2:D859,$E44,'P23+P24 monthly Buchungen'!C2:C859,"&gt;="&amp;CK$4,'P23+P24 monthly Buchungen'!C2:C859,"&lt;"&amp;CK$5+1,'P23+P24 monthly Buchungen'!L2:L859,"Einnahmen")-SUMIFS('P23+P24 monthly Buchungen'!F2:F859,'P23+P24 monthly Buchungen'!D2:D859,$E44,'P23+P24 monthly Buchungen'!C2:C859,"&gt;="&amp;CK$4,'P23+P24 monthly Buchungen'!C2:C859,"&lt;"&amp;CK$5+1,'P23+P24 monthly Buchungen'!P2:P859,"Ausgaben"))</f>
        <v>0</v>
      </c>
      <c r="CL44" s="21"/>
      <c r="CO44" s="26">
        <f>-(SUMIFS('P23+P24 monthly Buchungen'!F2:F859,'P23+P24 monthly Buchungen'!D2:D859,$E44,'P23+P24 monthly Buchungen'!C2:C859,"&gt;="&amp;CO$4,'P23+P24 monthly Buchungen'!C2:C859,"&lt;"&amp;CO$5+1,'P23+P24 monthly Buchungen'!L2:L859,"Ausgaben")-SUMIFS('P23+P24 monthly Buchungen'!F2:F859,'P23+P24 monthly Buchungen'!D2:D859,$E44,'P23+P24 monthly Buchungen'!C2:C859,"&gt;="&amp;CO$4,'P23+P24 monthly Buchungen'!C2:C859,"&lt;"&amp;CO$5+1,'P23+P24 monthly Buchungen'!P2:P859,"Einnahmen")+SUMIFS('P23+P24 monthly Buchungen'!F2:F859,'P23+P24 monthly Buchungen'!D2:D859,$E44,'P23+P24 monthly Buchungen'!C2:C859,"&gt;="&amp;CO$4,'P23+P24 monthly Buchungen'!C2:C859,"&lt;"&amp;CO$5+1,'P23+P24 monthly Buchungen'!L2:L859,"Einnahmen")-SUMIFS('P23+P24 monthly Buchungen'!F2:F859,'P23+P24 monthly Buchungen'!D2:D859,$E44,'P23+P24 monthly Buchungen'!C2:C859,"&gt;="&amp;CO$4,'P23+P24 monthly Buchungen'!C2:C859,"&lt;"&amp;CO$5+1,'P23+P24 monthly Buchungen'!P2:P859,"Ausgaben"))</f>
        <v>15000</v>
      </c>
      <c r="CP44" s="21"/>
      <c r="CS44" s="26">
        <f>-(SUMIFS('P23+P24 monthly Buchungen'!F2:F859,'P23+P24 monthly Buchungen'!D2:D859,$E44,'P23+P24 monthly Buchungen'!C2:C859,"&gt;="&amp;CS$4,'P23+P24 monthly Buchungen'!C2:C859,"&lt;"&amp;CS$5+1,'P23+P24 monthly Buchungen'!L2:L859,"Ausgaben")-SUMIFS('P23+P24 monthly Buchungen'!F2:F859,'P23+P24 monthly Buchungen'!D2:D859,$E44,'P23+P24 monthly Buchungen'!C2:C859,"&gt;="&amp;CS$4,'P23+P24 monthly Buchungen'!C2:C859,"&lt;"&amp;CS$5+1,'P23+P24 monthly Buchungen'!P2:P859,"Einnahmen")+SUMIFS('P23+P24 monthly Buchungen'!F2:F859,'P23+P24 monthly Buchungen'!D2:D859,$E44,'P23+P24 monthly Buchungen'!C2:C859,"&gt;="&amp;CS$4,'P23+P24 monthly Buchungen'!C2:C859,"&lt;"&amp;CS$5+1,'P23+P24 monthly Buchungen'!L2:L859,"Einnahmen")-SUMIFS('P23+P24 monthly Buchungen'!F2:F859,'P23+P24 monthly Buchungen'!D2:D859,$E44,'P23+P24 monthly Buchungen'!C2:C859,"&gt;="&amp;CS$4,'P23+P24 monthly Buchungen'!C2:C859,"&lt;"&amp;CS$5+1,'P23+P24 monthly Buchungen'!P2:P859,"Ausgaben"))</f>
        <v>0</v>
      </c>
      <c r="CT44" s="21"/>
      <c r="CW44" s="26">
        <f>-(SUMIFS('P23+P24 monthly Buchungen'!F2:F859,'P23+P24 monthly Buchungen'!D2:D859,$E44,'P23+P24 monthly Buchungen'!C2:C859,"&gt;="&amp;CW$4,'P23+P24 monthly Buchungen'!C2:C859,"&lt;"&amp;CW$5+1,'P23+P24 monthly Buchungen'!L2:L859,"Ausgaben")-SUMIFS('P23+P24 monthly Buchungen'!F2:F859,'P23+P24 monthly Buchungen'!D2:D859,$E44,'P23+P24 monthly Buchungen'!C2:C859,"&gt;="&amp;CW$4,'P23+P24 monthly Buchungen'!C2:C859,"&lt;"&amp;CW$5+1,'P23+P24 monthly Buchungen'!P2:P859,"Einnahmen")+SUMIFS('P23+P24 monthly Buchungen'!F2:F859,'P23+P24 monthly Buchungen'!D2:D859,$E44,'P23+P24 monthly Buchungen'!C2:C859,"&gt;="&amp;CW$4,'P23+P24 monthly Buchungen'!C2:C859,"&lt;"&amp;CW$5+1,'P23+P24 monthly Buchungen'!L2:L859,"Einnahmen")-SUMIFS('P23+P24 monthly Buchungen'!F2:F859,'P23+P24 monthly Buchungen'!D2:D859,$E44,'P23+P24 monthly Buchungen'!C2:C859,"&gt;="&amp;CW$4,'P23+P24 monthly Buchungen'!C2:C859,"&lt;"&amp;CW$5+1,'P23+P24 monthly Buchungen'!P2:P859,"Ausgaben"))</f>
        <v>0</v>
      </c>
      <c r="CX44" s="21"/>
      <c r="DA44" s="26">
        <f>-(SUMIFS('P23+P24 monthly Buchungen'!F2:F859,'P23+P24 monthly Buchungen'!D2:D859,$E44,'P23+P24 monthly Buchungen'!C2:C859,"&gt;="&amp;DA$4,'P23+P24 monthly Buchungen'!C2:C859,"&lt;"&amp;DA$5+1,'P23+P24 monthly Buchungen'!L2:L859,"Ausgaben")-SUMIFS('P23+P24 monthly Buchungen'!F2:F859,'P23+P24 monthly Buchungen'!D2:D859,$E44,'P23+P24 monthly Buchungen'!C2:C859,"&gt;="&amp;DA$4,'P23+P24 monthly Buchungen'!C2:C859,"&lt;"&amp;DA$5+1,'P23+P24 monthly Buchungen'!P2:P859,"Einnahmen")+SUMIFS('P23+P24 monthly Buchungen'!F2:F859,'P23+P24 monthly Buchungen'!D2:D859,$E44,'P23+P24 monthly Buchungen'!C2:C859,"&gt;="&amp;DA$4,'P23+P24 monthly Buchungen'!C2:C859,"&lt;"&amp;DA$5+1,'P23+P24 monthly Buchungen'!L2:L859,"Einnahmen")-SUMIFS('P23+P24 monthly Buchungen'!F2:F859,'P23+P24 monthly Buchungen'!D2:D859,$E44,'P23+P24 monthly Buchungen'!C2:C859,"&gt;="&amp;DA$4,'P23+P24 monthly Buchungen'!C2:C859,"&lt;"&amp;DA$5+1,'P23+P24 monthly Buchungen'!P2:P859,"Ausgaben"))</f>
        <v>0</v>
      </c>
      <c r="DB44" s="21"/>
      <c r="DE44" s="26">
        <f>-(SUMIFS('P23+P24 monthly Buchungen'!F2:F859,'P23+P24 monthly Buchungen'!D2:D859,$E44,'P23+P24 monthly Buchungen'!C2:C859,"&gt;="&amp;DE$4,'P23+P24 monthly Buchungen'!C2:C859,"&lt;"&amp;DE$5+1,'P23+P24 monthly Buchungen'!L2:L859,"Ausgaben")-SUMIFS('P23+P24 monthly Buchungen'!F2:F859,'P23+P24 monthly Buchungen'!D2:D859,$E44,'P23+P24 monthly Buchungen'!C2:C859,"&gt;="&amp;DE$4,'P23+P24 monthly Buchungen'!C2:C859,"&lt;"&amp;DE$5+1,'P23+P24 monthly Buchungen'!P2:P859,"Einnahmen")+SUMIFS('P23+P24 monthly Buchungen'!F2:F859,'P23+P24 monthly Buchungen'!D2:D859,$E44,'P23+P24 monthly Buchungen'!C2:C859,"&gt;="&amp;DE$4,'P23+P24 monthly Buchungen'!C2:C859,"&lt;"&amp;DE$5+1,'P23+P24 monthly Buchungen'!L2:L859,"Einnahmen")-SUMIFS('P23+P24 monthly Buchungen'!F2:F859,'P23+P24 monthly Buchungen'!D2:D859,$E44,'P23+P24 monthly Buchungen'!C2:C859,"&gt;="&amp;DE$4,'P23+P24 monthly Buchungen'!C2:C859,"&lt;"&amp;DE$5+1,'P23+P24 monthly Buchungen'!P2:P859,"Ausgaben"))</f>
        <v>0</v>
      </c>
      <c r="DF44" s="21"/>
      <c r="DI44" s="26">
        <f>-(SUMIFS('P23+P24 monthly Buchungen'!F2:F859,'P23+P24 monthly Buchungen'!D2:D859,$E44,'P23+P24 monthly Buchungen'!C2:C859,"&gt;="&amp;DI$4,'P23+P24 monthly Buchungen'!C2:C859,"&lt;"&amp;DI$5+1,'P23+P24 monthly Buchungen'!L2:L859,"Ausgaben")-SUMIFS('P23+P24 monthly Buchungen'!F2:F859,'P23+P24 monthly Buchungen'!D2:D859,$E44,'P23+P24 monthly Buchungen'!C2:C859,"&gt;="&amp;DI$4,'P23+P24 monthly Buchungen'!C2:C859,"&lt;"&amp;DI$5+1,'P23+P24 monthly Buchungen'!P2:P859,"Einnahmen")+SUMIFS('P23+P24 monthly Buchungen'!F2:F859,'P23+P24 monthly Buchungen'!D2:D859,$E44,'P23+P24 monthly Buchungen'!C2:C859,"&gt;="&amp;DI$4,'P23+P24 monthly Buchungen'!C2:C859,"&lt;"&amp;DI$5+1,'P23+P24 monthly Buchungen'!L2:L859,"Einnahmen")-SUMIFS('P23+P24 monthly Buchungen'!F2:F859,'P23+P24 monthly Buchungen'!D2:D859,$E44,'P23+P24 monthly Buchungen'!C2:C859,"&gt;="&amp;DI$4,'P23+P24 monthly Buchungen'!C2:C859,"&lt;"&amp;DI$5+1,'P23+P24 monthly Buchungen'!P2:P859,"Ausgaben"))</f>
        <v>0</v>
      </c>
      <c r="DJ44" s="21"/>
      <c r="DM44" s="26">
        <f>-(SUMIFS('P23+P24 monthly Buchungen'!F2:F859,'P23+P24 monthly Buchungen'!D2:D859,$E44,'P23+P24 monthly Buchungen'!C2:C859,"&gt;="&amp;DM$4,'P23+P24 monthly Buchungen'!C2:C859,"&lt;"&amp;DM$5+1,'P23+P24 monthly Buchungen'!L2:L859,"Ausgaben")-SUMIFS('P23+P24 monthly Buchungen'!F2:F859,'P23+P24 monthly Buchungen'!D2:D859,$E44,'P23+P24 monthly Buchungen'!C2:C859,"&gt;="&amp;DM$4,'P23+P24 monthly Buchungen'!C2:C859,"&lt;"&amp;DM$5+1,'P23+P24 monthly Buchungen'!P2:P859,"Einnahmen")+SUMIFS('P23+P24 monthly Buchungen'!F2:F859,'P23+P24 monthly Buchungen'!D2:D859,$E44,'P23+P24 monthly Buchungen'!C2:C859,"&gt;="&amp;DM$4,'P23+P24 monthly Buchungen'!C2:C859,"&lt;"&amp;DM$5+1,'P23+P24 monthly Buchungen'!L2:L859,"Einnahmen")-SUMIFS('P23+P24 monthly Buchungen'!F2:F859,'P23+P24 monthly Buchungen'!D2:D859,$E44,'P23+P24 monthly Buchungen'!C2:C859,"&gt;="&amp;DM$4,'P23+P24 monthly Buchungen'!C2:C859,"&lt;"&amp;DM$5+1,'P23+P24 monthly Buchungen'!P2:P859,"Ausgaben"))</f>
        <v>0</v>
      </c>
      <c r="DN44" s="21"/>
      <c r="DQ44" s="26">
        <f>-(SUMIFS('P23+P24 monthly Buchungen'!F2:F859,'P23+P24 monthly Buchungen'!D2:D859,$E44,'P23+P24 monthly Buchungen'!C2:C859,"&gt;="&amp;DQ$4,'P23+P24 monthly Buchungen'!C2:C859,"&lt;"&amp;DQ$5+1,'P23+P24 monthly Buchungen'!L2:L859,"Ausgaben")-SUMIFS('P23+P24 monthly Buchungen'!F2:F859,'P23+P24 monthly Buchungen'!D2:D859,$E44,'P23+P24 monthly Buchungen'!C2:C859,"&gt;="&amp;DQ$4,'P23+P24 monthly Buchungen'!C2:C859,"&lt;"&amp;DQ$5+1,'P23+P24 monthly Buchungen'!P2:P859,"Einnahmen")+SUMIFS('P23+P24 monthly Buchungen'!F2:F859,'P23+P24 monthly Buchungen'!D2:D859,$E44,'P23+P24 monthly Buchungen'!C2:C859,"&gt;="&amp;DQ$4,'P23+P24 monthly Buchungen'!C2:C859,"&lt;"&amp;DQ$5+1,'P23+P24 monthly Buchungen'!L2:L859,"Einnahmen")-SUMIFS('P23+P24 monthly Buchungen'!F2:F859,'P23+P24 monthly Buchungen'!D2:D859,$E44,'P23+P24 monthly Buchungen'!C2:C859,"&gt;="&amp;DQ$4,'P23+P24 monthly Buchungen'!C2:C859,"&lt;"&amp;DQ$5+1,'P23+P24 monthly Buchungen'!P2:P859,"Ausgaben"))</f>
        <v>0</v>
      </c>
      <c r="DR44" s="21"/>
      <c r="DU44" s="26">
        <f>-(SUMIFS('P23+P24 monthly Buchungen'!F2:F859,'P23+P24 monthly Buchungen'!D2:D859,$E44,'P23+P24 monthly Buchungen'!C2:C859,"&gt;="&amp;DU$4,'P23+P24 monthly Buchungen'!C2:C859,"&lt;"&amp;DU$5+1,'P23+P24 monthly Buchungen'!L2:L859,"Ausgaben")-SUMIFS('P23+P24 monthly Buchungen'!F2:F859,'P23+P24 monthly Buchungen'!D2:D859,$E44,'P23+P24 monthly Buchungen'!C2:C859,"&gt;="&amp;DU$4,'P23+P24 monthly Buchungen'!C2:C859,"&lt;"&amp;DU$5+1,'P23+P24 monthly Buchungen'!P2:P859,"Einnahmen")+SUMIFS('P23+P24 monthly Buchungen'!F2:F859,'P23+P24 monthly Buchungen'!D2:D859,$E44,'P23+P24 monthly Buchungen'!C2:C859,"&gt;="&amp;DU$4,'P23+P24 monthly Buchungen'!C2:C859,"&lt;"&amp;DU$5+1,'P23+P24 monthly Buchungen'!L2:L859,"Einnahmen")-SUMIFS('P23+P24 monthly Buchungen'!F2:F859,'P23+P24 monthly Buchungen'!D2:D859,$E44,'P23+P24 monthly Buchungen'!C2:C859,"&gt;="&amp;DU$4,'P23+P24 monthly Buchungen'!C2:C859,"&lt;"&amp;DU$5+1,'P23+P24 monthly Buchungen'!P2:P859,"Ausgaben"))</f>
        <v>20000</v>
      </c>
      <c r="DV44" s="21"/>
      <c r="DY44" s="29">
        <v>30000</v>
      </c>
      <c r="DZ44" s="21"/>
      <c r="EC44" s="29">
        <v>30000</v>
      </c>
      <c r="ED44" s="21"/>
      <c r="EG44" s="26">
        <f>-(SUMIFS('P23+P24 monthly Buchungen'!F2:F859,'P23+P24 monthly Buchungen'!D2:D859,$E44,'P23+P24 monthly Buchungen'!C2:C859,"&gt;="&amp;EG$4,'P23+P24 monthly Buchungen'!C2:C859,"&lt;"&amp;EG$5+1,'P23+P24 monthly Buchungen'!L2:L859,"Ausgaben")-SUMIFS('P23+P24 monthly Buchungen'!F2:F859,'P23+P24 monthly Buchungen'!D2:D859,$E44,'P23+P24 monthly Buchungen'!C2:C859,"&gt;="&amp;EG$4,'P23+P24 monthly Buchungen'!C2:C859,"&lt;"&amp;EG$5+1,'P23+P24 monthly Buchungen'!P2:P859,"Einnahmen")+SUMIFS('P23+P24 monthly Buchungen'!F2:F859,'P23+P24 monthly Buchungen'!D2:D859,$E44,'P23+P24 monthly Buchungen'!C2:C859,"&gt;="&amp;EG$4,'P23+P24 monthly Buchungen'!C2:C859,"&lt;"&amp;EG$5+1,'P23+P24 monthly Buchungen'!L2:L859,"Einnahmen")-SUMIFS('P23+P24 monthly Buchungen'!F2:F859,'P23+P24 monthly Buchungen'!D2:D859,$E44,'P23+P24 monthly Buchungen'!C2:C859,"&gt;="&amp;EG$4,'P23+P24 monthly Buchungen'!C2:C859,"&lt;"&amp;EG$5+1,'P23+P24 monthly Buchungen'!P2:P859,"Ausgaben"))</f>
        <v>0</v>
      </c>
      <c r="EH44" s="21"/>
      <c r="EK44" s="26">
        <f>-(SUMIFS('P23+P24 monthly Buchungen'!F2:F859,'P23+P24 monthly Buchungen'!D2:D859,$E44,'P23+P24 monthly Buchungen'!C2:C859,"&gt;="&amp;EK$4,'P23+P24 monthly Buchungen'!C2:C859,"&lt;"&amp;EK$5+1,'P23+P24 monthly Buchungen'!L2:L859,"Ausgaben")-SUMIFS('P23+P24 monthly Buchungen'!F2:F859,'P23+P24 monthly Buchungen'!D2:D859,$E44,'P23+P24 monthly Buchungen'!C2:C859,"&gt;="&amp;EK$4,'P23+P24 monthly Buchungen'!C2:C859,"&lt;"&amp;EK$5+1,'P23+P24 monthly Buchungen'!P2:P859,"Einnahmen")+SUMIFS('P23+P24 monthly Buchungen'!F2:F859,'P23+P24 monthly Buchungen'!D2:D859,$E44,'P23+P24 monthly Buchungen'!C2:C859,"&gt;="&amp;EK$4,'P23+P24 monthly Buchungen'!C2:C859,"&lt;"&amp;EK$5+1,'P23+P24 monthly Buchungen'!L2:L859,"Einnahmen")-SUMIFS('P23+P24 monthly Buchungen'!F2:F859,'P23+P24 monthly Buchungen'!D2:D859,$E44,'P23+P24 monthly Buchungen'!C2:C859,"&gt;="&amp;EK$4,'P23+P24 monthly Buchungen'!C2:C859,"&lt;"&amp;EK$5+1,'P23+P24 monthly Buchungen'!P2:P859,"Ausgaben"))</f>
        <v>0</v>
      </c>
      <c r="EL44" s="21"/>
      <c r="EO44" s="26">
        <f>-(SUMIFS('P23+P24 monthly Buchungen'!F2:F859,'P23+P24 monthly Buchungen'!D2:D859,$E44,'P23+P24 monthly Buchungen'!C2:C859,"&gt;="&amp;EO$4,'P23+P24 monthly Buchungen'!C2:C859,"&lt;"&amp;EO$5+1,'P23+P24 monthly Buchungen'!L2:L859,"Ausgaben")-SUMIFS('P23+P24 monthly Buchungen'!F2:F859,'P23+P24 monthly Buchungen'!D2:D859,$E44,'P23+P24 monthly Buchungen'!C2:C859,"&gt;="&amp;EO$4,'P23+P24 monthly Buchungen'!C2:C859,"&lt;"&amp;EO$5+1,'P23+P24 monthly Buchungen'!P2:P859,"Einnahmen")+SUMIFS('P23+P24 monthly Buchungen'!F2:F859,'P23+P24 monthly Buchungen'!D2:D859,$E44,'P23+P24 monthly Buchungen'!C2:C859,"&gt;="&amp;EO$4,'P23+P24 monthly Buchungen'!C2:C859,"&lt;"&amp;EO$5+1,'P23+P24 monthly Buchungen'!L2:L859,"Einnahmen")-SUMIFS('P23+P24 monthly Buchungen'!F2:F859,'P23+P24 monthly Buchungen'!D2:D859,$E44,'P23+P24 monthly Buchungen'!C2:C859,"&gt;="&amp;EO$4,'P23+P24 monthly Buchungen'!C2:C859,"&lt;"&amp;EO$5+1,'P23+P24 monthly Buchungen'!P2:P859,"Ausgaben"))</f>
        <v>0</v>
      </c>
      <c r="EP44" s="21"/>
      <c r="ES44" s="26">
        <f>-(SUMIFS('P23+P24 monthly Buchungen'!F2:F859,'P23+P24 monthly Buchungen'!D2:D859,$E44,'P23+P24 monthly Buchungen'!C2:C859,"&gt;="&amp;ES$4,'P23+P24 monthly Buchungen'!C2:C859,"&lt;"&amp;ES$5+1,'P23+P24 monthly Buchungen'!L2:L859,"Ausgaben")-SUMIFS('P23+P24 monthly Buchungen'!F2:F859,'P23+P24 monthly Buchungen'!D2:D859,$E44,'P23+P24 monthly Buchungen'!C2:C859,"&gt;="&amp;ES$4,'P23+P24 monthly Buchungen'!C2:C859,"&lt;"&amp;ES$5+1,'P23+P24 monthly Buchungen'!P2:P859,"Einnahmen")+SUMIFS('P23+P24 monthly Buchungen'!F2:F859,'P23+P24 monthly Buchungen'!D2:D859,$E44,'P23+P24 monthly Buchungen'!C2:C859,"&gt;="&amp;ES$4,'P23+P24 monthly Buchungen'!C2:C859,"&lt;"&amp;ES$5+1,'P23+P24 monthly Buchungen'!L2:L859,"Einnahmen")-SUMIFS('P23+P24 monthly Buchungen'!F2:F859,'P23+P24 monthly Buchungen'!D2:D859,$E44,'P23+P24 monthly Buchungen'!C2:C859,"&gt;="&amp;ES$4,'P23+P24 monthly Buchungen'!C2:C859,"&lt;"&amp;ES$5+1,'P23+P24 monthly Buchungen'!P2:P859,"Ausgaben"))</f>
        <v>0</v>
      </c>
      <c r="ET44" s="21"/>
      <c r="EW44" s="26">
        <f>-(SUMIFS('P23+P24 monthly Buchungen'!F2:F859,'P23+P24 monthly Buchungen'!D2:D859,$E44,'P23+P24 monthly Buchungen'!C2:C859,"&gt;="&amp;EW$4,'P23+P24 monthly Buchungen'!C2:C859,"&lt;"&amp;EW$5+1,'P23+P24 monthly Buchungen'!L2:L859,"Ausgaben")-SUMIFS('P23+P24 monthly Buchungen'!F2:F859,'P23+P24 monthly Buchungen'!D2:D859,$E44,'P23+P24 monthly Buchungen'!C2:C859,"&gt;="&amp;EW$4,'P23+P24 monthly Buchungen'!C2:C859,"&lt;"&amp;EW$5+1,'P23+P24 monthly Buchungen'!P2:P859,"Einnahmen")+SUMIFS('P23+P24 monthly Buchungen'!F2:F859,'P23+P24 monthly Buchungen'!D2:D859,$E44,'P23+P24 monthly Buchungen'!C2:C859,"&gt;="&amp;EW$4,'P23+P24 monthly Buchungen'!C2:C859,"&lt;"&amp;EW$5+1,'P23+P24 monthly Buchungen'!L2:L859,"Einnahmen")-SUMIFS('P23+P24 monthly Buchungen'!F2:F859,'P23+P24 monthly Buchungen'!D2:D859,$E44,'P23+P24 monthly Buchungen'!C2:C859,"&gt;="&amp;EW$4,'P23+P24 monthly Buchungen'!C2:C859,"&lt;"&amp;EW$5+1,'P23+P24 monthly Buchungen'!P2:P859,"Ausgaben"))</f>
        <v>0</v>
      </c>
      <c r="EX44" s="21"/>
      <c r="FA44" s="26">
        <f>-(SUMIFS('P23+P24 monthly Buchungen'!F2:F859,'P23+P24 monthly Buchungen'!D2:D859,$E44,'P23+P24 monthly Buchungen'!C2:C859,"&gt;="&amp;FA$4,'P23+P24 monthly Buchungen'!C2:C859,"&lt;"&amp;FA$5+1,'P23+P24 monthly Buchungen'!L2:L859,"Ausgaben")-SUMIFS('P23+P24 monthly Buchungen'!F2:F859,'P23+P24 monthly Buchungen'!D2:D859,$E44,'P23+P24 monthly Buchungen'!C2:C859,"&gt;="&amp;FA$4,'P23+P24 monthly Buchungen'!C2:C859,"&lt;"&amp;FA$5+1,'P23+P24 monthly Buchungen'!P2:P859,"Einnahmen")+SUMIFS('P23+P24 monthly Buchungen'!F2:F859,'P23+P24 monthly Buchungen'!D2:D859,$E44,'P23+P24 monthly Buchungen'!C2:C859,"&gt;="&amp;FA$4,'P23+P24 monthly Buchungen'!C2:C859,"&lt;"&amp;FA$5+1,'P23+P24 monthly Buchungen'!L2:L859,"Einnahmen")-SUMIFS('P23+P24 monthly Buchungen'!F2:F859,'P23+P24 monthly Buchungen'!D2:D859,$E44,'P23+P24 monthly Buchungen'!C2:C859,"&gt;="&amp;FA$4,'P23+P24 monthly Buchungen'!C2:C859,"&lt;"&amp;FA$5+1,'P23+P24 monthly Buchungen'!P2:P859,"Ausgaben"))</f>
        <v>0</v>
      </c>
      <c r="FB44" s="21"/>
      <c r="FE44" s="26">
        <f>-(SUMIFS('P23+P24 monthly Buchungen'!F2:F859,'P23+P24 monthly Buchungen'!D2:D859,$E44,'P23+P24 monthly Buchungen'!C2:C859,"&gt;="&amp;FE$4,'P23+P24 monthly Buchungen'!C2:C859,"&lt;"&amp;FE$5+1,'P23+P24 monthly Buchungen'!L2:L859,"Ausgaben")-SUMIFS('P23+P24 monthly Buchungen'!F2:F859,'P23+P24 monthly Buchungen'!D2:D859,$E44,'P23+P24 monthly Buchungen'!C2:C859,"&gt;="&amp;FE$4,'P23+P24 monthly Buchungen'!C2:C859,"&lt;"&amp;FE$5+1,'P23+P24 monthly Buchungen'!P2:P859,"Einnahmen")+SUMIFS('P23+P24 monthly Buchungen'!F2:F859,'P23+P24 monthly Buchungen'!D2:D859,$E44,'P23+P24 monthly Buchungen'!C2:C859,"&gt;="&amp;FE$4,'P23+P24 monthly Buchungen'!C2:C859,"&lt;"&amp;FE$5+1,'P23+P24 monthly Buchungen'!L2:L859,"Einnahmen")-SUMIFS('P23+P24 monthly Buchungen'!F2:F859,'P23+P24 monthly Buchungen'!D2:D859,$E44,'P23+P24 monthly Buchungen'!C2:C859,"&gt;="&amp;FE$4,'P23+P24 monthly Buchungen'!C2:C859,"&lt;"&amp;FE$5+1,'P23+P24 monthly Buchungen'!P2:P859,"Ausgaben"))</f>
        <v>0</v>
      </c>
      <c r="FF44" s="21"/>
      <c r="FI44" s="26">
        <f>-(SUMIFS('P23+P24 monthly Buchungen'!F2:F859,'P23+P24 monthly Buchungen'!D2:D859,$E44,'P23+P24 monthly Buchungen'!C2:C859,"&gt;="&amp;FI$4,'P23+P24 monthly Buchungen'!C2:C859,"&lt;"&amp;FI$5+1,'P23+P24 monthly Buchungen'!L2:L859,"Ausgaben")-SUMIFS('P23+P24 monthly Buchungen'!F2:F859,'P23+P24 monthly Buchungen'!D2:D859,$E44,'P23+P24 monthly Buchungen'!C2:C859,"&gt;="&amp;FI$4,'P23+P24 monthly Buchungen'!C2:C859,"&lt;"&amp;FI$5+1,'P23+P24 monthly Buchungen'!P2:P859,"Einnahmen")+SUMIFS('P23+P24 monthly Buchungen'!F2:F859,'P23+P24 monthly Buchungen'!D2:D859,$E44,'P23+P24 monthly Buchungen'!C2:C859,"&gt;="&amp;FI$4,'P23+P24 monthly Buchungen'!C2:C859,"&lt;"&amp;FI$5+1,'P23+P24 monthly Buchungen'!L2:L859,"Einnahmen")-SUMIFS('P23+P24 monthly Buchungen'!F2:F859,'P23+P24 monthly Buchungen'!D2:D859,$E44,'P23+P24 monthly Buchungen'!C2:C859,"&gt;="&amp;FI$4,'P23+P24 monthly Buchungen'!C2:C859,"&lt;"&amp;FI$5+1,'P23+P24 monthly Buchungen'!P2:P859,"Ausgaben"))</f>
        <v>0</v>
      </c>
      <c r="FJ44" s="21"/>
      <c r="FM44" s="26">
        <f>-(SUMIFS('P23+P24 monthly Buchungen'!F2:F859,'P23+P24 monthly Buchungen'!D2:D859,$E44,'P23+P24 monthly Buchungen'!C2:C859,"&gt;="&amp;FM$4,'P23+P24 monthly Buchungen'!C2:C859,"&lt;"&amp;FM$5+1,'P23+P24 monthly Buchungen'!L2:L859,"Ausgaben")-SUMIFS('P23+P24 monthly Buchungen'!F2:F859,'P23+P24 monthly Buchungen'!D2:D859,$E44,'P23+P24 monthly Buchungen'!C2:C859,"&gt;="&amp;FM$4,'P23+P24 monthly Buchungen'!C2:C859,"&lt;"&amp;FM$5+1,'P23+P24 monthly Buchungen'!P2:P859,"Einnahmen")+SUMIFS('P23+P24 monthly Buchungen'!F2:F859,'P23+P24 monthly Buchungen'!D2:D859,$E44,'P23+P24 monthly Buchungen'!C2:C859,"&gt;="&amp;FM$4,'P23+P24 monthly Buchungen'!C2:C859,"&lt;"&amp;FM$5+1,'P23+P24 monthly Buchungen'!L2:L859,"Einnahmen")-SUMIFS('P23+P24 monthly Buchungen'!F2:F859,'P23+P24 monthly Buchungen'!D2:D859,$E44,'P23+P24 monthly Buchungen'!C2:C859,"&gt;="&amp;FM$4,'P23+P24 monthly Buchungen'!C2:C859,"&lt;"&amp;FM$5+1,'P23+P24 monthly Buchungen'!P2:P859,"Ausgaben"))</f>
        <v>0</v>
      </c>
      <c r="FN44" s="21"/>
      <c r="FQ44" s="26">
        <f>-(SUMIFS('P23+P24 monthly Buchungen'!F2:F859,'P23+P24 monthly Buchungen'!D2:D859,$E44,'P23+P24 monthly Buchungen'!C2:C859,"&gt;="&amp;FQ$4,'P23+P24 monthly Buchungen'!C2:C859,"&lt;"&amp;FQ$5+1,'P23+P24 monthly Buchungen'!L2:L859,"Ausgaben")-SUMIFS('P23+P24 monthly Buchungen'!F2:F859,'P23+P24 monthly Buchungen'!D2:D859,$E44,'P23+P24 monthly Buchungen'!C2:C859,"&gt;="&amp;FQ$4,'P23+P24 monthly Buchungen'!C2:C859,"&lt;"&amp;FQ$5+1,'P23+P24 monthly Buchungen'!P2:P859,"Einnahmen")+SUMIFS('P23+P24 monthly Buchungen'!F2:F859,'P23+P24 monthly Buchungen'!D2:D859,$E44,'P23+P24 monthly Buchungen'!C2:C859,"&gt;="&amp;FQ$4,'P23+P24 monthly Buchungen'!C2:C859,"&lt;"&amp;FQ$5+1,'P23+P24 monthly Buchungen'!L2:L859,"Einnahmen")-SUMIFS('P23+P24 monthly Buchungen'!F2:F859,'P23+P24 monthly Buchungen'!D2:D859,$E44,'P23+P24 monthly Buchungen'!C2:C859,"&gt;="&amp;FQ$4,'P23+P24 monthly Buchungen'!C2:C859,"&lt;"&amp;FQ$5+1,'P23+P24 monthly Buchungen'!P2:P859,"Ausgaben"))</f>
        <v>0</v>
      </c>
      <c r="FR44" s="21"/>
      <c r="FU44" s="26">
        <f>-(SUMIFS('P23+P24 monthly Buchungen'!F2:F859,'P23+P24 monthly Buchungen'!D2:D859,$E44,'P23+P24 monthly Buchungen'!C2:C859,"&gt;="&amp;FU$4,'P23+P24 monthly Buchungen'!C2:C859,"&lt;"&amp;FU$5+1,'P23+P24 monthly Buchungen'!L2:L859,"Ausgaben")-SUMIFS('P23+P24 monthly Buchungen'!F2:F859,'P23+P24 monthly Buchungen'!D2:D859,$E44,'P23+P24 monthly Buchungen'!C2:C859,"&gt;="&amp;FU$4,'P23+P24 monthly Buchungen'!C2:C859,"&lt;"&amp;FU$5+1,'P23+P24 monthly Buchungen'!P2:P859,"Einnahmen")+SUMIFS('P23+P24 monthly Buchungen'!F2:F859,'P23+P24 monthly Buchungen'!D2:D859,$E44,'P23+P24 monthly Buchungen'!C2:C859,"&gt;="&amp;FU$4,'P23+P24 monthly Buchungen'!C2:C859,"&lt;"&amp;FU$5+1,'P23+P24 monthly Buchungen'!L2:L859,"Einnahmen")-SUMIFS('P23+P24 monthly Buchungen'!F2:F859,'P23+P24 monthly Buchungen'!D2:D859,$E44,'P23+P24 monthly Buchungen'!C2:C859,"&gt;="&amp;FU$4,'P23+P24 monthly Buchungen'!C2:C859,"&lt;"&amp;FU$5+1,'P23+P24 monthly Buchungen'!P2:P859,"Ausgaben"))</f>
        <v>0</v>
      </c>
      <c r="FV44" s="21"/>
      <c r="FY44" s="26">
        <f>-(SUMIFS('P23+P24 monthly Buchungen'!F2:F859,'P23+P24 monthly Buchungen'!D2:D859,$E44,'P23+P24 monthly Buchungen'!C2:C859,"&gt;="&amp;FY$4,'P23+P24 monthly Buchungen'!C2:C859,"&lt;"&amp;FY$5+1,'P23+P24 monthly Buchungen'!L2:L859,"Ausgaben")-SUMIFS('P23+P24 monthly Buchungen'!F2:F859,'P23+P24 monthly Buchungen'!D2:D859,$E44,'P23+P24 monthly Buchungen'!C2:C859,"&gt;="&amp;FY$4,'P23+P24 monthly Buchungen'!C2:C859,"&lt;"&amp;FY$5+1,'P23+P24 monthly Buchungen'!P2:P859,"Einnahmen")+SUMIFS('P23+P24 monthly Buchungen'!F2:F859,'P23+P24 monthly Buchungen'!D2:D859,$E44,'P23+P24 monthly Buchungen'!C2:C859,"&gt;="&amp;FY$4,'P23+P24 monthly Buchungen'!C2:C859,"&lt;"&amp;FY$5+1,'P23+P24 monthly Buchungen'!L2:L859,"Einnahmen")-SUMIFS('P23+P24 monthly Buchungen'!F2:F859,'P23+P24 monthly Buchungen'!D2:D859,$E44,'P23+P24 monthly Buchungen'!C2:C859,"&gt;="&amp;FY$4,'P23+P24 monthly Buchungen'!C2:C859,"&lt;"&amp;FY$5+1,'P23+P24 monthly Buchungen'!P2:P859,"Ausgaben"))</f>
        <v>0</v>
      </c>
      <c r="FZ44" s="21"/>
      <c r="GC44" s="26">
        <f>-(SUMIFS('P23+P24 monthly Buchungen'!F2:F859,'P23+P24 monthly Buchungen'!D2:D859,$E44,'P23+P24 monthly Buchungen'!C2:C859,"&gt;="&amp;GC$4,'P23+P24 monthly Buchungen'!C2:C859,"&lt;"&amp;GC$5+1,'P23+P24 monthly Buchungen'!L2:L859,"Ausgaben")-SUMIFS('P23+P24 monthly Buchungen'!F2:F859,'P23+P24 monthly Buchungen'!D2:D859,$E44,'P23+P24 monthly Buchungen'!C2:C859,"&gt;="&amp;GC$4,'P23+P24 monthly Buchungen'!C2:C859,"&lt;"&amp;GC$5+1,'P23+P24 monthly Buchungen'!P2:P859,"Einnahmen")+SUMIFS('P23+P24 monthly Buchungen'!F2:F859,'P23+P24 monthly Buchungen'!D2:D859,$E44,'P23+P24 monthly Buchungen'!C2:C859,"&gt;="&amp;GC$4,'P23+P24 monthly Buchungen'!C2:C859,"&lt;"&amp;GC$5+1,'P23+P24 monthly Buchungen'!L2:L859,"Einnahmen")-SUMIFS('P23+P24 monthly Buchungen'!F2:F859,'P23+P24 monthly Buchungen'!D2:D859,$E44,'P23+P24 monthly Buchungen'!C2:C859,"&gt;="&amp;GC$4,'P23+P24 monthly Buchungen'!C2:C859,"&lt;"&amp;GC$5+1,'P23+P24 monthly Buchungen'!P2:P859,"Ausgaben"))</f>
        <v>0</v>
      </c>
    </row>
    <row r="45" spans="2:185" ht="18" x14ac:dyDescent="0.2">
      <c r="C45" s="24" t="s">
        <v>5876</v>
      </c>
      <c r="D45" s="24"/>
      <c r="E45" s="24"/>
      <c r="F45" s="25"/>
      <c r="G45" s="46">
        <f>SUM(I46:I47)</f>
        <v>0</v>
      </c>
      <c r="H45" s="45"/>
      <c r="I45" s="43"/>
      <c r="J45" s="25"/>
      <c r="K45" s="46">
        <f>SUM(M46:M47)</f>
        <v>48070</v>
      </c>
      <c r="L45" s="45"/>
      <c r="M45" s="43"/>
      <c r="N45" s="25"/>
      <c r="O45" s="46">
        <f>SUM(Q46:Q47)</f>
        <v>48070</v>
      </c>
      <c r="P45" s="45"/>
      <c r="Q45" s="43"/>
      <c r="R45" s="25"/>
      <c r="S45" s="46">
        <f>SUM(U46:U47)</f>
        <v>0</v>
      </c>
      <c r="T45" s="45"/>
      <c r="U45" s="43"/>
      <c r="V45" s="25"/>
      <c r="W45" s="46">
        <f>SUM(Y46:Y47)</f>
        <v>10117.19</v>
      </c>
      <c r="X45" s="45"/>
      <c r="Y45" s="43"/>
      <c r="Z45" s="25"/>
      <c r="AA45" s="46">
        <f>SUM(AC46:AC47)</f>
        <v>0</v>
      </c>
      <c r="AB45" s="45"/>
      <c r="AC45" s="43"/>
      <c r="AD45" s="25"/>
      <c r="AE45" s="46">
        <f>SUM(AG46:AG47)</f>
        <v>0</v>
      </c>
      <c r="AF45" s="45"/>
      <c r="AG45" s="43"/>
      <c r="AH45" s="25"/>
      <c r="AI45" s="46">
        <f>SUM(AK46:AK47)</f>
        <v>0</v>
      </c>
      <c r="AJ45" s="45"/>
      <c r="AK45" s="43"/>
      <c r="AL45" s="25"/>
      <c r="AM45" s="46">
        <f>SUM(AO46:AO47)</f>
        <v>0</v>
      </c>
      <c r="AN45" s="45"/>
      <c r="AO45" s="43"/>
      <c r="AP45" s="25"/>
      <c r="AQ45" s="46">
        <f>SUM(AS46:AS47)</f>
        <v>0</v>
      </c>
      <c r="AR45" s="45"/>
      <c r="AS45" s="43"/>
      <c r="AT45" s="25"/>
      <c r="AU45" s="46">
        <f>SUM(AW46:AW47)</f>
        <v>0</v>
      </c>
      <c r="AV45" s="45"/>
      <c r="AW45" s="43"/>
      <c r="AX45" s="25"/>
      <c r="AY45" s="46">
        <f>SUM(BA46:BA47)</f>
        <v>0</v>
      </c>
      <c r="AZ45" s="45"/>
      <c r="BA45" s="43"/>
      <c r="BB45" s="25"/>
      <c r="BC45" s="46">
        <f>SUM(BE46:BE47)</f>
        <v>0</v>
      </c>
      <c r="BD45" s="45"/>
      <c r="BE45" s="43"/>
      <c r="BF45" s="25"/>
      <c r="BG45" s="46">
        <f>SUM(BI46:BI47)</f>
        <v>0</v>
      </c>
      <c r="BH45" s="45"/>
      <c r="BI45" s="43"/>
      <c r="BJ45" s="25"/>
      <c r="BK45" s="46">
        <f>SUM(BM46:BM47)</f>
        <v>0</v>
      </c>
      <c r="BL45" s="45"/>
      <c r="BM45" s="43"/>
      <c r="BN45" s="25"/>
      <c r="BO45" s="46">
        <f>SUM(BQ46:BQ47)</f>
        <v>0</v>
      </c>
      <c r="BP45" s="45"/>
      <c r="BQ45" s="43"/>
      <c r="BR45" s="25"/>
      <c r="BS45" s="46">
        <f>SUM(BU46:BU47)</f>
        <v>50310</v>
      </c>
      <c r="BT45" s="45"/>
      <c r="BU45" s="43"/>
      <c r="BV45" s="25"/>
      <c r="BW45" s="46">
        <f>SUM(BY46:BY47)</f>
        <v>50310</v>
      </c>
      <c r="BX45" s="45"/>
      <c r="BY45" s="43"/>
      <c r="BZ45" s="25"/>
      <c r="CA45" s="46">
        <f>SUM(CC46:CC47)</f>
        <v>0</v>
      </c>
      <c r="CB45" s="45"/>
      <c r="CC45" s="43"/>
      <c r="CD45" s="25"/>
      <c r="CE45" s="46">
        <f>SUM(CG46:CG47)</f>
        <v>0</v>
      </c>
      <c r="CF45" s="45"/>
      <c r="CG45" s="43"/>
      <c r="CH45" s="25"/>
      <c r="CI45" s="46">
        <f>SUM(CK46:CK47)</f>
        <v>0</v>
      </c>
      <c r="CJ45" s="45"/>
      <c r="CK45" s="43"/>
      <c r="CL45" s="25"/>
      <c r="CM45" s="46">
        <f>SUM(CO46:CO47)</f>
        <v>0</v>
      </c>
      <c r="CN45" s="45"/>
      <c r="CO45" s="43"/>
      <c r="CP45" s="25"/>
      <c r="CQ45" s="46">
        <f>SUM(CS46:CS47)</f>
        <v>0</v>
      </c>
      <c r="CR45" s="45"/>
      <c r="CS45" s="43"/>
      <c r="CT45" s="25"/>
      <c r="CU45" s="46">
        <f>SUM(CW46:CW47)</f>
        <v>0</v>
      </c>
      <c r="CV45" s="45"/>
      <c r="CW45" s="43"/>
      <c r="CX45" s="25"/>
      <c r="CY45" s="46">
        <f>SUM(DA46:DA47)</f>
        <v>0</v>
      </c>
      <c r="CZ45" s="45"/>
      <c r="DA45" s="43"/>
      <c r="DB45" s="25"/>
      <c r="DC45" s="46">
        <f>SUM(DE46:DE47)</f>
        <v>0</v>
      </c>
      <c r="DD45" s="45"/>
      <c r="DE45" s="43"/>
      <c r="DF45" s="25"/>
      <c r="DG45" s="46">
        <f>SUM(DI46:DI47)</f>
        <v>10642.53</v>
      </c>
      <c r="DH45" s="45"/>
      <c r="DI45" s="43"/>
      <c r="DJ45" s="25"/>
      <c r="DK45" s="46">
        <f>SUM(DM46:DM47)</f>
        <v>0</v>
      </c>
      <c r="DL45" s="45"/>
      <c r="DM45" s="43"/>
      <c r="DN45" s="25"/>
      <c r="DO45" s="46">
        <f>SUM(DQ46:DQ47)</f>
        <v>0</v>
      </c>
      <c r="DP45" s="45"/>
      <c r="DQ45" s="43"/>
      <c r="DR45" s="25"/>
      <c r="DS45" s="46">
        <f>SUM(DU46:DU47)</f>
        <v>0</v>
      </c>
      <c r="DT45" s="45"/>
      <c r="DU45" s="43"/>
      <c r="DV45" s="25"/>
      <c r="DW45" s="46">
        <f>SUM(DY46:DY47)</f>
        <v>54040</v>
      </c>
      <c r="DX45" s="45"/>
      <c r="DY45" s="43"/>
      <c r="DZ45" s="25"/>
      <c r="EA45" s="46">
        <f>SUM(EC46:EC47)</f>
        <v>54040</v>
      </c>
      <c r="EB45" s="45"/>
      <c r="EC45" s="43"/>
      <c r="ED45" s="25"/>
      <c r="EE45" s="46">
        <f>SUM(EG46:EG47)</f>
        <v>0</v>
      </c>
      <c r="EF45" s="45"/>
      <c r="EG45" s="43"/>
      <c r="EH45" s="25"/>
      <c r="EI45" s="46">
        <f>SUM(EK46:EK47)</f>
        <v>0</v>
      </c>
      <c r="EJ45" s="45"/>
      <c r="EK45" s="43"/>
      <c r="EL45" s="25"/>
      <c r="EM45" s="46">
        <f>SUM(EO46:EO47)</f>
        <v>0</v>
      </c>
      <c r="EN45" s="45"/>
      <c r="EO45" s="43"/>
      <c r="EP45" s="25"/>
      <c r="EQ45" s="46">
        <f>SUM(ES46:ES47)</f>
        <v>0</v>
      </c>
      <c r="ER45" s="45"/>
      <c r="ES45" s="43"/>
      <c r="ET45" s="25"/>
      <c r="EU45" s="46">
        <f>SUM(EW46:EW47)</f>
        <v>0</v>
      </c>
      <c r="EV45" s="45"/>
      <c r="EW45" s="43"/>
      <c r="EX45" s="25"/>
      <c r="EY45" s="46">
        <f>SUM(FA46:FA47)</f>
        <v>0</v>
      </c>
      <c r="EZ45" s="45"/>
      <c r="FA45" s="43"/>
      <c r="FB45" s="25"/>
      <c r="FC45" s="46">
        <f>SUM(FE46:FE47)</f>
        <v>0</v>
      </c>
      <c r="FD45" s="45"/>
      <c r="FE45" s="43"/>
      <c r="FF45" s="25"/>
      <c r="FG45" s="46">
        <f>SUM(FI46:FI47)</f>
        <v>0</v>
      </c>
      <c r="FH45" s="45"/>
      <c r="FI45" s="43"/>
      <c r="FJ45" s="25"/>
      <c r="FK45" s="46">
        <f>SUM(FM46:FM47)</f>
        <v>0</v>
      </c>
      <c r="FL45" s="45"/>
      <c r="FM45" s="43"/>
      <c r="FN45" s="25"/>
      <c r="FO45" s="46">
        <f>SUM(FQ46:FQ47)</f>
        <v>0</v>
      </c>
      <c r="FP45" s="45"/>
      <c r="FQ45" s="43"/>
      <c r="FR45" s="25"/>
      <c r="FS45" s="46">
        <f>SUM(FU46:FU47)</f>
        <v>0</v>
      </c>
      <c r="FT45" s="45"/>
      <c r="FU45" s="43"/>
      <c r="FV45" s="25"/>
      <c r="FW45" s="46">
        <f>SUM(FY46:FY47)</f>
        <v>0</v>
      </c>
      <c r="FX45" s="45"/>
      <c r="FY45" s="43"/>
      <c r="FZ45" s="25"/>
      <c r="GA45" s="46">
        <f>SUM(GC46:GC47)</f>
        <v>0</v>
      </c>
      <c r="GB45" s="45"/>
      <c r="GC45" s="43"/>
    </row>
    <row r="46" spans="2:185" x14ac:dyDescent="0.2">
      <c r="D46" t="s">
        <v>4290</v>
      </c>
      <c r="E46" t="s">
        <v>1771</v>
      </c>
      <c r="F46" s="21"/>
      <c r="I46" s="22"/>
      <c r="J46" s="21"/>
      <c r="M46" s="29">
        <v>10000</v>
      </c>
      <c r="N46" s="21"/>
      <c r="Q46" s="29">
        <v>10000</v>
      </c>
      <c r="R46" s="21"/>
      <c r="U46" s="26">
        <f>-(SUMIFS('P23+P24 monthly Buchungen'!F2:F859,'P23+P24 monthly Buchungen'!D2:D859,$E46,'P23+P24 monthly Buchungen'!C2:C859,"&gt;="&amp;U$4,'P23+P24 monthly Buchungen'!C2:C859,"&lt;"&amp;U$5+1,'P23+P24 monthly Buchungen'!L2:L859,"Ausgaben")-SUMIFS('P23+P24 monthly Buchungen'!F2:F859,'P23+P24 monthly Buchungen'!D2:D859,$E46,'P23+P24 monthly Buchungen'!C2:C859,"&gt;="&amp;U$4,'P23+P24 monthly Buchungen'!C2:C859,"&lt;"&amp;U$5+1,'P23+P24 monthly Buchungen'!P2:P859,"Einnahmen")+SUMIFS('P23+P24 monthly Buchungen'!F2:F859,'P23+P24 monthly Buchungen'!D2:D859,$E46,'P23+P24 monthly Buchungen'!C2:C859,"&gt;="&amp;U$4,'P23+P24 monthly Buchungen'!C2:C859,"&lt;"&amp;U$5+1,'P23+P24 monthly Buchungen'!L2:L859,"Einnahmen")-SUMIFS('P23+P24 monthly Buchungen'!F2:F859,'P23+P24 monthly Buchungen'!D2:D859,$E46,'P23+P24 monthly Buchungen'!C2:C859,"&gt;="&amp;U$4,'P23+P24 monthly Buchungen'!C2:C859,"&lt;"&amp;U$5+1,'P23+P24 monthly Buchungen'!P2:P859,"Ausgaben"))</f>
        <v>0</v>
      </c>
      <c r="V46" s="21"/>
      <c r="Y46" s="26">
        <f>-(SUMIFS('P23+P24 monthly Buchungen'!F2:F859,'P23+P24 monthly Buchungen'!D2:D859,$E46,'P23+P24 monthly Buchungen'!C2:C859,"&gt;="&amp;Y$4,'P23+P24 monthly Buchungen'!C2:C859,"&lt;"&amp;Y$5+1,'P23+P24 monthly Buchungen'!L2:L859,"Ausgaben")-SUMIFS('P23+P24 monthly Buchungen'!F2:F859,'P23+P24 monthly Buchungen'!D2:D859,$E46,'P23+P24 monthly Buchungen'!C2:C859,"&gt;="&amp;Y$4,'P23+P24 monthly Buchungen'!C2:C859,"&lt;"&amp;Y$5+1,'P23+P24 monthly Buchungen'!P2:P859,"Einnahmen")+SUMIFS('P23+P24 monthly Buchungen'!F2:F859,'P23+P24 monthly Buchungen'!D2:D859,$E46,'P23+P24 monthly Buchungen'!C2:C859,"&gt;="&amp;Y$4,'P23+P24 monthly Buchungen'!C2:C859,"&lt;"&amp;Y$5+1,'P23+P24 monthly Buchungen'!L2:L859,"Einnahmen")-SUMIFS('P23+P24 monthly Buchungen'!F2:F859,'P23+P24 monthly Buchungen'!D2:D859,$E46,'P23+P24 monthly Buchungen'!C2:C859,"&gt;="&amp;Y$4,'P23+P24 monthly Buchungen'!C2:C859,"&lt;"&amp;Y$5+1,'P23+P24 monthly Buchungen'!P2:P859,"Ausgaben"))</f>
        <v>10117.19</v>
      </c>
      <c r="Z46" s="21"/>
      <c r="AC46" s="26">
        <f>-(SUMIFS('P23+P24 monthly Buchungen'!F2:F859,'P23+P24 monthly Buchungen'!D2:D859,$E46,'P23+P24 monthly Buchungen'!C2:C859,"&gt;="&amp;AC$4,'P23+P24 monthly Buchungen'!C2:C859,"&lt;"&amp;AC$5+1,'P23+P24 monthly Buchungen'!L2:L859,"Ausgaben")-SUMIFS('P23+P24 monthly Buchungen'!F2:F859,'P23+P24 monthly Buchungen'!D2:D859,$E46,'P23+P24 monthly Buchungen'!C2:C859,"&gt;="&amp;AC$4,'P23+P24 monthly Buchungen'!C2:C859,"&lt;"&amp;AC$5+1,'P23+P24 monthly Buchungen'!P2:P859,"Einnahmen")+SUMIFS('P23+P24 monthly Buchungen'!F2:F859,'P23+P24 monthly Buchungen'!D2:D859,$E46,'P23+P24 monthly Buchungen'!C2:C859,"&gt;="&amp;AC$4,'P23+P24 monthly Buchungen'!C2:C859,"&lt;"&amp;AC$5+1,'P23+P24 monthly Buchungen'!L2:L859,"Einnahmen")-SUMIFS('P23+P24 monthly Buchungen'!F2:F859,'P23+P24 monthly Buchungen'!D2:D859,$E46,'P23+P24 monthly Buchungen'!C2:C859,"&gt;="&amp;AC$4,'P23+P24 monthly Buchungen'!C2:C859,"&lt;"&amp;AC$5+1,'P23+P24 monthly Buchungen'!P2:P859,"Ausgaben"))</f>
        <v>0</v>
      </c>
      <c r="AD46" s="21"/>
      <c r="AG46" s="26">
        <f>-(SUMIFS('P23+P24 monthly Buchungen'!F2:F859,'P23+P24 monthly Buchungen'!D2:D859,$E46,'P23+P24 monthly Buchungen'!C2:C859,"&gt;="&amp;AG$4,'P23+P24 monthly Buchungen'!C2:C859,"&lt;"&amp;AG$5+1,'P23+P24 monthly Buchungen'!L2:L859,"Ausgaben")-SUMIFS('P23+P24 monthly Buchungen'!F2:F859,'P23+P24 monthly Buchungen'!D2:D859,$E46,'P23+P24 monthly Buchungen'!C2:C859,"&gt;="&amp;AG$4,'P23+P24 monthly Buchungen'!C2:C859,"&lt;"&amp;AG$5+1,'P23+P24 monthly Buchungen'!P2:P859,"Einnahmen")+SUMIFS('P23+P24 monthly Buchungen'!F2:F859,'P23+P24 monthly Buchungen'!D2:D859,$E46,'P23+P24 monthly Buchungen'!C2:C859,"&gt;="&amp;AG$4,'P23+P24 monthly Buchungen'!C2:C859,"&lt;"&amp;AG$5+1,'P23+P24 monthly Buchungen'!L2:L859,"Einnahmen")-SUMIFS('P23+P24 monthly Buchungen'!F2:F859,'P23+P24 monthly Buchungen'!D2:D859,$E46,'P23+P24 monthly Buchungen'!C2:C859,"&gt;="&amp;AG$4,'P23+P24 monthly Buchungen'!C2:C859,"&lt;"&amp;AG$5+1,'P23+P24 monthly Buchungen'!P2:P859,"Ausgaben"))</f>
        <v>0</v>
      </c>
      <c r="AH46" s="21"/>
      <c r="AK46" s="26">
        <f>-(SUMIFS('P23+P24 monthly Buchungen'!F2:F859,'P23+P24 monthly Buchungen'!D2:D859,$E46,'P23+P24 monthly Buchungen'!C2:C859,"&gt;="&amp;AK$4,'P23+P24 monthly Buchungen'!C2:C859,"&lt;"&amp;AK$5+1,'P23+P24 monthly Buchungen'!L2:L859,"Ausgaben")-SUMIFS('P23+P24 monthly Buchungen'!F2:F859,'P23+P24 monthly Buchungen'!D2:D859,$E46,'P23+P24 monthly Buchungen'!C2:C859,"&gt;="&amp;AK$4,'P23+P24 monthly Buchungen'!C2:C859,"&lt;"&amp;AK$5+1,'P23+P24 monthly Buchungen'!P2:P859,"Einnahmen")+SUMIFS('P23+P24 monthly Buchungen'!F2:F859,'P23+P24 monthly Buchungen'!D2:D859,$E46,'P23+P24 monthly Buchungen'!C2:C859,"&gt;="&amp;AK$4,'P23+P24 monthly Buchungen'!C2:C859,"&lt;"&amp;AK$5+1,'P23+P24 monthly Buchungen'!L2:L859,"Einnahmen")-SUMIFS('P23+P24 monthly Buchungen'!F2:F859,'P23+P24 monthly Buchungen'!D2:D859,$E46,'P23+P24 monthly Buchungen'!C2:C859,"&gt;="&amp;AK$4,'P23+P24 monthly Buchungen'!C2:C859,"&lt;"&amp;AK$5+1,'P23+P24 monthly Buchungen'!P2:P859,"Ausgaben"))</f>
        <v>0</v>
      </c>
      <c r="AL46" s="21"/>
      <c r="AO46" s="26">
        <f>-(SUMIFS('P23+P24 monthly Buchungen'!F2:F859,'P23+P24 monthly Buchungen'!D2:D859,$E46,'P23+P24 monthly Buchungen'!C2:C859,"&gt;="&amp;AO$4,'P23+P24 monthly Buchungen'!C2:C859,"&lt;"&amp;AO$5+1,'P23+P24 monthly Buchungen'!L2:L859,"Ausgaben")-SUMIFS('P23+P24 monthly Buchungen'!F2:F859,'P23+P24 monthly Buchungen'!D2:D859,$E46,'P23+P24 monthly Buchungen'!C2:C859,"&gt;="&amp;AO$4,'P23+P24 monthly Buchungen'!C2:C859,"&lt;"&amp;AO$5+1,'P23+P24 monthly Buchungen'!P2:P859,"Einnahmen")+SUMIFS('P23+P24 monthly Buchungen'!F2:F859,'P23+P24 monthly Buchungen'!D2:D859,$E46,'P23+P24 monthly Buchungen'!C2:C859,"&gt;="&amp;AO$4,'P23+P24 monthly Buchungen'!C2:C859,"&lt;"&amp;AO$5+1,'P23+P24 monthly Buchungen'!L2:L859,"Einnahmen")-SUMIFS('P23+P24 monthly Buchungen'!F2:F859,'P23+P24 monthly Buchungen'!D2:D859,$E46,'P23+P24 monthly Buchungen'!C2:C859,"&gt;="&amp;AO$4,'P23+P24 monthly Buchungen'!C2:C859,"&lt;"&amp;AO$5+1,'P23+P24 monthly Buchungen'!P2:P859,"Ausgaben"))</f>
        <v>0</v>
      </c>
      <c r="AP46" s="21"/>
      <c r="AS46" s="26">
        <f>-(SUMIFS('P23+P24 monthly Buchungen'!F2:F859,'P23+P24 monthly Buchungen'!D2:D859,$E46,'P23+P24 monthly Buchungen'!C2:C859,"&gt;="&amp;AS$4,'P23+P24 monthly Buchungen'!C2:C859,"&lt;"&amp;AS$5+1,'P23+P24 monthly Buchungen'!L2:L859,"Ausgaben")-SUMIFS('P23+P24 monthly Buchungen'!F2:F859,'P23+P24 monthly Buchungen'!D2:D859,$E46,'P23+P24 monthly Buchungen'!C2:C859,"&gt;="&amp;AS$4,'P23+P24 monthly Buchungen'!C2:C859,"&lt;"&amp;AS$5+1,'P23+P24 monthly Buchungen'!P2:P859,"Einnahmen")+SUMIFS('P23+P24 monthly Buchungen'!F2:F859,'P23+P24 monthly Buchungen'!D2:D859,$E46,'P23+P24 monthly Buchungen'!C2:C859,"&gt;="&amp;AS$4,'P23+P24 monthly Buchungen'!C2:C859,"&lt;"&amp;AS$5+1,'P23+P24 monthly Buchungen'!L2:L859,"Einnahmen")-SUMIFS('P23+P24 monthly Buchungen'!F2:F859,'P23+P24 monthly Buchungen'!D2:D859,$E46,'P23+P24 monthly Buchungen'!C2:C859,"&gt;="&amp;AS$4,'P23+P24 monthly Buchungen'!C2:C859,"&lt;"&amp;AS$5+1,'P23+P24 monthly Buchungen'!P2:P859,"Ausgaben"))</f>
        <v>0</v>
      </c>
      <c r="AT46" s="21"/>
      <c r="AW46" s="26">
        <f>-(SUMIFS('P23+P24 monthly Buchungen'!F2:F859,'P23+P24 monthly Buchungen'!D2:D859,$E46,'P23+P24 monthly Buchungen'!C2:C859,"&gt;="&amp;AW$4,'P23+P24 monthly Buchungen'!C2:C859,"&lt;"&amp;AW$5+1,'P23+P24 monthly Buchungen'!L2:L859,"Ausgaben")-SUMIFS('P23+P24 monthly Buchungen'!F2:F859,'P23+P24 monthly Buchungen'!D2:D859,$E46,'P23+P24 monthly Buchungen'!C2:C859,"&gt;="&amp;AW$4,'P23+P24 monthly Buchungen'!C2:C859,"&lt;"&amp;AW$5+1,'P23+P24 monthly Buchungen'!P2:P859,"Einnahmen")+SUMIFS('P23+P24 monthly Buchungen'!F2:F859,'P23+P24 monthly Buchungen'!D2:D859,$E46,'P23+P24 monthly Buchungen'!C2:C859,"&gt;="&amp;AW$4,'P23+P24 monthly Buchungen'!C2:C859,"&lt;"&amp;AW$5+1,'P23+P24 monthly Buchungen'!L2:L859,"Einnahmen")-SUMIFS('P23+P24 monthly Buchungen'!F2:F859,'P23+P24 monthly Buchungen'!D2:D859,$E46,'P23+P24 monthly Buchungen'!C2:C859,"&gt;="&amp;AW$4,'P23+P24 monthly Buchungen'!C2:C859,"&lt;"&amp;AW$5+1,'P23+P24 monthly Buchungen'!P2:P859,"Ausgaben"))</f>
        <v>0</v>
      </c>
      <c r="AX46" s="21"/>
      <c r="BA46" s="26">
        <f>-(SUMIFS('P23+P24 monthly Buchungen'!F2:F859,'P23+P24 monthly Buchungen'!D2:D859,$E46,'P23+P24 monthly Buchungen'!C2:C859,"&gt;="&amp;BA$4,'P23+P24 monthly Buchungen'!C2:C859,"&lt;"&amp;BA$5+1,'P23+P24 monthly Buchungen'!L2:L859,"Ausgaben")-SUMIFS('P23+P24 monthly Buchungen'!F2:F859,'P23+P24 monthly Buchungen'!D2:D859,$E46,'P23+P24 monthly Buchungen'!C2:C859,"&gt;="&amp;BA$4,'P23+P24 monthly Buchungen'!C2:C859,"&lt;"&amp;BA$5+1,'P23+P24 monthly Buchungen'!P2:P859,"Einnahmen")+SUMIFS('P23+P24 monthly Buchungen'!F2:F859,'P23+P24 monthly Buchungen'!D2:D859,$E46,'P23+P24 monthly Buchungen'!C2:C859,"&gt;="&amp;BA$4,'P23+P24 monthly Buchungen'!C2:C859,"&lt;"&amp;BA$5+1,'P23+P24 monthly Buchungen'!L2:L859,"Einnahmen")-SUMIFS('P23+P24 monthly Buchungen'!F2:F859,'P23+P24 monthly Buchungen'!D2:D859,$E46,'P23+P24 monthly Buchungen'!C2:C859,"&gt;="&amp;BA$4,'P23+P24 monthly Buchungen'!C2:C859,"&lt;"&amp;BA$5+1,'P23+P24 monthly Buchungen'!P2:P859,"Ausgaben"))</f>
        <v>0</v>
      </c>
      <c r="BB46" s="21"/>
      <c r="BE46" s="26">
        <f>-(SUMIFS('P23+P24 monthly Buchungen'!F2:F859,'P23+P24 monthly Buchungen'!D2:D859,$E46,'P23+P24 monthly Buchungen'!C2:C859,"&gt;="&amp;BE$4,'P23+P24 monthly Buchungen'!C2:C859,"&lt;"&amp;BE$5+1,'P23+P24 monthly Buchungen'!L2:L859,"Ausgaben")-SUMIFS('P23+P24 monthly Buchungen'!F2:F859,'P23+P24 monthly Buchungen'!D2:D859,$E46,'P23+P24 monthly Buchungen'!C2:C859,"&gt;="&amp;BE$4,'P23+P24 monthly Buchungen'!C2:C859,"&lt;"&amp;BE$5+1,'P23+P24 monthly Buchungen'!P2:P859,"Einnahmen")+SUMIFS('P23+P24 monthly Buchungen'!F2:F859,'P23+P24 monthly Buchungen'!D2:D859,$E46,'P23+P24 monthly Buchungen'!C2:C859,"&gt;="&amp;BE$4,'P23+P24 monthly Buchungen'!C2:C859,"&lt;"&amp;BE$5+1,'P23+P24 monthly Buchungen'!L2:L859,"Einnahmen")-SUMIFS('P23+P24 monthly Buchungen'!F2:F859,'P23+P24 monthly Buchungen'!D2:D859,$E46,'P23+P24 monthly Buchungen'!C2:C859,"&gt;="&amp;BE$4,'P23+P24 monthly Buchungen'!C2:C859,"&lt;"&amp;BE$5+1,'P23+P24 monthly Buchungen'!P2:P859,"Ausgaben"))</f>
        <v>0</v>
      </c>
      <c r="BF46" s="21"/>
      <c r="BI46" s="26">
        <f>-(SUMIFS('P23+P24 monthly Buchungen'!F2:F859,'P23+P24 monthly Buchungen'!D2:D859,$E46,'P23+P24 monthly Buchungen'!C2:C859,"&gt;="&amp;BI$4,'P23+P24 monthly Buchungen'!C2:C859,"&lt;"&amp;BI$5+1,'P23+P24 monthly Buchungen'!L2:L859,"Ausgaben")-SUMIFS('P23+P24 monthly Buchungen'!F2:F859,'P23+P24 monthly Buchungen'!D2:D859,$E46,'P23+P24 monthly Buchungen'!C2:C859,"&gt;="&amp;BI$4,'P23+P24 monthly Buchungen'!C2:C859,"&lt;"&amp;BI$5+1,'P23+P24 monthly Buchungen'!P2:P859,"Einnahmen")+SUMIFS('P23+P24 monthly Buchungen'!F2:F859,'P23+P24 monthly Buchungen'!D2:D859,$E46,'P23+P24 monthly Buchungen'!C2:C859,"&gt;="&amp;BI$4,'P23+P24 monthly Buchungen'!C2:C859,"&lt;"&amp;BI$5+1,'P23+P24 monthly Buchungen'!L2:L859,"Einnahmen")-SUMIFS('P23+P24 monthly Buchungen'!F2:F859,'P23+P24 monthly Buchungen'!D2:D859,$E46,'P23+P24 monthly Buchungen'!C2:C859,"&gt;="&amp;BI$4,'P23+P24 monthly Buchungen'!C2:C859,"&lt;"&amp;BI$5+1,'P23+P24 monthly Buchungen'!P2:P859,"Ausgaben"))</f>
        <v>0</v>
      </c>
      <c r="BJ46" s="21"/>
      <c r="BM46" s="26">
        <f>-(SUMIFS('P23+P24 monthly Buchungen'!F2:F859,'P23+P24 monthly Buchungen'!D2:D859,$E46,'P23+P24 monthly Buchungen'!C2:C859,"&gt;="&amp;BM$4,'P23+P24 monthly Buchungen'!C2:C859,"&lt;"&amp;BM$5+1,'P23+P24 monthly Buchungen'!L2:L859,"Ausgaben")-SUMIFS('P23+P24 monthly Buchungen'!F2:F859,'P23+P24 monthly Buchungen'!D2:D859,$E46,'P23+P24 monthly Buchungen'!C2:C859,"&gt;="&amp;BM$4,'P23+P24 monthly Buchungen'!C2:C859,"&lt;"&amp;BM$5+1,'P23+P24 monthly Buchungen'!P2:P859,"Einnahmen")+SUMIFS('P23+P24 monthly Buchungen'!F2:F859,'P23+P24 monthly Buchungen'!D2:D859,$E46,'P23+P24 monthly Buchungen'!C2:C859,"&gt;="&amp;BM$4,'P23+P24 monthly Buchungen'!C2:C859,"&lt;"&amp;BM$5+1,'P23+P24 monthly Buchungen'!L2:L859,"Einnahmen")-SUMIFS('P23+P24 monthly Buchungen'!F2:F859,'P23+P24 monthly Buchungen'!D2:D859,$E46,'P23+P24 monthly Buchungen'!C2:C859,"&gt;="&amp;BM$4,'P23+P24 monthly Buchungen'!C2:C859,"&lt;"&amp;BM$5+1,'P23+P24 monthly Buchungen'!P2:P859,"Ausgaben"))</f>
        <v>0</v>
      </c>
      <c r="BN46" s="21"/>
      <c r="BQ46" s="26">
        <f>-(SUMIFS('P23+P24 monthly Buchungen'!F2:F859,'P23+P24 monthly Buchungen'!D2:D859,$E46,'P23+P24 monthly Buchungen'!C2:C859,"&gt;="&amp;BQ$4,'P23+P24 monthly Buchungen'!C2:C859,"&lt;"&amp;BQ$5+1,'P23+P24 monthly Buchungen'!L2:L859,"Ausgaben")-SUMIFS('P23+P24 monthly Buchungen'!F2:F859,'P23+P24 monthly Buchungen'!D2:D859,$E46,'P23+P24 monthly Buchungen'!C2:C859,"&gt;="&amp;BQ$4,'P23+P24 monthly Buchungen'!C2:C859,"&lt;"&amp;BQ$5+1,'P23+P24 monthly Buchungen'!P2:P859,"Einnahmen")+SUMIFS('P23+P24 monthly Buchungen'!F2:F859,'P23+P24 monthly Buchungen'!D2:D859,$E46,'P23+P24 monthly Buchungen'!C2:C859,"&gt;="&amp;BQ$4,'P23+P24 monthly Buchungen'!C2:C859,"&lt;"&amp;BQ$5+1,'P23+P24 monthly Buchungen'!L2:L859,"Einnahmen")-SUMIFS('P23+P24 monthly Buchungen'!F2:F859,'P23+P24 monthly Buchungen'!D2:D859,$E46,'P23+P24 monthly Buchungen'!C2:C859,"&gt;="&amp;BQ$4,'P23+P24 monthly Buchungen'!C2:C859,"&lt;"&amp;BQ$5+1,'P23+P24 monthly Buchungen'!P2:P859,"Ausgaben"))</f>
        <v>0</v>
      </c>
      <c r="BR46" s="21"/>
      <c r="BU46" s="29">
        <v>10000</v>
      </c>
      <c r="BV46" s="21"/>
      <c r="BY46" s="29">
        <v>10000</v>
      </c>
      <c r="BZ46" s="21"/>
      <c r="CC46" s="26">
        <f>-(SUMIFS('P23+P24 monthly Buchungen'!F2:F859,'P23+P24 monthly Buchungen'!D2:D859,$E46,'P23+P24 monthly Buchungen'!C2:C859,"&gt;="&amp;CC$4,'P23+P24 monthly Buchungen'!C2:C859,"&lt;"&amp;CC$5+1,'P23+P24 monthly Buchungen'!L2:L859,"Ausgaben")-SUMIFS('P23+P24 monthly Buchungen'!F2:F859,'P23+P24 monthly Buchungen'!D2:D859,$E46,'P23+P24 monthly Buchungen'!C2:C859,"&gt;="&amp;CC$4,'P23+P24 monthly Buchungen'!C2:C859,"&lt;"&amp;CC$5+1,'P23+P24 monthly Buchungen'!P2:P859,"Einnahmen")+SUMIFS('P23+P24 monthly Buchungen'!F2:F859,'P23+P24 monthly Buchungen'!D2:D859,$E46,'P23+P24 monthly Buchungen'!C2:C859,"&gt;="&amp;CC$4,'P23+P24 monthly Buchungen'!C2:C859,"&lt;"&amp;CC$5+1,'P23+P24 monthly Buchungen'!L2:L859,"Einnahmen")-SUMIFS('P23+P24 monthly Buchungen'!F2:F859,'P23+P24 monthly Buchungen'!D2:D859,$E46,'P23+P24 monthly Buchungen'!C2:C859,"&gt;="&amp;CC$4,'P23+P24 monthly Buchungen'!C2:C859,"&lt;"&amp;CC$5+1,'P23+P24 monthly Buchungen'!P2:P859,"Ausgaben"))</f>
        <v>0</v>
      </c>
      <c r="CD46" s="21"/>
      <c r="CG46" s="26">
        <f>-(SUMIFS('P23+P24 monthly Buchungen'!F2:F859,'P23+P24 monthly Buchungen'!D2:D859,$E46,'P23+P24 monthly Buchungen'!C2:C859,"&gt;="&amp;CG$4,'P23+P24 monthly Buchungen'!C2:C859,"&lt;"&amp;CG$5+1,'P23+P24 monthly Buchungen'!L2:L859,"Ausgaben")-SUMIFS('P23+P24 monthly Buchungen'!F2:F859,'P23+P24 monthly Buchungen'!D2:D859,$E46,'P23+P24 monthly Buchungen'!C2:C859,"&gt;="&amp;CG$4,'P23+P24 monthly Buchungen'!C2:C859,"&lt;"&amp;CG$5+1,'P23+P24 monthly Buchungen'!P2:P859,"Einnahmen")+SUMIFS('P23+P24 monthly Buchungen'!F2:F859,'P23+P24 monthly Buchungen'!D2:D859,$E46,'P23+P24 monthly Buchungen'!C2:C859,"&gt;="&amp;CG$4,'P23+P24 monthly Buchungen'!C2:C859,"&lt;"&amp;CG$5+1,'P23+P24 monthly Buchungen'!L2:L859,"Einnahmen")-SUMIFS('P23+P24 monthly Buchungen'!F2:F859,'P23+P24 monthly Buchungen'!D2:D859,$E46,'P23+P24 monthly Buchungen'!C2:C859,"&gt;="&amp;CG$4,'P23+P24 monthly Buchungen'!C2:C859,"&lt;"&amp;CG$5+1,'P23+P24 monthly Buchungen'!P2:P859,"Ausgaben"))</f>
        <v>0</v>
      </c>
      <c r="CH46" s="21"/>
      <c r="CK46" s="26">
        <f>-(SUMIFS('P23+P24 monthly Buchungen'!F2:F859,'P23+P24 monthly Buchungen'!D2:D859,$E46,'P23+P24 monthly Buchungen'!C2:C859,"&gt;="&amp;CK$4,'P23+P24 monthly Buchungen'!C2:C859,"&lt;"&amp;CK$5+1,'P23+P24 monthly Buchungen'!L2:L859,"Ausgaben")-SUMIFS('P23+P24 monthly Buchungen'!F2:F859,'P23+P24 monthly Buchungen'!D2:D859,$E46,'P23+P24 monthly Buchungen'!C2:C859,"&gt;="&amp;CK$4,'P23+P24 monthly Buchungen'!C2:C859,"&lt;"&amp;CK$5+1,'P23+P24 monthly Buchungen'!P2:P859,"Einnahmen")+SUMIFS('P23+P24 monthly Buchungen'!F2:F859,'P23+P24 monthly Buchungen'!D2:D859,$E46,'P23+P24 monthly Buchungen'!C2:C859,"&gt;="&amp;CK$4,'P23+P24 monthly Buchungen'!C2:C859,"&lt;"&amp;CK$5+1,'P23+P24 monthly Buchungen'!L2:L859,"Einnahmen")-SUMIFS('P23+P24 monthly Buchungen'!F2:F859,'P23+P24 monthly Buchungen'!D2:D859,$E46,'P23+P24 monthly Buchungen'!C2:C859,"&gt;="&amp;CK$4,'P23+P24 monthly Buchungen'!C2:C859,"&lt;"&amp;CK$5+1,'P23+P24 monthly Buchungen'!P2:P859,"Ausgaben"))</f>
        <v>0</v>
      </c>
      <c r="CL46" s="21"/>
      <c r="CO46" s="26">
        <f>-(SUMIFS('P23+P24 monthly Buchungen'!F2:F859,'P23+P24 monthly Buchungen'!D2:D859,$E46,'P23+P24 monthly Buchungen'!C2:C859,"&gt;="&amp;CO$4,'P23+P24 monthly Buchungen'!C2:C859,"&lt;"&amp;CO$5+1,'P23+P24 monthly Buchungen'!L2:L859,"Ausgaben")-SUMIFS('P23+P24 monthly Buchungen'!F2:F859,'P23+P24 monthly Buchungen'!D2:D859,$E46,'P23+P24 monthly Buchungen'!C2:C859,"&gt;="&amp;CO$4,'P23+P24 monthly Buchungen'!C2:C859,"&lt;"&amp;CO$5+1,'P23+P24 monthly Buchungen'!P2:P859,"Einnahmen")+SUMIFS('P23+P24 monthly Buchungen'!F2:F859,'P23+P24 monthly Buchungen'!D2:D859,$E46,'P23+P24 monthly Buchungen'!C2:C859,"&gt;="&amp;CO$4,'P23+P24 monthly Buchungen'!C2:C859,"&lt;"&amp;CO$5+1,'P23+P24 monthly Buchungen'!L2:L859,"Einnahmen")-SUMIFS('P23+P24 monthly Buchungen'!F2:F859,'P23+P24 monthly Buchungen'!D2:D859,$E46,'P23+P24 monthly Buchungen'!C2:C859,"&gt;="&amp;CO$4,'P23+P24 monthly Buchungen'!C2:C859,"&lt;"&amp;CO$5+1,'P23+P24 monthly Buchungen'!P2:P859,"Ausgaben"))</f>
        <v>0</v>
      </c>
      <c r="CP46" s="21"/>
      <c r="CS46" s="26">
        <f>-(SUMIFS('P23+P24 monthly Buchungen'!F2:F859,'P23+P24 monthly Buchungen'!D2:D859,$E46,'P23+P24 monthly Buchungen'!C2:C859,"&gt;="&amp;CS$4,'P23+P24 monthly Buchungen'!C2:C859,"&lt;"&amp;CS$5+1,'P23+P24 monthly Buchungen'!L2:L859,"Ausgaben")-SUMIFS('P23+P24 monthly Buchungen'!F2:F859,'P23+P24 monthly Buchungen'!D2:D859,$E46,'P23+P24 monthly Buchungen'!C2:C859,"&gt;="&amp;CS$4,'P23+P24 monthly Buchungen'!C2:C859,"&lt;"&amp;CS$5+1,'P23+P24 monthly Buchungen'!P2:P859,"Einnahmen")+SUMIFS('P23+P24 monthly Buchungen'!F2:F859,'P23+P24 monthly Buchungen'!D2:D859,$E46,'P23+P24 monthly Buchungen'!C2:C859,"&gt;="&amp;CS$4,'P23+P24 monthly Buchungen'!C2:C859,"&lt;"&amp;CS$5+1,'P23+P24 monthly Buchungen'!L2:L859,"Einnahmen")-SUMIFS('P23+P24 monthly Buchungen'!F2:F859,'P23+P24 monthly Buchungen'!D2:D859,$E46,'P23+P24 monthly Buchungen'!C2:C859,"&gt;="&amp;CS$4,'P23+P24 monthly Buchungen'!C2:C859,"&lt;"&amp;CS$5+1,'P23+P24 monthly Buchungen'!P2:P859,"Ausgaben"))</f>
        <v>0</v>
      </c>
      <c r="CT46" s="21"/>
      <c r="CW46" s="26">
        <f>-(SUMIFS('P23+P24 monthly Buchungen'!F2:F859,'P23+P24 monthly Buchungen'!D2:D859,$E46,'P23+P24 monthly Buchungen'!C2:C859,"&gt;="&amp;CW$4,'P23+P24 monthly Buchungen'!C2:C859,"&lt;"&amp;CW$5+1,'P23+P24 monthly Buchungen'!L2:L859,"Ausgaben")-SUMIFS('P23+P24 monthly Buchungen'!F2:F859,'P23+P24 monthly Buchungen'!D2:D859,$E46,'P23+P24 monthly Buchungen'!C2:C859,"&gt;="&amp;CW$4,'P23+P24 monthly Buchungen'!C2:C859,"&lt;"&amp;CW$5+1,'P23+P24 monthly Buchungen'!P2:P859,"Einnahmen")+SUMIFS('P23+P24 monthly Buchungen'!F2:F859,'P23+P24 monthly Buchungen'!D2:D859,$E46,'P23+P24 monthly Buchungen'!C2:C859,"&gt;="&amp;CW$4,'P23+P24 monthly Buchungen'!C2:C859,"&lt;"&amp;CW$5+1,'P23+P24 monthly Buchungen'!L2:L859,"Einnahmen")-SUMIFS('P23+P24 monthly Buchungen'!F2:F859,'P23+P24 monthly Buchungen'!D2:D859,$E46,'P23+P24 monthly Buchungen'!C2:C859,"&gt;="&amp;CW$4,'P23+P24 monthly Buchungen'!C2:C859,"&lt;"&amp;CW$5+1,'P23+P24 monthly Buchungen'!P2:P859,"Ausgaben"))</f>
        <v>0</v>
      </c>
      <c r="CX46" s="21"/>
      <c r="DA46" s="26">
        <f>-(SUMIFS('P23+P24 monthly Buchungen'!F2:F859,'P23+P24 monthly Buchungen'!D2:D859,$E46,'P23+P24 monthly Buchungen'!C2:C859,"&gt;="&amp;DA$4,'P23+P24 monthly Buchungen'!C2:C859,"&lt;"&amp;DA$5+1,'P23+P24 monthly Buchungen'!L2:L859,"Ausgaben")-SUMIFS('P23+P24 monthly Buchungen'!F2:F859,'P23+P24 monthly Buchungen'!D2:D859,$E46,'P23+P24 monthly Buchungen'!C2:C859,"&gt;="&amp;DA$4,'P23+P24 monthly Buchungen'!C2:C859,"&lt;"&amp;DA$5+1,'P23+P24 monthly Buchungen'!P2:P859,"Einnahmen")+SUMIFS('P23+P24 monthly Buchungen'!F2:F859,'P23+P24 monthly Buchungen'!D2:D859,$E46,'P23+P24 monthly Buchungen'!C2:C859,"&gt;="&amp;DA$4,'P23+P24 monthly Buchungen'!C2:C859,"&lt;"&amp;DA$5+1,'P23+P24 monthly Buchungen'!L2:L859,"Einnahmen")-SUMIFS('P23+P24 monthly Buchungen'!F2:F859,'P23+P24 monthly Buchungen'!D2:D859,$E46,'P23+P24 monthly Buchungen'!C2:C859,"&gt;="&amp;DA$4,'P23+P24 monthly Buchungen'!C2:C859,"&lt;"&amp;DA$5+1,'P23+P24 monthly Buchungen'!P2:P859,"Ausgaben"))</f>
        <v>0</v>
      </c>
      <c r="DB46" s="21"/>
      <c r="DE46" s="26">
        <f>-(SUMIFS('P23+P24 monthly Buchungen'!F2:F859,'P23+P24 monthly Buchungen'!D2:D859,$E46,'P23+P24 monthly Buchungen'!C2:C859,"&gt;="&amp;DE$4,'P23+P24 monthly Buchungen'!C2:C859,"&lt;"&amp;DE$5+1,'P23+P24 monthly Buchungen'!L2:L859,"Ausgaben")-SUMIFS('P23+P24 monthly Buchungen'!F2:F859,'P23+P24 monthly Buchungen'!D2:D859,$E46,'P23+P24 monthly Buchungen'!C2:C859,"&gt;="&amp;DE$4,'P23+P24 monthly Buchungen'!C2:C859,"&lt;"&amp;DE$5+1,'P23+P24 monthly Buchungen'!P2:P859,"Einnahmen")+SUMIFS('P23+P24 monthly Buchungen'!F2:F859,'P23+P24 monthly Buchungen'!D2:D859,$E46,'P23+P24 monthly Buchungen'!C2:C859,"&gt;="&amp;DE$4,'P23+P24 monthly Buchungen'!C2:C859,"&lt;"&amp;DE$5+1,'P23+P24 monthly Buchungen'!L2:L859,"Einnahmen")-SUMIFS('P23+P24 monthly Buchungen'!F2:F859,'P23+P24 monthly Buchungen'!D2:D859,$E46,'P23+P24 monthly Buchungen'!C2:C859,"&gt;="&amp;DE$4,'P23+P24 monthly Buchungen'!C2:C859,"&lt;"&amp;DE$5+1,'P23+P24 monthly Buchungen'!P2:P859,"Ausgaben"))</f>
        <v>0</v>
      </c>
      <c r="DF46" s="21"/>
      <c r="DI46" s="26">
        <f>-(SUMIFS('P23+P24 monthly Buchungen'!F2:F859,'P23+P24 monthly Buchungen'!D2:D859,$E46,'P23+P24 monthly Buchungen'!C2:C859,"&gt;="&amp;DI$4,'P23+P24 monthly Buchungen'!C2:C859,"&lt;"&amp;DI$5+1,'P23+P24 monthly Buchungen'!L2:L859,"Ausgaben")-SUMIFS('P23+P24 monthly Buchungen'!F2:F859,'P23+P24 monthly Buchungen'!D2:D859,$E46,'P23+P24 monthly Buchungen'!C2:C859,"&gt;="&amp;DI$4,'P23+P24 monthly Buchungen'!C2:C859,"&lt;"&amp;DI$5+1,'P23+P24 monthly Buchungen'!P2:P859,"Einnahmen")+SUMIFS('P23+P24 monthly Buchungen'!F2:F859,'P23+P24 monthly Buchungen'!D2:D859,$E46,'P23+P24 monthly Buchungen'!C2:C859,"&gt;="&amp;DI$4,'P23+P24 monthly Buchungen'!C2:C859,"&lt;"&amp;DI$5+1,'P23+P24 monthly Buchungen'!L2:L859,"Einnahmen")-SUMIFS('P23+P24 monthly Buchungen'!F2:F859,'P23+P24 monthly Buchungen'!D2:D859,$E46,'P23+P24 monthly Buchungen'!C2:C859,"&gt;="&amp;DI$4,'P23+P24 monthly Buchungen'!C2:C859,"&lt;"&amp;DI$5+1,'P23+P24 monthly Buchungen'!P2:P859,"Ausgaben"))</f>
        <v>10642.53</v>
      </c>
      <c r="DJ46" s="21"/>
      <c r="DM46" s="26">
        <f>-(SUMIFS('P23+P24 monthly Buchungen'!F2:F859,'P23+P24 monthly Buchungen'!D2:D859,$E46,'P23+P24 monthly Buchungen'!C2:C859,"&gt;="&amp;DM$4,'P23+P24 monthly Buchungen'!C2:C859,"&lt;"&amp;DM$5+1,'P23+P24 monthly Buchungen'!L2:L859,"Ausgaben")-SUMIFS('P23+P24 monthly Buchungen'!F2:F859,'P23+P24 monthly Buchungen'!D2:D859,$E46,'P23+P24 monthly Buchungen'!C2:C859,"&gt;="&amp;DM$4,'P23+P24 monthly Buchungen'!C2:C859,"&lt;"&amp;DM$5+1,'P23+P24 monthly Buchungen'!P2:P859,"Einnahmen")+SUMIFS('P23+P24 monthly Buchungen'!F2:F859,'P23+P24 monthly Buchungen'!D2:D859,$E46,'P23+P24 monthly Buchungen'!C2:C859,"&gt;="&amp;DM$4,'P23+P24 monthly Buchungen'!C2:C859,"&lt;"&amp;DM$5+1,'P23+P24 monthly Buchungen'!L2:L859,"Einnahmen")-SUMIFS('P23+P24 monthly Buchungen'!F2:F859,'P23+P24 monthly Buchungen'!D2:D859,$E46,'P23+P24 monthly Buchungen'!C2:C859,"&gt;="&amp;DM$4,'P23+P24 monthly Buchungen'!C2:C859,"&lt;"&amp;DM$5+1,'P23+P24 monthly Buchungen'!P2:P859,"Ausgaben"))</f>
        <v>0</v>
      </c>
      <c r="DN46" s="21"/>
      <c r="DQ46" s="26">
        <f>-(SUMIFS('P23+P24 monthly Buchungen'!F2:F859,'P23+P24 monthly Buchungen'!D2:D859,$E46,'P23+P24 monthly Buchungen'!C2:C859,"&gt;="&amp;DQ$4,'P23+P24 monthly Buchungen'!C2:C859,"&lt;"&amp;DQ$5+1,'P23+P24 monthly Buchungen'!L2:L859,"Ausgaben")-SUMIFS('P23+P24 monthly Buchungen'!F2:F859,'P23+P24 monthly Buchungen'!D2:D859,$E46,'P23+P24 monthly Buchungen'!C2:C859,"&gt;="&amp;DQ$4,'P23+P24 monthly Buchungen'!C2:C859,"&lt;"&amp;DQ$5+1,'P23+P24 monthly Buchungen'!P2:P859,"Einnahmen")+SUMIFS('P23+P24 monthly Buchungen'!F2:F859,'P23+P24 monthly Buchungen'!D2:D859,$E46,'P23+P24 monthly Buchungen'!C2:C859,"&gt;="&amp;DQ$4,'P23+P24 monthly Buchungen'!C2:C859,"&lt;"&amp;DQ$5+1,'P23+P24 monthly Buchungen'!L2:L859,"Einnahmen")-SUMIFS('P23+P24 monthly Buchungen'!F2:F859,'P23+P24 monthly Buchungen'!D2:D859,$E46,'P23+P24 monthly Buchungen'!C2:C859,"&gt;="&amp;DQ$4,'P23+P24 monthly Buchungen'!C2:C859,"&lt;"&amp;DQ$5+1,'P23+P24 monthly Buchungen'!P2:P859,"Ausgaben"))</f>
        <v>0</v>
      </c>
      <c r="DR46" s="21"/>
      <c r="DU46" s="26">
        <f>-(SUMIFS('P23+P24 monthly Buchungen'!F2:F859,'P23+P24 monthly Buchungen'!D2:D859,$E46,'P23+P24 monthly Buchungen'!C2:C859,"&gt;="&amp;DU$4,'P23+P24 monthly Buchungen'!C2:C859,"&lt;"&amp;DU$5+1,'P23+P24 monthly Buchungen'!L2:L859,"Ausgaben")-SUMIFS('P23+P24 monthly Buchungen'!F2:F859,'P23+P24 monthly Buchungen'!D2:D859,$E46,'P23+P24 monthly Buchungen'!C2:C859,"&gt;="&amp;DU$4,'P23+P24 monthly Buchungen'!C2:C859,"&lt;"&amp;DU$5+1,'P23+P24 monthly Buchungen'!P2:P859,"Einnahmen")+SUMIFS('P23+P24 monthly Buchungen'!F2:F859,'P23+P24 monthly Buchungen'!D2:D859,$E46,'P23+P24 monthly Buchungen'!C2:C859,"&gt;="&amp;DU$4,'P23+P24 monthly Buchungen'!C2:C859,"&lt;"&amp;DU$5+1,'P23+P24 monthly Buchungen'!L2:L859,"Einnahmen")-SUMIFS('P23+P24 monthly Buchungen'!F2:F859,'P23+P24 monthly Buchungen'!D2:D859,$E46,'P23+P24 monthly Buchungen'!C2:C859,"&gt;="&amp;DU$4,'P23+P24 monthly Buchungen'!C2:C859,"&lt;"&amp;DU$5+1,'P23+P24 monthly Buchungen'!P2:P859,"Ausgaben"))</f>
        <v>0</v>
      </c>
      <c r="DV46" s="21"/>
      <c r="DY46" s="29">
        <v>10000</v>
      </c>
      <c r="DZ46" s="21"/>
      <c r="EC46" s="29">
        <v>10000</v>
      </c>
      <c r="ED46" s="21"/>
      <c r="EG46" s="26">
        <f>-(SUMIFS('P23+P24 monthly Buchungen'!F2:F859,'P23+P24 monthly Buchungen'!D2:D859,$E46,'P23+P24 monthly Buchungen'!C2:C859,"&gt;="&amp;EG$4,'P23+P24 monthly Buchungen'!C2:C859,"&lt;"&amp;EG$5+1,'P23+P24 monthly Buchungen'!L2:L859,"Ausgaben")-SUMIFS('P23+P24 monthly Buchungen'!F2:F859,'P23+P24 monthly Buchungen'!D2:D859,$E46,'P23+P24 monthly Buchungen'!C2:C859,"&gt;="&amp;EG$4,'P23+P24 monthly Buchungen'!C2:C859,"&lt;"&amp;EG$5+1,'P23+P24 monthly Buchungen'!P2:P859,"Einnahmen")+SUMIFS('P23+P24 monthly Buchungen'!F2:F859,'P23+P24 monthly Buchungen'!D2:D859,$E46,'P23+P24 monthly Buchungen'!C2:C859,"&gt;="&amp;EG$4,'P23+P24 monthly Buchungen'!C2:C859,"&lt;"&amp;EG$5+1,'P23+P24 monthly Buchungen'!L2:L859,"Einnahmen")-SUMIFS('P23+P24 monthly Buchungen'!F2:F859,'P23+P24 monthly Buchungen'!D2:D859,$E46,'P23+P24 monthly Buchungen'!C2:C859,"&gt;="&amp;EG$4,'P23+P24 monthly Buchungen'!C2:C859,"&lt;"&amp;EG$5+1,'P23+P24 monthly Buchungen'!P2:P859,"Ausgaben"))</f>
        <v>0</v>
      </c>
      <c r="EH46" s="21"/>
      <c r="EK46" s="26">
        <f>-(SUMIFS('P23+P24 monthly Buchungen'!F2:F859,'P23+P24 monthly Buchungen'!D2:D859,$E46,'P23+P24 monthly Buchungen'!C2:C859,"&gt;="&amp;EK$4,'P23+P24 monthly Buchungen'!C2:C859,"&lt;"&amp;EK$5+1,'P23+P24 monthly Buchungen'!L2:L859,"Ausgaben")-SUMIFS('P23+P24 monthly Buchungen'!F2:F859,'P23+P24 monthly Buchungen'!D2:D859,$E46,'P23+P24 monthly Buchungen'!C2:C859,"&gt;="&amp;EK$4,'P23+P24 monthly Buchungen'!C2:C859,"&lt;"&amp;EK$5+1,'P23+P24 monthly Buchungen'!P2:P859,"Einnahmen")+SUMIFS('P23+P24 monthly Buchungen'!F2:F859,'P23+P24 monthly Buchungen'!D2:D859,$E46,'P23+P24 monthly Buchungen'!C2:C859,"&gt;="&amp;EK$4,'P23+P24 monthly Buchungen'!C2:C859,"&lt;"&amp;EK$5+1,'P23+P24 monthly Buchungen'!L2:L859,"Einnahmen")-SUMIFS('P23+P24 monthly Buchungen'!F2:F859,'P23+P24 monthly Buchungen'!D2:D859,$E46,'P23+P24 monthly Buchungen'!C2:C859,"&gt;="&amp;EK$4,'P23+P24 monthly Buchungen'!C2:C859,"&lt;"&amp;EK$5+1,'P23+P24 monthly Buchungen'!P2:P859,"Ausgaben"))</f>
        <v>0</v>
      </c>
      <c r="EL46" s="21"/>
      <c r="EO46" s="26">
        <f>-(SUMIFS('P23+P24 monthly Buchungen'!F2:F859,'P23+P24 monthly Buchungen'!D2:D859,$E46,'P23+P24 monthly Buchungen'!C2:C859,"&gt;="&amp;EO$4,'P23+P24 monthly Buchungen'!C2:C859,"&lt;"&amp;EO$5+1,'P23+P24 monthly Buchungen'!L2:L859,"Ausgaben")-SUMIFS('P23+P24 monthly Buchungen'!F2:F859,'P23+P24 monthly Buchungen'!D2:D859,$E46,'P23+P24 monthly Buchungen'!C2:C859,"&gt;="&amp;EO$4,'P23+P24 monthly Buchungen'!C2:C859,"&lt;"&amp;EO$5+1,'P23+P24 monthly Buchungen'!P2:P859,"Einnahmen")+SUMIFS('P23+P24 monthly Buchungen'!F2:F859,'P23+P24 monthly Buchungen'!D2:D859,$E46,'P23+P24 monthly Buchungen'!C2:C859,"&gt;="&amp;EO$4,'P23+P24 monthly Buchungen'!C2:C859,"&lt;"&amp;EO$5+1,'P23+P24 monthly Buchungen'!L2:L859,"Einnahmen")-SUMIFS('P23+P24 monthly Buchungen'!F2:F859,'P23+P24 monthly Buchungen'!D2:D859,$E46,'P23+P24 monthly Buchungen'!C2:C859,"&gt;="&amp;EO$4,'P23+P24 monthly Buchungen'!C2:C859,"&lt;"&amp;EO$5+1,'P23+P24 monthly Buchungen'!P2:P859,"Ausgaben"))</f>
        <v>0</v>
      </c>
      <c r="EP46" s="21"/>
      <c r="ES46" s="26">
        <f>-(SUMIFS('P23+P24 monthly Buchungen'!F2:F859,'P23+P24 monthly Buchungen'!D2:D859,$E46,'P23+P24 monthly Buchungen'!C2:C859,"&gt;="&amp;ES$4,'P23+P24 monthly Buchungen'!C2:C859,"&lt;"&amp;ES$5+1,'P23+P24 monthly Buchungen'!L2:L859,"Ausgaben")-SUMIFS('P23+P24 monthly Buchungen'!F2:F859,'P23+P24 monthly Buchungen'!D2:D859,$E46,'P23+P24 monthly Buchungen'!C2:C859,"&gt;="&amp;ES$4,'P23+P24 monthly Buchungen'!C2:C859,"&lt;"&amp;ES$5+1,'P23+P24 monthly Buchungen'!P2:P859,"Einnahmen")+SUMIFS('P23+P24 monthly Buchungen'!F2:F859,'P23+P24 monthly Buchungen'!D2:D859,$E46,'P23+P24 monthly Buchungen'!C2:C859,"&gt;="&amp;ES$4,'P23+P24 monthly Buchungen'!C2:C859,"&lt;"&amp;ES$5+1,'P23+P24 monthly Buchungen'!L2:L859,"Einnahmen")-SUMIFS('P23+P24 monthly Buchungen'!F2:F859,'P23+P24 monthly Buchungen'!D2:D859,$E46,'P23+P24 monthly Buchungen'!C2:C859,"&gt;="&amp;ES$4,'P23+P24 monthly Buchungen'!C2:C859,"&lt;"&amp;ES$5+1,'P23+P24 monthly Buchungen'!P2:P859,"Ausgaben"))</f>
        <v>0</v>
      </c>
      <c r="ET46" s="21"/>
      <c r="EW46" s="26">
        <f>-(SUMIFS('P23+P24 monthly Buchungen'!F2:F859,'P23+P24 monthly Buchungen'!D2:D859,$E46,'P23+P24 monthly Buchungen'!C2:C859,"&gt;="&amp;EW$4,'P23+P24 monthly Buchungen'!C2:C859,"&lt;"&amp;EW$5+1,'P23+P24 monthly Buchungen'!L2:L859,"Ausgaben")-SUMIFS('P23+P24 monthly Buchungen'!F2:F859,'P23+P24 monthly Buchungen'!D2:D859,$E46,'P23+P24 monthly Buchungen'!C2:C859,"&gt;="&amp;EW$4,'P23+P24 monthly Buchungen'!C2:C859,"&lt;"&amp;EW$5+1,'P23+P24 monthly Buchungen'!P2:P859,"Einnahmen")+SUMIFS('P23+P24 monthly Buchungen'!F2:F859,'P23+P24 monthly Buchungen'!D2:D859,$E46,'P23+P24 monthly Buchungen'!C2:C859,"&gt;="&amp;EW$4,'P23+P24 monthly Buchungen'!C2:C859,"&lt;"&amp;EW$5+1,'P23+P24 monthly Buchungen'!L2:L859,"Einnahmen")-SUMIFS('P23+P24 monthly Buchungen'!F2:F859,'P23+P24 monthly Buchungen'!D2:D859,$E46,'P23+P24 monthly Buchungen'!C2:C859,"&gt;="&amp;EW$4,'P23+P24 monthly Buchungen'!C2:C859,"&lt;"&amp;EW$5+1,'P23+P24 monthly Buchungen'!P2:P859,"Ausgaben"))</f>
        <v>0</v>
      </c>
      <c r="EX46" s="21"/>
      <c r="FA46" s="26">
        <f>-(SUMIFS('P23+P24 monthly Buchungen'!F2:F859,'P23+P24 monthly Buchungen'!D2:D859,$E46,'P23+P24 monthly Buchungen'!C2:C859,"&gt;="&amp;FA$4,'P23+P24 monthly Buchungen'!C2:C859,"&lt;"&amp;FA$5+1,'P23+P24 monthly Buchungen'!L2:L859,"Ausgaben")-SUMIFS('P23+P24 monthly Buchungen'!F2:F859,'P23+P24 monthly Buchungen'!D2:D859,$E46,'P23+P24 monthly Buchungen'!C2:C859,"&gt;="&amp;FA$4,'P23+P24 monthly Buchungen'!C2:C859,"&lt;"&amp;FA$5+1,'P23+P24 monthly Buchungen'!P2:P859,"Einnahmen")+SUMIFS('P23+P24 monthly Buchungen'!F2:F859,'P23+P24 monthly Buchungen'!D2:D859,$E46,'P23+P24 monthly Buchungen'!C2:C859,"&gt;="&amp;FA$4,'P23+P24 monthly Buchungen'!C2:C859,"&lt;"&amp;FA$5+1,'P23+P24 monthly Buchungen'!L2:L859,"Einnahmen")-SUMIFS('P23+P24 monthly Buchungen'!F2:F859,'P23+P24 monthly Buchungen'!D2:D859,$E46,'P23+P24 monthly Buchungen'!C2:C859,"&gt;="&amp;FA$4,'P23+P24 monthly Buchungen'!C2:C859,"&lt;"&amp;FA$5+1,'P23+P24 monthly Buchungen'!P2:P859,"Ausgaben"))</f>
        <v>0</v>
      </c>
      <c r="FB46" s="21"/>
      <c r="FE46" s="26">
        <f>-(SUMIFS('P23+P24 monthly Buchungen'!F2:F859,'P23+P24 monthly Buchungen'!D2:D859,$E46,'P23+P24 monthly Buchungen'!C2:C859,"&gt;="&amp;FE$4,'P23+P24 monthly Buchungen'!C2:C859,"&lt;"&amp;FE$5+1,'P23+P24 monthly Buchungen'!L2:L859,"Ausgaben")-SUMIFS('P23+P24 monthly Buchungen'!F2:F859,'P23+P24 monthly Buchungen'!D2:D859,$E46,'P23+P24 monthly Buchungen'!C2:C859,"&gt;="&amp;FE$4,'P23+P24 monthly Buchungen'!C2:C859,"&lt;"&amp;FE$5+1,'P23+P24 monthly Buchungen'!P2:P859,"Einnahmen")+SUMIFS('P23+P24 monthly Buchungen'!F2:F859,'P23+P24 monthly Buchungen'!D2:D859,$E46,'P23+P24 monthly Buchungen'!C2:C859,"&gt;="&amp;FE$4,'P23+P24 monthly Buchungen'!C2:C859,"&lt;"&amp;FE$5+1,'P23+P24 monthly Buchungen'!L2:L859,"Einnahmen")-SUMIFS('P23+P24 monthly Buchungen'!F2:F859,'P23+P24 monthly Buchungen'!D2:D859,$E46,'P23+P24 monthly Buchungen'!C2:C859,"&gt;="&amp;FE$4,'P23+P24 monthly Buchungen'!C2:C859,"&lt;"&amp;FE$5+1,'P23+P24 monthly Buchungen'!P2:P859,"Ausgaben"))</f>
        <v>0</v>
      </c>
      <c r="FF46" s="21"/>
      <c r="FI46" s="26">
        <f>-(SUMIFS('P23+P24 monthly Buchungen'!F2:F859,'P23+P24 monthly Buchungen'!D2:D859,$E46,'P23+P24 monthly Buchungen'!C2:C859,"&gt;="&amp;FI$4,'P23+P24 monthly Buchungen'!C2:C859,"&lt;"&amp;FI$5+1,'P23+P24 monthly Buchungen'!L2:L859,"Ausgaben")-SUMIFS('P23+P24 monthly Buchungen'!F2:F859,'P23+P24 monthly Buchungen'!D2:D859,$E46,'P23+P24 monthly Buchungen'!C2:C859,"&gt;="&amp;FI$4,'P23+P24 monthly Buchungen'!C2:C859,"&lt;"&amp;FI$5+1,'P23+P24 monthly Buchungen'!P2:P859,"Einnahmen")+SUMIFS('P23+P24 monthly Buchungen'!F2:F859,'P23+P24 monthly Buchungen'!D2:D859,$E46,'P23+P24 monthly Buchungen'!C2:C859,"&gt;="&amp;FI$4,'P23+P24 monthly Buchungen'!C2:C859,"&lt;"&amp;FI$5+1,'P23+P24 monthly Buchungen'!L2:L859,"Einnahmen")-SUMIFS('P23+P24 monthly Buchungen'!F2:F859,'P23+P24 monthly Buchungen'!D2:D859,$E46,'P23+P24 monthly Buchungen'!C2:C859,"&gt;="&amp;FI$4,'P23+P24 monthly Buchungen'!C2:C859,"&lt;"&amp;FI$5+1,'P23+P24 monthly Buchungen'!P2:P859,"Ausgaben"))</f>
        <v>0</v>
      </c>
      <c r="FJ46" s="21"/>
      <c r="FM46" s="26">
        <f>-(SUMIFS('P23+P24 monthly Buchungen'!F2:F859,'P23+P24 monthly Buchungen'!D2:D859,$E46,'P23+P24 monthly Buchungen'!C2:C859,"&gt;="&amp;FM$4,'P23+P24 monthly Buchungen'!C2:C859,"&lt;"&amp;FM$5+1,'P23+P24 monthly Buchungen'!L2:L859,"Ausgaben")-SUMIFS('P23+P24 monthly Buchungen'!F2:F859,'P23+P24 monthly Buchungen'!D2:D859,$E46,'P23+P24 monthly Buchungen'!C2:C859,"&gt;="&amp;FM$4,'P23+P24 monthly Buchungen'!C2:C859,"&lt;"&amp;FM$5+1,'P23+P24 monthly Buchungen'!P2:P859,"Einnahmen")+SUMIFS('P23+P24 monthly Buchungen'!F2:F859,'P23+P24 monthly Buchungen'!D2:D859,$E46,'P23+P24 monthly Buchungen'!C2:C859,"&gt;="&amp;FM$4,'P23+P24 monthly Buchungen'!C2:C859,"&lt;"&amp;FM$5+1,'P23+P24 monthly Buchungen'!L2:L859,"Einnahmen")-SUMIFS('P23+P24 monthly Buchungen'!F2:F859,'P23+P24 monthly Buchungen'!D2:D859,$E46,'P23+P24 monthly Buchungen'!C2:C859,"&gt;="&amp;FM$4,'P23+P24 monthly Buchungen'!C2:C859,"&lt;"&amp;FM$5+1,'P23+P24 monthly Buchungen'!P2:P859,"Ausgaben"))</f>
        <v>0</v>
      </c>
      <c r="FN46" s="21"/>
      <c r="FQ46" s="26">
        <f>-(SUMIFS('P23+P24 monthly Buchungen'!F2:F859,'P23+P24 monthly Buchungen'!D2:D859,$E46,'P23+P24 monthly Buchungen'!C2:C859,"&gt;="&amp;FQ$4,'P23+P24 monthly Buchungen'!C2:C859,"&lt;"&amp;FQ$5+1,'P23+P24 monthly Buchungen'!L2:L859,"Ausgaben")-SUMIFS('P23+P24 monthly Buchungen'!F2:F859,'P23+P24 monthly Buchungen'!D2:D859,$E46,'P23+P24 monthly Buchungen'!C2:C859,"&gt;="&amp;FQ$4,'P23+P24 monthly Buchungen'!C2:C859,"&lt;"&amp;FQ$5+1,'P23+P24 monthly Buchungen'!P2:P859,"Einnahmen")+SUMIFS('P23+P24 monthly Buchungen'!F2:F859,'P23+P24 monthly Buchungen'!D2:D859,$E46,'P23+P24 monthly Buchungen'!C2:C859,"&gt;="&amp;FQ$4,'P23+P24 monthly Buchungen'!C2:C859,"&lt;"&amp;FQ$5+1,'P23+P24 monthly Buchungen'!L2:L859,"Einnahmen")-SUMIFS('P23+P24 monthly Buchungen'!F2:F859,'P23+P24 monthly Buchungen'!D2:D859,$E46,'P23+P24 monthly Buchungen'!C2:C859,"&gt;="&amp;FQ$4,'P23+P24 monthly Buchungen'!C2:C859,"&lt;"&amp;FQ$5+1,'P23+P24 monthly Buchungen'!P2:P859,"Ausgaben"))</f>
        <v>0</v>
      </c>
      <c r="FR46" s="21"/>
      <c r="FU46" s="26">
        <f>-(SUMIFS('P23+P24 monthly Buchungen'!F2:F859,'P23+P24 monthly Buchungen'!D2:D859,$E46,'P23+P24 monthly Buchungen'!C2:C859,"&gt;="&amp;FU$4,'P23+P24 monthly Buchungen'!C2:C859,"&lt;"&amp;FU$5+1,'P23+P24 monthly Buchungen'!L2:L859,"Ausgaben")-SUMIFS('P23+P24 monthly Buchungen'!F2:F859,'P23+P24 monthly Buchungen'!D2:D859,$E46,'P23+P24 monthly Buchungen'!C2:C859,"&gt;="&amp;FU$4,'P23+P24 monthly Buchungen'!C2:C859,"&lt;"&amp;FU$5+1,'P23+P24 monthly Buchungen'!P2:P859,"Einnahmen")+SUMIFS('P23+P24 monthly Buchungen'!F2:F859,'P23+P24 monthly Buchungen'!D2:D859,$E46,'P23+P24 monthly Buchungen'!C2:C859,"&gt;="&amp;FU$4,'P23+P24 monthly Buchungen'!C2:C859,"&lt;"&amp;FU$5+1,'P23+P24 monthly Buchungen'!L2:L859,"Einnahmen")-SUMIFS('P23+P24 monthly Buchungen'!F2:F859,'P23+P24 monthly Buchungen'!D2:D859,$E46,'P23+P24 monthly Buchungen'!C2:C859,"&gt;="&amp;FU$4,'P23+P24 monthly Buchungen'!C2:C859,"&lt;"&amp;FU$5+1,'P23+P24 monthly Buchungen'!P2:P859,"Ausgaben"))</f>
        <v>0</v>
      </c>
      <c r="FV46" s="21"/>
      <c r="FY46" s="26">
        <f>-(SUMIFS('P23+P24 monthly Buchungen'!F2:F859,'P23+P24 monthly Buchungen'!D2:D859,$E46,'P23+P24 monthly Buchungen'!C2:C859,"&gt;="&amp;FY$4,'P23+P24 monthly Buchungen'!C2:C859,"&lt;"&amp;FY$5+1,'P23+P24 monthly Buchungen'!L2:L859,"Ausgaben")-SUMIFS('P23+P24 monthly Buchungen'!F2:F859,'P23+P24 monthly Buchungen'!D2:D859,$E46,'P23+P24 monthly Buchungen'!C2:C859,"&gt;="&amp;FY$4,'P23+P24 monthly Buchungen'!C2:C859,"&lt;"&amp;FY$5+1,'P23+P24 monthly Buchungen'!P2:P859,"Einnahmen")+SUMIFS('P23+P24 monthly Buchungen'!F2:F859,'P23+P24 monthly Buchungen'!D2:D859,$E46,'P23+P24 monthly Buchungen'!C2:C859,"&gt;="&amp;FY$4,'P23+P24 monthly Buchungen'!C2:C859,"&lt;"&amp;FY$5+1,'P23+P24 monthly Buchungen'!L2:L859,"Einnahmen")-SUMIFS('P23+P24 monthly Buchungen'!F2:F859,'P23+P24 monthly Buchungen'!D2:D859,$E46,'P23+P24 monthly Buchungen'!C2:C859,"&gt;="&amp;FY$4,'P23+P24 monthly Buchungen'!C2:C859,"&lt;"&amp;FY$5+1,'P23+P24 monthly Buchungen'!P2:P859,"Ausgaben"))</f>
        <v>0</v>
      </c>
      <c r="FZ46" s="21"/>
      <c r="GC46" s="26">
        <f>-(SUMIFS('P23+P24 monthly Buchungen'!F2:F859,'P23+P24 monthly Buchungen'!D2:D859,$E46,'P23+P24 monthly Buchungen'!C2:C859,"&gt;="&amp;GC$4,'P23+P24 monthly Buchungen'!C2:C859,"&lt;"&amp;GC$5+1,'P23+P24 monthly Buchungen'!L2:L859,"Ausgaben")-SUMIFS('P23+P24 monthly Buchungen'!F2:F859,'P23+P24 monthly Buchungen'!D2:D859,$E46,'P23+P24 monthly Buchungen'!C2:C859,"&gt;="&amp;GC$4,'P23+P24 monthly Buchungen'!C2:C859,"&lt;"&amp;GC$5+1,'P23+P24 monthly Buchungen'!P2:P859,"Einnahmen")+SUMIFS('P23+P24 monthly Buchungen'!F2:F859,'P23+P24 monthly Buchungen'!D2:D859,$E46,'P23+P24 monthly Buchungen'!C2:C859,"&gt;="&amp;GC$4,'P23+P24 monthly Buchungen'!C2:C859,"&lt;"&amp;GC$5+1,'P23+P24 monthly Buchungen'!L2:L859,"Einnahmen")-SUMIFS('P23+P24 monthly Buchungen'!F2:F859,'P23+P24 monthly Buchungen'!D2:D859,$E46,'P23+P24 monthly Buchungen'!C2:C859,"&gt;="&amp;GC$4,'P23+P24 monthly Buchungen'!C2:C859,"&lt;"&amp;GC$5+1,'P23+P24 monthly Buchungen'!P2:P859,"Ausgaben"))</f>
        <v>0</v>
      </c>
    </row>
    <row r="47" spans="2:185" x14ac:dyDescent="0.2">
      <c r="D47" t="s">
        <v>5877</v>
      </c>
      <c r="E47" t="s">
        <v>5878</v>
      </c>
      <c r="F47" s="21"/>
      <c r="I47" s="22"/>
      <c r="J47" s="21"/>
      <c r="M47" s="29">
        <v>38070</v>
      </c>
      <c r="N47" s="21"/>
      <c r="Q47" s="29">
        <v>38070</v>
      </c>
      <c r="R47" s="21"/>
      <c r="U47" s="26">
        <f>-(SUMIFS('P23+P24 monthly Buchungen'!F2:F859,'P23+P24 monthly Buchungen'!D2:D859,$E47,'P23+P24 monthly Buchungen'!C2:C859,"&gt;="&amp;U$4,'P23+P24 monthly Buchungen'!C2:C859,"&lt;"&amp;U$5+1,'P23+P24 monthly Buchungen'!L2:L859,"Ausgaben")-SUMIFS('P23+P24 monthly Buchungen'!F2:F859,'P23+P24 monthly Buchungen'!D2:D859,$E47,'P23+P24 monthly Buchungen'!C2:C859,"&gt;="&amp;U$4,'P23+P24 monthly Buchungen'!C2:C859,"&lt;"&amp;U$5+1,'P23+P24 monthly Buchungen'!P2:P859,"Einnahmen")+SUMIFS('P23+P24 monthly Buchungen'!F2:F859,'P23+P24 monthly Buchungen'!D2:D859,$E47,'P23+P24 monthly Buchungen'!C2:C859,"&gt;="&amp;U$4,'P23+P24 monthly Buchungen'!C2:C859,"&lt;"&amp;U$5+1,'P23+P24 monthly Buchungen'!L2:L859,"Einnahmen")-SUMIFS('P23+P24 monthly Buchungen'!F2:F859,'P23+P24 monthly Buchungen'!D2:D859,$E47,'P23+P24 monthly Buchungen'!C2:C859,"&gt;="&amp;U$4,'P23+P24 monthly Buchungen'!C2:C859,"&lt;"&amp;U$5+1,'P23+P24 monthly Buchungen'!P2:P859,"Ausgaben"))</f>
        <v>0</v>
      </c>
      <c r="V47" s="21"/>
      <c r="Y47" s="26">
        <f>-(SUMIFS('P23+P24 monthly Buchungen'!F2:F859,'P23+P24 monthly Buchungen'!D2:D859,$E47,'P23+P24 monthly Buchungen'!C2:C859,"&gt;="&amp;Y$4,'P23+P24 monthly Buchungen'!C2:C859,"&lt;"&amp;Y$5+1,'P23+P24 monthly Buchungen'!L2:L859,"Ausgaben")-SUMIFS('P23+P24 monthly Buchungen'!F2:F859,'P23+P24 monthly Buchungen'!D2:D859,$E47,'P23+P24 monthly Buchungen'!C2:C859,"&gt;="&amp;Y$4,'P23+P24 monthly Buchungen'!C2:C859,"&lt;"&amp;Y$5+1,'P23+P24 monthly Buchungen'!P2:P859,"Einnahmen")+SUMIFS('P23+P24 monthly Buchungen'!F2:F859,'P23+P24 monthly Buchungen'!D2:D859,$E47,'P23+P24 monthly Buchungen'!C2:C859,"&gt;="&amp;Y$4,'P23+P24 monthly Buchungen'!C2:C859,"&lt;"&amp;Y$5+1,'P23+P24 monthly Buchungen'!L2:L859,"Einnahmen")-SUMIFS('P23+P24 monthly Buchungen'!F2:F859,'P23+P24 monthly Buchungen'!D2:D859,$E47,'P23+P24 monthly Buchungen'!C2:C859,"&gt;="&amp;Y$4,'P23+P24 monthly Buchungen'!C2:C859,"&lt;"&amp;Y$5+1,'P23+P24 monthly Buchungen'!P2:P859,"Ausgaben"))</f>
        <v>0</v>
      </c>
      <c r="Z47" s="21"/>
      <c r="AC47" s="26">
        <f>-(SUMIFS('P23+P24 monthly Buchungen'!F2:F859,'P23+P24 monthly Buchungen'!D2:D859,$E47,'P23+P24 monthly Buchungen'!C2:C859,"&gt;="&amp;AC$4,'P23+P24 monthly Buchungen'!C2:C859,"&lt;"&amp;AC$5+1,'P23+P24 monthly Buchungen'!L2:L859,"Ausgaben")-SUMIFS('P23+P24 monthly Buchungen'!F2:F859,'P23+P24 monthly Buchungen'!D2:D859,$E47,'P23+P24 monthly Buchungen'!C2:C859,"&gt;="&amp;AC$4,'P23+P24 monthly Buchungen'!C2:C859,"&lt;"&amp;AC$5+1,'P23+P24 monthly Buchungen'!P2:P859,"Einnahmen")+SUMIFS('P23+P24 monthly Buchungen'!F2:F859,'P23+P24 monthly Buchungen'!D2:D859,$E47,'P23+P24 monthly Buchungen'!C2:C859,"&gt;="&amp;AC$4,'P23+P24 monthly Buchungen'!C2:C859,"&lt;"&amp;AC$5+1,'P23+P24 monthly Buchungen'!L2:L859,"Einnahmen")-SUMIFS('P23+P24 monthly Buchungen'!F2:F859,'P23+P24 monthly Buchungen'!D2:D859,$E47,'P23+P24 monthly Buchungen'!C2:C859,"&gt;="&amp;AC$4,'P23+P24 monthly Buchungen'!C2:C859,"&lt;"&amp;AC$5+1,'P23+P24 monthly Buchungen'!P2:P859,"Ausgaben"))</f>
        <v>0</v>
      </c>
      <c r="AD47" s="21"/>
      <c r="AG47" s="26">
        <f>-(SUMIFS('P23+P24 monthly Buchungen'!F2:F859,'P23+P24 monthly Buchungen'!D2:D859,$E47,'P23+P24 monthly Buchungen'!C2:C859,"&gt;="&amp;AG$4,'P23+P24 monthly Buchungen'!C2:C859,"&lt;"&amp;AG$5+1,'P23+P24 monthly Buchungen'!L2:L859,"Ausgaben")-SUMIFS('P23+P24 monthly Buchungen'!F2:F859,'P23+P24 monthly Buchungen'!D2:D859,$E47,'P23+P24 monthly Buchungen'!C2:C859,"&gt;="&amp;AG$4,'P23+P24 monthly Buchungen'!C2:C859,"&lt;"&amp;AG$5+1,'P23+P24 monthly Buchungen'!P2:P859,"Einnahmen")+SUMIFS('P23+P24 monthly Buchungen'!F2:F859,'P23+P24 monthly Buchungen'!D2:D859,$E47,'P23+P24 monthly Buchungen'!C2:C859,"&gt;="&amp;AG$4,'P23+P24 monthly Buchungen'!C2:C859,"&lt;"&amp;AG$5+1,'P23+P24 monthly Buchungen'!L2:L859,"Einnahmen")-SUMIFS('P23+P24 monthly Buchungen'!F2:F859,'P23+P24 monthly Buchungen'!D2:D859,$E47,'P23+P24 monthly Buchungen'!C2:C859,"&gt;="&amp;AG$4,'P23+P24 monthly Buchungen'!C2:C859,"&lt;"&amp;AG$5+1,'P23+P24 monthly Buchungen'!P2:P859,"Ausgaben"))</f>
        <v>0</v>
      </c>
      <c r="AH47" s="21"/>
      <c r="AK47" s="26">
        <f>-(SUMIFS('P23+P24 monthly Buchungen'!F2:F859,'P23+P24 monthly Buchungen'!D2:D859,$E47,'P23+P24 monthly Buchungen'!C2:C859,"&gt;="&amp;AK$4,'P23+P24 monthly Buchungen'!C2:C859,"&lt;"&amp;AK$5+1,'P23+P24 monthly Buchungen'!L2:L859,"Ausgaben")-SUMIFS('P23+P24 monthly Buchungen'!F2:F859,'P23+P24 monthly Buchungen'!D2:D859,$E47,'P23+P24 monthly Buchungen'!C2:C859,"&gt;="&amp;AK$4,'P23+P24 monthly Buchungen'!C2:C859,"&lt;"&amp;AK$5+1,'P23+P24 monthly Buchungen'!P2:P859,"Einnahmen")+SUMIFS('P23+P24 monthly Buchungen'!F2:F859,'P23+P24 monthly Buchungen'!D2:D859,$E47,'P23+P24 monthly Buchungen'!C2:C859,"&gt;="&amp;AK$4,'P23+P24 monthly Buchungen'!C2:C859,"&lt;"&amp;AK$5+1,'P23+P24 monthly Buchungen'!L2:L859,"Einnahmen")-SUMIFS('P23+P24 monthly Buchungen'!F2:F859,'P23+P24 monthly Buchungen'!D2:D859,$E47,'P23+P24 monthly Buchungen'!C2:C859,"&gt;="&amp;AK$4,'P23+P24 monthly Buchungen'!C2:C859,"&lt;"&amp;AK$5+1,'P23+P24 monthly Buchungen'!P2:P859,"Ausgaben"))</f>
        <v>0</v>
      </c>
      <c r="AL47" s="21"/>
      <c r="AO47" s="26">
        <f>-(SUMIFS('P23+P24 monthly Buchungen'!F2:F859,'P23+P24 monthly Buchungen'!D2:D859,$E47,'P23+P24 monthly Buchungen'!C2:C859,"&gt;="&amp;AO$4,'P23+P24 monthly Buchungen'!C2:C859,"&lt;"&amp;AO$5+1,'P23+P24 monthly Buchungen'!L2:L859,"Ausgaben")-SUMIFS('P23+P24 monthly Buchungen'!F2:F859,'P23+P24 monthly Buchungen'!D2:D859,$E47,'P23+P24 monthly Buchungen'!C2:C859,"&gt;="&amp;AO$4,'P23+P24 monthly Buchungen'!C2:C859,"&lt;"&amp;AO$5+1,'P23+P24 monthly Buchungen'!P2:P859,"Einnahmen")+SUMIFS('P23+P24 monthly Buchungen'!F2:F859,'P23+P24 monthly Buchungen'!D2:D859,$E47,'P23+P24 monthly Buchungen'!C2:C859,"&gt;="&amp;AO$4,'P23+P24 monthly Buchungen'!C2:C859,"&lt;"&amp;AO$5+1,'P23+P24 monthly Buchungen'!L2:L859,"Einnahmen")-SUMIFS('P23+P24 monthly Buchungen'!F2:F859,'P23+P24 monthly Buchungen'!D2:D859,$E47,'P23+P24 monthly Buchungen'!C2:C859,"&gt;="&amp;AO$4,'P23+P24 monthly Buchungen'!C2:C859,"&lt;"&amp;AO$5+1,'P23+P24 monthly Buchungen'!P2:P859,"Ausgaben"))</f>
        <v>0</v>
      </c>
      <c r="AP47" s="21"/>
      <c r="AS47" s="26">
        <f>-(SUMIFS('P23+P24 monthly Buchungen'!F2:F859,'P23+P24 monthly Buchungen'!D2:D859,$E47,'P23+P24 monthly Buchungen'!C2:C859,"&gt;="&amp;AS$4,'P23+P24 monthly Buchungen'!C2:C859,"&lt;"&amp;AS$5+1,'P23+P24 monthly Buchungen'!L2:L859,"Ausgaben")-SUMIFS('P23+P24 monthly Buchungen'!F2:F859,'P23+P24 monthly Buchungen'!D2:D859,$E47,'P23+P24 monthly Buchungen'!C2:C859,"&gt;="&amp;AS$4,'P23+P24 monthly Buchungen'!C2:C859,"&lt;"&amp;AS$5+1,'P23+P24 monthly Buchungen'!P2:P859,"Einnahmen")+SUMIFS('P23+P24 monthly Buchungen'!F2:F859,'P23+P24 monthly Buchungen'!D2:D859,$E47,'P23+P24 monthly Buchungen'!C2:C859,"&gt;="&amp;AS$4,'P23+P24 monthly Buchungen'!C2:C859,"&lt;"&amp;AS$5+1,'P23+P24 monthly Buchungen'!L2:L859,"Einnahmen")-SUMIFS('P23+P24 monthly Buchungen'!F2:F859,'P23+P24 monthly Buchungen'!D2:D859,$E47,'P23+P24 monthly Buchungen'!C2:C859,"&gt;="&amp;AS$4,'P23+P24 monthly Buchungen'!C2:C859,"&lt;"&amp;AS$5+1,'P23+P24 monthly Buchungen'!P2:P859,"Ausgaben"))</f>
        <v>0</v>
      </c>
      <c r="AT47" s="21"/>
      <c r="AW47" s="26">
        <f>-(SUMIFS('P23+P24 monthly Buchungen'!F2:F859,'P23+P24 monthly Buchungen'!D2:D859,$E47,'P23+P24 monthly Buchungen'!C2:C859,"&gt;="&amp;AW$4,'P23+P24 monthly Buchungen'!C2:C859,"&lt;"&amp;AW$5+1,'P23+P24 monthly Buchungen'!L2:L859,"Ausgaben")-SUMIFS('P23+P24 monthly Buchungen'!F2:F859,'P23+P24 monthly Buchungen'!D2:D859,$E47,'P23+P24 monthly Buchungen'!C2:C859,"&gt;="&amp;AW$4,'P23+P24 monthly Buchungen'!C2:C859,"&lt;"&amp;AW$5+1,'P23+P24 monthly Buchungen'!P2:P859,"Einnahmen")+SUMIFS('P23+P24 monthly Buchungen'!F2:F859,'P23+P24 monthly Buchungen'!D2:D859,$E47,'P23+P24 monthly Buchungen'!C2:C859,"&gt;="&amp;AW$4,'P23+P24 monthly Buchungen'!C2:C859,"&lt;"&amp;AW$5+1,'P23+P24 monthly Buchungen'!L2:L859,"Einnahmen")-SUMIFS('P23+P24 monthly Buchungen'!F2:F859,'P23+P24 monthly Buchungen'!D2:D859,$E47,'P23+P24 monthly Buchungen'!C2:C859,"&gt;="&amp;AW$4,'P23+P24 monthly Buchungen'!C2:C859,"&lt;"&amp;AW$5+1,'P23+P24 monthly Buchungen'!P2:P859,"Ausgaben"))</f>
        <v>0</v>
      </c>
      <c r="AX47" s="21"/>
      <c r="BA47" s="26">
        <f>-(SUMIFS('P23+P24 monthly Buchungen'!F2:F859,'P23+P24 monthly Buchungen'!D2:D859,$E47,'P23+P24 monthly Buchungen'!C2:C859,"&gt;="&amp;BA$4,'P23+P24 monthly Buchungen'!C2:C859,"&lt;"&amp;BA$5+1,'P23+P24 monthly Buchungen'!L2:L859,"Ausgaben")-SUMIFS('P23+P24 monthly Buchungen'!F2:F859,'P23+P24 monthly Buchungen'!D2:D859,$E47,'P23+P24 monthly Buchungen'!C2:C859,"&gt;="&amp;BA$4,'P23+P24 monthly Buchungen'!C2:C859,"&lt;"&amp;BA$5+1,'P23+P24 monthly Buchungen'!P2:P859,"Einnahmen")+SUMIFS('P23+P24 monthly Buchungen'!F2:F859,'P23+P24 monthly Buchungen'!D2:D859,$E47,'P23+P24 monthly Buchungen'!C2:C859,"&gt;="&amp;BA$4,'P23+P24 monthly Buchungen'!C2:C859,"&lt;"&amp;BA$5+1,'P23+P24 monthly Buchungen'!L2:L859,"Einnahmen")-SUMIFS('P23+P24 monthly Buchungen'!F2:F859,'P23+P24 monthly Buchungen'!D2:D859,$E47,'P23+P24 monthly Buchungen'!C2:C859,"&gt;="&amp;BA$4,'P23+P24 monthly Buchungen'!C2:C859,"&lt;"&amp;BA$5+1,'P23+P24 monthly Buchungen'!P2:P859,"Ausgaben"))</f>
        <v>0</v>
      </c>
      <c r="BB47" s="21"/>
      <c r="BE47" s="26">
        <f>-(SUMIFS('P23+P24 monthly Buchungen'!F2:F859,'P23+P24 monthly Buchungen'!D2:D859,$E47,'P23+P24 monthly Buchungen'!C2:C859,"&gt;="&amp;BE$4,'P23+P24 monthly Buchungen'!C2:C859,"&lt;"&amp;BE$5+1,'P23+P24 monthly Buchungen'!L2:L859,"Ausgaben")-SUMIFS('P23+P24 monthly Buchungen'!F2:F859,'P23+P24 monthly Buchungen'!D2:D859,$E47,'P23+P24 monthly Buchungen'!C2:C859,"&gt;="&amp;BE$4,'P23+P24 monthly Buchungen'!C2:C859,"&lt;"&amp;BE$5+1,'P23+P24 monthly Buchungen'!P2:P859,"Einnahmen")+SUMIFS('P23+P24 monthly Buchungen'!F2:F859,'P23+P24 monthly Buchungen'!D2:D859,$E47,'P23+P24 monthly Buchungen'!C2:C859,"&gt;="&amp;BE$4,'P23+P24 monthly Buchungen'!C2:C859,"&lt;"&amp;BE$5+1,'P23+P24 monthly Buchungen'!L2:L859,"Einnahmen")-SUMIFS('P23+P24 monthly Buchungen'!F2:F859,'P23+P24 monthly Buchungen'!D2:D859,$E47,'P23+P24 monthly Buchungen'!C2:C859,"&gt;="&amp;BE$4,'P23+P24 monthly Buchungen'!C2:C859,"&lt;"&amp;BE$5+1,'P23+P24 monthly Buchungen'!P2:P859,"Ausgaben"))</f>
        <v>0</v>
      </c>
      <c r="BF47" s="21"/>
      <c r="BI47" s="26">
        <f>-(SUMIFS('P23+P24 monthly Buchungen'!F2:F859,'P23+P24 monthly Buchungen'!D2:D859,$E47,'P23+P24 monthly Buchungen'!C2:C859,"&gt;="&amp;BI$4,'P23+P24 monthly Buchungen'!C2:C859,"&lt;"&amp;BI$5+1,'P23+P24 monthly Buchungen'!L2:L859,"Ausgaben")-SUMIFS('P23+P24 monthly Buchungen'!F2:F859,'P23+P24 monthly Buchungen'!D2:D859,$E47,'P23+P24 monthly Buchungen'!C2:C859,"&gt;="&amp;BI$4,'P23+P24 monthly Buchungen'!C2:C859,"&lt;"&amp;BI$5+1,'P23+P24 monthly Buchungen'!P2:P859,"Einnahmen")+SUMIFS('P23+P24 monthly Buchungen'!F2:F859,'P23+P24 monthly Buchungen'!D2:D859,$E47,'P23+P24 monthly Buchungen'!C2:C859,"&gt;="&amp;BI$4,'P23+P24 monthly Buchungen'!C2:C859,"&lt;"&amp;BI$5+1,'P23+P24 monthly Buchungen'!L2:L859,"Einnahmen")-SUMIFS('P23+P24 monthly Buchungen'!F2:F859,'P23+P24 monthly Buchungen'!D2:D859,$E47,'P23+P24 monthly Buchungen'!C2:C859,"&gt;="&amp;BI$4,'P23+P24 monthly Buchungen'!C2:C859,"&lt;"&amp;BI$5+1,'P23+P24 monthly Buchungen'!P2:P859,"Ausgaben"))</f>
        <v>0</v>
      </c>
      <c r="BJ47" s="21"/>
      <c r="BM47" s="26">
        <f>-(SUMIFS('P23+P24 monthly Buchungen'!F2:F859,'P23+P24 monthly Buchungen'!D2:D859,$E47,'P23+P24 monthly Buchungen'!C2:C859,"&gt;="&amp;BM$4,'P23+P24 monthly Buchungen'!C2:C859,"&lt;"&amp;BM$5+1,'P23+P24 monthly Buchungen'!L2:L859,"Ausgaben")-SUMIFS('P23+P24 monthly Buchungen'!F2:F859,'P23+P24 monthly Buchungen'!D2:D859,$E47,'P23+P24 monthly Buchungen'!C2:C859,"&gt;="&amp;BM$4,'P23+P24 monthly Buchungen'!C2:C859,"&lt;"&amp;BM$5+1,'P23+P24 monthly Buchungen'!P2:P859,"Einnahmen")+SUMIFS('P23+P24 monthly Buchungen'!F2:F859,'P23+P24 monthly Buchungen'!D2:D859,$E47,'P23+P24 monthly Buchungen'!C2:C859,"&gt;="&amp;BM$4,'P23+P24 monthly Buchungen'!C2:C859,"&lt;"&amp;BM$5+1,'P23+P24 monthly Buchungen'!L2:L859,"Einnahmen")-SUMIFS('P23+P24 monthly Buchungen'!F2:F859,'P23+P24 monthly Buchungen'!D2:D859,$E47,'P23+P24 monthly Buchungen'!C2:C859,"&gt;="&amp;BM$4,'P23+P24 monthly Buchungen'!C2:C859,"&lt;"&amp;BM$5+1,'P23+P24 monthly Buchungen'!P2:P859,"Ausgaben"))</f>
        <v>0</v>
      </c>
      <c r="BN47" s="21"/>
      <c r="BQ47" s="26">
        <f>-(SUMIFS('P23+P24 monthly Buchungen'!F2:F859,'P23+P24 monthly Buchungen'!D2:D859,$E47,'P23+P24 monthly Buchungen'!C2:C859,"&gt;="&amp;BQ$4,'P23+P24 monthly Buchungen'!C2:C859,"&lt;"&amp;BQ$5+1,'P23+P24 monthly Buchungen'!L2:L859,"Ausgaben")-SUMIFS('P23+P24 monthly Buchungen'!F2:F859,'P23+P24 monthly Buchungen'!D2:D859,$E47,'P23+P24 monthly Buchungen'!C2:C859,"&gt;="&amp;BQ$4,'P23+P24 monthly Buchungen'!C2:C859,"&lt;"&amp;BQ$5+1,'P23+P24 monthly Buchungen'!P2:P859,"Einnahmen")+SUMIFS('P23+P24 monthly Buchungen'!F2:F859,'P23+P24 monthly Buchungen'!D2:D859,$E47,'P23+P24 monthly Buchungen'!C2:C859,"&gt;="&amp;BQ$4,'P23+P24 monthly Buchungen'!C2:C859,"&lt;"&amp;BQ$5+1,'P23+P24 monthly Buchungen'!L2:L859,"Einnahmen")-SUMIFS('P23+P24 monthly Buchungen'!F2:F859,'P23+P24 monthly Buchungen'!D2:D859,$E47,'P23+P24 monthly Buchungen'!C2:C859,"&gt;="&amp;BQ$4,'P23+P24 monthly Buchungen'!C2:C859,"&lt;"&amp;BQ$5+1,'P23+P24 monthly Buchungen'!P2:P859,"Ausgaben"))</f>
        <v>0</v>
      </c>
      <c r="BR47" s="21"/>
      <c r="BU47" s="29">
        <v>40310</v>
      </c>
      <c r="BV47" s="21"/>
      <c r="BY47" s="29">
        <v>40310</v>
      </c>
      <c r="BZ47" s="21"/>
      <c r="CC47" s="26">
        <f>-(SUMIFS('P23+P24 monthly Buchungen'!F2:F859,'P23+P24 monthly Buchungen'!D2:D859,$E47,'P23+P24 monthly Buchungen'!C2:C859,"&gt;="&amp;CC$4,'P23+P24 monthly Buchungen'!C2:C859,"&lt;"&amp;CC$5+1,'P23+P24 monthly Buchungen'!L2:L859,"Ausgaben")-SUMIFS('P23+P24 monthly Buchungen'!F2:F859,'P23+P24 monthly Buchungen'!D2:D859,$E47,'P23+P24 monthly Buchungen'!C2:C859,"&gt;="&amp;CC$4,'P23+P24 monthly Buchungen'!C2:C859,"&lt;"&amp;CC$5+1,'P23+P24 monthly Buchungen'!P2:P859,"Einnahmen")+SUMIFS('P23+P24 monthly Buchungen'!F2:F859,'P23+P24 monthly Buchungen'!D2:D859,$E47,'P23+P24 monthly Buchungen'!C2:C859,"&gt;="&amp;CC$4,'P23+P24 monthly Buchungen'!C2:C859,"&lt;"&amp;CC$5+1,'P23+P24 monthly Buchungen'!L2:L859,"Einnahmen")-SUMIFS('P23+P24 monthly Buchungen'!F2:F859,'P23+P24 monthly Buchungen'!D2:D859,$E47,'P23+P24 monthly Buchungen'!C2:C859,"&gt;="&amp;CC$4,'P23+P24 monthly Buchungen'!C2:C859,"&lt;"&amp;CC$5+1,'P23+P24 monthly Buchungen'!P2:P859,"Ausgaben"))</f>
        <v>0</v>
      </c>
      <c r="CD47" s="21"/>
      <c r="CG47" s="26">
        <f>-(SUMIFS('P23+P24 monthly Buchungen'!F2:F859,'P23+P24 monthly Buchungen'!D2:D859,$E47,'P23+P24 monthly Buchungen'!C2:C859,"&gt;="&amp;CG$4,'P23+P24 monthly Buchungen'!C2:C859,"&lt;"&amp;CG$5+1,'P23+P24 monthly Buchungen'!L2:L859,"Ausgaben")-SUMIFS('P23+P24 monthly Buchungen'!F2:F859,'P23+P24 monthly Buchungen'!D2:D859,$E47,'P23+P24 monthly Buchungen'!C2:C859,"&gt;="&amp;CG$4,'P23+P24 monthly Buchungen'!C2:C859,"&lt;"&amp;CG$5+1,'P23+P24 monthly Buchungen'!P2:P859,"Einnahmen")+SUMIFS('P23+P24 monthly Buchungen'!F2:F859,'P23+P24 monthly Buchungen'!D2:D859,$E47,'P23+P24 monthly Buchungen'!C2:C859,"&gt;="&amp;CG$4,'P23+P24 monthly Buchungen'!C2:C859,"&lt;"&amp;CG$5+1,'P23+P24 monthly Buchungen'!L2:L859,"Einnahmen")-SUMIFS('P23+P24 monthly Buchungen'!F2:F859,'P23+P24 monthly Buchungen'!D2:D859,$E47,'P23+P24 monthly Buchungen'!C2:C859,"&gt;="&amp;CG$4,'P23+P24 monthly Buchungen'!C2:C859,"&lt;"&amp;CG$5+1,'P23+P24 monthly Buchungen'!P2:P859,"Ausgaben"))</f>
        <v>0</v>
      </c>
      <c r="CH47" s="21"/>
      <c r="CK47" s="26">
        <f>-(SUMIFS('P23+P24 monthly Buchungen'!F2:F859,'P23+P24 monthly Buchungen'!D2:D859,$E47,'P23+P24 monthly Buchungen'!C2:C859,"&gt;="&amp;CK$4,'P23+P24 monthly Buchungen'!C2:C859,"&lt;"&amp;CK$5+1,'P23+P24 monthly Buchungen'!L2:L859,"Ausgaben")-SUMIFS('P23+P24 monthly Buchungen'!F2:F859,'P23+P24 monthly Buchungen'!D2:D859,$E47,'P23+P24 monthly Buchungen'!C2:C859,"&gt;="&amp;CK$4,'P23+P24 monthly Buchungen'!C2:C859,"&lt;"&amp;CK$5+1,'P23+P24 monthly Buchungen'!P2:P859,"Einnahmen")+SUMIFS('P23+P24 monthly Buchungen'!F2:F859,'P23+P24 monthly Buchungen'!D2:D859,$E47,'P23+P24 monthly Buchungen'!C2:C859,"&gt;="&amp;CK$4,'P23+P24 monthly Buchungen'!C2:C859,"&lt;"&amp;CK$5+1,'P23+P24 monthly Buchungen'!L2:L859,"Einnahmen")-SUMIFS('P23+P24 monthly Buchungen'!F2:F859,'P23+P24 monthly Buchungen'!D2:D859,$E47,'P23+P24 monthly Buchungen'!C2:C859,"&gt;="&amp;CK$4,'P23+P24 monthly Buchungen'!C2:C859,"&lt;"&amp;CK$5+1,'P23+P24 monthly Buchungen'!P2:P859,"Ausgaben"))</f>
        <v>0</v>
      </c>
      <c r="CL47" s="21"/>
      <c r="CO47" s="26">
        <f>-(SUMIFS('P23+P24 monthly Buchungen'!F2:F859,'P23+P24 monthly Buchungen'!D2:D859,$E47,'P23+P24 monthly Buchungen'!C2:C859,"&gt;="&amp;CO$4,'P23+P24 monthly Buchungen'!C2:C859,"&lt;"&amp;CO$5+1,'P23+P24 monthly Buchungen'!L2:L859,"Ausgaben")-SUMIFS('P23+P24 monthly Buchungen'!F2:F859,'P23+P24 monthly Buchungen'!D2:D859,$E47,'P23+P24 monthly Buchungen'!C2:C859,"&gt;="&amp;CO$4,'P23+P24 monthly Buchungen'!C2:C859,"&lt;"&amp;CO$5+1,'P23+P24 monthly Buchungen'!P2:P859,"Einnahmen")+SUMIFS('P23+P24 monthly Buchungen'!F2:F859,'P23+P24 monthly Buchungen'!D2:D859,$E47,'P23+P24 monthly Buchungen'!C2:C859,"&gt;="&amp;CO$4,'P23+P24 monthly Buchungen'!C2:C859,"&lt;"&amp;CO$5+1,'P23+P24 monthly Buchungen'!L2:L859,"Einnahmen")-SUMIFS('P23+P24 monthly Buchungen'!F2:F859,'P23+P24 monthly Buchungen'!D2:D859,$E47,'P23+P24 monthly Buchungen'!C2:C859,"&gt;="&amp;CO$4,'P23+P24 monthly Buchungen'!C2:C859,"&lt;"&amp;CO$5+1,'P23+P24 monthly Buchungen'!P2:P859,"Ausgaben"))</f>
        <v>0</v>
      </c>
      <c r="CP47" s="21"/>
      <c r="CS47" s="26">
        <f>-(SUMIFS('P23+P24 monthly Buchungen'!F2:F859,'P23+P24 monthly Buchungen'!D2:D859,$E47,'P23+P24 monthly Buchungen'!C2:C859,"&gt;="&amp;CS$4,'P23+P24 monthly Buchungen'!C2:C859,"&lt;"&amp;CS$5+1,'P23+P24 monthly Buchungen'!L2:L859,"Ausgaben")-SUMIFS('P23+P24 monthly Buchungen'!F2:F859,'P23+P24 monthly Buchungen'!D2:D859,$E47,'P23+P24 monthly Buchungen'!C2:C859,"&gt;="&amp;CS$4,'P23+P24 monthly Buchungen'!C2:C859,"&lt;"&amp;CS$5+1,'P23+P24 monthly Buchungen'!P2:P859,"Einnahmen")+SUMIFS('P23+P24 monthly Buchungen'!F2:F859,'P23+P24 monthly Buchungen'!D2:D859,$E47,'P23+P24 monthly Buchungen'!C2:C859,"&gt;="&amp;CS$4,'P23+P24 monthly Buchungen'!C2:C859,"&lt;"&amp;CS$5+1,'P23+P24 monthly Buchungen'!L2:L859,"Einnahmen")-SUMIFS('P23+P24 monthly Buchungen'!F2:F859,'P23+P24 monthly Buchungen'!D2:D859,$E47,'P23+P24 monthly Buchungen'!C2:C859,"&gt;="&amp;CS$4,'P23+P24 monthly Buchungen'!C2:C859,"&lt;"&amp;CS$5+1,'P23+P24 monthly Buchungen'!P2:P859,"Ausgaben"))</f>
        <v>0</v>
      </c>
      <c r="CT47" s="21"/>
      <c r="CW47" s="26">
        <f>-(SUMIFS('P23+P24 monthly Buchungen'!F2:F859,'P23+P24 monthly Buchungen'!D2:D859,$E47,'P23+P24 monthly Buchungen'!C2:C859,"&gt;="&amp;CW$4,'P23+P24 monthly Buchungen'!C2:C859,"&lt;"&amp;CW$5+1,'P23+P24 monthly Buchungen'!L2:L859,"Ausgaben")-SUMIFS('P23+P24 monthly Buchungen'!F2:F859,'P23+P24 monthly Buchungen'!D2:D859,$E47,'P23+P24 monthly Buchungen'!C2:C859,"&gt;="&amp;CW$4,'P23+P24 monthly Buchungen'!C2:C859,"&lt;"&amp;CW$5+1,'P23+P24 monthly Buchungen'!P2:P859,"Einnahmen")+SUMIFS('P23+P24 monthly Buchungen'!F2:F859,'P23+P24 monthly Buchungen'!D2:D859,$E47,'P23+P24 monthly Buchungen'!C2:C859,"&gt;="&amp;CW$4,'P23+P24 monthly Buchungen'!C2:C859,"&lt;"&amp;CW$5+1,'P23+P24 monthly Buchungen'!L2:L859,"Einnahmen")-SUMIFS('P23+P24 monthly Buchungen'!F2:F859,'P23+P24 monthly Buchungen'!D2:D859,$E47,'P23+P24 monthly Buchungen'!C2:C859,"&gt;="&amp;CW$4,'P23+P24 monthly Buchungen'!C2:C859,"&lt;"&amp;CW$5+1,'P23+P24 monthly Buchungen'!P2:P859,"Ausgaben"))</f>
        <v>0</v>
      </c>
      <c r="CX47" s="21"/>
      <c r="DA47" s="26">
        <f>-(SUMIFS('P23+P24 monthly Buchungen'!F2:F859,'P23+P24 monthly Buchungen'!D2:D859,$E47,'P23+P24 monthly Buchungen'!C2:C859,"&gt;="&amp;DA$4,'P23+P24 monthly Buchungen'!C2:C859,"&lt;"&amp;DA$5+1,'P23+P24 monthly Buchungen'!L2:L859,"Ausgaben")-SUMIFS('P23+P24 monthly Buchungen'!F2:F859,'P23+P24 monthly Buchungen'!D2:D859,$E47,'P23+P24 monthly Buchungen'!C2:C859,"&gt;="&amp;DA$4,'P23+P24 monthly Buchungen'!C2:C859,"&lt;"&amp;DA$5+1,'P23+P24 monthly Buchungen'!P2:P859,"Einnahmen")+SUMIFS('P23+P24 monthly Buchungen'!F2:F859,'P23+P24 monthly Buchungen'!D2:D859,$E47,'P23+P24 monthly Buchungen'!C2:C859,"&gt;="&amp;DA$4,'P23+P24 monthly Buchungen'!C2:C859,"&lt;"&amp;DA$5+1,'P23+P24 monthly Buchungen'!L2:L859,"Einnahmen")-SUMIFS('P23+P24 monthly Buchungen'!F2:F859,'P23+P24 monthly Buchungen'!D2:D859,$E47,'P23+P24 monthly Buchungen'!C2:C859,"&gt;="&amp;DA$4,'P23+P24 monthly Buchungen'!C2:C859,"&lt;"&amp;DA$5+1,'P23+P24 monthly Buchungen'!P2:P859,"Ausgaben"))</f>
        <v>0</v>
      </c>
      <c r="DB47" s="21"/>
      <c r="DE47" s="26">
        <f>-(SUMIFS('P23+P24 monthly Buchungen'!F2:F859,'P23+P24 monthly Buchungen'!D2:D859,$E47,'P23+P24 monthly Buchungen'!C2:C859,"&gt;="&amp;DE$4,'P23+P24 monthly Buchungen'!C2:C859,"&lt;"&amp;DE$5+1,'P23+P24 monthly Buchungen'!L2:L859,"Ausgaben")-SUMIFS('P23+P24 monthly Buchungen'!F2:F859,'P23+P24 monthly Buchungen'!D2:D859,$E47,'P23+P24 monthly Buchungen'!C2:C859,"&gt;="&amp;DE$4,'P23+P24 monthly Buchungen'!C2:C859,"&lt;"&amp;DE$5+1,'P23+P24 monthly Buchungen'!P2:P859,"Einnahmen")+SUMIFS('P23+P24 monthly Buchungen'!F2:F859,'P23+P24 monthly Buchungen'!D2:D859,$E47,'P23+P24 monthly Buchungen'!C2:C859,"&gt;="&amp;DE$4,'P23+P24 monthly Buchungen'!C2:C859,"&lt;"&amp;DE$5+1,'P23+P24 monthly Buchungen'!L2:L859,"Einnahmen")-SUMIFS('P23+P24 monthly Buchungen'!F2:F859,'P23+P24 monthly Buchungen'!D2:D859,$E47,'P23+P24 monthly Buchungen'!C2:C859,"&gt;="&amp;DE$4,'P23+P24 monthly Buchungen'!C2:C859,"&lt;"&amp;DE$5+1,'P23+P24 monthly Buchungen'!P2:P859,"Ausgaben"))</f>
        <v>0</v>
      </c>
      <c r="DF47" s="21"/>
      <c r="DI47" s="26">
        <f>-(SUMIFS('P23+P24 monthly Buchungen'!F2:F859,'P23+P24 monthly Buchungen'!D2:D859,$E47,'P23+P24 monthly Buchungen'!C2:C859,"&gt;="&amp;DI$4,'P23+P24 monthly Buchungen'!C2:C859,"&lt;"&amp;DI$5+1,'P23+P24 monthly Buchungen'!L2:L859,"Ausgaben")-SUMIFS('P23+P24 monthly Buchungen'!F2:F859,'P23+P24 monthly Buchungen'!D2:D859,$E47,'P23+P24 monthly Buchungen'!C2:C859,"&gt;="&amp;DI$4,'P23+P24 monthly Buchungen'!C2:C859,"&lt;"&amp;DI$5+1,'P23+P24 monthly Buchungen'!P2:P859,"Einnahmen")+SUMIFS('P23+P24 monthly Buchungen'!F2:F859,'P23+P24 monthly Buchungen'!D2:D859,$E47,'P23+P24 monthly Buchungen'!C2:C859,"&gt;="&amp;DI$4,'P23+P24 monthly Buchungen'!C2:C859,"&lt;"&amp;DI$5+1,'P23+P24 monthly Buchungen'!L2:L859,"Einnahmen")-SUMIFS('P23+P24 monthly Buchungen'!F2:F859,'P23+P24 monthly Buchungen'!D2:D859,$E47,'P23+P24 monthly Buchungen'!C2:C859,"&gt;="&amp;DI$4,'P23+P24 monthly Buchungen'!C2:C859,"&lt;"&amp;DI$5+1,'P23+P24 monthly Buchungen'!P2:P859,"Ausgaben"))</f>
        <v>0</v>
      </c>
      <c r="DJ47" s="21"/>
      <c r="DM47" s="26">
        <f>-(SUMIFS('P23+P24 monthly Buchungen'!F2:F859,'P23+P24 monthly Buchungen'!D2:D859,$E47,'P23+P24 monthly Buchungen'!C2:C859,"&gt;="&amp;DM$4,'P23+P24 monthly Buchungen'!C2:C859,"&lt;"&amp;DM$5+1,'P23+P24 monthly Buchungen'!L2:L859,"Ausgaben")-SUMIFS('P23+P24 monthly Buchungen'!F2:F859,'P23+P24 monthly Buchungen'!D2:D859,$E47,'P23+P24 monthly Buchungen'!C2:C859,"&gt;="&amp;DM$4,'P23+P24 monthly Buchungen'!C2:C859,"&lt;"&amp;DM$5+1,'P23+P24 monthly Buchungen'!P2:P859,"Einnahmen")+SUMIFS('P23+P24 monthly Buchungen'!F2:F859,'P23+P24 monthly Buchungen'!D2:D859,$E47,'P23+P24 monthly Buchungen'!C2:C859,"&gt;="&amp;DM$4,'P23+P24 monthly Buchungen'!C2:C859,"&lt;"&amp;DM$5+1,'P23+P24 monthly Buchungen'!L2:L859,"Einnahmen")-SUMIFS('P23+P24 monthly Buchungen'!F2:F859,'P23+P24 monthly Buchungen'!D2:D859,$E47,'P23+P24 monthly Buchungen'!C2:C859,"&gt;="&amp;DM$4,'P23+P24 monthly Buchungen'!C2:C859,"&lt;"&amp;DM$5+1,'P23+P24 monthly Buchungen'!P2:P859,"Ausgaben"))</f>
        <v>0</v>
      </c>
      <c r="DN47" s="21"/>
      <c r="DQ47" s="26">
        <f>-(SUMIFS('P23+P24 monthly Buchungen'!F2:F859,'P23+P24 monthly Buchungen'!D2:D859,$E47,'P23+P24 monthly Buchungen'!C2:C859,"&gt;="&amp;DQ$4,'P23+P24 monthly Buchungen'!C2:C859,"&lt;"&amp;DQ$5+1,'P23+P24 monthly Buchungen'!L2:L859,"Ausgaben")-SUMIFS('P23+P24 monthly Buchungen'!F2:F859,'P23+P24 monthly Buchungen'!D2:D859,$E47,'P23+P24 monthly Buchungen'!C2:C859,"&gt;="&amp;DQ$4,'P23+P24 monthly Buchungen'!C2:C859,"&lt;"&amp;DQ$5+1,'P23+P24 monthly Buchungen'!P2:P859,"Einnahmen")+SUMIFS('P23+P24 monthly Buchungen'!F2:F859,'P23+P24 monthly Buchungen'!D2:D859,$E47,'P23+P24 monthly Buchungen'!C2:C859,"&gt;="&amp;DQ$4,'P23+P24 monthly Buchungen'!C2:C859,"&lt;"&amp;DQ$5+1,'P23+P24 monthly Buchungen'!L2:L859,"Einnahmen")-SUMIFS('P23+P24 monthly Buchungen'!F2:F859,'P23+P24 monthly Buchungen'!D2:D859,$E47,'P23+P24 monthly Buchungen'!C2:C859,"&gt;="&amp;DQ$4,'P23+P24 monthly Buchungen'!C2:C859,"&lt;"&amp;DQ$5+1,'P23+P24 monthly Buchungen'!P2:P859,"Ausgaben"))</f>
        <v>0</v>
      </c>
      <c r="DR47" s="21"/>
      <c r="DU47" s="26">
        <f>-(SUMIFS('P23+P24 monthly Buchungen'!F2:F859,'P23+P24 monthly Buchungen'!D2:D859,$E47,'P23+P24 monthly Buchungen'!C2:C859,"&gt;="&amp;DU$4,'P23+P24 monthly Buchungen'!C2:C859,"&lt;"&amp;DU$5+1,'P23+P24 monthly Buchungen'!L2:L859,"Ausgaben")-SUMIFS('P23+P24 monthly Buchungen'!F2:F859,'P23+P24 monthly Buchungen'!D2:D859,$E47,'P23+P24 monthly Buchungen'!C2:C859,"&gt;="&amp;DU$4,'P23+P24 monthly Buchungen'!C2:C859,"&lt;"&amp;DU$5+1,'P23+P24 monthly Buchungen'!P2:P859,"Einnahmen")+SUMIFS('P23+P24 monthly Buchungen'!F2:F859,'P23+P24 monthly Buchungen'!D2:D859,$E47,'P23+P24 monthly Buchungen'!C2:C859,"&gt;="&amp;DU$4,'P23+P24 monthly Buchungen'!C2:C859,"&lt;"&amp;DU$5+1,'P23+P24 monthly Buchungen'!L2:L859,"Einnahmen")-SUMIFS('P23+P24 monthly Buchungen'!F2:F859,'P23+P24 monthly Buchungen'!D2:D859,$E47,'P23+P24 monthly Buchungen'!C2:C859,"&gt;="&amp;DU$4,'P23+P24 monthly Buchungen'!C2:C859,"&lt;"&amp;DU$5+1,'P23+P24 monthly Buchungen'!P2:P859,"Ausgaben"))</f>
        <v>0</v>
      </c>
      <c r="DV47" s="21"/>
      <c r="DY47" s="29">
        <v>44040</v>
      </c>
      <c r="DZ47" s="21"/>
      <c r="EC47" s="29">
        <v>44040</v>
      </c>
      <c r="ED47" s="21"/>
      <c r="EG47" s="26">
        <f>-(SUMIFS('P23+P24 monthly Buchungen'!F2:F859,'P23+P24 monthly Buchungen'!D2:D859,$E47,'P23+P24 monthly Buchungen'!C2:C859,"&gt;="&amp;EG$4,'P23+P24 monthly Buchungen'!C2:C859,"&lt;"&amp;EG$5+1,'P23+P24 monthly Buchungen'!L2:L859,"Ausgaben")-SUMIFS('P23+P24 monthly Buchungen'!F2:F859,'P23+P24 monthly Buchungen'!D2:D859,$E47,'P23+P24 monthly Buchungen'!C2:C859,"&gt;="&amp;EG$4,'P23+P24 monthly Buchungen'!C2:C859,"&lt;"&amp;EG$5+1,'P23+P24 monthly Buchungen'!P2:P859,"Einnahmen")+SUMIFS('P23+P24 monthly Buchungen'!F2:F859,'P23+P24 monthly Buchungen'!D2:D859,$E47,'P23+P24 monthly Buchungen'!C2:C859,"&gt;="&amp;EG$4,'P23+P24 monthly Buchungen'!C2:C859,"&lt;"&amp;EG$5+1,'P23+P24 monthly Buchungen'!L2:L859,"Einnahmen")-SUMIFS('P23+P24 monthly Buchungen'!F2:F859,'P23+P24 monthly Buchungen'!D2:D859,$E47,'P23+P24 monthly Buchungen'!C2:C859,"&gt;="&amp;EG$4,'P23+P24 monthly Buchungen'!C2:C859,"&lt;"&amp;EG$5+1,'P23+P24 monthly Buchungen'!P2:P859,"Ausgaben"))</f>
        <v>0</v>
      </c>
      <c r="EH47" s="21"/>
      <c r="EK47" s="26">
        <f>-(SUMIFS('P23+P24 monthly Buchungen'!F2:F859,'P23+P24 monthly Buchungen'!D2:D859,$E47,'P23+P24 monthly Buchungen'!C2:C859,"&gt;="&amp;EK$4,'P23+P24 monthly Buchungen'!C2:C859,"&lt;"&amp;EK$5+1,'P23+P24 monthly Buchungen'!L2:L859,"Ausgaben")-SUMIFS('P23+P24 monthly Buchungen'!F2:F859,'P23+P24 monthly Buchungen'!D2:D859,$E47,'P23+P24 monthly Buchungen'!C2:C859,"&gt;="&amp;EK$4,'P23+P24 monthly Buchungen'!C2:C859,"&lt;"&amp;EK$5+1,'P23+P24 monthly Buchungen'!P2:P859,"Einnahmen")+SUMIFS('P23+P24 monthly Buchungen'!F2:F859,'P23+P24 monthly Buchungen'!D2:D859,$E47,'P23+P24 monthly Buchungen'!C2:C859,"&gt;="&amp;EK$4,'P23+P24 monthly Buchungen'!C2:C859,"&lt;"&amp;EK$5+1,'P23+P24 monthly Buchungen'!L2:L859,"Einnahmen")-SUMIFS('P23+P24 monthly Buchungen'!F2:F859,'P23+P24 monthly Buchungen'!D2:D859,$E47,'P23+P24 monthly Buchungen'!C2:C859,"&gt;="&amp;EK$4,'P23+P24 monthly Buchungen'!C2:C859,"&lt;"&amp;EK$5+1,'P23+P24 monthly Buchungen'!P2:P859,"Ausgaben"))</f>
        <v>0</v>
      </c>
      <c r="EL47" s="21"/>
      <c r="EO47" s="26">
        <f>-(SUMIFS('P23+P24 monthly Buchungen'!F2:F859,'P23+P24 monthly Buchungen'!D2:D859,$E47,'P23+P24 monthly Buchungen'!C2:C859,"&gt;="&amp;EO$4,'P23+P24 monthly Buchungen'!C2:C859,"&lt;"&amp;EO$5+1,'P23+P24 monthly Buchungen'!L2:L859,"Ausgaben")-SUMIFS('P23+P24 monthly Buchungen'!F2:F859,'P23+P24 monthly Buchungen'!D2:D859,$E47,'P23+P24 monthly Buchungen'!C2:C859,"&gt;="&amp;EO$4,'P23+P24 monthly Buchungen'!C2:C859,"&lt;"&amp;EO$5+1,'P23+P24 monthly Buchungen'!P2:P859,"Einnahmen")+SUMIFS('P23+P24 monthly Buchungen'!F2:F859,'P23+P24 monthly Buchungen'!D2:D859,$E47,'P23+P24 monthly Buchungen'!C2:C859,"&gt;="&amp;EO$4,'P23+P24 monthly Buchungen'!C2:C859,"&lt;"&amp;EO$5+1,'P23+P24 monthly Buchungen'!L2:L859,"Einnahmen")-SUMIFS('P23+P24 monthly Buchungen'!F2:F859,'P23+P24 monthly Buchungen'!D2:D859,$E47,'P23+P24 monthly Buchungen'!C2:C859,"&gt;="&amp;EO$4,'P23+P24 monthly Buchungen'!C2:C859,"&lt;"&amp;EO$5+1,'P23+P24 monthly Buchungen'!P2:P859,"Ausgaben"))</f>
        <v>0</v>
      </c>
      <c r="EP47" s="21"/>
      <c r="ES47" s="26">
        <f>-(SUMIFS('P23+P24 monthly Buchungen'!F2:F859,'P23+P24 monthly Buchungen'!D2:D859,$E47,'P23+P24 monthly Buchungen'!C2:C859,"&gt;="&amp;ES$4,'P23+P24 monthly Buchungen'!C2:C859,"&lt;"&amp;ES$5+1,'P23+P24 monthly Buchungen'!L2:L859,"Ausgaben")-SUMIFS('P23+P24 monthly Buchungen'!F2:F859,'P23+P24 monthly Buchungen'!D2:D859,$E47,'P23+P24 monthly Buchungen'!C2:C859,"&gt;="&amp;ES$4,'P23+P24 monthly Buchungen'!C2:C859,"&lt;"&amp;ES$5+1,'P23+P24 monthly Buchungen'!P2:P859,"Einnahmen")+SUMIFS('P23+P24 monthly Buchungen'!F2:F859,'P23+P24 monthly Buchungen'!D2:D859,$E47,'P23+P24 monthly Buchungen'!C2:C859,"&gt;="&amp;ES$4,'P23+P24 monthly Buchungen'!C2:C859,"&lt;"&amp;ES$5+1,'P23+P24 monthly Buchungen'!L2:L859,"Einnahmen")-SUMIFS('P23+P24 monthly Buchungen'!F2:F859,'P23+P24 monthly Buchungen'!D2:D859,$E47,'P23+P24 monthly Buchungen'!C2:C859,"&gt;="&amp;ES$4,'P23+P24 monthly Buchungen'!C2:C859,"&lt;"&amp;ES$5+1,'P23+P24 monthly Buchungen'!P2:P859,"Ausgaben"))</f>
        <v>0</v>
      </c>
      <c r="ET47" s="21"/>
      <c r="EW47" s="26">
        <f>-(SUMIFS('P23+P24 monthly Buchungen'!F2:F859,'P23+P24 monthly Buchungen'!D2:D859,$E47,'P23+P24 monthly Buchungen'!C2:C859,"&gt;="&amp;EW$4,'P23+P24 monthly Buchungen'!C2:C859,"&lt;"&amp;EW$5+1,'P23+P24 monthly Buchungen'!L2:L859,"Ausgaben")-SUMIFS('P23+P24 monthly Buchungen'!F2:F859,'P23+P24 monthly Buchungen'!D2:D859,$E47,'P23+P24 monthly Buchungen'!C2:C859,"&gt;="&amp;EW$4,'P23+P24 monthly Buchungen'!C2:C859,"&lt;"&amp;EW$5+1,'P23+P24 monthly Buchungen'!P2:P859,"Einnahmen")+SUMIFS('P23+P24 monthly Buchungen'!F2:F859,'P23+P24 monthly Buchungen'!D2:D859,$E47,'P23+P24 monthly Buchungen'!C2:C859,"&gt;="&amp;EW$4,'P23+P24 monthly Buchungen'!C2:C859,"&lt;"&amp;EW$5+1,'P23+P24 monthly Buchungen'!L2:L859,"Einnahmen")-SUMIFS('P23+P24 monthly Buchungen'!F2:F859,'P23+P24 monthly Buchungen'!D2:D859,$E47,'P23+P24 monthly Buchungen'!C2:C859,"&gt;="&amp;EW$4,'P23+P24 monthly Buchungen'!C2:C859,"&lt;"&amp;EW$5+1,'P23+P24 monthly Buchungen'!P2:P859,"Ausgaben"))</f>
        <v>0</v>
      </c>
      <c r="EX47" s="21"/>
      <c r="FA47" s="26">
        <f>-(SUMIFS('P23+P24 monthly Buchungen'!F2:F859,'P23+P24 monthly Buchungen'!D2:D859,$E47,'P23+P24 monthly Buchungen'!C2:C859,"&gt;="&amp;FA$4,'P23+P24 monthly Buchungen'!C2:C859,"&lt;"&amp;FA$5+1,'P23+P24 monthly Buchungen'!L2:L859,"Ausgaben")-SUMIFS('P23+P24 monthly Buchungen'!F2:F859,'P23+P24 monthly Buchungen'!D2:D859,$E47,'P23+P24 monthly Buchungen'!C2:C859,"&gt;="&amp;FA$4,'P23+P24 monthly Buchungen'!C2:C859,"&lt;"&amp;FA$5+1,'P23+P24 monthly Buchungen'!P2:P859,"Einnahmen")+SUMIFS('P23+P24 monthly Buchungen'!F2:F859,'P23+P24 monthly Buchungen'!D2:D859,$E47,'P23+P24 monthly Buchungen'!C2:C859,"&gt;="&amp;FA$4,'P23+P24 monthly Buchungen'!C2:C859,"&lt;"&amp;FA$5+1,'P23+P24 monthly Buchungen'!L2:L859,"Einnahmen")-SUMIFS('P23+P24 monthly Buchungen'!F2:F859,'P23+P24 monthly Buchungen'!D2:D859,$E47,'P23+P24 monthly Buchungen'!C2:C859,"&gt;="&amp;FA$4,'P23+P24 monthly Buchungen'!C2:C859,"&lt;"&amp;FA$5+1,'P23+P24 monthly Buchungen'!P2:P859,"Ausgaben"))</f>
        <v>0</v>
      </c>
      <c r="FB47" s="21"/>
      <c r="FE47" s="26">
        <f>-(SUMIFS('P23+P24 monthly Buchungen'!F2:F859,'P23+P24 monthly Buchungen'!D2:D859,$E47,'P23+P24 monthly Buchungen'!C2:C859,"&gt;="&amp;FE$4,'P23+P24 monthly Buchungen'!C2:C859,"&lt;"&amp;FE$5+1,'P23+P24 monthly Buchungen'!L2:L859,"Ausgaben")-SUMIFS('P23+P24 monthly Buchungen'!F2:F859,'P23+P24 monthly Buchungen'!D2:D859,$E47,'P23+P24 monthly Buchungen'!C2:C859,"&gt;="&amp;FE$4,'P23+P24 monthly Buchungen'!C2:C859,"&lt;"&amp;FE$5+1,'P23+P24 monthly Buchungen'!P2:P859,"Einnahmen")+SUMIFS('P23+P24 monthly Buchungen'!F2:F859,'P23+P24 monthly Buchungen'!D2:D859,$E47,'P23+P24 monthly Buchungen'!C2:C859,"&gt;="&amp;FE$4,'P23+P24 monthly Buchungen'!C2:C859,"&lt;"&amp;FE$5+1,'P23+P24 monthly Buchungen'!L2:L859,"Einnahmen")-SUMIFS('P23+P24 monthly Buchungen'!F2:F859,'P23+P24 monthly Buchungen'!D2:D859,$E47,'P23+P24 monthly Buchungen'!C2:C859,"&gt;="&amp;FE$4,'P23+P24 monthly Buchungen'!C2:C859,"&lt;"&amp;FE$5+1,'P23+P24 monthly Buchungen'!P2:P859,"Ausgaben"))</f>
        <v>0</v>
      </c>
      <c r="FF47" s="21"/>
      <c r="FI47" s="26">
        <f>-(SUMIFS('P23+P24 monthly Buchungen'!F2:F859,'P23+P24 monthly Buchungen'!D2:D859,$E47,'P23+P24 monthly Buchungen'!C2:C859,"&gt;="&amp;FI$4,'P23+P24 monthly Buchungen'!C2:C859,"&lt;"&amp;FI$5+1,'P23+P24 monthly Buchungen'!L2:L859,"Ausgaben")-SUMIFS('P23+P24 monthly Buchungen'!F2:F859,'P23+P24 monthly Buchungen'!D2:D859,$E47,'P23+P24 monthly Buchungen'!C2:C859,"&gt;="&amp;FI$4,'P23+P24 monthly Buchungen'!C2:C859,"&lt;"&amp;FI$5+1,'P23+P24 monthly Buchungen'!P2:P859,"Einnahmen")+SUMIFS('P23+P24 monthly Buchungen'!F2:F859,'P23+P24 monthly Buchungen'!D2:D859,$E47,'P23+P24 monthly Buchungen'!C2:C859,"&gt;="&amp;FI$4,'P23+P24 monthly Buchungen'!C2:C859,"&lt;"&amp;FI$5+1,'P23+P24 monthly Buchungen'!L2:L859,"Einnahmen")-SUMIFS('P23+P24 monthly Buchungen'!F2:F859,'P23+P24 monthly Buchungen'!D2:D859,$E47,'P23+P24 monthly Buchungen'!C2:C859,"&gt;="&amp;FI$4,'P23+P24 monthly Buchungen'!C2:C859,"&lt;"&amp;FI$5+1,'P23+P24 monthly Buchungen'!P2:P859,"Ausgaben"))</f>
        <v>0</v>
      </c>
      <c r="FJ47" s="21"/>
      <c r="FM47" s="26">
        <f>-(SUMIFS('P23+P24 monthly Buchungen'!F2:F859,'P23+P24 monthly Buchungen'!D2:D859,$E47,'P23+P24 monthly Buchungen'!C2:C859,"&gt;="&amp;FM$4,'P23+P24 monthly Buchungen'!C2:C859,"&lt;"&amp;FM$5+1,'P23+P24 monthly Buchungen'!L2:L859,"Ausgaben")-SUMIFS('P23+P24 monthly Buchungen'!F2:F859,'P23+P24 monthly Buchungen'!D2:D859,$E47,'P23+P24 monthly Buchungen'!C2:C859,"&gt;="&amp;FM$4,'P23+P24 monthly Buchungen'!C2:C859,"&lt;"&amp;FM$5+1,'P23+P24 monthly Buchungen'!P2:P859,"Einnahmen")+SUMIFS('P23+P24 monthly Buchungen'!F2:F859,'P23+P24 monthly Buchungen'!D2:D859,$E47,'P23+P24 monthly Buchungen'!C2:C859,"&gt;="&amp;FM$4,'P23+P24 monthly Buchungen'!C2:C859,"&lt;"&amp;FM$5+1,'P23+P24 monthly Buchungen'!L2:L859,"Einnahmen")-SUMIFS('P23+P24 monthly Buchungen'!F2:F859,'P23+P24 monthly Buchungen'!D2:D859,$E47,'P23+P24 monthly Buchungen'!C2:C859,"&gt;="&amp;FM$4,'P23+P24 monthly Buchungen'!C2:C859,"&lt;"&amp;FM$5+1,'P23+P24 monthly Buchungen'!P2:P859,"Ausgaben"))</f>
        <v>0</v>
      </c>
      <c r="FN47" s="21"/>
      <c r="FQ47" s="26">
        <f>-(SUMIFS('P23+P24 monthly Buchungen'!F2:F859,'P23+P24 monthly Buchungen'!D2:D859,$E47,'P23+P24 monthly Buchungen'!C2:C859,"&gt;="&amp;FQ$4,'P23+P24 monthly Buchungen'!C2:C859,"&lt;"&amp;FQ$5+1,'P23+P24 monthly Buchungen'!L2:L859,"Ausgaben")-SUMIFS('P23+P24 monthly Buchungen'!F2:F859,'P23+P24 monthly Buchungen'!D2:D859,$E47,'P23+P24 monthly Buchungen'!C2:C859,"&gt;="&amp;FQ$4,'P23+P24 monthly Buchungen'!C2:C859,"&lt;"&amp;FQ$5+1,'P23+P24 monthly Buchungen'!P2:P859,"Einnahmen")+SUMIFS('P23+P24 monthly Buchungen'!F2:F859,'P23+P24 monthly Buchungen'!D2:D859,$E47,'P23+P24 monthly Buchungen'!C2:C859,"&gt;="&amp;FQ$4,'P23+P24 monthly Buchungen'!C2:C859,"&lt;"&amp;FQ$5+1,'P23+P24 monthly Buchungen'!L2:L859,"Einnahmen")-SUMIFS('P23+P24 monthly Buchungen'!F2:F859,'P23+P24 monthly Buchungen'!D2:D859,$E47,'P23+P24 monthly Buchungen'!C2:C859,"&gt;="&amp;FQ$4,'P23+P24 monthly Buchungen'!C2:C859,"&lt;"&amp;FQ$5+1,'P23+P24 monthly Buchungen'!P2:P859,"Ausgaben"))</f>
        <v>0</v>
      </c>
      <c r="FR47" s="21"/>
      <c r="FU47" s="26">
        <f>-(SUMIFS('P23+P24 monthly Buchungen'!F2:F859,'P23+P24 monthly Buchungen'!D2:D859,$E47,'P23+P24 monthly Buchungen'!C2:C859,"&gt;="&amp;FU$4,'P23+P24 monthly Buchungen'!C2:C859,"&lt;"&amp;FU$5+1,'P23+P24 monthly Buchungen'!L2:L859,"Ausgaben")-SUMIFS('P23+P24 monthly Buchungen'!F2:F859,'P23+P24 monthly Buchungen'!D2:D859,$E47,'P23+P24 monthly Buchungen'!C2:C859,"&gt;="&amp;FU$4,'P23+P24 monthly Buchungen'!C2:C859,"&lt;"&amp;FU$5+1,'P23+P24 monthly Buchungen'!P2:P859,"Einnahmen")+SUMIFS('P23+P24 monthly Buchungen'!F2:F859,'P23+P24 monthly Buchungen'!D2:D859,$E47,'P23+P24 monthly Buchungen'!C2:C859,"&gt;="&amp;FU$4,'P23+P24 monthly Buchungen'!C2:C859,"&lt;"&amp;FU$5+1,'P23+P24 monthly Buchungen'!L2:L859,"Einnahmen")-SUMIFS('P23+P24 monthly Buchungen'!F2:F859,'P23+P24 monthly Buchungen'!D2:D859,$E47,'P23+P24 monthly Buchungen'!C2:C859,"&gt;="&amp;FU$4,'P23+P24 monthly Buchungen'!C2:C859,"&lt;"&amp;FU$5+1,'P23+P24 monthly Buchungen'!P2:P859,"Ausgaben"))</f>
        <v>0</v>
      </c>
      <c r="FV47" s="21"/>
      <c r="FY47" s="26">
        <f>-(SUMIFS('P23+P24 monthly Buchungen'!F2:F859,'P23+P24 monthly Buchungen'!D2:D859,$E47,'P23+P24 monthly Buchungen'!C2:C859,"&gt;="&amp;FY$4,'P23+P24 monthly Buchungen'!C2:C859,"&lt;"&amp;FY$5+1,'P23+P24 monthly Buchungen'!L2:L859,"Ausgaben")-SUMIFS('P23+P24 monthly Buchungen'!F2:F859,'P23+P24 monthly Buchungen'!D2:D859,$E47,'P23+P24 monthly Buchungen'!C2:C859,"&gt;="&amp;FY$4,'P23+P24 monthly Buchungen'!C2:C859,"&lt;"&amp;FY$5+1,'P23+P24 monthly Buchungen'!P2:P859,"Einnahmen")+SUMIFS('P23+P24 monthly Buchungen'!F2:F859,'P23+P24 monthly Buchungen'!D2:D859,$E47,'P23+P24 monthly Buchungen'!C2:C859,"&gt;="&amp;FY$4,'P23+P24 monthly Buchungen'!C2:C859,"&lt;"&amp;FY$5+1,'P23+P24 monthly Buchungen'!L2:L859,"Einnahmen")-SUMIFS('P23+P24 monthly Buchungen'!F2:F859,'P23+P24 monthly Buchungen'!D2:D859,$E47,'P23+P24 monthly Buchungen'!C2:C859,"&gt;="&amp;FY$4,'P23+P24 monthly Buchungen'!C2:C859,"&lt;"&amp;FY$5+1,'P23+P24 monthly Buchungen'!P2:P859,"Ausgaben"))</f>
        <v>0</v>
      </c>
      <c r="FZ47" s="21"/>
      <c r="GC47" s="26">
        <f>-(SUMIFS('P23+P24 monthly Buchungen'!F2:F859,'P23+P24 monthly Buchungen'!D2:D859,$E47,'P23+P24 monthly Buchungen'!C2:C859,"&gt;="&amp;GC$4,'P23+P24 monthly Buchungen'!C2:C859,"&lt;"&amp;GC$5+1,'P23+P24 monthly Buchungen'!L2:L859,"Ausgaben")-SUMIFS('P23+P24 monthly Buchungen'!F2:F859,'P23+P24 monthly Buchungen'!D2:D859,$E47,'P23+P24 monthly Buchungen'!C2:C859,"&gt;="&amp;GC$4,'P23+P24 monthly Buchungen'!C2:C859,"&lt;"&amp;GC$5+1,'P23+P24 monthly Buchungen'!P2:P859,"Einnahmen")+SUMIFS('P23+P24 monthly Buchungen'!F2:F859,'P23+P24 monthly Buchungen'!D2:D859,$E47,'P23+P24 monthly Buchungen'!C2:C859,"&gt;="&amp;GC$4,'P23+P24 monthly Buchungen'!C2:C859,"&lt;"&amp;GC$5+1,'P23+P24 monthly Buchungen'!L2:L859,"Einnahmen")-SUMIFS('P23+P24 monthly Buchungen'!F2:F859,'P23+P24 monthly Buchungen'!D2:D859,$E47,'P23+P24 monthly Buchungen'!C2:C859,"&gt;="&amp;GC$4,'P23+P24 monthly Buchungen'!C2:C859,"&lt;"&amp;GC$5+1,'P23+P24 monthly Buchungen'!P2:P859,"Ausgaben"))</f>
        <v>0</v>
      </c>
    </row>
    <row r="48" spans="2:185" x14ac:dyDescent="0.2">
      <c r="F48" s="21"/>
      <c r="I48" s="22"/>
      <c r="J48" s="21"/>
      <c r="M48" s="22"/>
      <c r="N48" s="21"/>
      <c r="Q48" s="22"/>
      <c r="R48" s="21"/>
      <c r="U48" s="22"/>
      <c r="V48" s="21"/>
      <c r="Y48" s="22"/>
      <c r="Z48" s="21"/>
      <c r="AC48" s="22"/>
      <c r="AD48" s="21"/>
      <c r="AG48" s="22"/>
      <c r="AH48" s="21"/>
      <c r="AK48" s="22"/>
      <c r="AL48" s="21"/>
      <c r="AO48" s="22"/>
      <c r="AP48" s="21"/>
      <c r="AS48" s="22"/>
      <c r="AT48" s="21"/>
      <c r="AW48" s="22"/>
      <c r="AX48" s="21"/>
      <c r="BA48" s="22"/>
      <c r="BB48" s="21"/>
      <c r="BE48" s="22"/>
      <c r="BF48" s="21"/>
      <c r="BI48" s="22"/>
      <c r="BJ48" s="21"/>
      <c r="BM48" s="22"/>
      <c r="BN48" s="21"/>
      <c r="BQ48" s="22"/>
      <c r="BR48" s="21"/>
      <c r="BU48" s="22"/>
      <c r="BV48" s="21"/>
      <c r="BY48" s="22"/>
      <c r="BZ48" s="21"/>
      <c r="CC48" s="22"/>
      <c r="CD48" s="21"/>
      <c r="CG48" s="22"/>
      <c r="CH48" s="21"/>
      <c r="CK48" s="22"/>
      <c r="CL48" s="21"/>
      <c r="CO48" s="22"/>
      <c r="CP48" s="21"/>
      <c r="CS48" s="22"/>
      <c r="CT48" s="21"/>
      <c r="CW48" s="22"/>
      <c r="CX48" s="21"/>
      <c r="DA48" s="22"/>
      <c r="DB48" s="21"/>
      <c r="DE48" s="22"/>
      <c r="DF48" s="21"/>
      <c r="DI48" s="22"/>
      <c r="DJ48" s="21"/>
      <c r="DM48" s="22"/>
      <c r="DN48" s="21"/>
      <c r="DQ48" s="22"/>
      <c r="DR48" s="21"/>
      <c r="DU48" s="22"/>
      <c r="DV48" s="21"/>
      <c r="DY48" s="22"/>
      <c r="DZ48" s="21"/>
      <c r="EC48" s="22"/>
      <c r="ED48" s="21"/>
      <c r="EG48" s="22"/>
      <c r="EH48" s="21"/>
      <c r="EK48" s="22"/>
      <c r="EL48" s="21"/>
      <c r="EO48" s="22"/>
      <c r="EP48" s="21"/>
      <c r="ES48" s="22"/>
      <c r="ET48" s="21"/>
      <c r="EW48" s="22"/>
      <c r="EX48" s="21"/>
      <c r="FA48" s="22"/>
      <c r="FB48" s="21"/>
      <c r="FE48" s="22"/>
      <c r="FF48" s="21"/>
      <c r="FI48" s="22"/>
      <c r="FJ48" s="21"/>
      <c r="FM48" s="22"/>
      <c r="FN48" s="21"/>
      <c r="FQ48" s="22"/>
      <c r="FR48" s="21"/>
      <c r="FU48" s="22"/>
      <c r="FV48" s="21"/>
      <c r="FY48" s="22"/>
      <c r="FZ48" s="21"/>
      <c r="GC48" s="22"/>
    </row>
    <row r="49" spans="1:185" ht="23" x14ac:dyDescent="0.25">
      <c r="A49" s="30" t="s">
        <v>5713</v>
      </c>
      <c r="B49" s="30"/>
      <c r="C49" s="30"/>
      <c r="D49" s="30"/>
      <c r="E49" s="30"/>
      <c r="F49" s="52">
        <f>-F7+F40</f>
        <v>-2700</v>
      </c>
      <c r="G49" s="45"/>
      <c r="H49" s="45"/>
      <c r="I49" s="43"/>
      <c r="J49" s="52">
        <f>-J7+J40</f>
        <v>-2020</v>
      </c>
      <c r="K49" s="45"/>
      <c r="L49" s="45"/>
      <c r="M49" s="43"/>
      <c r="N49" s="52">
        <f>-N7+N40</f>
        <v>-2020</v>
      </c>
      <c r="O49" s="45"/>
      <c r="P49" s="45"/>
      <c r="Q49" s="43"/>
      <c r="R49" s="52">
        <f>-R7+R40</f>
        <v>40819</v>
      </c>
      <c r="S49" s="45"/>
      <c r="T49" s="45"/>
      <c r="U49" s="43"/>
      <c r="V49" s="52">
        <f>-V7+V40</f>
        <v>-7367.4799999999977</v>
      </c>
      <c r="W49" s="45"/>
      <c r="X49" s="45"/>
      <c r="Y49" s="43"/>
      <c r="Z49" s="52">
        <f>-Z7+Z40</f>
        <v>-13856.710000000001</v>
      </c>
      <c r="AA49" s="45"/>
      <c r="AB49" s="45"/>
      <c r="AC49" s="43"/>
      <c r="AD49" s="52">
        <f>-AD7+AD40</f>
        <v>9790.9700000000012</v>
      </c>
      <c r="AE49" s="45"/>
      <c r="AF49" s="45"/>
      <c r="AG49" s="43"/>
      <c r="AH49" s="52">
        <f>-AH7+AH40</f>
        <v>-10060.84</v>
      </c>
      <c r="AI49" s="45"/>
      <c r="AJ49" s="45"/>
      <c r="AK49" s="43"/>
      <c r="AL49" s="52">
        <f>-AL7+AL40</f>
        <v>-10555.01</v>
      </c>
      <c r="AM49" s="45"/>
      <c r="AN49" s="45"/>
      <c r="AO49" s="43"/>
      <c r="AP49" s="52">
        <f>-AP7+AP40</f>
        <v>17490.870000000003</v>
      </c>
      <c r="AQ49" s="45"/>
      <c r="AR49" s="45"/>
      <c r="AS49" s="43"/>
      <c r="AT49" s="52">
        <f>-AT7+AT40</f>
        <v>-10947.859999999999</v>
      </c>
      <c r="AU49" s="45"/>
      <c r="AV49" s="45"/>
      <c r="AW49" s="43"/>
      <c r="AX49" s="52">
        <f>-AX7+AX40</f>
        <v>-10734.52</v>
      </c>
      <c r="AY49" s="45"/>
      <c r="AZ49" s="45"/>
      <c r="BA49" s="43"/>
      <c r="BB49" s="52">
        <f>-BB7+BB40</f>
        <v>41872.080000000002</v>
      </c>
      <c r="BC49" s="45"/>
      <c r="BD49" s="45"/>
      <c r="BE49" s="43"/>
      <c r="BF49" s="52">
        <f>-BF7+BF40</f>
        <v>-12268.93</v>
      </c>
      <c r="BG49" s="45"/>
      <c r="BH49" s="45"/>
      <c r="BI49" s="43"/>
      <c r="BJ49" s="52">
        <f>-BJ7+BJ40</f>
        <v>-30233.410000000003</v>
      </c>
      <c r="BK49" s="45"/>
      <c r="BL49" s="45"/>
      <c r="BM49" s="43"/>
      <c r="BN49" s="52">
        <f>-BN7+BN40</f>
        <v>-11830.13</v>
      </c>
      <c r="BO49" s="45"/>
      <c r="BP49" s="45"/>
      <c r="BQ49" s="43"/>
      <c r="BR49" s="52">
        <f>-BR7+BR40</f>
        <v>-120</v>
      </c>
      <c r="BS49" s="45"/>
      <c r="BT49" s="45"/>
      <c r="BU49" s="43"/>
      <c r="BV49" s="52">
        <f>-BV7+BV40</f>
        <v>-120</v>
      </c>
      <c r="BW49" s="45"/>
      <c r="BX49" s="45"/>
      <c r="BY49" s="43"/>
      <c r="BZ49" s="52">
        <f>-BZ7+BZ40</f>
        <v>42441.48</v>
      </c>
      <c r="CA49" s="45"/>
      <c r="CB49" s="45"/>
      <c r="CC49" s="43"/>
      <c r="CD49" s="52">
        <f>-CD7+CD40</f>
        <v>8240.6999999999989</v>
      </c>
      <c r="CE49" s="45"/>
      <c r="CF49" s="45"/>
      <c r="CG49" s="43"/>
      <c r="CH49" s="52">
        <f>-CH7+CH40</f>
        <v>-12436.800000000001</v>
      </c>
      <c r="CI49" s="45"/>
      <c r="CJ49" s="45"/>
      <c r="CK49" s="43"/>
      <c r="CL49" s="52">
        <f>-CL7+CL40</f>
        <v>329.13999999999942</v>
      </c>
      <c r="CM49" s="45"/>
      <c r="CN49" s="45"/>
      <c r="CO49" s="43"/>
      <c r="CP49" s="52">
        <f>-CP7+CP40</f>
        <v>-15544.79</v>
      </c>
      <c r="CQ49" s="45"/>
      <c r="CR49" s="45"/>
      <c r="CS49" s="43"/>
      <c r="CT49" s="52">
        <f>-CT7+CT40</f>
        <v>17394.16</v>
      </c>
      <c r="CU49" s="45"/>
      <c r="CV49" s="45"/>
      <c r="CW49" s="43"/>
      <c r="CX49" s="52">
        <f>-CX7+CX40</f>
        <v>-11681.720000000001</v>
      </c>
      <c r="CY49" s="45"/>
      <c r="CZ49" s="45"/>
      <c r="DA49" s="43"/>
      <c r="DB49" s="52">
        <f>-DB7+DB40</f>
        <v>-13013.54</v>
      </c>
      <c r="DC49" s="45"/>
      <c r="DD49" s="45"/>
      <c r="DE49" s="43"/>
      <c r="DF49" s="52">
        <f>-DF7+DF40</f>
        <v>-3493.9799999999977</v>
      </c>
      <c r="DG49" s="45"/>
      <c r="DH49" s="45"/>
      <c r="DI49" s="43"/>
      <c r="DJ49" s="52">
        <f>-DJ7+DJ40</f>
        <v>19294.649999999998</v>
      </c>
      <c r="DK49" s="45"/>
      <c r="DL49" s="45"/>
      <c r="DM49" s="43"/>
      <c r="DN49" s="52">
        <f>-DN7+DN40</f>
        <v>-20716.090000000004</v>
      </c>
      <c r="DO49" s="45"/>
      <c r="DP49" s="45"/>
      <c r="DQ49" s="43"/>
      <c r="DR49" s="52">
        <f>-DR7+DR40</f>
        <v>4649.17</v>
      </c>
      <c r="DS49" s="45"/>
      <c r="DT49" s="45"/>
      <c r="DU49" s="43"/>
      <c r="DV49" s="52">
        <f>-DV7+DV40</f>
        <v>-560</v>
      </c>
      <c r="DW49" s="45"/>
      <c r="DX49" s="45"/>
      <c r="DY49" s="43"/>
      <c r="DZ49" s="52">
        <f>-DZ7+DZ40</f>
        <v>-560</v>
      </c>
      <c r="EA49" s="45"/>
      <c r="EB49" s="45"/>
      <c r="EC49" s="43"/>
      <c r="ED49" s="52">
        <f>-ED7+ED40</f>
        <v>6450.4499999999989</v>
      </c>
      <c r="EE49" s="45"/>
      <c r="EF49" s="45"/>
      <c r="EG49" s="43"/>
      <c r="EH49" s="52">
        <f>-EH7+EH40</f>
        <v>25780.15</v>
      </c>
      <c r="EI49" s="45"/>
      <c r="EJ49" s="45"/>
      <c r="EK49" s="43"/>
      <c r="EL49" s="52">
        <f>-EL7+EL40</f>
        <v>-17374.100000000002</v>
      </c>
      <c r="EM49" s="45"/>
      <c r="EN49" s="45"/>
      <c r="EO49" s="43"/>
      <c r="EP49" s="52">
        <f>-EP7+EP40</f>
        <v>-13449.62</v>
      </c>
      <c r="EQ49" s="45"/>
      <c r="ER49" s="45"/>
      <c r="ES49" s="43"/>
      <c r="ET49" s="52">
        <f>-ET7+ET40</f>
        <v>-1674.61</v>
      </c>
      <c r="EU49" s="45"/>
      <c r="EV49" s="45"/>
      <c r="EW49" s="43"/>
      <c r="EX49" s="52">
        <f>-EX7+EX40</f>
        <v>0</v>
      </c>
      <c r="EY49" s="45"/>
      <c r="EZ49" s="45"/>
      <c r="FA49" s="43"/>
      <c r="FB49" s="52">
        <f>-FB7+FB40</f>
        <v>0</v>
      </c>
      <c r="FC49" s="45"/>
      <c r="FD49" s="45"/>
      <c r="FE49" s="43"/>
      <c r="FF49" s="52">
        <f>-FF7+FF40</f>
        <v>0</v>
      </c>
      <c r="FG49" s="45"/>
      <c r="FH49" s="45"/>
      <c r="FI49" s="43"/>
      <c r="FJ49" s="52">
        <f>-FJ7+FJ40</f>
        <v>0</v>
      </c>
      <c r="FK49" s="45"/>
      <c r="FL49" s="45"/>
      <c r="FM49" s="43"/>
      <c r="FN49" s="52">
        <f>-FN7+FN40</f>
        <v>0</v>
      </c>
      <c r="FO49" s="45"/>
      <c r="FP49" s="45"/>
      <c r="FQ49" s="43"/>
      <c r="FR49" s="52">
        <f>-FR7+FR40</f>
        <v>0</v>
      </c>
      <c r="FS49" s="45"/>
      <c r="FT49" s="45"/>
      <c r="FU49" s="43"/>
      <c r="FV49" s="52">
        <f>-FV7+FV40</f>
        <v>0</v>
      </c>
      <c r="FW49" s="45"/>
      <c r="FX49" s="45"/>
      <c r="FY49" s="43"/>
      <c r="FZ49" s="52">
        <f>-FZ7+FZ40</f>
        <v>0</v>
      </c>
      <c r="GA49" s="45"/>
      <c r="GB49" s="45"/>
      <c r="GC49" s="43"/>
    </row>
    <row r="50" spans="1:185" x14ac:dyDescent="0.2">
      <c r="F50" s="21"/>
      <c r="I50" s="22"/>
      <c r="J50" s="21"/>
      <c r="M50" s="22"/>
      <c r="N50" s="21"/>
      <c r="Q50" s="22"/>
      <c r="R50" s="21"/>
      <c r="U50" s="22"/>
      <c r="V50" s="21"/>
      <c r="Y50" s="22"/>
      <c r="Z50" s="21"/>
      <c r="AC50" s="22"/>
      <c r="AD50" s="21"/>
      <c r="AG50" s="22"/>
      <c r="AH50" s="21"/>
      <c r="AK50" s="22"/>
      <c r="AL50" s="21"/>
      <c r="AO50" s="22"/>
      <c r="AP50" s="21"/>
      <c r="AS50" s="22"/>
      <c r="AT50" s="21"/>
      <c r="AW50" s="22"/>
      <c r="AX50" s="21"/>
      <c r="BA50" s="22"/>
      <c r="BB50" s="21"/>
      <c r="BE50" s="22"/>
      <c r="BF50" s="21"/>
      <c r="BI50" s="22"/>
      <c r="BJ50" s="21"/>
      <c r="BM50" s="22"/>
      <c r="BN50" s="21"/>
      <c r="BQ50" s="22"/>
      <c r="BR50" s="21"/>
      <c r="BU50" s="22"/>
      <c r="BV50" s="21"/>
      <c r="BY50" s="22"/>
      <c r="BZ50" s="21"/>
      <c r="CC50" s="22"/>
      <c r="CD50" s="21"/>
      <c r="CG50" s="22"/>
      <c r="CH50" s="21"/>
      <c r="CK50" s="22"/>
      <c r="CL50" s="21"/>
      <c r="CO50" s="22"/>
      <c r="CP50" s="21"/>
      <c r="CS50" s="22"/>
      <c r="CT50" s="21"/>
      <c r="CW50" s="22"/>
      <c r="CX50" s="21"/>
      <c r="DA50" s="22"/>
      <c r="DB50" s="21"/>
      <c r="DE50" s="22"/>
      <c r="DF50" s="21"/>
      <c r="DI50" s="22"/>
      <c r="DJ50" s="21"/>
      <c r="DM50" s="22"/>
      <c r="DN50" s="21"/>
      <c r="DQ50" s="22"/>
      <c r="DR50" s="21"/>
      <c r="DU50" s="22"/>
      <c r="DV50" s="21"/>
      <c r="DY50" s="22"/>
      <c r="DZ50" s="21"/>
      <c r="EC50" s="22"/>
      <c r="ED50" s="21"/>
      <c r="EG50" s="22"/>
      <c r="EH50" s="21"/>
      <c r="EK50" s="22"/>
      <c r="EL50" s="21"/>
      <c r="EO50" s="22"/>
      <c r="EP50" s="21"/>
      <c r="ES50" s="22"/>
      <c r="ET50" s="21"/>
      <c r="EW50" s="22"/>
      <c r="EX50" s="21"/>
      <c r="FA50" s="22"/>
      <c r="FB50" s="21"/>
      <c r="FE50" s="22"/>
      <c r="FF50" s="21"/>
      <c r="FI50" s="22"/>
      <c r="FJ50" s="21"/>
      <c r="FM50" s="22"/>
      <c r="FN50" s="21"/>
      <c r="FQ50" s="22"/>
      <c r="FR50" s="21"/>
      <c r="FU50" s="22"/>
      <c r="FV50" s="21"/>
      <c r="FY50" s="22"/>
      <c r="FZ50" s="21"/>
      <c r="GC50" s="22"/>
    </row>
    <row r="51" spans="1:185" ht="23" x14ac:dyDescent="0.25">
      <c r="A51" s="30" t="s">
        <v>5714</v>
      </c>
      <c r="B51" s="30"/>
      <c r="C51" s="30"/>
      <c r="D51" s="30"/>
      <c r="E51" s="30"/>
      <c r="F51" s="56"/>
      <c r="G51" s="54"/>
      <c r="H51" s="54"/>
      <c r="I51" s="55"/>
      <c r="J51" s="56"/>
      <c r="K51" s="54"/>
      <c r="L51" s="54"/>
      <c r="M51" s="55"/>
      <c r="N51" s="56"/>
      <c r="O51" s="54"/>
      <c r="P51" s="54"/>
      <c r="Q51" s="55"/>
      <c r="R51" s="53">
        <f>R$49</f>
        <v>40819</v>
      </c>
      <c r="S51" s="54"/>
      <c r="T51" s="54"/>
      <c r="U51" s="55"/>
      <c r="V51" s="53">
        <f>$R51+V$49</f>
        <v>33451.520000000004</v>
      </c>
      <c r="W51" s="54"/>
      <c r="X51" s="54"/>
      <c r="Y51" s="55"/>
      <c r="Z51" s="53">
        <f>$V51+Z$49</f>
        <v>19594.810000000005</v>
      </c>
      <c r="AA51" s="54"/>
      <c r="AB51" s="54"/>
      <c r="AC51" s="55"/>
      <c r="AD51" s="53">
        <f>$Z51+AD$49</f>
        <v>29385.780000000006</v>
      </c>
      <c r="AE51" s="54"/>
      <c r="AF51" s="54"/>
      <c r="AG51" s="55"/>
      <c r="AH51" s="53">
        <f>$AD51+AH$49</f>
        <v>19324.940000000006</v>
      </c>
      <c r="AI51" s="54"/>
      <c r="AJ51" s="54"/>
      <c r="AK51" s="55"/>
      <c r="AL51" s="53">
        <f>$AH51+AL$49</f>
        <v>8769.9300000000057</v>
      </c>
      <c r="AM51" s="54"/>
      <c r="AN51" s="54"/>
      <c r="AO51" s="55"/>
      <c r="AP51" s="53">
        <f>$AL51+AP$49</f>
        <v>26260.80000000001</v>
      </c>
      <c r="AQ51" s="54"/>
      <c r="AR51" s="54"/>
      <c r="AS51" s="55"/>
      <c r="AT51" s="53">
        <f>$AP51+AT$49</f>
        <v>15312.940000000011</v>
      </c>
      <c r="AU51" s="54"/>
      <c r="AV51" s="54"/>
      <c r="AW51" s="55"/>
      <c r="AX51" s="53">
        <f>$AT51+AX$49</f>
        <v>4578.420000000011</v>
      </c>
      <c r="AY51" s="54"/>
      <c r="AZ51" s="54"/>
      <c r="BA51" s="55"/>
      <c r="BB51" s="53">
        <f>$AX51+BB$49</f>
        <v>46450.500000000015</v>
      </c>
      <c r="BC51" s="54"/>
      <c r="BD51" s="54"/>
      <c r="BE51" s="55"/>
      <c r="BF51" s="53">
        <f>$BB51+BF$49</f>
        <v>34181.570000000014</v>
      </c>
      <c r="BG51" s="54"/>
      <c r="BH51" s="54"/>
      <c r="BI51" s="55"/>
      <c r="BJ51" s="53">
        <f>$BF51+BJ$49</f>
        <v>3948.1600000000108</v>
      </c>
      <c r="BK51" s="54"/>
      <c r="BL51" s="54"/>
      <c r="BM51" s="55"/>
      <c r="BN51" s="53">
        <f>$BJ51+BN$49</f>
        <v>-7881.9699999999884</v>
      </c>
      <c r="BO51" s="54"/>
      <c r="BP51" s="54"/>
      <c r="BQ51" s="55"/>
      <c r="BR51" s="56"/>
      <c r="BS51" s="54"/>
      <c r="BT51" s="54"/>
      <c r="BU51" s="55"/>
      <c r="BV51" s="56"/>
      <c r="BW51" s="54"/>
      <c r="BX51" s="54"/>
      <c r="BY51" s="55"/>
      <c r="BZ51" s="53">
        <f>$BN51+BZ$49</f>
        <v>34559.510000000017</v>
      </c>
      <c r="CA51" s="54"/>
      <c r="CB51" s="54"/>
      <c r="CC51" s="55"/>
      <c r="CD51" s="53">
        <f>$BZ51+CD$49</f>
        <v>42800.210000000014</v>
      </c>
      <c r="CE51" s="54"/>
      <c r="CF51" s="54"/>
      <c r="CG51" s="55"/>
      <c r="CH51" s="53">
        <f>$CD51+CH$49</f>
        <v>30363.410000000011</v>
      </c>
      <c r="CI51" s="54"/>
      <c r="CJ51" s="54"/>
      <c r="CK51" s="55"/>
      <c r="CL51" s="53">
        <f>$CH51+CL$49</f>
        <v>30692.55000000001</v>
      </c>
      <c r="CM51" s="54"/>
      <c r="CN51" s="54"/>
      <c r="CO51" s="55"/>
      <c r="CP51" s="53">
        <f>$CL51+CP$49</f>
        <v>15147.760000000009</v>
      </c>
      <c r="CQ51" s="54"/>
      <c r="CR51" s="54"/>
      <c r="CS51" s="55"/>
      <c r="CT51" s="53">
        <f>$CP51+CT$49</f>
        <v>32541.920000000009</v>
      </c>
      <c r="CU51" s="54"/>
      <c r="CV51" s="54"/>
      <c r="CW51" s="55"/>
      <c r="CX51" s="53">
        <f>$CT51+CX$49</f>
        <v>20860.200000000008</v>
      </c>
      <c r="CY51" s="54"/>
      <c r="CZ51" s="54"/>
      <c r="DA51" s="55"/>
      <c r="DB51" s="53">
        <f>$CX51+DB$49</f>
        <v>7846.6600000000071</v>
      </c>
      <c r="DC51" s="54"/>
      <c r="DD51" s="54"/>
      <c r="DE51" s="55"/>
      <c r="DF51" s="53">
        <f>$DB51+DF$49</f>
        <v>4352.6800000000094</v>
      </c>
      <c r="DG51" s="54"/>
      <c r="DH51" s="54"/>
      <c r="DI51" s="55"/>
      <c r="DJ51" s="53">
        <f>$DF51+DJ$49</f>
        <v>23647.330000000009</v>
      </c>
      <c r="DK51" s="54"/>
      <c r="DL51" s="54"/>
      <c r="DM51" s="55"/>
      <c r="DN51" s="53">
        <f>$DJ51+DN$49</f>
        <v>2931.2400000000052</v>
      </c>
      <c r="DO51" s="54"/>
      <c r="DP51" s="54"/>
      <c r="DQ51" s="55"/>
      <c r="DR51" s="53">
        <f>$DN51+DR$49</f>
        <v>7580.4100000000053</v>
      </c>
      <c r="DS51" s="54"/>
      <c r="DT51" s="54"/>
      <c r="DU51" s="55"/>
      <c r="DV51" s="56"/>
      <c r="DW51" s="54"/>
      <c r="DX51" s="54"/>
      <c r="DY51" s="55"/>
      <c r="DZ51" s="56"/>
      <c r="EA51" s="54"/>
      <c r="EB51" s="54"/>
      <c r="EC51" s="55"/>
      <c r="ED51" s="53">
        <f>$DR51+ED$49</f>
        <v>14030.860000000004</v>
      </c>
      <c r="EE51" s="54"/>
      <c r="EF51" s="54"/>
      <c r="EG51" s="55"/>
      <c r="EH51" s="53">
        <f>$ED51+EH$49</f>
        <v>39811.010000000009</v>
      </c>
      <c r="EI51" s="54"/>
      <c r="EJ51" s="54"/>
      <c r="EK51" s="55"/>
      <c r="EL51" s="53">
        <f>$EH51+EL$49</f>
        <v>22436.910000000007</v>
      </c>
      <c r="EM51" s="54"/>
      <c r="EN51" s="54"/>
      <c r="EO51" s="55"/>
      <c r="EP51" s="53">
        <f>$EL51+EP$49</f>
        <v>8987.2900000000063</v>
      </c>
      <c r="EQ51" s="54"/>
      <c r="ER51" s="54"/>
      <c r="ES51" s="55"/>
      <c r="ET51" s="53">
        <f>$EP51+ET$49</f>
        <v>7312.6800000000067</v>
      </c>
      <c r="EU51" s="54"/>
      <c r="EV51" s="54"/>
      <c r="EW51" s="55"/>
      <c r="EX51" s="56"/>
      <c r="EY51" s="54"/>
      <c r="EZ51" s="54"/>
      <c r="FA51" s="55"/>
      <c r="FB51" s="56"/>
      <c r="FC51" s="54"/>
      <c r="FD51" s="54"/>
      <c r="FE51" s="55"/>
      <c r="FF51" s="56"/>
      <c r="FG51" s="54"/>
      <c r="FH51" s="54"/>
      <c r="FI51" s="55"/>
      <c r="FJ51" s="56"/>
      <c r="FK51" s="54"/>
      <c r="FL51" s="54"/>
      <c r="FM51" s="55"/>
      <c r="FN51" s="56"/>
      <c r="FO51" s="54"/>
      <c r="FP51" s="54"/>
      <c r="FQ51" s="55"/>
      <c r="FR51" s="56"/>
      <c r="FS51" s="54"/>
      <c r="FT51" s="54"/>
      <c r="FU51" s="55"/>
      <c r="FV51" s="56"/>
      <c r="FW51" s="54"/>
      <c r="FX51" s="54"/>
      <c r="FY51" s="55"/>
      <c r="FZ51" s="56"/>
      <c r="GA51" s="54"/>
      <c r="GB51" s="54"/>
      <c r="GC51" s="55"/>
    </row>
  </sheetData>
  <mergeCells count="946">
    <mergeCell ref="F40:I40"/>
    <mergeCell ref="FN51:FQ51"/>
    <mergeCell ref="AD4:AF4"/>
    <mergeCell ref="F4:H4"/>
    <mergeCell ref="FL13:FM13"/>
    <mergeCell ref="AN18:AO18"/>
    <mergeCell ref="CI45:CK45"/>
    <mergeCell ref="T13:U13"/>
    <mergeCell ref="H27:I27"/>
    <mergeCell ref="P18:Q18"/>
    <mergeCell ref="CQ17:CS17"/>
    <mergeCell ref="DN4:DP4"/>
    <mergeCell ref="BV51:BY51"/>
    <mergeCell ref="AH40:AK40"/>
    <mergeCell ref="CI35:CK35"/>
    <mergeCell ref="W45:Y45"/>
    <mergeCell ref="EA26:EC26"/>
    <mergeCell ref="CA35:CC35"/>
    <mergeCell ref="O45:Q45"/>
    <mergeCell ref="T36:U36"/>
    <mergeCell ref="L36:M36"/>
    <mergeCell ref="J7:M7"/>
    <mergeCell ref="AH51:AK51"/>
    <mergeCell ref="BP27:BQ27"/>
    <mergeCell ref="FT9:FU9"/>
    <mergeCell ref="BC17:BE17"/>
    <mergeCell ref="FZ40:GC40"/>
    <mergeCell ref="BZ4:CB4"/>
    <mergeCell ref="FC45:FE45"/>
    <mergeCell ref="DK41:DM41"/>
    <mergeCell ref="CY8:DA8"/>
    <mergeCell ref="FD36:FE36"/>
    <mergeCell ref="CN13:CO13"/>
    <mergeCell ref="CA8:CC8"/>
    <mergeCell ref="CF13:CG13"/>
    <mergeCell ref="EV36:EW36"/>
    <mergeCell ref="ED51:EG51"/>
    <mergeCell ref="EN27:EO27"/>
    <mergeCell ref="AA41:AC41"/>
    <mergeCell ref="CY26:DA26"/>
    <mergeCell ref="V3:Y3"/>
    <mergeCell ref="EU8:EW8"/>
    <mergeCell ref="EF22:EG22"/>
    <mergeCell ref="CF31:CG31"/>
    <mergeCell ref="DX22:DY22"/>
    <mergeCell ref="CL5:CN5"/>
    <mergeCell ref="DV49:DY49"/>
    <mergeCell ref="CX3:DA3"/>
    <mergeCell ref="Z51:AC51"/>
    <mergeCell ref="EL40:EO40"/>
    <mergeCell ref="BB5:BD5"/>
    <mergeCell ref="CL49:CO49"/>
    <mergeCell ref="EF18:EG18"/>
    <mergeCell ref="O26:Q26"/>
    <mergeCell ref="EJ9:EK9"/>
    <mergeCell ref="BW41:BY41"/>
    <mergeCell ref="DS45:DU45"/>
    <mergeCell ref="AV22:AW22"/>
    <mergeCell ref="CT4:CV4"/>
    <mergeCell ref="CI17:CK17"/>
    <mergeCell ref="FR7:FU7"/>
    <mergeCell ref="CA17:CC17"/>
    <mergeCell ref="GA45:GC45"/>
    <mergeCell ref="DZ3:EC3"/>
    <mergeCell ref="FX36:FY36"/>
    <mergeCell ref="DH13:DI13"/>
    <mergeCell ref="BO41:BQ41"/>
    <mergeCell ref="DG8:DI8"/>
    <mergeCell ref="EY41:FA41"/>
    <mergeCell ref="ET5:EV5"/>
    <mergeCell ref="FK8:FM8"/>
    <mergeCell ref="DK17:DM17"/>
    <mergeCell ref="CJ38:CK38"/>
    <mergeCell ref="EH4:EJ4"/>
    <mergeCell ref="ER13:ES13"/>
    <mergeCell ref="EF27:EG27"/>
    <mergeCell ref="GB31:GC31"/>
    <mergeCell ref="DC41:DE41"/>
    <mergeCell ref="DC35:DE35"/>
    <mergeCell ref="CJ27:CK27"/>
    <mergeCell ref="EP7:ES7"/>
    <mergeCell ref="FH22:FI22"/>
    <mergeCell ref="EX51:FA51"/>
    <mergeCell ref="DP36:DQ36"/>
    <mergeCell ref="AZ13:BA13"/>
    <mergeCell ref="AT49:AW49"/>
    <mergeCell ref="H38:I38"/>
    <mergeCell ref="CR9:CS9"/>
    <mergeCell ref="DW17:DY17"/>
    <mergeCell ref="GB18:GC18"/>
    <mergeCell ref="FT18:FU18"/>
    <mergeCell ref="CZ31:DA31"/>
    <mergeCell ref="EX49:FA49"/>
    <mergeCell ref="DT27:DU27"/>
    <mergeCell ref="DP38:DQ38"/>
    <mergeCell ref="Z40:AC40"/>
    <mergeCell ref="G45:I45"/>
    <mergeCell ref="AV38:AW38"/>
    <mergeCell ref="O17:Q17"/>
    <mergeCell ref="AB27:AC27"/>
    <mergeCell ref="AJ18:AK18"/>
    <mergeCell ref="R49:U49"/>
    <mergeCell ref="AR36:AS36"/>
    <mergeCell ref="BB51:BE51"/>
    <mergeCell ref="CD40:CG40"/>
    <mergeCell ref="DX38:DY38"/>
    <mergeCell ref="N51:Q51"/>
    <mergeCell ref="FJ7:FM7"/>
    <mergeCell ref="DB40:DE40"/>
    <mergeCell ref="ER38:ES38"/>
    <mergeCell ref="AI8:AK8"/>
    <mergeCell ref="AM41:AO41"/>
    <mergeCell ref="T22:U22"/>
    <mergeCell ref="L22:M22"/>
    <mergeCell ref="CP51:CS51"/>
    <mergeCell ref="J49:M49"/>
    <mergeCell ref="BH9:BI9"/>
    <mergeCell ref="AQ45:AS45"/>
    <mergeCell ref="DP22:DQ22"/>
    <mergeCell ref="DN49:DQ49"/>
    <mergeCell ref="FF40:FI40"/>
    <mergeCell ref="FL9:FM9"/>
    <mergeCell ref="FD9:FE9"/>
    <mergeCell ref="CR18:CS18"/>
    <mergeCell ref="X31:Y31"/>
    <mergeCell ref="EM45:EO45"/>
    <mergeCell ref="CU41:CW41"/>
    <mergeCell ref="W26:Y26"/>
    <mergeCell ref="BS8:BU8"/>
    <mergeCell ref="EN36:EO36"/>
    <mergeCell ref="FZ51:GC51"/>
    <mergeCell ref="CB13:CC13"/>
    <mergeCell ref="CQ8:CS8"/>
    <mergeCell ref="BT13:BU13"/>
    <mergeCell ref="FZ5:GB5"/>
    <mergeCell ref="AH5:AJ5"/>
    <mergeCell ref="R4:T4"/>
    <mergeCell ref="FN4:FP4"/>
    <mergeCell ref="AY8:BA8"/>
    <mergeCell ref="AF38:AG38"/>
    <mergeCell ref="V4:X4"/>
    <mergeCell ref="FX22:FY22"/>
    <mergeCell ref="FW8:FY8"/>
    <mergeCell ref="AF13:AG13"/>
    <mergeCell ref="GB13:GC13"/>
    <mergeCell ref="T27:U27"/>
    <mergeCell ref="AB18:AC18"/>
    <mergeCell ref="CV36:CW36"/>
    <mergeCell ref="BZ49:CC49"/>
    <mergeCell ref="FV49:FY49"/>
    <mergeCell ref="DZ4:EB4"/>
    <mergeCell ref="DR4:DT4"/>
    <mergeCell ref="DB4:DD4"/>
    <mergeCell ref="EA8:EC8"/>
    <mergeCell ref="DV51:DY51"/>
    <mergeCell ref="FL18:FM18"/>
    <mergeCell ref="ER22:ES22"/>
    <mergeCell ref="CR31:CS31"/>
    <mergeCell ref="EJ22:EK22"/>
    <mergeCell ref="S41:U41"/>
    <mergeCell ref="EH49:EK49"/>
    <mergeCell ref="N3:Q3"/>
    <mergeCell ref="DB5:DD5"/>
    <mergeCell ref="AQ26:AS26"/>
    <mergeCell ref="CB38:CC38"/>
    <mergeCell ref="AU17:AW17"/>
    <mergeCell ref="DJ3:DM3"/>
    <mergeCell ref="ET3:EW3"/>
    <mergeCell ref="AI45:AK45"/>
    <mergeCell ref="AA45:AC45"/>
    <mergeCell ref="AD7:AG7"/>
    <mergeCell ref="V7:Y7"/>
    <mergeCell ref="AT51:AW51"/>
    <mergeCell ref="DS26:DU26"/>
    <mergeCell ref="AL51:AO51"/>
    <mergeCell ref="EZ22:FA22"/>
    <mergeCell ref="EM17:EO17"/>
    <mergeCell ref="AA35:AC35"/>
    <mergeCell ref="GA26:GC26"/>
    <mergeCell ref="DX9:DY9"/>
    <mergeCell ref="ED40:EG40"/>
    <mergeCell ref="CD49:CG49"/>
    <mergeCell ref="G26:I26"/>
    <mergeCell ref="K17:M17"/>
    <mergeCell ref="DK45:DM45"/>
    <mergeCell ref="AN22:AO22"/>
    <mergeCell ref="AR13:AS13"/>
    <mergeCell ref="AL49:AO49"/>
    <mergeCell ref="DK26:DM26"/>
    <mergeCell ref="FO45:FQ45"/>
    <mergeCell ref="FN40:FQ40"/>
    <mergeCell ref="FW41:FY41"/>
    <mergeCell ref="FW35:FY35"/>
    <mergeCell ref="BP18:BQ18"/>
    <mergeCell ref="EE41:EG41"/>
    <mergeCell ref="T9:U9"/>
    <mergeCell ref="EI35:EK35"/>
    <mergeCell ref="DL27:DM27"/>
    <mergeCell ref="BL36:BM36"/>
    <mergeCell ref="FH31:FI31"/>
    <mergeCell ref="BK45:BM45"/>
    <mergeCell ref="BK26:BM26"/>
    <mergeCell ref="F51:I51"/>
    <mergeCell ref="FF5:FH5"/>
    <mergeCell ref="FV3:FY3"/>
    <mergeCell ref="FC8:FE8"/>
    <mergeCell ref="DC17:DE17"/>
    <mergeCell ref="DO41:DQ41"/>
    <mergeCell ref="H18:I18"/>
    <mergeCell ref="EJ13:EK13"/>
    <mergeCell ref="AX7:BA7"/>
    <mergeCell ref="BB40:BE40"/>
    <mergeCell ref="CU35:CW35"/>
    <mergeCell ref="EM26:EO26"/>
    <mergeCell ref="AF36:AG36"/>
    <mergeCell ref="EB31:EC31"/>
    <mergeCell ref="FT22:FU22"/>
    <mergeCell ref="DT31:DU31"/>
    <mergeCell ref="F5:H5"/>
    <mergeCell ref="CB27:CC27"/>
    <mergeCell ref="CJ18:CK18"/>
    <mergeCell ref="CN9:CO9"/>
    <mergeCell ref="FK17:FM17"/>
    <mergeCell ref="EJ38:EK38"/>
    <mergeCell ref="DZ7:EC7"/>
    <mergeCell ref="BW45:BY45"/>
    <mergeCell ref="AH3:AK3"/>
    <mergeCell ref="FN49:FQ49"/>
    <mergeCell ref="DV5:DX5"/>
    <mergeCell ref="AQ35:AS35"/>
    <mergeCell ref="FF49:FI49"/>
    <mergeCell ref="EP49:ES49"/>
    <mergeCell ref="O8:Q8"/>
    <mergeCell ref="CX5:CZ5"/>
    <mergeCell ref="ER18:ES18"/>
    <mergeCell ref="S35:U35"/>
    <mergeCell ref="EL3:EO3"/>
    <mergeCell ref="CL4:CN4"/>
    <mergeCell ref="BO26:BQ26"/>
    <mergeCell ref="DS8:DU8"/>
    <mergeCell ref="BS17:BU17"/>
    <mergeCell ref="CV22:CW22"/>
    <mergeCell ref="FP36:FQ36"/>
    <mergeCell ref="CZ13:DA13"/>
    <mergeCell ref="R40:U40"/>
    <mergeCell ref="BH38:BI38"/>
    <mergeCell ref="AA17:AC17"/>
    <mergeCell ref="AP4:AR4"/>
    <mergeCell ref="BR3:BU3"/>
    <mergeCell ref="FK41:FM41"/>
    <mergeCell ref="DB51:DE51"/>
    <mergeCell ref="BH27:BI27"/>
    <mergeCell ref="V49:Y49"/>
    <mergeCell ref="BT9:BU9"/>
    <mergeCell ref="BC45:BE45"/>
    <mergeCell ref="DF7:DI7"/>
    <mergeCell ref="K41:M41"/>
    <mergeCell ref="BN51:BQ51"/>
    <mergeCell ref="EX40:FA40"/>
    <mergeCell ref="AI26:AK26"/>
    <mergeCell ref="AA26:AC26"/>
    <mergeCell ref="EV9:EW9"/>
    <mergeCell ref="EE45:EG45"/>
    <mergeCell ref="P31:Q31"/>
    <mergeCell ref="CI8:CK8"/>
    <mergeCell ref="BL13:BM13"/>
    <mergeCell ref="BH22:BI22"/>
    <mergeCell ref="BF49:BI49"/>
    <mergeCell ref="BK8:BM8"/>
    <mergeCell ref="DD9:DE9"/>
    <mergeCell ref="EP51:ES51"/>
    <mergeCell ref="DL38:DM38"/>
    <mergeCell ref="CH51:CK51"/>
    <mergeCell ref="CH7:CK7"/>
    <mergeCell ref="AD51:AG51"/>
    <mergeCell ref="CB18:CC18"/>
    <mergeCell ref="EQ41:ES41"/>
    <mergeCell ref="EE17:EG17"/>
    <mergeCell ref="DD38:DE38"/>
    <mergeCell ref="CV38:CW38"/>
    <mergeCell ref="ET4:EV4"/>
    <mergeCell ref="GA8:GC8"/>
    <mergeCell ref="FD13:FE13"/>
    <mergeCell ref="BR7:BU7"/>
    <mergeCell ref="DW35:DY35"/>
    <mergeCell ref="DO35:DQ35"/>
    <mergeCell ref="DH31:DI31"/>
    <mergeCell ref="FS26:FU26"/>
    <mergeCell ref="EV31:EW31"/>
    <mergeCell ref="BT22:BU22"/>
    <mergeCell ref="DD27:DE27"/>
    <mergeCell ref="BD36:BE36"/>
    <mergeCell ref="EZ31:FA31"/>
    <mergeCell ref="FB7:FE7"/>
    <mergeCell ref="DN40:DQ40"/>
    <mergeCell ref="AY41:BA41"/>
    <mergeCell ref="AF22:AG22"/>
    <mergeCell ref="CU45:CW45"/>
    <mergeCell ref="FR51:FU51"/>
    <mergeCell ref="DB3:DE3"/>
    <mergeCell ref="CE8:CG8"/>
    <mergeCell ref="AT5:AV5"/>
    <mergeCell ref="FJ51:FM51"/>
    <mergeCell ref="BJ3:BM3"/>
    <mergeCell ref="DH36:DI36"/>
    <mergeCell ref="T38:U38"/>
    <mergeCell ref="J4:L4"/>
    <mergeCell ref="AQ8:AS8"/>
    <mergeCell ref="FP13:FQ13"/>
    <mergeCell ref="X13:Y13"/>
    <mergeCell ref="ED5:EF5"/>
    <mergeCell ref="FF3:FI3"/>
    <mergeCell ref="AY35:BA35"/>
    <mergeCell ref="CQ26:CS26"/>
    <mergeCell ref="EB38:EC38"/>
    <mergeCell ref="DF4:DH4"/>
    <mergeCell ref="CU17:CW17"/>
    <mergeCell ref="EM8:EO8"/>
    <mergeCell ref="BX31:BY31"/>
    <mergeCell ref="DJ4:DL4"/>
    <mergeCell ref="EB13:EC13"/>
    <mergeCell ref="DT13:DU13"/>
    <mergeCell ref="EH51:EK51"/>
    <mergeCell ref="J5:L5"/>
    <mergeCell ref="AE41:AG41"/>
    <mergeCell ref="BV40:BY40"/>
    <mergeCell ref="Z3:AC3"/>
    <mergeCell ref="G8:I8"/>
    <mergeCell ref="EB22:EC22"/>
    <mergeCell ref="CP5:CR5"/>
    <mergeCell ref="FL27:FM27"/>
    <mergeCell ref="K35:M35"/>
    <mergeCell ref="BC26:BE26"/>
    <mergeCell ref="CN38:CO38"/>
    <mergeCell ref="FG45:FI45"/>
    <mergeCell ref="DZ49:EC49"/>
    <mergeCell ref="EY45:FA45"/>
    <mergeCell ref="AJ31:AK31"/>
    <mergeCell ref="DC8:DE8"/>
    <mergeCell ref="DG41:DI41"/>
    <mergeCell ref="CN22:CO22"/>
    <mergeCell ref="AL40:AO40"/>
    <mergeCell ref="BR4:BT4"/>
    <mergeCell ref="S45:U45"/>
    <mergeCell ref="N7:Q7"/>
    <mergeCell ref="DL31:DM31"/>
    <mergeCell ref="CP49:CS49"/>
    <mergeCell ref="FV7:FY7"/>
    <mergeCell ref="EJ18:EK18"/>
    <mergeCell ref="S26:U26"/>
    <mergeCell ref="EN9:EO9"/>
    <mergeCell ref="DW45:DY45"/>
    <mergeCell ref="AJ36:AK36"/>
    <mergeCell ref="FL38:FM38"/>
    <mergeCell ref="FD38:FE38"/>
    <mergeCell ref="FX9:FY9"/>
    <mergeCell ref="FR40:FU40"/>
    <mergeCell ref="BT27:BU27"/>
    <mergeCell ref="X22:Y22"/>
    <mergeCell ref="FC35:FE35"/>
    <mergeCell ref="AT40:AW40"/>
    <mergeCell ref="AZ9:BA9"/>
    <mergeCell ref="CT49:CW49"/>
    <mergeCell ref="CN36:CO36"/>
    <mergeCell ref="AR9:AS9"/>
    <mergeCell ref="EE35:EG35"/>
    <mergeCell ref="BF7:BI7"/>
    <mergeCell ref="AL7:AO7"/>
    <mergeCell ref="EH7:EK7"/>
    <mergeCell ref="CT7:CW7"/>
    <mergeCell ref="GB36:GC36"/>
    <mergeCell ref="AD40:AG40"/>
    <mergeCell ref="BS41:BU41"/>
    <mergeCell ref="DF49:DI49"/>
    <mergeCell ref="K45:M45"/>
    <mergeCell ref="R51:U51"/>
    <mergeCell ref="AZ38:BA38"/>
    <mergeCell ref="FK26:FM26"/>
    <mergeCell ref="S17:U17"/>
    <mergeCell ref="EF36:EG36"/>
    <mergeCell ref="V51:Y51"/>
    <mergeCell ref="BS35:BU35"/>
    <mergeCell ref="DO17:DQ17"/>
    <mergeCell ref="DG35:DI35"/>
    <mergeCell ref="AU45:AW45"/>
    <mergeCell ref="EN31:EO31"/>
    <mergeCell ref="FC26:FE26"/>
    <mergeCell ref="EF31:EG31"/>
    <mergeCell ref="BF51:BI51"/>
    <mergeCell ref="DD18:DE18"/>
    <mergeCell ref="EE26:EG26"/>
    <mergeCell ref="CN27:CO27"/>
    <mergeCell ref="CV18:CW18"/>
    <mergeCell ref="FL22:FM22"/>
    <mergeCell ref="FB49:FE49"/>
    <mergeCell ref="AA8:AC8"/>
    <mergeCell ref="ET49:EW49"/>
    <mergeCell ref="P13:Q13"/>
    <mergeCell ref="H13:I13"/>
    <mergeCell ref="DN5:DP5"/>
    <mergeCell ref="CI26:CK26"/>
    <mergeCell ref="CA26:CC26"/>
    <mergeCell ref="BP31:BQ31"/>
    <mergeCell ref="DH22:DI22"/>
    <mergeCell ref="DL13:DM13"/>
    <mergeCell ref="BG17:BI17"/>
    <mergeCell ref="EX5:EZ5"/>
    <mergeCell ref="EV13:EW13"/>
    <mergeCell ref="AP7:AS7"/>
    <mergeCell ref="AM35:AO35"/>
    <mergeCell ref="FC17:FE17"/>
    <mergeCell ref="CX7:DA7"/>
    <mergeCell ref="BZ7:CC7"/>
    <mergeCell ref="AF9:AG9"/>
    <mergeCell ref="EU35:EW35"/>
    <mergeCell ref="CF36:CG36"/>
    <mergeCell ref="DX27:DY27"/>
    <mergeCell ref="EP40:ES40"/>
    <mergeCell ref="N49:Q49"/>
    <mergeCell ref="FO35:FQ35"/>
    <mergeCell ref="BH18:BI18"/>
    <mergeCell ref="BL9:BM9"/>
    <mergeCell ref="AM45:AO45"/>
    <mergeCell ref="FD27:FE27"/>
    <mergeCell ref="BZ5:CB5"/>
    <mergeCell ref="EV27:EW27"/>
    <mergeCell ref="AX51:BA51"/>
    <mergeCell ref="EQ45:ES45"/>
    <mergeCell ref="AB31:AC31"/>
    <mergeCell ref="CY41:DA41"/>
    <mergeCell ref="EY17:FA17"/>
    <mergeCell ref="BW8:BY8"/>
    <mergeCell ref="BV49:BY49"/>
    <mergeCell ref="FB51:FE51"/>
    <mergeCell ref="AZ22:BA22"/>
    <mergeCell ref="BD13:BE13"/>
    <mergeCell ref="AX49:BA49"/>
    <mergeCell ref="DW26:DY26"/>
    <mergeCell ref="CV9:CW9"/>
    <mergeCell ref="R5:T5"/>
    <mergeCell ref="CT40:CW40"/>
    <mergeCell ref="FD22:FE22"/>
    <mergeCell ref="R3:U3"/>
    <mergeCell ref="BP36:BQ36"/>
    <mergeCell ref="FL31:FM31"/>
    <mergeCell ref="CM41:CO41"/>
    <mergeCell ref="FN7:FQ7"/>
    <mergeCell ref="FW17:FY17"/>
    <mergeCell ref="EV38:EW38"/>
    <mergeCell ref="AV27:AW27"/>
    <mergeCell ref="DR7:DU7"/>
    <mergeCell ref="BN40:BQ40"/>
    <mergeCell ref="AT3:AW3"/>
    <mergeCell ref="DD31:DE31"/>
    <mergeCell ref="ED3:EG3"/>
    <mergeCell ref="AH4:AJ4"/>
    <mergeCell ref="FO8:FQ8"/>
    <mergeCell ref="EL4:EN4"/>
    <mergeCell ref="FN3:FQ3"/>
    <mergeCell ref="DR3:DU3"/>
    <mergeCell ref="FV4:FX4"/>
    <mergeCell ref="FT31:FU31"/>
    <mergeCell ref="BF5:BH5"/>
    <mergeCell ref="BN5:BP5"/>
    <mergeCell ref="BB4:BD4"/>
    <mergeCell ref="CD3:CG3"/>
    <mergeCell ref="FZ49:GC49"/>
    <mergeCell ref="DJ51:DM51"/>
    <mergeCell ref="DN51:DQ51"/>
    <mergeCell ref="FD18:FE18"/>
    <mergeCell ref="CJ31:CK31"/>
    <mergeCell ref="DV4:DX4"/>
    <mergeCell ref="EX3:FA3"/>
    <mergeCell ref="F3:I3"/>
    <mergeCell ref="CX4:CZ4"/>
    <mergeCell ref="EE8:EG8"/>
    <mergeCell ref="AE45:AG45"/>
    <mergeCell ref="Z7:AC7"/>
    <mergeCell ref="BT38:BU38"/>
    <mergeCell ref="AM17:AO17"/>
    <mergeCell ref="AP51:AS51"/>
    <mergeCell ref="BJ4:BL4"/>
    <mergeCell ref="EV22:EW22"/>
    <mergeCell ref="EQ17:ES17"/>
    <mergeCell ref="AE35:AG35"/>
    <mergeCell ref="FF4:FH4"/>
    <mergeCell ref="EI41:EK41"/>
    <mergeCell ref="AD49:AG49"/>
    <mergeCell ref="EA41:EC41"/>
    <mergeCell ref="FT13:FU13"/>
    <mergeCell ref="FW45:FY45"/>
    <mergeCell ref="FJ40:FM40"/>
    <mergeCell ref="AU26:AW26"/>
    <mergeCell ref="DN3:DQ3"/>
    <mergeCell ref="CB22:CC22"/>
    <mergeCell ref="CF22:CG22"/>
    <mergeCell ref="DP9:DQ9"/>
    <mergeCell ref="AL5:AN5"/>
    <mergeCell ref="DV40:DY40"/>
    <mergeCell ref="BC8:BE8"/>
    <mergeCell ref="BG41:BI41"/>
    <mergeCell ref="DC45:DE45"/>
    <mergeCell ref="BB3:BE3"/>
    <mergeCell ref="EP5:ER5"/>
    <mergeCell ref="BK35:BM35"/>
    <mergeCell ref="CZ36:DA36"/>
    <mergeCell ref="EH5:EJ5"/>
    <mergeCell ref="BC35:BE35"/>
    <mergeCell ref="BJ7:BM7"/>
    <mergeCell ref="FR5:FT5"/>
    <mergeCell ref="FB4:FD4"/>
    <mergeCell ref="BV5:BX5"/>
    <mergeCell ref="CP3:CS3"/>
    <mergeCell ref="DJ5:DL5"/>
    <mergeCell ref="FZ3:GC3"/>
    <mergeCell ref="FR3:FU3"/>
    <mergeCell ref="FG8:FI8"/>
    <mergeCell ref="DG17:DI17"/>
    <mergeCell ref="DS41:DU41"/>
    <mergeCell ref="EY8:FA8"/>
    <mergeCell ref="L18:M18"/>
    <mergeCell ref="EN13:EO13"/>
    <mergeCell ref="BB7:BE7"/>
    <mergeCell ref="BF40:BI40"/>
    <mergeCell ref="EY26:FA26"/>
    <mergeCell ref="CY35:DA35"/>
    <mergeCell ref="EQ26:ES26"/>
    <mergeCell ref="CD4:CF4"/>
    <mergeCell ref="DK8:DM8"/>
    <mergeCell ref="BK17:BM17"/>
    <mergeCell ref="DX31:DY31"/>
    <mergeCell ref="FH36:FI36"/>
    <mergeCell ref="CR13:CS13"/>
    <mergeCell ref="CF27:CG27"/>
    <mergeCell ref="J40:M40"/>
    <mergeCell ref="CN18:CO18"/>
    <mergeCell ref="FO17:FQ17"/>
    <mergeCell ref="DC26:DE26"/>
    <mergeCell ref="FS45:FU45"/>
    <mergeCell ref="BS26:BU26"/>
    <mergeCell ref="DW8:DY8"/>
    <mergeCell ref="AV31:AW31"/>
    <mergeCell ref="CZ22:DA22"/>
    <mergeCell ref="DD13:DE13"/>
    <mergeCell ref="CX49:DA49"/>
    <mergeCell ref="BL38:BM38"/>
    <mergeCell ref="AE17:AG17"/>
    <mergeCell ref="FD31:FE31"/>
    <mergeCell ref="DT36:DU36"/>
    <mergeCell ref="CE41:CG41"/>
    <mergeCell ref="FC41:FE41"/>
    <mergeCell ref="AN27:AO27"/>
    <mergeCell ref="AZ18:BA18"/>
    <mergeCell ref="CR36:CS36"/>
    <mergeCell ref="DP27:DQ27"/>
    <mergeCell ref="CM35:CO35"/>
    <mergeCell ref="AR22:AS22"/>
    <mergeCell ref="AP49:AS49"/>
    <mergeCell ref="CH40:CK40"/>
    <mergeCell ref="AH49:AK49"/>
    <mergeCell ref="CF9:CG9"/>
    <mergeCell ref="CL40:CO40"/>
    <mergeCell ref="ET51:EW51"/>
    <mergeCell ref="AQ41:AS41"/>
    <mergeCell ref="CM45:CO45"/>
    <mergeCell ref="AL3:AO3"/>
    <mergeCell ref="CJ36:CK36"/>
    <mergeCell ref="FJ49:FM49"/>
    <mergeCell ref="AU35:AW35"/>
    <mergeCell ref="S8:U8"/>
    <mergeCell ref="EV18:EW18"/>
    <mergeCell ref="W35:Y35"/>
    <mergeCell ref="EP3:ES3"/>
    <mergeCell ref="BT31:BU31"/>
    <mergeCell ref="DX18:DY18"/>
    <mergeCell ref="BD31:BE31"/>
    <mergeCell ref="AT4:AV4"/>
    <mergeCell ref="BV3:BY3"/>
    <mergeCell ref="FJ5:FL5"/>
    <mergeCell ref="CL7:CO7"/>
    <mergeCell ref="X36:Y36"/>
    <mergeCell ref="BO45:BQ45"/>
    <mergeCell ref="EN22:EO22"/>
    <mergeCell ref="W41:Y41"/>
    <mergeCell ref="EL49:EO49"/>
    <mergeCell ref="DX36:DY36"/>
    <mergeCell ref="EX4:EZ4"/>
    <mergeCell ref="FH13:FI13"/>
    <mergeCell ref="BV7:BY7"/>
    <mergeCell ref="DS35:DU35"/>
    <mergeCell ref="P9:Q9"/>
    <mergeCell ref="CM17:CO17"/>
    <mergeCell ref="K8:M8"/>
    <mergeCell ref="FW26:FY26"/>
    <mergeCell ref="DP18:DQ18"/>
    <mergeCell ref="CE35:CG35"/>
    <mergeCell ref="AB22:AC22"/>
    <mergeCell ref="BL27:BM27"/>
    <mergeCell ref="BT18:BU18"/>
    <mergeCell ref="BX9:BY9"/>
    <mergeCell ref="DJ7:DM7"/>
    <mergeCell ref="FG35:FI35"/>
    <mergeCell ref="ER27:ES27"/>
    <mergeCell ref="BR5:BT5"/>
    <mergeCell ref="AM26:AO26"/>
    <mergeCell ref="T31:U31"/>
    <mergeCell ref="BL22:BM22"/>
    <mergeCell ref="BP13:BQ13"/>
    <mergeCell ref="CV27:CW27"/>
    <mergeCell ref="DH9:DI9"/>
    <mergeCell ref="N4:P4"/>
    <mergeCell ref="AB38:AC38"/>
    <mergeCell ref="AU8:AW8"/>
    <mergeCell ref="DZ51:EC51"/>
    <mergeCell ref="FH27:FI27"/>
    <mergeCell ref="AM8:AO8"/>
    <mergeCell ref="AB13:AC13"/>
    <mergeCell ref="FJ3:FM3"/>
    <mergeCell ref="EJ27:EK27"/>
    <mergeCell ref="DZ5:EB5"/>
    <mergeCell ref="CU26:CW26"/>
    <mergeCell ref="EQ8:ES8"/>
    <mergeCell ref="CB31:CC31"/>
    <mergeCell ref="DT22:DU22"/>
    <mergeCell ref="CH5:CJ5"/>
    <mergeCell ref="DX13:DY13"/>
    <mergeCell ref="AP40:AS40"/>
    <mergeCell ref="DR49:DU49"/>
    <mergeCell ref="AY17:BA17"/>
    <mergeCell ref="BV4:BX4"/>
    <mergeCell ref="EZ36:FA36"/>
    <mergeCell ref="CJ13:CK13"/>
    <mergeCell ref="CT3:CW3"/>
    <mergeCell ref="EI17:EK17"/>
    <mergeCell ref="ED49:EG49"/>
    <mergeCell ref="FV40:FY40"/>
    <mergeCell ref="BG26:BI26"/>
    <mergeCell ref="FK45:FM45"/>
    <mergeCell ref="EM35:EO35"/>
    <mergeCell ref="DH18:DI18"/>
    <mergeCell ref="AN31:AO31"/>
    <mergeCell ref="BX36:BY36"/>
    <mergeCell ref="CR22:CS22"/>
    <mergeCell ref="CJ22:CK22"/>
    <mergeCell ref="EH40:EK40"/>
    <mergeCell ref="CH49:CK49"/>
    <mergeCell ref="DO45:DQ45"/>
    <mergeCell ref="EM41:EO41"/>
    <mergeCell ref="CZ38:DA38"/>
    <mergeCell ref="EN38:EO38"/>
    <mergeCell ref="BG45:BI45"/>
    <mergeCell ref="AX40:BA40"/>
    <mergeCell ref="FB40:FE40"/>
    <mergeCell ref="EI45:EK45"/>
    <mergeCell ref="AV36:AW36"/>
    <mergeCell ref="BJ49:BM49"/>
    <mergeCell ref="BN49:BQ49"/>
    <mergeCell ref="DF40:DI40"/>
    <mergeCell ref="FZ4:GB4"/>
    <mergeCell ref="AR38:AS38"/>
    <mergeCell ref="FS41:FU41"/>
    <mergeCell ref="FR4:FT4"/>
    <mergeCell ref="FG17:FI17"/>
    <mergeCell ref="EU41:EW41"/>
    <mergeCell ref="AF27:AG27"/>
    <mergeCell ref="DB7:DE7"/>
    <mergeCell ref="X27:Y27"/>
    <mergeCell ref="AF18:AG18"/>
    <mergeCell ref="CD7:CG7"/>
    <mergeCell ref="AR18:AS18"/>
    <mergeCell ref="CF38:CG38"/>
    <mergeCell ref="ED4:EF4"/>
    <mergeCell ref="EB27:EC27"/>
    <mergeCell ref="FX31:FY31"/>
    <mergeCell ref="FZ7:GC7"/>
    <mergeCell ref="EN18:EO18"/>
    <mergeCell ref="AH7:AK7"/>
    <mergeCell ref="AN36:AO36"/>
    <mergeCell ref="FP38:FQ38"/>
    <mergeCell ref="FH38:FI38"/>
    <mergeCell ref="EL7:EO7"/>
    <mergeCell ref="ED7:EG7"/>
    <mergeCell ref="FB5:FD5"/>
    <mergeCell ref="BW35:BY35"/>
    <mergeCell ref="FS8:FU8"/>
    <mergeCell ref="DS17:DU17"/>
    <mergeCell ref="FX18:FY18"/>
    <mergeCell ref="EZ13:FA13"/>
    <mergeCell ref="DK35:DM35"/>
    <mergeCell ref="DF5:DH5"/>
    <mergeCell ref="AY45:BA45"/>
    <mergeCell ref="CE17:CG17"/>
    <mergeCell ref="FG26:FI26"/>
    <mergeCell ref="EJ31:EK31"/>
    <mergeCell ref="FT36:FU36"/>
    <mergeCell ref="CR27:CS27"/>
    <mergeCell ref="EI26:EK26"/>
    <mergeCell ref="CZ18:DA18"/>
    <mergeCell ref="FP22:FQ22"/>
    <mergeCell ref="BZ40:CC40"/>
    <mergeCell ref="CE45:CG45"/>
    <mergeCell ref="DT38:DU38"/>
    <mergeCell ref="FP27:FQ27"/>
    <mergeCell ref="EB9:EC9"/>
    <mergeCell ref="AX5:AZ5"/>
    <mergeCell ref="EF9:EG9"/>
    <mergeCell ref="CH3:CK3"/>
    <mergeCell ref="CQ41:CS41"/>
    <mergeCell ref="BD38:BE38"/>
    <mergeCell ref="W17:Y17"/>
    <mergeCell ref="CL3:CO3"/>
    <mergeCell ref="BO8:BQ8"/>
    <mergeCell ref="EJ36:EK36"/>
    <mergeCell ref="AL4:AN4"/>
    <mergeCell ref="DL36:DM36"/>
    <mergeCell ref="AV13:AW13"/>
    <mergeCell ref="CP4:CR4"/>
    <mergeCell ref="DV3:DY3"/>
    <mergeCell ref="V40:Y40"/>
    <mergeCell ref="AD3:AG3"/>
    <mergeCell ref="X38:Y38"/>
    <mergeCell ref="BN3:BQ3"/>
    <mergeCell ref="BF3:BI3"/>
    <mergeCell ref="AD5:AF5"/>
    <mergeCell ref="V5:X5"/>
    <mergeCell ref="DP31:DQ31"/>
    <mergeCell ref="AJ38:AK38"/>
    <mergeCell ref="Z4:AB4"/>
    <mergeCell ref="AJ13:AK13"/>
    <mergeCell ref="X9:Y9"/>
    <mergeCell ref="CT51:CW51"/>
    <mergeCell ref="CL51:CO51"/>
    <mergeCell ref="L13:M13"/>
    <mergeCell ref="DR5:DT5"/>
    <mergeCell ref="CM26:CO26"/>
    <mergeCell ref="F49:I49"/>
    <mergeCell ref="CE26:CG26"/>
    <mergeCell ref="BD9:BE9"/>
    <mergeCell ref="DL22:DM22"/>
    <mergeCell ref="BL31:BM31"/>
    <mergeCell ref="DJ49:DM49"/>
    <mergeCell ref="P36:Q36"/>
    <mergeCell ref="H36:I36"/>
    <mergeCell ref="Z49:AC49"/>
    <mergeCell ref="G41:I41"/>
    <mergeCell ref="BR51:BU51"/>
    <mergeCell ref="BJ51:BM51"/>
    <mergeCell ref="H31:I31"/>
    <mergeCell ref="J51:M51"/>
    <mergeCell ref="F7:I7"/>
    <mergeCell ref="H22:I22"/>
    <mergeCell ref="K26:M26"/>
    <mergeCell ref="BZ51:CC51"/>
    <mergeCell ref="L27:M27"/>
    <mergeCell ref="GA17:GC17"/>
    <mergeCell ref="DO26:DQ26"/>
    <mergeCell ref="BO35:BQ35"/>
    <mergeCell ref="EZ38:FA38"/>
    <mergeCell ref="FO41:FQ41"/>
    <mergeCell ref="AZ27:BA27"/>
    <mergeCell ref="CV31:CW31"/>
    <mergeCell ref="BR40:BU40"/>
    <mergeCell ref="BD27:BE27"/>
    <mergeCell ref="FS35:FU35"/>
    <mergeCell ref="BL18:BM18"/>
    <mergeCell ref="BJ40:BM40"/>
    <mergeCell ref="EZ27:FA27"/>
    <mergeCell ref="DH27:DI27"/>
    <mergeCell ref="BH36:BI36"/>
    <mergeCell ref="BD22:BE22"/>
    <mergeCell ref="CX40:DA40"/>
    <mergeCell ref="ER36:ES36"/>
    <mergeCell ref="GA35:GC35"/>
    <mergeCell ref="GA41:GC41"/>
    <mergeCell ref="FX27:FY27"/>
    <mergeCell ref="FX38:FY38"/>
    <mergeCell ref="FP18:FQ18"/>
    <mergeCell ref="GB22:GC22"/>
    <mergeCell ref="J3:M3"/>
    <mergeCell ref="EI8:EK8"/>
    <mergeCell ref="DP13:DQ13"/>
    <mergeCell ref="BX38:BY38"/>
    <mergeCell ref="FV51:FY51"/>
    <mergeCell ref="A1:K1"/>
    <mergeCell ref="DF3:DI3"/>
    <mergeCell ref="AQ17:AS17"/>
    <mergeCell ref="BN4:BP4"/>
    <mergeCell ref="CU8:CW8"/>
    <mergeCell ref="BX13:BY13"/>
    <mergeCell ref="BF4:BH4"/>
    <mergeCell ref="CM8:CO8"/>
    <mergeCell ref="FV5:FX5"/>
    <mergeCell ref="EU17:EW17"/>
    <mergeCell ref="FJ4:FL4"/>
    <mergeCell ref="BH31:BI31"/>
    <mergeCell ref="FX13:FY13"/>
    <mergeCell ref="P27:Q27"/>
    <mergeCell ref="CP40:CS40"/>
    <mergeCell ref="X18:Y18"/>
    <mergeCell ref="FR49:FU49"/>
    <mergeCell ref="AB9:AC9"/>
    <mergeCell ref="CY17:DA17"/>
    <mergeCell ref="EL5:EN5"/>
    <mergeCell ref="DG26:DI26"/>
    <mergeCell ref="BG35:BI35"/>
    <mergeCell ref="DR51:DU51"/>
    <mergeCell ref="FH18:FI18"/>
    <mergeCell ref="CN31:CO31"/>
    <mergeCell ref="FB3:FE3"/>
    <mergeCell ref="O41:Q41"/>
    <mergeCell ref="O35:Q35"/>
    <mergeCell ref="BN7:BQ7"/>
    <mergeCell ref="ER31:ES31"/>
    <mergeCell ref="R7:U7"/>
    <mergeCell ref="CD5:CF5"/>
    <mergeCell ref="EU45:EW45"/>
    <mergeCell ref="FF51:FI51"/>
    <mergeCell ref="FF7:FI7"/>
    <mergeCell ref="BB49:BE49"/>
    <mergeCell ref="P38:Q38"/>
    <mergeCell ref="CZ9:DA9"/>
    <mergeCell ref="AX3:BA3"/>
    <mergeCell ref="N5:P5"/>
    <mergeCell ref="CA45:CC45"/>
    <mergeCell ref="AE8:AG8"/>
    <mergeCell ref="AI41:AK41"/>
    <mergeCell ref="AP5:AR5"/>
    <mergeCell ref="DZ40:EC40"/>
    <mergeCell ref="CA41:CC41"/>
    <mergeCell ref="AN38:AO38"/>
    <mergeCell ref="BG8:BI8"/>
    <mergeCell ref="G17:I17"/>
    <mergeCell ref="BK41:BM41"/>
    <mergeCell ref="BC41:BE41"/>
    <mergeCell ref="DG45:DI45"/>
    <mergeCell ref="AJ22:AK22"/>
    <mergeCell ref="DD36:DE36"/>
    <mergeCell ref="AN13:AO13"/>
    <mergeCell ref="AI35:AK35"/>
    <mergeCell ref="T18:U18"/>
    <mergeCell ref="P22:Q22"/>
    <mergeCell ref="L38:M38"/>
    <mergeCell ref="L9:M9"/>
    <mergeCell ref="AJ9:AK9"/>
    <mergeCell ref="DL18:DM18"/>
    <mergeCell ref="AN9:AO9"/>
    <mergeCell ref="AR31:AS31"/>
    <mergeCell ref="CB36:CC36"/>
    <mergeCell ref="BT36:BU36"/>
    <mergeCell ref="G35:I35"/>
    <mergeCell ref="N40:Q40"/>
    <mergeCell ref="FS17:FU17"/>
    <mergeCell ref="FG41:FI41"/>
    <mergeCell ref="AR27:AS27"/>
    <mergeCell ref="AJ27:AK27"/>
    <mergeCell ref="CP7:CS7"/>
    <mergeCell ref="BD18:BE18"/>
    <mergeCell ref="CY45:DA45"/>
    <mergeCell ref="EP4:ER4"/>
    <mergeCell ref="AV18:AW18"/>
    <mergeCell ref="EZ18:FA18"/>
    <mergeCell ref="EF13:EG13"/>
    <mergeCell ref="AT7:AW7"/>
    <mergeCell ref="CQ35:CS35"/>
    <mergeCell ref="FT38:FU38"/>
    <mergeCell ref="AB36:AC36"/>
    <mergeCell ref="BX27:BY27"/>
    <mergeCell ref="CF18:CG18"/>
    <mergeCell ref="CJ9:CK9"/>
    <mergeCell ref="EF38:EG38"/>
    <mergeCell ref="BS45:BU45"/>
    <mergeCell ref="DV7:DY7"/>
    <mergeCell ref="DH38:DI38"/>
    <mergeCell ref="EB36:EC36"/>
    <mergeCell ref="AX4:AZ4"/>
    <mergeCell ref="BZ3:CC3"/>
    <mergeCell ref="CI41:CK41"/>
    <mergeCell ref="BH13:BI13"/>
    <mergeCell ref="FN5:FP5"/>
    <mergeCell ref="GB27:GC27"/>
    <mergeCell ref="EL51:EO51"/>
    <mergeCell ref="FT27:FU27"/>
    <mergeCell ref="DW41:DY41"/>
    <mergeCell ref="CT5:CV5"/>
    <mergeCell ref="EH3:EK3"/>
    <mergeCell ref="EU26:EW26"/>
    <mergeCell ref="CH4:CJ4"/>
    <mergeCell ref="BW17:BY17"/>
    <mergeCell ref="DO8:DQ8"/>
    <mergeCell ref="BO17:BQ17"/>
    <mergeCell ref="FL36:FM36"/>
    <mergeCell ref="CV13:CW13"/>
    <mergeCell ref="GB9:GC9"/>
    <mergeCell ref="GB38:GC38"/>
    <mergeCell ref="CD51:CG51"/>
    <mergeCell ref="EY35:FA35"/>
    <mergeCell ref="DT18:DU18"/>
    <mergeCell ref="EA35:EC35"/>
    <mergeCell ref="DR40:DU40"/>
    <mergeCell ref="BR49:BU49"/>
    <mergeCell ref="EX7:FA7"/>
    <mergeCell ref="Z5:AB5"/>
    <mergeCell ref="DJ40:DM40"/>
    <mergeCell ref="AU41:AW41"/>
    <mergeCell ref="CQ45:CS45"/>
    <mergeCell ref="DF51:DI51"/>
    <mergeCell ref="AP3:AS3"/>
    <mergeCell ref="CX51:DA51"/>
    <mergeCell ref="BP9:BQ9"/>
    <mergeCell ref="EB18:EC18"/>
    <mergeCell ref="BW26:BY26"/>
    <mergeCell ref="AZ31:BA31"/>
    <mergeCell ref="DD22:DE22"/>
    <mergeCell ref="DB49:DE49"/>
    <mergeCell ref="ET40:EW40"/>
    <mergeCell ref="BJ5:BL5"/>
    <mergeCell ref="AE26:AG26"/>
    <mergeCell ref="EZ9:FA9"/>
    <mergeCell ref="AI17:AK17"/>
    <mergeCell ref="BP38:BQ38"/>
    <mergeCell ref="ER9:ES9"/>
    <mergeCell ref="EA45:EC45"/>
    <mergeCell ref="BX18:BY18"/>
    <mergeCell ref="CB9:CC9"/>
    <mergeCell ref="DN7:DQ7"/>
    <mergeCell ref="EA17:EC17"/>
    <mergeCell ref="FK35:FM35"/>
    <mergeCell ref="CR38:CS38"/>
    <mergeCell ref="H9:I9"/>
    <mergeCell ref="FO26:FQ26"/>
    <mergeCell ref="BP22:BQ22"/>
    <mergeCell ref="CZ27:DA27"/>
    <mergeCell ref="AZ36:BA36"/>
    <mergeCell ref="DL9:DM9"/>
    <mergeCell ref="W8:Y8"/>
    <mergeCell ref="L31:M31"/>
    <mergeCell ref="AV9:AW9"/>
    <mergeCell ref="AY26:BA26"/>
    <mergeCell ref="AF31:AG31"/>
    <mergeCell ref="BX22:BY22"/>
    <mergeCell ref="DT9:DU9"/>
    <mergeCell ref="FP31:FQ31"/>
    <mergeCell ref="FH9:FI9"/>
    <mergeCell ref="FP9:FQ9"/>
    <mergeCell ref="ET7:EW7"/>
    <mergeCell ref="EQ35:ES35"/>
  </mergeCells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AS760"/>
  <sheetViews>
    <sheetView workbookViewId="0"/>
  </sheetViews>
  <sheetFormatPr baseColWidth="10" defaultColWidth="8.83203125" defaultRowHeight="15" x14ac:dyDescent="0.2"/>
  <cols>
    <col min="2" max="2" width="6" customWidth="1"/>
    <col min="3" max="3" width="9" customWidth="1"/>
    <col min="4" max="4" width="6" customWidth="1"/>
    <col min="5" max="5" width="40" customWidth="1"/>
    <col min="6" max="6" width="15" customWidth="1"/>
    <col min="7" max="10" width="5" customWidth="1"/>
    <col min="12" max="12" width="16" customWidth="1"/>
    <col min="14" max="14" width="5" customWidth="1"/>
    <col min="16" max="16" width="12" customWidth="1"/>
  </cols>
  <sheetData>
    <row r="1" spans="1:4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</row>
    <row r="2" spans="1:45" ht="16" x14ac:dyDescent="0.2">
      <c r="A2">
        <v>2129</v>
      </c>
      <c r="B2">
        <v>2129</v>
      </c>
      <c r="C2" s="2">
        <v>44914</v>
      </c>
      <c r="D2" t="s">
        <v>1538</v>
      </c>
      <c r="E2" t="s">
        <v>1539</v>
      </c>
      <c r="F2" s="3">
        <v>40819</v>
      </c>
      <c r="G2" t="s">
        <v>47</v>
      </c>
      <c r="H2" s="3">
        <v>0</v>
      </c>
      <c r="I2" t="s">
        <v>104</v>
      </c>
      <c r="J2">
        <v>940</v>
      </c>
      <c r="K2" t="s">
        <v>52</v>
      </c>
      <c r="L2" t="s">
        <v>53</v>
      </c>
      <c r="N2">
        <v>3200</v>
      </c>
      <c r="O2" t="s">
        <v>49</v>
      </c>
      <c r="P2" t="s">
        <v>105</v>
      </c>
      <c r="Q2" t="s">
        <v>106</v>
      </c>
      <c r="T2" t="s">
        <v>1540</v>
      </c>
      <c r="U2" t="s">
        <v>1541</v>
      </c>
      <c r="V2" t="s">
        <v>1518</v>
      </c>
      <c r="W2" t="s">
        <v>56</v>
      </c>
      <c r="X2" t="s">
        <v>1542</v>
      </c>
      <c r="Y2" t="s">
        <v>446</v>
      </c>
      <c r="Z2" s="3">
        <v>0</v>
      </c>
      <c r="AA2" t="s">
        <v>1543</v>
      </c>
      <c r="AB2" t="s">
        <v>1544</v>
      </c>
      <c r="AC2" t="s">
        <v>61</v>
      </c>
      <c r="AD2" t="s">
        <v>61</v>
      </c>
      <c r="AE2" t="s">
        <v>1545</v>
      </c>
      <c r="AF2" t="s">
        <v>63</v>
      </c>
      <c r="AH2">
        <v>0</v>
      </c>
      <c r="AI2" s="2">
        <v>44914</v>
      </c>
      <c r="AJ2" t="s">
        <v>64</v>
      </c>
      <c r="AK2" t="s">
        <v>64</v>
      </c>
      <c r="AL2" t="s">
        <v>1546</v>
      </c>
      <c r="AM2" t="s">
        <v>1541</v>
      </c>
      <c r="AN2" s="3">
        <v>40819</v>
      </c>
      <c r="AO2" t="s">
        <v>1544</v>
      </c>
      <c r="AP2" t="s">
        <v>64</v>
      </c>
      <c r="AQ2" t="s">
        <v>1545</v>
      </c>
      <c r="AR2">
        <v>773</v>
      </c>
      <c r="AS2" t="s">
        <v>66</v>
      </c>
    </row>
    <row r="3" spans="1:45" ht="16" x14ac:dyDescent="0.2">
      <c r="A3">
        <v>2090</v>
      </c>
      <c r="B3">
        <v>2090</v>
      </c>
      <c r="C3" s="2">
        <v>44929</v>
      </c>
      <c r="D3" t="s">
        <v>1748</v>
      </c>
      <c r="E3" t="s">
        <v>1749</v>
      </c>
      <c r="F3" s="3">
        <v>12</v>
      </c>
      <c r="G3" t="s">
        <v>47</v>
      </c>
      <c r="H3" s="3">
        <v>0</v>
      </c>
      <c r="I3" t="s">
        <v>48</v>
      </c>
      <c r="J3">
        <v>2704</v>
      </c>
      <c r="K3" t="s">
        <v>49</v>
      </c>
      <c r="L3" t="s">
        <v>50</v>
      </c>
      <c r="M3" t="s">
        <v>51</v>
      </c>
      <c r="N3">
        <v>942</v>
      </c>
      <c r="O3" t="s">
        <v>52</v>
      </c>
      <c r="P3" t="s">
        <v>53</v>
      </c>
      <c r="T3" t="s">
        <v>1750</v>
      </c>
      <c r="U3" t="s">
        <v>1751</v>
      </c>
      <c r="V3" t="s">
        <v>1752</v>
      </c>
      <c r="W3" t="s">
        <v>56</v>
      </c>
      <c r="X3" t="s">
        <v>1753</v>
      </c>
      <c r="Y3" t="s">
        <v>274</v>
      </c>
      <c r="Z3" s="3">
        <v>19</v>
      </c>
      <c r="AA3" t="s">
        <v>135</v>
      </c>
      <c r="AB3" t="s">
        <v>1754</v>
      </c>
      <c r="AC3" t="s">
        <v>61</v>
      </c>
      <c r="AD3" t="s">
        <v>61</v>
      </c>
      <c r="AE3" t="s">
        <v>1755</v>
      </c>
      <c r="AF3" t="s">
        <v>63</v>
      </c>
      <c r="AH3">
        <v>0</v>
      </c>
      <c r="AI3" s="2">
        <v>44929</v>
      </c>
      <c r="AJ3" t="s">
        <v>64</v>
      </c>
      <c r="AK3" t="s">
        <v>64</v>
      </c>
      <c r="AL3" t="s">
        <v>1756</v>
      </c>
      <c r="AM3" t="s">
        <v>1751</v>
      </c>
      <c r="AN3" s="3">
        <v>12</v>
      </c>
      <c r="AO3" t="s">
        <v>1754</v>
      </c>
      <c r="AP3" t="s">
        <v>64</v>
      </c>
      <c r="AQ3" t="s">
        <v>1755</v>
      </c>
      <c r="AR3">
        <v>820</v>
      </c>
      <c r="AS3" t="s">
        <v>66</v>
      </c>
    </row>
    <row r="4" spans="1:45" ht="16" x14ac:dyDescent="0.2">
      <c r="A4">
        <v>2091</v>
      </c>
      <c r="B4">
        <v>2091</v>
      </c>
      <c r="C4" s="2">
        <v>44929</v>
      </c>
      <c r="D4" t="s">
        <v>1748</v>
      </c>
      <c r="E4" t="s">
        <v>1757</v>
      </c>
      <c r="F4" s="3">
        <v>0.12</v>
      </c>
      <c r="G4" t="s">
        <v>47</v>
      </c>
      <c r="H4" s="3">
        <v>0</v>
      </c>
      <c r="I4" t="s">
        <v>48</v>
      </c>
      <c r="J4">
        <v>2705</v>
      </c>
      <c r="K4" t="s">
        <v>49</v>
      </c>
      <c r="L4" t="s">
        <v>50</v>
      </c>
      <c r="M4" t="s">
        <v>51</v>
      </c>
      <c r="N4">
        <v>942</v>
      </c>
      <c r="O4" t="s">
        <v>52</v>
      </c>
      <c r="P4" t="s">
        <v>53</v>
      </c>
      <c r="T4" t="s">
        <v>1750</v>
      </c>
      <c r="U4" t="s">
        <v>1751</v>
      </c>
      <c r="V4" t="s">
        <v>1752</v>
      </c>
      <c r="W4" t="s">
        <v>56</v>
      </c>
      <c r="X4" t="s">
        <v>1753</v>
      </c>
      <c r="Y4" t="s">
        <v>274</v>
      </c>
      <c r="Z4" s="3">
        <v>19</v>
      </c>
      <c r="AA4" t="s">
        <v>135</v>
      </c>
      <c r="AB4" t="s">
        <v>1754</v>
      </c>
      <c r="AC4" t="s">
        <v>61</v>
      </c>
      <c r="AD4" t="s">
        <v>61</v>
      </c>
      <c r="AE4" t="s">
        <v>1755</v>
      </c>
      <c r="AF4" t="s">
        <v>63</v>
      </c>
      <c r="AH4">
        <v>0</v>
      </c>
      <c r="AI4" s="2">
        <v>44929</v>
      </c>
      <c r="AJ4" t="s">
        <v>64</v>
      </c>
      <c r="AK4" t="s">
        <v>64</v>
      </c>
      <c r="AL4" t="s">
        <v>1756</v>
      </c>
      <c r="AM4" t="s">
        <v>1751</v>
      </c>
      <c r="AN4" s="3">
        <v>12</v>
      </c>
      <c r="AO4" t="s">
        <v>1754</v>
      </c>
      <c r="AP4" t="s">
        <v>64</v>
      </c>
      <c r="AQ4" t="s">
        <v>1755</v>
      </c>
      <c r="AR4">
        <v>820</v>
      </c>
      <c r="AS4" t="s">
        <v>66</v>
      </c>
    </row>
    <row r="5" spans="1:45" ht="16" x14ac:dyDescent="0.2">
      <c r="A5">
        <v>2062</v>
      </c>
      <c r="B5">
        <v>2062</v>
      </c>
      <c r="C5" s="2">
        <v>44929.812569444453</v>
      </c>
      <c r="D5" t="s">
        <v>1761</v>
      </c>
      <c r="E5" t="s">
        <v>1762</v>
      </c>
      <c r="F5" s="3">
        <v>235.62</v>
      </c>
      <c r="G5" t="s">
        <v>47</v>
      </c>
      <c r="H5" s="3">
        <v>0</v>
      </c>
      <c r="I5" t="s">
        <v>48</v>
      </c>
      <c r="J5">
        <v>2710</v>
      </c>
      <c r="K5" t="s">
        <v>49</v>
      </c>
      <c r="L5" t="s">
        <v>50</v>
      </c>
      <c r="M5" t="s">
        <v>51</v>
      </c>
      <c r="N5">
        <v>941</v>
      </c>
      <c r="O5" t="s">
        <v>52</v>
      </c>
      <c r="P5" t="s">
        <v>53</v>
      </c>
      <c r="T5" t="s">
        <v>1763</v>
      </c>
      <c r="U5" t="s">
        <v>1764</v>
      </c>
      <c r="V5" t="s">
        <v>1765</v>
      </c>
      <c r="W5" t="s">
        <v>56</v>
      </c>
      <c r="X5" t="s">
        <v>1766</v>
      </c>
      <c r="Y5" t="s">
        <v>1767</v>
      </c>
      <c r="Z5" s="3">
        <v>19</v>
      </c>
      <c r="AA5" t="s">
        <v>1758</v>
      </c>
      <c r="AB5" t="s">
        <v>1768</v>
      </c>
      <c r="AC5" t="s">
        <v>61</v>
      </c>
      <c r="AD5" t="s">
        <v>61</v>
      </c>
      <c r="AE5" t="s">
        <v>1769</v>
      </c>
      <c r="AF5" t="s">
        <v>63</v>
      </c>
      <c r="AH5">
        <v>0</v>
      </c>
      <c r="AI5" s="2">
        <v>44929</v>
      </c>
      <c r="AJ5" t="s">
        <v>64</v>
      </c>
      <c r="AK5" t="s">
        <v>64</v>
      </c>
      <c r="AL5" t="s">
        <v>1770</v>
      </c>
      <c r="AM5" t="s">
        <v>1764</v>
      </c>
      <c r="AN5" s="3">
        <v>235.62</v>
      </c>
      <c r="AO5" t="s">
        <v>1768</v>
      </c>
      <c r="AP5" t="s">
        <v>64</v>
      </c>
      <c r="AQ5" t="s">
        <v>1769</v>
      </c>
      <c r="AR5">
        <v>811</v>
      </c>
      <c r="AS5" t="s">
        <v>66</v>
      </c>
    </row>
    <row r="6" spans="1:45" ht="16" x14ac:dyDescent="0.2">
      <c r="A6">
        <v>2089</v>
      </c>
      <c r="B6">
        <v>2089</v>
      </c>
      <c r="C6" s="2">
        <v>44930</v>
      </c>
      <c r="D6" t="s">
        <v>1771</v>
      </c>
      <c r="E6" t="s">
        <v>1772</v>
      </c>
      <c r="F6" s="3">
        <v>10117.19</v>
      </c>
      <c r="G6" t="s">
        <v>47</v>
      </c>
      <c r="H6" s="3">
        <v>0</v>
      </c>
      <c r="I6" t="s">
        <v>104</v>
      </c>
      <c r="J6">
        <v>940</v>
      </c>
      <c r="K6" t="s">
        <v>52</v>
      </c>
      <c r="L6" t="s">
        <v>53</v>
      </c>
      <c r="N6">
        <v>3200</v>
      </c>
      <c r="O6" t="s">
        <v>49</v>
      </c>
      <c r="P6" t="s">
        <v>105</v>
      </c>
      <c r="Q6" t="s">
        <v>106</v>
      </c>
      <c r="T6" t="s">
        <v>1773</v>
      </c>
      <c r="U6" t="s">
        <v>1774</v>
      </c>
      <c r="V6" t="s">
        <v>1775</v>
      </c>
      <c r="W6" t="s">
        <v>56</v>
      </c>
      <c r="X6" t="s">
        <v>1776</v>
      </c>
      <c r="Y6" t="s">
        <v>1777</v>
      </c>
      <c r="Z6" s="3">
        <v>0</v>
      </c>
      <c r="AA6" t="s">
        <v>1773</v>
      </c>
      <c r="AB6" t="s">
        <v>1508</v>
      </c>
      <c r="AC6" t="s">
        <v>61</v>
      </c>
      <c r="AD6" t="s">
        <v>61</v>
      </c>
      <c r="AE6" t="s">
        <v>1778</v>
      </c>
      <c r="AF6" t="s">
        <v>63</v>
      </c>
      <c r="AH6">
        <v>0</v>
      </c>
      <c r="AI6" s="2">
        <v>44930</v>
      </c>
      <c r="AJ6" t="s">
        <v>64</v>
      </c>
      <c r="AK6" t="s">
        <v>64</v>
      </c>
      <c r="AL6" t="s">
        <v>1779</v>
      </c>
      <c r="AM6" t="s">
        <v>1774</v>
      </c>
      <c r="AN6" s="3">
        <v>10117.19</v>
      </c>
      <c r="AO6" t="s">
        <v>1508</v>
      </c>
      <c r="AP6" t="s">
        <v>64</v>
      </c>
      <c r="AQ6" t="s">
        <v>1778</v>
      </c>
      <c r="AR6">
        <v>812</v>
      </c>
      <c r="AS6" t="s">
        <v>66</v>
      </c>
    </row>
    <row r="7" spans="1:45" ht="16" x14ac:dyDescent="0.2">
      <c r="A7">
        <v>2065</v>
      </c>
      <c r="B7">
        <v>2065</v>
      </c>
      <c r="C7" s="2">
        <v>44931</v>
      </c>
      <c r="D7" t="s">
        <v>1782</v>
      </c>
      <c r="E7" t="s">
        <v>280</v>
      </c>
      <c r="F7" s="3">
        <v>53.43</v>
      </c>
      <c r="G7" t="s">
        <v>47</v>
      </c>
      <c r="H7" s="3">
        <v>0</v>
      </c>
      <c r="I7" t="s">
        <v>48</v>
      </c>
      <c r="J7">
        <v>2704</v>
      </c>
      <c r="K7" t="s">
        <v>49</v>
      </c>
      <c r="L7" t="s">
        <v>50</v>
      </c>
      <c r="M7" t="s">
        <v>51</v>
      </c>
      <c r="N7">
        <v>940</v>
      </c>
      <c r="O7" t="s">
        <v>52</v>
      </c>
      <c r="P7" t="s">
        <v>53</v>
      </c>
      <c r="T7" t="s">
        <v>281</v>
      </c>
      <c r="U7" t="s">
        <v>1783</v>
      </c>
      <c r="V7" t="s">
        <v>1784</v>
      </c>
      <c r="W7" t="s">
        <v>56</v>
      </c>
      <c r="X7" t="s">
        <v>1785</v>
      </c>
      <c r="Y7" t="s">
        <v>231</v>
      </c>
      <c r="Z7" s="3">
        <v>19</v>
      </c>
      <c r="AA7" t="s">
        <v>284</v>
      </c>
      <c r="AB7" t="s">
        <v>1754</v>
      </c>
      <c r="AC7" t="s">
        <v>61</v>
      </c>
      <c r="AD7" t="s">
        <v>61</v>
      </c>
      <c r="AE7" t="s">
        <v>1786</v>
      </c>
      <c r="AF7" t="s">
        <v>63</v>
      </c>
      <c r="AH7">
        <v>0</v>
      </c>
      <c r="AI7" s="2">
        <v>44931</v>
      </c>
      <c r="AJ7" t="s">
        <v>64</v>
      </c>
      <c r="AK7" t="s">
        <v>64</v>
      </c>
      <c r="AL7" t="s">
        <v>1787</v>
      </c>
      <c r="AM7" t="s">
        <v>1783</v>
      </c>
      <c r="AN7" s="3">
        <v>53.43</v>
      </c>
      <c r="AO7" t="s">
        <v>1754</v>
      </c>
      <c r="AP7" t="s">
        <v>64</v>
      </c>
      <c r="AQ7" t="s">
        <v>1786</v>
      </c>
      <c r="AR7">
        <v>813</v>
      </c>
      <c r="AS7" t="s">
        <v>66</v>
      </c>
    </row>
    <row r="8" spans="1:45" ht="16" x14ac:dyDescent="0.2">
      <c r="A8">
        <v>2080</v>
      </c>
      <c r="B8">
        <v>2080</v>
      </c>
      <c r="C8" s="2">
        <v>44936</v>
      </c>
      <c r="D8" t="s">
        <v>1748</v>
      </c>
      <c r="E8" t="s">
        <v>1217</v>
      </c>
      <c r="F8" s="3">
        <v>45.9</v>
      </c>
      <c r="G8" t="s">
        <v>47</v>
      </c>
      <c r="H8" s="3">
        <v>0</v>
      </c>
      <c r="I8" t="s">
        <v>48</v>
      </c>
      <c r="J8">
        <v>2900</v>
      </c>
      <c r="K8" t="s">
        <v>49</v>
      </c>
      <c r="L8" t="s">
        <v>50</v>
      </c>
      <c r="M8" t="s">
        <v>51</v>
      </c>
      <c r="N8">
        <v>940</v>
      </c>
      <c r="O8" t="s">
        <v>52</v>
      </c>
      <c r="P8" t="s">
        <v>53</v>
      </c>
      <c r="T8" t="s">
        <v>612</v>
      </c>
      <c r="U8" t="s">
        <v>1808</v>
      </c>
      <c r="V8" t="s">
        <v>1809</v>
      </c>
      <c r="W8" t="s">
        <v>56</v>
      </c>
      <c r="X8" t="s">
        <v>1810</v>
      </c>
      <c r="Y8" t="s">
        <v>323</v>
      </c>
      <c r="Z8" s="3">
        <v>19</v>
      </c>
      <c r="AA8" t="s">
        <v>615</v>
      </c>
      <c r="AB8" t="s">
        <v>1811</v>
      </c>
      <c r="AC8" t="s">
        <v>61</v>
      </c>
      <c r="AD8" t="s">
        <v>61</v>
      </c>
      <c r="AE8" t="s">
        <v>1812</v>
      </c>
      <c r="AF8" t="s">
        <v>63</v>
      </c>
      <c r="AH8">
        <v>0</v>
      </c>
      <c r="AI8" s="2">
        <v>44936</v>
      </c>
      <c r="AJ8" t="s">
        <v>64</v>
      </c>
      <c r="AK8" t="s">
        <v>64</v>
      </c>
      <c r="AL8" t="s">
        <v>1813</v>
      </c>
      <c r="AM8" t="s">
        <v>1808</v>
      </c>
      <c r="AN8" s="3">
        <v>45.9</v>
      </c>
      <c r="AO8" t="s">
        <v>1811</v>
      </c>
      <c r="AP8" t="s">
        <v>64</v>
      </c>
      <c r="AQ8" t="s">
        <v>1812</v>
      </c>
      <c r="AR8">
        <v>819</v>
      </c>
      <c r="AS8" t="s">
        <v>66</v>
      </c>
    </row>
    <row r="9" spans="1:45" ht="16" x14ac:dyDescent="0.2">
      <c r="A9">
        <v>2252</v>
      </c>
      <c r="B9">
        <v>2252</v>
      </c>
      <c r="C9" s="2">
        <v>44936</v>
      </c>
      <c r="D9" t="s">
        <v>1814</v>
      </c>
      <c r="E9" t="s">
        <v>1815</v>
      </c>
      <c r="F9" s="3">
        <v>127.6</v>
      </c>
      <c r="G9" t="s">
        <v>47</v>
      </c>
      <c r="H9" s="3">
        <v>0</v>
      </c>
      <c r="I9" t="s">
        <v>48</v>
      </c>
      <c r="J9">
        <v>2560</v>
      </c>
      <c r="K9" t="s">
        <v>49</v>
      </c>
      <c r="L9" t="s">
        <v>50</v>
      </c>
      <c r="M9" t="s">
        <v>51</v>
      </c>
      <c r="N9">
        <v>561</v>
      </c>
      <c r="O9" t="s">
        <v>52</v>
      </c>
      <c r="P9" t="s">
        <v>53</v>
      </c>
      <c r="T9" t="s">
        <v>1816</v>
      </c>
      <c r="U9" t="s">
        <v>1817</v>
      </c>
      <c r="V9" t="s">
        <v>1457</v>
      </c>
      <c r="W9" t="s">
        <v>56</v>
      </c>
      <c r="X9" t="s">
        <v>1818</v>
      </c>
      <c r="Y9" t="s">
        <v>1819</v>
      </c>
      <c r="Z9" s="3">
        <v>0</v>
      </c>
      <c r="AA9" t="s">
        <v>1820</v>
      </c>
      <c r="AB9" t="s">
        <v>1821</v>
      </c>
      <c r="AC9" t="s">
        <v>61</v>
      </c>
      <c r="AD9" t="s">
        <v>61</v>
      </c>
      <c r="AE9" t="s">
        <v>1822</v>
      </c>
      <c r="AF9" t="s">
        <v>63</v>
      </c>
      <c r="AH9">
        <v>0</v>
      </c>
      <c r="AI9" s="2">
        <v>44936</v>
      </c>
      <c r="AJ9" t="s">
        <v>64</v>
      </c>
      <c r="AK9" t="s">
        <v>64</v>
      </c>
      <c r="AL9" t="s">
        <v>1823</v>
      </c>
      <c r="AM9" t="s">
        <v>1817</v>
      </c>
      <c r="AN9" s="3">
        <v>127.6</v>
      </c>
      <c r="AO9" t="s">
        <v>1821</v>
      </c>
      <c r="AP9" t="s">
        <v>64</v>
      </c>
      <c r="AQ9" t="s">
        <v>1822</v>
      </c>
      <c r="AR9">
        <v>863</v>
      </c>
      <c r="AS9" t="s">
        <v>66</v>
      </c>
    </row>
    <row r="10" spans="1:45" ht="16" x14ac:dyDescent="0.2">
      <c r="A10">
        <v>2086</v>
      </c>
      <c r="B10">
        <v>2086</v>
      </c>
      <c r="C10" s="2">
        <v>44942</v>
      </c>
      <c r="D10" t="s">
        <v>1748</v>
      </c>
      <c r="E10" t="s">
        <v>188</v>
      </c>
      <c r="F10" s="3">
        <v>60</v>
      </c>
      <c r="G10" t="s">
        <v>47</v>
      </c>
      <c r="H10" s="3">
        <v>0</v>
      </c>
      <c r="I10" t="s">
        <v>48</v>
      </c>
      <c r="J10">
        <v>2753</v>
      </c>
      <c r="K10" t="s">
        <v>49</v>
      </c>
      <c r="L10" t="s">
        <v>50</v>
      </c>
      <c r="M10" t="s">
        <v>51</v>
      </c>
      <c r="N10">
        <v>940</v>
      </c>
      <c r="O10" t="s">
        <v>52</v>
      </c>
      <c r="P10" t="s">
        <v>53</v>
      </c>
      <c r="T10" t="s">
        <v>189</v>
      </c>
      <c r="U10" t="s">
        <v>1842</v>
      </c>
      <c r="Z10" s="3"/>
      <c r="AF10" t="s">
        <v>63</v>
      </c>
      <c r="AH10">
        <v>0</v>
      </c>
      <c r="AI10" s="2">
        <v>44942</v>
      </c>
      <c r="AJ10" t="s">
        <v>64</v>
      </c>
      <c r="AK10" t="s">
        <v>64</v>
      </c>
      <c r="AL10" t="s">
        <v>1843</v>
      </c>
      <c r="AM10" t="s">
        <v>1842</v>
      </c>
      <c r="AN10" s="3"/>
      <c r="AP10" t="s">
        <v>64</v>
      </c>
      <c r="AR10">
        <v>823</v>
      </c>
      <c r="AS10" t="s">
        <v>66</v>
      </c>
    </row>
    <row r="11" spans="1:45" ht="16" x14ac:dyDescent="0.2">
      <c r="A11">
        <v>2253</v>
      </c>
      <c r="B11">
        <v>2253</v>
      </c>
      <c r="C11" s="2">
        <v>44942</v>
      </c>
      <c r="D11" t="s">
        <v>1814</v>
      </c>
      <c r="E11" t="s">
        <v>1844</v>
      </c>
      <c r="F11" s="3">
        <v>39.17</v>
      </c>
      <c r="G11" t="s">
        <v>47</v>
      </c>
      <c r="H11" s="3">
        <v>0</v>
      </c>
      <c r="I11" t="s">
        <v>48</v>
      </c>
      <c r="J11">
        <v>3270</v>
      </c>
      <c r="K11" t="s">
        <v>49</v>
      </c>
      <c r="L11" t="s">
        <v>50</v>
      </c>
      <c r="M11" t="s">
        <v>106</v>
      </c>
      <c r="N11">
        <v>942</v>
      </c>
      <c r="O11" t="s">
        <v>52</v>
      </c>
      <c r="P11" t="s">
        <v>53</v>
      </c>
      <c r="T11" t="s">
        <v>1845</v>
      </c>
      <c r="U11" t="s">
        <v>1846</v>
      </c>
      <c r="V11" t="s">
        <v>1479</v>
      </c>
      <c r="W11" t="s">
        <v>56</v>
      </c>
      <c r="X11" t="s">
        <v>1847</v>
      </c>
      <c r="Y11" t="s">
        <v>1819</v>
      </c>
      <c r="Z11" s="3">
        <v>0</v>
      </c>
      <c r="AA11" t="s">
        <v>1848</v>
      </c>
      <c r="AB11" t="s">
        <v>1849</v>
      </c>
      <c r="AC11" t="s">
        <v>61</v>
      </c>
      <c r="AD11" t="s">
        <v>61</v>
      </c>
      <c r="AE11" t="s">
        <v>1850</v>
      </c>
      <c r="AF11" t="s">
        <v>63</v>
      </c>
      <c r="AH11">
        <v>0</v>
      </c>
      <c r="AI11" s="2">
        <v>44942</v>
      </c>
      <c r="AJ11" t="s">
        <v>64</v>
      </c>
      <c r="AK11" t="s">
        <v>64</v>
      </c>
      <c r="AL11" t="s">
        <v>1851</v>
      </c>
      <c r="AM11" t="s">
        <v>1846</v>
      </c>
      <c r="AN11" s="3">
        <v>39.17</v>
      </c>
      <c r="AO11" t="s">
        <v>1849</v>
      </c>
      <c r="AP11" t="s">
        <v>64</v>
      </c>
      <c r="AQ11" t="s">
        <v>1850</v>
      </c>
      <c r="AR11">
        <v>832</v>
      </c>
      <c r="AS11" t="s">
        <v>66</v>
      </c>
    </row>
    <row r="12" spans="1:45" ht="16" x14ac:dyDescent="0.2">
      <c r="A12">
        <v>2254</v>
      </c>
      <c r="B12">
        <v>2254</v>
      </c>
      <c r="C12" s="2">
        <v>44942</v>
      </c>
      <c r="D12" t="s">
        <v>1748</v>
      </c>
      <c r="E12" t="s">
        <v>1852</v>
      </c>
      <c r="F12" s="3">
        <v>0.52</v>
      </c>
      <c r="G12" t="s">
        <v>47</v>
      </c>
      <c r="H12" s="3">
        <v>0</v>
      </c>
      <c r="I12" t="s">
        <v>48</v>
      </c>
      <c r="J12">
        <v>2705</v>
      </c>
      <c r="K12" t="s">
        <v>49</v>
      </c>
      <c r="L12" t="s">
        <v>50</v>
      </c>
      <c r="M12" t="s">
        <v>51</v>
      </c>
      <c r="N12">
        <v>942</v>
      </c>
      <c r="O12" t="s">
        <v>52</v>
      </c>
      <c r="P12" t="s">
        <v>53</v>
      </c>
      <c r="T12" t="s">
        <v>1845</v>
      </c>
      <c r="U12" t="s">
        <v>1846</v>
      </c>
      <c r="V12" t="s">
        <v>1479</v>
      </c>
      <c r="W12" t="s">
        <v>56</v>
      </c>
      <c r="X12" t="s">
        <v>1847</v>
      </c>
      <c r="Y12" t="s">
        <v>1819</v>
      </c>
      <c r="Z12" s="3">
        <v>0</v>
      </c>
      <c r="AA12" t="s">
        <v>1848</v>
      </c>
      <c r="AB12" t="s">
        <v>1849</v>
      </c>
      <c r="AC12" t="s">
        <v>61</v>
      </c>
      <c r="AD12" t="s">
        <v>61</v>
      </c>
      <c r="AE12" t="s">
        <v>1850</v>
      </c>
      <c r="AF12" t="s">
        <v>63</v>
      </c>
      <c r="AH12">
        <v>0</v>
      </c>
      <c r="AI12" s="2">
        <v>44942</v>
      </c>
      <c r="AJ12" t="s">
        <v>64</v>
      </c>
      <c r="AK12" t="s">
        <v>64</v>
      </c>
      <c r="AL12" t="s">
        <v>1851</v>
      </c>
      <c r="AM12" t="s">
        <v>1846</v>
      </c>
      <c r="AN12" s="3">
        <v>39.17</v>
      </c>
      <c r="AO12" t="s">
        <v>1849</v>
      </c>
      <c r="AP12" t="s">
        <v>64</v>
      </c>
      <c r="AQ12" t="s">
        <v>1850</v>
      </c>
      <c r="AR12">
        <v>832</v>
      </c>
      <c r="AS12" t="s">
        <v>66</v>
      </c>
    </row>
    <row r="13" spans="1:45" ht="16" x14ac:dyDescent="0.2">
      <c r="A13">
        <v>2255</v>
      </c>
      <c r="B13">
        <v>2255</v>
      </c>
      <c r="C13" s="2">
        <v>44942</v>
      </c>
      <c r="D13" t="s">
        <v>1814</v>
      </c>
      <c r="E13" t="s">
        <v>1853</v>
      </c>
      <c r="F13" s="3">
        <v>21.24</v>
      </c>
      <c r="G13" t="s">
        <v>47</v>
      </c>
      <c r="H13" s="3">
        <v>0</v>
      </c>
      <c r="I13" t="s">
        <v>48</v>
      </c>
      <c r="J13">
        <v>3270</v>
      </c>
      <c r="K13" t="s">
        <v>49</v>
      </c>
      <c r="L13" t="s">
        <v>50</v>
      </c>
      <c r="M13" t="s">
        <v>106</v>
      </c>
      <c r="N13">
        <v>942</v>
      </c>
      <c r="O13" t="s">
        <v>52</v>
      </c>
      <c r="P13" t="s">
        <v>53</v>
      </c>
      <c r="T13" t="s">
        <v>1854</v>
      </c>
      <c r="U13" t="s">
        <v>1855</v>
      </c>
      <c r="V13" t="s">
        <v>1468</v>
      </c>
      <c r="W13" t="s">
        <v>56</v>
      </c>
      <c r="X13" t="s">
        <v>1856</v>
      </c>
      <c r="Y13" t="s">
        <v>1819</v>
      </c>
      <c r="Z13" s="3">
        <v>0</v>
      </c>
      <c r="AA13" t="s">
        <v>1857</v>
      </c>
      <c r="AB13" t="s">
        <v>1858</v>
      </c>
      <c r="AC13" t="s">
        <v>61</v>
      </c>
      <c r="AD13" t="s">
        <v>61</v>
      </c>
      <c r="AE13" t="s">
        <v>1859</v>
      </c>
      <c r="AF13" t="s">
        <v>63</v>
      </c>
      <c r="AH13">
        <v>0</v>
      </c>
      <c r="AI13" s="2">
        <v>44942</v>
      </c>
      <c r="AJ13" t="s">
        <v>64</v>
      </c>
      <c r="AK13" t="s">
        <v>64</v>
      </c>
      <c r="AL13" t="s">
        <v>1860</v>
      </c>
      <c r="AM13" t="s">
        <v>1855</v>
      </c>
      <c r="AN13" s="3">
        <v>21.24</v>
      </c>
      <c r="AO13" t="s">
        <v>1858</v>
      </c>
      <c r="AP13" t="s">
        <v>64</v>
      </c>
      <c r="AQ13" t="s">
        <v>1859</v>
      </c>
      <c r="AR13">
        <v>833</v>
      </c>
      <c r="AS13" t="s">
        <v>66</v>
      </c>
    </row>
    <row r="14" spans="1:45" ht="16" x14ac:dyDescent="0.2">
      <c r="A14">
        <v>2256</v>
      </c>
      <c r="B14">
        <v>2256</v>
      </c>
      <c r="C14" s="2">
        <v>44942</v>
      </c>
      <c r="D14" t="s">
        <v>1748</v>
      </c>
      <c r="E14" t="s">
        <v>1861</v>
      </c>
      <c r="F14" s="3">
        <v>0.6</v>
      </c>
      <c r="G14" t="s">
        <v>47</v>
      </c>
      <c r="H14" s="3">
        <v>0</v>
      </c>
      <c r="I14" t="s">
        <v>48</v>
      </c>
      <c r="J14">
        <v>2705</v>
      </c>
      <c r="K14" t="s">
        <v>49</v>
      </c>
      <c r="L14" t="s">
        <v>50</v>
      </c>
      <c r="M14" t="s">
        <v>51</v>
      </c>
      <c r="N14">
        <v>942</v>
      </c>
      <c r="O14" t="s">
        <v>52</v>
      </c>
      <c r="P14" t="s">
        <v>53</v>
      </c>
      <c r="T14" t="s">
        <v>1854</v>
      </c>
      <c r="U14" t="s">
        <v>1855</v>
      </c>
      <c r="V14" t="s">
        <v>1468</v>
      </c>
      <c r="W14" t="s">
        <v>56</v>
      </c>
      <c r="X14" t="s">
        <v>1856</v>
      </c>
      <c r="Y14" t="s">
        <v>1819</v>
      </c>
      <c r="Z14" s="3">
        <v>0</v>
      </c>
      <c r="AA14" t="s">
        <v>1857</v>
      </c>
      <c r="AB14" t="s">
        <v>1858</v>
      </c>
      <c r="AC14" t="s">
        <v>61</v>
      </c>
      <c r="AD14" t="s">
        <v>61</v>
      </c>
      <c r="AE14" t="s">
        <v>1859</v>
      </c>
      <c r="AF14" t="s">
        <v>63</v>
      </c>
      <c r="AH14">
        <v>0</v>
      </c>
      <c r="AI14" s="2">
        <v>44942</v>
      </c>
      <c r="AJ14" t="s">
        <v>64</v>
      </c>
      <c r="AK14" t="s">
        <v>64</v>
      </c>
      <c r="AL14" t="s">
        <v>1860</v>
      </c>
      <c r="AM14" t="s">
        <v>1855</v>
      </c>
      <c r="AN14" s="3">
        <v>21.24</v>
      </c>
      <c r="AO14" t="s">
        <v>1858</v>
      </c>
      <c r="AP14" t="s">
        <v>64</v>
      </c>
      <c r="AQ14" t="s">
        <v>1859</v>
      </c>
      <c r="AR14">
        <v>833</v>
      </c>
      <c r="AS14" t="s">
        <v>66</v>
      </c>
    </row>
    <row r="15" spans="1:45" ht="16" x14ac:dyDescent="0.2">
      <c r="A15">
        <v>2201</v>
      </c>
      <c r="B15">
        <v>2201</v>
      </c>
      <c r="C15" s="2">
        <v>44943</v>
      </c>
      <c r="D15" t="s">
        <v>1761</v>
      </c>
      <c r="E15" t="s">
        <v>1868</v>
      </c>
      <c r="F15" s="3">
        <v>116.52</v>
      </c>
      <c r="G15" t="s">
        <v>47</v>
      </c>
      <c r="H15" s="3">
        <v>0</v>
      </c>
      <c r="I15" t="s">
        <v>48</v>
      </c>
      <c r="J15">
        <v>2720</v>
      </c>
      <c r="K15" t="s">
        <v>49</v>
      </c>
      <c r="L15" t="s">
        <v>50</v>
      </c>
      <c r="M15" t="s">
        <v>51</v>
      </c>
      <c r="N15">
        <v>940</v>
      </c>
      <c r="O15" t="s">
        <v>52</v>
      </c>
      <c r="P15" t="s">
        <v>53</v>
      </c>
      <c r="T15" t="s">
        <v>1869</v>
      </c>
      <c r="U15" t="s">
        <v>1870</v>
      </c>
      <c r="V15" t="s">
        <v>1871</v>
      </c>
      <c r="W15" t="s">
        <v>56</v>
      </c>
      <c r="X15" t="s">
        <v>1872</v>
      </c>
      <c r="Y15" t="s">
        <v>1873</v>
      </c>
      <c r="Z15" s="3">
        <v>7</v>
      </c>
      <c r="AA15" t="s">
        <v>1874</v>
      </c>
      <c r="AB15" t="s">
        <v>1875</v>
      </c>
      <c r="AC15" t="s">
        <v>61</v>
      </c>
      <c r="AD15" t="s">
        <v>61</v>
      </c>
      <c r="AE15" t="s">
        <v>1876</v>
      </c>
      <c r="AF15" t="s">
        <v>63</v>
      </c>
      <c r="AH15">
        <v>0</v>
      </c>
      <c r="AI15" s="2">
        <v>44943</v>
      </c>
      <c r="AJ15" t="s">
        <v>64</v>
      </c>
      <c r="AK15" t="s">
        <v>64</v>
      </c>
      <c r="AL15" t="s">
        <v>1877</v>
      </c>
      <c r="AM15" t="s">
        <v>1870</v>
      </c>
      <c r="AN15" s="3">
        <v>116.52</v>
      </c>
      <c r="AO15" t="s">
        <v>1875</v>
      </c>
      <c r="AP15" t="s">
        <v>64</v>
      </c>
      <c r="AQ15" t="s">
        <v>1876</v>
      </c>
      <c r="AR15">
        <v>824</v>
      </c>
      <c r="AS15" t="s">
        <v>66</v>
      </c>
    </row>
    <row r="16" spans="1:45" ht="16" x14ac:dyDescent="0.2">
      <c r="A16">
        <v>2198</v>
      </c>
      <c r="B16">
        <v>2198</v>
      </c>
      <c r="C16" s="2">
        <v>44945</v>
      </c>
      <c r="D16" t="s">
        <v>1748</v>
      </c>
      <c r="E16" t="s">
        <v>46</v>
      </c>
      <c r="F16" s="3">
        <v>3.7</v>
      </c>
      <c r="G16" t="s">
        <v>47</v>
      </c>
      <c r="H16" s="3">
        <v>0</v>
      </c>
      <c r="I16" t="s">
        <v>48</v>
      </c>
      <c r="J16">
        <v>2702</v>
      </c>
      <c r="K16" t="s">
        <v>49</v>
      </c>
      <c r="L16" t="s">
        <v>50</v>
      </c>
      <c r="M16" t="s">
        <v>51</v>
      </c>
      <c r="N16">
        <v>940</v>
      </c>
      <c r="O16" t="s">
        <v>52</v>
      </c>
      <c r="P16" t="s">
        <v>53</v>
      </c>
      <c r="T16" t="s">
        <v>1878</v>
      </c>
      <c r="U16" t="s">
        <v>1879</v>
      </c>
      <c r="V16" t="s">
        <v>1393</v>
      </c>
      <c r="W16" t="s">
        <v>56</v>
      </c>
      <c r="X16" t="s">
        <v>1880</v>
      </c>
      <c r="Y16" t="s">
        <v>58</v>
      </c>
      <c r="Z16" s="3">
        <v>0</v>
      </c>
      <c r="AA16" t="s">
        <v>1881</v>
      </c>
      <c r="AB16" t="s">
        <v>1882</v>
      </c>
      <c r="AC16" t="s">
        <v>61</v>
      </c>
      <c r="AD16" t="s">
        <v>61</v>
      </c>
      <c r="AE16" t="s">
        <v>1883</v>
      </c>
      <c r="AF16" t="s">
        <v>63</v>
      </c>
      <c r="AH16">
        <v>0</v>
      </c>
      <c r="AI16" s="2">
        <v>44945</v>
      </c>
      <c r="AJ16" t="s">
        <v>64</v>
      </c>
      <c r="AK16" t="s">
        <v>64</v>
      </c>
      <c r="AL16" t="s">
        <v>1884</v>
      </c>
      <c r="AM16" t="s">
        <v>1879</v>
      </c>
      <c r="AN16" s="3">
        <v>3.7</v>
      </c>
      <c r="AO16" t="s">
        <v>1882</v>
      </c>
      <c r="AP16" t="s">
        <v>64</v>
      </c>
      <c r="AQ16" t="s">
        <v>1883</v>
      </c>
      <c r="AR16">
        <v>826</v>
      </c>
      <c r="AS16" t="s">
        <v>66</v>
      </c>
    </row>
    <row r="17" spans="1:45" ht="16" x14ac:dyDescent="0.2">
      <c r="A17">
        <v>2156</v>
      </c>
      <c r="B17">
        <v>2156</v>
      </c>
      <c r="C17" s="2">
        <v>44950</v>
      </c>
      <c r="D17" t="s">
        <v>1748</v>
      </c>
      <c r="E17" t="s">
        <v>1268</v>
      </c>
      <c r="F17" s="3">
        <v>39.9</v>
      </c>
      <c r="G17" t="s">
        <v>47</v>
      </c>
      <c r="H17" s="3">
        <v>0</v>
      </c>
      <c r="I17" t="s">
        <v>48</v>
      </c>
      <c r="J17">
        <v>2900</v>
      </c>
      <c r="K17" t="s">
        <v>49</v>
      </c>
      <c r="L17" t="s">
        <v>50</v>
      </c>
      <c r="M17" t="s">
        <v>51</v>
      </c>
      <c r="N17">
        <v>940</v>
      </c>
      <c r="O17" t="s">
        <v>52</v>
      </c>
      <c r="P17" t="s">
        <v>53</v>
      </c>
      <c r="T17" t="s">
        <v>554</v>
      </c>
      <c r="U17" t="s">
        <v>1893</v>
      </c>
      <c r="V17" t="s">
        <v>1894</v>
      </c>
      <c r="W17" t="s">
        <v>56</v>
      </c>
      <c r="X17" t="s">
        <v>1895</v>
      </c>
      <c r="Y17" t="s">
        <v>323</v>
      </c>
      <c r="Z17" s="3">
        <v>19</v>
      </c>
      <c r="AA17" t="s">
        <v>558</v>
      </c>
      <c r="AB17" t="s">
        <v>1896</v>
      </c>
      <c r="AC17" t="s">
        <v>61</v>
      </c>
      <c r="AD17" t="s">
        <v>61</v>
      </c>
      <c r="AE17" t="s">
        <v>1897</v>
      </c>
      <c r="AF17" t="s">
        <v>63</v>
      </c>
      <c r="AH17">
        <v>0</v>
      </c>
      <c r="AI17" s="2">
        <v>44950</v>
      </c>
      <c r="AJ17" t="s">
        <v>64</v>
      </c>
      <c r="AK17" t="s">
        <v>64</v>
      </c>
      <c r="AL17" t="s">
        <v>1898</v>
      </c>
      <c r="AM17" t="s">
        <v>1893</v>
      </c>
      <c r="AN17" s="3">
        <v>39.9</v>
      </c>
      <c r="AO17" t="s">
        <v>1896</v>
      </c>
      <c r="AP17" t="s">
        <v>64</v>
      </c>
      <c r="AQ17" t="s">
        <v>1897</v>
      </c>
      <c r="AR17">
        <v>829</v>
      </c>
      <c r="AS17" t="s">
        <v>66</v>
      </c>
    </row>
    <row r="18" spans="1:45" ht="16" x14ac:dyDescent="0.2">
      <c r="A18">
        <v>2197</v>
      </c>
      <c r="B18">
        <v>2197</v>
      </c>
      <c r="C18" s="2">
        <v>44950</v>
      </c>
      <c r="D18" t="s">
        <v>1761</v>
      </c>
      <c r="E18" t="s">
        <v>1899</v>
      </c>
      <c r="F18" s="3">
        <v>6.1</v>
      </c>
      <c r="G18" t="s">
        <v>47</v>
      </c>
      <c r="H18" s="3">
        <v>0</v>
      </c>
      <c r="I18" t="s">
        <v>48</v>
      </c>
      <c r="J18">
        <v>2720</v>
      </c>
      <c r="K18" t="s">
        <v>49</v>
      </c>
      <c r="L18" t="s">
        <v>50</v>
      </c>
      <c r="M18" t="s">
        <v>51</v>
      </c>
      <c r="N18">
        <v>942</v>
      </c>
      <c r="O18" t="s">
        <v>52</v>
      </c>
      <c r="P18" t="s">
        <v>53</v>
      </c>
      <c r="T18" t="s">
        <v>1900</v>
      </c>
      <c r="U18" t="s">
        <v>1901</v>
      </c>
      <c r="V18" t="s">
        <v>1902</v>
      </c>
      <c r="W18" t="s">
        <v>56</v>
      </c>
      <c r="X18" t="s">
        <v>1903</v>
      </c>
      <c r="Y18" t="s">
        <v>953</v>
      </c>
      <c r="Z18" s="3">
        <v>19</v>
      </c>
      <c r="AA18" t="s">
        <v>1904</v>
      </c>
      <c r="AB18" t="s">
        <v>1905</v>
      </c>
      <c r="AC18" t="s">
        <v>61</v>
      </c>
      <c r="AD18" t="s">
        <v>61</v>
      </c>
      <c r="AE18" t="s">
        <v>1906</v>
      </c>
      <c r="AF18" t="s">
        <v>63</v>
      </c>
      <c r="AH18">
        <v>0</v>
      </c>
      <c r="AI18" s="2">
        <v>44950</v>
      </c>
      <c r="AJ18" t="s">
        <v>64</v>
      </c>
      <c r="AK18" t="s">
        <v>64</v>
      </c>
      <c r="AL18" t="s">
        <v>1907</v>
      </c>
      <c r="AM18" t="s">
        <v>1901</v>
      </c>
      <c r="AN18" s="3">
        <v>6.1</v>
      </c>
      <c r="AO18" t="s">
        <v>1905</v>
      </c>
      <c r="AP18" t="s">
        <v>64</v>
      </c>
      <c r="AQ18" t="s">
        <v>1906</v>
      </c>
      <c r="AR18">
        <v>835</v>
      </c>
      <c r="AS18" t="s">
        <v>66</v>
      </c>
    </row>
    <row r="19" spans="1:45" ht="16" x14ac:dyDescent="0.2">
      <c r="A19">
        <v>2157</v>
      </c>
      <c r="B19">
        <v>2157</v>
      </c>
      <c r="C19" s="2">
        <v>44953</v>
      </c>
      <c r="D19" t="s">
        <v>1748</v>
      </c>
      <c r="E19" t="s">
        <v>1921</v>
      </c>
      <c r="F19" s="3">
        <v>75.989999999999995</v>
      </c>
      <c r="G19" t="s">
        <v>47</v>
      </c>
      <c r="H19" s="3">
        <v>0</v>
      </c>
      <c r="I19" t="s">
        <v>48</v>
      </c>
      <c r="J19">
        <v>2704</v>
      </c>
      <c r="K19" t="s">
        <v>49</v>
      </c>
      <c r="L19" t="s">
        <v>50</v>
      </c>
      <c r="M19" t="s">
        <v>51</v>
      </c>
      <c r="N19">
        <v>940</v>
      </c>
      <c r="O19" t="s">
        <v>52</v>
      </c>
      <c r="P19" t="s">
        <v>53</v>
      </c>
      <c r="T19" t="s">
        <v>1922</v>
      </c>
      <c r="U19" t="s">
        <v>1923</v>
      </c>
      <c r="V19" t="s">
        <v>1924</v>
      </c>
      <c r="W19" t="s">
        <v>56</v>
      </c>
      <c r="X19" t="s">
        <v>1925</v>
      </c>
      <c r="Y19" t="s">
        <v>1926</v>
      </c>
      <c r="Z19" s="3">
        <v>19</v>
      </c>
      <c r="AA19" t="s">
        <v>1927</v>
      </c>
      <c r="AB19" t="s">
        <v>1928</v>
      </c>
      <c r="AC19" t="s">
        <v>61</v>
      </c>
      <c r="AD19" t="s">
        <v>61</v>
      </c>
      <c r="AE19" t="s">
        <v>1929</v>
      </c>
      <c r="AF19" t="s">
        <v>63</v>
      </c>
      <c r="AH19">
        <v>0</v>
      </c>
      <c r="AI19" s="2">
        <v>44953</v>
      </c>
      <c r="AJ19" t="s">
        <v>64</v>
      </c>
      <c r="AK19" t="s">
        <v>64</v>
      </c>
      <c r="AL19" t="s">
        <v>1930</v>
      </c>
      <c r="AM19" t="s">
        <v>1923</v>
      </c>
      <c r="AN19" s="3">
        <v>75.989999999999995</v>
      </c>
      <c r="AO19" t="s">
        <v>1928</v>
      </c>
      <c r="AP19" t="s">
        <v>64</v>
      </c>
      <c r="AQ19" t="s">
        <v>1929</v>
      </c>
      <c r="AR19">
        <v>836</v>
      </c>
      <c r="AS19" t="s">
        <v>66</v>
      </c>
    </row>
    <row r="20" spans="1:45" ht="16" x14ac:dyDescent="0.2">
      <c r="A20">
        <v>2196</v>
      </c>
      <c r="B20">
        <v>2196</v>
      </c>
      <c r="C20" s="2">
        <v>44957</v>
      </c>
      <c r="D20" t="s">
        <v>1748</v>
      </c>
      <c r="E20" t="s">
        <v>147</v>
      </c>
      <c r="F20" s="3">
        <v>5.78</v>
      </c>
      <c r="G20" t="s">
        <v>47</v>
      </c>
      <c r="H20" s="3">
        <v>0</v>
      </c>
      <c r="I20" t="s">
        <v>48</v>
      </c>
      <c r="J20">
        <v>2705</v>
      </c>
      <c r="K20" t="s">
        <v>49</v>
      </c>
      <c r="L20" t="s">
        <v>50</v>
      </c>
      <c r="M20" t="s">
        <v>51</v>
      </c>
      <c r="N20">
        <v>940</v>
      </c>
      <c r="O20" t="s">
        <v>52</v>
      </c>
      <c r="P20" t="s">
        <v>53</v>
      </c>
      <c r="T20" t="s">
        <v>1931</v>
      </c>
      <c r="U20" t="s">
        <v>1932</v>
      </c>
      <c r="Z20" s="3"/>
      <c r="AF20" t="s">
        <v>63</v>
      </c>
      <c r="AH20">
        <v>0</v>
      </c>
      <c r="AI20" s="2">
        <v>44957</v>
      </c>
      <c r="AJ20" t="s">
        <v>64</v>
      </c>
      <c r="AK20" t="s">
        <v>64</v>
      </c>
      <c r="AL20" t="s">
        <v>1933</v>
      </c>
      <c r="AM20" t="s">
        <v>1932</v>
      </c>
      <c r="AN20" s="3"/>
      <c r="AP20" t="s">
        <v>64</v>
      </c>
      <c r="AR20">
        <v>841</v>
      </c>
      <c r="AS20" t="s">
        <v>66</v>
      </c>
    </row>
    <row r="21" spans="1:45" ht="16" x14ac:dyDescent="0.2">
      <c r="A21">
        <v>2217</v>
      </c>
      <c r="B21">
        <v>2217</v>
      </c>
      <c r="C21" s="2">
        <v>44957</v>
      </c>
      <c r="D21" t="s">
        <v>1934</v>
      </c>
      <c r="E21" t="s">
        <v>206</v>
      </c>
      <c r="F21" s="3">
        <v>2847.87</v>
      </c>
      <c r="G21" t="s">
        <v>47</v>
      </c>
      <c r="H21" s="3">
        <v>0</v>
      </c>
      <c r="I21" t="s">
        <v>104</v>
      </c>
      <c r="J21">
        <v>2551</v>
      </c>
      <c r="K21" t="s">
        <v>49</v>
      </c>
      <c r="L21" t="s">
        <v>50</v>
      </c>
      <c r="M21" t="s">
        <v>51</v>
      </c>
      <c r="N21">
        <v>1730</v>
      </c>
      <c r="O21" t="s">
        <v>52</v>
      </c>
      <c r="P21" t="s">
        <v>203</v>
      </c>
      <c r="T21" t="s">
        <v>64</v>
      </c>
      <c r="Z21" s="3"/>
      <c r="AF21" t="s">
        <v>63</v>
      </c>
      <c r="AH21">
        <v>0</v>
      </c>
      <c r="AI21" s="2">
        <v>44957</v>
      </c>
      <c r="AJ21" t="s">
        <v>64</v>
      </c>
      <c r="AK21" t="s">
        <v>64</v>
      </c>
      <c r="AL21" t="s">
        <v>64</v>
      </c>
      <c r="AN21" s="3"/>
      <c r="AP21" t="s">
        <v>64</v>
      </c>
      <c r="AR21" t="s">
        <v>64</v>
      </c>
      <c r="AS21" t="s">
        <v>66</v>
      </c>
    </row>
    <row r="22" spans="1:45" ht="16" x14ac:dyDescent="0.2">
      <c r="A22">
        <v>2218</v>
      </c>
      <c r="B22">
        <v>2218</v>
      </c>
      <c r="C22" s="2">
        <v>44957</v>
      </c>
      <c r="D22" t="s">
        <v>1935</v>
      </c>
      <c r="E22" t="s">
        <v>206</v>
      </c>
      <c r="F22" s="3">
        <v>2158.59</v>
      </c>
      <c r="G22" t="s">
        <v>47</v>
      </c>
      <c r="H22" s="3">
        <v>0</v>
      </c>
      <c r="I22" t="s">
        <v>104</v>
      </c>
      <c r="J22">
        <v>2551</v>
      </c>
      <c r="K22" t="s">
        <v>49</v>
      </c>
      <c r="L22" t="s">
        <v>50</v>
      </c>
      <c r="M22" t="s">
        <v>51</v>
      </c>
      <c r="N22">
        <v>1730</v>
      </c>
      <c r="O22" t="s">
        <v>52</v>
      </c>
      <c r="P22" t="s">
        <v>203</v>
      </c>
      <c r="T22" t="s">
        <v>64</v>
      </c>
      <c r="Z22" s="3"/>
      <c r="AF22" t="s">
        <v>63</v>
      </c>
      <c r="AH22">
        <v>0</v>
      </c>
      <c r="AI22" s="2">
        <v>44957</v>
      </c>
      <c r="AJ22" t="s">
        <v>64</v>
      </c>
      <c r="AK22" t="s">
        <v>64</v>
      </c>
      <c r="AL22" t="s">
        <v>64</v>
      </c>
      <c r="AN22" s="3"/>
      <c r="AP22" t="s">
        <v>64</v>
      </c>
      <c r="AR22" t="s">
        <v>64</v>
      </c>
      <c r="AS22" t="s">
        <v>66</v>
      </c>
    </row>
    <row r="23" spans="1:45" ht="16" x14ac:dyDescent="0.2">
      <c r="A23">
        <v>2220</v>
      </c>
      <c r="B23">
        <v>2220</v>
      </c>
      <c r="C23" s="2">
        <v>44957</v>
      </c>
      <c r="D23" t="s">
        <v>1936</v>
      </c>
      <c r="E23" t="s">
        <v>206</v>
      </c>
      <c r="F23" s="3">
        <v>2988.56</v>
      </c>
      <c r="G23" t="s">
        <v>47</v>
      </c>
      <c r="H23" s="3">
        <v>0</v>
      </c>
      <c r="I23" t="s">
        <v>104</v>
      </c>
      <c r="J23">
        <v>2551</v>
      </c>
      <c r="K23" t="s">
        <v>49</v>
      </c>
      <c r="L23" t="s">
        <v>50</v>
      </c>
      <c r="M23" t="s">
        <v>51</v>
      </c>
      <c r="N23">
        <v>1730</v>
      </c>
      <c r="O23" t="s">
        <v>52</v>
      </c>
      <c r="P23" t="s">
        <v>203</v>
      </c>
      <c r="T23" t="s">
        <v>64</v>
      </c>
      <c r="Z23" s="3"/>
      <c r="AF23" t="s">
        <v>63</v>
      </c>
      <c r="AH23">
        <v>0</v>
      </c>
      <c r="AI23" s="2">
        <v>44957</v>
      </c>
      <c r="AJ23" t="s">
        <v>64</v>
      </c>
      <c r="AK23" t="s">
        <v>64</v>
      </c>
      <c r="AL23" t="s">
        <v>64</v>
      </c>
      <c r="AN23" s="3"/>
      <c r="AP23" t="s">
        <v>64</v>
      </c>
      <c r="AR23" t="s">
        <v>64</v>
      </c>
      <c r="AS23" t="s">
        <v>66</v>
      </c>
    </row>
    <row r="24" spans="1:45" ht="16" x14ac:dyDescent="0.2">
      <c r="A24">
        <v>2223</v>
      </c>
      <c r="B24">
        <v>2223</v>
      </c>
      <c r="C24" s="2">
        <v>44957</v>
      </c>
      <c r="D24" t="s">
        <v>1936</v>
      </c>
      <c r="E24" t="s">
        <v>204</v>
      </c>
      <c r="F24" s="3">
        <v>695.29</v>
      </c>
      <c r="G24" t="s">
        <v>47</v>
      </c>
      <c r="H24" s="3">
        <v>0</v>
      </c>
      <c r="I24" t="s">
        <v>104</v>
      </c>
      <c r="J24">
        <v>2555</v>
      </c>
      <c r="K24" t="s">
        <v>49</v>
      </c>
      <c r="L24" t="s">
        <v>50</v>
      </c>
      <c r="M24" t="s">
        <v>51</v>
      </c>
      <c r="N24">
        <v>1730</v>
      </c>
      <c r="O24" t="s">
        <v>52</v>
      </c>
      <c r="P24" t="s">
        <v>203</v>
      </c>
      <c r="T24" t="s">
        <v>64</v>
      </c>
      <c r="Z24" s="3"/>
      <c r="AF24" t="s">
        <v>63</v>
      </c>
      <c r="AH24">
        <v>0</v>
      </c>
      <c r="AI24" s="2">
        <v>44957</v>
      </c>
      <c r="AJ24" t="s">
        <v>64</v>
      </c>
      <c r="AK24" t="s">
        <v>64</v>
      </c>
      <c r="AL24" t="s">
        <v>64</v>
      </c>
      <c r="AN24" s="3"/>
      <c r="AP24" t="s">
        <v>64</v>
      </c>
      <c r="AR24" t="s">
        <v>64</v>
      </c>
      <c r="AS24" t="s">
        <v>66</v>
      </c>
    </row>
    <row r="25" spans="1:45" ht="16" x14ac:dyDescent="0.2">
      <c r="A25">
        <v>2224</v>
      </c>
      <c r="B25">
        <v>2224</v>
      </c>
      <c r="C25" s="2">
        <v>44957</v>
      </c>
      <c r="D25" t="s">
        <v>1934</v>
      </c>
      <c r="E25" t="s">
        <v>204</v>
      </c>
      <c r="F25" s="3">
        <v>662.56</v>
      </c>
      <c r="G25" t="s">
        <v>47</v>
      </c>
      <c r="H25" s="3">
        <v>0</v>
      </c>
      <c r="I25" t="s">
        <v>104</v>
      </c>
      <c r="J25">
        <v>2555</v>
      </c>
      <c r="K25" t="s">
        <v>49</v>
      </c>
      <c r="L25" t="s">
        <v>50</v>
      </c>
      <c r="M25" t="s">
        <v>51</v>
      </c>
      <c r="N25">
        <v>1730</v>
      </c>
      <c r="O25" t="s">
        <v>52</v>
      </c>
      <c r="P25" t="s">
        <v>203</v>
      </c>
      <c r="T25" t="s">
        <v>64</v>
      </c>
      <c r="Z25" s="3"/>
      <c r="AF25" t="s">
        <v>63</v>
      </c>
      <c r="AH25">
        <v>0</v>
      </c>
      <c r="AI25" s="2">
        <v>44957</v>
      </c>
      <c r="AJ25" t="s">
        <v>64</v>
      </c>
      <c r="AK25" t="s">
        <v>64</v>
      </c>
      <c r="AL25" t="s">
        <v>64</v>
      </c>
      <c r="AN25" s="3"/>
      <c r="AP25" t="s">
        <v>64</v>
      </c>
      <c r="AR25" t="s">
        <v>64</v>
      </c>
      <c r="AS25" t="s">
        <v>66</v>
      </c>
    </row>
    <row r="26" spans="1:45" ht="16" x14ac:dyDescent="0.2">
      <c r="A26">
        <v>2225</v>
      </c>
      <c r="B26">
        <v>2225</v>
      </c>
      <c r="C26" s="2">
        <v>44957</v>
      </c>
      <c r="D26" t="s">
        <v>1935</v>
      </c>
      <c r="E26" t="s">
        <v>204</v>
      </c>
      <c r="F26" s="3">
        <v>503.5</v>
      </c>
      <c r="G26" t="s">
        <v>47</v>
      </c>
      <c r="H26" s="3">
        <v>0</v>
      </c>
      <c r="I26" t="s">
        <v>104</v>
      </c>
      <c r="J26">
        <v>2555</v>
      </c>
      <c r="K26" t="s">
        <v>49</v>
      </c>
      <c r="L26" t="s">
        <v>50</v>
      </c>
      <c r="M26" t="s">
        <v>51</v>
      </c>
      <c r="N26">
        <v>1730</v>
      </c>
      <c r="O26" t="s">
        <v>52</v>
      </c>
      <c r="P26" t="s">
        <v>203</v>
      </c>
      <c r="T26" t="s">
        <v>64</v>
      </c>
      <c r="Z26" s="3"/>
      <c r="AF26" t="s">
        <v>63</v>
      </c>
      <c r="AH26">
        <v>0</v>
      </c>
      <c r="AI26" s="2">
        <v>44957</v>
      </c>
      <c r="AJ26" t="s">
        <v>64</v>
      </c>
      <c r="AK26" t="s">
        <v>64</v>
      </c>
      <c r="AL26" t="s">
        <v>64</v>
      </c>
      <c r="AN26" s="3"/>
      <c r="AP26" t="s">
        <v>64</v>
      </c>
      <c r="AR26" t="s">
        <v>64</v>
      </c>
      <c r="AS26" t="s">
        <v>66</v>
      </c>
    </row>
    <row r="27" spans="1:45" ht="16" x14ac:dyDescent="0.2">
      <c r="A27">
        <v>2356</v>
      </c>
      <c r="B27">
        <v>2356</v>
      </c>
      <c r="C27" s="2">
        <v>44957</v>
      </c>
      <c r="D27" t="s">
        <v>1937</v>
      </c>
      <c r="E27" t="s">
        <v>1938</v>
      </c>
      <c r="F27" s="3">
        <v>2482.9</v>
      </c>
      <c r="G27" t="s">
        <v>47</v>
      </c>
      <c r="H27" s="3">
        <v>0</v>
      </c>
      <c r="I27" t="s">
        <v>104</v>
      </c>
      <c r="J27">
        <v>2500</v>
      </c>
      <c r="K27" t="s">
        <v>49</v>
      </c>
      <c r="L27" t="s">
        <v>50</v>
      </c>
      <c r="M27" t="s">
        <v>51</v>
      </c>
      <c r="N27">
        <v>405</v>
      </c>
      <c r="O27" t="s">
        <v>52</v>
      </c>
      <c r="P27" t="s">
        <v>53</v>
      </c>
      <c r="T27" t="s">
        <v>64</v>
      </c>
      <c r="Z27" s="3"/>
      <c r="AF27" t="s">
        <v>63</v>
      </c>
      <c r="AH27">
        <v>0</v>
      </c>
      <c r="AI27" s="2">
        <v>44957</v>
      </c>
      <c r="AJ27" t="s">
        <v>64</v>
      </c>
      <c r="AK27" t="s">
        <v>64</v>
      </c>
      <c r="AL27" t="s">
        <v>64</v>
      </c>
      <c r="AN27" s="3"/>
      <c r="AP27" t="s">
        <v>64</v>
      </c>
      <c r="AR27" t="s">
        <v>64</v>
      </c>
      <c r="AS27" t="s">
        <v>66</v>
      </c>
    </row>
    <row r="28" spans="1:45" ht="16" x14ac:dyDescent="0.2">
      <c r="A28">
        <v>2357</v>
      </c>
      <c r="B28">
        <v>2357</v>
      </c>
      <c r="C28" s="2">
        <v>44957</v>
      </c>
      <c r="D28" t="s">
        <v>1937</v>
      </c>
      <c r="E28" t="s">
        <v>1939</v>
      </c>
      <c r="F28" s="3">
        <v>378.83</v>
      </c>
      <c r="G28" t="s">
        <v>47</v>
      </c>
      <c r="H28" s="3">
        <v>0</v>
      </c>
      <c r="I28" t="s">
        <v>104</v>
      </c>
      <c r="J28">
        <v>2501</v>
      </c>
      <c r="K28" t="s">
        <v>49</v>
      </c>
      <c r="L28" t="s">
        <v>50</v>
      </c>
      <c r="M28" t="s">
        <v>51</v>
      </c>
      <c r="N28">
        <v>340</v>
      </c>
      <c r="O28" t="s">
        <v>52</v>
      </c>
      <c r="P28" t="s">
        <v>53</v>
      </c>
      <c r="T28" t="s">
        <v>64</v>
      </c>
      <c r="Z28" s="3"/>
      <c r="AF28" t="s">
        <v>63</v>
      </c>
      <c r="AH28">
        <v>0</v>
      </c>
      <c r="AI28" s="2">
        <v>44957</v>
      </c>
      <c r="AJ28" t="s">
        <v>64</v>
      </c>
      <c r="AK28" t="s">
        <v>64</v>
      </c>
      <c r="AL28" t="s">
        <v>64</v>
      </c>
      <c r="AN28" s="3"/>
      <c r="AP28" t="s">
        <v>64</v>
      </c>
      <c r="AR28" t="s">
        <v>64</v>
      </c>
      <c r="AS28" t="s">
        <v>66</v>
      </c>
    </row>
    <row r="29" spans="1:45" ht="16" x14ac:dyDescent="0.2">
      <c r="A29">
        <v>2358</v>
      </c>
      <c r="B29">
        <v>2358</v>
      </c>
      <c r="C29" s="2">
        <v>44957</v>
      </c>
      <c r="D29" t="s">
        <v>1937</v>
      </c>
      <c r="E29" t="s">
        <v>1940</v>
      </c>
      <c r="F29" s="3">
        <v>3330.09</v>
      </c>
      <c r="G29" t="s">
        <v>47</v>
      </c>
      <c r="H29" s="3">
        <v>0</v>
      </c>
      <c r="I29" t="s">
        <v>104</v>
      </c>
      <c r="J29">
        <v>2500</v>
      </c>
      <c r="K29" t="s">
        <v>49</v>
      </c>
      <c r="L29" t="s">
        <v>50</v>
      </c>
      <c r="M29" t="s">
        <v>51</v>
      </c>
      <c r="N29">
        <v>405</v>
      </c>
      <c r="O29" t="s">
        <v>52</v>
      </c>
      <c r="P29" t="s">
        <v>53</v>
      </c>
      <c r="T29" t="s">
        <v>64</v>
      </c>
      <c r="Z29" s="3"/>
      <c r="AF29" t="s">
        <v>63</v>
      </c>
      <c r="AH29">
        <v>0</v>
      </c>
      <c r="AI29" s="2">
        <v>44957</v>
      </c>
      <c r="AJ29" t="s">
        <v>64</v>
      </c>
      <c r="AK29" t="s">
        <v>64</v>
      </c>
      <c r="AL29" t="s">
        <v>64</v>
      </c>
      <c r="AN29" s="3"/>
      <c r="AP29" t="s">
        <v>64</v>
      </c>
      <c r="AR29" t="s">
        <v>64</v>
      </c>
      <c r="AS29" t="s">
        <v>66</v>
      </c>
    </row>
    <row r="30" spans="1:45" ht="16" x14ac:dyDescent="0.2">
      <c r="A30">
        <v>2359</v>
      </c>
      <c r="B30">
        <v>2359</v>
      </c>
      <c r="C30" s="2">
        <v>44957</v>
      </c>
      <c r="D30" t="s">
        <v>1941</v>
      </c>
      <c r="E30" t="s">
        <v>1940</v>
      </c>
      <c r="F30" s="3">
        <v>721.81</v>
      </c>
      <c r="G30" t="s">
        <v>47</v>
      </c>
      <c r="H30" s="3">
        <v>0</v>
      </c>
      <c r="I30" t="s">
        <v>104</v>
      </c>
      <c r="J30">
        <v>2500</v>
      </c>
      <c r="K30" t="s">
        <v>49</v>
      </c>
      <c r="L30" t="s">
        <v>50</v>
      </c>
      <c r="M30" t="s">
        <v>51</v>
      </c>
      <c r="N30">
        <v>405</v>
      </c>
      <c r="O30" t="s">
        <v>52</v>
      </c>
      <c r="P30" t="s">
        <v>53</v>
      </c>
      <c r="T30" t="s">
        <v>64</v>
      </c>
      <c r="Z30" s="3"/>
      <c r="AF30" t="s">
        <v>63</v>
      </c>
      <c r="AH30">
        <v>0</v>
      </c>
      <c r="AI30" s="2">
        <v>44957</v>
      </c>
      <c r="AJ30" t="s">
        <v>64</v>
      </c>
      <c r="AK30" t="s">
        <v>64</v>
      </c>
      <c r="AL30" t="s">
        <v>64</v>
      </c>
      <c r="AN30" s="3"/>
      <c r="AP30" t="s">
        <v>64</v>
      </c>
      <c r="AR30" t="s">
        <v>64</v>
      </c>
      <c r="AS30" t="s">
        <v>66</v>
      </c>
    </row>
    <row r="31" spans="1:45" ht="16" x14ac:dyDescent="0.2">
      <c r="A31">
        <v>3746</v>
      </c>
      <c r="B31">
        <v>3746</v>
      </c>
      <c r="C31" s="2">
        <v>44957</v>
      </c>
      <c r="D31" t="s">
        <v>1935</v>
      </c>
      <c r="E31" t="s">
        <v>1945</v>
      </c>
      <c r="F31" s="3">
        <v>129.52000000000001</v>
      </c>
      <c r="G31" t="s">
        <v>47</v>
      </c>
      <c r="H31" s="3">
        <v>0</v>
      </c>
      <c r="I31" t="s">
        <v>104</v>
      </c>
      <c r="J31">
        <v>1730</v>
      </c>
      <c r="K31" t="s">
        <v>52</v>
      </c>
      <c r="L31" t="s">
        <v>203</v>
      </c>
      <c r="N31">
        <v>2400</v>
      </c>
      <c r="O31" t="s">
        <v>49</v>
      </c>
      <c r="P31" t="s">
        <v>105</v>
      </c>
      <c r="Q31" t="s">
        <v>51</v>
      </c>
      <c r="T31" t="s">
        <v>64</v>
      </c>
      <c r="Z31" s="3"/>
      <c r="AF31" t="s">
        <v>63</v>
      </c>
      <c r="AH31">
        <v>0</v>
      </c>
      <c r="AI31" s="2">
        <v>44957</v>
      </c>
      <c r="AJ31" t="s">
        <v>64</v>
      </c>
      <c r="AK31" t="s">
        <v>64</v>
      </c>
      <c r="AL31" t="s">
        <v>64</v>
      </c>
      <c r="AN31" s="3"/>
      <c r="AP31" t="s">
        <v>64</v>
      </c>
      <c r="AR31" t="s">
        <v>64</v>
      </c>
      <c r="AS31" t="s">
        <v>66</v>
      </c>
    </row>
    <row r="32" spans="1:45" ht="16" x14ac:dyDescent="0.2">
      <c r="A32">
        <v>2155</v>
      </c>
      <c r="B32">
        <v>2155</v>
      </c>
      <c r="C32" s="2">
        <v>44958.447881944441</v>
      </c>
      <c r="D32" t="s">
        <v>1761</v>
      </c>
      <c r="E32" t="s">
        <v>1946</v>
      </c>
      <c r="F32" s="3">
        <v>141.91999999999999</v>
      </c>
      <c r="G32" t="s">
        <v>47</v>
      </c>
      <c r="H32" s="3">
        <v>0</v>
      </c>
      <c r="I32" t="s">
        <v>48</v>
      </c>
      <c r="J32">
        <v>2720</v>
      </c>
      <c r="K32" t="s">
        <v>49</v>
      </c>
      <c r="L32" t="s">
        <v>50</v>
      </c>
      <c r="M32" t="s">
        <v>51</v>
      </c>
      <c r="N32">
        <v>941</v>
      </c>
      <c r="O32" t="s">
        <v>52</v>
      </c>
      <c r="P32" t="s">
        <v>53</v>
      </c>
      <c r="T32" t="s">
        <v>1947</v>
      </c>
      <c r="U32" t="s">
        <v>1948</v>
      </c>
      <c r="V32" t="s">
        <v>1949</v>
      </c>
      <c r="W32" t="s">
        <v>56</v>
      </c>
      <c r="X32" t="s">
        <v>1950</v>
      </c>
      <c r="Y32" t="s">
        <v>1255</v>
      </c>
      <c r="Z32" s="3">
        <v>19</v>
      </c>
      <c r="AA32" t="s">
        <v>1951</v>
      </c>
      <c r="AB32" t="s">
        <v>1952</v>
      </c>
      <c r="AC32" t="s">
        <v>61</v>
      </c>
      <c r="AD32" t="s">
        <v>61</v>
      </c>
      <c r="AE32" t="s">
        <v>1953</v>
      </c>
      <c r="AF32" t="s">
        <v>63</v>
      </c>
      <c r="AH32">
        <v>0</v>
      </c>
      <c r="AI32" s="2">
        <v>44958</v>
      </c>
      <c r="AJ32" t="s">
        <v>64</v>
      </c>
      <c r="AK32" t="s">
        <v>64</v>
      </c>
      <c r="AL32" t="s">
        <v>1954</v>
      </c>
      <c r="AM32" t="s">
        <v>1948</v>
      </c>
      <c r="AN32" s="3">
        <v>141.91999999999999</v>
      </c>
      <c r="AO32" t="s">
        <v>1952</v>
      </c>
      <c r="AP32" t="s">
        <v>64</v>
      </c>
      <c r="AQ32" t="s">
        <v>1953</v>
      </c>
      <c r="AR32">
        <v>840</v>
      </c>
      <c r="AS32" t="s">
        <v>66</v>
      </c>
    </row>
    <row r="33" spans="1:45" ht="16" x14ac:dyDescent="0.2">
      <c r="A33">
        <v>2158</v>
      </c>
      <c r="B33">
        <v>2158</v>
      </c>
      <c r="C33" s="2">
        <v>44963</v>
      </c>
      <c r="D33" t="s">
        <v>1782</v>
      </c>
      <c r="E33" t="s">
        <v>280</v>
      </c>
      <c r="F33" s="3">
        <v>53.43</v>
      </c>
      <c r="G33" t="s">
        <v>47</v>
      </c>
      <c r="H33" s="3">
        <v>0</v>
      </c>
      <c r="I33" t="s">
        <v>48</v>
      </c>
      <c r="J33">
        <v>2704</v>
      </c>
      <c r="K33" t="s">
        <v>49</v>
      </c>
      <c r="L33" t="s">
        <v>50</v>
      </c>
      <c r="M33" t="s">
        <v>51</v>
      </c>
      <c r="N33">
        <v>940</v>
      </c>
      <c r="O33" t="s">
        <v>52</v>
      </c>
      <c r="P33" t="s">
        <v>53</v>
      </c>
      <c r="T33" t="s">
        <v>281</v>
      </c>
      <c r="U33" t="s">
        <v>1959</v>
      </c>
      <c r="V33" t="s">
        <v>1960</v>
      </c>
      <c r="W33" t="s">
        <v>56</v>
      </c>
      <c r="X33" t="s">
        <v>1961</v>
      </c>
      <c r="Y33" t="s">
        <v>231</v>
      </c>
      <c r="Z33" s="3">
        <v>19</v>
      </c>
      <c r="AA33" t="s">
        <v>284</v>
      </c>
      <c r="AB33" t="s">
        <v>1952</v>
      </c>
      <c r="AC33" t="s">
        <v>61</v>
      </c>
      <c r="AD33" t="s">
        <v>61</v>
      </c>
      <c r="AE33" t="s">
        <v>1962</v>
      </c>
      <c r="AF33" t="s">
        <v>63</v>
      </c>
      <c r="AH33">
        <v>0</v>
      </c>
      <c r="AI33" s="2">
        <v>44963</v>
      </c>
      <c r="AJ33" t="s">
        <v>64</v>
      </c>
      <c r="AK33" t="s">
        <v>64</v>
      </c>
      <c r="AL33" t="s">
        <v>1963</v>
      </c>
      <c r="AM33" t="s">
        <v>1959</v>
      </c>
      <c r="AN33" s="3">
        <v>53.43</v>
      </c>
      <c r="AO33" t="s">
        <v>1952</v>
      </c>
      <c r="AP33" t="s">
        <v>64</v>
      </c>
      <c r="AQ33" t="s">
        <v>1962</v>
      </c>
      <c r="AR33">
        <v>843</v>
      </c>
      <c r="AS33" t="s">
        <v>66</v>
      </c>
    </row>
    <row r="34" spans="1:45" ht="16" x14ac:dyDescent="0.2">
      <c r="A34">
        <v>2287</v>
      </c>
      <c r="B34">
        <v>2287</v>
      </c>
      <c r="C34" s="2">
        <v>44965</v>
      </c>
      <c r="D34" t="s">
        <v>1748</v>
      </c>
      <c r="E34" t="s">
        <v>1217</v>
      </c>
      <c r="F34" s="3">
        <v>45.9</v>
      </c>
      <c r="G34" t="s">
        <v>47</v>
      </c>
      <c r="H34" s="3">
        <v>0</v>
      </c>
      <c r="I34" t="s">
        <v>48</v>
      </c>
      <c r="J34">
        <v>2900</v>
      </c>
      <c r="K34" t="s">
        <v>49</v>
      </c>
      <c r="L34" t="s">
        <v>50</v>
      </c>
      <c r="M34" t="s">
        <v>51</v>
      </c>
      <c r="N34">
        <v>940</v>
      </c>
      <c r="O34" t="s">
        <v>52</v>
      </c>
      <c r="P34" t="s">
        <v>53</v>
      </c>
      <c r="T34" t="s">
        <v>612</v>
      </c>
      <c r="U34" t="s">
        <v>1964</v>
      </c>
      <c r="V34" t="s">
        <v>1965</v>
      </c>
      <c r="W34" t="s">
        <v>56</v>
      </c>
      <c r="X34" t="s">
        <v>1966</v>
      </c>
      <c r="Y34" t="s">
        <v>323</v>
      </c>
      <c r="Z34" s="3">
        <v>19</v>
      </c>
      <c r="AA34" t="s">
        <v>615</v>
      </c>
      <c r="AB34" t="s">
        <v>1967</v>
      </c>
      <c r="AC34" t="s">
        <v>61</v>
      </c>
      <c r="AD34" t="s">
        <v>61</v>
      </c>
      <c r="AE34" t="s">
        <v>1968</v>
      </c>
      <c r="AF34" t="s">
        <v>63</v>
      </c>
      <c r="AH34">
        <v>0</v>
      </c>
      <c r="AI34" s="2">
        <v>44965</v>
      </c>
      <c r="AJ34" t="s">
        <v>64</v>
      </c>
      <c r="AK34" t="s">
        <v>64</v>
      </c>
      <c r="AL34" t="s">
        <v>1969</v>
      </c>
      <c r="AM34" t="s">
        <v>1964</v>
      </c>
      <c r="AN34" s="3">
        <v>45.9</v>
      </c>
      <c r="AO34" t="s">
        <v>1967</v>
      </c>
      <c r="AP34" t="s">
        <v>64</v>
      </c>
      <c r="AQ34" t="s">
        <v>1968</v>
      </c>
      <c r="AR34">
        <v>844</v>
      </c>
      <c r="AS34" t="s">
        <v>66</v>
      </c>
    </row>
    <row r="35" spans="1:45" ht="16" x14ac:dyDescent="0.2">
      <c r="A35">
        <v>2163</v>
      </c>
      <c r="B35">
        <v>2163</v>
      </c>
      <c r="C35" s="2">
        <v>44966</v>
      </c>
      <c r="D35" t="s">
        <v>1782</v>
      </c>
      <c r="E35" t="s">
        <v>287</v>
      </c>
      <c r="F35" s="3">
        <v>95.2</v>
      </c>
      <c r="G35" t="s">
        <v>47</v>
      </c>
      <c r="H35" s="3">
        <v>0</v>
      </c>
      <c r="I35" t="s">
        <v>48</v>
      </c>
      <c r="J35">
        <v>2894</v>
      </c>
      <c r="K35" t="s">
        <v>49</v>
      </c>
      <c r="L35" t="s">
        <v>50</v>
      </c>
      <c r="M35" t="s">
        <v>51</v>
      </c>
      <c r="N35">
        <v>940</v>
      </c>
      <c r="O35" t="s">
        <v>52</v>
      </c>
      <c r="P35" t="s">
        <v>53</v>
      </c>
      <c r="T35" t="s">
        <v>288</v>
      </c>
      <c r="U35" t="s">
        <v>1970</v>
      </c>
      <c r="V35" t="s">
        <v>1971</v>
      </c>
      <c r="W35" t="s">
        <v>56</v>
      </c>
      <c r="X35" t="s">
        <v>1972</v>
      </c>
      <c r="Y35" t="s">
        <v>291</v>
      </c>
      <c r="Z35" s="3">
        <v>19</v>
      </c>
      <c r="AA35" t="s">
        <v>292</v>
      </c>
      <c r="AB35" t="s">
        <v>1973</v>
      </c>
      <c r="AC35" t="s">
        <v>61</v>
      </c>
      <c r="AD35" t="s">
        <v>61</v>
      </c>
      <c r="AE35" t="s">
        <v>1974</v>
      </c>
      <c r="AF35" t="s">
        <v>63</v>
      </c>
      <c r="AH35">
        <v>0</v>
      </c>
      <c r="AI35" s="2">
        <v>44966</v>
      </c>
      <c r="AJ35" t="s">
        <v>64</v>
      </c>
      <c r="AK35" t="s">
        <v>64</v>
      </c>
      <c r="AL35" t="s">
        <v>1975</v>
      </c>
      <c r="AM35" t="s">
        <v>1970</v>
      </c>
      <c r="AN35" s="3">
        <v>95.2</v>
      </c>
      <c r="AO35" t="s">
        <v>1973</v>
      </c>
      <c r="AP35" t="s">
        <v>64</v>
      </c>
      <c r="AQ35" t="s">
        <v>1974</v>
      </c>
      <c r="AR35">
        <v>845</v>
      </c>
      <c r="AS35" t="s">
        <v>66</v>
      </c>
    </row>
    <row r="36" spans="1:45" ht="16" x14ac:dyDescent="0.2">
      <c r="A36">
        <v>2645</v>
      </c>
      <c r="B36">
        <v>2645</v>
      </c>
      <c r="C36" s="2">
        <v>44971.772719907407</v>
      </c>
      <c r="D36" t="s">
        <v>1761</v>
      </c>
      <c r="E36" t="s">
        <v>1987</v>
      </c>
      <c r="F36" s="3">
        <v>185.31</v>
      </c>
      <c r="G36" t="s">
        <v>47</v>
      </c>
      <c r="H36" s="3">
        <v>0</v>
      </c>
      <c r="I36" t="s">
        <v>48</v>
      </c>
      <c r="J36">
        <v>2721</v>
      </c>
      <c r="K36" t="s">
        <v>49</v>
      </c>
      <c r="L36" t="s">
        <v>50</v>
      </c>
      <c r="M36" t="s">
        <v>51</v>
      </c>
      <c r="N36">
        <v>941</v>
      </c>
      <c r="O36" t="s">
        <v>52</v>
      </c>
      <c r="P36" t="s">
        <v>53</v>
      </c>
      <c r="T36" t="s">
        <v>1988</v>
      </c>
      <c r="U36" t="s">
        <v>1989</v>
      </c>
      <c r="V36" t="s">
        <v>1990</v>
      </c>
      <c r="W36" t="s">
        <v>56</v>
      </c>
      <c r="X36" t="s">
        <v>1991</v>
      </c>
      <c r="Y36" t="s">
        <v>1992</v>
      </c>
      <c r="Z36" s="3">
        <v>0</v>
      </c>
      <c r="AA36" t="s">
        <v>1993</v>
      </c>
      <c r="AB36" t="s">
        <v>1994</v>
      </c>
      <c r="AC36" t="s">
        <v>61</v>
      </c>
      <c r="AD36" t="s">
        <v>61</v>
      </c>
      <c r="AE36" t="s">
        <v>1995</v>
      </c>
      <c r="AF36" t="s">
        <v>63</v>
      </c>
      <c r="AH36">
        <v>0</v>
      </c>
      <c r="AI36" s="2">
        <v>44971</v>
      </c>
      <c r="AJ36" t="s">
        <v>64</v>
      </c>
      <c r="AK36" t="s">
        <v>64</v>
      </c>
      <c r="AL36" t="s">
        <v>1996</v>
      </c>
      <c r="AM36" t="s">
        <v>1989</v>
      </c>
      <c r="AN36" s="3">
        <v>185.31</v>
      </c>
      <c r="AO36" t="s">
        <v>1994</v>
      </c>
      <c r="AP36" t="s">
        <v>64</v>
      </c>
      <c r="AQ36" t="s">
        <v>1995</v>
      </c>
      <c r="AR36">
        <v>847</v>
      </c>
      <c r="AS36" t="s">
        <v>66</v>
      </c>
    </row>
    <row r="37" spans="1:45" ht="16" x14ac:dyDescent="0.2">
      <c r="A37">
        <v>2646</v>
      </c>
      <c r="B37">
        <v>2646</v>
      </c>
      <c r="C37" s="2">
        <v>44971.772719907407</v>
      </c>
      <c r="D37" t="s">
        <v>1748</v>
      </c>
      <c r="E37" t="s">
        <v>1997</v>
      </c>
      <c r="F37" s="3">
        <v>3.99</v>
      </c>
      <c r="G37" t="s">
        <v>47</v>
      </c>
      <c r="H37" s="3">
        <v>0</v>
      </c>
      <c r="I37" t="s">
        <v>48</v>
      </c>
      <c r="J37">
        <v>2705</v>
      </c>
      <c r="K37" t="s">
        <v>49</v>
      </c>
      <c r="L37" t="s">
        <v>50</v>
      </c>
      <c r="M37" t="s">
        <v>51</v>
      </c>
      <c r="N37">
        <v>941</v>
      </c>
      <c r="O37" t="s">
        <v>52</v>
      </c>
      <c r="P37" t="s">
        <v>53</v>
      </c>
      <c r="T37" t="s">
        <v>1988</v>
      </c>
      <c r="U37" t="s">
        <v>1989</v>
      </c>
      <c r="V37" t="s">
        <v>1990</v>
      </c>
      <c r="W37" t="s">
        <v>56</v>
      </c>
      <c r="X37" t="s">
        <v>1991</v>
      </c>
      <c r="Y37" t="s">
        <v>1992</v>
      </c>
      <c r="Z37" s="3">
        <v>0</v>
      </c>
      <c r="AA37" t="s">
        <v>1993</v>
      </c>
      <c r="AB37" t="s">
        <v>1994</v>
      </c>
      <c r="AC37" t="s">
        <v>61</v>
      </c>
      <c r="AD37" t="s">
        <v>61</v>
      </c>
      <c r="AE37" t="s">
        <v>1995</v>
      </c>
      <c r="AF37" t="s">
        <v>63</v>
      </c>
      <c r="AH37">
        <v>0</v>
      </c>
      <c r="AI37" s="2">
        <v>44971</v>
      </c>
      <c r="AJ37" t="s">
        <v>64</v>
      </c>
      <c r="AK37" t="s">
        <v>64</v>
      </c>
      <c r="AL37" t="s">
        <v>1996</v>
      </c>
      <c r="AM37" t="s">
        <v>1989</v>
      </c>
      <c r="AN37" s="3">
        <v>185.31</v>
      </c>
      <c r="AO37" t="s">
        <v>1994</v>
      </c>
      <c r="AP37" t="s">
        <v>64</v>
      </c>
      <c r="AQ37" t="s">
        <v>1995</v>
      </c>
      <c r="AR37">
        <v>847</v>
      </c>
      <c r="AS37" t="s">
        <v>66</v>
      </c>
    </row>
    <row r="38" spans="1:45" ht="16" x14ac:dyDescent="0.2">
      <c r="A38">
        <v>2195</v>
      </c>
      <c r="B38">
        <v>2195</v>
      </c>
      <c r="C38" s="2">
        <v>44975.815729166658</v>
      </c>
      <c r="D38" t="s">
        <v>1748</v>
      </c>
      <c r="E38" t="s">
        <v>179</v>
      </c>
      <c r="F38" s="3">
        <v>332.96</v>
      </c>
      <c r="G38" t="s">
        <v>47</v>
      </c>
      <c r="H38" s="3">
        <v>0</v>
      </c>
      <c r="I38" t="s">
        <v>48</v>
      </c>
      <c r="J38">
        <v>2702</v>
      </c>
      <c r="K38" t="s">
        <v>49</v>
      </c>
      <c r="L38" t="s">
        <v>50</v>
      </c>
      <c r="M38" t="s">
        <v>51</v>
      </c>
      <c r="N38">
        <v>941</v>
      </c>
      <c r="O38" t="s">
        <v>52</v>
      </c>
      <c r="P38" t="s">
        <v>53</v>
      </c>
      <c r="T38" t="s">
        <v>2019</v>
      </c>
      <c r="U38" t="s">
        <v>2020</v>
      </c>
      <c r="V38" t="s">
        <v>1376</v>
      </c>
      <c r="W38" t="s">
        <v>56</v>
      </c>
      <c r="X38" t="s">
        <v>2021</v>
      </c>
      <c r="Y38" t="s">
        <v>184</v>
      </c>
      <c r="Z38" s="3">
        <v>19</v>
      </c>
      <c r="AA38" t="s">
        <v>2016</v>
      </c>
      <c r="AB38" t="s">
        <v>2022</v>
      </c>
      <c r="AC38" t="s">
        <v>61</v>
      </c>
      <c r="AD38" t="s">
        <v>61</v>
      </c>
      <c r="AE38" t="s">
        <v>2023</v>
      </c>
      <c r="AF38" t="s">
        <v>63</v>
      </c>
      <c r="AH38">
        <v>0</v>
      </c>
      <c r="AI38" s="2">
        <v>44975</v>
      </c>
      <c r="AJ38" t="s">
        <v>64</v>
      </c>
      <c r="AK38" t="s">
        <v>64</v>
      </c>
      <c r="AL38" t="s">
        <v>2024</v>
      </c>
      <c r="AM38" t="s">
        <v>2020</v>
      </c>
      <c r="AN38" s="3">
        <v>332.96</v>
      </c>
      <c r="AO38" t="s">
        <v>2022</v>
      </c>
      <c r="AP38" t="s">
        <v>64</v>
      </c>
      <c r="AQ38" t="s">
        <v>2023</v>
      </c>
      <c r="AR38">
        <v>855</v>
      </c>
      <c r="AS38" t="s">
        <v>66</v>
      </c>
    </row>
    <row r="39" spans="1:45" ht="16" x14ac:dyDescent="0.2">
      <c r="A39">
        <v>2242</v>
      </c>
      <c r="B39">
        <v>2242</v>
      </c>
      <c r="C39" s="2">
        <v>44977</v>
      </c>
      <c r="D39" t="s">
        <v>1761</v>
      </c>
      <c r="E39" t="s">
        <v>940</v>
      </c>
      <c r="F39" s="3">
        <v>278.39999999999998</v>
      </c>
      <c r="G39" t="s">
        <v>47</v>
      </c>
      <c r="H39" s="3">
        <v>0</v>
      </c>
      <c r="I39" t="s">
        <v>48</v>
      </c>
      <c r="J39">
        <v>2720</v>
      </c>
      <c r="K39" t="s">
        <v>49</v>
      </c>
      <c r="L39" t="s">
        <v>50</v>
      </c>
      <c r="M39" t="s">
        <v>51</v>
      </c>
      <c r="N39">
        <v>940</v>
      </c>
      <c r="O39" t="s">
        <v>52</v>
      </c>
      <c r="P39" t="s">
        <v>53</v>
      </c>
      <c r="T39" t="s">
        <v>2025</v>
      </c>
      <c r="U39" t="s">
        <v>2026</v>
      </c>
      <c r="V39" t="s">
        <v>1355</v>
      </c>
      <c r="W39" t="s">
        <v>56</v>
      </c>
      <c r="X39" t="s">
        <v>2027</v>
      </c>
      <c r="Y39" t="s">
        <v>945</v>
      </c>
      <c r="Z39" s="3">
        <v>19</v>
      </c>
      <c r="AA39" t="s">
        <v>2028</v>
      </c>
      <c r="AB39" t="s">
        <v>2029</v>
      </c>
      <c r="AC39" t="s">
        <v>61</v>
      </c>
      <c r="AD39" t="s">
        <v>61</v>
      </c>
      <c r="AE39" t="s">
        <v>2030</v>
      </c>
      <c r="AF39" t="s">
        <v>63</v>
      </c>
      <c r="AH39">
        <v>0</v>
      </c>
      <c r="AI39" s="2">
        <v>44977</v>
      </c>
      <c r="AJ39" t="s">
        <v>64</v>
      </c>
      <c r="AK39" t="s">
        <v>64</v>
      </c>
      <c r="AL39" t="s">
        <v>2031</v>
      </c>
      <c r="AM39" t="s">
        <v>2026</v>
      </c>
      <c r="AN39" s="3">
        <v>278.39999999999998</v>
      </c>
      <c r="AO39" t="s">
        <v>2029</v>
      </c>
      <c r="AP39" t="s">
        <v>64</v>
      </c>
      <c r="AQ39" t="s">
        <v>2030</v>
      </c>
      <c r="AR39">
        <v>859</v>
      </c>
      <c r="AS39" t="s">
        <v>66</v>
      </c>
    </row>
    <row r="40" spans="1:45" ht="16" x14ac:dyDescent="0.2">
      <c r="A40">
        <v>2243</v>
      </c>
      <c r="B40">
        <v>2243</v>
      </c>
      <c r="C40" s="2">
        <v>44978</v>
      </c>
      <c r="D40" t="s">
        <v>1761</v>
      </c>
      <c r="E40" t="s">
        <v>2032</v>
      </c>
      <c r="F40" s="3">
        <v>22.65</v>
      </c>
      <c r="G40" t="s">
        <v>47</v>
      </c>
      <c r="H40" s="3">
        <v>0</v>
      </c>
      <c r="I40" t="s">
        <v>48</v>
      </c>
      <c r="J40">
        <v>2720</v>
      </c>
      <c r="K40" t="s">
        <v>49</v>
      </c>
      <c r="L40" t="s">
        <v>50</v>
      </c>
      <c r="M40" t="s">
        <v>51</v>
      </c>
      <c r="N40">
        <v>942</v>
      </c>
      <c r="O40" t="s">
        <v>52</v>
      </c>
      <c r="P40" t="s">
        <v>53</v>
      </c>
      <c r="T40" t="s">
        <v>2033</v>
      </c>
      <c r="U40" t="s">
        <v>2034</v>
      </c>
      <c r="V40" t="s">
        <v>1349</v>
      </c>
      <c r="W40" t="s">
        <v>56</v>
      </c>
      <c r="X40" t="s">
        <v>2035</v>
      </c>
      <c r="Y40" t="s">
        <v>2036</v>
      </c>
      <c r="Z40" s="3">
        <v>19</v>
      </c>
      <c r="AA40" t="s">
        <v>2037</v>
      </c>
      <c r="AB40" t="s">
        <v>2038</v>
      </c>
      <c r="AC40" t="s">
        <v>61</v>
      </c>
      <c r="AD40" t="s">
        <v>61</v>
      </c>
      <c r="AE40" t="s">
        <v>2039</v>
      </c>
      <c r="AF40" t="s">
        <v>63</v>
      </c>
      <c r="AH40">
        <v>0</v>
      </c>
      <c r="AI40" s="2">
        <v>44978</v>
      </c>
      <c r="AJ40" t="s">
        <v>64</v>
      </c>
      <c r="AK40" t="s">
        <v>64</v>
      </c>
      <c r="AL40" t="s">
        <v>2040</v>
      </c>
      <c r="AM40" t="s">
        <v>2034</v>
      </c>
      <c r="AN40" s="3">
        <v>22.65</v>
      </c>
      <c r="AO40" t="s">
        <v>2038</v>
      </c>
      <c r="AP40" t="s">
        <v>64</v>
      </c>
      <c r="AQ40" t="s">
        <v>2039</v>
      </c>
      <c r="AR40">
        <v>857</v>
      </c>
      <c r="AS40" t="s">
        <v>66</v>
      </c>
    </row>
    <row r="41" spans="1:45" ht="16" x14ac:dyDescent="0.2">
      <c r="A41">
        <v>2257</v>
      </c>
      <c r="B41">
        <v>2257</v>
      </c>
      <c r="C41" s="2">
        <v>44980</v>
      </c>
      <c r="D41" t="s">
        <v>1761</v>
      </c>
      <c r="E41" t="s">
        <v>2049</v>
      </c>
      <c r="F41" s="3">
        <v>5.34</v>
      </c>
      <c r="G41" t="s">
        <v>47</v>
      </c>
      <c r="H41" s="3">
        <v>0</v>
      </c>
      <c r="I41" t="s">
        <v>48</v>
      </c>
      <c r="J41">
        <v>2720</v>
      </c>
      <c r="K41" t="s">
        <v>49</v>
      </c>
      <c r="L41" t="s">
        <v>50</v>
      </c>
      <c r="M41" t="s">
        <v>51</v>
      </c>
      <c r="N41">
        <v>942</v>
      </c>
      <c r="O41" t="s">
        <v>52</v>
      </c>
      <c r="P41" t="s">
        <v>53</v>
      </c>
      <c r="T41" t="s">
        <v>2050</v>
      </c>
      <c r="U41" t="s">
        <v>2051</v>
      </c>
      <c r="V41" t="s">
        <v>1490</v>
      </c>
      <c r="W41" t="s">
        <v>56</v>
      </c>
      <c r="X41" t="s">
        <v>2052</v>
      </c>
      <c r="Y41" t="s">
        <v>953</v>
      </c>
      <c r="Z41" s="3">
        <v>19</v>
      </c>
      <c r="AA41" t="s">
        <v>2053</v>
      </c>
      <c r="AB41" t="s">
        <v>2054</v>
      </c>
      <c r="AC41" t="s">
        <v>61</v>
      </c>
      <c r="AD41" t="s">
        <v>61</v>
      </c>
      <c r="AE41" t="s">
        <v>2055</v>
      </c>
      <c r="AF41" t="s">
        <v>63</v>
      </c>
      <c r="AH41">
        <v>0</v>
      </c>
      <c r="AI41" s="2">
        <v>44980</v>
      </c>
      <c r="AJ41" t="s">
        <v>64</v>
      </c>
      <c r="AK41" t="s">
        <v>64</v>
      </c>
      <c r="AL41" t="s">
        <v>2056</v>
      </c>
      <c r="AM41" t="s">
        <v>2051</v>
      </c>
      <c r="AN41" s="3">
        <v>5.34</v>
      </c>
      <c r="AO41" t="s">
        <v>2054</v>
      </c>
      <c r="AP41" t="s">
        <v>64</v>
      </c>
      <c r="AQ41" t="s">
        <v>2055</v>
      </c>
      <c r="AR41">
        <v>862</v>
      </c>
      <c r="AS41" t="s">
        <v>66</v>
      </c>
    </row>
    <row r="42" spans="1:45" ht="16" x14ac:dyDescent="0.2">
      <c r="A42">
        <v>2264</v>
      </c>
      <c r="B42">
        <v>2264</v>
      </c>
      <c r="C42" s="2">
        <v>44980</v>
      </c>
      <c r="D42" t="s">
        <v>1814</v>
      </c>
      <c r="E42" t="s">
        <v>2057</v>
      </c>
      <c r="F42" s="3">
        <v>22.42</v>
      </c>
      <c r="G42" t="s">
        <v>47</v>
      </c>
      <c r="H42" s="3">
        <v>0</v>
      </c>
      <c r="I42" t="s">
        <v>48</v>
      </c>
      <c r="J42">
        <v>2710</v>
      </c>
      <c r="K42" t="s">
        <v>49</v>
      </c>
      <c r="L42" t="s">
        <v>50</v>
      </c>
      <c r="M42" t="s">
        <v>51</v>
      </c>
      <c r="N42">
        <v>940</v>
      </c>
      <c r="O42" t="s">
        <v>52</v>
      </c>
      <c r="P42" t="s">
        <v>53</v>
      </c>
      <c r="T42" t="s">
        <v>2058</v>
      </c>
      <c r="U42" t="s">
        <v>2059</v>
      </c>
      <c r="V42" t="s">
        <v>1417</v>
      </c>
      <c r="W42" t="s">
        <v>56</v>
      </c>
      <c r="X42" t="s">
        <v>2060</v>
      </c>
      <c r="Y42" t="s">
        <v>2061</v>
      </c>
      <c r="Z42" s="3">
        <v>19</v>
      </c>
      <c r="AA42" t="s">
        <v>2062</v>
      </c>
      <c r="AB42" t="s">
        <v>2054</v>
      </c>
      <c r="AC42" t="s">
        <v>61</v>
      </c>
      <c r="AD42" t="s">
        <v>61</v>
      </c>
      <c r="AE42" t="s">
        <v>2063</v>
      </c>
      <c r="AF42" t="s">
        <v>63</v>
      </c>
      <c r="AH42">
        <v>0</v>
      </c>
      <c r="AI42" s="2">
        <v>44980</v>
      </c>
      <c r="AJ42" t="s">
        <v>64</v>
      </c>
      <c r="AK42" t="s">
        <v>64</v>
      </c>
      <c r="AL42" t="s">
        <v>2064</v>
      </c>
      <c r="AM42" t="s">
        <v>2059</v>
      </c>
      <c r="AN42" s="3">
        <v>22.42</v>
      </c>
      <c r="AO42" t="s">
        <v>2054</v>
      </c>
      <c r="AP42" t="s">
        <v>64</v>
      </c>
      <c r="AQ42" t="s">
        <v>2063</v>
      </c>
      <c r="AR42">
        <v>868</v>
      </c>
      <c r="AS42" t="s">
        <v>66</v>
      </c>
    </row>
    <row r="43" spans="1:45" ht="16" x14ac:dyDescent="0.2">
      <c r="A43">
        <v>2265</v>
      </c>
      <c r="B43">
        <v>2265</v>
      </c>
      <c r="C43" s="2">
        <v>44980</v>
      </c>
      <c r="D43" t="s">
        <v>1748</v>
      </c>
      <c r="E43" t="s">
        <v>2065</v>
      </c>
      <c r="F43" s="3">
        <v>21.42</v>
      </c>
      <c r="G43" t="s">
        <v>47</v>
      </c>
      <c r="H43" s="3">
        <v>0</v>
      </c>
      <c r="I43" t="s">
        <v>48</v>
      </c>
      <c r="J43">
        <v>2704</v>
      </c>
      <c r="K43" t="s">
        <v>49</v>
      </c>
      <c r="L43" t="s">
        <v>50</v>
      </c>
      <c r="M43" t="s">
        <v>51</v>
      </c>
      <c r="N43">
        <v>940</v>
      </c>
      <c r="O43" t="s">
        <v>52</v>
      </c>
      <c r="P43" t="s">
        <v>53</v>
      </c>
      <c r="T43" t="s">
        <v>2066</v>
      </c>
      <c r="U43" t="s">
        <v>2067</v>
      </c>
      <c r="V43" t="s">
        <v>2068</v>
      </c>
      <c r="W43" t="s">
        <v>56</v>
      </c>
      <c r="X43" t="s">
        <v>2069</v>
      </c>
      <c r="Y43" t="s">
        <v>2070</v>
      </c>
      <c r="Z43" s="3">
        <v>19</v>
      </c>
      <c r="AA43" t="s">
        <v>2071</v>
      </c>
      <c r="AB43" t="s">
        <v>2072</v>
      </c>
      <c r="AC43" t="s">
        <v>61</v>
      </c>
      <c r="AD43" t="s">
        <v>61</v>
      </c>
      <c r="AE43" t="s">
        <v>2073</v>
      </c>
      <c r="AF43" t="s">
        <v>63</v>
      </c>
      <c r="AH43">
        <v>0</v>
      </c>
      <c r="AI43" s="2">
        <v>44980</v>
      </c>
      <c r="AJ43" t="s">
        <v>64</v>
      </c>
      <c r="AK43" t="s">
        <v>64</v>
      </c>
      <c r="AL43" t="s">
        <v>2074</v>
      </c>
      <c r="AM43" t="s">
        <v>2067</v>
      </c>
      <c r="AN43" s="3">
        <v>21.42</v>
      </c>
      <c r="AO43" t="s">
        <v>2072</v>
      </c>
      <c r="AP43" t="s">
        <v>64</v>
      </c>
      <c r="AQ43" t="s">
        <v>2073</v>
      </c>
      <c r="AR43">
        <v>867</v>
      </c>
      <c r="AS43" t="s">
        <v>66</v>
      </c>
    </row>
    <row r="44" spans="1:45" ht="16" x14ac:dyDescent="0.2">
      <c r="A44">
        <v>2286</v>
      </c>
      <c r="B44">
        <v>2286</v>
      </c>
      <c r="C44" s="2">
        <v>44981</v>
      </c>
      <c r="D44" t="s">
        <v>1748</v>
      </c>
      <c r="E44" t="s">
        <v>1268</v>
      </c>
      <c r="F44" s="3">
        <v>39.9</v>
      </c>
      <c r="G44" t="s">
        <v>47</v>
      </c>
      <c r="H44" s="3">
        <v>0</v>
      </c>
      <c r="I44" t="s">
        <v>48</v>
      </c>
      <c r="J44">
        <v>2900</v>
      </c>
      <c r="K44" t="s">
        <v>49</v>
      </c>
      <c r="L44" t="s">
        <v>50</v>
      </c>
      <c r="M44" t="s">
        <v>51</v>
      </c>
      <c r="N44">
        <v>940</v>
      </c>
      <c r="O44" t="s">
        <v>52</v>
      </c>
      <c r="P44" t="s">
        <v>53</v>
      </c>
      <c r="T44" t="s">
        <v>554</v>
      </c>
      <c r="U44" t="s">
        <v>2084</v>
      </c>
      <c r="V44" t="s">
        <v>1510</v>
      </c>
      <c r="W44" t="s">
        <v>56</v>
      </c>
      <c r="X44" t="s">
        <v>2085</v>
      </c>
      <c r="Y44" t="s">
        <v>323</v>
      </c>
      <c r="Z44" s="3">
        <v>19</v>
      </c>
      <c r="AA44" t="s">
        <v>558</v>
      </c>
      <c r="AB44" t="s">
        <v>2086</v>
      </c>
      <c r="AC44" t="s">
        <v>61</v>
      </c>
      <c r="AD44" t="s">
        <v>61</v>
      </c>
      <c r="AE44" t="s">
        <v>2087</v>
      </c>
      <c r="AF44" t="s">
        <v>63</v>
      </c>
      <c r="AH44">
        <v>0</v>
      </c>
      <c r="AI44" s="2">
        <v>44981</v>
      </c>
      <c r="AJ44" t="s">
        <v>64</v>
      </c>
      <c r="AK44" t="s">
        <v>64</v>
      </c>
      <c r="AL44" t="s">
        <v>2088</v>
      </c>
      <c r="AM44" t="s">
        <v>2084</v>
      </c>
      <c r="AN44" s="3">
        <v>39.9</v>
      </c>
      <c r="AO44" t="s">
        <v>2086</v>
      </c>
      <c r="AP44" t="s">
        <v>64</v>
      </c>
      <c r="AQ44" t="s">
        <v>2087</v>
      </c>
      <c r="AR44">
        <v>874</v>
      </c>
      <c r="AS44" t="s">
        <v>66</v>
      </c>
    </row>
    <row r="45" spans="1:45" ht="16" x14ac:dyDescent="0.2">
      <c r="A45">
        <v>2289</v>
      </c>
      <c r="B45">
        <v>2289</v>
      </c>
      <c r="C45" s="2">
        <v>44981</v>
      </c>
      <c r="D45" t="s">
        <v>1782</v>
      </c>
      <c r="E45" t="s">
        <v>2089</v>
      </c>
      <c r="F45" s="3">
        <v>452.22</v>
      </c>
      <c r="G45" t="s">
        <v>47</v>
      </c>
      <c r="H45" s="3">
        <v>0</v>
      </c>
      <c r="I45" t="s">
        <v>48</v>
      </c>
      <c r="J45">
        <v>2704</v>
      </c>
      <c r="K45" t="s">
        <v>49</v>
      </c>
      <c r="L45" t="s">
        <v>50</v>
      </c>
      <c r="M45" t="s">
        <v>51</v>
      </c>
      <c r="N45">
        <v>940</v>
      </c>
      <c r="O45" t="s">
        <v>52</v>
      </c>
      <c r="P45" t="s">
        <v>53</v>
      </c>
      <c r="T45" t="s">
        <v>2090</v>
      </c>
      <c r="U45" t="s">
        <v>2091</v>
      </c>
      <c r="V45" t="s">
        <v>1531</v>
      </c>
      <c r="W45" t="s">
        <v>56</v>
      </c>
      <c r="X45" t="s">
        <v>2092</v>
      </c>
      <c r="Y45" t="s">
        <v>231</v>
      </c>
      <c r="Z45" s="3">
        <v>19</v>
      </c>
      <c r="AA45" t="s">
        <v>2093</v>
      </c>
      <c r="AB45" t="s">
        <v>2054</v>
      </c>
      <c r="AC45" t="s">
        <v>61</v>
      </c>
      <c r="AD45" t="s">
        <v>61</v>
      </c>
      <c r="AE45" t="s">
        <v>2094</v>
      </c>
      <c r="AF45" t="s">
        <v>63</v>
      </c>
      <c r="AH45">
        <v>0</v>
      </c>
      <c r="AI45" s="2">
        <v>44981</v>
      </c>
      <c r="AJ45" t="s">
        <v>64</v>
      </c>
      <c r="AK45" t="s">
        <v>64</v>
      </c>
      <c r="AL45" t="s">
        <v>2095</v>
      </c>
      <c r="AM45" t="s">
        <v>2091</v>
      </c>
      <c r="AN45" s="3">
        <v>452.22</v>
      </c>
      <c r="AO45" t="s">
        <v>2054</v>
      </c>
      <c r="AP45" t="s">
        <v>64</v>
      </c>
      <c r="AQ45" t="s">
        <v>2094</v>
      </c>
      <c r="AR45">
        <v>873</v>
      </c>
      <c r="AS45" t="s">
        <v>66</v>
      </c>
    </row>
    <row r="46" spans="1:45" ht="16" x14ac:dyDescent="0.2">
      <c r="A46">
        <v>2343</v>
      </c>
      <c r="B46">
        <v>2343</v>
      </c>
      <c r="C46" s="2">
        <v>44981</v>
      </c>
      <c r="D46" t="s">
        <v>1814</v>
      </c>
      <c r="E46" t="s">
        <v>2098</v>
      </c>
      <c r="F46" s="3">
        <v>220.29</v>
      </c>
      <c r="G46" t="s">
        <v>47</v>
      </c>
      <c r="H46" s="3">
        <v>0</v>
      </c>
      <c r="I46" t="s">
        <v>48</v>
      </c>
      <c r="J46">
        <v>2561</v>
      </c>
      <c r="K46" t="s">
        <v>49</v>
      </c>
      <c r="L46" t="s">
        <v>50</v>
      </c>
      <c r="M46" t="s">
        <v>51</v>
      </c>
      <c r="N46">
        <v>942</v>
      </c>
      <c r="O46" t="s">
        <v>52</v>
      </c>
      <c r="P46" t="s">
        <v>53</v>
      </c>
      <c r="T46" t="s">
        <v>2099</v>
      </c>
      <c r="U46" t="s">
        <v>2100</v>
      </c>
      <c r="V46" t="s">
        <v>1601</v>
      </c>
      <c r="W46" t="s">
        <v>56</v>
      </c>
      <c r="X46" t="s">
        <v>2101</v>
      </c>
      <c r="Y46" t="s">
        <v>2102</v>
      </c>
      <c r="Z46" s="3">
        <v>0</v>
      </c>
      <c r="AA46" t="s">
        <v>2103</v>
      </c>
      <c r="AB46" t="s">
        <v>2054</v>
      </c>
      <c r="AC46" t="s">
        <v>61</v>
      </c>
      <c r="AD46" t="s">
        <v>61</v>
      </c>
      <c r="AE46" t="s">
        <v>2104</v>
      </c>
      <c r="AF46" t="s">
        <v>63</v>
      </c>
      <c r="AH46">
        <v>0</v>
      </c>
      <c r="AI46" s="2">
        <v>44981</v>
      </c>
      <c r="AJ46" t="s">
        <v>64</v>
      </c>
      <c r="AK46" t="s">
        <v>64</v>
      </c>
      <c r="AL46" t="s">
        <v>2105</v>
      </c>
      <c r="AM46" t="s">
        <v>2100</v>
      </c>
      <c r="AN46" s="3">
        <v>220.29</v>
      </c>
      <c r="AO46" t="s">
        <v>2054</v>
      </c>
      <c r="AP46" t="s">
        <v>64</v>
      </c>
      <c r="AQ46" t="s">
        <v>2104</v>
      </c>
      <c r="AR46">
        <v>870</v>
      </c>
      <c r="AS46" t="s">
        <v>66</v>
      </c>
    </row>
    <row r="47" spans="1:45" ht="16" x14ac:dyDescent="0.2">
      <c r="A47">
        <v>2344</v>
      </c>
      <c r="B47">
        <v>2344</v>
      </c>
      <c r="C47" s="2">
        <v>44981</v>
      </c>
      <c r="D47" t="s">
        <v>1748</v>
      </c>
      <c r="E47" t="s">
        <v>2106</v>
      </c>
      <c r="F47" s="3">
        <v>2.2000000000000002</v>
      </c>
      <c r="G47" t="s">
        <v>47</v>
      </c>
      <c r="H47" s="3">
        <v>0</v>
      </c>
      <c r="I47" t="s">
        <v>48</v>
      </c>
      <c r="J47">
        <v>2705</v>
      </c>
      <c r="K47" t="s">
        <v>49</v>
      </c>
      <c r="L47" t="s">
        <v>50</v>
      </c>
      <c r="M47" t="s">
        <v>51</v>
      </c>
      <c r="N47">
        <v>942</v>
      </c>
      <c r="O47" t="s">
        <v>52</v>
      </c>
      <c r="P47" t="s">
        <v>53</v>
      </c>
      <c r="T47" t="s">
        <v>2099</v>
      </c>
      <c r="U47" t="s">
        <v>2100</v>
      </c>
      <c r="V47" t="s">
        <v>1601</v>
      </c>
      <c r="W47" t="s">
        <v>56</v>
      </c>
      <c r="X47" t="s">
        <v>2101</v>
      </c>
      <c r="Y47" t="s">
        <v>2102</v>
      </c>
      <c r="Z47" s="3">
        <v>0</v>
      </c>
      <c r="AA47" t="s">
        <v>2103</v>
      </c>
      <c r="AB47" t="s">
        <v>2054</v>
      </c>
      <c r="AC47" t="s">
        <v>61</v>
      </c>
      <c r="AD47" t="s">
        <v>61</v>
      </c>
      <c r="AE47" t="s">
        <v>2104</v>
      </c>
      <c r="AF47" t="s">
        <v>63</v>
      </c>
      <c r="AH47">
        <v>0</v>
      </c>
      <c r="AI47" s="2">
        <v>44981</v>
      </c>
      <c r="AJ47" t="s">
        <v>64</v>
      </c>
      <c r="AK47" t="s">
        <v>64</v>
      </c>
      <c r="AL47" t="s">
        <v>2105</v>
      </c>
      <c r="AM47" t="s">
        <v>2100</v>
      </c>
      <c r="AN47" s="3">
        <v>220.29</v>
      </c>
      <c r="AO47" t="s">
        <v>2054</v>
      </c>
      <c r="AP47" t="s">
        <v>64</v>
      </c>
      <c r="AQ47" t="s">
        <v>2104</v>
      </c>
      <c r="AR47">
        <v>870</v>
      </c>
      <c r="AS47" t="s">
        <v>66</v>
      </c>
    </row>
    <row r="48" spans="1:45" ht="16" x14ac:dyDescent="0.2">
      <c r="A48">
        <v>2345</v>
      </c>
      <c r="B48">
        <v>2345</v>
      </c>
      <c r="C48" s="2">
        <v>44981</v>
      </c>
      <c r="D48" t="s">
        <v>1814</v>
      </c>
      <c r="E48" t="s">
        <v>2107</v>
      </c>
      <c r="F48" s="3">
        <v>220.87</v>
      </c>
      <c r="G48" t="s">
        <v>47</v>
      </c>
      <c r="H48" s="3">
        <v>0</v>
      </c>
      <c r="I48" t="s">
        <v>48</v>
      </c>
      <c r="J48">
        <v>2561</v>
      </c>
      <c r="K48" t="s">
        <v>49</v>
      </c>
      <c r="L48" t="s">
        <v>50</v>
      </c>
      <c r="M48" t="s">
        <v>51</v>
      </c>
      <c r="N48">
        <v>942</v>
      </c>
      <c r="O48" t="s">
        <v>52</v>
      </c>
      <c r="P48" t="s">
        <v>53</v>
      </c>
      <c r="T48" t="s">
        <v>2108</v>
      </c>
      <c r="U48" t="s">
        <v>2109</v>
      </c>
      <c r="V48" t="s">
        <v>1446</v>
      </c>
      <c r="W48" t="s">
        <v>56</v>
      </c>
      <c r="X48" t="s">
        <v>2110</v>
      </c>
      <c r="Y48" t="s">
        <v>2102</v>
      </c>
      <c r="Z48" s="3">
        <v>0</v>
      </c>
      <c r="AA48" t="s">
        <v>2111</v>
      </c>
      <c r="AB48" t="s">
        <v>2112</v>
      </c>
      <c r="AC48" t="s">
        <v>61</v>
      </c>
      <c r="AD48" t="s">
        <v>61</v>
      </c>
      <c r="AE48" t="s">
        <v>2113</v>
      </c>
      <c r="AF48" t="s">
        <v>63</v>
      </c>
      <c r="AH48">
        <v>0</v>
      </c>
      <c r="AI48" s="2">
        <v>44981</v>
      </c>
      <c r="AJ48" t="s">
        <v>64</v>
      </c>
      <c r="AK48" t="s">
        <v>64</v>
      </c>
      <c r="AL48" t="s">
        <v>2114</v>
      </c>
      <c r="AM48" t="s">
        <v>2109</v>
      </c>
      <c r="AN48" s="3">
        <v>220.87</v>
      </c>
      <c r="AO48" t="s">
        <v>2112</v>
      </c>
      <c r="AP48" t="s">
        <v>64</v>
      </c>
      <c r="AQ48" t="s">
        <v>2113</v>
      </c>
      <c r="AR48">
        <v>871</v>
      </c>
      <c r="AS48" t="s">
        <v>66</v>
      </c>
    </row>
    <row r="49" spans="1:45" ht="16" x14ac:dyDescent="0.2">
      <c r="A49">
        <v>2346</v>
      </c>
      <c r="B49">
        <v>2346</v>
      </c>
      <c r="C49" s="2">
        <v>44981</v>
      </c>
      <c r="D49" t="s">
        <v>1748</v>
      </c>
      <c r="E49" t="s">
        <v>2106</v>
      </c>
      <c r="F49" s="3">
        <v>2.21</v>
      </c>
      <c r="G49" t="s">
        <v>47</v>
      </c>
      <c r="H49" s="3">
        <v>0</v>
      </c>
      <c r="I49" t="s">
        <v>48</v>
      </c>
      <c r="J49">
        <v>2705</v>
      </c>
      <c r="K49" t="s">
        <v>49</v>
      </c>
      <c r="L49" t="s">
        <v>50</v>
      </c>
      <c r="M49" t="s">
        <v>51</v>
      </c>
      <c r="N49">
        <v>942</v>
      </c>
      <c r="O49" t="s">
        <v>52</v>
      </c>
      <c r="P49" t="s">
        <v>53</v>
      </c>
      <c r="T49" t="s">
        <v>2108</v>
      </c>
      <c r="U49" t="s">
        <v>2109</v>
      </c>
      <c r="V49" t="s">
        <v>1446</v>
      </c>
      <c r="W49" t="s">
        <v>56</v>
      </c>
      <c r="X49" t="s">
        <v>2110</v>
      </c>
      <c r="Y49" t="s">
        <v>2102</v>
      </c>
      <c r="Z49" s="3">
        <v>0</v>
      </c>
      <c r="AA49" t="s">
        <v>2111</v>
      </c>
      <c r="AB49" t="s">
        <v>2112</v>
      </c>
      <c r="AC49" t="s">
        <v>61</v>
      </c>
      <c r="AD49" t="s">
        <v>61</v>
      </c>
      <c r="AE49" t="s">
        <v>2113</v>
      </c>
      <c r="AF49" t="s">
        <v>63</v>
      </c>
      <c r="AH49">
        <v>0</v>
      </c>
      <c r="AI49" s="2">
        <v>44981</v>
      </c>
      <c r="AJ49" t="s">
        <v>64</v>
      </c>
      <c r="AK49" t="s">
        <v>64</v>
      </c>
      <c r="AL49" t="s">
        <v>2114</v>
      </c>
      <c r="AM49" t="s">
        <v>2109</v>
      </c>
      <c r="AN49" s="3">
        <v>220.87</v>
      </c>
      <c r="AO49" t="s">
        <v>2112</v>
      </c>
      <c r="AP49" t="s">
        <v>64</v>
      </c>
      <c r="AQ49" t="s">
        <v>2113</v>
      </c>
      <c r="AR49">
        <v>871</v>
      </c>
      <c r="AS49" t="s">
        <v>66</v>
      </c>
    </row>
    <row r="50" spans="1:45" ht="16" x14ac:dyDescent="0.2">
      <c r="A50">
        <v>2325</v>
      </c>
      <c r="B50">
        <v>2325</v>
      </c>
      <c r="C50" s="2">
        <v>44984</v>
      </c>
      <c r="D50" t="s">
        <v>1748</v>
      </c>
      <c r="E50" t="s">
        <v>2125</v>
      </c>
      <c r="F50" s="3">
        <v>36.99</v>
      </c>
      <c r="G50" t="s">
        <v>47</v>
      </c>
      <c r="H50" s="3">
        <v>0</v>
      </c>
      <c r="I50" t="s">
        <v>48</v>
      </c>
      <c r="J50">
        <v>2701</v>
      </c>
      <c r="K50" t="s">
        <v>49</v>
      </c>
      <c r="L50" t="s">
        <v>50</v>
      </c>
      <c r="M50" t="s">
        <v>51</v>
      </c>
      <c r="N50">
        <v>940</v>
      </c>
      <c r="O50" t="s">
        <v>52</v>
      </c>
      <c r="P50" t="s">
        <v>53</v>
      </c>
      <c r="T50" t="s">
        <v>2126</v>
      </c>
      <c r="U50" t="s">
        <v>2127</v>
      </c>
      <c r="V50" t="s">
        <v>1546</v>
      </c>
      <c r="W50" t="s">
        <v>56</v>
      </c>
      <c r="X50" t="s">
        <v>2128</v>
      </c>
      <c r="Y50" t="s">
        <v>2129</v>
      </c>
      <c r="Z50" s="3">
        <v>19</v>
      </c>
      <c r="AA50" t="s">
        <v>2130</v>
      </c>
      <c r="AB50" t="s">
        <v>2086</v>
      </c>
      <c r="AC50" t="s">
        <v>61</v>
      </c>
      <c r="AD50" t="s">
        <v>61</v>
      </c>
      <c r="AE50" t="s">
        <v>2131</v>
      </c>
      <c r="AF50" t="s">
        <v>63</v>
      </c>
      <c r="AH50">
        <v>0</v>
      </c>
      <c r="AI50" s="2">
        <v>44984</v>
      </c>
      <c r="AJ50" t="s">
        <v>64</v>
      </c>
      <c r="AK50" t="s">
        <v>64</v>
      </c>
      <c r="AL50" t="s">
        <v>2132</v>
      </c>
      <c r="AM50" t="s">
        <v>2127</v>
      </c>
      <c r="AN50" s="3">
        <v>36.99</v>
      </c>
      <c r="AO50" t="s">
        <v>2086</v>
      </c>
      <c r="AP50" t="s">
        <v>64</v>
      </c>
      <c r="AQ50" t="s">
        <v>2131</v>
      </c>
      <c r="AR50">
        <v>877</v>
      </c>
      <c r="AS50" t="s">
        <v>66</v>
      </c>
    </row>
    <row r="51" spans="1:45" ht="16" x14ac:dyDescent="0.2">
      <c r="A51">
        <v>2226</v>
      </c>
      <c r="B51">
        <v>2226</v>
      </c>
      <c r="C51" s="2">
        <v>44985</v>
      </c>
      <c r="D51" t="s">
        <v>1935</v>
      </c>
      <c r="E51" t="s">
        <v>2133</v>
      </c>
      <c r="F51" s="3">
        <v>129.52000000000001</v>
      </c>
      <c r="G51" t="s">
        <v>47</v>
      </c>
      <c r="H51" s="3">
        <v>0</v>
      </c>
      <c r="I51" t="s">
        <v>104</v>
      </c>
      <c r="J51">
        <v>703</v>
      </c>
      <c r="K51" t="s">
        <v>52</v>
      </c>
      <c r="L51" t="s">
        <v>53</v>
      </c>
      <c r="N51">
        <v>1730</v>
      </c>
      <c r="O51" t="s">
        <v>52</v>
      </c>
      <c r="P51" t="s">
        <v>203</v>
      </c>
      <c r="T51" t="s">
        <v>64</v>
      </c>
      <c r="Z51" s="3"/>
      <c r="AF51" t="s">
        <v>63</v>
      </c>
      <c r="AH51">
        <v>0</v>
      </c>
      <c r="AI51" s="2">
        <v>44985</v>
      </c>
      <c r="AJ51" t="s">
        <v>64</v>
      </c>
      <c r="AK51" t="s">
        <v>64</v>
      </c>
      <c r="AL51" t="s">
        <v>64</v>
      </c>
      <c r="AN51" s="3"/>
      <c r="AP51" t="s">
        <v>64</v>
      </c>
      <c r="AR51" t="s">
        <v>64</v>
      </c>
      <c r="AS51" t="s">
        <v>66</v>
      </c>
    </row>
    <row r="52" spans="1:45" ht="16" x14ac:dyDescent="0.2">
      <c r="A52">
        <v>2227</v>
      </c>
      <c r="B52">
        <v>2227</v>
      </c>
      <c r="C52" s="2">
        <v>44985</v>
      </c>
      <c r="D52" t="s">
        <v>1934</v>
      </c>
      <c r="E52" t="s">
        <v>2134</v>
      </c>
      <c r="F52" s="3">
        <v>265.8</v>
      </c>
      <c r="G52" t="s">
        <v>47</v>
      </c>
      <c r="H52" s="3">
        <v>0</v>
      </c>
      <c r="I52" t="s">
        <v>104</v>
      </c>
      <c r="J52">
        <v>703</v>
      </c>
      <c r="K52" t="s">
        <v>52</v>
      </c>
      <c r="L52" t="s">
        <v>53</v>
      </c>
      <c r="N52">
        <v>1730</v>
      </c>
      <c r="O52" t="s">
        <v>52</v>
      </c>
      <c r="P52" t="s">
        <v>203</v>
      </c>
      <c r="T52" t="s">
        <v>64</v>
      </c>
      <c r="Z52" s="3"/>
      <c r="AF52" t="s">
        <v>63</v>
      </c>
      <c r="AH52">
        <v>0</v>
      </c>
      <c r="AI52" s="2">
        <v>44985</v>
      </c>
      <c r="AJ52" t="s">
        <v>64</v>
      </c>
      <c r="AK52" t="s">
        <v>64</v>
      </c>
      <c r="AL52" t="s">
        <v>64</v>
      </c>
      <c r="AN52" s="3"/>
      <c r="AP52" t="s">
        <v>64</v>
      </c>
      <c r="AR52" t="s">
        <v>64</v>
      </c>
      <c r="AS52" t="s">
        <v>66</v>
      </c>
    </row>
    <row r="53" spans="1:45" ht="16" x14ac:dyDescent="0.2">
      <c r="A53">
        <v>2233</v>
      </c>
      <c r="B53">
        <v>2233</v>
      </c>
      <c r="C53" s="2">
        <v>44985</v>
      </c>
      <c r="D53" t="s">
        <v>1934</v>
      </c>
      <c r="E53" t="s">
        <v>206</v>
      </c>
      <c r="F53" s="3">
        <v>2847.87</v>
      </c>
      <c r="G53" t="s">
        <v>47</v>
      </c>
      <c r="H53" s="3">
        <v>0</v>
      </c>
      <c r="I53" t="s">
        <v>104</v>
      </c>
      <c r="J53">
        <v>2551</v>
      </c>
      <c r="K53" t="s">
        <v>49</v>
      </c>
      <c r="L53" t="s">
        <v>50</v>
      </c>
      <c r="M53" t="s">
        <v>51</v>
      </c>
      <c r="N53">
        <v>1730</v>
      </c>
      <c r="O53" t="s">
        <v>52</v>
      </c>
      <c r="P53" t="s">
        <v>203</v>
      </c>
      <c r="T53" t="s">
        <v>64</v>
      </c>
      <c r="Z53" s="3"/>
      <c r="AF53" t="s">
        <v>63</v>
      </c>
      <c r="AH53">
        <v>0</v>
      </c>
      <c r="AI53" s="2">
        <v>44985</v>
      </c>
      <c r="AJ53" t="s">
        <v>64</v>
      </c>
      <c r="AK53" t="s">
        <v>64</v>
      </c>
      <c r="AL53" t="s">
        <v>64</v>
      </c>
      <c r="AN53" s="3"/>
      <c r="AP53" t="s">
        <v>64</v>
      </c>
      <c r="AR53" t="s">
        <v>64</v>
      </c>
      <c r="AS53" t="s">
        <v>66</v>
      </c>
    </row>
    <row r="54" spans="1:45" ht="16" x14ac:dyDescent="0.2">
      <c r="A54">
        <v>2234</v>
      </c>
      <c r="B54">
        <v>2234</v>
      </c>
      <c r="C54" s="2">
        <v>44985</v>
      </c>
      <c r="D54" t="s">
        <v>1935</v>
      </c>
      <c r="E54" t="s">
        <v>206</v>
      </c>
      <c r="F54" s="3">
        <v>2158.59</v>
      </c>
      <c r="G54" t="s">
        <v>47</v>
      </c>
      <c r="H54" s="3">
        <v>0</v>
      </c>
      <c r="I54" t="s">
        <v>104</v>
      </c>
      <c r="J54">
        <v>2551</v>
      </c>
      <c r="K54" t="s">
        <v>49</v>
      </c>
      <c r="L54" t="s">
        <v>50</v>
      </c>
      <c r="M54" t="s">
        <v>51</v>
      </c>
      <c r="N54">
        <v>1730</v>
      </c>
      <c r="O54" t="s">
        <v>52</v>
      </c>
      <c r="P54" t="s">
        <v>203</v>
      </c>
      <c r="T54" t="s">
        <v>64</v>
      </c>
      <c r="Z54" s="3"/>
      <c r="AF54" t="s">
        <v>63</v>
      </c>
      <c r="AH54">
        <v>0</v>
      </c>
      <c r="AI54" s="2">
        <v>44985</v>
      </c>
      <c r="AJ54" t="s">
        <v>64</v>
      </c>
      <c r="AK54" t="s">
        <v>64</v>
      </c>
      <c r="AL54" t="s">
        <v>64</v>
      </c>
      <c r="AN54" s="3"/>
      <c r="AP54" t="s">
        <v>64</v>
      </c>
      <c r="AR54" t="s">
        <v>64</v>
      </c>
      <c r="AS54" t="s">
        <v>66</v>
      </c>
    </row>
    <row r="55" spans="1:45" ht="16" x14ac:dyDescent="0.2">
      <c r="A55">
        <v>2238</v>
      </c>
      <c r="B55">
        <v>2238</v>
      </c>
      <c r="C55" s="2">
        <v>44985</v>
      </c>
      <c r="D55" t="s">
        <v>1936</v>
      </c>
      <c r="E55" t="s">
        <v>206</v>
      </c>
      <c r="F55" s="3">
        <v>2988.56</v>
      </c>
      <c r="G55" t="s">
        <v>47</v>
      </c>
      <c r="H55" s="3">
        <v>0</v>
      </c>
      <c r="I55" t="s">
        <v>104</v>
      </c>
      <c r="J55">
        <v>2551</v>
      </c>
      <c r="K55" t="s">
        <v>49</v>
      </c>
      <c r="L55" t="s">
        <v>50</v>
      </c>
      <c r="M55" t="s">
        <v>51</v>
      </c>
      <c r="N55">
        <v>1730</v>
      </c>
      <c r="O55" t="s">
        <v>52</v>
      </c>
      <c r="P55" t="s">
        <v>203</v>
      </c>
      <c r="T55" t="s">
        <v>64</v>
      </c>
      <c r="Z55" s="3"/>
      <c r="AF55" t="s">
        <v>63</v>
      </c>
      <c r="AH55">
        <v>0</v>
      </c>
      <c r="AI55" s="2">
        <v>44985</v>
      </c>
      <c r="AJ55" t="s">
        <v>64</v>
      </c>
      <c r="AK55" t="s">
        <v>64</v>
      </c>
      <c r="AL55" t="s">
        <v>64</v>
      </c>
      <c r="AN55" s="3"/>
      <c r="AP55" t="s">
        <v>64</v>
      </c>
      <c r="AR55" t="s">
        <v>64</v>
      </c>
      <c r="AS55" t="s">
        <v>66</v>
      </c>
    </row>
    <row r="56" spans="1:45" ht="16" x14ac:dyDescent="0.2">
      <c r="A56">
        <v>2239</v>
      </c>
      <c r="B56">
        <v>2239</v>
      </c>
      <c r="C56" s="2">
        <v>44985</v>
      </c>
      <c r="D56" t="s">
        <v>1936</v>
      </c>
      <c r="E56" t="s">
        <v>204</v>
      </c>
      <c r="F56" s="3">
        <v>695.28</v>
      </c>
      <c r="G56" t="s">
        <v>47</v>
      </c>
      <c r="H56" s="3">
        <v>0</v>
      </c>
      <c r="I56" t="s">
        <v>104</v>
      </c>
      <c r="J56">
        <v>2555</v>
      </c>
      <c r="K56" t="s">
        <v>49</v>
      </c>
      <c r="L56" t="s">
        <v>50</v>
      </c>
      <c r="M56" t="s">
        <v>51</v>
      </c>
      <c r="N56">
        <v>1730</v>
      </c>
      <c r="O56" t="s">
        <v>52</v>
      </c>
      <c r="P56" t="s">
        <v>203</v>
      </c>
      <c r="T56" t="s">
        <v>64</v>
      </c>
      <c r="Z56" s="3"/>
      <c r="AF56" t="s">
        <v>63</v>
      </c>
      <c r="AH56">
        <v>0</v>
      </c>
      <c r="AI56" s="2">
        <v>44985</v>
      </c>
      <c r="AJ56" t="s">
        <v>64</v>
      </c>
      <c r="AK56" t="s">
        <v>64</v>
      </c>
      <c r="AL56" t="s">
        <v>64</v>
      </c>
      <c r="AN56" s="3"/>
      <c r="AP56" t="s">
        <v>64</v>
      </c>
      <c r="AR56" t="s">
        <v>64</v>
      </c>
      <c r="AS56" t="s">
        <v>66</v>
      </c>
    </row>
    <row r="57" spans="1:45" ht="16" x14ac:dyDescent="0.2">
      <c r="A57">
        <v>2240</v>
      </c>
      <c r="B57">
        <v>2240</v>
      </c>
      <c r="C57" s="2">
        <v>44985</v>
      </c>
      <c r="D57" t="s">
        <v>1934</v>
      </c>
      <c r="E57" t="s">
        <v>204</v>
      </c>
      <c r="F57" s="3">
        <v>662.55</v>
      </c>
      <c r="G57" t="s">
        <v>47</v>
      </c>
      <c r="H57" s="3">
        <v>0</v>
      </c>
      <c r="I57" t="s">
        <v>104</v>
      </c>
      <c r="J57">
        <v>2555</v>
      </c>
      <c r="K57" t="s">
        <v>49</v>
      </c>
      <c r="L57" t="s">
        <v>50</v>
      </c>
      <c r="M57" t="s">
        <v>51</v>
      </c>
      <c r="N57">
        <v>1730</v>
      </c>
      <c r="O57" t="s">
        <v>52</v>
      </c>
      <c r="P57" t="s">
        <v>203</v>
      </c>
      <c r="T57" t="s">
        <v>64</v>
      </c>
      <c r="Z57" s="3"/>
      <c r="AF57" t="s">
        <v>63</v>
      </c>
      <c r="AH57">
        <v>0</v>
      </c>
      <c r="AI57" s="2">
        <v>44985</v>
      </c>
      <c r="AJ57" t="s">
        <v>64</v>
      </c>
      <c r="AK57" t="s">
        <v>64</v>
      </c>
      <c r="AL57" t="s">
        <v>64</v>
      </c>
      <c r="AN57" s="3"/>
      <c r="AP57" t="s">
        <v>64</v>
      </c>
      <c r="AR57" t="s">
        <v>64</v>
      </c>
      <c r="AS57" t="s">
        <v>66</v>
      </c>
    </row>
    <row r="58" spans="1:45" ht="16" x14ac:dyDescent="0.2">
      <c r="A58">
        <v>2241</v>
      </c>
      <c r="B58">
        <v>2241</v>
      </c>
      <c r="C58" s="2">
        <v>44985</v>
      </c>
      <c r="D58" t="s">
        <v>1935</v>
      </c>
      <c r="E58" t="s">
        <v>204</v>
      </c>
      <c r="F58" s="3">
        <v>503.5</v>
      </c>
      <c r="G58" t="s">
        <v>47</v>
      </c>
      <c r="H58" s="3">
        <v>0</v>
      </c>
      <c r="I58" t="s">
        <v>104</v>
      </c>
      <c r="J58">
        <v>2555</v>
      </c>
      <c r="K58" t="s">
        <v>49</v>
      </c>
      <c r="L58" t="s">
        <v>50</v>
      </c>
      <c r="M58" t="s">
        <v>51</v>
      </c>
      <c r="N58">
        <v>1730</v>
      </c>
      <c r="O58" t="s">
        <v>52</v>
      </c>
      <c r="P58" t="s">
        <v>203</v>
      </c>
      <c r="T58" t="s">
        <v>64</v>
      </c>
      <c r="Z58" s="3"/>
      <c r="AF58" t="s">
        <v>63</v>
      </c>
      <c r="AH58">
        <v>0</v>
      </c>
      <c r="AI58" s="2">
        <v>44985</v>
      </c>
      <c r="AJ58" t="s">
        <v>64</v>
      </c>
      <c r="AK58" t="s">
        <v>64</v>
      </c>
      <c r="AL58" t="s">
        <v>64</v>
      </c>
      <c r="AN58" s="3"/>
      <c r="AP58" t="s">
        <v>64</v>
      </c>
      <c r="AR58" t="s">
        <v>64</v>
      </c>
      <c r="AS58" t="s">
        <v>66</v>
      </c>
    </row>
    <row r="59" spans="1:45" ht="16" x14ac:dyDescent="0.2">
      <c r="A59">
        <v>2347</v>
      </c>
      <c r="B59">
        <v>2347</v>
      </c>
      <c r="C59" s="2">
        <v>44985</v>
      </c>
      <c r="D59" t="s">
        <v>1748</v>
      </c>
      <c r="E59" t="s">
        <v>147</v>
      </c>
      <c r="F59" s="3">
        <v>5.88</v>
      </c>
      <c r="G59" t="s">
        <v>47</v>
      </c>
      <c r="H59" s="3">
        <v>0</v>
      </c>
      <c r="I59" t="s">
        <v>48</v>
      </c>
      <c r="J59">
        <v>2705</v>
      </c>
      <c r="K59" t="s">
        <v>49</v>
      </c>
      <c r="L59" t="s">
        <v>50</v>
      </c>
      <c r="M59" t="s">
        <v>51</v>
      </c>
      <c r="N59">
        <v>940</v>
      </c>
      <c r="O59" t="s">
        <v>52</v>
      </c>
      <c r="P59" t="s">
        <v>53</v>
      </c>
      <c r="T59" t="s">
        <v>2151</v>
      </c>
      <c r="U59" t="s">
        <v>2152</v>
      </c>
      <c r="Z59" s="3"/>
      <c r="AF59" t="s">
        <v>63</v>
      </c>
      <c r="AH59">
        <v>0</v>
      </c>
      <c r="AI59" s="2">
        <v>44985</v>
      </c>
      <c r="AJ59" t="s">
        <v>64</v>
      </c>
      <c r="AK59" t="s">
        <v>64</v>
      </c>
      <c r="AL59" t="s">
        <v>2153</v>
      </c>
      <c r="AM59" t="s">
        <v>2152</v>
      </c>
      <c r="AN59" s="3"/>
      <c r="AP59" t="s">
        <v>64</v>
      </c>
      <c r="AR59">
        <v>883</v>
      </c>
      <c r="AS59" t="s">
        <v>66</v>
      </c>
    </row>
    <row r="60" spans="1:45" ht="16" x14ac:dyDescent="0.2">
      <c r="A60">
        <v>2354</v>
      </c>
      <c r="B60">
        <v>2354</v>
      </c>
      <c r="C60" s="2">
        <v>44985</v>
      </c>
      <c r="D60" t="s">
        <v>1937</v>
      </c>
      <c r="E60" t="s">
        <v>2154</v>
      </c>
      <c r="F60" s="3">
        <v>2206.1799999999998</v>
      </c>
      <c r="G60" t="s">
        <v>47</v>
      </c>
      <c r="H60" s="3">
        <v>0</v>
      </c>
      <c r="I60" t="s">
        <v>104</v>
      </c>
      <c r="J60">
        <v>2500</v>
      </c>
      <c r="K60" t="s">
        <v>49</v>
      </c>
      <c r="L60" t="s">
        <v>50</v>
      </c>
      <c r="M60" t="s">
        <v>51</v>
      </c>
      <c r="N60">
        <v>405</v>
      </c>
      <c r="O60" t="s">
        <v>52</v>
      </c>
      <c r="P60" t="s">
        <v>53</v>
      </c>
      <c r="T60" t="s">
        <v>64</v>
      </c>
      <c r="Z60" s="3"/>
      <c r="AF60" t="s">
        <v>63</v>
      </c>
      <c r="AH60">
        <v>0</v>
      </c>
      <c r="AI60" s="2">
        <v>44985</v>
      </c>
      <c r="AJ60" t="s">
        <v>64</v>
      </c>
      <c r="AK60" t="s">
        <v>64</v>
      </c>
      <c r="AL60" t="s">
        <v>64</v>
      </c>
      <c r="AN60" s="3"/>
      <c r="AP60" t="s">
        <v>64</v>
      </c>
      <c r="AR60" t="s">
        <v>64</v>
      </c>
      <c r="AS60" t="s">
        <v>66</v>
      </c>
    </row>
    <row r="61" spans="1:45" ht="16" x14ac:dyDescent="0.2">
      <c r="A61">
        <v>3747</v>
      </c>
      <c r="B61">
        <v>3747</v>
      </c>
      <c r="C61" s="2">
        <v>44985</v>
      </c>
      <c r="D61" t="s">
        <v>1934</v>
      </c>
      <c r="E61" t="s">
        <v>2155</v>
      </c>
      <c r="F61" s="3">
        <v>265.8</v>
      </c>
      <c r="G61" t="s">
        <v>47</v>
      </c>
      <c r="H61" s="3">
        <v>0</v>
      </c>
      <c r="I61" t="s">
        <v>104</v>
      </c>
      <c r="J61">
        <v>1730</v>
      </c>
      <c r="K61" t="s">
        <v>52</v>
      </c>
      <c r="L61" t="s">
        <v>203</v>
      </c>
      <c r="N61">
        <v>2400</v>
      </c>
      <c r="O61" t="s">
        <v>49</v>
      </c>
      <c r="P61" t="s">
        <v>105</v>
      </c>
      <c r="Q61" t="s">
        <v>51</v>
      </c>
      <c r="T61" t="s">
        <v>64</v>
      </c>
      <c r="Z61" s="3"/>
      <c r="AF61" t="s">
        <v>63</v>
      </c>
      <c r="AH61">
        <v>0</v>
      </c>
      <c r="AI61" s="2">
        <v>44985</v>
      </c>
      <c r="AJ61" t="s">
        <v>64</v>
      </c>
      <c r="AK61" t="s">
        <v>64</v>
      </c>
      <c r="AL61" t="s">
        <v>64</v>
      </c>
      <c r="AN61" s="3"/>
      <c r="AP61" t="s">
        <v>64</v>
      </c>
      <c r="AR61" t="s">
        <v>64</v>
      </c>
      <c r="AS61" t="s">
        <v>66</v>
      </c>
    </row>
    <row r="62" spans="1:45" ht="16" x14ac:dyDescent="0.2">
      <c r="A62">
        <v>3748</v>
      </c>
      <c r="B62">
        <v>3748</v>
      </c>
      <c r="C62" s="2">
        <v>44985</v>
      </c>
      <c r="D62" t="s">
        <v>1935</v>
      </c>
      <c r="E62" t="s">
        <v>2155</v>
      </c>
      <c r="F62" s="3">
        <v>129.52000000000001</v>
      </c>
      <c r="G62" t="s">
        <v>47</v>
      </c>
      <c r="H62" s="3">
        <v>0</v>
      </c>
      <c r="I62" t="s">
        <v>104</v>
      </c>
      <c r="J62">
        <v>1730</v>
      </c>
      <c r="K62" t="s">
        <v>52</v>
      </c>
      <c r="L62" t="s">
        <v>203</v>
      </c>
      <c r="N62">
        <v>2400</v>
      </c>
      <c r="O62" t="s">
        <v>49</v>
      </c>
      <c r="P62" t="s">
        <v>105</v>
      </c>
      <c r="Q62" t="s">
        <v>51</v>
      </c>
      <c r="T62" t="s">
        <v>64</v>
      </c>
      <c r="Z62" s="3"/>
      <c r="AF62" t="s">
        <v>63</v>
      </c>
      <c r="AH62">
        <v>0</v>
      </c>
      <c r="AI62" s="2">
        <v>44985</v>
      </c>
      <c r="AJ62" t="s">
        <v>64</v>
      </c>
      <c r="AK62" t="s">
        <v>64</v>
      </c>
      <c r="AL62" t="s">
        <v>64</v>
      </c>
      <c r="AN62" s="3"/>
      <c r="AP62" t="s">
        <v>64</v>
      </c>
      <c r="AR62" t="s">
        <v>64</v>
      </c>
      <c r="AS62" t="s">
        <v>66</v>
      </c>
    </row>
    <row r="63" spans="1:45" ht="16" x14ac:dyDescent="0.2">
      <c r="A63">
        <v>2296</v>
      </c>
      <c r="B63">
        <v>2296</v>
      </c>
      <c r="C63" s="2">
        <v>44991.417453703703</v>
      </c>
      <c r="D63" t="s">
        <v>1748</v>
      </c>
      <c r="E63" t="s">
        <v>2165</v>
      </c>
      <c r="F63" s="3">
        <v>57.85</v>
      </c>
      <c r="G63" t="s">
        <v>47</v>
      </c>
      <c r="H63" s="3">
        <v>0</v>
      </c>
      <c r="I63" t="s">
        <v>48</v>
      </c>
      <c r="J63">
        <v>2900</v>
      </c>
      <c r="K63" t="s">
        <v>49</v>
      </c>
      <c r="L63" t="s">
        <v>50</v>
      </c>
      <c r="M63" t="s">
        <v>51</v>
      </c>
      <c r="N63">
        <v>941</v>
      </c>
      <c r="O63" t="s">
        <v>52</v>
      </c>
      <c r="P63" t="s">
        <v>53</v>
      </c>
      <c r="T63" t="s">
        <v>2166</v>
      </c>
      <c r="U63" t="s">
        <v>2167</v>
      </c>
      <c r="V63" t="s">
        <v>1534</v>
      </c>
      <c r="W63" t="s">
        <v>56</v>
      </c>
      <c r="X63" t="s">
        <v>2168</v>
      </c>
      <c r="Y63" t="s">
        <v>323</v>
      </c>
      <c r="Z63" s="3">
        <v>19</v>
      </c>
      <c r="AA63" t="s">
        <v>2169</v>
      </c>
      <c r="AB63" t="s">
        <v>2170</v>
      </c>
      <c r="AC63" t="s">
        <v>61</v>
      </c>
      <c r="AD63" t="s">
        <v>61</v>
      </c>
      <c r="AE63" t="s">
        <v>2171</v>
      </c>
      <c r="AF63" t="s">
        <v>63</v>
      </c>
      <c r="AH63">
        <v>0</v>
      </c>
      <c r="AI63" s="2">
        <v>44991</v>
      </c>
      <c r="AJ63" t="s">
        <v>64</v>
      </c>
      <c r="AK63" t="s">
        <v>64</v>
      </c>
      <c r="AL63" t="s">
        <v>2172</v>
      </c>
      <c r="AM63" t="s">
        <v>2167</v>
      </c>
      <c r="AN63" s="3">
        <v>57.85</v>
      </c>
      <c r="AO63" t="s">
        <v>2170</v>
      </c>
      <c r="AP63" t="s">
        <v>64</v>
      </c>
      <c r="AQ63" t="s">
        <v>2171</v>
      </c>
      <c r="AR63">
        <v>887</v>
      </c>
      <c r="AS63" t="s">
        <v>66</v>
      </c>
    </row>
    <row r="64" spans="1:45" ht="16" x14ac:dyDescent="0.2">
      <c r="A64">
        <v>2336</v>
      </c>
      <c r="B64">
        <v>2336</v>
      </c>
      <c r="C64" s="2">
        <v>44993</v>
      </c>
      <c r="D64" t="s">
        <v>1761</v>
      </c>
      <c r="E64" t="s">
        <v>2177</v>
      </c>
      <c r="F64" s="3">
        <v>71.900000000000006</v>
      </c>
      <c r="G64" t="s">
        <v>47</v>
      </c>
      <c r="H64" s="3">
        <v>0</v>
      </c>
      <c r="I64" t="s">
        <v>48</v>
      </c>
      <c r="J64">
        <v>2563</v>
      </c>
      <c r="K64" t="s">
        <v>49</v>
      </c>
      <c r="L64" t="s">
        <v>50</v>
      </c>
      <c r="M64" t="s">
        <v>51</v>
      </c>
      <c r="N64">
        <v>562</v>
      </c>
      <c r="O64" t="s">
        <v>52</v>
      </c>
      <c r="P64" t="s">
        <v>53</v>
      </c>
      <c r="T64" t="s">
        <v>2178</v>
      </c>
      <c r="V64" t="s">
        <v>1586</v>
      </c>
      <c r="W64" t="s">
        <v>56</v>
      </c>
      <c r="X64" t="s">
        <v>2179</v>
      </c>
      <c r="Y64" t="s">
        <v>2180</v>
      </c>
      <c r="Z64" s="3">
        <v>7</v>
      </c>
      <c r="AA64" t="s">
        <v>2181</v>
      </c>
      <c r="AB64" t="s">
        <v>2182</v>
      </c>
      <c r="AC64" t="s">
        <v>61</v>
      </c>
      <c r="AD64" t="s">
        <v>61</v>
      </c>
      <c r="AE64" t="s">
        <v>2183</v>
      </c>
      <c r="AF64" t="s">
        <v>63</v>
      </c>
      <c r="AH64">
        <v>0</v>
      </c>
      <c r="AI64" s="2">
        <v>44993</v>
      </c>
      <c r="AJ64" t="s">
        <v>64</v>
      </c>
      <c r="AK64" t="s">
        <v>64</v>
      </c>
      <c r="AL64" t="s">
        <v>2184</v>
      </c>
      <c r="AN64" s="3">
        <v>71.900000000000006</v>
      </c>
      <c r="AO64" t="s">
        <v>2182</v>
      </c>
      <c r="AP64" t="s">
        <v>64</v>
      </c>
      <c r="AQ64" t="s">
        <v>2183</v>
      </c>
      <c r="AR64">
        <v>906</v>
      </c>
      <c r="AS64" t="s">
        <v>66</v>
      </c>
    </row>
    <row r="65" spans="1:45" ht="16" x14ac:dyDescent="0.2">
      <c r="A65">
        <v>2340</v>
      </c>
      <c r="B65">
        <v>2340</v>
      </c>
      <c r="C65" s="2">
        <v>44994</v>
      </c>
      <c r="D65" t="s">
        <v>1814</v>
      </c>
      <c r="E65" t="s">
        <v>2185</v>
      </c>
      <c r="F65" s="3">
        <v>11.7</v>
      </c>
      <c r="G65" t="s">
        <v>47</v>
      </c>
      <c r="H65" s="3">
        <v>0</v>
      </c>
      <c r="I65" t="s">
        <v>48</v>
      </c>
      <c r="J65">
        <v>3270</v>
      </c>
      <c r="K65" t="s">
        <v>49</v>
      </c>
      <c r="L65" t="s">
        <v>50</v>
      </c>
      <c r="M65" t="s">
        <v>106</v>
      </c>
      <c r="N65">
        <v>561</v>
      </c>
      <c r="O65" t="s">
        <v>52</v>
      </c>
      <c r="P65" t="s">
        <v>53</v>
      </c>
      <c r="T65" t="s">
        <v>2186</v>
      </c>
      <c r="V65" t="s">
        <v>1615</v>
      </c>
      <c r="W65" t="s">
        <v>56</v>
      </c>
      <c r="X65" t="s">
        <v>2187</v>
      </c>
      <c r="Y65" t="s">
        <v>2188</v>
      </c>
      <c r="Z65" s="3">
        <v>0</v>
      </c>
      <c r="AA65" t="s">
        <v>2189</v>
      </c>
      <c r="AB65" t="s">
        <v>2190</v>
      </c>
      <c r="AC65" t="s">
        <v>61</v>
      </c>
      <c r="AD65" t="s">
        <v>61</v>
      </c>
      <c r="AE65" t="s">
        <v>2191</v>
      </c>
      <c r="AF65" t="s">
        <v>63</v>
      </c>
      <c r="AH65">
        <v>0</v>
      </c>
      <c r="AI65" s="2">
        <v>44994</v>
      </c>
      <c r="AJ65" t="s">
        <v>64</v>
      </c>
      <c r="AK65" t="s">
        <v>64</v>
      </c>
      <c r="AL65" t="s">
        <v>2192</v>
      </c>
      <c r="AN65" s="3">
        <v>37.200000000000003</v>
      </c>
      <c r="AO65" t="s">
        <v>2190</v>
      </c>
      <c r="AP65" t="s">
        <v>64</v>
      </c>
      <c r="AQ65" t="s">
        <v>2191</v>
      </c>
      <c r="AR65">
        <v>908</v>
      </c>
      <c r="AS65" t="s">
        <v>66</v>
      </c>
    </row>
    <row r="66" spans="1:45" ht="16" x14ac:dyDescent="0.2">
      <c r="A66">
        <v>2341</v>
      </c>
      <c r="B66">
        <v>2341</v>
      </c>
      <c r="C66" s="2">
        <v>44994</v>
      </c>
      <c r="D66" t="s">
        <v>1814</v>
      </c>
      <c r="E66" t="s">
        <v>2193</v>
      </c>
      <c r="F66" s="3">
        <v>8</v>
      </c>
      <c r="G66" t="s">
        <v>47</v>
      </c>
      <c r="H66" s="3">
        <v>0</v>
      </c>
      <c r="I66" t="s">
        <v>48</v>
      </c>
      <c r="J66">
        <v>2900</v>
      </c>
      <c r="K66" t="s">
        <v>49</v>
      </c>
      <c r="L66" t="s">
        <v>50</v>
      </c>
      <c r="M66" t="s">
        <v>51</v>
      </c>
      <c r="N66">
        <v>561</v>
      </c>
      <c r="O66" t="s">
        <v>52</v>
      </c>
      <c r="P66" t="s">
        <v>53</v>
      </c>
      <c r="T66" t="s">
        <v>2186</v>
      </c>
      <c r="V66" t="s">
        <v>1615</v>
      </c>
      <c r="W66" t="s">
        <v>56</v>
      </c>
      <c r="X66" t="s">
        <v>2187</v>
      </c>
      <c r="Y66" t="s">
        <v>2188</v>
      </c>
      <c r="Z66" s="3">
        <v>0</v>
      </c>
      <c r="AA66" t="s">
        <v>2189</v>
      </c>
      <c r="AB66" t="s">
        <v>2190</v>
      </c>
      <c r="AC66" t="s">
        <v>61</v>
      </c>
      <c r="AD66" t="s">
        <v>61</v>
      </c>
      <c r="AE66" t="s">
        <v>2191</v>
      </c>
      <c r="AF66" t="s">
        <v>63</v>
      </c>
      <c r="AH66">
        <v>0</v>
      </c>
      <c r="AI66" s="2">
        <v>44994</v>
      </c>
      <c r="AJ66" t="s">
        <v>64</v>
      </c>
      <c r="AK66" t="s">
        <v>64</v>
      </c>
      <c r="AL66" t="s">
        <v>2192</v>
      </c>
      <c r="AN66" s="3">
        <v>37.200000000000003</v>
      </c>
      <c r="AO66" t="s">
        <v>2190</v>
      </c>
      <c r="AP66" t="s">
        <v>64</v>
      </c>
      <c r="AQ66" t="s">
        <v>2191</v>
      </c>
      <c r="AR66">
        <v>908</v>
      </c>
      <c r="AS66" t="s">
        <v>66</v>
      </c>
    </row>
    <row r="67" spans="1:45" ht="16" x14ac:dyDescent="0.2">
      <c r="A67">
        <v>2342</v>
      </c>
      <c r="B67">
        <v>2342</v>
      </c>
      <c r="C67" s="2">
        <v>44994</v>
      </c>
      <c r="D67" t="s">
        <v>1814</v>
      </c>
      <c r="E67" t="s">
        <v>2194</v>
      </c>
      <c r="F67" s="3">
        <v>17.5</v>
      </c>
      <c r="G67" t="s">
        <v>47</v>
      </c>
      <c r="H67" s="3">
        <v>0</v>
      </c>
      <c r="I67" t="s">
        <v>48</v>
      </c>
      <c r="J67">
        <v>3270</v>
      </c>
      <c r="K67" t="s">
        <v>49</v>
      </c>
      <c r="L67" t="s">
        <v>50</v>
      </c>
      <c r="M67" t="s">
        <v>106</v>
      </c>
      <c r="N67">
        <v>561</v>
      </c>
      <c r="O67" t="s">
        <v>52</v>
      </c>
      <c r="P67" t="s">
        <v>53</v>
      </c>
      <c r="T67" t="s">
        <v>2186</v>
      </c>
      <c r="V67" t="s">
        <v>1615</v>
      </c>
      <c r="W67" t="s">
        <v>56</v>
      </c>
      <c r="X67" t="s">
        <v>2187</v>
      </c>
      <c r="Y67" t="s">
        <v>2188</v>
      </c>
      <c r="Z67" s="3">
        <v>0</v>
      </c>
      <c r="AA67" t="s">
        <v>2189</v>
      </c>
      <c r="AB67" t="s">
        <v>2190</v>
      </c>
      <c r="AC67" t="s">
        <v>61</v>
      </c>
      <c r="AD67" t="s">
        <v>61</v>
      </c>
      <c r="AE67" t="s">
        <v>2191</v>
      </c>
      <c r="AF67" t="s">
        <v>63</v>
      </c>
      <c r="AH67">
        <v>0</v>
      </c>
      <c r="AI67" s="2">
        <v>44994</v>
      </c>
      <c r="AJ67" t="s">
        <v>64</v>
      </c>
      <c r="AK67" t="s">
        <v>64</v>
      </c>
      <c r="AL67" t="s">
        <v>2192</v>
      </c>
      <c r="AN67" s="3">
        <v>37.200000000000003</v>
      </c>
      <c r="AO67" t="s">
        <v>2190</v>
      </c>
      <c r="AP67" t="s">
        <v>64</v>
      </c>
      <c r="AQ67" t="s">
        <v>2191</v>
      </c>
      <c r="AR67">
        <v>908</v>
      </c>
      <c r="AS67" t="s">
        <v>66</v>
      </c>
    </row>
    <row r="68" spans="1:45" ht="16" x14ac:dyDescent="0.2">
      <c r="A68">
        <v>2326</v>
      </c>
      <c r="B68">
        <v>2326</v>
      </c>
      <c r="C68" s="2">
        <v>44995</v>
      </c>
      <c r="D68" t="s">
        <v>1814</v>
      </c>
      <c r="E68" t="s">
        <v>2195</v>
      </c>
      <c r="F68" s="3">
        <v>104.1</v>
      </c>
      <c r="G68" t="s">
        <v>47</v>
      </c>
      <c r="H68" s="3">
        <v>0</v>
      </c>
      <c r="I68" t="s">
        <v>48</v>
      </c>
      <c r="J68">
        <v>3270</v>
      </c>
      <c r="K68" t="s">
        <v>49</v>
      </c>
      <c r="L68" t="s">
        <v>50</v>
      </c>
      <c r="M68" t="s">
        <v>106</v>
      </c>
      <c r="N68">
        <v>942</v>
      </c>
      <c r="O68" t="s">
        <v>52</v>
      </c>
      <c r="P68" t="s">
        <v>53</v>
      </c>
      <c r="T68" t="s">
        <v>2196</v>
      </c>
      <c r="U68" t="s">
        <v>2197</v>
      </c>
      <c r="V68" t="s">
        <v>1555</v>
      </c>
      <c r="W68" t="s">
        <v>56</v>
      </c>
      <c r="X68" t="s">
        <v>2198</v>
      </c>
      <c r="Y68" t="s">
        <v>2199</v>
      </c>
      <c r="Z68" s="3">
        <v>0</v>
      </c>
      <c r="AA68" t="s">
        <v>2200</v>
      </c>
      <c r="AB68" t="s">
        <v>2182</v>
      </c>
      <c r="AC68" t="s">
        <v>61</v>
      </c>
      <c r="AD68" t="s">
        <v>61</v>
      </c>
      <c r="AE68" t="s">
        <v>2201</v>
      </c>
      <c r="AF68" t="s">
        <v>63</v>
      </c>
      <c r="AH68">
        <v>0</v>
      </c>
      <c r="AI68" s="2">
        <v>44995</v>
      </c>
      <c r="AJ68" t="s">
        <v>64</v>
      </c>
      <c r="AK68" t="s">
        <v>64</v>
      </c>
      <c r="AL68" t="s">
        <v>2202</v>
      </c>
      <c r="AM68" t="s">
        <v>2197</v>
      </c>
      <c r="AN68" s="3">
        <v>104.1</v>
      </c>
      <c r="AO68" t="s">
        <v>2182</v>
      </c>
      <c r="AP68" t="s">
        <v>64</v>
      </c>
      <c r="AQ68" t="s">
        <v>2201</v>
      </c>
      <c r="AR68">
        <v>897</v>
      </c>
      <c r="AS68" t="s">
        <v>66</v>
      </c>
    </row>
    <row r="69" spans="1:45" ht="16" x14ac:dyDescent="0.2">
      <c r="A69">
        <v>2327</v>
      </c>
      <c r="B69">
        <v>2327</v>
      </c>
      <c r="C69" s="2">
        <v>44995</v>
      </c>
      <c r="D69" t="s">
        <v>1814</v>
      </c>
      <c r="E69" t="s">
        <v>2203</v>
      </c>
      <c r="F69" s="3">
        <v>5.9</v>
      </c>
      <c r="G69" t="s">
        <v>47</v>
      </c>
      <c r="H69" s="3">
        <v>0</v>
      </c>
      <c r="I69" t="s">
        <v>48</v>
      </c>
      <c r="J69">
        <v>3270</v>
      </c>
      <c r="K69" t="s">
        <v>49</v>
      </c>
      <c r="L69" t="s">
        <v>50</v>
      </c>
      <c r="M69" t="s">
        <v>106</v>
      </c>
      <c r="N69">
        <v>942</v>
      </c>
      <c r="O69" t="s">
        <v>52</v>
      </c>
      <c r="P69" t="s">
        <v>53</v>
      </c>
      <c r="T69" t="s">
        <v>2196</v>
      </c>
      <c r="U69" t="s">
        <v>2197</v>
      </c>
      <c r="V69" t="s">
        <v>1555</v>
      </c>
      <c r="W69" t="s">
        <v>56</v>
      </c>
      <c r="X69" t="s">
        <v>2198</v>
      </c>
      <c r="Y69" t="s">
        <v>2199</v>
      </c>
      <c r="Z69" s="3">
        <v>0</v>
      </c>
      <c r="AA69" t="s">
        <v>2200</v>
      </c>
      <c r="AB69" t="s">
        <v>2182</v>
      </c>
      <c r="AC69" t="s">
        <v>61</v>
      </c>
      <c r="AD69" t="s">
        <v>61</v>
      </c>
      <c r="AE69" t="s">
        <v>2201</v>
      </c>
      <c r="AF69" t="s">
        <v>63</v>
      </c>
      <c r="AH69">
        <v>0</v>
      </c>
      <c r="AI69" s="2">
        <v>44995</v>
      </c>
      <c r="AJ69" t="s">
        <v>64</v>
      </c>
      <c r="AK69" t="s">
        <v>64</v>
      </c>
      <c r="AL69" t="s">
        <v>2202</v>
      </c>
      <c r="AM69" t="s">
        <v>2197</v>
      </c>
      <c r="AN69" s="3">
        <v>104.1</v>
      </c>
      <c r="AO69" t="s">
        <v>2182</v>
      </c>
      <c r="AP69" t="s">
        <v>64</v>
      </c>
      <c r="AQ69" t="s">
        <v>2201</v>
      </c>
      <c r="AR69">
        <v>897</v>
      </c>
      <c r="AS69" t="s">
        <v>66</v>
      </c>
    </row>
    <row r="70" spans="1:45" ht="16" x14ac:dyDescent="0.2">
      <c r="A70">
        <v>2334</v>
      </c>
      <c r="B70">
        <v>2334</v>
      </c>
      <c r="C70" s="2">
        <v>44998</v>
      </c>
      <c r="D70" t="s">
        <v>1761</v>
      </c>
      <c r="E70" t="s">
        <v>2204</v>
      </c>
      <c r="F70" s="3">
        <v>73.55</v>
      </c>
      <c r="G70" t="s">
        <v>47</v>
      </c>
      <c r="H70" s="3">
        <v>0</v>
      </c>
      <c r="I70" t="s">
        <v>48</v>
      </c>
      <c r="J70">
        <v>2563</v>
      </c>
      <c r="K70" t="s">
        <v>49</v>
      </c>
      <c r="L70" t="s">
        <v>50</v>
      </c>
      <c r="M70" t="s">
        <v>51</v>
      </c>
      <c r="N70">
        <v>942</v>
      </c>
      <c r="O70" t="s">
        <v>52</v>
      </c>
      <c r="P70" t="s">
        <v>53</v>
      </c>
      <c r="T70" t="s">
        <v>2205</v>
      </c>
      <c r="U70" t="s">
        <v>2206</v>
      </c>
      <c r="V70" t="s">
        <v>1578</v>
      </c>
      <c r="W70" t="s">
        <v>56</v>
      </c>
      <c r="X70" t="s">
        <v>2207</v>
      </c>
      <c r="Y70" t="s">
        <v>2180</v>
      </c>
      <c r="Z70" s="3">
        <v>7</v>
      </c>
      <c r="AA70" t="s">
        <v>2208</v>
      </c>
      <c r="AB70" t="s">
        <v>2209</v>
      </c>
      <c r="AC70" t="s">
        <v>61</v>
      </c>
      <c r="AD70" t="s">
        <v>61</v>
      </c>
      <c r="AE70" t="s">
        <v>2210</v>
      </c>
      <c r="AF70" t="s">
        <v>63</v>
      </c>
      <c r="AH70">
        <v>0</v>
      </c>
      <c r="AI70" s="2">
        <v>44998</v>
      </c>
      <c r="AJ70" t="s">
        <v>64</v>
      </c>
      <c r="AK70" t="s">
        <v>64</v>
      </c>
      <c r="AL70" t="s">
        <v>2211</v>
      </c>
      <c r="AM70" t="s">
        <v>2206</v>
      </c>
      <c r="AN70" s="3">
        <v>73.55</v>
      </c>
      <c r="AO70" t="s">
        <v>2209</v>
      </c>
      <c r="AP70" t="s">
        <v>64</v>
      </c>
      <c r="AQ70" t="s">
        <v>2210</v>
      </c>
      <c r="AR70">
        <v>898</v>
      </c>
      <c r="AS70" t="s">
        <v>66</v>
      </c>
    </row>
    <row r="71" spans="1:45" ht="16" x14ac:dyDescent="0.2">
      <c r="A71">
        <v>3082</v>
      </c>
      <c r="B71">
        <v>3082</v>
      </c>
      <c r="C71" s="2">
        <v>44998</v>
      </c>
      <c r="D71" t="s">
        <v>2220</v>
      </c>
      <c r="E71" t="s">
        <v>147</v>
      </c>
      <c r="F71" s="3">
        <v>22.5</v>
      </c>
      <c r="G71" t="s">
        <v>47</v>
      </c>
      <c r="H71" s="3">
        <v>0</v>
      </c>
      <c r="I71" t="s">
        <v>48</v>
      </c>
      <c r="J71">
        <v>2705</v>
      </c>
      <c r="K71" t="s">
        <v>49</v>
      </c>
      <c r="L71" t="s">
        <v>50</v>
      </c>
      <c r="M71" t="s">
        <v>51</v>
      </c>
      <c r="N71">
        <v>940</v>
      </c>
      <c r="O71" t="s">
        <v>52</v>
      </c>
      <c r="P71" t="s">
        <v>53</v>
      </c>
      <c r="T71" t="s">
        <v>2213</v>
      </c>
      <c r="U71" t="s">
        <v>2214</v>
      </c>
      <c r="V71" t="s">
        <v>1587</v>
      </c>
      <c r="W71" t="s">
        <v>56</v>
      </c>
      <c r="X71" t="s">
        <v>2215</v>
      </c>
      <c r="Y71" t="s">
        <v>2216</v>
      </c>
      <c r="Z71" s="3">
        <v>0</v>
      </c>
      <c r="AA71" t="s">
        <v>2217</v>
      </c>
      <c r="AB71" t="s">
        <v>2038</v>
      </c>
      <c r="AC71" t="s">
        <v>61</v>
      </c>
      <c r="AD71" t="s">
        <v>61</v>
      </c>
      <c r="AE71" t="s">
        <v>2218</v>
      </c>
      <c r="AF71" t="s">
        <v>63</v>
      </c>
      <c r="AH71">
        <v>0</v>
      </c>
      <c r="AI71" s="2">
        <v>44998</v>
      </c>
      <c r="AJ71" t="s">
        <v>64</v>
      </c>
      <c r="AK71" t="s">
        <v>64</v>
      </c>
      <c r="AL71" t="s">
        <v>2219</v>
      </c>
      <c r="AM71" t="s">
        <v>2214</v>
      </c>
      <c r="AN71" s="3">
        <v>1648.25</v>
      </c>
      <c r="AO71" t="s">
        <v>2038</v>
      </c>
      <c r="AP71" t="s">
        <v>64</v>
      </c>
      <c r="AQ71" t="s">
        <v>2218</v>
      </c>
      <c r="AR71">
        <v>889</v>
      </c>
      <c r="AS71" t="s">
        <v>66</v>
      </c>
    </row>
    <row r="72" spans="1:45" ht="16" x14ac:dyDescent="0.2">
      <c r="A72">
        <v>2299</v>
      </c>
      <c r="B72">
        <v>2299</v>
      </c>
      <c r="C72" s="2">
        <v>45005</v>
      </c>
      <c r="D72" t="s">
        <v>1782</v>
      </c>
      <c r="E72" t="s">
        <v>287</v>
      </c>
      <c r="F72" s="3">
        <v>95.2</v>
      </c>
      <c r="G72" t="s">
        <v>47</v>
      </c>
      <c r="H72" s="3">
        <v>0</v>
      </c>
      <c r="I72" t="s">
        <v>48</v>
      </c>
      <c r="J72">
        <v>2894</v>
      </c>
      <c r="K72" t="s">
        <v>49</v>
      </c>
      <c r="L72" t="s">
        <v>50</v>
      </c>
      <c r="M72" t="s">
        <v>51</v>
      </c>
      <c r="N72">
        <v>940</v>
      </c>
      <c r="O72" t="s">
        <v>52</v>
      </c>
      <c r="P72" t="s">
        <v>53</v>
      </c>
      <c r="T72" t="s">
        <v>288</v>
      </c>
      <c r="U72" t="s">
        <v>2224</v>
      </c>
      <c r="V72" t="s">
        <v>1563</v>
      </c>
      <c r="W72" t="s">
        <v>56</v>
      </c>
      <c r="X72" t="s">
        <v>2225</v>
      </c>
      <c r="Y72" t="s">
        <v>291</v>
      </c>
      <c r="Z72" s="3">
        <v>19</v>
      </c>
      <c r="AA72" t="s">
        <v>292</v>
      </c>
      <c r="AB72" t="s">
        <v>2226</v>
      </c>
      <c r="AC72" t="s">
        <v>61</v>
      </c>
      <c r="AD72" t="s">
        <v>61</v>
      </c>
      <c r="AE72" t="s">
        <v>2227</v>
      </c>
      <c r="AF72" t="s">
        <v>63</v>
      </c>
      <c r="AH72">
        <v>0</v>
      </c>
      <c r="AI72" s="2">
        <v>45005</v>
      </c>
      <c r="AJ72" t="s">
        <v>64</v>
      </c>
      <c r="AK72" t="s">
        <v>64</v>
      </c>
      <c r="AL72" t="s">
        <v>2228</v>
      </c>
      <c r="AM72" t="s">
        <v>2224</v>
      </c>
      <c r="AN72" s="3">
        <v>95.2</v>
      </c>
      <c r="AO72" t="s">
        <v>2226</v>
      </c>
      <c r="AP72" t="s">
        <v>64</v>
      </c>
      <c r="AQ72" t="s">
        <v>2227</v>
      </c>
      <c r="AR72">
        <v>891</v>
      </c>
      <c r="AS72" t="s">
        <v>66</v>
      </c>
    </row>
    <row r="73" spans="1:45" ht="16" x14ac:dyDescent="0.2">
      <c r="A73">
        <v>2318</v>
      </c>
      <c r="B73">
        <v>2318</v>
      </c>
      <c r="C73" s="2">
        <v>45006</v>
      </c>
      <c r="D73" t="s">
        <v>1761</v>
      </c>
      <c r="E73" t="s">
        <v>2032</v>
      </c>
      <c r="F73" s="3">
        <v>22.7</v>
      </c>
      <c r="G73" t="s">
        <v>47</v>
      </c>
      <c r="H73" s="3">
        <v>0</v>
      </c>
      <c r="I73" t="s">
        <v>48</v>
      </c>
      <c r="J73">
        <v>2720</v>
      </c>
      <c r="K73" t="s">
        <v>49</v>
      </c>
      <c r="L73" t="s">
        <v>50</v>
      </c>
      <c r="M73" t="s">
        <v>51</v>
      </c>
      <c r="N73">
        <v>942</v>
      </c>
      <c r="O73" t="s">
        <v>52</v>
      </c>
      <c r="P73" t="s">
        <v>53</v>
      </c>
      <c r="T73" t="s">
        <v>2235</v>
      </c>
      <c r="U73" t="s">
        <v>2236</v>
      </c>
      <c r="V73" t="s">
        <v>1624</v>
      </c>
      <c r="W73" t="s">
        <v>56</v>
      </c>
      <c r="X73" t="s">
        <v>2237</v>
      </c>
      <c r="Y73" t="s">
        <v>2036</v>
      </c>
      <c r="Z73" s="3">
        <v>19</v>
      </c>
      <c r="AA73" t="s">
        <v>2238</v>
      </c>
      <c r="AB73" t="s">
        <v>2239</v>
      </c>
      <c r="AC73" t="s">
        <v>61</v>
      </c>
      <c r="AD73" t="s">
        <v>61</v>
      </c>
      <c r="AE73" t="s">
        <v>2240</v>
      </c>
      <c r="AF73" t="s">
        <v>63</v>
      </c>
      <c r="AH73">
        <v>0</v>
      </c>
      <c r="AI73" s="2">
        <v>45006</v>
      </c>
      <c r="AJ73" t="s">
        <v>64</v>
      </c>
      <c r="AK73" t="s">
        <v>64</v>
      </c>
      <c r="AL73" t="s">
        <v>2241</v>
      </c>
      <c r="AM73" t="s">
        <v>2236</v>
      </c>
      <c r="AN73" s="3">
        <v>22.7</v>
      </c>
      <c r="AO73" t="s">
        <v>2239</v>
      </c>
      <c r="AP73" t="s">
        <v>64</v>
      </c>
      <c r="AQ73" t="s">
        <v>2240</v>
      </c>
      <c r="AR73">
        <v>899</v>
      </c>
      <c r="AS73" t="s">
        <v>66</v>
      </c>
    </row>
    <row r="74" spans="1:45" ht="16" x14ac:dyDescent="0.2">
      <c r="A74">
        <v>2352</v>
      </c>
      <c r="B74">
        <v>2352</v>
      </c>
      <c r="C74" s="2">
        <v>45008</v>
      </c>
      <c r="D74" t="s">
        <v>1761</v>
      </c>
      <c r="E74" t="s">
        <v>2242</v>
      </c>
      <c r="F74" s="3">
        <v>4.99</v>
      </c>
      <c r="G74" t="s">
        <v>47</v>
      </c>
      <c r="H74" s="3">
        <v>0</v>
      </c>
      <c r="I74" t="s">
        <v>48</v>
      </c>
      <c r="J74">
        <v>2720</v>
      </c>
      <c r="K74" t="s">
        <v>49</v>
      </c>
      <c r="L74" t="s">
        <v>50</v>
      </c>
      <c r="M74" t="s">
        <v>51</v>
      </c>
      <c r="N74">
        <v>942</v>
      </c>
      <c r="O74" t="s">
        <v>52</v>
      </c>
      <c r="P74" t="s">
        <v>53</v>
      </c>
      <c r="T74" t="s">
        <v>1043</v>
      </c>
      <c r="U74" t="s">
        <v>2243</v>
      </c>
      <c r="V74" t="s">
        <v>1570</v>
      </c>
      <c r="W74" t="s">
        <v>56</v>
      </c>
      <c r="X74" t="s">
        <v>2244</v>
      </c>
      <c r="Y74" t="s">
        <v>953</v>
      </c>
      <c r="Z74" s="3">
        <v>19</v>
      </c>
      <c r="AA74" t="s">
        <v>1046</v>
      </c>
      <c r="AB74" t="s">
        <v>2245</v>
      </c>
      <c r="AC74" t="s">
        <v>61</v>
      </c>
      <c r="AD74" t="s">
        <v>61</v>
      </c>
      <c r="AE74" t="s">
        <v>2246</v>
      </c>
      <c r="AF74" t="s">
        <v>63</v>
      </c>
      <c r="AH74">
        <v>0</v>
      </c>
      <c r="AI74" s="2">
        <v>45008</v>
      </c>
      <c r="AJ74" t="s">
        <v>64</v>
      </c>
      <c r="AK74" t="s">
        <v>64</v>
      </c>
      <c r="AL74" t="s">
        <v>2247</v>
      </c>
      <c r="AM74" t="s">
        <v>2243</v>
      </c>
      <c r="AN74" s="3">
        <v>4.99</v>
      </c>
      <c r="AO74" t="s">
        <v>2245</v>
      </c>
      <c r="AP74" t="s">
        <v>64</v>
      </c>
      <c r="AQ74" t="s">
        <v>2246</v>
      </c>
      <c r="AR74">
        <v>901</v>
      </c>
      <c r="AS74" t="s">
        <v>66</v>
      </c>
    </row>
    <row r="75" spans="1:45" ht="16" x14ac:dyDescent="0.2">
      <c r="A75">
        <v>2300</v>
      </c>
      <c r="B75">
        <v>2300</v>
      </c>
      <c r="C75" s="2">
        <v>45008</v>
      </c>
      <c r="D75" t="s">
        <v>1814</v>
      </c>
      <c r="E75" t="s">
        <v>2248</v>
      </c>
      <c r="F75" s="3">
        <v>22.5</v>
      </c>
      <c r="G75" t="s">
        <v>47</v>
      </c>
      <c r="H75" s="3">
        <v>0</v>
      </c>
      <c r="I75" t="s">
        <v>48</v>
      </c>
      <c r="J75">
        <v>2710</v>
      </c>
      <c r="K75" t="s">
        <v>49</v>
      </c>
      <c r="L75" t="s">
        <v>50</v>
      </c>
      <c r="M75" t="s">
        <v>51</v>
      </c>
      <c r="N75">
        <v>940</v>
      </c>
      <c r="O75" t="s">
        <v>52</v>
      </c>
      <c r="P75" t="s">
        <v>53</v>
      </c>
      <c r="T75" t="s">
        <v>2249</v>
      </c>
      <c r="U75" t="s">
        <v>2250</v>
      </c>
      <c r="V75" t="s">
        <v>1647</v>
      </c>
      <c r="W75" t="s">
        <v>56</v>
      </c>
      <c r="X75" t="s">
        <v>2251</v>
      </c>
      <c r="Y75" t="s">
        <v>2061</v>
      </c>
      <c r="Z75" s="3">
        <v>19</v>
      </c>
      <c r="AA75" t="s">
        <v>2252</v>
      </c>
      <c r="AB75" t="s">
        <v>2245</v>
      </c>
      <c r="AC75" t="s">
        <v>61</v>
      </c>
      <c r="AD75" t="s">
        <v>61</v>
      </c>
      <c r="AE75" t="s">
        <v>2253</v>
      </c>
      <c r="AF75" t="s">
        <v>63</v>
      </c>
      <c r="AH75">
        <v>0</v>
      </c>
      <c r="AI75" s="2">
        <v>45008</v>
      </c>
      <c r="AJ75" t="s">
        <v>64</v>
      </c>
      <c r="AK75" t="s">
        <v>64</v>
      </c>
      <c r="AL75" t="s">
        <v>2254</v>
      </c>
      <c r="AM75" t="s">
        <v>2250</v>
      </c>
      <c r="AN75" s="3">
        <v>22.5</v>
      </c>
      <c r="AO75" t="s">
        <v>2245</v>
      </c>
      <c r="AP75" t="s">
        <v>64</v>
      </c>
      <c r="AQ75" t="s">
        <v>2253</v>
      </c>
      <c r="AR75">
        <v>893</v>
      </c>
      <c r="AS75" t="s">
        <v>66</v>
      </c>
    </row>
    <row r="76" spans="1:45" ht="16" x14ac:dyDescent="0.2">
      <c r="A76">
        <v>2338</v>
      </c>
      <c r="B76">
        <v>2338</v>
      </c>
      <c r="C76" s="2">
        <v>45009</v>
      </c>
      <c r="D76" t="s">
        <v>1748</v>
      </c>
      <c r="E76" t="s">
        <v>2255</v>
      </c>
      <c r="F76" s="3">
        <v>24</v>
      </c>
      <c r="G76" t="s">
        <v>47</v>
      </c>
      <c r="H76" s="3">
        <v>0</v>
      </c>
      <c r="I76" t="s">
        <v>48</v>
      </c>
      <c r="J76">
        <v>2702</v>
      </c>
      <c r="K76" t="s">
        <v>49</v>
      </c>
      <c r="L76" t="s">
        <v>50</v>
      </c>
      <c r="M76" t="s">
        <v>51</v>
      </c>
      <c r="N76">
        <v>561</v>
      </c>
      <c r="O76" t="s">
        <v>52</v>
      </c>
      <c r="P76" t="s">
        <v>53</v>
      </c>
      <c r="T76" t="s">
        <v>2256</v>
      </c>
      <c r="V76" t="s">
        <v>1592</v>
      </c>
      <c r="W76" t="s">
        <v>56</v>
      </c>
      <c r="X76" t="s">
        <v>2257</v>
      </c>
      <c r="Y76" t="s">
        <v>2258</v>
      </c>
      <c r="Z76" s="3">
        <v>19</v>
      </c>
      <c r="AA76" t="s">
        <v>198</v>
      </c>
      <c r="AB76" t="s">
        <v>2259</v>
      </c>
      <c r="AC76" t="s">
        <v>61</v>
      </c>
      <c r="AD76" t="s">
        <v>61</v>
      </c>
      <c r="AE76" t="s">
        <v>2260</v>
      </c>
      <c r="AF76" t="s">
        <v>63</v>
      </c>
      <c r="AH76">
        <v>0</v>
      </c>
      <c r="AI76" s="2">
        <v>45009</v>
      </c>
      <c r="AJ76" t="s">
        <v>64</v>
      </c>
      <c r="AK76" t="s">
        <v>64</v>
      </c>
      <c r="AL76" t="s">
        <v>2261</v>
      </c>
      <c r="AN76" s="3">
        <v>24</v>
      </c>
      <c r="AO76" t="s">
        <v>2259</v>
      </c>
      <c r="AP76" t="s">
        <v>64</v>
      </c>
      <c r="AQ76" t="s">
        <v>2260</v>
      </c>
      <c r="AR76">
        <v>907</v>
      </c>
      <c r="AS76" t="s">
        <v>66</v>
      </c>
    </row>
    <row r="77" spans="1:45" ht="16" x14ac:dyDescent="0.2">
      <c r="A77">
        <v>2316</v>
      </c>
      <c r="B77">
        <v>2316</v>
      </c>
      <c r="C77" s="2">
        <v>45012</v>
      </c>
      <c r="D77" t="s">
        <v>1748</v>
      </c>
      <c r="E77" t="s">
        <v>1921</v>
      </c>
      <c r="F77" s="3">
        <v>19.989999999999998</v>
      </c>
      <c r="G77" t="s">
        <v>47</v>
      </c>
      <c r="H77" s="3">
        <v>0</v>
      </c>
      <c r="I77" t="s">
        <v>48</v>
      </c>
      <c r="J77">
        <v>2704</v>
      </c>
      <c r="K77" t="s">
        <v>49</v>
      </c>
      <c r="L77" t="s">
        <v>50</v>
      </c>
      <c r="M77" t="s">
        <v>51</v>
      </c>
      <c r="N77">
        <v>940</v>
      </c>
      <c r="O77" t="s">
        <v>52</v>
      </c>
      <c r="P77" t="s">
        <v>53</v>
      </c>
      <c r="T77" t="s">
        <v>2262</v>
      </c>
      <c r="U77" t="s">
        <v>2263</v>
      </c>
      <c r="V77" t="s">
        <v>1567</v>
      </c>
      <c r="W77" t="s">
        <v>56</v>
      </c>
      <c r="X77" t="s">
        <v>2264</v>
      </c>
      <c r="Y77" t="s">
        <v>2265</v>
      </c>
      <c r="Z77" s="3">
        <v>19</v>
      </c>
      <c r="AA77" t="s">
        <v>2266</v>
      </c>
      <c r="AB77" t="s">
        <v>2267</v>
      </c>
      <c r="AC77" t="s">
        <v>61</v>
      </c>
      <c r="AD77" t="s">
        <v>61</v>
      </c>
      <c r="AE77" t="s">
        <v>2268</v>
      </c>
      <c r="AF77" t="s">
        <v>63</v>
      </c>
      <c r="AH77">
        <v>0</v>
      </c>
      <c r="AI77" s="2">
        <v>45012</v>
      </c>
      <c r="AJ77" t="s">
        <v>64</v>
      </c>
      <c r="AK77" t="s">
        <v>64</v>
      </c>
      <c r="AL77" t="s">
        <v>2269</v>
      </c>
      <c r="AM77" t="s">
        <v>2263</v>
      </c>
      <c r="AN77" s="3">
        <v>19.989999999999998</v>
      </c>
      <c r="AO77" t="s">
        <v>2267</v>
      </c>
      <c r="AP77" t="s">
        <v>64</v>
      </c>
      <c r="AQ77" t="s">
        <v>2268</v>
      </c>
      <c r="AR77">
        <v>895</v>
      </c>
      <c r="AS77" t="s">
        <v>66</v>
      </c>
    </row>
    <row r="78" spans="1:45" ht="16" x14ac:dyDescent="0.2">
      <c r="A78">
        <v>2324</v>
      </c>
      <c r="B78">
        <v>2324</v>
      </c>
      <c r="C78" s="2">
        <v>45012</v>
      </c>
      <c r="D78" t="s">
        <v>1748</v>
      </c>
      <c r="E78" t="s">
        <v>2270</v>
      </c>
      <c r="F78" s="3">
        <v>40.130000000000003</v>
      </c>
      <c r="G78" t="s">
        <v>47</v>
      </c>
      <c r="H78" s="3">
        <v>0</v>
      </c>
      <c r="I78" t="s">
        <v>48</v>
      </c>
      <c r="J78">
        <v>2701</v>
      </c>
      <c r="K78" t="s">
        <v>49</v>
      </c>
      <c r="L78" t="s">
        <v>50</v>
      </c>
      <c r="M78" t="s">
        <v>51</v>
      </c>
      <c r="N78">
        <v>940</v>
      </c>
      <c r="O78" t="s">
        <v>52</v>
      </c>
      <c r="P78" t="s">
        <v>53</v>
      </c>
      <c r="T78" t="s">
        <v>2271</v>
      </c>
      <c r="U78" t="s">
        <v>2272</v>
      </c>
      <c r="V78" t="s">
        <v>1572</v>
      </c>
      <c r="W78" t="s">
        <v>56</v>
      </c>
      <c r="X78" t="s">
        <v>2273</v>
      </c>
      <c r="Y78" t="s">
        <v>2274</v>
      </c>
      <c r="Z78" s="3">
        <v>19</v>
      </c>
      <c r="AA78" t="s">
        <v>2275</v>
      </c>
      <c r="AB78" t="s">
        <v>2259</v>
      </c>
      <c r="AC78" t="s">
        <v>61</v>
      </c>
      <c r="AD78" t="s">
        <v>61</v>
      </c>
      <c r="AE78" t="s">
        <v>2276</v>
      </c>
      <c r="AF78" t="s">
        <v>63</v>
      </c>
      <c r="AH78">
        <v>0</v>
      </c>
      <c r="AI78" s="2">
        <v>45012</v>
      </c>
      <c r="AJ78" t="s">
        <v>64</v>
      </c>
      <c r="AK78" t="s">
        <v>64</v>
      </c>
      <c r="AL78" t="s">
        <v>2277</v>
      </c>
      <c r="AM78" t="s">
        <v>2272</v>
      </c>
      <c r="AN78" s="3">
        <v>40.130000000000003</v>
      </c>
      <c r="AO78" t="s">
        <v>2259</v>
      </c>
      <c r="AP78" t="s">
        <v>64</v>
      </c>
      <c r="AQ78" t="s">
        <v>2276</v>
      </c>
      <c r="AR78">
        <v>894</v>
      </c>
      <c r="AS78" t="s">
        <v>66</v>
      </c>
    </row>
    <row r="79" spans="1:45" ht="16" x14ac:dyDescent="0.2">
      <c r="A79">
        <v>2351</v>
      </c>
      <c r="B79">
        <v>2351</v>
      </c>
      <c r="C79" s="2">
        <v>45014</v>
      </c>
      <c r="D79" t="s">
        <v>1748</v>
      </c>
      <c r="E79" t="s">
        <v>46</v>
      </c>
      <c r="F79" s="3">
        <v>1</v>
      </c>
      <c r="G79" t="s">
        <v>47</v>
      </c>
      <c r="H79" s="3">
        <v>0</v>
      </c>
      <c r="I79" t="s">
        <v>48</v>
      </c>
      <c r="J79">
        <v>2702</v>
      </c>
      <c r="K79" t="s">
        <v>49</v>
      </c>
      <c r="L79" t="s">
        <v>50</v>
      </c>
      <c r="M79" t="s">
        <v>51</v>
      </c>
      <c r="N79">
        <v>940</v>
      </c>
      <c r="O79" t="s">
        <v>52</v>
      </c>
      <c r="P79" t="s">
        <v>53</v>
      </c>
      <c r="T79" t="s">
        <v>2001</v>
      </c>
      <c r="U79" t="s">
        <v>2289</v>
      </c>
      <c r="Z79" s="3"/>
      <c r="AF79" t="s">
        <v>63</v>
      </c>
      <c r="AH79">
        <v>0</v>
      </c>
      <c r="AI79" s="2">
        <v>45014</v>
      </c>
      <c r="AJ79" t="s">
        <v>64</v>
      </c>
      <c r="AK79" t="s">
        <v>64</v>
      </c>
      <c r="AL79" t="s">
        <v>2290</v>
      </c>
      <c r="AM79" t="s">
        <v>2289</v>
      </c>
      <c r="AN79" s="3"/>
      <c r="AP79" t="s">
        <v>64</v>
      </c>
      <c r="AR79">
        <v>905</v>
      </c>
      <c r="AS79" t="s">
        <v>66</v>
      </c>
    </row>
    <row r="80" spans="1:45" ht="16" x14ac:dyDescent="0.2">
      <c r="A80">
        <v>2429</v>
      </c>
      <c r="B80">
        <v>2429</v>
      </c>
      <c r="C80" s="2">
        <v>45015</v>
      </c>
      <c r="D80" t="s">
        <v>1761</v>
      </c>
      <c r="E80" t="s">
        <v>2291</v>
      </c>
      <c r="F80" s="3">
        <v>9.99</v>
      </c>
      <c r="G80" t="s">
        <v>47</v>
      </c>
      <c r="H80" s="3">
        <v>0</v>
      </c>
      <c r="I80" t="s">
        <v>48</v>
      </c>
      <c r="J80">
        <v>2702</v>
      </c>
      <c r="K80" t="s">
        <v>49</v>
      </c>
      <c r="L80" t="s">
        <v>50</v>
      </c>
      <c r="M80" t="s">
        <v>51</v>
      </c>
      <c r="N80">
        <v>940</v>
      </c>
      <c r="O80" t="s">
        <v>52</v>
      </c>
      <c r="P80" t="s">
        <v>53</v>
      </c>
      <c r="T80" t="s">
        <v>2292</v>
      </c>
      <c r="U80" t="s">
        <v>2293</v>
      </c>
      <c r="V80" t="s">
        <v>1678</v>
      </c>
      <c r="W80" t="s">
        <v>56</v>
      </c>
      <c r="X80" t="s">
        <v>2294</v>
      </c>
      <c r="Y80" t="s">
        <v>2295</v>
      </c>
      <c r="Z80" s="3">
        <v>19</v>
      </c>
      <c r="AA80" t="s">
        <v>2296</v>
      </c>
      <c r="AB80" t="s">
        <v>2297</v>
      </c>
      <c r="AC80" t="s">
        <v>61</v>
      </c>
      <c r="AD80" t="s">
        <v>61</v>
      </c>
      <c r="AE80" t="s">
        <v>2298</v>
      </c>
      <c r="AF80" t="s">
        <v>63</v>
      </c>
      <c r="AH80">
        <v>0</v>
      </c>
      <c r="AI80" s="2">
        <v>45015</v>
      </c>
      <c r="AJ80" t="s">
        <v>64</v>
      </c>
      <c r="AK80" t="s">
        <v>64</v>
      </c>
      <c r="AL80" t="s">
        <v>2299</v>
      </c>
      <c r="AM80" t="s">
        <v>2293</v>
      </c>
      <c r="AN80" s="3">
        <v>9.99</v>
      </c>
      <c r="AO80" t="s">
        <v>2297</v>
      </c>
      <c r="AP80" t="s">
        <v>64</v>
      </c>
      <c r="AQ80" t="s">
        <v>2298</v>
      </c>
      <c r="AR80">
        <v>909</v>
      </c>
      <c r="AS80" t="s">
        <v>66</v>
      </c>
    </row>
    <row r="81" spans="1:45" ht="16" x14ac:dyDescent="0.2">
      <c r="A81">
        <v>2306</v>
      </c>
      <c r="B81">
        <v>2306</v>
      </c>
      <c r="C81" s="2">
        <v>45016</v>
      </c>
      <c r="D81" t="s">
        <v>1934</v>
      </c>
      <c r="E81" t="s">
        <v>206</v>
      </c>
      <c r="F81" s="3">
        <v>2847.87</v>
      </c>
      <c r="G81" t="s">
        <v>47</v>
      </c>
      <c r="H81" s="3">
        <v>0</v>
      </c>
      <c r="I81" t="s">
        <v>104</v>
      </c>
      <c r="J81">
        <v>2551</v>
      </c>
      <c r="K81" t="s">
        <v>49</v>
      </c>
      <c r="L81" t="s">
        <v>50</v>
      </c>
      <c r="M81" t="s">
        <v>51</v>
      </c>
      <c r="N81">
        <v>1730</v>
      </c>
      <c r="O81" t="s">
        <v>52</v>
      </c>
      <c r="P81" t="s">
        <v>203</v>
      </c>
      <c r="T81" t="s">
        <v>64</v>
      </c>
      <c r="Z81" s="3"/>
      <c r="AF81" t="s">
        <v>63</v>
      </c>
      <c r="AH81">
        <v>0</v>
      </c>
      <c r="AI81" s="2">
        <v>45016</v>
      </c>
      <c r="AJ81" t="s">
        <v>64</v>
      </c>
      <c r="AK81" t="s">
        <v>64</v>
      </c>
      <c r="AL81" t="s">
        <v>64</v>
      </c>
      <c r="AN81" s="3"/>
      <c r="AP81" t="s">
        <v>64</v>
      </c>
      <c r="AR81" t="s">
        <v>64</v>
      </c>
      <c r="AS81" t="s">
        <v>66</v>
      </c>
    </row>
    <row r="82" spans="1:45" ht="16" x14ac:dyDescent="0.2">
      <c r="A82">
        <v>2307</v>
      </c>
      <c r="B82">
        <v>2307</v>
      </c>
      <c r="C82" s="2">
        <v>45016</v>
      </c>
      <c r="D82" t="s">
        <v>1935</v>
      </c>
      <c r="E82" t="s">
        <v>206</v>
      </c>
      <c r="F82" s="3">
        <v>2158.59</v>
      </c>
      <c r="G82" t="s">
        <v>47</v>
      </c>
      <c r="H82" s="3">
        <v>0</v>
      </c>
      <c r="I82" t="s">
        <v>104</v>
      </c>
      <c r="J82">
        <v>2551</v>
      </c>
      <c r="K82" t="s">
        <v>49</v>
      </c>
      <c r="L82" t="s">
        <v>50</v>
      </c>
      <c r="M82" t="s">
        <v>51</v>
      </c>
      <c r="N82">
        <v>1730</v>
      </c>
      <c r="O82" t="s">
        <v>52</v>
      </c>
      <c r="P82" t="s">
        <v>203</v>
      </c>
      <c r="T82" t="s">
        <v>64</v>
      </c>
      <c r="Z82" s="3"/>
      <c r="AF82" t="s">
        <v>63</v>
      </c>
      <c r="AH82">
        <v>0</v>
      </c>
      <c r="AI82" s="2">
        <v>45016</v>
      </c>
      <c r="AJ82" t="s">
        <v>64</v>
      </c>
      <c r="AK82" t="s">
        <v>64</v>
      </c>
      <c r="AL82" t="s">
        <v>64</v>
      </c>
      <c r="AN82" s="3"/>
      <c r="AP82" t="s">
        <v>64</v>
      </c>
      <c r="AR82" t="s">
        <v>64</v>
      </c>
      <c r="AS82" t="s">
        <v>66</v>
      </c>
    </row>
    <row r="83" spans="1:45" ht="16" x14ac:dyDescent="0.2">
      <c r="A83">
        <v>2311</v>
      </c>
      <c r="B83">
        <v>2311</v>
      </c>
      <c r="C83" s="2">
        <v>45016</v>
      </c>
      <c r="D83" t="s">
        <v>1936</v>
      </c>
      <c r="E83" t="s">
        <v>206</v>
      </c>
      <c r="F83" s="3">
        <v>2988.56</v>
      </c>
      <c r="G83" t="s">
        <v>47</v>
      </c>
      <c r="H83" s="3">
        <v>0</v>
      </c>
      <c r="I83" t="s">
        <v>104</v>
      </c>
      <c r="J83">
        <v>2551</v>
      </c>
      <c r="K83" t="s">
        <v>49</v>
      </c>
      <c r="L83" t="s">
        <v>50</v>
      </c>
      <c r="M83" t="s">
        <v>51</v>
      </c>
      <c r="N83">
        <v>1730</v>
      </c>
      <c r="O83" t="s">
        <v>52</v>
      </c>
      <c r="P83" t="s">
        <v>203</v>
      </c>
      <c r="T83" t="s">
        <v>64</v>
      </c>
      <c r="Z83" s="3"/>
      <c r="AF83" t="s">
        <v>63</v>
      </c>
      <c r="AH83">
        <v>0</v>
      </c>
      <c r="AI83" s="2">
        <v>45016</v>
      </c>
      <c r="AJ83" t="s">
        <v>64</v>
      </c>
      <c r="AK83" t="s">
        <v>64</v>
      </c>
      <c r="AL83" t="s">
        <v>64</v>
      </c>
      <c r="AN83" s="3"/>
      <c r="AP83" t="s">
        <v>64</v>
      </c>
      <c r="AR83" t="s">
        <v>64</v>
      </c>
      <c r="AS83" t="s">
        <v>66</v>
      </c>
    </row>
    <row r="84" spans="1:45" ht="16" x14ac:dyDescent="0.2">
      <c r="A84">
        <v>2312</v>
      </c>
      <c r="B84">
        <v>2312</v>
      </c>
      <c r="C84" s="2">
        <v>45016</v>
      </c>
      <c r="D84" t="s">
        <v>1936</v>
      </c>
      <c r="E84" t="s">
        <v>204</v>
      </c>
      <c r="F84" s="3">
        <v>695.28</v>
      </c>
      <c r="G84" t="s">
        <v>47</v>
      </c>
      <c r="H84" s="3">
        <v>0</v>
      </c>
      <c r="I84" t="s">
        <v>104</v>
      </c>
      <c r="J84">
        <v>2555</v>
      </c>
      <c r="K84" t="s">
        <v>49</v>
      </c>
      <c r="L84" t="s">
        <v>50</v>
      </c>
      <c r="M84" t="s">
        <v>51</v>
      </c>
      <c r="N84">
        <v>1730</v>
      </c>
      <c r="O84" t="s">
        <v>52</v>
      </c>
      <c r="P84" t="s">
        <v>203</v>
      </c>
      <c r="T84" t="s">
        <v>64</v>
      </c>
      <c r="Z84" s="3"/>
      <c r="AF84" t="s">
        <v>63</v>
      </c>
      <c r="AH84">
        <v>0</v>
      </c>
      <c r="AI84" s="2">
        <v>45016</v>
      </c>
      <c r="AJ84" t="s">
        <v>64</v>
      </c>
      <c r="AK84" t="s">
        <v>64</v>
      </c>
      <c r="AL84" t="s">
        <v>64</v>
      </c>
      <c r="AN84" s="3"/>
      <c r="AP84" t="s">
        <v>64</v>
      </c>
      <c r="AR84" t="s">
        <v>64</v>
      </c>
      <c r="AS84" t="s">
        <v>66</v>
      </c>
    </row>
    <row r="85" spans="1:45" ht="16" x14ac:dyDescent="0.2">
      <c r="A85">
        <v>2313</v>
      </c>
      <c r="B85">
        <v>2313</v>
      </c>
      <c r="C85" s="2">
        <v>45016</v>
      </c>
      <c r="D85" t="s">
        <v>1934</v>
      </c>
      <c r="E85" t="s">
        <v>204</v>
      </c>
      <c r="F85" s="3">
        <v>662.55</v>
      </c>
      <c r="G85" t="s">
        <v>47</v>
      </c>
      <c r="H85" s="3">
        <v>0</v>
      </c>
      <c r="I85" t="s">
        <v>104</v>
      </c>
      <c r="J85">
        <v>2555</v>
      </c>
      <c r="K85" t="s">
        <v>49</v>
      </c>
      <c r="L85" t="s">
        <v>50</v>
      </c>
      <c r="M85" t="s">
        <v>51</v>
      </c>
      <c r="N85">
        <v>1730</v>
      </c>
      <c r="O85" t="s">
        <v>52</v>
      </c>
      <c r="P85" t="s">
        <v>203</v>
      </c>
      <c r="T85" t="s">
        <v>64</v>
      </c>
      <c r="Z85" s="3"/>
      <c r="AF85" t="s">
        <v>63</v>
      </c>
      <c r="AH85">
        <v>0</v>
      </c>
      <c r="AI85" s="2">
        <v>45016</v>
      </c>
      <c r="AJ85" t="s">
        <v>64</v>
      </c>
      <c r="AK85" t="s">
        <v>64</v>
      </c>
      <c r="AL85" t="s">
        <v>64</v>
      </c>
      <c r="AN85" s="3"/>
      <c r="AP85" t="s">
        <v>64</v>
      </c>
      <c r="AR85" t="s">
        <v>64</v>
      </c>
      <c r="AS85" t="s">
        <v>66</v>
      </c>
    </row>
    <row r="86" spans="1:45" ht="16" x14ac:dyDescent="0.2">
      <c r="A86">
        <v>2314</v>
      </c>
      <c r="B86">
        <v>2314</v>
      </c>
      <c r="C86" s="2">
        <v>45016</v>
      </c>
      <c r="D86" t="s">
        <v>1935</v>
      </c>
      <c r="E86" t="s">
        <v>204</v>
      </c>
      <c r="F86" s="3">
        <v>503.5</v>
      </c>
      <c r="G86" t="s">
        <v>47</v>
      </c>
      <c r="H86" s="3">
        <v>0</v>
      </c>
      <c r="I86" t="s">
        <v>104</v>
      </c>
      <c r="J86">
        <v>2555</v>
      </c>
      <c r="K86" t="s">
        <v>49</v>
      </c>
      <c r="L86" t="s">
        <v>50</v>
      </c>
      <c r="M86" t="s">
        <v>51</v>
      </c>
      <c r="N86">
        <v>1730</v>
      </c>
      <c r="O86" t="s">
        <v>52</v>
      </c>
      <c r="P86" t="s">
        <v>203</v>
      </c>
      <c r="T86" t="s">
        <v>64</v>
      </c>
      <c r="Z86" s="3"/>
      <c r="AF86" t="s">
        <v>63</v>
      </c>
      <c r="AH86">
        <v>0</v>
      </c>
      <c r="AI86" s="2">
        <v>45016</v>
      </c>
      <c r="AJ86" t="s">
        <v>64</v>
      </c>
      <c r="AK86" t="s">
        <v>64</v>
      </c>
      <c r="AL86" t="s">
        <v>64</v>
      </c>
      <c r="AN86" s="3"/>
      <c r="AP86" t="s">
        <v>64</v>
      </c>
      <c r="AR86" t="s">
        <v>64</v>
      </c>
      <c r="AS86" t="s">
        <v>66</v>
      </c>
    </row>
    <row r="87" spans="1:45" ht="16" x14ac:dyDescent="0.2">
      <c r="A87">
        <v>2396</v>
      </c>
      <c r="B87">
        <v>2396</v>
      </c>
      <c r="C87" s="2">
        <v>45016</v>
      </c>
      <c r="D87" t="s">
        <v>1748</v>
      </c>
      <c r="E87" t="s">
        <v>147</v>
      </c>
      <c r="F87" s="3">
        <v>4.9800000000000004</v>
      </c>
      <c r="G87" t="s">
        <v>47</v>
      </c>
      <c r="H87" s="3">
        <v>0</v>
      </c>
      <c r="I87" t="s">
        <v>48</v>
      </c>
      <c r="J87">
        <v>2705</v>
      </c>
      <c r="K87" t="s">
        <v>49</v>
      </c>
      <c r="L87" t="s">
        <v>50</v>
      </c>
      <c r="M87" t="s">
        <v>51</v>
      </c>
      <c r="N87">
        <v>940</v>
      </c>
      <c r="O87" t="s">
        <v>52</v>
      </c>
      <c r="P87" t="s">
        <v>53</v>
      </c>
      <c r="T87" t="s">
        <v>1125</v>
      </c>
      <c r="U87" t="s">
        <v>2301</v>
      </c>
      <c r="Z87" s="3"/>
      <c r="AF87" t="s">
        <v>63</v>
      </c>
      <c r="AH87">
        <v>0</v>
      </c>
      <c r="AI87" s="2">
        <v>45016</v>
      </c>
      <c r="AJ87" t="s">
        <v>64</v>
      </c>
      <c r="AK87" t="s">
        <v>64</v>
      </c>
      <c r="AL87" t="s">
        <v>2302</v>
      </c>
      <c r="AM87" t="s">
        <v>2301</v>
      </c>
      <c r="AN87" s="3"/>
      <c r="AP87" t="s">
        <v>64</v>
      </c>
      <c r="AR87">
        <v>911</v>
      </c>
      <c r="AS87" t="s">
        <v>66</v>
      </c>
    </row>
    <row r="88" spans="1:45" ht="16" x14ac:dyDescent="0.2">
      <c r="A88">
        <v>2430</v>
      </c>
      <c r="B88">
        <v>2430</v>
      </c>
      <c r="C88" s="2">
        <v>45016</v>
      </c>
      <c r="D88" t="s">
        <v>2303</v>
      </c>
      <c r="E88" t="s">
        <v>2304</v>
      </c>
      <c r="F88" s="3">
        <v>20000</v>
      </c>
      <c r="G88" t="s">
        <v>47</v>
      </c>
      <c r="H88" s="3">
        <v>0</v>
      </c>
      <c r="I88" t="s">
        <v>104</v>
      </c>
      <c r="J88">
        <v>940</v>
      </c>
      <c r="K88" t="s">
        <v>52</v>
      </c>
      <c r="L88" t="s">
        <v>53</v>
      </c>
      <c r="N88">
        <v>3200</v>
      </c>
      <c r="O88" t="s">
        <v>49</v>
      </c>
      <c r="P88" t="s">
        <v>105</v>
      </c>
      <c r="Q88" t="s">
        <v>106</v>
      </c>
      <c r="T88" t="s">
        <v>298</v>
      </c>
      <c r="U88" t="s">
        <v>2305</v>
      </c>
      <c r="V88" t="s">
        <v>1686</v>
      </c>
      <c r="W88" t="s">
        <v>56</v>
      </c>
      <c r="X88" t="s">
        <v>2306</v>
      </c>
      <c r="Y88" t="s">
        <v>142</v>
      </c>
      <c r="Z88" s="3">
        <v>0</v>
      </c>
      <c r="AA88" t="s">
        <v>302</v>
      </c>
      <c r="AB88" t="s">
        <v>2307</v>
      </c>
      <c r="AC88" t="s">
        <v>61</v>
      </c>
      <c r="AD88" t="s">
        <v>61</v>
      </c>
      <c r="AE88" t="s">
        <v>2308</v>
      </c>
      <c r="AF88" t="s">
        <v>63</v>
      </c>
      <c r="AH88">
        <v>0</v>
      </c>
      <c r="AI88" s="2">
        <v>45016</v>
      </c>
      <c r="AJ88" t="s">
        <v>64</v>
      </c>
      <c r="AK88" t="s">
        <v>64</v>
      </c>
      <c r="AL88" t="s">
        <v>2309</v>
      </c>
      <c r="AM88" t="s">
        <v>2305</v>
      </c>
      <c r="AN88" s="3">
        <v>20000</v>
      </c>
      <c r="AO88" t="s">
        <v>2307</v>
      </c>
      <c r="AP88" t="s">
        <v>64</v>
      </c>
      <c r="AQ88" t="s">
        <v>2308</v>
      </c>
      <c r="AR88">
        <v>910</v>
      </c>
      <c r="AS88" t="s">
        <v>66</v>
      </c>
    </row>
    <row r="89" spans="1:45" ht="16" x14ac:dyDescent="0.2">
      <c r="A89">
        <v>3750</v>
      </c>
      <c r="B89">
        <v>3750</v>
      </c>
      <c r="C89" s="2">
        <v>45016</v>
      </c>
      <c r="D89" t="s">
        <v>1934</v>
      </c>
      <c r="E89" t="s">
        <v>2155</v>
      </c>
      <c r="F89" s="3">
        <v>265.8</v>
      </c>
      <c r="G89" t="s">
        <v>47</v>
      </c>
      <c r="H89" s="3">
        <v>0</v>
      </c>
      <c r="I89" t="s">
        <v>104</v>
      </c>
      <c r="J89">
        <v>1730</v>
      </c>
      <c r="K89" t="s">
        <v>52</v>
      </c>
      <c r="L89" t="s">
        <v>203</v>
      </c>
      <c r="N89">
        <v>2400</v>
      </c>
      <c r="O89" t="s">
        <v>49</v>
      </c>
      <c r="P89" t="s">
        <v>105</v>
      </c>
      <c r="Q89" t="s">
        <v>51</v>
      </c>
      <c r="T89" t="s">
        <v>64</v>
      </c>
      <c r="Z89" s="3"/>
      <c r="AF89" t="s">
        <v>63</v>
      </c>
      <c r="AH89">
        <v>0</v>
      </c>
      <c r="AI89" s="2">
        <v>45016</v>
      </c>
      <c r="AJ89" t="s">
        <v>64</v>
      </c>
      <c r="AK89" t="s">
        <v>64</v>
      </c>
      <c r="AL89" t="s">
        <v>64</v>
      </c>
      <c r="AN89" s="3"/>
      <c r="AP89" t="s">
        <v>64</v>
      </c>
      <c r="AR89" t="s">
        <v>64</v>
      </c>
      <c r="AS89" t="s">
        <v>66</v>
      </c>
    </row>
    <row r="90" spans="1:45" ht="16" x14ac:dyDescent="0.2">
      <c r="A90">
        <v>2366</v>
      </c>
      <c r="B90">
        <v>2366</v>
      </c>
      <c r="C90" s="2">
        <v>45019</v>
      </c>
      <c r="D90" t="s">
        <v>1748</v>
      </c>
      <c r="E90" t="s">
        <v>46</v>
      </c>
      <c r="F90" s="3">
        <v>1.6</v>
      </c>
      <c r="G90" t="s">
        <v>47</v>
      </c>
      <c r="H90" s="3">
        <v>0</v>
      </c>
      <c r="I90" t="s">
        <v>48</v>
      </c>
      <c r="J90">
        <v>2702</v>
      </c>
      <c r="K90" t="s">
        <v>49</v>
      </c>
      <c r="L90" t="s">
        <v>50</v>
      </c>
      <c r="M90" t="s">
        <v>51</v>
      </c>
      <c r="N90">
        <v>940</v>
      </c>
      <c r="O90" t="s">
        <v>52</v>
      </c>
      <c r="P90" t="s">
        <v>53</v>
      </c>
      <c r="T90" t="s">
        <v>1502</v>
      </c>
      <c r="U90" t="s">
        <v>2311</v>
      </c>
      <c r="Z90" s="3"/>
      <c r="AF90" t="s">
        <v>63</v>
      </c>
      <c r="AH90">
        <v>0</v>
      </c>
      <c r="AI90" s="2">
        <v>45019</v>
      </c>
      <c r="AJ90" t="s">
        <v>64</v>
      </c>
      <c r="AK90" t="s">
        <v>64</v>
      </c>
      <c r="AL90" t="s">
        <v>2312</v>
      </c>
      <c r="AM90" t="s">
        <v>2311</v>
      </c>
      <c r="AN90" s="3"/>
      <c r="AP90" t="s">
        <v>64</v>
      </c>
      <c r="AR90">
        <v>912</v>
      </c>
      <c r="AS90" t="s">
        <v>66</v>
      </c>
    </row>
    <row r="91" spans="1:45" ht="16" x14ac:dyDescent="0.2">
      <c r="A91">
        <v>2368</v>
      </c>
      <c r="B91">
        <v>2368</v>
      </c>
      <c r="C91" s="2">
        <v>45026.656458333331</v>
      </c>
      <c r="D91" t="s">
        <v>1748</v>
      </c>
      <c r="E91" t="s">
        <v>2165</v>
      </c>
      <c r="F91" s="3">
        <v>52.9</v>
      </c>
      <c r="G91" t="s">
        <v>47</v>
      </c>
      <c r="H91" s="3">
        <v>0</v>
      </c>
      <c r="I91" t="s">
        <v>48</v>
      </c>
      <c r="J91">
        <v>2900</v>
      </c>
      <c r="K91" t="s">
        <v>49</v>
      </c>
      <c r="L91" t="s">
        <v>50</v>
      </c>
      <c r="M91" t="s">
        <v>51</v>
      </c>
      <c r="N91">
        <v>941</v>
      </c>
      <c r="O91" t="s">
        <v>52</v>
      </c>
      <c r="P91" t="s">
        <v>53</v>
      </c>
      <c r="T91" t="s">
        <v>2313</v>
      </c>
      <c r="U91" t="s">
        <v>2314</v>
      </c>
      <c r="V91" t="s">
        <v>1629</v>
      </c>
      <c r="W91" t="s">
        <v>56</v>
      </c>
      <c r="X91" t="s">
        <v>2315</v>
      </c>
      <c r="Y91" t="s">
        <v>323</v>
      </c>
      <c r="Z91" s="3">
        <v>19</v>
      </c>
      <c r="AA91" t="s">
        <v>2316</v>
      </c>
      <c r="AB91" t="s">
        <v>2317</v>
      </c>
      <c r="AC91" t="s">
        <v>61</v>
      </c>
      <c r="AD91" t="s">
        <v>61</v>
      </c>
      <c r="AE91" t="s">
        <v>2318</v>
      </c>
      <c r="AF91" t="s">
        <v>63</v>
      </c>
      <c r="AH91">
        <v>0</v>
      </c>
      <c r="AI91" s="2">
        <v>45026</v>
      </c>
      <c r="AJ91" t="s">
        <v>64</v>
      </c>
      <c r="AK91" t="s">
        <v>64</v>
      </c>
      <c r="AL91" t="s">
        <v>2319</v>
      </c>
      <c r="AM91" t="s">
        <v>2314</v>
      </c>
      <c r="AN91" s="3">
        <v>52.9</v>
      </c>
      <c r="AO91" t="s">
        <v>2317</v>
      </c>
      <c r="AP91" t="s">
        <v>64</v>
      </c>
      <c r="AQ91" t="s">
        <v>2318</v>
      </c>
      <c r="AR91">
        <v>914</v>
      </c>
      <c r="AS91" t="s">
        <v>66</v>
      </c>
    </row>
    <row r="92" spans="1:45" ht="16" x14ac:dyDescent="0.2">
      <c r="A92">
        <v>2372</v>
      </c>
      <c r="B92">
        <v>2372</v>
      </c>
      <c r="C92" s="2">
        <v>45036</v>
      </c>
      <c r="D92" t="s">
        <v>1782</v>
      </c>
      <c r="E92" t="s">
        <v>287</v>
      </c>
      <c r="F92" s="3">
        <v>95.2</v>
      </c>
      <c r="G92" t="s">
        <v>47</v>
      </c>
      <c r="H92" s="3">
        <v>0</v>
      </c>
      <c r="I92" t="s">
        <v>48</v>
      </c>
      <c r="J92">
        <v>2894</v>
      </c>
      <c r="K92" t="s">
        <v>49</v>
      </c>
      <c r="L92" t="s">
        <v>50</v>
      </c>
      <c r="M92" t="s">
        <v>51</v>
      </c>
      <c r="N92">
        <v>940</v>
      </c>
      <c r="O92" t="s">
        <v>52</v>
      </c>
      <c r="P92" t="s">
        <v>53</v>
      </c>
      <c r="T92" t="s">
        <v>288</v>
      </c>
      <c r="U92" t="s">
        <v>2327</v>
      </c>
      <c r="V92" t="s">
        <v>1639</v>
      </c>
      <c r="W92" t="s">
        <v>56</v>
      </c>
      <c r="X92" t="s">
        <v>2328</v>
      </c>
      <c r="Y92" t="s">
        <v>291</v>
      </c>
      <c r="Z92" s="3">
        <v>19</v>
      </c>
      <c r="AA92" t="s">
        <v>292</v>
      </c>
      <c r="AB92" t="s">
        <v>2329</v>
      </c>
      <c r="AC92" t="s">
        <v>61</v>
      </c>
      <c r="AD92" t="s">
        <v>61</v>
      </c>
      <c r="AE92" t="s">
        <v>2330</v>
      </c>
      <c r="AF92" t="s">
        <v>63</v>
      </c>
      <c r="AH92">
        <v>0</v>
      </c>
      <c r="AI92" s="2">
        <v>45036</v>
      </c>
      <c r="AJ92" t="s">
        <v>64</v>
      </c>
      <c r="AK92" t="s">
        <v>64</v>
      </c>
      <c r="AL92" t="s">
        <v>2331</v>
      </c>
      <c r="AM92" t="s">
        <v>2327</v>
      </c>
      <c r="AN92" s="3">
        <v>95.2</v>
      </c>
      <c r="AO92" t="s">
        <v>2329</v>
      </c>
      <c r="AP92" t="s">
        <v>64</v>
      </c>
      <c r="AQ92" t="s">
        <v>2330</v>
      </c>
      <c r="AR92">
        <v>917</v>
      </c>
      <c r="AS92" t="s">
        <v>66</v>
      </c>
    </row>
    <row r="93" spans="1:45" ht="16" x14ac:dyDescent="0.2">
      <c r="A93">
        <v>2421</v>
      </c>
      <c r="B93">
        <v>2421</v>
      </c>
      <c r="C93" s="2">
        <v>45036</v>
      </c>
      <c r="D93" t="s">
        <v>1761</v>
      </c>
      <c r="E93" t="s">
        <v>2032</v>
      </c>
      <c r="F93" s="3">
        <v>22.04</v>
      </c>
      <c r="G93" t="s">
        <v>47</v>
      </c>
      <c r="H93" s="3">
        <v>0</v>
      </c>
      <c r="I93" t="s">
        <v>48</v>
      </c>
      <c r="J93">
        <v>2720</v>
      </c>
      <c r="K93" t="s">
        <v>49</v>
      </c>
      <c r="L93" t="s">
        <v>50</v>
      </c>
      <c r="M93" t="s">
        <v>51</v>
      </c>
      <c r="N93">
        <v>942</v>
      </c>
      <c r="O93" t="s">
        <v>52</v>
      </c>
      <c r="P93" t="s">
        <v>53</v>
      </c>
      <c r="T93" t="s">
        <v>2332</v>
      </c>
      <c r="U93" t="s">
        <v>2333</v>
      </c>
      <c r="V93" t="s">
        <v>1698</v>
      </c>
      <c r="W93" t="s">
        <v>56</v>
      </c>
      <c r="X93" t="s">
        <v>2334</v>
      </c>
      <c r="Y93" t="s">
        <v>2036</v>
      </c>
      <c r="Z93" s="3">
        <v>19</v>
      </c>
      <c r="AA93" t="s">
        <v>2335</v>
      </c>
      <c r="AB93" t="s">
        <v>2336</v>
      </c>
      <c r="AC93" t="s">
        <v>61</v>
      </c>
      <c r="AD93" t="s">
        <v>61</v>
      </c>
      <c r="AE93" t="s">
        <v>2337</v>
      </c>
      <c r="AF93" t="s">
        <v>63</v>
      </c>
      <c r="AH93">
        <v>0</v>
      </c>
      <c r="AI93" s="2">
        <v>45036</v>
      </c>
      <c r="AJ93" t="s">
        <v>64</v>
      </c>
      <c r="AK93" t="s">
        <v>64</v>
      </c>
      <c r="AL93" t="s">
        <v>2338</v>
      </c>
      <c r="AM93" t="s">
        <v>2333</v>
      </c>
      <c r="AN93" s="3">
        <v>22.04</v>
      </c>
      <c r="AO93" t="s">
        <v>2336</v>
      </c>
      <c r="AP93" t="s">
        <v>64</v>
      </c>
      <c r="AQ93" t="s">
        <v>2337</v>
      </c>
      <c r="AR93">
        <v>938</v>
      </c>
      <c r="AS93" t="s">
        <v>66</v>
      </c>
    </row>
    <row r="94" spans="1:45" ht="16" x14ac:dyDescent="0.2">
      <c r="A94">
        <v>2373</v>
      </c>
      <c r="B94">
        <v>2373</v>
      </c>
      <c r="C94" s="2">
        <v>45037</v>
      </c>
      <c r="D94" t="s">
        <v>1748</v>
      </c>
      <c r="E94" t="s">
        <v>46</v>
      </c>
      <c r="F94" s="3">
        <v>1.6</v>
      </c>
      <c r="G94" t="s">
        <v>47</v>
      </c>
      <c r="H94" s="3">
        <v>0</v>
      </c>
      <c r="I94" t="s">
        <v>48</v>
      </c>
      <c r="J94">
        <v>2702</v>
      </c>
      <c r="K94" t="s">
        <v>49</v>
      </c>
      <c r="L94" t="s">
        <v>50</v>
      </c>
      <c r="M94" t="s">
        <v>51</v>
      </c>
      <c r="N94">
        <v>940</v>
      </c>
      <c r="O94" t="s">
        <v>52</v>
      </c>
      <c r="P94" t="s">
        <v>53</v>
      </c>
      <c r="T94" t="s">
        <v>1502</v>
      </c>
      <c r="U94" t="s">
        <v>2339</v>
      </c>
      <c r="Z94" s="3"/>
      <c r="AF94" t="s">
        <v>63</v>
      </c>
      <c r="AH94">
        <v>0</v>
      </c>
      <c r="AI94" s="2">
        <v>45037</v>
      </c>
      <c r="AJ94" t="s">
        <v>64</v>
      </c>
      <c r="AK94" t="s">
        <v>64</v>
      </c>
      <c r="AL94" t="s">
        <v>2340</v>
      </c>
      <c r="AM94" t="s">
        <v>2339</v>
      </c>
      <c r="AN94" s="3"/>
      <c r="AP94" t="s">
        <v>64</v>
      </c>
      <c r="AR94">
        <v>918</v>
      </c>
      <c r="AS94" t="s">
        <v>66</v>
      </c>
    </row>
    <row r="95" spans="1:45" ht="16" x14ac:dyDescent="0.2">
      <c r="A95">
        <v>2387</v>
      </c>
      <c r="B95">
        <v>2387</v>
      </c>
      <c r="C95" s="2">
        <v>45041</v>
      </c>
      <c r="D95" t="s">
        <v>1814</v>
      </c>
      <c r="E95" t="s">
        <v>2057</v>
      </c>
      <c r="F95" s="3">
        <v>21.88</v>
      </c>
      <c r="G95" t="s">
        <v>47</v>
      </c>
      <c r="H95" s="3">
        <v>0</v>
      </c>
      <c r="I95" t="s">
        <v>48</v>
      </c>
      <c r="J95">
        <v>2710</v>
      </c>
      <c r="K95" t="s">
        <v>49</v>
      </c>
      <c r="L95" t="s">
        <v>50</v>
      </c>
      <c r="M95" t="s">
        <v>51</v>
      </c>
      <c r="N95">
        <v>940</v>
      </c>
      <c r="O95" t="s">
        <v>52</v>
      </c>
      <c r="P95" t="s">
        <v>53</v>
      </c>
      <c r="T95" t="s">
        <v>2341</v>
      </c>
      <c r="U95" t="s">
        <v>2342</v>
      </c>
      <c r="V95" t="s">
        <v>1590</v>
      </c>
      <c r="W95" t="s">
        <v>56</v>
      </c>
      <c r="X95" t="s">
        <v>2343</v>
      </c>
      <c r="Y95" t="s">
        <v>2061</v>
      </c>
      <c r="Z95" s="3">
        <v>19</v>
      </c>
      <c r="AA95" t="s">
        <v>2344</v>
      </c>
      <c r="AB95" t="s">
        <v>2345</v>
      </c>
      <c r="AC95" t="s">
        <v>61</v>
      </c>
      <c r="AD95" t="s">
        <v>61</v>
      </c>
      <c r="AE95" t="s">
        <v>2346</v>
      </c>
      <c r="AF95" t="s">
        <v>63</v>
      </c>
      <c r="AH95">
        <v>0</v>
      </c>
      <c r="AI95" s="2">
        <v>45041</v>
      </c>
      <c r="AJ95" t="s">
        <v>64</v>
      </c>
      <c r="AK95" t="s">
        <v>64</v>
      </c>
      <c r="AL95" t="s">
        <v>2347</v>
      </c>
      <c r="AM95" t="s">
        <v>2342</v>
      </c>
      <c r="AN95" s="3">
        <v>21.88</v>
      </c>
      <c r="AO95" t="s">
        <v>2345</v>
      </c>
      <c r="AP95" t="s">
        <v>64</v>
      </c>
      <c r="AQ95" t="s">
        <v>2346</v>
      </c>
      <c r="AR95">
        <v>920</v>
      </c>
      <c r="AS95" t="s">
        <v>66</v>
      </c>
    </row>
    <row r="96" spans="1:45" ht="16" x14ac:dyDescent="0.2">
      <c r="A96">
        <v>2427</v>
      </c>
      <c r="B96">
        <v>2427</v>
      </c>
      <c r="C96" s="2">
        <v>45041</v>
      </c>
      <c r="D96" t="s">
        <v>1761</v>
      </c>
      <c r="E96" t="s">
        <v>2350</v>
      </c>
      <c r="F96" s="3">
        <v>4.99</v>
      </c>
      <c r="G96" t="s">
        <v>47</v>
      </c>
      <c r="H96" s="3">
        <v>0</v>
      </c>
      <c r="I96" t="s">
        <v>48</v>
      </c>
      <c r="J96">
        <v>2720</v>
      </c>
      <c r="K96" t="s">
        <v>49</v>
      </c>
      <c r="L96" t="s">
        <v>50</v>
      </c>
      <c r="M96" t="s">
        <v>51</v>
      </c>
      <c r="N96">
        <v>942</v>
      </c>
      <c r="O96" t="s">
        <v>52</v>
      </c>
      <c r="P96" t="s">
        <v>53</v>
      </c>
      <c r="T96" t="s">
        <v>1043</v>
      </c>
      <c r="U96" t="s">
        <v>2351</v>
      </c>
      <c r="V96" t="s">
        <v>2352</v>
      </c>
      <c r="W96" t="s">
        <v>56</v>
      </c>
      <c r="X96" t="s">
        <v>2353</v>
      </c>
      <c r="Y96" t="s">
        <v>953</v>
      </c>
      <c r="Z96" s="3">
        <v>19</v>
      </c>
      <c r="AA96" t="s">
        <v>1046</v>
      </c>
      <c r="AB96" t="s">
        <v>2345</v>
      </c>
      <c r="AC96" t="s">
        <v>61</v>
      </c>
      <c r="AD96" t="s">
        <v>61</v>
      </c>
      <c r="AE96" t="s">
        <v>2354</v>
      </c>
      <c r="AF96" t="s">
        <v>63</v>
      </c>
      <c r="AH96">
        <v>0</v>
      </c>
      <c r="AI96" s="2">
        <v>45041</v>
      </c>
      <c r="AJ96" t="s">
        <v>64</v>
      </c>
      <c r="AK96" t="s">
        <v>64</v>
      </c>
      <c r="AL96" t="s">
        <v>2355</v>
      </c>
      <c r="AM96" t="s">
        <v>2351</v>
      </c>
      <c r="AN96" s="3">
        <v>4.99</v>
      </c>
      <c r="AO96" t="s">
        <v>2345</v>
      </c>
      <c r="AP96" t="s">
        <v>64</v>
      </c>
      <c r="AQ96" t="s">
        <v>2354</v>
      </c>
      <c r="AR96">
        <v>939</v>
      </c>
      <c r="AS96" t="s">
        <v>66</v>
      </c>
    </row>
    <row r="97" spans="1:45" ht="16" x14ac:dyDescent="0.2">
      <c r="A97">
        <v>2392</v>
      </c>
      <c r="B97">
        <v>2392</v>
      </c>
      <c r="C97" s="2">
        <v>45044</v>
      </c>
      <c r="D97" t="s">
        <v>1748</v>
      </c>
      <c r="E97" t="s">
        <v>147</v>
      </c>
      <c r="F97" s="3">
        <v>4.28</v>
      </c>
      <c r="G97" t="s">
        <v>47</v>
      </c>
      <c r="H97" s="3">
        <v>0</v>
      </c>
      <c r="I97" t="s">
        <v>48</v>
      </c>
      <c r="J97">
        <v>2705</v>
      </c>
      <c r="K97" t="s">
        <v>49</v>
      </c>
      <c r="L97" t="s">
        <v>50</v>
      </c>
      <c r="M97" t="s">
        <v>51</v>
      </c>
      <c r="N97">
        <v>940</v>
      </c>
      <c r="O97" t="s">
        <v>52</v>
      </c>
      <c r="P97" t="s">
        <v>53</v>
      </c>
      <c r="T97" t="s">
        <v>2368</v>
      </c>
      <c r="U97" t="s">
        <v>2369</v>
      </c>
      <c r="Z97" s="3"/>
      <c r="AF97" t="s">
        <v>63</v>
      </c>
      <c r="AH97">
        <v>0</v>
      </c>
      <c r="AI97" s="2">
        <v>45044</v>
      </c>
      <c r="AJ97" t="s">
        <v>64</v>
      </c>
      <c r="AK97" t="s">
        <v>64</v>
      </c>
      <c r="AL97" t="s">
        <v>2370</v>
      </c>
      <c r="AM97" t="s">
        <v>2369</v>
      </c>
      <c r="AN97" s="3"/>
      <c r="AP97" t="s">
        <v>64</v>
      </c>
      <c r="AR97">
        <v>924</v>
      </c>
      <c r="AS97" t="s">
        <v>66</v>
      </c>
    </row>
    <row r="98" spans="1:45" ht="16" x14ac:dyDescent="0.2">
      <c r="A98">
        <v>2377</v>
      </c>
      <c r="B98">
        <v>2377</v>
      </c>
      <c r="C98" s="2">
        <v>45046</v>
      </c>
      <c r="D98" t="s">
        <v>1934</v>
      </c>
      <c r="E98" t="s">
        <v>206</v>
      </c>
      <c r="F98" s="3">
        <v>2847.87</v>
      </c>
      <c r="G98" t="s">
        <v>47</v>
      </c>
      <c r="H98" s="3">
        <v>0</v>
      </c>
      <c r="I98" t="s">
        <v>104</v>
      </c>
      <c r="J98">
        <v>2551</v>
      </c>
      <c r="K98" t="s">
        <v>49</v>
      </c>
      <c r="L98" t="s">
        <v>50</v>
      </c>
      <c r="M98" t="s">
        <v>51</v>
      </c>
      <c r="N98">
        <v>1730</v>
      </c>
      <c r="O98" t="s">
        <v>52</v>
      </c>
      <c r="P98" t="s">
        <v>203</v>
      </c>
      <c r="T98" t="s">
        <v>64</v>
      </c>
      <c r="Z98" s="3"/>
      <c r="AF98" t="s">
        <v>63</v>
      </c>
      <c r="AH98">
        <v>0</v>
      </c>
      <c r="AI98" s="2">
        <v>45046</v>
      </c>
      <c r="AJ98" t="s">
        <v>64</v>
      </c>
      <c r="AK98" t="s">
        <v>64</v>
      </c>
      <c r="AL98" t="s">
        <v>64</v>
      </c>
      <c r="AN98" s="3"/>
      <c r="AP98" t="s">
        <v>64</v>
      </c>
      <c r="AR98" t="s">
        <v>64</v>
      </c>
      <c r="AS98" t="s">
        <v>66</v>
      </c>
    </row>
    <row r="99" spans="1:45" ht="16" x14ac:dyDescent="0.2">
      <c r="A99">
        <v>2378</v>
      </c>
      <c r="B99">
        <v>2378</v>
      </c>
      <c r="C99" s="2">
        <v>45046</v>
      </c>
      <c r="D99" t="s">
        <v>1935</v>
      </c>
      <c r="E99" t="s">
        <v>206</v>
      </c>
      <c r="F99" s="3">
        <v>2158.59</v>
      </c>
      <c r="G99" t="s">
        <v>47</v>
      </c>
      <c r="H99" s="3">
        <v>0</v>
      </c>
      <c r="I99" t="s">
        <v>104</v>
      </c>
      <c r="J99">
        <v>2551</v>
      </c>
      <c r="K99" t="s">
        <v>49</v>
      </c>
      <c r="L99" t="s">
        <v>50</v>
      </c>
      <c r="M99" t="s">
        <v>51</v>
      </c>
      <c r="N99">
        <v>1730</v>
      </c>
      <c r="O99" t="s">
        <v>52</v>
      </c>
      <c r="P99" t="s">
        <v>203</v>
      </c>
      <c r="T99" t="s">
        <v>64</v>
      </c>
      <c r="Z99" s="3"/>
      <c r="AF99" t="s">
        <v>63</v>
      </c>
      <c r="AH99">
        <v>0</v>
      </c>
      <c r="AI99" s="2">
        <v>45046</v>
      </c>
      <c r="AJ99" t="s">
        <v>64</v>
      </c>
      <c r="AK99" t="s">
        <v>64</v>
      </c>
      <c r="AL99" t="s">
        <v>64</v>
      </c>
      <c r="AN99" s="3"/>
      <c r="AP99" t="s">
        <v>64</v>
      </c>
      <c r="AR99" t="s">
        <v>64</v>
      </c>
      <c r="AS99" t="s">
        <v>66</v>
      </c>
    </row>
    <row r="100" spans="1:45" ht="16" x14ac:dyDescent="0.2">
      <c r="A100">
        <v>2382</v>
      </c>
      <c r="B100">
        <v>2382</v>
      </c>
      <c r="C100" s="2">
        <v>45046</v>
      </c>
      <c r="D100" t="s">
        <v>1936</v>
      </c>
      <c r="E100" t="s">
        <v>206</v>
      </c>
      <c r="F100" s="3">
        <v>2988.56</v>
      </c>
      <c r="G100" t="s">
        <v>47</v>
      </c>
      <c r="H100" s="3">
        <v>0</v>
      </c>
      <c r="I100" t="s">
        <v>104</v>
      </c>
      <c r="J100">
        <v>2551</v>
      </c>
      <c r="K100" t="s">
        <v>49</v>
      </c>
      <c r="L100" t="s">
        <v>50</v>
      </c>
      <c r="M100" t="s">
        <v>51</v>
      </c>
      <c r="N100">
        <v>1730</v>
      </c>
      <c r="O100" t="s">
        <v>52</v>
      </c>
      <c r="P100" t="s">
        <v>203</v>
      </c>
      <c r="T100" t="s">
        <v>64</v>
      </c>
      <c r="Z100" s="3"/>
      <c r="AF100" t="s">
        <v>63</v>
      </c>
      <c r="AH100">
        <v>0</v>
      </c>
      <c r="AI100" s="2">
        <v>45046</v>
      </c>
      <c r="AJ100" t="s">
        <v>64</v>
      </c>
      <c r="AK100" t="s">
        <v>64</v>
      </c>
      <c r="AL100" t="s">
        <v>64</v>
      </c>
      <c r="AN100" s="3"/>
      <c r="AP100" t="s">
        <v>64</v>
      </c>
      <c r="AR100" t="s">
        <v>64</v>
      </c>
      <c r="AS100" t="s">
        <v>66</v>
      </c>
    </row>
    <row r="101" spans="1:45" ht="16" x14ac:dyDescent="0.2">
      <c r="A101">
        <v>2383</v>
      </c>
      <c r="B101">
        <v>2383</v>
      </c>
      <c r="C101" s="2">
        <v>45046</v>
      </c>
      <c r="D101" t="s">
        <v>1936</v>
      </c>
      <c r="E101" t="s">
        <v>204</v>
      </c>
      <c r="F101" s="3">
        <v>695.28</v>
      </c>
      <c r="G101" t="s">
        <v>47</v>
      </c>
      <c r="H101" s="3">
        <v>0</v>
      </c>
      <c r="I101" t="s">
        <v>104</v>
      </c>
      <c r="J101">
        <v>2555</v>
      </c>
      <c r="K101" t="s">
        <v>49</v>
      </c>
      <c r="L101" t="s">
        <v>50</v>
      </c>
      <c r="M101" t="s">
        <v>51</v>
      </c>
      <c r="N101">
        <v>1730</v>
      </c>
      <c r="O101" t="s">
        <v>52</v>
      </c>
      <c r="P101" t="s">
        <v>203</v>
      </c>
      <c r="T101" t="s">
        <v>64</v>
      </c>
      <c r="Z101" s="3"/>
      <c r="AF101" t="s">
        <v>63</v>
      </c>
      <c r="AH101">
        <v>0</v>
      </c>
      <c r="AI101" s="2">
        <v>45046</v>
      </c>
      <c r="AJ101" t="s">
        <v>64</v>
      </c>
      <c r="AK101" t="s">
        <v>64</v>
      </c>
      <c r="AL101" t="s">
        <v>64</v>
      </c>
      <c r="AN101" s="3"/>
      <c r="AP101" t="s">
        <v>64</v>
      </c>
      <c r="AR101" t="s">
        <v>64</v>
      </c>
      <c r="AS101" t="s">
        <v>66</v>
      </c>
    </row>
    <row r="102" spans="1:45" ht="16" x14ac:dyDescent="0.2">
      <c r="A102">
        <v>2384</v>
      </c>
      <c r="B102">
        <v>2384</v>
      </c>
      <c r="C102" s="2">
        <v>45046</v>
      </c>
      <c r="D102" t="s">
        <v>1934</v>
      </c>
      <c r="E102" t="s">
        <v>204</v>
      </c>
      <c r="F102" s="3">
        <v>662.55</v>
      </c>
      <c r="G102" t="s">
        <v>47</v>
      </c>
      <c r="H102" s="3">
        <v>0</v>
      </c>
      <c r="I102" t="s">
        <v>104</v>
      </c>
      <c r="J102">
        <v>2555</v>
      </c>
      <c r="K102" t="s">
        <v>49</v>
      </c>
      <c r="L102" t="s">
        <v>50</v>
      </c>
      <c r="M102" t="s">
        <v>51</v>
      </c>
      <c r="N102">
        <v>1730</v>
      </c>
      <c r="O102" t="s">
        <v>52</v>
      </c>
      <c r="P102" t="s">
        <v>203</v>
      </c>
      <c r="T102" t="s">
        <v>64</v>
      </c>
      <c r="Z102" s="3"/>
      <c r="AF102" t="s">
        <v>63</v>
      </c>
      <c r="AH102">
        <v>0</v>
      </c>
      <c r="AI102" s="2">
        <v>45046</v>
      </c>
      <c r="AJ102" t="s">
        <v>64</v>
      </c>
      <c r="AK102" t="s">
        <v>64</v>
      </c>
      <c r="AL102" t="s">
        <v>64</v>
      </c>
      <c r="AN102" s="3"/>
      <c r="AP102" t="s">
        <v>64</v>
      </c>
      <c r="AR102" t="s">
        <v>64</v>
      </c>
      <c r="AS102" t="s">
        <v>66</v>
      </c>
    </row>
    <row r="103" spans="1:45" ht="16" x14ac:dyDescent="0.2">
      <c r="A103">
        <v>2385</v>
      </c>
      <c r="B103">
        <v>2385</v>
      </c>
      <c r="C103" s="2">
        <v>45046</v>
      </c>
      <c r="D103" t="s">
        <v>1935</v>
      </c>
      <c r="E103" t="s">
        <v>204</v>
      </c>
      <c r="F103" s="3">
        <v>503.5</v>
      </c>
      <c r="G103" t="s">
        <v>47</v>
      </c>
      <c r="H103" s="3">
        <v>0</v>
      </c>
      <c r="I103" t="s">
        <v>104</v>
      </c>
      <c r="J103">
        <v>2555</v>
      </c>
      <c r="K103" t="s">
        <v>49</v>
      </c>
      <c r="L103" t="s">
        <v>50</v>
      </c>
      <c r="M103" t="s">
        <v>51</v>
      </c>
      <c r="N103">
        <v>1730</v>
      </c>
      <c r="O103" t="s">
        <v>52</v>
      </c>
      <c r="P103" t="s">
        <v>203</v>
      </c>
      <c r="T103" t="s">
        <v>64</v>
      </c>
      <c r="Z103" s="3"/>
      <c r="AF103" t="s">
        <v>63</v>
      </c>
      <c r="AH103">
        <v>0</v>
      </c>
      <c r="AI103" s="2">
        <v>45046</v>
      </c>
      <c r="AJ103" t="s">
        <v>64</v>
      </c>
      <c r="AK103" t="s">
        <v>64</v>
      </c>
      <c r="AL103" t="s">
        <v>64</v>
      </c>
      <c r="AN103" s="3"/>
      <c r="AP103" t="s">
        <v>64</v>
      </c>
      <c r="AR103" t="s">
        <v>64</v>
      </c>
      <c r="AS103" t="s">
        <v>66</v>
      </c>
    </row>
    <row r="104" spans="1:45" ht="16" x14ac:dyDescent="0.2">
      <c r="A104">
        <v>2431</v>
      </c>
      <c r="B104">
        <v>2431</v>
      </c>
      <c r="C104" s="2">
        <v>45056</v>
      </c>
      <c r="D104" t="s">
        <v>1748</v>
      </c>
      <c r="E104" t="s">
        <v>2371</v>
      </c>
      <c r="F104" s="3">
        <v>86.83</v>
      </c>
      <c r="G104" t="s">
        <v>47</v>
      </c>
      <c r="H104" s="3">
        <v>0</v>
      </c>
      <c r="I104" t="s">
        <v>48</v>
      </c>
      <c r="J104">
        <v>2663</v>
      </c>
      <c r="K104" t="s">
        <v>49</v>
      </c>
      <c r="L104" t="s">
        <v>50</v>
      </c>
      <c r="M104" t="s">
        <v>51</v>
      </c>
      <c r="N104">
        <v>940</v>
      </c>
      <c r="O104" t="s">
        <v>52</v>
      </c>
      <c r="P104" t="s">
        <v>53</v>
      </c>
      <c r="T104" t="s">
        <v>2372</v>
      </c>
      <c r="U104" t="s">
        <v>2373</v>
      </c>
      <c r="V104" t="s">
        <v>1607</v>
      </c>
      <c r="W104" t="s">
        <v>56</v>
      </c>
      <c r="X104" t="s">
        <v>2374</v>
      </c>
      <c r="Y104" t="s">
        <v>2375</v>
      </c>
      <c r="Z104" s="3">
        <v>19</v>
      </c>
      <c r="AA104" t="s">
        <v>2376</v>
      </c>
      <c r="AB104" t="s">
        <v>2377</v>
      </c>
      <c r="AC104" t="s">
        <v>61</v>
      </c>
      <c r="AD104" t="s">
        <v>61</v>
      </c>
      <c r="AE104" t="s">
        <v>2378</v>
      </c>
      <c r="AF104" t="s">
        <v>63</v>
      </c>
      <c r="AH104">
        <v>0</v>
      </c>
      <c r="AI104" s="2">
        <v>45056</v>
      </c>
      <c r="AJ104" t="s">
        <v>64</v>
      </c>
      <c r="AK104" t="s">
        <v>64</v>
      </c>
      <c r="AL104" t="s">
        <v>2379</v>
      </c>
      <c r="AM104" t="s">
        <v>2373</v>
      </c>
      <c r="AN104" s="3">
        <v>86.83</v>
      </c>
      <c r="AO104" t="s">
        <v>2377</v>
      </c>
      <c r="AP104" t="s">
        <v>64</v>
      </c>
      <c r="AQ104" t="s">
        <v>2378</v>
      </c>
      <c r="AR104">
        <v>927</v>
      </c>
      <c r="AS104" t="s">
        <v>66</v>
      </c>
    </row>
    <row r="105" spans="1:45" ht="16" x14ac:dyDescent="0.2">
      <c r="A105">
        <v>2398</v>
      </c>
      <c r="B105">
        <v>2398</v>
      </c>
      <c r="C105" s="2">
        <v>45056.421099537038</v>
      </c>
      <c r="D105" t="s">
        <v>1748</v>
      </c>
      <c r="E105" t="s">
        <v>2165</v>
      </c>
      <c r="F105" s="3">
        <v>52.9</v>
      </c>
      <c r="G105" t="s">
        <v>47</v>
      </c>
      <c r="H105" s="3">
        <v>0</v>
      </c>
      <c r="I105" t="s">
        <v>48</v>
      </c>
      <c r="J105">
        <v>2900</v>
      </c>
      <c r="K105" t="s">
        <v>49</v>
      </c>
      <c r="L105" t="s">
        <v>50</v>
      </c>
      <c r="M105" t="s">
        <v>51</v>
      </c>
      <c r="N105">
        <v>941</v>
      </c>
      <c r="O105" t="s">
        <v>52</v>
      </c>
      <c r="P105" t="s">
        <v>53</v>
      </c>
      <c r="T105" t="s">
        <v>2313</v>
      </c>
      <c r="U105" t="s">
        <v>2382</v>
      </c>
      <c r="V105" t="s">
        <v>1713</v>
      </c>
      <c r="W105" t="s">
        <v>56</v>
      </c>
      <c r="X105" t="s">
        <v>2383</v>
      </c>
      <c r="Y105" t="s">
        <v>323</v>
      </c>
      <c r="Z105" s="3">
        <v>19</v>
      </c>
      <c r="AA105" t="s">
        <v>2316</v>
      </c>
      <c r="AB105" t="s">
        <v>2384</v>
      </c>
      <c r="AC105" t="s">
        <v>61</v>
      </c>
      <c r="AD105" t="s">
        <v>61</v>
      </c>
      <c r="AE105" t="s">
        <v>2385</v>
      </c>
      <c r="AF105" t="s">
        <v>63</v>
      </c>
      <c r="AH105">
        <v>0</v>
      </c>
      <c r="AI105" s="2">
        <v>45056</v>
      </c>
      <c r="AJ105" t="s">
        <v>64</v>
      </c>
      <c r="AK105" t="s">
        <v>64</v>
      </c>
      <c r="AL105" t="s">
        <v>2386</v>
      </c>
      <c r="AM105" t="s">
        <v>2382</v>
      </c>
      <c r="AN105" s="3">
        <v>52.9</v>
      </c>
      <c r="AO105" t="s">
        <v>2384</v>
      </c>
      <c r="AP105" t="s">
        <v>64</v>
      </c>
      <c r="AQ105" t="s">
        <v>2385</v>
      </c>
      <c r="AR105">
        <v>926</v>
      </c>
      <c r="AS105" t="s">
        <v>66</v>
      </c>
    </row>
    <row r="106" spans="1:45" ht="16" x14ac:dyDescent="0.2">
      <c r="A106">
        <v>2434</v>
      </c>
      <c r="B106">
        <v>2434</v>
      </c>
      <c r="C106" s="2">
        <v>45061</v>
      </c>
      <c r="D106" t="s">
        <v>1748</v>
      </c>
      <c r="E106" t="s">
        <v>2392</v>
      </c>
      <c r="F106" s="3">
        <v>17.89</v>
      </c>
      <c r="G106" t="s">
        <v>47</v>
      </c>
      <c r="H106" s="3">
        <v>0</v>
      </c>
      <c r="I106" t="s">
        <v>48</v>
      </c>
      <c r="J106">
        <v>2558</v>
      </c>
      <c r="K106" t="s">
        <v>49</v>
      </c>
      <c r="L106" t="s">
        <v>50</v>
      </c>
      <c r="M106" t="s">
        <v>51</v>
      </c>
      <c r="N106">
        <v>940</v>
      </c>
      <c r="O106" t="s">
        <v>52</v>
      </c>
      <c r="P106" t="s">
        <v>53</v>
      </c>
      <c r="T106" t="s">
        <v>2393</v>
      </c>
      <c r="U106" t="s">
        <v>2394</v>
      </c>
      <c r="V106" t="s">
        <v>1738</v>
      </c>
      <c r="W106" t="s">
        <v>56</v>
      </c>
      <c r="X106" t="s">
        <v>2395</v>
      </c>
      <c r="Y106" t="s">
        <v>2396</v>
      </c>
      <c r="Z106" s="3">
        <v>0</v>
      </c>
      <c r="AA106" t="s">
        <v>2397</v>
      </c>
      <c r="AB106" t="s">
        <v>2398</v>
      </c>
      <c r="AC106" t="s">
        <v>61</v>
      </c>
      <c r="AD106" t="s">
        <v>61</v>
      </c>
      <c r="AE106" t="s">
        <v>2399</v>
      </c>
      <c r="AF106" t="s">
        <v>63</v>
      </c>
      <c r="AH106">
        <v>0</v>
      </c>
      <c r="AI106" s="2">
        <v>45061</v>
      </c>
      <c r="AJ106" t="s">
        <v>64</v>
      </c>
      <c r="AK106" t="s">
        <v>64</v>
      </c>
      <c r="AL106" t="s">
        <v>2400</v>
      </c>
      <c r="AM106" t="s">
        <v>2394</v>
      </c>
      <c r="AN106" s="3">
        <v>280.64999999999998</v>
      </c>
      <c r="AO106" t="s">
        <v>2398</v>
      </c>
      <c r="AP106" t="s">
        <v>64</v>
      </c>
      <c r="AQ106" t="s">
        <v>2399</v>
      </c>
      <c r="AR106">
        <v>930</v>
      </c>
      <c r="AS106" t="s">
        <v>66</v>
      </c>
    </row>
    <row r="107" spans="1:45" ht="16" x14ac:dyDescent="0.2">
      <c r="A107">
        <v>2435</v>
      </c>
      <c r="B107">
        <v>2435</v>
      </c>
      <c r="C107" s="2">
        <v>45061</v>
      </c>
      <c r="D107" t="s">
        <v>1936</v>
      </c>
      <c r="E107" t="s">
        <v>2401</v>
      </c>
      <c r="F107" s="3">
        <v>95.62</v>
      </c>
      <c r="G107" t="s">
        <v>47</v>
      </c>
      <c r="H107" s="3">
        <v>0</v>
      </c>
      <c r="I107" t="s">
        <v>48</v>
      </c>
      <c r="J107">
        <v>2558</v>
      </c>
      <c r="K107" t="s">
        <v>49</v>
      </c>
      <c r="L107" t="s">
        <v>50</v>
      </c>
      <c r="M107" t="s">
        <v>51</v>
      </c>
      <c r="N107">
        <v>940</v>
      </c>
      <c r="O107" t="s">
        <v>52</v>
      </c>
      <c r="P107" t="s">
        <v>53</v>
      </c>
      <c r="T107" t="s">
        <v>2393</v>
      </c>
      <c r="U107" t="s">
        <v>2394</v>
      </c>
      <c r="V107" t="s">
        <v>1738</v>
      </c>
      <c r="W107" t="s">
        <v>56</v>
      </c>
      <c r="X107" t="s">
        <v>2395</v>
      </c>
      <c r="Y107" t="s">
        <v>2396</v>
      </c>
      <c r="Z107" s="3">
        <v>0</v>
      </c>
      <c r="AA107" t="s">
        <v>2397</v>
      </c>
      <c r="AB107" t="s">
        <v>2398</v>
      </c>
      <c r="AC107" t="s">
        <v>61</v>
      </c>
      <c r="AD107" t="s">
        <v>61</v>
      </c>
      <c r="AE107" t="s">
        <v>2399</v>
      </c>
      <c r="AF107" t="s">
        <v>63</v>
      </c>
      <c r="AH107">
        <v>0</v>
      </c>
      <c r="AI107" s="2">
        <v>45061</v>
      </c>
      <c r="AJ107" t="s">
        <v>64</v>
      </c>
      <c r="AK107" t="s">
        <v>64</v>
      </c>
      <c r="AL107" t="s">
        <v>2400</v>
      </c>
      <c r="AM107" t="s">
        <v>2394</v>
      </c>
      <c r="AN107" s="3">
        <v>280.64999999999998</v>
      </c>
      <c r="AO107" t="s">
        <v>2398</v>
      </c>
      <c r="AP107" t="s">
        <v>64</v>
      </c>
      <c r="AQ107" t="s">
        <v>2399</v>
      </c>
      <c r="AR107">
        <v>930</v>
      </c>
      <c r="AS107" t="s">
        <v>66</v>
      </c>
    </row>
    <row r="108" spans="1:45" ht="16" x14ac:dyDescent="0.2">
      <c r="A108">
        <v>2436</v>
      </c>
      <c r="B108">
        <v>2436</v>
      </c>
      <c r="C108" s="2">
        <v>45061</v>
      </c>
      <c r="D108" t="s">
        <v>1934</v>
      </c>
      <c r="E108" t="s">
        <v>2402</v>
      </c>
      <c r="F108" s="3">
        <v>96.63</v>
      </c>
      <c r="G108" t="s">
        <v>47</v>
      </c>
      <c r="H108" s="3">
        <v>0</v>
      </c>
      <c r="I108" t="s">
        <v>48</v>
      </c>
      <c r="J108">
        <v>2558</v>
      </c>
      <c r="K108" t="s">
        <v>49</v>
      </c>
      <c r="L108" t="s">
        <v>50</v>
      </c>
      <c r="M108" t="s">
        <v>51</v>
      </c>
      <c r="N108">
        <v>940</v>
      </c>
      <c r="O108" t="s">
        <v>52</v>
      </c>
      <c r="P108" t="s">
        <v>53</v>
      </c>
      <c r="T108" t="s">
        <v>2393</v>
      </c>
      <c r="U108" t="s">
        <v>2394</v>
      </c>
      <c r="V108" t="s">
        <v>1738</v>
      </c>
      <c r="W108" t="s">
        <v>56</v>
      </c>
      <c r="X108" t="s">
        <v>2395</v>
      </c>
      <c r="Y108" t="s">
        <v>2396</v>
      </c>
      <c r="Z108" s="3">
        <v>0</v>
      </c>
      <c r="AA108" t="s">
        <v>2397</v>
      </c>
      <c r="AB108" t="s">
        <v>2398</v>
      </c>
      <c r="AC108" t="s">
        <v>61</v>
      </c>
      <c r="AD108" t="s">
        <v>61</v>
      </c>
      <c r="AE108" t="s">
        <v>2399</v>
      </c>
      <c r="AF108" t="s">
        <v>63</v>
      </c>
      <c r="AH108">
        <v>0</v>
      </c>
      <c r="AI108" s="2">
        <v>45061</v>
      </c>
      <c r="AJ108" t="s">
        <v>64</v>
      </c>
      <c r="AK108" t="s">
        <v>64</v>
      </c>
      <c r="AL108" t="s">
        <v>2400</v>
      </c>
      <c r="AM108" t="s">
        <v>2394</v>
      </c>
      <c r="AN108" s="3">
        <v>280.64999999999998</v>
      </c>
      <c r="AO108" t="s">
        <v>2398</v>
      </c>
      <c r="AP108" t="s">
        <v>64</v>
      </c>
      <c r="AQ108" t="s">
        <v>2399</v>
      </c>
      <c r="AR108">
        <v>930</v>
      </c>
      <c r="AS108" t="s">
        <v>66</v>
      </c>
    </row>
    <row r="109" spans="1:45" ht="16" x14ac:dyDescent="0.2">
      <c r="A109">
        <v>2437</v>
      </c>
      <c r="B109">
        <v>2437</v>
      </c>
      <c r="C109" s="2">
        <v>45061</v>
      </c>
      <c r="D109" t="s">
        <v>1935</v>
      </c>
      <c r="E109" t="s">
        <v>2403</v>
      </c>
      <c r="F109" s="3">
        <v>54.71</v>
      </c>
      <c r="G109" t="s">
        <v>47</v>
      </c>
      <c r="H109" s="3">
        <v>0</v>
      </c>
      <c r="I109" t="s">
        <v>48</v>
      </c>
      <c r="J109">
        <v>2558</v>
      </c>
      <c r="K109" t="s">
        <v>49</v>
      </c>
      <c r="L109" t="s">
        <v>50</v>
      </c>
      <c r="M109" t="s">
        <v>51</v>
      </c>
      <c r="N109">
        <v>940</v>
      </c>
      <c r="O109" t="s">
        <v>52</v>
      </c>
      <c r="P109" t="s">
        <v>53</v>
      </c>
      <c r="T109" t="s">
        <v>2393</v>
      </c>
      <c r="U109" t="s">
        <v>2394</v>
      </c>
      <c r="V109" t="s">
        <v>1738</v>
      </c>
      <c r="W109" t="s">
        <v>56</v>
      </c>
      <c r="X109" t="s">
        <v>2395</v>
      </c>
      <c r="Y109" t="s">
        <v>2396</v>
      </c>
      <c r="Z109" s="3">
        <v>0</v>
      </c>
      <c r="AA109" t="s">
        <v>2397</v>
      </c>
      <c r="AB109" t="s">
        <v>2398</v>
      </c>
      <c r="AC109" t="s">
        <v>61</v>
      </c>
      <c r="AD109" t="s">
        <v>61</v>
      </c>
      <c r="AE109" t="s">
        <v>2399</v>
      </c>
      <c r="AF109" t="s">
        <v>63</v>
      </c>
      <c r="AH109">
        <v>0</v>
      </c>
      <c r="AI109" s="2">
        <v>45061</v>
      </c>
      <c r="AJ109" t="s">
        <v>64</v>
      </c>
      <c r="AK109" t="s">
        <v>64</v>
      </c>
      <c r="AL109" t="s">
        <v>2400</v>
      </c>
      <c r="AM109" t="s">
        <v>2394</v>
      </c>
      <c r="AN109" s="3">
        <v>280.64999999999998</v>
      </c>
      <c r="AO109" t="s">
        <v>2398</v>
      </c>
      <c r="AP109" t="s">
        <v>64</v>
      </c>
      <c r="AQ109" t="s">
        <v>2399</v>
      </c>
      <c r="AR109">
        <v>930</v>
      </c>
      <c r="AS109" t="s">
        <v>66</v>
      </c>
    </row>
    <row r="110" spans="1:45" ht="16" x14ac:dyDescent="0.2">
      <c r="A110">
        <v>2442</v>
      </c>
      <c r="B110">
        <v>2442</v>
      </c>
      <c r="C110" s="2">
        <v>45061</v>
      </c>
      <c r="D110" t="s">
        <v>1748</v>
      </c>
      <c r="E110" t="s">
        <v>2408</v>
      </c>
      <c r="F110" s="3">
        <v>17.89</v>
      </c>
      <c r="G110" t="s">
        <v>47</v>
      </c>
      <c r="H110" s="3">
        <v>0</v>
      </c>
      <c r="I110" t="s">
        <v>48</v>
      </c>
      <c r="J110">
        <v>2558</v>
      </c>
      <c r="K110" t="s">
        <v>49</v>
      </c>
      <c r="L110" t="s">
        <v>50</v>
      </c>
      <c r="M110" t="s">
        <v>51</v>
      </c>
      <c r="N110">
        <v>940</v>
      </c>
      <c r="O110" t="s">
        <v>52</v>
      </c>
      <c r="P110" t="s">
        <v>53</v>
      </c>
      <c r="T110" t="s">
        <v>2393</v>
      </c>
      <c r="U110" t="s">
        <v>2409</v>
      </c>
      <c r="V110" t="s">
        <v>1728</v>
      </c>
      <c r="W110" t="s">
        <v>56</v>
      </c>
      <c r="X110" t="s">
        <v>2410</v>
      </c>
      <c r="Y110" t="s">
        <v>2396</v>
      </c>
      <c r="Z110" s="3">
        <v>0</v>
      </c>
      <c r="AA110" t="s">
        <v>2397</v>
      </c>
      <c r="AB110" t="s">
        <v>2411</v>
      </c>
      <c r="AC110" t="s">
        <v>61</v>
      </c>
      <c r="AD110" t="s">
        <v>61</v>
      </c>
      <c r="AE110" t="s">
        <v>2412</v>
      </c>
      <c r="AF110" t="s">
        <v>63</v>
      </c>
      <c r="AH110">
        <v>0</v>
      </c>
      <c r="AI110" s="2">
        <v>45061</v>
      </c>
      <c r="AJ110" t="s">
        <v>64</v>
      </c>
      <c r="AK110" t="s">
        <v>64</v>
      </c>
      <c r="AL110" t="s">
        <v>2413</v>
      </c>
      <c r="AM110" t="s">
        <v>2409</v>
      </c>
      <c r="AN110" s="3">
        <v>280.64999999999998</v>
      </c>
      <c r="AO110" t="s">
        <v>2411</v>
      </c>
      <c r="AP110" t="s">
        <v>64</v>
      </c>
      <c r="AQ110" t="s">
        <v>2412</v>
      </c>
      <c r="AR110">
        <v>929</v>
      </c>
      <c r="AS110" t="s">
        <v>66</v>
      </c>
    </row>
    <row r="111" spans="1:45" ht="16" x14ac:dyDescent="0.2">
      <c r="A111">
        <v>2423</v>
      </c>
      <c r="B111">
        <v>2423</v>
      </c>
      <c r="C111" s="2">
        <v>45068</v>
      </c>
      <c r="D111" t="s">
        <v>1761</v>
      </c>
      <c r="E111" t="s">
        <v>2032</v>
      </c>
      <c r="F111" s="3">
        <v>22.24</v>
      </c>
      <c r="G111" t="s">
        <v>47</v>
      </c>
      <c r="H111" s="3">
        <v>0</v>
      </c>
      <c r="I111" t="s">
        <v>48</v>
      </c>
      <c r="J111">
        <v>2720</v>
      </c>
      <c r="K111" t="s">
        <v>49</v>
      </c>
      <c r="L111" t="s">
        <v>50</v>
      </c>
      <c r="M111" t="s">
        <v>51</v>
      </c>
      <c r="N111">
        <v>942</v>
      </c>
      <c r="O111" t="s">
        <v>52</v>
      </c>
      <c r="P111" t="s">
        <v>53</v>
      </c>
      <c r="T111" t="s">
        <v>2416</v>
      </c>
      <c r="U111" t="s">
        <v>2417</v>
      </c>
      <c r="V111" t="s">
        <v>1705</v>
      </c>
      <c r="W111" t="s">
        <v>56</v>
      </c>
      <c r="X111" t="s">
        <v>2418</v>
      </c>
      <c r="Y111" t="s">
        <v>2036</v>
      </c>
      <c r="Z111" s="3">
        <v>19</v>
      </c>
      <c r="AA111" t="s">
        <v>2419</v>
      </c>
      <c r="AB111" t="s">
        <v>2420</v>
      </c>
      <c r="AC111" t="s">
        <v>61</v>
      </c>
      <c r="AD111" t="s">
        <v>61</v>
      </c>
      <c r="AE111" t="s">
        <v>2421</v>
      </c>
      <c r="AF111" t="s">
        <v>63</v>
      </c>
      <c r="AH111">
        <v>0</v>
      </c>
      <c r="AI111" s="2">
        <v>45068</v>
      </c>
      <c r="AJ111" t="s">
        <v>64</v>
      </c>
      <c r="AK111" t="s">
        <v>64</v>
      </c>
      <c r="AL111" t="s">
        <v>2422</v>
      </c>
      <c r="AM111" t="s">
        <v>2417</v>
      </c>
      <c r="AN111" s="3">
        <v>22.24</v>
      </c>
      <c r="AO111" t="s">
        <v>2420</v>
      </c>
      <c r="AP111" t="s">
        <v>64</v>
      </c>
      <c r="AQ111" t="s">
        <v>2421</v>
      </c>
      <c r="AR111">
        <v>941</v>
      </c>
      <c r="AS111" t="s">
        <v>66</v>
      </c>
    </row>
    <row r="112" spans="1:45" ht="16" x14ac:dyDescent="0.2">
      <c r="A112">
        <v>2445</v>
      </c>
      <c r="B112">
        <v>2445</v>
      </c>
      <c r="C112" s="2">
        <v>45068</v>
      </c>
      <c r="D112" t="s">
        <v>1761</v>
      </c>
      <c r="E112" t="s">
        <v>2423</v>
      </c>
      <c r="F112" s="3">
        <v>20.89</v>
      </c>
      <c r="G112" t="s">
        <v>47</v>
      </c>
      <c r="H112" s="3">
        <v>0</v>
      </c>
      <c r="I112" t="s">
        <v>48</v>
      </c>
      <c r="J112">
        <v>2900</v>
      </c>
      <c r="K112" t="s">
        <v>49</v>
      </c>
      <c r="L112" t="s">
        <v>50</v>
      </c>
      <c r="M112" t="s">
        <v>51</v>
      </c>
      <c r="N112">
        <v>940</v>
      </c>
      <c r="O112" t="s">
        <v>52</v>
      </c>
      <c r="P112" t="s">
        <v>53</v>
      </c>
      <c r="T112" t="s">
        <v>2424</v>
      </c>
      <c r="U112" t="s">
        <v>2425</v>
      </c>
      <c r="V112" t="s">
        <v>1747</v>
      </c>
      <c r="W112" t="s">
        <v>56</v>
      </c>
      <c r="X112" t="s">
        <v>2426</v>
      </c>
      <c r="Y112" t="s">
        <v>1475</v>
      </c>
      <c r="Z112" s="3">
        <v>19</v>
      </c>
      <c r="AA112" t="s">
        <v>2427</v>
      </c>
      <c r="AB112" t="s">
        <v>2428</v>
      </c>
      <c r="AC112" t="s">
        <v>61</v>
      </c>
      <c r="AD112" t="s">
        <v>61</v>
      </c>
      <c r="AE112" t="s">
        <v>2429</v>
      </c>
      <c r="AF112" t="s">
        <v>63</v>
      </c>
      <c r="AH112">
        <v>0</v>
      </c>
      <c r="AI112" s="2">
        <v>45068</v>
      </c>
      <c r="AJ112" t="s">
        <v>64</v>
      </c>
      <c r="AK112" t="s">
        <v>64</v>
      </c>
      <c r="AL112" t="s">
        <v>2430</v>
      </c>
      <c r="AM112" t="s">
        <v>2425</v>
      </c>
      <c r="AN112" s="3">
        <v>20.89</v>
      </c>
      <c r="AO112" t="s">
        <v>2428</v>
      </c>
      <c r="AP112" t="s">
        <v>64</v>
      </c>
      <c r="AQ112" t="s">
        <v>2429</v>
      </c>
      <c r="AR112">
        <v>937</v>
      </c>
      <c r="AS112" t="s">
        <v>66</v>
      </c>
    </row>
    <row r="113" spans="1:45" ht="16" x14ac:dyDescent="0.2">
      <c r="A113">
        <v>2428</v>
      </c>
      <c r="B113">
        <v>2428</v>
      </c>
      <c r="C113" s="2">
        <v>45069</v>
      </c>
      <c r="D113" t="s">
        <v>1761</v>
      </c>
      <c r="E113" t="s">
        <v>2445</v>
      </c>
      <c r="F113" s="3">
        <v>4.99</v>
      </c>
      <c r="G113" t="s">
        <v>47</v>
      </c>
      <c r="H113" s="3">
        <v>0</v>
      </c>
      <c r="I113" t="s">
        <v>48</v>
      </c>
      <c r="J113">
        <v>2720</v>
      </c>
      <c r="K113" t="s">
        <v>49</v>
      </c>
      <c r="L113" t="s">
        <v>50</v>
      </c>
      <c r="M113" t="s">
        <v>51</v>
      </c>
      <c r="N113">
        <v>942</v>
      </c>
      <c r="O113" t="s">
        <v>52</v>
      </c>
      <c r="P113" t="s">
        <v>53</v>
      </c>
      <c r="T113" t="s">
        <v>1043</v>
      </c>
      <c r="U113" t="s">
        <v>2446</v>
      </c>
      <c r="V113" t="s">
        <v>1670</v>
      </c>
      <c r="W113" t="s">
        <v>56</v>
      </c>
      <c r="X113" t="s">
        <v>2447</v>
      </c>
      <c r="Y113" t="s">
        <v>953</v>
      </c>
      <c r="Z113" s="3">
        <v>19</v>
      </c>
      <c r="AA113" t="s">
        <v>1046</v>
      </c>
      <c r="AB113" t="s">
        <v>2448</v>
      </c>
      <c r="AC113" t="s">
        <v>61</v>
      </c>
      <c r="AD113" t="s">
        <v>61</v>
      </c>
      <c r="AE113" t="s">
        <v>2449</v>
      </c>
      <c r="AF113" t="s">
        <v>63</v>
      </c>
      <c r="AH113">
        <v>0</v>
      </c>
      <c r="AI113" s="2">
        <v>45069</v>
      </c>
      <c r="AJ113" t="s">
        <v>64</v>
      </c>
      <c r="AK113" t="s">
        <v>64</v>
      </c>
      <c r="AL113" t="s">
        <v>2450</v>
      </c>
      <c r="AM113" t="s">
        <v>2446</v>
      </c>
      <c r="AN113" s="3">
        <v>4.99</v>
      </c>
      <c r="AO113" t="s">
        <v>2448</v>
      </c>
      <c r="AP113" t="s">
        <v>64</v>
      </c>
      <c r="AQ113" t="s">
        <v>2449</v>
      </c>
      <c r="AR113">
        <v>942</v>
      </c>
      <c r="AS113" t="s">
        <v>66</v>
      </c>
    </row>
    <row r="114" spans="1:45" ht="16" x14ac:dyDescent="0.2">
      <c r="A114">
        <v>2446</v>
      </c>
      <c r="B114">
        <v>2446</v>
      </c>
      <c r="C114" s="2">
        <v>45069</v>
      </c>
      <c r="D114" t="s">
        <v>1761</v>
      </c>
      <c r="E114" t="s">
        <v>2453</v>
      </c>
      <c r="F114" s="3">
        <v>12.49</v>
      </c>
      <c r="G114" t="s">
        <v>47</v>
      </c>
      <c r="H114" s="3">
        <v>0</v>
      </c>
      <c r="I114" t="s">
        <v>48</v>
      </c>
      <c r="J114">
        <v>2900</v>
      </c>
      <c r="K114" t="s">
        <v>49</v>
      </c>
      <c r="L114" t="s">
        <v>50</v>
      </c>
      <c r="M114" t="s">
        <v>51</v>
      </c>
      <c r="N114">
        <v>940</v>
      </c>
      <c r="O114" t="s">
        <v>52</v>
      </c>
      <c r="P114" t="s">
        <v>53</v>
      </c>
      <c r="T114" t="s">
        <v>2454</v>
      </c>
      <c r="U114" t="s">
        <v>2455</v>
      </c>
      <c r="V114" t="s">
        <v>1770</v>
      </c>
      <c r="W114" t="s">
        <v>56</v>
      </c>
      <c r="X114" t="s">
        <v>2456</v>
      </c>
      <c r="Y114" t="s">
        <v>2457</v>
      </c>
      <c r="Z114" s="3">
        <v>19</v>
      </c>
      <c r="AA114" t="s">
        <v>2458</v>
      </c>
      <c r="AB114" t="s">
        <v>2428</v>
      </c>
      <c r="AC114" t="s">
        <v>61</v>
      </c>
      <c r="AD114" t="s">
        <v>61</v>
      </c>
      <c r="AE114" t="s">
        <v>2459</v>
      </c>
      <c r="AF114" t="s">
        <v>63</v>
      </c>
      <c r="AH114">
        <v>0</v>
      </c>
      <c r="AI114" s="2">
        <v>45069</v>
      </c>
      <c r="AJ114" t="s">
        <v>64</v>
      </c>
      <c r="AK114" t="s">
        <v>64</v>
      </c>
      <c r="AL114" t="s">
        <v>2460</v>
      </c>
      <c r="AM114" t="s">
        <v>2455</v>
      </c>
      <c r="AN114" s="3">
        <v>12.49</v>
      </c>
      <c r="AO114" t="s">
        <v>2428</v>
      </c>
      <c r="AP114" t="s">
        <v>64</v>
      </c>
      <c r="AQ114" t="s">
        <v>2459</v>
      </c>
      <c r="AR114">
        <v>933</v>
      </c>
      <c r="AS114" t="s">
        <v>66</v>
      </c>
    </row>
    <row r="115" spans="1:45" ht="16" x14ac:dyDescent="0.2">
      <c r="A115">
        <v>2447</v>
      </c>
      <c r="B115">
        <v>2447</v>
      </c>
      <c r="C115" s="2">
        <v>45069</v>
      </c>
      <c r="D115" t="s">
        <v>1761</v>
      </c>
      <c r="E115" t="s">
        <v>2461</v>
      </c>
      <c r="F115" s="3">
        <v>111.49</v>
      </c>
      <c r="G115" t="s">
        <v>47</v>
      </c>
      <c r="H115" s="3">
        <v>0</v>
      </c>
      <c r="I115" t="s">
        <v>48</v>
      </c>
      <c r="J115">
        <v>2900</v>
      </c>
      <c r="K115" t="s">
        <v>49</v>
      </c>
      <c r="L115" t="s">
        <v>50</v>
      </c>
      <c r="M115" t="s">
        <v>51</v>
      </c>
      <c r="N115">
        <v>940</v>
      </c>
      <c r="O115" t="s">
        <v>52</v>
      </c>
      <c r="P115" t="s">
        <v>53</v>
      </c>
      <c r="T115" t="s">
        <v>2462</v>
      </c>
      <c r="U115" t="s">
        <v>2463</v>
      </c>
      <c r="V115" t="s">
        <v>1760</v>
      </c>
      <c r="W115" t="s">
        <v>56</v>
      </c>
      <c r="X115" t="s">
        <v>2464</v>
      </c>
      <c r="Y115" t="s">
        <v>1475</v>
      </c>
      <c r="Z115" s="3">
        <v>19</v>
      </c>
      <c r="AA115" t="s">
        <v>2465</v>
      </c>
      <c r="AB115" t="s">
        <v>2466</v>
      </c>
      <c r="AC115" t="s">
        <v>61</v>
      </c>
      <c r="AD115" t="s">
        <v>61</v>
      </c>
      <c r="AE115" t="s">
        <v>2467</v>
      </c>
      <c r="AF115" t="s">
        <v>63</v>
      </c>
      <c r="AH115">
        <v>0</v>
      </c>
      <c r="AI115" s="2">
        <v>45069</v>
      </c>
      <c r="AJ115" t="s">
        <v>64</v>
      </c>
      <c r="AK115" t="s">
        <v>64</v>
      </c>
      <c r="AL115" t="s">
        <v>2468</v>
      </c>
      <c r="AM115" t="s">
        <v>2463</v>
      </c>
      <c r="AN115" s="3">
        <v>111.49</v>
      </c>
      <c r="AO115" t="s">
        <v>2466</v>
      </c>
      <c r="AP115" t="s">
        <v>64</v>
      </c>
      <c r="AQ115" t="s">
        <v>2467</v>
      </c>
      <c r="AR115">
        <v>934</v>
      </c>
      <c r="AS115" t="s">
        <v>66</v>
      </c>
    </row>
    <row r="116" spans="1:45" ht="16" x14ac:dyDescent="0.2">
      <c r="A116">
        <v>2416</v>
      </c>
      <c r="B116">
        <v>2416</v>
      </c>
      <c r="C116" s="2">
        <v>45069</v>
      </c>
      <c r="D116" t="s">
        <v>1814</v>
      </c>
      <c r="E116" t="s">
        <v>2057</v>
      </c>
      <c r="F116" s="3">
        <v>22.23</v>
      </c>
      <c r="G116" t="s">
        <v>47</v>
      </c>
      <c r="H116" s="3">
        <v>0</v>
      </c>
      <c r="I116" t="s">
        <v>48</v>
      </c>
      <c r="J116">
        <v>2710</v>
      </c>
      <c r="K116" t="s">
        <v>49</v>
      </c>
      <c r="L116" t="s">
        <v>50</v>
      </c>
      <c r="M116" t="s">
        <v>51</v>
      </c>
      <c r="N116">
        <v>940</v>
      </c>
      <c r="O116" t="s">
        <v>52</v>
      </c>
      <c r="P116" t="s">
        <v>53</v>
      </c>
      <c r="T116" t="s">
        <v>2469</v>
      </c>
      <c r="U116" t="s">
        <v>2470</v>
      </c>
      <c r="V116" t="s">
        <v>1779</v>
      </c>
      <c r="W116" t="s">
        <v>56</v>
      </c>
      <c r="X116" t="s">
        <v>2471</v>
      </c>
      <c r="Y116" t="s">
        <v>2061</v>
      </c>
      <c r="Z116" s="3">
        <v>19</v>
      </c>
      <c r="AA116" t="s">
        <v>2472</v>
      </c>
      <c r="AB116" t="s">
        <v>2448</v>
      </c>
      <c r="AC116" t="s">
        <v>61</v>
      </c>
      <c r="AD116" t="s">
        <v>61</v>
      </c>
      <c r="AE116" t="s">
        <v>2473</v>
      </c>
      <c r="AF116" t="s">
        <v>63</v>
      </c>
      <c r="AH116">
        <v>0</v>
      </c>
      <c r="AI116" s="2">
        <v>45069</v>
      </c>
      <c r="AJ116" t="s">
        <v>64</v>
      </c>
      <c r="AK116" t="s">
        <v>64</v>
      </c>
      <c r="AL116" t="s">
        <v>2474</v>
      </c>
      <c r="AM116" t="s">
        <v>2470</v>
      </c>
      <c r="AN116" s="3">
        <v>22.23</v>
      </c>
      <c r="AO116" t="s">
        <v>2448</v>
      </c>
      <c r="AP116" t="s">
        <v>64</v>
      </c>
      <c r="AQ116" t="s">
        <v>2473</v>
      </c>
      <c r="AR116">
        <v>932</v>
      </c>
      <c r="AS116" t="s">
        <v>66</v>
      </c>
    </row>
    <row r="117" spans="1:45" ht="16" x14ac:dyDescent="0.2">
      <c r="A117">
        <v>2455</v>
      </c>
      <c r="B117">
        <v>2455</v>
      </c>
      <c r="C117" s="2">
        <v>45071</v>
      </c>
      <c r="D117" t="s">
        <v>1761</v>
      </c>
      <c r="E117" t="s">
        <v>2475</v>
      </c>
      <c r="F117" s="3">
        <v>69.09</v>
      </c>
      <c r="G117" t="s">
        <v>47</v>
      </c>
      <c r="H117" s="3">
        <v>0</v>
      </c>
      <c r="I117" t="s">
        <v>48</v>
      </c>
      <c r="J117">
        <v>2900</v>
      </c>
      <c r="K117" t="s">
        <v>49</v>
      </c>
      <c r="L117" t="s">
        <v>50</v>
      </c>
      <c r="M117" t="s">
        <v>51</v>
      </c>
      <c r="N117">
        <v>940</v>
      </c>
      <c r="O117" t="s">
        <v>52</v>
      </c>
      <c r="P117" t="s">
        <v>53</v>
      </c>
      <c r="T117" t="s">
        <v>2476</v>
      </c>
      <c r="U117" t="s">
        <v>2477</v>
      </c>
      <c r="V117" t="s">
        <v>1662</v>
      </c>
      <c r="W117" t="s">
        <v>56</v>
      </c>
      <c r="X117" t="s">
        <v>2478</v>
      </c>
      <c r="Y117" t="s">
        <v>1428</v>
      </c>
      <c r="Z117" s="3">
        <v>19</v>
      </c>
      <c r="AA117" t="s">
        <v>2479</v>
      </c>
      <c r="AB117" t="s">
        <v>2480</v>
      </c>
      <c r="AC117" t="s">
        <v>61</v>
      </c>
      <c r="AD117" t="s">
        <v>61</v>
      </c>
      <c r="AE117" t="s">
        <v>2481</v>
      </c>
      <c r="AF117" t="s">
        <v>63</v>
      </c>
      <c r="AH117">
        <v>0</v>
      </c>
      <c r="AI117" s="2">
        <v>45071</v>
      </c>
      <c r="AJ117" t="s">
        <v>64</v>
      </c>
      <c r="AK117" t="s">
        <v>64</v>
      </c>
      <c r="AL117" t="s">
        <v>2482</v>
      </c>
      <c r="AM117" t="s">
        <v>2477</v>
      </c>
      <c r="AN117" s="3">
        <v>69.09</v>
      </c>
      <c r="AO117" t="s">
        <v>2480</v>
      </c>
      <c r="AP117" t="s">
        <v>64</v>
      </c>
      <c r="AQ117" t="s">
        <v>2481</v>
      </c>
      <c r="AR117">
        <v>944</v>
      </c>
      <c r="AS117" t="s">
        <v>66</v>
      </c>
    </row>
    <row r="118" spans="1:45" ht="16" x14ac:dyDescent="0.2">
      <c r="A118">
        <v>2407</v>
      </c>
      <c r="B118">
        <v>2407</v>
      </c>
      <c r="C118" s="2">
        <v>45077</v>
      </c>
      <c r="D118" t="s">
        <v>1934</v>
      </c>
      <c r="E118" t="s">
        <v>2502</v>
      </c>
      <c r="F118" s="3">
        <v>2847.87</v>
      </c>
      <c r="G118" t="s">
        <v>47</v>
      </c>
      <c r="H118" s="3">
        <v>0</v>
      </c>
      <c r="I118" t="s">
        <v>104</v>
      </c>
      <c r="J118">
        <v>2551</v>
      </c>
      <c r="K118" t="s">
        <v>49</v>
      </c>
      <c r="L118" t="s">
        <v>50</v>
      </c>
      <c r="M118" t="s">
        <v>51</v>
      </c>
      <c r="N118">
        <v>1730</v>
      </c>
      <c r="O118" t="s">
        <v>52</v>
      </c>
      <c r="P118" t="s">
        <v>203</v>
      </c>
      <c r="T118" t="s">
        <v>64</v>
      </c>
      <c r="Z118" s="3"/>
      <c r="AF118" t="s">
        <v>63</v>
      </c>
      <c r="AH118">
        <v>0</v>
      </c>
      <c r="AI118" s="2">
        <v>45077</v>
      </c>
      <c r="AJ118" t="s">
        <v>64</v>
      </c>
      <c r="AK118" t="s">
        <v>64</v>
      </c>
      <c r="AL118" t="s">
        <v>64</v>
      </c>
      <c r="AN118" s="3"/>
      <c r="AP118" t="s">
        <v>64</v>
      </c>
      <c r="AR118" t="s">
        <v>64</v>
      </c>
      <c r="AS118" t="s">
        <v>66</v>
      </c>
    </row>
    <row r="119" spans="1:45" ht="16" x14ac:dyDescent="0.2">
      <c r="A119">
        <v>2408</v>
      </c>
      <c r="B119">
        <v>2408</v>
      </c>
      <c r="C119" s="2">
        <v>45077</v>
      </c>
      <c r="D119" t="s">
        <v>1935</v>
      </c>
      <c r="E119" t="s">
        <v>2502</v>
      </c>
      <c r="F119" s="3">
        <v>2158.59</v>
      </c>
      <c r="G119" t="s">
        <v>47</v>
      </c>
      <c r="H119" s="3">
        <v>0</v>
      </c>
      <c r="I119" t="s">
        <v>104</v>
      </c>
      <c r="J119">
        <v>2551</v>
      </c>
      <c r="K119" t="s">
        <v>49</v>
      </c>
      <c r="L119" t="s">
        <v>50</v>
      </c>
      <c r="M119" t="s">
        <v>51</v>
      </c>
      <c r="N119">
        <v>1730</v>
      </c>
      <c r="O119" t="s">
        <v>52</v>
      </c>
      <c r="P119" t="s">
        <v>203</v>
      </c>
      <c r="T119" t="s">
        <v>64</v>
      </c>
      <c r="Z119" s="3"/>
      <c r="AF119" t="s">
        <v>63</v>
      </c>
      <c r="AH119">
        <v>0</v>
      </c>
      <c r="AI119" s="2">
        <v>45077</v>
      </c>
      <c r="AJ119" t="s">
        <v>64</v>
      </c>
      <c r="AK119" t="s">
        <v>64</v>
      </c>
      <c r="AL119" t="s">
        <v>64</v>
      </c>
      <c r="AN119" s="3"/>
      <c r="AP119" t="s">
        <v>64</v>
      </c>
      <c r="AR119" t="s">
        <v>64</v>
      </c>
      <c r="AS119" t="s">
        <v>66</v>
      </c>
    </row>
    <row r="120" spans="1:45" ht="16" x14ac:dyDescent="0.2">
      <c r="A120">
        <v>2412</v>
      </c>
      <c r="B120">
        <v>2412</v>
      </c>
      <c r="C120" s="2">
        <v>45077</v>
      </c>
      <c r="D120" t="s">
        <v>1936</v>
      </c>
      <c r="E120" t="s">
        <v>2502</v>
      </c>
      <c r="F120" s="3">
        <v>2988.56</v>
      </c>
      <c r="G120" t="s">
        <v>47</v>
      </c>
      <c r="H120" s="3">
        <v>0</v>
      </c>
      <c r="I120" t="s">
        <v>104</v>
      </c>
      <c r="J120">
        <v>2551</v>
      </c>
      <c r="K120" t="s">
        <v>49</v>
      </c>
      <c r="L120" t="s">
        <v>50</v>
      </c>
      <c r="M120" t="s">
        <v>51</v>
      </c>
      <c r="N120">
        <v>1730</v>
      </c>
      <c r="O120" t="s">
        <v>52</v>
      </c>
      <c r="P120" t="s">
        <v>203</v>
      </c>
      <c r="T120" t="s">
        <v>64</v>
      </c>
      <c r="Z120" s="3"/>
      <c r="AF120" t="s">
        <v>63</v>
      </c>
      <c r="AH120">
        <v>0</v>
      </c>
      <c r="AI120" s="2">
        <v>45077</v>
      </c>
      <c r="AJ120" t="s">
        <v>64</v>
      </c>
      <c r="AK120" t="s">
        <v>64</v>
      </c>
      <c r="AL120" t="s">
        <v>64</v>
      </c>
      <c r="AN120" s="3"/>
      <c r="AP120" t="s">
        <v>64</v>
      </c>
      <c r="AR120" t="s">
        <v>64</v>
      </c>
      <c r="AS120" t="s">
        <v>66</v>
      </c>
    </row>
    <row r="121" spans="1:45" ht="16" x14ac:dyDescent="0.2">
      <c r="A121">
        <v>2413</v>
      </c>
      <c r="B121">
        <v>2413</v>
      </c>
      <c r="C121" s="2">
        <v>45077</v>
      </c>
      <c r="D121" t="s">
        <v>1936</v>
      </c>
      <c r="E121" t="s">
        <v>204</v>
      </c>
      <c r="F121" s="3">
        <v>695.28</v>
      </c>
      <c r="G121" t="s">
        <v>47</v>
      </c>
      <c r="H121" s="3">
        <v>0</v>
      </c>
      <c r="I121" t="s">
        <v>104</v>
      </c>
      <c r="J121">
        <v>2555</v>
      </c>
      <c r="K121" t="s">
        <v>49</v>
      </c>
      <c r="L121" t="s">
        <v>50</v>
      </c>
      <c r="M121" t="s">
        <v>51</v>
      </c>
      <c r="N121">
        <v>1730</v>
      </c>
      <c r="O121" t="s">
        <v>52</v>
      </c>
      <c r="P121" t="s">
        <v>203</v>
      </c>
      <c r="T121" t="s">
        <v>64</v>
      </c>
      <c r="Z121" s="3"/>
      <c r="AF121" t="s">
        <v>63</v>
      </c>
      <c r="AH121">
        <v>0</v>
      </c>
      <c r="AI121" s="2">
        <v>45077</v>
      </c>
      <c r="AJ121" t="s">
        <v>64</v>
      </c>
      <c r="AK121" t="s">
        <v>64</v>
      </c>
      <c r="AL121" t="s">
        <v>64</v>
      </c>
      <c r="AN121" s="3"/>
      <c r="AP121" t="s">
        <v>64</v>
      </c>
      <c r="AR121" t="s">
        <v>64</v>
      </c>
      <c r="AS121" t="s">
        <v>66</v>
      </c>
    </row>
    <row r="122" spans="1:45" ht="16" x14ac:dyDescent="0.2">
      <c r="A122">
        <v>2414</v>
      </c>
      <c r="B122">
        <v>2414</v>
      </c>
      <c r="C122" s="2">
        <v>45077</v>
      </c>
      <c r="D122" t="s">
        <v>1934</v>
      </c>
      <c r="E122" t="s">
        <v>204</v>
      </c>
      <c r="F122" s="3">
        <v>662.55</v>
      </c>
      <c r="G122" t="s">
        <v>47</v>
      </c>
      <c r="H122" s="3">
        <v>0</v>
      </c>
      <c r="I122" t="s">
        <v>104</v>
      </c>
      <c r="J122">
        <v>2555</v>
      </c>
      <c r="K122" t="s">
        <v>49</v>
      </c>
      <c r="L122" t="s">
        <v>50</v>
      </c>
      <c r="M122" t="s">
        <v>51</v>
      </c>
      <c r="N122">
        <v>1730</v>
      </c>
      <c r="O122" t="s">
        <v>52</v>
      </c>
      <c r="P122" t="s">
        <v>203</v>
      </c>
      <c r="T122" t="s">
        <v>64</v>
      </c>
      <c r="Z122" s="3"/>
      <c r="AF122" t="s">
        <v>63</v>
      </c>
      <c r="AH122">
        <v>0</v>
      </c>
      <c r="AI122" s="2">
        <v>45077</v>
      </c>
      <c r="AJ122" t="s">
        <v>64</v>
      </c>
      <c r="AK122" t="s">
        <v>64</v>
      </c>
      <c r="AL122" t="s">
        <v>64</v>
      </c>
      <c r="AN122" s="3"/>
      <c r="AP122" t="s">
        <v>64</v>
      </c>
      <c r="AR122" t="s">
        <v>64</v>
      </c>
      <c r="AS122" t="s">
        <v>66</v>
      </c>
    </row>
    <row r="123" spans="1:45" ht="16" x14ac:dyDescent="0.2">
      <c r="A123">
        <v>2415</v>
      </c>
      <c r="B123">
        <v>2415</v>
      </c>
      <c r="C123" s="2">
        <v>45077</v>
      </c>
      <c r="D123" t="s">
        <v>1935</v>
      </c>
      <c r="E123" t="s">
        <v>204</v>
      </c>
      <c r="F123" s="3">
        <v>511.49</v>
      </c>
      <c r="G123" t="s">
        <v>47</v>
      </c>
      <c r="H123" s="3">
        <v>0</v>
      </c>
      <c r="I123" t="s">
        <v>104</v>
      </c>
      <c r="J123">
        <v>2555</v>
      </c>
      <c r="K123" t="s">
        <v>49</v>
      </c>
      <c r="L123" t="s">
        <v>50</v>
      </c>
      <c r="M123" t="s">
        <v>51</v>
      </c>
      <c r="N123">
        <v>1730</v>
      </c>
      <c r="O123" t="s">
        <v>52</v>
      </c>
      <c r="P123" t="s">
        <v>203</v>
      </c>
      <c r="T123" t="s">
        <v>64</v>
      </c>
      <c r="Z123" s="3"/>
      <c r="AF123" t="s">
        <v>63</v>
      </c>
      <c r="AH123">
        <v>0</v>
      </c>
      <c r="AI123" s="2">
        <v>45077</v>
      </c>
      <c r="AJ123" t="s">
        <v>64</v>
      </c>
      <c r="AK123" t="s">
        <v>64</v>
      </c>
      <c r="AL123" t="s">
        <v>64</v>
      </c>
      <c r="AN123" s="3"/>
      <c r="AP123" t="s">
        <v>64</v>
      </c>
      <c r="AR123" t="s">
        <v>64</v>
      </c>
      <c r="AS123" t="s">
        <v>66</v>
      </c>
    </row>
    <row r="124" spans="1:45" ht="16" x14ac:dyDescent="0.2">
      <c r="A124">
        <v>2459</v>
      </c>
      <c r="B124">
        <v>2459</v>
      </c>
      <c r="C124" s="2">
        <v>45077</v>
      </c>
      <c r="D124" t="s">
        <v>1748</v>
      </c>
      <c r="E124" t="s">
        <v>147</v>
      </c>
      <c r="F124" s="3">
        <v>4.78</v>
      </c>
      <c r="G124" t="s">
        <v>47</v>
      </c>
      <c r="H124" s="3">
        <v>0</v>
      </c>
      <c r="I124" t="s">
        <v>48</v>
      </c>
      <c r="J124">
        <v>2705</v>
      </c>
      <c r="K124" t="s">
        <v>49</v>
      </c>
      <c r="L124" t="s">
        <v>50</v>
      </c>
      <c r="M124" t="s">
        <v>51</v>
      </c>
      <c r="N124">
        <v>940</v>
      </c>
      <c r="O124" t="s">
        <v>52</v>
      </c>
      <c r="P124" t="s">
        <v>53</v>
      </c>
      <c r="T124" t="s">
        <v>792</v>
      </c>
      <c r="U124" t="s">
        <v>2503</v>
      </c>
      <c r="Z124" s="3"/>
      <c r="AF124" t="s">
        <v>63</v>
      </c>
      <c r="AH124">
        <v>0</v>
      </c>
      <c r="AI124" s="2">
        <v>45077</v>
      </c>
      <c r="AJ124" t="s">
        <v>64</v>
      </c>
      <c r="AK124" t="s">
        <v>64</v>
      </c>
      <c r="AL124" t="s">
        <v>2504</v>
      </c>
      <c r="AM124" t="s">
        <v>2503</v>
      </c>
      <c r="AN124" s="3"/>
      <c r="AP124" t="s">
        <v>64</v>
      </c>
      <c r="AR124">
        <v>951</v>
      </c>
      <c r="AS124" t="s">
        <v>66</v>
      </c>
    </row>
    <row r="125" spans="1:45" ht="16" x14ac:dyDescent="0.2">
      <c r="A125">
        <v>2490</v>
      </c>
      <c r="B125">
        <v>2490</v>
      </c>
      <c r="C125" s="2">
        <v>45079</v>
      </c>
      <c r="D125" t="s">
        <v>1748</v>
      </c>
      <c r="E125" t="s">
        <v>2507</v>
      </c>
      <c r="F125" s="3">
        <v>2.7</v>
      </c>
      <c r="G125" t="s">
        <v>47</v>
      </c>
      <c r="H125" s="3">
        <v>0</v>
      </c>
      <c r="I125" t="s">
        <v>48</v>
      </c>
      <c r="J125">
        <v>2702</v>
      </c>
      <c r="K125" t="s">
        <v>49</v>
      </c>
      <c r="L125" t="s">
        <v>50</v>
      </c>
      <c r="M125" t="s">
        <v>51</v>
      </c>
      <c r="N125">
        <v>940</v>
      </c>
      <c r="O125" t="s">
        <v>52</v>
      </c>
      <c r="P125" t="s">
        <v>53</v>
      </c>
      <c r="T125" t="s">
        <v>2508</v>
      </c>
      <c r="U125" t="s">
        <v>2509</v>
      </c>
      <c r="V125" t="s">
        <v>1781</v>
      </c>
      <c r="W125" t="s">
        <v>56</v>
      </c>
      <c r="X125" t="s">
        <v>2510</v>
      </c>
      <c r="Y125" t="s">
        <v>2511</v>
      </c>
      <c r="Z125" s="3">
        <v>19</v>
      </c>
      <c r="AA125" t="s">
        <v>2512</v>
      </c>
      <c r="AB125" t="s">
        <v>2513</v>
      </c>
      <c r="AC125" t="s">
        <v>61</v>
      </c>
      <c r="AD125" t="s">
        <v>61</v>
      </c>
      <c r="AE125" t="s">
        <v>2514</v>
      </c>
      <c r="AF125" t="s">
        <v>63</v>
      </c>
      <c r="AH125">
        <v>0</v>
      </c>
      <c r="AI125" s="2">
        <v>45079</v>
      </c>
      <c r="AJ125" t="s">
        <v>64</v>
      </c>
      <c r="AK125" t="s">
        <v>64</v>
      </c>
      <c r="AL125" t="s">
        <v>2515</v>
      </c>
      <c r="AM125" t="s">
        <v>2509</v>
      </c>
      <c r="AN125" s="3">
        <v>2.7</v>
      </c>
      <c r="AO125" t="s">
        <v>2513</v>
      </c>
      <c r="AP125" t="s">
        <v>64</v>
      </c>
      <c r="AQ125" t="s">
        <v>2514</v>
      </c>
      <c r="AR125">
        <v>953</v>
      </c>
      <c r="AS125" t="s">
        <v>66</v>
      </c>
    </row>
    <row r="126" spans="1:45" ht="16" x14ac:dyDescent="0.2">
      <c r="A126">
        <v>2462</v>
      </c>
      <c r="B126">
        <v>2462</v>
      </c>
      <c r="C126" s="2">
        <v>45083</v>
      </c>
      <c r="D126" t="s">
        <v>1748</v>
      </c>
      <c r="E126" t="s">
        <v>2371</v>
      </c>
      <c r="F126" s="3">
        <v>46.41</v>
      </c>
      <c r="G126" t="s">
        <v>47</v>
      </c>
      <c r="H126" s="3">
        <v>0</v>
      </c>
      <c r="I126" t="s">
        <v>48</v>
      </c>
      <c r="J126">
        <v>2663</v>
      </c>
      <c r="K126" t="s">
        <v>49</v>
      </c>
      <c r="L126" t="s">
        <v>50</v>
      </c>
      <c r="M126" t="s">
        <v>51</v>
      </c>
      <c r="N126">
        <v>940</v>
      </c>
      <c r="O126" t="s">
        <v>52</v>
      </c>
      <c r="P126" t="s">
        <v>53</v>
      </c>
      <c r="T126" t="s">
        <v>2516</v>
      </c>
      <c r="U126" t="s">
        <v>2517</v>
      </c>
      <c r="V126" t="s">
        <v>1787</v>
      </c>
      <c r="W126" t="s">
        <v>56</v>
      </c>
      <c r="X126" t="s">
        <v>2518</v>
      </c>
      <c r="Y126" t="s">
        <v>2375</v>
      </c>
      <c r="Z126" s="3">
        <v>19</v>
      </c>
      <c r="AA126" t="s">
        <v>2519</v>
      </c>
      <c r="AB126" t="s">
        <v>2520</v>
      </c>
      <c r="AC126" t="s">
        <v>61</v>
      </c>
      <c r="AD126" t="s">
        <v>61</v>
      </c>
      <c r="AE126" t="s">
        <v>2521</v>
      </c>
      <c r="AF126" t="s">
        <v>63</v>
      </c>
      <c r="AH126">
        <v>0</v>
      </c>
      <c r="AI126" s="2">
        <v>45083</v>
      </c>
      <c r="AJ126" t="s">
        <v>64</v>
      </c>
      <c r="AK126" t="s">
        <v>64</v>
      </c>
      <c r="AL126" t="s">
        <v>2522</v>
      </c>
      <c r="AM126" t="s">
        <v>2517</v>
      </c>
      <c r="AN126" s="3">
        <v>46.41</v>
      </c>
      <c r="AO126" t="s">
        <v>2520</v>
      </c>
      <c r="AP126" t="s">
        <v>64</v>
      </c>
      <c r="AQ126" t="s">
        <v>2521</v>
      </c>
      <c r="AR126">
        <v>954</v>
      </c>
      <c r="AS126" t="s">
        <v>66</v>
      </c>
    </row>
    <row r="127" spans="1:45" ht="16" x14ac:dyDescent="0.2">
      <c r="A127">
        <v>2470</v>
      </c>
      <c r="B127">
        <v>2470</v>
      </c>
      <c r="C127" s="2">
        <v>45086</v>
      </c>
      <c r="D127" t="s">
        <v>1782</v>
      </c>
      <c r="E127" t="s">
        <v>287</v>
      </c>
      <c r="F127" s="3">
        <v>95.2</v>
      </c>
      <c r="G127" t="s">
        <v>47</v>
      </c>
      <c r="H127" s="3">
        <v>0</v>
      </c>
      <c r="I127" t="s">
        <v>48</v>
      </c>
      <c r="J127">
        <v>2894</v>
      </c>
      <c r="K127" t="s">
        <v>49</v>
      </c>
      <c r="L127" t="s">
        <v>50</v>
      </c>
      <c r="M127" t="s">
        <v>51</v>
      </c>
      <c r="N127">
        <v>940</v>
      </c>
      <c r="O127" t="s">
        <v>52</v>
      </c>
      <c r="P127" t="s">
        <v>53</v>
      </c>
      <c r="T127" t="s">
        <v>288</v>
      </c>
      <c r="U127" t="s">
        <v>2523</v>
      </c>
      <c r="V127" t="s">
        <v>1804</v>
      </c>
      <c r="W127" t="s">
        <v>56</v>
      </c>
      <c r="X127" t="s">
        <v>2524</v>
      </c>
      <c r="Y127" t="s">
        <v>291</v>
      </c>
      <c r="Z127" s="3">
        <v>19</v>
      </c>
      <c r="AA127" t="s">
        <v>292</v>
      </c>
      <c r="AB127" t="s">
        <v>2525</v>
      </c>
      <c r="AC127" t="s">
        <v>61</v>
      </c>
      <c r="AD127" t="s">
        <v>61</v>
      </c>
      <c r="AE127" t="s">
        <v>2526</v>
      </c>
      <c r="AF127" t="s">
        <v>63</v>
      </c>
      <c r="AH127">
        <v>0</v>
      </c>
      <c r="AI127" s="2">
        <v>45086</v>
      </c>
      <c r="AJ127" t="s">
        <v>64</v>
      </c>
      <c r="AK127" t="s">
        <v>64</v>
      </c>
      <c r="AL127" t="s">
        <v>2527</v>
      </c>
      <c r="AM127" t="s">
        <v>2523</v>
      </c>
      <c r="AN127" s="3">
        <v>95.2</v>
      </c>
      <c r="AO127" t="s">
        <v>2525</v>
      </c>
      <c r="AP127" t="s">
        <v>64</v>
      </c>
      <c r="AQ127" t="s">
        <v>2526</v>
      </c>
      <c r="AR127">
        <v>955</v>
      </c>
      <c r="AS127" t="s">
        <v>66</v>
      </c>
    </row>
    <row r="128" spans="1:45" ht="16" x14ac:dyDescent="0.2">
      <c r="A128">
        <v>2467</v>
      </c>
      <c r="B128">
        <v>2467</v>
      </c>
      <c r="C128" s="2">
        <v>45087.420659722222</v>
      </c>
      <c r="D128" t="s">
        <v>1748</v>
      </c>
      <c r="E128" t="s">
        <v>2165</v>
      </c>
      <c r="F128" s="3">
        <v>52.9</v>
      </c>
      <c r="G128" t="s">
        <v>47</v>
      </c>
      <c r="H128" s="3">
        <v>0</v>
      </c>
      <c r="I128" t="s">
        <v>48</v>
      </c>
      <c r="J128">
        <v>2900</v>
      </c>
      <c r="K128" t="s">
        <v>49</v>
      </c>
      <c r="L128" t="s">
        <v>50</v>
      </c>
      <c r="M128" t="s">
        <v>51</v>
      </c>
      <c r="N128">
        <v>941</v>
      </c>
      <c r="O128" t="s">
        <v>52</v>
      </c>
      <c r="P128" t="s">
        <v>53</v>
      </c>
      <c r="T128" t="s">
        <v>2313</v>
      </c>
      <c r="U128" t="s">
        <v>2530</v>
      </c>
      <c r="V128" t="s">
        <v>1794</v>
      </c>
      <c r="W128" t="s">
        <v>56</v>
      </c>
      <c r="X128" t="s">
        <v>2531</v>
      </c>
      <c r="Y128" t="s">
        <v>323</v>
      </c>
      <c r="Z128" s="3">
        <v>19</v>
      </c>
      <c r="AA128" t="s">
        <v>2316</v>
      </c>
      <c r="AB128" t="s">
        <v>2532</v>
      </c>
      <c r="AC128" t="s">
        <v>61</v>
      </c>
      <c r="AD128" t="s">
        <v>61</v>
      </c>
      <c r="AE128" t="s">
        <v>2533</v>
      </c>
      <c r="AF128" t="s">
        <v>63</v>
      </c>
      <c r="AH128">
        <v>0</v>
      </c>
      <c r="AI128" s="2">
        <v>45087</v>
      </c>
      <c r="AJ128" t="s">
        <v>64</v>
      </c>
      <c r="AK128" t="s">
        <v>64</v>
      </c>
      <c r="AL128" t="s">
        <v>2534</v>
      </c>
      <c r="AM128" t="s">
        <v>2530</v>
      </c>
      <c r="AN128" s="3">
        <v>52.9</v>
      </c>
      <c r="AO128" t="s">
        <v>2532</v>
      </c>
      <c r="AP128" t="s">
        <v>64</v>
      </c>
      <c r="AQ128" t="s">
        <v>2533</v>
      </c>
      <c r="AR128">
        <v>957</v>
      </c>
      <c r="AS128" t="s">
        <v>66</v>
      </c>
    </row>
    <row r="129" spans="1:45" ht="16" x14ac:dyDescent="0.2">
      <c r="A129">
        <v>2503</v>
      </c>
      <c r="B129">
        <v>2503</v>
      </c>
      <c r="C129" s="2">
        <v>45097</v>
      </c>
      <c r="D129" t="s">
        <v>1761</v>
      </c>
      <c r="E129" t="s">
        <v>2547</v>
      </c>
      <c r="F129" s="3">
        <v>210.95</v>
      </c>
      <c r="G129" t="s">
        <v>47</v>
      </c>
      <c r="H129" s="3">
        <v>0</v>
      </c>
      <c r="I129" t="s">
        <v>48</v>
      </c>
      <c r="J129">
        <v>2720</v>
      </c>
      <c r="K129" t="s">
        <v>49</v>
      </c>
      <c r="L129" t="s">
        <v>50</v>
      </c>
      <c r="M129" t="s">
        <v>51</v>
      </c>
      <c r="N129">
        <v>942</v>
      </c>
      <c r="O129" t="s">
        <v>52</v>
      </c>
      <c r="P129" t="s">
        <v>53</v>
      </c>
      <c r="T129" t="s">
        <v>2548</v>
      </c>
      <c r="U129" t="s">
        <v>2549</v>
      </c>
      <c r="V129" t="s">
        <v>1898</v>
      </c>
      <c r="W129" t="s">
        <v>56</v>
      </c>
      <c r="X129" t="s">
        <v>2550</v>
      </c>
      <c r="Y129" t="s">
        <v>2551</v>
      </c>
      <c r="Z129" s="3">
        <v>0</v>
      </c>
      <c r="AA129" t="s">
        <v>2552</v>
      </c>
      <c r="AB129" t="s">
        <v>2553</v>
      </c>
      <c r="AC129" t="s">
        <v>61</v>
      </c>
      <c r="AD129" t="s">
        <v>61</v>
      </c>
      <c r="AE129" t="s">
        <v>2554</v>
      </c>
      <c r="AF129" t="s">
        <v>63</v>
      </c>
      <c r="AH129">
        <v>0</v>
      </c>
      <c r="AI129" s="2">
        <v>45097</v>
      </c>
      <c r="AJ129" t="s">
        <v>64</v>
      </c>
      <c r="AK129" t="s">
        <v>64</v>
      </c>
      <c r="AL129" t="s">
        <v>2555</v>
      </c>
      <c r="AM129" t="s">
        <v>2549</v>
      </c>
      <c r="AN129" s="3">
        <v>210.95</v>
      </c>
      <c r="AO129" t="s">
        <v>2553</v>
      </c>
      <c r="AP129" t="s">
        <v>64</v>
      </c>
      <c r="AQ129" t="s">
        <v>2554</v>
      </c>
      <c r="AR129">
        <v>979</v>
      </c>
      <c r="AS129" t="s">
        <v>66</v>
      </c>
    </row>
    <row r="130" spans="1:45" ht="16" x14ac:dyDescent="0.2">
      <c r="A130">
        <v>2498</v>
      </c>
      <c r="B130">
        <v>2498</v>
      </c>
      <c r="C130" s="2">
        <v>45097</v>
      </c>
      <c r="D130" t="s">
        <v>1761</v>
      </c>
      <c r="E130" t="s">
        <v>2032</v>
      </c>
      <c r="F130" s="3">
        <v>22.02</v>
      </c>
      <c r="G130" t="s">
        <v>47</v>
      </c>
      <c r="H130" s="3">
        <v>0</v>
      </c>
      <c r="I130" t="s">
        <v>48</v>
      </c>
      <c r="J130">
        <v>2720</v>
      </c>
      <c r="K130" t="s">
        <v>49</v>
      </c>
      <c r="L130" t="s">
        <v>50</v>
      </c>
      <c r="M130" t="s">
        <v>51</v>
      </c>
      <c r="N130">
        <v>942</v>
      </c>
      <c r="O130" t="s">
        <v>52</v>
      </c>
      <c r="P130" t="s">
        <v>53</v>
      </c>
      <c r="T130" t="s">
        <v>2556</v>
      </c>
      <c r="U130" t="s">
        <v>2557</v>
      </c>
      <c r="V130" t="s">
        <v>1982</v>
      </c>
      <c r="W130" t="s">
        <v>56</v>
      </c>
      <c r="X130" t="s">
        <v>2558</v>
      </c>
      <c r="Y130" t="s">
        <v>2036</v>
      </c>
      <c r="Z130" s="3">
        <v>19</v>
      </c>
      <c r="AA130" t="s">
        <v>2559</v>
      </c>
      <c r="AB130" t="s">
        <v>2560</v>
      </c>
      <c r="AC130" t="s">
        <v>61</v>
      </c>
      <c r="AD130" t="s">
        <v>61</v>
      </c>
      <c r="AE130" t="s">
        <v>2561</v>
      </c>
      <c r="AF130" t="s">
        <v>63</v>
      </c>
      <c r="AH130">
        <v>0</v>
      </c>
      <c r="AI130" s="2">
        <v>45097</v>
      </c>
      <c r="AJ130" t="s">
        <v>64</v>
      </c>
      <c r="AK130" t="s">
        <v>64</v>
      </c>
      <c r="AL130" t="s">
        <v>2562</v>
      </c>
      <c r="AM130" t="s">
        <v>2557</v>
      </c>
      <c r="AN130" s="3">
        <v>22.02</v>
      </c>
      <c r="AO130" t="s">
        <v>2560</v>
      </c>
      <c r="AP130" t="s">
        <v>64</v>
      </c>
      <c r="AQ130" t="s">
        <v>2561</v>
      </c>
      <c r="AR130">
        <v>980</v>
      </c>
      <c r="AS130" t="s">
        <v>66</v>
      </c>
    </row>
    <row r="131" spans="1:45" ht="16" x14ac:dyDescent="0.2">
      <c r="A131">
        <v>2476</v>
      </c>
      <c r="B131">
        <v>2476</v>
      </c>
      <c r="C131" s="2">
        <v>45100</v>
      </c>
      <c r="D131" t="s">
        <v>1814</v>
      </c>
      <c r="E131" t="s">
        <v>2057</v>
      </c>
      <c r="F131" s="3">
        <v>21.96</v>
      </c>
      <c r="G131" t="s">
        <v>47</v>
      </c>
      <c r="H131" s="3">
        <v>0</v>
      </c>
      <c r="I131" t="s">
        <v>48</v>
      </c>
      <c r="J131">
        <v>2710</v>
      </c>
      <c r="K131" t="s">
        <v>49</v>
      </c>
      <c r="L131" t="s">
        <v>50</v>
      </c>
      <c r="M131" t="s">
        <v>51</v>
      </c>
      <c r="N131">
        <v>940</v>
      </c>
      <c r="O131" t="s">
        <v>52</v>
      </c>
      <c r="P131" t="s">
        <v>53</v>
      </c>
      <c r="T131" t="s">
        <v>2569</v>
      </c>
      <c r="U131" t="s">
        <v>2570</v>
      </c>
      <c r="V131" t="s">
        <v>1756</v>
      </c>
      <c r="W131" t="s">
        <v>56</v>
      </c>
      <c r="X131" t="s">
        <v>2571</v>
      </c>
      <c r="Y131" t="s">
        <v>2061</v>
      </c>
      <c r="Z131" s="3">
        <v>19</v>
      </c>
      <c r="AA131" t="s">
        <v>2572</v>
      </c>
      <c r="AB131" t="s">
        <v>2573</v>
      </c>
      <c r="AC131" t="s">
        <v>61</v>
      </c>
      <c r="AD131" t="s">
        <v>61</v>
      </c>
      <c r="AE131" t="s">
        <v>2574</v>
      </c>
      <c r="AF131" t="s">
        <v>63</v>
      </c>
      <c r="AH131">
        <v>0</v>
      </c>
      <c r="AI131" s="2">
        <v>45100</v>
      </c>
      <c r="AJ131" t="s">
        <v>64</v>
      </c>
      <c r="AK131" t="s">
        <v>64</v>
      </c>
      <c r="AL131" t="s">
        <v>2575</v>
      </c>
      <c r="AM131" t="s">
        <v>2570</v>
      </c>
      <c r="AN131" s="3">
        <v>21.96</v>
      </c>
      <c r="AO131" t="s">
        <v>2573</v>
      </c>
      <c r="AP131" t="s">
        <v>64</v>
      </c>
      <c r="AQ131" t="s">
        <v>2574</v>
      </c>
      <c r="AR131">
        <v>962</v>
      </c>
      <c r="AS131" t="s">
        <v>66</v>
      </c>
    </row>
    <row r="132" spans="1:45" ht="16" x14ac:dyDescent="0.2">
      <c r="A132">
        <v>2502</v>
      </c>
      <c r="B132">
        <v>2502</v>
      </c>
      <c r="C132" s="2">
        <v>45100</v>
      </c>
      <c r="D132" t="s">
        <v>1761</v>
      </c>
      <c r="E132" t="s">
        <v>2576</v>
      </c>
      <c r="F132" s="3">
        <v>12.71</v>
      </c>
      <c r="G132" t="s">
        <v>47</v>
      </c>
      <c r="H132" s="3">
        <v>0</v>
      </c>
      <c r="I132" t="s">
        <v>48</v>
      </c>
      <c r="J132">
        <v>2720</v>
      </c>
      <c r="K132" t="s">
        <v>49</v>
      </c>
      <c r="L132" t="s">
        <v>50</v>
      </c>
      <c r="M132" t="s">
        <v>51</v>
      </c>
      <c r="N132">
        <v>942</v>
      </c>
      <c r="O132" t="s">
        <v>52</v>
      </c>
      <c r="P132" t="s">
        <v>53</v>
      </c>
      <c r="T132" t="s">
        <v>2577</v>
      </c>
      <c r="U132" t="s">
        <v>2578</v>
      </c>
      <c r="V132" t="s">
        <v>1907</v>
      </c>
      <c r="W132" t="s">
        <v>56</v>
      </c>
      <c r="X132" t="s">
        <v>2579</v>
      </c>
      <c r="Y132" t="s">
        <v>953</v>
      </c>
      <c r="Z132" s="3">
        <v>19</v>
      </c>
      <c r="AA132" t="s">
        <v>2580</v>
      </c>
      <c r="AB132" t="s">
        <v>2573</v>
      </c>
      <c r="AC132" t="s">
        <v>61</v>
      </c>
      <c r="AD132" t="s">
        <v>61</v>
      </c>
      <c r="AE132" t="s">
        <v>2581</v>
      </c>
      <c r="AF132" t="s">
        <v>63</v>
      </c>
      <c r="AH132">
        <v>0</v>
      </c>
      <c r="AI132" s="2">
        <v>45100</v>
      </c>
      <c r="AJ132" t="s">
        <v>64</v>
      </c>
      <c r="AK132" t="s">
        <v>64</v>
      </c>
      <c r="AL132" t="s">
        <v>2582</v>
      </c>
      <c r="AM132" t="s">
        <v>2578</v>
      </c>
      <c r="AN132" s="3">
        <v>12.71</v>
      </c>
      <c r="AO132" t="s">
        <v>2573</v>
      </c>
      <c r="AP132" t="s">
        <v>64</v>
      </c>
      <c r="AQ132" t="s">
        <v>2581</v>
      </c>
      <c r="AR132">
        <v>982</v>
      </c>
      <c r="AS132" t="s">
        <v>66</v>
      </c>
    </row>
    <row r="133" spans="1:45" ht="16" x14ac:dyDescent="0.2">
      <c r="A133">
        <v>2484</v>
      </c>
      <c r="B133">
        <v>2484</v>
      </c>
      <c r="C133" s="2">
        <v>45105</v>
      </c>
      <c r="D133" t="s">
        <v>1782</v>
      </c>
      <c r="E133" t="s">
        <v>2602</v>
      </c>
      <c r="F133" s="3">
        <v>107.1</v>
      </c>
      <c r="G133" t="s">
        <v>47</v>
      </c>
      <c r="H133" s="3">
        <v>0</v>
      </c>
      <c r="I133" t="s">
        <v>48</v>
      </c>
      <c r="J133">
        <v>2704</v>
      </c>
      <c r="K133" t="s">
        <v>49</v>
      </c>
      <c r="L133" t="s">
        <v>50</v>
      </c>
      <c r="M133" t="s">
        <v>51</v>
      </c>
      <c r="N133">
        <v>940</v>
      </c>
      <c r="O133" t="s">
        <v>52</v>
      </c>
      <c r="P133" t="s">
        <v>53</v>
      </c>
      <c r="T133" t="s">
        <v>573</v>
      </c>
      <c r="U133" t="s">
        <v>2603</v>
      </c>
      <c r="V133" t="s">
        <v>1838</v>
      </c>
      <c r="W133" t="s">
        <v>56</v>
      </c>
      <c r="X133" t="s">
        <v>2604</v>
      </c>
      <c r="Y133" t="s">
        <v>576</v>
      </c>
      <c r="Z133" s="3">
        <v>19</v>
      </c>
      <c r="AA133" t="s">
        <v>577</v>
      </c>
      <c r="AB133" t="s">
        <v>2605</v>
      </c>
      <c r="AC133" t="s">
        <v>61</v>
      </c>
      <c r="AD133" t="s">
        <v>61</v>
      </c>
      <c r="AE133" t="s">
        <v>2606</v>
      </c>
      <c r="AF133" t="s">
        <v>63</v>
      </c>
      <c r="AH133">
        <v>0</v>
      </c>
      <c r="AI133" s="2">
        <v>45105</v>
      </c>
      <c r="AJ133" t="s">
        <v>64</v>
      </c>
      <c r="AK133" t="s">
        <v>64</v>
      </c>
      <c r="AL133" t="s">
        <v>2607</v>
      </c>
      <c r="AM133" t="s">
        <v>2603</v>
      </c>
      <c r="AN133" s="3">
        <v>107.1</v>
      </c>
      <c r="AO133" t="s">
        <v>2605</v>
      </c>
      <c r="AP133" t="s">
        <v>64</v>
      </c>
      <c r="AQ133" t="s">
        <v>2606</v>
      </c>
      <c r="AR133">
        <v>968</v>
      </c>
      <c r="AS133" t="s">
        <v>66</v>
      </c>
    </row>
    <row r="134" spans="1:45" ht="16" x14ac:dyDescent="0.2">
      <c r="A134">
        <v>2488</v>
      </c>
      <c r="B134">
        <v>2488</v>
      </c>
      <c r="C134" s="2">
        <v>45107</v>
      </c>
      <c r="D134" t="s">
        <v>2612</v>
      </c>
      <c r="E134" t="s">
        <v>2613</v>
      </c>
      <c r="F134" s="3">
        <v>30000</v>
      </c>
      <c r="G134" t="s">
        <v>47</v>
      </c>
      <c r="H134" s="3">
        <v>0</v>
      </c>
      <c r="I134" t="s">
        <v>104</v>
      </c>
      <c r="J134">
        <v>940</v>
      </c>
      <c r="K134" t="s">
        <v>52</v>
      </c>
      <c r="L134" t="s">
        <v>53</v>
      </c>
      <c r="N134">
        <v>3200</v>
      </c>
      <c r="O134" t="s">
        <v>49</v>
      </c>
      <c r="P134" t="s">
        <v>105</v>
      </c>
      <c r="Q134" t="s">
        <v>106</v>
      </c>
      <c r="T134" t="s">
        <v>2614</v>
      </c>
      <c r="U134" t="s">
        <v>2615</v>
      </c>
      <c r="V134" t="s">
        <v>1841</v>
      </c>
      <c r="W134" t="s">
        <v>56</v>
      </c>
      <c r="X134" t="s">
        <v>2616</v>
      </c>
      <c r="Y134" t="s">
        <v>2617</v>
      </c>
      <c r="Z134" s="3">
        <v>0</v>
      </c>
      <c r="AA134" t="s">
        <v>2618</v>
      </c>
      <c r="AB134" t="s">
        <v>2619</v>
      </c>
      <c r="AC134" t="s">
        <v>61</v>
      </c>
      <c r="AD134" t="s">
        <v>61</v>
      </c>
      <c r="AE134" t="s">
        <v>2620</v>
      </c>
      <c r="AF134" t="s">
        <v>63</v>
      </c>
      <c r="AH134">
        <v>0</v>
      </c>
      <c r="AI134" s="2">
        <v>45107</v>
      </c>
      <c r="AJ134" t="s">
        <v>64</v>
      </c>
      <c r="AK134" t="s">
        <v>64</v>
      </c>
      <c r="AL134" t="s">
        <v>2621</v>
      </c>
      <c r="AM134" t="s">
        <v>2615</v>
      </c>
      <c r="AN134" s="3">
        <v>30000</v>
      </c>
      <c r="AO134" t="s">
        <v>2619</v>
      </c>
      <c r="AP134" t="s">
        <v>64</v>
      </c>
      <c r="AQ134" t="s">
        <v>2620</v>
      </c>
      <c r="AR134">
        <v>971</v>
      </c>
      <c r="AS134" t="s">
        <v>66</v>
      </c>
    </row>
    <row r="135" spans="1:45" ht="16" x14ac:dyDescent="0.2">
      <c r="A135">
        <v>2486</v>
      </c>
      <c r="B135">
        <v>2486</v>
      </c>
      <c r="C135" s="2">
        <v>45107</v>
      </c>
      <c r="D135" t="s">
        <v>1748</v>
      </c>
      <c r="E135" t="s">
        <v>147</v>
      </c>
      <c r="F135" s="3">
        <v>5.18</v>
      </c>
      <c r="G135" t="s">
        <v>47</v>
      </c>
      <c r="H135" s="3">
        <v>0</v>
      </c>
      <c r="I135" t="s">
        <v>48</v>
      </c>
      <c r="J135">
        <v>2705</v>
      </c>
      <c r="K135" t="s">
        <v>49</v>
      </c>
      <c r="L135" t="s">
        <v>50</v>
      </c>
      <c r="M135" t="s">
        <v>51</v>
      </c>
      <c r="N135">
        <v>940</v>
      </c>
      <c r="O135" t="s">
        <v>52</v>
      </c>
      <c r="P135" t="s">
        <v>53</v>
      </c>
      <c r="T135" t="s">
        <v>2622</v>
      </c>
      <c r="U135" t="s">
        <v>2623</v>
      </c>
      <c r="Z135" s="3"/>
      <c r="AF135" t="s">
        <v>63</v>
      </c>
      <c r="AH135">
        <v>0</v>
      </c>
      <c r="AI135" s="2">
        <v>45107</v>
      </c>
      <c r="AJ135" t="s">
        <v>64</v>
      </c>
      <c r="AK135" t="s">
        <v>64</v>
      </c>
      <c r="AL135" t="s">
        <v>2624</v>
      </c>
      <c r="AM135" t="s">
        <v>2623</v>
      </c>
      <c r="AN135" s="3"/>
      <c r="AP135" t="s">
        <v>64</v>
      </c>
      <c r="AR135">
        <v>972</v>
      </c>
      <c r="AS135" t="s">
        <v>66</v>
      </c>
    </row>
    <row r="136" spans="1:45" ht="16" x14ac:dyDescent="0.2">
      <c r="A136">
        <v>2489</v>
      </c>
      <c r="B136">
        <v>2489</v>
      </c>
      <c r="C136" s="2">
        <v>45107</v>
      </c>
      <c r="D136" t="s">
        <v>1748</v>
      </c>
      <c r="E136" t="s">
        <v>2507</v>
      </c>
      <c r="F136" s="3">
        <v>204.29</v>
      </c>
      <c r="G136" t="s">
        <v>47</v>
      </c>
      <c r="H136" s="3">
        <v>0</v>
      </c>
      <c r="I136" t="s">
        <v>48</v>
      </c>
      <c r="J136">
        <v>2702</v>
      </c>
      <c r="K136" t="s">
        <v>49</v>
      </c>
      <c r="L136" t="s">
        <v>50</v>
      </c>
      <c r="M136" t="s">
        <v>51</v>
      </c>
      <c r="N136">
        <v>940</v>
      </c>
      <c r="O136" t="s">
        <v>52</v>
      </c>
      <c r="P136" t="s">
        <v>53</v>
      </c>
      <c r="T136" t="s">
        <v>2625</v>
      </c>
      <c r="U136" t="s">
        <v>2626</v>
      </c>
      <c r="V136" t="s">
        <v>1843</v>
      </c>
      <c r="W136" t="s">
        <v>56</v>
      </c>
      <c r="X136" t="s">
        <v>2627</v>
      </c>
      <c r="Y136" t="s">
        <v>2511</v>
      </c>
      <c r="Z136" s="3">
        <v>19</v>
      </c>
      <c r="AA136" t="s">
        <v>2628</v>
      </c>
      <c r="AB136" t="s">
        <v>2629</v>
      </c>
      <c r="AC136" t="s">
        <v>61</v>
      </c>
      <c r="AD136" t="s">
        <v>61</v>
      </c>
      <c r="AE136" t="s">
        <v>2630</v>
      </c>
      <c r="AF136" t="s">
        <v>63</v>
      </c>
      <c r="AH136">
        <v>0</v>
      </c>
      <c r="AI136" s="2">
        <v>45107</v>
      </c>
      <c r="AJ136" t="s">
        <v>64</v>
      </c>
      <c r="AK136" t="s">
        <v>64</v>
      </c>
      <c r="AL136" t="s">
        <v>2631</v>
      </c>
      <c r="AM136" t="s">
        <v>2626</v>
      </c>
      <c r="AN136" s="3">
        <v>204.29</v>
      </c>
      <c r="AO136" t="s">
        <v>2629</v>
      </c>
      <c r="AP136" t="s">
        <v>64</v>
      </c>
      <c r="AQ136" t="s">
        <v>2630</v>
      </c>
      <c r="AR136">
        <v>973</v>
      </c>
      <c r="AS136" t="s">
        <v>66</v>
      </c>
    </row>
    <row r="137" spans="1:45" ht="16" x14ac:dyDescent="0.2">
      <c r="A137">
        <v>2570</v>
      </c>
      <c r="B137">
        <v>2570</v>
      </c>
      <c r="C137" s="2">
        <v>45107</v>
      </c>
      <c r="D137" t="s">
        <v>1934</v>
      </c>
      <c r="E137" t="s">
        <v>206</v>
      </c>
      <c r="F137" s="3">
        <v>3467.87</v>
      </c>
      <c r="G137" t="s">
        <v>47</v>
      </c>
      <c r="H137" s="3">
        <v>0</v>
      </c>
      <c r="I137" t="s">
        <v>104</v>
      </c>
      <c r="J137">
        <v>2551</v>
      </c>
      <c r="K137" t="s">
        <v>49</v>
      </c>
      <c r="L137" t="s">
        <v>50</v>
      </c>
      <c r="M137" t="s">
        <v>51</v>
      </c>
      <c r="N137">
        <v>1730</v>
      </c>
      <c r="O137" t="s">
        <v>52</v>
      </c>
      <c r="P137" t="s">
        <v>203</v>
      </c>
      <c r="T137" t="s">
        <v>64</v>
      </c>
      <c r="Z137" s="3"/>
      <c r="AF137" t="s">
        <v>63</v>
      </c>
      <c r="AH137">
        <v>0</v>
      </c>
      <c r="AI137" s="2">
        <v>45107</v>
      </c>
      <c r="AJ137" t="s">
        <v>64</v>
      </c>
      <c r="AK137" t="s">
        <v>64</v>
      </c>
      <c r="AL137" t="s">
        <v>64</v>
      </c>
      <c r="AN137" s="3"/>
      <c r="AP137" t="s">
        <v>64</v>
      </c>
      <c r="AR137" t="s">
        <v>64</v>
      </c>
      <c r="AS137" t="s">
        <v>66</v>
      </c>
    </row>
    <row r="138" spans="1:45" ht="16" x14ac:dyDescent="0.2">
      <c r="A138">
        <v>2571</v>
      </c>
      <c r="B138">
        <v>2571</v>
      </c>
      <c r="C138" s="2">
        <v>45107</v>
      </c>
      <c r="D138" t="s">
        <v>1935</v>
      </c>
      <c r="E138" t="s">
        <v>206</v>
      </c>
      <c r="F138" s="3">
        <v>2778.59</v>
      </c>
      <c r="G138" t="s">
        <v>47</v>
      </c>
      <c r="H138" s="3">
        <v>0</v>
      </c>
      <c r="I138" t="s">
        <v>104</v>
      </c>
      <c r="J138">
        <v>2551</v>
      </c>
      <c r="K138" t="s">
        <v>49</v>
      </c>
      <c r="L138" t="s">
        <v>50</v>
      </c>
      <c r="M138" t="s">
        <v>51</v>
      </c>
      <c r="N138">
        <v>1730</v>
      </c>
      <c r="O138" t="s">
        <v>52</v>
      </c>
      <c r="P138" t="s">
        <v>203</v>
      </c>
      <c r="T138" t="s">
        <v>64</v>
      </c>
      <c r="Z138" s="3"/>
      <c r="AF138" t="s">
        <v>63</v>
      </c>
      <c r="AH138">
        <v>0</v>
      </c>
      <c r="AI138" s="2">
        <v>45107</v>
      </c>
      <c r="AJ138" t="s">
        <v>64</v>
      </c>
      <c r="AK138" t="s">
        <v>64</v>
      </c>
      <c r="AL138" t="s">
        <v>64</v>
      </c>
      <c r="AN138" s="3"/>
      <c r="AP138" t="s">
        <v>64</v>
      </c>
      <c r="AR138" t="s">
        <v>64</v>
      </c>
      <c r="AS138" t="s">
        <v>66</v>
      </c>
    </row>
    <row r="139" spans="1:45" ht="16" x14ac:dyDescent="0.2">
      <c r="A139">
        <v>2575</v>
      </c>
      <c r="B139">
        <v>2575</v>
      </c>
      <c r="C139" s="2">
        <v>45107</v>
      </c>
      <c r="D139" t="s">
        <v>1936</v>
      </c>
      <c r="E139" t="s">
        <v>2634</v>
      </c>
      <c r="F139" s="3">
        <v>139.46</v>
      </c>
      <c r="G139" t="s">
        <v>47</v>
      </c>
      <c r="H139" s="3">
        <v>0</v>
      </c>
      <c r="I139" t="s">
        <v>104</v>
      </c>
      <c r="J139">
        <v>1730</v>
      </c>
      <c r="K139" t="s">
        <v>52</v>
      </c>
      <c r="L139" t="s">
        <v>203</v>
      </c>
      <c r="N139">
        <v>2551</v>
      </c>
      <c r="O139" t="s">
        <v>49</v>
      </c>
      <c r="P139" t="s">
        <v>50</v>
      </c>
      <c r="Q139" t="s">
        <v>51</v>
      </c>
      <c r="T139" t="s">
        <v>64</v>
      </c>
      <c r="Z139" s="3"/>
      <c r="AF139" t="s">
        <v>63</v>
      </c>
      <c r="AH139">
        <v>0</v>
      </c>
      <c r="AI139" s="2">
        <v>45107</v>
      </c>
      <c r="AJ139" t="s">
        <v>64</v>
      </c>
      <c r="AK139" t="s">
        <v>64</v>
      </c>
      <c r="AL139" t="s">
        <v>64</v>
      </c>
      <c r="AN139" s="3"/>
      <c r="AP139" t="s">
        <v>64</v>
      </c>
      <c r="AR139" t="s">
        <v>64</v>
      </c>
      <c r="AS139" t="s">
        <v>66</v>
      </c>
    </row>
    <row r="140" spans="1:45" ht="16" x14ac:dyDescent="0.2">
      <c r="A140">
        <v>2576</v>
      </c>
      <c r="B140">
        <v>2576</v>
      </c>
      <c r="C140" s="2">
        <v>45107</v>
      </c>
      <c r="D140" t="s">
        <v>1936</v>
      </c>
      <c r="E140" t="s">
        <v>2635</v>
      </c>
      <c r="F140" s="3">
        <v>806</v>
      </c>
      <c r="G140" t="s">
        <v>47</v>
      </c>
      <c r="H140" s="3">
        <v>0</v>
      </c>
      <c r="I140" t="s">
        <v>104</v>
      </c>
      <c r="J140">
        <v>2551</v>
      </c>
      <c r="K140" t="s">
        <v>49</v>
      </c>
      <c r="L140" t="s">
        <v>50</v>
      </c>
      <c r="M140" t="s">
        <v>51</v>
      </c>
      <c r="N140">
        <v>1730</v>
      </c>
      <c r="O140" t="s">
        <v>52</v>
      </c>
      <c r="P140" t="s">
        <v>203</v>
      </c>
      <c r="T140" t="s">
        <v>64</v>
      </c>
      <c r="Z140" s="3"/>
      <c r="AF140" t="s">
        <v>63</v>
      </c>
      <c r="AH140">
        <v>0</v>
      </c>
      <c r="AI140" s="2">
        <v>45107</v>
      </c>
      <c r="AJ140" t="s">
        <v>64</v>
      </c>
      <c r="AK140" t="s">
        <v>64</v>
      </c>
      <c r="AL140" t="s">
        <v>64</v>
      </c>
      <c r="AN140" s="3"/>
      <c r="AP140" t="s">
        <v>64</v>
      </c>
      <c r="AR140" t="s">
        <v>64</v>
      </c>
      <c r="AS140" t="s">
        <v>66</v>
      </c>
    </row>
    <row r="141" spans="1:45" ht="16" x14ac:dyDescent="0.2">
      <c r="A141">
        <v>2577</v>
      </c>
      <c r="B141">
        <v>2577</v>
      </c>
      <c r="C141" s="2">
        <v>45107</v>
      </c>
      <c r="D141" t="s">
        <v>1936</v>
      </c>
      <c r="E141" t="s">
        <v>206</v>
      </c>
      <c r="F141" s="3">
        <v>2988.56</v>
      </c>
      <c r="G141" t="s">
        <v>47</v>
      </c>
      <c r="H141" s="3">
        <v>0</v>
      </c>
      <c r="I141" t="s">
        <v>104</v>
      </c>
      <c r="J141">
        <v>2551</v>
      </c>
      <c r="K141" t="s">
        <v>49</v>
      </c>
      <c r="L141" t="s">
        <v>50</v>
      </c>
      <c r="M141" t="s">
        <v>51</v>
      </c>
      <c r="N141">
        <v>1730</v>
      </c>
      <c r="O141" t="s">
        <v>52</v>
      </c>
      <c r="P141" t="s">
        <v>203</v>
      </c>
      <c r="T141" t="s">
        <v>64</v>
      </c>
      <c r="Z141" s="3"/>
      <c r="AF141" t="s">
        <v>63</v>
      </c>
      <c r="AH141">
        <v>0</v>
      </c>
      <c r="AI141" s="2">
        <v>45107</v>
      </c>
      <c r="AJ141" t="s">
        <v>64</v>
      </c>
      <c r="AK141" t="s">
        <v>64</v>
      </c>
      <c r="AL141" t="s">
        <v>64</v>
      </c>
      <c r="AN141" s="3"/>
      <c r="AP141" t="s">
        <v>64</v>
      </c>
      <c r="AR141" t="s">
        <v>64</v>
      </c>
      <c r="AS141" t="s">
        <v>66</v>
      </c>
    </row>
    <row r="142" spans="1:45" ht="16" x14ac:dyDescent="0.2">
      <c r="A142">
        <v>2578</v>
      </c>
      <c r="B142">
        <v>2578</v>
      </c>
      <c r="C142" s="2">
        <v>45107</v>
      </c>
      <c r="D142" t="s">
        <v>1936</v>
      </c>
      <c r="E142" t="s">
        <v>204</v>
      </c>
      <c r="F142" s="3">
        <v>695.28</v>
      </c>
      <c r="G142" t="s">
        <v>47</v>
      </c>
      <c r="H142" s="3">
        <v>0</v>
      </c>
      <c r="I142" t="s">
        <v>104</v>
      </c>
      <c r="J142">
        <v>2555</v>
      </c>
      <c r="K142" t="s">
        <v>49</v>
      </c>
      <c r="L142" t="s">
        <v>50</v>
      </c>
      <c r="M142" t="s">
        <v>51</v>
      </c>
      <c r="N142">
        <v>1730</v>
      </c>
      <c r="O142" t="s">
        <v>52</v>
      </c>
      <c r="P142" t="s">
        <v>203</v>
      </c>
      <c r="T142" t="s">
        <v>64</v>
      </c>
      <c r="Z142" s="3"/>
      <c r="AF142" t="s">
        <v>63</v>
      </c>
      <c r="AH142">
        <v>0</v>
      </c>
      <c r="AI142" s="2">
        <v>45107</v>
      </c>
      <c r="AJ142" t="s">
        <v>64</v>
      </c>
      <c r="AK142" t="s">
        <v>64</v>
      </c>
      <c r="AL142" t="s">
        <v>64</v>
      </c>
      <c r="AN142" s="3"/>
      <c r="AP142" t="s">
        <v>64</v>
      </c>
      <c r="AR142" t="s">
        <v>64</v>
      </c>
      <c r="AS142" t="s">
        <v>66</v>
      </c>
    </row>
    <row r="143" spans="1:45" ht="16" x14ac:dyDescent="0.2">
      <c r="A143">
        <v>2579</v>
      </c>
      <c r="B143">
        <v>2579</v>
      </c>
      <c r="C143" s="2">
        <v>45107</v>
      </c>
      <c r="D143" t="s">
        <v>1934</v>
      </c>
      <c r="E143" t="s">
        <v>204</v>
      </c>
      <c r="F143" s="3">
        <v>662.55</v>
      </c>
      <c r="G143" t="s">
        <v>47</v>
      </c>
      <c r="H143" s="3">
        <v>0</v>
      </c>
      <c r="I143" t="s">
        <v>104</v>
      </c>
      <c r="J143">
        <v>2555</v>
      </c>
      <c r="K143" t="s">
        <v>49</v>
      </c>
      <c r="L143" t="s">
        <v>50</v>
      </c>
      <c r="M143" t="s">
        <v>51</v>
      </c>
      <c r="N143">
        <v>1730</v>
      </c>
      <c r="O143" t="s">
        <v>52</v>
      </c>
      <c r="P143" t="s">
        <v>203</v>
      </c>
      <c r="T143" t="s">
        <v>64</v>
      </c>
      <c r="Z143" s="3"/>
      <c r="AF143" t="s">
        <v>63</v>
      </c>
      <c r="AH143">
        <v>0</v>
      </c>
      <c r="AI143" s="2">
        <v>45107</v>
      </c>
      <c r="AJ143" t="s">
        <v>64</v>
      </c>
      <c r="AK143" t="s">
        <v>64</v>
      </c>
      <c r="AL143" t="s">
        <v>64</v>
      </c>
      <c r="AN143" s="3"/>
      <c r="AP143" t="s">
        <v>64</v>
      </c>
      <c r="AR143" t="s">
        <v>64</v>
      </c>
      <c r="AS143" t="s">
        <v>66</v>
      </c>
    </row>
    <row r="144" spans="1:45" ht="16" x14ac:dyDescent="0.2">
      <c r="A144">
        <v>2580</v>
      </c>
      <c r="B144">
        <v>2580</v>
      </c>
      <c r="C144" s="2">
        <v>45107</v>
      </c>
      <c r="D144" t="s">
        <v>1935</v>
      </c>
      <c r="E144" t="s">
        <v>204</v>
      </c>
      <c r="F144" s="3">
        <v>511.49</v>
      </c>
      <c r="G144" t="s">
        <v>47</v>
      </c>
      <c r="H144" s="3">
        <v>0</v>
      </c>
      <c r="I144" t="s">
        <v>104</v>
      </c>
      <c r="J144">
        <v>2555</v>
      </c>
      <c r="K144" t="s">
        <v>49</v>
      </c>
      <c r="L144" t="s">
        <v>50</v>
      </c>
      <c r="M144" t="s">
        <v>51</v>
      </c>
      <c r="N144">
        <v>1730</v>
      </c>
      <c r="O144" t="s">
        <v>52</v>
      </c>
      <c r="P144" t="s">
        <v>203</v>
      </c>
      <c r="T144" t="s">
        <v>64</v>
      </c>
      <c r="Z144" s="3"/>
      <c r="AF144" t="s">
        <v>63</v>
      </c>
      <c r="AH144">
        <v>0</v>
      </c>
      <c r="AI144" s="2">
        <v>45107</v>
      </c>
      <c r="AJ144" t="s">
        <v>64</v>
      </c>
      <c r="AK144" t="s">
        <v>64</v>
      </c>
      <c r="AL144" t="s">
        <v>64</v>
      </c>
      <c r="AN144" s="3"/>
      <c r="AP144" t="s">
        <v>64</v>
      </c>
      <c r="AR144" t="s">
        <v>64</v>
      </c>
      <c r="AS144" t="s">
        <v>66</v>
      </c>
    </row>
    <row r="145" spans="1:45" ht="16" x14ac:dyDescent="0.2">
      <c r="A145">
        <v>3749</v>
      </c>
      <c r="B145">
        <v>3749</v>
      </c>
      <c r="C145" s="2">
        <v>45107</v>
      </c>
      <c r="D145" t="s">
        <v>1935</v>
      </c>
      <c r="E145" t="s">
        <v>2155</v>
      </c>
      <c r="F145" s="3">
        <v>43.17</v>
      </c>
      <c r="G145" t="s">
        <v>47</v>
      </c>
      <c r="H145" s="3">
        <v>0</v>
      </c>
      <c r="I145" t="s">
        <v>104</v>
      </c>
      <c r="J145">
        <v>1730</v>
      </c>
      <c r="K145" t="s">
        <v>52</v>
      </c>
      <c r="L145" t="s">
        <v>203</v>
      </c>
      <c r="N145">
        <v>2400</v>
      </c>
      <c r="O145" t="s">
        <v>49</v>
      </c>
      <c r="P145" t="s">
        <v>105</v>
      </c>
      <c r="Q145" t="s">
        <v>51</v>
      </c>
      <c r="T145" t="s">
        <v>64</v>
      </c>
      <c r="Z145" s="3"/>
      <c r="AF145" t="s">
        <v>63</v>
      </c>
      <c r="AH145">
        <v>0</v>
      </c>
      <c r="AI145" s="2">
        <v>45107</v>
      </c>
      <c r="AJ145" t="s">
        <v>64</v>
      </c>
      <c r="AK145" t="s">
        <v>64</v>
      </c>
      <c r="AL145" t="s">
        <v>64</v>
      </c>
      <c r="AN145" s="3"/>
      <c r="AP145" t="s">
        <v>64</v>
      </c>
      <c r="AR145" t="s">
        <v>64</v>
      </c>
      <c r="AS145" t="s">
        <v>66</v>
      </c>
    </row>
    <row r="146" spans="1:45" ht="16" x14ac:dyDescent="0.2">
      <c r="A146">
        <v>2492</v>
      </c>
      <c r="B146">
        <v>2492</v>
      </c>
      <c r="C146" s="2">
        <v>45112</v>
      </c>
      <c r="D146" t="s">
        <v>1814</v>
      </c>
      <c r="E146" t="s">
        <v>68</v>
      </c>
      <c r="F146" s="3">
        <v>100.39</v>
      </c>
      <c r="G146" t="s">
        <v>47</v>
      </c>
      <c r="H146" s="3">
        <v>0</v>
      </c>
      <c r="I146" t="s">
        <v>48</v>
      </c>
      <c r="J146">
        <v>2710</v>
      </c>
      <c r="K146" t="s">
        <v>49</v>
      </c>
      <c r="L146" t="s">
        <v>50</v>
      </c>
      <c r="M146" t="s">
        <v>51</v>
      </c>
      <c r="N146">
        <v>940</v>
      </c>
      <c r="O146" t="s">
        <v>52</v>
      </c>
      <c r="P146" t="s">
        <v>53</v>
      </c>
      <c r="T146" t="s">
        <v>2636</v>
      </c>
      <c r="U146" t="s">
        <v>2637</v>
      </c>
      <c r="V146" t="s">
        <v>1867</v>
      </c>
      <c r="W146" t="s">
        <v>56</v>
      </c>
      <c r="X146" t="s">
        <v>2638</v>
      </c>
      <c r="Y146" t="s">
        <v>72</v>
      </c>
      <c r="Z146" s="3">
        <v>0</v>
      </c>
      <c r="AA146" t="s">
        <v>2639</v>
      </c>
      <c r="AB146" t="s">
        <v>2640</v>
      </c>
      <c r="AC146" t="s">
        <v>61</v>
      </c>
      <c r="AD146" t="s">
        <v>61</v>
      </c>
      <c r="AE146" t="s">
        <v>2641</v>
      </c>
      <c r="AF146" t="s">
        <v>63</v>
      </c>
      <c r="AH146">
        <v>0</v>
      </c>
      <c r="AI146" s="2">
        <v>45112</v>
      </c>
      <c r="AJ146" t="s">
        <v>64</v>
      </c>
      <c r="AK146" t="s">
        <v>64</v>
      </c>
      <c r="AL146" t="s">
        <v>2642</v>
      </c>
      <c r="AM146" t="s">
        <v>2637</v>
      </c>
      <c r="AN146" s="3">
        <v>100.39</v>
      </c>
      <c r="AO146" t="s">
        <v>2640</v>
      </c>
      <c r="AP146" t="s">
        <v>64</v>
      </c>
      <c r="AQ146" t="s">
        <v>2641</v>
      </c>
      <c r="AR146">
        <v>974</v>
      </c>
      <c r="AS146" t="s">
        <v>66</v>
      </c>
    </row>
    <row r="147" spans="1:45" ht="16" x14ac:dyDescent="0.2">
      <c r="A147">
        <v>2493</v>
      </c>
      <c r="B147">
        <v>2493</v>
      </c>
      <c r="C147" s="2">
        <v>45113</v>
      </c>
      <c r="D147" t="s">
        <v>1748</v>
      </c>
      <c r="E147" t="s">
        <v>2371</v>
      </c>
      <c r="F147" s="3">
        <v>46.41</v>
      </c>
      <c r="G147" t="s">
        <v>47</v>
      </c>
      <c r="H147" s="3">
        <v>0</v>
      </c>
      <c r="I147" t="s">
        <v>48</v>
      </c>
      <c r="J147">
        <v>2663</v>
      </c>
      <c r="K147" t="s">
        <v>49</v>
      </c>
      <c r="L147" t="s">
        <v>50</v>
      </c>
      <c r="M147" t="s">
        <v>51</v>
      </c>
      <c r="N147">
        <v>940</v>
      </c>
      <c r="O147" t="s">
        <v>52</v>
      </c>
      <c r="P147" t="s">
        <v>53</v>
      </c>
      <c r="T147" t="s">
        <v>2516</v>
      </c>
      <c r="U147" t="s">
        <v>2643</v>
      </c>
      <c r="V147" t="s">
        <v>1877</v>
      </c>
      <c r="W147" t="s">
        <v>56</v>
      </c>
      <c r="X147" t="s">
        <v>2644</v>
      </c>
      <c r="Y147" t="s">
        <v>2375</v>
      </c>
      <c r="Z147" s="3">
        <v>19</v>
      </c>
      <c r="AA147" t="s">
        <v>2519</v>
      </c>
      <c r="AB147" t="s">
        <v>2645</v>
      </c>
      <c r="AC147" t="s">
        <v>61</v>
      </c>
      <c r="AD147" t="s">
        <v>61</v>
      </c>
      <c r="AE147" t="s">
        <v>2646</v>
      </c>
      <c r="AF147" t="s">
        <v>63</v>
      </c>
      <c r="AH147">
        <v>0</v>
      </c>
      <c r="AI147" s="2">
        <v>45113</v>
      </c>
      <c r="AJ147" t="s">
        <v>64</v>
      </c>
      <c r="AK147" t="s">
        <v>64</v>
      </c>
      <c r="AL147" t="s">
        <v>2647</v>
      </c>
      <c r="AM147" t="s">
        <v>2643</v>
      </c>
      <c r="AN147" s="3">
        <v>46.41</v>
      </c>
      <c r="AO147" t="s">
        <v>2645</v>
      </c>
      <c r="AP147" t="s">
        <v>64</v>
      </c>
      <c r="AQ147" t="s">
        <v>2646</v>
      </c>
      <c r="AR147">
        <v>975</v>
      </c>
      <c r="AS147" t="s">
        <v>66</v>
      </c>
    </row>
    <row r="148" spans="1:45" ht="16" x14ac:dyDescent="0.2">
      <c r="A148">
        <v>2494</v>
      </c>
      <c r="B148">
        <v>2494</v>
      </c>
      <c r="C148" s="2">
        <v>45117.43440972222</v>
      </c>
      <c r="D148" t="s">
        <v>1748</v>
      </c>
      <c r="E148" t="s">
        <v>2165</v>
      </c>
      <c r="F148" s="3">
        <v>52.9</v>
      </c>
      <c r="G148" t="s">
        <v>47</v>
      </c>
      <c r="H148" s="3">
        <v>0</v>
      </c>
      <c r="I148" t="s">
        <v>48</v>
      </c>
      <c r="J148">
        <v>2900</v>
      </c>
      <c r="K148" t="s">
        <v>49</v>
      </c>
      <c r="L148" t="s">
        <v>50</v>
      </c>
      <c r="M148" t="s">
        <v>51</v>
      </c>
      <c r="N148">
        <v>941</v>
      </c>
      <c r="O148" t="s">
        <v>52</v>
      </c>
      <c r="P148" t="s">
        <v>53</v>
      </c>
      <c r="T148" t="s">
        <v>2313</v>
      </c>
      <c r="U148" t="s">
        <v>2648</v>
      </c>
      <c r="V148" t="s">
        <v>1914</v>
      </c>
      <c r="W148" t="s">
        <v>56</v>
      </c>
      <c r="X148" t="s">
        <v>2649</v>
      </c>
      <c r="Y148" t="s">
        <v>323</v>
      </c>
      <c r="Z148" s="3">
        <v>19</v>
      </c>
      <c r="AA148" t="s">
        <v>2316</v>
      </c>
      <c r="AB148" t="s">
        <v>2650</v>
      </c>
      <c r="AC148" t="s">
        <v>61</v>
      </c>
      <c r="AD148" t="s">
        <v>61</v>
      </c>
      <c r="AE148" t="s">
        <v>2651</v>
      </c>
      <c r="AF148" t="s">
        <v>63</v>
      </c>
      <c r="AH148">
        <v>0</v>
      </c>
      <c r="AI148" s="2">
        <v>45117</v>
      </c>
      <c r="AJ148" t="s">
        <v>64</v>
      </c>
      <c r="AK148" t="s">
        <v>64</v>
      </c>
      <c r="AL148" t="s">
        <v>2652</v>
      </c>
      <c r="AM148" t="s">
        <v>2648</v>
      </c>
      <c r="AN148" s="3">
        <v>52.9</v>
      </c>
      <c r="AO148" t="s">
        <v>2650</v>
      </c>
      <c r="AP148" t="s">
        <v>64</v>
      </c>
      <c r="AQ148" t="s">
        <v>2651</v>
      </c>
      <c r="AR148">
        <v>976</v>
      </c>
      <c r="AS148" t="s">
        <v>66</v>
      </c>
    </row>
    <row r="149" spans="1:45" ht="16" x14ac:dyDescent="0.2">
      <c r="A149">
        <v>2781</v>
      </c>
      <c r="B149">
        <v>2781</v>
      </c>
      <c r="C149" s="2">
        <v>45119</v>
      </c>
      <c r="D149" t="s">
        <v>1761</v>
      </c>
      <c r="E149" t="s">
        <v>2665</v>
      </c>
      <c r="F149" s="3">
        <v>276.66000000000003</v>
      </c>
      <c r="G149" t="s">
        <v>47</v>
      </c>
      <c r="H149" s="3">
        <v>0</v>
      </c>
      <c r="I149" t="s">
        <v>48</v>
      </c>
      <c r="J149">
        <v>2722</v>
      </c>
      <c r="K149" t="s">
        <v>49</v>
      </c>
      <c r="L149" t="s">
        <v>50</v>
      </c>
      <c r="M149" t="s">
        <v>51</v>
      </c>
      <c r="N149">
        <v>561</v>
      </c>
      <c r="O149" t="s">
        <v>52</v>
      </c>
      <c r="P149" t="s">
        <v>53</v>
      </c>
      <c r="T149" t="s">
        <v>2666</v>
      </c>
      <c r="V149" t="s">
        <v>1892</v>
      </c>
      <c r="W149" t="s">
        <v>56</v>
      </c>
      <c r="X149" t="s">
        <v>2667</v>
      </c>
      <c r="Y149" t="s">
        <v>2668</v>
      </c>
      <c r="Z149" s="3">
        <v>0</v>
      </c>
      <c r="AA149" t="s">
        <v>2669</v>
      </c>
      <c r="AB149" t="s">
        <v>2640</v>
      </c>
      <c r="AC149" t="s">
        <v>61</v>
      </c>
      <c r="AD149" t="s">
        <v>61</v>
      </c>
      <c r="AE149" t="s">
        <v>2670</v>
      </c>
      <c r="AF149" t="s">
        <v>63</v>
      </c>
      <c r="AH149">
        <v>0</v>
      </c>
      <c r="AI149" s="2">
        <v>45119</v>
      </c>
      <c r="AJ149" t="s">
        <v>64</v>
      </c>
      <c r="AK149" t="s">
        <v>64</v>
      </c>
      <c r="AL149" t="s">
        <v>2671</v>
      </c>
      <c r="AN149" s="3">
        <v>276.66000000000003</v>
      </c>
      <c r="AO149" t="s">
        <v>2640</v>
      </c>
      <c r="AP149" t="s">
        <v>64</v>
      </c>
      <c r="AQ149" t="s">
        <v>2670</v>
      </c>
      <c r="AR149">
        <v>978</v>
      </c>
      <c r="AS149" t="s">
        <v>66</v>
      </c>
    </row>
    <row r="150" spans="1:45" ht="16" x14ac:dyDescent="0.2">
      <c r="A150">
        <v>2623</v>
      </c>
      <c r="B150">
        <v>2623</v>
      </c>
      <c r="C150" s="2">
        <v>45126</v>
      </c>
      <c r="D150" t="s">
        <v>1761</v>
      </c>
      <c r="E150" t="s">
        <v>2674</v>
      </c>
      <c r="F150" s="3">
        <v>30.81</v>
      </c>
      <c r="G150" t="s">
        <v>47</v>
      </c>
      <c r="H150" s="3">
        <v>0</v>
      </c>
      <c r="I150" t="s">
        <v>48</v>
      </c>
      <c r="J150">
        <v>2720</v>
      </c>
      <c r="K150" t="s">
        <v>49</v>
      </c>
      <c r="L150" t="s">
        <v>50</v>
      </c>
      <c r="M150" t="s">
        <v>51</v>
      </c>
      <c r="N150">
        <v>942</v>
      </c>
      <c r="O150" t="s">
        <v>52</v>
      </c>
      <c r="P150" t="s">
        <v>53</v>
      </c>
      <c r="T150" t="s">
        <v>2675</v>
      </c>
      <c r="U150" t="s">
        <v>2676</v>
      </c>
      <c r="V150" t="s">
        <v>2044</v>
      </c>
      <c r="W150" t="s">
        <v>56</v>
      </c>
      <c r="X150" t="s">
        <v>2677</v>
      </c>
      <c r="Y150" t="s">
        <v>2036</v>
      </c>
      <c r="Z150" s="3">
        <v>19</v>
      </c>
      <c r="AA150" t="s">
        <v>2678</v>
      </c>
      <c r="AB150" t="s">
        <v>2679</v>
      </c>
      <c r="AC150" t="s">
        <v>61</v>
      </c>
      <c r="AD150" t="s">
        <v>61</v>
      </c>
      <c r="AE150" t="s">
        <v>2680</v>
      </c>
      <c r="AF150" t="s">
        <v>63</v>
      </c>
      <c r="AH150">
        <v>0</v>
      </c>
      <c r="AI150" s="2">
        <v>45126</v>
      </c>
      <c r="AJ150" t="s">
        <v>64</v>
      </c>
      <c r="AK150" t="s">
        <v>64</v>
      </c>
      <c r="AL150" t="s">
        <v>2681</v>
      </c>
      <c r="AM150" t="s">
        <v>2676</v>
      </c>
      <c r="AN150" s="3">
        <v>30.41</v>
      </c>
      <c r="AO150" t="s">
        <v>2679</v>
      </c>
      <c r="AP150" t="s">
        <v>64</v>
      </c>
      <c r="AQ150" t="s">
        <v>2680</v>
      </c>
      <c r="AR150">
        <v>1026</v>
      </c>
      <c r="AS150" t="s">
        <v>66</v>
      </c>
    </row>
    <row r="151" spans="1:45" ht="16" x14ac:dyDescent="0.2">
      <c r="A151">
        <v>2627</v>
      </c>
      <c r="B151">
        <v>2627</v>
      </c>
      <c r="C151" s="2">
        <v>45127</v>
      </c>
      <c r="D151" t="s">
        <v>1761</v>
      </c>
      <c r="E151" t="s">
        <v>2032</v>
      </c>
      <c r="F151" s="3">
        <v>21.46</v>
      </c>
      <c r="G151" t="s">
        <v>47</v>
      </c>
      <c r="H151" s="3">
        <v>0</v>
      </c>
      <c r="I151" t="s">
        <v>48</v>
      </c>
      <c r="J151">
        <v>2720</v>
      </c>
      <c r="K151" t="s">
        <v>49</v>
      </c>
      <c r="L151" t="s">
        <v>50</v>
      </c>
      <c r="M151" t="s">
        <v>51</v>
      </c>
      <c r="N151">
        <v>942</v>
      </c>
      <c r="O151" t="s">
        <v>52</v>
      </c>
      <c r="P151" t="s">
        <v>53</v>
      </c>
      <c r="T151" t="s">
        <v>2682</v>
      </c>
      <c r="U151" t="s">
        <v>2683</v>
      </c>
      <c r="V151" t="s">
        <v>1986</v>
      </c>
      <c r="W151" t="s">
        <v>56</v>
      </c>
      <c r="X151" t="s">
        <v>2684</v>
      </c>
      <c r="Y151" t="s">
        <v>2036</v>
      </c>
      <c r="Z151" s="3">
        <v>19</v>
      </c>
      <c r="AA151" t="s">
        <v>2685</v>
      </c>
      <c r="AB151" t="s">
        <v>2686</v>
      </c>
      <c r="AC151" t="s">
        <v>61</v>
      </c>
      <c r="AD151" t="s">
        <v>61</v>
      </c>
      <c r="AE151" t="s">
        <v>2687</v>
      </c>
      <c r="AF151" t="s">
        <v>63</v>
      </c>
      <c r="AH151">
        <v>0</v>
      </c>
      <c r="AI151" s="2">
        <v>45127</v>
      </c>
      <c r="AJ151" t="s">
        <v>64</v>
      </c>
      <c r="AK151" t="s">
        <v>64</v>
      </c>
      <c r="AL151" t="s">
        <v>2688</v>
      </c>
      <c r="AM151" t="s">
        <v>2683</v>
      </c>
      <c r="AN151" s="3">
        <v>21.46</v>
      </c>
      <c r="AO151" t="s">
        <v>2686</v>
      </c>
      <c r="AP151" t="s">
        <v>64</v>
      </c>
      <c r="AQ151" t="s">
        <v>2687</v>
      </c>
      <c r="AR151">
        <v>1027</v>
      </c>
      <c r="AS151" t="s">
        <v>66</v>
      </c>
    </row>
    <row r="152" spans="1:45" ht="16" x14ac:dyDescent="0.2">
      <c r="A152">
        <v>2507</v>
      </c>
      <c r="B152">
        <v>2507</v>
      </c>
      <c r="C152" s="2">
        <v>45128</v>
      </c>
      <c r="D152" t="s">
        <v>1748</v>
      </c>
      <c r="E152" t="s">
        <v>652</v>
      </c>
      <c r="F152" s="3">
        <v>50</v>
      </c>
      <c r="G152" t="s">
        <v>47</v>
      </c>
      <c r="H152" s="3">
        <v>0</v>
      </c>
      <c r="I152" t="s">
        <v>48</v>
      </c>
      <c r="J152">
        <v>2705</v>
      </c>
      <c r="K152" t="s">
        <v>49</v>
      </c>
      <c r="L152" t="s">
        <v>50</v>
      </c>
      <c r="M152" t="s">
        <v>51</v>
      </c>
      <c r="N152">
        <v>940</v>
      </c>
      <c r="O152" t="s">
        <v>52</v>
      </c>
      <c r="P152" t="s">
        <v>53</v>
      </c>
      <c r="T152" t="s">
        <v>653</v>
      </c>
      <c r="U152" t="s">
        <v>654</v>
      </c>
      <c r="Z152" s="3"/>
      <c r="AF152" t="s">
        <v>63</v>
      </c>
      <c r="AH152">
        <v>0</v>
      </c>
      <c r="AI152" s="2">
        <v>45128</v>
      </c>
      <c r="AJ152" t="s">
        <v>64</v>
      </c>
      <c r="AK152" t="s">
        <v>64</v>
      </c>
      <c r="AL152" t="s">
        <v>2689</v>
      </c>
      <c r="AM152" t="s">
        <v>654</v>
      </c>
      <c r="AN152" s="3"/>
      <c r="AP152" t="s">
        <v>64</v>
      </c>
      <c r="AR152">
        <v>986</v>
      </c>
      <c r="AS152" t="s">
        <v>66</v>
      </c>
    </row>
    <row r="153" spans="1:45" ht="16" x14ac:dyDescent="0.2">
      <c r="A153">
        <v>2515</v>
      </c>
      <c r="B153">
        <v>2515</v>
      </c>
      <c r="C153" s="2">
        <v>45132</v>
      </c>
      <c r="D153" t="s">
        <v>1814</v>
      </c>
      <c r="E153" t="s">
        <v>2057</v>
      </c>
      <c r="F153" s="3">
        <v>21.52</v>
      </c>
      <c r="G153" t="s">
        <v>47</v>
      </c>
      <c r="H153" s="3">
        <v>0</v>
      </c>
      <c r="I153" t="s">
        <v>48</v>
      </c>
      <c r="J153">
        <v>2710</v>
      </c>
      <c r="K153" t="s">
        <v>49</v>
      </c>
      <c r="L153" t="s">
        <v>50</v>
      </c>
      <c r="M153" t="s">
        <v>51</v>
      </c>
      <c r="N153">
        <v>940</v>
      </c>
      <c r="O153" t="s">
        <v>52</v>
      </c>
      <c r="P153" t="s">
        <v>53</v>
      </c>
      <c r="T153" t="s">
        <v>2696</v>
      </c>
      <c r="U153" t="s">
        <v>2697</v>
      </c>
      <c r="V153" t="s">
        <v>1920</v>
      </c>
      <c r="W153" t="s">
        <v>56</v>
      </c>
      <c r="X153" t="s">
        <v>2698</v>
      </c>
      <c r="Y153" t="s">
        <v>2061</v>
      </c>
      <c r="Z153" s="3">
        <v>19</v>
      </c>
      <c r="AA153" t="s">
        <v>2699</v>
      </c>
      <c r="AB153" t="s">
        <v>2700</v>
      </c>
      <c r="AC153" t="s">
        <v>61</v>
      </c>
      <c r="AD153" t="s">
        <v>61</v>
      </c>
      <c r="AE153" t="s">
        <v>2701</v>
      </c>
      <c r="AF153" t="s">
        <v>63</v>
      </c>
      <c r="AH153">
        <v>0</v>
      </c>
      <c r="AI153" s="2">
        <v>45132</v>
      </c>
      <c r="AJ153" t="s">
        <v>64</v>
      </c>
      <c r="AK153" t="s">
        <v>64</v>
      </c>
      <c r="AL153" t="s">
        <v>2702</v>
      </c>
      <c r="AM153" t="s">
        <v>2697</v>
      </c>
      <c r="AN153" s="3">
        <v>21.52</v>
      </c>
      <c r="AO153" t="s">
        <v>2700</v>
      </c>
      <c r="AP153" t="s">
        <v>64</v>
      </c>
      <c r="AQ153" t="s">
        <v>2701</v>
      </c>
      <c r="AR153">
        <v>991</v>
      </c>
      <c r="AS153" t="s">
        <v>66</v>
      </c>
    </row>
    <row r="154" spans="1:45" ht="16" x14ac:dyDescent="0.2">
      <c r="A154">
        <v>2625</v>
      </c>
      <c r="B154">
        <v>2625</v>
      </c>
      <c r="C154" s="2">
        <v>45132</v>
      </c>
      <c r="D154" t="s">
        <v>1761</v>
      </c>
      <c r="E154" t="s">
        <v>2703</v>
      </c>
      <c r="F154" s="3">
        <v>6.98</v>
      </c>
      <c r="G154" t="s">
        <v>47</v>
      </c>
      <c r="H154" s="3">
        <v>0</v>
      </c>
      <c r="I154" t="s">
        <v>48</v>
      </c>
      <c r="J154">
        <v>2720</v>
      </c>
      <c r="K154" t="s">
        <v>49</v>
      </c>
      <c r="L154" t="s">
        <v>50</v>
      </c>
      <c r="M154" t="s">
        <v>51</v>
      </c>
      <c r="N154">
        <v>942</v>
      </c>
      <c r="O154" t="s">
        <v>52</v>
      </c>
      <c r="P154" t="s">
        <v>53</v>
      </c>
      <c r="T154" t="s">
        <v>2704</v>
      </c>
      <c r="U154" t="s">
        <v>2705</v>
      </c>
      <c r="V154" t="s">
        <v>1930</v>
      </c>
      <c r="W154" t="s">
        <v>56</v>
      </c>
      <c r="X154" t="s">
        <v>2706</v>
      </c>
      <c r="Y154" t="s">
        <v>953</v>
      </c>
      <c r="Z154" s="3">
        <v>19</v>
      </c>
      <c r="AA154" t="s">
        <v>2707</v>
      </c>
      <c r="AB154" t="s">
        <v>2700</v>
      </c>
      <c r="AC154" t="s">
        <v>61</v>
      </c>
      <c r="AD154" t="s">
        <v>61</v>
      </c>
      <c r="AE154" t="s">
        <v>2708</v>
      </c>
      <c r="AF154" t="s">
        <v>63</v>
      </c>
      <c r="AH154">
        <v>0</v>
      </c>
      <c r="AI154" s="2">
        <v>45132</v>
      </c>
      <c r="AJ154" t="s">
        <v>64</v>
      </c>
      <c r="AK154" t="s">
        <v>64</v>
      </c>
      <c r="AL154" t="s">
        <v>2709</v>
      </c>
      <c r="AM154" t="s">
        <v>2705</v>
      </c>
      <c r="AN154" s="3">
        <v>6.98</v>
      </c>
      <c r="AO154" t="s">
        <v>2700</v>
      </c>
      <c r="AP154" t="s">
        <v>64</v>
      </c>
      <c r="AQ154" t="s">
        <v>2708</v>
      </c>
      <c r="AR154">
        <v>1029</v>
      </c>
      <c r="AS154" t="s">
        <v>66</v>
      </c>
    </row>
    <row r="155" spans="1:45" ht="16" x14ac:dyDescent="0.2">
      <c r="A155">
        <v>2519</v>
      </c>
      <c r="B155">
        <v>2519</v>
      </c>
      <c r="C155" s="2">
        <v>45138</v>
      </c>
      <c r="D155" t="s">
        <v>1782</v>
      </c>
      <c r="E155" t="s">
        <v>287</v>
      </c>
      <c r="F155" s="3">
        <v>95.2</v>
      </c>
      <c r="G155" t="s">
        <v>47</v>
      </c>
      <c r="H155" s="3">
        <v>0</v>
      </c>
      <c r="I155" t="s">
        <v>48</v>
      </c>
      <c r="J155">
        <v>2894</v>
      </c>
      <c r="K155" t="s">
        <v>49</v>
      </c>
      <c r="L155" t="s">
        <v>50</v>
      </c>
      <c r="M155" t="s">
        <v>51</v>
      </c>
      <c r="N155">
        <v>940</v>
      </c>
      <c r="O155" t="s">
        <v>52</v>
      </c>
      <c r="P155" t="s">
        <v>53</v>
      </c>
      <c r="T155" t="s">
        <v>288</v>
      </c>
      <c r="U155" t="s">
        <v>2714</v>
      </c>
      <c r="V155" t="s">
        <v>1917</v>
      </c>
      <c r="W155" t="s">
        <v>56</v>
      </c>
      <c r="X155" t="s">
        <v>2715</v>
      </c>
      <c r="Y155" t="s">
        <v>291</v>
      </c>
      <c r="Z155" s="3">
        <v>19</v>
      </c>
      <c r="AA155" t="s">
        <v>292</v>
      </c>
      <c r="AB155" t="s">
        <v>2716</v>
      </c>
      <c r="AC155" t="s">
        <v>61</v>
      </c>
      <c r="AD155" t="s">
        <v>61</v>
      </c>
      <c r="AE155" t="s">
        <v>2717</v>
      </c>
      <c r="AF155" t="s">
        <v>63</v>
      </c>
      <c r="AH155">
        <v>0</v>
      </c>
      <c r="AI155" s="2">
        <v>45138</v>
      </c>
      <c r="AJ155" t="s">
        <v>64</v>
      </c>
      <c r="AK155" t="s">
        <v>64</v>
      </c>
      <c r="AL155" t="s">
        <v>2718</v>
      </c>
      <c r="AM155" t="s">
        <v>2714</v>
      </c>
      <c r="AN155" s="3">
        <v>95.2</v>
      </c>
      <c r="AO155" t="s">
        <v>2716</v>
      </c>
      <c r="AP155" t="s">
        <v>64</v>
      </c>
      <c r="AQ155" t="s">
        <v>2717</v>
      </c>
      <c r="AR155">
        <v>995</v>
      </c>
      <c r="AS155" t="s">
        <v>66</v>
      </c>
    </row>
    <row r="156" spans="1:45" ht="16" x14ac:dyDescent="0.2">
      <c r="A156">
        <v>2518</v>
      </c>
      <c r="B156">
        <v>2518</v>
      </c>
      <c r="C156" s="2">
        <v>45138</v>
      </c>
      <c r="D156" t="s">
        <v>1748</v>
      </c>
      <c r="E156" t="s">
        <v>147</v>
      </c>
      <c r="F156" s="3">
        <v>4.2</v>
      </c>
      <c r="G156" t="s">
        <v>47</v>
      </c>
      <c r="H156" s="3">
        <v>0</v>
      </c>
      <c r="I156" t="s">
        <v>48</v>
      </c>
      <c r="J156">
        <v>2705</v>
      </c>
      <c r="K156" t="s">
        <v>49</v>
      </c>
      <c r="L156" t="s">
        <v>50</v>
      </c>
      <c r="M156" t="s">
        <v>51</v>
      </c>
      <c r="N156">
        <v>940</v>
      </c>
      <c r="O156" t="s">
        <v>52</v>
      </c>
      <c r="P156" t="s">
        <v>53</v>
      </c>
      <c r="T156" t="s">
        <v>2719</v>
      </c>
      <c r="U156" t="s">
        <v>2720</v>
      </c>
      <c r="Z156" s="3"/>
      <c r="AF156" t="s">
        <v>63</v>
      </c>
      <c r="AH156">
        <v>0</v>
      </c>
      <c r="AI156" s="2">
        <v>45138</v>
      </c>
      <c r="AJ156" t="s">
        <v>64</v>
      </c>
      <c r="AK156" t="s">
        <v>64</v>
      </c>
      <c r="AL156" t="s">
        <v>2721</v>
      </c>
      <c r="AM156" t="s">
        <v>2720</v>
      </c>
      <c r="AN156" s="3"/>
      <c r="AP156" t="s">
        <v>64</v>
      </c>
      <c r="AR156">
        <v>994</v>
      </c>
      <c r="AS156" t="s">
        <v>66</v>
      </c>
    </row>
    <row r="157" spans="1:45" ht="16" x14ac:dyDescent="0.2">
      <c r="A157">
        <v>2585</v>
      </c>
      <c r="B157">
        <v>2585</v>
      </c>
      <c r="C157" s="2">
        <v>45138</v>
      </c>
      <c r="D157" t="s">
        <v>1934</v>
      </c>
      <c r="E157" t="s">
        <v>206</v>
      </c>
      <c r="F157" s="3">
        <v>2957.87</v>
      </c>
      <c r="G157" t="s">
        <v>47</v>
      </c>
      <c r="H157" s="3">
        <v>0</v>
      </c>
      <c r="I157" t="s">
        <v>104</v>
      </c>
      <c r="J157">
        <v>2551</v>
      </c>
      <c r="K157" t="s">
        <v>49</v>
      </c>
      <c r="L157" t="s">
        <v>50</v>
      </c>
      <c r="M157" t="s">
        <v>51</v>
      </c>
      <c r="N157">
        <v>1730</v>
      </c>
      <c r="O157" t="s">
        <v>52</v>
      </c>
      <c r="P157" t="s">
        <v>203</v>
      </c>
      <c r="T157" t="s">
        <v>64</v>
      </c>
      <c r="Z157" s="3"/>
      <c r="AF157" t="s">
        <v>63</v>
      </c>
      <c r="AH157">
        <v>0</v>
      </c>
      <c r="AI157" s="2">
        <v>45138</v>
      </c>
      <c r="AJ157" t="s">
        <v>64</v>
      </c>
      <c r="AK157" t="s">
        <v>64</v>
      </c>
      <c r="AL157" t="s">
        <v>64</v>
      </c>
      <c r="AN157" s="3"/>
      <c r="AP157" t="s">
        <v>64</v>
      </c>
      <c r="AR157" t="s">
        <v>64</v>
      </c>
      <c r="AS157" t="s">
        <v>66</v>
      </c>
    </row>
    <row r="158" spans="1:45" ht="16" x14ac:dyDescent="0.2">
      <c r="A158">
        <v>2586</v>
      </c>
      <c r="B158">
        <v>2586</v>
      </c>
      <c r="C158" s="2">
        <v>45138</v>
      </c>
      <c r="D158" t="s">
        <v>1935</v>
      </c>
      <c r="E158" t="s">
        <v>206</v>
      </c>
      <c r="F158" s="3">
        <v>2268.59</v>
      </c>
      <c r="G158" t="s">
        <v>47</v>
      </c>
      <c r="H158" s="3">
        <v>0</v>
      </c>
      <c r="I158" t="s">
        <v>104</v>
      </c>
      <c r="J158">
        <v>2551</v>
      </c>
      <c r="K158" t="s">
        <v>49</v>
      </c>
      <c r="L158" t="s">
        <v>50</v>
      </c>
      <c r="M158" t="s">
        <v>51</v>
      </c>
      <c r="N158">
        <v>1730</v>
      </c>
      <c r="O158" t="s">
        <v>52</v>
      </c>
      <c r="P158" t="s">
        <v>203</v>
      </c>
      <c r="T158" t="s">
        <v>64</v>
      </c>
      <c r="Z158" s="3"/>
      <c r="AF158" t="s">
        <v>63</v>
      </c>
      <c r="AH158">
        <v>0</v>
      </c>
      <c r="AI158" s="2">
        <v>45138</v>
      </c>
      <c r="AJ158" t="s">
        <v>64</v>
      </c>
      <c r="AK158" t="s">
        <v>64</v>
      </c>
      <c r="AL158" t="s">
        <v>64</v>
      </c>
      <c r="AN158" s="3"/>
      <c r="AP158" t="s">
        <v>64</v>
      </c>
      <c r="AR158" t="s">
        <v>64</v>
      </c>
      <c r="AS158" t="s">
        <v>66</v>
      </c>
    </row>
    <row r="159" spans="1:45" ht="16" x14ac:dyDescent="0.2">
      <c r="A159">
        <v>2588</v>
      </c>
      <c r="B159">
        <v>2588</v>
      </c>
      <c r="C159" s="2">
        <v>45138</v>
      </c>
      <c r="D159" t="s">
        <v>1936</v>
      </c>
      <c r="E159" t="s">
        <v>2635</v>
      </c>
      <c r="F159" s="3">
        <v>143</v>
      </c>
      <c r="G159" t="s">
        <v>47</v>
      </c>
      <c r="H159" s="3">
        <v>0</v>
      </c>
      <c r="I159" t="s">
        <v>104</v>
      </c>
      <c r="J159">
        <v>2551</v>
      </c>
      <c r="K159" t="s">
        <v>49</v>
      </c>
      <c r="L159" t="s">
        <v>50</v>
      </c>
      <c r="M159" t="s">
        <v>51</v>
      </c>
      <c r="N159">
        <v>1730</v>
      </c>
      <c r="O159" t="s">
        <v>52</v>
      </c>
      <c r="P159" t="s">
        <v>203</v>
      </c>
      <c r="T159" t="s">
        <v>64</v>
      </c>
      <c r="Z159" s="3"/>
      <c r="AF159" t="s">
        <v>63</v>
      </c>
      <c r="AH159">
        <v>0</v>
      </c>
      <c r="AI159" s="2">
        <v>45138</v>
      </c>
      <c r="AJ159" t="s">
        <v>64</v>
      </c>
      <c r="AK159" t="s">
        <v>64</v>
      </c>
      <c r="AL159" t="s">
        <v>64</v>
      </c>
      <c r="AN159" s="3"/>
      <c r="AP159" t="s">
        <v>64</v>
      </c>
      <c r="AR159" t="s">
        <v>64</v>
      </c>
      <c r="AS159" t="s">
        <v>66</v>
      </c>
    </row>
    <row r="160" spans="1:45" ht="16" x14ac:dyDescent="0.2">
      <c r="A160">
        <v>2589</v>
      </c>
      <c r="B160">
        <v>2589</v>
      </c>
      <c r="C160" s="2">
        <v>45138</v>
      </c>
      <c r="D160" t="s">
        <v>1936</v>
      </c>
      <c r="E160" t="s">
        <v>206</v>
      </c>
      <c r="F160" s="3">
        <v>2988.56</v>
      </c>
      <c r="G160" t="s">
        <v>47</v>
      </c>
      <c r="H160" s="3">
        <v>0</v>
      </c>
      <c r="I160" t="s">
        <v>104</v>
      </c>
      <c r="J160">
        <v>2551</v>
      </c>
      <c r="K160" t="s">
        <v>49</v>
      </c>
      <c r="L160" t="s">
        <v>50</v>
      </c>
      <c r="M160" t="s">
        <v>51</v>
      </c>
      <c r="N160">
        <v>1730</v>
      </c>
      <c r="O160" t="s">
        <v>52</v>
      </c>
      <c r="P160" t="s">
        <v>203</v>
      </c>
      <c r="T160" t="s">
        <v>64</v>
      </c>
      <c r="Z160" s="3"/>
      <c r="AF160" t="s">
        <v>63</v>
      </c>
      <c r="AH160">
        <v>0</v>
      </c>
      <c r="AI160" s="2">
        <v>45138</v>
      </c>
      <c r="AJ160" t="s">
        <v>64</v>
      </c>
      <c r="AK160" t="s">
        <v>64</v>
      </c>
      <c r="AL160" t="s">
        <v>64</v>
      </c>
      <c r="AN160" s="3"/>
      <c r="AP160" t="s">
        <v>64</v>
      </c>
      <c r="AR160" t="s">
        <v>64</v>
      </c>
      <c r="AS160" t="s">
        <v>66</v>
      </c>
    </row>
    <row r="161" spans="1:45" ht="16" x14ac:dyDescent="0.2">
      <c r="A161">
        <v>2592</v>
      </c>
      <c r="B161">
        <v>2592</v>
      </c>
      <c r="C161" s="2">
        <v>45138</v>
      </c>
      <c r="D161" t="s">
        <v>1936</v>
      </c>
      <c r="E161" t="s">
        <v>204</v>
      </c>
      <c r="F161" s="3">
        <v>700.51</v>
      </c>
      <c r="G161" t="s">
        <v>47</v>
      </c>
      <c r="H161" s="3">
        <v>0</v>
      </c>
      <c r="I161" t="s">
        <v>104</v>
      </c>
      <c r="J161">
        <v>2555</v>
      </c>
      <c r="K161" t="s">
        <v>49</v>
      </c>
      <c r="L161" t="s">
        <v>50</v>
      </c>
      <c r="M161" t="s">
        <v>51</v>
      </c>
      <c r="N161">
        <v>1730</v>
      </c>
      <c r="O161" t="s">
        <v>52</v>
      </c>
      <c r="P161" t="s">
        <v>203</v>
      </c>
      <c r="T161" t="s">
        <v>64</v>
      </c>
      <c r="Z161" s="3"/>
      <c r="AF161" t="s">
        <v>63</v>
      </c>
      <c r="AH161">
        <v>0</v>
      </c>
      <c r="AI161" s="2">
        <v>45138</v>
      </c>
      <c r="AJ161" t="s">
        <v>64</v>
      </c>
      <c r="AK161" t="s">
        <v>64</v>
      </c>
      <c r="AL161" t="s">
        <v>64</v>
      </c>
      <c r="AN161" s="3"/>
      <c r="AP161" t="s">
        <v>64</v>
      </c>
      <c r="AR161" t="s">
        <v>64</v>
      </c>
      <c r="AS161" t="s">
        <v>66</v>
      </c>
    </row>
    <row r="162" spans="1:45" ht="16" x14ac:dyDescent="0.2">
      <c r="A162">
        <v>2593</v>
      </c>
      <c r="B162">
        <v>2593</v>
      </c>
      <c r="C162" s="2">
        <v>45138</v>
      </c>
      <c r="D162" t="s">
        <v>1934</v>
      </c>
      <c r="E162" t="s">
        <v>204</v>
      </c>
      <c r="F162" s="3">
        <v>667.53</v>
      </c>
      <c r="G162" t="s">
        <v>47</v>
      </c>
      <c r="H162" s="3">
        <v>0</v>
      </c>
      <c r="I162" t="s">
        <v>104</v>
      </c>
      <c r="J162">
        <v>2555</v>
      </c>
      <c r="K162" t="s">
        <v>49</v>
      </c>
      <c r="L162" t="s">
        <v>50</v>
      </c>
      <c r="M162" t="s">
        <v>51</v>
      </c>
      <c r="N162">
        <v>1730</v>
      </c>
      <c r="O162" t="s">
        <v>52</v>
      </c>
      <c r="P162" t="s">
        <v>203</v>
      </c>
      <c r="T162" t="s">
        <v>64</v>
      </c>
      <c r="Z162" s="3"/>
      <c r="AF162" t="s">
        <v>63</v>
      </c>
      <c r="AH162">
        <v>0</v>
      </c>
      <c r="AI162" s="2">
        <v>45138</v>
      </c>
      <c r="AJ162" t="s">
        <v>64</v>
      </c>
      <c r="AK162" t="s">
        <v>64</v>
      </c>
      <c r="AL162" t="s">
        <v>64</v>
      </c>
      <c r="AN162" s="3"/>
      <c r="AP162" t="s">
        <v>64</v>
      </c>
      <c r="AR162" t="s">
        <v>64</v>
      </c>
      <c r="AS162" t="s">
        <v>66</v>
      </c>
    </row>
    <row r="163" spans="1:45" ht="16" x14ac:dyDescent="0.2">
      <c r="A163">
        <v>2594</v>
      </c>
      <c r="B163">
        <v>2594</v>
      </c>
      <c r="C163" s="2">
        <v>45138</v>
      </c>
      <c r="D163" t="s">
        <v>1935</v>
      </c>
      <c r="E163" t="s">
        <v>204</v>
      </c>
      <c r="F163" s="3">
        <v>515.27</v>
      </c>
      <c r="G163" t="s">
        <v>47</v>
      </c>
      <c r="H163" s="3">
        <v>0</v>
      </c>
      <c r="I163" t="s">
        <v>104</v>
      </c>
      <c r="J163">
        <v>2555</v>
      </c>
      <c r="K163" t="s">
        <v>49</v>
      </c>
      <c r="L163" t="s">
        <v>50</v>
      </c>
      <c r="M163" t="s">
        <v>51</v>
      </c>
      <c r="N163">
        <v>1730</v>
      </c>
      <c r="O163" t="s">
        <v>52</v>
      </c>
      <c r="P163" t="s">
        <v>203</v>
      </c>
      <c r="T163" t="s">
        <v>64</v>
      </c>
      <c r="Z163" s="3"/>
      <c r="AF163" t="s">
        <v>63</v>
      </c>
      <c r="AH163">
        <v>0</v>
      </c>
      <c r="AI163" s="2">
        <v>45138</v>
      </c>
      <c r="AJ163" t="s">
        <v>64</v>
      </c>
      <c r="AK163" t="s">
        <v>64</v>
      </c>
      <c r="AL163" t="s">
        <v>64</v>
      </c>
      <c r="AN163" s="3"/>
      <c r="AP163" t="s">
        <v>64</v>
      </c>
      <c r="AR163" t="s">
        <v>64</v>
      </c>
      <c r="AS163" t="s">
        <v>66</v>
      </c>
    </row>
    <row r="164" spans="1:45" ht="16" x14ac:dyDescent="0.2">
      <c r="A164">
        <v>2520</v>
      </c>
      <c r="B164">
        <v>2520</v>
      </c>
      <c r="C164" s="2">
        <v>45139</v>
      </c>
      <c r="D164" t="s">
        <v>1748</v>
      </c>
      <c r="E164" t="s">
        <v>2507</v>
      </c>
      <c r="F164" s="3">
        <v>20.3</v>
      </c>
      <c r="G164" t="s">
        <v>47</v>
      </c>
      <c r="H164" s="3">
        <v>0</v>
      </c>
      <c r="I164" t="s">
        <v>48</v>
      </c>
      <c r="J164">
        <v>2702</v>
      </c>
      <c r="K164" t="s">
        <v>49</v>
      </c>
      <c r="L164" t="s">
        <v>50</v>
      </c>
      <c r="M164" t="s">
        <v>51</v>
      </c>
      <c r="N164">
        <v>940</v>
      </c>
      <c r="O164" t="s">
        <v>52</v>
      </c>
      <c r="P164" t="s">
        <v>53</v>
      </c>
      <c r="T164" t="s">
        <v>2723</v>
      </c>
      <c r="U164" t="s">
        <v>2724</v>
      </c>
      <c r="V164" t="s">
        <v>1956</v>
      </c>
      <c r="W164" t="s">
        <v>56</v>
      </c>
      <c r="X164" t="s">
        <v>2725</v>
      </c>
      <c r="Y164" t="s">
        <v>2726</v>
      </c>
      <c r="Z164" s="3">
        <v>19</v>
      </c>
      <c r="AA164" t="s">
        <v>2727</v>
      </c>
      <c r="AB164" t="s">
        <v>2728</v>
      </c>
      <c r="AC164" t="s">
        <v>61</v>
      </c>
      <c r="AD164" t="s">
        <v>61</v>
      </c>
      <c r="AE164" t="s">
        <v>2729</v>
      </c>
      <c r="AF164" t="s">
        <v>63</v>
      </c>
      <c r="AH164">
        <v>0</v>
      </c>
      <c r="AI164" s="2">
        <v>45139</v>
      </c>
      <c r="AJ164" t="s">
        <v>64</v>
      </c>
      <c r="AK164" t="s">
        <v>64</v>
      </c>
      <c r="AL164" t="s">
        <v>2730</v>
      </c>
      <c r="AM164" t="s">
        <v>2724</v>
      </c>
      <c r="AN164" s="3">
        <v>20.3</v>
      </c>
      <c r="AO164" t="s">
        <v>2728</v>
      </c>
      <c r="AP164" t="s">
        <v>64</v>
      </c>
      <c r="AQ164" t="s">
        <v>2729</v>
      </c>
      <c r="AR164">
        <v>996</v>
      </c>
      <c r="AS164" t="s">
        <v>66</v>
      </c>
    </row>
    <row r="165" spans="1:45" ht="16" x14ac:dyDescent="0.2">
      <c r="A165">
        <v>2521</v>
      </c>
      <c r="B165">
        <v>2521</v>
      </c>
      <c r="C165" s="2">
        <v>45142</v>
      </c>
      <c r="D165" t="s">
        <v>1748</v>
      </c>
      <c r="E165" t="s">
        <v>2371</v>
      </c>
      <c r="F165" s="3">
        <v>46.41</v>
      </c>
      <c r="G165" t="s">
        <v>47</v>
      </c>
      <c r="H165" s="3">
        <v>0</v>
      </c>
      <c r="I165" t="s">
        <v>48</v>
      </c>
      <c r="J165">
        <v>2663</v>
      </c>
      <c r="K165" t="s">
        <v>49</v>
      </c>
      <c r="L165" t="s">
        <v>50</v>
      </c>
      <c r="M165" t="s">
        <v>51</v>
      </c>
      <c r="N165">
        <v>940</v>
      </c>
      <c r="O165" t="s">
        <v>52</v>
      </c>
      <c r="P165" t="s">
        <v>53</v>
      </c>
      <c r="T165" t="s">
        <v>2516</v>
      </c>
      <c r="U165" t="s">
        <v>2731</v>
      </c>
      <c r="V165" t="s">
        <v>1954</v>
      </c>
      <c r="W165" t="s">
        <v>56</v>
      </c>
      <c r="X165" t="s">
        <v>2732</v>
      </c>
      <c r="Y165" t="s">
        <v>2375</v>
      </c>
      <c r="Z165" s="3">
        <v>19</v>
      </c>
      <c r="AA165" t="s">
        <v>2519</v>
      </c>
      <c r="AB165" t="s">
        <v>2733</v>
      </c>
      <c r="AC165" t="s">
        <v>61</v>
      </c>
      <c r="AD165" t="s">
        <v>61</v>
      </c>
      <c r="AE165" t="s">
        <v>2734</v>
      </c>
      <c r="AF165" t="s">
        <v>63</v>
      </c>
      <c r="AH165">
        <v>0</v>
      </c>
      <c r="AI165" s="2">
        <v>45142</v>
      </c>
      <c r="AJ165" t="s">
        <v>64</v>
      </c>
      <c r="AK165" t="s">
        <v>64</v>
      </c>
      <c r="AL165" t="s">
        <v>2735</v>
      </c>
      <c r="AM165" t="s">
        <v>2731</v>
      </c>
      <c r="AN165" s="3">
        <v>46.41</v>
      </c>
      <c r="AO165" t="s">
        <v>2733</v>
      </c>
      <c r="AP165" t="s">
        <v>64</v>
      </c>
      <c r="AQ165" t="s">
        <v>2734</v>
      </c>
      <c r="AR165">
        <v>997</v>
      </c>
      <c r="AS165" t="s">
        <v>66</v>
      </c>
    </row>
    <row r="166" spans="1:45" ht="16" x14ac:dyDescent="0.2">
      <c r="A166">
        <v>2531</v>
      </c>
      <c r="B166">
        <v>2531</v>
      </c>
      <c r="C166" s="2">
        <v>45147</v>
      </c>
      <c r="D166" t="s">
        <v>1782</v>
      </c>
      <c r="E166" t="s">
        <v>2740</v>
      </c>
      <c r="F166" s="3">
        <v>190.4</v>
      </c>
      <c r="G166" t="s">
        <v>47</v>
      </c>
      <c r="H166" s="3">
        <v>0</v>
      </c>
      <c r="I166" t="s">
        <v>48</v>
      </c>
      <c r="J166">
        <v>2894</v>
      </c>
      <c r="K166" t="s">
        <v>49</v>
      </c>
      <c r="L166" t="s">
        <v>50</v>
      </c>
      <c r="M166" t="s">
        <v>51</v>
      </c>
      <c r="N166">
        <v>940</v>
      </c>
      <c r="O166" t="s">
        <v>52</v>
      </c>
      <c r="P166" t="s">
        <v>53</v>
      </c>
      <c r="T166" t="s">
        <v>2741</v>
      </c>
      <c r="U166" t="s">
        <v>2742</v>
      </c>
      <c r="V166" t="s">
        <v>1963</v>
      </c>
      <c r="W166" t="s">
        <v>56</v>
      </c>
      <c r="X166" t="s">
        <v>2743</v>
      </c>
      <c r="Y166" t="s">
        <v>291</v>
      </c>
      <c r="Z166" s="3">
        <v>19</v>
      </c>
      <c r="AA166" t="s">
        <v>2744</v>
      </c>
      <c r="AB166" t="s">
        <v>2745</v>
      </c>
      <c r="AC166" t="s">
        <v>61</v>
      </c>
      <c r="AD166" t="s">
        <v>61</v>
      </c>
      <c r="AE166" t="s">
        <v>2746</v>
      </c>
      <c r="AF166" t="s">
        <v>63</v>
      </c>
      <c r="AH166">
        <v>0</v>
      </c>
      <c r="AI166" s="2">
        <v>45147</v>
      </c>
      <c r="AJ166" t="s">
        <v>64</v>
      </c>
      <c r="AK166" t="s">
        <v>64</v>
      </c>
      <c r="AL166" t="s">
        <v>2747</v>
      </c>
      <c r="AM166" t="s">
        <v>2742</v>
      </c>
      <c r="AN166" s="3">
        <v>190.4</v>
      </c>
      <c r="AO166" t="s">
        <v>2745</v>
      </c>
      <c r="AP166" t="s">
        <v>64</v>
      </c>
      <c r="AQ166" t="s">
        <v>2746</v>
      </c>
      <c r="AR166">
        <v>998</v>
      </c>
      <c r="AS166" t="s">
        <v>66</v>
      </c>
    </row>
    <row r="167" spans="1:45" ht="16" x14ac:dyDescent="0.2">
      <c r="A167">
        <v>2525</v>
      </c>
      <c r="B167">
        <v>2525</v>
      </c>
      <c r="C167" s="2">
        <v>45148.421030092592</v>
      </c>
      <c r="D167" t="s">
        <v>1748</v>
      </c>
      <c r="E167" t="s">
        <v>2165</v>
      </c>
      <c r="F167" s="3">
        <v>52.9</v>
      </c>
      <c r="G167" t="s">
        <v>47</v>
      </c>
      <c r="H167" s="3">
        <v>0</v>
      </c>
      <c r="I167" t="s">
        <v>48</v>
      </c>
      <c r="J167">
        <v>2900</v>
      </c>
      <c r="K167" t="s">
        <v>49</v>
      </c>
      <c r="L167" t="s">
        <v>50</v>
      </c>
      <c r="M167" t="s">
        <v>51</v>
      </c>
      <c r="N167">
        <v>941</v>
      </c>
      <c r="O167" t="s">
        <v>52</v>
      </c>
      <c r="P167" t="s">
        <v>53</v>
      </c>
      <c r="T167" t="s">
        <v>2313</v>
      </c>
      <c r="U167" t="s">
        <v>2748</v>
      </c>
      <c r="V167" t="s">
        <v>1933</v>
      </c>
      <c r="W167" t="s">
        <v>56</v>
      </c>
      <c r="X167" t="s">
        <v>2749</v>
      </c>
      <c r="Y167" t="s">
        <v>323</v>
      </c>
      <c r="Z167" s="3">
        <v>19</v>
      </c>
      <c r="AA167" t="s">
        <v>2316</v>
      </c>
      <c r="AB167" t="s">
        <v>2750</v>
      </c>
      <c r="AC167" t="s">
        <v>61</v>
      </c>
      <c r="AD167" t="s">
        <v>61</v>
      </c>
      <c r="AE167" t="s">
        <v>2751</v>
      </c>
      <c r="AF167" t="s">
        <v>63</v>
      </c>
      <c r="AH167">
        <v>0</v>
      </c>
      <c r="AI167" s="2">
        <v>45148</v>
      </c>
      <c r="AJ167" t="s">
        <v>64</v>
      </c>
      <c r="AK167" t="s">
        <v>64</v>
      </c>
      <c r="AL167" t="s">
        <v>2752</v>
      </c>
      <c r="AM167" t="s">
        <v>2748</v>
      </c>
      <c r="AN167" s="3">
        <v>52.9</v>
      </c>
      <c r="AO167" t="s">
        <v>2750</v>
      </c>
      <c r="AP167" t="s">
        <v>64</v>
      </c>
      <c r="AQ167" t="s">
        <v>2751</v>
      </c>
      <c r="AR167">
        <v>1001</v>
      </c>
      <c r="AS167" t="s">
        <v>66</v>
      </c>
    </row>
    <row r="168" spans="1:45" ht="16" x14ac:dyDescent="0.2">
      <c r="A168">
        <v>2530</v>
      </c>
      <c r="B168">
        <v>2530</v>
      </c>
      <c r="C168" s="2">
        <v>45155</v>
      </c>
      <c r="D168" t="s">
        <v>1748</v>
      </c>
      <c r="E168" t="s">
        <v>2762</v>
      </c>
      <c r="F168" s="3">
        <v>11.97</v>
      </c>
      <c r="G168" t="s">
        <v>47</v>
      </c>
      <c r="H168" s="3">
        <v>0</v>
      </c>
      <c r="I168" t="s">
        <v>48</v>
      </c>
      <c r="J168">
        <v>2701</v>
      </c>
      <c r="K168" t="s">
        <v>49</v>
      </c>
      <c r="L168" t="s">
        <v>50</v>
      </c>
      <c r="M168" t="s">
        <v>51</v>
      </c>
      <c r="N168">
        <v>940</v>
      </c>
      <c r="O168" t="s">
        <v>52</v>
      </c>
      <c r="P168" t="s">
        <v>53</v>
      </c>
      <c r="T168" t="s">
        <v>2763</v>
      </c>
      <c r="U168" t="s">
        <v>2764</v>
      </c>
      <c r="V168" t="s">
        <v>1958</v>
      </c>
      <c r="W168" t="s">
        <v>56</v>
      </c>
      <c r="X168" t="s">
        <v>2765</v>
      </c>
      <c r="Y168" t="s">
        <v>2766</v>
      </c>
      <c r="Z168" s="3">
        <v>19</v>
      </c>
      <c r="AA168" t="s">
        <v>2767</v>
      </c>
      <c r="AB168" t="s">
        <v>2768</v>
      </c>
      <c r="AC168" t="s">
        <v>61</v>
      </c>
      <c r="AD168" t="s">
        <v>61</v>
      </c>
      <c r="AE168" t="s">
        <v>2769</v>
      </c>
      <c r="AF168" t="s">
        <v>63</v>
      </c>
      <c r="AH168">
        <v>0</v>
      </c>
      <c r="AI168" s="2">
        <v>45155</v>
      </c>
      <c r="AJ168" t="s">
        <v>64</v>
      </c>
      <c r="AK168" t="s">
        <v>64</v>
      </c>
      <c r="AL168" t="s">
        <v>2770</v>
      </c>
      <c r="AM168" t="s">
        <v>2764</v>
      </c>
      <c r="AN168" s="3">
        <v>11.97</v>
      </c>
      <c r="AO168" t="s">
        <v>2768</v>
      </c>
      <c r="AP168" t="s">
        <v>64</v>
      </c>
      <c r="AQ168" t="s">
        <v>2769</v>
      </c>
      <c r="AR168">
        <v>1004</v>
      </c>
      <c r="AS168" t="s">
        <v>66</v>
      </c>
    </row>
    <row r="169" spans="1:45" ht="16" x14ac:dyDescent="0.2">
      <c r="A169">
        <v>2617</v>
      </c>
      <c r="B169">
        <v>2617</v>
      </c>
      <c r="C169" s="2">
        <v>45160</v>
      </c>
      <c r="D169" t="s">
        <v>1761</v>
      </c>
      <c r="E169" t="s">
        <v>2032</v>
      </c>
      <c r="F169" s="3">
        <v>22.13</v>
      </c>
      <c r="G169" t="s">
        <v>47</v>
      </c>
      <c r="H169" s="3">
        <v>0</v>
      </c>
      <c r="I169" t="s">
        <v>48</v>
      </c>
      <c r="J169">
        <v>2720</v>
      </c>
      <c r="K169" t="s">
        <v>49</v>
      </c>
      <c r="L169" t="s">
        <v>50</v>
      </c>
      <c r="M169" t="s">
        <v>51</v>
      </c>
      <c r="N169">
        <v>942</v>
      </c>
      <c r="O169" t="s">
        <v>52</v>
      </c>
      <c r="P169" t="s">
        <v>53</v>
      </c>
      <c r="T169" t="s">
        <v>2777</v>
      </c>
      <c r="U169" t="s">
        <v>2778</v>
      </c>
      <c r="Z169" s="3"/>
      <c r="AF169" t="s">
        <v>63</v>
      </c>
      <c r="AH169">
        <v>0</v>
      </c>
      <c r="AI169" s="2">
        <v>45160</v>
      </c>
      <c r="AJ169" t="s">
        <v>64</v>
      </c>
      <c r="AK169" t="s">
        <v>64</v>
      </c>
      <c r="AL169" t="s">
        <v>2779</v>
      </c>
      <c r="AM169" t="s">
        <v>2778</v>
      </c>
      <c r="AN169" s="3"/>
      <c r="AP169" t="s">
        <v>64</v>
      </c>
      <c r="AR169">
        <v>1031</v>
      </c>
      <c r="AS169" t="s">
        <v>66</v>
      </c>
    </row>
    <row r="170" spans="1:45" ht="16" x14ac:dyDescent="0.2">
      <c r="A170">
        <v>2551</v>
      </c>
      <c r="B170">
        <v>2551</v>
      </c>
      <c r="C170" s="2">
        <v>45161</v>
      </c>
      <c r="D170" t="s">
        <v>1814</v>
      </c>
      <c r="E170" t="s">
        <v>2057</v>
      </c>
      <c r="F170" s="3">
        <v>22.06</v>
      </c>
      <c r="G170" t="s">
        <v>47</v>
      </c>
      <c r="H170" s="3">
        <v>0</v>
      </c>
      <c r="I170" t="s">
        <v>48</v>
      </c>
      <c r="J170">
        <v>2710</v>
      </c>
      <c r="K170" t="s">
        <v>49</v>
      </c>
      <c r="L170" t="s">
        <v>50</v>
      </c>
      <c r="M170" t="s">
        <v>51</v>
      </c>
      <c r="N170">
        <v>940</v>
      </c>
      <c r="O170" t="s">
        <v>52</v>
      </c>
      <c r="P170" t="s">
        <v>53</v>
      </c>
      <c r="T170" t="s">
        <v>2780</v>
      </c>
      <c r="U170" t="s">
        <v>2781</v>
      </c>
      <c r="V170" t="s">
        <v>1996</v>
      </c>
      <c r="W170" t="s">
        <v>56</v>
      </c>
      <c r="X170" t="s">
        <v>2782</v>
      </c>
      <c r="Y170" t="s">
        <v>2061</v>
      </c>
      <c r="Z170" s="3">
        <v>19</v>
      </c>
      <c r="AA170" t="s">
        <v>2783</v>
      </c>
      <c r="AB170" t="s">
        <v>2784</v>
      </c>
      <c r="AC170" t="s">
        <v>61</v>
      </c>
      <c r="AD170" t="s">
        <v>61</v>
      </c>
      <c r="AE170" t="s">
        <v>2785</v>
      </c>
      <c r="AF170" t="s">
        <v>63</v>
      </c>
      <c r="AH170">
        <v>0</v>
      </c>
      <c r="AI170" s="2">
        <v>45161</v>
      </c>
      <c r="AJ170" t="s">
        <v>64</v>
      </c>
      <c r="AK170" t="s">
        <v>64</v>
      </c>
      <c r="AL170" t="s">
        <v>2786</v>
      </c>
      <c r="AM170" t="s">
        <v>2781</v>
      </c>
      <c r="AN170" s="3">
        <v>22.06</v>
      </c>
      <c r="AO170" t="s">
        <v>2784</v>
      </c>
      <c r="AP170" t="s">
        <v>64</v>
      </c>
      <c r="AQ170" t="s">
        <v>2785</v>
      </c>
      <c r="AR170">
        <v>1012</v>
      </c>
      <c r="AS170" t="s">
        <v>66</v>
      </c>
    </row>
    <row r="171" spans="1:45" ht="16" x14ac:dyDescent="0.2">
      <c r="A171">
        <v>2679</v>
      </c>
      <c r="B171">
        <v>2679</v>
      </c>
      <c r="C171" s="2">
        <v>45161</v>
      </c>
      <c r="D171" t="s">
        <v>1761</v>
      </c>
      <c r="E171" t="s">
        <v>2787</v>
      </c>
      <c r="F171" s="3">
        <v>5.16</v>
      </c>
      <c r="G171" t="s">
        <v>47</v>
      </c>
      <c r="H171" s="3">
        <v>0</v>
      </c>
      <c r="I171" t="s">
        <v>48</v>
      </c>
      <c r="J171">
        <v>2720</v>
      </c>
      <c r="K171" t="s">
        <v>49</v>
      </c>
      <c r="L171" t="s">
        <v>50</v>
      </c>
      <c r="M171" t="s">
        <v>51</v>
      </c>
      <c r="N171">
        <v>942</v>
      </c>
      <c r="O171" t="s">
        <v>52</v>
      </c>
      <c r="P171" t="s">
        <v>53</v>
      </c>
      <c r="T171" t="s">
        <v>2788</v>
      </c>
      <c r="U171" t="s">
        <v>2789</v>
      </c>
      <c r="V171" t="s">
        <v>2122</v>
      </c>
      <c r="W171" t="s">
        <v>56</v>
      </c>
      <c r="X171" t="s">
        <v>2790</v>
      </c>
      <c r="Y171" t="s">
        <v>953</v>
      </c>
      <c r="Z171" s="3">
        <v>19</v>
      </c>
      <c r="AA171" t="s">
        <v>2791</v>
      </c>
      <c r="AB171" t="s">
        <v>2784</v>
      </c>
      <c r="AC171" t="s">
        <v>61</v>
      </c>
      <c r="AD171" t="s">
        <v>61</v>
      </c>
      <c r="AE171" t="s">
        <v>2792</v>
      </c>
      <c r="AF171" t="s">
        <v>63</v>
      </c>
      <c r="AH171">
        <v>0</v>
      </c>
      <c r="AI171" s="2">
        <v>45161</v>
      </c>
      <c r="AJ171" t="s">
        <v>64</v>
      </c>
      <c r="AK171" t="s">
        <v>64</v>
      </c>
      <c r="AL171" t="s">
        <v>2793</v>
      </c>
      <c r="AM171" t="s">
        <v>2789</v>
      </c>
      <c r="AN171" s="3">
        <v>5.16</v>
      </c>
      <c r="AO171" t="s">
        <v>2784</v>
      </c>
      <c r="AP171" t="s">
        <v>64</v>
      </c>
      <c r="AQ171" t="s">
        <v>2792</v>
      </c>
      <c r="AR171">
        <v>1032</v>
      </c>
      <c r="AS171" t="s">
        <v>66</v>
      </c>
    </row>
    <row r="172" spans="1:45" ht="16" x14ac:dyDescent="0.2">
      <c r="A172">
        <v>2553</v>
      </c>
      <c r="B172">
        <v>2553</v>
      </c>
      <c r="C172" s="2">
        <v>45164.702268518522</v>
      </c>
      <c r="D172" t="s">
        <v>1814</v>
      </c>
      <c r="E172" t="s">
        <v>1098</v>
      </c>
      <c r="F172" s="3">
        <v>96.77</v>
      </c>
      <c r="G172" t="s">
        <v>47</v>
      </c>
      <c r="H172" s="3">
        <v>0</v>
      </c>
      <c r="I172" t="s">
        <v>48</v>
      </c>
      <c r="J172">
        <v>2710</v>
      </c>
      <c r="K172" t="s">
        <v>49</v>
      </c>
      <c r="L172" t="s">
        <v>50</v>
      </c>
      <c r="M172" t="s">
        <v>51</v>
      </c>
      <c r="N172">
        <v>941</v>
      </c>
      <c r="O172" t="s">
        <v>52</v>
      </c>
      <c r="P172" t="s">
        <v>53</v>
      </c>
      <c r="T172" t="s">
        <v>2794</v>
      </c>
      <c r="U172" t="s">
        <v>2795</v>
      </c>
      <c r="V172" t="s">
        <v>1975</v>
      </c>
      <c r="W172" t="s">
        <v>56</v>
      </c>
      <c r="X172" t="s">
        <v>2796</v>
      </c>
      <c r="Y172" t="s">
        <v>1103</v>
      </c>
      <c r="Z172" s="3">
        <v>0</v>
      </c>
      <c r="AA172" t="s">
        <v>2797</v>
      </c>
      <c r="AB172" t="s">
        <v>2798</v>
      </c>
      <c r="AC172" t="s">
        <v>61</v>
      </c>
      <c r="AD172" t="s">
        <v>61</v>
      </c>
      <c r="AE172" t="s">
        <v>2799</v>
      </c>
      <c r="AF172" t="s">
        <v>63</v>
      </c>
      <c r="AH172">
        <v>0</v>
      </c>
      <c r="AI172" s="2">
        <v>45164</v>
      </c>
      <c r="AJ172" t="s">
        <v>64</v>
      </c>
      <c r="AK172" t="s">
        <v>64</v>
      </c>
      <c r="AL172" t="s">
        <v>2800</v>
      </c>
      <c r="AM172" t="s">
        <v>2795</v>
      </c>
      <c r="AN172" s="3">
        <v>96.77</v>
      </c>
      <c r="AO172" t="s">
        <v>2798</v>
      </c>
      <c r="AP172" t="s">
        <v>64</v>
      </c>
      <c r="AQ172" t="s">
        <v>2799</v>
      </c>
      <c r="AR172">
        <v>1006</v>
      </c>
      <c r="AS172" t="s">
        <v>66</v>
      </c>
    </row>
    <row r="173" spans="1:45" ht="16" x14ac:dyDescent="0.2">
      <c r="A173">
        <v>2558</v>
      </c>
      <c r="B173">
        <v>2558</v>
      </c>
      <c r="C173" s="2">
        <v>45169</v>
      </c>
      <c r="D173" t="s">
        <v>1748</v>
      </c>
      <c r="E173" t="s">
        <v>147</v>
      </c>
      <c r="F173" s="3">
        <v>4.8600000000000003</v>
      </c>
      <c r="G173" t="s">
        <v>47</v>
      </c>
      <c r="H173" s="3">
        <v>0</v>
      </c>
      <c r="I173" t="s">
        <v>48</v>
      </c>
      <c r="J173">
        <v>2705</v>
      </c>
      <c r="K173" t="s">
        <v>49</v>
      </c>
      <c r="L173" t="s">
        <v>50</v>
      </c>
      <c r="M173" t="s">
        <v>51</v>
      </c>
      <c r="N173">
        <v>940</v>
      </c>
      <c r="O173" t="s">
        <v>52</v>
      </c>
      <c r="P173" t="s">
        <v>53</v>
      </c>
      <c r="T173" t="s">
        <v>2816</v>
      </c>
      <c r="U173" t="s">
        <v>2817</v>
      </c>
      <c r="Z173" s="3"/>
      <c r="AF173" t="s">
        <v>63</v>
      </c>
      <c r="AH173">
        <v>0</v>
      </c>
      <c r="AI173" s="2">
        <v>45169</v>
      </c>
      <c r="AJ173" t="s">
        <v>64</v>
      </c>
      <c r="AK173" t="s">
        <v>64</v>
      </c>
      <c r="AL173" t="s">
        <v>2818</v>
      </c>
      <c r="AM173" t="s">
        <v>2817</v>
      </c>
      <c r="AN173" s="3"/>
      <c r="AP173" t="s">
        <v>64</v>
      </c>
      <c r="AR173">
        <v>1016</v>
      </c>
      <c r="AS173" t="s">
        <v>66</v>
      </c>
    </row>
    <row r="174" spans="1:45" ht="16" x14ac:dyDescent="0.2">
      <c r="A174">
        <v>2559</v>
      </c>
      <c r="B174">
        <v>2559</v>
      </c>
      <c r="C174" s="2">
        <v>45169</v>
      </c>
      <c r="D174" t="s">
        <v>1748</v>
      </c>
      <c r="E174" t="s">
        <v>2507</v>
      </c>
      <c r="F174" s="3">
        <v>20.23</v>
      </c>
      <c r="G174" t="s">
        <v>47</v>
      </c>
      <c r="H174" s="3">
        <v>0</v>
      </c>
      <c r="I174" t="s">
        <v>48</v>
      </c>
      <c r="J174">
        <v>2702</v>
      </c>
      <c r="K174" t="s">
        <v>49</v>
      </c>
      <c r="L174" t="s">
        <v>50</v>
      </c>
      <c r="M174" t="s">
        <v>51</v>
      </c>
      <c r="N174">
        <v>940</v>
      </c>
      <c r="O174" t="s">
        <v>52</v>
      </c>
      <c r="P174" t="s">
        <v>53</v>
      </c>
      <c r="T174" t="s">
        <v>2826</v>
      </c>
      <c r="U174" t="s">
        <v>2827</v>
      </c>
      <c r="V174" t="s">
        <v>2040</v>
      </c>
      <c r="W174" t="s">
        <v>56</v>
      </c>
      <c r="X174" t="s">
        <v>2828</v>
      </c>
      <c r="Y174" t="s">
        <v>2726</v>
      </c>
      <c r="Z174" s="3">
        <v>19</v>
      </c>
      <c r="AA174" t="s">
        <v>2829</v>
      </c>
      <c r="AB174" t="s">
        <v>2830</v>
      </c>
      <c r="AC174" t="s">
        <v>61</v>
      </c>
      <c r="AD174" t="s">
        <v>61</v>
      </c>
      <c r="AE174" t="s">
        <v>2831</v>
      </c>
      <c r="AF174" t="s">
        <v>63</v>
      </c>
      <c r="AH174">
        <v>0</v>
      </c>
      <c r="AI174" s="2">
        <v>45169</v>
      </c>
      <c r="AJ174" t="s">
        <v>64</v>
      </c>
      <c r="AK174" t="s">
        <v>64</v>
      </c>
      <c r="AL174" t="s">
        <v>2832</v>
      </c>
      <c r="AM174" t="s">
        <v>2827</v>
      </c>
      <c r="AN174" s="3">
        <v>20.23</v>
      </c>
      <c r="AO174" t="s">
        <v>2830</v>
      </c>
      <c r="AP174" t="s">
        <v>64</v>
      </c>
      <c r="AQ174" t="s">
        <v>2831</v>
      </c>
      <c r="AR174">
        <v>1017</v>
      </c>
      <c r="AS174" t="s">
        <v>66</v>
      </c>
    </row>
    <row r="175" spans="1:45" ht="16" x14ac:dyDescent="0.2">
      <c r="A175">
        <v>2599</v>
      </c>
      <c r="B175">
        <v>2599</v>
      </c>
      <c r="C175" s="2">
        <v>45169</v>
      </c>
      <c r="D175" t="s">
        <v>1934</v>
      </c>
      <c r="E175" t="s">
        <v>206</v>
      </c>
      <c r="F175" s="3">
        <v>2957.87</v>
      </c>
      <c r="G175" t="s">
        <v>47</v>
      </c>
      <c r="H175" s="3">
        <v>0</v>
      </c>
      <c r="I175" t="s">
        <v>104</v>
      </c>
      <c r="J175">
        <v>2551</v>
      </c>
      <c r="K175" t="s">
        <v>49</v>
      </c>
      <c r="L175" t="s">
        <v>50</v>
      </c>
      <c r="M175" t="s">
        <v>51</v>
      </c>
      <c r="N175">
        <v>1730</v>
      </c>
      <c r="O175" t="s">
        <v>52</v>
      </c>
      <c r="P175" t="s">
        <v>203</v>
      </c>
      <c r="T175" t="s">
        <v>64</v>
      </c>
      <c r="Z175" s="3"/>
      <c r="AF175" t="s">
        <v>63</v>
      </c>
      <c r="AH175">
        <v>0</v>
      </c>
      <c r="AI175" s="2">
        <v>45169</v>
      </c>
      <c r="AJ175" t="s">
        <v>64</v>
      </c>
      <c r="AK175" t="s">
        <v>64</v>
      </c>
      <c r="AL175" t="s">
        <v>64</v>
      </c>
      <c r="AN175" s="3"/>
      <c r="AP175" t="s">
        <v>64</v>
      </c>
      <c r="AR175" t="s">
        <v>64</v>
      </c>
      <c r="AS175" t="s">
        <v>66</v>
      </c>
    </row>
    <row r="176" spans="1:45" ht="16" x14ac:dyDescent="0.2">
      <c r="A176">
        <v>2600</v>
      </c>
      <c r="B176">
        <v>2600</v>
      </c>
      <c r="C176" s="2">
        <v>45169</v>
      </c>
      <c r="D176" t="s">
        <v>1935</v>
      </c>
      <c r="E176" t="s">
        <v>206</v>
      </c>
      <c r="F176" s="3">
        <v>2268.59</v>
      </c>
      <c r="G176" t="s">
        <v>47</v>
      </c>
      <c r="H176" s="3">
        <v>0</v>
      </c>
      <c r="I176" t="s">
        <v>104</v>
      </c>
      <c r="J176">
        <v>2551</v>
      </c>
      <c r="K176" t="s">
        <v>49</v>
      </c>
      <c r="L176" t="s">
        <v>50</v>
      </c>
      <c r="M176" t="s">
        <v>51</v>
      </c>
      <c r="N176">
        <v>1730</v>
      </c>
      <c r="O176" t="s">
        <v>52</v>
      </c>
      <c r="P176" t="s">
        <v>203</v>
      </c>
      <c r="T176" t="s">
        <v>64</v>
      </c>
      <c r="Z176" s="3"/>
      <c r="AF176" t="s">
        <v>63</v>
      </c>
      <c r="AH176">
        <v>0</v>
      </c>
      <c r="AI176" s="2">
        <v>45169</v>
      </c>
      <c r="AJ176" t="s">
        <v>64</v>
      </c>
      <c r="AK176" t="s">
        <v>64</v>
      </c>
      <c r="AL176" t="s">
        <v>64</v>
      </c>
      <c r="AN176" s="3"/>
      <c r="AP176" t="s">
        <v>64</v>
      </c>
      <c r="AR176" t="s">
        <v>64</v>
      </c>
      <c r="AS176" t="s">
        <v>66</v>
      </c>
    </row>
    <row r="177" spans="1:45" ht="16" x14ac:dyDescent="0.2">
      <c r="A177">
        <v>2602</v>
      </c>
      <c r="B177">
        <v>2602</v>
      </c>
      <c r="C177" s="2">
        <v>45169</v>
      </c>
      <c r="D177" t="s">
        <v>1936</v>
      </c>
      <c r="E177" t="s">
        <v>2635</v>
      </c>
      <c r="F177" s="3">
        <v>143</v>
      </c>
      <c r="G177" t="s">
        <v>47</v>
      </c>
      <c r="H177" s="3">
        <v>0</v>
      </c>
      <c r="I177" t="s">
        <v>104</v>
      </c>
      <c r="J177">
        <v>2551</v>
      </c>
      <c r="K177" t="s">
        <v>49</v>
      </c>
      <c r="L177" t="s">
        <v>50</v>
      </c>
      <c r="M177" t="s">
        <v>51</v>
      </c>
      <c r="N177">
        <v>1730</v>
      </c>
      <c r="O177" t="s">
        <v>52</v>
      </c>
      <c r="P177" t="s">
        <v>203</v>
      </c>
      <c r="T177" t="s">
        <v>64</v>
      </c>
      <c r="Z177" s="3"/>
      <c r="AF177" t="s">
        <v>63</v>
      </c>
      <c r="AH177">
        <v>0</v>
      </c>
      <c r="AI177" s="2">
        <v>45169</v>
      </c>
      <c r="AJ177" t="s">
        <v>64</v>
      </c>
      <c r="AK177" t="s">
        <v>64</v>
      </c>
      <c r="AL177" t="s">
        <v>64</v>
      </c>
      <c r="AN177" s="3"/>
      <c r="AP177" t="s">
        <v>64</v>
      </c>
      <c r="AR177" t="s">
        <v>64</v>
      </c>
      <c r="AS177" t="s">
        <v>66</v>
      </c>
    </row>
    <row r="178" spans="1:45" ht="16" x14ac:dyDescent="0.2">
      <c r="A178">
        <v>2603</v>
      </c>
      <c r="B178">
        <v>2603</v>
      </c>
      <c r="C178" s="2">
        <v>45169</v>
      </c>
      <c r="D178" t="s">
        <v>1936</v>
      </c>
      <c r="E178" t="s">
        <v>206</v>
      </c>
      <c r="F178" s="3">
        <v>2988.56</v>
      </c>
      <c r="G178" t="s">
        <v>47</v>
      </c>
      <c r="H178" s="3">
        <v>0</v>
      </c>
      <c r="I178" t="s">
        <v>104</v>
      </c>
      <c r="J178">
        <v>2551</v>
      </c>
      <c r="K178" t="s">
        <v>49</v>
      </c>
      <c r="L178" t="s">
        <v>50</v>
      </c>
      <c r="M178" t="s">
        <v>51</v>
      </c>
      <c r="N178">
        <v>1730</v>
      </c>
      <c r="O178" t="s">
        <v>52</v>
      </c>
      <c r="P178" t="s">
        <v>203</v>
      </c>
      <c r="T178" t="s">
        <v>64</v>
      </c>
      <c r="Z178" s="3"/>
      <c r="AF178" t="s">
        <v>63</v>
      </c>
      <c r="AH178">
        <v>0</v>
      </c>
      <c r="AI178" s="2">
        <v>45169</v>
      </c>
      <c r="AJ178" t="s">
        <v>64</v>
      </c>
      <c r="AK178" t="s">
        <v>64</v>
      </c>
      <c r="AL178" t="s">
        <v>64</v>
      </c>
      <c r="AN178" s="3"/>
      <c r="AP178" t="s">
        <v>64</v>
      </c>
      <c r="AR178" t="s">
        <v>64</v>
      </c>
      <c r="AS178" t="s">
        <v>66</v>
      </c>
    </row>
    <row r="179" spans="1:45" ht="16" x14ac:dyDescent="0.2">
      <c r="A179">
        <v>2606</v>
      </c>
      <c r="B179">
        <v>2606</v>
      </c>
      <c r="C179" s="2">
        <v>45169</v>
      </c>
      <c r="D179" t="s">
        <v>1936</v>
      </c>
      <c r="E179" t="s">
        <v>204</v>
      </c>
      <c r="F179" s="3">
        <v>700.51</v>
      </c>
      <c r="G179" t="s">
        <v>47</v>
      </c>
      <c r="H179" s="3">
        <v>0</v>
      </c>
      <c r="I179" t="s">
        <v>104</v>
      </c>
      <c r="J179">
        <v>2555</v>
      </c>
      <c r="K179" t="s">
        <v>49</v>
      </c>
      <c r="L179" t="s">
        <v>50</v>
      </c>
      <c r="M179" t="s">
        <v>51</v>
      </c>
      <c r="N179">
        <v>1730</v>
      </c>
      <c r="O179" t="s">
        <v>52</v>
      </c>
      <c r="P179" t="s">
        <v>203</v>
      </c>
      <c r="T179" t="s">
        <v>64</v>
      </c>
      <c r="Z179" s="3"/>
      <c r="AF179" t="s">
        <v>63</v>
      </c>
      <c r="AH179">
        <v>0</v>
      </c>
      <c r="AI179" s="2">
        <v>45169</v>
      </c>
      <c r="AJ179" t="s">
        <v>64</v>
      </c>
      <c r="AK179" t="s">
        <v>64</v>
      </c>
      <c r="AL179" t="s">
        <v>64</v>
      </c>
      <c r="AN179" s="3"/>
      <c r="AP179" t="s">
        <v>64</v>
      </c>
      <c r="AR179" t="s">
        <v>64</v>
      </c>
      <c r="AS179" t="s">
        <v>66</v>
      </c>
    </row>
    <row r="180" spans="1:45" ht="16" x14ac:dyDescent="0.2">
      <c r="A180">
        <v>2607</v>
      </c>
      <c r="B180">
        <v>2607</v>
      </c>
      <c r="C180" s="2">
        <v>45169</v>
      </c>
      <c r="D180" t="s">
        <v>1934</v>
      </c>
      <c r="E180" t="s">
        <v>204</v>
      </c>
      <c r="F180" s="3">
        <v>667.53</v>
      </c>
      <c r="G180" t="s">
        <v>47</v>
      </c>
      <c r="H180" s="3">
        <v>0</v>
      </c>
      <c r="I180" t="s">
        <v>104</v>
      </c>
      <c r="J180">
        <v>2555</v>
      </c>
      <c r="K180" t="s">
        <v>49</v>
      </c>
      <c r="L180" t="s">
        <v>50</v>
      </c>
      <c r="M180" t="s">
        <v>51</v>
      </c>
      <c r="N180">
        <v>1730</v>
      </c>
      <c r="O180" t="s">
        <v>52</v>
      </c>
      <c r="P180" t="s">
        <v>203</v>
      </c>
      <c r="T180" t="s">
        <v>64</v>
      </c>
      <c r="Z180" s="3"/>
      <c r="AF180" t="s">
        <v>63</v>
      </c>
      <c r="AH180">
        <v>0</v>
      </c>
      <c r="AI180" s="2">
        <v>45169</v>
      </c>
      <c r="AJ180" t="s">
        <v>64</v>
      </c>
      <c r="AK180" t="s">
        <v>64</v>
      </c>
      <c r="AL180" t="s">
        <v>64</v>
      </c>
      <c r="AN180" s="3"/>
      <c r="AP180" t="s">
        <v>64</v>
      </c>
      <c r="AR180" t="s">
        <v>64</v>
      </c>
      <c r="AS180" t="s">
        <v>66</v>
      </c>
    </row>
    <row r="181" spans="1:45" ht="16" x14ac:dyDescent="0.2">
      <c r="A181">
        <v>2608</v>
      </c>
      <c r="B181">
        <v>2608</v>
      </c>
      <c r="C181" s="2">
        <v>45169</v>
      </c>
      <c r="D181" t="s">
        <v>1935</v>
      </c>
      <c r="E181" t="s">
        <v>204</v>
      </c>
      <c r="F181" s="3">
        <v>515.27</v>
      </c>
      <c r="G181" t="s">
        <v>47</v>
      </c>
      <c r="H181" s="3">
        <v>0</v>
      </c>
      <c r="I181" t="s">
        <v>104</v>
      </c>
      <c r="J181">
        <v>2555</v>
      </c>
      <c r="K181" t="s">
        <v>49</v>
      </c>
      <c r="L181" t="s">
        <v>50</v>
      </c>
      <c r="M181" t="s">
        <v>51</v>
      </c>
      <c r="N181">
        <v>1730</v>
      </c>
      <c r="O181" t="s">
        <v>52</v>
      </c>
      <c r="P181" t="s">
        <v>203</v>
      </c>
      <c r="T181" t="s">
        <v>64</v>
      </c>
      <c r="Z181" s="3"/>
      <c r="AF181" t="s">
        <v>63</v>
      </c>
      <c r="AH181">
        <v>0</v>
      </c>
      <c r="AI181" s="2">
        <v>45169</v>
      </c>
      <c r="AJ181" t="s">
        <v>64</v>
      </c>
      <c r="AK181" t="s">
        <v>64</v>
      </c>
      <c r="AL181" t="s">
        <v>64</v>
      </c>
      <c r="AN181" s="3"/>
      <c r="AP181" t="s">
        <v>64</v>
      </c>
      <c r="AR181" t="s">
        <v>64</v>
      </c>
      <c r="AS181" t="s">
        <v>66</v>
      </c>
    </row>
    <row r="182" spans="1:45" ht="16" x14ac:dyDescent="0.2">
      <c r="A182">
        <v>2609</v>
      </c>
      <c r="B182">
        <v>2609</v>
      </c>
      <c r="C182" s="2">
        <v>45175</v>
      </c>
      <c r="D182" t="s">
        <v>1748</v>
      </c>
      <c r="E182" t="s">
        <v>2371</v>
      </c>
      <c r="F182" s="3">
        <v>46.41</v>
      </c>
      <c r="G182" t="s">
        <v>47</v>
      </c>
      <c r="H182" s="3">
        <v>0</v>
      </c>
      <c r="I182" t="s">
        <v>48</v>
      </c>
      <c r="J182">
        <v>2663</v>
      </c>
      <c r="K182" t="s">
        <v>49</v>
      </c>
      <c r="L182" t="s">
        <v>50</v>
      </c>
      <c r="M182" t="s">
        <v>51</v>
      </c>
      <c r="N182">
        <v>940</v>
      </c>
      <c r="O182" t="s">
        <v>52</v>
      </c>
      <c r="P182" t="s">
        <v>53</v>
      </c>
      <c r="T182" t="s">
        <v>2516</v>
      </c>
      <c r="U182" t="s">
        <v>2845</v>
      </c>
      <c r="V182" t="s">
        <v>2024</v>
      </c>
      <c r="W182" t="s">
        <v>56</v>
      </c>
      <c r="X182" t="s">
        <v>2846</v>
      </c>
      <c r="Y182" t="s">
        <v>2375</v>
      </c>
      <c r="Z182" s="3">
        <v>19</v>
      </c>
      <c r="AA182" t="s">
        <v>2519</v>
      </c>
      <c r="AB182" t="s">
        <v>2847</v>
      </c>
      <c r="AC182" t="s">
        <v>61</v>
      </c>
      <c r="AD182" t="s">
        <v>61</v>
      </c>
      <c r="AE182" t="s">
        <v>2848</v>
      </c>
      <c r="AF182" t="s">
        <v>63</v>
      </c>
      <c r="AH182">
        <v>0</v>
      </c>
      <c r="AI182" s="2">
        <v>45175</v>
      </c>
      <c r="AJ182" t="s">
        <v>64</v>
      </c>
      <c r="AK182" t="s">
        <v>64</v>
      </c>
      <c r="AL182" t="s">
        <v>2849</v>
      </c>
      <c r="AM182" t="s">
        <v>2845</v>
      </c>
      <c r="AN182" s="3">
        <v>46.41</v>
      </c>
      <c r="AO182" t="s">
        <v>2847</v>
      </c>
      <c r="AP182" t="s">
        <v>64</v>
      </c>
      <c r="AQ182" t="s">
        <v>2848</v>
      </c>
      <c r="AR182">
        <v>1021</v>
      </c>
      <c r="AS182" t="s">
        <v>66</v>
      </c>
    </row>
    <row r="183" spans="1:45" ht="16" x14ac:dyDescent="0.2">
      <c r="A183">
        <v>2629</v>
      </c>
      <c r="B183">
        <v>2629</v>
      </c>
      <c r="C183" s="2">
        <v>45177</v>
      </c>
      <c r="D183" t="s">
        <v>1814</v>
      </c>
      <c r="E183" t="s">
        <v>2853</v>
      </c>
      <c r="F183" s="3">
        <v>80</v>
      </c>
      <c r="G183" t="s">
        <v>47</v>
      </c>
      <c r="H183" s="3">
        <v>0</v>
      </c>
      <c r="I183" t="s">
        <v>48</v>
      </c>
      <c r="J183">
        <v>3270</v>
      </c>
      <c r="K183" t="s">
        <v>49</v>
      </c>
      <c r="L183" t="s">
        <v>50</v>
      </c>
      <c r="M183" t="s">
        <v>106</v>
      </c>
      <c r="N183">
        <v>561</v>
      </c>
      <c r="O183" t="s">
        <v>52</v>
      </c>
      <c r="P183" t="s">
        <v>53</v>
      </c>
      <c r="T183" t="s">
        <v>2854</v>
      </c>
      <c r="V183" t="s">
        <v>2048</v>
      </c>
      <c r="W183" t="s">
        <v>56</v>
      </c>
      <c r="X183" t="s">
        <v>2855</v>
      </c>
      <c r="Y183" t="s">
        <v>2188</v>
      </c>
      <c r="Z183" s="3">
        <v>0</v>
      </c>
      <c r="AA183" t="s">
        <v>1159</v>
      </c>
      <c r="AB183" t="s">
        <v>2856</v>
      </c>
      <c r="AC183" t="s">
        <v>61</v>
      </c>
      <c r="AD183" t="s">
        <v>61</v>
      </c>
      <c r="AE183" t="s">
        <v>2857</v>
      </c>
      <c r="AF183" t="s">
        <v>63</v>
      </c>
      <c r="AH183">
        <v>0</v>
      </c>
      <c r="AI183" s="2">
        <v>45177</v>
      </c>
      <c r="AJ183" t="s">
        <v>64</v>
      </c>
      <c r="AK183" t="s">
        <v>64</v>
      </c>
      <c r="AL183" t="s">
        <v>2858</v>
      </c>
      <c r="AN183" s="3">
        <v>214</v>
      </c>
      <c r="AO183" t="s">
        <v>2856</v>
      </c>
      <c r="AP183" t="s">
        <v>64</v>
      </c>
      <c r="AQ183" t="s">
        <v>2857</v>
      </c>
      <c r="AR183">
        <v>1035</v>
      </c>
      <c r="AS183" t="s">
        <v>66</v>
      </c>
    </row>
    <row r="184" spans="1:45" ht="16" x14ac:dyDescent="0.2">
      <c r="A184">
        <v>2630</v>
      </c>
      <c r="B184">
        <v>2630</v>
      </c>
      <c r="C184" s="2">
        <v>45177</v>
      </c>
      <c r="D184" t="s">
        <v>1814</v>
      </c>
      <c r="E184" t="s">
        <v>2859</v>
      </c>
      <c r="F184" s="3">
        <v>14</v>
      </c>
      <c r="G184" t="s">
        <v>47</v>
      </c>
      <c r="H184" s="3">
        <v>0</v>
      </c>
      <c r="I184" t="s">
        <v>48</v>
      </c>
      <c r="J184">
        <v>2563</v>
      </c>
      <c r="K184" t="s">
        <v>49</v>
      </c>
      <c r="L184" t="s">
        <v>50</v>
      </c>
      <c r="M184" t="s">
        <v>51</v>
      </c>
      <c r="N184">
        <v>561</v>
      </c>
      <c r="O184" t="s">
        <v>52</v>
      </c>
      <c r="P184" t="s">
        <v>53</v>
      </c>
      <c r="T184" t="s">
        <v>2854</v>
      </c>
      <c r="V184" t="s">
        <v>2048</v>
      </c>
      <c r="W184" t="s">
        <v>56</v>
      </c>
      <c r="X184" t="s">
        <v>2855</v>
      </c>
      <c r="Y184" t="s">
        <v>2188</v>
      </c>
      <c r="Z184" s="3">
        <v>0</v>
      </c>
      <c r="AA184" t="s">
        <v>1159</v>
      </c>
      <c r="AB184" t="s">
        <v>2856</v>
      </c>
      <c r="AC184" t="s">
        <v>61</v>
      </c>
      <c r="AD184" t="s">
        <v>61</v>
      </c>
      <c r="AE184" t="s">
        <v>2857</v>
      </c>
      <c r="AF184" t="s">
        <v>63</v>
      </c>
      <c r="AH184">
        <v>0</v>
      </c>
      <c r="AI184" s="2">
        <v>45177</v>
      </c>
      <c r="AJ184" t="s">
        <v>64</v>
      </c>
      <c r="AK184" t="s">
        <v>64</v>
      </c>
      <c r="AL184" t="s">
        <v>2858</v>
      </c>
      <c r="AN184" s="3">
        <v>214</v>
      </c>
      <c r="AO184" t="s">
        <v>2856</v>
      </c>
      <c r="AP184" t="s">
        <v>64</v>
      </c>
      <c r="AQ184" t="s">
        <v>2857</v>
      </c>
      <c r="AR184">
        <v>1035</v>
      </c>
      <c r="AS184" t="s">
        <v>66</v>
      </c>
    </row>
    <row r="185" spans="1:45" ht="16" x14ac:dyDescent="0.2">
      <c r="A185">
        <v>2631</v>
      </c>
      <c r="B185">
        <v>2631</v>
      </c>
      <c r="C185" s="2">
        <v>45177</v>
      </c>
      <c r="D185" t="s">
        <v>1814</v>
      </c>
      <c r="E185" t="s">
        <v>2860</v>
      </c>
      <c r="F185" s="3">
        <v>120</v>
      </c>
      <c r="G185" t="s">
        <v>47</v>
      </c>
      <c r="H185" s="3">
        <v>0</v>
      </c>
      <c r="I185" t="s">
        <v>48</v>
      </c>
      <c r="J185">
        <v>3270</v>
      </c>
      <c r="K185" t="s">
        <v>49</v>
      </c>
      <c r="L185" t="s">
        <v>50</v>
      </c>
      <c r="M185" t="s">
        <v>106</v>
      </c>
      <c r="N185">
        <v>561</v>
      </c>
      <c r="O185" t="s">
        <v>52</v>
      </c>
      <c r="P185" t="s">
        <v>53</v>
      </c>
      <c r="T185" t="s">
        <v>2854</v>
      </c>
      <c r="V185" t="s">
        <v>2048</v>
      </c>
      <c r="W185" t="s">
        <v>56</v>
      </c>
      <c r="X185" t="s">
        <v>2855</v>
      </c>
      <c r="Y185" t="s">
        <v>2188</v>
      </c>
      <c r="Z185" s="3">
        <v>0</v>
      </c>
      <c r="AA185" t="s">
        <v>1159</v>
      </c>
      <c r="AB185" t="s">
        <v>2856</v>
      </c>
      <c r="AC185" t="s">
        <v>61</v>
      </c>
      <c r="AD185" t="s">
        <v>61</v>
      </c>
      <c r="AE185" t="s">
        <v>2857</v>
      </c>
      <c r="AF185" t="s">
        <v>63</v>
      </c>
      <c r="AH185">
        <v>0</v>
      </c>
      <c r="AI185" s="2">
        <v>45177</v>
      </c>
      <c r="AJ185" t="s">
        <v>64</v>
      </c>
      <c r="AK185" t="s">
        <v>64</v>
      </c>
      <c r="AL185" t="s">
        <v>2858</v>
      </c>
      <c r="AN185" s="3">
        <v>214</v>
      </c>
      <c r="AO185" t="s">
        <v>2856</v>
      </c>
      <c r="AP185" t="s">
        <v>64</v>
      </c>
      <c r="AQ185" t="s">
        <v>2857</v>
      </c>
      <c r="AR185">
        <v>1035</v>
      </c>
      <c r="AS185" t="s">
        <v>66</v>
      </c>
    </row>
    <row r="186" spans="1:45" ht="16" x14ac:dyDescent="0.2">
      <c r="A186">
        <v>2612</v>
      </c>
      <c r="B186">
        <v>2612</v>
      </c>
      <c r="C186" s="2">
        <v>45179.413472222222</v>
      </c>
      <c r="D186" t="s">
        <v>1748</v>
      </c>
      <c r="E186" t="s">
        <v>2165</v>
      </c>
      <c r="F186" s="3">
        <v>52.9</v>
      </c>
      <c r="G186" t="s">
        <v>47</v>
      </c>
      <c r="H186" s="3">
        <v>0</v>
      </c>
      <c r="I186" t="s">
        <v>48</v>
      </c>
      <c r="J186">
        <v>2900</v>
      </c>
      <c r="K186" t="s">
        <v>49</v>
      </c>
      <c r="L186" t="s">
        <v>50</v>
      </c>
      <c r="M186" t="s">
        <v>51</v>
      </c>
      <c r="N186">
        <v>941</v>
      </c>
      <c r="O186" t="s">
        <v>52</v>
      </c>
      <c r="P186" t="s">
        <v>53</v>
      </c>
      <c r="T186" t="s">
        <v>2313</v>
      </c>
      <c r="U186" t="s">
        <v>2861</v>
      </c>
      <c r="V186" t="s">
        <v>2862</v>
      </c>
      <c r="W186" t="s">
        <v>56</v>
      </c>
      <c r="X186" t="s">
        <v>2863</v>
      </c>
      <c r="Y186" t="s">
        <v>323</v>
      </c>
      <c r="Z186" s="3">
        <v>19</v>
      </c>
      <c r="AA186" t="s">
        <v>2316</v>
      </c>
      <c r="AB186" t="s">
        <v>2864</v>
      </c>
      <c r="AC186" t="s">
        <v>61</v>
      </c>
      <c r="AD186" t="s">
        <v>61</v>
      </c>
      <c r="AE186" t="s">
        <v>2865</v>
      </c>
      <c r="AF186" t="s">
        <v>63</v>
      </c>
      <c r="AH186">
        <v>0</v>
      </c>
      <c r="AI186" s="2">
        <v>45179</v>
      </c>
      <c r="AJ186" t="s">
        <v>64</v>
      </c>
      <c r="AK186" t="s">
        <v>64</v>
      </c>
      <c r="AL186" t="s">
        <v>2866</v>
      </c>
      <c r="AM186" t="s">
        <v>2861</v>
      </c>
      <c r="AN186" s="3">
        <v>52.9</v>
      </c>
      <c r="AO186" t="s">
        <v>2864</v>
      </c>
      <c r="AP186" t="s">
        <v>64</v>
      </c>
      <c r="AQ186" t="s">
        <v>2865</v>
      </c>
      <c r="AR186">
        <v>1024</v>
      </c>
      <c r="AS186" t="s">
        <v>66</v>
      </c>
    </row>
    <row r="187" spans="1:45" ht="16" x14ac:dyDescent="0.2">
      <c r="A187">
        <v>2635</v>
      </c>
      <c r="B187">
        <v>2635</v>
      </c>
      <c r="C187" s="2">
        <v>45182</v>
      </c>
      <c r="D187" t="s">
        <v>1814</v>
      </c>
      <c r="E187" t="s">
        <v>2876</v>
      </c>
      <c r="F187" s="3">
        <v>950</v>
      </c>
      <c r="G187" t="s">
        <v>47</v>
      </c>
      <c r="H187" s="3">
        <v>0</v>
      </c>
      <c r="I187" t="s">
        <v>48</v>
      </c>
      <c r="J187">
        <v>2722</v>
      </c>
      <c r="K187" t="s">
        <v>49</v>
      </c>
      <c r="L187" t="s">
        <v>50</v>
      </c>
      <c r="M187" t="s">
        <v>51</v>
      </c>
      <c r="N187">
        <v>940</v>
      </c>
      <c r="O187" t="s">
        <v>52</v>
      </c>
      <c r="P187" t="s">
        <v>53</v>
      </c>
      <c r="T187" t="s">
        <v>2877</v>
      </c>
      <c r="U187" t="s">
        <v>2878</v>
      </c>
      <c r="V187" t="s">
        <v>2006</v>
      </c>
      <c r="W187" t="s">
        <v>56</v>
      </c>
      <c r="X187" t="s">
        <v>675</v>
      </c>
      <c r="Y187" t="s">
        <v>2879</v>
      </c>
      <c r="Z187" s="3">
        <v>0</v>
      </c>
      <c r="AA187" t="s">
        <v>2501</v>
      </c>
      <c r="AB187" t="s">
        <v>2856</v>
      </c>
      <c r="AC187" t="s">
        <v>61</v>
      </c>
      <c r="AD187" t="s">
        <v>61</v>
      </c>
      <c r="AE187" t="s">
        <v>2880</v>
      </c>
      <c r="AF187" t="s">
        <v>63</v>
      </c>
      <c r="AH187">
        <v>0</v>
      </c>
      <c r="AI187" s="2">
        <v>45182</v>
      </c>
      <c r="AJ187" t="s">
        <v>64</v>
      </c>
      <c r="AK187" t="s">
        <v>64</v>
      </c>
      <c r="AL187" t="s">
        <v>2881</v>
      </c>
      <c r="AM187" t="s">
        <v>2878</v>
      </c>
      <c r="AN187" s="3">
        <v>950</v>
      </c>
      <c r="AO187" t="s">
        <v>2856</v>
      </c>
      <c r="AP187" t="s">
        <v>64</v>
      </c>
      <c r="AQ187" t="s">
        <v>2880</v>
      </c>
      <c r="AR187">
        <v>1037</v>
      </c>
      <c r="AS187" t="s">
        <v>66</v>
      </c>
    </row>
    <row r="188" spans="1:45" ht="16" x14ac:dyDescent="0.2">
      <c r="A188">
        <v>2636</v>
      </c>
      <c r="B188">
        <v>2636</v>
      </c>
      <c r="C188" s="2">
        <v>45183</v>
      </c>
      <c r="D188" t="s">
        <v>1761</v>
      </c>
      <c r="E188" t="s">
        <v>2882</v>
      </c>
      <c r="F188" s="3">
        <v>4.24</v>
      </c>
      <c r="G188" t="s">
        <v>47</v>
      </c>
      <c r="H188" s="3">
        <v>0</v>
      </c>
      <c r="I188" t="s">
        <v>48</v>
      </c>
      <c r="J188">
        <v>2720</v>
      </c>
      <c r="K188" t="s">
        <v>49</v>
      </c>
      <c r="L188" t="s">
        <v>50</v>
      </c>
      <c r="M188" t="s">
        <v>51</v>
      </c>
      <c r="N188">
        <v>942</v>
      </c>
      <c r="O188" t="s">
        <v>52</v>
      </c>
      <c r="P188" t="s">
        <v>53</v>
      </c>
      <c r="T188" t="s">
        <v>2883</v>
      </c>
      <c r="U188" t="s">
        <v>2884</v>
      </c>
      <c r="V188" t="s">
        <v>2031</v>
      </c>
      <c r="W188" t="s">
        <v>56</v>
      </c>
      <c r="X188" t="s">
        <v>2885</v>
      </c>
      <c r="Y188" t="s">
        <v>2036</v>
      </c>
      <c r="Z188" s="3">
        <v>19</v>
      </c>
      <c r="AA188" t="s">
        <v>2886</v>
      </c>
      <c r="AB188" t="s">
        <v>2887</v>
      </c>
      <c r="AC188" t="s">
        <v>61</v>
      </c>
      <c r="AD188" t="s">
        <v>61</v>
      </c>
      <c r="AE188" t="s">
        <v>2888</v>
      </c>
      <c r="AF188" t="s">
        <v>63</v>
      </c>
      <c r="AH188">
        <v>0</v>
      </c>
      <c r="AI188" s="2">
        <v>45183</v>
      </c>
      <c r="AJ188" t="s">
        <v>64</v>
      </c>
      <c r="AK188" t="s">
        <v>64</v>
      </c>
      <c r="AL188" t="s">
        <v>2889</v>
      </c>
      <c r="AM188" t="s">
        <v>2884</v>
      </c>
      <c r="AN188" s="3">
        <v>4.24</v>
      </c>
      <c r="AO188" t="s">
        <v>2887</v>
      </c>
      <c r="AP188" t="s">
        <v>64</v>
      </c>
      <c r="AQ188" t="s">
        <v>2888</v>
      </c>
      <c r="AR188">
        <v>1039</v>
      </c>
      <c r="AS188" t="s">
        <v>66</v>
      </c>
    </row>
    <row r="189" spans="1:45" ht="16" x14ac:dyDescent="0.2">
      <c r="A189">
        <v>2640</v>
      </c>
      <c r="B189">
        <v>2640</v>
      </c>
      <c r="C189" s="2">
        <v>45183</v>
      </c>
      <c r="D189" t="s">
        <v>1761</v>
      </c>
      <c r="E189" t="s">
        <v>2893</v>
      </c>
      <c r="F189" s="3">
        <v>492.81</v>
      </c>
      <c r="G189" t="s">
        <v>47</v>
      </c>
      <c r="H189" s="3">
        <v>0</v>
      </c>
      <c r="I189" t="s">
        <v>48</v>
      </c>
      <c r="J189">
        <v>2722</v>
      </c>
      <c r="K189" t="s">
        <v>49</v>
      </c>
      <c r="L189" t="s">
        <v>50</v>
      </c>
      <c r="M189" t="s">
        <v>51</v>
      </c>
      <c r="N189">
        <v>940</v>
      </c>
      <c r="O189" t="s">
        <v>52</v>
      </c>
      <c r="P189" t="s">
        <v>53</v>
      </c>
      <c r="T189" t="s">
        <v>2894</v>
      </c>
      <c r="U189" t="s">
        <v>2895</v>
      </c>
      <c r="V189" t="s">
        <v>2896</v>
      </c>
      <c r="W189" t="s">
        <v>243</v>
      </c>
      <c r="X189" t="s">
        <v>2897</v>
      </c>
      <c r="Y189" t="s">
        <v>2898</v>
      </c>
      <c r="Z189" s="3" t="s">
        <v>484</v>
      </c>
      <c r="AA189" t="s">
        <v>2899</v>
      </c>
      <c r="AB189" t="s">
        <v>2900</v>
      </c>
      <c r="AC189" t="s">
        <v>249</v>
      </c>
      <c r="AD189" t="s">
        <v>249</v>
      </c>
      <c r="AE189" t="s">
        <v>2901</v>
      </c>
      <c r="AF189" t="s">
        <v>63</v>
      </c>
      <c r="AH189">
        <v>0</v>
      </c>
      <c r="AI189" s="2">
        <v>45183</v>
      </c>
      <c r="AJ189" t="s">
        <v>64</v>
      </c>
      <c r="AK189" t="s">
        <v>64</v>
      </c>
      <c r="AL189" t="s">
        <v>2902</v>
      </c>
      <c r="AM189" t="s">
        <v>2895</v>
      </c>
      <c r="AN189" s="3" t="s">
        <v>2899</v>
      </c>
      <c r="AO189" t="s">
        <v>2900</v>
      </c>
      <c r="AP189" t="s">
        <v>64</v>
      </c>
      <c r="AQ189" t="s">
        <v>2901</v>
      </c>
      <c r="AR189">
        <v>1041</v>
      </c>
      <c r="AS189" t="s">
        <v>66</v>
      </c>
    </row>
    <row r="190" spans="1:45" ht="16" x14ac:dyDescent="0.2">
      <c r="A190">
        <v>2641</v>
      </c>
      <c r="B190">
        <v>2641</v>
      </c>
      <c r="C190" s="2">
        <v>45183</v>
      </c>
      <c r="D190" t="s">
        <v>1748</v>
      </c>
      <c r="E190" t="s">
        <v>2903</v>
      </c>
      <c r="F190" s="3">
        <v>42.5</v>
      </c>
      <c r="G190" t="s">
        <v>47</v>
      </c>
      <c r="H190" s="3">
        <v>0</v>
      </c>
      <c r="I190" t="s">
        <v>48</v>
      </c>
      <c r="J190">
        <v>2705</v>
      </c>
      <c r="K190" t="s">
        <v>49</v>
      </c>
      <c r="L190" t="s">
        <v>50</v>
      </c>
      <c r="M190" t="s">
        <v>51</v>
      </c>
      <c r="N190">
        <v>940</v>
      </c>
      <c r="O190" t="s">
        <v>52</v>
      </c>
      <c r="P190" t="s">
        <v>53</v>
      </c>
      <c r="T190" t="s">
        <v>2894</v>
      </c>
      <c r="U190" t="s">
        <v>2895</v>
      </c>
      <c r="V190" t="s">
        <v>2896</v>
      </c>
      <c r="W190" t="s">
        <v>243</v>
      </c>
      <c r="X190" t="s">
        <v>2897</v>
      </c>
      <c r="Y190" t="s">
        <v>2898</v>
      </c>
      <c r="Z190" s="3" t="s">
        <v>484</v>
      </c>
      <c r="AA190" t="s">
        <v>2899</v>
      </c>
      <c r="AB190" t="s">
        <v>2900</v>
      </c>
      <c r="AC190" t="s">
        <v>249</v>
      </c>
      <c r="AD190" t="s">
        <v>249</v>
      </c>
      <c r="AE190" t="s">
        <v>2901</v>
      </c>
      <c r="AF190" t="s">
        <v>63</v>
      </c>
      <c r="AH190">
        <v>0</v>
      </c>
      <c r="AI190" s="2">
        <v>45183</v>
      </c>
      <c r="AJ190" t="s">
        <v>64</v>
      </c>
      <c r="AK190" t="s">
        <v>64</v>
      </c>
      <c r="AL190" t="s">
        <v>2902</v>
      </c>
      <c r="AM190" t="s">
        <v>2895</v>
      </c>
      <c r="AN190" s="3" t="s">
        <v>2899</v>
      </c>
      <c r="AO190" t="s">
        <v>2900</v>
      </c>
      <c r="AP190" t="s">
        <v>64</v>
      </c>
      <c r="AQ190" t="s">
        <v>2901</v>
      </c>
      <c r="AR190">
        <v>1041</v>
      </c>
      <c r="AS190" t="s">
        <v>66</v>
      </c>
    </row>
    <row r="191" spans="1:45" ht="16" x14ac:dyDescent="0.2">
      <c r="A191">
        <v>2648</v>
      </c>
      <c r="B191">
        <v>2648</v>
      </c>
      <c r="C191" s="2">
        <v>45187</v>
      </c>
      <c r="D191" t="s">
        <v>1538</v>
      </c>
      <c r="E191" t="s">
        <v>2911</v>
      </c>
      <c r="F191" s="3">
        <v>55500</v>
      </c>
      <c r="G191" t="s">
        <v>47</v>
      </c>
      <c r="H191" s="3">
        <v>0</v>
      </c>
      <c r="I191" t="s">
        <v>104</v>
      </c>
      <c r="J191">
        <v>940</v>
      </c>
      <c r="K191" t="s">
        <v>52</v>
      </c>
      <c r="L191" t="s">
        <v>53</v>
      </c>
      <c r="N191">
        <v>3200</v>
      </c>
      <c r="O191" t="s">
        <v>49</v>
      </c>
      <c r="P191" t="s">
        <v>105</v>
      </c>
      <c r="Q191" t="s">
        <v>106</v>
      </c>
      <c r="T191" t="s">
        <v>2912</v>
      </c>
      <c r="U191" t="s">
        <v>2913</v>
      </c>
      <c r="Z191" s="3"/>
      <c r="AF191" t="s">
        <v>63</v>
      </c>
      <c r="AH191">
        <v>0</v>
      </c>
      <c r="AI191" s="2">
        <v>45187</v>
      </c>
      <c r="AJ191" t="s">
        <v>64</v>
      </c>
      <c r="AK191" t="s">
        <v>64</v>
      </c>
      <c r="AL191" t="s">
        <v>2914</v>
      </c>
      <c r="AM191" t="s">
        <v>2913</v>
      </c>
      <c r="AN191" s="3"/>
      <c r="AP191" t="s">
        <v>64</v>
      </c>
      <c r="AR191">
        <v>1043</v>
      </c>
      <c r="AS191" t="s">
        <v>66</v>
      </c>
    </row>
    <row r="192" spans="1:45" ht="16" x14ac:dyDescent="0.2">
      <c r="A192">
        <v>2782</v>
      </c>
      <c r="B192">
        <v>2782</v>
      </c>
      <c r="C192" s="2">
        <v>45187</v>
      </c>
      <c r="D192" t="s">
        <v>1814</v>
      </c>
      <c r="E192" t="s">
        <v>2915</v>
      </c>
      <c r="F192" s="3">
        <v>800</v>
      </c>
      <c r="G192" t="s">
        <v>47</v>
      </c>
      <c r="H192" s="3">
        <v>0</v>
      </c>
      <c r="I192" t="s">
        <v>48</v>
      </c>
      <c r="J192">
        <v>2721</v>
      </c>
      <c r="K192" t="s">
        <v>49</v>
      </c>
      <c r="L192" t="s">
        <v>50</v>
      </c>
      <c r="M192" t="s">
        <v>51</v>
      </c>
      <c r="N192">
        <v>940</v>
      </c>
      <c r="O192" t="s">
        <v>52</v>
      </c>
      <c r="P192" t="s">
        <v>53</v>
      </c>
      <c r="T192" t="s">
        <v>2916</v>
      </c>
      <c r="U192" t="s">
        <v>2917</v>
      </c>
      <c r="V192" t="s">
        <v>2008</v>
      </c>
      <c r="W192" t="s">
        <v>56</v>
      </c>
      <c r="X192" t="s">
        <v>1033</v>
      </c>
      <c r="Y192" t="s">
        <v>2879</v>
      </c>
      <c r="Z192" s="3">
        <v>0</v>
      </c>
      <c r="AA192" t="s">
        <v>1678</v>
      </c>
      <c r="AB192" t="s">
        <v>2856</v>
      </c>
      <c r="AC192" t="s">
        <v>61</v>
      </c>
      <c r="AD192" t="s">
        <v>61</v>
      </c>
      <c r="AE192" t="s">
        <v>2918</v>
      </c>
      <c r="AF192" t="s">
        <v>63</v>
      </c>
      <c r="AH192">
        <v>0</v>
      </c>
      <c r="AI192" s="2">
        <v>45187</v>
      </c>
      <c r="AJ192" t="s">
        <v>64</v>
      </c>
      <c r="AK192" t="s">
        <v>64</v>
      </c>
      <c r="AL192" t="s">
        <v>2919</v>
      </c>
      <c r="AM192" t="s">
        <v>2917</v>
      </c>
      <c r="AN192" s="3">
        <v>800</v>
      </c>
      <c r="AO192" t="s">
        <v>2856</v>
      </c>
      <c r="AP192" t="s">
        <v>64</v>
      </c>
      <c r="AQ192" t="s">
        <v>2918</v>
      </c>
      <c r="AR192">
        <v>1044</v>
      </c>
      <c r="AS192" t="s">
        <v>66</v>
      </c>
    </row>
    <row r="193" spans="1:45" ht="16" x14ac:dyDescent="0.2">
      <c r="A193">
        <v>2650</v>
      </c>
      <c r="B193">
        <v>2650</v>
      </c>
      <c r="C193" s="2">
        <v>45189</v>
      </c>
      <c r="D193" t="s">
        <v>1782</v>
      </c>
      <c r="E193" t="s">
        <v>287</v>
      </c>
      <c r="F193" s="3">
        <v>95.2</v>
      </c>
      <c r="G193" t="s">
        <v>47</v>
      </c>
      <c r="H193" s="3">
        <v>0</v>
      </c>
      <c r="I193" t="s">
        <v>48</v>
      </c>
      <c r="J193">
        <v>2894</v>
      </c>
      <c r="K193" t="s">
        <v>49</v>
      </c>
      <c r="L193" t="s">
        <v>50</v>
      </c>
      <c r="M193" t="s">
        <v>51</v>
      </c>
      <c r="N193">
        <v>940</v>
      </c>
      <c r="O193" t="s">
        <v>52</v>
      </c>
      <c r="P193" t="s">
        <v>53</v>
      </c>
      <c r="T193" t="s">
        <v>288</v>
      </c>
      <c r="U193" t="s">
        <v>2920</v>
      </c>
      <c r="V193" t="s">
        <v>2083</v>
      </c>
      <c r="W193" t="s">
        <v>56</v>
      </c>
      <c r="X193" t="s">
        <v>2921</v>
      </c>
      <c r="Y193" t="s">
        <v>291</v>
      </c>
      <c r="Z193" s="3">
        <v>19</v>
      </c>
      <c r="AA193" t="s">
        <v>292</v>
      </c>
      <c r="AB193" t="s">
        <v>2908</v>
      </c>
      <c r="AC193" t="s">
        <v>61</v>
      </c>
      <c r="AD193" t="s">
        <v>61</v>
      </c>
      <c r="AE193" t="s">
        <v>2922</v>
      </c>
      <c r="AF193" t="s">
        <v>63</v>
      </c>
      <c r="AH193">
        <v>0</v>
      </c>
      <c r="AI193" s="2">
        <v>45189</v>
      </c>
      <c r="AJ193" t="s">
        <v>64</v>
      </c>
      <c r="AK193" t="s">
        <v>64</v>
      </c>
      <c r="AL193" t="s">
        <v>2923</v>
      </c>
      <c r="AM193" t="s">
        <v>2920</v>
      </c>
      <c r="AN193" s="3">
        <v>95.2</v>
      </c>
      <c r="AO193" t="s">
        <v>2908</v>
      </c>
      <c r="AP193" t="s">
        <v>64</v>
      </c>
      <c r="AQ193" t="s">
        <v>2922</v>
      </c>
      <c r="AR193">
        <v>1045</v>
      </c>
      <c r="AS193" t="s">
        <v>66</v>
      </c>
    </row>
    <row r="194" spans="1:45" ht="16" x14ac:dyDescent="0.2">
      <c r="A194">
        <v>2671</v>
      </c>
      <c r="B194">
        <v>2671</v>
      </c>
      <c r="C194" s="2">
        <v>45189</v>
      </c>
      <c r="D194" t="s">
        <v>1761</v>
      </c>
      <c r="E194" t="s">
        <v>2032</v>
      </c>
      <c r="F194" s="3">
        <v>22.61</v>
      </c>
      <c r="G194" t="s">
        <v>47</v>
      </c>
      <c r="H194" s="3">
        <v>0</v>
      </c>
      <c r="I194" t="s">
        <v>48</v>
      </c>
      <c r="J194">
        <v>2720</v>
      </c>
      <c r="K194" t="s">
        <v>49</v>
      </c>
      <c r="L194" t="s">
        <v>50</v>
      </c>
      <c r="M194" t="s">
        <v>51</v>
      </c>
      <c r="N194">
        <v>942</v>
      </c>
      <c r="O194" t="s">
        <v>52</v>
      </c>
      <c r="P194" t="s">
        <v>53</v>
      </c>
      <c r="T194" t="s">
        <v>2924</v>
      </c>
      <c r="U194" t="s">
        <v>2925</v>
      </c>
      <c r="V194" t="s">
        <v>2095</v>
      </c>
      <c r="W194" t="s">
        <v>56</v>
      </c>
      <c r="X194" t="s">
        <v>2926</v>
      </c>
      <c r="Y194" t="s">
        <v>2036</v>
      </c>
      <c r="Z194" s="3">
        <v>19</v>
      </c>
      <c r="AA194" t="s">
        <v>2927</v>
      </c>
      <c r="AB194" t="s">
        <v>2928</v>
      </c>
      <c r="AC194" t="s">
        <v>61</v>
      </c>
      <c r="AD194" t="s">
        <v>61</v>
      </c>
      <c r="AE194" t="s">
        <v>2929</v>
      </c>
      <c r="AF194" t="s">
        <v>63</v>
      </c>
      <c r="AH194">
        <v>0</v>
      </c>
      <c r="AI194" s="2">
        <v>45189</v>
      </c>
      <c r="AJ194" t="s">
        <v>64</v>
      </c>
      <c r="AK194" t="s">
        <v>64</v>
      </c>
      <c r="AL194" t="s">
        <v>2930</v>
      </c>
      <c r="AM194" t="s">
        <v>2925</v>
      </c>
      <c r="AN194" s="3">
        <v>22.61</v>
      </c>
      <c r="AO194" t="s">
        <v>2928</v>
      </c>
      <c r="AP194" t="s">
        <v>64</v>
      </c>
      <c r="AQ194" t="s">
        <v>2929</v>
      </c>
      <c r="AR194">
        <v>1066</v>
      </c>
      <c r="AS194" t="s">
        <v>66</v>
      </c>
    </row>
    <row r="195" spans="1:45" ht="16" x14ac:dyDescent="0.2">
      <c r="A195">
        <v>2654</v>
      </c>
      <c r="B195">
        <v>2654</v>
      </c>
      <c r="C195" s="2">
        <v>45194</v>
      </c>
      <c r="D195" t="s">
        <v>1814</v>
      </c>
      <c r="E195" t="s">
        <v>2057</v>
      </c>
      <c r="F195" s="3">
        <v>22.46</v>
      </c>
      <c r="G195" t="s">
        <v>47</v>
      </c>
      <c r="H195" s="3">
        <v>0</v>
      </c>
      <c r="I195" t="s">
        <v>48</v>
      </c>
      <c r="J195">
        <v>2710</v>
      </c>
      <c r="K195" t="s">
        <v>49</v>
      </c>
      <c r="L195" t="s">
        <v>50</v>
      </c>
      <c r="M195" t="s">
        <v>51</v>
      </c>
      <c r="N195">
        <v>940</v>
      </c>
      <c r="O195" t="s">
        <v>52</v>
      </c>
      <c r="P195" t="s">
        <v>53</v>
      </c>
      <c r="T195" t="s">
        <v>2947</v>
      </c>
      <c r="U195" t="s">
        <v>2948</v>
      </c>
      <c r="V195" t="s">
        <v>2076</v>
      </c>
      <c r="W195" t="s">
        <v>56</v>
      </c>
      <c r="X195" t="s">
        <v>2949</v>
      </c>
      <c r="Y195" t="s">
        <v>2061</v>
      </c>
      <c r="Z195" s="3">
        <v>19</v>
      </c>
      <c r="AA195" t="s">
        <v>2950</v>
      </c>
      <c r="AB195" t="s">
        <v>2951</v>
      </c>
      <c r="AC195" t="s">
        <v>61</v>
      </c>
      <c r="AD195" t="s">
        <v>61</v>
      </c>
      <c r="AE195" t="s">
        <v>2952</v>
      </c>
      <c r="AF195" t="s">
        <v>63</v>
      </c>
      <c r="AH195">
        <v>0</v>
      </c>
      <c r="AI195" s="2">
        <v>45194</v>
      </c>
      <c r="AJ195" t="s">
        <v>64</v>
      </c>
      <c r="AK195" t="s">
        <v>64</v>
      </c>
      <c r="AL195" t="s">
        <v>2953</v>
      </c>
      <c r="AM195" t="s">
        <v>2948</v>
      </c>
      <c r="AN195" s="3">
        <v>22.46</v>
      </c>
      <c r="AO195" t="s">
        <v>2951</v>
      </c>
      <c r="AP195" t="s">
        <v>64</v>
      </c>
      <c r="AQ195" t="s">
        <v>2952</v>
      </c>
      <c r="AR195">
        <v>1048</v>
      </c>
      <c r="AS195" t="s">
        <v>66</v>
      </c>
    </row>
    <row r="196" spans="1:45" ht="16" x14ac:dyDescent="0.2">
      <c r="A196">
        <v>2680</v>
      </c>
      <c r="B196">
        <v>2680</v>
      </c>
      <c r="C196" s="2">
        <v>45194</v>
      </c>
      <c r="D196" t="s">
        <v>1761</v>
      </c>
      <c r="E196" t="s">
        <v>2954</v>
      </c>
      <c r="F196" s="3">
        <v>71.88</v>
      </c>
      <c r="G196" t="s">
        <v>47</v>
      </c>
      <c r="H196" s="3">
        <v>0</v>
      </c>
      <c r="I196" t="s">
        <v>48</v>
      </c>
      <c r="J196">
        <v>2720</v>
      </c>
      <c r="K196" t="s">
        <v>49</v>
      </c>
      <c r="L196" t="s">
        <v>50</v>
      </c>
      <c r="M196" t="s">
        <v>51</v>
      </c>
      <c r="N196">
        <v>942</v>
      </c>
      <c r="O196" t="s">
        <v>52</v>
      </c>
      <c r="P196" t="s">
        <v>53</v>
      </c>
      <c r="T196" t="s">
        <v>950</v>
      </c>
      <c r="U196" t="s">
        <v>2955</v>
      </c>
      <c r="V196" t="s">
        <v>2114</v>
      </c>
      <c r="W196" t="s">
        <v>56</v>
      </c>
      <c r="X196" t="s">
        <v>2956</v>
      </c>
      <c r="Y196" t="s">
        <v>953</v>
      </c>
      <c r="Z196" s="3">
        <v>19</v>
      </c>
      <c r="AA196" t="s">
        <v>954</v>
      </c>
      <c r="AB196" t="s">
        <v>2951</v>
      </c>
      <c r="AC196" t="s">
        <v>61</v>
      </c>
      <c r="AD196" t="s">
        <v>61</v>
      </c>
      <c r="AE196" t="s">
        <v>2957</v>
      </c>
      <c r="AF196" t="s">
        <v>63</v>
      </c>
      <c r="AH196">
        <v>0</v>
      </c>
      <c r="AI196" s="2">
        <v>45194</v>
      </c>
      <c r="AJ196" t="s">
        <v>64</v>
      </c>
      <c r="AK196" t="s">
        <v>64</v>
      </c>
      <c r="AL196" t="s">
        <v>2958</v>
      </c>
      <c r="AM196" t="s">
        <v>2955</v>
      </c>
      <c r="AN196" s="3">
        <v>71.88</v>
      </c>
      <c r="AO196" t="s">
        <v>2951</v>
      </c>
      <c r="AP196" t="s">
        <v>64</v>
      </c>
      <c r="AQ196" t="s">
        <v>2957</v>
      </c>
      <c r="AR196">
        <v>1069</v>
      </c>
      <c r="AS196" t="s">
        <v>66</v>
      </c>
    </row>
    <row r="197" spans="1:45" ht="16" x14ac:dyDescent="0.2">
      <c r="A197">
        <v>3685</v>
      </c>
      <c r="B197">
        <v>3685</v>
      </c>
      <c r="C197" s="2">
        <v>45194</v>
      </c>
      <c r="D197" t="s">
        <v>1761</v>
      </c>
      <c r="E197" t="s">
        <v>2963</v>
      </c>
      <c r="F197" s="3">
        <v>84.33</v>
      </c>
      <c r="G197" t="s">
        <v>47</v>
      </c>
      <c r="H197" s="3">
        <v>0</v>
      </c>
      <c r="I197" t="s">
        <v>104</v>
      </c>
      <c r="J197">
        <v>2720</v>
      </c>
      <c r="K197" t="s">
        <v>49</v>
      </c>
      <c r="L197" t="s">
        <v>50</v>
      </c>
      <c r="M197" t="s">
        <v>51</v>
      </c>
      <c r="N197">
        <v>630</v>
      </c>
      <c r="O197" t="s">
        <v>52</v>
      </c>
      <c r="P197" t="s">
        <v>53</v>
      </c>
      <c r="T197" t="s">
        <v>64</v>
      </c>
      <c r="V197" t="s">
        <v>2153</v>
      </c>
      <c r="W197" t="s">
        <v>56</v>
      </c>
      <c r="X197" t="s">
        <v>2964</v>
      </c>
      <c r="Y197" t="s">
        <v>953</v>
      </c>
      <c r="Z197" s="3">
        <v>19</v>
      </c>
      <c r="AA197" t="s">
        <v>2965</v>
      </c>
      <c r="AB197" t="s">
        <v>2951</v>
      </c>
      <c r="AC197" t="s">
        <v>61</v>
      </c>
      <c r="AD197" t="s">
        <v>61</v>
      </c>
      <c r="AE197" t="s">
        <v>2966</v>
      </c>
      <c r="AF197" t="s">
        <v>63</v>
      </c>
      <c r="AH197">
        <v>0</v>
      </c>
      <c r="AI197" s="2">
        <v>45194</v>
      </c>
      <c r="AJ197" t="s">
        <v>64</v>
      </c>
      <c r="AK197" t="s">
        <v>64</v>
      </c>
      <c r="AL197" t="s">
        <v>64</v>
      </c>
      <c r="AN197" s="3">
        <v>84.33</v>
      </c>
      <c r="AO197" t="s">
        <v>2951</v>
      </c>
      <c r="AP197" t="s">
        <v>64</v>
      </c>
      <c r="AQ197" t="s">
        <v>2966</v>
      </c>
      <c r="AR197" t="s">
        <v>64</v>
      </c>
      <c r="AS197" t="s">
        <v>66</v>
      </c>
    </row>
    <row r="198" spans="1:45" ht="16" x14ac:dyDescent="0.2">
      <c r="A198">
        <v>2692</v>
      </c>
      <c r="B198">
        <v>2692</v>
      </c>
      <c r="C198" s="2">
        <v>45196</v>
      </c>
      <c r="D198" t="s">
        <v>1814</v>
      </c>
      <c r="E198" t="s">
        <v>2973</v>
      </c>
      <c r="F198" s="3">
        <v>313</v>
      </c>
      <c r="G198" t="s">
        <v>47</v>
      </c>
      <c r="H198" s="3">
        <v>0</v>
      </c>
      <c r="I198" t="s">
        <v>48</v>
      </c>
      <c r="J198">
        <v>2563</v>
      </c>
      <c r="K198" t="s">
        <v>49</v>
      </c>
      <c r="L198" t="s">
        <v>50</v>
      </c>
      <c r="M198" t="s">
        <v>51</v>
      </c>
      <c r="N198">
        <v>942</v>
      </c>
      <c r="O198" t="s">
        <v>52</v>
      </c>
      <c r="P198" t="s">
        <v>53</v>
      </c>
      <c r="T198" t="s">
        <v>2974</v>
      </c>
      <c r="U198" t="s">
        <v>2975</v>
      </c>
      <c r="V198" t="s">
        <v>2143</v>
      </c>
      <c r="W198" t="s">
        <v>56</v>
      </c>
      <c r="X198" t="s">
        <v>2976</v>
      </c>
      <c r="Y198" t="s">
        <v>2180</v>
      </c>
      <c r="Z198" s="3">
        <v>7</v>
      </c>
      <c r="AA198" t="s">
        <v>2977</v>
      </c>
      <c r="AB198" t="s">
        <v>2978</v>
      </c>
      <c r="AC198" t="s">
        <v>61</v>
      </c>
      <c r="AD198" t="s">
        <v>61</v>
      </c>
      <c r="AE198" t="s">
        <v>2979</v>
      </c>
      <c r="AF198" t="s">
        <v>63</v>
      </c>
      <c r="AH198">
        <v>0</v>
      </c>
      <c r="AI198" s="2">
        <v>45196</v>
      </c>
      <c r="AJ198" t="s">
        <v>64</v>
      </c>
      <c r="AK198" t="s">
        <v>64</v>
      </c>
      <c r="AL198" t="s">
        <v>2980</v>
      </c>
      <c r="AM198" t="s">
        <v>2975</v>
      </c>
      <c r="AN198" s="3">
        <v>313</v>
      </c>
      <c r="AO198" t="s">
        <v>2978</v>
      </c>
      <c r="AP198" t="s">
        <v>64</v>
      </c>
      <c r="AQ198" t="s">
        <v>2979</v>
      </c>
      <c r="AR198">
        <v>1071</v>
      </c>
      <c r="AS198" t="s">
        <v>66</v>
      </c>
    </row>
    <row r="199" spans="1:45" ht="16" x14ac:dyDescent="0.2">
      <c r="A199">
        <v>2693</v>
      </c>
      <c r="B199">
        <v>2693</v>
      </c>
      <c r="C199" s="2">
        <v>45196</v>
      </c>
      <c r="D199" t="s">
        <v>1814</v>
      </c>
      <c r="E199" t="s">
        <v>2981</v>
      </c>
      <c r="F199" s="3">
        <v>130.75</v>
      </c>
      <c r="G199" t="s">
        <v>47</v>
      </c>
      <c r="H199" s="3">
        <v>0</v>
      </c>
      <c r="I199" t="s">
        <v>48</v>
      </c>
      <c r="J199">
        <v>2563</v>
      </c>
      <c r="K199" t="s">
        <v>49</v>
      </c>
      <c r="L199" t="s">
        <v>50</v>
      </c>
      <c r="M199" t="s">
        <v>51</v>
      </c>
      <c r="N199">
        <v>942</v>
      </c>
      <c r="O199" t="s">
        <v>52</v>
      </c>
      <c r="P199" t="s">
        <v>53</v>
      </c>
      <c r="T199" t="s">
        <v>2982</v>
      </c>
      <c r="U199" t="s">
        <v>2983</v>
      </c>
      <c r="V199" t="s">
        <v>2147</v>
      </c>
      <c r="W199" t="s">
        <v>56</v>
      </c>
      <c r="X199" t="s">
        <v>2984</v>
      </c>
      <c r="Y199" t="s">
        <v>2180</v>
      </c>
      <c r="Z199" s="3">
        <v>7</v>
      </c>
      <c r="AA199" t="s">
        <v>2985</v>
      </c>
      <c r="AB199" t="s">
        <v>2978</v>
      </c>
      <c r="AC199" t="s">
        <v>61</v>
      </c>
      <c r="AD199" t="s">
        <v>61</v>
      </c>
      <c r="AE199" t="s">
        <v>2986</v>
      </c>
      <c r="AF199" t="s">
        <v>63</v>
      </c>
      <c r="AH199">
        <v>0</v>
      </c>
      <c r="AI199" s="2">
        <v>45196</v>
      </c>
      <c r="AJ199" t="s">
        <v>64</v>
      </c>
      <c r="AK199" t="s">
        <v>64</v>
      </c>
      <c r="AL199" t="s">
        <v>2987</v>
      </c>
      <c r="AM199" t="s">
        <v>2983</v>
      </c>
      <c r="AN199" s="3">
        <v>130.75</v>
      </c>
      <c r="AO199" t="s">
        <v>2978</v>
      </c>
      <c r="AP199" t="s">
        <v>64</v>
      </c>
      <c r="AQ199" t="s">
        <v>2986</v>
      </c>
      <c r="AR199">
        <v>1072</v>
      </c>
      <c r="AS199" t="s">
        <v>66</v>
      </c>
    </row>
    <row r="200" spans="1:45" ht="16" x14ac:dyDescent="0.2">
      <c r="A200">
        <v>2658</v>
      </c>
      <c r="B200">
        <v>2658</v>
      </c>
      <c r="C200" s="2">
        <v>45198</v>
      </c>
      <c r="D200" t="s">
        <v>1748</v>
      </c>
      <c r="E200" t="s">
        <v>147</v>
      </c>
      <c r="F200" s="3">
        <v>5.08</v>
      </c>
      <c r="G200" t="s">
        <v>47</v>
      </c>
      <c r="H200" s="3">
        <v>0</v>
      </c>
      <c r="I200" t="s">
        <v>48</v>
      </c>
      <c r="J200">
        <v>2705</v>
      </c>
      <c r="K200" t="s">
        <v>49</v>
      </c>
      <c r="L200" t="s">
        <v>50</v>
      </c>
      <c r="M200" t="s">
        <v>51</v>
      </c>
      <c r="N200">
        <v>940</v>
      </c>
      <c r="O200" t="s">
        <v>52</v>
      </c>
      <c r="P200" t="s">
        <v>53</v>
      </c>
      <c r="T200" t="s">
        <v>586</v>
      </c>
      <c r="U200" t="s">
        <v>2988</v>
      </c>
      <c r="Z200" s="3"/>
      <c r="AF200" t="s">
        <v>63</v>
      </c>
      <c r="AH200">
        <v>0</v>
      </c>
      <c r="AI200" s="2">
        <v>45198</v>
      </c>
      <c r="AJ200" t="s">
        <v>64</v>
      </c>
      <c r="AK200" t="s">
        <v>64</v>
      </c>
      <c r="AL200" t="s">
        <v>2989</v>
      </c>
      <c r="AM200" t="s">
        <v>2988</v>
      </c>
      <c r="AN200" s="3"/>
      <c r="AP200" t="s">
        <v>64</v>
      </c>
      <c r="AR200">
        <v>1052</v>
      </c>
      <c r="AS200" t="s">
        <v>66</v>
      </c>
    </row>
    <row r="201" spans="1:45" ht="16" x14ac:dyDescent="0.2">
      <c r="A201">
        <v>2691</v>
      </c>
      <c r="B201">
        <v>2691</v>
      </c>
      <c r="C201" s="2">
        <v>45198</v>
      </c>
      <c r="D201" t="s">
        <v>1814</v>
      </c>
      <c r="E201" t="s">
        <v>2990</v>
      </c>
      <c r="F201" s="3">
        <v>45</v>
      </c>
      <c r="G201" t="s">
        <v>47</v>
      </c>
      <c r="H201" s="3">
        <v>0</v>
      </c>
      <c r="I201" t="s">
        <v>48</v>
      </c>
      <c r="J201">
        <v>3270</v>
      </c>
      <c r="K201" t="s">
        <v>49</v>
      </c>
      <c r="L201" t="s">
        <v>50</v>
      </c>
      <c r="M201" t="s">
        <v>106</v>
      </c>
      <c r="N201">
        <v>940</v>
      </c>
      <c r="O201" t="s">
        <v>52</v>
      </c>
      <c r="P201" t="s">
        <v>53</v>
      </c>
      <c r="T201" t="s">
        <v>2991</v>
      </c>
      <c r="U201" t="s">
        <v>2992</v>
      </c>
      <c r="V201" t="s">
        <v>2140</v>
      </c>
      <c r="W201" t="s">
        <v>56</v>
      </c>
      <c r="X201" t="s">
        <v>2993</v>
      </c>
      <c r="Y201" t="s">
        <v>2994</v>
      </c>
      <c r="Z201" s="3">
        <v>0</v>
      </c>
      <c r="AA201" t="s">
        <v>327</v>
      </c>
      <c r="AB201" t="s">
        <v>2995</v>
      </c>
      <c r="AC201" t="s">
        <v>61</v>
      </c>
      <c r="AD201" t="s">
        <v>61</v>
      </c>
      <c r="AE201" t="s">
        <v>2996</v>
      </c>
      <c r="AF201" t="s">
        <v>63</v>
      </c>
      <c r="AH201">
        <v>0</v>
      </c>
      <c r="AI201" s="2">
        <v>45198</v>
      </c>
      <c r="AJ201" t="s">
        <v>64</v>
      </c>
      <c r="AK201" t="s">
        <v>64</v>
      </c>
      <c r="AL201" t="s">
        <v>2997</v>
      </c>
      <c r="AM201" t="s">
        <v>2992</v>
      </c>
      <c r="AN201" s="3">
        <v>45</v>
      </c>
      <c r="AO201" t="s">
        <v>2995</v>
      </c>
      <c r="AP201" t="s">
        <v>64</v>
      </c>
      <c r="AQ201" t="s">
        <v>2996</v>
      </c>
      <c r="AR201">
        <v>1051</v>
      </c>
      <c r="AS201" t="s">
        <v>66</v>
      </c>
    </row>
    <row r="202" spans="1:45" ht="16" x14ac:dyDescent="0.2">
      <c r="A202">
        <v>2964</v>
      </c>
      <c r="B202">
        <v>2964</v>
      </c>
      <c r="C202" s="2">
        <v>45199</v>
      </c>
      <c r="D202" t="s">
        <v>1936</v>
      </c>
      <c r="E202" t="s">
        <v>2635</v>
      </c>
      <c r="F202" s="3">
        <v>143</v>
      </c>
      <c r="G202" t="s">
        <v>47</v>
      </c>
      <c r="H202" s="3">
        <v>0</v>
      </c>
      <c r="I202" t="s">
        <v>104</v>
      </c>
      <c r="J202">
        <v>2551</v>
      </c>
      <c r="K202" t="s">
        <v>49</v>
      </c>
      <c r="L202" t="s">
        <v>50</v>
      </c>
      <c r="M202" t="s">
        <v>51</v>
      </c>
      <c r="N202">
        <v>1730</v>
      </c>
      <c r="O202" t="s">
        <v>52</v>
      </c>
      <c r="P202" t="s">
        <v>203</v>
      </c>
      <c r="T202" t="s">
        <v>64</v>
      </c>
      <c r="Z202" s="3"/>
      <c r="AF202" t="s">
        <v>63</v>
      </c>
      <c r="AH202">
        <v>0</v>
      </c>
      <c r="AI202" s="2">
        <v>45199</v>
      </c>
      <c r="AJ202" t="s">
        <v>64</v>
      </c>
      <c r="AK202" t="s">
        <v>64</v>
      </c>
      <c r="AL202" t="s">
        <v>64</v>
      </c>
      <c r="AN202" s="3"/>
      <c r="AP202" t="s">
        <v>64</v>
      </c>
      <c r="AR202" t="s">
        <v>64</v>
      </c>
      <c r="AS202" t="s">
        <v>66</v>
      </c>
    </row>
    <row r="203" spans="1:45" ht="16" x14ac:dyDescent="0.2">
      <c r="A203">
        <v>2965</v>
      </c>
      <c r="B203">
        <v>2965</v>
      </c>
      <c r="C203" s="2">
        <v>45199</v>
      </c>
      <c r="D203" t="s">
        <v>1936</v>
      </c>
      <c r="E203" t="s">
        <v>206</v>
      </c>
      <c r="F203" s="3">
        <v>2988.56</v>
      </c>
      <c r="G203" t="s">
        <v>47</v>
      </c>
      <c r="H203" s="3">
        <v>0</v>
      </c>
      <c r="I203" t="s">
        <v>104</v>
      </c>
      <c r="J203">
        <v>2551</v>
      </c>
      <c r="K203" t="s">
        <v>49</v>
      </c>
      <c r="L203" t="s">
        <v>50</v>
      </c>
      <c r="M203" t="s">
        <v>51</v>
      </c>
      <c r="N203">
        <v>1730</v>
      </c>
      <c r="O203" t="s">
        <v>52</v>
      </c>
      <c r="P203" t="s">
        <v>203</v>
      </c>
      <c r="T203" t="s">
        <v>64</v>
      </c>
      <c r="Z203" s="3"/>
      <c r="AF203" t="s">
        <v>63</v>
      </c>
      <c r="AH203">
        <v>0</v>
      </c>
      <c r="AI203" s="2">
        <v>45199</v>
      </c>
      <c r="AJ203" t="s">
        <v>64</v>
      </c>
      <c r="AK203" t="s">
        <v>64</v>
      </c>
      <c r="AL203" t="s">
        <v>64</v>
      </c>
      <c r="AN203" s="3"/>
      <c r="AP203" t="s">
        <v>64</v>
      </c>
      <c r="AR203" t="s">
        <v>64</v>
      </c>
      <c r="AS203" t="s">
        <v>66</v>
      </c>
    </row>
    <row r="204" spans="1:45" ht="16" x14ac:dyDescent="0.2">
      <c r="A204">
        <v>2966</v>
      </c>
      <c r="B204">
        <v>2966</v>
      </c>
      <c r="C204" s="2">
        <v>45199</v>
      </c>
      <c r="D204" t="s">
        <v>1936</v>
      </c>
      <c r="E204" t="s">
        <v>204</v>
      </c>
      <c r="F204" s="3">
        <v>693.92</v>
      </c>
      <c r="G204" t="s">
        <v>47</v>
      </c>
      <c r="H204" s="3">
        <v>0</v>
      </c>
      <c r="I204" t="s">
        <v>104</v>
      </c>
      <c r="J204">
        <v>2555</v>
      </c>
      <c r="K204" t="s">
        <v>49</v>
      </c>
      <c r="L204" t="s">
        <v>50</v>
      </c>
      <c r="M204" t="s">
        <v>51</v>
      </c>
      <c r="N204">
        <v>1730</v>
      </c>
      <c r="O204" t="s">
        <v>52</v>
      </c>
      <c r="P204" t="s">
        <v>203</v>
      </c>
      <c r="T204" t="s">
        <v>64</v>
      </c>
      <c r="Z204" s="3"/>
      <c r="AF204" t="s">
        <v>63</v>
      </c>
      <c r="AH204">
        <v>0</v>
      </c>
      <c r="AI204" s="2">
        <v>45199</v>
      </c>
      <c r="AJ204" t="s">
        <v>64</v>
      </c>
      <c r="AK204" t="s">
        <v>64</v>
      </c>
      <c r="AL204" t="s">
        <v>64</v>
      </c>
      <c r="AN204" s="3"/>
      <c r="AP204" t="s">
        <v>64</v>
      </c>
      <c r="AR204" t="s">
        <v>64</v>
      </c>
      <c r="AS204" t="s">
        <v>66</v>
      </c>
    </row>
    <row r="205" spans="1:45" ht="16" x14ac:dyDescent="0.2">
      <c r="A205">
        <v>2967</v>
      </c>
      <c r="B205">
        <v>2967</v>
      </c>
      <c r="C205" s="2">
        <v>45199</v>
      </c>
      <c r="D205" t="s">
        <v>1934</v>
      </c>
      <c r="E205" t="s">
        <v>206</v>
      </c>
      <c r="F205" s="3">
        <v>2957.87</v>
      </c>
      <c r="G205" t="s">
        <v>47</v>
      </c>
      <c r="H205" s="3">
        <v>0</v>
      </c>
      <c r="I205" t="s">
        <v>104</v>
      </c>
      <c r="J205">
        <v>2551</v>
      </c>
      <c r="K205" t="s">
        <v>49</v>
      </c>
      <c r="L205" t="s">
        <v>50</v>
      </c>
      <c r="M205" t="s">
        <v>51</v>
      </c>
      <c r="N205">
        <v>1730</v>
      </c>
      <c r="O205" t="s">
        <v>52</v>
      </c>
      <c r="P205" t="s">
        <v>203</v>
      </c>
      <c r="T205" t="s">
        <v>64</v>
      </c>
      <c r="Z205" s="3"/>
      <c r="AF205" t="s">
        <v>63</v>
      </c>
      <c r="AH205">
        <v>0</v>
      </c>
      <c r="AI205" s="2">
        <v>45199</v>
      </c>
      <c r="AJ205" t="s">
        <v>64</v>
      </c>
      <c r="AK205" t="s">
        <v>64</v>
      </c>
      <c r="AL205" t="s">
        <v>64</v>
      </c>
      <c r="AN205" s="3"/>
      <c r="AP205" t="s">
        <v>64</v>
      </c>
      <c r="AR205" t="s">
        <v>64</v>
      </c>
      <c r="AS205" t="s">
        <v>66</v>
      </c>
    </row>
    <row r="206" spans="1:45" ht="16" x14ac:dyDescent="0.2">
      <c r="A206">
        <v>2968</v>
      </c>
      <c r="B206">
        <v>2968</v>
      </c>
      <c r="C206" s="2">
        <v>45199</v>
      </c>
      <c r="D206" t="s">
        <v>1934</v>
      </c>
      <c r="E206" t="s">
        <v>204</v>
      </c>
      <c r="F206" s="3">
        <v>667.54</v>
      </c>
      <c r="G206" t="s">
        <v>47</v>
      </c>
      <c r="H206" s="3">
        <v>0</v>
      </c>
      <c r="I206" t="s">
        <v>104</v>
      </c>
      <c r="J206">
        <v>2555</v>
      </c>
      <c r="K206" t="s">
        <v>49</v>
      </c>
      <c r="L206" t="s">
        <v>50</v>
      </c>
      <c r="M206" t="s">
        <v>51</v>
      </c>
      <c r="N206">
        <v>1730</v>
      </c>
      <c r="O206" t="s">
        <v>52</v>
      </c>
      <c r="P206" t="s">
        <v>203</v>
      </c>
      <c r="T206" t="s">
        <v>64</v>
      </c>
      <c r="Z206" s="3"/>
      <c r="AF206" t="s">
        <v>63</v>
      </c>
      <c r="AH206">
        <v>0</v>
      </c>
      <c r="AI206" s="2">
        <v>45199</v>
      </c>
      <c r="AJ206" t="s">
        <v>64</v>
      </c>
      <c r="AK206" t="s">
        <v>64</v>
      </c>
      <c r="AL206" t="s">
        <v>64</v>
      </c>
      <c r="AN206" s="3"/>
      <c r="AP206" t="s">
        <v>64</v>
      </c>
      <c r="AR206" t="s">
        <v>64</v>
      </c>
      <c r="AS206" t="s">
        <v>66</v>
      </c>
    </row>
    <row r="207" spans="1:45" ht="16" x14ac:dyDescent="0.2">
      <c r="A207">
        <v>2969</v>
      </c>
      <c r="B207">
        <v>2969</v>
      </c>
      <c r="C207" s="2">
        <v>45199</v>
      </c>
      <c r="D207" t="s">
        <v>1935</v>
      </c>
      <c r="E207" t="s">
        <v>206</v>
      </c>
      <c r="F207" s="3">
        <v>2268.59</v>
      </c>
      <c r="G207" t="s">
        <v>47</v>
      </c>
      <c r="H207" s="3">
        <v>0</v>
      </c>
      <c r="I207" t="s">
        <v>104</v>
      </c>
      <c r="J207">
        <v>2551</v>
      </c>
      <c r="K207" t="s">
        <v>49</v>
      </c>
      <c r="L207" t="s">
        <v>50</v>
      </c>
      <c r="M207" t="s">
        <v>51</v>
      </c>
      <c r="N207">
        <v>1730</v>
      </c>
      <c r="O207" t="s">
        <v>52</v>
      </c>
      <c r="P207" t="s">
        <v>203</v>
      </c>
      <c r="T207" t="s">
        <v>64</v>
      </c>
      <c r="Z207" s="3"/>
      <c r="AF207" t="s">
        <v>63</v>
      </c>
      <c r="AH207">
        <v>0</v>
      </c>
      <c r="AI207" s="2">
        <v>45199</v>
      </c>
      <c r="AJ207" t="s">
        <v>64</v>
      </c>
      <c r="AK207" t="s">
        <v>64</v>
      </c>
      <c r="AL207" t="s">
        <v>64</v>
      </c>
      <c r="AN207" s="3"/>
      <c r="AP207" t="s">
        <v>64</v>
      </c>
      <c r="AR207" t="s">
        <v>64</v>
      </c>
      <c r="AS207" t="s">
        <v>66</v>
      </c>
    </row>
    <row r="208" spans="1:45" ht="16" x14ac:dyDescent="0.2">
      <c r="A208">
        <v>2970</v>
      </c>
      <c r="B208">
        <v>2970</v>
      </c>
      <c r="C208" s="2">
        <v>45199</v>
      </c>
      <c r="D208" t="s">
        <v>1935</v>
      </c>
      <c r="E208" t="s">
        <v>204</v>
      </c>
      <c r="F208" s="3">
        <v>515.27</v>
      </c>
      <c r="G208" t="s">
        <v>47</v>
      </c>
      <c r="H208" s="3">
        <v>0</v>
      </c>
      <c r="I208" t="s">
        <v>104</v>
      </c>
      <c r="J208">
        <v>2555</v>
      </c>
      <c r="K208" t="s">
        <v>49</v>
      </c>
      <c r="L208" t="s">
        <v>50</v>
      </c>
      <c r="M208" t="s">
        <v>51</v>
      </c>
      <c r="N208">
        <v>1730</v>
      </c>
      <c r="O208" t="s">
        <v>52</v>
      </c>
      <c r="P208" t="s">
        <v>203</v>
      </c>
      <c r="T208" t="s">
        <v>64</v>
      </c>
      <c r="Z208" s="3"/>
      <c r="AF208" t="s">
        <v>63</v>
      </c>
      <c r="AH208">
        <v>0</v>
      </c>
      <c r="AI208" s="2">
        <v>45199</v>
      </c>
      <c r="AJ208" t="s">
        <v>64</v>
      </c>
      <c r="AK208" t="s">
        <v>64</v>
      </c>
      <c r="AL208" t="s">
        <v>64</v>
      </c>
      <c r="AN208" s="3"/>
      <c r="AP208" t="s">
        <v>64</v>
      </c>
      <c r="AR208" t="s">
        <v>64</v>
      </c>
      <c r="AS208" t="s">
        <v>66</v>
      </c>
    </row>
    <row r="209" spans="1:45" ht="16" x14ac:dyDescent="0.2">
      <c r="A209">
        <v>2659</v>
      </c>
      <c r="B209">
        <v>2659</v>
      </c>
      <c r="C209" s="2">
        <v>45201</v>
      </c>
      <c r="D209" t="s">
        <v>1748</v>
      </c>
      <c r="E209" t="s">
        <v>2507</v>
      </c>
      <c r="F209" s="3">
        <v>20.73</v>
      </c>
      <c r="G209" t="s">
        <v>47</v>
      </c>
      <c r="H209" s="3">
        <v>0</v>
      </c>
      <c r="I209" t="s">
        <v>48</v>
      </c>
      <c r="J209">
        <v>2702</v>
      </c>
      <c r="K209" t="s">
        <v>49</v>
      </c>
      <c r="L209" t="s">
        <v>50</v>
      </c>
      <c r="M209" t="s">
        <v>51</v>
      </c>
      <c r="N209">
        <v>940</v>
      </c>
      <c r="O209" t="s">
        <v>52</v>
      </c>
      <c r="P209" t="s">
        <v>53</v>
      </c>
      <c r="T209" t="s">
        <v>2998</v>
      </c>
      <c r="U209" t="s">
        <v>2999</v>
      </c>
      <c r="V209" t="s">
        <v>2064</v>
      </c>
      <c r="W209" t="s">
        <v>56</v>
      </c>
      <c r="X209" t="s">
        <v>3000</v>
      </c>
      <c r="Y209" t="s">
        <v>2726</v>
      </c>
      <c r="Z209" s="3">
        <v>19</v>
      </c>
      <c r="AA209" t="s">
        <v>3001</v>
      </c>
      <c r="AB209" t="s">
        <v>3002</v>
      </c>
      <c r="AC209" t="s">
        <v>61</v>
      </c>
      <c r="AD209" t="s">
        <v>61</v>
      </c>
      <c r="AE209" t="s">
        <v>3003</v>
      </c>
      <c r="AF209" t="s">
        <v>63</v>
      </c>
      <c r="AH209">
        <v>0</v>
      </c>
      <c r="AI209" s="2">
        <v>45201</v>
      </c>
      <c r="AJ209" t="s">
        <v>64</v>
      </c>
      <c r="AK209" t="s">
        <v>64</v>
      </c>
      <c r="AL209" t="s">
        <v>3004</v>
      </c>
      <c r="AM209" t="s">
        <v>2999</v>
      </c>
      <c r="AN209" s="3">
        <v>20.73</v>
      </c>
      <c r="AO209" t="s">
        <v>3002</v>
      </c>
      <c r="AP209" t="s">
        <v>64</v>
      </c>
      <c r="AQ209" t="s">
        <v>3003</v>
      </c>
      <c r="AR209">
        <v>1053</v>
      </c>
      <c r="AS209" t="s">
        <v>66</v>
      </c>
    </row>
    <row r="210" spans="1:45" ht="16" x14ac:dyDescent="0.2">
      <c r="A210">
        <v>2690</v>
      </c>
      <c r="B210">
        <v>2690</v>
      </c>
      <c r="C210" s="2">
        <v>45201</v>
      </c>
      <c r="D210" t="s">
        <v>1814</v>
      </c>
      <c r="E210" t="s">
        <v>3005</v>
      </c>
      <c r="F210" s="3">
        <v>9.5</v>
      </c>
      <c r="G210" t="s">
        <v>47</v>
      </c>
      <c r="H210" s="3">
        <v>0</v>
      </c>
      <c r="I210" t="s">
        <v>48</v>
      </c>
      <c r="J210">
        <v>2563</v>
      </c>
      <c r="K210" t="s">
        <v>49</v>
      </c>
      <c r="L210" t="s">
        <v>50</v>
      </c>
      <c r="M210" t="s">
        <v>51</v>
      </c>
      <c r="N210">
        <v>940</v>
      </c>
      <c r="O210" t="s">
        <v>52</v>
      </c>
      <c r="P210" t="s">
        <v>53</v>
      </c>
      <c r="T210" t="s">
        <v>3006</v>
      </c>
      <c r="U210" t="s">
        <v>3007</v>
      </c>
      <c r="V210" t="s">
        <v>2137</v>
      </c>
      <c r="W210" t="s">
        <v>56</v>
      </c>
      <c r="X210" t="s">
        <v>3008</v>
      </c>
      <c r="Y210" t="s">
        <v>3009</v>
      </c>
      <c r="Z210" s="3">
        <v>7</v>
      </c>
      <c r="AA210" t="s">
        <v>3010</v>
      </c>
      <c r="AB210" t="s">
        <v>2978</v>
      </c>
      <c r="AC210" t="s">
        <v>61</v>
      </c>
      <c r="AD210" t="s">
        <v>61</v>
      </c>
      <c r="AE210" t="s">
        <v>3011</v>
      </c>
      <c r="AF210" t="s">
        <v>63</v>
      </c>
      <c r="AH210">
        <v>0</v>
      </c>
      <c r="AI210" s="2">
        <v>45201</v>
      </c>
      <c r="AJ210" t="s">
        <v>64</v>
      </c>
      <c r="AK210" t="s">
        <v>64</v>
      </c>
      <c r="AL210" t="s">
        <v>3012</v>
      </c>
      <c r="AM210" t="s">
        <v>3007</v>
      </c>
      <c r="AN210" s="3">
        <v>9.5</v>
      </c>
      <c r="AO210" t="s">
        <v>2978</v>
      </c>
      <c r="AP210" t="s">
        <v>64</v>
      </c>
      <c r="AQ210" t="s">
        <v>3011</v>
      </c>
      <c r="AR210">
        <v>1054</v>
      </c>
      <c r="AS210" t="s">
        <v>66</v>
      </c>
    </row>
    <row r="211" spans="1:45" ht="16" x14ac:dyDescent="0.2">
      <c r="A211">
        <v>2661</v>
      </c>
      <c r="B211">
        <v>2661</v>
      </c>
      <c r="C211" s="2">
        <v>45204</v>
      </c>
      <c r="D211" t="s">
        <v>1748</v>
      </c>
      <c r="E211" t="s">
        <v>2371</v>
      </c>
      <c r="F211" s="3">
        <v>46.41</v>
      </c>
      <c r="G211" t="s">
        <v>47</v>
      </c>
      <c r="H211" s="3">
        <v>0</v>
      </c>
      <c r="I211" t="s">
        <v>48</v>
      </c>
      <c r="J211">
        <v>2663</v>
      </c>
      <c r="K211" t="s">
        <v>49</v>
      </c>
      <c r="L211" t="s">
        <v>50</v>
      </c>
      <c r="M211" t="s">
        <v>51</v>
      </c>
      <c r="N211">
        <v>940</v>
      </c>
      <c r="O211" t="s">
        <v>52</v>
      </c>
      <c r="P211" t="s">
        <v>53</v>
      </c>
      <c r="T211" t="s">
        <v>2516</v>
      </c>
      <c r="U211" t="s">
        <v>3013</v>
      </c>
      <c r="V211" t="s">
        <v>2074</v>
      </c>
      <c r="W211" t="s">
        <v>56</v>
      </c>
      <c r="X211" t="s">
        <v>3014</v>
      </c>
      <c r="Y211" t="s">
        <v>2375</v>
      </c>
      <c r="Z211" s="3">
        <v>19</v>
      </c>
      <c r="AA211" t="s">
        <v>2519</v>
      </c>
      <c r="AB211" t="s">
        <v>3015</v>
      </c>
      <c r="AC211" t="s">
        <v>61</v>
      </c>
      <c r="AD211" t="s">
        <v>61</v>
      </c>
      <c r="AE211" t="s">
        <v>3016</v>
      </c>
      <c r="AF211" t="s">
        <v>63</v>
      </c>
      <c r="AH211">
        <v>0</v>
      </c>
      <c r="AI211" s="2">
        <v>45204</v>
      </c>
      <c r="AJ211" t="s">
        <v>64</v>
      </c>
      <c r="AK211" t="s">
        <v>64</v>
      </c>
      <c r="AL211" t="s">
        <v>3017</v>
      </c>
      <c r="AM211" t="s">
        <v>3013</v>
      </c>
      <c r="AN211" s="3">
        <v>46.41</v>
      </c>
      <c r="AO211" t="s">
        <v>3015</v>
      </c>
      <c r="AP211" t="s">
        <v>64</v>
      </c>
      <c r="AQ211" t="s">
        <v>3016</v>
      </c>
      <c r="AR211">
        <v>1055</v>
      </c>
      <c r="AS211" t="s">
        <v>66</v>
      </c>
    </row>
    <row r="212" spans="1:45" ht="16" x14ac:dyDescent="0.2">
      <c r="A212">
        <v>2697</v>
      </c>
      <c r="B212">
        <v>2697</v>
      </c>
      <c r="C212" s="2">
        <v>45208</v>
      </c>
      <c r="D212" t="s">
        <v>3018</v>
      </c>
      <c r="E212" t="s">
        <v>2915</v>
      </c>
      <c r="F212" s="3">
        <v>900</v>
      </c>
      <c r="G212" t="s">
        <v>47</v>
      </c>
      <c r="H212" s="3">
        <v>0</v>
      </c>
      <c r="I212" t="s">
        <v>48</v>
      </c>
      <c r="J212">
        <v>2721</v>
      </c>
      <c r="K212" t="s">
        <v>49</v>
      </c>
      <c r="L212" t="s">
        <v>50</v>
      </c>
      <c r="M212" t="s">
        <v>51</v>
      </c>
      <c r="N212">
        <v>940</v>
      </c>
      <c r="O212" t="s">
        <v>52</v>
      </c>
      <c r="P212" t="s">
        <v>53</v>
      </c>
      <c r="T212" t="s">
        <v>3019</v>
      </c>
      <c r="U212" t="s">
        <v>3020</v>
      </c>
      <c r="V212" t="s">
        <v>2079</v>
      </c>
      <c r="W212" t="s">
        <v>56</v>
      </c>
      <c r="X212" t="s">
        <v>849</v>
      </c>
      <c r="Y212" t="s">
        <v>3021</v>
      </c>
      <c r="Z212" s="3">
        <v>0</v>
      </c>
      <c r="AA212" t="s">
        <v>2234</v>
      </c>
      <c r="AB212" t="s">
        <v>3022</v>
      </c>
      <c r="AC212" t="s">
        <v>61</v>
      </c>
      <c r="AD212" t="s">
        <v>61</v>
      </c>
      <c r="AE212" t="s">
        <v>3023</v>
      </c>
      <c r="AF212" t="s">
        <v>63</v>
      </c>
      <c r="AH212">
        <v>0</v>
      </c>
      <c r="AI212" s="2">
        <v>45208</v>
      </c>
      <c r="AJ212" t="s">
        <v>64</v>
      </c>
      <c r="AK212" t="s">
        <v>64</v>
      </c>
      <c r="AL212" t="s">
        <v>3024</v>
      </c>
      <c r="AM212" t="s">
        <v>3020</v>
      </c>
      <c r="AN212" s="3">
        <v>900</v>
      </c>
      <c r="AO212" t="s">
        <v>3022</v>
      </c>
      <c r="AP212" t="s">
        <v>64</v>
      </c>
      <c r="AQ212" t="s">
        <v>3023</v>
      </c>
      <c r="AR212">
        <v>1063</v>
      </c>
      <c r="AS212" t="s">
        <v>66</v>
      </c>
    </row>
    <row r="213" spans="1:45" ht="16" x14ac:dyDescent="0.2">
      <c r="A213">
        <v>2663</v>
      </c>
      <c r="B213">
        <v>2663</v>
      </c>
      <c r="C213" s="2">
        <v>45209.413634259261</v>
      </c>
      <c r="D213" t="s">
        <v>1748</v>
      </c>
      <c r="E213" t="s">
        <v>2165</v>
      </c>
      <c r="F213" s="3">
        <v>52.9</v>
      </c>
      <c r="G213" t="s">
        <v>47</v>
      </c>
      <c r="H213" s="3">
        <v>0</v>
      </c>
      <c r="I213" t="s">
        <v>48</v>
      </c>
      <c r="J213">
        <v>2900</v>
      </c>
      <c r="K213" t="s">
        <v>49</v>
      </c>
      <c r="L213" t="s">
        <v>50</v>
      </c>
      <c r="M213" t="s">
        <v>51</v>
      </c>
      <c r="N213">
        <v>941</v>
      </c>
      <c r="O213" t="s">
        <v>52</v>
      </c>
      <c r="P213" t="s">
        <v>53</v>
      </c>
      <c r="T213" t="s">
        <v>2313</v>
      </c>
      <c r="U213" t="s">
        <v>3027</v>
      </c>
      <c r="V213" t="s">
        <v>2132</v>
      </c>
      <c r="W213" t="s">
        <v>56</v>
      </c>
      <c r="X213" t="s">
        <v>3028</v>
      </c>
      <c r="Y213" t="s">
        <v>323</v>
      </c>
      <c r="Z213" s="3">
        <v>19</v>
      </c>
      <c r="AA213" t="s">
        <v>2316</v>
      </c>
      <c r="AB213" t="s">
        <v>3029</v>
      </c>
      <c r="AC213" t="s">
        <v>61</v>
      </c>
      <c r="AD213" t="s">
        <v>61</v>
      </c>
      <c r="AE213" t="s">
        <v>3030</v>
      </c>
      <c r="AF213" t="s">
        <v>63</v>
      </c>
      <c r="AH213">
        <v>0</v>
      </c>
      <c r="AI213" s="2">
        <v>45209</v>
      </c>
      <c r="AJ213" t="s">
        <v>64</v>
      </c>
      <c r="AK213" t="s">
        <v>64</v>
      </c>
      <c r="AL213" t="s">
        <v>3031</v>
      </c>
      <c r="AM213" t="s">
        <v>3027</v>
      </c>
      <c r="AN213" s="3">
        <v>52.9</v>
      </c>
      <c r="AO213" t="s">
        <v>3029</v>
      </c>
      <c r="AP213" t="s">
        <v>64</v>
      </c>
      <c r="AQ213" t="s">
        <v>3030</v>
      </c>
      <c r="AR213">
        <v>1057</v>
      </c>
      <c r="AS213" t="s">
        <v>66</v>
      </c>
    </row>
    <row r="214" spans="1:45" ht="16" x14ac:dyDescent="0.2">
      <c r="A214">
        <v>2673</v>
      </c>
      <c r="B214">
        <v>2673</v>
      </c>
      <c r="C214" s="2">
        <v>45211</v>
      </c>
      <c r="D214" t="s">
        <v>1761</v>
      </c>
      <c r="E214" t="s">
        <v>2882</v>
      </c>
      <c r="F214" s="3">
        <v>24.31</v>
      </c>
      <c r="G214" t="s">
        <v>47</v>
      </c>
      <c r="H214" s="3">
        <v>0</v>
      </c>
      <c r="I214" t="s">
        <v>48</v>
      </c>
      <c r="J214">
        <v>2720</v>
      </c>
      <c r="K214" t="s">
        <v>49</v>
      </c>
      <c r="L214" t="s">
        <v>50</v>
      </c>
      <c r="M214" t="s">
        <v>51</v>
      </c>
      <c r="N214">
        <v>942</v>
      </c>
      <c r="O214" t="s">
        <v>52</v>
      </c>
      <c r="P214" t="s">
        <v>53</v>
      </c>
      <c r="T214" t="s">
        <v>3034</v>
      </c>
      <c r="U214" t="s">
        <v>3035</v>
      </c>
      <c r="V214" t="s">
        <v>2124</v>
      </c>
      <c r="W214" t="s">
        <v>56</v>
      </c>
      <c r="X214" t="s">
        <v>3036</v>
      </c>
      <c r="Y214" t="s">
        <v>2036</v>
      </c>
      <c r="Z214" s="3">
        <v>19</v>
      </c>
      <c r="AA214" t="s">
        <v>2871</v>
      </c>
      <c r="AB214" t="s">
        <v>3029</v>
      </c>
      <c r="AC214" t="s">
        <v>61</v>
      </c>
      <c r="AD214" t="s">
        <v>61</v>
      </c>
      <c r="AE214" t="s">
        <v>3037</v>
      </c>
      <c r="AF214" t="s">
        <v>63</v>
      </c>
      <c r="AH214">
        <v>0</v>
      </c>
      <c r="AI214" s="2">
        <v>45211</v>
      </c>
      <c r="AJ214" t="s">
        <v>64</v>
      </c>
      <c r="AK214" t="s">
        <v>64</v>
      </c>
      <c r="AL214" t="s">
        <v>3038</v>
      </c>
      <c r="AM214" t="s">
        <v>3035</v>
      </c>
      <c r="AN214" s="3">
        <v>24.05</v>
      </c>
      <c r="AO214" t="s">
        <v>3029</v>
      </c>
      <c r="AP214" t="s">
        <v>64</v>
      </c>
      <c r="AQ214" t="s">
        <v>3037</v>
      </c>
      <c r="AR214">
        <v>1073</v>
      </c>
      <c r="AS214" t="s">
        <v>66</v>
      </c>
    </row>
    <row r="215" spans="1:45" ht="16" x14ac:dyDescent="0.2">
      <c r="A215">
        <v>3042</v>
      </c>
      <c r="B215">
        <v>3042</v>
      </c>
      <c r="C215" s="2">
        <v>45211.574583333328</v>
      </c>
      <c r="D215" t="s">
        <v>3050</v>
      </c>
      <c r="E215" t="s">
        <v>3051</v>
      </c>
      <c r="F215" s="3">
        <v>611.77</v>
      </c>
      <c r="G215" t="s">
        <v>47</v>
      </c>
      <c r="H215" s="3">
        <v>0</v>
      </c>
      <c r="I215" t="s">
        <v>48</v>
      </c>
      <c r="J215">
        <v>2722</v>
      </c>
      <c r="K215" t="s">
        <v>49</v>
      </c>
      <c r="L215" t="s">
        <v>50</v>
      </c>
      <c r="M215" t="s">
        <v>51</v>
      </c>
      <c r="N215">
        <v>941</v>
      </c>
      <c r="O215" t="s">
        <v>52</v>
      </c>
      <c r="P215" t="s">
        <v>53</v>
      </c>
      <c r="T215" t="s">
        <v>3052</v>
      </c>
      <c r="U215" t="s">
        <v>3053</v>
      </c>
      <c r="V215" t="s">
        <v>2097</v>
      </c>
      <c r="W215" t="s">
        <v>56</v>
      </c>
      <c r="X215" t="s">
        <v>3054</v>
      </c>
      <c r="Y215" t="s">
        <v>3055</v>
      </c>
      <c r="Z215" s="3">
        <v>0</v>
      </c>
      <c r="AA215" t="s">
        <v>3039</v>
      </c>
      <c r="AB215" t="s">
        <v>3056</v>
      </c>
      <c r="AC215" t="s">
        <v>61</v>
      </c>
      <c r="AD215" t="s">
        <v>61</v>
      </c>
      <c r="AE215" t="s">
        <v>3057</v>
      </c>
      <c r="AF215" t="s">
        <v>63</v>
      </c>
      <c r="AH215">
        <v>0</v>
      </c>
      <c r="AI215" s="2">
        <v>45211</v>
      </c>
      <c r="AJ215" t="s">
        <v>64</v>
      </c>
      <c r="AK215" t="s">
        <v>64</v>
      </c>
      <c r="AL215" t="s">
        <v>3058</v>
      </c>
      <c r="AM215" t="s">
        <v>3053</v>
      </c>
      <c r="AN215" s="3">
        <v>630.69000000000005</v>
      </c>
      <c r="AO215" t="s">
        <v>3056</v>
      </c>
      <c r="AP215" t="s">
        <v>64</v>
      </c>
      <c r="AQ215" t="s">
        <v>3057</v>
      </c>
      <c r="AR215">
        <v>1059</v>
      </c>
      <c r="AS215" t="s">
        <v>66</v>
      </c>
    </row>
    <row r="216" spans="1:45" ht="16" x14ac:dyDescent="0.2">
      <c r="A216">
        <v>3043</v>
      </c>
      <c r="B216">
        <v>3043</v>
      </c>
      <c r="C216" s="2">
        <v>45211.574583333328</v>
      </c>
      <c r="D216" t="s">
        <v>2220</v>
      </c>
      <c r="E216" t="s">
        <v>3059</v>
      </c>
      <c r="F216" s="3">
        <v>18.920000000000002</v>
      </c>
      <c r="G216" t="s">
        <v>47</v>
      </c>
      <c r="H216" s="3">
        <v>0</v>
      </c>
      <c r="I216" t="s">
        <v>48</v>
      </c>
      <c r="J216">
        <v>2705</v>
      </c>
      <c r="K216" t="s">
        <v>49</v>
      </c>
      <c r="L216" t="s">
        <v>50</v>
      </c>
      <c r="M216" t="s">
        <v>51</v>
      </c>
      <c r="N216">
        <v>941</v>
      </c>
      <c r="O216" t="s">
        <v>52</v>
      </c>
      <c r="P216" t="s">
        <v>53</v>
      </c>
      <c r="T216" t="s">
        <v>3052</v>
      </c>
      <c r="U216" t="s">
        <v>3053</v>
      </c>
      <c r="V216" t="s">
        <v>2097</v>
      </c>
      <c r="W216" t="s">
        <v>56</v>
      </c>
      <c r="X216" t="s">
        <v>3054</v>
      </c>
      <c r="Y216" t="s">
        <v>3055</v>
      </c>
      <c r="Z216" s="3">
        <v>0</v>
      </c>
      <c r="AA216" t="s">
        <v>3039</v>
      </c>
      <c r="AB216" t="s">
        <v>3056</v>
      </c>
      <c r="AC216" t="s">
        <v>61</v>
      </c>
      <c r="AD216" t="s">
        <v>61</v>
      </c>
      <c r="AE216" t="s">
        <v>3057</v>
      </c>
      <c r="AF216" t="s">
        <v>63</v>
      </c>
      <c r="AH216">
        <v>0</v>
      </c>
      <c r="AI216" s="2">
        <v>45211</v>
      </c>
      <c r="AJ216" t="s">
        <v>64</v>
      </c>
      <c r="AK216" t="s">
        <v>64</v>
      </c>
      <c r="AL216" t="s">
        <v>3058</v>
      </c>
      <c r="AM216" t="s">
        <v>3053</v>
      </c>
      <c r="AN216" s="3">
        <v>630.69000000000005</v>
      </c>
      <c r="AO216" t="s">
        <v>3056</v>
      </c>
      <c r="AP216" t="s">
        <v>64</v>
      </c>
      <c r="AQ216" t="s">
        <v>3057</v>
      </c>
      <c r="AR216">
        <v>1059</v>
      </c>
      <c r="AS216" t="s">
        <v>66</v>
      </c>
    </row>
    <row r="217" spans="1:45" ht="16" x14ac:dyDescent="0.2">
      <c r="A217">
        <v>2681</v>
      </c>
      <c r="B217">
        <v>2681</v>
      </c>
      <c r="C217" s="2">
        <v>45216</v>
      </c>
      <c r="D217" t="s">
        <v>1761</v>
      </c>
      <c r="E217" t="s">
        <v>940</v>
      </c>
      <c r="F217" s="3">
        <v>283.41000000000003</v>
      </c>
      <c r="G217" t="s">
        <v>47</v>
      </c>
      <c r="H217" s="3">
        <v>0</v>
      </c>
      <c r="I217" t="s">
        <v>48</v>
      </c>
      <c r="J217">
        <v>2720</v>
      </c>
      <c r="K217" t="s">
        <v>49</v>
      </c>
      <c r="L217" t="s">
        <v>50</v>
      </c>
      <c r="M217" t="s">
        <v>51</v>
      </c>
      <c r="N217">
        <v>940</v>
      </c>
      <c r="O217" t="s">
        <v>52</v>
      </c>
      <c r="P217" t="s">
        <v>53</v>
      </c>
      <c r="T217" t="s">
        <v>3065</v>
      </c>
      <c r="U217" t="s">
        <v>3066</v>
      </c>
      <c r="V217" t="s">
        <v>2105</v>
      </c>
      <c r="W217" t="s">
        <v>56</v>
      </c>
      <c r="X217" t="s">
        <v>3067</v>
      </c>
      <c r="Y217" t="s">
        <v>945</v>
      </c>
      <c r="Z217" s="3">
        <v>19</v>
      </c>
      <c r="AA217" t="s">
        <v>3068</v>
      </c>
      <c r="AB217" t="s">
        <v>3069</v>
      </c>
      <c r="AC217" t="s">
        <v>61</v>
      </c>
      <c r="AD217" t="s">
        <v>61</v>
      </c>
      <c r="AE217" t="s">
        <v>3070</v>
      </c>
      <c r="AF217" t="s">
        <v>63</v>
      </c>
      <c r="AH217">
        <v>0</v>
      </c>
      <c r="AI217" s="2">
        <v>45216</v>
      </c>
      <c r="AJ217" t="s">
        <v>64</v>
      </c>
      <c r="AK217" t="s">
        <v>64</v>
      </c>
      <c r="AL217" t="s">
        <v>3071</v>
      </c>
      <c r="AM217" t="s">
        <v>3066</v>
      </c>
      <c r="AN217" s="3">
        <v>283.41000000000003</v>
      </c>
      <c r="AO217" t="s">
        <v>3069</v>
      </c>
      <c r="AP217" t="s">
        <v>64</v>
      </c>
      <c r="AQ217" t="s">
        <v>3070</v>
      </c>
      <c r="AR217">
        <v>1074</v>
      </c>
      <c r="AS217" t="s">
        <v>66</v>
      </c>
    </row>
    <row r="218" spans="1:45" ht="16" x14ac:dyDescent="0.2">
      <c r="A218">
        <v>3676</v>
      </c>
      <c r="B218">
        <v>3676</v>
      </c>
      <c r="C218" s="2">
        <v>45216</v>
      </c>
      <c r="D218" t="s">
        <v>1748</v>
      </c>
      <c r="E218" t="s">
        <v>3080</v>
      </c>
      <c r="F218" s="3">
        <v>9.5</v>
      </c>
      <c r="G218" t="s">
        <v>47</v>
      </c>
      <c r="H218" s="3">
        <v>0</v>
      </c>
      <c r="I218" t="s">
        <v>48</v>
      </c>
      <c r="J218">
        <v>2705</v>
      </c>
      <c r="K218" t="s">
        <v>49</v>
      </c>
      <c r="L218" t="s">
        <v>50</v>
      </c>
      <c r="M218" t="s">
        <v>51</v>
      </c>
      <c r="N218">
        <v>940</v>
      </c>
      <c r="O218" t="s">
        <v>52</v>
      </c>
      <c r="P218" t="s">
        <v>53</v>
      </c>
      <c r="T218" t="s">
        <v>3073</v>
      </c>
      <c r="U218" t="s">
        <v>3074</v>
      </c>
      <c r="V218" t="s">
        <v>1829</v>
      </c>
      <c r="W218" t="s">
        <v>56</v>
      </c>
      <c r="X218" t="s">
        <v>3075</v>
      </c>
      <c r="Y218" t="s">
        <v>3076</v>
      </c>
      <c r="Z218" s="3">
        <v>0</v>
      </c>
      <c r="AA218" t="s">
        <v>2000</v>
      </c>
      <c r="AB218" t="s">
        <v>3077</v>
      </c>
      <c r="AC218" t="s">
        <v>61</v>
      </c>
      <c r="AD218" t="s">
        <v>61</v>
      </c>
      <c r="AE218" t="s">
        <v>3078</v>
      </c>
      <c r="AF218" t="s">
        <v>63</v>
      </c>
      <c r="AH218">
        <v>0</v>
      </c>
      <c r="AI218" s="2">
        <v>45216</v>
      </c>
      <c r="AJ218" t="s">
        <v>64</v>
      </c>
      <c r="AK218" t="s">
        <v>64</v>
      </c>
      <c r="AL218" t="s">
        <v>3079</v>
      </c>
      <c r="AM218" t="s">
        <v>3074</v>
      </c>
      <c r="AN218" s="3">
        <v>850</v>
      </c>
      <c r="AO218" t="s">
        <v>3077</v>
      </c>
      <c r="AP218" t="s">
        <v>64</v>
      </c>
      <c r="AQ218" t="s">
        <v>3078</v>
      </c>
      <c r="AR218">
        <v>1075</v>
      </c>
      <c r="AS218" t="s">
        <v>66</v>
      </c>
    </row>
    <row r="219" spans="1:45" ht="16" x14ac:dyDescent="0.2">
      <c r="A219">
        <v>2683</v>
      </c>
      <c r="B219">
        <v>2683</v>
      </c>
      <c r="C219" s="2">
        <v>45219</v>
      </c>
      <c r="D219" t="s">
        <v>1761</v>
      </c>
      <c r="E219" t="s">
        <v>2032</v>
      </c>
      <c r="F219" s="3">
        <v>22.83</v>
      </c>
      <c r="G219" t="s">
        <v>47</v>
      </c>
      <c r="H219" s="3">
        <v>0</v>
      </c>
      <c r="I219" t="s">
        <v>48</v>
      </c>
      <c r="J219">
        <v>2720</v>
      </c>
      <c r="K219" t="s">
        <v>49</v>
      </c>
      <c r="L219" t="s">
        <v>50</v>
      </c>
      <c r="M219" t="s">
        <v>51</v>
      </c>
      <c r="N219">
        <v>942</v>
      </c>
      <c r="O219" t="s">
        <v>52</v>
      </c>
      <c r="P219" t="s">
        <v>53</v>
      </c>
      <c r="T219" t="s">
        <v>3081</v>
      </c>
      <c r="U219" t="s">
        <v>3082</v>
      </c>
      <c r="V219" t="s">
        <v>2088</v>
      </c>
      <c r="W219" t="s">
        <v>56</v>
      </c>
      <c r="X219" t="s">
        <v>3083</v>
      </c>
      <c r="Y219" t="s">
        <v>2036</v>
      </c>
      <c r="Z219" s="3">
        <v>19</v>
      </c>
      <c r="AA219" t="s">
        <v>3084</v>
      </c>
      <c r="AB219" t="s">
        <v>3085</v>
      </c>
      <c r="AC219" t="s">
        <v>61</v>
      </c>
      <c r="AD219" t="s">
        <v>61</v>
      </c>
      <c r="AE219" t="s">
        <v>3086</v>
      </c>
      <c r="AF219" t="s">
        <v>63</v>
      </c>
      <c r="AH219">
        <v>0</v>
      </c>
      <c r="AI219" s="2">
        <v>45219</v>
      </c>
      <c r="AJ219" t="s">
        <v>64</v>
      </c>
      <c r="AK219" t="s">
        <v>64</v>
      </c>
      <c r="AL219" t="s">
        <v>3087</v>
      </c>
      <c r="AM219" t="s">
        <v>3082</v>
      </c>
      <c r="AN219" s="3">
        <v>22.83</v>
      </c>
      <c r="AO219" t="s">
        <v>3085</v>
      </c>
      <c r="AP219" t="s">
        <v>64</v>
      </c>
      <c r="AQ219" t="s">
        <v>3086</v>
      </c>
      <c r="AR219">
        <v>1076</v>
      </c>
      <c r="AS219" t="s">
        <v>66</v>
      </c>
    </row>
    <row r="220" spans="1:45" ht="16" x14ac:dyDescent="0.2">
      <c r="A220">
        <v>2702</v>
      </c>
      <c r="B220">
        <v>2702</v>
      </c>
      <c r="C220" s="2">
        <v>45223</v>
      </c>
      <c r="D220" t="s">
        <v>1814</v>
      </c>
      <c r="E220" t="s">
        <v>2057</v>
      </c>
      <c r="F220" s="3">
        <v>22.64</v>
      </c>
      <c r="G220" t="s">
        <v>47</v>
      </c>
      <c r="H220" s="3">
        <v>0</v>
      </c>
      <c r="I220" t="s">
        <v>48</v>
      </c>
      <c r="J220">
        <v>2710</v>
      </c>
      <c r="K220" t="s">
        <v>49</v>
      </c>
      <c r="L220" t="s">
        <v>50</v>
      </c>
      <c r="M220" t="s">
        <v>51</v>
      </c>
      <c r="N220">
        <v>940</v>
      </c>
      <c r="O220" t="s">
        <v>52</v>
      </c>
      <c r="P220" t="s">
        <v>53</v>
      </c>
      <c r="T220" t="s">
        <v>3098</v>
      </c>
      <c r="U220" t="s">
        <v>3099</v>
      </c>
      <c r="V220" t="s">
        <v>2158</v>
      </c>
      <c r="W220" t="s">
        <v>56</v>
      </c>
      <c r="X220" t="s">
        <v>3100</v>
      </c>
      <c r="Y220" t="s">
        <v>2061</v>
      </c>
      <c r="Z220" s="3">
        <v>19</v>
      </c>
      <c r="AA220" t="s">
        <v>3101</v>
      </c>
      <c r="AB220" t="s">
        <v>3102</v>
      </c>
      <c r="AC220" t="s">
        <v>61</v>
      </c>
      <c r="AD220" t="s">
        <v>61</v>
      </c>
      <c r="AE220" t="s">
        <v>3103</v>
      </c>
      <c r="AF220" t="s">
        <v>63</v>
      </c>
      <c r="AH220">
        <v>0</v>
      </c>
      <c r="AI220" s="2">
        <v>45223</v>
      </c>
      <c r="AJ220" t="s">
        <v>64</v>
      </c>
      <c r="AK220" t="s">
        <v>64</v>
      </c>
      <c r="AL220" t="s">
        <v>3104</v>
      </c>
      <c r="AM220" t="s">
        <v>3099</v>
      </c>
      <c r="AN220" s="3">
        <v>22.64</v>
      </c>
      <c r="AO220" t="s">
        <v>3102</v>
      </c>
      <c r="AP220" t="s">
        <v>64</v>
      </c>
      <c r="AQ220" t="s">
        <v>3103</v>
      </c>
      <c r="AR220">
        <v>1079</v>
      </c>
      <c r="AS220" t="s">
        <v>66</v>
      </c>
    </row>
    <row r="221" spans="1:45" ht="16" x14ac:dyDescent="0.2">
      <c r="A221">
        <v>2708</v>
      </c>
      <c r="B221">
        <v>2708</v>
      </c>
      <c r="C221" s="2">
        <v>45230</v>
      </c>
      <c r="D221" t="s">
        <v>1934</v>
      </c>
      <c r="E221" t="s">
        <v>206</v>
      </c>
      <c r="F221" s="3">
        <v>2957.87</v>
      </c>
      <c r="G221" t="s">
        <v>47</v>
      </c>
      <c r="H221" s="3">
        <v>0</v>
      </c>
      <c r="I221" t="s">
        <v>104</v>
      </c>
      <c r="J221">
        <v>2551</v>
      </c>
      <c r="K221" t="s">
        <v>49</v>
      </c>
      <c r="L221" t="s">
        <v>50</v>
      </c>
      <c r="M221" t="s">
        <v>51</v>
      </c>
      <c r="N221">
        <v>1730</v>
      </c>
      <c r="O221" t="s">
        <v>52</v>
      </c>
      <c r="P221" t="s">
        <v>203</v>
      </c>
      <c r="T221" t="s">
        <v>64</v>
      </c>
      <c r="Z221" s="3"/>
      <c r="AF221" t="s">
        <v>63</v>
      </c>
      <c r="AH221">
        <v>0</v>
      </c>
      <c r="AI221" s="2">
        <v>45230</v>
      </c>
      <c r="AJ221" t="s">
        <v>64</v>
      </c>
      <c r="AK221" t="s">
        <v>64</v>
      </c>
      <c r="AL221" t="s">
        <v>64</v>
      </c>
      <c r="AN221" s="3"/>
      <c r="AP221" t="s">
        <v>64</v>
      </c>
      <c r="AR221" t="s">
        <v>64</v>
      </c>
      <c r="AS221" t="s">
        <v>66</v>
      </c>
    </row>
    <row r="222" spans="1:45" ht="16" x14ac:dyDescent="0.2">
      <c r="A222">
        <v>2709</v>
      </c>
      <c r="B222">
        <v>2709</v>
      </c>
      <c r="C222" s="2">
        <v>45230</v>
      </c>
      <c r="D222" t="s">
        <v>1935</v>
      </c>
      <c r="E222" t="s">
        <v>206</v>
      </c>
      <c r="F222" s="3">
        <v>2268.59</v>
      </c>
      <c r="G222" t="s">
        <v>47</v>
      </c>
      <c r="H222" s="3">
        <v>0</v>
      </c>
      <c r="I222" t="s">
        <v>104</v>
      </c>
      <c r="J222">
        <v>2551</v>
      </c>
      <c r="K222" t="s">
        <v>49</v>
      </c>
      <c r="L222" t="s">
        <v>50</v>
      </c>
      <c r="M222" t="s">
        <v>51</v>
      </c>
      <c r="N222">
        <v>1730</v>
      </c>
      <c r="O222" t="s">
        <v>52</v>
      </c>
      <c r="P222" t="s">
        <v>203</v>
      </c>
      <c r="T222" t="s">
        <v>64</v>
      </c>
      <c r="Z222" s="3"/>
      <c r="AF222" t="s">
        <v>63</v>
      </c>
      <c r="AH222">
        <v>0</v>
      </c>
      <c r="AI222" s="2">
        <v>45230</v>
      </c>
      <c r="AJ222" t="s">
        <v>64</v>
      </c>
      <c r="AK222" t="s">
        <v>64</v>
      </c>
      <c r="AL222" t="s">
        <v>64</v>
      </c>
      <c r="AN222" s="3"/>
      <c r="AP222" t="s">
        <v>64</v>
      </c>
      <c r="AR222" t="s">
        <v>64</v>
      </c>
      <c r="AS222" t="s">
        <v>66</v>
      </c>
    </row>
    <row r="223" spans="1:45" ht="16" x14ac:dyDescent="0.2">
      <c r="A223">
        <v>2714</v>
      </c>
      <c r="B223">
        <v>2714</v>
      </c>
      <c r="C223" s="2">
        <v>45230</v>
      </c>
      <c r="D223" t="s">
        <v>1748</v>
      </c>
      <c r="E223" t="s">
        <v>147</v>
      </c>
      <c r="F223" s="3">
        <v>4.68</v>
      </c>
      <c r="G223" t="s">
        <v>47</v>
      </c>
      <c r="H223" s="3">
        <v>0</v>
      </c>
      <c r="I223" t="s">
        <v>48</v>
      </c>
      <c r="J223">
        <v>2705</v>
      </c>
      <c r="K223" t="s">
        <v>49</v>
      </c>
      <c r="L223" t="s">
        <v>50</v>
      </c>
      <c r="M223" t="s">
        <v>51</v>
      </c>
      <c r="N223">
        <v>940</v>
      </c>
      <c r="O223" t="s">
        <v>52</v>
      </c>
      <c r="P223" t="s">
        <v>53</v>
      </c>
      <c r="T223" t="s">
        <v>3110</v>
      </c>
      <c r="U223" t="s">
        <v>3111</v>
      </c>
      <c r="Z223" s="3"/>
      <c r="AF223" t="s">
        <v>63</v>
      </c>
      <c r="AH223">
        <v>0</v>
      </c>
      <c r="AI223" s="2">
        <v>45230</v>
      </c>
      <c r="AJ223" t="s">
        <v>64</v>
      </c>
      <c r="AK223" t="s">
        <v>64</v>
      </c>
      <c r="AL223" t="s">
        <v>3112</v>
      </c>
      <c r="AM223" t="s">
        <v>3111</v>
      </c>
      <c r="AN223" s="3"/>
      <c r="AP223" t="s">
        <v>64</v>
      </c>
      <c r="AR223">
        <v>1082</v>
      </c>
      <c r="AS223" t="s">
        <v>66</v>
      </c>
    </row>
    <row r="224" spans="1:45" ht="16" x14ac:dyDescent="0.2">
      <c r="A224">
        <v>2977</v>
      </c>
      <c r="B224">
        <v>2977</v>
      </c>
      <c r="C224" s="2">
        <v>45230</v>
      </c>
      <c r="D224" t="s">
        <v>1936</v>
      </c>
      <c r="E224" t="s">
        <v>2635</v>
      </c>
      <c r="F224" s="3">
        <v>143</v>
      </c>
      <c r="G224" t="s">
        <v>47</v>
      </c>
      <c r="H224" s="3">
        <v>0</v>
      </c>
      <c r="I224" t="s">
        <v>104</v>
      </c>
      <c r="J224">
        <v>2551</v>
      </c>
      <c r="K224" t="s">
        <v>49</v>
      </c>
      <c r="L224" t="s">
        <v>50</v>
      </c>
      <c r="M224" t="s">
        <v>51</v>
      </c>
      <c r="N224">
        <v>1730</v>
      </c>
      <c r="O224" t="s">
        <v>52</v>
      </c>
      <c r="P224" t="s">
        <v>203</v>
      </c>
      <c r="T224" t="s">
        <v>64</v>
      </c>
      <c r="Z224" s="3"/>
      <c r="AF224" t="s">
        <v>63</v>
      </c>
      <c r="AH224">
        <v>0</v>
      </c>
      <c r="AI224" s="2">
        <v>45230</v>
      </c>
      <c r="AJ224" t="s">
        <v>64</v>
      </c>
      <c r="AK224" t="s">
        <v>64</v>
      </c>
      <c r="AL224" t="s">
        <v>64</v>
      </c>
      <c r="AN224" s="3"/>
      <c r="AP224" t="s">
        <v>64</v>
      </c>
      <c r="AR224" t="s">
        <v>64</v>
      </c>
      <c r="AS224" t="s">
        <v>66</v>
      </c>
    </row>
    <row r="225" spans="1:45" ht="16" x14ac:dyDescent="0.2">
      <c r="A225">
        <v>2978</v>
      </c>
      <c r="B225">
        <v>2978</v>
      </c>
      <c r="C225" s="2">
        <v>45230</v>
      </c>
      <c r="D225" t="s">
        <v>1936</v>
      </c>
      <c r="E225" t="s">
        <v>206</v>
      </c>
      <c r="F225" s="3">
        <v>2988.56</v>
      </c>
      <c r="G225" t="s">
        <v>47</v>
      </c>
      <c r="H225" s="3">
        <v>0</v>
      </c>
      <c r="I225" t="s">
        <v>104</v>
      </c>
      <c r="J225">
        <v>2551</v>
      </c>
      <c r="K225" t="s">
        <v>49</v>
      </c>
      <c r="L225" t="s">
        <v>50</v>
      </c>
      <c r="M225" t="s">
        <v>51</v>
      </c>
      <c r="N225">
        <v>1730</v>
      </c>
      <c r="O225" t="s">
        <v>52</v>
      </c>
      <c r="P225" t="s">
        <v>203</v>
      </c>
      <c r="T225" t="s">
        <v>64</v>
      </c>
      <c r="Z225" s="3"/>
      <c r="AF225" t="s">
        <v>63</v>
      </c>
      <c r="AH225">
        <v>0</v>
      </c>
      <c r="AI225" s="2">
        <v>45230</v>
      </c>
      <c r="AJ225" t="s">
        <v>64</v>
      </c>
      <c r="AK225" t="s">
        <v>64</v>
      </c>
      <c r="AL225" t="s">
        <v>64</v>
      </c>
      <c r="AN225" s="3"/>
      <c r="AP225" t="s">
        <v>64</v>
      </c>
      <c r="AR225" t="s">
        <v>64</v>
      </c>
      <c r="AS225" t="s">
        <v>66</v>
      </c>
    </row>
    <row r="226" spans="1:45" ht="16" x14ac:dyDescent="0.2">
      <c r="A226">
        <v>2979</v>
      </c>
      <c r="B226">
        <v>2979</v>
      </c>
      <c r="C226" s="2">
        <v>45230</v>
      </c>
      <c r="D226" t="s">
        <v>1936</v>
      </c>
      <c r="E226" t="s">
        <v>204</v>
      </c>
      <c r="F226" s="3">
        <v>700.51</v>
      </c>
      <c r="G226" t="s">
        <v>47</v>
      </c>
      <c r="H226" s="3">
        <v>0</v>
      </c>
      <c r="I226" t="s">
        <v>104</v>
      </c>
      <c r="J226">
        <v>2555</v>
      </c>
      <c r="K226" t="s">
        <v>49</v>
      </c>
      <c r="L226" t="s">
        <v>50</v>
      </c>
      <c r="M226" t="s">
        <v>51</v>
      </c>
      <c r="N226">
        <v>1730</v>
      </c>
      <c r="O226" t="s">
        <v>52</v>
      </c>
      <c r="P226" t="s">
        <v>203</v>
      </c>
      <c r="T226" t="s">
        <v>64</v>
      </c>
      <c r="Z226" s="3"/>
      <c r="AF226" t="s">
        <v>63</v>
      </c>
      <c r="AH226">
        <v>0</v>
      </c>
      <c r="AI226" s="2">
        <v>45230</v>
      </c>
      <c r="AJ226" t="s">
        <v>64</v>
      </c>
      <c r="AK226" t="s">
        <v>64</v>
      </c>
      <c r="AL226" t="s">
        <v>64</v>
      </c>
      <c r="AN226" s="3"/>
      <c r="AP226" t="s">
        <v>64</v>
      </c>
      <c r="AR226" t="s">
        <v>64</v>
      </c>
      <c r="AS226" t="s">
        <v>66</v>
      </c>
    </row>
    <row r="227" spans="1:45" ht="16" x14ac:dyDescent="0.2">
      <c r="A227">
        <v>3744</v>
      </c>
      <c r="B227">
        <v>3744</v>
      </c>
      <c r="C227" s="2">
        <v>45230</v>
      </c>
      <c r="D227" t="s">
        <v>1934</v>
      </c>
      <c r="E227" t="s">
        <v>204</v>
      </c>
      <c r="F227" s="3">
        <v>667.53</v>
      </c>
      <c r="G227" t="s">
        <v>47</v>
      </c>
      <c r="H227" s="3">
        <v>0</v>
      </c>
      <c r="I227" t="s">
        <v>104</v>
      </c>
      <c r="J227">
        <v>2555</v>
      </c>
      <c r="K227" t="s">
        <v>49</v>
      </c>
      <c r="L227" t="s">
        <v>50</v>
      </c>
      <c r="M227" t="s">
        <v>51</v>
      </c>
      <c r="N227">
        <v>1730</v>
      </c>
      <c r="O227" t="s">
        <v>52</v>
      </c>
      <c r="P227" t="s">
        <v>203</v>
      </c>
      <c r="T227" t="s">
        <v>64</v>
      </c>
      <c r="Z227" s="3"/>
      <c r="AF227" t="s">
        <v>63</v>
      </c>
      <c r="AH227">
        <v>0</v>
      </c>
      <c r="AI227" s="2">
        <v>45230</v>
      </c>
      <c r="AJ227" t="s">
        <v>64</v>
      </c>
      <c r="AK227" t="s">
        <v>64</v>
      </c>
      <c r="AL227" t="s">
        <v>64</v>
      </c>
      <c r="AN227" s="3"/>
      <c r="AP227" t="s">
        <v>64</v>
      </c>
      <c r="AR227" t="s">
        <v>64</v>
      </c>
      <c r="AS227" t="s">
        <v>66</v>
      </c>
    </row>
    <row r="228" spans="1:45" ht="16" x14ac:dyDescent="0.2">
      <c r="A228">
        <v>3745</v>
      </c>
      <c r="B228">
        <v>3745</v>
      </c>
      <c r="C228" s="2">
        <v>45230</v>
      </c>
      <c r="D228" t="s">
        <v>1935</v>
      </c>
      <c r="E228" t="s">
        <v>204</v>
      </c>
      <c r="F228" s="3">
        <v>515.27</v>
      </c>
      <c r="G228" t="s">
        <v>47</v>
      </c>
      <c r="H228" s="3">
        <v>0</v>
      </c>
      <c r="I228" t="s">
        <v>104</v>
      </c>
      <c r="J228">
        <v>2555</v>
      </c>
      <c r="K228" t="s">
        <v>49</v>
      </c>
      <c r="L228" t="s">
        <v>50</v>
      </c>
      <c r="M228" t="s">
        <v>51</v>
      </c>
      <c r="N228">
        <v>1730</v>
      </c>
      <c r="O228" t="s">
        <v>52</v>
      </c>
      <c r="P228" t="s">
        <v>203</v>
      </c>
      <c r="T228" t="s">
        <v>64</v>
      </c>
      <c r="Z228" s="3"/>
      <c r="AF228" t="s">
        <v>63</v>
      </c>
      <c r="AH228">
        <v>0</v>
      </c>
      <c r="AI228" s="2">
        <v>45230</v>
      </c>
      <c r="AJ228" t="s">
        <v>64</v>
      </c>
      <c r="AK228" t="s">
        <v>64</v>
      </c>
      <c r="AL228" t="s">
        <v>64</v>
      </c>
      <c r="AN228" s="3"/>
      <c r="AP228" t="s">
        <v>64</v>
      </c>
      <c r="AR228" t="s">
        <v>64</v>
      </c>
      <c r="AS228" t="s">
        <v>66</v>
      </c>
    </row>
    <row r="229" spans="1:45" ht="16" x14ac:dyDescent="0.2">
      <c r="A229">
        <v>2715</v>
      </c>
      <c r="B229">
        <v>2715</v>
      </c>
      <c r="C229" s="2">
        <v>45232</v>
      </c>
      <c r="D229" t="s">
        <v>1748</v>
      </c>
      <c r="E229" t="s">
        <v>2507</v>
      </c>
      <c r="F229" s="3">
        <v>20.23</v>
      </c>
      <c r="G229" t="s">
        <v>47</v>
      </c>
      <c r="H229" s="3">
        <v>0</v>
      </c>
      <c r="I229" t="s">
        <v>48</v>
      </c>
      <c r="J229">
        <v>2702</v>
      </c>
      <c r="K229" t="s">
        <v>49</v>
      </c>
      <c r="L229" t="s">
        <v>50</v>
      </c>
      <c r="M229" t="s">
        <v>51</v>
      </c>
      <c r="N229">
        <v>940</v>
      </c>
      <c r="O229" t="s">
        <v>52</v>
      </c>
      <c r="P229" t="s">
        <v>53</v>
      </c>
      <c r="T229" t="s">
        <v>2826</v>
      </c>
      <c r="U229" t="s">
        <v>3113</v>
      </c>
      <c r="V229" t="s">
        <v>2164</v>
      </c>
      <c r="W229" t="s">
        <v>56</v>
      </c>
      <c r="X229" t="s">
        <v>3114</v>
      </c>
      <c r="Y229" t="s">
        <v>2726</v>
      </c>
      <c r="Z229" s="3">
        <v>19</v>
      </c>
      <c r="AA229" t="s">
        <v>2829</v>
      </c>
      <c r="AB229" t="s">
        <v>3115</v>
      </c>
      <c r="AC229" t="s">
        <v>61</v>
      </c>
      <c r="AD229" t="s">
        <v>61</v>
      </c>
      <c r="AE229" t="s">
        <v>3116</v>
      </c>
      <c r="AF229" t="s">
        <v>63</v>
      </c>
      <c r="AH229">
        <v>0</v>
      </c>
      <c r="AI229" s="2">
        <v>45232</v>
      </c>
      <c r="AJ229" t="s">
        <v>64</v>
      </c>
      <c r="AK229" t="s">
        <v>64</v>
      </c>
      <c r="AL229" t="s">
        <v>3117</v>
      </c>
      <c r="AM229" t="s">
        <v>3113</v>
      </c>
      <c r="AN229" s="3">
        <v>20.23</v>
      </c>
      <c r="AO229" t="s">
        <v>3115</v>
      </c>
      <c r="AP229" t="s">
        <v>64</v>
      </c>
      <c r="AQ229" t="s">
        <v>3116</v>
      </c>
      <c r="AR229">
        <v>1083</v>
      </c>
      <c r="AS229" t="s">
        <v>66</v>
      </c>
    </row>
    <row r="230" spans="1:45" ht="16" x14ac:dyDescent="0.2">
      <c r="A230">
        <v>2719</v>
      </c>
      <c r="B230">
        <v>2719</v>
      </c>
      <c r="C230" s="2">
        <v>45232</v>
      </c>
      <c r="D230" t="s">
        <v>1761</v>
      </c>
      <c r="E230" t="s">
        <v>3118</v>
      </c>
      <c r="F230" s="3">
        <v>30.69</v>
      </c>
      <c r="G230" t="s">
        <v>47</v>
      </c>
      <c r="H230" s="3">
        <v>0</v>
      </c>
      <c r="I230" t="s">
        <v>48</v>
      </c>
      <c r="J230">
        <v>2720</v>
      </c>
      <c r="K230" t="s">
        <v>49</v>
      </c>
      <c r="L230" t="s">
        <v>50</v>
      </c>
      <c r="M230" t="s">
        <v>51</v>
      </c>
      <c r="N230">
        <v>942</v>
      </c>
      <c r="O230" t="s">
        <v>52</v>
      </c>
      <c r="P230" t="s">
        <v>53</v>
      </c>
      <c r="T230" t="s">
        <v>3119</v>
      </c>
      <c r="U230" t="s">
        <v>3120</v>
      </c>
      <c r="V230" t="s">
        <v>2176</v>
      </c>
      <c r="W230" t="s">
        <v>56</v>
      </c>
      <c r="X230" t="s">
        <v>3121</v>
      </c>
      <c r="Y230" t="s">
        <v>953</v>
      </c>
      <c r="Z230" s="3">
        <v>19</v>
      </c>
      <c r="AA230" t="s">
        <v>3122</v>
      </c>
      <c r="AB230" t="s">
        <v>3102</v>
      </c>
      <c r="AC230" t="s">
        <v>61</v>
      </c>
      <c r="AD230" t="s">
        <v>61</v>
      </c>
      <c r="AE230" t="s">
        <v>3123</v>
      </c>
      <c r="AF230" t="s">
        <v>63</v>
      </c>
      <c r="AH230">
        <v>0</v>
      </c>
      <c r="AI230" s="2">
        <v>45232</v>
      </c>
      <c r="AJ230" t="s">
        <v>64</v>
      </c>
      <c r="AK230" t="s">
        <v>64</v>
      </c>
      <c r="AL230" t="s">
        <v>3124</v>
      </c>
      <c r="AM230" t="s">
        <v>3120</v>
      </c>
      <c r="AN230" s="3">
        <v>30.69</v>
      </c>
      <c r="AO230" t="s">
        <v>3102</v>
      </c>
      <c r="AP230" t="s">
        <v>64</v>
      </c>
      <c r="AQ230" t="s">
        <v>3123</v>
      </c>
      <c r="AR230">
        <v>1086</v>
      </c>
      <c r="AS230" t="s">
        <v>66</v>
      </c>
    </row>
    <row r="231" spans="1:45" ht="16" x14ac:dyDescent="0.2">
      <c r="A231">
        <v>2717</v>
      </c>
      <c r="B231">
        <v>2717</v>
      </c>
      <c r="C231" s="2">
        <v>45236</v>
      </c>
      <c r="D231" t="s">
        <v>1748</v>
      </c>
      <c r="E231" t="s">
        <v>2371</v>
      </c>
      <c r="F231" s="3">
        <v>46.41</v>
      </c>
      <c r="G231" t="s">
        <v>47</v>
      </c>
      <c r="H231" s="3">
        <v>0</v>
      </c>
      <c r="I231" t="s">
        <v>48</v>
      </c>
      <c r="J231">
        <v>2663</v>
      </c>
      <c r="K231" t="s">
        <v>49</v>
      </c>
      <c r="L231" t="s">
        <v>50</v>
      </c>
      <c r="M231" t="s">
        <v>51</v>
      </c>
      <c r="N231">
        <v>940</v>
      </c>
      <c r="O231" t="s">
        <v>52</v>
      </c>
      <c r="P231" t="s">
        <v>53</v>
      </c>
      <c r="T231" t="s">
        <v>2516</v>
      </c>
      <c r="U231" t="s">
        <v>3125</v>
      </c>
      <c r="V231" t="s">
        <v>2219</v>
      </c>
      <c r="W231" t="s">
        <v>56</v>
      </c>
      <c r="X231" t="s">
        <v>3126</v>
      </c>
      <c r="Y231" t="s">
        <v>2375</v>
      </c>
      <c r="Z231" s="3">
        <v>19</v>
      </c>
      <c r="AA231" t="s">
        <v>2519</v>
      </c>
      <c r="AB231" t="s">
        <v>3127</v>
      </c>
      <c r="AC231" t="s">
        <v>61</v>
      </c>
      <c r="AD231" t="s">
        <v>61</v>
      </c>
      <c r="AE231" t="s">
        <v>3128</v>
      </c>
      <c r="AF231" t="s">
        <v>63</v>
      </c>
      <c r="AH231">
        <v>0</v>
      </c>
      <c r="AI231" s="2">
        <v>45236</v>
      </c>
      <c r="AJ231" t="s">
        <v>64</v>
      </c>
      <c r="AK231" t="s">
        <v>64</v>
      </c>
      <c r="AL231" t="s">
        <v>3129</v>
      </c>
      <c r="AM231" t="s">
        <v>3125</v>
      </c>
      <c r="AN231" s="3">
        <v>46.41</v>
      </c>
      <c r="AO231" t="s">
        <v>3127</v>
      </c>
      <c r="AP231" t="s">
        <v>64</v>
      </c>
      <c r="AQ231" t="s">
        <v>3128</v>
      </c>
      <c r="AR231">
        <v>1084</v>
      </c>
      <c r="AS231" t="s">
        <v>66</v>
      </c>
    </row>
    <row r="232" spans="1:45" ht="16" x14ac:dyDescent="0.2">
      <c r="A232">
        <v>2720</v>
      </c>
      <c r="B232">
        <v>2720</v>
      </c>
      <c r="C232" s="2">
        <v>45237</v>
      </c>
      <c r="D232" t="s">
        <v>3018</v>
      </c>
      <c r="E232" t="s">
        <v>2915</v>
      </c>
      <c r="F232" s="3">
        <v>900</v>
      </c>
      <c r="G232" t="s">
        <v>47</v>
      </c>
      <c r="H232" s="3">
        <v>0</v>
      </c>
      <c r="I232" t="s">
        <v>48</v>
      </c>
      <c r="J232">
        <v>2721</v>
      </c>
      <c r="K232" t="s">
        <v>49</v>
      </c>
      <c r="L232" t="s">
        <v>50</v>
      </c>
      <c r="M232" t="s">
        <v>51</v>
      </c>
      <c r="N232">
        <v>940</v>
      </c>
      <c r="O232" t="s">
        <v>52</v>
      </c>
      <c r="P232" t="s">
        <v>53</v>
      </c>
      <c r="T232" t="s">
        <v>3019</v>
      </c>
      <c r="U232" t="s">
        <v>3130</v>
      </c>
      <c r="V232" t="s">
        <v>2174</v>
      </c>
      <c r="W232" t="s">
        <v>56</v>
      </c>
      <c r="X232" t="s">
        <v>488</v>
      </c>
      <c r="Y232" t="s">
        <v>3021</v>
      </c>
      <c r="Z232" s="3">
        <v>0</v>
      </c>
      <c r="AA232" t="s">
        <v>2234</v>
      </c>
      <c r="AB232" t="s">
        <v>3131</v>
      </c>
      <c r="AC232" t="s">
        <v>61</v>
      </c>
      <c r="AD232" t="s">
        <v>61</v>
      </c>
      <c r="AE232" t="s">
        <v>3132</v>
      </c>
      <c r="AF232" t="s">
        <v>63</v>
      </c>
      <c r="AH232">
        <v>0</v>
      </c>
      <c r="AI232" s="2">
        <v>45237</v>
      </c>
      <c r="AJ232" t="s">
        <v>64</v>
      </c>
      <c r="AK232" t="s">
        <v>64</v>
      </c>
      <c r="AL232" t="s">
        <v>3133</v>
      </c>
      <c r="AM232" t="s">
        <v>3130</v>
      </c>
      <c r="AN232" s="3">
        <v>900</v>
      </c>
      <c r="AO232" t="s">
        <v>3131</v>
      </c>
      <c r="AP232" t="s">
        <v>64</v>
      </c>
      <c r="AQ232" t="s">
        <v>3132</v>
      </c>
      <c r="AR232">
        <v>1087</v>
      </c>
      <c r="AS232" t="s">
        <v>66</v>
      </c>
    </row>
    <row r="233" spans="1:45" ht="16" x14ac:dyDescent="0.2">
      <c r="A233">
        <v>2913</v>
      </c>
      <c r="B233">
        <v>2913</v>
      </c>
      <c r="C233" s="2">
        <v>45237</v>
      </c>
      <c r="D233" t="s">
        <v>1761</v>
      </c>
      <c r="E233" t="s">
        <v>3134</v>
      </c>
      <c r="F233" s="3">
        <v>447.83</v>
      </c>
      <c r="G233" t="s">
        <v>47</v>
      </c>
      <c r="H233" s="3">
        <v>0</v>
      </c>
      <c r="I233" t="s">
        <v>48</v>
      </c>
      <c r="J233">
        <v>2722</v>
      </c>
      <c r="K233" t="s">
        <v>49</v>
      </c>
      <c r="L233" t="s">
        <v>50</v>
      </c>
      <c r="M233" t="s">
        <v>51</v>
      </c>
      <c r="N233">
        <v>940</v>
      </c>
      <c r="O233" t="s">
        <v>52</v>
      </c>
      <c r="P233" t="s">
        <v>53</v>
      </c>
      <c r="T233" t="s">
        <v>3135</v>
      </c>
      <c r="U233" t="s">
        <v>3136</v>
      </c>
      <c r="V233" t="s">
        <v>2172</v>
      </c>
      <c r="W233" t="s">
        <v>56</v>
      </c>
      <c r="X233" t="s">
        <v>3137</v>
      </c>
      <c r="Y233" t="s">
        <v>3138</v>
      </c>
      <c r="Z233" s="3">
        <v>0</v>
      </c>
      <c r="AA233" t="s">
        <v>3139</v>
      </c>
      <c r="AB233" t="s">
        <v>3140</v>
      </c>
      <c r="AC233" t="s">
        <v>61</v>
      </c>
      <c r="AD233" t="s">
        <v>61</v>
      </c>
      <c r="AE233" t="s">
        <v>3141</v>
      </c>
      <c r="AF233" t="s">
        <v>63</v>
      </c>
      <c r="AH233">
        <v>0</v>
      </c>
      <c r="AI233" s="2">
        <v>45237</v>
      </c>
      <c r="AJ233" t="s">
        <v>64</v>
      </c>
      <c r="AK233" t="s">
        <v>64</v>
      </c>
      <c r="AL233" t="s">
        <v>3142</v>
      </c>
      <c r="AM233" t="s">
        <v>3136</v>
      </c>
      <c r="AN233" s="3">
        <v>461.83</v>
      </c>
      <c r="AO233" t="s">
        <v>3140</v>
      </c>
      <c r="AP233" t="s">
        <v>64</v>
      </c>
      <c r="AQ233" t="s">
        <v>3141</v>
      </c>
      <c r="AR233">
        <v>1088</v>
      </c>
      <c r="AS233" t="s">
        <v>66</v>
      </c>
    </row>
    <row r="234" spans="1:45" ht="16" x14ac:dyDescent="0.2">
      <c r="A234">
        <v>2914</v>
      </c>
      <c r="B234">
        <v>2914</v>
      </c>
      <c r="C234" s="2">
        <v>45237</v>
      </c>
      <c r="D234" t="s">
        <v>1748</v>
      </c>
      <c r="E234" t="s">
        <v>1521</v>
      </c>
      <c r="F234" s="3">
        <v>14</v>
      </c>
      <c r="G234" t="s">
        <v>47</v>
      </c>
      <c r="H234" s="3">
        <v>0</v>
      </c>
      <c r="I234" t="s">
        <v>48</v>
      </c>
      <c r="J234">
        <v>2705</v>
      </c>
      <c r="K234" t="s">
        <v>49</v>
      </c>
      <c r="L234" t="s">
        <v>50</v>
      </c>
      <c r="M234" t="s">
        <v>51</v>
      </c>
      <c r="N234">
        <v>940</v>
      </c>
      <c r="O234" t="s">
        <v>52</v>
      </c>
      <c r="P234" t="s">
        <v>53</v>
      </c>
      <c r="T234" t="s">
        <v>3135</v>
      </c>
      <c r="U234" t="s">
        <v>3136</v>
      </c>
      <c r="V234" t="s">
        <v>2172</v>
      </c>
      <c r="W234" t="s">
        <v>56</v>
      </c>
      <c r="X234" t="s">
        <v>3137</v>
      </c>
      <c r="Y234" t="s">
        <v>3138</v>
      </c>
      <c r="Z234" s="3">
        <v>0</v>
      </c>
      <c r="AA234" t="s">
        <v>3139</v>
      </c>
      <c r="AB234" t="s">
        <v>3140</v>
      </c>
      <c r="AC234" t="s">
        <v>61</v>
      </c>
      <c r="AD234" t="s">
        <v>61</v>
      </c>
      <c r="AE234" t="s">
        <v>3141</v>
      </c>
      <c r="AF234" t="s">
        <v>63</v>
      </c>
      <c r="AH234">
        <v>0</v>
      </c>
      <c r="AI234" s="2">
        <v>45237</v>
      </c>
      <c r="AJ234" t="s">
        <v>64</v>
      </c>
      <c r="AK234" t="s">
        <v>64</v>
      </c>
      <c r="AL234" t="s">
        <v>3142</v>
      </c>
      <c r="AM234" t="s">
        <v>3136</v>
      </c>
      <c r="AN234" s="3">
        <v>461.83</v>
      </c>
      <c r="AO234" t="s">
        <v>3140</v>
      </c>
      <c r="AP234" t="s">
        <v>64</v>
      </c>
      <c r="AQ234" t="s">
        <v>3141</v>
      </c>
      <c r="AR234">
        <v>1088</v>
      </c>
      <c r="AS234" t="s">
        <v>66</v>
      </c>
    </row>
    <row r="235" spans="1:45" ht="16" x14ac:dyDescent="0.2">
      <c r="A235">
        <v>2722</v>
      </c>
      <c r="B235">
        <v>2722</v>
      </c>
      <c r="C235" s="2">
        <v>45243</v>
      </c>
      <c r="D235" t="s">
        <v>1748</v>
      </c>
      <c r="E235" t="s">
        <v>2165</v>
      </c>
      <c r="F235" s="3">
        <v>52.9</v>
      </c>
      <c r="G235" t="s">
        <v>47</v>
      </c>
      <c r="H235" s="3">
        <v>0</v>
      </c>
      <c r="I235" t="s">
        <v>48</v>
      </c>
      <c r="J235">
        <v>2900</v>
      </c>
      <c r="K235" t="s">
        <v>49</v>
      </c>
      <c r="L235" t="s">
        <v>50</v>
      </c>
      <c r="M235" t="s">
        <v>51</v>
      </c>
      <c r="N235">
        <v>940</v>
      </c>
      <c r="O235" t="s">
        <v>52</v>
      </c>
      <c r="P235" t="s">
        <v>53</v>
      </c>
      <c r="T235" t="s">
        <v>2313</v>
      </c>
      <c r="U235" t="s">
        <v>3143</v>
      </c>
      <c r="V235" t="s">
        <v>2223</v>
      </c>
      <c r="W235" t="s">
        <v>56</v>
      </c>
      <c r="X235" t="s">
        <v>3144</v>
      </c>
      <c r="Y235" t="s">
        <v>323</v>
      </c>
      <c r="Z235" s="3">
        <v>19</v>
      </c>
      <c r="AA235" t="s">
        <v>2316</v>
      </c>
      <c r="AB235" t="s">
        <v>3145</v>
      </c>
      <c r="AC235" t="s">
        <v>61</v>
      </c>
      <c r="AD235" t="s">
        <v>61</v>
      </c>
      <c r="AE235" t="s">
        <v>3146</v>
      </c>
      <c r="AF235" t="s">
        <v>63</v>
      </c>
      <c r="AH235">
        <v>0</v>
      </c>
      <c r="AI235" s="2">
        <v>45243</v>
      </c>
      <c r="AJ235" t="s">
        <v>64</v>
      </c>
      <c r="AK235" t="s">
        <v>64</v>
      </c>
      <c r="AL235" t="s">
        <v>3147</v>
      </c>
      <c r="AM235" t="s">
        <v>3143</v>
      </c>
      <c r="AN235" s="3">
        <v>52.9</v>
      </c>
      <c r="AO235" t="s">
        <v>3145</v>
      </c>
      <c r="AP235" t="s">
        <v>64</v>
      </c>
      <c r="AQ235" t="s">
        <v>3146</v>
      </c>
      <c r="AR235">
        <v>1089</v>
      </c>
      <c r="AS235" t="s">
        <v>66</v>
      </c>
    </row>
    <row r="236" spans="1:45" ht="16" x14ac:dyDescent="0.2">
      <c r="A236">
        <v>2770</v>
      </c>
      <c r="B236">
        <v>2770</v>
      </c>
      <c r="C236" s="2">
        <v>45250</v>
      </c>
      <c r="D236" t="s">
        <v>1748</v>
      </c>
      <c r="E236" t="s">
        <v>3151</v>
      </c>
      <c r="F236" s="3">
        <v>21.42</v>
      </c>
      <c r="G236" t="s">
        <v>47</v>
      </c>
      <c r="H236" s="3">
        <v>0</v>
      </c>
      <c r="I236" t="s">
        <v>48</v>
      </c>
      <c r="J236">
        <v>2704</v>
      </c>
      <c r="K236" t="s">
        <v>49</v>
      </c>
      <c r="L236" t="s">
        <v>50</v>
      </c>
      <c r="M236" t="s">
        <v>51</v>
      </c>
      <c r="N236">
        <v>940</v>
      </c>
      <c r="O236" t="s">
        <v>52</v>
      </c>
      <c r="P236" t="s">
        <v>53</v>
      </c>
      <c r="T236" t="s">
        <v>2066</v>
      </c>
      <c r="U236" t="s">
        <v>3152</v>
      </c>
      <c r="V236" t="s">
        <v>2228</v>
      </c>
      <c r="W236" t="s">
        <v>56</v>
      </c>
      <c r="X236" t="s">
        <v>3153</v>
      </c>
      <c r="Y236" t="s">
        <v>2070</v>
      </c>
      <c r="Z236" s="3">
        <v>19</v>
      </c>
      <c r="AA236" t="s">
        <v>2071</v>
      </c>
      <c r="AB236" t="s">
        <v>3154</v>
      </c>
      <c r="AC236" t="s">
        <v>61</v>
      </c>
      <c r="AD236" t="s">
        <v>61</v>
      </c>
      <c r="AE236" t="s">
        <v>3155</v>
      </c>
      <c r="AF236" t="s">
        <v>63</v>
      </c>
      <c r="AH236">
        <v>0</v>
      </c>
      <c r="AI236" s="2">
        <v>45250</v>
      </c>
      <c r="AJ236" t="s">
        <v>64</v>
      </c>
      <c r="AK236" t="s">
        <v>64</v>
      </c>
      <c r="AL236" t="s">
        <v>3156</v>
      </c>
      <c r="AM236" t="s">
        <v>3152</v>
      </c>
      <c r="AN236" s="3">
        <v>21.42</v>
      </c>
      <c r="AO236" t="s">
        <v>3154</v>
      </c>
      <c r="AP236" t="s">
        <v>64</v>
      </c>
      <c r="AQ236" t="s">
        <v>3155</v>
      </c>
      <c r="AR236">
        <v>1092</v>
      </c>
      <c r="AS236" t="s">
        <v>66</v>
      </c>
    </row>
    <row r="237" spans="1:45" ht="16" x14ac:dyDescent="0.2">
      <c r="A237">
        <v>3707</v>
      </c>
      <c r="B237">
        <v>3707</v>
      </c>
      <c r="C237" s="2">
        <v>45250</v>
      </c>
      <c r="D237" t="s">
        <v>1748</v>
      </c>
      <c r="E237" t="s">
        <v>3161</v>
      </c>
      <c r="F237" s="3">
        <v>35</v>
      </c>
      <c r="G237" t="s">
        <v>47</v>
      </c>
      <c r="H237" s="3">
        <v>0</v>
      </c>
      <c r="I237" t="s">
        <v>104</v>
      </c>
      <c r="J237">
        <v>2705</v>
      </c>
      <c r="K237" t="s">
        <v>49</v>
      </c>
      <c r="L237" t="s">
        <v>50</v>
      </c>
      <c r="M237" t="s">
        <v>51</v>
      </c>
      <c r="N237">
        <v>700</v>
      </c>
      <c r="O237" t="s">
        <v>52</v>
      </c>
      <c r="P237" t="s">
        <v>53</v>
      </c>
      <c r="T237" t="s">
        <v>64</v>
      </c>
      <c r="Z237" s="3"/>
      <c r="AF237" t="s">
        <v>63</v>
      </c>
      <c r="AH237">
        <v>0</v>
      </c>
      <c r="AI237" s="2">
        <v>45250</v>
      </c>
      <c r="AJ237" t="s">
        <v>64</v>
      </c>
      <c r="AK237" t="s">
        <v>64</v>
      </c>
      <c r="AL237" t="s">
        <v>64</v>
      </c>
      <c r="AN237" s="3"/>
      <c r="AP237" t="s">
        <v>64</v>
      </c>
      <c r="AR237" t="s">
        <v>64</v>
      </c>
      <c r="AS237" t="s">
        <v>66</v>
      </c>
    </row>
    <row r="238" spans="1:45" ht="16" x14ac:dyDescent="0.2">
      <c r="A238">
        <v>2759</v>
      </c>
      <c r="B238">
        <v>2759</v>
      </c>
      <c r="C238" s="2">
        <v>45251</v>
      </c>
      <c r="D238" t="s">
        <v>1748</v>
      </c>
      <c r="E238" t="s">
        <v>3168</v>
      </c>
      <c r="F238" s="3">
        <v>1.6</v>
      </c>
      <c r="G238" t="s">
        <v>47</v>
      </c>
      <c r="H238" s="3">
        <v>0</v>
      </c>
      <c r="I238" t="s">
        <v>48</v>
      </c>
      <c r="J238">
        <v>2702</v>
      </c>
      <c r="K238" t="s">
        <v>49</v>
      </c>
      <c r="L238" t="s">
        <v>50</v>
      </c>
      <c r="M238" t="s">
        <v>51</v>
      </c>
      <c r="N238">
        <v>940</v>
      </c>
      <c r="O238" t="s">
        <v>52</v>
      </c>
      <c r="P238" t="s">
        <v>53</v>
      </c>
      <c r="T238" t="s">
        <v>1502</v>
      </c>
      <c r="U238" t="s">
        <v>3169</v>
      </c>
      <c r="Z238" s="3"/>
      <c r="AF238" t="s">
        <v>63</v>
      </c>
      <c r="AH238">
        <v>0</v>
      </c>
      <c r="AI238" s="2">
        <v>45251</v>
      </c>
      <c r="AJ238" t="s">
        <v>64</v>
      </c>
      <c r="AK238" t="s">
        <v>64</v>
      </c>
      <c r="AL238" t="s">
        <v>3170</v>
      </c>
      <c r="AM238" t="s">
        <v>3169</v>
      </c>
      <c r="AN238" s="3"/>
      <c r="AP238" t="s">
        <v>64</v>
      </c>
      <c r="AR238">
        <v>1093</v>
      </c>
      <c r="AS238" t="s">
        <v>66</v>
      </c>
    </row>
    <row r="239" spans="1:45" ht="16" x14ac:dyDescent="0.2">
      <c r="A239">
        <v>2760</v>
      </c>
      <c r="B239">
        <v>2760</v>
      </c>
      <c r="C239" s="2">
        <v>45251</v>
      </c>
      <c r="D239" t="s">
        <v>1748</v>
      </c>
      <c r="E239" t="s">
        <v>3168</v>
      </c>
      <c r="F239" s="3">
        <v>2</v>
      </c>
      <c r="G239" t="s">
        <v>47</v>
      </c>
      <c r="H239" s="3">
        <v>0</v>
      </c>
      <c r="I239" t="s">
        <v>48</v>
      </c>
      <c r="J239">
        <v>2702</v>
      </c>
      <c r="K239" t="s">
        <v>49</v>
      </c>
      <c r="L239" t="s">
        <v>50</v>
      </c>
      <c r="M239" t="s">
        <v>51</v>
      </c>
      <c r="N239">
        <v>940</v>
      </c>
      <c r="O239" t="s">
        <v>52</v>
      </c>
      <c r="P239" t="s">
        <v>53</v>
      </c>
      <c r="T239" t="s">
        <v>3171</v>
      </c>
      <c r="U239" t="s">
        <v>3172</v>
      </c>
      <c r="Z239" s="3"/>
      <c r="AF239" t="s">
        <v>63</v>
      </c>
      <c r="AH239">
        <v>0</v>
      </c>
      <c r="AI239" s="2">
        <v>45251</v>
      </c>
      <c r="AJ239" t="s">
        <v>64</v>
      </c>
      <c r="AK239" t="s">
        <v>64</v>
      </c>
      <c r="AL239" t="s">
        <v>3173</v>
      </c>
      <c r="AM239" t="s">
        <v>3172</v>
      </c>
      <c r="AN239" s="3"/>
      <c r="AP239" t="s">
        <v>64</v>
      </c>
      <c r="AR239">
        <v>1094</v>
      </c>
      <c r="AS239" t="s">
        <v>66</v>
      </c>
    </row>
    <row r="240" spans="1:45" ht="16" x14ac:dyDescent="0.2">
      <c r="A240">
        <v>2769</v>
      </c>
      <c r="B240">
        <v>2769</v>
      </c>
      <c r="C240" s="2">
        <v>45251</v>
      </c>
      <c r="D240" t="s">
        <v>1761</v>
      </c>
      <c r="E240" t="s">
        <v>3174</v>
      </c>
      <c r="F240" s="3">
        <v>31.68</v>
      </c>
      <c r="G240" t="s">
        <v>47</v>
      </c>
      <c r="H240" s="3">
        <v>0</v>
      </c>
      <c r="I240" t="s">
        <v>48</v>
      </c>
      <c r="J240">
        <v>2720</v>
      </c>
      <c r="K240" t="s">
        <v>49</v>
      </c>
      <c r="L240" t="s">
        <v>50</v>
      </c>
      <c r="M240" t="s">
        <v>51</v>
      </c>
      <c r="N240">
        <v>940</v>
      </c>
      <c r="O240" t="s">
        <v>52</v>
      </c>
      <c r="P240" t="s">
        <v>53</v>
      </c>
      <c r="T240" t="s">
        <v>3175</v>
      </c>
      <c r="U240" t="s">
        <v>3176</v>
      </c>
      <c r="V240" t="s">
        <v>2241</v>
      </c>
      <c r="W240" t="s">
        <v>56</v>
      </c>
      <c r="X240" t="s">
        <v>3177</v>
      </c>
      <c r="Y240" t="s">
        <v>454</v>
      </c>
      <c r="Z240" s="3">
        <v>0</v>
      </c>
      <c r="AA240" t="s">
        <v>3178</v>
      </c>
      <c r="AB240" t="s">
        <v>3179</v>
      </c>
      <c r="AC240" t="s">
        <v>61</v>
      </c>
      <c r="AD240" t="s">
        <v>61</v>
      </c>
      <c r="AE240" t="s">
        <v>3180</v>
      </c>
      <c r="AF240" t="s">
        <v>63</v>
      </c>
      <c r="AH240">
        <v>0</v>
      </c>
      <c r="AI240" s="2">
        <v>45251</v>
      </c>
      <c r="AJ240" t="s">
        <v>64</v>
      </c>
      <c r="AK240" t="s">
        <v>64</v>
      </c>
      <c r="AL240" t="s">
        <v>3181</v>
      </c>
      <c r="AM240" t="s">
        <v>3176</v>
      </c>
      <c r="AN240" s="3">
        <v>31.68</v>
      </c>
      <c r="AO240" t="s">
        <v>3179</v>
      </c>
      <c r="AP240" t="s">
        <v>64</v>
      </c>
      <c r="AQ240" t="s">
        <v>3180</v>
      </c>
      <c r="AR240">
        <v>1096</v>
      </c>
      <c r="AS240" t="s">
        <v>66</v>
      </c>
    </row>
    <row r="241" spans="1:45" ht="16" x14ac:dyDescent="0.2">
      <c r="A241">
        <v>2739</v>
      </c>
      <c r="B241">
        <v>2739</v>
      </c>
      <c r="C241" s="2">
        <v>45251</v>
      </c>
      <c r="D241" t="s">
        <v>1761</v>
      </c>
      <c r="E241" t="s">
        <v>2032</v>
      </c>
      <c r="F241" s="3">
        <v>22.21</v>
      </c>
      <c r="G241" t="s">
        <v>47</v>
      </c>
      <c r="H241" s="3">
        <v>0</v>
      </c>
      <c r="I241" t="s">
        <v>48</v>
      </c>
      <c r="J241">
        <v>2720</v>
      </c>
      <c r="K241" t="s">
        <v>49</v>
      </c>
      <c r="L241" t="s">
        <v>50</v>
      </c>
      <c r="M241" t="s">
        <v>51</v>
      </c>
      <c r="N241">
        <v>942</v>
      </c>
      <c r="O241" t="s">
        <v>52</v>
      </c>
      <c r="P241" t="s">
        <v>53</v>
      </c>
      <c r="T241" t="s">
        <v>3182</v>
      </c>
      <c r="U241" t="s">
        <v>3183</v>
      </c>
      <c r="V241" t="s">
        <v>2234</v>
      </c>
      <c r="W241" t="s">
        <v>56</v>
      </c>
      <c r="X241" t="s">
        <v>3184</v>
      </c>
      <c r="Y241" t="s">
        <v>2036</v>
      </c>
      <c r="Z241" s="3">
        <v>19</v>
      </c>
      <c r="AA241" t="s">
        <v>3185</v>
      </c>
      <c r="AB241" t="s">
        <v>3186</v>
      </c>
      <c r="AC241" t="s">
        <v>61</v>
      </c>
      <c r="AD241" t="s">
        <v>61</v>
      </c>
      <c r="AE241" t="s">
        <v>3187</v>
      </c>
      <c r="AF241" t="s">
        <v>63</v>
      </c>
      <c r="AH241">
        <v>0</v>
      </c>
      <c r="AI241" s="2">
        <v>45251</v>
      </c>
      <c r="AJ241" t="s">
        <v>64</v>
      </c>
      <c r="AK241" t="s">
        <v>64</v>
      </c>
      <c r="AL241" t="s">
        <v>3188</v>
      </c>
      <c r="AM241" t="s">
        <v>3183</v>
      </c>
      <c r="AN241" s="3">
        <v>22.21</v>
      </c>
      <c r="AO241" t="s">
        <v>3186</v>
      </c>
      <c r="AP241" t="s">
        <v>64</v>
      </c>
      <c r="AQ241" t="s">
        <v>3187</v>
      </c>
      <c r="AR241">
        <v>1106</v>
      </c>
      <c r="AS241" t="s">
        <v>66</v>
      </c>
    </row>
    <row r="242" spans="1:45" ht="16" x14ac:dyDescent="0.2">
      <c r="A242">
        <v>2773</v>
      </c>
      <c r="B242">
        <v>2773</v>
      </c>
      <c r="C242" s="2">
        <v>45252</v>
      </c>
      <c r="D242" t="s">
        <v>1761</v>
      </c>
      <c r="E242" t="s">
        <v>3189</v>
      </c>
      <c r="F242" s="3">
        <v>4.99</v>
      </c>
      <c r="G242" t="s">
        <v>47</v>
      </c>
      <c r="H242" s="3">
        <v>0</v>
      </c>
      <c r="I242" t="s">
        <v>48</v>
      </c>
      <c r="J242">
        <v>2720</v>
      </c>
      <c r="K242" t="s">
        <v>49</v>
      </c>
      <c r="L242" t="s">
        <v>50</v>
      </c>
      <c r="M242" t="s">
        <v>51</v>
      </c>
      <c r="N242">
        <v>942</v>
      </c>
      <c r="O242" t="s">
        <v>52</v>
      </c>
      <c r="P242" t="s">
        <v>53</v>
      </c>
      <c r="T242" t="s">
        <v>1043</v>
      </c>
      <c r="U242" t="s">
        <v>3190</v>
      </c>
      <c r="V242" t="s">
        <v>2247</v>
      </c>
      <c r="W242" t="s">
        <v>56</v>
      </c>
      <c r="X242" t="s">
        <v>3191</v>
      </c>
      <c r="Y242" t="s">
        <v>953</v>
      </c>
      <c r="Z242" s="3">
        <v>19</v>
      </c>
      <c r="AA242" t="s">
        <v>1046</v>
      </c>
      <c r="AB242" t="s">
        <v>3192</v>
      </c>
      <c r="AC242" t="s">
        <v>61</v>
      </c>
      <c r="AD242" t="s">
        <v>61</v>
      </c>
      <c r="AE242" t="s">
        <v>3193</v>
      </c>
      <c r="AF242" t="s">
        <v>63</v>
      </c>
      <c r="AH242">
        <v>0</v>
      </c>
      <c r="AI242" s="2">
        <v>45252</v>
      </c>
      <c r="AJ242" t="s">
        <v>64</v>
      </c>
      <c r="AK242" t="s">
        <v>64</v>
      </c>
      <c r="AL242" t="s">
        <v>3194</v>
      </c>
      <c r="AM242" t="s">
        <v>3190</v>
      </c>
      <c r="AN242" s="3">
        <v>4.99</v>
      </c>
      <c r="AO242" t="s">
        <v>3192</v>
      </c>
      <c r="AP242" t="s">
        <v>64</v>
      </c>
      <c r="AQ242" t="s">
        <v>3193</v>
      </c>
      <c r="AR242">
        <v>1108</v>
      </c>
      <c r="AS242" t="s">
        <v>66</v>
      </c>
    </row>
    <row r="243" spans="1:45" ht="16" x14ac:dyDescent="0.2">
      <c r="A243">
        <v>2730</v>
      </c>
      <c r="B243">
        <v>2730</v>
      </c>
      <c r="C243" s="2">
        <v>45253</v>
      </c>
      <c r="D243" t="s">
        <v>1814</v>
      </c>
      <c r="E243" t="s">
        <v>2057</v>
      </c>
      <c r="F243" s="3">
        <v>22.1</v>
      </c>
      <c r="G243" t="s">
        <v>47</v>
      </c>
      <c r="H243" s="3">
        <v>0</v>
      </c>
      <c r="I243" t="s">
        <v>48</v>
      </c>
      <c r="J243">
        <v>2710</v>
      </c>
      <c r="K243" t="s">
        <v>49</v>
      </c>
      <c r="L243" t="s">
        <v>50</v>
      </c>
      <c r="M243" t="s">
        <v>51</v>
      </c>
      <c r="N243">
        <v>940</v>
      </c>
      <c r="O243" t="s">
        <v>52</v>
      </c>
      <c r="P243" t="s">
        <v>53</v>
      </c>
      <c r="T243" t="s">
        <v>3195</v>
      </c>
      <c r="U243" t="s">
        <v>3196</v>
      </c>
      <c r="V243" t="s">
        <v>2285</v>
      </c>
      <c r="W243" t="s">
        <v>56</v>
      </c>
      <c r="X243" t="s">
        <v>3197</v>
      </c>
      <c r="Y243" t="s">
        <v>2061</v>
      </c>
      <c r="Z243" s="3">
        <v>19</v>
      </c>
      <c r="AA243" t="s">
        <v>3198</v>
      </c>
      <c r="AB243" t="s">
        <v>3192</v>
      </c>
      <c r="AC243" t="s">
        <v>61</v>
      </c>
      <c r="AD243" t="s">
        <v>61</v>
      </c>
      <c r="AE243" t="s">
        <v>3199</v>
      </c>
      <c r="AF243" t="s">
        <v>63</v>
      </c>
      <c r="AH243">
        <v>0</v>
      </c>
      <c r="AI243" s="2">
        <v>45253</v>
      </c>
      <c r="AJ243" t="s">
        <v>64</v>
      </c>
      <c r="AK243" t="s">
        <v>64</v>
      </c>
      <c r="AL243" t="s">
        <v>3200</v>
      </c>
      <c r="AM243" t="s">
        <v>3196</v>
      </c>
      <c r="AN243" s="3">
        <v>22.1</v>
      </c>
      <c r="AO243" t="s">
        <v>3192</v>
      </c>
      <c r="AP243" t="s">
        <v>64</v>
      </c>
      <c r="AQ243" t="s">
        <v>3199</v>
      </c>
      <c r="AR243">
        <v>1097</v>
      </c>
      <c r="AS243" t="s">
        <v>66</v>
      </c>
    </row>
    <row r="244" spans="1:45" ht="16" x14ac:dyDescent="0.2">
      <c r="A244">
        <v>2902</v>
      </c>
      <c r="B244">
        <v>2902</v>
      </c>
      <c r="C244" s="2">
        <v>45254.466099537043</v>
      </c>
      <c r="D244" t="s">
        <v>1761</v>
      </c>
      <c r="E244" t="s">
        <v>3210</v>
      </c>
      <c r="F244" s="3">
        <v>371.84</v>
      </c>
      <c r="G244" t="s">
        <v>47</v>
      </c>
      <c r="H244" s="3">
        <v>0</v>
      </c>
      <c r="I244" t="s">
        <v>48</v>
      </c>
      <c r="J244">
        <v>2722</v>
      </c>
      <c r="K244" t="s">
        <v>49</v>
      </c>
      <c r="L244" t="s">
        <v>50</v>
      </c>
      <c r="M244" t="s">
        <v>51</v>
      </c>
      <c r="N244">
        <v>941</v>
      </c>
      <c r="O244" t="s">
        <v>52</v>
      </c>
      <c r="P244" t="s">
        <v>53</v>
      </c>
      <c r="T244" t="s">
        <v>3211</v>
      </c>
      <c r="U244" t="s">
        <v>3212</v>
      </c>
      <c r="V244" t="s">
        <v>2460</v>
      </c>
      <c r="W244" t="s">
        <v>56</v>
      </c>
      <c r="X244" t="s">
        <v>3213</v>
      </c>
      <c r="Y244" t="s">
        <v>2668</v>
      </c>
      <c r="Z244" s="3">
        <v>0</v>
      </c>
      <c r="AA244" t="s">
        <v>3214</v>
      </c>
      <c r="AB244" t="s">
        <v>3215</v>
      </c>
      <c r="AC244" t="s">
        <v>61</v>
      </c>
      <c r="AD244" t="s">
        <v>61</v>
      </c>
      <c r="AE244" t="s">
        <v>3216</v>
      </c>
      <c r="AF244" t="s">
        <v>63</v>
      </c>
      <c r="AH244">
        <v>0</v>
      </c>
      <c r="AI244" s="2">
        <v>45254</v>
      </c>
      <c r="AJ244" t="s">
        <v>64</v>
      </c>
      <c r="AK244" t="s">
        <v>64</v>
      </c>
      <c r="AL244" t="s">
        <v>3217</v>
      </c>
      <c r="AM244" t="s">
        <v>3212</v>
      </c>
      <c r="AN244" s="3">
        <v>352.8</v>
      </c>
      <c r="AO244" t="s">
        <v>3215</v>
      </c>
      <c r="AP244" t="s">
        <v>64</v>
      </c>
      <c r="AQ244" t="s">
        <v>3216</v>
      </c>
      <c r="AR244">
        <v>1099</v>
      </c>
      <c r="AS244" t="s">
        <v>66</v>
      </c>
    </row>
    <row r="245" spans="1:45" ht="16" x14ac:dyDescent="0.2">
      <c r="A245">
        <v>2741</v>
      </c>
      <c r="B245">
        <v>2741</v>
      </c>
      <c r="C245" s="2">
        <v>45255</v>
      </c>
      <c r="D245" t="s">
        <v>1748</v>
      </c>
      <c r="E245" t="s">
        <v>3218</v>
      </c>
      <c r="F245" s="3">
        <v>217.74</v>
      </c>
      <c r="G245" t="s">
        <v>47</v>
      </c>
      <c r="H245" s="3">
        <v>0</v>
      </c>
      <c r="I245" t="s">
        <v>48</v>
      </c>
      <c r="J245">
        <v>2701</v>
      </c>
      <c r="K245" t="s">
        <v>49</v>
      </c>
      <c r="L245" t="s">
        <v>50</v>
      </c>
      <c r="M245" t="s">
        <v>51</v>
      </c>
      <c r="N245">
        <v>562</v>
      </c>
      <c r="O245" t="s">
        <v>52</v>
      </c>
      <c r="P245" t="s">
        <v>53</v>
      </c>
      <c r="T245" t="s">
        <v>3219</v>
      </c>
      <c r="V245" t="s">
        <v>2254</v>
      </c>
      <c r="W245" t="s">
        <v>56</v>
      </c>
      <c r="X245" t="s">
        <v>3220</v>
      </c>
      <c r="Y245" t="s">
        <v>3221</v>
      </c>
      <c r="Z245" s="3">
        <v>19</v>
      </c>
      <c r="AA245" t="s">
        <v>3222</v>
      </c>
      <c r="AB245" t="s">
        <v>3215</v>
      </c>
      <c r="AC245" t="s">
        <v>61</v>
      </c>
      <c r="AD245" t="s">
        <v>61</v>
      </c>
      <c r="AE245" t="s">
        <v>3223</v>
      </c>
      <c r="AF245" t="s">
        <v>63</v>
      </c>
      <c r="AH245">
        <v>0</v>
      </c>
      <c r="AI245" s="2">
        <v>45255</v>
      </c>
      <c r="AJ245" t="s">
        <v>64</v>
      </c>
      <c r="AK245" t="s">
        <v>64</v>
      </c>
      <c r="AL245" t="s">
        <v>3224</v>
      </c>
      <c r="AN245" s="3">
        <v>217.74</v>
      </c>
      <c r="AO245" t="s">
        <v>3215</v>
      </c>
      <c r="AP245" t="s">
        <v>64</v>
      </c>
      <c r="AQ245" t="s">
        <v>3223</v>
      </c>
      <c r="AR245">
        <v>1105</v>
      </c>
      <c r="AS245" t="s">
        <v>66</v>
      </c>
    </row>
    <row r="246" spans="1:45" ht="16" x14ac:dyDescent="0.2">
      <c r="A246">
        <v>2747</v>
      </c>
      <c r="B246">
        <v>2747</v>
      </c>
      <c r="C246" s="2">
        <v>45257</v>
      </c>
      <c r="D246" t="s">
        <v>1814</v>
      </c>
      <c r="E246" t="s">
        <v>3229</v>
      </c>
      <c r="F246" s="3">
        <v>232.05</v>
      </c>
      <c r="G246" t="s">
        <v>47</v>
      </c>
      <c r="H246" s="3">
        <v>0</v>
      </c>
      <c r="I246" t="s">
        <v>48</v>
      </c>
      <c r="J246">
        <v>2710</v>
      </c>
      <c r="K246" t="s">
        <v>49</v>
      </c>
      <c r="L246" t="s">
        <v>50</v>
      </c>
      <c r="M246" t="s">
        <v>51</v>
      </c>
      <c r="N246">
        <v>940</v>
      </c>
      <c r="O246" t="s">
        <v>52</v>
      </c>
      <c r="P246" t="s">
        <v>53</v>
      </c>
      <c r="T246" t="s">
        <v>1308</v>
      </c>
      <c r="U246" t="s">
        <v>3230</v>
      </c>
      <c r="V246" t="s">
        <v>2269</v>
      </c>
      <c r="W246" t="s">
        <v>56</v>
      </c>
      <c r="X246" t="s">
        <v>3231</v>
      </c>
      <c r="Y246" t="s">
        <v>1311</v>
      </c>
      <c r="Z246" s="3">
        <v>19</v>
      </c>
      <c r="AA246" t="s">
        <v>1312</v>
      </c>
      <c r="AB246" t="s">
        <v>3232</v>
      </c>
      <c r="AC246" t="s">
        <v>61</v>
      </c>
      <c r="AD246" t="s">
        <v>61</v>
      </c>
      <c r="AE246" t="s">
        <v>3233</v>
      </c>
      <c r="AF246" t="s">
        <v>63</v>
      </c>
      <c r="AH246">
        <v>0</v>
      </c>
      <c r="AI246" s="2">
        <v>45257</v>
      </c>
      <c r="AJ246" t="s">
        <v>64</v>
      </c>
      <c r="AK246" t="s">
        <v>64</v>
      </c>
      <c r="AL246" t="s">
        <v>3234</v>
      </c>
      <c r="AM246" t="s">
        <v>3230</v>
      </c>
      <c r="AN246" s="3">
        <v>232.05</v>
      </c>
      <c r="AO246" t="s">
        <v>3232</v>
      </c>
      <c r="AP246" t="s">
        <v>64</v>
      </c>
      <c r="AQ246" t="s">
        <v>3233</v>
      </c>
      <c r="AR246">
        <v>1103</v>
      </c>
      <c r="AS246" t="s">
        <v>66</v>
      </c>
    </row>
    <row r="247" spans="1:45" ht="16" x14ac:dyDescent="0.2">
      <c r="A247">
        <v>2748</v>
      </c>
      <c r="B247">
        <v>2748</v>
      </c>
      <c r="C247" s="2">
        <v>45257</v>
      </c>
      <c r="D247" t="s">
        <v>1761</v>
      </c>
      <c r="E247" t="s">
        <v>3235</v>
      </c>
      <c r="F247" s="3">
        <v>232.05</v>
      </c>
      <c r="G247" t="s">
        <v>47</v>
      </c>
      <c r="H247" s="3">
        <v>0</v>
      </c>
      <c r="I247" t="s">
        <v>48</v>
      </c>
      <c r="J247">
        <v>2710</v>
      </c>
      <c r="K247" t="s">
        <v>49</v>
      </c>
      <c r="L247" t="s">
        <v>50</v>
      </c>
      <c r="M247" t="s">
        <v>51</v>
      </c>
      <c r="N247">
        <v>940</v>
      </c>
      <c r="O247" t="s">
        <v>52</v>
      </c>
      <c r="P247" t="s">
        <v>53</v>
      </c>
      <c r="T247" t="s">
        <v>1308</v>
      </c>
      <c r="U247" t="s">
        <v>3236</v>
      </c>
      <c r="V247" t="s">
        <v>2202</v>
      </c>
      <c r="W247" t="s">
        <v>56</v>
      </c>
      <c r="X247" t="s">
        <v>3237</v>
      </c>
      <c r="Y247" t="s">
        <v>1311</v>
      </c>
      <c r="Z247" s="3">
        <v>19</v>
      </c>
      <c r="AA247" t="s">
        <v>1312</v>
      </c>
      <c r="AB247" t="s">
        <v>3232</v>
      </c>
      <c r="AC247" t="s">
        <v>61</v>
      </c>
      <c r="AD247" t="s">
        <v>61</v>
      </c>
      <c r="AE247" t="s">
        <v>3238</v>
      </c>
      <c r="AF247" t="s">
        <v>63</v>
      </c>
      <c r="AH247">
        <v>0</v>
      </c>
      <c r="AI247" s="2">
        <v>45257</v>
      </c>
      <c r="AJ247" t="s">
        <v>64</v>
      </c>
      <c r="AK247" t="s">
        <v>64</v>
      </c>
      <c r="AL247" t="s">
        <v>3239</v>
      </c>
      <c r="AM247" t="s">
        <v>3236</v>
      </c>
      <c r="AN247" s="3">
        <v>232.05</v>
      </c>
      <c r="AO247" t="s">
        <v>3232</v>
      </c>
      <c r="AP247" t="s">
        <v>64</v>
      </c>
      <c r="AQ247" t="s">
        <v>3238</v>
      </c>
      <c r="AR247">
        <v>1104</v>
      </c>
      <c r="AS247" t="s">
        <v>66</v>
      </c>
    </row>
    <row r="248" spans="1:45" ht="16" x14ac:dyDescent="0.2">
      <c r="A248">
        <v>2767</v>
      </c>
      <c r="B248">
        <v>2767</v>
      </c>
      <c r="C248" s="2">
        <v>45258</v>
      </c>
      <c r="D248" t="s">
        <v>1814</v>
      </c>
      <c r="E248" t="s">
        <v>3245</v>
      </c>
      <c r="F248" s="3">
        <v>35</v>
      </c>
      <c r="G248" t="s">
        <v>47</v>
      </c>
      <c r="H248" s="3">
        <v>0</v>
      </c>
      <c r="I248" t="s">
        <v>48</v>
      </c>
      <c r="J248">
        <v>2704</v>
      </c>
      <c r="K248" t="s">
        <v>49</v>
      </c>
      <c r="L248" t="s">
        <v>50</v>
      </c>
      <c r="M248" t="s">
        <v>51</v>
      </c>
      <c r="N248">
        <v>562</v>
      </c>
      <c r="O248" t="s">
        <v>52</v>
      </c>
      <c r="P248" t="s">
        <v>53</v>
      </c>
      <c r="T248" t="s">
        <v>3246</v>
      </c>
      <c r="V248" t="s">
        <v>2211</v>
      </c>
      <c r="W248" t="s">
        <v>56</v>
      </c>
      <c r="X248" t="s">
        <v>3247</v>
      </c>
      <c r="Y248" t="s">
        <v>3248</v>
      </c>
      <c r="Z248" s="3">
        <v>19</v>
      </c>
      <c r="AA248" t="s">
        <v>255</v>
      </c>
      <c r="AB248" t="s">
        <v>3249</v>
      </c>
      <c r="AC248" t="s">
        <v>61</v>
      </c>
      <c r="AD248" t="s">
        <v>61</v>
      </c>
      <c r="AE248" t="s">
        <v>3250</v>
      </c>
      <c r="AF248" t="s">
        <v>63</v>
      </c>
      <c r="AH248">
        <v>0</v>
      </c>
      <c r="AI248" s="2">
        <v>45258</v>
      </c>
      <c r="AJ248" t="s">
        <v>64</v>
      </c>
      <c r="AK248" t="s">
        <v>64</v>
      </c>
      <c r="AL248" t="s">
        <v>3251</v>
      </c>
      <c r="AN248" s="3">
        <v>35</v>
      </c>
      <c r="AO248" t="s">
        <v>3249</v>
      </c>
      <c r="AP248" t="s">
        <v>64</v>
      </c>
      <c r="AQ248" t="s">
        <v>3250</v>
      </c>
      <c r="AR248">
        <v>1116</v>
      </c>
      <c r="AS248" t="s">
        <v>66</v>
      </c>
    </row>
    <row r="249" spans="1:45" ht="16" x14ac:dyDescent="0.2">
      <c r="A249">
        <v>2768</v>
      </c>
      <c r="B249">
        <v>2768</v>
      </c>
      <c r="C249" s="2">
        <v>45258</v>
      </c>
      <c r="D249" t="s">
        <v>1814</v>
      </c>
      <c r="E249" t="s">
        <v>3235</v>
      </c>
      <c r="F249" s="3">
        <v>232.05</v>
      </c>
      <c r="G249" t="s">
        <v>47</v>
      </c>
      <c r="H249" s="3">
        <v>0</v>
      </c>
      <c r="I249" t="s">
        <v>48</v>
      </c>
      <c r="J249">
        <v>2710</v>
      </c>
      <c r="K249" t="s">
        <v>49</v>
      </c>
      <c r="L249" t="s">
        <v>50</v>
      </c>
      <c r="M249" t="s">
        <v>51</v>
      </c>
      <c r="N249">
        <v>940</v>
      </c>
      <c r="O249" t="s">
        <v>52</v>
      </c>
      <c r="P249" t="s">
        <v>53</v>
      </c>
      <c r="T249" t="s">
        <v>1308</v>
      </c>
      <c r="U249" t="s">
        <v>3256</v>
      </c>
      <c r="V249" t="s">
        <v>2280</v>
      </c>
      <c r="W249" t="s">
        <v>56</v>
      </c>
      <c r="X249" t="s">
        <v>3257</v>
      </c>
      <c r="Y249" t="s">
        <v>1311</v>
      </c>
      <c r="Z249" s="3">
        <v>19</v>
      </c>
      <c r="AA249" t="s">
        <v>1312</v>
      </c>
      <c r="AB249" t="s">
        <v>3258</v>
      </c>
      <c r="AC249" t="s">
        <v>61</v>
      </c>
      <c r="AD249" t="s">
        <v>61</v>
      </c>
      <c r="AE249" t="s">
        <v>3259</v>
      </c>
      <c r="AF249" t="s">
        <v>63</v>
      </c>
      <c r="AH249">
        <v>0</v>
      </c>
      <c r="AI249" s="2">
        <v>45258</v>
      </c>
      <c r="AJ249" t="s">
        <v>64</v>
      </c>
      <c r="AK249" t="s">
        <v>64</v>
      </c>
      <c r="AL249" t="s">
        <v>3260</v>
      </c>
      <c r="AM249" t="s">
        <v>3256</v>
      </c>
      <c r="AN249" s="3">
        <v>232.05</v>
      </c>
      <c r="AO249" t="s">
        <v>3258</v>
      </c>
      <c r="AP249" t="s">
        <v>64</v>
      </c>
      <c r="AQ249" t="s">
        <v>3259</v>
      </c>
      <c r="AR249">
        <v>1112</v>
      </c>
      <c r="AS249" t="s">
        <v>66</v>
      </c>
    </row>
    <row r="250" spans="1:45" ht="16" x14ac:dyDescent="0.2">
      <c r="A250">
        <v>2761</v>
      </c>
      <c r="B250">
        <v>2761</v>
      </c>
      <c r="C250" s="2">
        <v>45258</v>
      </c>
      <c r="D250" t="s">
        <v>1814</v>
      </c>
      <c r="E250" t="s">
        <v>3261</v>
      </c>
      <c r="F250" s="3">
        <v>850</v>
      </c>
      <c r="G250" t="s">
        <v>47</v>
      </c>
      <c r="H250" s="3">
        <v>0</v>
      </c>
      <c r="I250" t="s">
        <v>48</v>
      </c>
      <c r="J250">
        <v>2721</v>
      </c>
      <c r="K250" t="s">
        <v>49</v>
      </c>
      <c r="L250" t="s">
        <v>50</v>
      </c>
      <c r="M250" t="s">
        <v>51</v>
      </c>
      <c r="N250">
        <v>940</v>
      </c>
      <c r="O250" t="s">
        <v>52</v>
      </c>
      <c r="P250" t="s">
        <v>53</v>
      </c>
      <c r="T250" t="s">
        <v>3073</v>
      </c>
      <c r="U250" t="s">
        <v>3262</v>
      </c>
      <c r="V250" t="s">
        <v>2277</v>
      </c>
      <c r="W250" t="s">
        <v>56</v>
      </c>
      <c r="X250" t="s">
        <v>3263</v>
      </c>
      <c r="Y250" t="s">
        <v>3264</v>
      </c>
      <c r="Z250" s="3">
        <v>0</v>
      </c>
      <c r="AA250" t="s">
        <v>2000</v>
      </c>
      <c r="AB250" t="s">
        <v>3077</v>
      </c>
      <c r="AC250" t="s">
        <v>61</v>
      </c>
      <c r="AD250" t="s">
        <v>61</v>
      </c>
      <c r="AE250" t="s">
        <v>3265</v>
      </c>
      <c r="AF250" t="s">
        <v>63</v>
      </c>
      <c r="AH250">
        <v>0</v>
      </c>
      <c r="AI250" s="2">
        <v>45258</v>
      </c>
      <c r="AJ250" t="s">
        <v>64</v>
      </c>
      <c r="AK250" t="s">
        <v>64</v>
      </c>
      <c r="AL250" t="s">
        <v>3266</v>
      </c>
      <c r="AM250" t="s">
        <v>3262</v>
      </c>
      <c r="AN250" s="3">
        <v>850</v>
      </c>
      <c r="AO250" t="s">
        <v>3077</v>
      </c>
      <c r="AP250" t="s">
        <v>64</v>
      </c>
      <c r="AQ250" t="s">
        <v>3265</v>
      </c>
      <c r="AR250">
        <v>1110</v>
      </c>
      <c r="AS250" t="s">
        <v>66</v>
      </c>
    </row>
    <row r="251" spans="1:45" ht="16" x14ac:dyDescent="0.2">
      <c r="A251">
        <v>2762</v>
      </c>
      <c r="B251">
        <v>2762</v>
      </c>
      <c r="C251" s="2">
        <v>45258</v>
      </c>
      <c r="D251" t="s">
        <v>1748</v>
      </c>
      <c r="E251" t="s">
        <v>931</v>
      </c>
      <c r="F251" s="3">
        <v>9.5</v>
      </c>
      <c r="G251" t="s">
        <v>47</v>
      </c>
      <c r="H251" s="3">
        <v>0</v>
      </c>
      <c r="I251" t="s">
        <v>48</v>
      </c>
      <c r="J251">
        <v>2705</v>
      </c>
      <c r="K251" t="s">
        <v>49</v>
      </c>
      <c r="L251" t="s">
        <v>50</v>
      </c>
      <c r="M251" t="s">
        <v>51</v>
      </c>
      <c r="N251">
        <v>940</v>
      </c>
      <c r="O251" t="s">
        <v>52</v>
      </c>
      <c r="P251" t="s">
        <v>53</v>
      </c>
      <c r="T251" t="s">
        <v>3073</v>
      </c>
      <c r="U251" t="s">
        <v>3262</v>
      </c>
      <c r="V251" t="s">
        <v>2277</v>
      </c>
      <c r="W251" t="s">
        <v>56</v>
      </c>
      <c r="X251" t="s">
        <v>3263</v>
      </c>
      <c r="Y251" t="s">
        <v>3264</v>
      </c>
      <c r="Z251" s="3">
        <v>0</v>
      </c>
      <c r="AA251" t="s">
        <v>2000</v>
      </c>
      <c r="AB251" t="s">
        <v>3077</v>
      </c>
      <c r="AC251" t="s">
        <v>61</v>
      </c>
      <c r="AD251" t="s">
        <v>61</v>
      </c>
      <c r="AE251" t="s">
        <v>3265</v>
      </c>
      <c r="AF251" t="s">
        <v>63</v>
      </c>
      <c r="AH251">
        <v>0</v>
      </c>
      <c r="AI251" s="2">
        <v>45258</v>
      </c>
      <c r="AJ251" t="s">
        <v>64</v>
      </c>
      <c r="AK251" t="s">
        <v>64</v>
      </c>
      <c r="AL251" t="s">
        <v>3266</v>
      </c>
      <c r="AM251" t="s">
        <v>3262</v>
      </c>
      <c r="AN251" s="3">
        <v>850</v>
      </c>
      <c r="AO251" t="s">
        <v>3077</v>
      </c>
      <c r="AP251" t="s">
        <v>64</v>
      </c>
      <c r="AQ251" t="s">
        <v>3265</v>
      </c>
      <c r="AR251">
        <v>1110</v>
      </c>
      <c r="AS251" t="s">
        <v>66</v>
      </c>
    </row>
    <row r="252" spans="1:45" ht="16" x14ac:dyDescent="0.2">
      <c r="A252">
        <v>2777</v>
      </c>
      <c r="B252">
        <v>2777</v>
      </c>
      <c r="C252" s="2">
        <v>45260</v>
      </c>
      <c r="D252" t="s">
        <v>1814</v>
      </c>
      <c r="E252" t="s">
        <v>3267</v>
      </c>
      <c r="F252" s="3">
        <v>18.600000000000001</v>
      </c>
      <c r="G252" t="s">
        <v>47</v>
      </c>
      <c r="H252" s="3">
        <v>0</v>
      </c>
      <c r="I252" t="s">
        <v>48</v>
      </c>
      <c r="J252">
        <v>2563</v>
      </c>
      <c r="K252" t="s">
        <v>49</v>
      </c>
      <c r="L252" t="s">
        <v>50</v>
      </c>
      <c r="M252" t="s">
        <v>51</v>
      </c>
      <c r="N252">
        <v>562</v>
      </c>
      <c r="O252" t="s">
        <v>52</v>
      </c>
      <c r="P252" t="s">
        <v>53</v>
      </c>
      <c r="T252" t="s">
        <v>3268</v>
      </c>
      <c r="V252" t="s">
        <v>2288</v>
      </c>
      <c r="W252" t="s">
        <v>56</v>
      </c>
      <c r="X252" t="s">
        <v>3269</v>
      </c>
      <c r="Y252" t="s">
        <v>2180</v>
      </c>
      <c r="Z252" s="3">
        <v>7</v>
      </c>
      <c r="AA252" t="s">
        <v>3270</v>
      </c>
      <c r="AB252" t="s">
        <v>3271</v>
      </c>
      <c r="AC252" t="s">
        <v>61</v>
      </c>
      <c r="AD252" t="s">
        <v>61</v>
      </c>
      <c r="AE252" t="s">
        <v>3272</v>
      </c>
      <c r="AF252" t="s">
        <v>63</v>
      </c>
      <c r="AH252">
        <v>0</v>
      </c>
      <c r="AI252" s="2">
        <v>45260</v>
      </c>
      <c r="AJ252" t="s">
        <v>64</v>
      </c>
      <c r="AK252" t="s">
        <v>64</v>
      </c>
      <c r="AL252" t="s">
        <v>3273</v>
      </c>
      <c r="AN252" s="3">
        <v>18.600000000000001</v>
      </c>
      <c r="AO252" t="s">
        <v>3271</v>
      </c>
      <c r="AP252" t="s">
        <v>64</v>
      </c>
      <c r="AQ252" t="s">
        <v>3272</v>
      </c>
      <c r="AR252">
        <v>1118</v>
      </c>
      <c r="AS252" t="s">
        <v>66</v>
      </c>
    </row>
    <row r="253" spans="1:45" ht="16" x14ac:dyDescent="0.2">
      <c r="A253">
        <v>2778</v>
      </c>
      <c r="B253">
        <v>2778</v>
      </c>
      <c r="C253" s="2">
        <v>45260</v>
      </c>
      <c r="D253" t="s">
        <v>3274</v>
      </c>
      <c r="E253" t="s">
        <v>3275</v>
      </c>
      <c r="F253" s="3">
        <v>1963.5</v>
      </c>
      <c r="G253" t="s">
        <v>47</v>
      </c>
      <c r="H253" s="3">
        <v>0</v>
      </c>
      <c r="I253" t="s">
        <v>48</v>
      </c>
      <c r="J253">
        <v>2894</v>
      </c>
      <c r="K253" t="s">
        <v>49</v>
      </c>
      <c r="L253" t="s">
        <v>50</v>
      </c>
      <c r="M253" t="s">
        <v>51</v>
      </c>
      <c r="N253">
        <v>940</v>
      </c>
      <c r="O253" t="s">
        <v>52</v>
      </c>
      <c r="P253" t="s">
        <v>53</v>
      </c>
      <c r="T253" t="s">
        <v>3276</v>
      </c>
      <c r="U253" t="s">
        <v>3277</v>
      </c>
      <c r="V253" t="s">
        <v>2230</v>
      </c>
      <c r="W253" t="s">
        <v>56</v>
      </c>
      <c r="X253" t="s">
        <v>3278</v>
      </c>
      <c r="Y253" t="s">
        <v>2436</v>
      </c>
      <c r="Z253" s="3">
        <v>19</v>
      </c>
      <c r="AA253" t="s">
        <v>3279</v>
      </c>
      <c r="AB253" t="s">
        <v>3258</v>
      </c>
      <c r="AC253" t="s">
        <v>61</v>
      </c>
      <c r="AD253" t="s">
        <v>61</v>
      </c>
      <c r="AE253" t="s">
        <v>3280</v>
      </c>
      <c r="AF253" t="s">
        <v>63</v>
      </c>
      <c r="AH253">
        <v>0</v>
      </c>
      <c r="AI253" s="2">
        <v>45260</v>
      </c>
      <c r="AJ253" t="s">
        <v>64</v>
      </c>
      <c r="AK253" t="s">
        <v>64</v>
      </c>
      <c r="AL253" t="s">
        <v>3281</v>
      </c>
      <c r="AM253" t="s">
        <v>3277</v>
      </c>
      <c r="AN253" s="3">
        <v>1963.5</v>
      </c>
      <c r="AO253" t="s">
        <v>3258</v>
      </c>
      <c r="AP253" t="s">
        <v>64</v>
      </c>
      <c r="AQ253" t="s">
        <v>3280</v>
      </c>
      <c r="AR253">
        <v>1117</v>
      </c>
      <c r="AS253" t="s">
        <v>66</v>
      </c>
    </row>
    <row r="254" spans="1:45" ht="16" x14ac:dyDescent="0.2">
      <c r="A254">
        <v>3025</v>
      </c>
      <c r="B254">
        <v>3025</v>
      </c>
      <c r="C254" s="2">
        <v>45260</v>
      </c>
      <c r="D254" t="s">
        <v>1934</v>
      </c>
      <c r="E254" t="s">
        <v>206</v>
      </c>
      <c r="F254" s="3">
        <v>5324.17</v>
      </c>
      <c r="G254" t="s">
        <v>47</v>
      </c>
      <c r="H254" s="3">
        <v>0</v>
      </c>
      <c r="I254" t="s">
        <v>104</v>
      </c>
      <c r="J254">
        <v>2551</v>
      </c>
      <c r="K254" t="s">
        <v>49</v>
      </c>
      <c r="L254" t="s">
        <v>50</v>
      </c>
      <c r="M254" t="s">
        <v>51</v>
      </c>
      <c r="N254">
        <v>1730</v>
      </c>
      <c r="O254" t="s">
        <v>52</v>
      </c>
      <c r="P254" t="s">
        <v>203</v>
      </c>
      <c r="T254" t="s">
        <v>64</v>
      </c>
      <c r="Z254" s="3"/>
      <c r="AF254" t="s">
        <v>63</v>
      </c>
      <c r="AH254">
        <v>0</v>
      </c>
      <c r="AI254" s="2">
        <v>45260</v>
      </c>
      <c r="AJ254" t="s">
        <v>64</v>
      </c>
      <c r="AK254" t="s">
        <v>64</v>
      </c>
      <c r="AL254" t="s">
        <v>64</v>
      </c>
      <c r="AN254" s="3"/>
      <c r="AP254" t="s">
        <v>64</v>
      </c>
      <c r="AR254" t="s">
        <v>64</v>
      </c>
      <c r="AS254" t="s">
        <v>66</v>
      </c>
    </row>
    <row r="255" spans="1:45" ht="16" x14ac:dyDescent="0.2">
      <c r="A255">
        <v>3026</v>
      </c>
      <c r="B255">
        <v>3026</v>
      </c>
      <c r="C255" s="2">
        <v>45260</v>
      </c>
      <c r="D255" t="s">
        <v>1934</v>
      </c>
      <c r="E255" t="s">
        <v>204</v>
      </c>
      <c r="F255" s="3">
        <v>643.41</v>
      </c>
      <c r="G255" t="s">
        <v>47</v>
      </c>
      <c r="H255" s="3">
        <v>0</v>
      </c>
      <c r="I255" t="s">
        <v>104</v>
      </c>
      <c r="J255">
        <v>2555</v>
      </c>
      <c r="K255" t="s">
        <v>49</v>
      </c>
      <c r="L255" t="s">
        <v>50</v>
      </c>
      <c r="M255" t="s">
        <v>51</v>
      </c>
      <c r="N255">
        <v>1730</v>
      </c>
      <c r="O255" t="s">
        <v>52</v>
      </c>
      <c r="P255" t="s">
        <v>203</v>
      </c>
      <c r="T255" t="s">
        <v>64</v>
      </c>
      <c r="Z255" s="3"/>
      <c r="AF255" t="s">
        <v>63</v>
      </c>
      <c r="AH255">
        <v>0</v>
      </c>
      <c r="AI255" s="2">
        <v>45260</v>
      </c>
      <c r="AJ255" t="s">
        <v>64</v>
      </c>
      <c r="AK255" t="s">
        <v>64</v>
      </c>
      <c r="AL255" t="s">
        <v>64</v>
      </c>
      <c r="AN255" s="3"/>
      <c r="AP255" t="s">
        <v>64</v>
      </c>
      <c r="AR255" t="s">
        <v>64</v>
      </c>
      <c r="AS255" t="s">
        <v>66</v>
      </c>
    </row>
    <row r="256" spans="1:45" ht="16" x14ac:dyDescent="0.2">
      <c r="A256">
        <v>3027</v>
      </c>
      <c r="B256">
        <v>3027</v>
      </c>
      <c r="C256" s="2">
        <v>45260</v>
      </c>
      <c r="D256" t="s">
        <v>1935</v>
      </c>
      <c r="E256" t="s">
        <v>206</v>
      </c>
      <c r="F256" s="3">
        <v>4083.46</v>
      </c>
      <c r="G256" t="s">
        <v>47</v>
      </c>
      <c r="H256" s="3">
        <v>0</v>
      </c>
      <c r="I256" t="s">
        <v>104</v>
      </c>
      <c r="J256">
        <v>2551</v>
      </c>
      <c r="K256" t="s">
        <v>49</v>
      </c>
      <c r="L256" t="s">
        <v>50</v>
      </c>
      <c r="M256" t="s">
        <v>51</v>
      </c>
      <c r="N256">
        <v>1730</v>
      </c>
      <c r="O256" t="s">
        <v>52</v>
      </c>
      <c r="P256" t="s">
        <v>203</v>
      </c>
      <c r="T256" t="s">
        <v>64</v>
      </c>
      <c r="Z256" s="3"/>
      <c r="AF256" t="s">
        <v>63</v>
      </c>
      <c r="AH256">
        <v>0</v>
      </c>
      <c r="AI256" s="2">
        <v>45260</v>
      </c>
      <c r="AJ256" t="s">
        <v>64</v>
      </c>
      <c r="AK256" t="s">
        <v>64</v>
      </c>
      <c r="AL256" t="s">
        <v>64</v>
      </c>
      <c r="AN256" s="3"/>
      <c r="AP256" t="s">
        <v>64</v>
      </c>
      <c r="AR256" t="s">
        <v>64</v>
      </c>
      <c r="AS256" t="s">
        <v>66</v>
      </c>
    </row>
    <row r="257" spans="1:45" ht="16" x14ac:dyDescent="0.2">
      <c r="A257">
        <v>3028</v>
      </c>
      <c r="B257">
        <v>3028</v>
      </c>
      <c r="C257" s="2">
        <v>45260</v>
      </c>
      <c r="D257" t="s">
        <v>1935</v>
      </c>
      <c r="E257" t="s">
        <v>204</v>
      </c>
      <c r="F257" s="3">
        <v>927.46</v>
      </c>
      <c r="G257" t="s">
        <v>47</v>
      </c>
      <c r="H257" s="3">
        <v>0</v>
      </c>
      <c r="I257" t="s">
        <v>104</v>
      </c>
      <c r="J257">
        <v>2555</v>
      </c>
      <c r="K257" t="s">
        <v>49</v>
      </c>
      <c r="L257" t="s">
        <v>50</v>
      </c>
      <c r="M257" t="s">
        <v>51</v>
      </c>
      <c r="N257">
        <v>1730</v>
      </c>
      <c r="O257" t="s">
        <v>52</v>
      </c>
      <c r="P257" t="s">
        <v>203</v>
      </c>
      <c r="T257" t="s">
        <v>64</v>
      </c>
      <c r="Z257" s="3"/>
      <c r="AF257" t="s">
        <v>63</v>
      </c>
      <c r="AH257">
        <v>0</v>
      </c>
      <c r="AI257" s="2">
        <v>45260</v>
      </c>
      <c r="AJ257" t="s">
        <v>64</v>
      </c>
      <c r="AK257" t="s">
        <v>64</v>
      </c>
      <c r="AL257" t="s">
        <v>64</v>
      </c>
      <c r="AN257" s="3"/>
      <c r="AP257" t="s">
        <v>64</v>
      </c>
      <c r="AR257" t="s">
        <v>64</v>
      </c>
      <c r="AS257" t="s">
        <v>66</v>
      </c>
    </row>
    <row r="258" spans="1:45" ht="16" x14ac:dyDescent="0.2">
      <c r="A258">
        <v>3029</v>
      </c>
      <c r="B258">
        <v>3029</v>
      </c>
      <c r="C258" s="2">
        <v>45260</v>
      </c>
      <c r="D258" t="s">
        <v>3282</v>
      </c>
      <c r="E258" t="s">
        <v>206</v>
      </c>
      <c r="F258" s="3">
        <v>6018.31</v>
      </c>
      <c r="G258" t="s">
        <v>47</v>
      </c>
      <c r="H258" s="3">
        <v>0</v>
      </c>
      <c r="I258" t="s">
        <v>104</v>
      </c>
      <c r="J258">
        <v>2551</v>
      </c>
      <c r="K258" t="s">
        <v>49</v>
      </c>
      <c r="L258" t="s">
        <v>50</v>
      </c>
      <c r="M258" t="s">
        <v>51</v>
      </c>
      <c r="N258">
        <v>1730</v>
      </c>
      <c r="O258" t="s">
        <v>52</v>
      </c>
      <c r="P258" t="s">
        <v>203</v>
      </c>
      <c r="T258" t="s">
        <v>64</v>
      </c>
      <c r="Z258" s="3"/>
      <c r="AF258" t="s">
        <v>63</v>
      </c>
      <c r="AH258">
        <v>0</v>
      </c>
      <c r="AI258" s="2">
        <v>45260</v>
      </c>
      <c r="AJ258" t="s">
        <v>64</v>
      </c>
      <c r="AK258" t="s">
        <v>64</v>
      </c>
      <c r="AL258" t="s">
        <v>64</v>
      </c>
      <c r="AN258" s="3"/>
      <c r="AP258" t="s">
        <v>64</v>
      </c>
      <c r="AR258" t="s">
        <v>64</v>
      </c>
      <c r="AS258" t="s">
        <v>66</v>
      </c>
    </row>
    <row r="259" spans="1:45" ht="16" x14ac:dyDescent="0.2">
      <c r="A259">
        <v>3030</v>
      </c>
      <c r="B259">
        <v>3030</v>
      </c>
      <c r="C259" s="2">
        <v>45260</v>
      </c>
      <c r="D259" t="s">
        <v>3282</v>
      </c>
      <c r="E259" t="s">
        <v>204</v>
      </c>
      <c r="F259" s="3">
        <v>727.31</v>
      </c>
      <c r="G259" t="s">
        <v>47</v>
      </c>
      <c r="H259" s="3">
        <v>0</v>
      </c>
      <c r="I259" t="s">
        <v>104</v>
      </c>
      <c r="J259">
        <v>2555</v>
      </c>
      <c r="K259" t="s">
        <v>49</v>
      </c>
      <c r="L259" t="s">
        <v>50</v>
      </c>
      <c r="M259" t="s">
        <v>51</v>
      </c>
      <c r="N259">
        <v>1730</v>
      </c>
      <c r="O259" t="s">
        <v>52</v>
      </c>
      <c r="P259" t="s">
        <v>203</v>
      </c>
      <c r="T259" t="s">
        <v>64</v>
      </c>
      <c r="Z259" s="3"/>
      <c r="AF259" t="s">
        <v>63</v>
      </c>
      <c r="AH259">
        <v>0</v>
      </c>
      <c r="AI259" s="2">
        <v>45260</v>
      </c>
      <c r="AJ259" t="s">
        <v>64</v>
      </c>
      <c r="AK259" t="s">
        <v>64</v>
      </c>
      <c r="AL259" t="s">
        <v>64</v>
      </c>
      <c r="AN259" s="3"/>
      <c r="AP259" t="s">
        <v>64</v>
      </c>
      <c r="AR259" t="s">
        <v>64</v>
      </c>
      <c r="AS259" t="s">
        <v>66</v>
      </c>
    </row>
    <row r="260" spans="1:45" ht="16" x14ac:dyDescent="0.2">
      <c r="A260">
        <v>3049</v>
      </c>
      <c r="B260">
        <v>3049</v>
      </c>
      <c r="C260" s="2">
        <v>45260</v>
      </c>
      <c r="D260" t="s">
        <v>1936</v>
      </c>
      <c r="E260" t="s">
        <v>206</v>
      </c>
      <c r="F260" s="3">
        <v>2390.85</v>
      </c>
      <c r="G260" t="s">
        <v>47</v>
      </c>
      <c r="H260" s="3">
        <v>0</v>
      </c>
      <c r="I260" t="s">
        <v>104</v>
      </c>
      <c r="J260">
        <v>2551</v>
      </c>
      <c r="K260" t="s">
        <v>49</v>
      </c>
      <c r="L260" t="s">
        <v>50</v>
      </c>
      <c r="M260" t="s">
        <v>51</v>
      </c>
      <c r="N260">
        <v>1730</v>
      </c>
      <c r="O260" t="s">
        <v>52</v>
      </c>
      <c r="P260" t="s">
        <v>203</v>
      </c>
      <c r="T260" t="s">
        <v>64</v>
      </c>
      <c r="Z260" s="3"/>
      <c r="AF260" t="s">
        <v>63</v>
      </c>
      <c r="AH260">
        <v>0</v>
      </c>
      <c r="AI260" s="2">
        <v>45260</v>
      </c>
      <c r="AJ260" t="s">
        <v>64</v>
      </c>
      <c r="AK260" t="s">
        <v>64</v>
      </c>
      <c r="AL260" t="s">
        <v>64</v>
      </c>
      <c r="AN260" s="3"/>
      <c r="AP260" t="s">
        <v>64</v>
      </c>
      <c r="AR260" t="s">
        <v>64</v>
      </c>
      <c r="AS260" t="s">
        <v>66</v>
      </c>
    </row>
    <row r="261" spans="1:45" ht="16" x14ac:dyDescent="0.2">
      <c r="A261">
        <v>3051</v>
      </c>
      <c r="B261">
        <v>3051</v>
      </c>
      <c r="C261" s="2">
        <v>45260</v>
      </c>
      <c r="D261" t="s">
        <v>1936</v>
      </c>
      <c r="E261" t="s">
        <v>206</v>
      </c>
      <c r="F261" s="3">
        <v>257.39999999999998</v>
      </c>
      <c r="G261" t="s">
        <v>47</v>
      </c>
      <c r="H261" s="3">
        <v>0</v>
      </c>
      <c r="I261" t="s">
        <v>104</v>
      </c>
      <c r="J261">
        <v>2551</v>
      </c>
      <c r="K261" t="s">
        <v>49</v>
      </c>
      <c r="L261" t="s">
        <v>50</v>
      </c>
      <c r="M261" t="s">
        <v>51</v>
      </c>
      <c r="N261">
        <v>1730</v>
      </c>
      <c r="O261" t="s">
        <v>52</v>
      </c>
      <c r="P261" t="s">
        <v>203</v>
      </c>
      <c r="T261" t="s">
        <v>64</v>
      </c>
      <c r="Z261" s="3"/>
      <c r="AF261" t="s">
        <v>63</v>
      </c>
      <c r="AH261">
        <v>0</v>
      </c>
      <c r="AI261" s="2">
        <v>45260</v>
      </c>
      <c r="AJ261" t="s">
        <v>64</v>
      </c>
      <c r="AK261" t="s">
        <v>64</v>
      </c>
      <c r="AL261" t="s">
        <v>64</v>
      </c>
      <c r="AN261" s="3"/>
      <c r="AP261" t="s">
        <v>64</v>
      </c>
      <c r="AR261" t="s">
        <v>64</v>
      </c>
      <c r="AS261" t="s">
        <v>66</v>
      </c>
    </row>
    <row r="262" spans="1:45" ht="16" x14ac:dyDescent="0.2">
      <c r="A262">
        <v>3052</v>
      </c>
      <c r="B262">
        <v>3052</v>
      </c>
      <c r="C262" s="2">
        <v>45260</v>
      </c>
      <c r="D262" t="s">
        <v>1936</v>
      </c>
      <c r="E262" t="s">
        <v>206</v>
      </c>
      <c r="F262" s="3">
        <v>2988.56</v>
      </c>
      <c r="G262" t="s">
        <v>47</v>
      </c>
      <c r="H262" s="3">
        <v>0</v>
      </c>
      <c r="I262" t="s">
        <v>104</v>
      </c>
      <c r="J262">
        <v>2551</v>
      </c>
      <c r="K262" t="s">
        <v>49</v>
      </c>
      <c r="L262" t="s">
        <v>50</v>
      </c>
      <c r="M262" t="s">
        <v>51</v>
      </c>
      <c r="N262">
        <v>1730</v>
      </c>
      <c r="O262" t="s">
        <v>52</v>
      </c>
      <c r="P262" t="s">
        <v>203</v>
      </c>
      <c r="T262" t="s">
        <v>64</v>
      </c>
      <c r="Z262" s="3"/>
      <c r="AF262" t="s">
        <v>63</v>
      </c>
      <c r="AH262">
        <v>0</v>
      </c>
      <c r="AI262" s="2">
        <v>45260</v>
      </c>
      <c r="AJ262" t="s">
        <v>64</v>
      </c>
      <c r="AK262" t="s">
        <v>64</v>
      </c>
      <c r="AL262" t="s">
        <v>64</v>
      </c>
      <c r="AN262" s="3"/>
      <c r="AP262" t="s">
        <v>64</v>
      </c>
      <c r="AR262" t="s">
        <v>64</v>
      </c>
      <c r="AS262" t="s">
        <v>66</v>
      </c>
    </row>
    <row r="263" spans="1:45" ht="16" x14ac:dyDescent="0.2">
      <c r="A263">
        <v>3053</v>
      </c>
      <c r="B263">
        <v>3053</v>
      </c>
      <c r="C263" s="2">
        <v>45260</v>
      </c>
      <c r="D263" t="s">
        <v>1936</v>
      </c>
      <c r="E263" t="s">
        <v>204</v>
      </c>
      <c r="F263" s="3">
        <v>1057.0899999999999</v>
      </c>
      <c r="G263" t="s">
        <v>47</v>
      </c>
      <c r="H263" s="3">
        <v>0</v>
      </c>
      <c r="I263" t="s">
        <v>104</v>
      </c>
      <c r="J263">
        <v>2555</v>
      </c>
      <c r="K263" t="s">
        <v>49</v>
      </c>
      <c r="L263" t="s">
        <v>50</v>
      </c>
      <c r="M263" t="s">
        <v>51</v>
      </c>
      <c r="N263">
        <v>1730</v>
      </c>
      <c r="O263" t="s">
        <v>52</v>
      </c>
      <c r="P263" t="s">
        <v>203</v>
      </c>
      <c r="T263" t="s">
        <v>64</v>
      </c>
      <c r="Z263" s="3"/>
      <c r="AF263" t="s">
        <v>63</v>
      </c>
      <c r="AH263">
        <v>0</v>
      </c>
      <c r="AI263" s="2">
        <v>45260</v>
      </c>
      <c r="AJ263" t="s">
        <v>64</v>
      </c>
      <c r="AK263" t="s">
        <v>64</v>
      </c>
      <c r="AL263" t="s">
        <v>64</v>
      </c>
      <c r="AN263" s="3"/>
      <c r="AP263" t="s">
        <v>64</v>
      </c>
      <c r="AR263" t="s">
        <v>64</v>
      </c>
      <c r="AS263" t="s">
        <v>66</v>
      </c>
    </row>
    <row r="264" spans="1:45" ht="16" x14ac:dyDescent="0.2">
      <c r="A264">
        <v>2779</v>
      </c>
      <c r="B264">
        <v>2779</v>
      </c>
      <c r="C264" s="2">
        <v>45261</v>
      </c>
      <c r="D264" t="s">
        <v>1748</v>
      </c>
      <c r="E264" t="s">
        <v>2507</v>
      </c>
      <c r="F264" s="3">
        <v>140.11000000000001</v>
      </c>
      <c r="G264" t="s">
        <v>47</v>
      </c>
      <c r="H264" s="3">
        <v>0</v>
      </c>
      <c r="I264" t="s">
        <v>48</v>
      </c>
      <c r="J264">
        <v>2702</v>
      </c>
      <c r="K264" t="s">
        <v>49</v>
      </c>
      <c r="L264" t="s">
        <v>50</v>
      </c>
      <c r="M264" t="s">
        <v>51</v>
      </c>
      <c r="N264">
        <v>940</v>
      </c>
      <c r="O264" t="s">
        <v>52</v>
      </c>
      <c r="P264" t="s">
        <v>53</v>
      </c>
      <c r="T264" t="s">
        <v>3283</v>
      </c>
      <c r="U264" t="s">
        <v>3284</v>
      </c>
      <c r="V264" t="s">
        <v>2283</v>
      </c>
      <c r="W264" t="s">
        <v>56</v>
      </c>
      <c r="X264" t="s">
        <v>3285</v>
      </c>
      <c r="Y264" t="s">
        <v>2726</v>
      </c>
      <c r="Z264" s="3">
        <v>19</v>
      </c>
      <c r="AA264" t="s">
        <v>3286</v>
      </c>
      <c r="AB264" t="s">
        <v>3232</v>
      </c>
      <c r="AC264" t="s">
        <v>61</v>
      </c>
      <c r="AD264" t="s">
        <v>61</v>
      </c>
      <c r="AE264" t="s">
        <v>3287</v>
      </c>
      <c r="AF264" t="s">
        <v>63</v>
      </c>
      <c r="AH264">
        <v>0</v>
      </c>
      <c r="AI264" s="2">
        <v>45261</v>
      </c>
      <c r="AJ264" t="s">
        <v>64</v>
      </c>
      <c r="AK264" t="s">
        <v>64</v>
      </c>
      <c r="AL264" t="s">
        <v>3288</v>
      </c>
      <c r="AM264" t="s">
        <v>3284</v>
      </c>
      <c r="AN264" s="3">
        <v>140.11000000000001</v>
      </c>
      <c r="AO264" t="s">
        <v>3232</v>
      </c>
      <c r="AP264" t="s">
        <v>64</v>
      </c>
      <c r="AQ264" t="s">
        <v>3287</v>
      </c>
      <c r="AR264">
        <v>1119</v>
      </c>
      <c r="AS264" t="s">
        <v>66</v>
      </c>
    </row>
    <row r="265" spans="1:45" ht="16" x14ac:dyDescent="0.2">
      <c r="A265">
        <v>2789</v>
      </c>
      <c r="B265">
        <v>2789</v>
      </c>
      <c r="C265" s="2">
        <v>45264</v>
      </c>
      <c r="D265" t="s">
        <v>1761</v>
      </c>
      <c r="E265" t="s">
        <v>3289</v>
      </c>
      <c r="F265" s="3">
        <v>48.98</v>
      </c>
      <c r="G265" t="s">
        <v>47</v>
      </c>
      <c r="H265" s="3">
        <v>0</v>
      </c>
      <c r="I265" t="s">
        <v>48</v>
      </c>
      <c r="J265">
        <v>2720</v>
      </c>
      <c r="K265" t="s">
        <v>49</v>
      </c>
      <c r="L265" t="s">
        <v>50</v>
      </c>
      <c r="M265" t="s">
        <v>51</v>
      </c>
      <c r="N265">
        <v>940</v>
      </c>
      <c r="O265" t="s">
        <v>52</v>
      </c>
      <c r="P265" t="s">
        <v>53</v>
      </c>
      <c r="T265" t="s">
        <v>3290</v>
      </c>
      <c r="U265" t="s">
        <v>3291</v>
      </c>
      <c r="V265" t="s">
        <v>2261</v>
      </c>
      <c r="W265" t="s">
        <v>56</v>
      </c>
      <c r="X265" t="s">
        <v>3292</v>
      </c>
      <c r="Y265" t="s">
        <v>81</v>
      </c>
      <c r="Z265" s="3">
        <v>7</v>
      </c>
      <c r="AA265" t="s">
        <v>3293</v>
      </c>
      <c r="AB265" t="s">
        <v>3294</v>
      </c>
      <c r="AC265" t="s">
        <v>61</v>
      </c>
      <c r="AD265" t="s">
        <v>61</v>
      </c>
      <c r="AE265" t="s">
        <v>3295</v>
      </c>
      <c r="AF265" t="s">
        <v>63</v>
      </c>
      <c r="AH265">
        <v>0</v>
      </c>
      <c r="AI265" s="2">
        <v>45264</v>
      </c>
      <c r="AJ265" t="s">
        <v>64</v>
      </c>
      <c r="AK265" t="s">
        <v>64</v>
      </c>
      <c r="AL265" t="s">
        <v>3296</v>
      </c>
      <c r="AM265" t="s">
        <v>3291</v>
      </c>
      <c r="AN265" s="3">
        <v>48.98</v>
      </c>
      <c r="AO265" t="s">
        <v>3294</v>
      </c>
      <c r="AP265" t="s">
        <v>64</v>
      </c>
      <c r="AQ265" t="s">
        <v>3295</v>
      </c>
      <c r="AR265">
        <v>1120</v>
      </c>
      <c r="AS265" t="s">
        <v>66</v>
      </c>
    </row>
    <row r="266" spans="1:45" ht="16" x14ac:dyDescent="0.2">
      <c r="A266">
        <v>2787</v>
      </c>
      <c r="B266">
        <v>2787</v>
      </c>
      <c r="C266" s="2">
        <v>45266</v>
      </c>
      <c r="D266" t="s">
        <v>1748</v>
      </c>
      <c r="E266" t="s">
        <v>2371</v>
      </c>
      <c r="F266" s="3">
        <v>46.41</v>
      </c>
      <c r="G266" t="s">
        <v>47</v>
      </c>
      <c r="H266" s="3">
        <v>0</v>
      </c>
      <c r="I266" t="s">
        <v>48</v>
      </c>
      <c r="J266">
        <v>2663</v>
      </c>
      <c r="K266" t="s">
        <v>49</v>
      </c>
      <c r="L266" t="s">
        <v>50</v>
      </c>
      <c r="M266" t="s">
        <v>51</v>
      </c>
      <c r="N266">
        <v>940</v>
      </c>
      <c r="O266" t="s">
        <v>52</v>
      </c>
      <c r="P266" t="s">
        <v>53</v>
      </c>
      <c r="T266" t="s">
        <v>2516</v>
      </c>
      <c r="U266" t="s">
        <v>3297</v>
      </c>
      <c r="V266" t="s">
        <v>2184</v>
      </c>
      <c r="W266" t="s">
        <v>56</v>
      </c>
      <c r="X266" t="s">
        <v>3298</v>
      </c>
      <c r="Y266" t="s">
        <v>2375</v>
      </c>
      <c r="Z266" s="3">
        <v>19</v>
      </c>
      <c r="AA266" t="s">
        <v>2519</v>
      </c>
      <c r="AB266" t="s">
        <v>3294</v>
      </c>
      <c r="AC266" t="s">
        <v>61</v>
      </c>
      <c r="AD266" t="s">
        <v>61</v>
      </c>
      <c r="AE266" t="s">
        <v>3299</v>
      </c>
      <c r="AF266" t="s">
        <v>63</v>
      </c>
      <c r="AH266">
        <v>0</v>
      </c>
      <c r="AI266" s="2">
        <v>45266</v>
      </c>
      <c r="AJ266" t="s">
        <v>64</v>
      </c>
      <c r="AK266" t="s">
        <v>64</v>
      </c>
      <c r="AL266" t="s">
        <v>3300</v>
      </c>
      <c r="AM266" t="s">
        <v>3297</v>
      </c>
      <c r="AN266" s="3">
        <v>46.41</v>
      </c>
      <c r="AO266" t="s">
        <v>3294</v>
      </c>
      <c r="AP266" t="s">
        <v>64</v>
      </c>
      <c r="AQ266" t="s">
        <v>3299</v>
      </c>
      <c r="AR266">
        <v>1121</v>
      </c>
      <c r="AS266" t="s">
        <v>66</v>
      </c>
    </row>
    <row r="267" spans="1:45" ht="16" x14ac:dyDescent="0.2">
      <c r="A267">
        <v>3261</v>
      </c>
      <c r="B267">
        <v>3261</v>
      </c>
      <c r="C267" s="2">
        <v>45266</v>
      </c>
      <c r="D267" t="s">
        <v>1782</v>
      </c>
      <c r="E267" t="s">
        <v>2740</v>
      </c>
      <c r="F267" s="3">
        <v>190.4</v>
      </c>
      <c r="G267" t="s">
        <v>47</v>
      </c>
      <c r="H267" s="3">
        <v>0</v>
      </c>
      <c r="I267" t="s">
        <v>48</v>
      </c>
      <c r="J267">
        <v>2894</v>
      </c>
      <c r="K267" t="s">
        <v>49</v>
      </c>
      <c r="L267" t="s">
        <v>50</v>
      </c>
      <c r="M267" t="s">
        <v>51</v>
      </c>
      <c r="N267">
        <v>940</v>
      </c>
      <c r="O267" t="s">
        <v>52</v>
      </c>
      <c r="P267" t="s">
        <v>53</v>
      </c>
      <c r="T267" t="s">
        <v>2741</v>
      </c>
      <c r="U267" t="s">
        <v>3301</v>
      </c>
      <c r="V267" t="s">
        <v>2192</v>
      </c>
      <c r="W267" t="s">
        <v>56</v>
      </c>
      <c r="X267" t="s">
        <v>3302</v>
      </c>
      <c r="Y267" t="s">
        <v>291</v>
      </c>
      <c r="Z267" s="3">
        <v>19</v>
      </c>
      <c r="AA267" t="s">
        <v>2744</v>
      </c>
      <c r="AB267" t="s">
        <v>3303</v>
      </c>
      <c r="AC267" t="s">
        <v>61</v>
      </c>
      <c r="AD267" t="s">
        <v>61</v>
      </c>
      <c r="AE267" t="s">
        <v>3304</v>
      </c>
      <c r="AF267" t="s">
        <v>63</v>
      </c>
      <c r="AH267">
        <v>0</v>
      </c>
      <c r="AI267" s="2">
        <v>45266</v>
      </c>
      <c r="AJ267" t="s">
        <v>64</v>
      </c>
      <c r="AK267" t="s">
        <v>64</v>
      </c>
      <c r="AL267" t="s">
        <v>3305</v>
      </c>
      <c r="AM267" t="s">
        <v>3301</v>
      </c>
      <c r="AN267" s="3">
        <v>190.4</v>
      </c>
      <c r="AO267" t="s">
        <v>3303</v>
      </c>
      <c r="AP267" t="s">
        <v>64</v>
      </c>
      <c r="AQ267" t="s">
        <v>3304</v>
      </c>
      <c r="AR267">
        <v>1122</v>
      </c>
      <c r="AS267" t="s">
        <v>66</v>
      </c>
    </row>
    <row r="268" spans="1:45" ht="16" x14ac:dyDescent="0.2">
      <c r="A268">
        <v>2893</v>
      </c>
      <c r="B268">
        <v>2893</v>
      </c>
      <c r="C268" s="2">
        <v>45267</v>
      </c>
      <c r="D268" t="s">
        <v>1761</v>
      </c>
      <c r="E268" t="s">
        <v>3306</v>
      </c>
      <c r="F268" s="3">
        <v>9.0500000000000007</v>
      </c>
      <c r="G268" t="s">
        <v>47</v>
      </c>
      <c r="H268" s="3">
        <v>0</v>
      </c>
      <c r="I268" t="s">
        <v>48</v>
      </c>
      <c r="J268">
        <v>2704</v>
      </c>
      <c r="K268" t="s">
        <v>49</v>
      </c>
      <c r="L268" t="s">
        <v>50</v>
      </c>
      <c r="M268" t="s">
        <v>51</v>
      </c>
      <c r="N268">
        <v>942</v>
      </c>
      <c r="O268" t="s">
        <v>52</v>
      </c>
      <c r="P268" t="s">
        <v>53</v>
      </c>
      <c r="T268" t="s">
        <v>3307</v>
      </c>
      <c r="U268" t="s">
        <v>3308</v>
      </c>
      <c r="V268" t="s">
        <v>2290</v>
      </c>
      <c r="W268" t="s">
        <v>56</v>
      </c>
      <c r="X268" t="s">
        <v>3309</v>
      </c>
      <c r="Y268" t="s">
        <v>3310</v>
      </c>
      <c r="Z268" s="3">
        <v>0</v>
      </c>
      <c r="AA268" t="s">
        <v>3311</v>
      </c>
      <c r="AB268" t="s">
        <v>3312</v>
      </c>
      <c r="AC268" t="s">
        <v>61</v>
      </c>
      <c r="AD268" t="s">
        <v>61</v>
      </c>
      <c r="AE268" t="s">
        <v>3313</v>
      </c>
      <c r="AF268" t="s">
        <v>63</v>
      </c>
      <c r="AH268">
        <v>0</v>
      </c>
      <c r="AI268" s="2">
        <v>45267</v>
      </c>
      <c r="AJ268" t="s">
        <v>64</v>
      </c>
      <c r="AK268" t="s">
        <v>64</v>
      </c>
      <c r="AL268" t="s">
        <v>3314</v>
      </c>
      <c r="AM268" t="s">
        <v>3308</v>
      </c>
      <c r="AN268" s="3">
        <v>9.1199999999999992</v>
      </c>
      <c r="AO268" t="s">
        <v>3312</v>
      </c>
      <c r="AP268" t="s">
        <v>64</v>
      </c>
      <c r="AQ268" t="s">
        <v>3313</v>
      </c>
      <c r="AR268">
        <v>1142</v>
      </c>
      <c r="AS268" t="s">
        <v>66</v>
      </c>
    </row>
    <row r="269" spans="1:45" ht="16" x14ac:dyDescent="0.2">
      <c r="A269">
        <v>2829</v>
      </c>
      <c r="B269">
        <v>2829</v>
      </c>
      <c r="C269" s="2">
        <v>45271</v>
      </c>
      <c r="D269" t="s">
        <v>1748</v>
      </c>
      <c r="E269" t="s">
        <v>147</v>
      </c>
      <c r="F269" s="3">
        <v>5.38</v>
      </c>
      <c r="G269" t="s">
        <v>47</v>
      </c>
      <c r="H269" s="3">
        <v>0</v>
      </c>
      <c r="I269" t="s">
        <v>48</v>
      </c>
      <c r="J269">
        <v>2705</v>
      </c>
      <c r="K269" t="s">
        <v>49</v>
      </c>
      <c r="L269" t="s">
        <v>50</v>
      </c>
      <c r="M269" t="s">
        <v>51</v>
      </c>
      <c r="N269">
        <v>940</v>
      </c>
      <c r="O269" t="s">
        <v>52</v>
      </c>
      <c r="P269" t="s">
        <v>53</v>
      </c>
      <c r="T269" t="s">
        <v>3315</v>
      </c>
      <c r="U269" t="s">
        <v>3316</v>
      </c>
      <c r="Z269" s="3"/>
      <c r="AF269" t="s">
        <v>63</v>
      </c>
      <c r="AH269">
        <v>0</v>
      </c>
      <c r="AI269" s="2">
        <v>45271</v>
      </c>
      <c r="AJ269" t="s">
        <v>64</v>
      </c>
      <c r="AK269" t="s">
        <v>64</v>
      </c>
      <c r="AL269" t="s">
        <v>3317</v>
      </c>
      <c r="AM269" t="s">
        <v>3316</v>
      </c>
      <c r="AN269" s="3"/>
      <c r="AP269" t="s">
        <v>64</v>
      </c>
      <c r="AR269">
        <v>1123</v>
      </c>
      <c r="AS269" t="s">
        <v>66</v>
      </c>
    </row>
    <row r="270" spans="1:45" ht="16" x14ac:dyDescent="0.2">
      <c r="A270">
        <v>2792</v>
      </c>
      <c r="B270">
        <v>2792</v>
      </c>
      <c r="C270" s="2">
        <v>45272</v>
      </c>
      <c r="D270" t="s">
        <v>1748</v>
      </c>
      <c r="E270" t="s">
        <v>2165</v>
      </c>
      <c r="F270" s="3">
        <v>52.9</v>
      </c>
      <c r="G270" t="s">
        <v>47</v>
      </c>
      <c r="H270" s="3">
        <v>0</v>
      </c>
      <c r="I270" t="s">
        <v>48</v>
      </c>
      <c r="J270">
        <v>2900</v>
      </c>
      <c r="K270" t="s">
        <v>49</v>
      </c>
      <c r="L270" t="s">
        <v>50</v>
      </c>
      <c r="M270" t="s">
        <v>51</v>
      </c>
      <c r="N270">
        <v>940</v>
      </c>
      <c r="O270" t="s">
        <v>52</v>
      </c>
      <c r="P270" t="s">
        <v>53</v>
      </c>
      <c r="T270" t="s">
        <v>2313</v>
      </c>
      <c r="U270" t="s">
        <v>3318</v>
      </c>
      <c r="V270" t="s">
        <v>2309</v>
      </c>
      <c r="W270" t="s">
        <v>56</v>
      </c>
      <c r="X270" t="s">
        <v>3319</v>
      </c>
      <c r="Y270" t="s">
        <v>323</v>
      </c>
      <c r="Z270" s="3">
        <v>19</v>
      </c>
      <c r="AA270" t="s">
        <v>2316</v>
      </c>
      <c r="AB270" t="s">
        <v>3320</v>
      </c>
      <c r="AC270" t="s">
        <v>61</v>
      </c>
      <c r="AD270" t="s">
        <v>61</v>
      </c>
      <c r="AE270" t="s">
        <v>3321</v>
      </c>
      <c r="AF270" t="s">
        <v>63</v>
      </c>
      <c r="AH270">
        <v>0</v>
      </c>
      <c r="AI270" s="2">
        <v>45272</v>
      </c>
      <c r="AJ270" t="s">
        <v>64</v>
      </c>
      <c r="AK270" t="s">
        <v>64</v>
      </c>
      <c r="AL270" t="s">
        <v>3322</v>
      </c>
      <c r="AM270" t="s">
        <v>3318</v>
      </c>
      <c r="AN270" s="3">
        <v>52.9</v>
      </c>
      <c r="AO270" t="s">
        <v>3320</v>
      </c>
      <c r="AP270" t="s">
        <v>64</v>
      </c>
      <c r="AQ270" t="s">
        <v>3321</v>
      </c>
      <c r="AR270">
        <v>1126</v>
      </c>
      <c r="AS270" t="s">
        <v>66</v>
      </c>
    </row>
    <row r="271" spans="1:45" ht="16" x14ac:dyDescent="0.2">
      <c r="A271">
        <v>2831</v>
      </c>
      <c r="B271">
        <v>2831</v>
      </c>
      <c r="C271" s="2">
        <v>45272</v>
      </c>
      <c r="D271" t="s">
        <v>1748</v>
      </c>
      <c r="E271" t="s">
        <v>3323</v>
      </c>
      <c r="F271" s="3">
        <v>5.38</v>
      </c>
      <c r="G271" t="s">
        <v>47</v>
      </c>
      <c r="H271" s="3">
        <v>0</v>
      </c>
      <c r="I271" t="s">
        <v>104</v>
      </c>
      <c r="J271">
        <v>940</v>
      </c>
      <c r="K271" t="s">
        <v>52</v>
      </c>
      <c r="L271" t="s">
        <v>53</v>
      </c>
      <c r="N271">
        <v>2705</v>
      </c>
      <c r="O271" t="s">
        <v>49</v>
      </c>
      <c r="P271" t="s">
        <v>50</v>
      </c>
      <c r="Q271" t="s">
        <v>51</v>
      </c>
      <c r="T271" t="s">
        <v>3324</v>
      </c>
      <c r="U271" t="s">
        <v>3325</v>
      </c>
      <c r="Z271" s="3"/>
      <c r="AF271" t="s">
        <v>63</v>
      </c>
      <c r="AH271">
        <v>0</v>
      </c>
      <c r="AI271" s="2">
        <v>45272</v>
      </c>
      <c r="AJ271" t="s">
        <v>64</v>
      </c>
      <c r="AK271" t="s">
        <v>64</v>
      </c>
      <c r="AL271" t="s">
        <v>3326</v>
      </c>
      <c r="AM271" t="s">
        <v>3325</v>
      </c>
      <c r="AN271" s="3"/>
      <c r="AP271" t="s">
        <v>64</v>
      </c>
      <c r="AR271">
        <v>1127</v>
      </c>
      <c r="AS271" t="s">
        <v>66</v>
      </c>
    </row>
    <row r="272" spans="1:45" ht="16" x14ac:dyDescent="0.2">
      <c r="A272">
        <v>2898</v>
      </c>
      <c r="B272">
        <v>2898</v>
      </c>
      <c r="C272" s="2">
        <v>45272.467719907407</v>
      </c>
      <c r="D272" t="s">
        <v>1814</v>
      </c>
      <c r="E272" t="s">
        <v>3330</v>
      </c>
      <c r="F272" s="3">
        <v>309.38</v>
      </c>
      <c r="G272" t="s">
        <v>47</v>
      </c>
      <c r="H272" s="3">
        <v>0</v>
      </c>
      <c r="I272" t="s">
        <v>48</v>
      </c>
      <c r="J272">
        <v>2704</v>
      </c>
      <c r="K272" t="s">
        <v>49</v>
      </c>
      <c r="L272" t="s">
        <v>50</v>
      </c>
      <c r="M272" t="s">
        <v>51</v>
      </c>
      <c r="N272">
        <v>941</v>
      </c>
      <c r="O272" t="s">
        <v>52</v>
      </c>
      <c r="P272" t="s">
        <v>53</v>
      </c>
      <c r="T272" t="s">
        <v>3331</v>
      </c>
      <c r="U272" t="s">
        <v>3332</v>
      </c>
      <c r="Z272" s="3"/>
      <c r="AF272" t="s">
        <v>63</v>
      </c>
      <c r="AG272" t="s">
        <v>3333</v>
      </c>
      <c r="AH272">
        <v>0</v>
      </c>
      <c r="AI272" s="2">
        <v>45272</v>
      </c>
      <c r="AJ272" t="s">
        <v>64</v>
      </c>
      <c r="AK272" t="s">
        <v>64</v>
      </c>
      <c r="AL272" t="s">
        <v>3334</v>
      </c>
      <c r="AM272" t="s">
        <v>3332</v>
      </c>
      <c r="AN272" s="3"/>
      <c r="AP272" t="s">
        <v>64</v>
      </c>
      <c r="AR272">
        <v>1125</v>
      </c>
      <c r="AS272" t="s">
        <v>66</v>
      </c>
    </row>
    <row r="273" spans="1:45" ht="16" x14ac:dyDescent="0.2">
      <c r="A273">
        <v>2899</v>
      </c>
      <c r="B273">
        <v>2899</v>
      </c>
      <c r="C273" s="2">
        <v>45272.467719907407</v>
      </c>
      <c r="D273" t="s">
        <v>1748</v>
      </c>
      <c r="E273" t="s">
        <v>3335</v>
      </c>
      <c r="F273" s="3">
        <v>3.99</v>
      </c>
      <c r="G273" t="s">
        <v>47</v>
      </c>
      <c r="H273" s="3">
        <v>0</v>
      </c>
      <c r="I273" t="s">
        <v>48</v>
      </c>
      <c r="J273">
        <v>2705</v>
      </c>
      <c r="K273" t="s">
        <v>49</v>
      </c>
      <c r="L273" t="s">
        <v>50</v>
      </c>
      <c r="M273" t="s">
        <v>51</v>
      </c>
      <c r="N273">
        <v>941</v>
      </c>
      <c r="O273" t="s">
        <v>52</v>
      </c>
      <c r="P273" t="s">
        <v>53</v>
      </c>
      <c r="T273" t="s">
        <v>3331</v>
      </c>
      <c r="U273" t="s">
        <v>3332</v>
      </c>
      <c r="Z273" s="3"/>
      <c r="AF273" t="s">
        <v>63</v>
      </c>
      <c r="AG273" t="s">
        <v>3333</v>
      </c>
      <c r="AH273">
        <v>0</v>
      </c>
      <c r="AI273" s="2">
        <v>45272</v>
      </c>
      <c r="AJ273" t="s">
        <v>64</v>
      </c>
      <c r="AK273" t="s">
        <v>64</v>
      </c>
      <c r="AL273" t="s">
        <v>3334</v>
      </c>
      <c r="AM273" t="s">
        <v>3332</v>
      </c>
      <c r="AN273" s="3"/>
      <c r="AP273" t="s">
        <v>64</v>
      </c>
      <c r="AR273">
        <v>1125</v>
      </c>
      <c r="AS273" t="s">
        <v>66</v>
      </c>
    </row>
    <row r="274" spans="1:45" ht="16" x14ac:dyDescent="0.2">
      <c r="A274">
        <v>2892</v>
      </c>
      <c r="B274">
        <v>2892</v>
      </c>
      <c r="C274" s="2">
        <v>45273</v>
      </c>
      <c r="D274" t="s">
        <v>1782</v>
      </c>
      <c r="E274" t="s">
        <v>3336</v>
      </c>
      <c r="F274" s="3">
        <v>25.98</v>
      </c>
      <c r="G274" t="s">
        <v>47</v>
      </c>
      <c r="H274" s="3">
        <v>0</v>
      </c>
      <c r="I274" t="s">
        <v>48</v>
      </c>
      <c r="J274">
        <v>2803</v>
      </c>
      <c r="K274" t="s">
        <v>49</v>
      </c>
      <c r="L274" t="s">
        <v>50</v>
      </c>
      <c r="M274" t="s">
        <v>51</v>
      </c>
      <c r="N274">
        <v>942</v>
      </c>
      <c r="O274" t="s">
        <v>52</v>
      </c>
      <c r="P274" t="s">
        <v>53</v>
      </c>
      <c r="T274" t="s">
        <v>3337</v>
      </c>
      <c r="U274" t="s">
        <v>3338</v>
      </c>
      <c r="V274" t="s">
        <v>2299</v>
      </c>
      <c r="W274" t="s">
        <v>56</v>
      </c>
      <c r="X274" t="s">
        <v>3339</v>
      </c>
      <c r="Y274" t="s">
        <v>1255</v>
      </c>
      <c r="Z274" s="3">
        <v>19</v>
      </c>
      <c r="AA274" t="s">
        <v>3340</v>
      </c>
      <c r="AB274" t="s">
        <v>3341</v>
      </c>
      <c r="AC274" t="s">
        <v>61</v>
      </c>
      <c r="AD274" t="s">
        <v>61</v>
      </c>
      <c r="AE274" t="s">
        <v>3342</v>
      </c>
      <c r="AF274" t="s">
        <v>63</v>
      </c>
      <c r="AH274">
        <v>0</v>
      </c>
      <c r="AI274" s="2">
        <v>45273</v>
      </c>
      <c r="AJ274" t="s">
        <v>64</v>
      </c>
      <c r="AK274" t="s">
        <v>64</v>
      </c>
      <c r="AL274" t="s">
        <v>3343</v>
      </c>
      <c r="AM274" t="s">
        <v>3338</v>
      </c>
      <c r="AN274" s="3">
        <v>25.98</v>
      </c>
      <c r="AO274" t="s">
        <v>3341</v>
      </c>
      <c r="AP274" t="s">
        <v>64</v>
      </c>
      <c r="AQ274" t="s">
        <v>3342</v>
      </c>
      <c r="AR274">
        <v>1143</v>
      </c>
      <c r="AS274" t="s">
        <v>66</v>
      </c>
    </row>
    <row r="275" spans="1:45" ht="16" x14ac:dyDescent="0.2">
      <c r="A275">
        <v>2830</v>
      </c>
      <c r="B275">
        <v>2830</v>
      </c>
      <c r="C275" s="2">
        <v>45279</v>
      </c>
      <c r="D275" t="s">
        <v>1748</v>
      </c>
      <c r="E275" t="s">
        <v>147</v>
      </c>
      <c r="F275" s="3">
        <v>5.68</v>
      </c>
      <c r="G275" t="s">
        <v>47</v>
      </c>
      <c r="H275" s="3">
        <v>0</v>
      </c>
      <c r="I275" t="s">
        <v>48</v>
      </c>
      <c r="J275">
        <v>2705</v>
      </c>
      <c r="K275" t="s">
        <v>49</v>
      </c>
      <c r="L275" t="s">
        <v>50</v>
      </c>
      <c r="M275" t="s">
        <v>51</v>
      </c>
      <c r="N275">
        <v>940</v>
      </c>
      <c r="O275" t="s">
        <v>52</v>
      </c>
      <c r="P275" t="s">
        <v>53</v>
      </c>
      <c r="T275" t="s">
        <v>3355</v>
      </c>
      <c r="U275" t="s">
        <v>3316</v>
      </c>
      <c r="Z275" s="3"/>
      <c r="AF275" t="s">
        <v>63</v>
      </c>
      <c r="AH275">
        <v>0</v>
      </c>
      <c r="AI275" s="2">
        <v>45279</v>
      </c>
      <c r="AJ275" t="s">
        <v>64</v>
      </c>
      <c r="AK275" t="s">
        <v>64</v>
      </c>
      <c r="AL275" t="s">
        <v>3356</v>
      </c>
      <c r="AM275" t="s">
        <v>3316</v>
      </c>
      <c r="AN275" s="3"/>
      <c r="AP275" t="s">
        <v>64</v>
      </c>
      <c r="AR275">
        <v>1131</v>
      </c>
      <c r="AS275" t="s">
        <v>66</v>
      </c>
    </row>
    <row r="276" spans="1:45" ht="16" x14ac:dyDescent="0.2">
      <c r="A276">
        <v>2816</v>
      </c>
      <c r="B276">
        <v>2816</v>
      </c>
      <c r="C276" s="2">
        <v>45280</v>
      </c>
      <c r="D276" t="s">
        <v>1761</v>
      </c>
      <c r="E276" t="s">
        <v>2032</v>
      </c>
      <c r="F276" s="3">
        <v>22.05</v>
      </c>
      <c r="G276" t="s">
        <v>47</v>
      </c>
      <c r="H276" s="3">
        <v>0</v>
      </c>
      <c r="I276" t="s">
        <v>48</v>
      </c>
      <c r="J276">
        <v>2720</v>
      </c>
      <c r="K276" t="s">
        <v>49</v>
      </c>
      <c r="L276" t="s">
        <v>50</v>
      </c>
      <c r="M276" t="s">
        <v>51</v>
      </c>
      <c r="N276">
        <v>942</v>
      </c>
      <c r="O276" t="s">
        <v>52</v>
      </c>
      <c r="P276" t="s">
        <v>53</v>
      </c>
      <c r="T276" t="s">
        <v>3357</v>
      </c>
      <c r="U276" t="s">
        <v>3358</v>
      </c>
      <c r="V276" t="s">
        <v>2347</v>
      </c>
      <c r="W276" t="s">
        <v>56</v>
      </c>
      <c r="X276" t="s">
        <v>3359</v>
      </c>
      <c r="Y276" t="s">
        <v>2036</v>
      </c>
      <c r="Z276" s="3">
        <v>19</v>
      </c>
      <c r="AA276" t="s">
        <v>3360</v>
      </c>
      <c r="AB276" t="s">
        <v>3361</v>
      </c>
      <c r="AC276" t="s">
        <v>61</v>
      </c>
      <c r="AD276" t="s">
        <v>61</v>
      </c>
      <c r="AE276" t="s">
        <v>3362</v>
      </c>
      <c r="AF276" t="s">
        <v>63</v>
      </c>
      <c r="AH276">
        <v>0</v>
      </c>
      <c r="AI276" s="2">
        <v>45280</v>
      </c>
      <c r="AJ276" t="s">
        <v>64</v>
      </c>
      <c r="AK276" t="s">
        <v>64</v>
      </c>
      <c r="AL276" t="s">
        <v>3363</v>
      </c>
      <c r="AM276" t="s">
        <v>3358</v>
      </c>
      <c r="AN276" s="3">
        <v>22.05</v>
      </c>
      <c r="AO276" t="s">
        <v>3361</v>
      </c>
      <c r="AP276" t="s">
        <v>64</v>
      </c>
      <c r="AQ276" t="s">
        <v>3362</v>
      </c>
      <c r="AR276">
        <v>1144</v>
      </c>
      <c r="AS276" t="s">
        <v>66</v>
      </c>
    </row>
    <row r="277" spans="1:45" ht="16" x14ac:dyDescent="0.2">
      <c r="A277">
        <v>3044</v>
      </c>
      <c r="B277">
        <v>3044</v>
      </c>
      <c r="C277" s="2">
        <v>45280</v>
      </c>
      <c r="D277" t="s">
        <v>1814</v>
      </c>
      <c r="E277" t="s">
        <v>3364</v>
      </c>
      <c r="F277" s="3">
        <v>691.7</v>
      </c>
      <c r="G277" t="s">
        <v>47</v>
      </c>
      <c r="H277" s="3">
        <v>0</v>
      </c>
      <c r="I277" t="s">
        <v>48</v>
      </c>
      <c r="J277">
        <v>2722</v>
      </c>
      <c r="K277" t="s">
        <v>49</v>
      </c>
      <c r="L277" t="s">
        <v>50</v>
      </c>
      <c r="M277" t="s">
        <v>51</v>
      </c>
      <c r="N277">
        <v>940</v>
      </c>
      <c r="O277" t="s">
        <v>52</v>
      </c>
      <c r="P277" t="s">
        <v>53</v>
      </c>
      <c r="T277" t="s">
        <v>3365</v>
      </c>
      <c r="U277" t="s">
        <v>3366</v>
      </c>
      <c r="V277" t="s">
        <v>2322</v>
      </c>
      <c r="W277" t="s">
        <v>56</v>
      </c>
      <c r="X277" t="s">
        <v>3367</v>
      </c>
      <c r="Y277" t="s">
        <v>3368</v>
      </c>
      <c r="Z277" s="3">
        <v>0</v>
      </c>
      <c r="AA277" t="s">
        <v>3369</v>
      </c>
      <c r="AB277" t="s">
        <v>3370</v>
      </c>
      <c r="AC277" t="s">
        <v>61</v>
      </c>
      <c r="AD277" t="s">
        <v>61</v>
      </c>
      <c r="AE277" t="s">
        <v>3371</v>
      </c>
      <c r="AF277" t="s">
        <v>63</v>
      </c>
      <c r="AH277">
        <v>0</v>
      </c>
      <c r="AI277" s="2">
        <v>45280</v>
      </c>
      <c r="AJ277" t="s">
        <v>64</v>
      </c>
      <c r="AK277" t="s">
        <v>64</v>
      </c>
      <c r="AL277" t="s">
        <v>3372</v>
      </c>
      <c r="AM277" t="s">
        <v>3366</v>
      </c>
      <c r="AN277" s="3">
        <v>691.7</v>
      </c>
      <c r="AO277" t="s">
        <v>3370</v>
      </c>
      <c r="AP277" t="s">
        <v>64</v>
      </c>
      <c r="AQ277" t="s">
        <v>3371</v>
      </c>
      <c r="AR277">
        <v>1132</v>
      </c>
      <c r="AS277" t="s">
        <v>66</v>
      </c>
    </row>
    <row r="278" spans="1:45" ht="16" x14ac:dyDescent="0.2">
      <c r="A278">
        <v>3045</v>
      </c>
      <c r="B278">
        <v>3045</v>
      </c>
      <c r="C278" s="2">
        <v>45280</v>
      </c>
      <c r="D278" t="s">
        <v>1748</v>
      </c>
      <c r="E278" t="s">
        <v>931</v>
      </c>
      <c r="F278" s="3">
        <v>9.5</v>
      </c>
      <c r="G278" t="s">
        <v>47</v>
      </c>
      <c r="H278" s="3">
        <v>0</v>
      </c>
      <c r="I278" t="s">
        <v>48</v>
      </c>
      <c r="J278">
        <v>2705</v>
      </c>
      <c r="K278" t="s">
        <v>49</v>
      </c>
      <c r="L278" t="s">
        <v>50</v>
      </c>
      <c r="M278" t="s">
        <v>51</v>
      </c>
      <c r="N278">
        <v>940</v>
      </c>
      <c r="O278" t="s">
        <v>52</v>
      </c>
      <c r="P278" t="s">
        <v>53</v>
      </c>
      <c r="T278" t="s">
        <v>3365</v>
      </c>
      <c r="U278" t="s">
        <v>3366</v>
      </c>
      <c r="V278" t="s">
        <v>2322</v>
      </c>
      <c r="W278" t="s">
        <v>56</v>
      </c>
      <c r="X278" t="s">
        <v>3367</v>
      </c>
      <c r="Y278" t="s">
        <v>3368</v>
      </c>
      <c r="Z278" s="3">
        <v>0</v>
      </c>
      <c r="AA278" t="s">
        <v>3369</v>
      </c>
      <c r="AB278" t="s">
        <v>3370</v>
      </c>
      <c r="AC278" t="s">
        <v>61</v>
      </c>
      <c r="AD278" t="s">
        <v>61</v>
      </c>
      <c r="AE278" t="s">
        <v>3371</v>
      </c>
      <c r="AF278" t="s">
        <v>63</v>
      </c>
      <c r="AH278">
        <v>0</v>
      </c>
      <c r="AI278" s="2">
        <v>45280</v>
      </c>
      <c r="AJ278" t="s">
        <v>64</v>
      </c>
      <c r="AK278" t="s">
        <v>64</v>
      </c>
      <c r="AL278" t="s">
        <v>3372</v>
      </c>
      <c r="AM278" t="s">
        <v>3366</v>
      </c>
      <c r="AN278" s="3">
        <v>691.7</v>
      </c>
      <c r="AO278" t="s">
        <v>3370</v>
      </c>
      <c r="AP278" t="s">
        <v>64</v>
      </c>
      <c r="AQ278" t="s">
        <v>3371</v>
      </c>
      <c r="AR278">
        <v>1132</v>
      </c>
      <c r="AS278" t="s">
        <v>66</v>
      </c>
    </row>
    <row r="279" spans="1:45" ht="16" x14ac:dyDescent="0.2">
      <c r="A279">
        <v>2839</v>
      </c>
      <c r="B279">
        <v>2839</v>
      </c>
      <c r="C279" s="2">
        <v>45282</v>
      </c>
      <c r="D279" t="s">
        <v>1761</v>
      </c>
      <c r="E279" t="s">
        <v>3379</v>
      </c>
      <c r="F279" s="3">
        <v>5.22</v>
      </c>
      <c r="G279" t="s">
        <v>47</v>
      </c>
      <c r="H279" s="3">
        <v>0</v>
      </c>
      <c r="I279" t="s">
        <v>48</v>
      </c>
      <c r="J279">
        <v>2720</v>
      </c>
      <c r="K279" t="s">
        <v>49</v>
      </c>
      <c r="L279" t="s">
        <v>50</v>
      </c>
      <c r="M279" t="s">
        <v>51</v>
      </c>
      <c r="N279">
        <v>942</v>
      </c>
      <c r="O279" t="s">
        <v>52</v>
      </c>
      <c r="P279" t="s">
        <v>53</v>
      </c>
      <c r="T279" t="s">
        <v>3380</v>
      </c>
      <c r="U279" t="s">
        <v>3381</v>
      </c>
      <c r="V279" t="s">
        <v>2363</v>
      </c>
      <c r="W279" t="s">
        <v>56</v>
      </c>
      <c r="X279" t="s">
        <v>3382</v>
      </c>
      <c r="Y279" t="s">
        <v>953</v>
      </c>
      <c r="Z279" s="3">
        <v>19</v>
      </c>
      <c r="AA279" t="s">
        <v>3383</v>
      </c>
      <c r="AB279" t="s">
        <v>3384</v>
      </c>
      <c r="AC279" t="s">
        <v>61</v>
      </c>
      <c r="AD279" t="s">
        <v>61</v>
      </c>
      <c r="AE279" t="s">
        <v>3385</v>
      </c>
      <c r="AF279" t="s">
        <v>63</v>
      </c>
      <c r="AH279">
        <v>0</v>
      </c>
      <c r="AI279" s="2">
        <v>45282</v>
      </c>
      <c r="AJ279" t="s">
        <v>64</v>
      </c>
      <c r="AK279" t="s">
        <v>64</v>
      </c>
      <c r="AL279" t="s">
        <v>3386</v>
      </c>
      <c r="AM279" t="s">
        <v>3381</v>
      </c>
      <c r="AN279" s="3">
        <v>5.22</v>
      </c>
      <c r="AO279" t="s">
        <v>3384</v>
      </c>
      <c r="AP279" t="s">
        <v>64</v>
      </c>
      <c r="AQ279" t="s">
        <v>3385</v>
      </c>
      <c r="AR279">
        <v>1146</v>
      </c>
      <c r="AS279" t="s">
        <v>66</v>
      </c>
    </row>
    <row r="280" spans="1:45" ht="16" x14ac:dyDescent="0.2">
      <c r="A280">
        <v>2803</v>
      </c>
      <c r="B280">
        <v>2803</v>
      </c>
      <c r="C280" s="2">
        <v>45287</v>
      </c>
      <c r="D280" t="s">
        <v>1814</v>
      </c>
      <c r="E280" t="s">
        <v>2057</v>
      </c>
      <c r="F280" s="3">
        <v>21.92</v>
      </c>
      <c r="G280" t="s">
        <v>47</v>
      </c>
      <c r="H280" s="3">
        <v>0</v>
      </c>
      <c r="I280" t="s">
        <v>48</v>
      </c>
      <c r="J280">
        <v>2710</v>
      </c>
      <c r="K280" t="s">
        <v>49</v>
      </c>
      <c r="L280" t="s">
        <v>50</v>
      </c>
      <c r="M280" t="s">
        <v>51</v>
      </c>
      <c r="N280">
        <v>940</v>
      </c>
      <c r="O280" t="s">
        <v>52</v>
      </c>
      <c r="P280" t="s">
        <v>53</v>
      </c>
      <c r="T280" t="s">
        <v>3390</v>
      </c>
      <c r="U280" t="s">
        <v>3391</v>
      </c>
      <c r="V280" t="s">
        <v>2340</v>
      </c>
      <c r="W280" t="s">
        <v>56</v>
      </c>
      <c r="X280" t="s">
        <v>3392</v>
      </c>
      <c r="Y280" t="s">
        <v>2061</v>
      </c>
      <c r="Z280" s="3">
        <v>19</v>
      </c>
      <c r="AA280" t="s">
        <v>3393</v>
      </c>
      <c r="AB280" t="s">
        <v>3384</v>
      </c>
      <c r="AC280" t="s">
        <v>61</v>
      </c>
      <c r="AD280" t="s">
        <v>61</v>
      </c>
      <c r="AE280" t="s">
        <v>3394</v>
      </c>
      <c r="AF280" t="s">
        <v>63</v>
      </c>
      <c r="AH280">
        <v>0</v>
      </c>
      <c r="AI280" s="2">
        <v>45287</v>
      </c>
      <c r="AJ280" t="s">
        <v>64</v>
      </c>
      <c r="AK280" t="s">
        <v>64</v>
      </c>
      <c r="AL280" t="s">
        <v>3395</v>
      </c>
      <c r="AM280" t="s">
        <v>3391</v>
      </c>
      <c r="AN280" s="3">
        <v>21.92</v>
      </c>
      <c r="AO280" t="s">
        <v>3384</v>
      </c>
      <c r="AP280" t="s">
        <v>64</v>
      </c>
      <c r="AQ280" t="s">
        <v>3394</v>
      </c>
      <c r="AR280">
        <v>1134</v>
      </c>
      <c r="AS280" t="s">
        <v>66</v>
      </c>
    </row>
    <row r="281" spans="1:45" ht="16" x14ac:dyDescent="0.2">
      <c r="A281">
        <v>2832</v>
      </c>
      <c r="B281">
        <v>2832</v>
      </c>
      <c r="C281" s="2">
        <v>45289.041666666657</v>
      </c>
      <c r="D281" t="s">
        <v>1748</v>
      </c>
      <c r="E281" t="s">
        <v>3410</v>
      </c>
      <c r="F281" s="3">
        <v>5.53</v>
      </c>
      <c r="G281" t="s">
        <v>47</v>
      </c>
      <c r="H281" s="3">
        <v>0</v>
      </c>
      <c r="I281" t="s">
        <v>48</v>
      </c>
      <c r="J281">
        <v>2705</v>
      </c>
      <c r="K281" t="s">
        <v>49</v>
      </c>
      <c r="L281" t="s">
        <v>50</v>
      </c>
      <c r="M281" t="s">
        <v>51</v>
      </c>
      <c r="N281">
        <v>940</v>
      </c>
      <c r="O281" t="s">
        <v>52</v>
      </c>
      <c r="P281" t="s">
        <v>53</v>
      </c>
      <c r="T281" t="s">
        <v>3411</v>
      </c>
      <c r="U281" t="s">
        <v>3412</v>
      </c>
      <c r="Z281" s="3"/>
      <c r="AF281" t="s">
        <v>63</v>
      </c>
      <c r="AH281">
        <v>0</v>
      </c>
      <c r="AI281" s="2">
        <v>45289</v>
      </c>
      <c r="AJ281" t="s">
        <v>64</v>
      </c>
      <c r="AK281" t="s">
        <v>64</v>
      </c>
      <c r="AL281" t="s">
        <v>3413</v>
      </c>
      <c r="AM281" t="s">
        <v>3412</v>
      </c>
      <c r="AN281" s="3"/>
      <c r="AP281" t="s">
        <v>64</v>
      </c>
      <c r="AR281">
        <v>1155</v>
      </c>
      <c r="AS281" t="s">
        <v>66</v>
      </c>
    </row>
    <row r="282" spans="1:45" ht="16" x14ac:dyDescent="0.2">
      <c r="A282">
        <v>2986</v>
      </c>
      <c r="B282">
        <v>2986</v>
      </c>
      <c r="C282" s="2">
        <v>45291</v>
      </c>
      <c r="D282" t="s">
        <v>1936</v>
      </c>
      <c r="E282" t="s">
        <v>2635</v>
      </c>
      <c r="F282" s="3">
        <v>143</v>
      </c>
      <c r="G282" t="s">
        <v>47</v>
      </c>
      <c r="H282" s="3">
        <v>0</v>
      </c>
      <c r="I282" t="s">
        <v>104</v>
      </c>
      <c r="J282">
        <v>2551</v>
      </c>
      <c r="K282" t="s">
        <v>49</v>
      </c>
      <c r="L282" t="s">
        <v>50</v>
      </c>
      <c r="M282" t="s">
        <v>51</v>
      </c>
      <c r="N282">
        <v>1730</v>
      </c>
      <c r="O282" t="s">
        <v>52</v>
      </c>
      <c r="P282" t="s">
        <v>203</v>
      </c>
      <c r="T282" t="s">
        <v>64</v>
      </c>
      <c r="Z282" s="3"/>
      <c r="AF282" t="s">
        <v>63</v>
      </c>
      <c r="AH282">
        <v>0</v>
      </c>
      <c r="AI282" s="2">
        <v>45291</v>
      </c>
      <c r="AJ282" t="s">
        <v>64</v>
      </c>
      <c r="AK282" t="s">
        <v>64</v>
      </c>
      <c r="AL282" t="s">
        <v>64</v>
      </c>
      <c r="AN282" s="3"/>
      <c r="AP282" t="s">
        <v>64</v>
      </c>
      <c r="AR282" t="s">
        <v>64</v>
      </c>
      <c r="AS282" t="s">
        <v>66</v>
      </c>
    </row>
    <row r="283" spans="1:45" ht="16" x14ac:dyDescent="0.2">
      <c r="A283">
        <v>2987</v>
      </c>
      <c r="B283">
        <v>2987</v>
      </c>
      <c r="C283" s="2">
        <v>45291</v>
      </c>
      <c r="D283" t="s">
        <v>1936</v>
      </c>
      <c r="E283" t="s">
        <v>206</v>
      </c>
      <c r="F283" s="3">
        <v>2988.56</v>
      </c>
      <c r="G283" t="s">
        <v>47</v>
      </c>
      <c r="H283" s="3">
        <v>0</v>
      </c>
      <c r="I283" t="s">
        <v>104</v>
      </c>
      <c r="J283">
        <v>2551</v>
      </c>
      <c r="K283" t="s">
        <v>49</v>
      </c>
      <c r="L283" t="s">
        <v>50</v>
      </c>
      <c r="M283" t="s">
        <v>51</v>
      </c>
      <c r="N283">
        <v>1730</v>
      </c>
      <c r="O283" t="s">
        <v>52</v>
      </c>
      <c r="P283" t="s">
        <v>203</v>
      </c>
      <c r="T283" t="s">
        <v>64</v>
      </c>
      <c r="Z283" s="3"/>
      <c r="AF283" t="s">
        <v>63</v>
      </c>
      <c r="AH283">
        <v>0</v>
      </c>
      <c r="AI283" s="2">
        <v>45291</v>
      </c>
      <c r="AJ283" t="s">
        <v>64</v>
      </c>
      <c r="AK283" t="s">
        <v>64</v>
      </c>
      <c r="AL283" t="s">
        <v>64</v>
      </c>
      <c r="AN283" s="3"/>
      <c r="AP283" t="s">
        <v>64</v>
      </c>
      <c r="AR283" t="s">
        <v>64</v>
      </c>
      <c r="AS283" t="s">
        <v>66</v>
      </c>
    </row>
    <row r="284" spans="1:45" ht="16" x14ac:dyDescent="0.2">
      <c r="A284">
        <v>2988</v>
      </c>
      <c r="B284">
        <v>2988</v>
      </c>
      <c r="C284" s="2">
        <v>45291</v>
      </c>
      <c r="D284" t="s">
        <v>1936</v>
      </c>
      <c r="E284" t="s">
        <v>204</v>
      </c>
      <c r="F284" s="3">
        <v>700.51</v>
      </c>
      <c r="G284" t="s">
        <v>47</v>
      </c>
      <c r="H284" s="3">
        <v>0</v>
      </c>
      <c r="I284" t="s">
        <v>104</v>
      </c>
      <c r="J284">
        <v>2555</v>
      </c>
      <c r="K284" t="s">
        <v>49</v>
      </c>
      <c r="L284" t="s">
        <v>50</v>
      </c>
      <c r="M284" t="s">
        <v>51</v>
      </c>
      <c r="N284">
        <v>1730</v>
      </c>
      <c r="O284" t="s">
        <v>52</v>
      </c>
      <c r="P284" t="s">
        <v>203</v>
      </c>
      <c r="T284" t="s">
        <v>64</v>
      </c>
      <c r="Z284" s="3"/>
      <c r="AF284" t="s">
        <v>63</v>
      </c>
      <c r="AH284">
        <v>0</v>
      </c>
      <c r="AI284" s="2">
        <v>45291</v>
      </c>
      <c r="AJ284" t="s">
        <v>64</v>
      </c>
      <c r="AK284" t="s">
        <v>64</v>
      </c>
      <c r="AL284" t="s">
        <v>64</v>
      </c>
      <c r="AN284" s="3"/>
      <c r="AP284" t="s">
        <v>64</v>
      </c>
      <c r="AR284" t="s">
        <v>64</v>
      </c>
      <c r="AS284" t="s">
        <v>66</v>
      </c>
    </row>
    <row r="285" spans="1:45" ht="16" x14ac:dyDescent="0.2">
      <c r="A285">
        <v>2989</v>
      </c>
      <c r="B285">
        <v>2989</v>
      </c>
      <c r="C285" s="2">
        <v>45291</v>
      </c>
      <c r="D285" t="s">
        <v>1934</v>
      </c>
      <c r="E285" t="s">
        <v>206</v>
      </c>
      <c r="F285" s="3">
        <v>2957.87</v>
      </c>
      <c r="G285" t="s">
        <v>47</v>
      </c>
      <c r="H285" s="3">
        <v>0</v>
      </c>
      <c r="I285" t="s">
        <v>104</v>
      </c>
      <c r="J285">
        <v>2551</v>
      </c>
      <c r="K285" t="s">
        <v>49</v>
      </c>
      <c r="L285" t="s">
        <v>50</v>
      </c>
      <c r="M285" t="s">
        <v>51</v>
      </c>
      <c r="N285">
        <v>1730</v>
      </c>
      <c r="O285" t="s">
        <v>52</v>
      </c>
      <c r="P285" t="s">
        <v>203</v>
      </c>
      <c r="T285" t="s">
        <v>64</v>
      </c>
      <c r="Z285" s="3"/>
      <c r="AF285" t="s">
        <v>63</v>
      </c>
      <c r="AH285">
        <v>0</v>
      </c>
      <c r="AI285" s="2">
        <v>45291</v>
      </c>
      <c r="AJ285" t="s">
        <v>64</v>
      </c>
      <c r="AK285" t="s">
        <v>64</v>
      </c>
      <c r="AL285" t="s">
        <v>64</v>
      </c>
      <c r="AN285" s="3"/>
      <c r="AP285" t="s">
        <v>64</v>
      </c>
      <c r="AR285" t="s">
        <v>64</v>
      </c>
      <c r="AS285" t="s">
        <v>66</v>
      </c>
    </row>
    <row r="286" spans="1:45" ht="16" x14ac:dyDescent="0.2">
      <c r="A286">
        <v>2990</v>
      </c>
      <c r="B286">
        <v>2990</v>
      </c>
      <c r="C286" s="2">
        <v>45291</v>
      </c>
      <c r="D286" t="s">
        <v>1934</v>
      </c>
      <c r="E286" t="s">
        <v>204</v>
      </c>
      <c r="F286" s="3">
        <v>667.53</v>
      </c>
      <c r="G286" t="s">
        <v>47</v>
      </c>
      <c r="H286" s="3">
        <v>0</v>
      </c>
      <c r="I286" t="s">
        <v>104</v>
      </c>
      <c r="J286">
        <v>2555</v>
      </c>
      <c r="K286" t="s">
        <v>49</v>
      </c>
      <c r="L286" t="s">
        <v>50</v>
      </c>
      <c r="M286" t="s">
        <v>51</v>
      </c>
      <c r="N286">
        <v>1730</v>
      </c>
      <c r="O286" t="s">
        <v>52</v>
      </c>
      <c r="P286" t="s">
        <v>203</v>
      </c>
      <c r="T286" t="s">
        <v>64</v>
      </c>
      <c r="Z286" s="3"/>
      <c r="AF286" t="s">
        <v>63</v>
      </c>
      <c r="AH286">
        <v>0</v>
      </c>
      <c r="AI286" s="2">
        <v>45291</v>
      </c>
      <c r="AJ286" t="s">
        <v>64</v>
      </c>
      <c r="AK286" t="s">
        <v>64</v>
      </c>
      <c r="AL286" t="s">
        <v>64</v>
      </c>
      <c r="AN286" s="3"/>
      <c r="AP286" t="s">
        <v>64</v>
      </c>
      <c r="AR286" t="s">
        <v>64</v>
      </c>
      <c r="AS286" t="s">
        <v>66</v>
      </c>
    </row>
    <row r="287" spans="1:45" ht="16" x14ac:dyDescent="0.2">
      <c r="A287">
        <v>2991</v>
      </c>
      <c r="B287">
        <v>2991</v>
      </c>
      <c r="C287" s="2">
        <v>45291</v>
      </c>
      <c r="D287" t="s">
        <v>1935</v>
      </c>
      <c r="E287" t="s">
        <v>206</v>
      </c>
      <c r="F287" s="3">
        <v>2268.59</v>
      </c>
      <c r="G287" t="s">
        <v>47</v>
      </c>
      <c r="H287" s="3">
        <v>0</v>
      </c>
      <c r="I287" t="s">
        <v>104</v>
      </c>
      <c r="J287">
        <v>2551</v>
      </c>
      <c r="K287" t="s">
        <v>49</v>
      </c>
      <c r="L287" t="s">
        <v>50</v>
      </c>
      <c r="M287" t="s">
        <v>51</v>
      </c>
      <c r="N287">
        <v>1730</v>
      </c>
      <c r="O287" t="s">
        <v>52</v>
      </c>
      <c r="P287" t="s">
        <v>203</v>
      </c>
      <c r="T287" t="s">
        <v>64</v>
      </c>
      <c r="Z287" s="3"/>
      <c r="AF287" t="s">
        <v>63</v>
      </c>
      <c r="AH287">
        <v>0</v>
      </c>
      <c r="AI287" s="2">
        <v>45291</v>
      </c>
      <c r="AJ287" t="s">
        <v>64</v>
      </c>
      <c r="AK287" t="s">
        <v>64</v>
      </c>
      <c r="AL287" t="s">
        <v>64</v>
      </c>
      <c r="AN287" s="3"/>
      <c r="AP287" t="s">
        <v>64</v>
      </c>
      <c r="AR287" t="s">
        <v>64</v>
      </c>
      <c r="AS287" t="s">
        <v>66</v>
      </c>
    </row>
    <row r="288" spans="1:45" ht="16" x14ac:dyDescent="0.2">
      <c r="A288">
        <v>2992</v>
      </c>
      <c r="B288">
        <v>2992</v>
      </c>
      <c r="C288" s="2">
        <v>45291</v>
      </c>
      <c r="D288" t="s">
        <v>1935</v>
      </c>
      <c r="E288" t="s">
        <v>204</v>
      </c>
      <c r="F288" s="3">
        <v>515.27</v>
      </c>
      <c r="G288" t="s">
        <v>47</v>
      </c>
      <c r="H288" s="3">
        <v>0</v>
      </c>
      <c r="I288" t="s">
        <v>104</v>
      </c>
      <c r="J288">
        <v>2555</v>
      </c>
      <c r="K288" t="s">
        <v>49</v>
      </c>
      <c r="L288" t="s">
        <v>50</v>
      </c>
      <c r="M288" t="s">
        <v>51</v>
      </c>
      <c r="N288">
        <v>1730</v>
      </c>
      <c r="O288" t="s">
        <v>52</v>
      </c>
      <c r="P288" t="s">
        <v>203</v>
      </c>
      <c r="T288" t="s">
        <v>64</v>
      </c>
      <c r="Z288" s="3"/>
      <c r="AF288" t="s">
        <v>63</v>
      </c>
      <c r="AH288">
        <v>0</v>
      </c>
      <c r="AI288" s="2">
        <v>45291</v>
      </c>
      <c r="AJ288" t="s">
        <v>64</v>
      </c>
      <c r="AK288" t="s">
        <v>64</v>
      </c>
      <c r="AL288" t="s">
        <v>64</v>
      </c>
      <c r="AN288" s="3"/>
      <c r="AP288" t="s">
        <v>64</v>
      </c>
      <c r="AR288" t="s">
        <v>64</v>
      </c>
      <c r="AS288" t="s">
        <v>66</v>
      </c>
    </row>
    <row r="289" spans="1:45" ht="16" x14ac:dyDescent="0.2">
      <c r="A289">
        <v>2823</v>
      </c>
      <c r="B289">
        <v>2823</v>
      </c>
      <c r="C289" s="2">
        <v>45294.041666666657</v>
      </c>
      <c r="D289" t="s">
        <v>1748</v>
      </c>
      <c r="E289" t="s">
        <v>2507</v>
      </c>
      <c r="F289" s="3">
        <v>55.22</v>
      </c>
      <c r="G289" t="s">
        <v>47</v>
      </c>
      <c r="H289" s="3">
        <v>0</v>
      </c>
      <c r="I289" t="s">
        <v>48</v>
      </c>
      <c r="J289">
        <v>2702</v>
      </c>
      <c r="K289" t="s">
        <v>49</v>
      </c>
      <c r="L289" t="s">
        <v>50</v>
      </c>
      <c r="M289" t="s">
        <v>51</v>
      </c>
      <c r="N289">
        <v>940</v>
      </c>
      <c r="O289" t="s">
        <v>52</v>
      </c>
      <c r="P289" t="s">
        <v>53</v>
      </c>
      <c r="T289" t="s">
        <v>3421</v>
      </c>
      <c r="U289" t="s">
        <v>3422</v>
      </c>
      <c r="V289" t="s">
        <v>2331</v>
      </c>
      <c r="W289" t="s">
        <v>56</v>
      </c>
      <c r="X289" t="s">
        <v>3423</v>
      </c>
      <c r="Y289" t="s">
        <v>2726</v>
      </c>
      <c r="Z289" s="3">
        <v>19</v>
      </c>
      <c r="AA289" t="s">
        <v>3424</v>
      </c>
      <c r="AB289" t="s">
        <v>3425</v>
      </c>
      <c r="AC289" t="s">
        <v>61</v>
      </c>
      <c r="AD289" t="s">
        <v>61</v>
      </c>
      <c r="AE289" t="s">
        <v>3426</v>
      </c>
      <c r="AF289" t="s">
        <v>63</v>
      </c>
      <c r="AH289">
        <v>0</v>
      </c>
      <c r="AI289" s="2">
        <v>45294</v>
      </c>
      <c r="AJ289" t="s">
        <v>64</v>
      </c>
      <c r="AK289" t="s">
        <v>64</v>
      </c>
      <c r="AL289" t="s">
        <v>3427</v>
      </c>
      <c r="AM289" t="s">
        <v>3422</v>
      </c>
      <c r="AN289" s="3">
        <v>55.22</v>
      </c>
      <c r="AO289" t="s">
        <v>3425</v>
      </c>
      <c r="AP289" t="s">
        <v>64</v>
      </c>
      <c r="AQ289" t="s">
        <v>3426</v>
      </c>
      <c r="AR289">
        <v>1152</v>
      </c>
      <c r="AS289" t="s">
        <v>66</v>
      </c>
    </row>
    <row r="290" spans="1:45" ht="16" x14ac:dyDescent="0.2">
      <c r="A290">
        <v>2822</v>
      </c>
      <c r="B290">
        <v>2822</v>
      </c>
      <c r="C290" s="2">
        <v>45296.041666666657</v>
      </c>
      <c r="D290" t="s">
        <v>1748</v>
      </c>
      <c r="E290" t="s">
        <v>2371</v>
      </c>
      <c r="F290" s="3">
        <v>46.41</v>
      </c>
      <c r="G290" t="s">
        <v>47</v>
      </c>
      <c r="H290" s="3">
        <v>0</v>
      </c>
      <c r="I290" t="s">
        <v>48</v>
      </c>
      <c r="J290">
        <v>2663</v>
      </c>
      <c r="K290" t="s">
        <v>49</v>
      </c>
      <c r="L290" t="s">
        <v>50</v>
      </c>
      <c r="M290" t="s">
        <v>51</v>
      </c>
      <c r="N290">
        <v>940</v>
      </c>
      <c r="O290" t="s">
        <v>52</v>
      </c>
      <c r="P290" t="s">
        <v>53</v>
      </c>
      <c r="T290" t="s">
        <v>2516</v>
      </c>
      <c r="U290" t="s">
        <v>3428</v>
      </c>
      <c r="V290" t="s">
        <v>2324</v>
      </c>
      <c r="W290" t="s">
        <v>56</v>
      </c>
      <c r="X290" t="s">
        <v>3429</v>
      </c>
      <c r="Y290" t="s">
        <v>2375</v>
      </c>
      <c r="Z290" s="3">
        <v>19</v>
      </c>
      <c r="AA290" t="s">
        <v>2519</v>
      </c>
      <c r="AB290" t="s">
        <v>3430</v>
      </c>
      <c r="AC290" t="s">
        <v>61</v>
      </c>
      <c r="AD290" t="s">
        <v>61</v>
      </c>
      <c r="AE290" t="s">
        <v>3431</v>
      </c>
      <c r="AF290" t="s">
        <v>63</v>
      </c>
      <c r="AH290">
        <v>0</v>
      </c>
      <c r="AI290" s="2">
        <v>45296</v>
      </c>
      <c r="AJ290" t="s">
        <v>64</v>
      </c>
      <c r="AK290" t="s">
        <v>64</v>
      </c>
      <c r="AL290" t="s">
        <v>3432</v>
      </c>
      <c r="AM290" t="s">
        <v>3428</v>
      </c>
      <c r="AN290" s="3">
        <v>46.41</v>
      </c>
      <c r="AO290" t="s">
        <v>3430</v>
      </c>
      <c r="AP290" t="s">
        <v>64</v>
      </c>
      <c r="AQ290" t="s">
        <v>3431</v>
      </c>
      <c r="AR290">
        <v>1151</v>
      </c>
      <c r="AS290" t="s">
        <v>66</v>
      </c>
    </row>
    <row r="291" spans="1:45" ht="16" x14ac:dyDescent="0.2">
      <c r="A291">
        <v>2827</v>
      </c>
      <c r="B291">
        <v>2827</v>
      </c>
      <c r="C291" s="2">
        <v>45299.041666666657</v>
      </c>
      <c r="D291" t="s">
        <v>1782</v>
      </c>
      <c r="E291" t="s">
        <v>3433</v>
      </c>
      <c r="F291" s="3">
        <v>337</v>
      </c>
      <c r="G291" t="s">
        <v>47</v>
      </c>
      <c r="H291" s="3">
        <v>0</v>
      </c>
      <c r="I291" t="s">
        <v>48</v>
      </c>
      <c r="J291">
        <v>2894</v>
      </c>
      <c r="K291" t="s">
        <v>49</v>
      </c>
      <c r="L291" t="s">
        <v>50</v>
      </c>
      <c r="M291" t="s">
        <v>51</v>
      </c>
      <c r="N291">
        <v>940</v>
      </c>
      <c r="O291" t="s">
        <v>52</v>
      </c>
      <c r="P291" t="s">
        <v>53</v>
      </c>
      <c r="T291" t="s">
        <v>3434</v>
      </c>
      <c r="U291" t="s">
        <v>3435</v>
      </c>
      <c r="V291" t="s">
        <v>2319</v>
      </c>
      <c r="W291" t="s">
        <v>56</v>
      </c>
      <c r="X291" t="s">
        <v>3436</v>
      </c>
      <c r="Y291" t="s">
        <v>3437</v>
      </c>
      <c r="Z291" s="3">
        <v>19</v>
      </c>
      <c r="AA291" t="s">
        <v>3438</v>
      </c>
      <c r="AB291" t="s">
        <v>3439</v>
      </c>
      <c r="AC291" t="s">
        <v>61</v>
      </c>
      <c r="AD291" t="s">
        <v>61</v>
      </c>
      <c r="AE291" t="s">
        <v>3440</v>
      </c>
      <c r="AF291" t="s">
        <v>63</v>
      </c>
      <c r="AH291">
        <v>0</v>
      </c>
      <c r="AI291" s="2">
        <v>45299</v>
      </c>
      <c r="AJ291" t="s">
        <v>64</v>
      </c>
      <c r="AK291" t="s">
        <v>64</v>
      </c>
      <c r="AL291" t="s">
        <v>3441</v>
      </c>
      <c r="AM291" t="s">
        <v>3435</v>
      </c>
      <c r="AN291" s="3">
        <v>357</v>
      </c>
      <c r="AO291" t="s">
        <v>3439</v>
      </c>
      <c r="AP291" t="s">
        <v>64</v>
      </c>
      <c r="AQ291" t="s">
        <v>3440</v>
      </c>
      <c r="AR291">
        <v>1150</v>
      </c>
      <c r="AS291" t="s">
        <v>66</v>
      </c>
    </row>
    <row r="292" spans="1:45" ht="16" x14ac:dyDescent="0.2">
      <c r="A292">
        <v>2820</v>
      </c>
      <c r="B292">
        <v>2820</v>
      </c>
      <c r="C292" s="2">
        <v>45302.041666666657</v>
      </c>
      <c r="D292" t="s">
        <v>1748</v>
      </c>
      <c r="E292" t="s">
        <v>2165</v>
      </c>
      <c r="F292" s="3">
        <v>52.9</v>
      </c>
      <c r="G292" t="s">
        <v>47</v>
      </c>
      <c r="H292" s="3">
        <v>0</v>
      </c>
      <c r="I292" t="s">
        <v>48</v>
      </c>
      <c r="J292">
        <v>2900</v>
      </c>
      <c r="K292" t="s">
        <v>49</v>
      </c>
      <c r="L292" t="s">
        <v>50</v>
      </c>
      <c r="M292" t="s">
        <v>51</v>
      </c>
      <c r="N292">
        <v>940</v>
      </c>
      <c r="O292" t="s">
        <v>52</v>
      </c>
      <c r="P292" t="s">
        <v>53</v>
      </c>
      <c r="T292" t="s">
        <v>2313</v>
      </c>
      <c r="U292" t="s">
        <v>3443</v>
      </c>
      <c r="V292" t="s">
        <v>2326</v>
      </c>
      <c r="W292" t="s">
        <v>56</v>
      </c>
      <c r="X292" t="s">
        <v>3444</v>
      </c>
      <c r="Y292" t="s">
        <v>323</v>
      </c>
      <c r="Z292" s="3">
        <v>19</v>
      </c>
      <c r="AA292" t="s">
        <v>2316</v>
      </c>
      <c r="AB292" t="s">
        <v>3445</v>
      </c>
      <c r="AC292" t="s">
        <v>61</v>
      </c>
      <c r="AD292" t="s">
        <v>61</v>
      </c>
      <c r="AE292" t="s">
        <v>3446</v>
      </c>
      <c r="AF292" t="s">
        <v>63</v>
      </c>
      <c r="AH292">
        <v>0</v>
      </c>
      <c r="AI292" s="2">
        <v>45302</v>
      </c>
      <c r="AJ292" t="s">
        <v>64</v>
      </c>
      <c r="AK292" t="s">
        <v>64</v>
      </c>
      <c r="AL292" t="s">
        <v>3447</v>
      </c>
      <c r="AM292" t="s">
        <v>3443</v>
      </c>
      <c r="AN292" s="3">
        <v>52.9</v>
      </c>
      <c r="AO292" t="s">
        <v>3445</v>
      </c>
      <c r="AP292" t="s">
        <v>64</v>
      </c>
      <c r="AQ292" t="s">
        <v>3446</v>
      </c>
      <c r="AR292">
        <v>1149</v>
      </c>
      <c r="AS292" t="s">
        <v>66</v>
      </c>
    </row>
    <row r="293" spans="1:45" ht="16" x14ac:dyDescent="0.2">
      <c r="A293">
        <v>2953</v>
      </c>
      <c r="B293">
        <v>2953</v>
      </c>
      <c r="C293" s="2">
        <v>45302.5622337963</v>
      </c>
      <c r="D293" t="s">
        <v>1761</v>
      </c>
      <c r="E293" t="s">
        <v>3451</v>
      </c>
      <c r="F293" s="3">
        <v>434.17</v>
      </c>
      <c r="G293" t="s">
        <v>47</v>
      </c>
      <c r="H293" s="3">
        <v>0</v>
      </c>
      <c r="I293" t="s">
        <v>48</v>
      </c>
      <c r="J293">
        <v>2722</v>
      </c>
      <c r="K293" t="s">
        <v>49</v>
      </c>
      <c r="L293" t="s">
        <v>50</v>
      </c>
      <c r="M293" t="s">
        <v>51</v>
      </c>
      <c r="N293">
        <v>941</v>
      </c>
      <c r="O293" t="s">
        <v>52</v>
      </c>
      <c r="P293" t="s">
        <v>53</v>
      </c>
      <c r="T293" t="s">
        <v>3452</v>
      </c>
      <c r="U293" t="s">
        <v>3453</v>
      </c>
      <c r="V293" t="s">
        <v>2355</v>
      </c>
      <c r="W293" t="s">
        <v>56</v>
      </c>
      <c r="X293" t="s">
        <v>3454</v>
      </c>
      <c r="Y293" t="s">
        <v>3455</v>
      </c>
      <c r="Z293" s="3">
        <v>0</v>
      </c>
      <c r="AA293" t="s">
        <v>3456</v>
      </c>
      <c r="AB293" t="s">
        <v>3457</v>
      </c>
      <c r="AC293" t="s">
        <v>61</v>
      </c>
      <c r="AD293" t="s">
        <v>61</v>
      </c>
      <c r="AE293" t="s">
        <v>3458</v>
      </c>
      <c r="AF293" t="s">
        <v>63</v>
      </c>
      <c r="AH293">
        <v>0</v>
      </c>
      <c r="AI293" s="2">
        <v>45302</v>
      </c>
      <c r="AJ293" t="s">
        <v>64</v>
      </c>
      <c r="AK293" t="s">
        <v>64</v>
      </c>
      <c r="AL293" t="s">
        <v>3459</v>
      </c>
      <c r="AM293" t="s">
        <v>3453</v>
      </c>
      <c r="AN293" s="3">
        <v>434.17</v>
      </c>
      <c r="AO293" t="s">
        <v>3457</v>
      </c>
      <c r="AP293" t="s">
        <v>64</v>
      </c>
      <c r="AQ293" t="s">
        <v>3458</v>
      </c>
      <c r="AR293">
        <v>1141</v>
      </c>
      <c r="AS293" t="s">
        <v>66</v>
      </c>
    </row>
    <row r="294" spans="1:45" ht="16" x14ac:dyDescent="0.2">
      <c r="A294">
        <v>2954</v>
      </c>
      <c r="B294">
        <v>2954</v>
      </c>
      <c r="C294" s="2">
        <v>45302.5622337963</v>
      </c>
      <c r="D294" t="s">
        <v>1748</v>
      </c>
      <c r="E294" t="s">
        <v>3335</v>
      </c>
      <c r="F294" s="3">
        <v>3.99</v>
      </c>
      <c r="G294" t="s">
        <v>47</v>
      </c>
      <c r="H294" s="3">
        <v>0</v>
      </c>
      <c r="I294" t="s">
        <v>48</v>
      </c>
      <c r="J294">
        <v>2705</v>
      </c>
      <c r="K294" t="s">
        <v>49</v>
      </c>
      <c r="L294" t="s">
        <v>50</v>
      </c>
      <c r="M294" t="s">
        <v>51</v>
      </c>
      <c r="N294">
        <v>941</v>
      </c>
      <c r="O294" t="s">
        <v>52</v>
      </c>
      <c r="P294" t="s">
        <v>53</v>
      </c>
      <c r="T294" t="s">
        <v>3452</v>
      </c>
      <c r="U294" t="s">
        <v>3453</v>
      </c>
      <c r="V294" t="s">
        <v>2355</v>
      </c>
      <c r="W294" t="s">
        <v>56</v>
      </c>
      <c r="X294" t="s">
        <v>3454</v>
      </c>
      <c r="Y294" t="s">
        <v>3455</v>
      </c>
      <c r="Z294" s="3">
        <v>0</v>
      </c>
      <c r="AA294" t="s">
        <v>3456</v>
      </c>
      <c r="AB294" t="s">
        <v>3457</v>
      </c>
      <c r="AC294" t="s">
        <v>61</v>
      </c>
      <c r="AD294" t="s">
        <v>61</v>
      </c>
      <c r="AE294" t="s">
        <v>3458</v>
      </c>
      <c r="AF294" t="s">
        <v>63</v>
      </c>
      <c r="AH294">
        <v>0</v>
      </c>
      <c r="AI294" s="2">
        <v>45302</v>
      </c>
      <c r="AJ294" t="s">
        <v>64</v>
      </c>
      <c r="AK294" t="s">
        <v>64</v>
      </c>
      <c r="AL294" t="s">
        <v>3459</v>
      </c>
      <c r="AM294" t="s">
        <v>3453</v>
      </c>
      <c r="AN294" s="3">
        <v>434.17</v>
      </c>
      <c r="AO294" t="s">
        <v>3457</v>
      </c>
      <c r="AP294" t="s">
        <v>64</v>
      </c>
      <c r="AQ294" t="s">
        <v>3458</v>
      </c>
      <c r="AR294">
        <v>1141</v>
      </c>
      <c r="AS294" t="s">
        <v>66</v>
      </c>
    </row>
    <row r="295" spans="1:45" ht="16" x14ac:dyDescent="0.2">
      <c r="A295">
        <v>2818</v>
      </c>
      <c r="B295">
        <v>2818</v>
      </c>
      <c r="C295" s="2">
        <v>45306.041666666657</v>
      </c>
      <c r="D295" t="s">
        <v>1748</v>
      </c>
      <c r="E295" t="s">
        <v>188</v>
      </c>
      <c r="F295" s="3">
        <v>60</v>
      </c>
      <c r="G295" t="s">
        <v>47</v>
      </c>
      <c r="H295" s="3">
        <v>0</v>
      </c>
      <c r="I295" t="s">
        <v>48</v>
      </c>
      <c r="J295">
        <v>2753</v>
      </c>
      <c r="K295" t="s">
        <v>49</v>
      </c>
      <c r="L295" t="s">
        <v>50</v>
      </c>
      <c r="M295" t="s">
        <v>51</v>
      </c>
      <c r="N295">
        <v>940</v>
      </c>
      <c r="O295" t="s">
        <v>52</v>
      </c>
      <c r="P295" t="s">
        <v>53</v>
      </c>
      <c r="T295" t="s">
        <v>189</v>
      </c>
      <c r="U295" t="s">
        <v>3460</v>
      </c>
      <c r="Z295" s="3"/>
      <c r="AF295" t="s">
        <v>63</v>
      </c>
      <c r="AH295">
        <v>0</v>
      </c>
      <c r="AI295" s="2">
        <v>45306</v>
      </c>
      <c r="AJ295" t="s">
        <v>64</v>
      </c>
      <c r="AK295" t="s">
        <v>64</v>
      </c>
      <c r="AL295" t="s">
        <v>3461</v>
      </c>
      <c r="AM295" t="s">
        <v>3460</v>
      </c>
      <c r="AN295" s="3"/>
      <c r="AP295" t="s">
        <v>64</v>
      </c>
      <c r="AR295">
        <v>1147</v>
      </c>
      <c r="AS295" t="s">
        <v>66</v>
      </c>
    </row>
    <row r="296" spans="1:45" ht="16" x14ac:dyDescent="0.2">
      <c r="A296">
        <v>2841</v>
      </c>
      <c r="B296">
        <v>2841</v>
      </c>
      <c r="C296" s="2">
        <v>45308.57984953704</v>
      </c>
      <c r="D296" t="s">
        <v>1761</v>
      </c>
      <c r="E296" t="s">
        <v>1762</v>
      </c>
      <c r="F296" s="3">
        <v>117.81</v>
      </c>
      <c r="G296" t="s">
        <v>47</v>
      </c>
      <c r="H296" s="3">
        <v>0</v>
      </c>
      <c r="I296" t="s">
        <v>48</v>
      </c>
      <c r="J296">
        <v>2710</v>
      </c>
      <c r="K296" t="s">
        <v>49</v>
      </c>
      <c r="L296" t="s">
        <v>50</v>
      </c>
      <c r="M296" t="s">
        <v>51</v>
      </c>
      <c r="N296">
        <v>941</v>
      </c>
      <c r="O296" t="s">
        <v>52</v>
      </c>
      <c r="P296" t="s">
        <v>53</v>
      </c>
      <c r="T296" t="s">
        <v>3473</v>
      </c>
      <c r="U296" t="s">
        <v>3474</v>
      </c>
      <c r="V296" t="s">
        <v>2413</v>
      </c>
      <c r="W296" t="s">
        <v>56</v>
      </c>
      <c r="X296" t="s">
        <v>3475</v>
      </c>
      <c r="Y296" t="s">
        <v>1767</v>
      </c>
      <c r="Z296" s="3">
        <v>19</v>
      </c>
      <c r="AA296" t="s">
        <v>3470</v>
      </c>
      <c r="AB296" t="s">
        <v>3476</v>
      </c>
      <c r="AC296" t="s">
        <v>61</v>
      </c>
      <c r="AD296" t="s">
        <v>61</v>
      </c>
      <c r="AE296" t="s">
        <v>3477</v>
      </c>
      <c r="AF296" t="s">
        <v>63</v>
      </c>
      <c r="AH296">
        <v>0</v>
      </c>
      <c r="AI296" s="2">
        <v>45308</v>
      </c>
      <c r="AJ296" t="s">
        <v>64</v>
      </c>
      <c r="AK296" t="s">
        <v>64</v>
      </c>
      <c r="AL296" t="s">
        <v>3478</v>
      </c>
      <c r="AM296" t="s">
        <v>3474</v>
      </c>
      <c r="AN296" s="3">
        <v>117.81</v>
      </c>
      <c r="AO296" t="s">
        <v>3476</v>
      </c>
      <c r="AP296" t="s">
        <v>64</v>
      </c>
      <c r="AQ296" t="s">
        <v>3477</v>
      </c>
      <c r="AR296">
        <v>1158</v>
      </c>
      <c r="AS296" t="s">
        <v>66</v>
      </c>
    </row>
    <row r="297" spans="1:45" ht="16" x14ac:dyDescent="0.2">
      <c r="A297">
        <v>2876</v>
      </c>
      <c r="B297">
        <v>2876</v>
      </c>
      <c r="C297" s="2">
        <v>45313</v>
      </c>
      <c r="D297" t="s">
        <v>1761</v>
      </c>
      <c r="E297" t="s">
        <v>2032</v>
      </c>
      <c r="F297" s="3">
        <v>22.17</v>
      </c>
      <c r="G297" t="s">
        <v>47</v>
      </c>
      <c r="H297" s="3">
        <v>0</v>
      </c>
      <c r="I297" t="s">
        <v>48</v>
      </c>
      <c r="J297">
        <v>2720</v>
      </c>
      <c r="K297" t="s">
        <v>49</v>
      </c>
      <c r="L297" t="s">
        <v>50</v>
      </c>
      <c r="M297" t="s">
        <v>51</v>
      </c>
      <c r="N297">
        <v>942</v>
      </c>
      <c r="O297" t="s">
        <v>52</v>
      </c>
      <c r="P297" t="s">
        <v>53</v>
      </c>
      <c r="T297" t="s">
        <v>3485</v>
      </c>
      <c r="U297" t="s">
        <v>3486</v>
      </c>
      <c r="V297" t="s">
        <v>2422</v>
      </c>
      <c r="W297" t="s">
        <v>56</v>
      </c>
      <c r="X297" t="s">
        <v>3487</v>
      </c>
      <c r="Y297" t="s">
        <v>2036</v>
      </c>
      <c r="Z297" s="3">
        <v>19</v>
      </c>
      <c r="AA297" t="s">
        <v>3488</v>
      </c>
      <c r="AB297" t="s">
        <v>3489</v>
      </c>
      <c r="AC297" t="s">
        <v>61</v>
      </c>
      <c r="AD297" t="s">
        <v>61</v>
      </c>
      <c r="AE297" t="s">
        <v>3490</v>
      </c>
      <c r="AF297" t="s">
        <v>63</v>
      </c>
      <c r="AH297">
        <v>0</v>
      </c>
      <c r="AI297" s="2">
        <v>45313</v>
      </c>
      <c r="AJ297" t="s">
        <v>64</v>
      </c>
      <c r="AK297" t="s">
        <v>64</v>
      </c>
      <c r="AL297" t="s">
        <v>3491</v>
      </c>
      <c r="AM297" t="s">
        <v>3486</v>
      </c>
      <c r="AN297" s="3">
        <v>22.17</v>
      </c>
      <c r="AO297" t="s">
        <v>3489</v>
      </c>
      <c r="AP297" t="s">
        <v>64</v>
      </c>
      <c r="AQ297" t="s">
        <v>3490</v>
      </c>
      <c r="AR297">
        <v>1182</v>
      </c>
      <c r="AS297" t="s">
        <v>66</v>
      </c>
    </row>
    <row r="298" spans="1:45" ht="16" x14ac:dyDescent="0.2">
      <c r="A298">
        <v>2849</v>
      </c>
      <c r="B298">
        <v>2849</v>
      </c>
      <c r="C298" s="2">
        <v>45313.041666666657</v>
      </c>
      <c r="D298" t="s">
        <v>1538</v>
      </c>
      <c r="E298" t="s">
        <v>3492</v>
      </c>
      <c r="F298" s="3">
        <v>55800</v>
      </c>
      <c r="G298" t="s">
        <v>47</v>
      </c>
      <c r="H298" s="3">
        <v>0</v>
      </c>
      <c r="I298" t="s">
        <v>104</v>
      </c>
      <c r="J298">
        <v>940</v>
      </c>
      <c r="K298" t="s">
        <v>52</v>
      </c>
      <c r="L298" t="s">
        <v>53</v>
      </c>
      <c r="N298">
        <v>3200</v>
      </c>
      <c r="O298" t="s">
        <v>49</v>
      </c>
      <c r="P298" t="s">
        <v>105</v>
      </c>
      <c r="Q298" t="s">
        <v>106</v>
      </c>
      <c r="T298" t="s">
        <v>3493</v>
      </c>
      <c r="U298" t="s">
        <v>3494</v>
      </c>
      <c r="V298" t="s">
        <v>2365</v>
      </c>
      <c r="W298" t="s">
        <v>56</v>
      </c>
      <c r="X298" t="s">
        <v>3495</v>
      </c>
      <c r="Y298" t="s">
        <v>446</v>
      </c>
      <c r="Z298" s="3">
        <v>0</v>
      </c>
      <c r="AA298" t="s">
        <v>3496</v>
      </c>
      <c r="AB298" t="s">
        <v>3497</v>
      </c>
      <c r="AC298" t="s">
        <v>61</v>
      </c>
      <c r="AD298" t="s">
        <v>61</v>
      </c>
      <c r="AE298" t="s">
        <v>3498</v>
      </c>
      <c r="AF298" t="s">
        <v>63</v>
      </c>
      <c r="AH298">
        <v>0</v>
      </c>
      <c r="AI298" s="2">
        <v>45313</v>
      </c>
      <c r="AJ298" t="s">
        <v>64</v>
      </c>
      <c r="AK298" t="s">
        <v>64</v>
      </c>
      <c r="AL298" t="s">
        <v>3499</v>
      </c>
      <c r="AM298" t="s">
        <v>3494</v>
      </c>
      <c r="AN298" s="3">
        <v>55800</v>
      </c>
      <c r="AO298" t="s">
        <v>3497</v>
      </c>
      <c r="AP298" t="s">
        <v>64</v>
      </c>
      <c r="AQ298" t="s">
        <v>3498</v>
      </c>
      <c r="AR298">
        <v>1162</v>
      </c>
      <c r="AS298" t="s">
        <v>66</v>
      </c>
    </row>
    <row r="299" spans="1:45" ht="16" x14ac:dyDescent="0.2">
      <c r="A299">
        <v>2887</v>
      </c>
      <c r="B299">
        <v>2887</v>
      </c>
      <c r="C299" s="2">
        <v>45314</v>
      </c>
      <c r="D299" t="s">
        <v>1761</v>
      </c>
      <c r="E299" t="s">
        <v>3503</v>
      </c>
      <c r="F299" s="3">
        <v>4.99</v>
      </c>
      <c r="G299" t="s">
        <v>47</v>
      </c>
      <c r="H299" s="3">
        <v>0</v>
      </c>
      <c r="I299" t="s">
        <v>48</v>
      </c>
      <c r="J299">
        <v>2720</v>
      </c>
      <c r="K299" t="s">
        <v>49</v>
      </c>
      <c r="L299" t="s">
        <v>50</v>
      </c>
      <c r="M299" t="s">
        <v>51</v>
      </c>
      <c r="N299">
        <v>942</v>
      </c>
      <c r="O299" t="s">
        <v>52</v>
      </c>
      <c r="P299" t="s">
        <v>53</v>
      </c>
      <c r="T299" t="s">
        <v>1043</v>
      </c>
      <c r="U299" t="s">
        <v>3504</v>
      </c>
      <c r="V299" t="s">
        <v>2474</v>
      </c>
      <c r="W299" t="s">
        <v>56</v>
      </c>
      <c r="X299" t="s">
        <v>3505</v>
      </c>
      <c r="Y299" t="s">
        <v>953</v>
      </c>
      <c r="Z299" s="3">
        <v>19</v>
      </c>
      <c r="AA299" t="s">
        <v>1046</v>
      </c>
      <c r="AB299" t="s">
        <v>3506</v>
      </c>
      <c r="AC299" t="s">
        <v>61</v>
      </c>
      <c r="AD299" t="s">
        <v>61</v>
      </c>
      <c r="AE299" t="s">
        <v>3507</v>
      </c>
      <c r="AF299" t="s">
        <v>63</v>
      </c>
      <c r="AH299">
        <v>0</v>
      </c>
      <c r="AI299" s="2">
        <v>45314</v>
      </c>
      <c r="AJ299" t="s">
        <v>64</v>
      </c>
      <c r="AK299" t="s">
        <v>64</v>
      </c>
      <c r="AL299" t="s">
        <v>3508</v>
      </c>
      <c r="AM299" t="s">
        <v>3504</v>
      </c>
      <c r="AN299" s="3">
        <v>4.99</v>
      </c>
      <c r="AO299" t="s">
        <v>3506</v>
      </c>
      <c r="AP299" t="s">
        <v>64</v>
      </c>
      <c r="AQ299" t="s">
        <v>3507</v>
      </c>
      <c r="AR299">
        <v>1184</v>
      </c>
      <c r="AS299" t="s">
        <v>66</v>
      </c>
    </row>
    <row r="300" spans="1:45" ht="16" x14ac:dyDescent="0.2">
      <c r="A300">
        <v>2847</v>
      </c>
      <c r="B300">
        <v>2847</v>
      </c>
      <c r="C300" s="2">
        <v>45314.041666666657</v>
      </c>
      <c r="D300" t="s">
        <v>1814</v>
      </c>
      <c r="E300" t="s">
        <v>3509</v>
      </c>
      <c r="F300" s="3">
        <v>691.7</v>
      </c>
      <c r="G300" t="s">
        <v>47</v>
      </c>
      <c r="H300" s="3">
        <v>0</v>
      </c>
      <c r="I300" t="s">
        <v>48</v>
      </c>
      <c r="J300">
        <v>2722</v>
      </c>
      <c r="K300" t="s">
        <v>49</v>
      </c>
      <c r="L300" t="s">
        <v>50</v>
      </c>
      <c r="M300" t="s">
        <v>51</v>
      </c>
      <c r="N300">
        <v>940</v>
      </c>
      <c r="O300" t="s">
        <v>52</v>
      </c>
      <c r="P300" t="s">
        <v>53</v>
      </c>
      <c r="T300" t="s">
        <v>3365</v>
      </c>
      <c r="U300" t="s">
        <v>3510</v>
      </c>
      <c r="V300" t="s">
        <v>2349</v>
      </c>
      <c r="W300" t="s">
        <v>56</v>
      </c>
      <c r="X300" t="s">
        <v>3511</v>
      </c>
      <c r="Y300" t="s">
        <v>3368</v>
      </c>
      <c r="Z300" s="3">
        <v>0</v>
      </c>
      <c r="AA300" t="s">
        <v>3369</v>
      </c>
      <c r="AB300" t="s">
        <v>3445</v>
      </c>
      <c r="AC300" t="s">
        <v>61</v>
      </c>
      <c r="AD300" t="s">
        <v>61</v>
      </c>
      <c r="AE300" t="s">
        <v>3512</v>
      </c>
      <c r="AF300" t="s">
        <v>63</v>
      </c>
      <c r="AH300">
        <v>0</v>
      </c>
      <c r="AI300" s="2">
        <v>45314</v>
      </c>
      <c r="AJ300" t="s">
        <v>64</v>
      </c>
      <c r="AK300" t="s">
        <v>64</v>
      </c>
      <c r="AL300" t="s">
        <v>3513</v>
      </c>
      <c r="AM300" t="s">
        <v>3510</v>
      </c>
      <c r="AN300" s="3">
        <v>691.7</v>
      </c>
      <c r="AO300" t="s">
        <v>3445</v>
      </c>
      <c r="AP300" t="s">
        <v>64</v>
      </c>
      <c r="AQ300" t="s">
        <v>3512</v>
      </c>
      <c r="AR300">
        <v>1164</v>
      </c>
      <c r="AS300" t="s">
        <v>66</v>
      </c>
    </row>
    <row r="301" spans="1:45" ht="16" x14ac:dyDescent="0.2">
      <c r="A301">
        <v>2848</v>
      </c>
      <c r="B301">
        <v>2848</v>
      </c>
      <c r="C301" s="2">
        <v>45314.041666666657</v>
      </c>
      <c r="D301" t="s">
        <v>1748</v>
      </c>
      <c r="E301" t="s">
        <v>3514</v>
      </c>
      <c r="F301" s="3">
        <v>9.5</v>
      </c>
      <c r="G301" t="s">
        <v>47</v>
      </c>
      <c r="H301" s="3">
        <v>0</v>
      </c>
      <c r="I301" t="s">
        <v>48</v>
      </c>
      <c r="J301">
        <v>2705</v>
      </c>
      <c r="K301" t="s">
        <v>49</v>
      </c>
      <c r="L301" t="s">
        <v>50</v>
      </c>
      <c r="M301" t="s">
        <v>51</v>
      </c>
      <c r="N301">
        <v>940</v>
      </c>
      <c r="O301" t="s">
        <v>52</v>
      </c>
      <c r="P301" t="s">
        <v>53</v>
      </c>
      <c r="T301" t="s">
        <v>3365</v>
      </c>
      <c r="U301" t="s">
        <v>3510</v>
      </c>
      <c r="V301" t="s">
        <v>2349</v>
      </c>
      <c r="W301" t="s">
        <v>56</v>
      </c>
      <c r="X301" t="s">
        <v>3511</v>
      </c>
      <c r="Y301" t="s">
        <v>3368</v>
      </c>
      <c r="Z301" s="3">
        <v>0</v>
      </c>
      <c r="AA301" t="s">
        <v>3369</v>
      </c>
      <c r="AB301" t="s">
        <v>3445</v>
      </c>
      <c r="AC301" t="s">
        <v>61</v>
      </c>
      <c r="AD301" t="s">
        <v>61</v>
      </c>
      <c r="AE301" t="s">
        <v>3512</v>
      </c>
      <c r="AF301" t="s">
        <v>63</v>
      </c>
      <c r="AH301">
        <v>0</v>
      </c>
      <c r="AI301" s="2">
        <v>45314</v>
      </c>
      <c r="AJ301" t="s">
        <v>64</v>
      </c>
      <c r="AK301" t="s">
        <v>64</v>
      </c>
      <c r="AL301" t="s">
        <v>3513</v>
      </c>
      <c r="AM301" t="s">
        <v>3510</v>
      </c>
      <c r="AN301" s="3">
        <v>691.7</v>
      </c>
      <c r="AO301" t="s">
        <v>3445</v>
      </c>
      <c r="AP301" t="s">
        <v>64</v>
      </c>
      <c r="AQ301" t="s">
        <v>3512</v>
      </c>
      <c r="AR301">
        <v>1164</v>
      </c>
      <c r="AS301" t="s">
        <v>66</v>
      </c>
    </row>
    <row r="302" spans="1:45" ht="16" x14ac:dyDescent="0.2">
      <c r="A302">
        <v>2846</v>
      </c>
      <c r="B302">
        <v>2846</v>
      </c>
      <c r="C302" s="2">
        <v>45314.041666666657</v>
      </c>
      <c r="D302" t="s">
        <v>1814</v>
      </c>
      <c r="E302" t="s">
        <v>2057</v>
      </c>
      <c r="F302" s="3">
        <v>22.02</v>
      </c>
      <c r="G302" t="s">
        <v>47</v>
      </c>
      <c r="H302" s="3">
        <v>0</v>
      </c>
      <c r="I302" t="s">
        <v>48</v>
      </c>
      <c r="J302">
        <v>2710</v>
      </c>
      <c r="K302" t="s">
        <v>49</v>
      </c>
      <c r="L302" t="s">
        <v>50</v>
      </c>
      <c r="M302" t="s">
        <v>51</v>
      </c>
      <c r="N302">
        <v>940</v>
      </c>
      <c r="O302" t="s">
        <v>52</v>
      </c>
      <c r="P302" t="s">
        <v>53</v>
      </c>
      <c r="T302" t="s">
        <v>2556</v>
      </c>
      <c r="U302" t="s">
        <v>3515</v>
      </c>
      <c r="V302" t="s">
        <v>2370</v>
      </c>
      <c r="W302" t="s">
        <v>56</v>
      </c>
      <c r="X302" t="s">
        <v>3516</v>
      </c>
      <c r="Y302" t="s">
        <v>2061</v>
      </c>
      <c r="Z302" s="3">
        <v>19</v>
      </c>
      <c r="AA302" t="s">
        <v>2559</v>
      </c>
      <c r="AB302" t="s">
        <v>3506</v>
      </c>
      <c r="AC302" t="s">
        <v>61</v>
      </c>
      <c r="AD302" t="s">
        <v>61</v>
      </c>
      <c r="AE302" t="s">
        <v>3517</v>
      </c>
      <c r="AF302" t="s">
        <v>63</v>
      </c>
      <c r="AH302">
        <v>0</v>
      </c>
      <c r="AI302" s="2">
        <v>45314</v>
      </c>
      <c r="AJ302" t="s">
        <v>64</v>
      </c>
      <c r="AK302" t="s">
        <v>64</v>
      </c>
      <c r="AL302" t="s">
        <v>3518</v>
      </c>
      <c r="AM302" t="s">
        <v>3515</v>
      </c>
      <c r="AN302" s="3">
        <v>22.02</v>
      </c>
      <c r="AO302" t="s">
        <v>3506</v>
      </c>
      <c r="AP302" t="s">
        <v>64</v>
      </c>
      <c r="AQ302" t="s">
        <v>3517</v>
      </c>
      <c r="AR302">
        <v>1163</v>
      </c>
      <c r="AS302" t="s">
        <v>66</v>
      </c>
    </row>
    <row r="303" spans="1:45" ht="16" x14ac:dyDescent="0.2">
      <c r="A303">
        <v>2860</v>
      </c>
      <c r="B303">
        <v>2860</v>
      </c>
      <c r="C303" s="2">
        <v>45315.560532407413</v>
      </c>
      <c r="D303" t="s">
        <v>1748</v>
      </c>
      <c r="E303" t="s">
        <v>383</v>
      </c>
      <c r="F303" s="3">
        <v>3.7</v>
      </c>
      <c r="G303" t="s">
        <v>47</v>
      </c>
      <c r="H303" s="3">
        <v>0</v>
      </c>
      <c r="I303" t="s">
        <v>48</v>
      </c>
      <c r="J303">
        <v>2702</v>
      </c>
      <c r="K303" t="s">
        <v>49</v>
      </c>
      <c r="L303" t="s">
        <v>50</v>
      </c>
      <c r="M303" t="s">
        <v>51</v>
      </c>
      <c r="N303">
        <v>941</v>
      </c>
      <c r="O303" t="s">
        <v>52</v>
      </c>
      <c r="P303" t="s">
        <v>53</v>
      </c>
      <c r="T303" t="s">
        <v>1878</v>
      </c>
      <c r="U303" t="s">
        <v>3525</v>
      </c>
      <c r="Z303" s="3"/>
      <c r="AF303" t="s">
        <v>63</v>
      </c>
      <c r="AH303">
        <v>0</v>
      </c>
      <c r="AI303" s="2">
        <v>45315</v>
      </c>
      <c r="AJ303" t="s">
        <v>64</v>
      </c>
      <c r="AK303" t="s">
        <v>64</v>
      </c>
      <c r="AL303" t="s">
        <v>3526</v>
      </c>
      <c r="AM303" t="s">
        <v>3525</v>
      </c>
      <c r="AN303" s="3"/>
      <c r="AP303" t="s">
        <v>64</v>
      </c>
      <c r="AR303">
        <v>1167</v>
      </c>
      <c r="AS303" t="s">
        <v>66</v>
      </c>
    </row>
    <row r="304" spans="1:45" ht="16" x14ac:dyDescent="0.2">
      <c r="A304">
        <v>3040</v>
      </c>
      <c r="B304">
        <v>3040</v>
      </c>
      <c r="C304" s="2">
        <v>45316.041666666657</v>
      </c>
      <c r="D304" t="s">
        <v>3050</v>
      </c>
      <c r="E304" t="s">
        <v>3527</v>
      </c>
      <c r="F304" s="3">
        <v>609.02</v>
      </c>
      <c r="G304" t="s">
        <v>47</v>
      </c>
      <c r="H304" s="3">
        <v>0</v>
      </c>
      <c r="I304" t="s">
        <v>48</v>
      </c>
      <c r="J304">
        <v>2722</v>
      </c>
      <c r="K304" t="s">
        <v>49</v>
      </c>
      <c r="L304" t="s">
        <v>50</v>
      </c>
      <c r="M304" t="s">
        <v>51</v>
      </c>
      <c r="N304">
        <v>940</v>
      </c>
      <c r="O304" t="s">
        <v>52</v>
      </c>
      <c r="P304" t="s">
        <v>53</v>
      </c>
      <c r="T304" t="s">
        <v>3528</v>
      </c>
      <c r="U304" t="s">
        <v>3529</v>
      </c>
      <c r="V304" t="s">
        <v>2391</v>
      </c>
      <c r="W304" t="s">
        <v>56</v>
      </c>
      <c r="X304" t="s">
        <v>3137</v>
      </c>
      <c r="Y304" t="s">
        <v>3055</v>
      </c>
      <c r="Z304" s="3">
        <v>0</v>
      </c>
      <c r="AA304" t="s">
        <v>3530</v>
      </c>
      <c r="AB304" t="s">
        <v>3370</v>
      </c>
      <c r="AC304" t="s">
        <v>61</v>
      </c>
      <c r="AD304" t="s">
        <v>61</v>
      </c>
      <c r="AE304" t="s">
        <v>3531</v>
      </c>
      <c r="AF304" t="s">
        <v>63</v>
      </c>
      <c r="AH304">
        <v>0</v>
      </c>
      <c r="AI304" s="2">
        <v>45316</v>
      </c>
      <c r="AJ304" t="s">
        <v>64</v>
      </c>
      <c r="AK304" t="s">
        <v>64</v>
      </c>
      <c r="AL304" t="s">
        <v>3532</v>
      </c>
      <c r="AM304" t="s">
        <v>3529</v>
      </c>
      <c r="AN304" s="3">
        <v>609.02</v>
      </c>
      <c r="AO304" t="s">
        <v>3370</v>
      </c>
      <c r="AP304" t="s">
        <v>64</v>
      </c>
      <c r="AQ304" t="s">
        <v>3531</v>
      </c>
      <c r="AR304">
        <v>1169</v>
      </c>
      <c r="AS304" t="s">
        <v>66</v>
      </c>
    </row>
    <row r="305" spans="1:45" ht="16" x14ac:dyDescent="0.2">
      <c r="A305">
        <v>3041</v>
      </c>
      <c r="B305">
        <v>3041</v>
      </c>
      <c r="C305" s="2">
        <v>45316.041666666657</v>
      </c>
      <c r="D305" t="s">
        <v>2220</v>
      </c>
      <c r="E305" t="s">
        <v>3533</v>
      </c>
      <c r="F305" s="3">
        <v>34</v>
      </c>
      <c r="G305" t="s">
        <v>47</v>
      </c>
      <c r="H305" s="3">
        <v>0</v>
      </c>
      <c r="I305" t="s">
        <v>48</v>
      </c>
      <c r="J305">
        <v>2705</v>
      </c>
      <c r="K305" t="s">
        <v>49</v>
      </c>
      <c r="L305" t="s">
        <v>50</v>
      </c>
      <c r="M305" t="s">
        <v>51</v>
      </c>
      <c r="N305">
        <v>940</v>
      </c>
      <c r="O305" t="s">
        <v>52</v>
      </c>
      <c r="P305" t="s">
        <v>53</v>
      </c>
      <c r="T305" t="s">
        <v>3528</v>
      </c>
      <c r="U305" t="s">
        <v>3529</v>
      </c>
      <c r="V305" t="s">
        <v>2391</v>
      </c>
      <c r="W305" t="s">
        <v>56</v>
      </c>
      <c r="X305" t="s">
        <v>3137</v>
      </c>
      <c r="Y305" t="s">
        <v>3055</v>
      </c>
      <c r="Z305" s="3">
        <v>0</v>
      </c>
      <c r="AA305" t="s">
        <v>3530</v>
      </c>
      <c r="AB305" t="s">
        <v>3370</v>
      </c>
      <c r="AC305" t="s">
        <v>61</v>
      </c>
      <c r="AD305" t="s">
        <v>61</v>
      </c>
      <c r="AE305" t="s">
        <v>3531</v>
      </c>
      <c r="AF305" t="s">
        <v>63</v>
      </c>
      <c r="AH305">
        <v>0</v>
      </c>
      <c r="AI305" s="2">
        <v>45316</v>
      </c>
      <c r="AJ305" t="s">
        <v>64</v>
      </c>
      <c r="AK305" t="s">
        <v>64</v>
      </c>
      <c r="AL305" t="s">
        <v>3532</v>
      </c>
      <c r="AM305" t="s">
        <v>3529</v>
      </c>
      <c r="AN305" s="3">
        <v>609.02</v>
      </c>
      <c r="AO305" t="s">
        <v>3370</v>
      </c>
      <c r="AP305" t="s">
        <v>64</v>
      </c>
      <c r="AQ305" t="s">
        <v>3531</v>
      </c>
      <c r="AR305">
        <v>1169</v>
      </c>
      <c r="AS305" t="s">
        <v>66</v>
      </c>
    </row>
    <row r="306" spans="1:45" ht="16" x14ac:dyDescent="0.2">
      <c r="A306">
        <v>4144</v>
      </c>
      <c r="B306">
        <v>4144</v>
      </c>
      <c r="C306" s="2">
        <v>45316.041666666657</v>
      </c>
      <c r="D306" t="s">
        <v>1761</v>
      </c>
      <c r="E306" t="s">
        <v>3534</v>
      </c>
      <c r="F306" s="3">
        <v>508.08</v>
      </c>
      <c r="G306" t="s">
        <v>47</v>
      </c>
      <c r="H306" s="3">
        <v>0</v>
      </c>
      <c r="I306" t="s">
        <v>48</v>
      </c>
      <c r="J306">
        <v>2722</v>
      </c>
      <c r="K306" t="s">
        <v>49</v>
      </c>
      <c r="L306" t="s">
        <v>50</v>
      </c>
      <c r="M306" t="s">
        <v>51</v>
      </c>
      <c r="N306">
        <v>940</v>
      </c>
      <c r="O306" t="s">
        <v>52</v>
      </c>
      <c r="P306" t="s">
        <v>53</v>
      </c>
      <c r="T306" t="s">
        <v>3535</v>
      </c>
      <c r="U306" t="s">
        <v>3536</v>
      </c>
      <c r="V306" t="s">
        <v>2386</v>
      </c>
      <c r="W306" t="s">
        <v>56</v>
      </c>
      <c r="X306" t="s">
        <v>3537</v>
      </c>
      <c r="Y306" t="s">
        <v>2668</v>
      </c>
      <c r="Z306" s="3">
        <v>19</v>
      </c>
      <c r="AA306" t="s">
        <v>3538</v>
      </c>
      <c r="AB306" t="s">
        <v>3361</v>
      </c>
      <c r="AC306" t="s">
        <v>61</v>
      </c>
      <c r="AD306" t="s">
        <v>61</v>
      </c>
      <c r="AE306" t="s">
        <v>3539</v>
      </c>
      <c r="AF306" t="s">
        <v>63</v>
      </c>
      <c r="AH306">
        <v>0</v>
      </c>
      <c r="AI306" s="2">
        <v>45316</v>
      </c>
      <c r="AJ306" t="s">
        <v>64</v>
      </c>
      <c r="AK306" t="s">
        <v>64</v>
      </c>
      <c r="AL306" t="s">
        <v>3540</v>
      </c>
      <c r="AM306" t="s">
        <v>3536</v>
      </c>
      <c r="AN306" s="3">
        <v>51.15</v>
      </c>
      <c r="AO306" t="s">
        <v>3361</v>
      </c>
      <c r="AP306" t="s">
        <v>64</v>
      </c>
      <c r="AQ306" t="s">
        <v>3539</v>
      </c>
      <c r="AR306">
        <v>1168</v>
      </c>
      <c r="AS306" t="s">
        <v>66</v>
      </c>
    </row>
    <row r="307" spans="1:45" ht="16" x14ac:dyDescent="0.2">
      <c r="A307">
        <v>4145</v>
      </c>
      <c r="B307">
        <v>4145</v>
      </c>
      <c r="C307" s="2">
        <v>45316.041666666657</v>
      </c>
      <c r="D307" t="s">
        <v>1748</v>
      </c>
      <c r="E307" t="s">
        <v>3541</v>
      </c>
      <c r="F307" s="3">
        <v>42.5</v>
      </c>
      <c r="G307" t="s">
        <v>47</v>
      </c>
      <c r="H307" s="3">
        <v>0</v>
      </c>
      <c r="I307" t="s">
        <v>48</v>
      </c>
      <c r="J307">
        <v>2705</v>
      </c>
      <c r="K307" t="s">
        <v>49</v>
      </c>
      <c r="L307" t="s">
        <v>50</v>
      </c>
      <c r="M307" t="s">
        <v>51</v>
      </c>
      <c r="N307">
        <v>940</v>
      </c>
      <c r="O307" t="s">
        <v>52</v>
      </c>
      <c r="P307" t="s">
        <v>53</v>
      </c>
      <c r="T307" t="s">
        <v>3535</v>
      </c>
      <c r="U307" t="s">
        <v>3536</v>
      </c>
      <c r="V307" t="s">
        <v>2386</v>
      </c>
      <c r="W307" t="s">
        <v>56</v>
      </c>
      <c r="X307" t="s">
        <v>3537</v>
      </c>
      <c r="Y307" t="s">
        <v>2668</v>
      </c>
      <c r="Z307" s="3">
        <v>19</v>
      </c>
      <c r="AA307" t="s">
        <v>3538</v>
      </c>
      <c r="AB307" t="s">
        <v>3361</v>
      </c>
      <c r="AC307" t="s">
        <v>61</v>
      </c>
      <c r="AD307" t="s">
        <v>61</v>
      </c>
      <c r="AE307" t="s">
        <v>3539</v>
      </c>
      <c r="AF307" t="s">
        <v>63</v>
      </c>
      <c r="AH307">
        <v>0</v>
      </c>
      <c r="AI307" s="2">
        <v>45316</v>
      </c>
      <c r="AJ307" t="s">
        <v>64</v>
      </c>
      <c r="AK307" t="s">
        <v>64</v>
      </c>
      <c r="AL307" t="s">
        <v>3540</v>
      </c>
      <c r="AM307" t="s">
        <v>3536</v>
      </c>
      <c r="AN307" s="3">
        <v>51.15</v>
      </c>
      <c r="AO307" t="s">
        <v>3361</v>
      </c>
      <c r="AP307" t="s">
        <v>64</v>
      </c>
      <c r="AQ307" t="s">
        <v>3539</v>
      </c>
      <c r="AR307">
        <v>1168</v>
      </c>
      <c r="AS307" t="s">
        <v>66</v>
      </c>
    </row>
    <row r="308" spans="1:45" ht="16" x14ac:dyDescent="0.2">
      <c r="A308">
        <v>2889</v>
      </c>
      <c r="B308">
        <v>2889</v>
      </c>
      <c r="C308" s="2">
        <v>45320.041666666657</v>
      </c>
      <c r="D308" t="s">
        <v>1782</v>
      </c>
      <c r="E308" t="s">
        <v>3551</v>
      </c>
      <c r="F308" s="3">
        <v>36</v>
      </c>
      <c r="G308" t="s">
        <v>47</v>
      </c>
      <c r="H308" s="3">
        <v>0</v>
      </c>
      <c r="I308" t="s">
        <v>48</v>
      </c>
      <c r="J308">
        <v>2900</v>
      </c>
      <c r="K308" t="s">
        <v>49</v>
      </c>
      <c r="L308" t="s">
        <v>50</v>
      </c>
      <c r="M308" t="s">
        <v>51</v>
      </c>
      <c r="N308">
        <v>940</v>
      </c>
      <c r="O308" t="s">
        <v>52</v>
      </c>
      <c r="P308" t="s">
        <v>53</v>
      </c>
      <c r="T308" t="s">
        <v>3548</v>
      </c>
      <c r="U308" t="s">
        <v>3549</v>
      </c>
      <c r="Z308" s="3"/>
      <c r="AF308" t="s">
        <v>63</v>
      </c>
      <c r="AH308">
        <v>0</v>
      </c>
      <c r="AI308" s="2">
        <v>45320</v>
      </c>
      <c r="AJ308" t="s">
        <v>64</v>
      </c>
      <c r="AK308" t="s">
        <v>64</v>
      </c>
      <c r="AL308" t="s">
        <v>3550</v>
      </c>
      <c r="AM308" t="s">
        <v>3549</v>
      </c>
      <c r="AN308" s="3"/>
      <c r="AP308" t="s">
        <v>64</v>
      </c>
      <c r="AR308">
        <v>1173</v>
      </c>
      <c r="AS308" t="s">
        <v>66</v>
      </c>
    </row>
    <row r="309" spans="1:45" ht="16" x14ac:dyDescent="0.2">
      <c r="A309">
        <v>4197</v>
      </c>
      <c r="B309">
        <v>4197</v>
      </c>
      <c r="C309" s="2">
        <v>45320.041666666657</v>
      </c>
      <c r="D309" t="s">
        <v>2220</v>
      </c>
      <c r="E309" t="s">
        <v>3564</v>
      </c>
      <c r="F309" s="3">
        <v>65</v>
      </c>
      <c r="G309" t="s">
        <v>47</v>
      </c>
      <c r="H309" s="3">
        <v>0</v>
      </c>
      <c r="I309" t="s">
        <v>48</v>
      </c>
      <c r="J309">
        <v>2900</v>
      </c>
      <c r="K309" t="s">
        <v>49</v>
      </c>
      <c r="L309" t="s">
        <v>50</v>
      </c>
      <c r="M309" t="s">
        <v>51</v>
      </c>
      <c r="N309">
        <v>940</v>
      </c>
      <c r="O309" t="s">
        <v>52</v>
      </c>
      <c r="P309" t="s">
        <v>53</v>
      </c>
      <c r="T309" t="s">
        <v>3558</v>
      </c>
      <c r="U309" t="s">
        <v>3559</v>
      </c>
      <c r="V309" t="s">
        <v>3521</v>
      </c>
      <c r="W309" t="s">
        <v>56</v>
      </c>
      <c r="X309" t="s">
        <v>3560</v>
      </c>
      <c r="Y309" t="s">
        <v>221</v>
      </c>
      <c r="Z309" s="3">
        <v>0</v>
      </c>
      <c r="AA309" t="s">
        <v>431</v>
      </c>
      <c r="AB309" t="s">
        <v>3561</v>
      </c>
      <c r="AC309" t="s">
        <v>61</v>
      </c>
      <c r="AD309" t="s">
        <v>61</v>
      </c>
      <c r="AE309" t="s">
        <v>3562</v>
      </c>
      <c r="AF309" t="s">
        <v>63</v>
      </c>
      <c r="AH309">
        <v>0</v>
      </c>
      <c r="AI309" s="2">
        <v>45320</v>
      </c>
      <c r="AJ309" t="s">
        <v>64</v>
      </c>
      <c r="AK309" t="s">
        <v>64</v>
      </c>
      <c r="AL309" t="s">
        <v>3563</v>
      </c>
      <c r="AM309" t="s">
        <v>3559</v>
      </c>
      <c r="AN309" s="3">
        <v>65</v>
      </c>
      <c r="AO309" t="s">
        <v>3561</v>
      </c>
      <c r="AP309" t="s">
        <v>64</v>
      </c>
      <c r="AQ309" t="s">
        <v>3562</v>
      </c>
      <c r="AR309">
        <v>1174</v>
      </c>
      <c r="AS309" t="s">
        <v>66</v>
      </c>
    </row>
    <row r="310" spans="1:45" ht="16" x14ac:dyDescent="0.2">
      <c r="A310">
        <v>3314</v>
      </c>
      <c r="B310">
        <v>3314</v>
      </c>
      <c r="C310" s="2">
        <v>45322</v>
      </c>
      <c r="D310" t="s">
        <v>1934</v>
      </c>
      <c r="E310" t="s">
        <v>206</v>
      </c>
      <c r="F310" s="3">
        <v>2957.87</v>
      </c>
      <c r="G310" t="s">
        <v>47</v>
      </c>
      <c r="H310" s="3">
        <v>0</v>
      </c>
      <c r="I310" t="s">
        <v>104</v>
      </c>
      <c r="J310">
        <v>2551</v>
      </c>
      <c r="K310" t="s">
        <v>49</v>
      </c>
      <c r="L310" t="s">
        <v>50</v>
      </c>
      <c r="M310" t="s">
        <v>51</v>
      </c>
      <c r="N310">
        <v>1730</v>
      </c>
      <c r="O310" t="s">
        <v>52</v>
      </c>
      <c r="P310" t="s">
        <v>203</v>
      </c>
      <c r="T310" t="s">
        <v>64</v>
      </c>
      <c r="Z310" s="3"/>
      <c r="AF310" t="s">
        <v>63</v>
      </c>
      <c r="AH310">
        <v>0</v>
      </c>
      <c r="AI310" s="2">
        <v>45322</v>
      </c>
      <c r="AJ310" t="s">
        <v>64</v>
      </c>
      <c r="AK310" t="s">
        <v>64</v>
      </c>
      <c r="AL310" t="s">
        <v>64</v>
      </c>
      <c r="AN310" s="3"/>
      <c r="AP310" t="s">
        <v>64</v>
      </c>
      <c r="AR310" t="s">
        <v>64</v>
      </c>
      <c r="AS310" t="s">
        <v>66</v>
      </c>
    </row>
    <row r="311" spans="1:45" ht="16" x14ac:dyDescent="0.2">
      <c r="A311">
        <v>3315</v>
      </c>
      <c r="B311">
        <v>3315</v>
      </c>
      <c r="C311" s="2">
        <v>45322</v>
      </c>
      <c r="D311" t="s">
        <v>1935</v>
      </c>
      <c r="E311" t="s">
        <v>206</v>
      </c>
      <c r="F311" s="3">
        <v>2268.59</v>
      </c>
      <c r="G311" t="s">
        <v>47</v>
      </c>
      <c r="H311" s="3">
        <v>0</v>
      </c>
      <c r="I311" t="s">
        <v>104</v>
      </c>
      <c r="J311">
        <v>2551</v>
      </c>
      <c r="K311" t="s">
        <v>49</v>
      </c>
      <c r="L311" t="s">
        <v>50</v>
      </c>
      <c r="M311" t="s">
        <v>51</v>
      </c>
      <c r="N311">
        <v>1730</v>
      </c>
      <c r="O311" t="s">
        <v>52</v>
      </c>
      <c r="P311" t="s">
        <v>203</v>
      </c>
      <c r="T311" t="s">
        <v>64</v>
      </c>
      <c r="Z311" s="3"/>
      <c r="AF311" t="s">
        <v>63</v>
      </c>
      <c r="AH311">
        <v>0</v>
      </c>
      <c r="AI311" s="2">
        <v>45322</v>
      </c>
      <c r="AJ311" t="s">
        <v>64</v>
      </c>
      <c r="AK311" t="s">
        <v>64</v>
      </c>
      <c r="AL311" t="s">
        <v>64</v>
      </c>
      <c r="AN311" s="3"/>
      <c r="AP311" t="s">
        <v>64</v>
      </c>
      <c r="AR311" t="s">
        <v>64</v>
      </c>
      <c r="AS311" t="s">
        <v>66</v>
      </c>
    </row>
    <row r="312" spans="1:45" ht="16" x14ac:dyDescent="0.2">
      <c r="A312">
        <v>3612</v>
      </c>
      <c r="B312">
        <v>3612</v>
      </c>
      <c r="C312" s="2">
        <v>45322</v>
      </c>
      <c r="D312" t="s">
        <v>1936</v>
      </c>
      <c r="E312" t="s">
        <v>2635</v>
      </c>
      <c r="F312" s="3">
        <v>143</v>
      </c>
      <c r="G312" t="s">
        <v>47</v>
      </c>
      <c r="H312" s="3">
        <v>0</v>
      </c>
      <c r="I312" t="s">
        <v>104</v>
      </c>
      <c r="J312">
        <v>2551</v>
      </c>
      <c r="K312" t="s">
        <v>49</v>
      </c>
      <c r="L312" t="s">
        <v>50</v>
      </c>
      <c r="M312" t="s">
        <v>51</v>
      </c>
      <c r="N312">
        <v>1730</v>
      </c>
      <c r="O312" t="s">
        <v>52</v>
      </c>
      <c r="P312" t="s">
        <v>203</v>
      </c>
      <c r="T312" t="s">
        <v>64</v>
      </c>
      <c r="Z312" s="3"/>
      <c r="AF312" t="s">
        <v>63</v>
      </c>
      <c r="AH312">
        <v>0</v>
      </c>
      <c r="AI312" s="2">
        <v>45322</v>
      </c>
      <c r="AJ312" t="s">
        <v>64</v>
      </c>
      <c r="AK312" t="s">
        <v>64</v>
      </c>
      <c r="AL312" t="s">
        <v>64</v>
      </c>
      <c r="AN312" s="3"/>
      <c r="AP312" t="s">
        <v>64</v>
      </c>
      <c r="AR312" t="s">
        <v>64</v>
      </c>
      <c r="AS312" t="s">
        <v>66</v>
      </c>
    </row>
    <row r="313" spans="1:45" ht="16" x14ac:dyDescent="0.2">
      <c r="A313">
        <v>3618</v>
      </c>
      <c r="B313">
        <v>3618</v>
      </c>
      <c r="C313" s="2">
        <v>45322</v>
      </c>
      <c r="D313" t="s">
        <v>1936</v>
      </c>
      <c r="E313" t="s">
        <v>206</v>
      </c>
      <c r="F313" s="3">
        <v>2988.56</v>
      </c>
      <c r="G313" t="s">
        <v>47</v>
      </c>
      <c r="H313" s="3">
        <v>0</v>
      </c>
      <c r="I313" t="s">
        <v>104</v>
      </c>
      <c r="J313">
        <v>2551</v>
      </c>
      <c r="K313" t="s">
        <v>49</v>
      </c>
      <c r="L313" t="s">
        <v>50</v>
      </c>
      <c r="M313" t="s">
        <v>51</v>
      </c>
      <c r="N313">
        <v>1730</v>
      </c>
      <c r="O313" t="s">
        <v>52</v>
      </c>
      <c r="P313" t="s">
        <v>203</v>
      </c>
      <c r="T313" t="s">
        <v>64</v>
      </c>
      <c r="Z313" s="3"/>
      <c r="AF313" t="s">
        <v>63</v>
      </c>
      <c r="AH313">
        <v>0</v>
      </c>
      <c r="AI313" s="2">
        <v>45322</v>
      </c>
      <c r="AJ313" t="s">
        <v>64</v>
      </c>
      <c r="AK313" t="s">
        <v>64</v>
      </c>
      <c r="AL313" t="s">
        <v>64</v>
      </c>
      <c r="AN313" s="3"/>
      <c r="AP313" t="s">
        <v>64</v>
      </c>
      <c r="AR313" t="s">
        <v>64</v>
      </c>
      <c r="AS313" t="s">
        <v>66</v>
      </c>
    </row>
    <row r="314" spans="1:45" ht="16" x14ac:dyDescent="0.2">
      <c r="A314">
        <v>3619</v>
      </c>
      <c r="B314">
        <v>3619</v>
      </c>
      <c r="C314" s="2">
        <v>45322</v>
      </c>
      <c r="D314" t="s">
        <v>1936</v>
      </c>
      <c r="E314" t="s">
        <v>204</v>
      </c>
      <c r="F314" s="3">
        <v>684.38</v>
      </c>
      <c r="G314" t="s">
        <v>47</v>
      </c>
      <c r="H314" s="3">
        <v>0</v>
      </c>
      <c r="I314" t="s">
        <v>104</v>
      </c>
      <c r="J314">
        <v>2555</v>
      </c>
      <c r="K314" t="s">
        <v>49</v>
      </c>
      <c r="L314" t="s">
        <v>50</v>
      </c>
      <c r="M314" t="s">
        <v>51</v>
      </c>
      <c r="N314">
        <v>1730</v>
      </c>
      <c r="O314" t="s">
        <v>52</v>
      </c>
      <c r="P314" t="s">
        <v>203</v>
      </c>
      <c r="T314" t="s">
        <v>64</v>
      </c>
      <c r="Z314" s="3"/>
      <c r="AF314" t="s">
        <v>63</v>
      </c>
      <c r="AH314">
        <v>0</v>
      </c>
      <c r="AI314" s="2">
        <v>45322</v>
      </c>
      <c r="AJ314" t="s">
        <v>64</v>
      </c>
      <c r="AK314" t="s">
        <v>64</v>
      </c>
      <c r="AL314" t="s">
        <v>64</v>
      </c>
      <c r="AN314" s="3"/>
      <c r="AP314" t="s">
        <v>64</v>
      </c>
      <c r="AR314" t="s">
        <v>64</v>
      </c>
      <c r="AS314" t="s">
        <v>66</v>
      </c>
    </row>
    <row r="315" spans="1:45" ht="16" x14ac:dyDescent="0.2">
      <c r="A315">
        <v>3620</v>
      </c>
      <c r="B315">
        <v>3620</v>
      </c>
      <c r="C315" s="2">
        <v>45322</v>
      </c>
      <c r="D315" t="s">
        <v>1935</v>
      </c>
      <c r="E315" t="s">
        <v>204</v>
      </c>
      <c r="F315" s="3">
        <v>502.11</v>
      </c>
      <c r="G315" t="s">
        <v>47</v>
      </c>
      <c r="H315" s="3">
        <v>0</v>
      </c>
      <c r="I315" t="s">
        <v>104</v>
      </c>
      <c r="J315">
        <v>2555</v>
      </c>
      <c r="K315" t="s">
        <v>49</v>
      </c>
      <c r="L315" t="s">
        <v>50</v>
      </c>
      <c r="M315" t="s">
        <v>51</v>
      </c>
      <c r="N315">
        <v>1730</v>
      </c>
      <c r="O315" t="s">
        <v>52</v>
      </c>
      <c r="P315" t="s">
        <v>203</v>
      </c>
      <c r="T315" t="s">
        <v>64</v>
      </c>
      <c r="Z315" s="3"/>
      <c r="AF315" t="s">
        <v>63</v>
      </c>
      <c r="AH315">
        <v>0</v>
      </c>
      <c r="AI315" s="2">
        <v>45322</v>
      </c>
      <c r="AJ315" t="s">
        <v>64</v>
      </c>
      <c r="AK315" t="s">
        <v>64</v>
      </c>
      <c r="AL315" t="s">
        <v>64</v>
      </c>
      <c r="AN315" s="3"/>
      <c r="AP315" t="s">
        <v>64</v>
      </c>
      <c r="AR315" t="s">
        <v>64</v>
      </c>
      <c r="AS315" t="s">
        <v>66</v>
      </c>
    </row>
    <row r="316" spans="1:45" ht="16" x14ac:dyDescent="0.2">
      <c r="A316">
        <v>3621</v>
      </c>
      <c r="B316">
        <v>3621</v>
      </c>
      <c r="C316" s="2">
        <v>45322</v>
      </c>
      <c r="D316" t="s">
        <v>1934</v>
      </c>
      <c r="E316" t="s">
        <v>204</v>
      </c>
      <c r="F316" s="3">
        <v>652.15</v>
      </c>
      <c r="G316" t="s">
        <v>47</v>
      </c>
      <c r="H316" s="3">
        <v>0</v>
      </c>
      <c r="I316" t="s">
        <v>104</v>
      </c>
      <c r="J316">
        <v>2555</v>
      </c>
      <c r="K316" t="s">
        <v>49</v>
      </c>
      <c r="L316" t="s">
        <v>50</v>
      </c>
      <c r="M316" t="s">
        <v>51</v>
      </c>
      <c r="N316">
        <v>1730</v>
      </c>
      <c r="O316" t="s">
        <v>52</v>
      </c>
      <c r="P316" t="s">
        <v>203</v>
      </c>
      <c r="T316" t="s">
        <v>64</v>
      </c>
      <c r="Z316" s="3"/>
      <c r="AF316" t="s">
        <v>63</v>
      </c>
      <c r="AH316">
        <v>0</v>
      </c>
      <c r="AI316" s="2">
        <v>45322</v>
      </c>
      <c r="AJ316" t="s">
        <v>64</v>
      </c>
      <c r="AK316" t="s">
        <v>64</v>
      </c>
      <c r="AL316" t="s">
        <v>64</v>
      </c>
      <c r="AN316" s="3"/>
      <c r="AP316" t="s">
        <v>64</v>
      </c>
      <c r="AR316" t="s">
        <v>64</v>
      </c>
      <c r="AS316" t="s">
        <v>66</v>
      </c>
    </row>
    <row r="317" spans="1:45" ht="16" x14ac:dyDescent="0.2">
      <c r="A317">
        <v>2894</v>
      </c>
      <c r="B317">
        <v>2894</v>
      </c>
      <c r="C317" s="2">
        <v>45322.041666666657</v>
      </c>
      <c r="D317" t="s">
        <v>1748</v>
      </c>
      <c r="E317" t="s">
        <v>3565</v>
      </c>
      <c r="F317" s="3">
        <v>5.68</v>
      </c>
      <c r="G317" t="s">
        <v>47</v>
      </c>
      <c r="H317" s="3">
        <v>0</v>
      </c>
      <c r="I317" t="s">
        <v>48</v>
      </c>
      <c r="J317">
        <v>2705</v>
      </c>
      <c r="K317" t="s">
        <v>49</v>
      </c>
      <c r="L317" t="s">
        <v>50</v>
      </c>
      <c r="M317" t="s">
        <v>51</v>
      </c>
      <c r="N317">
        <v>940</v>
      </c>
      <c r="O317" t="s">
        <v>52</v>
      </c>
      <c r="P317" t="s">
        <v>53</v>
      </c>
      <c r="T317" t="s">
        <v>3355</v>
      </c>
      <c r="U317" t="s">
        <v>3566</v>
      </c>
      <c r="Z317" s="3"/>
      <c r="AF317" t="s">
        <v>63</v>
      </c>
      <c r="AH317">
        <v>0</v>
      </c>
      <c r="AI317" s="2">
        <v>45322</v>
      </c>
      <c r="AJ317" t="s">
        <v>64</v>
      </c>
      <c r="AK317" t="s">
        <v>64</v>
      </c>
      <c r="AL317" t="s">
        <v>3567</v>
      </c>
      <c r="AM317" t="s">
        <v>3566</v>
      </c>
      <c r="AN317" s="3"/>
      <c r="AP317" t="s">
        <v>64</v>
      </c>
      <c r="AR317">
        <v>1177</v>
      </c>
      <c r="AS317" t="s">
        <v>66</v>
      </c>
    </row>
    <row r="318" spans="1:45" ht="16" x14ac:dyDescent="0.2">
      <c r="A318">
        <v>2866</v>
      </c>
      <c r="B318">
        <v>2866</v>
      </c>
      <c r="C318" s="2">
        <v>45323.041666666657</v>
      </c>
      <c r="D318" t="s">
        <v>1748</v>
      </c>
      <c r="E318" t="s">
        <v>2507</v>
      </c>
      <c r="F318" s="3">
        <v>200.15</v>
      </c>
      <c r="G318" t="s">
        <v>47</v>
      </c>
      <c r="H318" s="3">
        <v>0</v>
      </c>
      <c r="I318" t="s">
        <v>48</v>
      </c>
      <c r="J318">
        <v>2702</v>
      </c>
      <c r="K318" t="s">
        <v>49</v>
      </c>
      <c r="L318" t="s">
        <v>50</v>
      </c>
      <c r="M318" t="s">
        <v>51</v>
      </c>
      <c r="N318">
        <v>940</v>
      </c>
      <c r="O318" t="s">
        <v>52</v>
      </c>
      <c r="P318" t="s">
        <v>53</v>
      </c>
      <c r="T318" t="s">
        <v>3568</v>
      </c>
      <c r="U318" t="s">
        <v>3569</v>
      </c>
      <c r="V318" t="s">
        <v>2381</v>
      </c>
      <c r="W318" t="s">
        <v>56</v>
      </c>
      <c r="X318" t="s">
        <v>3570</v>
      </c>
      <c r="Y318" t="s">
        <v>2726</v>
      </c>
      <c r="Z318" s="3">
        <v>19</v>
      </c>
      <c r="AA318" t="s">
        <v>3571</v>
      </c>
      <c r="AB318" t="s">
        <v>3497</v>
      </c>
      <c r="AC318" t="s">
        <v>61</v>
      </c>
      <c r="AD318" t="s">
        <v>61</v>
      </c>
      <c r="AE318" t="s">
        <v>3572</v>
      </c>
      <c r="AF318" t="s">
        <v>63</v>
      </c>
      <c r="AH318">
        <v>0</v>
      </c>
      <c r="AI318" s="2">
        <v>45323</v>
      </c>
      <c r="AJ318" t="s">
        <v>64</v>
      </c>
      <c r="AK318" t="s">
        <v>64</v>
      </c>
      <c r="AL318" t="s">
        <v>3573</v>
      </c>
      <c r="AM318" t="s">
        <v>3569</v>
      </c>
      <c r="AN318" s="3">
        <v>200.15</v>
      </c>
      <c r="AO318" t="s">
        <v>3497</v>
      </c>
      <c r="AP318" t="s">
        <v>64</v>
      </c>
      <c r="AQ318" t="s">
        <v>3572</v>
      </c>
      <c r="AR318">
        <v>1176</v>
      </c>
      <c r="AS318" t="s">
        <v>66</v>
      </c>
    </row>
    <row r="319" spans="1:45" ht="16" x14ac:dyDescent="0.2">
      <c r="A319">
        <v>2872</v>
      </c>
      <c r="B319">
        <v>2872</v>
      </c>
      <c r="C319" s="2">
        <v>45328.041666666657</v>
      </c>
      <c r="D319" t="s">
        <v>1748</v>
      </c>
      <c r="E319" t="s">
        <v>2371</v>
      </c>
      <c r="F319" s="3">
        <v>46.41</v>
      </c>
      <c r="G319" t="s">
        <v>47</v>
      </c>
      <c r="H319" s="3">
        <v>0</v>
      </c>
      <c r="I319" t="s">
        <v>48</v>
      </c>
      <c r="J319">
        <v>2663</v>
      </c>
      <c r="K319" t="s">
        <v>49</v>
      </c>
      <c r="L319" t="s">
        <v>50</v>
      </c>
      <c r="M319" t="s">
        <v>51</v>
      </c>
      <c r="N319">
        <v>940</v>
      </c>
      <c r="O319" t="s">
        <v>52</v>
      </c>
      <c r="P319" t="s">
        <v>53</v>
      </c>
      <c r="T319" t="s">
        <v>2516</v>
      </c>
      <c r="U319" t="s">
        <v>3574</v>
      </c>
      <c r="V319" t="s">
        <v>2379</v>
      </c>
      <c r="W319" t="s">
        <v>56</v>
      </c>
      <c r="X319" t="s">
        <v>3575</v>
      </c>
      <c r="Y319" t="s">
        <v>2375</v>
      </c>
      <c r="Z319" s="3">
        <v>19</v>
      </c>
      <c r="AA319" t="s">
        <v>2519</v>
      </c>
      <c r="AB319" t="s">
        <v>3576</v>
      </c>
      <c r="AC319" t="s">
        <v>61</v>
      </c>
      <c r="AD319" t="s">
        <v>61</v>
      </c>
      <c r="AE319" t="s">
        <v>3577</v>
      </c>
      <c r="AF319" t="s">
        <v>63</v>
      </c>
      <c r="AH319">
        <v>0</v>
      </c>
      <c r="AI319" s="2">
        <v>45328</v>
      </c>
      <c r="AJ319" t="s">
        <v>64</v>
      </c>
      <c r="AK319" t="s">
        <v>64</v>
      </c>
      <c r="AL319" t="s">
        <v>3578</v>
      </c>
      <c r="AM319" t="s">
        <v>3574</v>
      </c>
      <c r="AN319" s="3">
        <v>46.41</v>
      </c>
      <c r="AO319" t="s">
        <v>3576</v>
      </c>
      <c r="AP319" t="s">
        <v>64</v>
      </c>
      <c r="AQ319" t="s">
        <v>3577</v>
      </c>
      <c r="AR319">
        <v>1178</v>
      </c>
      <c r="AS319" t="s">
        <v>66</v>
      </c>
    </row>
    <row r="320" spans="1:45" ht="16" x14ac:dyDescent="0.2">
      <c r="A320">
        <v>2873</v>
      </c>
      <c r="B320">
        <v>2873</v>
      </c>
      <c r="C320" s="2">
        <v>45329.041666666657</v>
      </c>
      <c r="D320" t="s">
        <v>2303</v>
      </c>
      <c r="E320" t="s">
        <v>137</v>
      </c>
      <c r="F320" s="3">
        <v>20000</v>
      </c>
      <c r="G320" t="s">
        <v>47</v>
      </c>
      <c r="H320" s="3">
        <v>0</v>
      </c>
      <c r="I320" t="s">
        <v>104</v>
      </c>
      <c r="J320">
        <v>940</v>
      </c>
      <c r="K320" t="s">
        <v>52</v>
      </c>
      <c r="L320" t="s">
        <v>53</v>
      </c>
      <c r="N320">
        <v>3200</v>
      </c>
      <c r="O320" t="s">
        <v>49</v>
      </c>
      <c r="P320" t="s">
        <v>105</v>
      </c>
      <c r="Q320" t="s">
        <v>106</v>
      </c>
      <c r="T320" t="s">
        <v>298</v>
      </c>
      <c r="U320" t="s">
        <v>3579</v>
      </c>
      <c r="V320" t="s">
        <v>2388</v>
      </c>
      <c r="W320" t="s">
        <v>56</v>
      </c>
      <c r="X320" t="s">
        <v>3580</v>
      </c>
      <c r="Y320" t="s">
        <v>142</v>
      </c>
      <c r="Z320" s="3">
        <v>0</v>
      </c>
      <c r="AA320" t="s">
        <v>302</v>
      </c>
      <c r="AB320" t="s">
        <v>3581</v>
      </c>
      <c r="AC320" t="s">
        <v>61</v>
      </c>
      <c r="AD320" t="s">
        <v>61</v>
      </c>
      <c r="AE320" t="s">
        <v>3582</v>
      </c>
      <c r="AF320" t="s">
        <v>63</v>
      </c>
      <c r="AH320">
        <v>0</v>
      </c>
      <c r="AI320" s="2">
        <v>45329</v>
      </c>
      <c r="AJ320" t="s">
        <v>64</v>
      </c>
      <c r="AK320" t="s">
        <v>64</v>
      </c>
      <c r="AL320" t="s">
        <v>3583</v>
      </c>
      <c r="AM320" t="s">
        <v>3579</v>
      </c>
      <c r="AN320" s="3">
        <v>20000</v>
      </c>
      <c r="AO320" t="s">
        <v>3581</v>
      </c>
      <c r="AP320" t="s">
        <v>64</v>
      </c>
      <c r="AQ320" t="s">
        <v>3582</v>
      </c>
      <c r="AR320">
        <v>1179</v>
      </c>
      <c r="AS320" t="s">
        <v>66</v>
      </c>
    </row>
    <row r="321" spans="1:45" ht="16" x14ac:dyDescent="0.2">
      <c r="A321">
        <v>2881</v>
      </c>
      <c r="B321">
        <v>2881</v>
      </c>
      <c r="C321" s="2">
        <v>45335.041666666657</v>
      </c>
      <c r="D321" t="s">
        <v>1748</v>
      </c>
      <c r="E321" t="s">
        <v>2165</v>
      </c>
      <c r="F321" s="3">
        <v>52.9</v>
      </c>
      <c r="G321" t="s">
        <v>47</v>
      </c>
      <c r="H321" s="3">
        <v>0</v>
      </c>
      <c r="I321" t="s">
        <v>48</v>
      </c>
      <c r="J321">
        <v>2900</v>
      </c>
      <c r="K321" t="s">
        <v>49</v>
      </c>
      <c r="L321" t="s">
        <v>50</v>
      </c>
      <c r="M321" t="s">
        <v>51</v>
      </c>
      <c r="N321">
        <v>940</v>
      </c>
      <c r="O321" t="s">
        <v>52</v>
      </c>
      <c r="P321" t="s">
        <v>53</v>
      </c>
      <c r="T321" t="s">
        <v>2313</v>
      </c>
      <c r="U321" t="s">
        <v>3594</v>
      </c>
      <c r="V321" t="s">
        <v>2400</v>
      </c>
      <c r="W321" t="s">
        <v>56</v>
      </c>
      <c r="X321" t="s">
        <v>3595</v>
      </c>
      <c r="Y321" t="s">
        <v>323</v>
      </c>
      <c r="Z321" s="3">
        <v>19</v>
      </c>
      <c r="AA321" t="s">
        <v>2316</v>
      </c>
      <c r="AB321" t="s">
        <v>3445</v>
      </c>
      <c r="AC321" t="s">
        <v>61</v>
      </c>
      <c r="AD321" t="s">
        <v>61</v>
      </c>
      <c r="AE321" t="s">
        <v>3596</v>
      </c>
      <c r="AF321" t="s">
        <v>63</v>
      </c>
      <c r="AH321">
        <v>0</v>
      </c>
      <c r="AI321" s="2">
        <v>45335</v>
      </c>
      <c r="AJ321" t="s">
        <v>64</v>
      </c>
      <c r="AK321" t="s">
        <v>64</v>
      </c>
      <c r="AL321" t="s">
        <v>3597</v>
      </c>
      <c r="AM321" t="s">
        <v>3594</v>
      </c>
      <c r="AN321" s="3">
        <v>52.9</v>
      </c>
      <c r="AO321" t="s">
        <v>3445</v>
      </c>
      <c r="AP321" t="s">
        <v>64</v>
      </c>
      <c r="AQ321" t="s">
        <v>3596</v>
      </c>
      <c r="AR321">
        <v>1185</v>
      </c>
      <c r="AS321" t="s">
        <v>66</v>
      </c>
    </row>
    <row r="322" spans="1:45" ht="16" x14ac:dyDescent="0.2">
      <c r="A322">
        <v>2930</v>
      </c>
      <c r="B322">
        <v>2930</v>
      </c>
      <c r="C322" s="2">
        <v>45342</v>
      </c>
      <c r="D322" t="s">
        <v>1761</v>
      </c>
      <c r="E322" t="s">
        <v>2032</v>
      </c>
      <c r="F322" s="3">
        <v>22.4</v>
      </c>
      <c r="G322" t="s">
        <v>47</v>
      </c>
      <c r="H322" s="3">
        <v>0</v>
      </c>
      <c r="I322" t="s">
        <v>48</v>
      </c>
      <c r="J322">
        <v>2720</v>
      </c>
      <c r="K322" t="s">
        <v>49</v>
      </c>
      <c r="L322" t="s">
        <v>50</v>
      </c>
      <c r="M322" t="s">
        <v>51</v>
      </c>
      <c r="N322">
        <v>942</v>
      </c>
      <c r="O322" t="s">
        <v>52</v>
      </c>
      <c r="P322" t="s">
        <v>53</v>
      </c>
      <c r="T322" t="s">
        <v>3598</v>
      </c>
      <c r="U322" t="s">
        <v>3599</v>
      </c>
      <c r="V322" t="s">
        <v>2450</v>
      </c>
      <c r="W322" t="s">
        <v>56</v>
      </c>
      <c r="X322" t="s">
        <v>3600</v>
      </c>
      <c r="Y322" t="s">
        <v>2036</v>
      </c>
      <c r="Z322" s="3">
        <v>19</v>
      </c>
      <c r="AA322" t="s">
        <v>3601</v>
      </c>
      <c r="AB322" t="s">
        <v>3602</v>
      </c>
      <c r="AC322" t="s">
        <v>61</v>
      </c>
      <c r="AD322" t="s">
        <v>61</v>
      </c>
      <c r="AE322" t="s">
        <v>3603</v>
      </c>
      <c r="AF322" t="s">
        <v>63</v>
      </c>
      <c r="AH322">
        <v>0</v>
      </c>
      <c r="AI322" s="2">
        <v>45342</v>
      </c>
      <c r="AJ322" t="s">
        <v>64</v>
      </c>
      <c r="AK322" t="s">
        <v>64</v>
      </c>
      <c r="AL322" t="s">
        <v>3604</v>
      </c>
      <c r="AM322" t="s">
        <v>3599</v>
      </c>
      <c r="AN322" s="3">
        <v>22.4</v>
      </c>
      <c r="AO322" t="s">
        <v>3602</v>
      </c>
      <c r="AP322" t="s">
        <v>64</v>
      </c>
      <c r="AQ322" t="s">
        <v>3603</v>
      </c>
      <c r="AR322">
        <v>1198</v>
      </c>
      <c r="AS322" t="s">
        <v>66</v>
      </c>
    </row>
    <row r="323" spans="1:45" ht="16" x14ac:dyDescent="0.2">
      <c r="A323">
        <v>2936</v>
      </c>
      <c r="B323">
        <v>2936</v>
      </c>
      <c r="C323" s="2">
        <v>45344</v>
      </c>
      <c r="D323" t="s">
        <v>1761</v>
      </c>
      <c r="E323" t="s">
        <v>3611</v>
      </c>
      <c r="F323" s="3">
        <v>4.99</v>
      </c>
      <c r="G323" t="s">
        <v>47</v>
      </c>
      <c r="H323" s="3">
        <v>0</v>
      </c>
      <c r="I323" t="s">
        <v>48</v>
      </c>
      <c r="J323">
        <v>2720</v>
      </c>
      <c r="K323" t="s">
        <v>49</v>
      </c>
      <c r="L323" t="s">
        <v>50</v>
      </c>
      <c r="M323" t="s">
        <v>51</v>
      </c>
      <c r="N323">
        <v>942</v>
      </c>
      <c r="O323" t="s">
        <v>52</v>
      </c>
      <c r="P323" t="s">
        <v>53</v>
      </c>
      <c r="T323" t="s">
        <v>1043</v>
      </c>
      <c r="U323" t="s">
        <v>3612</v>
      </c>
      <c r="V323" t="s">
        <v>2444</v>
      </c>
      <c r="W323" t="s">
        <v>56</v>
      </c>
      <c r="X323" t="s">
        <v>3613</v>
      </c>
      <c r="Y323" t="s">
        <v>953</v>
      </c>
      <c r="Z323" s="3">
        <v>19</v>
      </c>
      <c r="AA323" t="s">
        <v>1046</v>
      </c>
      <c r="AB323" t="s">
        <v>3614</v>
      </c>
      <c r="AC323" t="s">
        <v>61</v>
      </c>
      <c r="AD323" t="s">
        <v>61</v>
      </c>
      <c r="AE323" t="s">
        <v>3615</v>
      </c>
      <c r="AF323" t="s">
        <v>63</v>
      </c>
      <c r="AH323">
        <v>0</v>
      </c>
      <c r="AI323" s="2">
        <v>45344</v>
      </c>
      <c r="AJ323" t="s">
        <v>64</v>
      </c>
      <c r="AK323" t="s">
        <v>64</v>
      </c>
      <c r="AL323" t="s">
        <v>747</v>
      </c>
      <c r="AM323" t="s">
        <v>3612</v>
      </c>
      <c r="AN323" s="3">
        <v>4.99</v>
      </c>
      <c r="AO323" t="s">
        <v>3614</v>
      </c>
      <c r="AP323" t="s">
        <v>64</v>
      </c>
      <c r="AQ323" t="s">
        <v>3615</v>
      </c>
      <c r="AR323">
        <v>1200</v>
      </c>
      <c r="AS323" t="s">
        <v>66</v>
      </c>
    </row>
    <row r="324" spans="1:45" ht="16" x14ac:dyDescent="0.2">
      <c r="A324">
        <v>2909</v>
      </c>
      <c r="B324">
        <v>2909</v>
      </c>
      <c r="C324" s="2">
        <v>45345.041666666657</v>
      </c>
      <c r="D324" t="s">
        <v>1814</v>
      </c>
      <c r="E324" t="s">
        <v>2057</v>
      </c>
      <c r="F324" s="3">
        <v>22.23</v>
      </c>
      <c r="G324" t="s">
        <v>47</v>
      </c>
      <c r="H324" s="3">
        <v>0</v>
      </c>
      <c r="I324" t="s">
        <v>48</v>
      </c>
      <c r="J324">
        <v>2710</v>
      </c>
      <c r="K324" t="s">
        <v>49</v>
      </c>
      <c r="L324" t="s">
        <v>50</v>
      </c>
      <c r="M324" t="s">
        <v>51</v>
      </c>
      <c r="N324">
        <v>940</v>
      </c>
      <c r="O324" t="s">
        <v>52</v>
      </c>
      <c r="P324" t="s">
        <v>53</v>
      </c>
      <c r="T324" t="s">
        <v>2469</v>
      </c>
      <c r="U324" t="s">
        <v>3619</v>
      </c>
      <c r="V324" t="s">
        <v>2440</v>
      </c>
      <c r="W324" t="s">
        <v>56</v>
      </c>
      <c r="X324" t="s">
        <v>3620</v>
      </c>
      <c r="Y324" t="s">
        <v>2061</v>
      </c>
      <c r="Z324" s="3">
        <v>19</v>
      </c>
      <c r="AA324" t="s">
        <v>2472</v>
      </c>
      <c r="AB324" t="s">
        <v>3614</v>
      </c>
      <c r="AC324" t="s">
        <v>61</v>
      </c>
      <c r="AD324" t="s">
        <v>61</v>
      </c>
      <c r="AE324" t="s">
        <v>3621</v>
      </c>
      <c r="AF324" t="s">
        <v>63</v>
      </c>
      <c r="AH324">
        <v>0</v>
      </c>
      <c r="AI324" s="2">
        <v>45345</v>
      </c>
      <c r="AJ324" t="s">
        <v>64</v>
      </c>
      <c r="AK324" t="s">
        <v>64</v>
      </c>
      <c r="AL324" t="s">
        <v>3622</v>
      </c>
      <c r="AM324" t="s">
        <v>3619</v>
      </c>
      <c r="AN324" s="3">
        <v>22.23</v>
      </c>
      <c r="AO324" t="s">
        <v>3614</v>
      </c>
      <c r="AP324" t="s">
        <v>64</v>
      </c>
      <c r="AQ324" t="s">
        <v>3621</v>
      </c>
      <c r="AR324">
        <v>1188</v>
      </c>
      <c r="AS324" t="s">
        <v>66</v>
      </c>
    </row>
    <row r="325" spans="1:45" ht="16" x14ac:dyDescent="0.2">
      <c r="A325">
        <v>2916</v>
      </c>
      <c r="B325">
        <v>2916</v>
      </c>
      <c r="C325" s="2">
        <v>45348.041666666657</v>
      </c>
      <c r="D325" t="s">
        <v>1782</v>
      </c>
      <c r="E325" t="s">
        <v>3623</v>
      </c>
      <c r="F325" s="3">
        <v>469.39</v>
      </c>
      <c r="G325" t="s">
        <v>47</v>
      </c>
      <c r="H325" s="3">
        <v>0</v>
      </c>
      <c r="I325" t="s">
        <v>48</v>
      </c>
      <c r="J325">
        <v>2704</v>
      </c>
      <c r="K325" t="s">
        <v>49</v>
      </c>
      <c r="L325" t="s">
        <v>50</v>
      </c>
      <c r="M325" t="s">
        <v>51</v>
      </c>
      <c r="N325">
        <v>940</v>
      </c>
      <c r="O325" t="s">
        <v>52</v>
      </c>
      <c r="P325" t="s">
        <v>53</v>
      </c>
      <c r="T325" t="s">
        <v>3624</v>
      </c>
      <c r="U325" t="s">
        <v>3625</v>
      </c>
      <c r="V325" t="s">
        <v>2452</v>
      </c>
      <c r="W325" t="s">
        <v>56</v>
      </c>
      <c r="X325" t="s">
        <v>3626</v>
      </c>
      <c r="Y325" t="s">
        <v>231</v>
      </c>
      <c r="Z325" s="3">
        <v>19</v>
      </c>
      <c r="AA325" t="s">
        <v>3627</v>
      </c>
      <c r="AB325" t="s">
        <v>3628</v>
      </c>
      <c r="AC325" t="s">
        <v>61</v>
      </c>
      <c r="AD325" t="s">
        <v>61</v>
      </c>
      <c r="AE325" t="s">
        <v>3629</v>
      </c>
      <c r="AF325" t="s">
        <v>63</v>
      </c>
      <c r="AH325">
        <v>0</v>
      </c>
      <c r="AI325" s="2">
        <v>45348</v>
      </c>
      <c r="AJ325" t="s">
        <v>64</v>
      </c>
      <c r="AK325" t="s">
        <v>64</v>
      </c>
      <c r="AL325" t="s">
        <v>3630</v>
      </c>
      <c r="AM325" t="s">
        <v>3625</v>
      </c>
      <c r="AN325" s="3">
        <v>469.39</v>
      </c>
      <c r="AO325" t="s">
        <v>3628</v>
      </c>
      <c r="AP325" t="s">
        <v>64</v>
      </c>
      <c r="AQ325" t="s">
        <v>3629</v>
      </c>
      <c r="AR325">
        <v>1189</v>
      </c>
      <c r="AS325" t="s">
        <v>66</v>
      </c>
    </row>
    <row r="326" spans="1:45" ht="16" x14ac:dyDescent="0.2">
      <c r="A326">
        <v>2917</v>
      </c>
      <c r="B326">
        <v>2917</v>
      </c>
      <c r="C326" s="2">
        <v>45348.041666666657</v>
      </c>
      <c r="D326" t="s">
        <v>1814</v>
      </c>
      <c r="E326" t="s">
        <v>3509</v>
      </c>
      <c r="F326" s="3">
        <v>730.07</v>
      </c>
      <c r="G326" t="s">
        <v>47</v>
      </c>
      <c r="H326" s="3">
        <v>0</v>
      </c>
      <c r="I326" t="s">
        <v>48</v>
      </c>
      <c r="J326">
        <v>2722</v>
      </c>
      <c r="K326" t="s">
        <v>49</v>
      </c>
      <c r="L326" t="s">
        <v>50</v>
      </c>
      <c r="M326" t="s">
        <v>51</v>
      </c>
      <c r="N326">
        <v>940</v>
      </c>
      <c r="O326" t="s">
        <v>52</v>
      </c>
      <c r="P326" t="s">
        <v>53</v>
      </c>
      <c r="T326" t="s">
        <v>3631</v>
      </c>
      <c r="U326" t="s">
        <v>3632</v>
      </c>
      <c r="V326" t="s">
        <v>2468</v>
      </c>
      <c r="W326" t="s">
        <v>56</v>
      </c>
      <c r="X326" t="s">
        <v>3633</v>
      </c>
      <c r="Y326" t="s">
        <v>3368</v>
      </c>
      <c r="Z326" s="3">
        <v>0</v>
      </c>
      <c r="AA326" t="s">
        <v>3634</v>
      </c>
      <c r="AB326" t="s">
        <v>3635</v>
      </c>
      <c r="AC326" t="s">
        <v>61</v>
      </c>
      <c r="AD326" t="s">
        <v>61</v>
      </c>
      <c r="AE326" t="s">
        <v>3636</v>
      </c>
      <c r="AF326" t="s">
        <v>63</v>
      </c>
      <c r="AH326">
        <v>0</v>
      </c>
      <c r="AI326" s="2">
        <v>45348</v>
      </c>
      <c r="AJ326" t="s">
        <v>64</v>
      </c>
      <c r="AK326" t="s">
        <v>64</v>
      </c>
      <c r="AL326" t="s">
        <v>3637</v>
      </c>
      <c r="AM326" t="s">
        <v>3632</v>
      </c>
      <c r="AN326" s="3">
        <v>730.07</v>
      </c>
      <c r="AO326" t="s">
        <v>3635</v>
      </c>
      <c r="AP326" t="s">
        <v>64</v>
      </c>
      <c r="AQ326" t="s">
        <v>3636</v>
      </c>
      <c r="AR326">
        <v>1190</v>
      </c>
      <c r="AS326" t="s">
        <v>66</v>
      </c>
    </row>
    <row r="327" spans="1:45" ht="16" x14ac:dyDescent="0.2">
      <c r="A327">
        <v>2918</v>
      </c>
      <c r="B327">
        <v>2918</v>
      </c>
      <c r="C327" s="2">
        <v>45348.041666666657</v>
      </c>
      <c r="D327" t="s">
        <v>1748</v>
      </c>
      <c r="E327" t="s">
        <v>3514</v>
      </c>
      <c r="F327" s="3">
        <v>9.5</v>
      </c>
      <c r="G327" t="s">
        <v>47</v>
      </c>
      <c r="H327" s="3">
        <v>0</v>
      </c>
      <c r="I327" t="s">
        <v>48</v>
      </c>
      <c r="J327">
        <v>2705</v>
      </c>
      <c r="K327" t="s">
        <v>49</v>
      </c>
      <c r="L327" t="s">
        <v>50</v>
      </c>
      <c r="M327" t="s">
        <v>51</v>
      </c>
      <c r="N327">
        <v>940</v>
      </c>
      <c r="O327" t="s">
        <v>52</v>
      </c>
      <c r="P327" t="s">
        <v>53</v>
      </c>
      <c r="T327" t="s">
        <v>3631</v>
      </c>
      <c r="U327" t="s">
        <v>3632</v>
      </c>
      <c r="V327" t="s">
        <v>2468</v>
      </c>
      <c r="W327" t="s">
        <v>56</v>
      </c>
      <c r="X327" t="s">
        <v>3633</v>
      </c>
      <c r="Y327" t="s">
        <v>3368</v>
      </c>
      <c r="Z327" s="3">
        <v>0</v>
      </c>
      <c r="AA327" t="s">
        <v>3634</v>
      </c>
      <c r="AB327" t="s">
        <v>3635</v>
      </c>
      <c r="AC327" t="s">
        <v>61</v>
      </c>
      <c r="AD327" t="s">
        <v>61</v>
      </c>
      <c r="AE327" t="s">
        <v>3636</v>
      </c>
      <c r="AF327" t="s">
        <v>63</v>
      </c>
      <c r="AH327">
        <v>0</v>
      </c>
      <c r="AI327" s="2">
        <v>45348</v>
      </c>
      <c r="AJ327" t="s">
        <v>64</v>
      </c>
      <c r="AK327" t="s">
        <v>64</v>
      </c>
      <c r="AL327" t="s">
        <v>3637</v>
      </c>
      <c r="AM327" t="s">
        <v>3632</v>
      </c>
      <c r="AN327" s="3">
        <v>730.07</v>
      </c>
      <c r="AO327" t="s">
        <v>3635</v>
      </c>
      <c r="AP327" t="s">
        <v>64</v>
      </c>
      <c r="AQ327" t="s">
        <v>3636</v>
      </c>
      <c r="AR327">
        <v>1190</v>
      </c>
      <c r="AS327" t="s">
        <v>66</v>
      </c>
    </row>
    <row r="328" spans="1:45" ht="16" x14ac:dyDescent="0.2">
      <c r="A328">
        <v>3448</v>
      </c>
      <c r="B328">
        <v>3448</v>
      </c>
      <c r="C328" s="2">
        <v>45351</v>
      </c>
      <c r="D328" t="s">
        <v>1934</v>
      </c>
      <c r="E328" t="s">
        <v>206</v>
      </c>
      <c r="F328" s="3">
        <v>2957.87</v>
      </c>
      <c r="G328" t="s">
        <v>47</v>
      </c>
      <c r="H328" s="3">
        <v>0</v>
      </c>
      <c r="I328" t="s">
        <v>104</v>
      </c>
      <c r="J328">
        <v>2551</v>
      </c>
      <c r="K328" t="s">
        <v>49</v>
      </c>
      <c r="L328" t="s">
        <v>50</v>
      </c>
      <c r="M328" t="s">
        <v>51</v>
      </c>
      <c r="N328">
        <v>1730</v>
      </c>
      <c r="O328" t="s">
        <v>52</v>
      </c>
      <c r="P328" t="s">
        <v>203</v>
      </c>
      <c r="T328" t="s">
        <v>64</v>
      </c>
      <c r="Z328" s="3"/>
      <c r="AF328" t="s">
        <v>63</v>
      </c>
      <c r="AH328">
        <v>0</v>
      </c>
      <c r="AI328" s="2">
        <v>45351</v>
      </c>
      <c r="AJ328" t="s">
        <v>64</v>
      </c>
      <c r="AK328" t="s">
        <v>64</v>
      </c>
      <c r="AL328" t="s">
        <v>64</v>
      </c>
      <c r="AN328" s="3"/>
      <c r="AP328" t="s">
        <v>64</v>
      </c>
      <c r="AR328" t="s">
        <v>64</v>
      </c>
      <c r="AS328" t="s">
        <v>66</v>
      </c>
    </row>
    <row r="329" spans="1:45" ht="16" x14ac:dyDescent="0.2">
      <c r="A329">
        <v>3449</v>
      </c>
      <c r="B329">
        <v>3449</v>
      </c>
      <c r="C329" s="2">
        <v>45351</v>
      </c>
      <c r="D329" t="s">
        <v>1935</v>
      </c>
      <c r="E329" t="s">
        <v>206</v>
      </c>
      <c r="F329" s="3">
        <v>2268.59</v>
      </c>
      <c r="G329" t="s">
        <v>47</v>
      </c>
      <c r="H329" s="3">
        <v>0</v>
      </c>
      <c r="I329" t="s">
        <v>104</v>
      </c>
      <c r="J329">
        <v>2551</v>
      </c>
      <c r="K329" t="s">
        <v>49</v>
      </c>
      <c r="L329" t="s">
        <v>50</v>
      </c>
      <c r="M329" t="s">
        <v>51</v>
      </c>
      <c r="N329">
        <v>1730</v>
      </c>
      <c r="O329" t="s">
        <v>52</v>
      </c>
      <c r="P329" t="s">
        <v>203</v>
      </c>
      <c r="T329" t="s">
        <v>64</v>
      </c>
      <c r="Z329" s="3"/>
      <c r="AF329" t="s">
        <v>63</v>
      </c>
      <c r="AH329">
        <v>0</v>
      </c>
      <c r="AI329" s="2">
        <v>45351</v>
      </c>
      <c r="AJ329" t="s">
        <v>64</v>
      </c>
      <c r="AK329" t="s">
        <v>64</v>
      </c>
      <c r="AL329" t="s">
        <v>64</v>
      </c>
      <c r="AN329" s="3"/>
      <c r="AP329" t="s">
        <v>64</v>
      </c>
      <c r="AR329" t="s">
        <v>64</v>
      </c>
      <c r="AS329" t="s">
        <v>66</v>
      </c>
    </row>
    <row r="330" spans="1:45" ht="16" x14ac:dyDescent="0.2">
      <c r="A330">
        <v>3622</v>
      </c>
      <c r="B330">
        <v>3622</v>
      </c>
      <c r="C330" s="2">
        <v>45351</v>
      </c>
      <c r="D330" t="s">
        <v>1936</v>
      </c>
      <c r="E330" t="s">
        <v>3643</v>
      </c>
      <c r="F330" s="3">
        <v>684.38</v>
      </c>
      <c r="G330" t="s">
        <v>47</v>
      </c>
      <c r="H330" s="3">
        <v>0</v>
      </c>
      <c r="I330" t="s">
        <v>104</v>
      </c>
      <c r="J330">
        <v>2555</v>
      </c>
      <c r="K330" t="s">
        <v>49</v>
      </c>
      <c r="L330" t="s">
        <v>50</v>
      </c>
      <c r="M330" t="s">
        <v>51</v>
      </c>
      <c r="N330">
        <v>1730</v>
      </c>
      <c r="O330" t="s">
        <v>52</v>
      </c>
      <c r="P330" t="s">
        <v>203</v>
      </c>
      <c r="T330" t="s">
        <v>64</v>
      </c>
      <c r="Z330" s="3"/>
      <c r="AF330" t="s">
        <v>63</v>
      </c>
      <c r="AH330">
        <v>0</v>
      </c>
      <c r="AI330" s="2">
        <v>45351</v>
      </c>
      <c r="AJ330" t="s">
        <v>64</v>
      </c>
      <c r="AK330" t="s">
        <v>64</v>
      </c>
      <c r="AL330" t="s">
        <v>64</v>
      </c>
      <c r="AN330" s="3"/>
      <c r="AP330" t="s">
        <v>64</v>
      </c>
      <c r="AR330" t="s">
        <v>64</v>
      </c>
      <c r="AS330" t="s">
        <v>66</v>
      </c>
    </row>
    <row r="331" spans="1:45" ht="16" x14ac:dyDescent="0.2">
      <c r="A331">
        <v>3623</v>
      </c>
      <c r="B331">
        <v>3623</v>
      </c>
      <c r="C331" s="2">
        <v>45351</v>
      </c>
      <c r="D331" t="s">
        <v>1934</v>
      </c>
      <c r="E331" t="s">
        <v>204</v>
      </c>
      <c r="F331" s="3">
        <v>652.15</v>
      </c>
      <c r="G331" t="s">
        <v>47</v>
      </c>
      <c r="H331" s="3">
        <v>0</v>
      </c>
      <c r="I331" t="s">
        <v>104</v>
      </c>
      <c r="J331">
        <v>2555</v>
      </c>
      <c r="K331" t="s">
        <v>49</v>
      </c>
      <c r="L331" t="s">
        <v>50</v>
      </c>
      <c r="M331" t="s">
        <v>51</v>
      </c>
      <c r="N331">
        <v>1730</v>
      </c>
      <c r="O331" t="s">
        <v>52</v>
      </c>
      <c r="P331" t="s">
        <v>203</v>
      </c>
      <c r="T331" t="s">
        <v>64</v>
      </c>
      <c r="Z331" s="3"/>
      <c r="AF331" t="s">
        <v>63</v>
      </c>
      <c r="AH331">
        <v>0</v>
      </c>
      <c r="AI331" s="2">
        <v>45351</v>
      </c>
      <c r="AJ331" t="s">
        <v>64</v>
      </c>
      <c r="AK331" t="s">
        <v>64</v>
      </c>
      <c r="AL331" t="s">
        <v>64</v>
      </c>
      <c r="AN331" s="3"/>
      <c r="AP331" t="s">
        <v>64</v>
      </c>
      <c r="AR331" t="s">
        <v>64</v>
      </c>
      <c r="AS331" t="s">
        <v>66</v>
      </c>
    </row>
    <row r="332" spans="1:45" ht="16" x14ac:dyDescent="0.2">
      <c r="A332">
        <v>3624</v>
      </c>
      <c r="B332">
        <v>3624</v>
      </c>
      <c r="C332" s="2">
        <v>45351</v>
      </c>
      <c r="D332" t="s">
        <v>1935</v>
      </c>
      <c r="E332" t="s">
        <v>3643</v>
      </c>
      <c r="F332" s="3">
        <v>502.11</v>
      </c>
      <c r="G332" t="s">
        <v>47</v>
      </c>
      <c r="H332" s="3">
        <v>0</v>
      </c>
      <c r="I332" t="s">
        <v>104</v>
      </c>
      <c r="J332">
        <v>2555</v>
      </c>
      <c r="K332" t="s">
        <v>49</v>
      </c>
      <c r="L332" t="s">
        <v>50</v>
      </c>
      <c r="M332" t="s">
        <v>51</v>
      </c>
      <c r="N332">
        <v>1730</v>
      </c>
      <c r="O332" t="s">
        <v>52</v>
      </c>
      <c r="P332" t="s">
        <v>203</v>
      </c>
      <c r="T332" t="s">
        <v>64</v>
      </c>
      <c r="Z332" s="3"/>
      <c r="AF332" t="s">
        <v>63</v>
      </c>
      <c r="AH332">
        <v>0</v>
      </c>
      <c r="AI332" s="2">
        <v>45351</v>
      </c>
      <c r="AJ332" t="s">
        <v>64</v>
      </c>
      <c r="AK332" t="s">
        <v>64</v>
      </c>
      <c r="AL332" t="s">
        <v>64</v>
      </c>
      <c r="AN332" s="3"/>
      <c r="AP332" t="s">
        <v>64</v>
      </c>
      <c r="AR332" t="s">
        <v>64</v>
      </c>
      <c r="AS332" t="s">
        <v>66</v>
      </c>
    </row>
    <row r="333" spans="1:45" ht="16" x14ac:dyDescent="0.2">
      <c r="A333">
        <v>3625</v>
      </c>
      <c r="B333">
        <v>3625</v>
      </c>
      <c r="C333" s="2">
        <v>45351</v>
      </c>
      <c r="D333" t="s">
        <v>1936</v>
      </c>
      <c r="E333" t="s">
        <v>206</v>
      </c>
      <c r="F333" s="3">
        <v>2988.56</v>
      </c>
      <c r="G333" t="s">
        <v>47</v>
      </c>
      <c r="H333" s="3">
        <v>0</v>
      </c>
      <c r="I333" t="s">
        <v>104</v>
      </c>
      <c r="J333">
        <v>2551</v>
      </c>
      <c r="K333" t="s">
        <v>49</v>
      </c>
      <c r="L333" t="s">
        <v>50</v>
      </c>
      <c r="M333" t="s">
        <v>51</v>
      </c>
      <c r="N333">
        <v>1730</v>
      </c>
      <c r="O333" t="s">
        <v>52</v>
      </c>
      <c r="P333" t="s">
        <v>203</v>
      </c>
      <c r="T333" t="s">
        <v>64</v>
      </c>
      <c r="Z333" s="3"/>
      <c r="AF333" t="s">
        <v>63</v>
      </c>
      <c r="AH333">
        <v>0</v>
      </c>
      <c r="AI333" s="2">
        <v>45351</v>
      </c>
      <c r="AJ333" t="s">
        <v>64</v>
      </c>
      <c r="AK333" t="s">
        <v>64</v>
      </c>
      <c r="AL333" t="s">
        <v>64</v>
      </c>
      <c r="AN333" s="3"/>
      <c r="AP333" t="s">
        <v>64</v>
      </c>
      <c r="AR333" t="s">
        <v>64</v>
      </c>
      <c r="AS333" t="s">
        <v>66</v>
      </c>
    </row>
    <row r="334" spans="1:45" ht="16" x14ac:dyDescent="0.2">
      <c r="A334">
        <v>3626</v>
      </c>
      <c r="B334">
        <v>3626</v>
      </c>
      <c r="C334" s="2">
        <v>45351</v>
      </c>
      <c r="D334" t="s">
        <v>1936</v>
      </c>
      <c r="E334" t="s">
        <v>3644</v>
      </c>
      <c r="F334" s="3">
        <v>143</v>
      </c>
      <c r="G334" t="s">
        <v>47</v>
      </c>
      <c r="H334" s="3">
        <v>0</v>
      </c>
      <c r="I334" t="s">
        <v>104</v>
      </c>
      <c r="J334">
        <v>2551</v>
      </c>
      <c r="K334" t="s">
        <v>49</v>
      </c>
      <c r="L334" t="s">
        <v>50</v>
      </c>
      <c r="M334" t="s">
        <v>51</v>
      </c>
      <c r="N334">
        <v>1730</v>
      </c>
      <c r="O334" t="s">
        <v>52</v>
      </c>
      <c r="P334" t="s">
        <v>203</v>
      </c>
      <c r="T334" t="s">
        <v>64</v>
      </c>
      <c r="Z334" s="3"/>
      <c r="AF334" t="s">
        <v>63</v>
      </c>
      <c r="AH334">
        <v>0</v>
      </c>
      <c r="AI334" s="2">
        <v>45351</v>
      </c>
      <c r="AJ334" t="s">
        <v>64</v>
      </c>
      <c r="AK334" t="s">
        <v>64</v>
      </c>
      <c r="AL334" t="s">
        <v>64</v>
      </c>
      <c r="AN334" s="3"/>
      <c r="AP334" t="s">
        <v>64</v>
      </c>
      <c r="AR334" t="s">
        <v>64</v>
      </c>
      <c r="AS334" t="s">
        <v>66</v>
      </c>
    </row>
    <row r="335" spans="1:45" ht="16" x14ac:dyDescent="0.2">
      <c r="A335">
        <v>2921</v>
      </c>
      <c r="B335">
        <v>2921</v>
      </c>
      <c r="C335" s="2">
        <v>45351.041666666657</v>
      </c>
      <c r="D335" t="s">
        <v>1748</v>
      </c>
      <c r="E335" t="s">
        <v>3645</v>
      </c>
      <c r="F335" s="3">
        <v>4.5999999999999996</v>
      </c>
      <c r="G335" t="s">
        <v>47</v>
      </c>
      <c r="H335" s="3">
        <v>0</v>
      </c>
      <c r="I335" t="s">
        <v>48</v>
      </c>
      <c r="J335">
        <v>2705</v>
      </c>
      <c r="K335" t="s">
        <v>49</v>
      </c>
      <c r="L335" t="s">
        <v>50</v>
      </c>
      <c r="M335" t="s">
        <v>51</v>
      </c>
      <c r="N335">
        <v>940</v>
      </c>
      <c r="O335" t="s">
        <v>52</v>
      </c>
      <c r="P335" t="s">
        <v>53</v>
      </c>
      <c r="T335" t="s">
        <v>3646</v>
      </c>
      <c r="U335" t="s">
        <v>3647</v>
      </c>
      <c r="Z335" s="3"/>
      <c r="AF335" t="s">
        <v>63</v>
      </c>
      <c r="AH335">
        <v>0</v>
      </c>
      <c r="AI335" s="2">
        <v>45351</v>
      </c>
      <c r="AJ335" t="s">
        <v>64</v>
      </c>
      <c r="AK335" t="s">
        <v>64</v>
      </c>
      <c r="AL335" t="s">
        <v>3648</v>
      </c>
      <c r="AM335" t="s">
        <v>3647</v>
      </c>
      <c r="AN335" s="3"/>
      <c r="AP335" t="s">
        <v>64</v>
      </c>
      <c r="AR335">
        <v>1194</v>
      </c>
      <c r="AS335" t="s">
        <v>66</v>
      </c>
    </row>
    <row r="336" spans="1:45" ht="16" x14ac:dyDescent="0.2">
      <c r="A336">
        <v>2919</v>
      </c>
      <c r="B336">
        <v>2919</v>
      </c>
      <c r="C336" s="2">
        <v>45352.041666666657</v>
      </c>
      <c r="D336" t="s">
        <v>1748</v>
      </c>
      <c r="E336" t="s">
        <v>2507</v>
      </c>
      <c r="F336" s="3">
        <v>65.209999999999994</v>
      </c>
      <c r="G336" t="s">
        <v>47</v>
      </c>
      <c r="H336" s="3">
        <v>0</v>
      </c>
      <c r="I336" t="s">
        <v>48</v>
      </c>
      <c r="J336">
        <v>2702</v>
      </c>
      <c r="K336" t="s">
        <v>49</v>
      </c>
      <c r="L336" t="s">
        <v>50</v>
      </c>
      <c r="M336" t="s">
        <v>51</v>
      </c>
      <c r="N336">
        <v>940</v>
      </c>
      <c r="O336" t="s">
        <v>52</v>
      </c>
      <c r="P336" t="s">
        <v>53</v>
      </c>
      <c r="T336" t="s">
        <v>3649</v>
      </c>
      <c r="U336" t="s">
        <v>3650</v>
      </c>
      <c r="V336" t="s">
        <v>2430</v>
      </c>
      <c r="W336" t="s">
        <v>56</v>
      </c>
      <c r="X336" t="s">
        <v>3651</v>
      </c>
      <c r="Y336" t="s">
        <v>2726</v>
      </c>
      <c r="Z336" s="3">
        <v>19</v>
      </c>
      <c r="AA336" t="s">
        <v>3652</v>
      </c>
      <c r="AB336" t="s">
        <v>3653</v>
      </c>
      <c r="AC336" t="s">
        <v>61</v>
      </c>
      <c r="AD336" t="s">
        <v>61</v>
      </c>
      <c r="AE336" t="s">
        <v>3654</v>
      </c>
      <c r="AF336" t="s">
        <v>63</v>
      </c>
      <c r="AH336">
        <v>0</v>
      </c>
      <c r="AI336" s="2">
        <v>45352</v>
      </c>
      <c r="AJ336" t="s">
        <v>64</v>
      </c>
      <c r="AK336" t="s">
        <v>64</v>
      </c>
      <c r="AL336" t="s">
        <v>3655</v>
      </c>
      <c r="AM336" t="s">
        <v>3650</v>
      </c>
      <c r="AN336" s="3">
        <v>65.209999999999994</v>
      </c>
      <c r="AO336" t="s">
        <v>3653</v>
      </c>
      <c r="AP336" t="s">
        <v>64</v>
      </c>
      <c r="AQ336" t="s">
        <v>3654</v>
      </c>
      <c r="AR336">
        <v>1193</v>
      </c>
      <c r="AS336" t="s">
        <v>66</v>
      </c>
    </row>
    <row r="337" spans="1:45" ht="16" x14ac:dyDescent="0.2">
      <c r="A337">
        <v>2925</v>
      </c>
      <c r="B337">
        <v>2925</v>
      </c>
      <c r="C337" s="2">
        <v>45357.041666666657</v>
      </c>
      <c r="D337" t="s">
        <v>1748</v>
      </c>
      <c r="E337" t="s">
        <v>3659</v>
      </c>
      <c r="F337" s="3">
        <v>46.41</v>
      </c>
      <c r="G337" t="s">
        <v>47</v>
      </c>
      <c r="H337" s="3">
        <v>0</v>
      </c>
      <c r="I337" t="s">
        <v>48</v>
      </c>
      <c r="J337">
        <v>2663</v>
      </c>
      <c r="K337" t="s">
        <v>49</v>
      </c>
      <c r="L337" t="s">
        <v>50</v>
      </c>
      <c r="M337" t="s">
        <v>51</v>
      </c>
      <c r="N337">
        <v>940</v>
      </c>
      <c r="O337" t="s">
        <v>52</v>
      </c>
      <c r="P337" t="s">
        <v>53</v>
      </c>
      <c r="T337" t="s">
        <v>2516</v>
      </c>
      <c r="U337" t="s">
        <v>3660</v>
      </c>
      <c r="V337" t="s">
        <v>2482</v>
      </c>
      <c r="W337" t="s">
        <v>56</v>
      </c>
      <c r="X337" t="s">
        <v>3661</v>
      </c>
      <c r="Y337" t="s">
        <v>2375</v>
      </c>
      <c r="Z337" s="3">
        <v>19</v>
      </c>
      <c r="AA337" t="s">
        <v>2519</v>
      </c>
      <c r="AB337" t="s">
        <v>3662</v>
      </c>
      <c r="AC337" t="s">
        <v>61</v>
      </c>
      <c r="AD337" t="s">
        <v>61</v>
      </c>
      <c r="AE337" t="s">
        <v>3663</v>
      </c>
      <c r="AF337" t="s">
        <v>63</v>
      </c>
      <c r="AH337">
        <v>0</v>
      </c>
      <c r="AI337" s="2">
        <v>45357</v>
      </c>
      <c r="AJ337" t="s">
        <v>64</v>
      </c>
      <c r="AK337" t="s">
        <v>64</v>
      </c>
      <c r="AL337" t="s">
        <v>3664</v>
      </c>
      <c r="AM337" t="s">
        <v>3660</v>
      </c>
      <c r="AN337" s="3">
        <v>46.41</v>
      </c>
      <c r="AO337" t="s">
        <v>3662</v>
      </c>
      <c r="AP337" t="s">
        <v>64</v>
      </c>
      <c r="AQ337" t="s">
        <v>3663</v>
      </c>
      <c r="AR337">
        <v>1196</v>
      </c>
      <c r="AS337" t="s">
        <v>66</v>
      </c>
    </row>
    <row r="338" spans="1:45" ht="16" x14ac:dyDescent="0.2">
      <c r="A338">
        <v>2951</v>
      </c>
      <c r="B338">
        <v>2951</v>
      </c>
      <c r="C338" s="2">
        <v>45363.041666666657</v>
      </c>
      <c r="D338" t="s">
        <v>1761</v>
      </c>
      <c r="E338" t="s">
        <v>3667</v>
      </c>
      <c r="F338" s="3">
        <v>726</v>
      </c>
      <c r="G338" t="s">
        <v>47</v>
      </c>
      <c r="H338" s="3">
        <v>0</v>
      </c>
      <c r="I338" t="s">
        <v>48</v>
      </c>
      <c r="J338">
        <v>2722</v>
      </c>
      <c r="K338" t="s">
        <v>49</v>
      </c>
      <c r="L338" t="s">
        <v>50</v>
      </c>
      <c r="M338" t="s">
        <v>51</v>
      </c>
      <c r="N338">
        <v>940</v>
      </c>
      <c r="O338" t="s">
        <v>52</v>
      </c>
      <c r="P338" t="s">
        <v>53</v>
      </c>
      <c r="T338" t="s">
        <v>3668</v>
      </c>
      <c r="U338" t="s">
        <v>3669</v>
      </c>
      <c r="V338" t="s">
        <v>2359</v>
      </c>
      <c r="W338" t="s">
        <v>56</v>
      </c>
      <c r="X338" t="s">
        <v>3670</v>
      </c>
      <c r="Y338" t="s">
        <v>3455</v>
      </c>
      <c r="Z338" s="3">
        <v>0</v>
      </c>
      <c r="AA338" t="s">
        <v>3671</v>
      </c>
      <c r="AB338" t="s">
        <v>3653</v>
      </c>
      <c r="AC338" t="s">
        <v>61</v>
      </c>
      <c r="AD338" t="s">
        <v>61</v>
      </c>
      <c r="AE338" t="s">
        <v>3672</v>
      </c>
      <c r="AF338" t="s">
        <v>63</v>
      </c>
      <c r="AH338">
        <v>0</v>
      </c>
      <c r="AI338" s="2">
        <v>45363</v>
      </c>
      <c r="AJ338" t="s">
        <v>64</v>
      </c>
      <c r="AK338" t="s">
        <v>64</v>
      </c>
      <c r="AL338" t="s">
        <v>3673</v>
      </c>
      <c r="AM338" t="s">
        <v>3669</v>
      </c>
      <c r="AN338" s="3">
        <v>729.39</v>
      </c>
      <c r="AO338" t="s">
        <v>3653</v>
      </c>
      <c r="AP338" t="s">
        <v>64</v>
      </c>
      <c r="AQ338" t="s">
        <v>3672</v>
      </c>
      <c r="AR338">
        <v>1201</v>
      </c>
      <c r="AS338" t="s">
        <v>66</v>
      </c>
    </row>
    <row r="339" spans="1:45" ht="16" x14ac:dyDescent="0.2">
      <c r="A339">
        <v>2952</v>
      </c>
      <c r="B339">
        <v>2952</v>
      </c>
      <c r="C339" s="2">
        <v>45363.041666666657</v>
      </c>
      <c r="D339" t="s">
        <v>1748</v>
      </c>
      <c r="E339" t="s">
        <v>3335</v>
      </c>
      <c r="F339" s="3">
        <v>22.5</v>
      </c>
      <c r="G339" t="s">
        <v>47</v>
      </c>
      <c r="H339" s="3">
        <v>0</v>
      </c>
      <c r="I339" t="s">
        <v>48</v>
      </c>
      <c r="J339">
        <v>2705</v>
      </c>
      <c r="K339" t="s">
        <v>49</v>
      </c>
      <c r="L339" t="s">
        <v>50</v>
      </c>
      <c r="M339" t="s">
        <v>51</v>
      </c>
      <c r="N339">
        <v>940</v>
      </c>
      <c r="O339" t="s">
        <v>52</v>
      </c>
      <c r="P339" t="s">
        <v>53</v>
      </c>
      <c r="T339" t="s">
        <v>3668</v>
      </c>
      <c r="U339" t="s">
        <v>3669</v>
      </c>
      <c r="V339" t="s">
        <v>2359</v>
      </c>
      <c r="W339" t="s">
        <v>56</v>
      </c>
      <c r="X339" t="s">
        <v>3670</v>
      </c>
      <c r="Y339" t="s">
        <v>3455</v>
      </c>
      <c r="Z339" s="3">
        <v>0</v>
      </c>
      <c r="AA339" t="s">
        <v>3671</v>
      </c>
      <c r="AB339" t="s">
        <v>3653</v>
      </c>
      <c r="AC339" t="s">
        <v>61</v>
      </c>
      <c r="AD339" t="s">
        <v>61</v>
      </c>
      <c r="AE339" t="s">
        <v>3672</v>
      </c>
      <c r="AF339" t="s">
        <v>63</v>
      </c>
      <c r="AH339">
        <v>0</v>
      </c>
      <c r="AI339" s="2">
        <v>45363</v>
      </c>
      <c r="AJ339" t="s">
        <v>64</v>
      </c>
      <c r="AK339" t="s">
        <v>64</v>
      </c>
      <c r="AL339" t="s">
        <v>3673</v>
      </c>
      <c r="AM339" t="s">
        <v>3669</v>
      </c>
      <c r="AN339" s="3">
        <v>729.39</v>
      </c>
      <c r="AO339" t="s">
        <v>3653</v>
      </c>
      <c r="AP339" t="s">
        <v>64</v>
      </c>
      <c r="AQ339" t="s">
        <v>3672</v>
      </c>
      <c r="AR339">
        <v>1201</v>
      </c>
      <c r="AS339" t="s">
        <v>66</v>
      </c>
    </row>
    <row r="340" spans="1:45" ht="16" x14ac:dyDescent="0.2">
      <c r="A340">
        <v>2950</v>
      </c>
      <c r="B340">
        <v>2950</v>
      </c>
      <c r="C340" s="2">
        <v>45363.041666666657</v>
      </c>
      <c r="D340" t="s">
        <v>1748</v>
      </c>
      <c r="E340" t="s">
        <v>2165</v>
      </c>
      <c r="F340" s="3">
        <v>52.9</v>
      </c>
      <c r="G340" t="s">
        <v>47</v>
      </c>
      <c r="H340" s="3">
        <v>0</v>
      </c>
      <c r="I340" t="s">
        <v>48</v>
      </c>
      <c r="J340">
        <v>2900</v>
      </c>
      <c r="K340" t="s">
        <v>49</v>
      </c>
      <c r="L340" t="s">
        <v>50</v>
      </c>
      <c r="M340" t="s">
        <v>51</v>
      </c>
      <c r="N340">
        <v>940</v>
      </c>
      <c r="O340" t="s">
        <v>52</v>
      </c>
      <c r="P340" t="s">
        <v>53</v>
      </c>
      <c r="T340" t="s">
        <v>2313</v>
      </c>
      <c r="U340" t="s">
        <v>3674</v>
      </c>
      <c r="V340" t="s">
        <v>2486</v>
      </c>
      <c r="W340" t="s">
        <v>56</v>
      </c>
      <c r="X340" t="s">
        <v>3675</v>
      </c>
      <c r="Y340" t="s">
        <v>323</v>
      </c>
      <c r="Z340" s="3">
        <v>19</v>
      </c>
      <c r="AA340" t="s">
        <v>2316</v>
      </c>
      <c r="AB340" t="s">
        <v>3676</v>
      </c>
      <c r="AC340" t="s">
        <v>61</v>
      </c>
      <c r="AD340" t="s">
        <v>61</v>
      </c>
      <c r="AE340" t="s">
        <v>3677</v>
      </c>
      <c r="AF340" t="s">
        <v>63</v>
      </c>
      <c r="AH340">
        <v>0</v>
      </c>
      <c r="AI340" s="2">
        <v>45363</v>
      </c>
      <c r="AJ340" t="s">
        <v>64</v>
      </c>
      <c r="AK340" t="s">
        <v>64</v>
      </c>
      <c r="AL340" t="s">
        <v>3678</v>
      </c>
      <c r="AM340" t="s">
        <v>3674</v>
      </c>
      <c r="AN340" s="3">
        <v>52.9</v>
      </c>
      <c r="AO340" t="s">
        <v>3676</v>
      </c>
      <c r="AP340" t="s">
        <v>64</v>
      </c>
      <c r="AQ340" t="s">
        <v>3677</v>
      </c>
      <c r="AR340">
        <v>1202</v>
      </c>
      <c r="AS340" t="s">
        <v>66</v>
      </c>
    </row>
    <row r="341" spans="1:45" ht="16" x14ac:dyDescent="0.2">
      <c r="A341">
        <v>2957</v>
      </c>
      <c r="B341">
        <v>2957</v>
      </c>
      <c r="C341" s="2">
        <v>45366.543564814812</v>
      </c>
      <c r="D341" t="s">
        <v>1748</v>
      </c>
      <c r="E341" t="s">
        <v>179</v>
      </c>
      <c r="F341" s="3">
        <v>356.76</v>
      </c>
      <c r="G341" t="s">
        <v>47</v>
      </c>
      <c r="H341" s="3">
        <v>0</v>
      </c>
      <c r="I341" t="s">
        <v>48</v>
      </c>
      <c r="J341">
        <v>2702</v>
      </c>
      <c r="K341" t="s">
        <v>49</v>
      </c>
      <c r="L341" t="s">
        <v>50</v>
      </c>
      <c r="M341" t="s">
        <v>51</v>
      </c>
      <c r="N341">
        <v>941</v>
      </c>
      <c r="O341" t="s">
        <v>52</v>
      </c>
      <c r="P341" t="s">
        <v>53</v>
      </c>
      <c r="T341" t="s">
        <v>3684</v>
      </c>
      <c r="U341" t="s">
        <v>3685</v>
      </c>
      <c r="V341" t="s">
        <v>2497</v>
      </c>
      <c r="W341" t="s">
        <v>56</v>
      </c>
      <c r="X341" t="s">
        <v>3686</v>
      </c>
      <c r="Y341" t="s">
        <v>3687</v>
      </c>
      <c r="Z341" s="3">
        <v>19</v>
      </c>
      <c r="AA341" t="s">
        <v>3681</v>
      </c>
      <c r="AB341" t="s">
        <v>3688</v>
      </c>
      <c r="AC341" t="s">
        <v>61</v>
      </c>
      <c r="AD341" t="s">
        <v>61</v>
      </c>
      <c r="AE341" t="s">
        <v>3689</v>
      </c>
      <c r="AF341" t="s">
        <v>63</v>
      </c>
      <c r="AH341">
        <v>0</v>
      </c>
      <c r="AI341" s="2">
        <v>45366</v>
      </c>
      <c r="AJ341" t="s">
        <v>64</v>
      </c>
      <c r="AK341" t="s">
        <v>64</v>
      </c>
      <c r="AL341" t="s">
        <v>3690</v>
      </c>
      <c r="AM341" t="s">
        <v>3685</v>
      </c>
      <c r="AN341" s="3">
        <v>356.76</v>
      </c>
      <c r="AO341" t="s">
        <v>3688</v>
      </c>
      <c r="AP341" t="s">
        <v>64</v>
      </c>
      <c r="AQ341" t="s">
        <v>3689</v>
      </c>
      <c r="AR341">
        <v>1205</v>
      </c>
      <c r="AS341" t="s">
        <v>66</v>
      </c>
    </row>
    <row r="342" spans="1:45" ht="16" x14ac:dyDescent="0.2">
      <c r="A342">
        <v>3002</v>
      </c>
      <c r="B342">
        <v>3002</v>
      </c>
      <c r="C342" s="2">
        <v>45369.041666666657</v>
      </c>
      <c r="D342" t="s">
        <v>1782</v>
      </c>
      <c r="E342" t="s">
        <v>3691</v>
      </c>
      <c r="F342" s="3">
        <v>285.60000000000002</v>
      </c>
      <c r="G342" t="s">
        <v>47</v>
      </c>
      <c r="H342" s="3">
        <v>0</v>
      </c>
      <c r="I342" t="s">
        <v>48</v>
      </c>
      <c r="J342">
        <v>2894</v>
      </c>
      <c r="K342" t="s">
        <v>49</v>
      </c>
      <c r="L342" t="s">
        <v>50</v>
      </c>
      <c r="M342" t="s">
        <v>51</v>
      </c>
      <c r="N342">
        <v>940</v>
      </c>
      <c r="O342" t="s">
        <v>52</v>
      </c>
      <c r="P342" t="s">
        <v>53</v>
      </c>
      <c r="T342" t="s">
        <v>3692</v>
      </c>
      <c r="U342" t="s">
        <v>3693</v>
      </c>
      <c r="V342" t="s">
        <v>2491</v>
      </c>
      <c r="W342" t="s">
        <v>56</v>
      </c>
      <c r="X342" t="s">
        <v>3694</v>
      </c>
      <c r="Y342" t="s">
        <v>291</v>
      </c>
      <c r="Z342" s="3">
        <v>19</v>
      </c>
      <c r="AA342" t="s">
        <v>3695</v>
      </c>
      <c r="AB342" t="s">
        <v>3696</v>
      </c>
      <c r="AC342" t="s">
        <v>61</v>
      </c>
      <c r="AD342" t="s">
        <v>61</v>
      </c>
      <c r="AE342" t="s">
        <v>3697</v>
      </c>
      <c r="AF342" t="s">
        <v>63</v>
      </c>
      <c r="AH342">
        <v>0</v>
      </c>
      <c r="AI342" s="2">
        <v>45369</v>
      </c>
      <c r="AJ342" t="s">
        <v>64</v>
      </c>
      <c r="AK342" t="s">
        <v>64</v>
      </c>
      <c r="AL342" t="s">
        <v>3698</v>
      </c>
      <c r="AM342" t="s">
        <v>3693</v>
      </c>
      <c r="AN342" s="3">
        <v>285.60000000000002</v>
      </c>
      <c r="AO342" t="s">
        <v>3696</v>
      </c>
      <c r="AP342" t="s">
        <v>64</v>
      </c>
      <c r="AQ342" t="s">
        <v>3697</v>
      </c>
      <c r="AR342">
        <v>1206</v>
      </c>
      <c r="AS342" t="s">
        <v>66</v>
      </c>
    </row>
    <row r="343" spans="1:45" ht="16" x14ac:dyDescent="0.2">
      <c r="A343">
        <v>3092</v>
      </c>
      <c r="B343">
        <v>3092</v>
      </c>
      <c r="C343" s="2">
        <v>45371</v>
      </c>
      <c r="D343" t="s">
        <v>1761</v>
      </c>
      <c r="E343" t="s">
        <v>2032</v>
      </c>
      <c r="F343" s="3">
        <v>22.11</v>
      </c>
      <c r="G343" t="s">
        <v>47</v>
      </c>
      <c r="H343" s="3">
        <v>0</v>
      </c>
      <c r="I343" t="s">
        <v>48</v>
      </c>
      <c r="J343">
        <v>2720</v>
      </c>
      <c r="K343" t="s">
        <v>49</v>
      </c>
      <c r="L343" t="s">
        <v>50</v>
      </c>
      <c r="M343" t="s">
        <v>51</v>
      </c>
      <c r="N343">
        <v>942</v>
      </c>
      <c r="O343" t="s">
        <v>52</v>
      </c>
      <c r="P343" t="s">
        <v>53</v>
      </c>
      <c r="T343" t="s">
        <v>3701</v>
      </c>
      <c r="U343" t="s">
        <v>3702</v>
      </c>
      <c r="V343" t="s">
        <v>2589</v>
      </c>
      <c r="W343" t="s">
        <v>56</v>
      </c>
      <c r="X343" t="s">
        <v>3703</v>
      </c>
      <c r="Y343" t="s">
        <v>2036</v>
      </c>
      <c r="Z343" s="3">
        <v>19</v>
      </c>
      <c r="AA343" t="s">
        <v>3704</v>
      </c>
      <c r="AB343" t="s">
        <v>3705</v>
      </c>
      <c r="AC343" t="s">
        <v>61</v>
      </c>
      <c r="AD343" t="s">
        <v>61</v>
      </c>
      <c r="AE343" t="s">
        <v>3706</v>
      </c>
      <c r="AF343" t="s">
        <v>63</v>
      </c>
      <c r="AH343">
        <v>0</v>
      </c>
      <c r="AI343" s="2">
        <v>45371</v>
      </c>
      <c r="AJ343" t="s">
        <v>64</v>
      </c>
      <c r="AK343" t="s">
        <v>64</v>
      </c>
      <c r="AL343" t="s">
        <v>3707</v>
      </c>
      <c r="AM343" t="s">
        <v>3702</v>
      </c>
      <c r="AN343" s="3">
        <v>21.86</v>
      </c>
      <c r="AO343" t="s">
        <v>3705</v>
      </c>
      <c r="AP343" t="s">
        <v>64</v>
      </c>
      <c r="AQ343" t="s">
        <v>3706</v>
      </c>
      <c r="AR343">
        <v>1241</v>
      </c>
      <c r="AS343" t="s">
        <v>66</v>
      </c>
    </row>
    <row r="344" spans="1:45" ht="16" x14ac:dyDescent="0.2">
      <c r="A344">
        <v>3106</v>
      </c>
      <c r="B344">
        <v>3106</v>
      </c>
      <c r="C344" s="2">
        <v>45373</v>
      </c>
      <c r="D344" t="s">
        <v>1761</v>
      </c>
      <c r="E344" t="s">
        <v>3714</v>
      </c>
      <c r="F344" s="3">
        <v>9.98</v>
      </c>
      <c r="G344" t="s">
        <v>47</v>
      </c>
      <c r="H344" s="3">
        <v>0</v>
      </c>
      <c r="I344" t="s">
        <v>48</v>
      </c>
      <c r="J344">
        <v>2720</v>
      </c>
      <c r="K344" t="s">
        <v>49</v>
      </c>
      <c r="L344" t="s">
        <v>50</v>
      </c>
      <c r="M344" t="s">
        <v>51</v>
      </c>
      <c r="N344">
        <v>942</v>
      </c>
      <c r="O344" t="s">
        <v>52</v>
      </c>
      <c r="P344" t="s">
        <v>53</v>
      </c>
      <c r="T344" t="s">
        <v>3715</v>
      </c>
      <c r="U344" t="s">
        <v>3716</v>
      </c>
      <c r="V344" t="s">
        <v>2586</v>
      </c>
      <c r="W344" t="s">
        <v>56</v>
      </c>
      <c r="X344" t="s">
        <v>3717</v>
      </c>
      <c r="Y344" t="s">
        <v>953</v>
      </c>
      <c r="Z344" s="3">
        <v>19</v>
      </c>
      <c r="AA344" t="s">
        <v>3718</v>
      </c>
      <c r="AB344" t="s">
        <v>3719</v>
      </c>
      <c r="AC344" t="s">
        <v>61</v>
      </c>
      <c r="AD344" t="s">
        <v>61</v>
      </c>
      <c r="AE344" t="s">
        <v>3720</v>
      </c>
      <c r="AF344" t="s">
        <v>63</v>
      </c>
      <c r="AH344">
        <v>0</v>
      </c>
      <c r="AI344" s="2">
        <v>45373</v>
      </c>
      <c r="AJ344" t="s">
        <v>64</v>
      </c>
      <c r="AK344" t="s">
        <v>64</v>
      </c>
      <c r="AL344" t="s">
        <v>3721</v>
      </c>
      <c r="AM344" t="s">
        <v>3716</v>
      </c>
      <c r="AN344" s="3">
        <v>9.98</v>
      </c>
      <c r="AO344" t="s">
        <v>3719</v>
      </c>
      <c r="AP344" t="s">
        <v>64</v>
      </c>
      <c r="AQ344" t="s">
        <v>3720</v>
      </c>
      <c r="AR344">
        <v>1243</v>
      </c>
      <c r="AS344" t="s">
        <v>66</v>
      </c>
    </row>
    <row r="345" spans="1:45" ht="16" x14ac:dyDescent="0.2">
      <c r="A345">
        <v>3035</v>
      </c>
      <c r="B345">
        <v>3035</v>
      </c>
      <c r="C345" s="2">
        <v>45376.041666666657</v>
      </c>
      <c r="D345" t="s">
        <v>1814</v>
      </c>
      <c r="E345" t="s">
        <v>2248</v>
      </c>
      <c r="F345" s="3">
        <v>22.08</v>
      </c>
      <c r="G345" t="s">
        <v>47</v>
      </c>
      <c r="H345" s="3">
        <v>0</v>
      </c>
      <c r="I345" t="s">
        <v>48</v>
      </c>
      <c r="J345">
        <v>2710</v>
      </c>
      <c r="K345" t="s">
        <v>49</v>
      </c>
      <c r="L345" t="s">
        <v>50</v>
      </c>
      <c r="M345" t="s">
        <v>51</v>
      </c>
      <c r="N345">
        <v>940</v>
      </c>
      <c r="O345" t="s">
        <v>52</v>
      </c>
      <c r="P345" t="s">
        <v>53</v>
      </c>
      <c r="T345" t="s">
        <v>3722</v>
      </c>
      <c r="U345" t="s">
        <v>3723</v>
      </c>
      <c r="V345" t="s">
        <v>2489</v>
      </c>
      <c r="W345" t="s">
        <v>56</v>
      </c>
      <c r="X345" t="s">
        <v>3724</v>
      </c>
      <c r="Y345" t="s">
        <v>2061</v>
      </c>
      <c r="Z345" s="3">
        <v>19</v>
      </c>
      <c r="AA345" t="s">
        <v>3725</v>
      </c>
      <c r="AB345" t="s">
        <v>3719</v>
      </c>
      <c r="AC345" t="s">
        <v>61</v>
      </c>
      <c r="AD345" t="s">
        <v>61</v>
      </c>
      <c r="AE345" t="s">
        <v>3726</v>
      </c>
      <c r="AF345" t="s">
        <v>63</v>
      </c>
      <c r="AH345">
        <v>0</v>
      </c>
      <c r="AI345" s="2">
        <v>45376</v>
      </c>
      <c r="AJ345" t="s">
        <v>64</v>
      </c>
      <c r="AK345" t="s">
        <v>64</v>
      </c>
      <c r="AL345" t="s">
        <v>3727</v>
      </c>
      <c r="AM345" t="s">
        <v>3723</v>
      </c>
      <c r="AN345" s="3">
        <v>22.08</v>
      </c>
      <c r="AO345" t="s">
        <v>3719</v>
      </c>
      <c r="AP345" t="s">
        <v>64</v>
      </c>
      <c r="AQ345" t="s">
        <v>3726</v>
      </c>
      <c r="AR345">
        <v>1209</v>
      </c>
      <c r="AS345" t="s">
        <v>66</v>
      </c>
    </row>
    <row r="346" spans="1:45" ht="16" x14ac:dyDescent="0.2">
      <c r="A346">
        <v>3054</v>
      </c>
      <c r="B346">
        <v>3054</v>
      </c>
      <c r="C346" s="2">
        <v>45379.041666666657</v>
      </c>
      <c r="D346" t="s">
        <v>1748</v>
      </c>
      <c r="E346" t="s">
        <v>2507</v>
      </c>
      <c r="F346" s="3">
        <v>20.23</v>
      </c>
      <c r="G346" t="s">
        <v>47</v>
      </c>
      <c r="H346" s="3">
        <v>0</v>
      </c>
      <c r="I346" t="s">
        <v>48</v>
      </c>
      <c r="J346">
        <v>2702</v>
      </c>
      <c r="K346" t="s">
        <v>49</v>
      </c>
      <c r="L346" t="s">
        <v>50</v>
      </c>
      <c r="M346" t="s">
        <v>51</v>
      </c>
      <c r="N346">
        <v>940</v>
      </c>
      <c r="O346" t="s">
        <v>52</v>
      </c>
      <c r="P346" t="s">
        <v>53</v>
      </c>
      <c r="T346" t="s">
        <v>2826</v>
      </c>
      <c r="U346" t="s">
        <v>3733</v>
      </c>
      <c r="V346" t="s">
        <v>2495</v>
      </c>
      <c r="W346" t="s">
        <v>56</v>
      </c>
      <c r="X346" t="s">
        <v>3734</v>
      </c>
      <c r="Y346" t="s">
        <v>2726</v>
      </c>
      <c r="Z346" s="3">
        <v>19</v>
      </c>
      <c r="AA346" t="s">
        <v>2829</v>
      </c>
      <c r="AB346" t="s">
        <v>3719</v>
      </c>
      <c r="AC346" t="s">
        <v>61</v>
      </c>
      <c r="AD346" t="s">
        <v>61</v>
      </c>
      <c r="AE346" t="s">
        <v>3735</v>
      </c>
      <c r="AF346" t="s">
        <v>63</v>
      </c>
      <c r="AH346">
        <v>0</v>
      </c>
      <c r="AI346" s="2">
        <v>45379</v>
      </c>
      <c r="AJ346" t="s">
        <v>64</v>
      </c>
      <c r="AK346" t="s">
        <v>64</v>
      </c>
      <c r="AL346" t="s">
        <v>3736</v>
      </c>
      <c r="AM346" t="s">
        <v>3733</v>
      </c>
      <c r="AN346" s="3">
        <v>20.23</v>
      </c>
      <c r="AO346" t="s">
        <v>3719</v>
      </c>
      <c r="AP346" t="s">
        <v>64</v>
      </c>
      <c r="AQ346" t="s">
        <v>3735</v>
      </c>
      <c r="AR346">
        <v>1212</v>
      </c>
      <c r="AS346" t="s">
        <v>66</v>
      </c>
    </row>
    <row r="347" spans="1:45" ht="16" x14ac:dyDescent="0.2">
      <c r="A347">
        <v>3058</v>
      </c>
      <c r="B347">
        <v>3058</v>
      </c>
      <c r="C347" s="2">
        <v>45379.041666666657</v>
      </c>
      <c r="D347" t="s">
        <v>1748</v>
      </c>
      <c r="E347" t="s">
        <v>3737</v>
      </c>
      <c r="F347" s="3">
        <v>4.2300000000000004</v>
      </c>
      <c r="G347" t="s">
        <v>47</v>
      </c>
      <c r="H347" s="3">
        <v>0</v>
      </c>
      <c r="I347" t="s">
        <v>48</v>
      </c>
      <c r="J347">
        <v>2705</v>
      </c>
      <c r="K347" t="s">
        <v>49</v>
      </c>
      <c r="L347" t="s">
        <v>50</v>
      </c>
      <c r="M347" t="s">
        <v>51</v>
      </c>
      <c r="N347">
        <v>940</v>
      </c>
      <c r="O347" t="s">
        <v>52</v>
      </c>
      <c r="P347" t="s">
        <v>53</v>
      </c>
      <c r="T347" t="s">
        <v>3738</v>
      </c>
      <c r="U347" t="s">
        <v>3739</v>
      </c>
      <c r="Z347" s="3"/>
      <c r="AF347" t="s">
        <v>63</v>
      </c>
      <c r="AH347">
        <v>0</v>
      </c>
      <c r="AI347" s="2">
        <v>45379</v>
      </c>
      <c r="AJ347" t="s">
        <v>64</v>
      </c>
      <c r="AK347" t="s">
        <v>64</v>
      </c>
      <c r="AL347" t="s">
        <v>797</v>
      </c>
      <c r="AM347" t="s">
        <v>3739</v>
      </c>
      <c r="AN347" s="3"/>
      <c r="AP347" t="s">
        <v>64</v>
      </c>
      <c r="AR347">
        <v>1213</v>
      </c>
      <c r="AS347" t="s">
        <v>66</v>
      </c>
    </row>
    <row r="348" spans="1:45" ht="16" x14ac:dyDescent="0.2">
      <c r="A348">
        <v>3465</v>
      </c>
      <c r="B348">
        <v>3465</v>
      </c>
      <c r="C348" s="2">
        <v>45382</v>
      </c>
      <c r="D348" t="s">
        <v>1934</v>
      </c>
      <c r="E348" t="s">
        <v>206</v>
      </c>
      <c r="F348" s="3">
        <v>3110.01</v>
      </c>
      <c r="G348" t="s">
        <v>47</v>
      </c>
      <c r="H348" s="3">
        <v>0</v>
      </c>
      <c r="I348" t="s">
        <v>104</v>
      </c>
      <c r="J348">
        <v>2551</v>
      </c>
      <c r="K348" t="s">
        <v>49</v>
      </c>
      <c r="L348" t="s">
        <v>50</v>
      </c>
      <c r="M348" t="s">
        <v>51</v>
      </c>
      <c r="N348">
        <v>1730</v>
      </c>
      <c r="O348" t="s">
        <v>52</v>
      </c>
      <c r="P348" t="s">
        <v>203</v>
      </c>
      <c r="T348" t="s">
        <v>64</v>
      </c>
      <c r="Z348" s="3"/>
      <c r="AF348" t="s">
        <v>63</v>
      </c>
      <c r="AH348">
        <v>0</v>
      </c>
      <c r="AI348" s="2">
        <v>45382</v>
      </c>
      <c r="AJ348" t="s">
        <v>64</v>
      </c>
      <c r="AK348" t="s">
        <v>64</v>
      </c>
      <c r="AL348" t="s">
        <v>64</v>
      </c>
      <c r="AN348" s="3"/>
      <c r="AP348" t="s">
        <v>64</v>
      </c>
      <c r="AR348" t="s">
        <v>64</v>
      </c>
      <c r="AS348" t="s">
        <v>66</v>
      </c>
    </row>
    <row r="349" spans="1:45" ht="16" x14ac:dyDescent="0.2">
      <c r="A349">
        <v>3466</v>
      </c>
      <c r="B349">
        <v>3466</v>
      </c>
      <c r="C349" s="2">
        <v>45382</v>
      </c>
      <c r="D349" t="s">
        <v>1935</v>
      </c>
      <c r="E349" t="s">
        <v>206</v>
      </c>
      <c r="F349" s="3">
        <v>2382.81</v>
      </c>
      <c r="G349" t="s">
        <v>47</v>
      </c>
      <c r="H349" s="3">
        <v>0</v>
      </c>
      <c r="I349" t="s">
        <v>104</v>
      </c>
      <c r="J349">
        <v>2551</v>
      </c>
      <c r="K349" t="s">
        <v>49</v>
      </c>
      <c r="L349" t="s">
        <v>50</v>
      </c>
      <c r="M349" t="s">
        <v>51</v>
      </c>
      <c r="N349">
        <v>1730</v>
      </c>
      <c r="O349" t="s">
        <v>52</v>
      </c>
      <c r="P349" t="s">
        <v>203</v>
      </c>
      <c r="T349" t="s">
        <v>64</v>
      </c>
      <c r="Z349" s="3"/>
      <c r="AF349" t="s">
        <v>63</v>
      </c>
      <c r="AH349">
        <v>0</v>
      </c>
      <c r="AI349" s="2">
        <v>45382</v>
      </c>
      <c r="AJ349" t="s">
        <v>64</v>
      </c>
      <c r="AK349" t="s">
        <v>64</v>
      </c>
      <c r="AL349" t="s">
        <v>64</v>
      </c>
      <c r="AN349" s="3"/>
      <c r="AP349" t="s">
        <v>64</v>
      </c>
      <c r="AR349" t="s">
        <v>64</v>
      </c>
      <c r="AS349" t="s">
        <v>66</v>
      </c>
    </row>
    <row r="350" spans="1:45" ht="16" x14ac:dyDescent="0.2">
      <c r="A350">
        <v>3627</v>
      </c>
      <c r="B350">
        <v>3627</v>
      </c>
      <c r="C350" s="2">
        <v>45382</v>
      </c>
      <c r="D350" t="s">
        <v>1935</v>
      </c>
      <c r="E350" t="s">
        <v>3643</v>
      </c>
      <c r="F350" s="3">
        <v>554.26</v>
      </c>
      <c r="G350" t="s">
        <v>47</v>
      </c>
      <c r="H350" s="3">
        <v>0</v>
      </c>
      <c r="I350" t="s">
        <v>104</v>
      </c>
      <c r="J350">
        <v>2555</v>
      </c>
      <c r="K350" t="s">
        <v>49</v>
      </c>
      <c r="L350" t="s">
        <v>50</v>
      </c>
      <c r="M350" t="s">
        <v>51</v>
      </c>
      <c r="N350">
        <v>1730</v>
      </c>
      <c r="O350" t="s">
        <v>52</v>
      </c>
      <c r="P350" t="s">
        <v>203</v>
      </c>
      <c r="T350" t="s">
        <v>64</v>
      </c>
      <c r="Z350" s="3"/>
      <c r="AF350" t="s">
        <v>63</v>
      </c>
      <c r="AH350">
        <v>0</v>
      </c>
      <c r="AI350" s="2">
        <v>45382</v>
      </c>
      <c r="AJ350" t="s">
        <v>64</v>
      </c>
      <c r="AK350" t="s">
        <v>64</v>
      </c>
      <c r="AL350" t="s">
        <v>64</v>
      </c>
      <c r="AN350" s="3"/>
      <c r="AP350" t="s">
        <v>64</v>
      </c>
      <c r="AR350" t="s">
        <v>64</v>
      </c>
      <c r="AS350" t="s">
        <v>66</v>
      </c>
    </row>
    <row r="351" spans="1:45" ht="16" x14ac:dyDescent="0.2">
      <c r="A351">
        <v>3628</v>
      </c>
      <c r="B351">
        <v>3628</v>
      </c>
      <c r="C351" s="2">
        <v>45382</v>
      </c>
      <c r="D351" t="s">
        <v>1934</v>
      </c>
      <c r="E351" t="s">
        <v>3643</v>
      </c>
      <c r="F351" s="3">
        <v>712.19</v>
      </c>
      <c r="G351" t="s">
        <v>47</v>
      </c>
      <c r="H351" s="3">
        <v>0</v>
      </c>
      <c r="I351" t="s">
        <v>104</v>
      </c>
      <c r="J351">
        <v>2555</v>
      </c>
      <c r="K351" t="s">
        <v>49</v>
      </c>
      <c r="L351" t="s">
        <v>50</v>
      </c>
      <c r="M351" t="s">
        <v>51</v>
      </c>
      <c r="N351">
        <v>1730</v>
      </c>
      <c r="O351" t="s">
        <v>52</v>
      </c>
      <c r="P351" t="s">
        <v>203</v>
      </c>
      <c r="T351" t="s">
        <v>64</v>
      </c>
      <c r="Z351" s="3"/>
      <c r="AF351" t="s">
        <v>63</v>
      </c>
      <c r="AH351">
        <v>0</v>
      </c>
      <c r="AI351" s="2">
        <v>45382</v>
      </c>
      <c r="AJ351" t="s">
        <v>64</v>
      </c>
      <c r="AK351" t="s">
        <v>64</v>
      </c>
      <c r="AL351" t="s">
        <v>64</v>
      </c>
      <c r="AN351" s="3"/>
      <c r="AP351" t="s">
        <v>64</v>
      </c>
      <c r="AR351" t="s">
        <v>64</v>
      </c>
      <c r="AS351" t="s">
        <v>66</v>
      </c>
    </row>
    <row r="352" spans="1:45" ht="16" x14ac:dyDescent="0.2">
      <c r="A352">
        <v>3629</v>
      </c>
      <c r="B352">
        <v>3629</v>
      </c>
      <c r="C352" s="2">
        <v>45382</v>
      </c>
      <c r="D352" t="s">
        <v>1936</v>
      </c>
      <c r="E352" t="s">
        <v>3643</v>
      </c>
      <c r="F352" s="3">
        <v>753.43</v>
      </c>
      <c r="G352" t="s">
        <v>47</v>
      </c>
      <c r="H352" s="3">
        <v>0</v>
      </c>
      <c r="I352" t="s">
        <v>104</v>
      </c>
      <c r="J352">
        <v>2555</v>
      </c>
      <c r="K352" t="s">
        <v>49</v>
      </c>
      <c r="L352" t="s">
        <v>50</v>
      </c>
      <c r="M352" t="s">
        <v>51</v>
      </c>
      <c r="N352">
        <v>1730</v>
      </c>
      <c r="O352" t="s">
        <v>52</v>
      </c>
      <c r="P352" t="s">
        <v>203</v>
      </c>
      <c r="T352" t="s">
        <v>64</v>
      </c>
      <c r="Z352" s="3"/>
      <c r="AF352" t="s">
        <v>63</v>
      </c>
      <c r="AH352">
        <v>0</v>
      </c>
      <c r="AI352" s="2">
        <v>45382</v>
      </c>
      <c r="AJ352" t="s">
        <v>64</v>
      </c>
      <c r="AK352" t="s">
        <v>64</v>
      </c>
      <c r="AL352" t="s">
        <v>64</v>
      </c>
      <c r="AN352" s="3"/>
      <c r="AP352" t="s">
        <v>64</v>
      </c>
      <c r="AR352" t="s">
        <v>64</v>
      </c>
      <c r="AS352" t="s">
        <v>66</v>
      </c>
    </row>
    <row r="353" spans="1:45" ht="16" x14ac:dyDescent="0.2">
      <c r="A353">
        <v>3630</v>
      </c>
      <c r="B353">
        <v>3630</v>
      </c>
      <c r="C353" s="2">
        <v>45382</v>
      </c>
      <c r="D353" t="s">
        <v>1936</v>
      </c>
      <c r="E353" t="s">
        <v>206</v>
      </c>
      <c r="F353" s="3">
        <v>3290.09</v>
      </c>
      <c r="G353" t="s">
        <v>47</v>
      </c>
      <c r="H353" s="3">
        <v>0</v>
      </c>
      <c r="I353" t="s">
        <v>104</v>
      </c>
      <c r="J353">
        <v>2551</v>
      </c>
      <c r="K353" t="s">
        <v>49</v>
      </c>
      <c r="L353" t="s">
        <v>50</v>
      </c>
      <c r="M353" t="s">
        <v>51</v>
      </c>
      <c r="N353">
        <v>1730</v>
      </c>
      <c r="O353" t="s">
        <v>52</v>
      </c>
      <c r="P353" t="s">
        <v>203</v>
      </c>
      <c r="T353" t="s">
        <v>64</v>
      </c>
      <c r="Z353" s="3"/>
      <c r="AF353" t="s">
        <v>63</v>
      </c>
      <c r="AH353">
        <v>0</v>
      </c>
      <c r="AI353" s="2">
        <v>45382</v>
      </c>
      <c r="AJ353" t="s">
        <v>64</v>
      </c>
      <c r="AK353" t="s">
        <v>64</v>
      </c>
      <c r="AL353" t="s">
        <v>64</v>
      </c>
      <c r="AN353" s="3"/>
      <c r="AP353" t="s">
        <v>64</v>
      </c>
      <c r="AR353" t="s">
        <v>64</v>
      </c>
      <c r="AS353" t="s">
        <v>66</v>
      </c>
    </row>
    <row r="354" spans="1:45" ht="16" x14ac:dyDescent="0.2">
      <c r="A354">
        <v>3061</v>
      </c>
      <c r="B354">
        <v>3061</v>
      </c>
      <c r="C354" s="2">
        <v>45385.083333333343</v>
      </c>
      <c r="D354" t="s">
        <v>1814</v>
      </c>
      <c r="E354" t="s">
        <v>3744</v>
      </c>
      <c r="F354" s="3">
        <v>405</v>
      </c>
      <c r="G354" t="s">
        <v>47</v>
      </c>
      <c r="H354" s="3">
        <v>0</v>
      </c>
      <c r="I354" t="s">
        <v>48</v>
      </c>
      <c r="J354">
        <v>2722</v>
      </c>
      <c r="K354" t="s">
        <v>49</v>
      </c>
      <c r="L354" t="s">
        <v>50</v>
      </c>
      <c r="M354" t="s">
        <v>51</v>
      </c>
      <c r="N354">
        <v>940</v>
      </c>
      <c r="O354" t="s">
        <v>52</v>
      </c>
      <c r="P354" t="s">
        <v>53</v>
      </c>
      <c r="T354" t="s">
        <v>3745</v>
      </c>
      <c r="U354" t="s">
        <v>3746</v>
      </c>
      <c r="V354" t="s">
        <v>2501</v>
      </c>
      <c r="W354" t="s">
        <v>56</v>
      </c>
      <c r="X354" t="s">
        <v>3747</v>
      </c>
      <c r="Y354" t="s">
        <v>3368</v>
      </c>
      <c r="Z354" s="3">
        <v>0</v>
      </c>
      <c r="AA354" t="s">
        <v>3748</v>
      </c>
      <c r="AB354" t="s">
        <v>3749</v>
      </c>
      <c r="AC354" t="s">
        <v>61</v>
      </c>
      <c r="AD354" t="s">
        <v>61</v>
      </c>
      <c r="AE354" t="s">
        <v>3750</v>
      </c>
      <c r="AF354" t="s">
        <v>63</v>
      </c>
      <c r="AH354">
        <v>0</v>
      </c>
      <c r="AI354" s="2">
        <v>45385</v>
      </c>
      <c r="AJ354" t="s">
        <v>64</v>
      </c>
      <c r="AK354" t="s">
        <v>64</v>
      </c>
      <c r="AL354" t="s">
        <v>3751</v>
      </c>
      <c r="AM354" t="s">
        <v>3746</v>
      </c>
      <c r="AN354" s="3">
        <v>405</v>
      </c>
      <c r="AO354" t="s">
        <v>3749</v>
      </c>
      <c r="AP354" t="s">
        <v>64</v>
      </c>
      <c r="AQ354" t="s">
        <v>3750</v>
      </c>
      <c r="AR354">
        <v>1215</v>
      </c>
      <c r="AS354" t="s">
        <v>66</v>
      </c>
    </row>
    <row r="355" spans="1:45" ht="16" x14ac:dyDescent="0.2">
      <c r="A355">
        <v>3062</v>
      </c>
      <c r="B355">
        <v>3062</v>
      </c>
      <c r="C355" s="2">
        <v>45385.083333333343</v>
      </c>
      <c r="D355" t="s">
        <v>1748</v>
      </c>
      <c r="E355" t="s">
        <v>3514</v>
      </c>
      <c r="F355" s="3">
        <v>9.5</v>
      </c>
      <c r="G355" t="s">
        <v>47</v>
      </c>
      <c r="H355" s="3">
        <v>0</v>
      </c>
      <c r="I355" t="s">
        <v>48</v>
      </c>
      <c r="J355">
        <v>2705</v>
      </c>
      <c r="K355" t="s">
        <v>49</v>
      </c>
      <c r="L355" t="s">
        <v>50</v>
      </c>
      <c r="M355" t="s">
        <v>51</v>
      </c>
      <c r="N355">
        <v>940</v>
      </c>
      <c r="O355" t="s">
        <v>52</v>
      </c>
      <c r="P355" t="s">
        <v>53</v>
      </c>
      <c r="T355" t="s">
        <v>3745</v>
      </c>
      <c r="U355" t="s">
        <v>3746</v>
      </c>
      <c r="V355" t="s">
        <v>2501</v>
      </c>
      <c r="W355" t="s">
        <v>56</v>
      </c>
      <c r="X355" t="s">
        <v>3747</v>
      </c>
      <c r="Y355" t="s">
        <v>3368</v>
      </c>
      <c r="Z355" s="3">
        <v>0</v>
      </c>
      <c r="AA355" t="s">
        <v>3748</v>
      </c>
      <c r="AB355" t="s">
        <v>3749</v>
      </c>
      <c r="AC355" t="s">
        <v>61</v>
      </c>
      <c r="AD355" t="s">
        <v>61</v>
      </c>
      <c r="AE355" t="s">
        <v>3750</v>
      </c>
      <c r="AF355" t="s">
        <v>63</v>
      </c>
      <c r="AH355">
        <v>0</v>
      </c>
      <c r="AI355" s="2">
        <v>45385</v>
      </c>
      <c r="AJ355" t="s">
        <v>64</v>
      </c>
      <c r="AK355" t="s">
        <v>64</v>
      </c>
      <c r="AL355" t="s">
        <v>3751</v>
      </c>
      <c r="AM355" t="s">
        <v>3746</v>
      </c>
      <c r="AN355" s="3">
        <v>405</v>
      </c>
      <c r="AO355" t="s">
        <v>3749</v>
      </c>
      <c r="AP355" t="s">
        <v>64</v>
      </c>
      <c r="AQ355" t="s">
        <v>3750</v>
      </c>
      <c r="AR355">
        <v>1215</v>
      </c>
      <c r="AS355" t="s">
        <v>66</v>
      </c>
    </row>
    <row r="356" spans="1:45" ht="16" x14ac:dyDescent="0.2">
      <c r="A356">
        <v>3067</v>
      </c>
      <c r="B356">
        <v>3067</v>
      </c>
      <c r="C356" s="2">
        <v>45386.083333333343</v>
      </c>
      <c r="D356" t="s">
        <v>1814</v>
      </c>
      <c r="E356" t="s">
        <v>2915</v>
      </c>
      <c r="F356" s="3">
        <v>900</v>
      </c>
      <c r="G356" t="s">
        <v>47</v>
      </c>
      <c r="H356" s="3">
        <v>0</v>
      </c>
      <c r="I356" t="s">
        <v>48</v>
      </c>
      <c r="J356">
        <v>2721</v>
      </c>
      <c r="K356" t="s">
        <v>49</v>
      </c>
      <c r="L356" t="s">
        <v>50</v>
      </c>
      <c r="M356" t="s">
        <v>51</v>
      </c>
      <c r="N356">
        <v>940</v>
      </c>
      <c r="O356" t="s">
        <v>52</v>
      </c>
      <c r="P356" t="s">
        <v>53</v>
      </c>
      <c r="T356" t="s">
        <v>3019</v>
      </c>
      <c r="U356" t="s">
        <v>3752</v>
      </c>
      <c r="V356" t="s">
        <v>2504</v>
      </c>
      <c r="W356" t="s">
        <v>56</v>
      </c>
      <c r="X356" t="s">
        <v>692</v>
      </c>
      <c r="Y356" t="s">
        <v>3021</v>
      </c>
      <c r="Z356" s="3">
        <v>0</v>
      </c>
      <c r="AA356" t="s">
        <v>2234</v>
      </c>
      <c r="AB356" t="s">
        <v>3753</v>
      </c>
      <c r="AC356" t="s">
        <v>61</v>
      </c>
      <c r="AD356" t="s">
        <v>61</v>
      </c>
      <c r="AE356" t="s">
        <v>3754</v>
      </c>
      <c r="AF356" t="s">
        <v>63</v>
      </c>
      <c r="AH356">
        <v>0</v>
      </c>
      <c r="AI356" s="2">
        <v>45386</v>
      </c>
      <c r="AJ356" t="s">
        <v>64</v>
      </c>
      <c r="AK356" t="s">
        <v>64</v>
      </c>
      <c r="AL356" t="s">
        <v>3755</v>
      </c>
      <c r="AM356" t="s">
        <v>3752</v>
      </c>
      <c r="AN356" s="3">
        <v>900</v>
      </c>
      <c r="AO356" t="s">
        <v>3753</v>
      </c>
      <c r="AP356" t="s">
        <v>64</v>
      </c>
      <c r="AQ356" t="s">
        <v>3754</v>
      </c>
      <c r="AR356">
        <v>1216</v>
      </c>
      <c r="AS356" t="s">
        <v>66</v>
      </c>
    </row>
    <row r="357" spans="1:45" ht="16" x14ac:dyDescent="0.2">
      <c r="A357">
        <v>3064</v>
      </c>
      <c r="B357">
        <v>3064</v>
      </c>
      <c r="C357" s="2">
        <v>45387.083333333343</v>
      </c>
      <c r="D357" t="s">
        <v>1748</v>
      </c>
      <c r="E357" t="s">
        <v>3659</v>
      </c>
      <c r="F357" s="3">
        <v>46.41</v>
      </c>
      <c r="G357" t="s">
        <v>47</v>
      </c>
      <c r="H357" s="3">
        <v>0</v>
      </c>
      <c r="I357" t="s">
        <v>48</v>
      </c>
      <c r="J357">
        <v>2663</v>
      </c>
      <c r="K357" t="s">
        <v>49</v>
      </c>
      <c r="L357" t="s">
        <v>50</v>
      </c>
      <c r="M357" t="s">
        <v>51</v>
      </c>
      <c r="N357">
        <v>940</v>
      </c>
      <c r="O357" t="s">
        <v>52</v>
      </c>
      <c r="P357" t="s">
        <v>53</v>
      </c>
      <c r="T357" t="s">
        <v>2516</v>
      </c>
      <c r="U357" t="s">
        <v>3759</v>
      </c>
      <c r="V357" t="s">
        <v>2527</v>
      </c>
      <c r="W357" t="s">
        <v>56</v>
      </c>
      <c r="X357" t="s">
        <v>3760</v>
      </c>
      <c r="Y357" t="s">
        <v>2375</v>
      </c>
      <c r="Z357" s="3">
        <v>19</v>
      </c>
      <c r="AA357" t="s">
        <v>2519</v>
      </c>
      <c r="AB357" t="s">
        <v>3761</v>
      </c>
      <c r="AC357" t="s">
        <v>61</v>
      </c>
      <c r="AD357" t="s">
        <v>61</v>
      </c>
      <c r="AE357" t="s">
        <v>3762</v>
      </c>
      <c r="AF357" t="s">
        <v>63</v>
      </c>
      <c r="AH357">
        <v>0</v>
      </c>
      <c r="AI357" s="2">
        <v>45387</v>
      </c>
      <c r="AJ357" t="s">
        <v>64</v>
      </c>
      <c r="AK357" t="s">
        <v>64</v>
      </c>
      <c r="AL357" t="s">
        <v>3763</v>
      </c>
      <c r="AM357" t="s">
        <v>3759</v>
      </c>
      <c r="AN357" s="3">
        <v>46.41</v>
      </c>
      <c r="AO357" t="s">
        <v>3761</v>
      </c>
      <c r="AP357" t="s">
        <v>64</v>
      </c>
      <c r="AQ357" t="s">
        <v>3762</v>
      </c>
      <c r="AR357">
        <v>1219</v>
      </c>
      <c r="AS357" t="s">
        <v>66</v>
      </c>
    </row>
    <row r="358" spans="1:45" ht="16" x14ac:dyDescent="0.2">
      <c r="A358">
        <v>3103</v>
      </c>
      <c r="B358">
        <v>3103</v>
      </c>
      <c r="C358" s="2">
        <v>45392</v>
      </c>
      <c r="D358" t="s">
        <v>1814</v>
      </c>
      <c r="E358" t="s">
        <v>3767</v>
      </c>
      <c r="F358" s="3">
        <v>38.08</v>
      </c>
      <c r="G358" t="s">
        <v>47</v>
      </c>
      <c r="H358" s="3">
        <v>0</v>
      </c>
      <c r="I358" t="s">
        <v>48</v>
      </c>
      <c r="J358">
        <v>2710</v>
      </c>
      <c r="K358" t="s">
        <v>49</v>
      </c>
      <c r="L358" t="s">
        <v>50</v>
      </c>
      <c r="M358" t="s">
        <v>51</v>
      </c>
      <c r="N358">
        <v>942</v>
      </c>
      <c r="O358" t="s">
        <v>52</v>
      </c>
      <c r="P358" t="s">
        <v>53</v>
      </c>
      <c r="T358" t="s">
        <v>3768</v>
      </c>
      <c r="U358" t="s">
        <v>3769</v>
      </c>
      <c r="V358" t="s">
        <v>2599</v>
      </c>
      <c r="W358" t="s">
        <v>56</v>
      </c>
      <c r="X358" t="s">
        <v>3770</v>
      </c>
      <c r="Y358" t="s">
        <v>3771</v>
      </c>
      <c r="Z358" s="3">
        <v>19</v>
      </c>
      <c r="AA358" t="s">
        <v>3772</v>
      </c>
      <c r="AB358" t="s">
        <v>3773</v>
      </c>
      <c r="AC358" t="s">
        <v>61</v>
      </c>
      <c r="AD358" t="s">
        <v>61</v>
      </c>
      <c r="AE358" t="s">
        <v>3774</v>
      </c>
      <c r="AF358" t="s">
        <v>63</v>
      </c>
      <c r="AH358">
        <v>0</v>
      </c>
      <c r="AI358" s="2">
        <v>45392</v>
      </c>
      <c r="AJ358" t="s">
        <v>64</v>
      </c>
      <c r="AK358" t="s">
        <v>64</v>
      </c>
      <c r="AL358" t="s">
        <v>3775</v>
      </c>
      <c r="AM358" t="s">
        <v>3769</v>
      </c>
      <c r="AN358" s="3">
        <v>38.08</v>
      </c>
      <c r="AO358" t="s">
        <v>3773</v>
      </c>
      <c r="AP358" t="s">
        <v>64</v>
      </c>
      <c r="AQ358" t="s">
        <v>3774</v>
      </c>
      <c r="AR358">
        <v>1244</v>
      </c>
      <c r="AS358" t="s">
        <v>66</v>
      </c>
    </row>
    <row r="359" spans="1:45" ht="16" x14ac:dyDescent="0.2">
      <c r="A359">
        <v>3104</v>
      </c>
      <c r="B359">
        <v>3104</v>
      </c>
      <c r="C359" s="2">
        <v>45392</v>
      </c>
      <c r="D359" t="s">
        <v>1748</v>
      </c>
      <c r="E359" t="s">
        <v>3776</v>
      </c>
      <c r="F359" s="3">
        <v>0.38</v>
      </c>
      <c r="G359" t="s">
        <v>47</v>
      </c>
      <c r="H359" s="3">
        <v>0</v>
      </c>
      <c r="I359" t="s">
        <v>48</v>
      </c>
      <c r="J359">
        <v>2705</v>
      </c>
      <c r="K359" t="s">
        <v>49</v>
      </c>
      <c r="L359" t="s">
        <v>50</v>
      </c>
      <c r="M359" t="s">
        <v>51</v>
      </c>
      <c r="N359">
        <v>942</v>
      </c>
      <c r="O359" t="s">
        <v>52</v>
      </c>
      <c r="P359" t="s">
        <v>53</v>
      </c>
      <c r="T359" t="s">
        <v>3768</v>
      </c>
      <c r="U359" t="s">
        <v>3769</v>
      </c>
      <c r="V359" t="s">
        <v>2599</v>
      </c>
      <c r="W359" t="s">
        <v>56</v>
      </c>
      <c r="X359" t="s">
        <v>3770</v>
      </c>
      <c r="Y359" t="s">
        <v>3771</v>
      </c>
      <c r="Z359" s="3">
        <v>19</v>
      </c>
      <c r="AA359" t="s">
        <v>3772</v>
      </c>
      <c r="AB359" t="s">
        <v>3773</v>
      </c>
      <c r="AC359" t="s">
        <v>61</v>
      </c>
      <c r="AD359" t="s">
        <v>61</v>
      </c>
      <c r="AE359" t="s">
        <v>3774</v>
      </c>
      <c r="AF359" t="s">
        <v>63</v>
      </c>
      <c r="AH359">
        <v>0</v>
      </c>
      <c r="AI359" s="2">
        <v>45392</v>
      </c>
      <c r="AJ359" t="s">
        <v>64</v>
      </c>
      <c r="AK359" t="s">
        <v>64</v>
      </c>
      <c r="AL359" t="s">
        <v>3775</v>
      </c>
      <c r="AM359" t="s">
        <v>3769</v>
      </c>
      <c r="AN359" s="3">
        <v>38.08</v>
      </c>
      <c r="AO359" t="s">
        <v>3773</v>
      </c>
      <c r="AP359" t="s">
        <v>64</v>
      </c>
      <c r="AQ359" t="s">
        <v>3774</v>
      </c>
      <c r="AR359">
        <v>1244</v>
      </c>
      <c r="AS359" t="s">
        <v>66</v>
      </c>
    </row>
    <row r="360" spans="1:45" ht="16" x14ac:dyDescent="0.2">
      <c r="A360">
        <v>3068</v>
      </c>
      <c r="B360">
        <v>3068</v>
      </c>
      <c r="C360" s="2">
        <v>45393.083333333343</v>
      </c>
      <c r="D360" t="s">
        <v>1761</v>
      </c>
      <c r="E360" t="s">
        <v>3777</v>
      </c>
      <c r="F360" s="3">
        <v>539.65</v>
      </c>
      <c r="G360" t="s">
        <v>47</v>
      </c>
      <c r="H360" s="3">
        <v>0</v>
      </c>
      <c r="I360" t="s">
        <v>48</v>
      </c>
      <c r="J360">
        <v>2722</v>
      </c>
      <c r="K360" t="s">
        <v>49</v>
      </c>
      <c r="L360" t="s">
        <v>50</v>
      </c>
      <c r="M360" t="s">
        <v>51</v>
      </c>
      <c r="N360">
        <v>940</v>
      </c>
      <c r="O360" t="s">
        <v>52</v>
      </c>
      <c r="P360" t="s">
        <v>53</v>
      </c>
      <c r="T360" t="s">
        <v>3778</v>
      </c>
      <c r="U360" t="s">
        <v>3779</v>
      </c>
      <c r="V360" t="s">
        <v>2529</v>
      </c>
      <c r="W360" t="s">
        <v>56</v>
      </c>
      <c r="X360" t="s">
        <v>3780</v>
      </c>
      <c r="Y360" t="s">
        <v>3455</v>
      </c>
      <c r="Z360" s="3">
        <v>0</v>
      </c>
      <c r="AA360" t="s">
        <v>3781</v>
      </c>
      <c r="AB360" t="s">
        <v>3782</v>
      </c>
      <c r="AC360" t="s">
        <v>61</v>
      </c>
      <c r="AD360" t="s">
        <v>61</v>
      </c>
      <c r="AE360" t="s">
        <v>3783</v>
      </c>
      <c r="AF360" t="s">
        <v>63</v>
      </c>
      <c r="AH360">
        <v>0</v>
      </c>
      <c r="AI360" s="2">
        <v>45393</v>
      </c>
      <c r="AJ360" t="s">
        <v>64</v>
      </c>
      <c r="AK360" t="s">
        <v>64</v>
      </c>
      <c r="AL360" t="s">
        <v>3784</v>
      </c>
      <c r="AM360" t="s">
        <v>3779</v>
      </c>
      <c r="AN360" s="3">
        <v>523.87</v>
      </c>
      <c r="AO360" t="s">
        <v>3782</v>
      </c>
      <c r="AP360" t="s">
        <v>64</v>
      </c>
      <c r="AQ360" t="s">
        <v>3783</v>
      </c>
      <c r="AR360">
        <v>1220</v>
      </c>
      <c r="AS360" t="s">
        <v>66</v>
      </c>
    </row>
    <row r="361" spans="1:45" ht="16" x14ac:dyDescent="0.2">
      <c r="A361">
        <v>3069</v>
      </c>
      <c r="B361">
        <v>3069</v>
      </c>
      <c r="C361" s="2">
        <v>45393.083333333343</v>
      </c>
      <c r="D361" t="s">
        <v>1748</v>
      </c>
      <c r="E361" t="s">
        <v>3335</v>
      </c>
      <c r="F361" s="3">
        <v>14</v>
      </c>
      <c r="G361" t="s">
        <v>47</v>
      </c>
      <c r="H361" s="3">
        <v>0</v>
      </c>
      <c r="I361" t="s">
        <v>48</v>
      </c>
      <c r="J361">
        <v>2705</v>
      </c>
      <c r="K361" t="s">
        <v>49</v>
      </c>
      <c r="L361" t="s">
        <v>50</v>
      </c>
      <c r="M361" t="s">
        <v>51</v>
      </c>
      <c r="N361">
        <v>940</v>
      </c>
      <c r="O361" t="s">
        <v>52</v>
      </c>
      <c r="P361" t="s">
        <v>53</v>
      </c>
      <c r="T361" t="s">
        <v>3778</v>
      </c>
      <c r="U361" t="s">
        <v>3779</v>
      </c>
      <c r="V361" t="s">
        <v>2529</v>
      </c>
      <c r="W361" t="s">
        <v>56</v>
      </c>
      <c r="X361" t="s">
        <v>3780</v>
      </c>
      <c r="Y361" t="s">
        <v>3455</v>
      </c>
      <c r="Z361" s="3">
        <v>0</v>
      </c>
      <c r="AA361" t="s">
        <v>3781</v>
      </c>
      <c r="AB361" t="s">
        <v>3782</v>
      </c>
      <c r="AC361" t="s">
        <v>61</v>
      </c>
      <c r="AD361" t="s">
        <v>61</v>
      </c>
      <c r="AE361" t="s">
        <v>3783</v>
      </c>
      <c r="AF361" t="s">
        <v>63</v>
      </c>
      <c r="AH361">
        <v>0</v>
      </c>
      <c r="AI361" s="2">
        <v>45393</v>
      </c>
      <c r="AJ361" t="s">
        <v>64</v>
      </c>
      <c r="AK361" t="s">
        <v>64</v>
      </c>
      <c r="AL361" t="s">
        <v>3784</v>
      </c>
      <c r="AM361" t="s">
        <v>3779</v>
      </c>
      <c r="AN361" s="3">
        <v>523.87</v>
      </c>
      <c r="AO361" t="s">
        <v>3782</v>
      </c>
      <c r="AP361" t="s">
        <v>64</v>
      </c>
      <c r="AQ361" t="s">
        <v>3783</v>
      </c>
      <c r="AR361">
        <v>1220</v>
      </c>
      <c r="AS361" t="s">
        <v>66</v>
      </c>
    </row>
    <row r="362" spans="1:45" ht="16" x14ac:dyDescent="0.2">
      <c r="A362">
        <v>3070</v>
      </c>
      <c r="B362">
        <v>3070</v>
      </c>
      <c r="C362" s="2">
        <v>45393.083333333343</v>
      </c>
      <c r="D362" t="s">
        <v>2612</v>
      </c>
      <c r="E362" t="s">
        <v>3785</v>
      </c>
      <c r="F362" s="3">
        <v>15000</v>
      </c>
      <c r="G362" t="s">
        <v>47</v>
      </c>
      <c r="H362" s="3">
        <v>0</v>
      </c>
      <c r="I362" t="s">
        <v>104</v>
      </c>
      <c r="J362">
        <v>940</v>
      </c>
      <c r="K362" t="s">
        <v>52</v>
      </c>
      <c r="L362" t="s">
        <v>53</v>
      </c>
      <c r="N362">
        <v>3200</v>
      </c>
      <c r="O362" t="s">
        <v>49</v>
      </c>
      <c r="P362" t="s">
        <v>105</v>
      </c>
      <c r="Q362" t="s">
        <v>106</v>
      </c>
      <c r="T362" t="s">
        <v>3786</v>
      </c>
      <c r="U362" t="s">
        <v>3787</v>
      </c>
      <c r="V362" t="s">
        <v>2534</v>
      </c>
      <c r="W362" t="s">
        <v>56</v>
      </c>
      <c r="X362" t="s">
        <v>3788</v>
      </c>
      <c r="Y362" t="s">
        <v>301</v>
      </c>
      <c r="Z362" s="3">
        <v>0</v>
      </c>
      <c r="AA362" t="s">
        <v>3789</v>
      </c>
      <c r="AB362" t="s">
        <v>3790</v>
      </c>
      <c r="AC362" t="s">
        <v>61</v>
      </c>
      <c r="AD362" t="s">
        <v>61</v>
      </c>
      <c r="AE362" t="s">
        <v>3791</v>
      </c>
      <c r="AF362" t="s">
        <v>63</v>
      </c>
      <c r="AH362">
        <v>0</v>
      </c>
      <c r="AI362" s="2">
        <v>45393</v>
      </c>
      <c r="AJ362" t="s">
        <v>64</v>
      </c>
      <c r="AK362" t="s">
        <v>64</v>
      </c>
      <c r="AL362" t="s">
        <v>967</v>
      </c>
      <c r="AM362" t="s">
        <v>3787</v>
      </c>
      <c r="AN362" s="3">
        <v>15000</v>
      </c>
      <c r="AO362" t="s">
        <v>3790</v>
      </c>
      <c r="AP362" t="s">
        <v>64</v>
      </c>
      <c r="AQ362" t="s">
        <v>3791</v>
      </c>
      <c r="AR362">
        <v>1222</v>
      </c>
      <c r="AS362" t="s">
        <v>66</v>
      </c>
    </row>
    <row r="363" spans="1:45" ht="16" x14ac:dyDescent="0.2">
      <c r="A363">
        <v>3065</v>
      </c>
      <c r="B363">
        <v>3065</v>
      </c>
      <c r="C363" s="2">
        <v>45393.083333333343</v>
      </c>
      <c r="D363" t="s">
        <v>1748</v>
      </c>
      <c r="E363" t="s">
        <v>3168</v>
      </c>
      <c r="F363" s="3">
        <v>1.6</v>
      </c>
      <c r="G363" t="s">
        <v>47</v>
      </c>
      <c r="H363" s="3">
        <v>0</v>
      </c>
      <c r="I363" t="s">
        <v>48</v>
      </c>
      <c r="J363">
        <v>2702</v>
      </c>
      <c r="K363" t="s">
        <v>49</v>
      </c>
      <c r="L363" t="s">
        <v>50</v>
      </c>
      <c r="M363" t="s">
        <v>51</v>
      </c>
      <c r="N363">
        <v>940</v>
      </c>
      <c r="O363" t="s">
        <v>52</v>
      </c>
      <c r="P363" t="s">
        <v>53</v>
      </c>
      <c r="T363" t="s">
        <v>1502</v>
      </c>
      <c r="U363" t="s">
        <v>3792</v>
      </c>
      <c r="Z363" s="3"/>
      <c r="AF363" t="s">
        <v>63</v>
      </c>
      <c r="AH363">
        <v>0</v>
      </c>
      <c r="AI363" s="2">
        <v>45393</v>
      </c>
      <c r="AJ363" t="s">
        <v>64</v>
      </c>
      <c r="AK363" t="s">
        <v>64</v>
      </c>
      <c r="AL363" t="s">
        <v>970</v>
      </c>
      <c r="AM363" t="s">
        <v>3792</v>
      </c>
      <c r="AN363" s="3"/>
      <c r="AP363" t="s">
        <v>64</v>
      </c>
      <c r="AR363">
        <v>1221</v>
      </c>
      <c r="AS363" t="s">
        <v>66</v>
      </c>
    </row>
    <row r="364" spans="1:45" ht="16" x14ac:dyDescent="0.2">
      <c r="A364">
        <v>3075</v>
      </c>
      <c r="B364">
        <v>3075</v>
      </c>
      <c r="C364" s="2">
        <v>45397.083333333343</v>
      </c>
      <c r="D364" t="s">
        <v>1748</v>
      </c>
      <c r="E364" t="s">
        <v>2165</v>
      </c>
      <c r="F364" s="3">
        <v>52.9</v>
      </c>
      <c r="G364" t="s">
        <v>47</v>
      </c>
      <c r="H364" s="3">
        <v>0</v>
      </c>
      <c r="I364" t="s">
        <v>48</v>
      </c>
      <c r="J364">
        <v>2900</v>
      </c>
      <c r="K364" t="s">
        <v>49</v>
      </c>
      <c r="L364" t="s">
        <v>50</v>
      </c>
      <c r="M364" t="s">
        <v>51</v>
      </c>
      <c r="N364">
        <v>940</v>
      </c>
      <c r="O364" t="s">
        <v>52</v>
      </c>
      <c r="P364" t="s">
        <v>53</v>
      </c>
      <c r="T364" t="s">
        <v>2313</v>
      </c>
      <c r="U364" t="s">
        <v>3796</v>
      </c>
      <c r="V364" t="s">
        <v>2702</v>
      </c>
      <c r="W364" t="s">
        <v>56</v>
      </c>
      <c r="X364" t="s">
        <v>3797</v>
      </c>
      <c r="Y364" t="s">
        <v>323</v>
      </c>
      <c r="Z364" s="3">
        <v>19</v>
      </c>
      <c r="AA364" t="s">
        <v>2316</v>
      </c>
      <c r="AB364" t="s">
        <v>3798</v>
      </c>
      <c r="AC364" t="s">
        <v>61</v>
      </c>
      <c r="AD364" t="s">
        <v>61</v>
      </c>
      <c r="AE364" t="s">
        <v>3799</v>
      </c>
      <c r="AF364" t="s">
        <v>63</v>
      </c>
      <c r="AH364">
        <v>0</v>
      </c>
      <c r="AI364" s="2">
        <v>45397</v>
      </c>
      <c r="AJ364" t="s">
        <v>64</v>
      </c>
      <c r="AK364" t="s">
        <v>64</v>
      </c>
      <c r="AL364" t="s">
        <v>3800</v>
      </c>
      <c r="AM364" t="s">
        <v>3796</v>
      </c>
      <c r="AN364" s="3">
        <v>52.9</v>
      </c>
      <c r="AO364" t="s">
        <v>3798</v>
      </c>
      <c r="AP364" t="s">
        <v>64</v>
      </c>
      <c r="AQ364" t="s">
        <v>3799</v>
      </c>
      <c r="AR364">
        <v>1227</v>
      </c>
      <c r="AS364" t="s">
        <v>66</v>
      </c>
    </row>
    <row r="365" spans="1:45" ht="16" x14ac:dyDescent="0.2">
      <c r="A365">
        <v>3083</v>
      </c>
      <c r="B365">
        <v>3083</v>
      </c>
      <c r="C365" s="2">
        <v>45400.083333333343</v>
      </c>
      <c r="D365" t="s">
        <v>1814</v>
      </c>
      <c r="E365" t="s">
        <v>2915</v>
      </c>
      <c r="F365" s="3">
        <v>900</v>
      </c>
      <c r="G365" t="s">
        <v>47</v>
      </c>
      <c r="H365" s="3">
        <v>0</v>
      </c>
      <c r="I365" t="s">
        <v>48</v>
      </c>
      <c r="J365">
        <v>2721</v>
      </c>
      <c r="K365" t="s">
        <v>49</v>
      </c>
      <c r="L365" t="s">
        <v>50</v>
      </c>
      <c r="M365" t="s">
        <v>51</v>
      </c>
      <c r="N365">
        <v>940</v>
      </c>
      <c r="O365" t="s">
        <v>52</v>
      </c>
      <c r="P365" t="s">
        <v>53</v>
      </c>
      <c r="T365" t="s">
        <v>3019</v>
      </c>
      <c r="U365" t="s">
        <v>3801</v>
      </c>
      <c r="V365" t="s">
        <v>2506</v>
      </c>
      <c r="W365" t="s">
        <v>56</v>
      </c>
      <c r="X365" t="s">
        <v>708</v>
      </c>
      <c r="Y365" t="s">
        <v>3021</v>
      </c>
      <c r="Z365" s="3">
        <v>0</v>
      </c>
      <c r="AA365" t="s">
        <v>2234</v>
      </c>
      <c r="AB365" t="s">
        <v>3802</v>
      </c>
      <c r="AC365" t="s">
        <v>61</v>
      </c>
      <c r="AD365" t="s">
        <v>61</v>
      </c>
      <c r="AE365" t="s">
        <v>3803</v>
      </c>
      <c r="AF365" t="s">
        <v>63</v>
      </c>
      <c r="AH365">
        <v>0</v>
      </c>
      <c r="AI365" s="2">
        <v>45400</v>
      </c>
      <c r="AJ365" t="s">
        <v>64</v>
      </c>
      <c r="AK365" t="s">
        <v>64</v>
      </c>
      <c r="AL365" t="s">
        <v>3804</v>
      </c>
      <c r="AM365" t="s">
        <v>3801</v>
      </c>
      <c r="AN365" s="3">
        <v>900</v>
      </c>
      <c r="AO365" t="s">
        <v>3802</v>
      </c>
      <c r="AP365" t="s">
        <v>64</v>
      </c>
      <c r="AQ365" t="s">
        <v>3803</v>
      </c>
      <c r="AR365">
        <v>1225</v>
      </c>
      <c r="AS365" t="s">
        <v>66</v>
      </c>
    </row>
    <row r="366" spans="1:45" ht="16" x14ac:dyDescent="0.2">
      <c r="A366">
        <v>3074</v>
      </c>
      <c r="B366">
        <v>3074</v>
      </c>
      <c r="C366" s="2">
        <v>45400.083333333343</v>
      </c>
      <c r="D366" t="s">
        <v>1748</v>
      </c>
      <c r="E366" t="s">
        <v>3168</v>
      </c>
      <c r="F366" s="3">
        <v>1.6</v>
      </c>
      <c r="G366" t="s">
        <v>47</v>
      </c>
      <c r="H366" s="3">
        <v>0</v>
      </c>
      <c r="I366" t="s">
        <v>48</v>
      </c>
      <c r="J366">
        <v>2702</v>
      </c>
      <c r="K366" t="s">
        <v>49</v>
      </c>
      <c r="L366" t="s">
        <v>50</v>
      </c>
      <c r="M366" t="s">
        <v>51</v>
      </c>
      <c r="N366">
        <v>940</v>
      </c>
      <c r="O366" t="s">
        <v>52</v>
      </c>
      <c r="P366" t="s">
        <v>53</v>
      </c>
      <c r="T366" t="s">
        <v>1502</v>
      </c>
      <c r="U366" t="s">
        <v>3805</v>
      </c>
      <c r="Z366" s="3"/>
      <c r="AF366" t="s">
        <v>63</v>
      </c>
      <c r="AH366">
        <v>0</v>
      </c>
      <c r="AI366" s="2">
        <v>45400</v>
      </c>
      <c r="AJ366" t="s">
        <v>64</v>
      </c>
      <c r="AK366" t="s">
        <v>64</v>
      </c>
      <c r="AL366" t="s">
        <v>3806</v>
      </c>
      <c r="AM366" t="s">
        <v>3805</v>
      </c>
      <c r="AN366" s="3"/>
      <c r="AP366" t="s">
        <v>64</v>
      </c>
      <c r="AR366">
        <v>1226</v>
      </c>
      <c r="AS366" t="s">
        <v>66</v>
      </c>
    </row>
    <row r="367" spans="1:45" ht="16" x14ac:dyDescent="0.2">
      <c r="A367">
        <v>3094</v>
      </c>
      <c r="B367">
        <v>3094</v>
      </c>
      <c r="C367" s="2">
        <v>45404</v>
      </c>
      <c r="D367" t="s">
        <v>1761</v>
      </c>
      <c r="E367" t="s">
        <v>2032</v>
      </c>
      <c r="F367" s="3">
        <v>22.84</v>
      </c>
      <c r="G367" t="s">
        <v>47</v>
      </c>
      <c r="H367" s="3">
        <v>0</v>
      </c>
      <c r="I367" t="s">
        <v>48</v>
      </c>
      <c r="J367">
        <v>2720</v>
      </c>
      <c r="K367" t="s">
        <v>49</v>
      </c>
      <c r="L367" t="s">
        <v>50</v>
      </c>
      <c r="M367" t="s">
        <v>51</v>
      </c>
      <c r="N367">
        <v>942</v>
      </c>
      <c r="O367" t="s">
        <v>52</v>
      </c>
      <c r="P367" t="s">
        <v>53</v>
      </c>
      <c r="T367" t="s">
        <v>3807</v>
      </c>
      <c r="U367" t="s">
        <v>3808</v>
      </c>
      <c r="V367" t="s">
        <v>2591</v>
      </c>
      <c r="W367" t="s">
        <v>56</v>
      </c>
      <c r="X367" t="s">
        <v>3809</v>
      </c>
      <c r="Y367" t="s">
        <v>2036</v>
      </c>
      <c r="Z367" s="3">
        <v>19</v>
      </c>
      <c r="AA367" t="s">
        <v>3810</v>
      </c>
      <c r="AB367" t="s">
        <v>3811</v>
      </c>
      <c r="AC367" t="s">
        <v>61</v>
      </c>
      <c r="AD367" t="s">
        <v>61</v>
      </c>
      <c r="AE367" t="s">
        <v>3812</v>
      </c>
      <c r="AF367" t="s">
        <v>63</v>
      </c>
      <c r="AH367">
        <v>0</v>
      </c>
      <c r="AI367" s="2">
        <v>45404</v>
      </c>
      <c r="AJ367" t="s">
        <v>64</v>
      </c>
      <c r="AK367" t="s">
        <v>64</v>
      </c>
      <c r="AL367" t="s">
        <v>3813</v>
      </c>
      <c r="AM367" t="s">
        <v>3808</v>
      </c>
      <c r="AN367" s="3">
        <v>22.84</v>
      </c>
      <c r="AO367" t="s">
        <v>3811</v>
      </c>
      <c r="AP367" t="s">
        <v>64</v>
      </c>
      <c r="AQ367" t="s">
        <v>3812</v>
      </c>
      <c r="AR367">
        <v>1245</v>
      </c>
      <c r="AS367" t="s">
        <v>66</v>
      </c>
    </row>
    <row r="368" spans="1:45" ht="16" x14ac:dyDescent="0.2">
      <c r="A368">
        <v>3107</v>
      </c>
      <c r="B368">
        <v>3107</v>
      </c>
      <c r="C368" s="2">
        <v>45405</v>
      </c>
      <c r="D368" t="s">
        <v>1761</v>
      </c>
      <c r="E368" t="s">
        <v>3820</v>
      </c>
      <c r="F368" s="3">
        <v>6.5</v>
      </c>
      <c r="G368" t="s">
        <v>47</v>
      </c>
      <c r="H368" s="3">
        <v>0</v>
      </c>
      <c r="I368" t="s">
        <v>48</v>
      </c>
      <c r="J368">
        <v>2720</v>
      </c>
      <c r="K368" t="s">
        <v>49</v>
      </c>
      <c r="L368" t="s">
        <v>50</v>
      </c>
      <c r="M368" t="s">
        <v>51</v>
      </c>
      <c r="N368">
        <v>942</v>
      </c>
      <c r="O368" t="s">
        <v>52</v>
      </c>
      <c r="P368" t="s">
        <v>53</v>
      </c>
      <c r="T368" t="s">
        <v>3821</v>
      </c>
      <c r="U368" t="s">
        <v>3822</v>
      </c>
      <c r="Z368" s="3"/>
      <c r="AF368" t="s">
        <v>63</v>
      </c>
      <c r="AH368">
        <v>0</v>
      </c>
      <c r="AI368" s="2">
        <v>45405</v>
      </c>
      <c r="AJ368" t="s">
        <v>64</v>
      </c>
      <c r="AK368" t="s">
        <v>64</v>
      </c>
      <c r="AL368" t="s">
        <v>3823</v>
      </c>
      <c r="AM368" t="s">
        <v>3822</v>
      </c>
      <c r="AN368" s="3"/>
      <c r="AP368" t="s">
        <v>64</v>
      </c>
      <c r="AR368">
        <v>1247</v>
      </c>
      <c r="AS368" t="s">
        <v>66</v>
      </c>
    </row>
    <row r="369" spans="1:45" ht="16" x14ac:dyDescent="0.2">
      <c r="A369">
        <v>3071</v>
      </c>
      <c r="B369">
        <v>3071</v>
      </c>
      <c r="C369" s="2">
        <v>45405.083333333343</v>
      </c>
      <c r="D369" t="s">
        <v>1814</v>
      </c>
      <c r="E369" t="s">
        <v>2057</v>
      </c>
      <c r="F369" s="3">
        <v>22.55</v>
      </c>
      <c r="G369" t="s">
        <v>47</v>
      </c>
      <c r="H369" s="3">
        <v>0</v>
      </c>
      <c r="I369" t="s">
        <v>48</v>
      </c>
      <c r="J369">
        <v>2710</v>
      </c>
      <c r="K369" t="s">
        <v>49</v>
      </c>
      <c r="L369" t="s">
        <v>50</v>
      </c>
      <c r="M369" t="s">
        <v>51</v>
      </c>
      <c r="N369">
        <v>940</v>
      </c>
      <c r="O369" t="s">
        <v>52</v>
      </c>
      <c r="P369" t="s">
        <v>53</v>
      </c>
      <c r="T369" t="s">
        <v>3824</v>
      </c>
      <c r="U369" t="s">
        <v>3825</v>
      </c>
      <c r="V369" t="s">
        <v>2536</v>
      </c>
      <c r="W369" t="s">
        <v>56</v>
      </c>
      <c r="X369" t="s">
        <v>3826</v>
      </c>
      <c r="Y369" t="s">
        <v>2061</v>
      </c>
      <c r="Z369" s="3">
        <v>19</v>
      </c>
      <c r="AA369" t="s">
        <v>3827</v>
      </c>
      <c r="AB369" t="s">
        <v>3828</v>
      </c>
      <c r="AC369" t="s">
        <v>61</v>
      </c>
      <c r="AD369" t="s">
        <v>61</v>
      </c>
      <c r="AE369" t="s">
        <v>3829</v>
      </c>
      <c r="AF369" t="s">
        <v>63</v>
      </c>
      <c r="AH369">
        <v>0</v>
      </c>
      <c r="AI369" s="2">
        <v>45405</v>
      </c>
      <c r="AJ369" t="s">
        <v>64</v>
      </c>
      <c r="AK369" t="s">
        <v>64</v>
      </c>
      <c r="AL369" t="s">
        <v>969</v>
      </c>
      <c r="AM369" t="s">
        <v>3825</v>
      </c>
      <c r="AN369" s="3">
        <v>22.55</v>
      </c>
      <c r="AO369" t="s">
        <v>3828</v>
      </c>
      <c r="AP369" t="s">
        <v>64</v>
      </c>
      <c r="AQ369" t="s">
        <v>3829</v>
      </c>
      <c r="AR369">
        <v>1223</v>
      </c>
      <c r="AS369" t="s">
        <v>66</v>
      </c>
    </row>
    <row r="370" spans="1:45" ht="16" x14ac:dyDescent="0.2">
      <c r="A370">
        <v>3077</v>
      </c>
      <c r="B370">
        <v>3077</v>
      </c>
      <c r="C370" s="2">
        <v>45406.083333333343</v>
      </c>
      <c r="D370" t="s">
        <v>1748</v>
      </c>
      <c r="E370" t="s">
        <v>3168</v>
      </c>
      <c r="F370" s="3">
        <v>1.6</v>
      </c>
      <c r="G370" t="s">
        <v>47</v>
      </c>
      <c r="H370" s="3">
        <v>0</v>
      </c>
      <c r="I370" t="s">
        <v>48</v>
      </c>
      <c r="J370">
        <v>2702</v>
      </c>
      <c r="K370" t="s">
        <v>49</v>
      </c>
      <c r="L370" t="s">
        <v>50</v>
      </c>
      <c r="M370" t="s">
        <v>51</v>
      </c>
      <c r="N370">
        <v>940</v>
      </c>
      <c r="O370" t="s">
        <v>52</v>
      </c>
      <c r="P370" t="s">
        <v>53</v>
      </c>
      <c r="T370" t="s">
        <v>1502</v>
      </c>
      <c r="U370" t="s">
        <v>3830</v>
      </c>
      <c r="Z370" s="3"/>
      <c r="AF370" t="s">
        <v>63</v>
      </c>
      <c r="AH370">
        <v>0</v>
      </c>
      <c r="AI370" s="2">
        <v>45406</v>
      </c>
      <c r="AJ370" t="s">
        <v>64</v>
      </c>
      <c r="AK370" t="s">
        <v>64</v>
      </c>
      <c r="AL370" t="s">
        <v>3831</v>
      </c>
      <c r="AM370" t="s">
        <v>3830</v>
      </c>
      <c r="AN370" s="3"/>
      <c r="AP370" t="s">
        <v>64</v>
      </c>
      <c r="AR370">
        <v>1229</v>
      </c>
      <c r="AS370" t="s">
        <v>66</v>
      </c>
    </row>
    <row r="371" spans="1:45" ht="16" x14ac:dyDescent="0.2">
      <c r="A371">
        <v>3084</v>
      </c>
      <c r="B371">
        <v>3084</v>
      </c>
      <c r="C371" s="2">
        <v>45411.083333333343</v>
      </c>
      <c r="D371" t="s">
        <v>1814</v>
      </c>
      <c r="E371" t="s">
        <v>2915</v>
      </c>
      <c r="F371" s="3">
        <v>900</v>
      </c>
      <c r="G371" t="s">
        <v>47</v>
      </c>
      <c r="H371" s="3">
        <v>0</v>
      </c>
      <c r="I371" t="s">
        <v>48</v>
      </c>
      <c r="J371">
        <v>2721</v>
      </c>
      <c r="K371" t="s">
        <v>49</v>
      </c>
      <c r="L371" t="s">
        <v>50</v>
      </c>
      <c r="M371" t="s">
        <v>51</v>
      </c>
      <c r="N371">
        <v>940</v>
      </c>
      <c r="O371" t="s">
        <v>52</v>
      </c>
      <c r="P371" t="s">
        <v>53</v>
      </c>
      <c r="T371" t="s">
        <v>3019</v>
      </c>
      <c r="U371" t="s">
        <v>3842</v>
      </c>
      <c r="V371" t="s">
        <v>2515</v>
      </c>
      <c r="W371" t="s">
        <v>56</v>
      </c>
      <c r="X371" t="s">
        <v>717</v>
      </c>
      <c r="Y371" t="s">
        <v>3021</v>
      </c>
      <c r="Z371" s="3">
        <v>0</v>
      </c>
      <c r="AA371" t="s">
        <v>2234</v>
      </c>
      <c r="AB371" t="s">
        <v>3802</v>
      </c>
      <c r="AC371" t="s">
        <v>61</v>
      </c>
      <c r="AD371" t="s">
        <v>61</v>
      </c>
      <c r="AE371" t="s">
        <v>3843</v>
      </c>
      <c r="AF371" t="s">
        <v>63</v>
      </c>
      <c r="AH371">
        <v>0</v>
      </c>
      <c r="AI371" s="2">
        <v>45411</v>
      </c>
      <c r="AJ371" t="s">
        <v>64</v>
      </c>
      <c r="AK371" t="s">
        <v>64</v>
      </c>
      <c r="AL371" t="s">
        <v>3844</v>
      </c>
      <c r="AM371" t="s">
        <v>3842</v>
      </c>
      <c r="AN371" s="3">
        <v>900</v>
      </c>
      <c r="AO371" t="s">
        <v>3802</v>
      </c>
      <c r="AP371" t="s">
        <v>64</v>
      </c>
      <c r="AQ371" t="s">
        <v>3843</v>
      </c>
      <c r="AR371">
        <v>1233</v>
      </c>
      <c r="AS371" t="s">
        <v>66</v>
      </c>
    </row>
    <row r="372" spans="1:45" ht="16" x14ac:dyDescent="0.2">
      <c r="A372">
        <v>3305</v>
      </c>
      <c r="B372">
        <v>3305</v>
      </c>
      <c r="C372" s="2">
        <v>45412</v>
      </c>
      <c r="D372" t="s">
        <v>1934</v>
      </c>
      <c r="E372" t="s">
        <v>206</v>
      </c>
      <c r="F372" s="3">
        <v>3110.01</v>
      </c>
      <c r="G372" t="s">
        <v>47</v>
      </c>
      <c r="H372" s="3">
        <v>0</v>
      </c>
      <c r="I372" t="s">
        <v>104</v>
      </c>
      <c r="J372">
        <v>2551</v>
      </c>
      <c r="K372" t="s">
        <v>49</v>
      </c>
      <c r="L372" t="s">
        <v>50</v>
      </c>
      <c r="M372" t="s">
        <v>51</v>
      </c>
      <c r="N372">
        <v>1730</v>
      </c>
      <c r="O372" t="s">
        <v>52</v>
      </c>
      <c r="P372" t="s">
        <v>203</v>
      </c>
      <c r="T372" t="s">
        <v>64</v>
      </c>
      <c r="Z372" s="3"/>
      <c r="AF372" t="s">
        <v>63</v>
      </c>
      <c r="AH372">
        <v>0</v>
      </c>
      <c r="AI372" s="2">
        <v>45412</v>
      </c>
      <c r="AJ372" t="s">
        <v>64</v>
      </c>
      <c r="AK372" t="s">
        <v>64</v>
      </c>
      <c r="AL372" t="s">
        <v>64</v>
      </c>
      <c r="AN372" s="3"/>
      <c r="AP372" t="s">
        <v>64</v>
      </c>
      <c r="AR372" t="s">
        <v>64</v>
      </c>
      <c r="AS372" t="s">
        <v>66</v>
      </c>
    </row>
    <row r="373" spans="1:45" ht="16" x14ac:dyDescent="0.2">
      <c r="A373">
        <v>3306</v>
      </c>
      <c r="B373">
        <v>3306</v>
      </c>
      <c r="C373" s="2">
        <v>45412</v>
      </c>
      <c r="D373" t="s">
        <v>1935</v>
      </c>
      <c r="E373" t="s">
        <v>206</v>
      </c>
      <c r="F373" s="3">
        <v>2382.81</v>
      </c>
      <c r="G373" t="s">
        <v>47</v>
      </c>
      <c r="H373" s="3">
        <v>0</v>
      </c>
      <c r="I373" t="s">
        <v>104</v>
      </c>
      <c r="J373">
        <v>2551</v>
      </c>
      <c r="K373" t="s">
        <v>49</v>
      </c>
      <c r="L373" t="s">
        <v>50</v>
      </c>
      <c r="M373" t="s">
        <v>51</v>
      </c>
      <c r="N373">
        <v>1730</v>
      </c>
      <c r="O373" t="s">
        <v>52</v>
      </c>
      <c r="P373" t="s">
        <v>203</v>
      </c>
      <c r="T373" t="s">
        <v>64</v>
      </c>
      <c r="Z373" s="3"/>
      <c r="AF373" t="s">
        <v>63</v>
      </c>
      <c r="AH373">
        <v>0</v>
      </c>
      <c r="AI373" s="2">
        <v>45412</v>
      </c>
      <c r="AJ373" t="s">
        <v>64</v>
      </c>
      <c r="AK373" t="s">
        <v>64</v>
      </c>
      <c r="AL373" t="s">
        <v>64</v>
      </c>
      <c r="AN373" s="3"/>
      <c r="AP373" t="s">
        <v>64</v>
      </c>
      <c r="AR373" t="s">
        <v>64</v>
      </c>
      <c r="AS373" t="s">
        <v>66</v>
      </c>
    </row>
    <row r="374" spans="1:45" ht="16" x14ac:dyDescent="0.2">
      <c r="A374">
        <v>3631</v>
      </c>
      <c r="B374">
        <v>3631</v>
      </c>
      <c r="C374" s="2">
        <v>45412</v>
      </c>
      <c r="D374" t="s">
        <v>1936</v>
      </c>
      <c r="E374" t="s">
        <v>206</v>
      </c>
      <c r="F374" s="3">
        <v>3290.09</v>
      </c>
      <c r="G374" t="s">
        <v>47</v>
      </c>
      <c r="H374" s="3">
        <v>0</v>
      </c>
      <c r="I374" t="s">
        <v>104</v>
      </c>
      <c r="J374">
        <v>2551</v>
      </c>
      <c r="K374" t="s">
        <v>49</v>
      </c>
      <c r="L374" t="s">
        <v>50</v>
      </c>
      <c r="M374" t="s">
        <v>51</v>
      </c>
      <c r="N374">
        <v>1730</v>
      </c>
      <c r="O374" t="s">
        <v>52</v>
      </c>
      <c r="P374" t="s">
        <v>203</v>
      </c>
      <c r="T374" t="s">
        <v>64</v>
      </c>
      <c r="Z374" s="3"/>
      <c r="AF374" t="s">
        <v>63</v>
      </c>
      <c r="AH374">
        <v>0</v>
      </c>
      <c r="AI374" s="2">
        <v>45412</v>
      </c>
      <c r="AJ374" t="s">
        <v>64</v>
      </c>
      <c r="AK374" t="s">
        <v>64</v>
      </c>
      <c r="AL374" t="s">
        <v>64</v>
      </c>
      <c r="AN374" s="3"/>
      <c r="AP374" t="s">
        <v>64</v>
      </c>
      <c r="AR374" t="s">
        <v>64</v>
      </c>
      <c r="AS374" t="s">
        <v>66</v>
      </c>
    </row>
    <row r="375" spans="1:45" ht="16" x14ac:dyDescent="0.2">
      <c r="A375">
        <v>3634</v>
      </c>
      <c r="B375">
        <v>3634</v>
      </c>
      <c r="C375" s="2">
        <v>45412</v>
      </c>
      <c r="D375" t="s">
        <v>1936</v>
      </c>
      <c r="E375" t="s">
        <v>204</v>
      </c>
      <c r="F375" s="3">
        <v>753.43</v>
      </c>
      <c r="G375" t="s">
        <v>47</v>
      </c>
      <c r="H375" s="3">
        <v>0</v>
      </c>
      <c r="I375" t="s">
        <v>104</v>
      </c>
      <c r="J375">
        <v>2555</v>
      </c>
      <c r="K375" t="s">
        <v>49</v>
      </c>
      <c r="L375" t="s">
        <v>50</v>
      </c>
      <c r="M375" t="s">
        <v>51</v>
      </c>
      <c r="N375">
        <v>1730</v>
      </c>
      <c r="O375" t="s">
        <v>52</v>
      </c>
      <c r="P375" t="s">
        <v>203</v>
      </c>
      <c r="T375" t="s">
        <v>64</v>
      </c>
      <c r="Z375" s="3"/>
      <c r="AF375" t="s">
        <v>63</v>
      </c>
      <c r="AH375">
        <v>0</v>
      </c>
      <c r="AI375" s="2">
        <v>45412</v>
      </c>
      <c r="AJ375" t="s">
        <v>64</v>
      </c>
      <c r="AK375" t="s">
        <v>64</v>
      </c>
      <c r="AL375" t="s">
        <v>64</v>
      </c>
      <c r="AN375" s="3"/>
      <c r="AP375" t="s">
        <v>64</v>
      </c>
      <c r="AR375" t="s">
        <v>64</v>
      </c>
      <c r="AS375" t="s">
        <v>66</v>
      </c>
    </row>
    <row r="376" spans="1:45" ht="16" x14ac:dyDescent="0.2">
      <c r="A376">
        <v>3637</v>
      </c>
      <c r="B376">
        <v>3637</v>
      </c>
      <c r="C376" s="2">
        <v>45412</v>
      </c>
      <c r="D376" t="s">
        <v>1935</v>
      </c>
      <c r="E376" t="s">
        <v>204</v>
      </c>
      <c r="F376" s="3">
        <v>554.26</v>
      </c>
      <c r="G376" t="s">
        <v>47</v>
      </c>
      <c r="H376" s="3">
        <v>0</v>
      </c>
      <c r="I376" t="s">
        <v>104</v>
      </c>
      <c r="J376">
        <v>2555</v>
      </c>
      <c r="K376" t="s">
        <v>49</v>
      </c>
      <c r="L376" t="s">
        <v>50</v>
      </c>
      <c r="M376" t="s">
        <v>51</v>
      </c>
      <c r="N376">
        <v>1730</v>
      </c>
      <c r="O376" t="s">
        <v>52</v>
      </c>
      <c r="P376" t="s">
        <v>203</v>
      </c>
      <c r="T376" t="s">
        <v>64</v>
      </c>
      <c r="Z376" s="3"/>
      <c r="AF376" t="s">
        <v>63</v>
      </c>
      <c r="AH376">
        <v>0</v>
      </c>
      <c r="AI376" s="2">
        <v>45412</v>
      </c>
      <c r="AJ376" t="s">
        <v>64</v>
      </c>
      <c r="AK376" t="s">
        <v>64</v>
      </c>
      <c r="AL376" t="s">
        <v>64</v>
      </c>
      <c r="AN376" s="3"/>
      <c r="AP376" t="s">
        <v>64</v>
      </c>
      <c r="AR376" t="s">
        <v>64</v>
      </c>
      <c r="AS376" t="s">
        <v>66</v>
      </c>
    </row>
    <row r="377" spans="1:45" ht="16" x14ac:dyDescent="0.2">
      <c r="A377">
        <v>3640</v>
      </c>
      <c r="B377">
        <v>3640</v>
      </c>
      <c r="C377" s="2">
        <v>45412</v>
      </c>
      <c r="D377" t="s">
        <v>1934</v>
      </c>
      <c r="E377" t="s">
        <v>204</v>
      </c>
      <c r="F377" s="3">
        <v>712.19</v>
      </c>
      <c r="G377" t="s">
        <v>47</v>
      </c>
      <c r="H377" s="3">
        <v>0</v>
      </c>
      <c r="I377" t="s">
        <v>104</v>
      </c>
      <c r="J377">
        <v>2555</v>
      </c>
      <c r="K377" t="s">
        <v>49</v>
      </c>
      <c r="L377" t="s">
        <v>50</v>
      </c>
      <c r="M377" t="s">
        <v>51</v>
      </c>
      <c r="N377">
        <v>1730</v>
      </c>
      <c r="O377" t="s">
        <v>52</v>
      </c>
      <c r="P377" t="s">
        <v>203</v>
      </c>
      <c r="T377" t="s">
        <v>64</v>
      </c>
      <c r="Z377" s="3"/>
      <c r="AF377" t="s">
        <v>63</v>
      </c>
      <c r="AH377">
        <v>0</v>
      </c>
      <c r="AI377" s="2">
        <v>45412</v>
      </c>
      <c r="AJ377" t="s">
        <v>64</v>
      </c>
      <c r="AK377" t="s">
        <v>64</v>
      </c>
      <c r="AL377" t="s">
        <v>64</v>
      </c>
      <c r="AN377" s="3"/>
      <c r="AP377" t="s">
        <v>64</v>
      </c>
      <c r="AR377" t="s">
        <v>64</v>
      </c>
      <c r="AS377" t="s">
        <v>66</v>
      </c>
    </row>
    <row r="378" spans="1:45" ht="16" x14ac:dyDescent="0.2">
      <c r="A378">
        <v>3100</v>
      </c>
      <c r="B378">
        <v>3100</v>
      </c>
      <c r="C378" s="2">
        <v>45412.083333333343</v>
      </c>
      <c r="D378" t="s">
        <v>1748</v>
      </c>
      <c r="E378" t="s">
        <v>3845</v>
      </c>
      <c r="F378" s="3">
        <v>5.46</v>
      </c>
      <c r="G378" t="s">
        <v>47</v>
      </c>
      <c r="H378" s="3">
        <v>0</v>
      </c>
      <c r="I378" t="s">
        <v>48</v>
      </c>
      <c r="J378">
        <v>2705</v>
      </c>
      <c r="K378" t="s">
        <v>49</v>
      </c>
      <c r="L378" t="s">
        <v>50</v>
      </c>
      <c r="M378" t="s">
        <v>51</v>
      </c>
      <c r="N378">
        <v>940</v>
      </c>
      <c r="O378" t="s">
        <v>52</v>
      </c>
      <c r="P378" t="s">
        <v>53</v>
      </c>
      <c r="T378" t="s">
        <v>3846</v>
      </c>
      <c r="U378" t="s">
        <v>3847</v>
      </c>
      <c r="Z378" s="3"/>
      <c r="AF378" t="s">
        <v>63</v>
      </c>
      <c r="AH378">
        <v>0</v>
      </c>
      <c r="AI378" s="2">
        <v>45412</v>
      </c>
      <c r="AJ378" t="s">
        <v>64</v>
      </c>
      <c r="AK378" t="s">
        <v>64</v>
      </c>
      <c r="AL378" t="s">
        <v>3848</v>
      </c>
      <c r="AM378" t="s">
        <v>3847</v>
      </c>
      <c r="AN378" s="3"/>
      <c r="AP378" t="s">
        <v>64</v>
      </c>
      <c r="AR378">
        <v>1235</v>
      </c>
      <c r="AS378" t="s">
        <v>66</v>
      </c>
    </row>
    <row r="379" spans="1:45" ht="16" x14ac:dyDescent="0.2">
      <c r="A379">
        <v>3087</v>
      </c>
      <c r="B379">
        <v>3087</v>
      </c>
      <c r="C379" s="2">
        <v>45415.083333333343</v>
      </c>
      <c r="D379" t="s">
        <v>1748</v>
      </c>
      <c r="E379" t="s">
        <v>2507</v>
      </c>
      <c r="F379" s="3">
        <v>20.23</v>
      </c>
      <c r="G379" t="s">
        <v>47</v>
      </c>
      <c r="H379" s="3">
        <v>0</v>
      </c>
      <c r="I379" t="s">
        <v>48</v>
      </c>
      <c r="J379">
        <v>2702</v>
      </c>
      <c r="K379" t="s">
        <v>49</v>
      </c>
      <c r="L379" t="s">
        <v>50</v>
      </c>
      <c r="M379" t="s">
        <v>51</v>
      </c>
      <c r="N379">
        <v>940</v>
      </c>
      <c r="O379" t="s">
        <v>52</v>
      </c>
      <c r="P379" t="s">
        <v>53</v>
      </c>
      <c r="T379" t="s">
        <v>2826</v>
      </c>
      <c r="U379" t="s">
        <v>3851</v>
      </c>
      <c r="V379" t="s">
        <v>2564</v>
      </c>
      <c r="W379" t="s">
        <v>56</v>
      </c>
      <c r="X379" t="s">
        <v>3852</v>
      </c>
      <c r="Y379" t="s">
        <v>2726</v>
      </c>
      <c r="Z379" s="3">
        <v>19</v>
      </c>
      <c r="AA379" t="s">
        <v>2829</v>
      </c>
      <c r="AB379" t="s">
        <v>3853</v>
      </c>
      <c r="AC379" t="s">
        <v>61</v>
      </c>
      <c r="AD379" t="s">
        <v>61</v>
      </c>
      <c r="AE379" t="s">
        <v>3854</v>
      </c>
      <c r="AF379" t="s">
        <v>63</v>
      </c>
      <c r="AH379">
        <v>0</v>
      </c>
      <c r="AI379" s="2">
        <v>45415</v>
      </c>
      <c r="AJ379" t="s">
        <v>64</v>
      </c>
      <c r="AK379" t="s">
        <v>64</v>
      </c>
      <c r="AL379" t="s">
        <v>3855</v>
      </c>
      <c r="AM379" t="s">
        <v>3851</v>
      </c>
      <c r="AN379" s="3">
        <v>20.23</v>
      </c>
      <c r="AO379" t="s">
        <v>3853</v>
      </c>
      <c r="AP379" t="s">
        <v>64</v>
      </c>
      <c r="AQ379" t="s">
        <v>3854</v>
      </c>
      <c r="AR379">
        <v>1236</v>
      </c>
      <c r="AS379" t="s">
        <v>66</v>
      </c>
    </row>
    <row r="380" spans="1:45" ht="16" x14ac:dyDescent="0.2">
      <c r="A380">
        <v>3088</v>
      </c>
      <c r="B380">
        <v>3088</v>
      </c>
      <c r="C380" s="2">
        <v>45418.083333333343</v>
      </c>
      <c r="D380" t="s">
        <v>1814</v>
      </c>
      <c r="E380" t="s">
        <v>2915</v>
      </c>
      <c r="F380" s="3">
        <v>900</v>
      </c>
      <c r="G380" t="s">
        <v>47</v>
      </c>
      <c r="H380" s="3">
        <v>0</v>
      </c>
      <c r="I380" t="s">
        <v>48</v>
      </c>
      <c r="J380">
        <v>2721</v>
      </c>
      <c r="K380" t="s">
        <v>49</v>
      </c>
      <c r="L380" t="s">
        <v>50</v>
      </c>
      <c r="M380" t="s">
        <v>51</v>
      </c>
      <c r="N380">
        <v>940</v>
      </c>
      <c r="O380" t="s">
        <v>52</v>
      </c>
      <c r="P380" t="s">
        <v>53</v>
      </c>
      <c r="T380" t="s">
        <v>3019</v>
      </c>
      <c r="U380" t="s">
        <v>3856</v>
      </c>
      <c r="V380" t="s">
        <v>2522</v>
      </c>
      <c r="W380" t="s">
        <v>56</v>
      </c>
      <c r="X380" t="s">
        <v>722</v>
      </c>
      <c r="Y380" t="s">
        <v>3021</v>
      </c>
      <c r="Z380" s="3">
        <v>0</v>
      </c>
      <c r="AA380" t="s">
        <v>2234</v>
      </c>
      <c r="AB380" t="s">
        <v>3802</v>
      </c>
      <c r="AC380" t="s">
        <v>61</v>
      </c>
      <c r="AD380" t="s">
        <v>61</v>
      </c>
      <c r="AE380" t="s">
        <v>3857</v>
      </c>
      <c r="AF380" t="s">
        <v>63</v>
      </c>
      <c r="AH380">
        <v>0</v>
      </c>
      <c r="AI380" s="2">
        <v>45418</v>
      </c>
      <c r="AJ380" t="s">
        <v>64</v>
      </c>
      <c r="AK380" t="s">
        <v>64</v>
      </c>
      <c r="AL380" t="s">
        <v>3858</v>
      </c>
      <c r="AM380" t="s">
        <v>3856</v>
      </c>
      <c r="AN380" s="3">
        <v>900</v>
      </c>
      <c r="AO380" t="s">
        <v>3802</v>
      </c>
      <c r="AP380" t="s">
        <v>64</v>
      </c>
      <c r="AQ380" t="s">
        <v>3857</v>
      </c>
      <c r="AR380">
        <v>1237</v>
      </c>
      <c r="AS380" t="s">
        <v>66</v>
      </c>
    </row>
    <row r="381" spans="1:45" ht="16" x14ac:dyDescent="0.2">
      <c r="A381">
        <v>3089</v>
      </c>
      <c r="B381">
        <v>3089</v>
      </c>
      <c r="C381" s="2">
        <v>45419.083333333343</v>
      </c>
      <c r="D381" t="s">
        <v>1748</v>
      </c>
      <c r="E381" t="s">
        <v>3659</v>
      </c>
      <c r="F381" s="3">
        <v>46.41</v>
      </c>
      <c r="G381" t="s">
        <v>47</v>
      </c>
      <c r="H381" s="3">
        <v>0</v>
      </c>
      <c r="I381" t="s">
        <v>48</v>
      </c>
      <c r="J381">
        <v>2663</v>
      </c>
      <c r="K381" t="s">
        <v>49</v>
      </c>
      <c r="L381" t="s">
        <v>50</v>
      </c>
      <c r="M381" t="s">
        <v>51</v>
      </c>
      <c r="N381">
        <v>940</v>
      </c>
      <c r="O381" t="s">
        <v>52</v>
      </c>
      <c r="P381" t="s">
        <v>53</v>
      </c>
      <c r="T381" t="s">
        <v>2516</v>
      </c>
      <c r="U381" t="s">
        <v>3859</v>
      </c>
      <c r="V381" t="s">
        <v>2546</v>
      </c>
      <c r="W381" t="s">
        <v>56</v>
      </c>
      <c r="X381" t="s">
        <v>3860</v>
      </c>
      <c r="Y381" t="s">
        <v>2375</v>
      </c>
      <c r="Z381" s="3">
        <v>19</v>
      </c>
      <c r="AA381" t="s">
        <v>2519</v>
      </c>
      <c r="AB381" t="s">
        <v>3861</v>
      </c>
      <c r="AC381" t="s">
        <v>61</v>
      </c>
      <c r="AD381" t="s">
        <v>61</v>
      </c>
      <c r="AE381" t="s">
        <v>3862</v>
      </c>
      <c r="AF381" t="s">
        <v>63</v>
      </c>
      <c r="AH381">
        <v>0</v>
      </c>
      <c r="AI381" s="2">
        <v>45419</v>
      </c>
      <c r="AJ381" t="s">
        <v>64</v>
      </c>
      <c r="AK381" t="s">
        <v>64</v>
      </c>
      <c r="AL381" t="s">
        <v>3863</v>
      </c>
      <c r="AM381" t="s">
        <v>3859</v>
      </c>
      <c r="AN381" s="3">
        <v>46.41</v>
      </c>
      <c r="AO381" t="s">
        <v>3861</v>
      </c>
      <c r="AP381" t="s">
        <v>64</v>
      </c>
      <c r="AQ381" t="s">
        <v>3862</v>
      </c>
      <c r="AR381">
        <v>1238</v>
      </c>
      <c r="AS381" t="s">
        <v>66</v>
      </c>
    </row>
    <row r="382" spans="1:45" ht="16" x14ac:dyDescent="0.2">
      <c r="A382">
        <v>3229</v>
      </c>
      <c r="B382">
        <v>3229</v>
      </c>
      <c r="C382" s="2">
        <v>45425.083333333343</v>
      </c>
      <c r="D382" t="s">
        <v>1748</v>
      </c>
      <c r="E382" t="s">
        <v>2165</v>
      </c>
      <c r="F382" s="3">
        <v>52.9</v>
      </c>
      <c r="G382" t="s">
        <v>47</v>
      </c>
      <c r="H382" s="3">
        <v>0</v>
      </c>
      <c r="I382" t="s">
        <v>48</v>
      </c>
      <c r="J382">
        <v>2900</v>
      </c>
      <c r="K382" t="s">
        <v>49</v>
      </c>
      <c r="L382" t="s">
        <v>50</v>
      </c>
      <c r="M382" t="s">
        <v>51</v>
      </c>
      <c r="N382">
        <v>940</v>
      </c>
      <c r="O382" t="s">
        <v>52</v>
      </c>
      <c r="P382" t="s">
        <v>53</v>
      </c>
      <c r="T382" t="s">
        <v>2313</v>
      </c>
      <c r="U382" t="s">
        <v>3864</v>
      </c>
      <c r="V382" t="s">
        <v>2711</v>
      </c>
      <c r="W382" t="s">
        <v>56</v>
      </c>
      <c r="X382" t="s">
        <v>3865</v>
      </c>
      <c r="Y382" t="s">
        <v>323</v>
      </c>
      <c r="Z382" s="3">
        <v>19</v>
      </c>
      <c r="AA382" t="s">
        <v>2316</v>
      </c>
      <c r="AB382" t="s">
        <v>3798</v>
      </c>
      <c r="AC382" t="s">
        <v>61</v>
      </c>
      <c r="AD382" t="s">
        <v>61</v>
      </c>
      <c r="AE382" t="s">
        <v>3866</v>
      </c>
      <c r="AF382" t="s">
        <v>63</v>
      </c>
      <c r="AH382">
        <v>0</v>
      </c>
      <c r="AI382" s="2">
        <v>45425</v>
      </c>
      <c r="AJ382" t="s">
        <v>64</v>
      </c>
      <c r="AK382" t="s">
        <v>64</v>
      </c>
      <c r="AL382" t="s">
        <v>3867</v>
      </c>
      <c r="AM382" t="s">
        <v>3864</v>
      </c>
      <c r="AN382" s="3">
        <v>52.9</v>
      </c>
      <c r="AO382" t="s">
        <v>3798</v>
      </c>
      <c r="AP382" t="s">
        <v>64</v>
      </c>
      <c r="AQ382" t="s">
        <v>3866</v>
      </c>
      <c r="AR382">
        <v>1239</v>
      </c>
      <c r="AS382" t="s">
        <v>66</v>
      </c>
    </row>
    <row r="383" spans="1:45" ht="16" x14ac:dyDescent="0.2">
      <c r="A383">
        <v>3097</v>
      </c>
      <c r="B383">
        <v>3097</v>
      </c>
      <c r="C383" s="2">
        <v>45426.083333333343</v>
      </c>
      <c r="D383" t="s">
        <v>1814</v>
      </c>
      <c r="E383" t="s">
        <v>3868</v>
      </c>
      <c r="F383" s="3">
        <v>159.11000000000001</v>
      </c>
      <c r="G383" t="s">
        <v>47</v>
      </c>
      <c r="H383" s="3">
        <v>0</v>
      </c>
      <c r="I383" t="s">
        <v>48</v>
      </c>
      <c r="J383">
        <v>2722</v>
      </c>
      <c r="K383" t="s">
        <v>49</v>
      </c>
      <c r="L383" t="s">
        <v>50</v>
      </c>
      <c r="M383" t="s">
        <v>51</v>
      </c>
      <c r="N383">
        <v>940</v>
      </c>
      <c r="O383" t="s">
        <v>52</v>
      </c>
      <c r="P383" t="s">
        <v>53</v>
      </c>
      <c r="T383" t="s">
        <v>3869</v>
      </c>
      <c r="U383" t="s">
        <v>3870</v>
      </c>
      <c r="V383" t="s">
        <v>2575</v>
      </c>
      <c r="W383" t="s">
        <v>56</v>
      </c>
      <c r="X383" t="s">
        <v>3871</v>
      </c>
      <c r="Y383" t="s">
        <v>3368</v>
      </c>
      <c r="Z383" s="3">
        <v>0</v>
      </c>
      <c r="AA383" t="s">
        <v>3872</v>
      </c>
      <c r="AB383" t="s">
        <v>3873</v>
      </c>
      <c r="AC383" t="s">
        <v>61</v>
      </c>
      <c r="AD383" t="s">
        <v>61</v>
      </c>
      <c r="AE383" t="s">
        <v>3874</v>
      </c>
      <c r="AF383" t="s">
        <v>63</v>
      </c>
      <c r="AH383">
        <v>0</v>
      </c>
      <c r="AI383" s="2">
        <v>45426</v>
      </c>
      <c r="AJ383" t="s">
        <v>64</v>
      </c>
      <c r="AK383" t="s">
        <v>64</v>
      </c>
      <c r="AL383" t="s">
        <v>3875</v>
      </c>
      <c r="AM383" t="s">
        <v>3870</v>
      </c>
      <c r="AN383" s="3">
        <v>159.11000000000001</v>
      </c>
      <c r="AO383" t="s">
        <v>3873</v>
      </c>
      <c r="AP383" t="s">
        <v>64</v>
      </c>
      <c r="AQ383" t="s">
        <v>3874</v>
      </c>
      <c r="AR383">
        <v>1240</v>
      </c>
      <c r="AS383" t="s">
        <v>66</v>
      </c>
    </row>
    <row r="384" spans="1:45" ht="16" x14ac:dyDescent="0.2">
      <c r="A384">
        <v>3098</v>
      </c>
      <c r="B384">
        <v>3098</v>
      </c>
      <c r="C384" s="2">
        <v>45426.083333333343</v>
      </c>
      <c r="D384" t="s">
        <v>1748</v>
      </c>
      <c r="E384" t="s">
        <v>3514</v>
      </c>
      <c r="F384" s="3">
        <v>9.5</v>
      </c>
      <c r="G384" t="s">
        <v>47</v>
      </c>
      <c r="H384" s="3">
        <v>0</v>
      </c>
      <c r="I384" t="s">
        <v>48</v>
      </c>
      <c r="J384">
        <v>2705</v>
      </c>
      <c r="K384" t="s">
        <v>49</v>
      </c>
      <c r="L384" t="s">
        <v>50</v>
      </c>
      <c r="M384" t="s">
        <v>51</v>
      </c>
      <c r="N384">
        <v>940</v>
      </c>
      <c r="O384" t="s">
        <v>52</v>
      </c>
      <c r="P384" t="s">
        <v>53</v>
      </c>
      <c r="T384" t="s">
        <v>3869</v>
      </c>
      <c r="U384" t="s">
        <v>3870</v>
      </c>
      <c r="V384" t="s">
        <v>2575</v>
      </c>
      <c r="W384" t="s">
        <v>56</v>
      </c>
      <c r="X384" t="s">
        <v>3871</v>
      </c>
      <c r="Y384" t="s">
        <v>3368</v>
      </c>
      <c r="Z384" s="3">
        <v>0</v>
      </c>
      <c r="AA384" t="s">
        <v>3872</v>
      </c>
      <c r="AB384" t="s">
        <v>3873</v>
      </c>
      <c r="AC384" t="s">
        <v>61</v>
      </c>
      <c r="AD384" t="s">
        <v>61</v>
      </c>
      <c r="AE384" t="s">
        <v>3874</v>
      </c>
      <c r="AF384" t="s">
        <v>63</v>
      </c>
      <c r="AH384">
        <v>0</v>
      </c>
      <c r="AI384" s="2">
        <v>45426</v>
      </c>
      <c r="AJ384" t="s">
        <v>64</v>
      </c>
      <c r="AK384" t="s">
        <v>64</v>
      </c>
      <c r="AL384" t="s">
        <v>3875</v>
      </c>
      <c r="AM384" t="s">
        <v>3870</v>
      </c>
      <c r="AN384" s="3">
        <v>159.11000000000001</v>
      </c>
      <c r="AO384" t="s">
        <v>3873</v>
      </c>
      <c r="AP384" t="s">
        <v>64</v>
      </c>
      <c r="AQ384" t="s">
        <v>3874</v>
      </c>
      <c r="AR384">
        <v>1240</v>
      </c>
      <c r="AS384" t="s">
        <v>66</v>
      </c>
    </row>
    <row r="385" spans="1:45" ht="16" x14ac:dyDescent="0.2">
      <c r="A385">
        <v>3109</v>
      </c>
      <c r="B385">
        <v>3109</v>
      </c>
      <c r="C385" s="2">
        <v>45429.083333333343</v>
      </c>
      <c r="D385" t="s">
        <v>3274</v>
      </c>
      <c r="E385" t="s">
        <v>3878</v>
      </c>
      <c r="F385" s="3">
        <v>1963.5</v>
      </c>
      <c r="G385" t="s">
        <v>47</v>
      </c>
      <c r="H385" s="3">
        <v>0</v>
      </c>
      <c r="I385" t="s">
        <v>48</v>
      </c>
      <c r="J385">
        <v>2894</v>
      </c>
      <c r="K385" t="s">
        <v>49</v>
      </c>
      <c r="L385" t="s">
        <v>50</v>
      </c>
      <c r="M385" t="s">
        <v>51</v>
      </c>
      <c r="N385">
        <v>940</v>
      </c>
      <c r="O385" t="s">
        <v>52</v>
      </c>
      <c r="P385" t="s">
        <v>53</v>
      </c>
      <c r="T385" t="s">
        <v>3276</v>
      </c>
      <c r="U385" t="s">
        <v>3879</v>
      </c>
      <c r="V385" t="s">
        <v>2607</v>
      </c>
      <c r="W385" t="s">
        <v>56</v>
      </c>
      <c r="X385" t="s">
        <v>3880</v>
      </c>
      <c r="Y385" t="s">
        <v>2436</v>
      </c>
      <c r="Z385" s="3">
        <v>19</v>
      </c>
      <c r="AA385" t="s">
        <v>3279</v>
      </c>
      <c r="AB385" t="s">
        <v>3881</v>
      </c>
      <c r="AC385" t="s">
        <v>61</v>
      </c>
      <c r="AD385" t="s">
        <v>61</v>
      </c>
      <c r="AE385" t="s">
        <v>3882</v>
      </c>
      <c r="AF385" t="s">
        <v>63</v>
      </c>
      <c r="AH385">
        <v>0</v>
      </c>
      <c r="AI385" s="2">
        <v>45429</v>
      </c>
      <c r="AJ385" t="s">
        <v>64</v>
      </c>
      <c r="AK385" t="s">
        <v>64</v>
      </c>
      <c r="AL385" t="s">
        <v>3883</v>
      </c>
      <c r="AM385" t="s">
        <v>3879</v>
      </c>
      <c r="AN385" s="3">
        <v>1963.5</v>
      </c>
      <c r="AO385" t="s">
        <v>3881</v>
      </c>
      <c r="AP385" t="s">
        <v>64</v>
      </c>
      <c r="AQ385" t="s">
        <v>3882</v>
      </c>
      <c r="AR385">
        <v>1251</v>
      </c>
      <c r="AS385" t="s">
        <v>66</v>
      </c>
    </row>
    <row r="386" spans="1:45" ht="16" x14ac:dyDescent="0.2">
      <c r="A386">
        <v>3687</v>
      </c>
      <c r="B386">
        <v>3687</v>
      </c>
      <c r="C386" s="2">
        <v>45429.083333333343</v>
      </c>
      <c r="D386" t="s">
        <v>1936</v>
      </c>
      <c r="E386" t="s">
        <v>3893</v>
      </c>
      <c r="F386" s="3">
        <v>17.05</v>
      </c>
      <c r="G386" t="s">
        <v>47</v>
      </c>
      <c r="H386" s="3">
        <v>0</v>
      </c>
      <c r="I386" t="s">
        <v>48</v>
      </c>
      <c r="J386">
        <v>2558</v>
      </c>
      <c r="K386" t="s">
        <v>49</v>
      </c>
      <c r="L386" t="s">
        <v>50</v>
      </c>
      <c r="M386" t="s">
        <v>51</v>
      </c>
      <c r="N386">
        <v>940</v>
      </c>
      <c r="O386" t="s">
        <v>52</v>
      </c>
      <c r="P386" t="s">
        <v>53</v>
      </c>
      <c r="T386" t="s">
        <v>3885</v>
      </c>
      <c r="U386" t="s">
        <v>3886</v>
      </c>
      <c r="V386" t="s">
        <v>3887</v>
      </c>
      <c r="W386" t="s">
        <v>56</v>
      </c>
      <c r="X386" t="s">
        <v>3888</v>
      </c>
      <c r="Y386" t="s">
        <v>2396</v>
      </c>
      <c r="Z386" s="3">
        <v>0</v>
      </c>
      <c r="AA386" t="s">
        <v>3889</v>
      </c>
      <c r="AB386" t="s">
        <v>3890</v>
      </c>
      <c r="AC386" t="s">
        <v>61</v>
      </c>
      <c r="AD386" t="s">
        <v>61</v>
      </c>
      <c r="AE386" t="s">
        <v>3891</v>
      </c>
      <c r="AF386" t="s">
        <v>63</v>
      </c>
      <c r="AH386">
        <v>0</v>
      </c>
      <c r="AI386" s="2">
        <v>45429</v>
      </c>
      <c r="AJ386" t="s">
        <v>64</v>
      </c>
      <c r="AK386" t="s">
        <v>64</v>
      </c>
      <c r="AL386" t="s">
        <v>3892</v>
      </c>
      <c r="AM386" t="s">
        <v>3886</v>
      </c>
      <c r="AN386" s="3">
        <v>457.53</v>
      </c>
      <c r="AO386" t="s">
        <v>3890</v>
      </c>
      <c r="AP386" t="s">
        <v>64</v>
      </c>
      <c r="AQ386" t="s">
        <v>3891</v>
      </c>
      <c r="AR386">
        <v>1250</v>
      </c>
      <c r="AS386" t="s">
        <v>66</v>
      </c>
    </row>
    <row r="387" spans="1:45" ht="16" x14ac:dyDescent="0.2">
      <c r="A387">
        <v>3688</v>
      </c>
      <c r="B387">
        <v>3688</v>
      </c>
      <c r="C387" s="2">
        <v>45429.083333333343</v>
      </c>
      <c r="D387" t="s">
        <v>1934</v>
      </c>
      <c r="E387" t="s">
        <v>3893</v>
      </c>
      <c r="F387" s="3">
        <v>11.77</v>
      </c>
      <c r="G387" t="s">
        <v>47</v>
      </c>
      <c r="H387" s="3">
        <v>0</v>
      </c>
      <c r="I387" t="s">
        <v>48</v>
      </c>
      <c r="J387">
        <v>2558</v>
      </c>
      <c r="K387" t="s">
        <v>49</v>
      </c>
      <c r="L387" t="s">
        <v>50</v>
      </c>
      <c r="M387" t="s">
        <v>51</v>
      </c>
      <c r="N387">
        <v>940</v>
      </c>
      <c r="O387" t="s">
        <v>52</v>
      </c>
      <c r="P387" t="s">
        <v>53</v>
      </c>
      <c r="T387" t="s">
        <v>3885</v>
      </c>
      <c r="U387" t="s">
        <v>3886</v>
      </c>
      <c r="V387" t="s">
        <v>3887</v>
      </c>
      <c r="W387" t="s">
        <v>56</v>
      </c>
      <c r="X387" t="s">
        <v>3888</v>
      </c>
      <c r="Y387" t="s">
        <v>2396</v>
      </c>
      <c r="Z387" s="3">
        <v>0</v>
      </c>
      <c r="AA387" t="s">
        <v>3889</v>
      </c>
      <c r="AB387" t="s">
        <v>3890</v>
      </c>
      <c r="AC387" t="s">
        <v>61</v>
      </c>
      <c r="AD387" t="s">
        <v>61</v>
      </c>
      <c r="AE387" t="s">
        <v>3891</v>
      </c>
      <c r="AF387" t="s">
        <v>63</v>
      </c>
      <c r="AH387">
        <v>0</v>
      </c>
      <c r="AI387" s="2">
        <v>45429</v>
      </c>
      <c r="AJ387" t="s">
        <v>64</v>
      </c>
      <c r="AK387" t="s">
        <v>64</v>
      </c>
      <c r="AL387" t="s">
        <v>3892</v>
      </c>
      <c r="AM387" t="s">
        <v>3886</v>
      </c>
      <c r="AN387" s="3">
        <v>457.53</v>
      </c>
      <c r="AO387" t="s">
        <v>3890</v>
      </c>
      <c r="AP387" t="s">
        <v>64</v>
      </c>
      <c r="AQ387" t="s">
        <v>3891</v>
      </c>
      <c r="AR387">
        <v>1250</v>
      </c>
      <c r="AS387" t="s">
        <v>66</v>
      </c>
    </row>
    <row r="388" spans="1:45" ht="16" x14ac:dyDescent="0.2">
      <c r="A388">
        <v>3689</v>
      </c>
      <c r="B388">
        <v>3689</v>
      </c>
      <c r="C388" s="2">
        <v>45429.083333333343</v>
      </c>
      <c r="D388" t="s">
        <v>1935</v>
      </c>
      <c r="E388" t="s">
        <v>3893</v>
      </c>
      <c r="F388" s="3">
        <v>28.4</v>
      </c>
      <c r="G388" t="s">
        <v>47</v>
      </c>
      <c r="H388" s="3">
        <v>0</v>
      </c>
      <c r="I388" t="s">
        <v>48</v>
      </c>
      <c r="J388">
        <v>2558</v>
      </c>
      <c r="K388" t="s">
        <v>49</v>
      </c>
      <c r="L388" t="s">
        <v>50</v>
      </c>
      <c r="M388" t="s">
        <v>51</v>
      </c>
      <c r="N388">
        <v>940</v>
      </c>
      <c r="O388" t="s">
        <v>52</v>
      </c>
      <c r="P388" t="s">
        <v>53</v>
      </c>
      <c r="T388" t="s">
        <v>3885</v>
      </c>
      <c r="U388" t="s">
        <v>3886</v>
      </c>
      <c r="V388" t="s">
        <v>3887</v>
      </c>
      <c r="W388" t="s">
        <v>56</v>
      </c>
      <c r="X388" t="s">
        <v>3888</v>
      </c>
      <c r="Y388" t="s">
        <v>2396</v>
      </c>
      <c r="Z388" s="3">
        <v>0</v>
      </c>
      <c r="AA388" t="s">
        <v>3889</v>
      </c>
      <c r="AB388" t="s">
        <v>3890</v>
      </c>
      <c r="AC388" t="s">
        <v>61</v>
      </c>
      <c r="AD388" t="s">
        <v>61</v>
      </c>
      <c r="AE388" t="s">
        <v>3891</v>
      </c>
      <c r="AF388" t="s">
        <v>63</v>
      </c>
      <c r="AH388">
        <v>0</v>
      </c>
      <c r="AI388" s="2">
        <v>45429</v>
      </c>
      <c r="AJ388" t="s">
        <v>64</v>
      </c>
      <c r="AK388" t="s">
        <v>64</v>
      </c>
      <c r="AL388" t="s">
        <v>3892</v>
      </c>
      <c r="AM388" t="s">
        <v>3886</v>
      </c>
      <c r="AN388" s="3">
        <v>457.53</v>
      </c>
      <c r="AO388" t="s">
        <v>3890</v>
      </c>
      <c r="AP388" t="s">
        <v>64</v>
      </c>
      <c r="AQ388" t="s">
        <v>3891</v>
      </c>
      <c r="AR388">
        <v>1250</v>
      </c>
      <c r="AS388" t="s">
        <v>66</v>
      </c>
    </row>
    <row r="389" spans="1:45" ht="16" x14ac:dyDescent="0.2">
      <c r="A389">
        <v>3693</v>
      </c>
      <c r="B389">
        <v>3693</v>
      </c>
      <c r="C389" s="2">
        <v>45429.083333333343</v>
      </c>
      <c r="D389" t="s">
        <v>1748</v>
      </c>
      <c r="E389" t="s">
        <v>3893</v>
      </c>
      <c r="F389" s="3">
        <v>4.8600000000000003</v>
      </c>
      <c r="G389" t="s">
        <v>47</v>
      </c>
      <c r="H389" s="3">
        <v>0</v>
      </c>
      <c r="I389" t="s">
        <v>48</v>
      </c>
      <c r="J389">
        <v>2558</v>
      </c>
      <c r="K389" t="s">
        <v>49</v>
      </c>
      <c r="L389" t="s">
        <v>50</v>
      </c>
      <c r="M389" t="s">
        <v>51</v>
      </c>
      <c r="N389">
        <v>940</v>
      </c>
      <c r="O389" t="s">
        <v>52</v>
      </c>
      <c r="P389" t="s">
        <v>53</v>
      </c>
      <c r="T389" t="s">
        <v>3885</v>
      </c>
      <c r="U389" t="s">
        <v>3886</v>
      </c>
      <c r="V389" t="s">
        <v>3887</v>
      </c>
      <c r="W389" t="s">
        <v>56</v>
      </c>
      <c r="X389" t="s">
        <v>3888</v>
      </c>
      <c r="Y389" t="s">
        <v>2396</v>
      </c>
      <c r="Z389" s="3">
        <v>0</v>
      </c>
      <c r="AA389" t="s">
        <v>3889</v>
      </c>
      <c r="AB389" t="s">
        <v>3890</v>
      </c>
      <c r="AC389" t="s">
        <v>61</v>
      </c>
      <c r="AD389" t="s">
        <v>61</v>
      </c>
      <c r="AE389" t="s">
        <v>3891</v>
      </c>
      <c r="AF389" t="s">
        <v>63</v>
      </c>
      <c r="AH389">
        <v>0</v>
      </c>
      <c r="AI389" s="2">
        <v>45429</v>
      </c>
      <c r="AJ389" t="s">
        <v>64</v>
      </c>
      <c r="AK389" t="s">
        <v>64</v>
      </c>
      <c r="AL389" t="s">
        <v>3892</v>
      </c>
      <c r="AM389" t="s">
        <v>3886</v>
      </c>
      <c r="AN389" s="3">
        <v>457.53</v>
      </c>
      <c r="AO389" t="s">
        <v>3890</v>
      </c>
      <c r="AP389" t="s">
        <v>64</v>
      </c>
      <c r="AQ389" t="s">
        <v>3891</v>
      </c>
      <c r="AR389">
        <v>1250</v>
      </c>
      <c r="AS389" t="s">
        <v>66</v>
      </c>
    </row>
    <row r="390" spans="1:45" ht="16" x14ac:dyDescent="0.2">
      <c r="A390">
        <v>3695</v>
      </c>
      <c r="B390">
        <v>3695</v>
      </c>
      <c r="C390" s="2">
        <v>45429.083333333343</v>
      </c>
      <c r="D390" t="s">
        <v>1936</v>
      </c>
      <c r="E390" t="s">
        <v>3884</v>
      </c>
      <c r="F390" s="3">
        <v>121.09</v>
      </c>
      <c r="G390" t="s">
        <v>47</v>
      </c>
      <c r="H390" s="3">
        <v>0</v>
      </c>
      <c r="I390" t="s">
        <v>48</v>
      </c>
      <c r="J390">
        <v>2558</v>
      </c>
      <c r="K390" t="s">
        <v>49</v>
      </c>
      <c r="L390" t="s">
        <v>50</v>
      </c>
      <c r="M390" t="s">
        <v>51</v>
      </c>
      <c r="N390">
        <v>940</v>
      </c>
      <c r="O390" t="s">
        <v>52</v>
      </c>
      <c r="P390" t="s">
        <v>53</v>
      </c>
      <c r="T390" t="s">
        <v>3885</v>
      </c>
      <c r="U390" t="s">
        <v>3886</v>
      </c>
      <c r="V390" t="s">
        <v>3887</v>
      </c>
      <c r="W390" t="s">
        <v>56</v>
      </c>
      <c r="X390" t="s">
        <v>3888</v>
      </c>
      <c r="Y390" t="s">
        <v>2396</v>
      </c>
      <c r="Z390" s="3">
        <v>0</v>
      </c>
      <c r="AA390" t="s">
        <v>3889</v>
      </c>
      <c r="AB390" t="s">
        <v>3890</v>
      </c>
      <c r="AC390" t="s">
        <v>61</v>
      </c>
      <c r="AD390" t="s">
        <v>61</v>
      </c>
      <c r="AE390" t="s">
        <v>3891</v>
      </c>
      <c r="AF390" t="s">
        <v>63</v>
      </c>
      <c r="AH390">
        <v>0</v>
      </c>
      <c r="AI390" s="2">
        <v>45429</v>
      </c>
      <c r="AJ390" t="s">
        <v>64</v>
      </c>
      <c r="AK390" t="s">
        <v>64</v>
      </c>
      <c r="AL390" t="s">
        <v>3892</v>
      </c>
      <c r="AM390" t="s">
        <v>3886</v>
      </c>
      <c r="AN390" s="3">
        <v>457.53</v>
      </c>
      <c r="AO390" t="s">
        <v>3890</v>
      </c>
      <c r="AP390" t="s">
        <v>64</v>
      </c>
      <c r="AQ390" t="s">
        <v>3891</v>
      </c>
      <c r="AR390">
        <v>1250</v>
      </c>
      <c r="AS390" t="s">
        <v>66</v>
      </c>
    </row>
    <row r="391" spans="1:45" ht="16" x14ac:dyDescent="0.2">
      <c r="A391">
        <v>3696</v>
      </c>
      <c r="B391">
        <v>3696</v>
      </c>
      <c r="C391" s="2">
        <v>45429.083333333343</v>
      </c>
      <c r="D391" t="s">
        <v>1934</v>
      </c>
      <c r="E391" t="s">
        <v>3884</v>
      </c>
      <c r="F391" s="3">
        <v>116.5</v>
      </c>
      <c r="G391" t="s">
        <v>47</v>
      </c>
      <c r="H391" s="3">
        <v>0</v>
      </c>
      <c r="I391" t="s">
        <v>48</v>
      </c>
      <c r="J391">
        <v>2558</v>
      </c>
      <c r="K391" t="s">
        <v>49</v>
      </c>
      <c r="L391" t="s">
        <v>50</v>
      </c>
      <c r="M391" t="s">
        <v>51</v>
      </c>
      <c r="N391">
        <v>940</v>
      </c>
      <c r="O391" t="s">
        <v>52</v>
      </c>
      <c r="P391" t="s">
        <v>53</v>
      </c>
      <c r="T391" t="s">
        <v>3885</v>
      </c>
      <c r="U391" t="s">
        <v>3886</v>
      </c>
      <c r="V391" t="s">
        <v>3887</v>
      </c>
      <c r="W391" t="s">
        <v>56</v>
      </c>
      <c r="X391" t="s">
        <v>3888</v>
      </c>
      <c r="Y391" t="s">
        <v>2396</v>
      </c>
      <c r="Z391" s="3">
        <v>0</v>
      </c>
      <c r="AA391" t="s">
        <v>3889</v>
      </c>
      <c r="AB391" t="s">
        <v>3890</v>
      </c>
      <c r="AC391" t="s">
        <v>61</v>
      </c>
      <c r="AD391" t="s">
        <v>61</v>
      </c>
      <c r="AE391" t="s">
        <v>3891</v>
      </c>
      <c r="AF391" t="s">
        <v>63</v>
      </c>
      <c r="AH391">
        <v>0</v>
      </c>
      <c r="AI391" s="2">
        <v>45429</v>
      </c>
      <c r="AJ391" t="s">
        <v>64</v>
      </c>
      <c r="AK391" t="s">
        <v>64</v>
      </c>
      <c r="AL391" t="s">
        <v>3892</v>
      </c>
      <c r="AM391" t="s">
        <v>3886</v>
      </c>
      <c r="AN391" s="3">
        <v>457.53</v>
      </c>
      <c r="AO391" t="s">
        <v>3890</v>
      </c>
      <c r="AP391" t="s">
        <v>64</v>
      </c>
      <c r="AQ391" t="s">
        <v>3891</v>
      </c>
      <c r="AR391">
        <v>1250</v>
      </c>
      <c r="AS391" t="s">
        <v>66</v>
      </c>
    </row>
    <row r="392" spans="1:45" ht="16" x14ac:dyDescent="0.2">
      <c r="A392">
        <v>3697</v>
      </c>
      <c r="B392">
        <v>3697</v>
      </c>
      <c r="C392" s="2">
        <v>45429.083333333343</v>
      </c>
      <c r="D392" t="s">
        <v>1935</v>
      </c>
      <c r="E392" t="s">
        <v>3884</v>
      </c>
      <c r="F392" s="3">
        <v>89.33</v>
      </c>
      <c r="G392" t="s">
        <v>47</v>
      </c>
      <c r="H392" s="3">
        <v>0</v>
      </c>
      <c r="I392" t="s">
        <v>48</v>
      </c>
      <c r="J392">
        <v>2558</v>
      </c>
      <c r="K392" t="s">
        <v>49</v>
      </c>
      <c r="L392" t="s">
        <v>50</v>
      </c>
      <c r="M392" t="s">
        <v>51</v>
      </c>
      <c r="N392">
        <v>940</v>
      </c>
      <c r="O392" t="s">
        <v>52</v>
      </c>
      <c r="P392" t="s">
        <v>53</v>
      </c>
      <c r="T392" t="s">
        <v>3885</v>
      </c>
      <c r="U392" t="s">
        <v>3886</v>
      </c>
      <c r="V392" t="s">
        <v>3887</v>
      </c>
      <c r="W392" t="s">
        <v>56</v>
      </c>
      <c r="X392" t="s">
        <v>3888</v>
      </c>
      <c r="Y392" t="s">
        <v>2396</v>
      </c>
      <c r="Z392" s="3">
        <v>0</v>
      </c>
      <c r="AA392" t="s">
        <v>3889</v>
      </c>
      <c r="AB392" t="s">
        <v>3890</v>
      </c>
      <c r="AC392" t="s">
        <v>61</v>
      </c>
      <c r="AD392" t="s">
        <v>61</v>
      </c>
      <c r="AE392" t="s">
        <v>3891</v>
      </c>
      <c r="AF392" t="s">
        <v>63</v>
      </c>
      <c r="AH392">
        <v>0</v>
      </c>
      <c r="AI392" s="2">
        <v>45429</v>
      </c>
      <c r="AJ392" t="s">
        <v>64</v>
      </c>
      <c r="AK392" t="s">
        <v>64</v>
      </c>
      <c r="AL392" t="s">
        <v>3892</v>
      </c>
      <c r="AM392" t="s">
        <v>3886</v>
      </c>
      <c r="AN392" s="3">
        <v>457.53</v>
      </c>
      <c r="AO392" t="s">
        <v>3890</v>
      </c>
      <c r="AP392" t="s">
        <v>64</v>
      </c>
      <c r="AQ392" t="s">
        <v>3891</v>
      </c>
      <c r="AR392">
        <v>1250</v>
      </c>
      <c r="AS392" t="s">
        <v>66</v>
      </c>
    </row>
    <row r="393" spans="1:45" ht="16" x14ac:dyDescent="0.2">
      <c r="A393">
        <v>3142</v>
      </c>
      <c r="B393">
        <v>3142</v>
      </c>
      <c r="C393" s="2">
        <v>45434</v>
      </c>
      <c r="D393" t="s">
        <v>1761</v>
      </c>
      <c r="E393" t="s">
        <v>3898</v>
      </c>
      <c r="F393" s="3">
        <v>4.99</v>
      </c>
      <c r="G393" t="s">
        <v>47</v>
      </c>
      <c r="H393" s="3">
        <v>0</v>
      </c>
      <c r="I393" t="s">
        <v>48</v>
      </c>
      <c r="J393">
        <v>2720</v>
      </c>
      <c r="K393" t="s">
        <v>49</v>
      </c>
      <c r="L393" t="s">
        <v>50</v>
      </c>
      <c r="M393" t="s">
        <v>51</v>
      </c>
      <c r="N393">
        <v>942</v>
      </c>
      <c r="O393" t="s">
        <v>52</v>
      </c>
      <c r="P393" t="s">
        <v>53</v>
      </c>
      <c r="T393" t="s">
        <v>1043</v>
      </c>
      <c r="U393" t="s">
        <v>3899</v>
      </c>
      <c r="V393" t="s">
        <v>2568</v>
      </c>
      <c r="W393" t="s">
        <v>56</v>
      </c>
      <c r="X393" t="s">
        <v>3900</v>
      </c>
      <c r="Y393" t="s">
        <v>953</v>
      </c>
      <c r="Z393" s="3">
        <v>19</v>
      </c>
      <c r="AA393" t="s">
        <v>1046</v>
      </c>
      <c r="AB393" t="s">
        <v>3901</v>
      </c>
      <c r="AC393" t="s">
        <v>61</v>
      </c>
      <c r="AD393" t="s">
        <v>61</v>
      </c>
      <c r="AE393" t="s">
        <v>3902</v>
      </c>
      <c r="AF393" t="s">
        <v>63</v>
      </c>
      <c r="AH393">
        <v>0</v>
      </c>
      <c r="AI393" s="2">
        <v>45434</v>
      </c>
      <c r="AJ393" t="s">
        <v>64</v>
      </c>
      <c r="AK393" t="s">
        <v>64</v>
      </c>
      <c r="AL393" t="s">
        <v>3903</v>
      </c>
      <c r="AM393" t="s">
        <v>3899</v>
      </c>
      <c r="AN393" s="3">
        <v>4.99</v>
      </c>
      <c r="AO393" t="s">
        <v>3901</v>
      </c>
      <c r="AP393" t="s">
        <v>64</v>
      </c>
      <c r="AQ393" t="s">
        <v>3902</v>
      </c>
      <c r="AR393">
        <v>1273</v>
      </c>
      <c r="AS393" t="s">
        <v>66</v>
      </c>
    </row>
    <row r="394" spans="1:45" ht="16" x14ac:dyDescent="0.2">
      <c r="A394">
        <v>3157</v>
      </c>
      <c r="B394">
        <v>3157</v>
      </c>
      <c r="C394" s="2">
        <v>45434</v>
      </c>
      <c r="D394" t="s">
        <v>1761</v>
      </c>
      <c r="E394" t="s">
        <v>3904</v>
      </c>
      <c r="F394" s="3">
        <v>21.97</v>
      </c>
      <c r="G394" t="s">
        <v>47</v>
      </c>
      <c r="H394" s="3">
        <v>0</v>
      </c>
      <c r="I394" t="s">
        <v>48</v>
      </c>
      <c r="J394">
        <v>2720</v>
      </c>
      <c r="K394" t="s">
        <v>49</v>
      </c>
      <c r="L394" t="s">
        <v>50</v>
      </c>
      <c r="M394" t="s">
        <v>51</v>
      </c>
      <c r="N394">
        <v>942</v>
      </c>
      <c r="O394" t="s">
        <v>52</v>
      </c>
      <c r="P394" t="s">
        <v>53</v>
      </c>
      <c r="T394" t="s">
        <v>3905</v>
      </c>
      <c r="U394" t="s">
        <v>3906</v>
      </c>
      <c r="V394" t="s">
        <v>2691</v>
      </c>
      <c r="W394" t="s">
        <v>56</v>
      </c>
      <c r="X394" t="s">
        <v>3703</v>
      </c>
      <c r="Y394" t="s">
        <v>2036</v>
      </c>
      <c r="Z394" s="3">
        <v>19</v>
      </c>
      <c r="AA394" t="s">
        <v>3907</v>
      </c>
      <c r="AB394" t="s">
        <v>3908</v>
      </c>
      <c r="AC394" t="s">
        <v>61</v>
      </c>
      <c r="AD394" t="s">
        <v>61</v>
      </c>
      <c r="AE394" t="s">
        <v>3909</v>
      </c>
      <c r="AF394" t="s">
        <v>63</v>
      </c>
      <c r="AH394">
        <v>0</v>
      </c>
      <c r="AI394" s="2">
        <v>45434</v>
      </c>
      <c r="AJ394" t="s">
        <v>64</v>
      </c>
      <c r="AK394" t="s">
        <v>64</v>
      </c>
      <c r="AL394" t="s">
        <v>3910</v>
      </c>
      <c r="AM394" t="s">
        <v>3906</v>
      </c>
      <c r="AN394" s="3">
        <v>21.97</v>
      </c>
      <c r="AO394" t="s">
        <v>3908</v>
      </c>
      <c r="AP394" t="s">
        <v>64</v>
      </c>
      <c r="AQ394" t="s">
        <v>3909</v>
      </c>
      <c r="AR394">
        <v>1272</v>
      </c>
      <c r="AS394" t="s">
        <v>66</v>
      </c>
    </row>
    <row r="395" spans="1:45" ht="16" x14ac:dyDescent="0.2">
      <c r="A395">
        <v>3158</v>
      </c>
      <c r="B395">
        <v>3158</v>
      </c>
      <c r="C395" s="2">
        <v>45434</v>
      </c>
      <c r="D395" t="s">
        <v>1748</v>
      </c>
      <c r="E395" t="s">
        <v>3911</v>
      </c>
      <c r="F395" s="3">
        <v>0.38</v>
      </c>
      <c r="G395" t="s">
        <v>47</v>
      </c>
      <c r="H395" s="3">
        <v>0</v>
      </c>
      <c r="I395" t="s">
        <v>48</v>
      </c>
      <c r="J395">
        <v>2705</v>
      </c>
      <c r="K395" t="s">
        <v>49</v>
      </c>
      <c r="L395" t="s">
        <v>50</v>
      </c>
      <c r="M395" t="s">
        <v>51</v>
      </c>
      <c r="N395">
        <v>942</v>
      </c>
      <c r="O395" t="s">
        <v>52</v>
      </c>
      <c r="P395" t="s">
        <v>53</v>
      </c>
      <c r="T395" t="s">
        <v>3905</v>
      </c>
      <c r="U395" t="s">
        <v>3906</v>
      </c>
      <c r="V395" t="s">
        <v>2691</v>
      </c>
      <c r="W395" t="s">
        <v>56</v>
      </c>
      <c r="X395" t="s">
        <v>3703</v>
      </c>
      <c r="Y395" t="s">
        <v>2036</v>
      </c>
      <c r="Z395" s="3">
        <v>19</v>
      </c>
      <c r="AA395" t="s">
        <v>3907</v>
      </c>
      <c r="AB395" t="s">
        <v>3908</v>
      </c>
      <c r="AC395" t="s">
        <v>61</v>
      </c>
      <c r="AD395" t="s">
        <v>61</v>
      </c>
      <c r="AE395" t="s">
        <v>3909</v>
      </c>
      <c r="AF395" t="s">
        <v>63</v>
      </c>
      <c r="AH395">
        <v>0</v>
      </c>
      <c r="AI395" s="2">
        <v>45434</v>
      </c>
      <c r="AJ395" t="s">
        <v>64</v>
      </c>
      <c r="AK395" t="s">
        <v>64</v>
      </c>
      <c r="AL395" t="s">
        <v>3910</v>
      </c>
      <c r="AM395" t="s">
        <v>3906</v>
      </c>
      <c r="AN395" s="3">
        <v>21.97</v>
      </c>
      <c r="AO395" t="s">
        <v>3908</v>
      </c>
      <c r="AP395" t="s">
        <v>64</v>
      </c>
      <c r="AQ395" t="s">
        <v>3909</v>
      </c>
      <c r="AR395">
        <v>1272</v>
      </c>
      <c r="AS395" t="s">
        <v>66</v>
      </c>
    </row>
    <row r="396" spans="1:45" ht="16" x14ac:dyDescent="0.2">
      <c r="A396">
        <v>3111</v>
      </c>
      <c r="B396">
        <v>3111</v>
      </c>
      <c r="C396" s="2">
        <v>45435.083333333343</v>
      </c>
      <c r="D396" t="s">
        <v>1814</v>
      </c>
      <c r="E396" t="s">
        <v>2057</v>
      </c>
      <c r="F396" s="3">
        <v>22.04</v>
      </c>
      <c r="G396" t="s">
        <v>47</v>
      </c>
      <c r="H396" s="3">
        <v>0</v>
      </c>
      <c r="I396" t="s">
        <v>48</v>
      </c>
      <c r="J396">
        <v>2710</v>
      </c>
      <c r="K396" t="s">
        <v>49</v>
      </c>
      <c r="L396" t="s">
        <v>50</v>
      </c>
      <c r="M396" t="s">
        <v>51</v>
      </c>
      <c r="N396">
        <v>940</v>
      </c>
      <c r="O396" t="s">
        <v>52</v>
      </c>
      <c r="P396" t="s">
        <v>53</v>
      </c>
      <c r="T396" t="s">
        <v>2332</v>
      </c>
      <c r="U396" t="s">
        <v>3912</v>
      </c>
      <c r="V396" t="s">
        <v>2611</v>
      </c>
      <c r="W396" t="s">
        <v>56</v>
      </c>
      <c r="X396" t="s">
        <v>3913</v>
      </c>
      <c r="Y396" t="s">
        <v>2061</v>
      </c>
      <c r="Z396" s="3">
        <v>19</v>
      </c>
      <c r="AA396" t="s">
        <v>2335</v>
      </c>
      <c r="AB396" t="s">
        <v>3901</v>
      </c>
      <c r="AC396" t="s">
        <v>61</v>
      </c>
      <c r="AD396" t="s">
        <v>61</v>
      </c>
      <c r="AE396" t="s">
        <v>3914</v>
      </c>
      <c r="AF396" t="s">
        <v>63</v>
      </c>
      <c r="AH396">
        <v>0</v>
      </c>
      <c r="AI396" s="2">
        <v>45435</v>
      </c>
      <c r="AJ396" t="s">
        <v>64</v>
      </c>
      <c r="AK396" t="s">
        <v>64</v>
      </c>
      <c r="AL396" t="s">
        <v>3915</v>
      </c>
      <c r="AM396" t="s">
        <v>3912</v>
      </c>
      <c r="AN396" s="3">
        <v>22.04</v>
      </c>
      <c r="AO396" t="s">
        <v>3901</v>
      </c>
      <c r="AP396" t="s">
        <v>64</v>
      </c>
      <c r="AQ396" t="s">
        <v>3914</v>
      </c>
      <c r="AR396">
        <v>1253</v>
      </c>
      <c r="AS396" t="s">
        <v>66</v>
      </c>
    </row>
    <row r="397" spans="1:45" ht="16" x14ac:dyDescent="0.2">
      <c r="A397">
        <v>3135</v>
      </c>
      <c r="B397">
        <v>3135</v>
      </c>
      <c r="C397" s="2">
        <v>45439.083333333343</v>
      </c>
      <c r="D397" t="s">
        <v>1761</v>
      </c>
      <c r="E397" t="s">
        <v>3922</v>
      </c>
      <c r="F397" s="3">
        <v>290.67</v>
      </c>
      <c r="G397" t="s">
        <v>47</v>
      </c>
      <c r="H397" s="3">
        <v>0</v>
      </c>
      <c r="I397" t="s">
        <v>48</v>
      </c>
      <c r="J397">
        <v>2722</v>
      </c>
      <c r="K397" t="s">
        <v>49</v>
      </c>
      <c r="L397" t="s">
        <v>50</v>
      </c>
      <c r="M397" t="s">
        <v>51</v>
      </c>
      <c r="N397">
        <v>940</v>
      </c>
      <c r="O397" t="s">
        <v>52</v>
      </c>
      <c r="P397" t="s">
        <v>53</v>
      </c>
      <c r="T397" t="s">
        <v>3923</v>
      </c>
      <c r="U397" t="s">
        <v>3924</v>
      </c>
      <c r="V397" t="s">
        <v>2642</v>
      </c>
      <c r="W397" t="s">
        <v>56</v>
      </c>
      <c r="X397" t="s">
        <v>3213</v>
      </c>
      <c r="Y397" t="s">
        <v>2216</v>
      </c>
      <c r="Z397" s="3">
        <v>0</v>
      </c>
      <c r="AA397" t="s">
        <v>3925</v>
      </c>
      <c r="AB397" t="s">
        <v>3926</v>
      </c>
      <c r="AC397" t="s">
        <v>61</v>
      </c>
      <c r="AD397" t="s">
        <v>61</v>
      </c>
      <c r="AE397" t="s">
        <v>3927</v>
      </c>
      <c r="AF397" t="s">
        <v>63</v>
      </c>
      <c r="AH397">
        <v>0</v>
      </c>
      <c r="AI397" s="2">
        <v>45439</v>
      </c>
      <c r="AJ397" t="s">
        <v>64</v>
      </c>
      <c r="AK397" t="s">
        <v>64</v>
      </c>
      <c r="AL397" t="s">
        <v>3928</v>
      </c>
      <c r="AM397" t="s">
        <v>3924</v>
      </c>
      <c r="AN397" s="3">
        <v>290.67</v>
      </c>
      <c r="AO397" t="s">
        <v>3926</v>
      </c>
      <c r="AP397" t="s">
        <v>64</v>
      </c>
      <c r="AQ397" t="s">
        <v>3927</v>
      </c>
      <c r="AR397">
        <v>1255</v>
      </c>
      <c r="AS397" t="s">
        <v>66</v>
      </c>
    </row>
    <row r="398" spans="1:45" ht="16" x14ac:dyDescent="0.2">
      <c r="A398">
        <v>3136</v>
      </c>
      <c r="B398">
        <v>3136</v>
      </c>
      <c r="C398" s="2">
        <v>45439.083333333343</v>
      </c>
      <c r="D398" t="s">
        <v>1748</v>
      </c>
      <c r="E398" t="s">
        <v>3929</v>
      </c>
      <c r="F398" s="3">
        <v>42.5</v>
      </c>
      <c r="G398" t="s">
        <v>47</v>
      </c>
      <c r="H398" s="3">
        <v>0</v>
      </c>
      <c r="I398" t="s">
        <v>48</v>
      </c>
      <c r="J398">
        <v>2705</v>
      </c>
      <c r="K398" t="s">
        <v>49</v>
      </c>
      <c r="L398" t="s">
        <v>50</v>
      </c>
      <c r="M398" t="s">
        <v>51</v>
      </c>
      <c r="N398">
        <v>940</v>
      </c>
      <c r="O398" t="s">
        <v>52</v>
      </c>
      <c r="P398" t="s">
        <v>53</v>
      </c>
      <c r="T398" t="s">
        <v>3923</v>
      </c>
      <c r="U398" t="s">
        <v>3924</v>
      </c>
      <c r="V398" t="s">
        <v>2642</v>
      </c>
      <c r="W398" t="s">
        <v>56</v>
      </c>
      <c r="X398" t="s">
        <v>3213</v>
      </c>
      <c r="Y398" t="s">
        <v>2216</v>
      </c>
      <c r="Z398" s="3">
        <v>0</v>
      </c>
      <c r="AA398" t="s">
        <v>3925</v>
      </c>
      <c r="AB398" t="s">
        <v>3926</v>
      </c>
      <c r="AC398" t="s">
        <v>61</v>
      </c>
      <c r="AD398" t="s">
        <v>61</v>
      </c>
      <c r="AE398" t="s">
        <v>3927</v>
      </c>
      <c r="AF398" t="s">
        <v>63</v>
      </c>
      <c r="AH398">
        <v>0</v>
      </c>
      <c r="AI398" s="2">
        <v>45439</v>
      </c>
      <c r="AJ398" t="s">
        <v>64</v>
      </c>
      <c r="AK398" t="s">
        <v>64</v>
      </c>
      <c r="AL398" t="s">
        <v>3928</v>
      </c>
      <c r="AM398" t="s">
        <v>3924</v>
      </c>
      <c r="AN398" s="3">
        <v>290.67</v>
      </c>
      <c r="AO398" t="s">
        <v>3926</v>
      </c>
      <c r="AP398" t="s">
        <v>64</v>
      </c>
      <c r="AQ398" t="s">
        <v>3927</v>
      </c>
      <c r="AR398">
        <v>1255</v>
      </c>
      <c r="AS398" t="s">
        <v>66</v>
      </c>
    </row>
    <row r="399" spans="1:45" ht="16" x14ac:dyDescent="0.2">
      <c r="A399">
        <v>3126</v>
      </c>
      <c r="B399">
        <v>3126</v>
      </c>
      <c r="C399" s="2">
        <v>45440.083333333343</v>
      </c>
      <c r="D399" t="s">
        <v>1761</v>
      </c>
      <c r="E399" t="s">
        <v>3930</v>
      </c>
      <c r="F399" s="3">
        <v>791.22</v>
      </c>
      <c r="G399" t="s">
        <v>47</v>
      </c>
      <c r="H399" s="3">
        <v>0</v>
      </c>
      <c r="I399" t="s">
        <v>48</v>
      </c>
      <c r="J399">
        <v>2722</v>
      </c>
      <c r="K399" t="s">
        <v>49</v>
      </c>
      <c r="L399" t="s">
        <v>50</v>
      </c>
      <c r="M399" t="s">
        <v>51</v>
      </c>
      <c r="N399">
        <v>940</v>
      </c>
      <c r="O399" t="s">
        <v>52</v>
      </c>
      <c r="P399" t="s">
        <v>53</v>
      </c>
      <c r="T399" t="s">
        <v>3931</v>
      </c>
      <c r="U399" t="s">
        <v>3932</v>
      </c>
      <c r="V399" t="s">
        <v>2624</v>
      </c>
      <c r="W399" t="s">
        <v>56</v>
      </c>
      <c r="X399" t="s">
        <v>3933</v>
      </c>
      <c r="Y399" t="s">
        <v>3455</v>
      </c>
      <c r="Z399" s="3">
        <v>0</v>
      </c>
      <c r="AA399" t="s">
        <v>3934</v>
      </c>
      <c r="AB399" t="s">
        <v>3935</v>
      </c>
      <c r="AC399" t="s">
        <v>61</v>
      </c>
      <c r="AD399" t="s">
        <v>61</v>
      </c>
      <c r="AE399" t="s">
        <v>3936</v>
      </c>
      <c r="AF399" t="s">
        <v>63</v>
      </c>
      <c r="AH399">
        <v>0</v>
      </c>
      <c r="AI399" s="2">
        <v>45440</v>
      </c>
      <c r="AJ399" t="s">
        <v>64</v>
      </c>
      <c r="AK399" t="s">
        <v>64</v>
      </c>
      <c r="AL399" t="s">
        <v>3937</v>
      </c>
      <c r="AM399" t="s">
        <v>3932</v>
      </c>
      <c r="AN399" s="3">
        <v>791.22</v>
      </c>
      <c r="AO399" t="s">
        <v>3935</v>
      </c>
      <c r="AP399" t="s">
        <v>64</v>
      </c>
      <c r="AQ399" t="s">
        <v>3936</v>
      </c>
      <c r="AR399">
        <v>1256</v>
      </c>
      <c r="AS399" t="s">
        <v>66</v>
      </c>
    </row>
    <row r="400" spans="1:45" ht="16" x14ac:dyDescent="0.2">
      <c r="A400">
        <v>3127</v>
      </c>
      <c r="B400">
        <v>3127</v>
      </c>
      <c r="C400" s="2">
        <v>45440.083333333343</v>
      </c>
      <c r="D400" t="s">
        <v>1748</v>
      </c>
      <c r="E400" t="s">
        <v>3335</v>
      </c>
      <c r="F400" s="3">
        <v>22.5</v>
      </c>
      <c r="G400" t="s">
        <v>47</v>
      </c>
      <c r="H400" s="3">
        <v>0</v>
      </c>
      <c r="I400" t="s">
        <v>48</v>
      </c>
      <c r="J400">
        <v>2705</v>
      </c>
      <c r="K400" t="s">
        <v>49</v>
      </c>
      <c r="L400" t="s">
        <v>50</v>
      </c>
      <c r="M400" t="s">
        <v>51</v>
      </c>
      <c r="N400">
        <v>940</v>
      </c>
      <c r="O400" t="s">
        <v>52</v>
      </c>
      <c r="P400" t="s">
        <v>53</v>
      </c>
      <c r="T400" t="s">
        <v>3931</v>
      </c>
      <c r="U400" t="s">
        <v>3932</v>
      </c>
      <c r="V400" t="s">
        <v>2624</v>
      </c>
      <c r="W400" t="s">
        <v>56</v>
      </c>
      <c r="X400" t="s">
        <v>3933</v>
      </c>
      <c r="Y400" t="s">
        <v>3455</v>
      </c>
      <c r="Z400" s="3">
        <v>0</v>
      </c>
      <c r="AA400" t="s">
        <v>3934</v>
      </c>
      <c r="AB400" t="s">
        <v>3935</v>
      </c>
      <c r="AC400" t="s">
        <v>61</v>
      </c>
      <c r="AD400" t="s">
        <v>61</v>
      </c>
      <c r="AE400" t="s">
        <v>3936</v>
      </c>
      <c r="AF400" t="s">
        <v>63</v>
      </c>
      <c r="AH400">
        <v>0</v>
      </c>
      <c r="AI400" s="2">
        <v>45440</v>
      </c>
      <c r="AJ400" t="s">
        <v>64</v>
      </c>
      <c r="AK400" t="s">
        <v>64</v>
      </c>
      <c r="AL400" t="s">
        <v>3937</v>
      </c>
      <c r="AM400" t="s">
        <v>3932</v>
      </c>
      <c r="AN400" s="3">
        <v>791.22</v>
      </c>
      <c r="AO400" t="s">
        <v>3935</v>
      </c>
      <c r="AP400" t="s">
        <v>64</v>
      </c>
      <c r="AQ400" t="s">
        <v>3936</v>
      </c>
      <c r="AR400">
        <v>1256</v>
      </c>
      <c r="AS400" t="s">
        <v>66</v>
      </c>
    </row>
    <row r="401" spans="1:45" ht="16" x14ac:dyDescent="0.2">
      <c r="A401">
        <v>3296</v>
      </c>
      <c r="B401">
        <v>3296</v>
      </c>
      <c r="C401" s="2">
        <v>45443</v>
      </c>
      <c r="D401" t="s">
        <v>1934</v>
      </c>
      <c r="E401" t="s">
        <v>206</v>
      </c>
      <c r="F401" s="3">
        <v>3110.01</v>
      </c>
      <c r="G401" t="s">
        <v>47</v>
      </c>
      <c r="H401" s="3">
        <v>0</v>
      </c>
      <c r="I401" t="s">
        <v>104</v>
      </c>
      <c r="J401">
        <v>2551</v>
      </c>
      <c r="K401" t="s">
        <v>49</v>
      </c>
      <c r="L401" t="s">
        <v>50</v>
      </c>
      <c r="M401" t="s">
        <v>51</v>
      </c>
      <c r="N401">
        <v>1730</v>
      </c>
      <c r="O401" t="s">
        <v>52</v>
      </c>
      <c r="P401" t="s">
        <v>203</v>
      </c>
      <c r="T401" t="s">
        <v>64</v>
      </c>
      <c r="Z401" s="3"/>
      <c r="AF401" t="s">
        <v>63</v>
      </c>
      <c r="AH401">
        <v>0</v>
      </c>
      <c r="AI401" s="2">
        <v>45443</v>
      </c>
      <c r="AJ401" t="s">
        <v>64</v>
      </c>
      <c r="AK401" t="s">
        <v>64</v>
      </c>
      <c r="AL401" t="s">
        <v>64</v>
      </c>
      <c r="AN401" s="3"/>
      <c r="AP401" t="s">
        <v>64</v>
      </c>
      <c r="AR401" t="s">
        <v>64</v>
      </c>
      <c r="AS401" t="s">
        <v>66</v>
      </c>
    </row>
    <row r="402" spans="1:45" ht="16" x14ac:dyDescent="0.2">
      <c r="A402">
        <v>3297</v>
      </c>
      <c r="B402">
        <v>3297</v>
      </c>
      <c r="C402" s="2">
        <v>45443</v>
      </c>
      <c r="D402" t="s">
        <v>1935</v>
      </c>
      <c r="E402" t="s">
        <v>206</v>
      </c>
      <c r="F402" s="3">
        <v>2382.81</v>
      </c>
      <c r="G402" t="s">
        <v>47</v>
      </c>
      <c r="H402" s="3">
        <v>0</v>
      </c>
      <c r="I402" t="s">
        <v>104</v>
      </c>
      <c r="J402">
        <v>2551</v>
      </c>
      <c r="K402" t="s">
        <v>49</v>
      </c>
      <c r="L402" t="s">
        <v>50</v>
      </c>
      <c r="M402" t="s">
        <v>51</v>
      </c>
      <c r="N402">
        <v>1730</v>
      </c>
      <c r="O402" t="s">
        <v>52</v>
      </c>
      <c r="P402" t="s">
        <v>203</v>
      </c>
      <c r="T402" t="s">
        <v>64</v>
      </c>
      <c r="Z402" s="3"/>
      <c r="AF402" t="s">
        <v>63</v>
      </c>
      <c r="AH402">
        <v>0</v>
      </c>
      <c r="AI402" s="2">
        <v>45443</v>
      </c>
      <c r="AJ402" t="s">
        <v>64</v>
      </c>
      <c r="AK402" t="s">
        <v>64</v>
      </c>
      <c r="AL402" t="s">
        <v>64</v>
      </c>
      <c r="AN402" s="3"/>
      <c r="AP402" t="s">
        <v>64</v>
      </c>
      <c r="AR402" t="s">
        <v>64</v>
      </c>
      <c r="AS402" t="s">
        <v>66</v>
      </c>
    </row>
    <row r="403" spans="1:45" ht="16" x14ac:dyDescent="0.2">
      <c r="A403">
        <v>3632</v>
      </c>
      <c r="B403">
        <v>3632</v>
      </c>
      <c r="C403" s="2">
        <v>45443</v>
      </c>
      <c r="D403" t="s">
        <v>1936</v>
      </c>
      <c r="E403" t="s">
        <v>206</v>
      </c>
      <c r="F403" s="3">
        <v>3290.09</v>
      </c>
      <c r="G403" t="s">
        <v>47</v>
      </c>
      <c r="H403" s="3">
        <v>0</v>
      </c>
      <c r="I403" t="s">
        <v>104</v>
      </c>
      <c r="J403">
        <v>2551</v>
      </c>
      <c r="K403" t="s">
        <v>49</v>
      </c>
      <c r="L403" t="s">
        <v>50</v>
      </c>
      <c r="M403" t="s">
        <v>51</v>
      </c>
      <c r="N403">
        <v>1730</v>
      </c>
      <c r="O403" t="s">
        <v>52</v>
      </c>
      <c r="P403" t="s">
        <v>203</v>
      </c>
      <c r="T403" t="s">
        <v>64</v>
      </c>
      <c r="Z403" s="3"/>
      <c r="AF403" t="s">
        <v>63</v>
      </c>
      <c r="AH403">
        <v>0</v>
      </c>
      <c r="AI403" s="2">
        <v>45443</v>
      </c>
      <c r="AJ403" t="s">
        <v>64</v>
      </c>
      <c r="AK403" t="s">
        <v>64</v>
      </c>
      <c r="AL403" t="s">
        <v>64</v>
      </c>
      <c r="AN403" s="3"/>
      <c r="AP403" t="s">
        <v>64</v>
      </c>
      <c r="AR403" t="s">
        <v>64</v>
      </c>
      <c r="AS403" t="s">
        <v>66</v>
      </c>
    </row>
    <row r="404" spans="1:45" ht="16" x14ac:dyDescent="0.2">
      <c r="A404">
        <v>3635</v>
      </c>
      <c r="B404">
        <v>3635</v>
      </c>
      <c r="C404" s="2">
        <v>45443</v>
      </c>
      <c r="D404" t="s">
        <v>1936</v>
      </c>
      <c r="E404" t="s">
        <v>204</v>
      </c>
      <c r="F404" s="3">
        <v>753.43</v>
      </c>
      <c r="G404" t="s">
        <v>47</v>
      </c>
      <c r="H404" s="3">
        <v>0</v>
      </c>
      <c r="I404" t="s">
        <v>104</v>
      </c>
      <c r="J404">
        <v>2555</v>
      </c>
      <c r="K404" t="s">
        <v>49</v>
      </c>
      <c r="L404" t="s">
        <v>50</v>
      </c>
      <c r="M404" t="s">
        <v>51</v>
      </c>
      <c r="N404">
        <v>1730</v>
      </c>
      <c r="O404" t="s">
        <v>52</v>
      </c>
      <c r="P404" t="s">
        <v>203</v>
      </c>
      <c r="T404" t="s">
        <v>64</v>
      </c>
      <c r="Z404" s="3"/>
      <c r="AF404" t="s">
        <v>63</v>
      </c>
      <c r="AH404">
        <v>0</v>
      </c>
      <c r="AI404" s="2">
        <v>45443</v>
      </c>
      <c r="AJ404" t="s">
        <v>64</v>
      </c>
      <c r="AK404" t="s">
        <v>64</v>
      </c>
      <c r="AL404" t="s">
        <v>64</v>
      </c>
      <c r="AN404" s="3"/>
      <c r="AP404" t="s">
        <v>64</v>
      </c>
      <c r="AR404" t="s">
        <v>64</v>
      </c>
      <c r="AS404" t="s">
        <v>66</v>
      </c>
    </row>
    <row r="405" spans="1:45" ht="16" x14ac:dyDescent="0.2">
      <c r="A405">
        <v>3638</v>
      </c>
      <c r="B405">
        <v>3638</v>
      </c>
      <c r="C405" s="2">
        <v>45443</v>
      </c>
      <c r="D405" t="s">
        <v>1935</v>
      </c>
      <c r="E405" t="s">
        <v>204</v>
      </c>
      <c r="F405" s="3">
        <v>554.26</v>
      </c>
      <c r="G405" t="s">
        <v>47</v>
      </c>
      <c r="H405" s="3">
        <v>0</v>
      </c>
      <c r="I405" t="s">
        <v>104</v>
      </c>
      <c r="J405">
        <v>2555</v>
      </c>
      <c r="K405" t="s">
        <v>49</v>
      </c>
      <c r="L405" t="s">
        <v>50</v>
      </c>
      <c r="M405" t="s">
        <v>51</v>
      </c>
      <c r="N405">
        <v>1730</v>
      </c>
      <c r="O405" t="s">
        <v>52</v>
      </c>
      <c r="P405" t="s">
        <v>203</v>
      </c>
      <c r="T405" t="s">
        <v>64</v>
      </c>
      <c r="Z405" s="3"/>
      <c r="AF405" t="s">
        <v>63</v>
      </c>
      <c r="AH405">
        <v>0</v>
      </c>
      <c r="AI405" s="2">
        <v>45443</v>
      </c>
      <c r="AJ405" t="s">
        <v>64</v>
      </c>
      <c r="AK405" t="s">
        <v>64</v>
      </c>
      <c r="AL405" t="s">
        <v>64</v>
      </c>
      <c r="AN405" s="3"/>
      <c r="AP405" t="s">
        <v>64</v>
      </c>
      <c r="AR405" t="s">
        <v>64</v>
      </c>
      <c r="AS405" t="s">
        <v>66</v>
      </c>
    </row>
    <row r="406" spans="1:45" ht="16" x14ac:dyDescent="0.2">
      <c r="A406">
        <v>3641</v>
      </c>
      <c r="B406">
        <v>3641</v>
      </c>
      <c r="C406" s="2">
        <v>45443</v>
      </c>
      <c r="D406" t="s">
        <v>1934</v>
      </c>
      <c r="E406" t="s">
        <v>204</v>
      </c>
      <c r="F406" s="3">
        <v>712.19</v>
      </c>
      <c r="G406" t="s">
        <v>47</v>
      </c>
      <c r="H406" s="3">
        <v>0</v>
      </c>
      <c r="I406" t="s">
        <v>104</v>
      </c>
      <c r="J406">
        <v>2555</v>
      </c>
      <c r="K406" t="s">
        <v>49</v>
      </c>
      <c r="L406" t="s">
        <v>50</v>
      </c>
      <c r="M406" t="s">
        <v>51</v>
      </c>
      <c r="N406">
        <v>1730</v>
      </c>
      <c r="O406" t="s">
        <v>52</v>
      </c>
      <c r="P406" t="s">
        <v>203</v>
      </c>
      <c r="T406" t="s">
        <v>64</v>
      </c>
      <c r="Z406" s="3"/>
      <c r="AF406" t="s">
        <v>63</v>
      </c>
      <c r="AH406">
        <v>0</v>
      </c>
      <c r="AI406" s="2">
        <v>45443</v>
      </c>
      <c r="AJ406" t="s">
        <v>64</v>
      </c>
      <c r="AK406" t="s">
        <v>64</v>
      </c>
      <c r="AL406" t="s">
        <v>64</v>
      </c>
      <c r="AN406" s="3"/>
      <c r="AP406" t="s">
        <v>64</v>
      </c>
      <c r="AR406" t="s">
        <v>64</v>
      </c>
      <c r="AS406" t="s">
        <v>66</v>
      </c>
    </row>
    <row r="407" spans="1:45" ht="16" x14ac:dyDescent="0.2">
      <c r="A407">
        <v>3125</v>
      </c>
      <c r="B407">
        <v>3125</v>
      </c>
      <c r="C407" s="2">
        <v>45443.083333333343</v>
      </c>
      <c r="D407" t="s">
        <v>1748</v>
      </c>
      <c r="E407" t="s">
        <v>3946</v>
      </c>
      <c r="F407" s="3">
        <v>5.08</v>
      </c>
      <c r="G407" t="s">
        <v>47</v>
      </c>
      <c r="H407" s="3">
        <v>0</v>
      </c>
      <c r="I407" t="s">
        <v>48</v>
      </c>
      <c r="J407">
        <v>2705</v>
      </c>
      <c r="K407" t="s">
        <v>49</v>
      </c>
      <c r="L407" t="s">
        <v>50</v>
      </c>
      <c r="M407" t="s">
        <v>51</v>
      </c>
      <c r="N407">
        <v>940</v>
      </c>
      <c r="O407" t="s">
        <v>52</v>
      </c>
      <c r="P407" t="s">
        <v>53</v>
      </c>
      <c r="T407" t="s">
        <v>586</v>
      </c>
      <c r="U407" t="s">
        <v>3947</v>
      </c>
      <c r="Z407" s="3"/>
      <c r="AF407" t="s">
        <v>63</v>
      </c>
      <c r="AH407">
        <v>0</v>
      </c>
      <c r="AI407" s="2">
        <v>45443</v>
      </c>
      <c r="AJ407" t="s">
        <v>64</v>
      </c>
      <c r="AK407" t="s">
        <v>64</v>
      </c>
      <c r="AL407" t="s">
        <v>3948</v>
      </c>
      <c r="AM407" t="s">
        <v>3947</v>
      </c>
      <c r="AN407" s="3"/>
      <c r="AP407" t="s">
        <v>64</v>
      </c>
      <c r="AR407">
        <v>1260</v>
      </c>
      <c r="AS407" t="s">
        <v>66</v>
      </c>
    </row>
    <row r="408" spans="1:45" ht="16" x14ac:dyDescent="0.2">
      <c r="A408">
        <v>3116</v>
      </c>
      <c r="B408">
        <v>3116</v>
      </c>
      <c r="C408" s="2">
        <v>45446.083333333343</v>
      </c>
      <c r="D408" t="s">
        <v>1748</v>
      </c>
      <c r="E408" t="s">
        <v>2507</v>
      </c>
      <c r="F408" s="3">
        <v>20.23</v>
      </c>
      <c r="G408" t="s">
        <v>47</v>
      </c>
      <c r="H408" s="3">
        <v>0</v>
      </c>
      <c r="I408" t="s">
        <v>48</v>
      </c>
      <c r="J408">
        <v>2702</v>
      </c>
      <c r="K408" t="s">
        <v>49</v>
      </c>
      <c r="L408" t="s">
        <v>50</v>
      </c>
      <c r="M408" t="s">
        <v>51</v>
      </c>
      <c r="N408">
        <v>940</v>
      </c>
      <c r="O408" t="s">
        <v>52</v>
      </c>
      <c r="P408" t="s">
        <v>53</v>
      </c>
      <c r="T408" t="s">
        <v>2826</v>
      </c>
      <c r="U408" t="s">
        <v>3949</v>
      </c>
      <c r="V408" t="s">
        <v>2609</v>
      </c>
      <c r="W408" t="s">
        <v>56</v>
      </c>
      <c r="X408" t="s">
        <v>3950</v>
      </c>
      <c r="Y408" t="s">
        <v>2726</v>
      </c>
      <c r="Z408" s="3">
        <v>19</v>
      </c>
      <c r="AA408" t="s">
        <v>2829</v>
      </c>
      <c r="AB408" t="s">
        <v>3951</v>
      </c>
      <c r="AC408" t="s">
        <v>61</v>
      </c>
      <c r="AD408" t="s">
        <v>61</v>
      </c>
      <c r="AE408" t="s">
        <v>3952</v>
      </c>
      <c r="AF408" t="s">
        <v>63</v>
      </c>
      <c r="AH408">
        <v>0</v>
      </c>
      <c r="AI408" s="2">
        <v>45446</v>
      </c>
      <c r="AJ408" t="s">
        <v>64</v>
      </c>
      <c r="AK408" t="s">
        <v>64</v>
      </c>
      <c r="AL408" t="s">
        <v>3953</v>
      </c>
      <c r="AM408" t="s">
        <v>3949</v>
      </c>
      <c r="AN408" s="3">
        <v>20.23</v>
      </c>
      <c r="AO408" t="s">
        <v>3951</v>
      </c>
      <c r="AP408" t="s">
        <v>64</v>
      </c>
      <c r="AQ408" t="s">
        <v>3952</v>
      </c>
      <c r="AR408">
        <v>1261</v>
      </c>
      <c r="AS408" t="s">
        <v>66</v>
      </c>
    </row>
    <row r="409" spans="1:45" ht="16" x14ac:dyDescent="0.2">
      <c r="A409">
        <v>3226</v>
      </c>
      <c r="B409">
        <v>3226</v>
      </c>
      <c r="C409" s="2">
        <v>45446.083333333343</v>
      </c>
      <c r="D409" t="s">
        <v>1538</v>
      </c>
      <c r="E409" t="s">
        <v>3954</v>
      </c>
      <c r="F409" s="3">
        <v>30960</v>
      </c>
      <c r="G409" t="s">
        <v>47</v>
      </c>
      <c r="H409" s="3">
        <v>0</v>
      </c>
      <c r="I409" t="s">
        <v>104</v>
      </c>
      <c r="J409">
        <v>940</v>
      </c>
      <c r="K409" t="s">
        <v>52</v>
      </c>
      <c r="L409" t="s">
        <v>53</v>
      </c>
      <c r="N409">
        <v>3200</v>
      </c>
      <c r="O409" t="s">
        <v>49</v>
      </c>
      <c r="P409" t="s">
        <v>105</v>
      </c>
      <c r="Q409" t="s">
        <v>106</v>
      </c>
      <c r="T409" t="s">
        <v>3955</v>
      </c>
      <c r="U409" t="s">
        <v>3956</v>
      </c>
      <c r="V409" t="s">
        <v>2664</v>
      </c>
      <c r="W409" t="s">
        <v>752</v>
      </c>
      <c r="X409" t="s">
        <v>3957</v>
      </c>
      <c r="Y409" t="s">
        <v>3958</v>
      </c>
      <c r="Z409" s="3">
        <v>0</v>
      </c>
      <c r="AA409" t="s">
        <v>3959</v>
      </c>
      <c r="AB409" t="s">
        <v>3960</v>
      </c>
      <c r="AC409" t="s">
        <v>61</v>
      </c>
      <c r="AD409" t="s">
        <v>61</v>
      </c>
      <c r="AE409" t="s">
        <v>3961</v>
      </c>
      <c r="AF409" t="s">
        <v>63</v>
      </c>
      <c r="AG409" t="s">
        <v>3962</v>
      </c>
      <c r="AH409">
        <v>0</v>
      </c>
      <c r="AI409" s="2">
        <v>45446</v>
      </c>
      <c r="AJ409" t="s">
        <v>64</v>
      </c>
      <c r="AK409" t="s">
        <v>64</v>
      </c>
      <c r="AL409" t="s">
        <v>3963</v>
      </c>
      <c r="AM409" t="s">
        <v>3956</v>
      </c>
      <c r="AN409" s="3">
        <v>30960</v>
      </c>
      <c r="AO409" t="s">
        <v>3960</v>
      </c>
      <c r="AP409" t="s">
        <v>64</v>
      </c>
      <c r="AQ409" t="s">
        <v>3961</v>
      </c>
      <c r="AR409">
        <v>1262</v>
      </c>
      <c r="AS409" t="s">
        <v>66</v>
      </c>
    </row>
    <row r="410" spans="1:45" ht="16" x14ac:dyDescent="0.2">
      <c r="A410">
        <v>3120</v>
      </c>
      <c r="B410">
        <v>3120</v>
      </c>
      <c r="C410" s="2">
        <v>45449.083333333343</v>
      </c>
      <c r="D410" t="s">
        <v>1748</v>
      </c>
      <c r="E410" t="s">
        <v>3659</v>
      </c>
      <c r="F410" s="3">
        <v>46.41</v>
      </c>
      <c r="G410" t="s">
        <v>47</v>
      </c>
      <c r="H410" s="3">
        <v>0</v>
      </c>
      <c r="I410" t="s">
        <v>48</v>
      </c>
      <c r="J410">
        <v>2663</v>
      </c>
      <c r="K410" t="s">
        <v>49</v>
      </c>
      <c r="L410" t="s">
        <v>50</v>
      </c>
      <c r="M410" t="s">
        <v>51</v>
      </c>
      <c r="N410">
        <v>940</v>
      </c>
      <c r="O410" t="s">
        <v>52</v>
      </c>
      <c r="P410" t="s">
        <v>53</v>
      </c>
      <c r="T410" t="s">
        <v>2516</v>
      </c>
      <c r="U410" t="s">
        <v>3968</v>
      </c>
      <c r="V410" t="s">
        <v>2621</v>
      </c>
      <c r="W410" t="s">
        <v>56</v>
      </c>
      <c r="X410" t="s">
        <v>3969</v>
      </c>
      <c r="Y410" t="s">
        <v>2375</v>
      </c>
      <c r="Z410" s="3">
        <v>19</v>
      </c>
      <c r="AA410" t="s">
        <v>2519</v>
      </c>
      <c r="AB410" t="s">
        <v>3970</v>
      </c>
      <c r="AC410" t="s">
        <v>61</v>
      </c>
      <c r="AD410" t="s">
        <v>61</v>
      </c>
      <c r="AE410" t="s">
        <v>3971</v>
      </c>
      <c r="AF410" t="s">
        <v>63</v>
      </c>
      <c r="AH410">
        <v>0</v>
      </c>
      <c r="AI410" s="2">
        <v>45449</v>
      </c>
      <c r="AJ410" t="s">
        <v>64</v>
      </c>
      <c r="AK410" t="s">
        <v>64</v>
      </c>
      <c r="AL410" t="s">
        <v>3972</v>
      </c>
      <c r="AM410" t="s">
        <v>3968</v>
      </c>
      <c r="AN410" s="3">
        <v>46.41</v>
      </c>
      <c r="AO410" t="s">
        <v>3970</v>
      </c>
      <c r="AP410" t="s">
        <v>64</v>
      </c>
      <c r="AQ410" t="s">
        <v>3971</v>
      </c>
      <c r="AR410">
        <v>1264</v>
      </c>
      <c r="AS410" t="s">
        <v>66</v>
      </c>
    </row>
    <row r="411" spans="1:45" ht="16" x14ac:dyDescent="0.2">
      <c r="A411">
        <v>3128</v>
      </c>
      <c r="B411">
        <v>3128</v>
      </c>
      <c r="C411" s="2">
        <v>45454.083333333343</v>
      </c>
      <c r="D411" t="s">
        <v>1748</v>
      </c>
      <c r="E411" t="s">
        <v>2165</v>
      </c>
      <c r="F411" s="3">
        <v>52.9</v>
      </c>
      <c r="G411" t="s">
        <v>47</v>
      </c>
      <c r="H411" s="3">
        <v>0</v>
      </c>
      <c r="I411" t="s">
        <v>48</v>
      </c>
      <c r="J411">
        <v>2900</v>
      </c>
      <c r="K411" t="s">
        <v>49</v>
      </c>
      <c r="L411" t="s">
        <v>50</v>
      </c>
      <c r="M411" t="s">
        <v>51</v>
      </c>
      <c r="N411">
        <v>940</v>
      </c>
      <c r="O411" t="s">
        <v>52</v>
      </c>
      <c r="P411" t="s">
        <v>53</v>
      </c>
      <c r="T411" t="s">
        <v>2313</v>
      </c>
      <c r="U411" t="s">
        <v>3973</v>
      </c>
      <c r="V411" t="s">
        <v>3974</v>
      </c>
      <c r="W411" t="s">
        <v>56</v>
      </c>
      <c r="X411" t="s">
        <v>3975</v>
      </c>
      <c r="Y411" t="s">
        <v>3976</v>
      </c>
      <c r="Z411" s="3">
        <v>19</v>
      </c>
      <c r="AA411" t="s">
        <v>2316</v>
      </c>
      <c r="AB411" t="s">
        <v>3977</v>
      </c>
      <c r="AC411" t="s">
        <v>61</v>
      </c>
      <c r="AD411" t="s">
        <v>61</v>
      </c>
      <c r="AE411" t="s">
        <v>3978</v>
      </c>
      <c r="AF411" t="s">
        <v>63</v>
      </c>
      <c r="AH411">
        <v>0</v>
      </c>
      <c r="AI411" s="2">
        <v>45454</v>
      </c>
      <c r="AJ411" t="s">
        <v>64</v>
      </c>
      <c r="AK411" t="s">
        <v>64</v>
      </c>
      <c r="AL411" t="s">
        <v>3979</v>
      </c>
      <c r="AM411" t="s">
        <v>3973</v>
      </c>
      <c r="AN411" s="3">
        <v>52.9</v>
      </c>
      <c r="AO411" t="s">
        <v>3977</v>
      </c>
      <c r="AP411" t="s">
        <v>64</v>
      </c>
      <c r="AQ411" t="s">
        <v>3978</v>
      </c>
      <c r="AR411">
        <v>1265</v>
      </c>
      <c r="AS411" t="s">
        <v>66</v>
      </c>
    </row>
    <row r="412" spans="1:45" ht="16" x14ac:dyDescent="0.2">
      <c r="A412">
        <v>3137</v>
      </c>
      <c r="B412">
        <v>3137</v>
      </c>
      <c r="C412" s="2">
        <v>45460.083333333343</v>
      </c>
      <c r="D412" t="s">
        <v>1814</v>
      </c>
      <c r="E412" t="s">
        <v>3868</v>
      </c>
      <c r="F412" s="3">
        <v>306</v>
      </c>
      <c r="G412" t="s">
        <v>47</v>
      </c>
      <c r="H412" s="3">
        <v>0</v>
      </c>
      <c r="I412" t="s">
        <v>48</v>
      </c>
      <c r="J412">
        <v>2722</v>
      </c>
      <c r="K412" t="s">
        <v>49</v>
      </c>
      <c r="L412" t="s">
        <v>50</v>
      </c>
      <c r="M412" t="s">
        <v>51</v>
      </c>
      <c r="N412">
        <v>940</v>
      </c>
      <c r="O412" t="s">
        <v>52</v>
      </c>
      <c r="P412" t="s">
        <v>53</v>
      </c>
      <c r="T412" t="s">
        <v>3982</v>
      </c>
      <c r="U412" t="s">
        <v>3983</v>
      </c>
      <c r="V412" t="s">
        <v>2631</v>
      </c>
      <c r="W412" t="s">
        <v>56</v>
      </c>
      <c r="X412" t="s">
        <v>3984</v>
      </c>
      <c r="Y412" t="s">
        <v>3368</v>
      </c>
      <c r="Z412" s="3">
        <v>0</v>
      </c>
      <c r="AA412" t="s">
        <v>3985</v>
      </c>
      <c r="AB412" t="s">
        <v>3986</v>
      </c>
      <c r="AC412" t="s">
        <v>61</v>
      </c>
      <c r="AD412" t="s">
        <v>61</v>
      </c>
      <c r="AE412" t="s">
        <v>3987</v>
      </c>
      <c r="AF412" t="s">
        <v>63</v>
      </c>
      <c r="AH412">
        <v>0</v>
      </c>
      <c r="AI412" s="2">
        <v>45460</v>
      </c>
      <c r="AJ412" t="s">
        <v>64</v>
      </c>
      <c r="AK412" t="s">
        <v>64</v>
      </c>
      <c r="AL412" t="s">
        <v>3988</v>
      </c>
      <c r="AM412" t="s">
        <v>3983</v>
      </c>
      <c r="AN412" s="3">
        <v>306</v>
      </c>
      <c r="AO412" t="s">
        <v>3986</v>
      </c>
      <c r="AP412" t="s">
        <v>64</v>
      </c>
      <c r="AQ412" t="s">
        <v>3987</v>
      </c>
      <c r="AR412">
        <v>1267</v>
      </c>
      <c r="AS412" t="s">
        <v>66</v>
      </c>
    </row>
    <row r="413" spans="1:45" ht="16" x14ac:dyDescent="0.2">
      <c r="A413">
        <v>3138</v>
      </c>
      <c r="B413">
        <v>3138</v>
      </c>
      <c r="C413" s="2">
        <v>45460.083333333343</v>
      </c>
      <c r="D413" t="s">
        <v>1748</v>
      </c>
      <c r="E413" t="s">
        <v>3514</v>
      </c>
      <c r="F413" s="3">
        <v>9.5</v>
      </c>
      <c r="G413" t="s">
        <v>47</v>
      </c>
      <c r="H413" s="3">
        <v>0</v>
      </c>
      <c r="I413" t="s">
        <v>48</v>
      </c>
      <c r="J413">
        <v>2705</v>
      </c>
      <c r="K413" t="s">
        <v>49</v>
      </c>
      <c r="L413" t="s">
        <v>50</v>
      </c>
      <c r="M413" t="s">
        <v>51</v>
      </c>
      <c r="N413">
        <v>940</v>
      </c>
      <c r="O413" t="s">
        <v>52</v>
      </c>
      <c r="P413" t="s">
        <v>53</v>
      </c>
      <c r="T413" t="s">
        <v>3982</v>
      </c>
      <c r="U413" t="s">
        <v>3983</v>
      </c>
      <c r="V413" t="s">
        <v>2631</v>
      </c>
      <c r="W413" t="s">
        <v>56</v>
      </c>
      <c r="X413" t="s">
        <v>3984</v>
      </c>
      <c r="Y413" t="s">
        <v>3368</v>
      </c>
      <c r="Z413" s="3">
        <v>0</v>
      </c>
      <c r="AA413" t="s">
        <v>3985</v>
      </c>
      <c r="AB413" t="s">
        <v>3986</v>
      </c>
      <c r="AC413" t="s">
        <v>61</v>
      </c>
      <c r="AD413" t="s">
        <v>61</v>
      </c>
      <c r="AE413" t="s">
        <v>3987</v>
      </c>
      <c r="AF413" t="s">
        <v>63</v>
      </c>
      <c r="AH413">
        <v>0</v>
      </c>
      <c r="AI413" s="2">
        <v>45460</v>
      </c>
      <c r="AJ413" t="s">
        <v>64</v>
      </c>
      <c r="AK413" t="s">
        <v>64</v>
      </c>
      <c r="AL413" t="s">
        <v>3988</v>
      </c>
      <c r="AM413" t="s">
        <v>3983</v>
      </c>
      <c r="AN413" s="3">
        <v>306</v>
      </c>
      <c r="AO413" t="s">
        <v>3986</v>
      </c>
      <c r="AP413" t="s">
        <v>64</v>
      </c>
      <c r="AQ413" t="s">
        <v>3987</v>
      </c>
      <c r="AR413">
        <v>1267</v>
      </c>
      <c r="AS413" t="s">
        <v>66</v>
      </c>
    </row>
    <row r="414" spans="1:45" ht="16" x14ac:dyDescent="0.2">
      <c r="A414">
        <v>3152</v>
      </c>
      <c r="B414">
        <v>3152</v>
      </c>
      <c r="C414" s="2">
        <v>45461</v>
      </c>
      <c r="D414" t="s">
        <v>1761</v>
      </c>
      <c r="E414" t="s">
        <v>2547</v>
      </c>
      <c r="F414" s="3">
        <v>213.76</v>
      </c>
      <c r="G414" t="s">
        <v>47</v>
      </c>
      <c r="H414" s="3">
        <v>0</v>
      </c>
      <c r="I414" t="s">
        <v>48</v>
      </c>
      <c r="J414">
        <v>2720</v>
      </c>
      <c r="K414" t="s">
        <v>49</v>
      </c>
      <c r="L414" t="s">
        <v>50</v>
      </c>
      <c r="M414" t="s">
        <v>51</v>
      </c>
      <c r="N414">
        <v>942</v>
      </c>
      <c r="O414" t="s">
        <v>52</v>
      </c>
      <c r="P414" t="s">
        <v>53</v>
      </c>
      <c r="T414" t="s">
        <v>3989</v>
      </c>
      <c r="U414" t="s">
        <v>3990</v>
      </c>
      <c r="V414" t="s">
        <v>2662</v>
      </c>
      <c r="W414" t="s">
        <v>56</v>
      </c>
      <c r="X414" t="s">
        <v>3991</v>
      </c>
      <c r="Y414" t="s">
        <v>2551</v>
      </c>
      <c r="Z414" s="3">
        <v>0</v>
      </c>
      <c r="AA414" t="s">
        <v>3992</v>
      </c>
      <c r="AB414" t="s">
        <v>3993</v>
      </c>
      <c r="AC414" t="s">
        <v>61</v>
      </c>
      <c r="AD414" t="s">
        <v>61</v>
      </c>
      <c r="AE414" t="s">
        <v>3994</v>
      </c>
      <c r="AF414" t="s">
        <v>63</v>
      </c>
      <c r="AH414">
        <v>0</v>
      </c>
      <c r="AI414" s="2">
        <v>45461</v>
      </c>
      <c r="AJ414" t="s">
        <v>64</v>
      </c>
      <c r="AK414" t="s">
        <v>64</v>
      </c>
      <c r="AL414" t="s">
        <v>3995</v>
      </c>
      <c r="AM414" t="s">
        <v>3990</v>
      </c>
      <c r="AN414" s="3">
        <v>213.76</v>
      </c>
      <c r="AO414" t="s">
        <v>3993</v>
      </c>
      <c r="AP414" t="s">
        <v>64</v>
      </c>
      <c r="AQ414" t="s">
        <v>3994</v>
      </c>
      <c r="AR414">
        <v>1275</v>
      </c>
      <c r="AS414" t="s">
        <v>66</v>
      </c>
    </row>
    <row r="415" spans="1:45" ht="16" x14ac:dyDescent="0.2">
      <c r="A415">
        <v>3153</v>
      </c>
      <c r="B415">
        <v>3153</v>
      </c>
      <c r="C415" s="2">
        <v>45461</v>
      </c>
      <c r="D415" t="s">
        <v>1748</v>
      </c>
      <c r="E415" t="s">
        <v>3996</v>
      </c>
      <c r="F415" s="3">
        <v>3.74</v>
      </c>
      <c r="G415" t="s">
        <v>47</v>
      </c>
      <c r="H415" s="3">
        <v>0</v>
      </c>
      <c r="I415" t="s">
        <v>48</v>
      </c>
      <c r="J415">
        <v>2705</v>
      </c>
      <c r="K415" t="s">
        <v>49</v>
      </c>
      <c r="L415" t="s">
        <v>50</v>
      </c>
      <c r="M415" t="s">
        <v>51</v>
      </c>
      <c r="N415">
        <v>942</v>
      </c>
      <c r="O415" t="s">
        <v>52</v>
      </c>
      <c r="P415" t="s">
        <v>53</v>
      </c>
      <c r="T415" t="s">
        <v>3989</v>
      </c>
      <c r="U415" t="s">
        <v>3990</v>
      </c>
      <c r="V415" t="s">
        <v>2662</v>
      </c>
      <c r="W415" t="s">
        <v>56</v>
      </c>
      <c r="X415" t="s">
        <v>3991</v>
      </c>
      <c r="Y415" t="s">
        <v>2551</v>
      </c>
      <c r="Z415" s="3">
        <v>0</v>
      </c>
      <c r="AA415" t="s">
        <v>3992</v>
      </c>
      <c r="AB415" t="s">
        <v>3993</v>
      </c>
      <c r="AC415" t="s">
        <v>61</v>
      </c>
      <c r="AD415" t="s">
        <v>61</v>
      </c>
      <c r="AE415" t="s">
        <v>3994</v>
      </c>
      <c r="AF415" t="s">
        <v>63</v>
      </c>
      <c r="AH415">
        <v>0</v>
      </c>
      <c r="AI415" s="2">
        <v>45461</v>
      </c>
      <c r="AJ415" t="s">
        <v>64</v>
      </c>
      <c r="AK415" t="s">
        <v>64</v>
      </c>
      <c r="AL415" t="s">
        <v>3995</v>
      </c>
      <c r="AM415" t="s">
        <v>3990</v>
      </c>
      <c r="AN415" s="3">
        <v>213.76</v>
      </c>
      <c r="AO415" t="s">
        <v>3993</v>
      </c>
      <c r="AP415" t="s">
        <v>64</v>
      </c>
      <c r="AQ415" t="s">
        <v>3994</v>
      </c>
      <c r="AR415">
        <v>1275</v>
      </c>
      <c r="AS415" t="s">
        <v>66</v>
      </c>
    </row>
    <row r="416" spans="1:45" ht="16" x14ac:dyDescent="0.2">
      <c r="A416">
        <v>3154</v>
      </c>
      <c r="B416">
        <v>3154</v>
      </c>
      <c r="C416" s="2">
        <v>45462</v>
      </c>
      <c r="D416" t="s">
        <v>1761</v>
      </c>
      <c r="E416" t="s">
        <v>3997</v>
      </c>
      <c r="F416" s="3">
        <v>17.010000000000002</v>
      </c>
      <c r="G416" t="s">
        <v>47</v>
      </c>
      <c r="H416" s="3">
        <v>0</v>
      </c>
      <c r="I416" t="s">
        <v>48</v>
      </c>
      <c r="J416">
        <v>2720</v>
      </c>
      <c r="K416" t="s">
        <v>49</v>
      </c>
      <c r="L416" t="s">
        <v>50</v>
      </c>
      <c r="M416" t="s">
        <v>51</v>
      </c>
      <c r="N416">
        <v>942</v>
      </c>
      <c r="O416" t="s">
        <v>52</v>
      </c>
      <c r="P416" t="s">
        <v>53</v>
      </c>
      <c r="T416" t="s">
        <v>3998</v>
      </c>
      <c r="U416" t="s">
        <v>3999</v>
      </c>
      <c r="V416" t="s">
        <v>2673</v>
      </c>
      <c r="W416" t="s">
        <v>56</v>
      </c>
      <c r="X416" t="s">
        <v>4000</v>
      </c>
      <c r="Y416" t="s">
        <v>4001</v>
      </c>
      <c r="Z416" s="3">
        <v>19</v>
      </c>
      <c r="AA416" t="s">
        <v>4002</v>
      </c>
      <c r="AB416" t="s">
        <v>4003</v>
      </c>
      <c r="AC416" t="s">
        <v>61</v>
      </c>
      <c r="AD416" t="s">
        <v>61</v>
      </c>
      <c r="AE416" t="s">
        <v>4004</v>
      </c>
      <c r="AF416" t="s">
        <v>63</v>
      </c>
      <c r="AH416">
        <v>0</v>
      </c>
      <c r="AI416" s="2">
        <v>45462</v>
      </c>
      <c r="AJ416" t="s">
        <v>64</v>
      </c>
      <c r="AK416" t="s">
        <v>64</v>
      </c>
      <c r="AL416" t="s">
        <v>4005</v>
      </c>
      <c r="AM416" t="s">
        <v>3999</v>
      </c>
      <c r="AN416" s="3">
        <v>17.010000000000002</v>
      </c>
      <c r="AO416" t="s">
        <v>4003</v>
      </c>
      <c r="AP416" t="s">
        <v>64</v>
      </c>
      <c r="AQ416" t="s">
        <v>4004</v>
      </c>
      <c r="AR416">
        <v>1276</v>
      </c>
      <c r="AS416" t="s">
        <v>66</v>
      </c>
    </row>
    <row r="417" spans="1:45" ht="16" x14ac:dyDescent="0.2">
      <c r="A417">
        <v>3155</v>
      </c>
      <c r="B417">
        <v>3155</v>
      </c>
      <c r="C417" s="2">
        <v>45463</v>
      </c>
      <c r="D417" t="s">
        <v>1761</v>
      </c>
      <c r="E417" t="s">
        <v>3904</v>
      </c>
      <c r="F417" s="3">
        <v>22.27</v>
      </c>
      <c r="G417" t="s">
        <v>47</v>
      </c>
      <c r="H417" s="3">
        <v>0</v>
      </c>
      <c r="I417" t="s">
        <v>48</v>
      </c>
      <c r="J417">
        <v>2720</v>
      </c>
      <c r="K417" t="s">
        <v>49</v>
      </c>
      <c r="L417" t="s">
        <v>50</v>
      </c>
      <c r="M417" t="s">
        <v>51</v>
      </c>
      <c r="N417">
        <v>942</v>
      </c>
      <c r="O417" t="s">
        <v>52</v>
      </c>
      <c r="P417" t="s">
        <v>53</v>
      </c>
      <c r="T417" t="s">
        <v>4006</v>
      </c>
      <c r="U417" t="s">
        <v>4007</v>
      </c>
      <c r="V417" t="s">
        <v>2689</v>
      </c>
      <c r="W417" t="s">
        <v>56</v>
      </c>
      <c r="X417" t="s">
        <v>4008</v>
      </c>
      <c r="Y417" t="s">
        <v>2036</v>
      </c>
      <c r="Z417" s="3">
        <v>19</v>
      </c>
      <c r="AA417" t="s">
        <v>4009</v>
      </c>
      <c r="AB417" t="s">
        <v>4010</v>
      </c>
      <c r="AC417" t="s">
        <v>61</v>
      </c>
      <c r="AD417" t="s">
        <v>61</v>
      </c>
      <c r="AE417" t="s">
        <v>4011</v>
      </c>
      <c r="AF417" t="s">
        <v>63</v>
      </c>
      <c r="AH417">
        <v>0</v>
      </c>
      <c r="AI417" s="2">
        <v>45463</v>
      </c>
      <c r="AJ417" t="s">
        <v>64</v>
      </c>
      <c r="AK417" t="s">
        <v>64</v>
      </c>
      <c r="AL417" t="s">
        <v>4012</v>
      </c>
      <c r="AM417" t="s">
        <v>4007</v>
      </c>
      <c r="AN417" s="3">
        <v>22.27</v>
      </c>
      <c r="AO417" t="s">
        <v>4010</v>
      </c>
      <c r="AP417" t="s">
        <v>64</v>
      </c>
      <c r="AQ417" t="s">
        <v>4011</v>
      </c>
      <c r="AR417">
        <v>1277</v>
      </c>
      <c r="AS417" t="s">
        <v>66</v>
      </c>
    </row>
    <row r="418" spans="1:45" ht="16" x14ac:dyDescent="0.2">
      <c r="A418">
        <v>3156</v>
      </c>
      <c r="B418">
        <v>3156</v>
      </c>
      <c r="C418" s="2">
        <v>45463</v>
      </c>
      <c r="D418" t="s">
        <v>1748</v>
      </c>
      <c r="E418" t="s">
        <v>3911</v>
      </c>
      <c r="F418" s="3">
        <v>0.39</v>
      </c>
      <c r="G418" t="s">
        <v>47</v>
      </c>
      <c r="H418" s="3">
        <v>0</v>
      </c>
      <c r="I418" t="s">
        <v>48</v>
      </c>
      <c r="J418">
        <v>2705</v>
      </c>
      <c r="K418" t="s">
        <v>49</v>
      </c>
      <c r="L418" t="s">
        <v>50</v>
      </c>
      <c r="M418" t="s">
        <v>51</v>
      </c>
      <c r="N418">
        <v>942</v>
      </c>
      <c r="O418" t="s">
        <v>52</v>
      </c>
      <c r="P418" t="s">
        <v>53</v>
      </c>
      <c r="T418" t="s">
        <v>4006</v>
      </c>
      <c r="U418" t="s">
        <v>4007</v>
      </c>
      <c r="V418" t="s">
        <v>2689</v>
      </c>
      <c r="W418" t="s">
        <v>56</v>
      </c>
      <c r="X418" t="s">
        <v>4008</v>
      </c>
      <c r="Y418" t="s">
        <v>2036</v>
      </c>
      <c r="Z418" s="3">
        <v>19</v>
      </c>
      <c r="AA418" t="s">
        <v>4009</v>
      </c>
      <c r="AB418" t="s">
        <v>4010</v>
      </c>
      <c r="AC418" t="s">
        <v>61</v>
      </c>
      <c r="AD418" t="s">
        <v>61</v>
      </c>
      <c r="AE418" t="s">
        <v>4011</v>
      </c>
      <c r="AF418" t="s">
        <v>63</v>
      </c>
      <c r="AH418">
        <v>0</v>
      </c>
      <c r="AI418" s="2">
        <v>45463</v>
      </c>
      <c r="AJ418" t="s">
        <v>64</v>
      </c>
      <c r="AK418" t="s">
        <v>64</v>
      </c>
      <c r="AL418" t="s">
        <v>4012</v>
      </c>
      <c r="AM418" t="s">
        <v>4007</v>
      </c>
      <c r="AN418" s="3">
        <v>22.27</v>
      </c>
      <c r="AO418" t="s">
        <v>4010</v>
      </c>
      <c r="AP418" t="s">
        <v>64</v>
      </c>
      <c r="AQ418" t="s">
        <v>4011</v>
      </c>
      <c r="AR418">
        <v>1277</v>
      </c>
      <c r="AS418" t="s">
        <v>66</v>
      </c>
    </row>
    <row r="419" spans="1:45" ht="16" x14ac:dyDescent="0.2">
      <c r="A419">
        <v>3139</v>
      </c>
      <c r="B419">
        <v>3139</v>
      </c>
      <c r="C419" s="2">
        <v>45464.083333333343</v>
      </c>
      <c r="D419" t="s">
        <v>1761</v>
      </c>
      <c r="E419" t="s">
        <v>4017</v>
      </c>
      <c r="F419" s="3">
        <v>657.31</v>
      </c>
      <c r="G419" t="s">
        <v>47</v>
      </c>
      <c r="H419" s="3">
        <v>0</v>
      </c>
      <c r="I419" t="s">
        <v>48</v>
      </c>
      <c r="J419">
        <v>2722</v>
      </c>
      <c r="K419" t="s">
        <v>49</v>
      </c>
      <c r="L419" t="s">
        <v>50</v>
      </c>
      <c r="M419" t="s">
        <v>51</v>
      </c>
      <c r="N419">
        <v>940</v>
      </c>
      <c r="O419" t="s">
        <v>52</v>
      </c>
      <c r="P419" t="s">
        <v>53</v>
      </c>
      <c r="T419" t="s">
        <v>4018</v>
      </c>
      <c r="U419" t="s">
        <v>4019</v>
      </c>
      <c r="V419" t="s">
        <v>2671</v>
      </c>
      <c r="W419" t="s">
        <v>56</v>
      </c>
      <c r="X419" t="s">
        <v>4020</v>
      </c>
      <c r="Y419" t="s">
        <v>2216</v>
      </c>
      <c r="Z419" s="3">
        <v>0</v>
      </c>
      <c r="AA419" t="s">
        <v>4021</v>
      </c>
      <c r="AB419" t="s">
        <v>4022</v>
      </c>
      <c r="AC419" t="s">
        <v>61</v>
      </c>
      <c r="AD419" t="s">
        <v>61</v>
      </c>
      <c r="AE419" t="s">
        <v>4023</v>
      </c>
      <c r="AF419" t="s">
        <v>63</v>
      </c>
      <c r="AH419">
        <v>0</v>
      </c>
      <c r="AI419" s="2">
        <v>45464</v>
      </c>
      <c r="AJ419" t="s">
        <v>64</v>
      </c>
      <c r="AK419" t="s">
        <v>64</v>
      </c>
      <c r="AL419" t="s">
        <v>4024</v>
      </c>
      <c r="AM419" t="s">
        <v>4019</v>
      </c>
      <c r="AN419" s="3">
        <v>657.31</v>
      </c>
      <c r="AO419" t="s">
        <v>4022</v>
      </c>
      <c r="AP419" t="s">
        <v>64</v>
      </c>
      <c r="AQ419" t="s">
        <v>4023</v>
      </c>
      <c r="AR419">
        <v>1268</v>
      </c>
      <c r="AS419" t="s">
        <v>66</v>
      </c>
    </row>
    <row r="420" spans="1:45" ht="16" x14ac:dyDescent="0.2">
      <c r="A420">
        <v>3140</v>
      </c>
      <c r="B420">
        <v>3140</v>
      </c>
      <c r="C420" s="2">
        <v>45464.083333333343</v>
      </c>
      <c r="D420" t="s">
        <v>1748</v>
      </c>
      <c r="E420" t="s">
        <v>4025</v>
      </c>
      <c r="F420" s="3">
        <v>14</v>
      </c>
      <c r="G420" t="s">
        <v>47</v>
      </c>
      <c r="H420" s="3">
        <v>0</v>
      </c>
      <c r="I420" t="s">
        <v>48</v>
      </c>
      <c r="J420">
        <v>2705</v>
      </c>
      <c r="K420" t="s">
        <v>49</v>
      </c>
      <c r="L420" t="s">
        <v>50</v>
      </c>
      <c r="M420" t="s">
        <v>51</v>
      </c>
      <c r="N420">
        <v>940</v>
      </c>
      <c r="O420" t="s">
        <v>52</v>
      </c>
      <c r="P420" t="s">
        <v>53</v>
      </c>
      <c r="T420" t="s">
        <v>4018</v>
      </c>
      <c r="U420" t="s">
        <v>4019</v>
      </c>
      <c r="V420" t="s">
        <v>2671</v>
      </c>
      <c r="W420" t="s">
        <v>56</v>
      </c>
      <c r="X420" t="s">
        <v>4020</v>
      </c>
      <c r="Y420" t="s">
        <v>2216</v>
      </c>
      <c r="Z420" s="3">
        <v>0</v>
      </c>
      <c r="AA420" t="s">
        <v>4021</v>
      </c>
      <c r="AB420" t="s">
        <v>4022</v>
      </c>
      <c r="AC420" t="s">
        <v>61</v>
      </c>
      <c r="AD420" t="s">
        <v>61</v>
      </c>
      <c r="AE420" t="s">
        <v>4023</v>
      </c>
      <c r="AF420" t="s">
        <v>63</v>
      </c>
      <c r="AH420">
        <v>0</v>
      </c>
      <c r="AI420" s="2">
        <v>45464</v>
      </c>
      <c r="AJ420" t="s">
        <v>64</v>
      </c>
      <c r="AK420" t="s">
        <v>64</v>
      </c>
      <c r="AL420" t="s">
        <v>4024</v>
      </c>
      <c r="AM420" t="s">
        <v>4019</v>
      </c>
      <c r="AN420" s="3">
        <v>657.31</v>
      </c>
      <c r="AO420" t="s">
        <v>4022</v>
      </c>
      <c r="AP420" t="s">
        <v>64</v>
      </c>
      <c r="AQ420" t="s">
        <v>4023</v>
      </c>
      <c r="AR420">
        <v>1268</v>
      </c>
      <c r="AS420" t="s">
        <v>66</v>
      </c>
    </row>
    <row r="421" spans="1:45" ht="16" x14ac:dyDescent="0.2">
      <c r="A421">
        <v>3143</v>
      </c>
      <c r="B421">
        <v>3143</v>
      </c>
      <c r="C421" s="2">
        <v>45467</v>
      </c>
      <c r="D421" t="s">
        <v>1761</v>
      </c>
      <c r="E421" t="s">
        <v>3898</v>
      </c>
      <c r="F421" s="3">
        <v>4.99</v>
      </c>
      <c r="G421" t="s">
        <v>47</v>
      </c>
      <c r="H421" s="3">
        <v>0</v>
      </c>
      <c r="I421" t="s">
        <v>48</v>
      </c>
      <c r="J421">
        <v>2720</v>
      </c>
      <c r="K421" t="s">
        <v>49</v>
      </c>
      <c r="L421" t="s">
        <v>50</v>
      </c>
      <c r="M421" t="s">
        <v>51</v>
      </c>
      <c r="N421">
        <v>942</v>
      </c>
      <c r="O421" t="s">
        <v>52</v>
      </c>
      <c r="P421" t="s">
        <v>53</v>
      </c>
      <c r="T421" t="s">
        <v>1043</v>
      </c>
      <c r="U421" t="s">
        <v>4028</v>
      </c>
      <c r="V421" t="s">
        <v>2562</v>
      </c>
      <c r="W421" t="s">
        <v>56</v>
      </c>
      <c r="X421" t="s">
        <v>4029</v>
      </c>
      <c r="Y421" t="s">
        <v>953</v>
      </c>
      <c r="Z421" s="3">
        <v>19</v>
      </c>
      <c r="AA421" t="s">
        <v>1046</v>
      </c>
      <c r="AB421" t="s">
        <v>4030</v>
      </c>
      <c r="AC421" t="s">
        <v>61</v>
      </c>
      <c r="AD421" t="s">
        <v>61</v>
      </c>
      <c r="AE421" t="s">
        <v>4031</v>
      </c>
      <c r="AF421" t="s">
        <v>63</v>
      </c>
      <c r="AH421">
        <v>0</v>
      </c>
      <c r="AI421" s="2">
        <v>45467</v>
      </c>
      <c r="AJ421" t="s">
        <v>64</v>
      </c>
      <c r="AK421" t="s">
        <v>64</v>
      </c>
      <c r="AL421" t="s">
        <v>4032</v>
      </c>
      <c r="AM421" t="s">
        <v>4028</v>
      </c>
      <c r="AN421" s="3">
        <v>4.99</v>
      </c>
      <c r="AO421" t="s">
        <v>4030</v>
      </c>
      <c r="AP421" t="s">
        <v>64</v>
      </c>
      <c r="AQ421" t="s">
        <v>4031</v>
      </c>
      <c r="AR421">
        <v>1279</v>
      </c>
      <c r="AS421" t="s">
        <v>66</v>
      </c>
    </row>
    <row r="422" spans="1:45" ht="16" x14ac:dyDescent="0.2">
      <c r="A422">
        <v>3131</v>
      </c>
      <c r="B422">
        <v>3131</v>
      </c>
      <c r="C422" s="2">
        <v>45468.083333333343</v>
      </c>
      <c r="D422" t="s">
        <v>1814</v>
      </c>
      <c r="E422" t="s">
        <v>2248</v>
      </c>
      <c r="F422" s="3">
        <v>22.35</v>
      </c>
      <c r="G422" t="s">
        <v>47</v>
      </c>
      <c r="H422" s="3">
        <v>0</v>
      </c>
      <c r="I422" t="s">
        <v>48</v>
      </c>
      <c r="J422">
        <v>2710</v>
      </c>
      <c r="K422" t="s">
        <v>49</v>
      </c>
      <c r="L422" t="s">
        <v>50</v>
      </c>
      <c r="M422" t="s">
        <v>51</v>
      </c>
      <c r="N422">
        <v>940</v>
      </c>
      <c r="O422" t="s">
        <v>52</v>
      </c>
      <c r="P422" t="s">
        <v>53</v>
      </c>
      <c r="T422" t="s">
        <v>3905</v>
      </c>
      <c r="U422" t="s">
        <v>4036</v>
      </c>
      <c r="V422" t="s">
        <v>2555</v>
      </c>
      <c r="W422" t="s">
        <v>56</v>
      </c>
      <c r="X422" t="s">
        <v>4037</v>
      </c>
      <c r="Y422" t="s">
        <v>2061</v>
      </c>
      <c r="Z422" s="3">
        <v>19</v>
      </c>
      <c r="AA422" t="s">
        <v>4038</v>
      </c>
      <c r="AB422" t="s">
        <v>4030</v>
      </c>
      <c r="AC422" t="s">
        <v>61</v>
      </c>
      <c r="AD422" t="s">
        <v>61</v>
      </c>
      <c r="AE422" t="s">
        <v>4039</v>
      </c>
      <c r="AF422" t="s">
        <v>63</v>
      </c>
      <c r="AH422">
        <v>0</v>
      </c>
      <c r="AI422" s="2">
        <v>45468</v>
      </c>
      <c r="AJ422" t="s">
        <v>64</v>
      </c>
      <c r="AK422" t="s">
        <v>64</v>
      </c>
      <c r="AL422" t="s">
        <v>4040</v>
      </c>
      <c r="AM422" t="s">
        <v>4036</v>
      </c>
      <c r="AN422" s="3">
        <v>22.35</v>
      </c>
      <c r="AO422" t="s">
        <v>4030</v>
      </c>
      <c r="AP422" t="s">
        <v>64</v>
      </c>
      <c r="AQ422" t="s">
        <v>4039</v>
      </c>
      <c r="AR422">
        <v>1270</v>
      </c>
      <c r="AS422" t="s">
        <v>66</v>
      </c>
    </row>
    <row r="423" spans="1:45" ht="16" x14ac:dyDescent="0.2">
      <c r="A423">
        <v>3150</v>
      </c>
      <c r="B423">
        <v>3150</v>
      </c>
      <c r="C423" s="2">
        <v>45468.083333333343</v>
      </c>
      <c r="D423" t="s">
        <v>1761</v>
      </c>
      <c r="E423" t="s">
        <v>4041</v>
      </c>
      <c r="F423" s="3">
        <v>1246.21</v>
      </c>
      <c r="G423" t="s">
        <v>47</v>
      </c>
      <c r="H423" s="3">
        <v>0</v>
      </c>
      <c r="I423" t="s">
        <v>48</v>
      </c>
      <c r="J423">
        <v>2722</v>
      </c>
      <c r="K423" t="s">
        <v>49</v>
      </c>
      <c r="L423" t="s">
        <v>50</v>
      </c>
      <c r="M423" t="s">
        <v>51</v>
      </c>
      <c r="N423">
        <v>940</v>
      </c>
      <c r="O423" t="s">
        <v>52</v>
      </c>
      <c r="P423" t="s">
        <v>53</v>
      </c>
      <c r="T423" t="s">
        <v>4042</v>
      </c>
      <c r="U423" t="s">
        <v>4043</v>
      </c>
      <c r="V423" t="s">
        <v>2647</v>
      </c>
      <c r="W423" t="s">
        <v>56</v>
      </c>
      <c r="X423" t="s">
        <v>4044</v>
      </c>
      <c r="Y423" t="s">
        <v>3455</v>
      </c>
      <c r="Z423" s="3">
        <v>0</v>
      </c>
      <c r="AA423" t="s">
        <v>4045</v>
      </c>
      <c r="AB423" t="s">
        <v>4046</v>
      </c>
      <c r="AC423" t="s">
        <v>61</v>
      </c>
      <c r="AD423" t="s">
        <v>61</v>
      </c>
      <c r="AE423" t="s">
        <v>4047</v>
      </c>
      <c r="AF423" t="s">
        <v>63</v>
      </c>
      <c r="AH423">
        <v>0</v>
      </c>
      <c r="AI423" s="2">
        <v>45468</v>
      </c>
      <c r="AJ423" t="s">
        <v>64</v>
      </c>
      <c r="AK423" t="s">
        <v>64</v>
      </c>
      <c r="AL423" t="s">
        <v>4048</v>
      </c>
      <c r="AM423" t="s">
        <v>4043</v>
      </c>
      <c r="AN423" s="3">
        <v>1246.21</v>
      </c>
      <c r="AO423" t="s">
        <v>4046</v>
      </c>
      <c r="AP423" t="s">
        <v>64</v>
      </c>
      <c r="AQ423" t="s">
        <v>4047</v>
      </c>
      <c r="AR423">
        <v>1280</v>
      </c>
      <c r="AS423" t="s">
        <v>66</v>
      </c>
    </row>
    <row r="424" spans="1:45" ht="16" x14ac:dyDescent="0.2">
      <c r="A424">
        <v>3151</v>
      </c>
      <c r="B424">
        <v>3151</v>
      </c>
      <c r="C424" s="2">
        <v>45468.083333333343</v>
      </c>
      <c r="D424" t="s">
        <v>1748</v>
      </c>
      <c r="E424" t="s">
        <v>4049</v>
      </c>
      <c r="F424" s="3">
        <v>14</v>
      </c>
      <c r="G424" t="s">
        <v>47</v>
      </c>
      <c r="H424" s="3">
        <v>0</v>
      </c>
      <c r="I424" t="s">
        <v>48</v>
      </c>
      <c r="J424">
        <v>2705</v>
      </c>
      <c r="K424" t="s">
        <v>49</v>
      </c>
      <c r="L424" t="s">
        <v>50</v>
      </c>
      <c r="M424" t="s">
        <v>51</v>
      </c>
      <c r="N424">
        <v>940</v>
      </c>
      <c r="O424" t="s">
        <v>52</v>
      </c>
      <c r="P424" t="s">
        <v>53</v>
      </c>
      <c r="T424" t="s">
        <v>4042</v>
      </c>
      <c r="U424" t="s">
        <v>4043</v>
      </c>
      <c r="V424" t="s">
        <v>2647</v>
      </c>
      <c r="W424" t="s">
        <v>56</v>
      </c>
      <c r="X424" t="s">
        <v>4044</v>
      </c>
      <c r="Y424" t="s">
        <v>3455</v>
      </c>
      <c r="Z424" s="3">
        <v>0</v>
      </c>
      <c r="AA424" t="s">
        <v>4045</v>
      </c>
      <c r="AB424" t="s">
        <v>4046</v>
      </c>
      <c r="AC424" t="s">
        <v>61</v>
      </c>
      <c r="AD424" t="s">
        <v>61</v>
      </c>
      <c r="AE424" t="s">
        <v>4047</v>
      </c>
      <c r="AF424" t="s">
        <v>63</v>
      </c>
      <c r="AH424">
        <v>0</v>
      </c>
      <c r="AI424" s="2">
        <v>45468</v>
      </c>
      <c r="AJ424" t="s">
        <v>64</v>
      </c>
      <c r="AK424" t="s">
        <v>64</v>
      </c>
      <c r="AL424" t="s">
        <v>4048</v>
      </c>
      <c r="AM424" t="s">
        <v>4043</v>
      </c>
      <c r="AN424" s="3">
        <v>1246.21</v>
      </c>
      <c r="AO424" t="s">
        <v>4046</v>
      </c>
      <c r="AP424" t="s">
        <v>64</v>
      </c>
      <c r="AQ424" t="s">
        <v>4047</v>
      </c>
      <c r="AR424">
        <v>1280</v>
      </c>
      <c r="AS424" t="s">
        <v>66</v>
      </c>
    </row>
    <row r="425" spans="1:45" ht="16" x14ac:dyDescent="0.2">
      <c r="A425">
        <v>3144</v>
      </c>
      <c r="B425">
        <v>3144</v>
      </c>
      <c r="C425" s="2">
        <v>45469.083333333343</v>
      </c>
      <c r="D425" t="s">
        <v>1782</v>
      </c>
      <c r="E425" t="s">
        <v>2602</v>
      </c>
      <c r="F425" s="3">
        <v>107.1</v>
      </c>
      <c r="G425" t="s">
        <v>47</v>
      </c>
      <c r="H425" s="3">
        <v>0</v>
      </c>
      <c r="I425" t="s">
        <v>48</v>
      </c>
      <c r="J425">
        <v>2704</v>
      </c>
      <c r="K425" t="s">
        <v>49</v>
      </c>
      <c r="L425" t="s">
        <v>50</v>
      </c>
      <c r="M425" t="s">
        <v>51</v>
      </c>
      <c r="N425">
        <v>940</v>
      </c>
      <c r="O425" t="s">
        <v>52</v>
      </c>
      <c r="P425" t="s">
        <v>53</v>
      </c>
      <c r="T425" t="s">
        <v>573</v>
      </c>
      <c r="U425" t="s">
        <v>4050</v>
      </c>
      <c r="V425" t="s">
        <v>2582</v>
      </c>
      <c r="W425" t="s">
        <v>56</v>
      </c>
      <c r="X425" t="s">
        <v>4051</v>
      </c>
      <c r="Y425" t="s">
        <v>576</v>
      </c>
      <c r="Z425" s="3">
        <v>19</v>
      </c>
      <c r="AA425" t="s">
        <v>577</v>
      </c>
      <c r="AB425" t="s">
        <v>4052</v>
      </c>
      <c r="AC425" t="s">
        <v>61</v>
      </c>
      <c r="AD425" t="s">
        <v>61</v>
      </c>
      <c r="AE425" t="s">
        <v>4053</v>
      </c>
      <c r="AF425" t="s">
        <v>63</v>
      </c>
      <c r="AH425">
        <v>0</v>
      </c>
      <c r="AI425" s="2">
        <v>45469</v>
      </c>
      <c r="AJ425" t="s">
        <v>64</v>
      </c>
      <c r="AK425" t="s">
        <v>64</v>
      </c>
      <c r="AL425" t="s">
        <v>4054</v>
      </c>
      <c r="AM425" t="s">
        <v>4050</v>
      </c>
      <c r="AN425" s="3">
        <v>107.1</v>
      </c>
      <c r="AO425" t="s">
        <v>4052</v>
      </c>
      <c r="AP425" t="s">
        <v>64</v>
      </c>
      <c r="AQ425" t="s">
        <v>4053</v>
      </c>
      <c r="AR425">
        <v>1281</v>
      </c>
      <c r="AS425" t="s">
        <v>66</v>
      </c>
    </row>
    <row r="426" spans="1:45" ht="16" x14ac:dyDescent="0.2">
      <c r="A426">
        <v>3147</v>
      </c>
      <c r="B426">
        <v>3147</v>
      </c>
      <c r="C426" s="2">
        <v>45471.083333333343</v>
      </c>
      <c r="D426" t="s">
        <v>1748</v>
      </c>
      <c r="E426" t="s">
        <v>3946</v>
      </c>
      <c r="F426" s="3">
        <v>4.88</v>
      </c>
      <c r="G426" t="s">
        <v>47</v>
      </c>
      <c r="H426" s="3">
        <v>0</v>
      </c>
      <c r="I426" t="s">
        <v>48</v>
      </c>
      <c r="J426">
        <v>2705</v>
      </c>
      <c r="K426" t="s">
        <v>49</v>
      </c>
      <c r="L426" t="s">
        <v>50</v>
      </c>
      <c r="M426" t="s">
        <v>51</v>
      </c>
      <c r="N426">
        <v>940</v>
      </c>
      <c r="O426" t="s">
        <v>52</v>
      </c>
      <c r="P426" t="s">
        <v>53</v>
      </c>
      <c r="T426" t="s">
        <v>4059</v>
      </c>
      <c r="U426" t="s">
        <v>4060</v>
      </c>
      <c r="Z426" s="3"/>
      <c r="AF426" t="s">
        <v>63</v>
      </c>
      <c r="AH426">
        <v>0</v>
      </c>
      <c r="AI426" s="2">
        <v>45471</v>
      </c>
      <c r="AJ426" t="s">
        <v>64</v>
      </c>
      <c r="AK426" t="s">
        <v>64</v>
      </c>
      <c r="AL426" t="s">
        <v>4061</v>
      </c>
      <c r="AM426" t="s">
        <v>4060</v>
      </c>
      <c r="AN426" s="3"/>
      <c r="AP426" t="s">
        <v>64</v>
      </c>
      <c r="AR426">
        <v>1284</v>
      </c>
      <c r="AS426" t="s">
        <v>66</v>
      </c>
    </row>
    <row r="427" spans="1:45" ht="16" x14ac:dyDescent="0.2">
      <c r="A427">
        <v>3287</v>
      </c>
      <c r="B427">
        <v>3287</v>
      </c>
      <c r="C427" s="2">
        <v>45473</v>
      </c>
      <c r="D427" t="s">
        <v>1934</v>
      </c>
      <c r="E427" t="s">
        <v>206</v>
      </c>
      <c r="F427" s="3">
        <v>3110.01</v>
      </c>
      <c r="G427" t="s">
        <v>47</v>
      </c>
      <c r="H427" s="3">
        <v>0</v>
      </c>
      <c r="I427" t="s">
        <v>104</v>
      </c>
      <c r="J427">
        <v>2551</v>
      </c>
      <c r="K427" t="s">
        <v>49</v>
      </c>
      <c r="L427" t="s">
        <v>50</v>
      </c>
      <c r="M427" t="s">
        <v>51</v>
      </c>
      <c r="N427">
        <v>1730</v>
      </c>
      <c r="O427" t="s">
        <v>52</v>
      </c>
      <c r="P427" t="s">
        <v>203</v>
      </c>
      <c r="T427" t="s">
        <v>64</v>
      </c>
      <c r="Z427" s="3"/>
      <c r="AF427" t="s">
        <v>63</v>
      </c>
      <c r="AH427">
        <v>0</v>
      </c>
      <c r="AI427" s="2">
        <v>45473</v>
      </c>
      <c r="AJ427" t="s">
        <v>64</v>
      </c>
      <c r="AK427" t="s">
        <v>64</v>
      </c>
      <c r="AL427" t="s">
        <v>64</v>
      </c>
      <c r="AN427" s="3"/>
      <c r="AP427" t="s">
        <v>64</v>
      </c>
      <c r="AR427" t="s">
        <v>64</v>
      </c>
      <c r="AS427" t="s">
        <v>66</v>
      </c>
    </row>
    <row r="428" spans="1:45" ht="16" x14ac:dyDescent="0.2">
      <c r="A428">
        <v>3288</v>
      </c>
      <c r="B428">
        <v>3288</v>
      </c>
      <c r="C428" s="2">
        <v>45473</v>
      </c>
      <c r="D428" t="s">
        <v>1935</v>
      </c>
      <c r="E428" t="s">
        <v>206</v>
      </c>
      <c r="F428" s="3">
        <v>2382.81</v>
      </c>
      <c r="G428" t="s">
        <v>47</v>
      </c>
      <c r="H428" s="3">
        <v>0</v>
      </c>
      <c r="I428" t="s">
        <v>104</v>
      </c>
      <c r="J428">
        <v>2551</v>
      </c>
      <c r="K428" t="s">
        <v>49</v>
      </c>
      <c r="L428" t="s">
        <v>50</v>
      </c>
      <c r="M428" t="s">
        <v>51</v>
      </c>
      <c r="N428">
        <v>1730</v>
      </c>
      <c r="O428" t="s">
        <v>52</v>
      </c>
      <c r="P428" t="s">
        <v>203</v>
      </c>
      <c r="T428" t="s">
        <v>64</v>
      </c>
      <c r="Z428" s="3"/>
      <c r="AF428" t="s">
        <v>63</v>
      </c>
      <c r="AH428">
        <v>0</v>
      </c>
      <c r="AI428" s="2">
        <v>45473</v>
      </c>
      <c r="AJ428" t="s">
        <v>64</v>
      </c>
      <c r="AK428" t="s">
        <v>64</v>
      </c>
      <c r="AL428" t="s">
        <v>64</v>
      </c>
      <c r="AN428" s="3"/>
      <c r="AP428" t="s">
        <v>64</v>
      </c>
      <c r="AR428" t="s">
        <v>64</v>
      </c>
      <c r="AS428" t="s">
        <v>66</v>
      </c>
    </row>
    <row r="429" spans="1:45" ht="16" x14ac:dyDescent="0.2">
      <c r="A429">
        <v>3633</v>
      </c>
      <c r="B429">
        <v>3633</v>
      </c>
      <c r="C429" s="2">
        <v>45473</v>
      </c>
      <c r="D429" t="s">
        <v>1936</v>
      </c>
      <c r="E429" t="s">
        <v>206</v>
      </c>
      <c r="F429" s="3">
        <v>3290.09</v>
      </c>
      <c r="G429" t="s">
        <v>47</v>
      </c>
      <c r="H429" s="3">
        <v>0</v>
      </c>
      <c r="I429" t="s">
        <v>104</v>
      </c>
      <c r="J429">
        <v>2551</v>
      </c>
      <c r="K429" t="s">
        <v>49</v>
      </c>
      <c r="L429" t="s">
        <v>50</v>
      </c>
      <c r="M429" t="s">
        <v>51</v>
      </c>
      <c r="N429">
        <v>1730</v>
      </c>
      <c r="O429" t="s">
        <v>52</v>
      </c>
      <c r="P429" t="s">
        <v>203</v>
      </c>
      <c r="T429" t="s">
        <v>64</v>
      </c>
      <c r="Z429" s="3"/>
      <c r="AF429" t="s">
        <v>63</v>
      </c>
      <c r="AH429">
        <v>0</v>
      </c>
      <c r="AI429" s="2">
        <v>45473</v>
      </c>
      <c r="AJ429" t="s">
        <v>64</v>
      </c>
      <c r="AK429" t="s">
        <v>64</v>
      </c>
      <c r="AL429" t="s">
        <v>64</v>
      </c>
      <c r="AN429" s="3"/>
      <c r="AP429" t="s">
        <v>64</v>
      </c>
      <c r="AR429" t="s">
        <v>64</v>
      </c>
      <c r="AS429" t="s">
        <v>66</v>
      </c>
    </row>
    <row r="430" spans="1:45" ht="16" x14ac:dyDescent="0.2">
      <c r="A430">
        <v>3636</v>
      </c>
      <c r="B430">
        <v>3636</v>
      </c>
      <c r="C430" s="2">
        <v>45473</v>
      </c>
      <c r="D430" t="s">
        <v>1936</v>
      </c>
      <c r="E430" t="s">
        <v>204</v>
      </c>
      <c r="F430" s="3">
        <v>753.43</v>
      </c>
      <c r="G430" t="s">
        <v>47</v>
      </c>
      <c r="H430" s="3">
        <v>0</v>
      </c>
      <c r="I430" t="s">
        <v>104</v>
      </c>
      <c r="J430">
        <v>2555</v>
      </c>
      <c r="K430" t="s">
        <v>49</v>
      </c>
      <c r="L430" t="s">
        <v>50</v>
      </c>
      <c r="M430" t="s">
        <v>51</v>
      </c>
      <c r="N430">
        <v>1730</v>
      </c>
      <c r="O430" t="s">
        <v>52</v>
      </c>
      <c r="P430" t="s">
        <v>203</v>
      </c>
      <c r="T430" t="s">
        <v>64</v>
      </c>
      <c r="Z430" s="3"/>
      <c r="AF430" t="s">
        <v>63</v>
      </c>
      <c r="AH430">
        <v>0</v>
      </c>
      <c r="AI430" s="2">
        <v>45473</v>
      </c>
      <c r="AJ430" t="s">
        <v>64</v>
      </c>
      <c r="AK430" t="s">
        <v>64</v>
      </c>
      <c r="AL430" t="s">
        <v>64</v>
      </c>
      <c r="AN430" s="3"/>
      <c r="AP430" t="s">
        <v>64</v>
      </c>
      <c r="AR430" t="s">
        <v>64</v>
      </c>
      <c r="AS430" t="s">
        <v>66</v>
      </c>
    </row>
    <row r="431" spans="1:45" ht="16" x14ac:dyDescent="0.2">
      <c r="A431">
        <v>3639</v>
      </c>
      <c r="B431">
        <v>3639</v>
      </c>
      <c r="C431" s="2">
        <v>45473</v>
      </c>
      <c r="D431" t="s">
        <v>1935</v>
      </c>
      <c r="E431" t="s">
        <v>204</v>
      </c>
      <c r="F431" s="3">
        <v>554.26</v>
      </c>
      <c r="G431" t="s">
        <v>47</v>
      </c>
      <c r="H431" s="3">
        <v>0</v>
      </c>
      <c r="I431" t="s">
        <v>104</v>
      </c>
      <c r="J431">
        <v>2555</v>
      </c>
      <c r="K431" t="s">
        <v>49</v>
      </c>
      <c r="L431" t="s">
        <v>50</v>
      </c>
      <c r="M431" t="s">
        <v>51</v>
      </c>
      <c r="N431">
        <v>1730</v>
      </c>
      <c r="O431" t="s">
        <v>52</v>
      </c>
      <c r="P431" t="s">
        <v>203</v>
      </c>
      <c r="T431" t="s">
        <v>64</v>
      </c>
      <c r="Z431" s="3"/>
      <c r="AF431" t="s">
        <v>63</v>
      </c>
      <c r="AH431">
        <v>0</v>
      </c>
      <c r="AI431" s="2">
        <v>45473</v>
      </c>
      <c r="AJ431" t="s">
        <v>64</v>
      </c>
      <c r="AK431" t="s">
        <v>64</v>
      </c>
      <c r="AL431" t="s">
        <v>64</v>
      </c>
      <c r="AN431" s="3"/>
      <c r="AP431" t="s">
        <v>64</v>
      </c>
      <c r="AR431" t="s">
        <v>64</v>
      </c>
      <c r="AS431" t="s">
        <v>66</v>
      </c>
    </row>
    <row r="432" spans="1:45" ht="16" x14ac:dyDescent="0.2">
      <c r="A432">
        <v>3642</v>
      </c>
      <c r="B432">
        <v>3642</v>
      </c>
      <c r="C432" s="2">
        <v>45473</v>
      </c>
      <c r="D432" t="s">
        <v>1934</v>
      </c>
      <c r="E432" t="s">
        <v>204</v>
      </c>
      <c r="F432" s="3">
        <v>712.19</v>
      </c>
      <c r="G432" t="s">
        <v>47</v>
      </c>
      <c r="H432" s="3">
        <v>0</v>
      </c>
      <c r="I432" t="s">
        <v>104</v>
      </c>
      <c r="J432">
        <v>2555</v>
      </c>
      <c r="K432" t="s">
        <v>49</v>
      </c>
      <c r="L432" t="s">
        <v>50</v>
      </c>
      <c r="M432" t="s">
        <v>51</v>
      </c>
      <c r="N432">
        <v>1730</v>
      </c>
      <c r="O432" t="s">
        <v>52</v>
      </c>
      <c r="P432" t="s">
        <v>203</v>
      </c>
      <c r="T432" t="s">
        <v>64</v>
      </c>
      <c r="Z432" s="3"/>
      <c r="AF432" t="s">
        <v>63</v>
      </c>
      <c r="AH432">
        <v>0</v>
      </c>
      <c r="AI432" s="2">
        <v>45473</v>
      </c>
      <c r="AJ432" t="s">
        <v>64</v>
      </c>
      <c r="AK432" t="s">
        <v>64</v>
      </c>
      <c r="AL432" t="s">
        <v>64</v>
      </c>
      <c r="AN432" s="3"/>
      <c r="AP432" t="s">
        <v>64</v>
      </c>
      <c r="AR432" t="s">
        <v>64</v>
      </c>
      <c r="AS432" t="s">
        <v>66</v>
      </c>
    </row>
    <row r="433" spans="1:45" ht="16" x14ac:dyDescent="0.2">
      <c r="A433">
        <v>3148</v>
      </c>
      <c r="B433">
        <v>3148</v>
      </c>
      <c r="C433" s="2">
        <v>45475.083333333343</v>
      </c>
      <c r="D433" t="s">
        <v>1748</v>
      </c>
      <c r="E433" t="s">
        <v>2507</v>
      </c>
      <c r="F433" s="3">
        <v>20.23</v>
      </c>
      <c r="G433" t="s">
        <v>47</v>
      </c>
      <c r="H433" s="3">
        <v>0</v>
      </c>
      <c r="I433" t="s">
        <v>48</v>
      </c>
      <c r="J433">
        <v>2702</v>
      </c>
      <c r="K433" t="s">
        <v>49</v>
      </c>
      <c r="L433" t="s">
        <v>50</v>
      </c>
      <c r="M433" t="s">
        <v>51</v>
      </c>
      <c r="N433">
        <v>940</v>
      </c>
      <c r="O433" t="s">
        <v>52</v>
      </c>
      <c r="P433" t="s">
        <v>53</v>
      </c>
      <c r="T433" t="s">
        <v>2826</v>
      </c>
      <c r="U433" t="s">
        <v>4062</v>
      </c>
      <c r="V433" t="s">
        <v>2713</v>
      </c>
      <c r="W433" t="s">
        <v>56</v>
      </c>
      <c r="X433" t="s">
        <v>4063</v>
      </c>
      <c r="Y433" t="s">
        <v>2726</v>
      </c>
      <c r="Z433" s="3">
        <v>19</v>
      </c>
      <c r="AA433" t="s">
        <v>2829</v>
      </c>
      <c r="AB433" t="s">
        <v>4064</v>
      </c>
      <c r="AC433" t="s">
        <v>61</v>
      </c>
      <c r="AD433" t="s">
        <v>61</v>
      </c>
      <c r="AE433" t="s">
        <v>4065</v>
      </c>
      <c r="AF433" t="s">
        <v>63</v>
      </c>
      <c r="AH433">
        <v>0</v>
      </c>
      <c r="AI433" s="2">
        <v>45475</v>
      </c>
      <c r="AJ433" t="s">
        <v>64</v>
      </c>
      <c r="AK433" t="s">
        <v>64</v>
      </c>
      <c r="AL433" t="s">
        <v>4066</v>
      </c>
      <c r="AM433" t="s">
        <v>4062</v>
      </c>
      <c r="AN433" s="3">
        <v>20.23</v>
      </c>
      <c r="AO433" t="s">
        <v>4064</v>
      </c>
      <c r="AP433" t="s">
        <v>64</v>
      </c>
      <c r="AQ433" t="s">
        <v>4065</v>
      </c>
      <c r="AR433">
        <v>1285</v>
      </c>
      <c r="AS433" t="s">
        <v>66</v>
      </c>
    </row>
    <row r="434" spans="1:45" ht="16" x14ac:dyDescent="0.2">
      <c r="A434">
        <v>3149</v>
      </c>
      <c r="B434">
        <v>3149</v>
      </c>
      <c r="C434" s="2">
        <v>45477.083333333343</v>
      </c>
      <c r="D434" t="s">
        <v>1748</v>
      </c>
      <c r="E434" t="s">
        <v>3659</v>
      </c>
      <c r="F434" s="3">
        <v>46.41</v>
      </c>
      <c r="G434" t="s">
        <v>47</v>
      </c>
      <c r="H434" s="3">
        <v>0</v>
      </c>
      <c r="I434" t="s">
        <v>48</v>
      </c>
      <c r="J434">
        <v>2663</v>
      </c>
      <c r="K434" t="s">
        <v>49</v>
      </c>
      <c r="L434" t="s">
        <v>50</v>
      </c>
      <c r="M434" t="s">
        <v>51</v>
      </c>
      <c r="N434">
        <v>940</v>
      </c>
      <c r="O434" t="s">
        <v>52</v>
      </c>
      <c r="P434" t="s">
        <v>53</v>
      </c>
      <c r="T434" t="s">
        <v>2516</v>
      </c>
      <c r="U434" t="s">
        <v>4067</v>
      </c>
      <c r="V434" t="s">
        <v>2658</v>
      </c>
      <c r="W434" t="s">
        <v>56</v>
      </c>
      <c r="X434" t="s">
        <v>4068</v>
      </c>
      <c r="Y434" t="s">
        <v>2375</v>
      </c>
      <c r="Z434" s="3">
        <v>19</v>
      </c>
      <c r="AA434" t="s">
        <v>2519</v>
      </c>
      <c r="AB434" t="s">
        <v>4069</v>
      </c>
      <c r="AC434" t="s">
        <v>61</v>
      </c>
      <c r="AD434" t="s">
        <v>61</v>
      </c>
      <c r="AE434" t="s">
        <v>4070</v>
      </c>
      <c r="AF434" t="s">
        <v>63</v>
      </c>
      <c r="AH434">
        <v>0</v>
      </c>
      <c r="AI434" s="2">
        <v>45477</v>
      </c>
      <c r="AJ434" t="s">
        <v>64</v>
      </c>
      <c r="AK434" t="s">
        <v>64</v>
      </c>
      <c r="AL434" t="s">
        <v>4071</v>
      </c>
      <c r="AM434" t="s">
        <v>4067</v>
      </c>
      <c r="AN434" s="3">
        <v>46.41</v>
      </c>
      <c r="AO434" t="s">
        <v>4069</v>
      </c>
      <c r="AP434" t="s">
        <v>64</v>
      </c>
      <c r="AQ434" t="s">
        <v>4070</v>
      </c>
      <c r="AR434">
        <v>1286</v>
      </c>
      <c r="AS434" t="s">
        <v>66</v>
      </c>
    </row>
    <row r="435" spans="1:45" ht="16" x14ac:dyDescent="0.2">
      <c r="A435">
        <v>3227</v>
      </c>
      <c r="B435">
        <v>3227</v>
      </c>
      <c r="C435" s="2">
        <v>45483.083333333343</v>
      </c>
      <c r="D435" t="s">
        <v>1761</v>
      </c>
      <c r="E435" t="s">
        <v>2291</v>
      </c>
      <c r="F435" s="3">
        <v>15</v>
      </c>
      <c r="G435" t="s">
        <v>47</v>
      </c>
      <c r="H435" s="3">
        <v>0</v>
      </c>
      <c r="I435" t="s">
        <v>48</v>
      </c>
      <c r="J435">
        <v>2702</v>
      </c>
      <c r="K435" t="s">
        <v>49</v>
      </c>
      <c r="L435" t="s">
        <v>50</v>
      </c>
      <c r="M435" t="s">
        <v>51</v>
      </c>
      <c r="N435">
        <v>940</v>
      </c>
      <c r="O435" t="s">
        <v>52</v>
      </c>
      <c r="P435" t="s">
        <v>53</v>
      </c>
      <c r="T435" t="s">
        <v>4072</v>
      </c>
      <c r="U435" t="s">
        <v>4073</v>
      </c>
      <c r="V435" t="s">
        <v>2655</v>
      </c>
      <c r="W435" t="s">
        <v>56</v>
      </c>
      <c r="X435" t="s">
        <v>4074</v>
      </c>
      <c r="Y435" t="s">
        <v>2295</v>
      </c>
      <c r="Z435" s="3">
        <v>0</v>
      </c>
      <c r="AA435" t="s">
        <v>55</v>
      </c>
      <c r="AB435" t="s">
        <v>4075</v>
      </c>
      <c r="AC435" t="s">
        <v>61</v>
      </c>
      <c r="AD435" t="s">
        <v>61</v>
      </c>
      <c r="AE435" t="s">
        <v>4076</v>
      </c>
      <c r="AF435" t="s">
        <v>63</v>
      </c>
      <c r="AH435">
        <v>0</v>
      </c>
      <c r="AI435" s="2">
        <v>45483</v>
      </c>
      <c r="AJ435" t="s">
        <v>64</v>
      </c>
      <c r="AK435" t="s">
        <v>64</v>
      </c>
      <c r="AL435" t="s">
        <v>4077</v>
      </c>
      <c r="AM435" t="s">
        <v>4073</v>
      </c>
      <c r="AN435" s="3">
        <v>15</v>
      </c>
      <c r="AO435" t="s">
        <v>4075</v>
      </c>
      <c r="AP435" t="s">
        <v>64</v>
      </c>
      <c r="AQ435" t="s">
        <v>4076</v>
      </c>
      <c r="AR435">
        <v>1287</v>
      </c>
      <c r="AS435" t="s">
        <v>66</v>
      </c>
    </row>
    <row r="436" spans="1:45" ht="16" x14ac:dyDescent="0.2">
      <c r="A436">
        <v>3230</v>
      </c>
      <c r="B436">
        <v>3230</v>
      </c>
      <c r="C436" s="2">
        <v>45484.083333333343</v>
      </c>
      <c r="D436" t="s">
        <v>1748</v>
      </c>
      <c r="E436" t="s">
        <v>2165</v>
      </c>
      <c r="F436" s="3">
        <v>52.9</v>
      </c>
      <c r="G436" t="s">
        <v>47</v>
      </c>
      <c r="H436" s="3">
        <v>0</v>
      </c>
      <c r="I436" t="s">
        <v>48</v>
      </c>
      <c r="J436">
        <v>2900</v>
      </c>
      <c r="K436" t="s">
        <v>49</v>
      </c>
      <c r="L436" t="s">
        <v>50</v>
      </c>
      <c r="M436" t="s">
        <v>51</v>
      </c>
      <c r="N436">
        <v>940</v>
      </c>
      <c r="O436" t="s">
        <v>52</v>
      </c>
      <c r="P436" t="s">
        <v>53</v>
      </c>
      <c r="T436" t="s">
        <v>2313</v>
      </c>
      <c r="U436" t="s">
        <v>4078</v>
      </c>
      <c r="V436" t="s">
        <v>2747</v>
      </c>
      <c r="W436" t="s">
        <v>56</v>
      </c>
      <c r="X436" t="s">
        <v>4079</v>
      </c>
      <c r="Y436" t="s">
        <v>3976</v>
      </c>
      <c r="Z436" s="3">
        <v>19</v>
      </c>
      <c r="AA436" t="s">
        <v>2316</v>
      </c>
      <c r="AB436" t="s">
        <v>4080</v>
      </c>
      <c r="AC436" t="s">
        <v>61</v>
      </c>
      <c r="AD436" t="s">
        <v>61</v>
      </c>
      <c r="AE436" t="s">
        <v>4081</v>
      </c>
      <c r="AF436" t="s">
        <v>63</v>
      </c>
      <c r="AH436">
        <v>0</v>
      </c>
      <c r="AI436" s="2">
        <v>45484</v>
      </c>
      <c r="AJ436" t="s">
        <v>64</v>
      </c>
      <c r="AK436" t="s">
        <v>64</v>
      </c>
      <c r="AL436" t="s">
        <v>4082</v>
      </c>
      <c r="AM436" t="s">
        <v>4078</v>
      </c>
      <c r="AN436" s="3">
        <v>52.9</v>
      </c>
      <c r="AO436" t="s">
        <v>4080</v>
      </c>
      <c r="AP436" t="s">
        <v>64</v>
      </c>
      <c r="AQ436" t="s">
        <v>4081</v>
      </c>
      <c r="AR436">
        <v>1288</v>
      </c>
      <c r="AS436" t="s">
        <v>66</v>
      </c>
    </row>
    <row r="437" spans="1:45" ht="16" x14ac:dyDescent="0.2">
      <c r="A437">
        <v>3518</v>
      </c>
      <c r="B437">
        <v>3518</v>
      </c>
      <c r="C437" s="2">
        <v>45490</v>
      </c>
      <c r="D437" t="s">
        <v>1761</v>
      </c>
      <c r="E437" t="s">
        <v>4085</v>
      </c>
      <c r="F437" s="3">
        <v>17.010000000000002</v>
      </c>
      <c r="G437" t="s">
        <v>47</v>
      </c>
      <c r="H437" s="3">
        <v>0</v>
      </c>
      <c r="I437" t="s">
        <v>104</v>
      </c>
      <c r="J437">
        <v>942</v>
      </c>
      <c r="K437" t="s">
        <v>52</v>
      </c>
      <c r="L437" t="s">
        <v>53</v>
      </c>
      <c r="N437">
        <v>2720</v>
      </c>
      <c r="O437" t="s">
        <v>49</v>
      </c>
      <c r="P437" t="s">
        <v>50</v>
      </c>
      <c r="Q437" t="s">
        <v>51</v>
      </c>
      <c r="T437" t="s">
        <v>4002</v>
      </c>
      <c r="U437" t="s">
        <v>4086</v>
      </c>
      <c r="Z437" s="3"/>
      <c r="AF437" t="s">
        <v>63</v>
      </c>
      <c r="AH437">
        <v>0</v>
      </c>
      <c r="AI437" s="2">
        <v>45490</v>
      </c>
      <c r="AJ437" t="s">
        <v>64</v>
      </c>
      <c r="AK437" t="s">
        <v>64</v>
      </c>
      <c r="AL437" t="s">
        <v>4087</v>
      </c>
      <c r="AM437" t="s">
        <v>4086</v>
      </c>
      <c r="AN437" s="3"/>
      <c r="AP437" t="s">
        <v>64</v>
      </c>
      <c r="AR437">
        <v>1304</v>
      </c>
      <c r="AS437" t="s">
        <v>66</v>
      </c>
    </row>
    <row r="438" spans="1:45" ht="16" x14ac:dyDescent="0.2">
      <c r="A438">
        <v>3256</v>
      </c>
      <c r="B438">
        <v>3256</v>
      </c>
      <c r="C438" s="2">
        <v>45492.083333333343</v>
      </c>
      <c r="D438" t="s">
        <v>1748</v>
      </c>
      <c r="E438" t="s">
        <v>652</v>
      </c>
      <c r="F438" s="3">
        <v>50</v>
      </c>
      <c r="G438" t="s">
        <v>47</v>
      </c>
      <c r="H438" s="3">
        <v>0</v>
      </c>
      <c r="I438" t="s">
        <v>48</v>
      </c>
      <c r="J438">
        <v>2705</v>
      </c>
      <c r="K438" t="s">
        <v>49</v>
      </c>
      <c r="L438" t="s">
        <v>50</v>
      </c>
      <c r="M438" t="s">
        <v>51</v>
      </c>
      <c r="N438">
        <v>940</v>
      </c>
      <c r="O438" t="s">
        <v>52</v>
      </c>
      <c r="P438" t="s">
        <v>53</v>
      </c>
      <c r="T438" t="s">
        <v>653</v>
      </c>
      <c r="U438" t="s">
        <v>4092</v>
      </c>
      <c r="Z438" s="3"/>
      <c r="AF438" t="s">
        <v>63</v>
      </c>
      <c r="AH438">
        <v>0</v>
      </c>
      <c r="AI438" s="2">
        <v>45492</v>
      </c>
      <c r="AJ438" t="s">
        <v>64</v>
      </c>
      <c r="AK438" t="s">
        <v>64</v>
      </c>
      <c r="AL438" t="s">
        <v>4093</v>
      </c>
      <c r="AM438" t="s">
        <v>4092</v>
      </c>
      <c r="AN438" s="3"/>
      <c r="AP438" t="s">
        <v>64</v>
      </c>
      <c r="AR438">
        <v>1291</v>
      </c>
      <c r="AS438" t="s">
        <v>66</v>
      </c>
    </row>
    <row r="439" spans="1:45" ht="16" x14ac:dyDescent="0.2">
      <c r="A439">
        <v>3333</v>
      </c>
      <c r="B439">
        <v>3333</v>
      </c>
      <c r="C439" s="2">
        <v>45495</v>
      </c>
      <c r="D439" t="s">
        <v>1761</v>
      </c>
      <c r="E439" t="s">
        <v>3904</v>
      </c>
      <c r="F439" s="3">
        <v>21.88</v>
      </c>
      <c r="G439" t="s">
        <v>47</v>
      </c>
      <c r="H439" s="3">
        <v>0</v>
      </c>
      <c r="I439" t="s">
        <v>48</v>
      </c>
      <c r="J439">
        <v>2720</v>
      </c>
      <c r="K439" t="s">
        <v>49</v>
      </c>
      <c r="L439" t="s">
        <v>50</v>
      </c>
      <c r="M439" t="s">
        <v>51</v>
      </c>
      <c r="N439">
        <v>942</v>
      </c>
      <c r="O439" t="s">
        <v>52</v>
      </c>
      <c r="P439" t="s">
        <v>53</v>
      </c>
      <c r="T439" t="s">
        <v>4096</v>
      </c>
      <c r="U439" t="s">
        <v>4097</v>
      </c>
      <c r="V439" t="s">
        <v>2786</v>
      </c>
      <c r="W439" t="s">
        <v>56</v>
      </c>
      <c r="X439" t="s">
        <v>4098</v>
      </c>
      <c r="Y439" t="s">
        <v>2036</v>
      </c>
      <c r="Z439" s="3">
        <v>19</v>
      </c>
      <c r="AA439" t="s">
        <v>2344</v>
      </c>
      <c r="AB439" t="s">
        <v>4099</v>
      </c>
      <c r="AC439" t="s">
        <v>61</v>
      </c>
      <c r="AD439" t="s">
        <v>61</v>
      </c>
      <c r="AE439" t="s">
        <v>4100</v>
      </c>
      <c r="AF439" t="s">
        <v>63</v>
      </c>
      <c r="AH439">
        <v>0</v>
      </c>
      <c r="AI439" s="2">
        <v>45495</v>
      </c>
      <c r="AJ439" t="s">
        <v>64</v>
      </c>
      <c r="AK439" t="s">
        <v>64</v>
      </c>
      <c r="AL439" t="s">
        <v>4101</v>
      </c>
      <c r="AM439" t="s">
        <v>4097</v>
      </c>
      <c r="AN439" s="3">
        <v>21.88</v>
      </c>
      <c r="AO439" t="s">
        <v>4099</v>
      </c>
      <c r="AP439" t="s">
        <v>64</v>
      </c>
      <c r="AQ439" t="s">
        <v>4100</v>
      </c>
      <c r="AR439">
        <v>1306</v>
      </c>
      <c r="AS439" t="s">
        <v>66</v>
      </c>
    </row>
    <row r="440" spans="1:45" ht="16" x14ac:dyDescent="0.2">
      <c r="A440">
        <v>3334</v>
      </c>
      <c r="B440">
        <v>3334</v>
      </c>
      <c r="C440" s="2">
        <v>45495</v>
      </c>
      <c r="D440" t="s">
        <v>1748</v>
      </c>
      <c r="E440" t="s">
        <v>3911</v>
      </c>
      <c r="F440" s="3">
        <v>0.38</v>
      </c>
      <c r="G440" t="s">
        <v>47</v>
      </c>
      <c r="H440" s="3">
        <v>0</v>
      </c>
      <c r="I440" t="s">
        <v>48</v>
      </c>
      <c r="J440">
        <v>2705</v>
      </c>
      <c r="K440" t="s">
        <v>49</v>
      </c>
      <c r="L440" t="s">
        <v>50</v>
      </c>
      <c r="M440" t="s">
        <v>51</v>
      </c>
      <c r="N440">
        <v>942</v>
      </c>
      <c r="O440" t="s">
        <v>52</v>
      </c>
      <c r="P440" t="s">
        <v>53</v>
      </c>
      <c r="T440" t="s">
        <v>4096</v>
      </c>
      <c r="U440" t="s">
        <v>4097</v>
      </c>
      <c r="V440" t="s">
        <v>2786</v>
      </c>
      <c r="W440" t="s">
        <v>56</v>
      </c>
      <c r="X440" t="s">
        <v>4098</v>
      </c>
      <c r="Y440" t="s">
        <v>2036</v>
      </c>
      <c r="Z440" s="3">
        <v>19</v>
      </c>
      <c r="AA440" t="s">
        <v>2344</v>
      </c>
      <c r="AB440" t="s">
        <v>4099</v>
      </c>
      <c r="AC440" t="s">
        <v>61</v>
      </c>
      <c r="AD440" t="s">
        <v>61</v>
      </c>
      <c r="AE440" t="s">
        <v>4100</v>
      </c>
      <c r="AF440" t="s">
        <v>63</v>
      </c>
      <c r="AH440">
        <v>0</v>
      </c>
      <c r="AI440" s="2">
        <v>45495</v>
      </c>
      <c r="AJ440" t="s">
        <v>64</v>
      </c>
      <c r="AK440" t="s">
        <v>64</v>
      </c>
      <c r="AL440" t="s">
        <v>4101</v>
      </c>
      <c r="AM440" t="s">
        <v>4097</v>
      </c>
      <c r="AN440" s="3">
        <v>21.88</v>
      </c>
      <c r="AO440" t="s">
        <v>4099</v>
      </c>
      <c r="AP440" t="s">
        <v>64</v>
      </c>
      <c r="AQ440" t="s">
        <v>4100</v>
      </c>
      <c r="AR440">
        <v>1306</v>
      </c>
      <c r="AS440" t="s">
        <v>66</v>
      </c>
    </row>
    <row r="441" spans="1:45" ht="16" x14ac:dyDescent="0.2">
      <c r="A441">
        <v>3530</v>
      </c>
      <c r="B441">
        <v>3530</v>
      </c>
      <c r="C441" s="2">
        <v>45495.083333333343</v>
      </c>
      <c r="D441" t="s">
        <v>1761</v>
      </c>
      <c r="E441" t="s">
        <v>4102</v>
      </c>
      <c r="F441" s="3">
        <v>9.27</v>
      </c>
      <c r="G441" t="s">
        <v>47</v>
      </c>
      <c r="H441" s="3">
        <v>0</v>
      </c>
      <c r="I441" t="s">
        <v>48</v>
      </c>
      <c r="J441">
        <v>2555</v>
      </c>
      <c r="K441" t="s">
        <v>49</v>
      </c>
      <c r="L441" t="s">
        <v>50</v>
      </c>
      <c r="M441" t="s">
        <v>51</v>
      </c>
      <c r="N441">
        <v>940</v>
      </c>
      <c r="O441" t="s">
        <v>52</v>
      </c>
      <c r="P441" t="s">
        <v>53</v>
      </c>
      <c r="T441" t="s">
        <v>4103</v>
      </c>
      <c r="U441" t="s">
        <v>4104</v>
      </c>
      <c r="V441" t="s">
        <v>3041</v>
      </c>
      <c r="W441" t="s">
        <v>56</v>
      </c>
      <c r="X441" t="s">
        <v>4105</v>
      </c>
      <c r="Y441" t="s">
        <v>4106</v>
      </c>
      <c r="Z441" s="3">
        <v>0</v>
      </c>
      <c r="AA441" t="s">
        <v>4107</v>
      </c>
      <c r="AB441" t="s">
        <v>4108</v>
      </c>
      <c r="AC441" t="s">
        <v>61</v>
      </c>
      <c r="AD441" t="s">
        <v>61</v>
      </c>
      <c r="AE441" t="s">
        <v>4109</v>
      </c>
      <c r="AF441" t="s">
        <v>63</v>
      </c>
      <c r="AH441">
        <v>0</v>
      </c>
      <c r="AI441" s="2">
        <v>45495</v>
      </c>
      <c r="AJ441" t="s">
        <v>64</v>
      </c>
      <c r="AK441" t="s">
        <v>64</v>
      </c>
      <c r="AL441" t="s">
        <v>4110</v>
      </c>
      <c r="AM441" t="s">
        <v>4104</v>
      </c>
      <c r="AN441" s="3">
        <v>181.75</v>
      </c>
      <c r="AO441" t="s">
        <v>4108</v>
      </c>
      <c r="AP441" t="s">
        <v>64</v>
      </c>
      <c r="AQ441" t="s">
        <v>4109</v>
      </c>
      <c r="AR441">
        <v>1292</v>
      </c>
      <c r="AS441" t="s">
        <v>66</v>
      </c>
    </row>
    <row r="442" spans="1:45" ht="16" x14ac:dyDescent="0.2">
      <c r="A442">
        <v>3531</v>
      </c>
      <c r="B442">
        <v>3531</v>
      </c>
      <c r="C442" s="2">
        <v>45495.083333333343</v>
      </c>
      <c r="D442" t="s">
        <v>1814</v>
      </c>
      <c r="E442" t="s">
        <v>4102</v>
      </c>
      <c r="F442" s="3">
        <v>82.49</v>
      </c>
      <c r="G442" t="s">
        <v>47</v>
      </c>
      <c r="H442" s="3">
        <v>0</v>
      </c>
      <c r="I442" t="s">
        <v>48</v>
      </c>
      <c r="J442">
        <v>2555</v>
      </c>
      <c r="K442" t="s">
        <v>49</v>
      </c>
      <c r="L442" t="s">
        <v>50</v>
      </c>
      <c r="M442" t="s">
        <v>51</v>
      </c>
      <c r="N442">
        <v>940</v>
      </c>
      <c r="O442" t="s">
        <v>52</v>
      </c>
      <c r="P442" t="s">
        <v>53</v>
      </c>
      <c r="T442" t="s">
        <v>4103</v>
      </c>
      <c r="U442" t="s">
        <v>4104</v>
      </c>
      <c r="V442" t="s">
        <v>3041</v>
      </c>
      <c r="W442" t="s">
        <v>56</v>
      </c>
      <c r="X442" t="s">
        <v>4105</v>
      </c>
      <c r="Y442" t="s">
        <v>4106</v>
      </c>
      <c r="Z442" s="3">
        <v>0</v>
      </c>
      <c r="AA442" t="s">
        <v>4107</v>
      </c>
      <c r="AB442" t="s">
        <v>4108</v>
      </c>
      <c r="AC442" t="s">
        <v>61</v>
      </c>
      <c r="AD442" t="s">
        <v>61</v>
      </c>
      <c r="AE442" t="s">
        <v>4109</v>
      </c>
      <c r="AF442" t="s">
        <v>63</v>
      </c>
      <c r="AH442">
        <v>0</v>
      </c>
      <c r="AI442" s="2">
        <v>45495</v>
      </c>
      <c r="AJ442" t="s">
        <v>64</v>
      </c>
      <c r="AK442" t="s">
        <v>64</v>
      </c>
      <c r="AL442" t="s">
        <v>4110</v>
      </c>
      <c r="AM442" t="s">
        <v>4104</v>
      </c>
      <c r="AN442" s="3">
        <v>181.75</v>
      </c>
      <c r="AO442" t="s">
        <v>4108</v>
      </c>
      <c r="AP442" t="s">
        <v>64</v>
      </c>
      <c r="AQ442" t="s">
        <v>4109</v>
      </c>
      <c r="AR442">
        <v>1292</v>
      </c>
      <c r="AS442" t="s">
        <v>66</v>
      </c>
    </row>
    <row r="443" spans="1:45" ht="16" x14ac:dyDescent="0.2">
      <c r="A443">
        <v>3532</v>
      </c>
      <c r="B443">
        <v>3532</v>
      </c>
      <c r="C443" s="2">
        <v>45495.083333333343</v>
      </c>
      <c r="D443" t="s">
        <v>3018</v>
      </c>
      <c r="E443" t="s">
        <v>4102</v>
      </c>
      <c r="F443" s="3">
        <v>89.99</v>
      </c>
      <c r="G443" t="s">
        <v>47</v>
      </c>
      <c r="H443" s="3">
        <v>0</v>
      </c>
      <c r="I443" t="s">
        <v>48</v>
      </c>
      <c r="J443">
        <v>2555</v>
      </c>
      <c r="K443" t="s">
        <v>49</v>
      </c>
      <c r="L443" t="s">
        <v>50</v>
      </c>
      <c r="M443" t="s">
        <v>51</v>
      </c>
      <c r="N443">
        <v>940</v>
      </c>
      <c r="O443" t="s">
        <v>52</v>
      </c>
      <c r="P443" t="s">
        <v>53</v>
      </c>
      <c r="T443" t="s">
        <v>4103</v>
      </c>
      <c r="U443" t="s">
        <v>4104</v>
      </c>
      <c r="V443" t="s">
        <v>3041</v>
      </c>
      <c r="W443" t="s">
        <v>56</v>
      </c>
      <c r="X443" t="s">
        <v>4105</v>
      </c>
      <c r="Y443" t="s">
        <v>4106</v>
      </c>
      <c r="Z443" s="3">
        <v>0</v>
      </c>
      <c r="AA443" t="s">
        <v>4107</v>
      </c>
      <c r="AB443" t="s">
        <v>4108</v>
      </c>
      <c r="AC443" t="s">
        <v>61</v>
      </c>
      <c r="AD443" t="s">
        <v>61</v>
      </c>
      <c r="AE443" t="s">
        <v>4109</v>
      </c>
      <c r="AF443" t="s">
        <v>63</v>
      </c>
      <c r="AH443">
        <v>0</v>
      </c>
      <c r="AI443" s="2">
        <v>45495</v>
      </c>
      <c r="AJ443" t="s">
        <v>64</v>
      </c>
      <c r="AK443" t="s">
        <v>64</v>
      </c>
      <c r="AL443" t="s">
        <v>4110</v>
      </c>
      <c r="AM443" t="s">
        <v>4104</v>
      </c>
      <c r="AN443" s="3">
        <v>181.75</v>
      </c>
      <c r="AO443" t="s">
        <v>4108</v>
      </c>
      <c r="AP443" t="s">
        <v>64</v>
      </c>
      <c r="AQ443" t="s">
        <v>4109</v>
      </c>
      <c r="AR443">
        <v>1292</v>
      </c>
      <c r="AS443" t="s">
        <v>66</v>
      </c>
    </row>
    <row r="444" spans="1:45" ht="16" x14ac:dyDescent="0.2">
      <c r="A444">
        <v>3257</v>
      </c>
      <c r="B444">
        <v>3257</v>
      </c>
      <c r="C444" s="2">
        <v>45496</v>
      </c>
      <c r="D444" t="s">
        <v>1761</v>
      </c>
      <c r="E444" t="s">
        <v>4111</v>
      </c>
      <c r="F444" s="3">
        <v>4.99</v>
      </c>
      <c r="G444" t="s">
        <v>47</v>
      </c>
      <c r="H444" s="3">
        <v>0</v>
      </c>
      <c r="I444" t="s">
        <v>48</v>
      </c>
      <c r="J444">
        <v>2720</v>
      </c>
      <c r="K444" t="s">
        <v>49</v>
      </c>
      <c r="L444" t="s">
        <v>50</v>
      </c>
      <c r="M444" t="s">
        <v>51</v>
      </c>
      <c r="N444">
        <v>942</v>
      </c>
      <c r="O444" t="s">
        <v>52</v>
      </c>
      <c r="P444" t="s">
        <v>53</v>
      </c>
      <c r="T444" t="s">
        <v>1043</v>
      </c>
      <c r="U444" t="s">
        <v>4112</v>
      </c>
      <c r="V444" t="s">
        <v>2755</v>
      </c>
      <c r="W444" t="s">
        <v>56</v>
      </c>
      <c r="X444" t="s">
        <v>4113</v>
      </c>
      <c r="Y444" t="s">
        <v>953</v>
      </c>
      <c r="Z444" s="3">
        <v>19</v>
      </c>
      <c r="AA444" t="s">
        <v>1046</v>
      </c>
      <c r="AB444" t="s">
        <v>4114</v>
      </c>
      <c r="AC444" t="s">
        <v>61</v>
      </c>
      <c r="AD444" t="s">
        <v>61</v>
      </c>
      <c r="AE444" t="s">
        <v>4115</v>
      </c>
      <c r="AF444" t="s">
        <v>63</v>
      </c>
      <c r="AH444">
        <v>0</v>
      </c>
      <c r="AI444" s="2">
        <v>45496</v>
      </c>
      <c r="AJ444" t="s">
        <v>64</v>
      </c>
      <c r="AK444" t="s">
        <v>64</v>
      </c>
      <c r="AL444" t="s">
        <v>4116</v>
      </c>
      <c r="AM444" t="s">
        <v>4112</v>
      </c>
      <c r="AN444" s="3">
        <v>4.99</v>
      </c>
      <c r="AO444" t="s">
        <v>4114</v>
      </c>
      <c r="AP444" t="s">
        <v>64</v>
      </c>
      <c r="AQ444" t="s">
        <v>4115</v>
      </c>
      <c r="AR444">
        <v>1307</v>
      </c>
      <c r="AS444" t="s">
        <v>66</v>
      </c>
    </row>
    <row r="445" spans="1:45" ht="16" x14ac:dyDescent="0.2">
      <c r="A445">
        <v>3235</v>
      </c>
      <c r="B445">
        <v>3235</v>
      </c>
      <c r="C445" s="2">
        <v>45496.083333333343</v>
      </c>
      <c r="D445" t="s">
        <v>1814</v>
      </c>
      <c r="E445" t="s">
        <v>2057</v>
      </c>
      <c r="F445" s="3">
        <v>22</v>
      </c>
      <c r="G445" t="s">
        <v>47</v>
      </c>
      <c r="H445" s="3">
        <v>0</v>
      </c>
      <c r="I445" t="s">
        <v>48</v>
      </c>
      <c r="J445">
        <v>2710</v>
      </c>
      <c r="K445" t="s">
        <v>49</v>
      </c>
      <c r="L445" t="s">
        <v>50</v>
      </c>
      <c r="M445" t="s">
        <v>51</v>
      </c>
      <c r="N445">
        <v>940</v>
      </c>
      <c r="O445" t="s">
        <v>52</v>
      </c>
      <c r="P445" t="s">
        <v>53</v>
      </c>
      <c r="T445" t="s">
        <v>4117</v>
      </c>
      <c r="U445" t="s">
        <v>4118</v>
      </c>
      <c r="V445" t="s">
        <v>2752</v>
      </c>
      <c r="W445" t="s">
        <v>56</v>
      </c>
      <c r="X445" t="s">
        <v>4119</v>
      </c>
      <c r="Y445" t="s">
        <v>2061</v>
      </c>
      <c r="Z445" s="3">
        <v>19</v>
      </c>
      <c r="AA445" t="s">
        <v>182</v>
      </c>
      <c r="AB445" t="s">
        <v>4114</v>
      </c>
      <c r="AC445" t="s">
        <v>61</v>
      </c>
      <c r="AD445" t="s">
        <v>61</v>
      </c>
      <c r="AE445" t="s">
        <v>4120</v>
      </c>
      <c r="AF445" t="s">
        <v>63</v>
      </c>
      <c r="AH445">
        <v>0</v>
      </c>
      <c r="AI445" s="2">
        <v>45496</v>
      </c>
      <c r="AJ445" t="s">
        <v>64</v>
      </c>
      <c r="AK445" t="s">
        <v>64</v>
      </c>
      <c r="AL445" t="s">
        <v>4121</v>
      </c>
      <c r="AM445" t="s">
        <v>4118</v>
      </c>
      <c r="AN445" s="3">
        <v>22</v>
      </c>
      <c r="AO445" t="s">
        <v>4114</v>
      </c>
      <c r="AP445" t="s">
        <v>64</v>
      </c>
      <c r="AQ445" t="s">
        <v>4120</v>
      </c>
      <c r="AR445">
        <v>1293</v>
      </c>
      <c r="AS445" t="s">
        <v>66</v>
      </c>
    </row>
    <row r="446" spans="1:45" ht="16" x14ac:dyDescent="0.2">
      <c r="A446">
        <v>3246</v>
      </c>
      <c r="B446">
        <v>3246</v>
      </c>
      <c r="C446" s="2">
        <v>45497.083333333343</v>
      </c>
      <c r="D446" t="s">
        <v>1748</v>
      </c>
      <c r="E446" t="s">
        <v>3514</v>
      </c>
      <c r="F446" s="3">
        <v>9.5</v>
      </c>
      <c r="G446" t="s">
        <v>47</v>
      </c>
      <c r="H446" s="3">
        <v>0</v>
      </c>
      <c r="I446" t="s">
        <v>48</v>
      </c>
      <c r="J446">
        <v>2705</v>
      </c>
      <c r="K446" t="s">
        <v>49</v>
      </c>
      <c r="L446" t="s">
        <v>50</v>
      </c>
      <c r="M446" t="s">
        <v>51</v>
      </c>
      <c r="N446">
        <v>940</v>
      </c>
      <c r="O446" t="s">
        <v>52</v>
      </c>
      <c r="P446" t="s">
        <v>53</v>
      </c>
      <c r="T446" t="s">
        <v>4122</v>
      </c>
      <c r="U446" t="s">
        <v>4123</v>
      </c>
      <c r="V446" t="s">
        <v>2721</v>
      </c>
      <c r="W446" t="s">
        <v>56</v>
      </c>
      <c r="X446" t="s">
        <v>4124</v>
      </c>
      <c r="Y446" t="s">
        <v>3368</v>
      </c>
      <c r="Z446" s="3">
        <v>0</v>
      </c>
      <c r="AA446" t="s">
        <v>4125</v>
      </c>
      <c r="AB446" t="s">
        <v>4114</v>
      </c>
      <c r="AC446" t="s">
        <v>61</v>
      </c>
      <c r="AD446" t="s">
        <v>61</v>
      </c>
      <c r="AE446" t="s">
        <v>4126</v>
      </c>
      <c r="AF446" t="s">
        <v>63</v>
      </c>
      <c r="AH446">
        <v>0</v>
      </c>
      <c r="AI446" s="2">
        <v>45497</v>
      </c>
      <c r="AJ446" t="s">
        <v>64</v>
      </c>
      <c r="AK446" t="s">
        <v>64</v>
      </c>
      <c r="AL446" t="s">
        <v>4127</v>
      </c>
      <c r="AM446" t="s">
        <v>4123</v>
      </c>
      <c r="AN446" s="3">
        <v>427.5</v>
      </c>
      <c r="AO446" t="s">
        <v>4114</v>
      </c>
      <c r="AP446" t="s">
        <v>64</v>
      </c>
      <c r="AQ446" t="s">
        <v>4126</v>
      </c>
      <c r="AR446">
        <v>1294</v>
      </c>
      <c r="AS446" t="s">
        <v>66</v>
      </c>
    </row>
    <row r="447" spans="1:45" ht="16" x14ac:dyDescent="0.2">
      <c r="A447">
        <v>3247</v>
      </c>
      <c r="B447">
        <v>3247</v>
      </c>
      <c r="C447" s="2">
        <v>45497.083333333343</v>
      </c>
      <c r="D447" t="s">
        <v>1814</v>
      </c>
      <c r="E447" t="s">
        <v>3868</v>
      </c>
      <c r="F447" s="3">
        <v>427.5</v>
      </c>
      <c r="G447" t="s">
        <v>47</v>
      </c>
      <c r="H447" s="3">
        <v>0</v>
      </c>
      <c r="I447" t="s">
        <v>48</v>
      </c>
      <c r="J447">
        <v>2722</v>
      </c>
      <c r="K447" t="s">
        <v>49</v>
      </c>
      <c r="L447" t="s">
        <v>50</v>
      </c>
      <c r="M447" t="s">
        <v>51</v>
      </c>
      <c r="N447">
        <v>940</v>
      </c>
      <c r="O447" t="s">
        <v>52</v>
      </c>
      <c r="P447" t="s">
        <v>53</v>
      </c>
      <c r="T447" t="s">
        <v>4122</v>
      </c>
      <c r="U447" t="s">
        <v>4123</v>
      </c>
      <c r="V447" t="s">
        <v>2721</v>
      </c>
      <c r="W447" t="s">
        <v>56</v>
      </c>
      <c r="X447" t="s">
        <v>4124</v>
      </c>
      <c r="Y447" t="s">
        <v>3368</v>
      </c>
      <c r="Z447" s="3">
        <v>0</v>
      </c>
      <c r="AA447" t="s">
        <v>4125</v>
      </c>
      <c r="AB447" t="s">
        <v>4114</v>
      </c>
      <c r="AC447" t="s">
        <v>61</v>
      </c>
      <c r="AD447" t="s">
        <v>61</v>
      </c>
      <c r="AE447" t="s">
        <v>4126</v>
      </c>
      <c r="AF447" t="s">
        <v>63</v>
      </c>
      <c r="AH447">
        <v>0</v>
      </c>
      <c r="AI447" s="2">
        <v>45497</v>
      </c>
      <c r="AJ447" t="s">
        <v>64</v>
      </c>
      <c r="AK447" t="s">
        <v>64</v>
      </c>
      <c r="AL447" t="s">
        <v>4127</v>
      </c>
      <c r="AM447" t="s">
        <v>4123</v>
      </c>
      <c r="AN447" s="3">
        <v>427.5</v>
      </c>
      <c r="AO447" t="s">
        <v>4114</v>
      </c>
      <c r="AP447" t="s">
        <v>64</v>
      </c>
      <c r="AQ447" t="s">
        <v>4126</v>
      </c>
      <c r="AR447">
        <v>1294</v>
      </c>
      <c r="AS447" t="s">
        <v>66</v>
      </c>
    </row>
    <row r="448" spans="1:45" ht="16" x14ac:dyDescent="0.2">
      <c r="A448">
        <v>3265</v>
      </c>
      <c r="B448">
        <v>3265</v>
      </c>
      <c r="C448" s="2">
        <v>45498.083333333343</v>
      </c>
      <c r="D448" t="s">
        <v>1814</v>
      </c>
      <c r="E448" t="s">
        <v>4128</v>
      </c>
      <c r="F448" s="3">
        <v>38.619999999999997</v>
      </c>
      <c r="G448" t="s">
        <v>47</v>
      </c>
      <c r="H448" s="3">
        <v>0</v>
      </c>
      <c r="I448" t="s">
        <v>48</v>
      </c>
      <c r="J448">
        <v>2710</v>
      </c>
      <c r="K448" t="s">
        <v>49</v>
      </c>
      <c r="L448" t="s">
        <v>50</v>
      </c>
      <c r="M448" t="s">
        <v>51</v>
      </c>
      <c r="N448">
        <v>940</v>
      </c>
      <c r="O448" t="s">
        <v>52</v>
      </c>
      <c r="P448" t="s">
        <v>53</v>
      </c>
      <c r="T448" t="s">
        <v>4129</v>
      </c>
      <c r="U448" t="s">
        <v>4130</v>
      </c>
      <c r="V448" t="s">
        <v>2805</v>
      </c>
      <c r="W448" t="s">
        <v>56</v>
      </c>
      <c r="X448" t="s">
        <v>4131</v>
      </c>
      <c r="Y448" t="s">
        <v>72</v>
      </c>
      <c r="Z448" s="3">
        <v>19</v>
      </c>
      <c r="AA448" t="s">
        <v>4132</v>
      </c>
      <c r="AB448" t="s">
        <v>4133</v>
      </c>
      <c r="AC448" t="s">
        <v>61</v>
      </c>
      <c r="AD448" t="s">
        <v>61</v>
      </c>
      <c r="AE448" t="s">
        <v>4134</v>
      </c>
      <c r="AF448" t="s">
        <v>63</v>
      </c>
      <c r="AH448">
        <v>0</v>
      </c>
      <c r="AI448" s="2">
        <v>45498</v>
      </c>
      <c r="AJ448" t="s">
        <v>64</v>
      </c>
      <c r="AK448" t="s">
        <v>64</v>
      </c>
      <c r="AL448" t="s">
        <v>4135</v>
      </c>
      <c r="AM448" t="s">
        <v>4130</v>
      </c>
      <c r="AN448" s="3">
        <v>38.619999999999997</v>
      </c>
      <c r="AO448" t="s">
        <v>4133</v>
      </c>
      <c r="AP448" t="s">
        <v>64</v>
      </c>
      <c r="AQ448" t="s">
        <v>4134</v>
      </c>
      <c r="AR448">
        <v>1295</v>
      </c>
      <c r="AS448" t="s">
        <v>66</v>
      </c>
    </row>
    <row r="449" spans="1:45" ht="16" x14ac:dyDescent="0.2">
      <c r="A449">
        <v>3278</v>
      </c>
      <c r="B449">
        <v>3278</v>
      </c>
      <c r="C449" s="2">
        <v>45504</v>
      </c>
      <c r="D449" t="s">
        <v>1934</v>
      </c>
      <c r="E449" t="s">
        <v>206</v>
      </c>
      <c r="F449" s="3">
        <v>3110.01</v>
      </c>
      <c r="G449" t="s">
        <v>47</v>
      </c>
      <c r="H449" s="3">
        <v>0</v>
      </c>
      <c r="I449" t="s">
        <v>104</v>
      </c>
      <c r="J449">
        <v>2551</v>
      </c>
      <c r="K449" t="s">
        <v>49</v>
      </c>
      <c r="L449" t="s">
        <v>50</v>
      </c>
      <c r="M449" t="s">
        <v>51</v>
      </c>
      <c r="N449">
        <v>1730</v>
      </c>
      <c r="O449" t="s">
        <v>52</v>
      </c>
      <c r="P449" t="s">
        <v>203</v>
      </c>
      <c r="T449" t="s">
        <v>64</v>
      </c>
      <c r="Z449" s="3"/>
      <c r="AF449" t="s">
        <v>63</v>
      </c>
      <c r="AH449">
        <v>0</v>
      </c>
      <c r="AI449" s="2">
        <v>45504</v>
      </c>
      <c r="AJ449" t="s">
        <v>64</v>
      </c>
      <c r="AK449" t="s">
        <v>64</v>
      </c>
      <c r="AL449" t="s">
        <v>64</v>
      </c>
      <c r="AN449" s="3"/>
      <c r="AP449" t="s">
        <v>64</v>
      </c>
      <c r="AR449" t="s">
        <v>64</v>
      </c>
      <c r="AS449" t="s">
        <v>66</v>
      </c>
    </row>
    <row r="450" spans="1:45" ht="16" x14ac:dyDescent="0.2">
      <c r="A450">
        <v>3279</v>
      </c>
      <c r="B450">
        <v>3279</v>
      </c>
      <c r="C450" s="2">
        <v>45504</v>
      </c>
      <c r="D450" t="s">
        <v>1935</v>
      </c>
      <c r="E450" t="s">
        <v>206</v>
      </c>
      <c r="F450" s="3">
        <v>2382.81</v>
      </c>
      <c r="G450" t="s">
        <v>47</v>
      </c>
      <c r="H450" s="3">
        <v>0</v>
      </c>
      <c r="I450" t="s">
        <v>104</v>
      </c>
      <c r="J450">
        <v>2551</v>
      </c>
      <c r="K450" t="s">
        <v>49</v>
      </c>
      <c r="L450" t="s">
        <v>50</v>
      </c>
      <c r="M450" t="s">
        <v>51</v>
      </c>
      <c r="N450">
        <v>1730</v>
      </c>
      <c r="O450" t="s">
        <v>52</v>
      </c>
      <c r="P450" t="s">
        <v>203</v>
      </c>
      <c r="T450" t="s">
        <v>64</v>
      </c>
      <c r="Z450" s="3"/>
      <c r="AF450" t="s">
        <v>63</v>
      </c>
      <c r="AH450">
        <v>0</v>
      </c>
      <c r="AI450" s="2">
        <v>45504</v>
      </c>
      <c r="AJ450" t="s">
        <v>64</v>
      </c>
      <c r="AK450" t="s">
        <v>64</v>
      </c>
      <c r="AL450" t="s">
        <v>64</v>
      </c>
      <c r="AN450" s="3"/>
      <c r="AP450" t="s">
        <v>64</v>
      </c>
      <c r="AR450" t="s">
        <v>64</v>
      </c>
      <c r="AS450" t="s">
        <v>66</v>
      </c>
    </row>
    <row r="451" spans="1:45" ht="16" x14ac:dyDescent="0.2">
      <c r="A451">
        <v>3643</v>
      </c>
      <c r="B451">
        <v>3643</v>
      </c>
      <c r="C451" s="2">
        <v>45504</v>
      </c>
      <c r="D451" t="s">
        <v>1934</v>
      </c>
      <c r="E451" t="s">
        <v>204</v>
      </c>
      <c r="F451" s="3">
        <v>712.19</v>
      </c>
      <c r="G451" t="s">
        <v>47</v>
      </c>
      <c r="H451" s="3">
        <v>0</v>
      </c>
      <c r="I451" t="s">
        <v>104</v>
      </c>
      <c r="J451">
        <v>2555</v>
      </c>
      <c r="K451" t="s">
        <v>49</v>
      </c>
      <c r="L451" t="s">
        <v>50</v>
      </c>
      <c r="M451" t="s">
        <v>51</v>
      </c>
      <c r="N451">
        <v>1730</v>
      </c>
      <c r="O451" t="s">
        <v>52</v>
      </c>
      <c r="P451" t="s">
        <v>203</v>
      </c>
      <c r="T451" t="s">
        <v>64</v>
      </c>
      <c r="Z451" s="3"/>
      <c r="AF451" t="s">
        <v>63</v>
      </c>
      <c r="AH451">
        <v>0</v>
      </c>
      <c r="AI451" s="2">
        <v>45504</v>
      </c>
      <c r="AJ451" t="s">
        <v>64</v>
      </c>
      <c r="AK451" t="s">
        <v>64</v>
      </c>
      <c r="AL451" t="s">
        <v>64</v>
      </c>
      <c r="AN451" s="3"/>
      <c r="AP451" t="s">
        <v>64</v>
      </c>
      <c r="AR451" t="s">
        <v>64</v>
      </c>
      <c r="AS451" t="s">
        <v>66</v>
      </c>
    </row>
    <row r="452" spans="1:45" ht="16" x14ac:dyDescent="0.2">
      <c r="A452">
        <v>3646</v>
      </c>
      <c r="B452">
        <v>3646</v>
      </c>
      <c r="C452" s="2">
        <v>45504</v>
      </c>
      <c r="D452" t="s">
        <v>1936</v>
      </c>
      <c r="E452" t="s">
        <v>206</v>
      </c>
      <c r="F452" s="3">
        <v>3290.09</v>
      </c>
      <c r="G452" t="s">
        <v>47</v>
      </c>
      <c r="H452" s="3">
        <v>0</v>
      </c>
      <c r="I452" t="s">
        <v>104</v>
      </c>
      <c r="J452">
        <v>2551</v>
      </c>
      <c r="K452" t="s">
        <v>49</v>
      </c>
      <c r="L452" t="s">
        <v>50</v>
      </c>
      <c r="M452" t="s">
        <v>51</v>
      </c>
      <c r="N452">
        <v>1730</v>
      </c>
      <c r="O452" t="s">
        <v>52</v>
      </c>
      <c r="P452" t="s">
        <v>203</v>
      </c>
      <c r="T452" t="s">
        <v>64</v>
      </c>
      <c r="Z452" s="3"/>
      <c r="AF452" t="s">
        <v>63</v>
      </c>
      <c r="AH452">
        <v>0</v>
      </c>
      <c r="AI452" s="2">
        <v>45504</v>
      </c>
      <c r="AJ452" t="s">
        <v>64</v>
      </c>
      <c r="AK452" t="s">
        <v>64</v>
      </c>
      <c r="AL452" t="s">
        <v>64</v>
      </c>
      <c r="AN452" s="3"/>
      <c r="AP452" t="s">
        <v>64</v>
      </c>
      <c r="AR452" t="s">
        <v>64</v>
      </c>
      <c r="AS452" t="s">
        <v>66</v>
      </c>
    </row>
    <row r="453" spans="1:45" ht="16" x14ac:dyDescent="0.2">
      <c r="A453">
        <v>3649</v>
      </c>
      <c r="B453">
        <v>3649</v>
      </c>
      <c r="C453" s="2">
        <v>45504</v>
      </c>
      <c r="D453" t="s">
        <v>1936</v>
      </c>
      <c r="E453" t="s">
        <v>204</v>
      </c>
      <c r="F453" s="3">
        <v>753.43</v>
      </c>
      <c r="G453" t="s">
        <v>47</v>
      </c>
      <c r="H453" s="3">
        <v>0</v>
      </c>
      <c r="I453" t="s">
        <v>104</v>
      </c>
      <c r="J453">
        <v>2555</v>
      </c>
      <c r="K453" t="s">
        <v>49</v>
      </c>
      <c r="L453" t="s">
        <v>50</v>
      </c>
      <c r="M453" t="s">
        <v>51</v>
      </c>
      <c r="N453">
        <v>1730</v>
      </c>
      <c r="O453" t="s">
        <v>52</v>
      </c>
      <c r="P453" t="s">
        <v>203</v>
      </c>
      <c r="T453" t="s">
        <v>64</v>
      </c>
      <c r="Z453" s="3"/>
      <c r="AF453" t="s">
        <v>63</v>
      </c>
      <c r="AH453">
        <v>0</v>
      </c>
      <c r="AI453" s="2">
        <v>45504</v>
      </c>
      <c r="AJ453" t="s">
        <v>64</v>
      </c>
      <c r="AK453" t="s">
        <v>64</v>
      </c>
      <c r="AL453" t="s">
        <v>64</v>
      </c>
      <c r="AN453" s="3"/>
      <c r="AP453" t="s">
        <v>64</v>
      </c>
      <c r="AR453" t="s">
        <v>64</v>
      </c>
      <c r="AS453" t="s">
        <v>66</v>
      </c>
    </row>
    <row r="454" spans="1:45" ht="16" x14ac:dyDescent="0.2">
      <c r="A454">
        <v>4205</v>
      </c>
      <c r="B454">
        <v>4205</v>
      </c>
      <c r="C454" s="2">
        <v>45504</v>
      </c>
      <c r="D454" t="s">
        <v>1935</v>
      </c>
      <c r="E454" t="s">
        <v>204</v>
      </c>
      <c r="F454" s="3">
        <v>554.26</v>
      </c>
      <c r="G454" t="s">
        <v>47</v>
      </c>
      <c r="H454" s="3">
        <v>0</v>
      </c>
      <c r="I454" t="s">
        <v>104</v>
      </c>
      <c r="J454">
        <v>2555</v>
      </c>
      <c r="K454" t="s">
        <v>49</v>
      </c>
      <c r="L454" t="s">
        <v>50</v>
      </c>
      <c r="M454" t="s">
        <v>51</v>
      </c>
      <c r="N454">
        <v>1730</v>
      </c>
      <c r="O454" t="s">
        <v>52</v>
      </c>
      <c r="P454" t="s">
        <v>203</v>
      </c>
      <c r="T454" t="s">
        <v>64</v>
      </c>
      <c r="Z454" s="3"/>
      <c r="AF454" t="s">
        <v>63</v>
      </c>
      <c r="AH454">
        <v>0</v>
      </c>
      <c r="AI454" s="2">
        <v>45504</v>
      </c>
      <c r="AJ454" t="s">
        <v>64</v>
      </c>
      <c r="AK454" t="s">
        <v>64</v>
      </c>
      <c r="AL454" t="s">
        <v>64</v>
      </c>
      <c r="AN454" s="3"/>
      <c r="AP454" t="s">
        <v>64</v>
      </c>
      <c r="AR454" t="s">
        <v>64</v>
      </c>
      <c r="AS454" t="s">
        <v>66</v>
      </c>
    </row>
    <row r="455" spans="1:45" ht="16" x14ac:dyDescent="0.2">
      <c r="A455">
        <v>3259</v>
      </c>
      <c r="B455">
        <v>3259</v>
      </c>
      <c r="C455" s="2">
        <v>45504.083333333343</v>
      </c>
      <c r="D455" t="s">
        <v>1748</v>
      </c>
      <c r="E455" t="s">
        <v>4143</v>
      </c>
      <c r="F455" s="3">
        <v>4.78</v>
      </c>
      <c r="G455" t="s">
        <v>47</v>
      </c>
      <c r="H455" s="3">
        <v>0</v>
      </c>
      <c r="I455" t="s">
        <v>48</v>
      </c>
      <c r="J455">
        <v>2705</v>
      </c>
      <c r="K455" t="s">
        <v>49</v>
      </c>
      <c r="L455" t="s">
        <v>50</v>
      </c>
      <c r="M455" t="s">
        <v>51</v>
      </c>
      <c r="N455">
        <v>940</v>
      </c>
      <c r="O455" t="s">
        <v>52</v>
      </c>
      <c r="P455" t="s">
        <v>53</v>
      </c>
      <c r="T455" t="s">
        <v>792</v>
      </c>
      <c r="U455" t="s">
        <v>4144</v>
      </c>
      <c r="Z455" s="3"/>
      <c r="AF455" t="s">
        <v>63</v>
      </c>
      <c r="AH455">
        <v>0</v>
      </c>
      <c r="AI455" s="2">
        <v>45504</v>
      </c>
      <c r="AJ455" t="s">
        <v>64</v>
      </c>
      <c r="AK455" t="s">
        <v>64</v>
      </c>
      <c r="AL455" t="s">
        <v>4145</v>
      </c>
      <c r="AM455" t="s">
        <v>4144</v>
      </c>
      <c r="AN455" s="3"/>
      <c r="AP455" t="s">
        <v>64</v>
      </c>
      <c r="AR455">
        <v>1301</v>
      </c>
      <c r="AS455" t="s">
        <v>66</v>
      </c>
    </row>
    <row r="456" spans="1:45" ht="16" x14ac:dyDescent="0.2">
      <c r="A456">
        <v>3260</v>
      </c>
      <c r="B456">
        <v>3260</v>
      </c>
      <c r="C456" s="2">
        <v>45505.083333333343</v>
      </c>
      <c r="D456" t="s">
        <v>1748</v>
      </c>
      <c r="E456" t="s">
        <v>2507</v>
      </c>
      <c r="F456" s="3">
        <v>20.23</v>
      </c>
      <c r="G456" t="s">
        <v>47</v>
      </c>
      <c r="H456" s="3">
        <v>0</v>
      </c>
      <c r="I456" t="s">
        <v>48</v>
      </c>
      <c r="J456">
        <v>2702</v>
      </c>
      <c r="K456" t="s">
        <v>49</v>
      </c>
      <c r="L456" t="s">
        <v>50</v>
      </c>
      <c r="M456" t="s">
        <v>51</v>
      </c>
      <c r="N456">
        <v>940</v>
      </c>
      <c r="O456" t="s">
        <v>52</v>
      </c>
      <c r="P456" t="s">
        <v>53</v>
      </c>
      <c r="T456" t="s">
        <v>2826</v>
      </c>
      <c r="U456" t="s">
        <v>4154</v>
      </c>
      <c r="V456" t="s">
        <v>2761</v>
      </c>
      <c r="W456" t="s">
        <v>56</v>
      </c>
      <c r="X456" t="s">
        <v>4155</v>
      </c>
      <c r="Y456" t="s">
        <v>2726</v>
      </c>
      <c r="Z456" s="3">
        <v>19</v>
      </c>
      <c r="AA456" t="s">
        <v>2829</v>
      </c>
      <c r="AB456" t="s">
        <v>4156</v>
      </c>
      <c r="AC456" t="s">
        <v>61</v>
      </c>
      <c r="AD456" t="s">
        <v>61</v>
      </c>
      <c r="AE456" t="s">
        <v>4157</v>
      </c>
      <c r="AF456" t="s">
        <v>63</v>
      </c>
      <c r="AH456">
        <v>0</v>
      </c>
      <c r="AI456" s="2">
        <v>45505</v>
      </c>
      <c r="AJ456" t="s">
        <v>64</v>
      </c>
      <c r="AK456" t="s">
        <v>64</v>
      </c>
      <c r="AL456" t="s">
        <v>4158</v>
      </c>
      <c r="AM456" t="s">
        <v>4154</v>
      </c>
      <c r="AN456" s="3">
        <v>20.23</v>
      </c>
      <c r="AO456" t="s">
        <v>4156</v>
      </c>
      <c r="AP456" t="s">
        <v>64</v>
      </c>
      <c r="AQ456" t="s">
        <v>4157</v>
      </c>
      <c r="AR456">
        <v>1300</v>
      </c>
      <c r="AS456" t="s">
        <v>66</v>
      </c>
    </row>
    <row r="457" spans="1:45" ht="16" x14ac:dyDescent="0.2">
      <c r="A457">
        <v>3242</v>
      </c>
      <c r="B457">
        <v>3242</v>
      </c>
      <c r="C457" s="2">
        <v>45510.083333333343</v>
      </c>
      <c r="D457" t="s">
        <v>1748</v>
      </c>
      <c r="E457" t="s">
        <v>3659</v>
      </c>
      <c r="F457" s="3">
        <v>46.41</v>
      </c>
      <c r="G457" t="s">
        <v>47</v>
      </c>
      <c r="H457" s="3">
        <v>0</v>
      </c>
      <c r="I457" t="s">
        <v>48</v>
      </c>
      <c r="J457">
        <v>2663</v>
      </c>
      <c r="K457" t="s">
        <v>49</v>
      </c>
      <c r="L457" t="s">
        <v>50</v>
      </c>
      <c r="M457" t="s">
        <v>51</v>
      </c>
      <c r="N457">
        <v>940</v>
      </c>
      <c r="O457" t="s">
        <v>52</v>
      </c>
      <c r="P457" t="s">
        <v>53</v>
      </c>
      <c r="T457" t="s">
        <v>2516</v>
      </c>
      <c r="U457" t="s">
        <v>4162</v>
      </c>
      <c r="V457" t="s">
        <v>2770</v>
      </c>
      <c r="W457" t="s">
        <v>56</v>
      </c>
      <c r="X457" t="s">
        <v>4163</v>
      </c>
      <c r="Y457" t="s">
        <v>2375</v>
      </c>
      <c r="Z457" s="3">
        <v>19</v>
      </c>
      <c r="AA457" t="s">
        <v>2519</v>
      </c>
      <c r="AB457" t="s">
        <v>4164</v>
      </c>
      <c r="AC457" t="s">
        <v>61</v>
      </c>
      <c r="AD457" t="s">
        <v>61</v>
      </c>
      <c r="AE457" t="s">
        <v>4165</v>
      </c>
      <c r="AF457" t="s">
        <v>63</v>
      </c>
      <c r="AH457">
        <v>0</v>
      </c>
      <c r="AI457" s="2">
        <v>45510</v>
      </c>
      <c r="AJ457" t="s">
        <v>64</v>
      </c>
      <c r="AK457" t="s">
        <v>64</v>
      </c>
      <c r="AL457" t="s">
        <v>4166</v>
      </c>
      <c r="AM457" t="s">
        <v>4162</v>
      </c>
      <c r="AN457" s="3">
        <v>46.41</v>
      </c>
      <c r="AO457" t="s">
        <v>4164</v>
      </c>
      <c r="AP457" t="s">
        <v>64</v>
      </c>
      <c r="AQ457" t="s">
        <v>4165</v>
      </c>
      <c r="AR457">
        <v>1302</v>
      </c>
      <c r="AS457" t="s">
        <v>66</v>
      </c>
    </row>
    <row r="458" spans="1:45" ht="16" x14ac:dyDescent="0.2">
      <c r="A458">
        <v>3703</v>
      </c>
      <c r="B458">
        <v>3703</v>
      </c>
      <c r="C458" s="2">
        <v>45516.083333333343</v>
      </c>
      <c r="D458" t="s">
        <v>2220</v>
      </c>
      <c r="E458" t="s">
        <v>4049</v>
      </c>
      <c r="F458" s="3">
        <v>14</v>
      </c>
      <c r="G458" t="s">
        <v>47</v>
      </c>
      <c r="H458" s="3">
        <v>0</v>
      </c>
      <c r="I458" t="s">
        <v>48</v>
      </c>
      <c r="J458">
        <v>2705</v>
      </c>
      <c r="K458" t="s">
        <v>49</v>
      </c>
      <c r="L458" t="s">
        <v>50</v>
      </c>
      <c r="M458" t="s">
        <v>51</v>
      </c>
      <c r="N458">
        <v>940</v>
      </c>
      <c r="O458" t="s">
        <v>52</v>
      </c>
      <c r="P458" t="s">
        <v>53</v>
      </c>
      <c r="T458" t="s">
        <v>4167</v>
      </c>
      <c r="U458" t="s">
        <v>4168</v>
      </c>
      <c r="V458" t="s">
        <v>2718</v>
      </c>
      <c r="W458" t="s">
        <v>56</v>
      </c>
      <c r="X458" t="s">
        <v>4169</v>
      </c>
      <c r="Y458" t="s">
        <v>3455</v>
      </c>
      <c r="Z458" s="3">
        <v>0</v>
      </c>
      <c r="AA458" t="s">
        <v>4170</v>
      </c>
      <c r="AB458" t="s">
        <v>4171</v>
      </c>
      <c r="AC458" t="s">
        <v>61</v>
      </c>
      <c r="AD458" t="s">
        <v>61</v>
      </c>
      <c r="AE458" t="s">
        <v>4172</v>
      </c>
      <c r="AF458" t="s">
        <v>63</v>
      </c>
      <c r="AH458">
        <v>0</v>
      </c>
      <c r="AI458" s="2">
        <v>45516</v>
      </c>
      <c r="AJ458" t="s">
        <v>64</v>
      </c>
      <c r="AK458" t="s">
        <v>64</v>
      </c>
      <c r="AL458" t="s">
        <v>4173</v>
      </c>
      <c r="AM458" t="s">
        <v>4168</v>
      </c>
      <c r="AN458" s="3">
        <v>1368.35</v>
      </c>
      <c r="AO458" t="s">
        <v>4171</v>
      </c>
      <c r="AP458" t="s">
        <v>64</v>
      </c>
      <c r="AQ458" t="s">
        <v>4172</v>
      </c>
      <c r="AR458">
        <v>1303</v>
      </c>
      <c r="AS458" t="s">
        <v>66</v>
      </c>
    </row>
    <row r="459" spans="1:45" ht="16" x14ac:dyDescent="0.2">
      <c r="A459">
        <v>3704</v>
      </c>
      <c r="B459">
        <v>3704</v>
      </c>
      <c r="C459" s="2">
        <v>45516.083333333343</v>
      </c>
      <c r="D459" t="s">
        <v>3050</v>
      </c>
      <c r="E459" t="s">
        <v>4174</v>
      </c>
      <c r="F459" s="3">
        <v>1368.35</v>
      </c>
      <c r="G459" t="s">
        <v>47</v>
      </c>
      <c r="H459" s="3">
        <v>0</v>
      </c>
      <c r="I459" t="s">
        <v>48</v>
      </c>
      <c r="J459">
        <v>2722</v>
      </c>
      <c r="K459" t="s">
        <v>49</v>
      </c>
      <c r="L459" t="s">
        <v>50</v>
      </c>
      <c r="M459" t="s">
        <v>51</v>
      </c>
      <c r="N459">
        <v>940</v>
      </c>
      <c r="O459" t="s">
        <v>52</v>
      </c>
      <c r="P459" t="s">
        <v>53</v>
      </c>
      <c r="T459" t="s">
        <v>4167</v>
      </c>
      <c r="U459" t="s">
        <v>4168</v>
      </c>
      <c r="V459" t="s">
        <v>2718</v>
      </c>
      <c r="W459" t="s">
        <v>56</v>
      </c>
      <c r="X459" t="s">
        <v>4169</v>
      </c>
      <c r="Y459" t="s">
        <v>3455</v>
      </c>
      <c r="Z459" s="3">
        <v>0</v>
      </c>
      <c r="AA459" t="s">
        <v>4170</v>
      </c>
      <c r="AB459" t="s">
        <v>4171</v>
      </c>
      <c r="AC459" t="s">
        <v>61</v>
      </c>
      <c r="AD459" t="s">
        <v>61</v>
      </c>
      <c r="AE459" t="s">
        <v>4172</v>
      </c>
      <c r="AF459" t="s">
        <v>63</v>
      </c>
      <c r="AH459">
        <v>0</v>
      </c>
      <c r="AI459" s="2">
        <v>45516</v>
      </c>
      <c r="AJ459" t="s">
        <v>64</v>
      </c>
      <c r="AK459" t="s">
        <v>64</v>
      </c>
      <c r="AL459" t="s">
        <v>4173</v>
      </c>
      <c r="AM459" t="s">
        <v>4168</v>
      </c>
      <c r="AN459" s="3">
        <v>1368.35</v>
      </c>
      <c r="AO459" t="s">
        <v>4171</v>
      </c>
      <c r="AP459" t="s">
        <v>64</v>
      </c>
      <c r="AQ459" t="s">
        <v>4172</v>
      </c>
      <c r="AR459">
        <v>1303</v>
      </c>
      <c r="AS459" t="s">
        <v>66</v>
      </c>
    </row>
    <row r="460" spans="1:45" ht="16" x14ac:dyDescent="0.2">
      <c r="A460">
        <v>3255</v>
      </c>
      <c r="B460">
        <v>3255</v>
      </c>
      <c r="C460" s="2">
        <v>45517.083333333343</v>
      </c>
      <c r="D460" t="s">
        <v>1748</v>
      </c>
      <c r="E460" t="s">
        <v>2165</v>
      </c>
      <c r="F460" s="3">
        <v>52.9</v>
      </c>
      <c r="G460" t="s">
        <v>47</v>
      </c>
      <c r="H460" s="3">
        <v>0</v>
      </c>
      <c r="I460" t="s">
        <v>48</v>
      </c>
      <c r="J460">
        <v>2900</v>
      </c>
      <c r="K460" t="s">
        <v>49</v>
      </c>
      <c r="L460" t="s">
        <v>50</v>
      </c>
      <c r="M460" t="s">
        <v>51</v>
      </c>
      <c r="N460">
        <v>940</v>
      </c>
      <c r="O460" t="s">
        <v>52</v>
      </c>
      <c r="P460" t="s">
        <v>53</v>
      </c>
      <c r="T460" t="s">
        <v>2313</v>
      </c>
      <c r="U460" t="s">
        <v>4175</v>
      </c>
      <c r="V460" t="s">
        <v>2735</v>
      </c>
      <c r="W460" t="s">
        <v>56</v>
      </c>
      <c r="X460" t="s">
        <v>4176</v>
      </c>
      <c r="Y460" t="s">
        <v>3976</v>
      </c>
      <c r="Z460" s="3">
        <v>19</v>
      </c>
      <c r="AA460" t="s">
        <v>2316</v>
      </c>
      <c r="AB460" t="s">
        <v>4177</v>
      </c>
      <c r="AC460" t="s">
        <v>61</v>
      </c>
      <c r="AD460" t="s">
        <v>61</v>
      </c>
      <c r="AE460" t="s">
        <v>4178</v>
      </c>
      <c r="AF460" t="s">
        <v>63</v>
      </c>
      <c r="AH460">
        <v>0</v>
      </c>
      <c r="AI460" s="2">
        <v>45517</v>
      </c>
      <c r="AJ460" t="s">
        <v>64</v>
      </c>
      <c r="AK460" t="s">
        <v>64</v>
      </c>
      <c r="AL460" t="s">
        <v>4179</v>
      </c>
      <c r="AM460" t="s">
        <v>4175</v>
      </c>
      <c r="AN460" s="3">
        <v>52.9</v>
      </c>
      <c r="AO460" t="s">
        <v>4177</v>
      </c>
      <c r="AP460" t="s">
        <v>64</v>
      </c>
      <c r="AQ460" t="s">
        <v>4178</v>
      </c>
      <c r="AR460">
        <v>1310</v>
      </c>
      <c r="AS460" t="s">
        <v>66</v>
      </c>
    </row>
    <row r="461" spans="1:45" ht="16" x14ac:dyDescent="0.2">
      <c r="A461">
        <v>3262</v>
      </c>
      <c r="B461">
        <v>3262</v>
      </c>
      <c r="C461" s="2">
        <v>45518.083333333343</v>
      </c>
      <c r="D461" t="s">
        <v>1782</v>
      </c>
      <c r="E461" t="s">
        <v>3691</v>
      </c>
      <c r="F461" s="3">
        <v>285.60000000000002</v>
      </c>
      <c r="G461" t="s">
        <v>47</v>
      </c>
      <c r="H461" s="3">
        <v>0</v>
      </c>
      <c r="I461" t="s">
        <v>48</v>
      </c>
      <c r="J461">
        <v>2894</v>
      </c>
      <c r="K461" t="s">
        <v>49</v>
      </c>
      <c r="L461" t="s">
        <v>50</v>
      </c>
      <c r="M461" t="s">
        <v>51</v>
      </c>
      <c r="N461">
        <v>940</v>
      </c>
      <c r="O461" t="s">
        <v>52</v>
      </c>
      <c r="P461" t="s">
        <v>53</v>
      </c>
      <c r="T461" t="s">
        <v>3692</v>
      </c>
      <c r="U461" t="s">
        <v>4180</v>
      </c>
      <c r="V461" t="s">
        <v>2808</v>
      </c>
      <c r="W461" t="s">
        <v>56</v>
      </c>
      <c r="X461" t="s">
        <v>4181</v>
      </c>
      <c r="Y461" t="s">
        <v>291</v>
      </c>
      <c r="Z461" s="3">
        <v>19</v>
      </c>
      <c r="AA461" t="s">
        <v>3695</v>
      </c>
      <c r="AB461" t="s">
        <v>4182</v>
      </c>
      <c r="AC461" t="s">
        <v>61</v>
      </c>
      <c r="AD461" t="s">
        <v>61</v>
      </c>
      <c r="AE461" t="s">
        <v>4183</v>
      </c>
      <c r="AF461" t="s">
        <v>63</v>
      </c>
      <c r="AH461">
        <v>0</v>
      </c>
      <c r="AI461" s="2">
        <v>45518</v>
      </c>
      <c r="AJ461" t="s">
        <v>64</v>
      </c>
      <c r="AK461" t="s">
        <v>64</v>
      </c>
      <c r="AL461" t="s">
        <v>4184</v>
      </c>
      <c r="AM461" t="s">
        <v>4180</v>
      </c>
      <c r="AN461" s="3">
        <v>285.60000000000002</v>
      </c>
      <c r="AO461" t="s">
        <v>4182</v>
      </c>
      <c r="AP461" t="s">
        <v>64</v>
      </c>
      <c r="AQ461" t="s">
        <v>4183</v>
      </c>
      <c r="AR461">
        <v>1311</v>
      </c>
      <c r="AS461" t="s">
        <v>66</v>
      </c>
    </row>
    <row r="462" spans="1:45" ht="16" x14ac:dyDescent="0.2">
      <c r="A462">
        <v>3335</v>
      </c>
      <c r="B462">
        <v>3335</v>
      </c>
      <c r="C462" s="2">
        <v>45524</v>
      </c>
      <c r="D462" t="s">
        <v>1761</v>
      </c>
      <c r="E462" t="s">
        <v>3904</v>
      </c>
      <c r="F462" s="3">
        <v>21.7</v>
      </c>
      <c r="G462" t="s">
        <v>47</v>
      </c>
      <c r="H462" s="3">
        <v>0</v>
      </c>
      <c r="I462" t="s">
        <v>48</v>
      </c>
      <c r="J462">
        <v>2720</v>
      </c>
      <c r="K462" t="s">
        <v>49</v>
      </c>
      <c r="L462" t="s">
        <v>50</v>
      </c>
      <c r="M462" t="s">
        <v>51</v>
      </c>
      <c r="N462">
        <v>942</v>
      </c>
      <c r="O462" t="s">
        <v>52</v>
      </c>
      <c r="P462" t="s">
        <v>53</v>
      </c>
      <c r="T462" t="s">
        <v>3722</v>
      </c>
      <c r="U462" t="s">
        <v>4187</v>
      </c>
      <c r="V462" t="s">
        <v>2815</v>
      </c>
      <c r="W462" t="s">
        <v>56</v>
      </c>
      <c r="X462" t="s">
        <v>4188</v>
      </c>
      <c r="Y462" t="s">
        <v>2036</v>
      </c>
      <c r="Z462" s="3">
        <v>19</v>
      </c>
      <c r="AA462" t="s">
        <v>4189</v>
      </c>
      <c r="AB462" t="s">
        <v>4190</v>
      </c>
      <c r="AC462" t="s">
        <v>61</v>
      </c>
      <c r="AD462" t="s">
        <v>61</v>
      </c>
      <c r="AE462" t="s">
        <v>4191</v>
      </c>
      <c r="AF462" t="s">
        <v>63</v>
      </c>
      <c r="AH462">
        <v>0</v>
      </c>
      <c r="AI462" s="2">
        <v>45524</v>
      </c>
      <c r="AJ462" t="s">
        <v>64</v>
      </c>
      <c r="AK462" t="s">
        <v>64</v>
      </c>
      <c r="AL462" t="s">
        <v>4192</v>
      </c>
      <c r="AM462" t="s">
        <v>4187</v>
      </c>
      <c r="AN462" s="3">
        <v>21.7</v>
      </c>
      <c r="AO462" t="s">
        <v>4190</v>
      </c>
      <c r="AP462" t="s">
        <v>64</v>
      </c>
      <c r="AQ462" t="s">
        <v>4191</v>
      </c>
      <c r="AR462">
        <v>1320</v>
      </c>
      <c r="AS462" t="s">
        <v>66</v>
      </c>
    </row>
    <row r="463" spans="1:45" ht="16" x14ac:dyDescent="0.2">
      <c r="A463">
        <v>3336</v>
      </c>
      <c r="B463">
        <v>3336</v>
      </c>
      <c r="C463" s="2">
        <v>45524</v>
      </c>
      <c r="D463" t="s">
        <v>1748</v>
      </c>
      <c r="E463" t="s">
        <v>3911</v>
      </c>
      <c r="F463" s="3">
        <v>0.38</v>
      </c>
      <c r="G463" t="s">
        <v>47</v>
      </c>
      <c r="H463" s="3">
        <v>0</v>
      </c>
      <c r="I463" t="s">
        <v>48</v>
      </c>
      <c r="J463">
        <v>2705</v>
      </c>
      <c r="K463" t="s">
        <v>49</v>
      </c>
      <c r="L463" t="s">
        <v>50</v>
      </c>
      <c r="M463" t="s">
        <v>51</v>
      </c>
      <c r="N463">
        <v>942</v>
      </c>
      <c r="O463" t="s">
        <v>52</v>
      </c>
      <c r="P463" t="s">
        <v>53</v>
      </c>
      <c r="T463" t="s">
        <v>3722</v>
      </c>
      <c r="U463" t="s">
        <v>4187</v>
      </c>
      <c r="V463" t="s">
        <v>2815</v>
      </c>
      <c r="W463" t="s">
        <v>56</v>
      </c>
      <c r="X463" t="s">
        <v>4188</v>
      </c>
      <c r="Y463" t="s">
        <v>2036</v>
      </c>
      <c r="Z463" s="3">
        <v>19</v>
      </c>
      <c r="AA463" t="s">
        <v>4189</v>
      </c>
      <c r="AB463" t="s">
        <v>4190</v>
      </c>
      <c r="AC463" t="s">
        <v>61</v>
      </c>
      <c r="AD463" t="s">
        <v>61</v>
      </c>
      <c r="AE463" t="s">
        <v>4191</v>
      </c>
      <c r="AF463" t="s">
        <v>63</v>
      </c>
      <c r="AH463">
        <v>0</v>
      </c>
      <c r="AI463" s="2">
        <v>45524</v>
      </c>
      <c r="AJ463" t="s">
        <v>64</v>
      </c>
      <c r="AK463" t="s">
        <v>64</v>
      </c>
      <c r="AL463" t="s">
        <v>4192</v>
      </c>
      <c r="AM463" t="s">
        <v>4187</v>
      </c>
      <c r="AN463" s="3">
        <v>21.7</v>
      </c>
      <c r="AO463" t="s">
        <v>4190</v>
      </c>
      <c r="AP463" t="s">
        <v>64</v>
      </c>
      <c r="AQ463" t="s">
        <v>4191</v>
      </c>
      <c r="AR463">
        <v>1320</v>
      </c>
      <c r="AS463" t="s">
        <v>66</v>
      </c>
    </row>
    <row r="464" spans="1:45" ht="16" x14ac:dyDescent="0.2">
      <c r="A464">
        <v>3324</v>
      </c>
      <c r="B464">
        <v>3324</v>
      </c>
      <c r="C464" s="2">
        <v>45526</v>
      </c>
      <c r="D464" t="s">
        <v>1761</v>
      </c>
      <c r="E464" t="s">
        <v>4111</v>
      </c>
      <c r="F464" s="3">
        <v>4.99</v>
      </c>
      <c r="G464" t="s">
        <v>47</v>
      </c>
      <c r="H464" s="3">
        <v>0</v>
      </c>
      <c r="I464" t="s">
        <v>48</v>
      </c>
      <c r="J464">
        <v>2720</v>
      </c>
      <c r="K464" t="s">
        <v>49</v>
      </c>
      <c r="L464" t="s">
        <v>50</v>
      </c>
      <c r="M464" t="s">
        <v>51</v>
      </c>
      <c r="N464">
        <v>942</v>
      </c>
      <c r="O464" t="s">
        <v>52</v>
      </c>
      <c r="P464" t="s">
        <v>53</v>
      </c>
      <c r="T464" t="s">
        <v>1043</v>
      </c>
      <c r="U464" t="s">
        <v>4193</v>
      </c>
      <c r="V464" t="s">
        <v>3017</v>
      </c>
      <c r="W464" t="s">
        <v>56</v>
      </c>
      <c r="X464" t="s">
        <v>4194</v>
      </c>
      <c r="Y464" t="s">
        <v>953</v>
      </c>
      <c r="Z464" s="3">
        <v>19</v>
      </c>
      <c r="AA464" t="s">
        <v>1046</v>
      </c>
      <c r="AB464" t="s">
        <v>4195</v>
      </c>
      <c r="AC464" t="s">
        <v>61</v>
      </c>
      <c r="AD464" t="s">
        <v>61</v>
      </c>
      <c r="AE464" t="s">
        <v>4196</v>
      </c>
      <c r="AF464" t="s">
        <v>63</v>
      </c>
      <c r="AH464">
        <v>0</v>
      </c>
      <c r="AI464" s="2">
        <v>45526</v>
      </c>
      <c r="AJ464" t="s">
        <v>64</v>
      </c>
      <c r="AK464" t="s">
        <v>64</v>
      </c>
      <c r="AL464" t="s">
        <v>4197</v>
      </c>
      <c r="AM464" t="s">
        <v>4193</v>
      </c>
      <c r="AN464" s="3">
        <v>4.99</v>
      </c>
      <c r="AO464" t="s">
        <v>4195</v>
      </c>
      <c r="AP464" t="s">
        <v>64</v>
      </c>
      <c r="AQ464" t="s">
        <v>4196</v>
      </c>
      <c r="AR464">
        <v>1321</v>
      </c>
      <c r="AS464" t="s">
        <v>66</v>
      </c>
    </row>
    <row r="465" spans="1:45" ht="16" x14ac:dyDescent="0.2">
      <c r="A465">
        <v>3253</v>
      </c>
      <c r="B465">
        <v>3253</v>
      </c>
      <c r="C465" s="2">
        <v>45527.083333333343</v>
      </c>
      <c r="D465" t="s">
        <v>1814</v>
      </c>
      <c r="E465" t="s">
        <v>2248</v>
      </c>
      <c r="F465" s="3">
        <v>21.61</v>
      </c>
      <c r="G465" t="s">
        <v>47</v>
      </c>
      <c r="H465" s="3">
        <v>0</v>
      </c>
      <c r="I465" t="s">
        <v>48</v>
      </c>
      <c r="J465">
        <v>2710</v>
      </c>
      <c r="K465" t="s">
        <v>49</v>
      </c>
      <c r="L465" t="s">
        <v>50</v>
      </c>
      <c r="M465" t="s">
        <v>51</v>
      </c>
      <c r="N465">
        <v>940</v>
      </c>
      <c r="O465" t="s">
        <v>52</v>
      </c>
      <c r="P465" t="s">
        <v>53</v>
      </c>
      <c r="T465" t="s">
        <v>4198</v>
      </c>
      <c r="U465" t="s">
        <v>4199</v>
      </c>
      <c r="V465" t="s">
        <v>2800</v>
      </c>
      <c r="W465" t="s">
        <v>56</v>
      </c>
      <c r="X465" t="s">
        <v>4200</v>
      </c>
      <c r="Y465" t="s">
        <v>2061</v>
      </c>
      <c r="Z465" s="3">
        <v>19</v>
      </c>
      <c r="AA465" t="s">
        <v>4201</v>
      </c>
      <c r="AB465" t="s">
        <v>4202</v>
      </c>
      <c r="AC465" t="s">
        <v>61</v>
      </c>
      <c r="AD465" t="s">
        <v>61</v>
      </c>
      <c r="AE465" t="s">
        <v>4203</v>
      </c>
      <c r="AF465" t="s">
        <v>63</v>
      </c>
      <c r="AH465">
        <v>0</v>
      </c>
      <c r="AI465" s="2">
        <v>45527</v>
      </c>
      <c r="AJ465" t="s">
        <v>64</v>
      </c>
      <c r="AK465" t="s">
        <v>64</v>
      </c>
      <c r="AL465" t="s">
        <v>4204</v>
      </c>
      <c r="AM465" t="s">
        <v>4199</v>
      </c>
      <c r="AN465" s="3">
        <v>21.61</v>
      </c>
      <c r="AO465" t="s">
        <v>4202</v>
      </c>
      <c r="AP465" t="s">
        <v>64</v>
      </c>
      <c r="AQ465" t="s">
        <v>4203</v>
      </c>
      <c r="AR465">
        <v>1313</v>
      </c>
      <c r="AS465" t="s">
        <v>66</v>
      </c>
    </row>
    <row r="466" spans="1:45" ht="16" x14ac:dyDescent="0.2">
      <c r="A466">
        <v>3254</v>
      </c>
      <c r="B466">
        <v>3254</v>
      </c>
      <c r="C466" s="2">
        <v>45527.083333333343</v>
      </c>
      <c r="D466" t="s">
        <v>1814</v>
      </c>
      <c r="E466" t="s">
        <v>68</v>
      </c>
      <c r="F466" s="3">
        <v>5.39</v>
      </c>
      <c r="G466" t="s">
        <v>47</v>
      </c>
      <c r="H466" s="3">
        <v>0</v>
      </c>
      <c r="I466" t="s">
        <v>48</v>
      </c>
      <c r="J466">
        <v>2710</v>
      </c>
      <c r="K466" t="s">
        <v>49</v>
      </c>
      <c r="L466" t="s">
        <v>50</v>
      </c>
      <c r="M466" t="s">
        <v>51</v>
      </c>
      <c r="N466">
        <v>940</v>
      </c>
      <c r="O466" t="s">
        <v>52</v>
      </c>
      <c r="P466" t="s">
        <v>53</v>
      </c>
      <c r="T466" t="s">
        <v>4205</v>
      </c>
      <c r="U466" t="s">
        <v>4206</v>
      </c>
      <c r="V466" t="s">
        <v>2802</v>
      </c>
      <c r="W466" t="s">
        <v>56</v>
      </c>
      <c r="X466" t="s">
        <v>4207</v>
      </c>
      <c r="Y466" t="s">
        <v>72</v>
      </c>
      <c r="Z466" s="3">
        <v>19</v>
      </c>
      <c r="AA466" t="s">
        <v>4208</v>
      </c>
      <c r="AB466" t="s">
        <v>4209</v>
      </c>
      <c r="AC466" t="s">
        <v>61</v>
      </c>
      <c r="AD466" t="s">
        <v>61</v>
      </c>
      <c r="AE466" t="s">
        <v>4210</v>
      </c>
      <c r="AF466" t="s">
        <v>63</v>
      </c>
      <c r="AH466">
        <v>0</v>
      </c>
      <c r="AI466" s="2">
        <v>45527</v>
      </c>
      <c r="AJ466" t="s">
        <v>64</v>
      </c>
      <c r="AK466" t="s">
        <v>64</v>
      </c>
      <c r="AL466" t="s">
        <v>4211</v>
      </c>
      <c r="AM466" t="s">
        <v>4206</v>
      </c>
      <c r="AN466" s="3">
        <v>5.39</v>
      </c>
      <c r="AO466" t="s">
        <v>4209</v>
      </c>
      <c r="AP466" t="s">
        <v>64</v>
      </c>
      <c r="AQ466" t="s">
        <v>4210</v>
      </c>
      <c r="AR466">
        <v>1314</v>
      </c>
      <c r="AS466" t="s">
        <v>66</v>
      </c>
    </row>
    <row r="467" spans="1:45" ht="16" x14ac:dyDescent="0.2">
      <c r="A467">
        <v>3535</v>
      </c>
      <c r="B467">
        <v>3535</v>
      </c>
      <c r="C467" s="2">
        <v>45530.718344907407</v>
      </c>
      <c r="D467" t="s">
        <v>1814</v>
      </c>
      <c r="E467" t="s">
        <v>4221</v>
      </c>
      <c r="F467" s="3">
        <v>93.81</v>
      </c>
      <c r="G467" t="s">
        <v>47</v>
      </c>
      <c r="H467" s="3">
        <v>0</v>
      </c>
      <c r="I467" t="s">
        <v>48</v>
      </c>
      <c r="J467">
        <v>2710</v>
      </c>
      <c r="K467" t="s">
        <v>49</v>
      </c>
      <c r="L467" t="s">
        <v>50</v>
      </c>
      <c r="M467" t="s">
        <v>51</v>
      </c>
      <c r="N467">
        <v>941</v>
      </c>
      <c r="O467" t="s">
        <v>52</v>
      </c>
      <c r="P467" t="s">
        <v>53</v>
      </c>
      <c r="T467" t="s">
        <v>2803</v>
      </c>
      <c r="U467" t="s">
        <v>4222</v>
      </c>
      <c r="V467" t="s">
        <v>2812</v>
      </c>
      <c r="W467" t="s">
        <v>56</v>
      </c>
      <c r="X467" t="s">
        <v>4223</v>
      </c>
      <c r="Y467" t="s">
        <v>1103</v>
      </c>
      <c r="Z467" s="3">
        <v>0</v>
      </c>
      <c r="AA467" t="s">
        <v>4212</v>
      </c>
      <c r="AB467" t="s">
        <v>4224</v>
      </c>
      <c r="AC467" t="s">
        <v>61</v>
      </c>
      <c r="AD467" t="s">
        <v>61</v>
      </c>
      <c r="AE467" t="s">
        <v>4225</v>
      </c>
      <c r="AF467" t="s">
        <v>63</v>
      </c>
      <c r="AH467">
        <v>0</v>
      </c>
      <c r="AI467" s="2">
        <v>45530</v>
      </c>
      <c r="AJ467" t="s">
        <v>64</v>
      </c>
      <c r="AK467" t="s">
        <v>64</v>
      </c>
      <c r="AL467" t="s">
        <v>4226</v>
      </c>
      <c r="AM467" t="s">
        <v>4222</v>
      </c>
      <c r="AN467" s="3">
        <v>93.81</v>
      </c>
      <c r="AO467" t="s">
        <v>4224</v>
      </c>
      <c r="AP467" t="s">
        <v>64</v>
      </c>
      <c r="AQ467" t="s">
        <v>4225</v>
      </c>
      <c r="AR467">
        <v>1318</v>
      </c>
      <c r="AS467" t="s">
        <v>66</v>
      </c>
    </row>
    <row r="468" spans="1:45" ht="16" x14ac:dyDescent="0.2">
      <c r="A468">
        <v>3514</v>
      </c>
      <c r="B468">
        <v>3514</v>
      </c>
      <c r="C468" s="2">
        <v>45531.083333333343</v>
      </c>
      <c r="D468" t="s">
        <v>1748</v>
      </c>
      <c r="E468" t="s">
        <v>4230</v>
      </c>
      <c r="F468" s="3">
        <v>14</v>
      </c>
      <c r="G468" t="s">
        <v>47</v>
      </c>
      <c r="H468" s="3">
        <v>0</v>
      </c>
      <c r="I468" t="s">
        <v>48</v>
      </c>
      <c r="J468">
        <v>2705</v>
      </c>
      <c r="K468" t="s">
        <v>49</v>
      </c>
      <c r="L468" t="s">
        <v>50</v>
      </c>
      <c r="M468" t="s">
        <v>51</v>
      </c>
      <c r="N468">
        <v>940</v>
      </c>
      <c r="O468" t="s">
        <v>52</v>
      </c>
      <c r="P468" t="s">
        <v>53</v>
      </c>
      <c r="T468" t="s">
        <v>4231</v>
      </c>
      <c r="U468" t="s">
        <v>4232</v>
      </c>
      <c r="V468" t="s">
        <v>2810</v>
      </c>
      <c r="W468" t="s">
        <v>56</v>
      </c>
      <c r="X468" t="s">
        <v>3670</v>
      </c>
      <c r="Y468" t="s">
        <v>4233</v>
      </c>
      <c r="Z468" s="3">
        <v>0</v>
      </c>
      <c r="AA468" t="s">
        <v>4234</v>
      </c>
      <c r="AB468" t="s">
        <v>4177</v>
      </c>
      <c r="AC468" t="s">
        <v>61</v>
      </c>
      <c r="AD468" t="s">
        <v>61</v>
      </c>
      <c r="AE468" t="s">
        <v>4235</v>
      </c>
      <c r="AF468" t="s">
        <v>63</v>
      </c>
      <c r="AH468">
        <v>0</v>
      </c>
      <c r="AI468" s="2">
        <v>45531</v>
      </c>
      <c r="AJ468" t="s">
        <v>64</v>
      </c>
      <c r="AK468" t="s">
        <v>64</v>
      </c>
      <c r="AL468" t="s">
        <v>4236</v>
      </c>
      <c r="AM468" t="s">
        <v>4232</v>
      </c>
      <c r="AN468" s="3">
        <v>232.89</v>
      </c>
      <c r="AO468" t="s">
        <v>4177</v>
      </c>
      <c r="AP468" t="s">
        <v>64</v>
      </c>
      <c r="AQ468" t="s">
        <v>4235</v>
      </c>
      <c r="AR468">
        <v>1322</v>
      </c>
      <c r="AS468" t="s">
        <v>66</v>
      </c>
    </row>
    <row r="469" spans="1:45" ht="16" x14ac:dyDescent="0.2">
      <c r="A469">
        <v>3515</v>
      </c>
      <c r="B469">
        <v>3515</v>
      </c>
      <c r="C469" s="2">
        <v>45531.083333333343</v>
      </c>
      <c r="D469" t="s">
        <v>1761</v>
      </c>
      <c r="E469" t="s">
        <v>4237</v>
      </c>
      <c r="F469" s="3">
        <v>232.89</v>
      </c>
      <c r="G469" t="s">
        <v>47</v>
      </c>
      <c r="H469" s="3">
        <v>0</v>
      </c>
      <c r="I469" t="s">
        <v>48</v>
      </c>
      <c r="J469">
        <v>2722</v>
      </c>
      <c r="K469" t="s">
        <v>49</v>
      </c>
      <c r="L469" t="s">
        <v>50</v>
      </c>
      <c r="M469" t="s">
        <v>51</v>
      </c>
      <c r="N469">
        <v>940</v>
      </c>
      <c r="O469" t="s">
        <v>52</v>
      </c>
      <c r="P469" t="s">
        <v>53</v>
      </c>
      <c r="T469" t="s">
        <v>4231</v>
      </c>
      <c r="U469" t="s">
        <v>4232</v>
      </c>
      <c r="V469" t="s">
        <v>2810</v>
      </c>
      <c r="W469" t="s">
        <v>56</v>
      </c>
      <c r="X469" t="s">
        <v>3670</v>
      </c>
      <c r="Y469" t="s">
        <v>4233</v>
      </c>
      <c r="Z469" s="3">
        <v>0</v>
      </c>
      <c r="AA469" t="s">
        <v>4234</v>
      </c>
      <c r="AB469" t="s">
        <v>4177</v>
      </c>
      <c r="AC469" t="s">
        <v>61</v>
      </c>
      <c r="AD469" t="s">
        <v>61</v>
      </c>
      <c r="AE469" t="s">
        <v>4235</v>
      </c>
      <c r="AF469" t="s">
        <v>63</v>
      </c>
      <c r="AH469">
        <v>0</v>
      </c>
      <c r="AI469" s="2">
        <v>45531</v>
      </c>
      <c r="AJ469" t="s">
        <v>64</v>
      </c>
      <c r="AK469" t="s">
        <v>64</v>
      </c>
      <c r="AL469" t="s">
        <v>4236</v>
      </c>
      <c r="AM469" t="s">
        <v>4232</v>
      </c>
      <c r="AN469" s="3">
        <v>232.89</v>
      </c>
      <c r="AO469" t="s">
        <v>4177</v>
      </c>
      <c r="AP469" t="s">
        <v>64</v>
      </c>
      <c r="AQ469" t="s">
        <v>4235</v>
      </c>
      <c r="AR469">
        <v>1322</v>
      </c>
      <c r="AS469" t="s">
        <v>66</v>
      </c>
    </row>
    <row r="470" spans="1:45" ht="16" x14ac:dyDescent="0.2">
      <c r="A470">
        <v>3341</v>
      </c>
      <c r="B470">
        <v>3341</v>
      </c>
      <c r="C470" s="2">
        <v>45534.083333333343</v>
      </c>
      <c r="D470" t="s">
        <v>1748</v>
      </c>
      <c r="E470" t="s">
        <v>2507</v>
      </c>
      <c r="F470" s="3">
        <v>22.17</v>
      </c>
      <c r="G470" t="s">
        <v>47</v>
      </c>
      <c r="H470" s="3">
        <v>0</v>
      </c>
      <c r="I470" t="s">
        <v>48</v>
      </c>
      <c r="J470">
        <v>2702</v>
      </c>
      <c r="K470" t="s">
        <v>49</v>
      </c>
      <c r="L470" t="s">
        <v>50</v>
      </c>
      <c r="M470" t="s">
        <v>51</v>
      </c>
      <c r="N470">
        <v>940</v>
      </c>
      <c r="O470" t="s">
        <v>52</v>
      </c>
      <c r="P470" t="s">
        <v>53</v>
      </c>
      <c r="T470" t="s">
        <v>3485</v>
      </c>
      <c r="U470" t="s">
        <v>4244</v>
      </c>
      <c r="V470" t="s">
        <v>2842</v>
      </c>
      <c r="W470" t="s">
        <v>56</v>
      </c>
      <c r="X470" t="s">
        <v>4245</v>
      </c>
      <c r="Y470" t="s">
        <v>2726</v>
      </c>
      <c r="Z470" s="3">
        <v>19</v>
      </c>
      <c r="AA470" t="s">
        <v>3488</v>
      </c>
      <c r="AB470" t="s">
        <v>4246</v>
      </c>
      <c r="AC470" t="s">
        <v>61</v>
      </c>
      <c r="AD470" t="s">
        <v>61</v>
      </c>
      <c r="AE470" t="s">
        <v>4247</v>
      </c>
      <c r="AF470" t="s">
        <v>63</v>
      </c>
      <c r="AH470">
        <v>0</v>
      </c>
      <c r="AI470" s="2">
        <v>45534</v>
      </c>
      <c r="AJ470" t="s">
        <v>64</v>
      </c>
      <c r="AK470" t="s">
        <v>64</v>
      </c>
      <c r="AL470" t="s">
        <v>4248</v>
      </c>
      <c r="AM470" t="s">
        <v>4244</v>
      </c>
      <c r="AN470" s="3">
        <v>22.17</v>
      </c>
      <c r="AO470" t="s">
        <v>4246</v>
      </c>
      <c r="AP470" t="s">
        <v>64</v>
      </c>
      <c r="AQ470" t="s">
        <v>4247</v>
      </c>
      <c r="AR470">
        <v>1326</v>
      </c>
      <c r="AS470" t="s">
        <v>66</v>
      </c>
    </row>
    <row r="471" spans="1:45" ht="16" x14ac:dyDescent="0.2">
      <c r="A471">
        <v>3411</v>
      </c>
      <c r="B471">
        <v>3411</v>
      </c>
      <c r="C471" s="2">
        <v>45534.083333333343</v>
      </c>
      <c r="D471" t="s">
        <v>1748</v>
      </c>
      <c r="E471" t="s">
        <v>4249</v>
      </c>
      <c r="F471" s="3">
        <v>6.32</v>
      </c>
      <c r="G471" t="s">
        <v>47</v>
      </c>
      <c r="H471" s="3">
        <v>0</v>
      </c>
      <c r="I471" t="s">
        <v>48</v>
      </c>
      <c r="J471">
        <v>2705</v>
      </c>
      <c r="K471" t="s">
        <v>49</v>
      </c>
      <c r="L471" t="s">
        <v>50</v>
      </c>
      <c r="M471" t="s">
        <v>51</v>
      </c>
      <c r="N471">
        <v>940</v>
      </c>
      <c r="O471" t="s">
        <v>52</v>
      </c>
      <c r="P471" t="s">
        <v>53</v>
      </c>
      <c r="T471" t="s">
        <v>4250</v>
      </c>
      <c r="U471" t="s">
        <v>4251</v>
      </c>
      <c r="Z471" s="3"/>
      <c r="AF471" t="s">
        <v>63</v>
      </c>
      <c r="AH471">
        <v>0</v>
      </c>
      <c r="AI471" s="2">
        <v>45534</v>
      </c>
      <c r="AJ471" t="s">
        <v>64</v>
      </c>
      <c r="AK471" t="s">
        <v>64</v>
      </c>
      <c r="AL471" t="s">
        <v>4252</v>
      </c>
      <c r="AM471" t="s">
        <v>4251</v>
      </c>
      <c r="AN471" s="3"/>
      <c r="AP471" t="s">
        <v>64</v>
      </c>
      <c r="AR471">
        <v>1327</v>
      </c>
      <c r="AS471" t="s">
        <v>66</v>
      </c>
    </row>
    <row r="472" spans="1:45" ht="16" x14ac:dyDescent="0.2">
      <c r="A472">
        <v>3269</v>
      </c>
      <c r="B472">
        <v>3269</v>
      </c>
      <c r="C472" s="2">
        <v>45535</v>
      </c>
      <c r="D472" t="s">
        <v>1934</v>
      </c>
      <c r="E472" t="s">
        <v>206</v>
      </c>
      <c r="F472" s="3">
        <v>3110.01</v>
      </c>
      <c r="G472" t="s">
        <v>47</v>
      </c>
      <c r="H472" s="3">
        <v>0</v>
      </c>
      <c r="I472" t="s">
        <v>104</v>
      </c>
      <c r="J472">
        <v>2551</v>
      </c>
      <c r="K472" t="s">
        <v>49</v>
      </c>
      <c r="L472" t="s">
        <v>50</v>
      </c>
      <c r="M472" t="s">
        <v>51</v>
      </c>
      <c r="N472">
        <v>1730</v>
      </c>
      <c r="O472" t="s">
        <v>52</v>
      </c>
      <c r="P472" t="s">
        <v>203</v>
      </c>
      <c r="T472" t="s">
        <v>64</v>
      </c>
      <c r="Z472" s="3"/>
      <c r="AF472" t="s">
        <v>63</v>
      </c>
      <c r="AH472">
        <v>0</v>
      </c>
      <c r="AI472" s="2">
        <v>45535</v>
      </c>
      <c r="AJ472" t="s">
        <v>64</v>
      </c>
      <c r="AK472" t="s">
        <v>64</v>
      </c>
      <c r="AL472" t="s">
        <v>64</v>
      </c>
      <c r="AN472" s="3"/>
      <c r="AP472" t="s">
        <v>64</v>
      </c>
      <c r="AR472" t="s">
        <v>64</v>
      </c>
      <c r="AS472" t="s">
        <v>66</v>
      </c>
    </row>
    <row r="473" spans="1:45" ht="16" x14ac:dyDescent="0.2">
      <c r="A473">
        <v>3270</v>
      </c>
      <c r="B473">
        <v>3270</v>
      </c>
      <c r="C473" s="2">
        <v>45535</v>
      </c>
      <c r="D473" t="s">
        <v>1935</v>
      </c>
      <c r="E473" t="s">
        <v>206</v>
      </c>
      <c r="F473" s="3">
        <v>2382.81</v>
      </c>
      <c r="G473" t="s">
        <v>47</v>
      </c>
      <c r="H473" s="3">
        <v>0</v>
      </c>
      <c r="I473" t="s">
        <v>104</v>
      </c>
      <c r="J473">
        <v>2551</v>
      </c>
      <c r="K473" t="s">
        <v>49</v>
      </c>
      <c r="L473" t="s">
        <v>50</v>
      </c>
      <c r="M473" t="s">
        <v>51</v>
      </c>
      <c r="N473">
        <v>1730</v>
      </c>
      <c r="O473" t="s">
        <v>52</v>
      </c>
      <c r="P473" t="s">
        <v>203</v>
      </c>
      <c r="T473" t="s">
        <v>64</v>
      </c>
      <c r="Z473" s="3"/>
      <c r="AF473" t="s">
        <v>63</v>
      </c>
      <c r="AH473">
        <v>0</v>
      </c>
      <c r="AI473" s="2">
        <v>45535</v>
      </c>
      <c r="AJ473" t="s">
        <v>64</v>
      </c>
      <c r="AK473" t="s">
        <v>64</v>
      </c>
      <c r="AL473" t="s">
        <v>64</v>
      </c>
      <c r="AN473" s="3"/>
      <c r="AP473" t="s">
        <v>64</v>
      </c>
      <c r="AR473" t="s">
        <v>64</v>
      </c>
      <c r="AS473" t="s">
        <v>66</v>
      </c>
    </row>
    <row r="474" spans="1:45" ht="16" x14ac:dyDescent="0.2">
      <c r="A474">
        <v>3644</v>
      </c>
      <c r="B474">
        <v>3644</v>
      </c>
      <c r="C474" s="2">
        <v>45535</v>
      </c>
      <c r="D474" t="s">
        <v>1934</v>
      </c>
      <c r="E474" t="s">
        <v>204</v>
      </c>
      <c r="F474" s="3">
        <v>712.19</v>
      </c>
      <c r="G474" t="s">
        <v>47</v>
      </c>
      <c r="H474" s="3">
        <v>0</v>
      </c>
      <c r="I474" t="s">
        <v>104</v>
      </c>
      <c r="J474">
        <v>2555</v>
      </c>
      <c r="K474" t="s">
        <v>49</v>
      </c>
      <c r="L474" t="s">
        <v>50</v>
      </c>
      <c r="M474" t="s">
        <v>51</v>
      </c>
      <c r="N474">
        <v>1730</v>
      </c>
      <c r="O474" t="s">
        <v>52</v>
      </c>
      <c r="P474" t="s">
        <v>203</v>
      </c>
      <c r="T474" t="s">
        <v>64</v>
      </c>
      <c r="Z474" s="3"/>
      <c r="AF474" t="s">
        <v>63</v>
      </c>
      <c r="AH474">
        <v>0</v>
      </c>
      <c r="AI474" s="2">
        <v>45535</v>
      </c>
      <c r="AJ474" t="s">
        <v>64</v>
      </c>
      <c r="AK474" t="s">
        <v>64</v>
      </c>
      <c r="AL474" t="s">
        <v>64</v>
      </c>
      <c r="AN474" s="3"/>
      <c r="AP474" t="s">
        <v>64</v>
      </c>
      <c r="AR474" t="s">
        <v>64</v>
      </c>
      <c r="AS474" t="s">
        <v>66</v>
      </c>
    </row>
    <row r="475" spans="1:45" ht="16" x14ac:dyDescent="0.2">
      <c r="A475">
        <v>3647</v>
      </c>
      <c r="B475">
        <v>3647</v>
      </c>
      <c r="C475" s="2">
        <v>45535</v>
      </c>
      <c r="D475" t="s">
        <v>1936</v>
      </c>
      <c r="E475" t="s">
        <v>206</v>
      </c>
      <c r="F475" s="3">
        <v>3290.09</v>
      </c>
      <c r="G475" t="s">
        <v>47</v>
      </c>
      <c r="H475" s="3">
        <v>0</v>
      </c>
      <c r="I475" t="s">
        <v>104</v>
      </c>
      <c r="J475">
        <v>2551</v>
      </c>
      <c r="K475" t="s">
        <v>49</v>
      </c>
      <c r="L475" t="s">
        <v>50</v>
      </c>
      <c r="M475" t="s">
        <v>51</v>
      </c>
      <c r="N475">
        <v>1730</v>
      </c>
      <c r="O475" t="s">
        <v>52</v>
      </c>
      <c r="P475" t="s">
        <v>203</v>
      </c>
      <c r="T475" t="s">
        <v>64</v>
      </c>
      <c r="Z475" s="3"/>
      <c r="AF475" t="s">
        <v>63</v>
      </c>
      <c r="AH475">
        <v>0</v>
      </c>
      <c r="AI475" s="2">
        <v>45535</v>
      </c>
      <c r="AJ475" t="s">
        <v>64</v>
      </c>
      <c r="AK475" t="s">
        <v>64</v>
      </c>
      <c r="AL475" t="s">
        <v>64</v>
      </c>
      <c r="AN475" s="3"/>
      <c r="AP475" t="s">
        <v>64</v>
      </c>
      <c r="AR475" t="s">
        <v>64</v>
      </c>
      <c r="AS475" t="s">
        <v>66</v>
      </c>
    </row>
    <row r="476" spans="1:45" ht="16" x14ac:dyDescent="0.2">
      <c r="A476">
        <v>3650</v>
      </c>
      <c r="B476">
        <v>3650</v>
      </c>
      <c r="C476" s="2">
        <v>45535</v>
      </c>
      <c r="D476" t="s">
        <v>1936</v>
      </c>
      <c r="E476" t="s">
        <v>204</v>
      </c>
      <c r="F476" s="3">
        <v>753.43</v>
      </c>
      <c r="G476" t="s">
        <v>47</v>
      </c>
      <c r="H476" s="3">
        <v>0</v>
      </c>
      <c r="I476" t="s">
        <v>104</v>
      </c>
      <c r="J476">
        <v>2555</v>
      </c>
      <c r="K476" t="s">
        <v>49</v>
      </c>
      <c r="L476" t="s">
        <v>50</v>
      </c>
      <c r="M476" t="s">
        <v>51</v>
      </c>
      <c r="N476">
        <v>1730</v>
      </c>
      <c r="O476" t="s">
        <v>52</v>
      </c>
      <c r="P476" t="s">
        <v>203</v>
      </c>
      <c r="T476" t="s">
        <v>64</v>
      </c>
      <c r="Z476" s="3"/>
      <c r="AF476" t="s">
        <v>63</v>
      </c>
      <c r="AH476">
        <v>0</v>
      </c>
      <c r="AI476" s="2">
        <v>45535</v>
      </c>
      <c r="AJ476" t="s">
        <v>64</v>
      </c>
      <c r="AK476" t="s">
        <v>64</v>
      </c>
      <c r="AL476" t="s">
        <v>64</v>
      </c>
      <c r="AN476" s="3"/>
      <c r="AP476" t="s">
        <v>64</v>
      </c>
      <c r="AR476" t="s">
        <v>64</v>
      </c>
      <c r="AS476" t="s">
        <v>66</v>
      </c>
    </row>
    <row r="477" spans="1:45" ht="16" x14ac:dyDescent="0.2">
      <c r="A477">
        <v>4204</v>
      </c>
      <c r="B477">
        <v>4204</v>
      </c>
      <c r="C477" s="2">
        <v>45535</v>
      </c>
      <c r="D477" t="s">
        <v>1935</v>
      </c>
      <c r="E477" t="s">
        <v>204</v>
      </c>
      <c r="F477" s="3">
        <v>554.26</v>
      </c>
      <c r="G477" t="s">
        <v>47</v>
      </c>
      <c r="H477" s="3">
        <v>0</v>
      </c>
      <c r="I477" t="s">
        <v>104</v>
      </c>
      <c r="J477">
        <v>2555</v>
      </c>
      <c r="K477" t="s">
        <v>49</v>
      </c>
      <c r="L477" t="s">
        <v>50</v>
      </c>
      <c r="M477" t="s">
        <v>51</v>
      </c>
      <c r="N477">
        <v>1730</v>
      </c>
      <c r="O477" t="s">
        <v>52</v>
      </c>
      <c r="P477" t="s">
        <v>203</v>
      </c>
      <c r="T477" t="s">
        <v>64</v>
      </c>
      <c r="Z477" s="3"/>
      <c r="AF477" t="s">
        <v>63</v>
      </c>
      <c r="AH477">
        <v>0</v>
      </c>
      <c r="AI477" s="2">
        <v>45535</v>
      </c>
      <c r="AJ477" t="s">
        <v>64</v>
      </c>
      <c r="AK477" t="s">
        <v>64</v>
      </c>
      <c r="AL477" t="s">
        <v>64</v>
      </c>
      <c r="AN477" s="3"/>
      <c r="AP477" t="s">
        <v>64</v>
      </c>
      <c r="AR477" t="s">
        <v>64</v>
      </c>
      <c r="AS477" t="s">
        <v>66</v>
      </c>
    </row>
    <row r="478" spans="1:45" ht="16" x14ac:dyDescent="0.2">
      <c r="A478">
        <v>3344</v>
      </c>
      <c r="B478">
        <v>3344</v>
      </c>
      <c r="C478" s="2">
        <v>45540.083333333343</v>
      </c>
      <c r="D478" t="s">
        <v>1748</v>
      </c>
      <c r="E478" t="s">
        <v>3659</v>
      </c>
      <c r="F478" s="3">
        <v>46.41</v>
      </c>
      <c r="G478" t="s">
        <v>47</v>
      </c>
      <c r="H478" s="3">
        <v>0</v>
      </c>
      <c r="I478" t="s">
        <v>48</v>
      </c>
      <c r="J478">
        <v>2663</v>
      </c>
      <c r="K478" t="s">
        <v>49</v>
      </c>
      <c r="L478" t="s">
        <v>50</v>
      </c>
      <c r="M478" t="s">
        <v>51</v>
      </c>
      <c r="N478">
        <v>940</v>
      </c>
      <c r="O478" t="s">
        <v>52</v>
      </c>
      <c r="P478" t="s">
        <v>53</v>
      </c>
      <c r="T478" t="s">
        <v>2516</v>
      </c>
      <c r="U478" t="s">
        <v>4253</v>
      </c>
      <c r="V478" t="s">
        <v>2818</v>
      </c>
      <c r="W478" t="s">
        <v>56</v>
      </c>
      <c r="X478" t="s">
        <v>4254</v>
      </c>
      <c r="Y478" t="s">
        <v>2375</v>
      </c>
      <c r="Z478" s="3">
        <v>19</v>
      </c>
      <c r="AA478" t="s">
        <v>2519</v>
      </c>
      <c r="AB478" t="s">
        <v>4255</v>
      </c>
      <c r="AC478" t="s">
        <v>61</v>
      </c>
      <c r="AD478" t="s">
        <v>61</v>
      </c>
      <c r="AE478" t="s">
        <v>4256</v>
      </c>
      <c r="AF478" t="s">
        <v>63</v>
      </c>
      <c r="AH478">
        <v>0</v>
      </c>
      <c r="AI478" s="2">
        <v>45540</v>
      </c>
      <c r="AJ478" t="s">
        <v>64</v>
      </c>
      <c r="AK478" t="s">
        <v>64</v>
      </c>
      <c r="AL478" t="s">
        <v>4257</v>
      </c>
      <c r="AM478" t="s">
        <v>4253</v>
      </c>
      <c r="AN478" s="3">
        <v>46.41</v>
      </c>
      <c r="AO478" t="s">
        <v>4255</v>
      </c>
      <c r="AP478" t="s">
        <v>64</v>
      </c>
      <c r="AQ478" t="s">
        <v>4256</v>
      </c>
      <c r="AR478">
        <v>1328</v>
      </c>
      <c r="AS478" t="s">
        <v>66</v>
      </c>
    </row>
    <row r="479" spans="1:45" ht="16" x14ac:dyDescent="0.2">
      <c r="A479">
        <v>3705</v>
      </c>
      <c r="B479">
        <v>3705</v>
      </c>
      <c r="C479" s="2">
        <v>45540.083333333343</v>
      </c>
      <c r="D479" t="s">
        <v>3050</v>
      </c>
      <c r="E479" t="s">
        <v>4174</v>
      </c>
      <c r="F479" s="3">
        <v>914.03</v>
      </c>
      <c r="G479" t="s">
        <v>47</v>
      </c>
      <c r="H479" s="3">
        <v>0</v>
      </c>
      <c r="I479" t="s">
        <v>48</v>
      </c>
      <c r="J479">
        <v>2722</v>
      </c>
      <c r="K479" t="s">
        <v>49</v>
      </c>
      <c r="L479" t="s">
        <v>50</v>
      </c>
      <c r="M479" t="s">
        <v>51</v>
      </c>
      <c r="N479">
        <v>940</v>
      </c>
      <c r="O479" t="s">
        <v>52</v>
      </c>
      <c r="P479" t="s">
        <v>53</v>
      </c>
      <c r="T479" t="s">
        <v>4258</v>
      </c>
      <c r="U479" t="s">
        <v>4259</v>
      </c>
      <c r="V479" t="s">
        <v>2840</v>
      </c>
      <c r="W479" t="s">
        <v>56</v>
      </c>
      <c r="X479" t="s">
        <v>4260</v>
      </c>
      <c r="Y479" t="s">
        <v>3455</v>
      </c>
      <c r="Z479" s="3">
        <v>0</v>
      </c>
      <c r="AA479" t="s">
        <v>4261</v>
      </c>
      <c r="AB479" t="s">
        <v>4262</v>
      </c>
      <c r="AC479" t="s">
        <v>61</v>
      </c>
      <c r="AD479" t="s">
        <v>61</v>
      </c>
      <c r="AE479" t="s">
        <v>4263</v>
      </c>
      <c r="AF479" t="s">
        <v>63</v>
      </c>
      <c r="AH479">
        <v>0</v>
      </c>
      <c r="AI479" s="2">
        <v>45540</v>
      </c>
      <c r="AJ479" t="s">
        <v>64</v>
      </c>
      <c r="AK479" t="s">
        <v>64</v>
      </c>
      <c r="AL479" t="s">
        <v>4264</v>
      </c>
      <c r="AM479" t="s">
        <v>4259</v>
      </c>
      <c r="AN479" s="3">
        <v>914.03</v>
      </c>
      <c r="AO479" t="s">
        <v>4262</v>
      </c>
      <c r="AP479" t="s">
        <v>64</v>
      </c>
      <c r="AQ479" t="s">
        <v>4263</v>
      </c>
      <c r="AR479">
        <v>1329</v>
      </c>
      <c r="AS479" t="s">
        <v>66</v>
      </c>
    </row>
    <row r="480" spans="1:45" ht="16" x14ac:dyDescent="0.2">
      <c r="A480">
        <v>3706</v>
      </c>
      <c r="B480">
        <v>3706</v>
      </c>
      <c r="C480" s="2">
        <v>45540.083333333343</v>
      </c>
      <c r="D480" t="s">
        <v>2220</v>
      </c>
      <c r="E480" t="s">
        <v>4049</v>
      </c>
      <c r="F480" s="3">
        <v>14</v>
      </c>
      <c r="G480" t="s">
        <v>47</v>
      </c>
      <c r="H480" s="3">
        <v>0</v>
      </c>
      <c r="I480" t="s">
        <v>48</v>
      </c>
      <c r="J480">
        <v>2705</v>
      </c>
      <c r="K480" t="s">
        <v>49</v>
      </c>
      <c r="L480" t="s">
        <v>50</v>
      </c>
      <c r="M480" t="s">
        <v>51</v>
      </c>
      <c r="N480">
        <v>940</v>
      </c>
      <c r="O480" t="s">
        <v>52</v>
      </c>
      <c r="P480" t="s">
        <v>53</v>
      </c>
      <c r="T480" t="s">
        <v>4258</v>
      </c>
      <c r="U480" t="s">
        <v>4259</v>
      </c>
      <c r="V480" t="s">
        <v>2840</v>
      </c>
      <c r="W480" t="s">
        <v>56</v>
      </c>
      <c r="X480" t="s">
        <v>4260</v>
      </c>
      <c r="Y480" t="s">
        <v>3455</v>
      </c>
      <c r="Z480" s="3">
        <v>0</v>
      </c>
      <c r="AA480" t="s">
        <v>4261</v>
      </c>
      <c r="AB480" t="s">
        <v>4262</v>
      </c>
      <c r="AC480" t="s">
        <v>61</v>
      </c>
      <c r="AD480" t="s">
        <v>61</v>
      </c>
      <c r="AE480" t="s">
        <v>4263</v>
      </c>
      <c r="AF480" t="s">
        <v>63</v>
      </c>
      <c r="AH480">
        <v>0</v>
      </c>
      <c r="AI480" s="2">
        <v>45540</v>
      </c>
      <c r="AJ480" t="s">
        <v>64</v>
      </c>
      <c r="AK480" t="s">
        <v>64</v>
      </c>
      <c r="AL480" t="s">
        <v>4264</v>
      </c>
      <c r="AM480" t="s">
        <v>4259</v>
      </c>
      <c r="AN480" s="3">
        <v>914.03</v>
      </c>
      <c r="AO480" t="s">
        <v>4262</v>
      </c>
      <c r="AP480" t="s">
        <v>64</v>
      </c>
      <c r="AQ480" t="s">
        <v>4263</v>
      </c>
      <c r="AR480">
        <v>1329</v>
      </c>
      <c r="AS480" t="s">
        <v>66</v>
      </c>
    </row>
    <row r="481" spans="1:45" ht="16" x14ac:dyDescent="0.2">
      <c r="A481">
        <v>3522</v>
      </c>
      <c r="B481">
        <v>3522</v>
      </c>
      <c r="C481" s="2">
        <v>45545</v>
      </c>
      <c r="D481" t="s">
        <v>1814</v>
      </c>
      <c r="E481" t="s">
        <v>4271</v>
      </c>
      <c r="F481" s="3">
        <v>92</v>
      </c>
      <c r="G481" t="s">
        <v>47</v>
      </c>
      <c r="H481" s="3">
        <v>0</v>
      </c>
      <c r="I481" t="s">
        <v>48</v>
      </c>
      <c r="J481">
        <v>2563</v>
      </c>
      <c r="K481" t="s">
        <v>49</v>
      </c>
      <c r="L481" t="s">
        <v>50</v>
      </c>
      <c r="M481" t="s">
        <v>51</v>
      </c>
      <c r="N481">
        <v>942</v>
      </c>
      <c r="O481" t="s">
        <v>52</v>
      </c>
      <c r="P481" t="s">
        <v>53</v>
      </c>
      <c r="T481" t="s">
        <v>4272</v>
      </c>
      <c r="U481" t="s">
        <v>4273</v>
      </c>
      <c r="V481" t="s">
        <v>3004</v>
      </c>
      <c r="W481" t="s">
        <v>56</v>
      </c>
      <c r="X481" t="s">
        <v>4274</v>
      </c>
      <c r="Y481" t="s">
        <v>4275</v>
      </c>
      <c r="Z481" s="3">
        <v>7</v>
      </c>
      <c r="AA481" t="s">
        <v>581</v>
      </c>
      <c r="AB481" t="s">
        <v>4276</v>
      </c>
      <c r="AC481" t="s">
        <v>61</v>
      </c>
      <c r="AD481" t="s">
        <v>61</v>
      </c>
      <c r="AE481" t="s">
        <v>4277</v>
      </c>
      <c r="AF481" t="s">
        <v>63</v>
      </c>
      <c r="AH481">
        <v>0</v>
      </c>
      <c r="AI481" s="2">
        <v>45545</v>
      </c>
      <c r="AJ481" t="s">
        <v>64</v>
      </c>
      <c r="AK481" t="s">
        <v>64</v>
      </c>
      <c r="AL481" t="s">
        <v>4278</v>
      </c>
      <c r="AM481" t="s">
        <v>4273</v>
      </c>
      <c r="AN481" s="3">
        <v>92</v>
      </c>
      <c r="AO481" t="s">
        <v>4276</v>
      </c>
      <c r="AP481" t="s">
        <v>64</v>
      </c>
      <c r="AQ481" t="s">
        <v>4277</v>
      </c>
      <c r="AR481">
        <v>1332</v>
      </c>
      <c r="AS481" t="s">
        <v>66</v>
      </c>
    </row>
    <row r="482" spans="1:45" ht="16" x14ac:dyDescent="0.2">
      <c r="A482">
        <v>3523</v>
      </c>
      <c r="B482">
        <v>3523</v>
      </c>
      <c r="C482" s="2">
        <v>45545</v>
      </c>
      <c r="D482" t="s">
        <v>1814</v>
      </c>
      <c r="E482" t="s">
        <v>4279</v>
      </c>
      <c r="F482" s="3">
        <v>44.99</v>
      </c>
      <c r="G482" t="s">
        <v>47</v>
      </c>
      <c r="H482" s="3">
        <v>0</v>
      </c>
      <c r="I482" t="s">
        <v>48</v>
      </c>
      <c r="J482">
        <v>2563</v>
      </c>
      <c r="K482" t="s">
        <v>49</v>
      </c>
      <c r="L482" t="s">
        <v>50</v>
      </c>
      <c r="M482" t="s">
        <v>51</v>
      </c>
      <c r="N482">
        <v>942</v>
      </c>
      <c r="O482" t="s">
        <v>52</v>
      </c>
      <c r="P482" t="s">
        <v>53</v>
      </c>
      <c r="T482" t="s">
        <v>4280</v>
      </c>
      <c r="U482" t="s">
        <v>4281</v>
      </c>
      <c r="V482" t="s">
        <v>3012</v>
      </c>
      <c r="W482" t="s">
        <v>56</v>
      </c>
      <c r="X482" t="s">
        <v>4282</v>
      </c>
      <c r="Y482" t="s">
        <v>4275</v>
      </c>
      <c r="Z482" s="3">
        <v>7</v>
      </c>
      <c r="AA482" t="s">
        <v>4283</v>
      </c>
      <c r="AB482" t="s">
        <v>4276</v>
      </c>
      <c r="AC482" t="s">
        <v>61</v>
      </c>
      <c r="AD482" t="s">
        <v>61</v>
      </c>
      <c r="AE482" t="s">
        <v>4284</v>
      </c>
      <c r="AF482" t="s">
        <v>63</v>
      </c>
      <c r="AH482">
        <v>0</v>
      </c>
      <c r="AI482" s="2">
        <v>45545</v>
      </c>
      <c r="AJ482" t="s">
        <v>64</v>
      </c>
      <c r="AK482" t="s">
        <v>64</v>
      </c>
      <c r="AL482" t="s">
        <v>4285</v>
      </c>
      <c r="AM482" t="s">
        <v>4281</v>
      </c>
      <c r="AN482" s="3">
        <v>44.99</v>
      </c>
      <c r="AO482" t="s">
        <v>4276</v>
      </c>
      <c r="AP482" t="s">
        <v>64</v>
      </c>
      <c r="AQ482" t="s">
        <v>4284</v>
      </c>
      <c r="AR482">
        <v>1331</v>
      </c>
      <c r="AS482" t="s">
        <v>66</v>
      </c>
    </row>
    <row r="483" spans="1:45" ht="16" x14ac:dyDescent="0.2">
      <c r="A483">
        <v>3358</v>
      </c>
      <c r="B483">
        <v>3358</v>
      </c>
      <c r="C483" s="2">
        <v>45545.083333333343</v>
      </c>
      <c r="D483" t="s">
        <v>1771</v>
      </c>
      <c r="E483" t="s">
        <v>4286</v>
      </c>
      <c r="F483" s="3">
        <v>10642.53</v>
      </c>
      <c r="G483" t="s">
        <v>47</v>
      </c>
      <c r="H483" s="3">
        <v>0</v>
      </c>
      <c r="I483" t="s">
        <v>104</v>
      </c>
      <c r="J483">
        <v>940</v>
      </c>
      <c r="K483" t="s">
        <v>52</v>
      </c>
      <c r="L483" t="s">
        <v>53</v>
      </c>
      <c r="N483">
        <v>3200</v>
      </c>
      <c r="O483" t="s">
        <v>49</v>
      </c>
      <c r="P483" t="s">
        <v>105</v>
      </c>
      <c r="Q483" t="s">
        <v>106</v>
      </c>
      <c r="T483" t="s">
        <v>4287</v>
      </c>
      <c r="U483" t="s">
        <v>4288</v>
      </c>
      <c r="V483" t="s">
        <v>2825</v>
      </c>
      <c r="W483" t="s">
        <v>56</v>
      </c>
      <c r="X483" t="s">
        <v>4289</v>
      </c>
      <c r="Y483" t="s">
        <v>4290</v>
      </c>
      <c r="Z483" s="3">
        <v>0</v>
      </c>
      <c r="AA483" t="s">
        <v>4291</v>
      </c>
      <c r="AB483" t="s">
        <v>4292</v>
      </c>
      <c r="AC483" t="s">
        <v>61</v>
      </c>
      <c r="AD483" t="s">
        <v>61</v>
      </c>
      <c r="AE483" t="s">
        <v>4293</v>
      </c>
      <c r="AF483" t="s">
        <v>63</v>
      </c>
      <c r="AH483">
        <v>0</v>
      </c>
      <c r="AI483" s="2">
        <v>45545</v>
      </c>
      <c r="AJ483" t="s">
        <v>64</v>
      </c>
      <c r="AK483" t="s">
        <v>64</v>
      </c>
      <c r="AL483" t="s">
        <v>4294</v>
      </c>
      <c r="AM483" t="s">
        <v>4288</v>
      </c>
      <c r="AN483" s="3">
        <v>10653.03</v>
      </c>
      <c r="AO483" t="s">
        <v>4292</v>
      </c>
      <c r="AP483" t="s">
        <v>64</v>
      </c>
      <c r="AQ483" t="s">
        <v>4293</v>
      </c>
      <c r="AR483">
        <v>1334</v>
      </c>
      <c r="AS483" t="s">
        <v>66</v>
      </c>
    </row>
    <row r="484" spans="1:45" ht="16" x14ac:dyDescent="0.2">
      <c r="A484">
        <v>3393</v>
      </c>
      <c r="B484">
        <v>3393</v>
      </c>
      <c r="C484" s="2">
        <v>45546</v>
      </c>
      <c r="D484" t="s">
        <v>1814</v>
      </c>
      <c r="E484" t="s">
        <v>4295</v>
      </c>
      <c r="F484" s="3">
        <v>22.4</v>
      </c>
      <c r="G484" t="s">
        <v>47</v>
      </c>
      <c r="H484" s="3">
        <v>0</v>
      </c>
      <c r="I484" t="s">
        <v>48</v>
      </c>
      <c r="J484">
        <v>2560</v>
      </c>
      <c r="K484" t="s">
        <v>49</v>
      </c>
      <c r="L484" t="s">
        <v>50</v>
      </c>
      <c r="M484" t="s">
        <v>51</v>
      </c>
      <c r="N484">
        <v>561</v>
      </c>
      <c r="O484" t="s">
        <v>52</v>
      </c>
      <c r="P484" t="s">
        <v>53</v>
      </c>
      <c r="T484" t="s">
        <v>4296</v>
      </c>
      <c r="U484" t="s">
        <v>4297</v>
      </c>
      <c r="V484" t="s">
        <v>2695</v>
      </c>
      <c r="W484" t="s">
        <v>56</v>
      </c>
      <c r="X484" t="s">
        <v>4298</v>
      </c>
      <c r="Y484" t="s">
        <v>4299</v>
      </c>
      <c r="Z484" s="3">
        <v>0</v>
      </c>
      <c r="AA484" t="s">
        <v>4300</v>
      </c>
      <c r="AB484" t="s">
        <v>4301</v>
      </c>
      <c r="AC484" t="s">
        <v>61</v>
      </c>
      <c r="AD484" t="s">
        <v>61</v>
      </c>
      <c r="AE484" t="s">
        <v>4302</v>
      </c>
      <c r="AF484" t="s">
        <v>63</v>
      </c>
      <c r="AH484">
        <v>0</v>
      </c>
      <c r="AI484" s="2">
        <v>45546</v>
      </c>
      <c r="AJ484" t="s">
        <v>64</v>
      </c>
      <c r="AK484" t="s">
        <v>64</v>
      </c>
      <c r="AL484" t="s">
        <v>4303</v>
      </c>
      <c r="AM484" t="s">
        <v>4297</v>
      </c>
      <c r="AN484" s="3">
        <v>242.4</v>
      </c>
      <c r="AO484" t="s">
        <v>4301</v>
      </c>
      <c r="AP484" t="s">
        <v>64</v>
      </c>
      <c r="AQ484" t="s">
        <v>4302</v>
      </c>
      <c r="AR484">
        <v>1357</v>
      </c>
      <c r="AS484" t="s">
        <v>66</v>
      </c>
    </row>
    <row r="485" spans="1:45" ht="16" x14ac:dyDescent="0.2">
      <c r="A485">
        <v>3394</v>
      </c>
      <c r="B485">
        <v>3394</v>
      </c>
      <c r="C485" s="2">
        <v>45546</v>
      </c>
      <c r="D485" t="s">
        <v>1814</v>
      </c>
      <c r="E485" t="s">
        <v>4304</v>
      </c>
      <c r="F485" s="3">
        <v>76.5</v>
      </c>
      <c r="G485" t="s">
        <v>47</v>
      </c>
      <c r="H485" s="3">
        <v>7</v>
      </c>
      <c r="I485" t="s">
        <v>48</v>
      </c>
      <c r="J485">
        <v>2562</v>
      </c>
      <c r="K485" t="s">
        <v>49</v>
      </c>
      <c r="L485" t="s">
        <v>50</v>
      </c>
      <c r="M485" t="s">
        <v>51</v>
      </c>
      <c r="N485">
        <v>561</v>
      </c>
      <c r="O485" t="s">
        <v>52</v>
      </c>
      <c r="P485" t="s">
        <v>53</v>
      </c>
      <c r="T485" t="s">
        <v>4296</v>
      </c>
      <c r="U485" t="s">
        <v>4297</v>
      </c>
      <c r="V485" t="s">
        <v>2695</v>
      </c>
      <c r="W485" t="s">
        <v>56</v>
      </c>
      <c r="X485" t="s">
        <v>4298</v>
      </c>
      <c r="Y485" t="s">
        <v>4299</v>
      </c>
      <c r="Z485" s="3">
        <v>0</v>
      </c>
      <c r="AA485" t="s">
        <v>4300</v>
      </c>
      <c r="AB485" t="s">
        <v>4301</v>
      </c>
      <c r="AC485" t="s">
        <v>61</v>
      </c>
      <c r="AD485" t="s">
        <v>61</v>
      </c>
      <c r="AE485" t="s">
        <v>4302</v>
      </c>
      <c r="AF485" t="s">
        <v>63</v>
      </c>
      <c r="AH485">
        <v>58</v>
      </c>
      <c r="AI485" s="2">
        <v>45546</v>
      </c>
      <c r="AJ485" t="s">
        <v>64</v>
      </c>
      <c r="AK485" t="s">
        <v>64</v>
      </c>
      <c r="AL485" t="s">
        <v>4303</v>
      </c>
      <c r="AM485" t="s">
        <v>4297</v>
      </c>
      <c r="AN485" s="3">
        <v>242.4</v>
      </c>
      <c r="AO485" t="s">
        <v>4301</v>
      </c>
      <c r="AP485" t="s">
        <v>64</v>
      </c>
      <c r="AQ485" t="s">
        <v>4302</v>
      </c>
      <c r="AR485">
        <v>1357</v>
      </c>
      <c r="AS485" t="s">
        <v>66</v>
      </c>
    </row>
    <row r="486" spans="1:45" ht="16" x14ac:dyDescent="0.2">
      <c r="A486">
        <v>3395</v>
      </c>
      <c r="B486">
        <v>3395</v>
      </c>
      <c r="C486" s="2">
        <v>45546</v>
      </c>
      <c r="D486" t="s">
        <v>1814</v>
      </c>
      <c r="E486" t="s">
        <v>4305</v>
      </c>
      <c r="F486" s="3">
        <v>116.3</v>
      </c>
      <c r="G486" t="s">
        <v>47</v>
      </c>
      <c r="H486" s="3">
        <v>19</v>
      </c>
      <c r="I486" t="s">
        <v>48</v>
      </c>
      <c r="J486">
        <v>3270</v>
      </c>
      <c r="K486" t="s">
        <v>49</v>
      </c>
      <c r="L486" t="s">
        <v>50</v>
      </c>
      <c r="M486" t="s">
        <v>106</v>
      </c>
      <c r="N486">
        <v>561</v>
      </c>
      <c r="O486" t="s">
        <v>52</v>
      </c>
      <c r="P486" t="s">
        <v>53</v>
      </c>
      <c r="T486" t="s">
        <v>4296</v>
      </c>
      <c r="U486" t="s">
        <v>4297</v>
      </c>
      <c r="V486" t="s">
        <v>2695</v>
      </c>
      <c r="W486" t="s">
        <v>56</v>
      </c>
      <c r="X486" t="s">
        <v>4298</v>
      </c>
      <c r="Y486" t="s">
        <v>4299</v>
      </c>
      <c r="Z486" s="3">
        <v>0</v>
      </c>
      <c r="AA486" t="s">
        <v>4300</v>
      </c>
      <c r="AB486" t="s">
        <v>4301</v>
      </c>
      <c r="AC486" t="s">
        <v>61</v>
      </c>
      <c r="AD486" t="s">
        <v>61</v>
      </c>
      <c r="AE486" t="s">
        <v>4302</v>
      </c>
      <c r="AF486" t="s">
        <v>63</v>
      </c>
      <c r="AH486">
        <v>59</v>
      </c>
      <c r="AI486" s="2">
        <v>45546</v>
      </c>
      <c r="AJ486" t="s">
        <v>64</v>
      </c>
      <c r="AK486" t="s">
        <v>64</v>
      </c>
      <c r="AL486" t="s">
        <v>4303</v>
      </c>
      <c r="AM486" t="s">
        <v>4297</v>
      </c>
      <c r="AN486" s="3">
        <v>242.4</v>
      </c>
      <c r="AO486" t="s">
        <v>4301</v>
      </c>
      <c r="AP486" t="s">
        <v>64</v>
      </c>
      <c r="AQ486" t="s">
        <v>4302</v>
      </c>
      <c r="AR486">
        <v>1357</v>
      </c>
      <c r="AS486" t="s">
        <v>66</v>
      </c>
    </row>
    <row r="487" spans="1:45" ht="16" x14ac:dyDescent="0.2">
      <c r="A487">
        <v>3396</v>
      </c>
      <c r="B487">
        <v>3396</v>
      </c>
      <c r="C487" s="2">
        <v>45546</v>
      </c>
      <c r="D487" t="s">
        <v>1814</v>
      </c>
      <c r="E487" t="s">
        <v>4305</v>
      </c>
      <c r="F487" s="3">
        <v>5</v>
      </c>
      <c r="G487" t="s">
        <v>47</v>
      </c>
      <c r="H487" s="3">
        <v>0</v>
      </c>
      <c r="I487" t="s">
        <v>48</v>
      </c>
      <c r="J487">
        <v>3270</v>
      </c>
      <c r="K487" t="s">
        <v>49</v>
      </c>
      <c r="L487" t="s">
        <v>50</v>
      </c>
      <c r="M487" t="s">
        <v>106</v>
      </c>
      <c r="N487">
        <v>561</v>
      </c>
      <c r="O487" t="s">
        <v>52</v>
      </c>
      <c r="P487" t="s">
        <v>53</v>
      </c>
      <c r="T487" t="s">
        <v>4296</v>
      </c>
      <c r="U487" t="s">
        <v>4297</v>
      </c>
      <c r="V487" t="s">
        <v>2695</v>
      </c>
      <c r="W487" t="s">
        <v>56</v>
      </c>
      <c r="X487" t="s">
        <v>4298</v>
      </c>
      <c r="Y487" t="s">
        <v>4299</v>
      </c>
      <c r="Z487" s="3">
        <v>0</v>
      </c>
      <c r="AA487" t="s">
        <v>4300</v>
      </c>
      <c r="AB487" t="s">
        <v>4301</v>
      </c>
      <c r="AC487" t="s">
        <v>61</v>
      </c>
      <c r="AD487" t="s">
        <v>61</v>
      </c>
      <c r="AE487" t="s">
        <v>4302</v>
      </c>
      <c r="AF487" t="s">
        <v>63</v>
      </c>
      <c r="AH487">
        <v>0</v>
      </c>
      <c r="AI487" s="2">
        <v>45546</v>
      </c>
      <c r="AJ487" t="s">
        <v>64</v>
      </c>
      <c r="AK487" t="s">
        <v>64</v>
      </c>
      <c r="AL487" t="s">
        <v>4303</v>
      </c>
      <c r="AM487" t="s">
        <v>4297</v>
      </c>
      <c r="AN487" s="3">
        <v>242.4</v>
      </c>
      <c r="AO487" t="s">
        <v>4301</v>
      </c>
      <c r="AP487" t="s">
        <v>64</v>
      </c>
      <c r="AQ487" t="s">
        <v>4302</v>
      </c>
      <c r="AR487">
        <v>1357</v>
      </c>
      <c r="AS487" t="s">
        <v>66</v>
      </c>
    </row>
    <row r="488" spans="1:45" ht="16" x14ac:dyDescent="0.2">
      <c r="A488">
        <v>3397</v>
      </c>
      <c r="B488">
        <v>3397</v>
      </c>
      <c r="C488" s="2">
        <v>45546</v>
      </c>
      <c r="D488" t="s">
        <v>1814</v>
      </c>
      <c r="E488" t="s">
        <v>4306</v>
      </c>
      <c r="F488" s="3">
        <v>22</v>
      </c>
      <c r="G488" t="s">
        <v>47</v>
      </c>
      <c r="H488" s="3">
        <v>7</v>
      </c>
      <c r="I488" t="s">
        <v>48</v>
      </c>
      <c r="J488">
        <v>3270</v>
      </c>
      <c r="K488" t="s">
        <v>49</v>
      </c>
      <c r="L488" t="s">
        <v>50</v>
      </c>
      <c r="M488" t="s">
        <v>106</v>
      </c>
      <c r="N488">
        <v>561</v>
      </c>
      <c r="O488" t="s">
        <v>52</v>
      </c>
      <c r="P488" t="s">
        <v>53</v>
      </c>
      <c r="T488" t="s">
        <v>4296</v>
      </c>
      <c r="U488" t="s">
        <v>4297</v>
      </c>
      <c r="V488" t="s">
        <v>2695</v>
      </c>
      <c r="W488" t="s">
        <v>56</v>
      </c>
      <c r="X488" t="s">
        <v>4298</v>
      </c>
      <c r="Y488" t="s">
        <v>4299</v>
      </c>
      <c r="Z488" s="3">
        <v>0</v>
      </c>
      <c r="AA488" t="s">
        <v>4300</v>
      </c>
      <c r="AB488" t="s">
        <v>4301</v>
      </c>
      <c r="AC488" t="s">
        <v>61</v>
      </c>
      <c r="AD488" t="s">
        <v>61</v>
      </c>
      <c r="AE488" t="s">
        <v>4302</v>
      </c>
      <c r="AF488" t="s">
        <v>63</v>
      </c>
      <c r="AH488">
        <v>58</v>
      </c>
      <c r="AI488" s="2">
        <v>45546</v>
      </c>
      <c r="AJ488" t="s">
        <v>64</v>
      </c>
      <c r="AK488" t="s">
        <v>64</v>
      </c>
      <c r="AL488" t="s">
        <v>4303</v>
      </c>
      <c r="AM488" t="s">
        <v>4297</v>
      </c>
      <c r="AN488" s="3">
        <v>242.4</v>
      </c>
      <c r="AO488" t="s">
        <v>4301</v>
      </c>
      <c r="AP488" t="s">
        <v>64</v>
      </c>
      <c r="AQ488" t="s">
        <v>4302</v>
      </c>
      <c r="AR488">
        <v>1357</v>
      </c>
      <c r="AS488" t="s">
        <v>66</v>
      </c>
    </row>
    <row r="489" spans="1:45" ht="16" x14ac:dyDescent="0.2">
      <c r="A489">
        <v>3398</v>
      </c>
      <c r="B489">
        <v>3398</v>
      </c>
      <c r="C489" s="2">
        <v>45546</v>
      </c>
      <c r="D489" t="s">
        <v>1814</v>
      </c>
      <c r="E489" t="s">
        <v>4306</v>
      </c>
      <c r="F489" s="3">
        <v>0.2</v>
      </c>
      <c r="G489" t="s">
        <v>47</v>
      </c>
      <c r="H489" s="3">
        <v>19</v>
      </c>
      <c r="I489" t="s">
        <v>48</v>
      </c>
      <c r="J489">
        <v>3270</v>
      </c>
      <c r="K489" t="s">
        <v>49</v>
      </c>
      <c r="L489" t="s">
        <v>50</v>
      </c>
      <c r="M489" t="s">
        <v>106</v>
      </c>
      <c r="N489">
        <v>561</v>
      </c>
      <c r="O489" t="s">
        <v>52</v>
      </c>
      <c r="P489" t="s">
        <v>53</v>
      </c>
      <c r="T489" t="s">
        <v>4296</v>
      </c>
      <c r="U489" t="s">
        <v>4297</v>
      </c>
      <c r="V489" t="s">
        <v>2695</v>
      </c>
      <c r="W489" t="s">
        <v>56</v>
      </c>
      <c r="X489" t="s">
        <v>4298</v>
      </c>
      <c r="Y489" t="s">
        <v>4299</v>
      </c>
      <c r="Z489" s="3">
        <v>0</v>
      </c>
      <c r="AA489" t="s">
        <v>4300</v>
      </c>
      <c r="AB489" t="s">
        <v>4301</v>
      </c>
      <c r="AC489" t="s">
        <v>61</v>
      </c>
      <c r="AD489" t="s">
        <v>61</v>
      </c>
      <c r="AE489" t="s">
        <v>4302</v>
      </c>
      <c r="AF489" t="s">
        <v>63</v>
      </c>
      <c r="AH489">
        <v>59</v>
      </c>
      <c r="AI489" s="2">
        <v>45546</v>
      </c>
      <c r="AJ489" t="s">
        <v>64</v>
      </c>
      <c r="AK489" t="s">
        <v>64</v>
      </c>
      <c r="AL489" t="s">
        <v>4303</v>
      </c>
      <c r="AM489" t="s">
        <v>4297</v>
      </c>
      <c r="AN489" s="3">
        <v>242.4</v>
      </c>
      <c r="AO489" t="s">
        <v>4301</v>
      </c>
      <c r="AP489" t="s">
        <v>64</v>
      </c>
      <c r="AQ489" t="s">
        <v>4302</v>
      </c>
      <c r="AR489">
        <v>1357</v>
      </c>
      <c r="AS489" t="s">
        <v>66</v>
      </c>
    </row>
    <row r="490" spans="1:45" ht="16" x14ac:dyDescent="0.2">
      <c r="A490">
        <v>3400</v>
      </c>
      <c r="B490">
        <v>3400</v>
      </c>
      <c r="C490" s="2">
        <v>45546</v>
      </c>
      <c r="D490" t="s">
        <v>1814</v>
      </c>
      <c r="E490" t="s">
        <v>4307</v>
      </c>
      <c r="F490" s="3">
        <v>17</v>
      </c>
      <c r="G490" t="s">
        <v>47</v>
      </c>
      <c r="H490" s="3">
        <v>7</v>
      </c>
      <c r="I490" t="s">
        <v>48</v>
      </c>
      <c r="J490">
        <v>2563</v>
      </c>
      <c r="K490" t="s">
        <v>49</v>
      </c>
      <c r="L490" t="s">
        <v>50</v>
      </c>
      <c r="M490" t="s">
        <v>51</v>
      </c>
      <c r="N490">
        <v>561</v>
      </c>
      <c r="O490" t="s">
        <v>52</v>
      </c>
      <c r="P490" t="s">
        <v>53</v>
      </c>
      <c r="T490" t="s">
        <v>1825</v>
      </c>
      <c r="U490" t="s">
        <v>4297</v>
      </c>
      <c r="V490" t="s">
        <v>2709</v>
      </c>
      <c r="W490" t="s">
        <v>56</v>
      </c>
      <c r="X490" t="s">
        <v>4308</v>
      </c>
      <c r="Y490" t="s">
        <v>4299</v>
      </c>
      <c r="Z490" s="3">
        <v>0</v>
      </c>
      <c r="AA490" t="s">
        <v>165</v>
      </c>
      <c r="AB490" t="s">
        <v>4301</v>
      </c>
      <c r="AC490" t="s">
        <v>61</v>
      </c>
      <c r="AD490" t="s">
        <v>61</v>
      </c>
      <c r="AE490" t="s">
        <v>4309</v>
      </c>
      <c r="AF490" t="s">
        <v>63</v>
      </c>
      <c r="AH490">
        <v>58</v>
      </c>
      <c r="AI490" s="2">
        <v>45546</v>
      </c>
      <c r="AJ490" t="s">
        <v>64</v>
      </c>
      <c r="AK490" t="s">
        <v>64</v>
      </c>
      <c r="AL490" t="s">
        <v>4310</v>
      </c>
      <c r="AM490" t="s">
        <v>4297</v>
      </c>
      <c r="AN490" s="3">
        <v>17</v>
      </c>
      <c r="AO490" t="s">
        <v>4301</v>
      </c>
      <c r="AP490" t="s">
        <v>64</v>
      </c>
      <c r="AQ490" t="s">
        <v>4309</v>
      </c>
      <c r="AR490">
        <v>1358</v>
      </c>
      <c r="AS490" t="s">
        <v>66</v>
      </c>
    </row>
    <row r="491" spans="1:45" ht="16" x14ac:dyDescent="0.2">
      <c r="A491">
        <v>3349</v>
      </c>
      <c r="B491">
        <v>3349</v>
      </c>
      <c r="C491" s="2">
        <v>45546.083333333343</v>
      </c>
      <c r="D491" t="s">
        <v>1748</v>
      </c>
      <c r="E491" t="s">
        <v>2165</v>
      </c>
      <c r="F491" s="3">
        <v>52.9</v>
      </c>
      <c r="G491" t="s">
        <v>47</v>
      </c>
      <c r="H491" s="3">
        <v>0</v>
      </c>
      <c r="I491" t="s">
        <v>48</v>
      </c>
      <c r="J491">
        <v>2900</v>
      </c>
      <c r="K491" t="s">
        <v>49</v>
      </c>
      <c r="L491" t="s">
        <v>50</v>
      </c>
      <c r="M491" t="s">
        <v>51</v>
      </c>
      <c r="N491">
        <v>940</v>
      </c>
      <c r="O491" t="s">
        <v>52</v>
      </c>
      <c r="P491" t="s">
        <v>53</v>
      </c>
      <c r="T491" t="s">
        <v>2313</v>
      </c>
      <c r="U491" t="s">
        <v>4311</v>
      </c>
      <c r="V491" t="s">
        <v>2822</v>
      </c>
      <c r="W491" t="s">
        <v>56</v>
      </c>
      <c r="X491" t="s">
        <v>4312</v>
      </c>
      <c r="Y491" t="s">
        <v>3976</v>
      </c>
      <c r="Z491" s="3">
        <v>19</v>
      </c>
      <c r="AA491" t="s">
        <v>2316</v>
      </c>
      <c r="AB491" t="s">
        <v>4313</v>
      </c>
      <c r="AC491" t="s">
        <v>61</v>
      </c>
      <c r="AD491" t="s">
        <v>61</v>
      </c>
      <c r="AE491" t="s">
        <v>4314</v>
      </c>
      <c r="AF491" t="s">
        <v>63</v>
      </c>
      <c r="AH491">
        <v>0</v>
      </c>
      <c r="AI491" s="2">
        <v>45546</v>
      </c>
      <c r="AJ491" t="s">
        <v>64</v>
      </c>
      <c r="AK491" t="s">
        <v>64</v>
      </c>
      <c r="AL491" t="s">
        <v>4315</v>
      </c>
      <c r="AM491" t="s">
        <v>4311</v>
      </c>
      <c r="AN491" s="3">
        <v>52.9</v>
      </c>
      <c r="AO491" t="s">
        <v>4313</v>
      </c>
      <c r="AP491" t="s">
        <v>64</v>
      </c>
      <c r="AQ491" t="s">
        <v>4314</v>
      </c>
      <c r="AR491">
        <v>1335</v>
      </c>
      <c r="AS491" t="s">
        <v>66</v>
      </c>
    </row>
    <row r="492" spans="1:45" ht="16" x14ac:dyDescent="0.2">
      <c r="A492">
        <v>3352</v>
      </c>
      <c r="B492">
        <v>3352</v>
      </c>
      <c r="C492" s="2">
        <v>45548.083333333343</v>
      </c>
      <c r="D492" t="s">
        <v>1814</v>
      </c>
      <c r="E492" t="s">
        <v>4316</v>
      </c>
      <c r="F492" s="3">
        <v>237.72</v>
      </c>
      <c r="G492" t="s">
        <v>47</v>
      </c>
      <c r="H492" s="3">
        <v>0</v>
      </c>
      <c r="I492" t="s">
        <v>48</v>
      </c>
      <c r="J492">
        <v>2722</v>
      </c>
      <c r="K492" t="s">
        <v>49</v>
      </c>
      <c r="L492" t="s">
        <v>50</v>
      </c>
      <c r="M492" t="s">
        <v>51</v>
      </c>
      <c r="N492">
        <v>940</v>
      </c>
      <c r="O492" t="s">
        <v>52</v>
      </c>
      <c r="P492" t="s">
        <v>53</v>
      </c>
      <c r="T492" t="s">
        <v>4317</v>
      </c>
      <c r="U492" t="s">
        <v>4318</v>
      </c>
      <c r="V492" t="s">
        <v>2832</v>
      </c>
      <c r="W492" t="s">
        <v>56</v>
      </c>
      <c r="X492" t="s">
        <v>4319</v>
      </c>
      <c r="Y492" t="s">
        <v>2668</v>
      </c>
      <c r="Z492" s="3">
        <v>0</v>
      </c>
      <c r="AA492" t="s">
        <v>4320</v>
      </c>
      <c r="AB492" t="s">
        <v>4313</v>
      </c>
      <c r="AC492" t="s">
        <v>61</v>
      </c>
      <c r="AD492" t="s">
        <v>61</v>
      </c>
      <c r="AE492" t="s">
        <v>4321</v>
      </c>
      <c r="AF492" t="s">
        <v>63</v>
      </c>
      <c r="AH492">
        <v>0</v>
      </c>
      <c r="AI492" s="2">
        <v>45548</v>
      </c>
      <c r="AJ492" t="s">
        <v>64</v>
      </c>
      <c r="AK492" t="s">
        <v>64</v>
      </c>
      <c r="AL492" t="s">
        <v>4322</v>
      </c>
      <c r="AM492" t="s">
        <v>4318</v>
      </c>
      <c r="AN492" s="3">
        <v>237.72</v>
      </c>
      <c r="AO492" t="s">
        <v>4313</v>
      </c>
      <c r="AP492" t="s">
        <v>64</v>
      </c>
      <c r="AQ492" t="s">
        <v>4321</v>
      </c>
      <c r="AR492">
        <v>1336</v>
      </c>
      <c r="AS492" t="s">
        <v>66</v>
      </c>
    </row>
    <row r="493" spans="1:45" ht="16" x14ac:dyDescent="0.2">
      <c r="A493">
        <v>3353</v>
      </c>
      <c r="B493">
        <v>3353</v>
      </c>
      <c r="C493" s="2">
        <v>45548.083333333343</v>
      </c>
      <c r="D493" t="s">
        <v>1748</v>
      </c>
      <c r="E493" t="s">
        <v>4323</v>
      </c>
      <c r="F493" s="3">
        <v>34</v>
      </c>
      <c r="G493" t="s">
        <v>47</v>
      </c>
      <c r="H493" s="3">
        <v>0</v>
      </c>
      <c r="I493" t="s">
        <v>48</v>
      </c>
      <c r="J493">
        <v>2705</v>
      </c>
      <c r="K493" t="s">
        <v>49</v>
      </c>
      <c r="L493" t="s">
        <v>50</v>
      </c>
      <c r="M493" t="s">
        <v>51</v>
      </c>
      <c r="N493">
        <v>940</v>
      </c>
      <c r="O493" t="s">
        <v>52</v>
      </c>
      <c r="P493" t="s">
        <v>53</v>
      </c>
      <c r="T493" t="s">
        <v>4317</v>
      </c>
      <c r="U493" t="s">
        <v>4318</v>
      </c>
      <c r="V493" t="s">
        <v>2832</v>
      </c>
      <c r="W493" t="s">
        <v>56</v>
      </c>
      <c r="X493" t="s">
        <v>4319</v>
      </c>
      <c r="Y493" t="s">
        <v>2668</v>
      </c>
      <c r="Z493" s="3">
        <v>0</v>
      </c>
      <c r="AA493" t="s">
        <v>4320</v>
      </c>
      <c r="AB493" t="s">
        <v>4313</v>
      </c>
      <c r="AC493" t="s">
        <v>61</v>
      </c>
      <c r="AD493" t="s">
        <v>61</v>
      </c>
      <c r="AE493" t="s">
        <v>4321</v>
      </c>
      <c r="AF493" t="s">
        <v>63</v>
      </c>
      <c r="AH493">
        <v>0</v>
      </c>
      <c r="AI493" s="2">
        <v>45548</v>
      </c>
      <c r="AJ493" t="s">
        <v>64</v>
      </c>
      <c r="AK493" t="s">
        <v>64</v>
      </c>
      <c r="AL493" t="s">
        <v>4322</v>
      </c>
      <c r="AM493" t="s">
        <v>4318</v>
      </c>
      <c r="AN493" s="3">
        <v>237.72</v>
      </c>
      <c r="AO493" t="s">
        <v>4313</v>
      </c>
      <c r="AP493" t="s">
        <v>64</v>
      </c>
      <c r="AQ493" t="s">
        <v>4321</v>
      </c>
      <c r="AR493">
        <v>1336</v>
      </c>
      <c r="AS493" t="s">
        <v>66</v>
      </c>
    </row>
    <row r="494" spans="1:45" ht="16" x14ac:dyDescent="0.2">
      <c r="A494">
        <v>3524</v>
      </c>
      <c r="B494">
        <v>3524</v>
      </c>
      <c r="C494" s="2">
        <v>45555</v>
      </c>
      <c r="D494" t="s">
        <v>1761</v>
      </c>
      <c r="E494" t="s">
        <v>4330</v>
      </c>
      <c r="F494" s="3">
        <v>21.79</v>
      </c>
      <c r="G494" t="s">
        <v>47</v>
      </c>
      <c r="H494" s="3">
        <v>0</v>
      </c>
      <c r="I494" t="s">
        <v>48</v>
      </c>
      <c r="J494">
        <v>2720</v>
      </c>
      <c r="K494" t="s">
        <v>49</v>
      </c>
      <c r="L494" t="s">
        <v>50</v>
      </c>
      <c r="M494" t="s">
        <v>51</v>
      </c>
      <c r="N494">
        <v>942</v>
      </c>
      <c r="O494" t="s">
        <v>52</v>
      </c>
      <c r="P494" t="s">
        <v>53</v>
      </c>
      <c r="T494" t="s">
        <v>4331</v>
      </c>
      <c r="U494" t="s">
        <v>4332</v>
      </c>
      <c r="V494" t="s">
        <v>3031</v>
      </c>
      <c r="W494" t="s">
        <v>56</v>
      </c>
      <c r="X494" t="s">
        <v>4333</v>
      </c>
      <c r="Y494" t="s">
        <v>2036</v>
      </c>
      <c r="Z494" s="3">
        <v>19</v>
      </c>
      <c r="AA494" t="s">
        <v>4334</v>
      </c>
      <c r="AB494" t="s">
        <v>4335</v>
      </c>
      <c r="AC494" t="s">
        <v>61</v>
      </c>
      <c r="AD494" t="s">
        <v>61</v>
      </c>
      <c r="AE494" t="s">
        <v>4336</v>
      </c>
      <c r="AF494" t="s">
        <v>63</v>
      </c>
      <c r="AH494">
        <v>0</v>
      </c>
      <c r="AI494" s="2">
        <v>45555</v>
      </c>
      <c r="AJ494" t="s">
        <v>64</v>
      </c>
      <c r="AK494" t="s">
        <v>64</v>
      </c>
      <c r="AL494" t="s">
        <v>4337</v>
      </c>
      <c r="AM494" t="s">
        <v>4332</v>
      </c>
      <c r="AN494" s="3">
        <v>21.79</v>
      </c>
      <c r="AO494" t="s">
        <v>4335</v>
      </c>
      <c r="AP494" t="s">
        <v>64</v>
      </c>
      <c r="AQ494" t="s">
        <v>4336</v>
      </c>
      <c r="AR494">
        <v>1351</v>
      </c>
      <c r="AS494" t="s">
        <v>66</v>
      </c>
    </row>
    <row r="495" spans="1:45" ht="16" x14ac:dyDescent="0.2">
      <c r="A495">
        <v>3903</v>
      </c>
      <c r="B495">
        <v>3903</v>
      </c>
      <c r="C495" s="2">
        <v>45559</v>
      </c>
      <c r="D495" t="s">
        <v>1761</v>
      </c>
      <c r="E495" t="s">
        <v>4340</v>
      </c>
      <c r="F495" s="3">
        <v>4.99</v>
      </c>
      <c r="G495" t="s">
        <v>47</v>
      </c>
      <c r="H495" s="3">
        <v>0</v>
      </c>
      <c r="I495" t="s">
        <v>48</v>
      </c>
      <c r="J495">
        <v>2720</v>
      </c>
      <c r="K495" t="s">
        <v>49</v>
      </c>
      <c r="L495" t="s">
        <v>50</v>
      </c>
      <c r="M495" t="s">
        <v>51</v>
      </c>
      <c r="N495">
        <v>942</v>
      </c>
      <c r="O495" t="s">
        <v>52</v>
      </c>
      <c r="P495" t="s">
        <v>53</v>
      </c>
      <c r="T495" t="s">
        <v>1043</v>
      </c>
      <c r="U495" t="s">
        <v>4341</v>
      </c>
      <c r="V495" t="s">
        <v>2858</v>
      </c>
      <c r="W495" t="s">
        <v>56</v>
      </c>
      <c r="X495" t="s">
        <v>4342</v>
      </c>
      <c r="Y495" t="s">
        <v>953</v>
      </c>
      <c r="Z495" s="3">
        <v>19</v>
      </c>
      <c r="AA495" t="s">
        <v>1046</v>
      </c>
      <c r="AB495" t="s">
        <v>4195</v>
      </c>
      <c r="AC495" t="s">
        <v>61</v>
      </c>
      <c r="AD495" t="s">
        <v>61</v>
      </c>
      <c r="AE495" t="s">
        <v>4343</v>
      </c>
      <c r="AF495" t="s">
        <v>63</v>
      </c>
      <c r="AH495">
        <v>0</v>
      </c>
      <c r="AI495" s="2">
        <v>45559</v>
      </c>
      <c r="AJ495" t="s">
        <v>64</v>
      </c>
      <c r="AK495" t="s">
        <v>64</v>
      </c>
      <c r="AL495" t="s">
        <v>4344</v>
      </c>
      <c r="AM495" t="s">
        <v>4341</v>
      </c>
      <c r="AN495" s="3">
        <v>4.99</v>
      </c>
      <c r="AO495" t="s">
        <v>4195</v>
      </c>
      <c r="AP495" t="s">
        <v>64</v>
      </c>
      <c r="AQ495" t="s">
        <v>4343</v>
      </c>
      <c r="AR495">
        <v>1353</v>
      </c>
      <c r="AS495" t="s">
        <v>66</v>
      </c>
    </row>
    <row r="496" spans="1:45" ht="16" x14ac:dyDescent="0.2">
      <c r="A496">
        <v>3410</v>
      </c>
      <c r="B496">
        <v>3410</v>
      </c>
      <c r="C496" s="2">
        <v>45559.083333333343</v>
      </c>
      <c r="D496" t="s">
        <v>1761</v>
      </c>
      <c r="E496" t="s">
        <v>4345</v>
      </c>
      <c r="F496" s="3">
        <v>71.88</v>
      </c>
      <c r="G496" t="s">
        <v>47</v>
      </c>
      <c r="H496" s="3">
        <v>0</v>
      </c>
      <c r="I496" t="s">
        <v>48</v>
      </c>
      <c r="J496">
        <v>2720</v>
      </c>
      <c r="K496" t="s">
        <v>49</v>
      </c>
      <c r="L496" t="s">
        <v>50</v>
      </c>
      <c r="M496" t="s">
        <v>51</v>
      </c>
      <c r="N496">
        <v>940</v>
      </c>
      <c r="O496" t="s">
        <v>52</v>
      </c>
      <c r="P496" t="s">
        <v>53</v>
      </c>
      <c r="T496" t="s">
        <v>950</v>
      </c>
      <c r="U496" t="s">
        <v>4346</v>
      </c>
      <c r="V496" t="s">
        <v>2835</v>
      </c>
      <c r="W496" t="s">
        <v>56</v>
      </c>
      <c r="X496" t="s">
        <v>4347</v>
      </c>
      <c r="Y496" t="s">
        <v>953</v>
      </c>
      <c r="Z496" s="3">
        <v>19</v>
      </c>
      <c r="AA496" t="s">
        <v>954</v>
      </c>
      <c r="AB496" t="s">
        <v>4195</v>
      </c>
      <c r="AC496" t="s">
        <v>61</v>
      </c>
      <c r="AD496" t="s">
        <v>61</v>
      </c>
      <c r="AE496" t="s">
        <v>4348</v>
      </c>
      <c r="AF496" t="s">
        <v>63</v>
      </c>
      <c r="AH496">
        <v>0</v>
      </c>
      <c r="AI496" s="2">
        <v>45559</v>
      </c>
      <c r="AJ496" t="s">
        <v>64</v>
      </c>
      <c r="AK496" t="s">
        <v>64</v>
      </c>
      <c r="AL496" t="s">
        <v>4349</v>
      </c>
      <c r="AM496" t="s">
        <v>4346</v>
      </c>
      <c r="AN496" s="3">
        <v>71.88</v>
      </c>
      <c r="AO496" t="s">
        <v>4195</v>
      </c>
      <c r="AP496" t="s">
        <v>64</v>
      </c>
      <c r="AQ496" t="s">
        <v>4348</v>
      </c>
      <c r="AR496">
        <v>1340</v>
      </c>
      <c r="AS496" t="s">
        <v>66</v>
      </c>
    </row>
    <row r="497" spans="1:45" ht="16" x14ac:dyDescent="0.2">
      <c r="A497">
        <v>3360</v>
      </c>
      <c r="B497">
        <v>3360</v>
      </c>
      <c r="C497" s="2">
        <v>45559.083333333343</v>
      </c>
      <c r="D497" t="s">
        <v>1814</v>
      </c>
      <c r="E497" t="s">
        <v>2248</v>
      </c>
      <c r="F497" s="3">
        <v>21.56</v>
      </c>
      <c r="G497" t="s">
        <v>47</v>
      </c>
      <c r="H497" s="3">
        <v>0</v>
      </c>
      <c r="I497" t="s">
        <v>48</v>
      </c>
      <c r="J497">
        <v>2710</v>
      </c>
      <c r="K497" t="s">
        <v>49</v>
      </c>
      <c r="L497" t="s">
        <v>50</v>
      </c>
      <c r="M497" t="s">
        <v>51</v>
      </c>
      <c r="N497">
        <v>940</v>
      </c>
      <c r="O497" t="s">
        <v>52</v>
      </c>
      <c r="P497" t="s">
        <v>53</v>
      </c>
      <c r="T497" t="s">
        <v>4350</v>
      </c>
      <c r="U497" t="s">
        <v>4351</v>
      </c>
      <c r="V497" t="s">
        <v>2872</v>
      </c>
      <c r="W497" t="s">
        <v>56</v>
      </c>
      <c r="X497" t="s">
        <v>4352</v>
      </c>
      <c r="Y497" t="s">
        <v>2061</v>
      </c>
      <c r="Z497" s="3">
        <v>19</v>
      </c>
      <c r="AA497" t="s">
        <v>4353</v>
      </c>
      <c r="AB497" t="s">
        <v>4195</v>
      </c>
      <c r="AC497" t="s">
        <v>61</v>
      </c>
      <c r="AD497" t="s">
        <v>61</v>
      </c>
      <c r="AE497" t="s">
        <v>4354</v>
      </c>
      <c r="AF497" t="s">
        <v>63</v>
      </c>
      <c r="AH497">
        <v>0</v>
      </c>
      <c r="AI497" s="2">
        <v>45559</v>
      </c>
      <c r="AJ497" t="s">
        <v>64</v>
      </c>
      <c r="AK497" t="s">
        <v>64</v>
      </c>
      <c r="AL497" t="s">
        <v>4355</v>
      </c>
      <c r="AM497" t="s">
        <v>4351</v>
      </c>
      <c r="AN497" s="3">
        <v>21.56</v>
      </c>
      <c r="AO497" t="s">
        <v>4195</v>
      </c>
      <c r="AP497" t="s">
        <v>64</v>
      </c>
      <c r="AQ497" t="s">
        <v>4354</v>
      </c>
      <c r="AR497">
        <v>1339</v>
      </c>
      <c r="AS497" t="s">
        <v>66</v>
      </c>
    </row>
    <row r="498" spans="1:45" ht="16" x14ac:dyDescent="0.2">
      <c r="A498">
        <v>3362</v>
      </c>
      <c r="B498">
        <v>3362</v>
      </c>
      <c r="C498" s="2">
        <v>45560.083333333343</v>
      </c>
      <c r="D498" t="s">
        <v>1814</v>
      </c>
      <c r="E498" t="s">
        <v>68</v>
      </c>
      <c r="F498" s="3">
        <v>5.39</v>
      </c>
      <c r="G498" t="s">
        <v>47</v>
      </c>
      <c r="H498" s="3">
        <v>0</v>
      </c>
      <c r="I498" t="s">
        <v>48</v>
      </c>
      <c r="J498">
        <v>2710</v>
      </c>
      <c r="K498" t="s">
        <v>49</v>
      </c>
      <c r="L498" t="s">
        <v>50</v>
      </c>
      <c r="M498" t="s">
        <v>51</v>
      </c>
      <c r="N498">
        <v>940</v>
      </c>
      <c r="O498" t="s">
        <v>52</v>
      </c>
      <c r="P498" t="s">
        <v>53</v>
      </c>
      <c r="T498" t="s">
        <v>4205</v>
      </c>
      <c r="U498" t="s">
        <v>4356</v>
      </c>
      <c r="V498" t="s">
        <v>2793</v>
      </c>
      <c r="W498" t="s">
        <v>56</v>
      </c>
      <c r="X498" t="s">
        <v>4357</v>
      </c>
      <c r="Y498" t="s">
        <v>72</v>
      </c>
      <c r="Z498" s="3">
        <v>19</v>
      </c>
      <c r="AA498" t="s">
        <v>4208</v>
      </c>
      <c r="AB498" t="s">
        <v>4358</v>
      </c>
      <c r="AC498" t="s">
        <v>61</v>
      </c>
      <c r="AD498" t="s">
        <v>61</v>
      </c>
      <c r="AE498" t="s">
        <v>4359</v>
      </c>
      <c r="AF498" t="s">
        <v>63</v>
      </c>
      <c r="AH498">
        <v>0</v>
      </c>
      <c r="AI498" s="2">
        <v>45560</v>
      </c>
      <c r="AJ498" t="s">
        <v>64</v>
      </c>
      <c r="AK498" t="s">
        <v>64</v>
      </c>
      <c r="AL498" t="s">
        <v>4360</v>
      </c>
      <c r="AM498" t="s">
        <v>4356</v>
      </c>
      <c r="AN498" s="3">
        <v>5.39</v>
      </c>
      <c r="AO498" t="s">
        <v>4358</v>
      </c>
      <c r="AP498" t="s">
        <v>64</v>
      </c>
      <c r="AQ498" t="s">
        <v>4359</v>
      </c>
      <c r="AR498">
        <v>1341</v>
      </c>
      <c r="AS498" t="s">
        <v>66</v>
      </c>
    </row>
    <row r="499" spans="1:45" ht="16" x14ac:dyDescent="0.2">
      <c r="A499">
        <v>3386</v>
      </c>
      <c r="B499">
        <v>3386</v>
      </c>
      <c r="C499" s="2">
        <v>45561</v>
      </c>
      <c r="D499" t="s">
        <v>1814</v>
      </c>
      <c r="E499" t="s">
        <v>4361</v>
      </c>
      <c r="F499" s="3">
        <v>313</v>
      </c>
      <c r="G499" t="s">
        <v>47</v>
      </c>
      <c r="H499" s="3">
        <v>0</v>
      </c>
      <c r="I499" t="s">
        <v>48</v>
      </c>
      <c r="J499">
        <v>2563</v>
      </c>
      <c r="K499" t="s">
        <v>49</v>
      </c>
      <c r="L499" t="s">
        <v>50</v>
      </c>
      <c r="M499" t="s">
        <v>51</v>
      </c>
      <c r="N499">
        <v>942</v>
      </c>
      <c r="O499" t="s">
        <v>52</v>
      </c>
      <c r="P499" t="s">
        <v>53</v>
      </c>
      <c r="T499" t="s">
        <v>2974</v>
      </c>
      <c r="U499" t="s">
        <v>4362</v>
      </c>
      <c r="V499" t="s">
        <v>2844</v>
      </c>
      <c r="W499" t="s">
        <v>56</v>
      </c>
      <c r="X499" t="s">
        <v>4363</v>
      </c>
      <c r="Y499" t="s">
        <v>4275</v>
      </c>
      <c r="Z499" s="3">
        <v>7</v>
      </c>
      <c r="AA499" t="s">
        <v>2977</v>
      </c>
      <c r="AB499" t="s">
        <v>4364</v>
      </c>
      <c r="AC499" t="s">
        <v>61</v>
      </c>
      <c r="AD499" t="s">
        <v>61</v>
      </c>
      <c r="AE499" t="s">
        <v>4365</v>
      </c>
      <c r="AF499" t="s">
        <v>63</v>
      </c>
      <c r="AH499">
        <v>0</v>
      </c>
      <c r="AI499" s="2">
        <v>45561</v>
      </c>
      <c r="AJ499" t="s">
        <v>64</v>
      </c>
      <c r="AK499" t="s">
        <v>64</v>
      </c>
      <c r="AL499" t="s">
        <v>4366</v>
      </c>
      <c r="AM499" t="s">
        <v>4362</v>
      </c>
      <c r="AN499" s="3">
        <v>313</v>
      </c>
      <c r="AO499" t="s">
        <v>4364</v>
      </c>
      <c r="AP499" t="s">
        <v>64</v>
      </c>
      <c r="AQ499" t="s">
        <v>4365</v>
      </c>
      <c r="AR499">
        <v>1354</v>
      </c>
      <c r="AS499" t="s">
        <v>66</v>
      </c>
    </row>
    <row r="500" spans="1:45" ht="16" x14ac:dyDescent="0.2">
      <c r="A500">
        <v>3388</v>
      </c>
      <c r="B500">
        <v>3388</v>
      </c>
      <c r="C500" s="2">
        <v>45562</v>
      </c>
      <c r="D500" t="s">
        <v>1814</v>
      </c>
      <c r="E500" t="s">
        <v>4371</v>
      </c>
      <c r="F500" s="3">
        <v>351.55</v>
      </c>
      <c r="G500" t="s">
        <v>47</v>
      </c>
      <c r="H500" s="3">
        <v>0</v>
      </c>
      <c r="I500" t="s">
        <v>48</v>
      </c>
      <c r="J500">
        <v>2563</v>
      </c>
      <c r="K500" t="s">
        <v>49</v>
      </c>
      <c r="L500" t="s">
        <v>50</v>
      </c>
      <c r="M500" t="s">
        <v>51</v>
      </c>
      <c r="N500">
        <v>942</v>
      </c>
      <c r="O500" t="s">
        <v>52</v>
      </c>
      <c r="P500" t="s">
        <v>53</v>
      </c>
      <c r="T500" t="s">
        <v>4372</v>
      </c>
      <c r="U500" t="s">
        <v>4373</v>
      </c>
      <c r="V500" t="s">
        <v>2852</v>
      </c>
      <c r="W500" t="s">
        <v>56</v>
      </c>
      <c r="X500" t="s">
        <v>4374</v>
      </c>
      <c r="Y500" t="s">
        <v>4275</v>
      </c>
      <c r="Z500" s="3">
        <v>0</v>
      </c>
      <c r="AA500" t="s">
        <v>4375</v>
      </c>
      <c r="AB500" t="s">
        <v>4376</v>
      </c>
      <c r="AC500" t="s">
        <v>61</v>
      </c>
      <c r="AD500" t="s">
        <v>61</v>
      </c>
      <c r="AE500" t="s">
        <v>4377</v>
      </c>
      <c r="AF500" t="s">
        <v>63</v>
      </c>
      <c r="AH500">
        <v>0</v>
      </c>
      <c r="AI500" s="2">
        <v>45562</v>
      </c>
      <c r="AJ500" t="s">
        <v>64</v>
      </c>
      <c r="AK500" t="s">
        <v>64</v>
      </c>
      <c r="AL500" t="s">
        <v>4378</v>
      </c>
      <c r="AM500" t="s">
        <v>4373</v>
      </c>
      <c r="AN500" s="3">
        <v>351.55</v>
      </c>
      <c r="AO500" t="s">
        <v>4376</v>
      </c>
      <c r="AP500" t="s">
        <v>64</v>
      </c>
      <c r="AQ500" t="s">
        <v>4377</v>
      </c>
      <c r="AR500">
        <v>1355</v>
      </c>
      <c r="AS500" t="s">
        <v>66</v>
      </c>
    </row>
    <row r="501" spans="1:45" ht="16" x14ac:dyDescent="0.2">
      <c r="A501">
        <v>3389</v>
      </c>
      <c r="B501">
        <v>3389</v>
      </c>
      <c r="C501" s="2">
        <v>45562.083333333343</v>
      </c>
      <c r="D501" t="s">
        <v>1761</v>
      </c>
      <c r="E501" t="s">
        <v>1010</v>
      </c>
      <c r="F501" s="3">
        <v>274.33999999999997</v>
      </c>
      <c r="G501" t="s">
        <v>47</v>
      </c>
      <c r="H501" s="3">
        <v>0</v>
      </c>
      <c r="I501" t="s">
        <v>48</v>
      </c>
      <c r="J501">
        <v>2720</v>
      </c>
      <c r="K501" t="s">
        <v>49</v>
      </c>
      <c r="L501" t="s">
        <v>50</v>
      </c>
      <c r="M501" t="s">
        <v>51</v>
      </c>
      <c r="N501">
        <v>940</v>
      </c>
      <c r="O501" t="s">
        <v>52</v>
      </c>
      <c r="P501" t="s">
        <v>53</v>
      </c>
      <c r="T501" t="s">
        <v>4383</v>
      </c>
      <c r="U501" t="s">
        <v>4384</v>
      </c>
      <c r="V501" t="s">
        <v>2868</v>
      </c>
      <c r="W501" t="s">
        <v>56</v>
      </c>
      <c r="X501" t="s">
        <v>4385</v>
      </c>
      <c r="Y501" t="s">
        <v>945</v>
      </c>
      <c r="Z501" s="3">
        <v>19</v>
      </c>
      <c r="AA501" t="s">
        <v>4386</v>
      </c>
      <c r="AB501" t="s">
        <v>4387</v>
      </c>
      <c r="AC501" t="s">
        <v>61</v>
      </c>
      <c r="AD501" t="s">
        <v>61</v>
      </c>
      <c r="AE501" t="s">
        <v>4388</v>
      </c>
      <c r="AF501" t="s">
        <v>63</v>
      </c>
      <c r="AH501">
        <v>0</v>
      </c>
      <c r="AI501" s="2">
        <v>45562</v>
      </c>
      <c r="AJ501" t="s">
        <v>64</v>
      </c>
      <c r="AK501" t="s">
        <v>64</v>
      </c>
      <c r="AL501" t="s">
        <v>4389</v>
      </c>
      <c r="AM501" t="s">
        <v>4384</v>
      </c>
      <c r="AN501" s="3">
        <v>274.33999999999997</v>
      </c>
      <c r="AO501" t="s">
        <v>4387</v>
      </c>
      <c r="AP501" t="s">
        <v>64</v>
      </c>
      <c r="AQ501" t="s">
        <v>4388</v>
      </c>
      <c r="AR501">
        <v>1346</v>
      </c>
      <c r="AS501" t="s">
        <v>66</v>
      </c>
    </row>
    <row r="502" spans="1:45" ht="16" x14ac:dyDescent="0.2">
      <c r="A502">
        <v>3370</v>
      </c>
      <c r="B502">
        <v>3370</v>
      </c>
      <c r="C502" s="2">
        <v>45565</v>
      </c>
      <c r="D502" t="s">
        <v>1934</v>
      </c>
      <c r="E502" t="s">
        <v>206</v>
      </c>
      <c r="F502" s="3">
        <v>3110.01</v>
      </c>
      <c r="G502" t="s">
        <v>47</v>
      </c>
      <c r="H502" s="3">
        <v>0</v>
      </c>
      <c r="I502" t="s">
        <v>104</v>
      </c>
      <c r="J502">
        <v>2551</v>
      </c>
      <c r="K502" t="s">
        <v>49</v>
      </c>
      <c r="L502" t="s">
        <v>50</v>
      </c>
      <c r="M502" t="s">
        <v>51</v>
      </c>
      <c r="N502">
        <v>1730</v>
      </c>
      <c r="O502" t="s">
        <v>52</v>
      </c>
      <c r="P502" t="s">
        <v>203</v>
      </c>
      <c r="T502" t="s">
        <v>64</v>
      </c>
      <c r="Z502" s="3"/>
      <c r="AF502" t="s">
        <v>63</v>
      </c>
      <c r="AH502">
        <v>0</v>
      </c>
      <c r="AI502" s="2">
        <v>45565</v>
      </c>
      <c r="AJ502" t="s">
        <v>64</v>
      </c>
      <c r="AK502" t="s">
        <v>64</v>
      </c>
      <c r="AL502" t="s">
        <v>64</v>
      </c>
      <c r="AN502" s="3"/>
      <c r="AP502" t="s">
        <v>64</v>
      </c>
      <c r="AR502" t="s">
        <v>64</v>
      </c>
      <c r="AS502" t="s">
        <v>66</v>
      </c>
    </row>
    <row r="503" spans="1:45" ht="16" x14ac:dyDescent="0.2">
      <c r="A503">
        <v>3371</v>
      </c>
      <c r="B503">
        <v>3371</v>
      </c>
      <c r="C503" s="2">
        <v>45565</v>
      </c>
      <c r="D503" t="s">
        <v>1935</v>
      </c>
      <c r="E503" t="s">
        <v>206</v>
      </c>
      <c r="F503" s="3">
        <v>2382.81</v>
      </c>
      <c r="G503" t="s">
        <v>47</v>
      </c>
      <c r="H503" s="3">
        <v>0</v>
      </c>
      <c r="I503" t="s">
        <v>104</v>
      </c>
      <c r="J503">
        <v>2551</v>
      </c>
      <c r="K503" t="s">
        <v>49</v>
      </c>
      <c r="L503" t="s">
        <v>50</v>
      </c>
      <c r="M503" t="s">
        <v>51</v>
      </c>
      <c r="N503">
        <v>1730</v>
      </c>
      <c r="O503" t="s">
        <v>52</v>
      </c>
      <c r="P503" t="s">
        <v>203</v>
      </c>
      <c r="T503" t="s">
        <v>64</v>
      </c>
      <c r="Z503" s="3"/>
      <c r="AF503" t="s">
        <v>63</v>
      </c>
      <c r="AH503">
        <v>0</v>
      </c>
      <c r="AI503" s="2">
        <v>45565</v>
      </c>
      <c r="AJ503" t="s">
        <v>64</v>
      </c>
      <c r="AK503" t="s">
        <v>64</v>
      </c>
      <c r="AL503" t="s">
        <v>64</v>
      </c>
      <c r="AN503" s="3"/>
      <c r="AP503" t="s">
        <v>64</v>
      </c>
      <c r="AR503" t="s">
        <v>64</v>
      </c>
      <c r="AS503" t="s">
        <v>66</v>
      </c>
    </row>
    <row r="504" spans="1:45" ht="16" x14ac:dyDescent="0.2">
      <c r="A504">
        <v>3402</v>
      </c>
      <c r="B504">
        <v>3402</v>
      </c>
      <c r="C504" s="2">
        <v>45565</v>
      </c>
      <c r="D504" t="s">
        <v>1814</v>
      </c>
      <c r="E504" t="s">
        <v>4393</v>
      </c>
      <c r="F504" s="3">
        <v>101.2</v>
      </c>
      <c r="G504" t="s">
        <v>47</v>
      </c>
      <c r="H504" s="3">
        <v>0</v>
      </c>
      <c r="I504" t="s">
        <v>48</v>
      </c>
      <c r="J504">
        <v>2560</v>
      </c>
      <c r="K504" t="s">
        <v>49</v>
      </c>
      <c r="L504" t="s">
        <v>50</v>
      </c>
      <c r="M504" t="s">
        <v>51</v>
      </c>
      <c r="N504">
        <v>561</v>
      </c>
      <c r="O504" t="s">
        <v>52</v>
      </c>
      <c r="P504" t="s">
        <v>53</v>
      </c>
      <c r="T504" t="s">
        <v>4394</v>
      </c>
      <c r="U504" t="s">
        <v>4395</v>
      </c>
      <c r="V504" t="s">
        <v>2776</v>
      </c>
      <c r="W504" t="s">
        <v>56</v>
      </c>
      <c r="X504" t="s">
        <v>4396</v>
      </c>
      <c r="Y504" t="s">
        <v>4397</v>
      </c>
      <c r="Z504" s="3">
        <v>0</v>
      </c>
      <c r="AA504" t="s">
        <v>4398</v>
      </c>
      <c r="AB504" t="s">
        <v>4399</v>
      </c>
      <c r="AC504" t="s">
        <v>61</v>
      </c>
      <c r="AD504" t="s">
        <v>61</v>
      </c>
      <c r="AE504" t="s">
        <v>4400</v>
      </c>
      <c r="AF504" t="s">
        <v>63</v>
      </c>
      <c r="AH504">
        <v>0</v>
      </c>
      <c r="AI504" s="2">
        <v>45565</v>
      </c>
      <c r="AJ504" t="s">
        <v>64</v>
      </c>
      <c r="AK504" t="s">
        <v>64</v>
      </c>
      <c r="AL504" t="s">
        <v>4401</v>
      </c>
      <c r="AM504" t="s">
        <v>4395</v>
      </c>
      <c r="AN504" s="3">
        <v>257.18</v>
      </c>
      <c r="AO504" t="s">
        <v>4399</v>
      </c>
      <c r="AP504" t="s">
        <v>64</v>
      </c>
      <c r="AQ504" t="s">
        <v>4400</v>
      </c>
      <c r="AR504">
        <v>1359</v>
      </c>
      <c r="AS504" t="s">
        <v>66</v>
      </c>
    </row>
    <row r="505" spans="1:45" ht="16" x14ac:dyDescent="0.2">
      <c r="A505">
        <v>3403</v>
      </c>
      <c r="B505">
        <v>3403</v>
      </c>
      <c r="C505" s="2">
        <v>45565</v>
      </c>
      <c r="D505" t="s">
        <v>1814</v>
      </c>
      <c r="E505" t="s">
        <v>4402</v>
      </c>
      <c r="F505" s="3">
        <v>135.63999999999999</v>
      </c>
      <c r="G505" t="s">
        <v>47</v>
      </c>
      <c r="H505" s="3">
        <v>0</v>
      </c>
      <c r="I505" t="s">
        <v>48</v>
      </c>
      <c r="J505">
        <v>3270</v>
      </c>
      <c r="K505" t="s">
        <v>49</v>
      </c>
      <c r="L505" t="s">
        <v>50</v>
      </c>
      <c r="M505" t="s">
        <v>106</v>
      </c>
      <c r="N505">
        <v>561</v>
      </c>
      <c r="O505" t="s">
        <v>52</v>
      </c>
      <c r="P505" t="s">
        <v>53</v>
      </c>
      <c r="T505" t="s">
        <v>4394</v>
      </c>
      <c r="U505" t="s">
        <v>4395</v>
      </c>
      <c r="V505" t="s">
        <v>2776</v>
      </c>
      <c r="W505" t="s">
        <v>56</v>
      </c>
      <c r="X505" t="s">
        <v>4396</v>
      </c>
      <c r="Y505" t="s">
        <v>4397</v>
      </c>
      <c r="Z505" s="3">
        <v>0</v>
      </c>
      <c r="AA505" t="s">
        <v>4398</v>
      </c>
      <c r="AB505" t="s">
        <v>4399</v>
      </c>
      <c r="AC505" t="s">
        <v>61</v>
      </c>
      <c r="AD505" t="s">
        <v>61</v>
      </c>
      <c r="AE505" t="s">
        <v>4400</v>
      </c>
      <c r="AF505" t="s">
        <v>63</v>
      </c>
      <c r="AH505">
        <v>0</v>
      </c>
      <c r="AI505" s="2">
        <v>45565</v>
      </c>
      <c r="AJ505" t="s">
        <v>64</v>
      </c>
      <c r="AK505" t="s">
        <v>64</v>
      </c>
      <c r="AL505" t="s">
        <v>4401</v>
      </c>
      <c r="AM505" t="s">
        <v>4395</v>
      </c>
      <c r="AN505" s="3">
        <v>257.18</v>
      </c>
      <c r="AO505" t="s">
        <v>4399</v>
      </c>
      <c r="AP505" t="s">
        <v>64</v>
      </c>
      <c r="AQ505" t="s">
        <v>4400</v>
      </c>
      <c r="AR505">
        <v>1359</v>
      </c>
      <c r="AS505" t="s">
        <v>66</v>
      </c>
    </row>
    <row r="506" spans="1:45" ht="16" x14ac:dyDescent="0.2">
      <c r="A506">
        <v>3404</v>
      </c>
      <c r="B506">
        <v>3404</v>
      </c>
      <c r="C506" s="2">
        <v>45565</v>
      </c>
      <c r="D506" t="s">
        <v>1814</v>
      </c>
      <c r="E506" t="s">
        <v>4403</v>
      </c>
      <c r="F506" s="3">
        <v>5.34</v>
      </c>
      <c r="G506" t="s">
        <v>47</v>
      </c>
      <c r="H506" s="3">
        <v>0</v>
      </c>
      <c r="I506" t="s">
        <v>48</v>
      </c>
      <c r="J506">
        <v>2561</v>
      </c>
      <c r="K506" t="s">
        <v>49</v>
      </c>
      <c r="L506" t="s">
        <v>50</v>
      </c>
      <c r="M506" t="s">
        <v>51</v>
      </c>
      <c r="N506">
        <v>561</v>
      </c>
      <c r="O506" t="s">
        <v>52</v>
      </c>
      <c r="P506" t="s">
        <v>53</v>
      </c>
      <c r="T506" t="s">
        <v>4394</v>
      </c>
      <c r="U506" t="s">
        <v>4395</v>
      </c>
      <c r="V506" t="s">
        <v>2776</v>
      </c>
      <c r="W506" t="s">
        <v>56</v>
      </c>
      <c r="X506" t="s">
        <v>4396</v>
      </c>
      <c r="Y506" t="s">
        <v>4397</v>
      </c>
      <c r="Z506" s="3">
        <v>0</v>
      </c>
      <c r="AA506" t="s">
        <v>4398</v>
      </c>
      <c r="AB506" t="s">
        <v>4399</v>
      </c>
      <c r="AC506" t="s">
        <v>61</v>
      </c>
      <c r="AD506" t="s">
        <v>61</v>
      </c>
      <c r="AE506" t="s">
        <v>4400</v>
      </c>
      <c r="AF506" t="s">
        <v>63</v>
      </c>
      <c r="AH506">
        <v>0</v>
      </c>
      <c r="AI506" s="2">
        <v>45565</v>
      </c>
      <c r="AJ506" t="s">
        <v>64</v>
      </c>
      <c r="AK506" t="s">
        <v>64</v>
      </c>
      <c r="AL506" t="s">
        <v>4401</v>
      </c>
      <c r="AM506" t="s">
        <v>4395</v>
      </c>
      <c r="AN506" s="3">
        <v>257.18</v>
      </c>
      <c r="AO506" t="s">
        <v>4399</v>
      </c>
      <c r="AP506" t="s">
        <v>64</v>
      </c>
      <c r="AQ506" t="s">
        <v>4400</v>
      </c>
      <c r="AR506">
        <v>1359</v>
      </c>
      <c r="AS506" t="s">
        <v>66</v>
      </c>
    </row>
    <row r="507" spans="1:45" ht="16" x14ac:dyDescent="0.2">
      <c r="A507">
        <v>3405</v>
      </c>
      <c r="B507">
        <v>3405</v>
      </c>
      <c r="C507" s="2">
        <v>45565</v>
      </c>
      <c r="D507" t="s">
        <v>1814</v>
      </c>
      <c r="E507" t="s">
        <v>4404</v>
      </c>
      <c r="F507" s="3">
        <v>15</v>
      </c>
      <c r="G507" t="s">
        <v>47</v>
      </c>
      <c r="H507" s="3">
        <v>7</v>
      </c>
      <c r="I507" t="s">
        <v>48</v>
      </c>
      <c r="J507">
        <v>2563</v>
      </c>
      <c r="K507" t="s">
        <v>49</v>
      </c>
      <c r="L507" t="s">
        <v>50</v>
      </c>
      <c r="M507" t="s">
        <v>51</v>
      </c>
      <c r="N507">
        <v>561</v>
      </c>
      <c r="O507" t="s">
        <v>52</v>
      </c>
      <c r="P507" t="s">
        <v>53</v>
      </c>
      <c r="T507" t="s">
        <v>4394</v>
      </c>
      <c r="U507" t="s">
        <v>4395</v>
      </c>
      <c r="V507" t="s">
        <v>2776</v>
      </c>
      <c r="W507" t="s">
        <v>56</v>
      </c>
      <c r="X507" t="s">
        <v>4396</v>
      </c>
      <c r="Y507" t="s">
        <v>4397</v>
      </c>
      <c r="Z507" s="3">
        <v>0</v>
      </c>
      <c r="AA507" t="s">
        <v>4398</v>
      </c>
      <c r="AB507" t="s">
        <v>4399</v>
      </c>
      <c r="AC507" t="s">
        <v>61</v>
      </c>
      <c r="AD507" t="s">
        <v>61</v>
      </c>
      <c r="AE507" t="s">
        <v>4400</v>
      </c>
      <c r="AF507" t="s">
        <v>63</v>
      </c>
      <c r="AH507">
        <v>58</v>
      </c>
      <c r="AI507" s="2">
        <v>45565</v>
      </c>
      <c r="AJ507" t="s">
        <v>64</v>
      </c>
      <c r="AK507" t="s">
        <v>64</v>
      </c>
      <c r="AL507" t="s">
        <v>4401</v>
      </c>
      <c r="AM507" t="s">
        <v>4395</v>
      </c>
      <c r="AN507" s="3">
        <v>257.18</v>
      </c>
      <c r="AO507" t="s">
        <v>4399</v>
      </c>
      <c r="AP507" t="s">
        <v>64</v>
      </c>
      <c r="AQ507" t="s">
        <v>4400</v>
      </c>
      <c r="AR507">
        <v>1359</v>
      </c>
      <c r="AS507" t="s">
        <v>66</v>
      </c>
    </row>
    <row r="508" spans="1:45" ht="16" x14ac:dyDescent="0.2">
      <c r="A508">
        <v>3407</v>
      </c>
      <c r="B508">
        <v>3407</v>
      </c>
      <c r="C508" s="2">
        <v>45565</v>
      </c>
      <c r="D508" t="s">
        <v>1814</v>
      </c>
      <c r="E508" t="s">
        <v>4405</v>
      </c>
      <c r="F508" s="3">
        <v>295.99</v>
      </c>
      <c r="G508" t="s">
        <v>47</v>
      </c>
      <c r="H508" s="3">
        <v>0</v>
      </c>
      <c r="I508" t="s">
        <v>48</v>
      </c>
      <c r="J508">
        <v>2562</v>
      </c>
      <c r="K508" t="s">
        <v>49</v>
      </c>
      <c r="L508" t="s">
        <v>50</v>
      </c>
      <c r="M508" t="s">
        <v>51</v>
      </c>
      <c r="N508">
        <v>561</v>
      </c>
      <c r="O508" t="s">
        <v>52</v>
      </c>
      <c r="P508" t="s">
        <v>53</v>
      </c>
      <c r="T508" t="s">
        <v>4406</v>
      </c>
      <c r="U508" t="s">
        <v>4395</v>
      </c>
      <c r="V508" t="s">
        <v>2779</v>
      </c>
      <c r="W508" t="s">
        <v>56</v>
      </c>
      <c r="X508" t="s">
        <v>4407</v>
      </c>
      <c r="Y508" t="s">
        <v>4397</v>
      </c>
      <c r="Z508" s="3">
        <v>0</v>
      </c>
      <c r="AA508" t="s">
        <v>4408</v>
      </c>
      <c r="AB508" t="s">
        <v>4399</v>
      </c>
      <c r="AC508" t="s">
        <v>61</v>
      </c>
      <c r="AD508" t="s">
        <v>61</v>
      </c>
      <c r="AE508" t="s">
        <v>4409</v>
      </c>
      <c r="AF508" t="s">
        <v>63</v>
      </c>
      <c r="AH508">
        <v>0</v>
      </c>
      <c r="AI508" s="2">
        <v>45565</v>
      </c>
      <c r="AJ508" t="s">
        <v>64</v>
      </c>
      <c r="AK508" t="s">
        <v>64</v>
      </c>
      <c r="AL508" t="s">
        <v>4410</v>
      </c>
      <c r="AM508" t="s">
        <v>4395</v>
      </c>
      <c r="AN508" s="3">
        <v>295.99</v>
      </c>
      <c r="AO508" t="s">
        <v>4399</v>
      </c>
      <c r="AP508" t="s">
        <v>64</v>
      </c>
      <c r="AQ508" t="s">
        <v>4409</v>
      </c>
      <c r="AR508">
        <v>1360</v>
      </c>
      <c r="AS508" t="s">
        <v>66</v>
      </c>
    </row>
    <row r="509" spans="1:45" ht="16" x14ac:dyDescent="0.2">
      <c r="A509">
        <v>3645</v>
      </c>
      <c r="B509">
        <v>3645</v>
      </c>
      <c r="C509" s="2">
        <v>45565</v>
      </c>
      <c r="D509" t="s">
        <v>1934</v>
      </c>
      <c r="E509" t="s">
        <v>204</v>
      </c>
      <c r="F509" s="3">
        <v>712.19</v>
      </c>
      <c r="G509" t="s">
        <v>47</v>
      </c>
      <c r="H509" s="3">
        <v>0</v>
      </c>
      <c r="I509" t="s">
        <v>104</v>
      </c>
      <c r="J509">
        <v>2555</v>
      </c>
      <c r="K509" t="s">
        <v>49</v>
      </c>
      <c r="L509" t="s">
        <v>50</v>
      </c>
      <c r="M509" t="s">
        <v>51</v>
      </c>
      <c r="N509">
        <v>1730</v>
      </c>
      <c r="O509" t="s">
        <v>52</v>
      </c>
      <c r="P509" t="s">
        <v>203</v>
      </c>
      <c r="T509" t="s">
        <v>64</v>
      </c>
      <c r="Z509" s="3"/>
      <c r="AF509" t="s">
        <v>63</v>
      </c>
      <c r="AH509">
        <v>0</v>
      </c>
      <c r="AI509" s="2">
        <v>45565</v>
      </c>
      <c r="AJ509" t="s">
        <v>64</v>
      </c>
      <c r="AK509" t="s">
        <v>64</v>
      </c>
      <c r="AL509" t="s">
        <v>64</v>
      </c>
      <c r="AN509" s="3"/>
      <c r="AP509" t="s">
        <v>64</v>
      </c>
      <c r="AR509" t="s">
        <v>64</v>
      </c>
      <c r="AS509" t="s">
        <v>66</v>
      </c>
    </row>
    <row r="510" spans="1:45" ht="16" x14ac:dyDescent="0.2">
      <c r="A510">
        <v>3648</v>
      </c>
      <c r="B510">
        <v>3648</v>
      </c>
      <c r="C510" s="2">
        <v>45565</v>
      </c>
      <c r="D510" t="s">
        <v>1936</v>
      </c>
      <c r="E510" t="s">
        <v>206</v>
      </c>
      <c r="F510" s="3">
        <v>3290.09</v>
      </c>
      <c r="G510" t="s">
        <v>47</v>
      </c>
      <c r="H510" s="3">
        <v>0</v>
      </c>
      <c r="I510" t="s">
        <v>104</v>
      </c>
      <c r="J510">
        <v>2551</v>
      </c>
      <c r="K510" t="s">
        <v>49</v>
      </c>
      <c r="L510" t="s">
        <v>50</v>
      </c>
      <c r="M510" t="s">
        <v>51</v>
      </c>
      <c r="N510">
        <v>1730</v>
      </c>
      <c r="O510" t="s">
        <v>52</v>
      </c>
      <c r="P510" t="s">
        <v>203</v>
      </c>
      <c r="T510" t="s">
        <v>64</v>
      </c>
      <c r="Z510" s="3"/>
      <c r="AF510" t="s">
        <v>63</v>
      </c>
      <c r="AH510">
        <v>0</v>
      </c>
      <c r="AI510" s="2">
        <v>45565</v>
      </c>
      <c r="AJ510" t="s">
        <v>64</v>
      </c>
      <c r="AK510" t="s">
        <v>64</v>
      </c>
      <c r="AL510" t="s">
        <v>64</v>
      </c>
      <c r="AN510" s="3"/>
      <c r="AP510" t="s">
        <v>64</v>
      </c>
      <c r="AR510" t="s">
        <v>64</v>
      </c>
      <c r="AS510" t="s">
        <v>66</v>
      </c>
    </row>
    <row r="511" spans="1:45" ht="16" x14ac:dyDescent="0.2">
      <c r="A511">
        <v>3651</v>
      </c>
      <c r="B511">
        <v>3651</v>
      </c>
      <c r="C511" s="2">
        <v>45565</v>
      </c>
      <c r="D511" t="s">
        <v>1936</v>
      </c>
      <c r="E511" t="s">
        <v>204</v>
      </c>
      <c r="F511" s="3">
        <v>753.43</v>
      </c>
      <c r="G511" t="s">
        <v>47</v>
      </c>
      <c r="H511" s="3">
        <v>0</v>
      </c>
      <c r="I511" t="s">
        <v>104</v>
      </c>
      <c r="J511">
        <v>2555</v>
      </c>
      <c r="K511" t="s">
        <v>49</v>
      </c>
      <c r="L511" t="s">
        <v>50</v>
      </c>
      <c r="M511" t="s">
        <v>51</v>
      </c>
      <c r="N511">
        <v>1730</v>
      </c>
      <c r="O511" t="s">
        <v>52</v>
      </c>
      <c r="P511" t="s">
        <v>203</v>
      </c>
      <c r="T511" t="s">
        <v>64</v>
      </c>
      <c r="Z511" s="3"/>
      <c r="AF511" t="s">
        <v>63</v>
      </c>
      <c r="AH511">
        <v>0</v>
      </c>
      <c r="AI511" s="2">
        <v>45565</v>
      </c>
      <c r="AJ511" t="s">
        <v>64</v>
      </c>
      <c r="AK511" t="s">
        <v>64</v>
      </c>
      <c r="AL511" t="s">
        <v>64</v>
      </c>
      <c r="AN511" s="3"/>
      <c r="AP511" t="s">
        <v>64</v>
      </c>
      <c r="AR511" t="s">
        <v>64</v>
      </c>
      <c r="AS511" t="s">
        <v>66</v>
      </c>
    </row>
    <row r="512" spans="1:45" ht="16" x14ac:dyDescent="0.2">
      <c r="A512">
        <v>4203</v>
      </c>
      <c r="B512">
        <v>4203</v>
      </c>
      <c r="C512" s="2">
        <v>45565</v>
      </c>
      <c r="D512" t="s">
        <v>1935</v>
      </c>
      <c r="E512" t="s">
        <v>204</v>
      </c>
      <c r="F512" s="3">
        <v>568.54</v>
      </c>
      <c r="G512" t="s">
        <v>47</v>
      </c>
      <c r="H512" s="3">
        <v>0</v>
      </c>
      <c r="I512" t="s">
        <v>104</v>
      </c>
      <c r="J512">
        <v>2555</v>
      </c>
      <c r="K512" t="s">
        <v>49</v>
      </c>
      <c r="L512" t="s">
        <v>50</v>
      </c>
      <c r="M512" t="s">
        <v>51</v>
      </c>
      <c r="N512">
        <v>1730</v>
      </c>
      <c r="O512" t="s">
        <v>52</v>
      </c>
      <c r="P512" t="s">
        <v>203</v>
      </c>
      <c r="T512" t="s">
        <v>64</v>
      </c>
      <c r="Z512" s="3"/>
      <c r="AF512" t="s">
        <v>63</v>
      </c>
      <c r="AH512">
        <v>0</v>
      </c>
      <c r="AI512" s="2">
        <v>45565</v>
      </c>
      <c r="AJ512" t="s">
        <v>64</v>
      </c>
      <c r="AK512" t="s">
        <v>64</v>
      </c>
      <c r="AL512" t="s">
        <v>64</v>
      </c>
      <c r="AN512" s="3"/>
      <c r="AP512" t="s">
        <v>64</v>
      </c>
      <c r="AR512" t="s">
        <v>64</v>
      </c>
      <c r="AS512" t="s">
        <v>66</v>
      </c>
    </row>
    <row r="513" spans="1:45" ht="16" x14ac:dyDescent="0.2">
      <c r="A513">
        <v>3412</v>
      </c>
      <c r="B513">
        <v>3412</v>
      </c>
      <c r="C513" s="2">
        <v>45565.083333333343</v>
      </c>
      <c r="D513" t="s">
        <v>1748</v>
      </c>
      <c r="E513" t="s">
        <v>4411</v>
      </c>
      <c r="F513" s="3">
        <v>6.32</v>
      </c>
      <c r="G513" t="s">
        <v>47</v>
      </c>
      <c r="H513" s="3">
        <v>0</v>
      </c>
      <c r="I513" t="s">
        <v>48</v>
      </c>
      <c r="J513">
        <v>2704</v>
      </c>
      <c r="K513" t="s">
        <v>49</v>
      </c>
      <c r="L513" t="s">
        <v>50</v>
      </c>
      <c r="M513" t="s">
        <v>51</v>
      </c>
      <c r="N513">
        <v>940</v>
      </c>
      <c r="O513" t="s">
        <v>52</v>
      </c>
      <c r="P513" t="s">
        <v>53</v>
      </c>
      <c r="T513" t="s">
        <v>4250</v>
      </c>
      <c r="U513" t="s">
        <v>4412</v>
      </c>
      <c r="Z513" s="3"/>
      <c r="AF513" t="s">
        <v>63</v>
      </c>
      <c r="AH513">
        <v>0</v>
      </c>
      <c r="AI513" s="2">
        <v>45565</v>
      </c>
      <c r="AJ513" t="s">
        <v>64</v>
      </c>
      <c r="AK513" t="s">
        <v>64</v>
      </c>
      <c r="AL513" t="s">
        <v>4413</v>
      </c>
      <c r="AM513" t="s">
        <v>4412</v>
      </c>
      <c r="AN513" s="3"/>
      <c r="AP513" t="s">
        <v>64</v>
      </c>
      <c r="AR513">
        <v>1347</v>
      </c>
      <c r="AS513" t="s">
        <v>66</v>
      </c>
    </row>
    <row r="514" spans="1:45" ht="16" x14ac:dyDescent="0.2">
      <c r="A514">
        <v>3793</v>
      </c>
      <c r="B514">
        <v>3793</v>
      </c>
      <c r="C514" s="2">
        <v>45566</v>
      </c>
      <c r="D514" t="s">
        <v>1761</v>
      </c>
      <c r="E514" t="s">
        <v>4414</v>
      </c>
      <c r="F514" s="3">
        <v>174</v>
      </c>
      <c r="G514" t="s">
        <v>47</v>
      </c>
      <c r="H514" s="3">
        <v>0</v>
      </c>
      <c r="I514" t="s">
        <v>48</v>
      </c>
      <c r="J514">
        <v>2560</v>
      </c>
      <c r="K514" t="s">
        <v>49</v>
      </c>
      <c r="L514" t="s">
        <v>50</v>
      </c>
      <c r="M514" t="s">
        <v>51</v>
      </c>
      <c r="N514">
        <v>562</v>
      </c>
      <c r="O514" t="s">
        <v>52</v>
      </c>
      <c r="P514" t="s">
        <v>53</v>
      </c>
      <c r="T514" t="s">
        <v>4415</v>
      </c>
      <c r="U514" t="s">
        <v>4416</v>
      </c>
      <c r="V514" t="s">
        <v>3064</v>
      </c>
      <c r="W514" t="s">
        <v>56</v>
      </c>
      <c r="X514" t="s">
        <v>4417</v>
      </c>
      <c r="Y514" t="s">
        <v>4418</v>
      </c>
      <c r="Z514" s="3">
        <v>0</v>
      </c>
      <c r="AA514" t="s">
        <v>4419</v>
      </c>
      <c r="AB514" t="s">
        <v>4420</v>
      </c>
      <c r="AC514" t="s">
        <v>61</v>
      </c>
      <c r="AD514" t="s">
        <v>61</v>
      </c>
      <c r="AE514" t="s">
        <v>4421</v>
      </c>
      <c r="AF514" t="s">
        <v>63</v>
      </c>
      <c r="AH514">
        <v>0</v>
      </c>
      <c r="AI514" s="2">
        <v>45566</v>
      </c>
      <c r="AJ514" t="s">
        <v>64</v>
      </c>
      <c r="AK514" t="s">
        <v>64</v>
      </c>
      <c r="AL514" t="s">
        <v>4422</v>
      </c>
      <c r="AM514" t="s">
        <v>4416</v>
      </c>
      <c r="AN514" s="3">
        <v>2900.03</v>
      </c>
      <c r="AO514" t="s">
        <v>4420</v>
      </c>
      <c r="AP514" t="s">
        <v>64</v>
      </c>
      <c r="AQ514" t="s">
        <v>4421</v>
      </c>
      <c r="AR514">
        <v>1410</v>
      </c>
      <c r="AS514" t="s">
        <v>66</v>
      </c>
    </row>
    <row r="515" spans="1:45" ht="16" x14ac:dyDescent="0.2">
      <c r="A515">
        <v>3794</v>
      </c>
      <c r="B515">
        <v>3794</v>
      </c>
      <c r="C515" s="2">
        <v>45566</v>
      </c>
      <c r="D515" t="s">
        <v>1761</v>
      </c>
      <c r="E515" t="s">
        <v>4423</v>
      </c>
      <c r="F515" s="3">
        <v>141.32</v>
      </c>
      <c r="G515" t="s">
        <v>47</v>
      </c>
      <c r="H515" s="3">
        <v>0</v>
      </c>
      <c r="I515" t="s">
        <v>48</v>
      </c>
      <c r="J515">
        <v>2562</v>
      </c>
      <c r="K515" t="s">
        <v>49</v>
      </c>
      <c r="L515" t="s">
        <v>50</v>
      </c>
      <c r="M515" t="s">
        <v>51</v>
      </c>
      <c r="N515">
        <v>562</v>
      </c>
      <c r="O515" t="s">
        <v>52</v>
      </c>
      <c r="P515" t="s">
        <v>53</v>
      </c>
      <c r="T515" t="s">
        <v>4415</v>
      </c>
      <c r="U515" t="s">
        <v>4416</v>
      </c>
      <c r="V515" t="s">
        <v>3064</v>
      </c>
      <c r="W515" t="s">
        <v>56</v>
      </c>
      <c r="X515" t="s">
        <v>4417</v>
      </c>
      <c r="Y515" t="s">
        <v>4418</v>
      </c>
      <c r="Z515" s="3">
        <v>0</v>
      </c>
      <c r="AA515" t="s">
        <v>4419</v>
      </c>
      <c r="AB515" t="s">
        <v>4420</v>
      </c>
      <c r="AC515" t="s">
        <v>61</v>
      </c>
      <c r="AD515" t="s">
        <v>61</v>
      </c>
      <c r="AE515" t="s">
        <v>4421</v>
      </c>
      <c r="AF515" t="s">
        <v>63</v>
      </c>
      <c r="AH515">
        <v>0</v>
      </c>
      <c r="AI515" s="2">
        <v>45566</v>
      </c>
      <c r="AJ515" t="s">
        <v>64</v>
      </c>
      <c r="AK515" t="s">
        <v>64</v>
      </c>
      <c r="AL515" t="s">
        <v>4422</v>
      </c>
      <c r="AM515" t="s">
        <v>4416</v>
      </c>
      <c r="AN515" s="3">
        <v>2900.03</v>
      </c>
      <c r="AO515" t="s">
        <v>4420</v>
      </c>
      <c r="AP515" t="s">
        <v>64</v>
      </c>
      <c r="AQ515" t="s">
        <v>4421</v>
      </c>
      <c r="AR515">
        <v>1410</v>
      </c>
      <c r="AS515" t="s">
        <v>66</v>
      </c>
    </row>
    <row r="516" spans="1:45" ht="16" x14ac:dyDescent="0.2">
      <c r="A516">
        <v>3795</v>
      </c>
      <c r="B516">
        <v>3795</v>
      </c>
      <c r="C516" s="2">
        <v>45566</v>
      </c>
      <c r="D516" t="s">
        <v>1761</v>
      </c>
      <c r="E516" t="s">
        <v>4424</v>
      </c>
      <c r="F516" s="3">
        <v>59.91</v>
      </c>
      <c r="G516" t="s">
        <v>47</v>
      </c>
      <c r="H516" s="3">
        <v>0</v>
      </c>
      <c r="I516" t="s">
        <v>48</v>
      </c>
      <c r="J516">
        <v>3270</v>
      </c>
      <c r="K516" t="s">
        <v>49</v>
      </c>
      <c r="L516" t="s">
        <v>50</v>
      </c>
      <c r="M516" t="s">
        <v>106</v>
      </c>
      <c r="N516">
        <v>562</v>
      </c>
      <c r="O516" t="s">
        <v>52</v>
      </c>
      <c r="P516" t="s">
        <v>53</v>
      </c>
      <c r="T516" t="s">
        <v>4415</v>
      </c>
      <c r="U516" t="s">
        <v>4416</v>
      </c>
      <c r="V516" t="s">
        <v>3064</v>
      </c>
      <c r="W516" t="s">
        <v>56</v>
      </c>
      <c r="X516" t="s">
        <v>4417</v>
      </c>
      <c r="Y516" t="s">
        <v>4418</v>
      </c>
      <c r="Z516" s="3">
        <v>0</v>
      </c>
      <c r="AA516" t="s">
        <v>4419</v>
      </c>
      <c r="AB516" t="s">
        <v>4420</v>
      </c>
      <c r="AC516" t="s">
        <v>61</v>
      </c>
      <c r="AD516" t="s">
        <v>61</v>
      </c>
      <c r="AE516" t="s">
        <v>4421</v>
      </c>
      <c r="AF516" t="s">
        <v>63</v>
      </c>
      <c r="AH516">
        <v>0</v>
      </c>
      <c r="AI516" s="2">
        <v>45566</v>
      </c>
      <c r="AJ516" t="s">
        <v>64</v>
      </c>
      <c r="AK516" t="s">
        <v>64</v>
      </c>
      <c r="AL516" t="s">
        <v>4422</v>
      </c>
      <c r="AM516" t="s">
        <v>4416</v>
      </c>
      <c r="AN516" s="3">
        <v>2900.03</v>
      </c>
      <c r="AO516" t="s">
        <v>4420</v>
      </c>
      <c r="AP516" t="s">
        <v>64</v>
      </c>
      <c r="AQ516" t="s">
        <v>4421</v>
      </c>
      <c r="AR516">
        <v>1410</v>
      </c>
      <c r="AS516" t="s">
        <v>66</v>
      </c>
    </row>
    <row r="517" spans="1:45" ht="16" x14ac:dyDescent="0.2">
      <c r="A517">
        <v>3796</v>
      </c>
      <c r="B517">
        <v>3796</v>
      </c>
      <c r="C517" s="2">
        <v>45566</v>
      </c>
      <c r="D517" t="s">
        <v>1761</v>
      </c>
      <c r="E517" t="s">
        <v>4425</v>
      </c>
      <c r="F517" s="3">
        <v>13.32</v>
      </c>
      <c r="G517" t="s">
        <v>47</v>
      </c>
      <c r="H517" s="3">
        <v>0</v>
      </c>
      <c r="I517" t="s">
        <v>48</v>
      </c>
      <c r="J517">
        <v>3270</v>
      </c>
      <c r="K517" t="s">
        <v>49</v>
      </c>
      <c r="L517" t="s">
        <v>50</v>
      </c>
      <c r="M517" t="s">
        <v>106</v>
      </c>
      <c r="N517">
        <v>562</v>
      </c>
      <c r="O517" t="s">
        <v>52</v>
      </c>
      <c r="P517" t="s">
        <v>53</v>
      </c>
      <c r="T517" t="s">
        <v>4415</v>
      </c>
      <c r="U517" t="s">
        <v>4416</v>
      </c>
      <c r="V517" t="s">
        <v>3064</v>
      </c>
      <c r="W517" t="s">
        <v>56</v>
      </c>
      <c r="X517" t="s">
        <v>4417</v>
      </c>
      <c r="Y517" t="s">
        <v>4418</v>
      </c>
      <c r="Z517" s="3">
        <v>0</v>
      </c>
      <c r="AA517" t="s">
        <v>4419</v>
      </c>
      <c r="AB517" t="s">
        <v>4420</v>
      </c>
      <c r="AC517" t="s">
        <v>61</v>
      </c>
      <c r="AD517" t="s">
        <v>61</v>
      </c>
      <c r="AE517" t="s">
        <v>4421</v>
      </c>
      <c r="AF517" t="s">
        <v>63</v>
      </c>
      <c r="AH517">
        <v>0</v>
      </c>
      <c r="AI517" s="2">
        <v>45566</v>
      </c>
      <c r="AJ517" t="s">
        <v>64</v>
      </c>
      <c r="AK517" t="s">
        <v>64</v>
      </c>
      <c r="AL517" t="s">
        <v>4422</v>
      </c>
      <c r="AM517" t="s">
        <v>4416</v>
      </c>
      <c r="AN517" s="3">
        <v>2900.03</v>
      </c>
      <c r="AO517" t="s">
        <v>4420</v>
      </c>
      <c r="AP517" t="s">
        <v>64</v>
      </c>
      <c r="AQ517" t="s">
        <v>4421</v>
      </c>
      <c r="AR517">
        <v>1410</v>
      </c>
      <c r="AS517" t="s">
        <v>66</v>
      </c>
    </row>
    <row r="518" spans="1:45" ht="16" x14ac:dyDescent="0.2">
      <c r="A518">
        <v>3797</v>
      </c>
      <c r="B518">
        <v>3797</v>
      </c>
      <c r="C518" s="2">
        <v>45566</v>
      </c>
      <c r="D518" t="s">
        <v>1761</v>
      </c>
      <c r="E518" t="s">
        <v>4425</v>
      </c>
      <c r="F518" s="3">
        <v>11.49</v>
      </c>
      <c r="G518" t="s">
        <v>47</v>
      </c>
      <c r="H518" s="3">
        <v>0</v>
      </c>
      <c r="I518" t="s">
        <v>48</v>
      </c>
      <c r="J518">
        <v>3270</v>
      </c>
      <c r="K518" t="s">
        <v>49</v>
      </c>
      <c r="L518" t="s">
        <v>50</v>
      </c>
      <c r="M518" t="s">
        <v>106</v>
      </c>
      <c r="N518">
        <v>562</v>
      </c>
      <c r="O518" t="s">
        <v>52</v>
      </c>
      <c r="P518" t="s">
        <v>53</v>
      </c>
      <c r="T518" t="s">
        <v>4415</v>
      </c>
      <c r="U518" t="s">
        <v>4416</v>
      </c>
      <c r="V518" t="s">
        <v>3064</v>
      </c>
      <c r="W518" t="s">
        <v>56</v>
      </c>
      <c r="X518" t="s">
        <v>4417</v>
      </c>
      <c r="Y518" t="s">
        <v>4418</v>
      </c>
      <c r="Z518" s="3">
        <v>0</v>
      </c>
      <c r="AA518" t="s">
        <v>4419</v>
      </c>
      <c r="AB518" t="s">
        <v>4420</v>
      </c>
      <c r="AC518" t="s">
        <v>61</v>
      </c>
      <c r="AD518" t="s">
        <v>61</v>
      </c>
      <c r="AE518" t="s">
        <v>4421</v>
      </c>
      <c r="AF518" t="s">
        <v>63</v>
      </c>
      <c r="AH518">
        <v>0</v>
      </c>
      <c r="AI518" s="2">
        <v>45566</v>
      </c>
      <c r="AJ518" t="s">
        <v>64</v>
      </c>
      <c r="AK518" t="s">
        <v>64</v>
      </c>
      <c r="AL518" t="s">
        <v>4422</v>
      </c>
      <c r="AM518" t="s">
        <v>4416</v>
      </c>
      <c r="AN518" s="3">
        <v>2900.03</v>
      </c>
      <c r="AO518" t="s">
        <v>4420</v>
      </c>
      <c r="AP518" t="s">
        <v>64</v>
      </c>
      <c r="AQ518" t="s">
        <v>4421</v>
      </c>
      <c r="AR518">
        <v>1410</v>
      </c>
      <c r="AS518" t="s">
        <v>66</v>
      </c>
    </row>
    <row r="519" spans="1:45" ht="16" x14ac:dyDescent="0.2">
      <c r="A519">
        <v>3798</v>
      </c>
      <c r="B519">
        <v>3798</v>
      </c>
      <c r="C519" s="2">
        <v>45566</v>
      </c>
      <c r="D519" t="s">
        <v>1761</v>
      </c>
      <c r="E519" t="s">
        <v>4426</v>
      </c>
      <c r="F519" s="3">
        <v>3.91</v>
      </c>
      <c r="G519" t="s">
        <v>47</v>
      </c>
      <c r="H519" s="3">
        <v>0</v>
      </c>
      <c r="I519" t="s">
        <v>48</v>
      </c>
      <c r="J519">
        <v>3270</v>
      </c>
      <c r="K519" t="s">
        <v>49</v>
      </c>
      <c r="L519" t="s">
        <v>50</v>
      </c>
      <c r="M519" t="s">
        <v>106</v>
      </c>
      <c r="N519">
        <v>562</v>
      </c>
      <c r="O519" t="s">
        <v>52</v>
      </c>
      <c r="P519" t="s">
        <v>53</v>
      </c>
      <c r="T519" t="s">
        <v>4415</v>
      </c>
      <c r="U519" t="s">
        <v>4416</v>
      </c>
      <c r="V519" t="s">
        <v>3064</v>
      </c>
      <c r="W519" t="s">
        <v>56</v>
      </c>
      <c r="X519" t="s">
        <v>4417</v>
      </c>
      <c r="Y519" t="s">
        <v>4418</v>
      </c>
      <c r="Z519" s="3">
        <v>0</v>
      </c>
      <c r="AA519" t="s">
        <v>4419</v>
      </c>
      <c r="AB519" t="s">
        <v>4420</v>
      </c>
      <c r="AC519" t="s">
        <v>61</v>
      </c>
      <c r="AD519" t="s">
        <v>61</v>
      </c>
      <c r="AE519" t="s">
        <v>4421</v>
      </c>
      <c r="AF519" t="s">
        <v>63</v>
      </c>
      <c r="AH519">
        <v>0</v>
      </c>
      <c r="AI519" s="2">
        <v>45566</v>
      </c>
      <c r="AJ519" t="s">
        <v>64</v>
      </c>
      <c r="AK519" t="s">
        <v>64</v>
      </c>
      <c r="AL519" t="s">
        <v>4422</v>
      </c>
      <c r="AM519" t="s">
        <v>4416</v>
      </c>
      <c r="AN519" s="3">
        <v>2900.03</v>
      </c>
      <c r="AO519" t="s">
        <v>4420</v>
      </c>
      <c r="AP519" t="s">
        <v>64</v>
      </c>
      <c r="AQ519" t="s">
        <v>4421</v>
      </c>
      <c r="AR519">
        <v>1410</v>
      </c>
      <c r="AS519" t="s">
        <v>66</v>
      </c>
    </row>
    <row r="520" spans="1:45" ht="16" x14ac:dyDescent="0.2">
      <c r="A520">
        <v>3799</v>
      </c>
      <c r="B520">
        <v>3799</v>
      </c>
      <c r="C520" s="2">
        <v>45566</v>
      </c>
      <c r="D520" t="s">
        <v>1761</v>
      </c>
      <c r="E520" t="s">
        <v>4425</v>
      </c>
      <c r="F520" s="3">
        <v>10.24</v>
      </c>
      <c r="G520" t="s">
        <v>47</v>
      </c>
      <c r="H520" s="3">
        <v>0</v>
      </c>
      <c r="I520" t="s">
        <v>48</v>
      </c>
      <c r="J520">
        <v>3270</v>
      </c>
      <c r="K520" t="s">
        <v>49</v>
      </c>
      <c r="L520" t="s">
        <v>50</v>
      </c>
      <c r="M520" t="s">
        <v>106</v>
      </c>
      <c r="N520">
        <v>562</v>
      </c>
      <c r="O520" t="s">
        <v>52</v>
      </c>
      <c r="P520" t="s">
        <v>53</v>
      </c>
      <c r="T520" t="s">
        <v>4415</v>
      </c>
      <c r="U520" t="s">
        <v>4416</v>
      </c>
      <c r="V520" t="s">
        <v>3064</v>
      </c>
      <c r="W520" t="s">
        <v>56</v>
      </c>
      <c r="X520" t="s">
        <v>4417</v>
      </c>
      <c r="Y520" t="s">
        <v>4418</v>
      </c>
      <c r="Z520" s="3">
        <v>0</v>
      </c>
      <c r="AA520" t="s">
        <v>4419</v>
      </c>
      <c r="AB520" t="s">
        <v>4420</v>
      </c>
      <c r="AC520" t="s">
        <v>61</v>
      </c>
      <c r="AD520" t="s">
        <v>61</v>
      </c>
      <c r="AE520" t="s">
        <v>4421</v>
      </c>
      <c r="AF520" t="s">
        <v>63</v>
      </c>
      <c r="AH520">
        <v>0</v>
      </c>
      <c r="AI520" s="2">
        <v>45566</v>
      </c>
      <c r="AJ520" t="s">
        <v>64</v>
      </c>
      <c r="AK520" t="s">
        <v>64</v>
      </c>
      <c r="AL520" t="s">
        <v>4422</v>
      </c>
      <c r="AM520" t="s">
        <v>4416</v>
      </c>
      <c r="AN520" s="3">
        <v>2900.03</v>
      </c>
      <c r="AO520" t="s">
        <v>4420</v>
      </c>
      <c r="AP520" t="s">
        <v>64</v>
      </c>
      <c r="AQ520" t="s">
        <v>4421</v>
      </c>
      <c r="AR520">
        <v>1410</v>
      </c>
      <c r="AS520" t="s">
        <v>66</v>
      </c>
    </row>
    <row r="521" spans="1:45" ht="16" x14ac:dyDescent="0.2">
      <c r="A521">
        <v>3800</v>
      </c>
      <c r="B521">
        <v>3800</v>
      </c>
      <c r="C521" s="2">
        <v>45566</v>
      </c>
      <c r="D521" t="s">
        <v>1761</v>
      </c>
      <c r="E521" t="s">
        <v>4427</v>
      </c>
      <c r="F521" s="3">
        <v>17.23</v>
      </c>
      <c r="G521" t="s">
        <v>47</v>
      </c>
      <c r="H521" s="3">
        <v>0</v>
      </c>
      <c r="I521" t="s">
        <v>48</v>
      </c>
      <c r="J521">
        <v>3270</v>
      </c>
      <c r="K521" t="s">
        <v>49</v>
      </c>
      <c r="L521" t="s">
        <v>50</v>
      </c>
      <c r="M521" t="s">
        <v>106</v>
      </c>
      <c r="N521">
        <v>562</v>
      </c>
      <c r="O521" t="s">
        <v>52</v>
      </c>
      <c r="P521" t="s">
        <v>53</v>
      </c>
      <c r="T521" t="s">
        <v>4415</v>
      </c>
      <c r="U521" t="s">
        <v>4416</v>
      </c>
      <c r="V521" t="s">
        <v>3064</v>
      </c>
      <c r="W521" t="s">
        <v>56</v>
      </c>
      <c r="X521" t="s">
        <v>4417</v>
      </c>
      <c r="Y521" t="s">
        <v>4418</v>
      </c>
      <c r="Z521" s="3">
        <v>0</v>
      </c>
      <c r="AA521" t="s">
        <v>4419</v>
      </c>
      <c r="AB521" t="s">
        <v>4420</v>
      </c>
      <c r="AC521" t="s">
        <v>61</v>
      </c>
      <c r="AD521" t="s">
        <v>61</v>
      </c>
      <c r="AE521" t="s">
        <v>4421</v>
      </c>
      <c r="AF521" t="s">
        <v>63</v>
      </c>
      <c r="AH521">
        <v>0</v>
      </c>
      <c r="AI521" s="2">
        <v>45566</v>
      </c>
      <c r="AJ521" t="s">
        <v>64</v>
      </c>
      <c r="AK521" t="s">
        <v>64</v>
      </c>
      <c r="AL521" t="s">
        <v>4422</v>
      </c>
      <c r="AM521" t="s">
        <v>4416</v>
      </c>
      <c r="AN521" s="3">
        <v>2900.03</v>
      </c>
      <c r="AO521" t="s">
        <v>4420</v>
      </c>
      <c r="AP521" t="s">
        <v>64</v>
      </c>
      <c r="AQ521" t="s">
        <v>4421</v>
      </c>
      <c r="AR521">
        <v>1410</v>
      </c>
      <c r="AS521" t="s">
        <v>66</v>
      </c>
    </row>
    <row r="522" spans="1:45" ht="16" x14ac:dyDescent="0.2">
      <c r="A522">
        <v>3801</v>
      </c>
      <c r="B522">
        <v>3801</v>
      </c>
      <c r="C522" s="2">
        <v>45566</v>
      </c>
      <c r="D522" t="s">
        <v>1761</v>
      </c>
      <c r="E522" t="s">
        <v>4428</v>
      </c>
      <c r="F522" s="3">
        <v>35.46</v>
      </c>
      <c r="G522" t="s">
        <v>47</v>
      </c>
      <c r="H522" s="3">
        <v>0</v>
      </c>
      <c r="I522" t="s">
        <v>48</v>
      </c>
      <c r="J522">
        <v>3270</v>
      </c>
      <c r="K522" t="s">
        <v>49</v>
      </c>
      <c r="L522" t="s">
        <v>50</v>
      </c>
      <c r="M522" t="s">
        <v>106</v>
      </c>
      <c r="N522">
        <v>562</v>
      </c>
      <c r="O522" t="s">
        <v>52</v>
      </c>
      <c r="P522" t="s">
        <v>53</v>
      </c>
      <c r="T522" t="s">
        <v>4415</v>
      </c>
      <c r="U522" t="s">
        <v>4416</v>
      </c>
      <c r="V522" t="s">
        <v>3064</v>
      </c>
      <c r="W522" t="s">
        <v>56</v>
      </c>
      <c r="X522" t="s">
        <v>4417</v>
      </c>
      <c r="Y522" t="s">
        <v>4418</v>
      </c>
      <c r="Z522" s="3">
        <v>0</v>
      </c>
      <c r="AA522" t="s">
        <v>4419</v>
      </c>
      <c r="AB522" t="s">
        <v>4420</v>
      </c>
      <c r="AC522" t="s">
        <v>61</v>
      </c>
      <c r="AD522" t="s">
        <v>61</v>
      </c>
      <c r="AE522" t="s">
        <v>4421</v>
      </c>
      <c r="AF522" t="s">
        <v>63</v>
      </c>
      <c r="AH522">
        <v>0</v>
      </c>
      <c r="AI522" s="2">
        <v>45566</v>
      </c>
      <c r="AJ522" t="s">
        <v>64</v>
      </c>
      <c r="AK522" t="s">
        <v>64</v>
      </c>
      <c r="AL522" t="s">
        <v>4422</v>
      </c>
      <c r="AM522" t="s">
        <v>4416</v>
      </c>
      <c r="AN522" s="3">
        <v>2900.03</v>
      </c>
      <c r="AO522" t="s">
        <v>4420</v>
      </c>
      <c r="AP522" t="s">
        <v>64</v>
      </c>
      <c r="AQ522" t="s">
        <v>4421</v>
      </c>
      <c r="AR522">
        <v>1410</v>
      </c>
      <c r="AS522" t="s">
        <v>66</v>
      </c>
    </row>
    <row r="523" spans="1:45" ht="16" x14ac:dyDescent="0.2">
      <c r="A523">
        <v>3802</v>
      </c>
      <c r="B523">
        <v>3802</v>
      </c>
      <c r="C523" s="2">
        <v>45566</v>
      </c>
      <c r="D523" t="s">
        <v>1761</v>
      </c>
      <c r="E523" t="s">
        <v>4425</v>
      </c>
      <c r="F523" s="3">
        <v>33.56</v>
      </c>
      <c r="G523" t="s">
        <v>47</v>
      </c>
      <c r="H523" s="3">
        <v>0</v>
      </c>
      <c r="I523" t="s">
        <v>48</v>
      </c>
      <c r="J523">
        <v>3270</v>
      </c>
      <c r="K523" t="s">
        <v>49</v>
      </c>
      <c r="L523" t="s">
        <v>50</v>
      </c>
      <c r="M523" t="s">
        <v>106</v>
      </c>
      <c r="N523">
        <v>562</v>
      </c>
      <c r="O523" t="s">
        <v>52</v>
      </c>
      <c r="P523" t="s">
        <v>53</v>
      </c>
      <c r="T523" t="s">
        <v>4415</v>
      </c>
      <c r="U523" t="s">
        <v>4416</v>
      </c>
      <c r="V523" t="s">
        <v>3064</v>
      </c>
      <c r="W523" t="s">
        <v>56</v>
      </c>
      <c r="X523" t="s">
        <v>4417</v>
      </c>
      <c r="Y523" t="s">
        <v>4418</v>
      </c>
      <c r="Z523" s="3">
        <v>0</v>
      </c>
      <c r="AA523" t="s">
        <v>4419</v>
      </c>
      <c r="AB523" t="s">
        <v>4420</v>
      </c>
      <c r="AC523" t="s">
        <v>61</v>
      </c>
      <c r="AD523" t="s">
        <v>61</v>
      </c>
      <c r="AE523" t="s">
        <v>4421</v>
      </c>
      <c r="AF523" t="s">
        <v>63</v>
      </c>
      <c r="AH523">
        <v>0</v>
      </c>
      <c r="AI523" s="2">
        <v>45566</v>
      </c>
      <c r="AJ523" t="s">
        <v>64</v>
      </c>
      <c r="AK523" t="s">
        <v>64</v>
      </c>
      <c r="AL523" t="s">
        <v>4422</v>
      </c>
      <c r="AM523" t="s">
        <v>4416</v>
      </c>
      <c r="AN523" s="3">
        <v>2900.03</v>
      </c>
      <c r="AO523" t="s">
        <v>4420</v>
      </c>
      <c r="AP523" t="s">
        <v>64</v>
      </c>
      <c r="AQ523" t="s">
        <v>4421</v>
      </c>
      <c r="AR523">
        <v>1410</v>
      </c>
      <c r="AS523" t="s">
        <v>66</v>
      </c>
    </row>
    <row r="524" spans="1:45" ht="16" x14ac:dyDescent="0.2">
      <c r="A524">
        <v>3803</v>
      </c>
      <c r="B524">
        <v>3803</v>
      </c>
      <c r="C524" s="2">
        <v>45566</v>
      </c>
      <c r="D524" t="s">
        <v>1761</v>
      </c>
      <c r="E524" t="s">
        <v>4429</v>
      </c>
      <c r="F524" s="3">
        <v>28.76</v>
      </c>
      <c r="G524" t="s">
        <v>47</v>
      </c>
      <c r="H524" s="3">
        <v>0</v>
      </c>
      <c r="I524" t="s">
        <v>48</v>
      </c>
      <c r="J524">
        <v>3270</v>
      </c>
      <c r="K524" t="s">
        <v>49</v>
      </c>
      <c r="L524" t="s">
        <v>50</v>
      </c>
      <c r="M524" t="s">
        <v>106</v>
      </c>
      <c r="N524">
        <v>562</v>
      </c>
      <c r="O524" t="s">
        <v>52</v>
      </c>
      <c r="P524" t="s">
        <v>53</v>
      </c>
      <c r="T524" t="s">
        <v>4415</v>
      </c>
      <c r="U524" t="s">
        <v>4416</v>
      </c>
      <c r="V524" t="s">
        <v>3064</v>
      </c>
      <c r="W524" t="s">
        <v>56</v>
      </c>
      <c r="X524" t="s">
        <v>4417</v>
      </c>
      <c r="Y524" t="s">
        <v>4418</v>
      </c>
      <c r="Z524" s="3">
        <v>0</v>
      </c>
      <c r="AA524" t="s">
        <v>4419</v>
      </c>
      <c r="AB524" t="s">
        <v>4420</v>
      </c>
      <c r="AC524" t="s">
        <v>61</v>
      </c>
      <c r="AD524" t="s">
        <v>61</v>
      </c>
      <c r="AE524" t="s">
        <v>4421</v>
      </c>
      <c r="AF524" t="s">
        <v>63</v>
      </c>
      <c r="AH524">
        <v>0</v>
      </c>
      <c r="AI524" s="2">
        <v>45566</v>
      </c>
      <c r="AJ524" t="s">
        <v>64</v>
      </c>
      <c r="AK524" t="s">
        <v>64</v>
      </c>
      <c r="AL524" t="s">
        <v>4422</v>
      </c>
      <c r="AM524" t="s">
        <v>4416</v>
      </c>
      <c r="AN524" s="3">
        <v>2900.03</v>
      </c>
      <c r="AO524" t="s">
        <v>4420</v>
      </c>
      <c r="AP524" t="s">
        <v>64</v>
      </c>
      <c r="AQ524" t="s">
        <v>4421</v>
      </c>
      <c r="AR524">
        <v>1410</v>
      </c>
      <c r="AS524" t="s">
        <v>66</v>
      </c>
    </row>
    <row r="525" spans="1:45" ht="16" x14ac:dyDescent="0.2">
      <c r="A525">
        <v>3804</v>
      </c>
      <c r="B525">
        <v>3804</v>
      </c>
      <c r="C525" s="2">
        <v>45566</v>
      </c>
      <c r="D525" t="s">
        <v>1761</v>
      </c>
      <c r="E525" t="s">
        <v>4430</v>
      </c>
      <c r="F525" s="3">
        <v>1018.69</v>
      </c>
      <c r="G525" t="s">
        <v>47</v>
      </c>
      <c r="H525" s="3">
        <v>19</v>
      </c>
      <c r="I525" t="s">
        <v>48</v>
      </c>
      <c r="J525">
        <v>2563</v>
      </c>
      <c r="K525" t="s">
        <v>49</v>
      </c>
      <c r="L525" t="s">
        <v>50</v>
      </c>
      <c r="M525" t="s">
        <v>51</v>
      </c>
      <c r="N525">
        <v>562</v>
      </c>
      <c r="O525" t="s">
        <v>52</v>
      </c>
      <c r="P525" t="s">
        <v>53</v>
      </c>
      <c r="T525" t="s">
        <v>4415</v>
      </c>
      <c r="U525" t="s">
        <v>4416</v>
      </c>
      <c r="V525" t="s">
        <v>3064</v>
      </c>
      <c r="W525" t="s">
        <v>56</v>
      </c>
      <c r="X525" t="s">
        <v>4417</v>
      </c>
      <c r="Y525" t="s">
        <v>4418</v>
      </c>
      <c r="Z525" s="3">
        <v>0</v>
      </c>
      <c r="AA525" t="s">
        <v>4419</v>
      </c>
      <c r="AB525" t="s">
        <v>4420</v>
      </c>
      <c r="AC525" t="s">
        <v>61</v>
      </c>
      <c r="AD525" t="s">
        <v>61</v>
      </c>
      <c r="AE525" t="s">
        <v>4421</v>
      </c>
      <c r="AF525" t="s">
        <v>63</v>
      </c>
      <c r="AH525">
        <v>59</v>
      </c>
      <c r="AI525" s="2">
        <v>45566</v>
      </c>
      <c r="AJ525" t="s">
        <v>64</v>
      </c>
      <c r="AK525" t="s">
        <v>64</v>
      </c>
      <c r="AL525" t="s">
        <v>4422</v>
      </c>
      <c r="AM525" t="s">
        <v>4416</v>
      </c>
      <c r="AN525" s="3">
        <v>2900.03</v>
      </c>
      <c r="AO525" t="s">
        <v>4420</v>
      </c>
      <c r="AP525" t="s">
        <v>64</v>
      </c>
      <c r="AQ525" t="s">
        <v>4421</v>
      </c>
      <c r="AR525">
        <v>1410</v>
      </c>
      <c r="AS525" t="s">
        <v>66</v>
      </c>
    </row>
    <row r="526" spans="1:45" ht="16" x14ac:dyDescent="0.2">
      <c r="A526">
        <v>3805</v>
      </c>
      <c r="B526">
        <v>3805</v>
      </c>
      <c r="C526" s="2">
        <v>45566</v>
      </c>
      <c r="D526" t="s">
        <v>1761</v>
      </c>
      <c r="E526" t="s">
        <v>4431</v>
      </c>
      <c r="F526" s="3">
        <v>14.85</v>
      </c>
      <c r="G526" t="s">
        <v>47</v>
      </c>
      <c r="H526" s="3">
        <v>0</v>
      </c>
      <c r="I526" t="s">
        <v>48</v>
      </c>
      <c r="J526">
        <v>2563</v>
      </c>
      <c r="K526" t="s">
        <v>49</v>
      </c>
      <c r="L526" t="s">
        <v>50</v>
      </c>
      <c r="M526" t="s">
        <v>51</v>
      </c>
      <c r="N526">
        <v>562</v>
      </c>
      <c r="O526" t="s">
        <v>52</v>
      </c>
      <c r="P526" t="s">
        <v>53</v>
      </c>
      <c r="T526" t="s">
        <v>4415</v>
      </c>
      <c r="U526" t="s">
        <v>4416</v>
      </c>
      <c r="V526" t="s">
        <v>3064</v>
      </c>
      <c r="W526" t="s">
        <v>56</v>
      </c>
      <c r="X526" t="s">
        <v>4417</v>
      </c>
      <c r="Y526" t="s">
        <v>4418</v>
      </c>
      <c r="Z526" s="3">
        <v>0</v>
      </c>
      <c r="AA526" t="s">
        <v>4419</v>
      </c>
      <c r="AB526" t="s">
        <v>4420</v>
      </c>
      <c r="AC526" t="s">
        <v>61</v>
      </c>
      <c r="AD526" t="s">
        <v>61</v>
      </c>
      <c r="AE526" t="s">
        <v>4421</v>
      </c>
      <c r="AF526" t="s">
        <v>63</v>
      </c>
      <c r="AH526">
        <v>0</v>
      </c>
      <c r="AI526" s="2">
        <v>45566</v>
      </c>
      <c r="AJ526" t="s">
        <v>64</v>
      </c>
      <c r="AK526" t="s">
        <v>64</v>
      </c>
      <c r="AL526" t="s">
        <v>4422</v>
      </c>
      <c r="AM526" t="s">
        <v>4416</v>
      </c>
      <c r="AN526" s="3">
        <v>2900.03</v>
      </c>
      <c r="AO526" t="s">
        <v>4420</v>
      </c>
      <c r="AP526" t="s">
        <v>64</v>
      </c>
      <c r="AQ526" t="s">
        <v>4421</v>
      </c>
      <c r="AR526">
        <v>1410</v>
      </c>
      <c r="AS526" t="s">
        <v>66</v>
      </c>
    </row>
    <row r="527" spans="1:45" ht="16" x14ac:dyDescent="0.2">
      <c r="A527">
        <v>3806</v>
      </c>
      <c r="B527">
        <v>3806</v>
      </c>
      <c r="C527" s="2">
        <v>45566</v>
      </c>
      <c r="D527" t="s">
        <v>1761</v>
      </c>
      <c r="E527" t="s">
        <v>4432</v>
      </c>
      <c r="F527" s="3">
        <v>0.71</v>
      </c>
      <c r="G527" t="s">
        <v>47</v>
      </c>
      <c r="H527" s="3">
        <v>0</v>
      </c>
      <c r="I527" t="s">
        <v>48</v>
      </c>
      <c r="J527">
        <v>2701</v>
      </c>
      <c r="K527" t="s">
        <v>49</v>
      </c>
      <c r="L527" t="s">
        <v>50</v>
      </c>
      <c r="M527" t="s">
        <v>51</v>
      </c>
      <c r="N527">
        <v>562</v>
      </c>
      <c r="O527" t="s">
        <v>52</v>
      </c>
      <c r="P527" t="s">
        <v>53</v>
      </c>
      <c r="T527" t="s">
        <v>4415</v>
      </c>
      <c r="U527" t="s">
        <v>4416</v>
      </c>
      <c r="V527" t="s">
        <v>3064</v>
      </c>
      <c r="W527" t="s">
        <v>56</v>
      </c>
      <c r="X527" t="s">
        <v>4417</v>
      </c>
      <c r="Y527" t="s">
        <v>4418</v>
      </c>
      <c r="Z527" s="3">
        <v>0</v>
      </c>
      <c r="AA527" t="s">
        <v>4419</v>
      </c>
      <c r="AB527" t="s">
        <v>4420</v>
      </c>
      <c r="AC527" t="s">
        <v>61</v>
      </c>
      <c r="AD527" t="s">
        <v>61</v>
      </c>
      <c r="AE527" t="s">
        <v>4421</v>
      </c>
      <c r="AF527" t="s">
        <v>63</v>
      </c>
      <c r="AH527">
        <v>0</v>
      </c>
      <c r="AI527" s="2">
        <v>45566</v>
      </c>
      <c r="AJ527" t="s">
        <v>64</v>
      </c>
      <c r="AK527" t="s">
        <v>64</v>
      </c>
      <c r="AL527" t="s">
        <v>4422</v>
      </c>
      <c r="AM527" t="s">
        <v>4416</v>
      </c>
      <c r="AN527" s="3">
        <v>2900.03</v>
      </c>
      <c r="AO527" t="s">
        <v>4420</v>
      </c>
      <c r="AP527" t="s">
        <v>64</v>
      </c>
      <c r="AQ527" t="s">
        <v>4421</v>
      </c>
      <c r="AR527">
        <v>1410</v>
      </c>
      <c r="AS527" t="s">
        <v>66</v>
      </c>
    </row>
    <row r="528" spans="1:45" ht="16" x14ac:dyDescent="0.2">
      <c r="A528">
        <v>3807</v>
      </c>
      <c r="B528">
        <v>3807</v>
      </c>
      <c r="C528" s="2">
        <v>45566</v>
      </c>
      <c r="D528" t="s">
        <v>1761</v>
      </c>
      <c r="E528" t="s">
        <v>4433</v>
      </c>
      <c r="F528" s="3">
        <v>20.68</v>
      </c>
      <c r="G528" t="s">
        <v>47</v>
      </c>
      <c r="H528" s="3">
        <v>0</v>
      </c>
      <c r="I528" t="s">
        <v>48</v>
      </c>
      <c r="J528">
        <v>2563</v>
      </c>
      <c r="K528" t="s">
        <v>49</v>
      </c>
      <c r="L528" t="s">
        <v>50</v>
      </c>
      <c r="M528" t="s">
        <v>51</v>
      </c>
      <c r="N528">
        <v>562</v>
      </c>
      <c r="O528" t="s">
        <v>52</v>
      </c>
      <c r="P528" t="s">
        <v>53</v>
      </c>
      <c r="T528" t="s">
        <v>4415</v>
      </c>
      <c r="U528" t="s">
        <v>4416</v>
      </c>
      <c r="V528" t="s">
        <v>3064</v>
      </c>
      <c r="W528" t="s">
        <v>56</v>
      </c>
      <c r="X528" t="s">
        <v>4417</v>
      </c>
      <c r="Y528" t="s">
        <v>4418</v>
      </c>
      <c r="Z528" s="3">
        <v>0</v>
      </c>
      <c r="AA528" t="s">
        <v>4419</v>
      </c>
      <c r="AB528" t="s">
        <v>4420</v>
      </c>
      <c r="AC528" t="s">
        <v>61</v>
      </c>
      <c r="AD528" t="s">
        <v>61</v>
      </c>
      <c r="AE528" t="s">
        <v>4421</v>
      </c>
      <c r="AF528" t="s">
        <v>63</v>
      </c>
      <c r="AH528">
        <v>0</v>
      </c>
      <c r="AI528" s="2">
        <v>45566</v>
      </c>
      <c r="AJ528" t="s">
        <v>64</v>
      </c>
      <c r="AK528" t="s">
        <v>64</v>
      </c>
      <c r="AL528" t="s">
        <v>4422</v>
      </c>
      <c r="AM528" t="s">
        <v>4416</v>
      </c>
      <c r="AN528" s="3">
        <v>2900.03</v>
      </c>
      <c r="AO528" t="s">
        <v>4420</v>
      </c>
      <c r="AP528" t="s">
        <v>64</v>
      </c>
      <c r="AQ528" t="s">
        <v>4421</v>
      </c>
      <c r="AR528">
        <v>1410</v>
      </c>
      <c r="AS528" t="s">
        <v>66</v>
      </c>
    </row>
    <row r="529" spans="1:45" ht="16" x14ac:dyDescent="0.2">
      <c r="A529">
        <v>3808</v>
      </c>
      <c r="B529">
        <v>3808</v>
      </c>
      <c r="C529" s="2">
        <v>45566</v>
      </c>
      <c r="D529" t="s">
        <v>1761</v>
      </c>
      <c r="E529" t="s">
        <v>4434</v>
      </c>
      <c r="F529" s="3">
        <v>0.01</v>
      </c>
      <c r="G529" t="s">
        <v>47</v>
      </c>
      <c r="H529" s="3">
        <v>0</v>
      </c>
      <c r="I529" t="s">
        <v>48</v>
      </c>
      <c r="J529">
        <v>3250</v>
      </c>
      <c r="K529" t="s">
        <v>49</v>
      </c>
      <c r="L529" t="s">
        <v>50</v>
      </c>
      <c r="M529" t="s">
        <v>106</v>
      </c>
      <c r="N529">
        <v>562</v>
      </c>
      <c r="O529" t="s">
        <v>52</v>
      </c>
      <c r="P529" t="s">
        <v>53</v>
      </c>
      <c r="T529" t="s">
        <v>4415</v>
      </c>
      <c r="U529" t="s">
        <v>4416</v>
      </c>
      <c r="V529" t="s">
        <v>3064</v>
      </c>
      <c r="W529" t="s">
        <v>56</v>
      </c>
      <c r="X529" t="s">
        <v>4417</v>
      </c>
      <c r="Y529" t="s">
        <v>4418</v>
      </c>
      <c r="Z529" s="3">
        <v>0</v>
      </c>
      <c r="AA529" t="s">
        <v>4419</v>
      </c>
      <c r="AB529" t="s">
        <v>4420</v>
      </c>
      <c r="AC529" t="s">
        <v>61</v>
      </c>
      <c r="AD529" t="s">
        <v>61</v>
      </c>
      <c r="AE529" t="s">
        <v>4421</v>
      </c>
      <c r="AF529" t="s">
        <v>63</v>
      </c>
      <c r="AH529">
        <v>0</v>
      </c>
      <c r="AI529" s="2">
        <v>45566</v>
      </c>
      <c r="AJ529" t="s">
        <v>64</v>
      </c>
      <c r="AK529" t="s">
        <v>64</v>
      </c>
      <c r="AL529" t="s">
        <v>4422</v>
      </c>
      <c r="AM529" t="s">
        <v>4416</v>
      </c>
      <c r="AN529" s="3">
        <v>2900.03</v>
      </c>
      <c r="AO529" t="s">
        <v>4420</v>
      </c>
      <c r="AP529" t="s">
        <v>64</v>
      </c>
      <c r="AQ529" t="s">
        <v>4421</v>
      </c>
      <c r="AR529">
        <v>1410</v>
      </c>
      <c r="AS529" t="s">
        <v>66</v>
      </c>
    </row>
    <row r="530" spans="1:45" ht="16" x14ac:dyDescent="0.2">
      <c r="A530">
        <v>3809</v>
      </c>
      <c r="B530">
        <v>3809</v>
      </c>
      <c r="C530" s="2">
        <v>45566</v>
      </c>
      <c r="D530" t="s">
        <v>1761</v>
      </c>
      <c r="E530" t="s">
        <v>4435</v>
      </c>
      <c r="F530" s="3">
        <v>22.3</v>
      </c>
      <c r="G530" t="s">
        <v>47</v>
      </c>
      <c r="H530" s="3">
        <v>19</v>
      </c>
      <c r="I530" t="s">
        <v>48</v>
      </c>
      <c r="J530">
        <v>2561</v>
      </c>
      <c r="K530" t="s">
        <v>49</v>
      </c>
      <c r="L530" t="s">
        <v>50</v>
      </c>
      <c r="M530" t="s">
        <v>51</v>
      </c>
      <c r="N530">
        <v>562</v>
      </c>
      <c r="O530" t="s">
        <v>52</v>
      </c>
      <c r="P530" t="s">
        <v>53</v>
      </c>
      <c r="T530" t="s">
        <v>4415</v>
      </c>
      <c r="U530" t="s">
        <v>4416</v>
      </c>
      <c r="V530" t="s">
        <v>3064</v>
      </c>
      <c r="W530" t="s">
        <v>56</v>
      </c>
      <c r="X530" t="s">
        <v>4417</v>
      </c>
      <c r="Y530" t="s">
        <v>4418</v>
      </c>
      <c r="Z530" s="3">
        <v>0</v>
      </c>
      <c r="AA530" t="s">
        <v>4419</v>
      </c>
      <c r="AB530" t="s">
        <v>4420</v>
      </c>
      <c r="AC530" t="s">
        <v>61</v>
      </c>
      <c r="AD530" t="s">
        <v>61</v>
      </c>
      <c r="AE530" t="s">
        <v>4421</v>
      </c>
      <c r="AF530" t="s">
        <v>63</v>
      </c>
      <c r="AH530">
        <v>59</v>
      </c>
      <c r="AI530" s="2">
        <v>45566</v>
      </c>
      <c r="AJ530" t="s">
        <v>64</v>
      </c>
      <c r="AK530" t="s">
        <v>64</v>
      </c>
      <c r="AL530" t="s">
        <v>4422</v>
      </c>
      <c r="AM530" t="s">
        <v>4416</v>
      </c>
      <c r="AN530" s="3">
        <v>2900.03</v>
      </c>
      <c r="AO530" t="s">
        <v>4420</v>
      </c>
      <c r="AP530" t="s">
        <v>64</v>
      </c>
      <c r="AQ530" t="s">
        <v>4421</v>
      </c>
      <c r="AR530">
        <v>1410</v>
      </c>
      <c r="AS530" t="s">
        <v>66</v>
      </c>
    </row>
    <row r="531" spans="1:45" ht="16" x14ac:dyDescent="0.2">
      <c r="A531">
        <v>3810</v>
      </c>
      <c r="B531">
        <v>3810</v>
      </c>
      <c r="C531" s="2">
        <v>45566</v>
      </c>
      <c r="D531" t="s">
        <v>1761</v>
      </c>
      <c r="E531" t="s">
        <v>4436</v>
      </c>
      <c r="F531" s="3">
        <v>17.7</v>
      </c>
      <c r="G531" t="s">
        <v>47</v>
      </c>
      <c r="H531" s="3">
        <v>0</v>
      </c>
      <c r="I531" t="s">
        <v>48</v>
      </c>
      <c r="J531">
        <v>2561</v>
      </c>
      <c r="K531" t="s">
        <v>49</v>
      </c>
      <c r="L531" t="s">
        <v>50</v>
      </c>
      <c r="M531" t="s">
        <v>51</v>
      </c>
      <c r="N531">
        <v>562</v>
      </c>
      <c r="O531" t="s">
        <v>52</v>
      </c>
      <c r="P531" t="s">
        <v>53</v>
      </c>
      <c r="T531" t="s">
        <v>4415</v>
      </c>
      <c r="U531" t="s">
        <v>4416</v>
      </c>
      <c r="V531" t="s">
        <v>3064</v>
      </c>
      <c r="W531" t="s">
        <v>56</v>
      </c>
      <c r="X531" t="s">
        <v>4417</v>
      </c>
      <c r="Y531" t="s">
        <v>4418</v>
      </c>
      <c r="Z531" s="3">
        <v>0</v>
      </c>
      <c r="AA531" t="s">
        <v>4419</v>
      </c>
      <c r="AB531" t="s">
        <v>4420</v>
      </c>
      <c r="AC531" t="s">
        <v>61</v>
      </c>
      <c r="AD531" t="s">
        <v>61</v>
      </c>
      <c r="AE531" t="s">
        <v>4421</v>
      </c>
      <c r="AF531" t="s">
        <v>63</v>
      </c>
      <c r="AH531">
        <v>0</v>
      </c>
      <c r="AI531" s="2">
        <v>45566</v>
      </c>
      <c r="AJ531" t="s">
        <v>64</v>
      </c>
      <c r="AK531" t="s">
        <v>64</v>
      </c>
      <c r="AL531" t="s">
        <v>4422</v>
      </c>
      <c r="AM531" t="s">
        <v>4416</v>
      </c>
      <c r="AN531" s="3">
        <v>2900.03</v>
      </c>
      <c r="AO531" t="s">
        <v>4420</v>
      </c>
      <c r="AP531" t="s">
        <v>64</v>
      </c>
      <c r="AQ531" t="s">
        <v>4421</v>
      </c>
      <c r="AR531">
        <v>1410</v>
      </c>
      <c r="AS531" t="s">
        <v>66</v>
      </c>
    </row>
    <row r="532" spans="1:45" ht="16" x14ac:dyDescent="0.2">
      <c r="A532">
        <v>3811</v>
      </c>
      <c r="B532">
        <v>3811</v>
      </c>
      <c r="C532" s="2">
        <v>45566</v>
      </c>
      <c r="D532" t="s">
        <v>1761</v>
      </c>
      <c r="E532" t="s">
        <v>4437</v>
      </c>
      <c r="F532" s="3">
        <v>247.31</v>
      </c>
      <c r="G532" t="s">
        <v>47</v>
      </c>
      <c r="H532" s="3">
        <v>0</v>
      </c>
      <c r="I532" t="s">
        <v>48</v>
      </c>
      <c r="J532">
        <v>2561</v>
      </c>
      <c r="K532" t="s">
        <v>49</v>
      </c>
      <c r="L532" t="s">
        <v>50</v>
      </c>
      <c r="M532" t="s">
        <v>51</v>
      </c>
      <c r="N532">
        <v>562</v>
      </c>
      <c r="O532" t="s">
        <v>52</v>
      </c>
      <c r="P532" t="s">
        <v>53</v>
      </c>
      <c r="T532" t="s">
        <v>4415</v>
      </c>
      <c r="U532" t="s">
        <v>4416</v>
      </c>
      <c r="V532" t="s">
        <v>3064</v>
      </c>
      <c r="W532" t="s">
        <v>56</v>
      </c>
      <c r="X532" t="s">
        <v>4417</v>
      </c>
      <c r="Y532" t="s">
        <v>4418</v>
      </c>
      <c r="Z532" s="3">
        <v>0</v>
      </c>
      <c r="AA532" t="s">
        <v>4419</v>
      </c>
      <c r="AB532" t="s">
        <v>4420</v>
      </c>
      <c r="AC532" t="s">
        <v>61</v>
      </c>
      <c r="AD532" t="s">
        <v>61</v>
      </c>
      <c r="AE532" t="s">
        <v>4421</v>
      </c>
      <c r="AF532" t="s">
        <v>63</v>
      </c>
      <c r="AH532">
        <v>0</v>
      </c>
      <c r="AI532" s="2">
        <v>45566</v>
      </c>
      <c r="AJ532" t="s">
        <v>64</v>
      </c>
      <c r="AK532" t="s">
        <v>64</v>
      </c>
      <c r="AL532" t="s">
        <v>4422</v>
      </c>
      <c r="AM532" t="s">
        <v>4416</v>
      </c>
      <c r="AN532" s="3">
        <v>2900.03</v>
      </c>
      <c r="AO532" t="s">
        <v>4420</v>
      </c>
      <c r="AP532" t="s">
        <v>64</v>
      </c>
      <c r="AQ532" t="s">
        <v>4421</v>
      </c>
      <c r="AR532">
        <v>1410</v>
      </c>
      <c r="AS532" t="s">
        <v>66</v>
      </c>
    </row>
    <row r="533" spans="1:45" ht="16" x14ac:dyDescent="0.2">
      <c r="A533">
        <v>3812</v>
      </c>
      <c r="B533">
        <v>3812</v>
      </c>
      <c r="C533" s="2">
        <v>45566</v>
      </c>
      <c r="D533" t="s">
        <v>1761</v>
      </c>
      <c r="E533" t="s">
        <v>4438</v>
      </c>
      <c r="F533" s="3">
        <v>17.670000000000002</v>
      </c>
      <c r="G533" t="s">
        <v>47</v>
      </c>
      <c r="H533" s="3">
        <v>0</v>
      </c>
      <c r="I533" t="s">
        <v>48</v>
      </c>
      <c r="J533">
        <v>2563</v>
      </c>
      <c r="K533" t="s">
        <v>49</v>
      </c>
      <c r="L533" t="s">
        <v>50</v>
      </c>
      <c r="M533" t="s">
        <v>51</v>
      </c>
      <c r="N533">
        <v>562</v>
      </c>
      <c r="O533" t="s">
        <v>52</v>
      </c>
      <c r="P533" t="s">
        <v>53</v>
      </c>
      <c r="T533" t="s">
        <v>4415</v>
      </c>
      <c r="U533" t="s">
        <v>4416</v>
      </c>
      <c r="V533" t="s">
        <v>3064</v>
      </c>
      <c r="W533" t="s">
        <v>56</v>
      </c>
      <c r="X533" t="s">
        <v>4417</v>
      </c>
      <c r="Y533" t="s">
        <v>4418</v>
      </c>
      <c r="Z533" s="3">
        <v>0</v>
      </c>
      <c r="AA533" t="s">
        <v>4419</v>
      </c>
      <c r="AB533" t="s">
        <v>4420</v>
      </c>
      <c r="AC533" t="s">
        <v>61</v>
      </c>
      <c r="AD533" t="s">
        <v>61</v>
      </c>
      <c r="AE533" t="s">
        <v>4421</v>
      </c>
      <c r="AF533" t="s">
        <v>63</v>
      </c>
      <c r="AH533">
        <v>0</v>
      </c>
      <c r="AI533" s="2">
        <v>45566</v>
      </c>
      <c r="AJ533" t="s">
        <v>64</v>
      </c>
      <c r="AK533" t="s">
        <v>64</v>
      </c>
      <c r="AL533" t="s">
        <v>4422</v>
      </c>
      <c r="AM533" t="s">
        <v>4416</v>
      </c>
      <c r="AN533" s="3">
        <v>2900.03</v>
      </c>
      <c r="AO533" t="s">
        <v>4420</v>
      </c>
      <c r="AP533" t="s">
        <v>64</v>
      </c>
      <c r="AQ533" t="s">
        <v>4421</v>
      </c>
      <c r="AR533">
        <v>1410</v>
      </c>
      <c r="AS533" t="s">
        <v>66</v>
      </c>
    </row>
    <row r="534" spans="1:45" ht="16" x14ac:dyDescent="0.2">
      <c r="A534">
        <v>3813</v>
      </c>
      <c r="B534">
        <v>3813</v>
      </c>
      <c r="C534" s="2">
        <v>45566</v>
      </c>
      <c r="D534" t="s">
        <v>1761</v>
      </c>
      <c r="E534" t="s">
        <v>4439</v>
      </c>
      <c r="F534" s="3">
        <v>13.6</v>
      </c>
      <c r="G534" t="s">
        <v>47</v>
      </c>
      <c r="H534" s="3">
        <v>7</v>
      </c>
      <c r="I534" t="s">
        <v>48</v>
      </c>
      <c r="J534">
        <v>2563</v>
      </c>
      <c r="K534" t="s">
        <v>49</v>
      </c>
      <c r="L534" t="s">
        <v>50</v>
      </c>
      <c r="M534" t="s">
        <v>51</v>
      </c>
      <c r="N534">
        <v>562</v>
      </c>
      <c r="O534" t="s">
        <v>52</v>
      </c>
      <c r="P534" t="s">
        <v>53</v>
      </c>
      <c r="T534" t="s">
        <v>4415</v>
      </c>
      <c r="U534" t="s">
        <v>4416</v>
      </c>
      <c r="V534" t="s">
        <v>3064</v>
      </c>
      <c r="W534" t="s">
        <v>56</v>
      </c>
      <c r="X534" t="s">
        <v>4417</v>
      </c>
      <c r="Y534" t="s">
        <v>4418</v>
      </c>
      <c r="Z534" s="3">
        <v>0</v>
      </c>
      <c r="AA534" t="s">
        <v>4419</v>
      </c>
      <c r="AB534" t="s">
        <v>4420</v>
      </c>
      <c r="AC534" t="s">
        <v>61</v>
      </c>
      <c r="AD534" t="s">
        <v>61</v>
      </c>
      <c r="AE534" t="s">
        <v>4421</v>
      </c>
      <c r="AF534" t="s">
        <v>63</v>
      </c>
      <c r="AH534">
        <v>58</v>
      </c>
      <c r="AI534" s="2">
        <v>45566</v>
      </c>
      <c r="AJ534" t="s">
        <v>64</v>
      </c>
      <c r="AK534" t="s">
        <v>64</v>
      </c>
      <c r="AL534" t="s">
        <v>4422</v>
      </c>
      <c r="AM534" t="s">
        <v>4416</v>
      </c>
      <c r="AN534" s="3">
        <v>2900.03</v>
      </c>
      <c r="AO534" t="s">
        <v>4420</v>
      </c>
      <c r="AP534" t="s">
        <v>64</v>
      </c>
      <c r="AQ534" t="s">
        <v>4421</v>
      </c>
      <c r="AR534">
        <v>1410</v>
      </c>
      <c r="AS534" t="s">
        <v>66</v>
      </c>
    </row>
    <row r="535" spans="1:45" ht="16" x14ac:dyDescent="0.2">
      <c r="A535">
        <v>3814</v>
      </c>
      <c r="B535">
        <v>3814</v>
      </c>
      <c r="C535" s="2">
        <v>45566</v>
      </c>
      <c r="D535" t="s">
        <v>1761</v>
      </c>
      <c r="E535" t="s">
        <v>4440</v>
      </c>
      <c r="F535" s="3">
        <v>12</v>
      </c>
      <c r="G535" t="s">
        <v>47</v>
      </c>
      <c r="H535" s="3">
        <v>7</v>
      </c>
      <c r="I535" t="s">
        <v>48</v>
      </c>
      <c r="J535">
        <v>2563</v>
      </c>
      <c r="K535" t="s">
        <v>49</v>
      </c>
      <c r="L535" t="s">
        <v>50</v>
      </c>
      <c r="M535" t="s">
        <v>51</v>
      </c>
      <c r="N535">
        <v>562</v>
      </c>
      <c r="O535" t="s">
        <v>52</v>
      </c>
      <c r="P535" t="s">
        <v>53</v>
      </c>
      <c r="T535" t="s">
        <v>4415</v>
      </c>
      <c r="U535" t="s">
        <v>4416</v>
      </c>
      <c r="V535" t="s">
        <v>3064</v>
      </c>
      <c r="W535" t="s">
        <v>56</v>
      </c>
      <c r="X535" t="s">
        <v>4417</v>
      </c>
      <c r="Y535" t="s">
        <v>4418</v>
      </c>
      <c r="Z535" s="3">
        <v>0</v>
      </c>
      <c r="AA535" t="s">
        <v>4419</v>
      </c>
      <c r="AB535" t="s">
        <v>4420</v>
      </c>
      <c r="AC535" t="s">
        <v>61</v>
      </c>
      <c r="AD535" t="s">
        <v>61</v>
      </c>
      <c r="AE535" t="s">
        <v>4421</v>
      </c>
      <c r="AF535" t="s">
        <v>63</v>
      </c>
      <c r="AH535">
        <v>58</v>
      </c>
      <c r="AI535" s="2">
        <v>45566</v>
      </c>
      <c r="AJ535" t="s">
        <v>64</v>
      </c>
      <c r="AK535" t="s">
        <v>64</v>
      </c>
      <c r="AL535" t="s">
        <v>4422</v>
      </c>
      <c r="AM535" t="s">
        <v>4416</v>
      </c>
      <c r="AN535" s="3">
        <v>2900.03</v>
      </c>
      <c r="AO535" t="s">
        <v>4420</v>
      </c>
      <c r="AP535" t="s">
        <v>64</v>
      </c>
      <c r="AQ535" t="s">
        <v>4421</v>
      </c>
      <c r="AR535">
        <v>1410</v>
      </c>
      <c r="AS535" t="s">
        <v>66</v>
      </c>
    </row>
    <row r="536" spans="1:45" ht="16" x14ac:dyDescent="0.2">
      <c r="A536">
        <v>3815</v>
      </c>
      <c r="B536">
        <v>3815</v>
      </c>
      <c r="C536" s="2">
        <v>45566</v>
      </c>
      <c r="D536" t="s">
        <v>1761</v>
      </c>
      <c r="E536" t="s">
        <v>4441</v>
      </c>
      <c r="F536" s="3">
        <v>29.57</v>
      </c>
      <c r="G536" t="s">
        <v>47</v>
      </c>
      <c r="H536" s="3">
        <v>0</v>
      </c>
      <c r="I536" t="s">
        <v>48</v>
      </c>
      <c r="J536">
        <v>2561</v>
      </c>
      <c r="K536" t="s">
        <v>49</v>
      </c>
      <c r="L536" t="s">
        <v>50</v>
      </c>
      <c r="M536" t="s">
        <v>51</v>
      </c>
      <c r="N536">
        <v>562</v>
      </c>
      <c r="O536" t="s">
        <v>52</v>
      </c>
      <c r="P536" t="s">
        <v>53</v>
      </c>
      <c r="T536" t="s">
        <v>4415</v>
      </c>
      <c r="U536" t="s">
        <v>4416</v>
      </c>
      <c r="V536" t="s">
        <v>3064</v>
      </c>
      <c r="W536" t="s">
        <v>56</v>
      </c>
      <c r="X536" t="s">
        <v>4417</v>
      </c>
      <c r="Y536" t="s">
        <v>4418</v>
      </c>
      <c r="Z536" s="3">
        <v>0</v>
      </c>
      <c r="AA536" t="s">
        <v>4419</v>
      </c>
      <c r="AB536" t="s">
        <v>4420</v>
      </c>
      <c r="AC536" t="s">
        <v>61</v>
      </c>
      <c r="AD536" t="s">
        <v>61</v>
      </c>
      <c r="AE536" t="s">
        <v>4421</v>
      </c>
      <c r="AF536" t="s">
        <v>63</v>
      </c>
      <c r="AH536">
        <v>0</v>
      </c>
      <c r="AI536" s="2">
        <v>45566</v>
      </c>
      <c r="AJ536" t="s">
        <v>64</v>
      </c>
      <c r="AK536" t="s">
        <v>64</v>
      </c>
      <c r="AL536" t="s">
        <v>4422</v>
      </c>
      <c r="AM536" t="s">
        <v>4416</v>
      </c>
      <c r="AN536" s="3">
        <v>2900.03</v>
      </c>
      <c r="AO536" t="s">
        <v>4420</v>
      </c>
      <c r="AP536" t="s">
        <v>64</v>
      </c>
      <c r="AQ536" t="s">
        <v>4421</v>
      </c>
      <c r="AR536">
        <v>1410</v>
      </c>
      <c r="AS536" t="s">
        <v>66</v>
      </c>
    </row>
    <row r="537" spans="1:45" ht="16" x14ac:dyDescent="0.2">
      <c r="A537">
        <v>3816</v>
      </c>
      <c r="B537">
        <v>3816</v>
      </c>
      <c r="C537" s="2">
        <v>45566</v>
      </c>
      <c r="D537" t="s">
        <v>1761</v>
      </c>
      <c r="E537" t="s">
        <v>4442</v>
      </c>
      <c r="F537" s="3">
        <v>878.51</v>
      </c>
      <c r="G537" t="s">
        <v>47</v>
      </c>
      <c r="H537" s="3">
        <v>0</v>
      </c>
      <c r="I537" t="s">
        <v>48</v>
      </c>
      <c r="J537">
        <v>2563</v>
      </c>
      <c r="K537" t="s">
        <v>49</v>
      </c>
      <c r="L537" t="s">
        <v>50</v>
      </c>
      <c r="M537" t="s">
        <v>51</v>
      </c>
      <c r="N537">
        <v>562</v>
      </c>
      <c r="O537" t="s">
        <v>52</v>
      </c>
      <c r="P537" t="s">
        <v>53</v>
      </c>
      <c r="T537" t="s">
        <v>4415</v>
      </c>
      <c r="U537" t="s">
        <v>4416</v>
      </c>
      <c r="V537" t="s">
        <v>3064</v>
      </c>
      <c r="W537" t="s">
        <v>56</v>
      </c>
      <c r="X537" t="s">
        <v>4417</v>
      </c>
      <c r="Y537" t="s">
        <v>4418</v>
      </c>
      <c r="Z537" s="3">
        <v>0</v>
      </c>
      <c r="AA537" t="s">
        <v>4419</v>
      </c>
      <c r="AB537" t="s">
        <v>4420</v>
      </c>
      <c r="AC537" t="s">
        <v>61</v>
      </c>
      <c r="AD537" t="s">
        <v>61</v>
      </c>
      <c r="AE537" t="s">
        <v>4421</v>
      </c>
      <c r="AF537" t="s">
        <v>63</v>
      </c>
      <c r="AH537">
        <v>0</v>
      </c>
      <c r="AI537" s="2">
        <v>45566</v>
      </c>
      <c r="AJ537" t="s">
        <v>64</v>
      </c>
      <c r="AK537" t="s">
        <v>64</v>
      </c>
      <c r="AL537" t="s">
        <v>4422</v>
      </c>
      <c r="AM537" t="s">
        <v>4416</v>
      </c>
      <c r="AN537" s="3">
        <v>2900.03</v>
      </c>
      <c r="AO537" t="s">
        <v>4420</v>
      </c>
      <c r="AP537" t="s">
        <v>64</v>
      </c>
      <c r="AQ537" t="s">
        <v>4421</v>
      </c>
      <c r="AR537">
        <v>1410</v>
      </c>
      <c r="AS537" t="s">
        <v>66</v>
      </c>
    </row>
    <row r="538" spans="1:45" ht="16" x14ac:dyDescent="0.2">
      <c r="A538">
        <v>3817</v>
      </c>
      <c r="B538">
        <v>3817</v>
      </c>
      <c r="C538" s="2">
        <v>45566</v>
      </c>
      <c r="D538" t="s">
        <v>1761</v>
      </c>
      <c r="E538" t="s">
        <v>4443</v>
      </c>
      <c r="F538" s="3">
        <v>41.59</v>
      </c>
      <c r="G538" t="s">
        <v>47</v>
      </c>
      <c r="H538" s="3">
        <v>0</v>
      </c>
      <c r="I538" t="s">
        <v>48</v>
      </c>
      <c r="J538">
        <v>2802</v>
      </c>
      <c r="K538" t="s">
        <v>49</v>
      </c>
      <c r="L538" t="s">
        <v>50</v>
      </c>
      <c r="M538" t="s">
        <v>51</v>
      </c>
      <c r="N538">
        <v>562</v>
      </c>
      <c r="O538" t="s">
        <v>52</v>
      </c>
      <c r="P538" t="s">
        <v>53</v>
      </c>
      <c r="T538" t="s">
        <v>4415</v>
      </c>
      <c r="U538" t="s">
        <v>4416</v>
      </c>
      <c r="V538" t="s">
        <v>3064</v>
      </c>
      <c r="W538" t="s">
        <v>56</v>
      </c>
      <c r="X538" t="s">
        <v>4417</v>
      </c>
      <c r="Y538" t="s">
        <v>4418</v>
      </c>
      <c r="Z538" s="3">
        <v>0</v>
      </c>
      <c r="AA538" t="s">
        <v>4419</v>
      </c>
      <c r="AB538" t="s">
        <v>4420</v>
      </c>
      <c r="AC538" t="s">
        <v>61</v>
      </c>
      <c r="AD538" t="s">
        <v>61</v>
      </c>
      <c r="AE538" t="s">
        <v>4421</v>
      </c>
      <c r="AF538" t="s">
        <v>63</v>
      </c>
      <c r="AH538">
        <v>0</v>
      </c>
      <c r="AI538" s="2">
        <v>45566</v>
      </c>
      <c r="AJ538" t="s">
        <v>64</v>
      </c>
      <c r="AK538" t="s">
        <v>64</v>
      </c>
      <c r="AL538" t="s">
        <v>4422</v>
      </c>
      <c r="AM538" t="s">
        <v>4416</v>
      </c>
      <c r="AN538" s="3">
        <v>2900.03</v>
      </c>
      <c r="AO538" t="s">
        <v>4420</v>
      </c>
      <c r="AP538" t="s">
        <v>64</v>
      </c>
      <c r="AQ538" t="s">
        <v>4421</v>
      </c>
      <c r="AR538">
        <v>1410</v>
      </c>
      <c r="AS538" t="s">
        <v>66</v>
      </c>
    </row>
    <row r="539" spans="1:45" ht="16" x14ac:dyDescent="0.2">
      <c r="A539">
        <v>3818</v>
      </c>
      <c r="B539">
        <v>3818</v>
      </c>
      <c r="C539" s="2">
        <v>45566</v>
      </c>
      <c r="D539" t="s">
        <v>1761</v>
      </c>
      <c r="E539" t="s">
        <v>4444</v>
      </c>
      <c r="F539" s="3">
        <v>17.82</v>
      </c>
      <c r="G539" t="s">
        <v>47</v>
      </c>
      <c r="H539" s="3">
        <v>0</v>
      </c>
      <c r="I539" t="s">
        <v>48</v>
      </c>
      <c r="J539">
        <v>2802</v>
      </c>
      <c r="K539" t="s">
        <v>49</v>
      </c>
      <c r="L539" t="s">
        <v>50</v>
      </c>
      <c r="M539" t="s">
        <v>51</v>
      </c>
      <c r="N539">
        <v>562</v>
      </c>
      <c r="O539" t="s">
        <v>52</v>
      </c>
      <c r="P539" t="s">
        <v>53</v>
      </c>
      <c r="T539" t="s">
        <v>4415</v>
      </c>
      <c r="U539" t="s">
        <v>4416</v>
      </c>
      <c r="V539" t="s">
        <v>3064</v>
      </c>
      <c r="W539" t="s">
        <v>56</v>
      </c>
      <c r="X539" t="s">
        <v>4417</v>
      </c>
      <c r="Y539" t="s">
        <v>4418</v>
      </c>
      <c r="Z539" s="3">
        <v>0</v>
      </c>
      <c r="AA539" t="s">
        <v>4419</v>
      </c>
      <c r="AB539" t="s">
        <v>4420</v>
      </c>
      <c r="AC539" t="s">
        <v>61</v>
      </c>
      <c r="AD539" t="s">
        <v>61</v>
      </c>
      <c r="AE539" t="s">
        <v>4421</v>
      </c>
      <c r="AF539" t="s">
        <v>63</v>
      </c>
      <c r="AH539">
        <v>0</v>
      </c>
      <c r="AI539" s="2">
        <v>45566</v>
      </c>
      <c r="AJ539" t="s">
        <v>64</v>
      </c>
      <c r="AK539" t="s">
        <v>64</v>
      </c>
      <c r="AL539" t="s">
        <v>4422</v>
      </c>
      <c r="AM539" t="s">
        <v>4416</v>
      </c>
      <c r="AN539" s="3">
        <v>2900.03</v>
      </c>
      <c r="AO539" t="s">
        <v>4420</v>
      </c>
      <c r="AP539" t="s">
        <v>64</v>
      </c>
      <c r="AQ539" t="s">
        <v>4421</v>
      </c>
      <c r="AR539">
        <v>1410</v>
      </c>
      <c r="AS539" t="s">
        <v>66</v>
      </c>
    </row>
    <row r="540" spans="1:45" ht="16" x14ac:dyDescent="0.2">
      <c r="A540">
        <v>3819</v>
      </c>
      <c r="B540">
        <v>3819</v>
      </c>
      <c r="C540" s="2">
        <v>45566</v>
      </c>
      <c r="D540" t="s">
        <v>1761</v>
      </c>
      <c r="E540" t="s">
        <v>4445</v>
      </c>
      <c r="F540" s="3">
        <v>17.82</v>
      </c>
      <c r="G540" t="s">
        <v>47</v>
      </c>
      <c r="H540" s="3">
        <v>0</v>
      </c>
      <c r="I540" t="s">
        <v>48</v>
      </c>
      <c r="J540">
        <v>2563</v>
      </c>
      <c r="K540" t="s">
        <v>49</v>
      </c>
      <c r="L540" t="s">
        <v>50</v>
      </c>
      <c r="M540" t="s">
        <v>51</v>
      </c>
      <c r="N540">
        <v>562</v>
      </c>
      <c r="O540" t="s">
        <v>52</v>
      </c>
      <c r="P540" t="s">
        <v>53</v>
      </c>
      <c r="T540" t="s">
        <v>4415</v>
      </c>
      <c r="U540" t="s">
        <v>4416</v>
      </c>
      <c r="V540" t="s">
        <v>3064</v>
      </c>
      <c r="W540" t="s">
        <v>56</v>
      </c>
      <c r="X540" t="s">
        <v>4417</v>
      </c>
      <c r="Y540" t="s">
        <v>4418</v>
      </c>
      <c r="Z540" s="3">
        <v>0</v>
      </c>
      <c r="AA540" t="s">
        <v>4419</v>
      </c>
      <c r="AB540" t="s">
        <v>4420</v>
      </c>
      <c r="AC540" t="s">
        <v>61</v>
      </c>
      <c r="AD540" t="s">
        <v>61</v>
      </c>
      <c r="AE540" t="s">
        <v>4421</v>
      </c>
      <c r="AF540" t="s">
        <v>63</v>
      </c>
      <c r="AH540">
        <v>0</v>
      </c>
      <c r="AI540" s="2">
        <v>45566</v>
      </c>
      <c r="AJ540" t="s">
        <v>64</v>
      </c>
      <c r="AK540" t="s">
        <v>64</v>
      </c>
      <c r="AL540" t="s">
        <v>4422</v>
      </c>
      <c r="AM540" t="s">
        <v>4416</v>
      </c>
      <c r="AN540" s="3">
        <v>2900.03</v>
      </c>
      <c r="AO540" t="s">
        <v>4420</v>
      </c>
      <c r="AP540" t="s">
        <v>64</v>
      </c>
      <c r="AQ540" t="s">
        <v>4421</v>
      </c>
      <c r="AR540">
        <v>1410</v>
      </c>
      <c r="AS540" t="s">
        <v>66</v>
      </c>
    </row>
    <row r="541" spans="1:45" ht="16" x14ac:dyDescent="0.2">
      <c r="A541">
        <v>3383</v>
      </c>
      <c r="B541">
        <v>3383</v>
      </c>
      <c r="C541" s="2">
        <v>45567</v>
      </c>
      <c r="D541" t="s">
        <v>1814</v>
      </c>
      <c r="E541" t="s">
        <v>4446</v>
      </c>
      <c r="F541" s="3">
        <v>295.81</v>
      </c>
      <c r="G541" t="s">
        <v>47</v>
      </c>
      <c r="H541" s="3">
        <v>0</v>
      </c>
      <c r="I541" t="s">
        <v>48</v>
      </c>
      <c r="J541">
        <v>2562</v>
      </c>
      <c r="K541" t="s">
        <v>49</v>
      </c>
      <c r="L541" t="s">
        <v>50</v>
      </c>
      <c r="M541" t="s">
        <v>51</v>
      </c>
      <c r="N541">
        <v>942</v>
      </c>
      <c r="O541" t="s">
        <v>52</v>
      </c>
      <c r="P541" t="s">
        <v>53</v>
      </c>
      <c r="T541" t="s">
        <v>4447</v>
      </c>
      <c r="U541" t="s">
        <v>4448</v>
      </c>
      <c r="V541" t="s">
        <v>2688</v>
      </c>
      <c r="W541" t="s">
        <v>56</v>
      </c>
      <c r="X541" t="s">
        <v>4449</v>
      </c>
      <c r="Y541" t="s">
        <v>4450</v>
      </c>
      <c r="Z541" s="3">
        <v>0</v>
      </c>
      <c r="AA541" t="s">
        <v>4451</v>
      </c>
      <c r="AB541" t="s">
        <v>4399</v>
      </c>
      <c r="AC541" t="s">
        <v>61</v>
      </c>
      <c r="AD541" t="s">
        <v>61</v>
      </c>
      <c r="AE541" t="s">
        <v>4452</v>
      </c>
      <c r="AF541" t="s">
        <v>63</v>
      </c>
      <c r="AH541">
        <v>0</v>
      </c>
      <c r="AI541" s="2">
        <v>45567</v>
      </c>
      <c r="AJ541" t="s">
        <v>64</v>
      </c>
      <c r="AK541" t="s">
        <v>64</v>
      </c>
      <c r="AL541" t="s">
        <v>4453</v>
      </c>
      <c r="AM541" t="s">
        <v>4448</v>
      </c>
      <c r="AN541" s="3">
        <v>295.81</v>
      </c>
      <c r="AO541" t="s">
        <v>4399</v>
      </c>
      <c r="AP541" t="s">
        <v>64</v>
      </c>
      <c r="AQ541" t="s">
        <v>4452</v>
      </c>
      <c r="AR541">
        <v>1356</v>
      </c>
      <c r="AS541" t="s">
        <v>66</v>
      </c>
    </row>
    <row r="542" spans="1:45" ht="16" x14ac:dyDescent="0.2">
      <c r="A542">
        <v>3384</v>
      </c>
      <c r="B542">
        <v>3384</v>
      </c>
      <c r="C542" s="2">
        <v>45567</v>
      </c>
      <c r="D542" t="s">
        <v>1748</v>
      </c>
      <c r="E542" t="s">
        <v>4454</v>
      </c>
      <c r="F542" s="3">
        <v>5.18</v>
      </c>
      <c r="G542" t="s">
        <v>47</v>
      </c>
      <c r="H542" s="3">
        <v>0</v>
      </c>
      <c r="I542" t="s">
        <v>48</v>
      </c>
      <c r="J542">
        <v>2705</v>
      </c>
      <c r="K542" t="s">
        <v>49</v>
      </c>
      <c r="L542" t="s">
        <v>50</v>
      </c>
      <c r="M542" t="s">
        <v>51</v>
      </c>
      <c r="N542">
        <v>942</v>
      </c>
      <c r="O542" t="s">
        <v>52</v>
      </c>
      <c r="P542" t="s">
        <v>53</v>
      </c>
      <c r="T542" t="s">
        <v>4447</v>
      </c>
      <c r="U542" t="s">
        <v>4448</v>
      </c>
      <c r="V542" t="s">
        <v>2688</v>
      </c>
      <c r="W542" t="s">
        <v>56</v>
      </c>
      <c r="X542" t="s">
        <v>4449</v>
      </c>
      <c r="Y542" t="s">
        <v>4450</v>
      </c>
      <c r="Z542" s="3">
        <v>0</v>
      </c>
      <c r="AA542" t="s">
        <v>4451</v>
      </c>
      <c r="AB542" t="s">
        <v>4399</v>
      </c>
      <c r="AC542" t="s">
        <v>61</v>
      </c>
      <c r="AD542" t="s">
        <v>61</v>
      </c>
      <c r="AE542" t="s">
        <v>4452</v>
      </c>
      <c r="AF542" t="s">
        <v>63</v>
      </c>
      <c r="AH542">
        <v>0</v>
      </c>
      <c r="AI542" s="2">
        <v>45567</v>
      </c>
      <c r="AJ542" t="s">
        <v>64</v>
      </c>
      <c r="AK542" t="s">
        <v>64</v>
      </c>
      <c r="AL542" t="s">
        <v>4453</v>
      </c>
      <c r="AM542" t="s">
        <v>4448</v>
      </c>
      <c r="AN542" s="3">
        <v>295.81</v>
      </c>
      <c r="AO542" t="s">
        <v>4399</v>
      </c>
      <c r="AP542" t="s">
        <v>64</v>
      </c>
      <c r="AQ542" t="s">
        <v>4452</v>
      </c>
      <c r="AR542">
        <v>1356</v>
      </c>
      <c r="AS542" t="s">
        <v>66</v>
      </c>
    </row>
    <row r="543" spans="1:45" ht="16" x14ac:dyDescent="0.2">
      <c r="A543">
        <v>3378</v>
      </c>
      <c r="B543">
        <v>3378</v>
      </c>
      <c r="C543" s="2">
        <v>45567.083333333343</v>
      </c>
      <c r="D543" t="s">
        <v>1748</v>
      </c>
      <c r="E543" t="s">
        <v>3659</v>
      </c>
      <c r="F543" s="3">
        <v>46.41</v>
      </c>
      <c r="G543" t="s">
        <v>47</v>
      </c>
      <c r="H543" s="3">
        <v>0</v>
      </c>
      <c r="I543" t="s">
        <v>48</v>
      </c>
      <c r="J543">
        <v>2663</v>
      </c>
      <c r="K543" t="s">
        <v>49</v>
      </c>
      <c r="L543" t="s">
        <v>50</v>
      </c>
      <c r="M543" t="s">
        <v>51</v>
      </c>
      <c r="N543">
        <v>940</v>
      </c>
      <c r="O543" t="s">
        <v>52</v>
      </c>
      <c r="P543" t="s">
        <v>53</v>
      </c>
      <c r="T543" t="s">
        <v>2516</v>
      </c>
      <c r="U543" t="s">
        <v>4455</v>
      </c>
      <c r="V543" t="s">
        <v>2866</v>
      </c>
      <c r="W543" t="s">
        <v>56</v>
      </c>
      <c r="X543" t="s">
        <v>4456</v>
      </c>
      <c r="Y543" t="s">
        <v>2375</v>
      </c>
      <c r="Z543" s="3">
        <v>19</v>
      </c>
      <c r="AA543" t="s">
        <v>2519</v>
      </c>
      <c r="AB543" t="s">
        <v>4420</v>
      </c>
      <c r="AC543" t="s">
        <v>61</v>
      </c>
      <c r="AD543" t="s">
        <v>61</v>
      </c>
      <c r="AE543" t="s">
        <v>4457</v>
      </c>
      <c r="AF543" t="s">
        <v>63</v>
      </c>
      <c r="AH543">
        <v>0</v>
      </c>
      <c r="AI543" s="2">
        <v>45567</v>
      </c>
      <c r="AJ543" t="s">
        <v>64</v>
      </c>
      <c r="AK543" t="s">
        <v>64</v>
      </c>
      <c r="AL543" t="s">
        <v>4458</v>
      </c>
      <c r="AM543" t="s">
        <v>4455</v>
      </c>
      <c r="AN543" s="3">
        <v>46.41</v>
      </c>
      <c r="AO543" t="s">
        <v>4420</v>
      </c>
      <c r="AP543" t="s">
        <v>64</v>
      </c>
      <c r="AQ543" t="s">
        <v>4457</v>
      </c>
      <c r="AR543">
        <v>1349</v>
      </c>
      <c r="AS543" t="s">
        <v>66</v>
      </c>
    </row>
    <row r="544" spans="1:45" ht="16" x14ac:dyDescent="0.2">
      <c r="A544">
        <v>3377</v>
      </c>
      <c r="B544">
        <v>3377</v>
      </c>
      <c r="C544" s="2">
        <v>45567.083333333343</v>
      </c>
      <c r="D544" t="s">
        <v>1748</v>
      </c>
      <c r="E544" t="s">
        <v>2507</v>
      </c>
      <c r="F544" s="3">
        <v>20.23</v>
      </c>
      <c r="G544" t="s">
        <v>47</v>
      </c>
      <c r="H544" s="3">
        <v>0</v>
      </c>
      <c r="I544" t="s">
        <v>48</v>
      </c>
      <c r="J544">
        <v>2702</v>
      </c>
      <c r="K544" t="s">
        <v>49</v>
      </c>
      <c r="L544" t="s">
        <v>50</v>
      </c>
      <c r="M544" t="s">
        <v>51</v>
      </c>
      <c r="N544">
        <v>940</v>
      </c>
      <c r="O544" t="s">
        <v>52</v>
      </c>
      <c r="P544" t="s">
        <v>53</v>
      </c>
      <c r="T544" t="s">
        <v>2826</v>
      </c>
      <c r="U544" t="s">
        <v>4459</v>
      </c>
      <c r="V544" t="s">
        <v>2681</v>
      </c>
      <c r="W544" t="s">
        <v>56</v>
      </c>
      <c r="X544" t="s">
        <v>4460</v>
      </c>
      <c r="Y544" t="s">
        <v>2726</v>
      </c>
      <c r="Z544" s="3">
        <v>19</v>
      </c>
      <c r="AA544" t="s">
        <v>2829</v>
      </c>
      <c r="AB544" t="s">
        <v>4364</v>
      </c>
      <c r="AC544" t="s">
        <v>61</v>
      </c>
      <c r="AD544" t="s">
        <v>61</v>
      </c>
      <c r="AE544" t="s">
        <v>4461</v>
      </c>
      <c r="AF544" t="s">
        <v>63</v>
      </c>
      <c r="AH544">
        <v>0</v>
      </c>
      <c r="AI544" s="2">
        <v>45567</v>
      </c>
      <c r="AJ544" t="s">
        <v>64</v>
      </c>
      <c r="AK544" t="s">
        <v>64</v>
      </c>
      <c r="AL544" t="s">
        <v>4462</v>
      </c>
      <c r="AM544" t="s">
        <v>4459</v>
      </c>
      <c r="AN544" s="3">
        <v>20.23</v>
      </c>
      <c r="AO544" t="s">
        <v>4364</v>
      </c>
      <c r="AP544" t="s">
        <v>64</v>
      </c>
      <c r="AQ544" t="s">
        <v>4461</v>
      </c>
      <c r="AR544">
        <v>1348</v>
      </c>
      <c r="AS544" t="s">
        <v>66</v>
      </c>
    </row>
    <row r="545" spans="1:45" ht="16" x14ac:dyDescent="0.2">
      <c r="A545">
        <v>3427</v>
      </c>
      <c r="B545">
        <v>3427</v>
      </c>
      <c r="C545" s="2">
        <v>45574.083333333343</v>
      </c>
      <c r="D545" t="s">
        <v>1782</v>
      </c>
      <c r="E545" t="s">
        <v>2740</v>
      </c>
      <c r="F545" s="3">
        <v>190.4</v>
      </c>
      <c r="G545" t="s">
        <v>47</v>
      </c>
      <c r="H545" s="3">
        <v>0</v>
      </c>
      <c r="I545" t="s">
        <v>48</v>
      </c>
      <c r="J545">
        <v>2894</v>
      </c>
      <c r="K545" t="s">
        <v>49</v>
      </c>
      <c r="L545" t="s">
        <v>50</v>
      </c>
      <c r="M545" t="s">
        <v>51</v>
      </c>
      <c r="N545">
        <v>940</v>
      </c>
      <c r="O545" t="s">
        <v>52</v>
      </c>
      <c r="P545" t="s">
        <v>53</v>
      </c>
      <c r="T545" t="s">
        <v>2741</v>
      </c>
      <c r="U545" t="s">
        <v>4473</v>
      </c>
      <c r="V545" t="s">
        <v>2870</v>
      </c>
      <c r="W545" t="s">
        <v>56</v>
      </c>
      <c r="X545" t="s">
        <v>4474</v>
      </c>
      <c r="Y545" t="s">
        <v>291</v>
      </c>
      <c r="Z545" s="3">
        <v>19</v>
      </c>
      <c r="AA545" t="s">
        <v>2744</v>
      </c>
      <c r="AB545" t="s">
        <v>4399</v>
      </c>
      <c r="AC545" t="s">
        <v>61</v>
      </c>
      <c r="AD545" t="s">
        <v>61</v>
      </c>
      <c r="AE545" t="s">
        <v>4475</v>
      </c>
      <c r="AF545" t="s">
        <v>63</v>
      </c>
      <c r="AH545">
        <v>0</v>
      </c>
      <c r="AI545" s="2">
        <v>45574</v>
      </c>
      <c r="AJ545" t="s">
        <v>64</v>
      </c>
      <c r="AK545" t="s">
        <v>64</v>
      </c>
      <c r="AL545" t="s">
        <v>4476</v>
      </c>
      <c r="AM545" t="s">
        <v>4473</v>
      </c>
      <c r="AN545" s="3">
        <v>190.4</v>
      </c>
      <c r="AO545" t="s">
        <v>4399</v>
      </c>
      <c r="AP545" t="s">
        <v>64</v>
      </c>
      <c r="AQ545" t="s">
        <v>4475</v>
      </c>
      <c r="AR545">
        <v>1361</v>
      </c>
      <c r="AS545" t="s">
        <v>66</v>
      </c>
    </row>
    <row r="546" spans="1:45" ht="16" x14ac:dyDescent="0.2">
      <c r="A546">
        <v>3414</v>
      </c>
      <c r="B546">
        <v>3414</v>
      </c>
      <c r="C546" s="2">
        <v>45576.083333333343</v>
      </c>
      <c r="D546" t="s">
        <v>1748</v>
      </c>
      <c r="E546" t="s">
        <v>2165</v>
      </c>
      <c r="F546" s="3">
        <v>52.9</v>
      </c>
      <c r="G546" t="s">
        <v>47</v>
      </c>
      <c r="H546" s="3">
        <v>0</v>
      </c>
      <c r="I546" t="s">
        <v>48</v>
      </c>
      <c r="J546">
        <v>2900</v>
      </c>
      <c r="K546" t="s">
        <v>49</v>
      </c>
      <c r="L546" t="s">
        <v>50</v>
      </c>
      <c r="M546" t="s">
        <v>51</v>
      </c>
      <c r="N546">
        <v>940</v>
      </c>
      <c r="O546" t="s">
        <v>52</v>
      </c>
      <c r="P546" t="s">
        <v>53</v>
      </c>
      <c r="T546" t="s">
        <v>2313</v>
      </c>
      <c r="U546" t="s">
        <v>4477</v>
      </c>
      <c r="V546" t="s">
        <v>2902</v>
      </c>
      <c r="W546" t="s">
        <v>56</v>
      </c>
      <c r="X546" t="s">
        <v>4478</v>
      </c>
      <c r="Y546" t="s">
        <v>3976</v>
      </c>
      <c r="Z546" s="3">
        <v>19</v>
      </c>
      <c r="AA546" t="s">
        <v>2316</v>
      </c>
      <c r="AB546" t="s">
        <v>4479</v>
      </c>
      <c r="AC546" t="s">
        <v>61</v>
      </c>
      <c r="AD546" t="s">
        <v>61</v>
      </c>
      <c r="AE546" t="s">
        <v>4480</v>
      </c>
      <c r="AF546" t="s">
        <v>63</v>
      </c>
      <c r="AH546">
        <v>0</v>
      </c>
      <c r="AI546" s="2">
        <v>45576</v>
      </c>
      <c r="AJ546" t="s">
        <v>64</v>
      </c>
      <c r="AK546" t="s">
        <v>64</v>
      </c>
      <c r="AL546" t="s">
        <v>4481</v>
      </c>
      <c r="AM546" t="s">
        <v>4477</v>
      </c>
      <c r="AN546" s="3">
        <v>52.9</v>
      </c>
      <c r="AO546" t="s">
        <v>4479</v>
      </c>
      <c r="AP546" t="s">
        <v>64</v>
      </c>
      <c r="AQ546" t="s">
        <v>4480</v>
      </c>
      <c r="AR546">
        <v>1362</v>
      </c>
      <c r="AS546" t="s">
        <v>66</v>
      </c>
    </row>
    <row r="547" spans="1:45" ht="16" x14ac:dyDescent="0.2">
      <c r="A547">
        <v>3426</v>
      </c>
      <c r="B547">
        <v>3426</v>
      </c>
      <c r="C547" s="2">
        <v>45579.083333333343</v>
      </c>
      <c r="D547" t="s">
        <v>1538</v>
      </c>
      <c r="E547" t="s">
        <v>4482</v>
      </c>
      <c r="F547" s="3">
        <v>35000</v>
      </c>
      <c r="G547" t="s">
        <v>47</v>
      </c>
      <c r="H547" s="3">
        <v>0</v>
      </c>
      <c r="I547" t="s">
        <v>104</v>
      </c>
      <c r="J547">
        <v>940</v>
      </c>
      <c r="K547" t="s">
        <v>52</v>
      </c>
      <c r="L547" t="s">
        <v>53</v>
      </c>
      <c r="N547">
        <v>3200</v>
      </c>
      <c r="O547" t="s">
        <v>49</v>
      </c>
      <c r="P547" t="s">
        <v>105</v>
      </c>
      <c r="Q547" t="s">
        <v>106</v>
      </c>
      <c r="T547" t="s">
        <v>4483</v>
      </c>
      <c r="U547" t="s">
        <v>4484</v>
      </c>
      <c r="V547" t="s">
        <v>2910</v>
      </c>
      <c r="W547" t="s">
        <v>752</v>
      </c>
      <c r="X547" t="s">
        <v>4485</v>
      </c>
      <c r="Y547" t="s">
        <v>4486</v>
      </c>
      <c r="Z547" s="3">
        <v>0</v>
      </c>
      <c r="AA547" t="s">
        <v>4487</v>
      </c>
      <c r="AB547" t="s">
        <v>4488</v>
      </c>
      <c r="AC547" t="s">
        <v>61</v>
      </c>
      <c r="AD547" t="s">
        <v>61</v>
      </c>
      <c r="AE547" t="s">
        <v>4489</v>
      </c>
      <c r="AF547" t="s">
        <v>63</v>
      </c>
      <c r="AH547">
        <v>0</v>
      </c>
      <c r="AI547" s="2">
        <v>45579</v>
      </c>
      <c r="AJ547" t="s">
        <v>64</v>
      </c>
      <c r="AK547" t="s">
        <v>64</v>
      </c>
      <c r="AL547" t="s">
        <v>4490</v>
      </c>
      <c r="AM547" t="s">
        <v>4484</v>
      </c>
      <c r="AN547" s="3">
        <v>35000</v>
      </c>
      <c r="AO547" t="s">
        <v>4488</v>
      </c>
      <c r="AP547" t="s">
        <v>64</v>
      </c>
      <c r="AQ547" t="s">
        <v>4489</v>
      </c>
      <c r="AR547">
        <v>1363</v>
      </c>
      <c r="AS547" t="s">
        <v>66</v>
      </c>
    </row>
    <row r="548" spans="1:45" ht="16" x14ac:dyDescent="0.2">
      <c r="A548">
        <v>3526</v>
      </c>
      <c r="B548">
        <v>3526</v>
      </c>
      <c r="C548" s="2">
        <v>45587</v>
      </c>
      <c r="D548" t="s">
        <v>1761</v>
      </c>
      <c r="E548" t="s">
        <v>4330</v>
      </c>
      <c r="F548" s="3">
        <v>22.41</v>
      </c>
      <c r="G548" t="s">
        <v>47</v>
      </c>
      <c r="H548" s="3">
        <v>0</v>
      </c>
      <c r="I548" t="s">
        <v>48</v>
      </c>
      <c r="J548">
        <v>2720</v>
      </c>
      <c r="K548" t="s">
        <v>49</v>
      </c>
      <c r="L548" t="s">
        <v>50</v>
      </c>
      <c r="M548" t="s">
        <v>51</v>
      </c>
      <c r="N548">
        <v>942</v>
      </c>
      <c r="O548" t="s">
        <v>52</v>
      </c>
      <c r="P548" t="s">
        <v>53</v>
      </c>
      <c r="T548" t="s">
        <v>4498</v>
      </c>
      <c r="U548" t="s">
        <v>4499</v>
      </c>
      <c r="V548" t="s">
        <v>3045</v>
      </c>
      <c r="W548" t="s">
        <v>56</v>
      </c>
      <c r="X548" t="s">
        <v>4500</v>
      </c>
      <c r="Y548" t="s">
        <v>2036</v>
      </c>
      <c r="Z548" s="3">
        <v>19</v>
      </c>
      <c r="AA548" t="s">
        <v>4501</v>
      </c>
      <c r="AB548" t="s">
        <v>4502</v>
      </c>
      <c r="AC548" t="s">
        <v>61</v>
      </c>
      <c r="AD548" t="s">
        <v>61</v>
      </c>
      <c r="AE548" t="s">
        <v>4503</v>
      </c>
      <c r="AF548" t="s">
        <v>63</v>
      </c>
      <c r="AH548">
        <v>0</v>
      </c>
      <c r="AI548" s="2">
        <v>45587</v>
      </c>
      <c r="AJ548" t="s">
        <v>64</v>
      </c>
      <c r="AK548" t="s">
        <v>64</v>
      </c>
      <c r="AL548" t="s">
        <v>4504</v>
      </c>
      <c r="AM548" t="s">
        <v>4499</v>
      </c>
      <c r="AN548" s="3">
        <v>22.41</v>
      </c>
      <c r="AO548" t="s">
        <v>4502</v>
      </c>
      <c r="AP548" t="s">
        <v>64</v>
      </c>
      <c r="AQ548" t="s">
        <v>4503</v>
      </c>
      <c r="AR548">
        <v>1387</v>
      </c>
      <c r="AS548" t="s">
        <v>66</v>
      </c>
    </row>
    <row r="549" spans="1:45" ht="16" x14ac:dyDescent="0.2">
      <c r="A549">
        <v>3904</v>
      </c>
      <c r="B549">
        <v>3904</v>
      </c>
      <c r="C549" s="2">
        <v>45587</v>
      </c>
      <c r="D549" t="s">
        <v>1761</v>
      </c>
      <c r="E549" t="s">
        <v>4340</v>
      </c>
      <c r="F549" s="3">
        <v>4.99</v>
      </c>
      <c r="G549" t="s">
        <v>47</v>
      </c>
      <c r="H549" s="3">
        <v>0</v>
      </c>
      <c r="I549" t="s">
        <v>48</v>
      </c>
      <c r="J549">
        <v>2720</v>
      </c>
      <c r="K549" t="s">
        <v>49</v>
      </c>
      <c r="L549" t="s">
        <v>50</v>
      </c>
      <c r="M549" t="s">
        <v>51</v>
      </c>
      <c r="N549">
        <v>942</v>
      </c>
      <c r="O549" t="s">
        <v>52</v>
      </c>
      <c r="P549" t="s">
        <v>53</v>
      </c>
      <c r="T549" t="s">
        <v>1043</v>
      </c>
      <c r="U549" t="s">
        <v>4505</v>
      </c>
      <c r="V549" t="s">
        <v>3026</v>
      </c>
      <c r="W549" t="s">
        <v>56</v>
      </c>
      <c r="X549" t="s">
        <v>4506</v>
      </c>
      <c r="Y549" t="s">
        <v>953</v>
      </c>
      <c r="Z549" s="3">
        <v>19</v>
      </c>
      <c r="AA549" t="s">
        <v>1046</v>
      </c>
      <c r="AB549" t="s">
        <v>4507</v>
      </c>
      <c r="AC549" t="s">
        <v>61</v>
      </c>
      <c r="AD549" t="s">
        <v>61</v>
      </c>
      <c r="AE549" t="s">
        <v>4508</v>
      </c>
      <c r="AF549" t="s">
        <v>63</v>
      </c>
      <c r="AH549">
        <v>0</v>
      </c>
      <c r="AI549" s="2">
        <v>45587</v>
      </c>
      <c r="AJ549" t="s">
        <v>64</v>
      </c>
      <c r="AK549" t="s">
        <v>64</v>
      </c>
      <c r="AL549" t="s">
        <v>4509</v>
      </c>
      <c r="AM549" t="s">
        <v>4505</v>
      </c>
      <c r="AN549" s="3">
        <v>4.99</v>
      </c>
      <c r="AO549" t="s">
        <v>4507</v>
      </c>
      <c r="AP549" t="s">
        <v>64</v>
      </c>
      <c r="AQ549" t="s">
        <v>4508</v>
      </c>
      <c r="AR549">
        <v>1388</v>
      </c>
      <c r="AS549" t="s">
        <v>66</v>
      </c>
    </row>
    <row r="550" spans="1:45" ht="16" x14ac:dyDescent="0.2">
      <c r="A550">
        <v>3437</v>
      </c>
      <c r="B550">
        <v>3437</v>
      </c>
      <c r="C550" s="2">
        <v>45587.083333333343</v>
      </c>
      <c r="D550" t="s">
        <v>1814</v>
      </c>
      <c r="E550" t="s">
        <v>4510</v>
      </c>
      <c r="F550" s="3">
        <v>22.04</v>
      </c>
      <c r="G550" t="s">
        <v>47</v>
      </c>
      <c r="H550" s="3">
        <v>0</v>
      </c>
      <c r="I550" t="s">
        <v>48</v>
      </c>
      <c r="J550">
        <v>2710</v>
      </c>
      <c r="K550" t="s">
        <v>49</v>
      </c>
      <c r="L550" t="s">
        <v>50</v>
      </c>
      <c r="M550" t="s">
        <v>51</v>
      </c>
      <c r="N550">
        <v>940</v>
      </c>
      <c r="O550" t="s">
        <v>52</v>
      </c>
      <c r="P550" t="s">
        <v>53</v>
      </c>
      <c r="T550" t="s">
        <v>2332</v>
      </c>
      <c r="U550" t="s">
        <v>4511</v>
      </c>
      <c r="V550" t="s">
        <v>2892</v>
      </c>
      <c r="W550" t="s">
        <v>56</v>
      </c>
      <c r="X550" t="s">
        <v>4512</v>
      </c>
      <c r="Y550" t="s">
        <v>2061</v>
      </c>
      <c r="Z550" s="3">
        <v>19</v>
      </c>
      <c r="AA550" t="s">
        <v>2335</v>
      </c>
      <c r="AB550" t="s">
        <v>4513</v>
      </c>
      <c r="AC550" t="s">
        <v>61</v>
      </c>
      <c r="AD550" t="s">
        <v>61</v>
      </c>
      <c r="AE550" t="s">
        <v>4514</v>
      </c>
      <c r="AF550" t="s">
        <v>63</v>
      </c>
      <c r="AH550">
        <v>0</v>
      </c>
      <c r="AI550" s="2">
        <v>45587</v>
      </c>
      <c r="AJ550" t="s">
        <v>64</v>
      </c>
      <c r="AK550" t="s">
        <v>64</v>
      </c>
      <c r="AL550" t="s">
        <v>4515</v>
      </c>
      <c r="AM550" t="s">
        <v>4511</v>
      </c>
      <c r="AN550" s="3">
        <v>22.04</v>
      </c>
      <c r="AO550" t="s">
        <v>4513</v>
      </c>
      <c r="AP550" t="s">
        <v>64</v>
      </c>
      <c r="AQ550" t="s">
        <v>4514</v>
      </c>
      <c r="AR550">
        <v>1374</v>
      </c>
      <c r="AS550" t="s">
        <v>66</v>
      </c>
    </row>
    <row r="551" spans="1:45" ht="16" x14ac:dyDescent="0.2">
      <c r="A551">
        <v>3434</v>
      </c>
      <c r="B551">
        <v>3434</v>
      </c>
      <c r="C551" s="2">
        <v>45589.083333333343</v>
      </c>
      <c r="D551" t="s">
        <v>1814</v>
      </c>
      <c r="E551" t="s">
        <v>68</v>
      </c>
      <c r="F551" s="3">
        <v>5.39</v>
      </c>
      <c r="G551" t="s">
        <v>47</v>
      </c>
      <c r="H551" s="3">
        <v>0</v>
      </c>
      <c r="I551" t="s">
        <v>48</v>
      </c>
      <c r="J551">
        <v>2710</v>
      </c>
      <c r="K551" t="s">
        <v>49</v>
      </c>
      <c r="L551" t="s">
        <v>50</v>
      </c>
      <c r="M551" t="s">
        <v>51</v>
      </c>
      <c r="N551">
        <v>940</v>
      </c>
      <c r="O551" t="s">
        <v>52</v>
      </c>
      <c r="P551" t="s">
        <v>53</v>
      </c>
      <c r="T551" t="s">
        <v>4205</v>
      </c>
      <c r="U551" t="s">
        <v>4518</v>
      </c>
      <c r="V551" t="s">
        <v>2914</v>
      </c>
      <c r="W551" t="s">
        <v>56</v>
      </c>
      <c r="X551" t="s">
        <v>4519</v>
      </c>
      <c r="Y551" t="s">
        <v>72</v>
      </c>
      <c r="Z551" s="3">
        <v>19</v>
      </c>
      <c r="AA551" t="s">
        <v>4208</v>
      </c>
      <c r="AB551" t="s">
        <v>4520</v>
      </c>
      <c r="AC551" t="s">
        <v>61</v>
      </c>
      <c r="AD551" t="s">
        <v>61</v>
      </c>
      <c r="AE551" t="s">
        <v>4521</v>
      </c>
      <c r="AF551" t="s">
        <v>63</v>
      </c>
      <c r="AH551">
        <v>0</v>
      </c>
      <c r="AI551" s="2">
        <v>45589</v>
      </c>
      <c r="AJ551" t="s">
        <v>64</v>
      </c>
      <c r="AK551" t="s">
        <v>64</v>
      </c>
      <c r="AL551" t="s">
        <v>4522</v>
      </c>
      <c r="AM551" t="s">
        <v>4518</v>
      </c>
      <c r="AN551" s="3">
        <v>5.39</v>
      </c>
      <c r="AO551" t="s">
        <v>4520</v>
      </c>
      <c r="AP551" t="s">
        <v>64</v>
      </c>
      <c r="AQ551" t="s">
        <v>4521</v>
      </c>
      <c r="AR551">
        <v>1373</v>
      </c>
      <c r="AS551" t="s">
        <v>66</v>
      </c>
    </row>
    <row r="552" spans="1:45" ht="16" x14ac:dyDescent="0.2">
      <c r="A552">
        <v>3440</v>
      </c>
      <c r="B552">
        <v>3440</v>
      </c>
      <c r="C552" s="2">
        <v>45595.041666666657</v>
      </c>
      <c r="D552" t="s">
        <v>1761</v>
      </c>
      <c r="E552" t="s">
        <v>4174</v>
      </c>
      <c r="F552" s="3">
        <v>954.05</v>
      </c>
      <c r="G552" t="s">
        <v>47</v>
      </c>
      <c r="H552" s="3">
        <v>0</v>
      </c>
      <c r="I552" t="s">
        <v>48</v>
      </c>
      <c r="J552">
        <v>2722</v>
      </c>
      <c r="K552" t="s">
        <v>49</v>
      </c>
      <c r="L552" t="s">
        <v>50</v>
      </c>
      <c r="M552" t="s">
        <v>51</v>
      </c>
      <c r="N552">
        <v>940</v>
      </c>
      <c r="O552" t="s">
        <v>52</v>
      </c>
      <c r="P552" t="s">
        <v>53</v>
      </c>
      <c r="T552" t="s">
        <v>4532</v>
      </c>
      <c r="U552" t="s">
        <v>4533</v>
      </c>
      <c r="V552" t="s">
        <v>2932</v>
      </c>
      <c r="W552" t="s">
        <v>56</v>
      </c>
      <c r="X552" t="s">
        <v>4534</v>
      </c>
      <c r="Y552" t="s">
        <v>3455</v>
      </c>
      <c r="Z552" s="3">
        <v>0</v>
      </c>
      <c r="AA552" t="s">
        <v>4535</v>
      </c>
      <c r="AB552" t="s">
        <v>4536</v>
      </c>
      <c r="AC552" t="s">
        <v>61</v>
      </c>
      <c r="AD552" t="s">
        <v>61</v>
      </c>
      <c r="AE552" t="s">
        <v>4537</v>
      </c>
      <c r="AF552" t="s">
        <v>63</v>
      </c>
      <c r="AH552">
        <v>0</v>
      </c>
      <c r="AI552" s="2">
        <v>45595</v>
      </c>
      <c r="AJ552" t="s">
        <v>64</v>
      </c>
      <c r="AK552" t="s">
        <v>64</v>
      </c>
      <c r="AL552" t="s">
        <v>4538</v>
      </c>
      <c r="AM552" t="s">
        <v>4533</v>
      </c>
      <c r="AN552" s="3">
        <v>966.47</v>
      </c>
      <c r="AO552" t="s">
        <v>4536</v>
      </c>
      <c r="AP552" t="s">
        <v>64</v>
      </c>
      <c r="AQ552" t="s">
        <v>4537</v>
      </c>
      <c r="AR552">
        <v>1369</v>
      </c>
      <c r="AS552" t="s">
        <v>66</v>
      </c>
    </row>
    <row r="553" spans="1:45" ht="16" x14ac:dyDescent="0.2">
      <c r="A553">
        <v>3441</v>
      </c>
      <c r="B553">
        <v>3441</v>
      </c>
      <c r="C553" s="2">
        <v>45595.041666666657</v>
      </c>
      <c r="D553" t="s">
        <v>1748</v>
      </c>
      <c r="E553" t="s">
        <v>4539</v>
      </c>
      <c r="F553" s="3">
        <v>14</v>
      </c>
      <c r="G553" t="s">
        <v>47</v>
      </c>
      <c r="H553" s="3">
        <v>0</v>
      </c>
      <c r="I553" t="s">
        <v>48</v>
      </c>
      <c r="J553">
        <v>2705</v>
      </c>
      <c r="K553" t="s">
        <v>49</v>
      </c>
      <c r="L553" t="s">
        <v>50</v>
      </c>
      <c r="M553" t="s">
        <v>51</v>
      </c>
      <c r="N553">
        <v>940</v>
      </c>
      <c r="O553" t="s">
        <v>52</v>
      </c>
      <c r="P553" t="s">
        <v>53</v>
      </c>
      <c r="T553" t="s">
        <v>4532</v>
      </c>
      <c r="U553" t="s">
        <v>4533</v>
      </c>
      <c r="V553" t="s">
        <v>2932</v>
      </c>
      <c r="W553" t="s">
        <v>56</v>
      </c>
      <c r="X553" t="s">
        <v>4534</v>
      </c>
      <c r="Y553" t="s">
        <v>3455</v>
      </c>
      <c r="Z553" s="3">
        <v>0</v>
      </c>
      <c r="AA553" t="s">
        <v>4535</v>
      </c>
      <c r="AB553" t="s">
        <v>4536</v>
      </c>
      <c r="AC553" t="s">
        <v>61</v>
      </c>
      <c r="AD553" t="s">
        <v>61</v>
      </c>
      <c r="AE553" t="s">
        <v>4537</v>
      </c>
      <c r="AF553" t="s">
        <v>63</v>
      </c>
      <c r="AH553">
        <v>0</v>
      </c>
      <c r="AI553" s="2">
        <v>45595</v>
      </c>
      <c r="AJ553" t="s">
        <v>64</v>
      </c>
      <c r="AK553" t="s">
        <v>64</v>
      </c>
      <c r="AL553" t="s">
        <v>4538</v>
      </c>
      <c r="AM553" t="s">
        <v>4533</v>
      </c>
      <c r="AN553" s="3">
        <v>966.47</v>
      </c>
      <c r="AO553" t="s">
        <v>4536</v>
      </c>
      <c r="AP553" t="s">
        <v>64</v>
      </c>
      <c r="AQ553" t="s">
        <v>4537</v>
      </c>
      <c r="AR553">
        <v>1369</v>
      </c>
      <c r="AS553" t="s">
        <v>66</v>
      </c>
    </row>
    <row r="554" spans="1:45" ht="16" x14ac:dyDescent="0.2">
      <c r="A554">
        <v>3420</v>
      </c>
      <c r="B554">
        <v>3420</v>
      </c>
      <c r="C554" s="2">
        <v>45596</v>
      </c>
      <c r="D554" t="s">
        <v>1934</v>
      </c>
      <c r="E554" t="s">
        <v>206</v>
      </c>
      <c r="F554" s="3">
        <v>3220.01</v>
      </c>
      <c r="G554" t="s">
        <v>47</v>
      </c>
      <c r="H554" s="3">
        <v>0</v>
      </c>
      <c r="I554" t="s">
        <v>104</v>
      </c>
      <c r="J554">
        <v>2551</v>
      </c>
      <c r="K554" t="s">
        <v>49</v>
      </c>
      <c r="L554" t="s">
        <v>50</v>
      </c>
      <c r="M554" t="s">
        <v>51</v>
      </c>
      <c r="N554">
        <v>1730</v>
      </c>
      <c r="O554" t="s">
        <v>52</v>
      </c>
      <c r="P554" t="s">
        <v>203</v>
      </c>
      <c r="T554" t="s">
        <v>64</v>
      </c>
      <c r="Z554" s="3"/>
      <c r="AF554" t="s">
        <v>63</v>
      </c>
      <c r="AH554">
        <v>0</v>
      </c>
      <c r="AI554" s="2">
        <v>45596</v>
      </c>
      <c r="AJ554" t="s">
        <v>64</v>
      </c>
      <c r="AK554" t="s">
        <v>64</v>
      </c>
      <c r="AL554" t="s">
        <v>64</v>
      </c>
      <c r="AN554" s="3"/>
      <c r="AP554" t="s">
        <v>64</v>
      </c>
      <c r="AR554" t="s">
        <v>64</v>
      </c>
      <c r="AS554" t="s">
        <v>66</v>
      </c>
    </row>
    <row r="555" spans="1:45" ht="16" x14ac:dyDescent="0.2">
      <c r="A555">
        <v>3421</v>
      </c>
      <c r="B555">
        <v>3421</v>
      </c>
      <c r="C555" s="2">
        <v>45596</v>
      </c>
      <c r="D555" t="s">
        <v>1935</v>
      </c>
      <c r="E555" t="s">
        <v>206</v>
      </c>
      <c r="F555" s="3">
        <v>2492.81</v>
      </c>
      <c r="G555" t="s">
        <v>47</v>
      </c>
      <c r="H555" s="3">
        <v>0</v>
      </c>
      <c r="I555" t="s">
        <v>104</v>
      </c>
      <c r="J555">
        <v>2551</v>
      </c>
      <c r="K555" t="s">
        <v>49</v>
      </c>
      <c r="L555" t="s">
        <v>50</v>
      </c>
      <c r="M555" t="s">
        <v>51</v>
      </c>
      <c r="N555">
        <v>1730</v>
      </c>
      <c r="O555" t="s">
        <v>52</v>
      </c>
      <c r="P555" t="s">
        <v>203</v>
      </c>
      <c r="T555" t="s">
        <v>64</v>
      </c>
      <c r="Z555" s="3"/>
      <c r="AF555" t="s">
        <v>63</v>
      </c>
      <c r="AH555">
        <v>0</v>
      </c>
      <c r="AI555" s="2">
        <v>45596</v>
      </c>
      <c r="AJ555" t="s">
        <v>64</v>
      </c>
      <c r="AK555" t="s">
        <v>64</v>
      </c>
      <c r="AL555" t="s">
        <v>64</v>
      </c>
      <c r="AN555" s="3"/>
      <c r="AP555" t="s">
        <v>64</v>
      </c>
      <c r="AR555" t="s">
        <v>64</v>
      </c>
      <c r="AS555" t="s">
        <v>66</v>
      </c>
    </row>
    <row r="556" spans="1:45" ht="16" x14ac:dyDescent="0.2">
      <c r="A556">
        <v>3655</v>
      </c>
      <c r="B556">
        <v>3655</v>
      </c>
      <c r="C556" s="2">
        <v>45596</v>
      </c>
      <c r="D556" t="s">
        <v>1936</v>
      </c>
      <c r="E556" t="s">
        <v>206</v>
      </c>
      <c r="F556" s="3">
        <v>3290.09</v>
      </c>
      <c r="G556" t="s">
        <v>47</v>
      </c>
      <c r="H556" s="3">
        <v>0</v>
      </c>
      <c r="I556" t="s">
        <v>104</v>
      </c>
      <c r="J556">
        <v>2551</v>
      </c>
      <c r="K556" t="s">
        <v>49</v>
      </c>
      <c r="L556" t="s">
        <v>50</v>
      </c>
      <c r="M556" t="s">
        <v>51</v>
      </c>
      <c r="N556">
        <v>1730</v>
      </c>
      <c r="O556" t="s">
        <v>52</v>
      </c>
      <c r="P556" t="s">
        <v>203</v>
      </c>
      <c r="T556" t="s">
        <v>64</v>
      </c>
      <c r="Z556" s="3"/>
      <c r="AF556" t="s">
        <v>63</v>
      </c>
      <c r="AH556">
        <v>0</v>
      </c>
      <c r="AI556" s="2">
        <v>45596</v>
      </c>
      <c r="AJ556" t="s">
        <v>64</v>
      </c>
      <c r="AK556" t="s">
        <v>64</v>
      </c>
      <c r="AL556" t="s">
        <v>64</v>
      </c>
      <c r="AN556" s="3"/>
      <c r="AP556" t="s">
        <v>64</v>
      </c>
      <c r="AR556" t="s">
        <v>64</v>
      </c>
      <c r="AS556" t="s">
        <v>66</v>
      </c>
    </row>
    <row r="557" spans="1:45" ht="16" x14ac:dyDescent="0.2">
      <c r="A557">
        <v>3656</v>
      </c>
      <c r="B557">
        <v>3656</v>
      </c>
      <c r="C557" s="2">
        <v>45596</v>
      </c>
      <c r="D557" t="s">
        <v>1936</v>
      </c>
      <c r="E557" t="s">
        <v>204</v>
      </c>
      <c r="F557" s="3">
        <v>753.43</v>
      </c>
      <c r="G557" t="s">
        <v>47</v>
      </c>
      <c r="H557" s="3">
        <v>0</v>
      </c>
      <c r="I557" t="s">
        <v>104</v>
      </c>
      <c r="J557">
        <v>2555</v>
      </c>
      <c r="K557" t="s">
        <v>49</v>
      </c>
      <c r="L557" t="s">
        <v>50</v>
      </c>
      <c r="M557" t="s">
        <v>51</v>
      </c>
      <c r="N557">
        <v>1730</v>
      </c>
      <c r="O557" t="s">
        <v>52</v>
      </c>
      <c r="P557" t="s">
        <v>203</v>
      </c>
      <c r="T557" t="s">
        <v>64</v>
      </c>
      <c r="Z557" s="3"/>
      <c r="AF557" t="s">
        <v>63</v>
      </c>
      <c r="AH557">
        <v>0</v>
      </c>
      <c r="AI557" s="2">
        <v>45596</v>
      </c>
      <c r="AJ557" t="s">
        <v>64</v>
      </c>
      <c r="AK557" t="s">
        <v>64</v>
      </c>
      <c r="AL557" t="s">
        <v>64</v>
      </c>
      <c r="AN557" s="3"/>
      <c r="AP557" t="s">
        <v>64</v>
      </c>
      <c r="AR557" t="s">
        <v>64</v>
      </c>
      <c r="AS557" t="s">
        <v>66</v>
      </c>
    </row>
    <row r="558" spans="1:45" ht="16" x14ac:dyDescent="0.2">
      <c r="A558">
        <v>3657</v>
      </c>
      <c r="B558">
        <v>3657</v>
      </c>
      <c r="C558" s="2">
        <v>45596</v>
      </c>
      <c r="D558" t="s">
        <v>1935</v>
      </c>
      <c r="E558" t="s">
        <v>204</v>
      </c>
      <c r="F558" s="3">
        <v>561.4</v>
      </c>
      <c r="G558" t="s">
        <v>47</v>
      </c>
      <c r="H558" s="3">
        <v>0</v>
      </c>
      <c r="I558" t="s">
        <v>104</v>
      </c>
      <c r="J558">
        <v>2555</v>
      </c>
      <c r="K558" t="s">
        <v>49</v>
      </c>
      <c r="L558" t="s">
        <v>50</v>
      </c>
      <c r="M558" t="s">
        <v>51</v>
      </c>
      <c r="N558">
        <v>1730</v>
      </c>
      <c r="O558" t="s">
        <v>52</v>
      </c>
      <c r="P558" t="s">
        <v>203</v>
      </c>
      <c r="T558" t="s">
        <v>64</v>
      </c>
      <c r="Z558" s="3"/>
      <c r="AF558" t="s">
        <v>63</v>
      </c>
      <c r="AH558">
        <v>0</v>
      </c>
      <c r="AI558" s="2">
        <v>45596</v>
      </c>
      <c r="AJ558" t="s">
        <v>64</v>
      </c>
      <c r="AK558" t="s">
        <v>64</v>
      </c>
      <c r="AL558" t="s">
        <v>64</v>
      </c>
      <c r="AN558" s="3"/>
      <c r="AP558" t="s">
        <v>64</v>
      </c>
      <c r="AR558" t="s">
        <v>64</v>
      </c>
      <c r="AS558" t="s">
        <v>66</v>
      </c>
    </row>
    <row r="559" spans="1:45" ht="16" x14ac:dyDescent="0.2">
      <c r="A559">
        <v>3658</v>
      </c>
      <c r="B559">
        <v>3658</v>
      </c>
      <c r="C559" s="2">
        <v>45596</v>
      </c>
      <c r="D559" t="s">
        <v>1934</v>
      </c>
      <c r="E559" t="s">
        <v>204</v>
      </c>
      <c r="F559" s="3">
        <v>712.19</v>
      </c>
      <c r="G559" t="s">
        <v>47</v>
      </c>
      <c r="H559" s="3">
        <v>0</v>
      </c>
      <c r="I559" t="s">
        <v>104</v>
      </c>
      <c r="J559">
        <v>2555</v>
      </c>
      <c r="K559" t="s">
        <v>49</v>
      </c>
      <c r="L559" t="s">
        <v>50</v>
      </c>
      <c r="M559" t="s">
        <v>51</v>
      </c>
      <c r="N559">
        <v>1730</v>
      </c>
      <c r="O559" t="s">
        <v>52</v>
      </c>
      <c r="P559" t="s">
        <v>203</v>
      </c>
      <c r="T559" t="s">
        <v>64</v>
      </c>
      <c r="Z559" s="3"/>
      <c r="AF559" t="s">
        <v>63</v>
      </c>
      <c r="AH559">
        <v>0</v>
      </c>
      <c r="AI559" s="2">
        <v>45596</v>
      </c>
      <c r="AJ559" t="s">
        <v>64</v>
      </c>
      <c r="AK559" t="s">
        <v>64</v>
      </c>
      <c r="AL559" t="s">
        <v>64</v>
      </c>
      <c r="AN559" s="3"/>
      <c r="AP559" t="s">
        <v>64</v>
      </c>
      <c r="AR559" t="s">
        <v>64</v>
      </c>
      <c r="AS559" t="s">
        <v>66</v>
      </c>
    </row>
    <row r="560" spans="1:45" ht="16" x14ac:dyDescent="0.2">
      <c r="A560">
        <v>3429</v>
      </c>
      <c r="B560">
        <v>3429</v>
      </c>
      <c r="C560" s="2">
        <v>45596.041666666657</v>
      </c>
      <c r="D560" t="s">
        <v>1748</v>
      </c>
      <c r="E560" t="s">
        <v>2507</v>
      </c>
      <c r="F560" s="3">
        <v>135.13999999999999</v>
      </c>
      <c r="G560" t="s">
        <v>47</v>
      </c>
      <c r="H560" s="3">
        <v>0</v>
      </c>
      <c r="I560" t="s">
        <v>48</v>
      </c>
      <c r="J560">
        <v>2702</v>
      </c>
      <c r="K560" t="s">
        <v>49</v>
      </c>
      <c r="L560" t="s">
        <v>50</v>
      </c>
      <c r="M560" t="s">
        <v>51</v>
      </c>
      <c r="N560">
        <v>940</v>
      </c>
      <c r="O560" t="s">
        <v>52</v>
      </c>
      <c r="P560" t="s">
        <v>53</v>
      </c>
      <c r="T560" t="s">
        <v>4544</v>
      </c>
      <c r="U560" t="s">
        <v>4545</v>
      </c>
      <c r="V560" t="s">
        <v>2919</v>
      </c>
      <c r="W560" t="s">
        <v>56</v>
      </c>
      <c r="X560" t="s">
        <v>4546</v>
      </c>
      <c r="Y560" t="s">
        <v>2726</v>
      </c>
      <c r="Z560" s="3">
        <v>19</v>
      </c>
      <c r="AA560" t="s">
        <v>4547</v>
      </c>
      <c r="AB560" t="s">
        <v>4548</v>
      </c>
      <c r="AC560" t="s">
        <v>61</v>
      </c>
      <c r="AD560" t="s">
        <v>61</v>
      </c>
      <c r="AE560" t="s">
        <v>4549</v>
      </c>
      <c r="AF560" t="s">
        <v>63</v>
      </c>
      <c r="AH560">
        <v>0</v>
      </c>
      <c r="AI560" s="2">
        <v>45596</v>
      </c>
      <c r="AJ560" t="s">
        <v>64</v>
      </c>
      <c r="AK560" t="s">
        <v>64</v>
      </c>
      <c r="AL560" t="s">
        <v>4550</v>
      </c>
      <c r="AM560" t="s">
        <v>4545</v>
      </c>
      <c r="AN560" s="3">
        <v>135.13999999999999</v>
      </c>
      <c r="AO560" t="s">
        <v>4548</v>
      </c>
      <c r="AP560" t="s">
        <v>64</v>
      </c>
      <c r="AQ560" t="s">
        <v>4549</v>
      </c>
      <c r="AR560">
        <v>1366</v>
      </c>
      <c r="AS560" t="s">
        <v>66</v>
      </c>
    </row>
    <row r="561" spans="1:45" ht="16" x14ac:dyDescent="0.2">
      <c r="A561">
        <v>3439</v>
      </c>
      <c r="B561">
        <v>3439</v>
      </c>
      <c r="C561" s="2">
        <v>45596.041666666657</v>
      </c>
      <c r="D561" t="s">
        <v>1748</v>
      </c>
      <c r="E561" t="s">
        <v>4551</v>
      </c>
      <c r="F561" s="3">
        <v>6.44</v>
      </c>
      <c r="G561" t="s">
        <v>47</v>
      </c>
      <c r="H561" s="3">
        <v>0</v>
      </c>
      <c r="I561" t="s">
        <v>48</v>
      </c>
      <c r="J561">
        <v>2704</v>
      </c>
      <c r="K561" t="s">
        <v>49</v>
      </c>
      <c r="L561" t="s">
        <v>50</v>
      </c>
      <c r="M561" t="s">
        <v>51</v>
      </c>
      <c r="N561">
        <v>940</v>
      </c>
      <c r="O561" t="s">
        <v>52</v>
      </c>
      <c r="P561" t="s">
        <v>53</v>
      </c>
      <c r="T561" t="s">
        <v>4552</v>
      </c>
      <c r="U561" t="s">
        <v>4553</v>
      </c>
      <c r="Z561" s="3"/>
      <c r="AF561" t="s">
        <v>63</v>
      </c>
      <c r="AH561">
        <v>0</v>
      </c>
      <c r="AI561" s="2">
        <v>45596</v>
      </c>
      <c r="AJ561" t="s">
        <v>64</v>
      </c>
      <c r="AK561" t="s">
        <v>64</v>
      </c>
      <c r="AL561" t="s">
        <v>4554</v>
      </c>
      <c r="AM561" t="s">
        <v>4553</v>
      </c>
      <c r="AN561" s="3"/>
      <c r="AP561" t="s">
        <v>64</v>
      </c>
      <c r="AR561">
        <v>1368</v>
      </c>
      <c r="AS561" t="s">
        <v>66</v>
      </c>
    </row>
    <row r="562" spans="1:45" ht="16" x14ac:dyDescent="0.2">
      <c r="A562">
        <v>3428</v>
      </c>
      <c r="B562">
        <v>3428</v>
      </c>
      <c r="C562" s="2">
        <v>45600.041666666657</v>
      </c>
      <c r="D562" t="s">
        <v>1748</v>
      </c>
      <c r="E562" t="s">
        <v>3659</v>
      </c>
      <c r="F562" s="3">
        <v>46.41</v>
      </c>
      <c r="G562" t="s">
        <v>47</v>
      </c>
      <c r="H562" s="3">
        <v>0</v>
      </c>
      <c r="I562" t="s">
        <v>48</v>
      </c>
      <c r="J562">
        <v>2663</v>
      </c>
      <c r="K562" t="s">
        <v>49</v>
      </c>
      <c r="L562" t="s">
        <v>50</v>
      </c>
      <c r="M562" t="s">
        <v>51</v>
      </c>
      <c r="N562">
        <v>940</v>
      </c>
      <c r="O562" t="s">
        <v>52</v>
      </c>
      <c r="P562" t="s">
        <v>53</v>
      </c>
      <c r="T562" t="s">
        <v>2516</v>
      </c>
      <c r="U562" t="s">
        <v>4555</v>
      </c>
      <c r="V562" t="s">
        <v>2923</v>
      </c>
      <c r="W562" t="s">
        <v>56</v>
      </c>
      <c r="X562" t="s">
        <v>4556</v>
      </c>
      <c r="Y562" t="s">
        <v>2375</v>
      </c>
      <c r="Z562" s="3">
        <v>19</v>
      </c>
      <c r="AA562" t="s">
        <v>2519</v>
      </c>
      <c r="AB562" t="s">
        <v>4557</v>
      </c>
      <c r="AC562" t="s">
        <v>61</v>
      </c>
      <c r="AD562" t="s">
        <v>61</v>
      </c>
      <c r="AE562" t="s">
        <v>4558</v>
      </c>
      <c r="AF562" t="s">
        <v>63</v>
      </c>
      <c r="AH562">
        <v>0</v>
      </c>
      <c r="AI562" s="2">
        <v>45600</v>
      </c>
      <c r="AJ562" t="s">
        <v>64</v>
      </c>
      <c r="AK562" t="s">
        <v>64</v>
      </c>
      <c r="AL562" t="s">
        <v>4559</v>
      </c>
      <c r="AM562" t="s">
        <v>4555</v>
      </c>
      <c r="AN562" s="3">
        <v>46.41</v>
      </c>
      <c r="AO562" t="s">
        <v>4557</v>
      </c>
      <c r="AP562" t="s">
        <v>64</v>
      </c>
      <c r="AQ562" t="s">
        <v>4558</v>
      </c>
      <c r="AR562">
        <v>1365</v>
      </c>
      <c r="AS562" t="s">
        <v>66</v>
      </c>
    </row>
    <row r="563" spans="1:45" ht="16" x14ac:dyDescent="0.2">
      <c r="A563">
        <v>4066</v>
      </c>
      <c r="B563">
        <v>4066</v>
      </c>
      <c r="C563" s="2">
        <v>45601.041666666657</v>
      </c>
      <c r="D563" t="s">
        <v>3018</v>
      </c>
      <c r="E563" t="s">
        <v>4560</v>
      </c>
      <c r="F563" s="3">
        <v>800</v>
      </c>
      <c r="G563" t="s">
        <v>47</v>
      </c>
      <c r="H563" s="3">
        <v>0</v>
      </c>
      <c r="I563" t="s">
        <v>48</v>
      </c>
      <c r="J563">
        <v>2721</v>
      </c>
      <c r="K563" t="s">
        <v>49</v>
      </c>
      <c r="L563" t="s">
        <v>50</v>
      </c>
      <c r="M563" t="s">
        <v>51</v>
      </c>
      <c r="N563">
        <v>940</v>
      </c>
      <c r="O563" t="s">
        <v>52</v>
      </c>
      <c r="P563" t="s">
        <v>53</v>
      </c>
      <c r="T563" t="s">
        <v>4561</v>
      </c>
      <c r="U563" t="s">
        <v>4562</v>
      </c>
      <c r="V563" t="s">
        <v>2889</v>
      </c>
      <c r="W563" t="s">
        <v>56</v>
      </c>
      <c r="X563" t="s">
        <v>4563</v>
      </c>
      <c r="Y563" t="s">
        <v>3076</v>
      </c>
      <c r="Z563" s="3">
        <v>0</v>
      </c>
      <c r="AA563" t="s">
        <v>1678</v>
      </c>
      <c r="AB563" t="s">
        <v>4564</v>
      </c>
      <c r="AC563" t="s">
        <v>61</v>
      </c>
      <c r="AD563" t="s">
        <v>61</v>
      </c>
      <c r="AE563" t="s">
        <v>4565</v>
      </c>
      <c r="AF563" t="s">
        <v>63</v>
      </c>
      <c r="AH563">
        <v>0</v>
      </c>
      <c r="AI563" s="2">
        <v>45601</v>
      </c>
      <c r="AJ563" t="s">
        <v>64</v>
      </c>
      <c r="AK563" t="s">
        <v>64</v>
      </c>
      <c r="AL563" t="s">
        <v>4566</v>
      </c>
      <c r="AM563" t="s">
        <v>4562</v>
      </c>
      <c r="AN563" s="3">
        <v>800</v>
      </c>
      <c r="AO563" t="s">
        <v>4564</v>
      </c>
      <c r="AP563" t="s">
        <v>64</v>
      </c>
      <c r="AQ563" t="s">
        <v>4565</v>
      </c>
      <c r="AR563">
        <v>1376</v>
      </c>
      <c r="AS563" t="s">
        <v>66</v>
      </c>
    </row>
    <row r="564" spans="1:45" ht="16" x14ac:dyDescent="0.2">
      <c r="A564">
        <v>4067</v>
      </c>
      <c r="B564">
        <v>4067</v>
      </c>
      <c r="C564" s="2">
        <v>45601.041666666657</v>
      </c>
      <c r="D564" t="s">
        <v>2220</v>
      </c>
      <c r="E564" t="s">
        <v>4567</v>
      </c>
      <c r="F564" s="3">
        <v>9.5</v>
      </c>
      <c r="G564" t="s">
        <v>47</v>
      </c>
      <c r="H564" s="3">
        <v>0</v>
      </c>
      <c r="I564" t="s">
        <v>48</v>
      </c>
      <c r="J564">
        <v>2705</v>
      </c>
      <c r="K564" t="s">
        <v>49</v>
      </c>
      <c r="L564" t="s">
        <v>50</v>
      </c>
      <c r="M564" t="s">
        <v>51</v>
      </c>
      <c r="N564">
        <v>940</v>
      </c>
      <c r="O564" t="s">
        <v>52</v>
      </c>
      <c r="P564" t="s">
        <v>53</v>
      </c>
      <c r="T564" t="s">
        <v>4561</v>
      </c>
      <c r="U564" t="s">
        <v>4562</v>
      </c>
      <c r="V564" t="s">
        <v>2889</v>
      </c>
      <c r="W564" t="s">
        <v>56</v>
      </c>
      <c r="X564" t="s">
        <v>4563</v>
      </c>
      <c r="Y564" t="s">
        <v>3076</v>
      </c>
      <c r="Z564" s="3">
        <v>0</v>
      </c>
      <c r="AA564" t="s">
        <v>1678</v>
      </c>
      <c r="AB564" t="s">
        <v>4564</v>
      </c>
      <c r="AC564" t="s">
        <v>61</v>
      </c>
      <c r="AD564" t="s">
        <v>61</v>
      </c>
      <c r="AE564" t="s">
        <v>4565</v>
      </c>
      <c r="AF564" t="s">
        <v>63</v>
      </c>
      <c r="AH564">
        <v>0</v>
      </c>
      <c r="AI564" s="2">
        <v>45601</v>
      </c>
      <c r="AJ564" t="s">
        <v>64</v>
      </c>
      <c r="AK564" t="s">
        <v>64</v>
      </c>
      <c r="AL564" t="s">
        <v>4566</v>
      </c>
      <c r="AM564" t="s">
        <v>4562</v>
      </c>
      <c r="AN564" s="3">
        <v>800</v>
      </c>
      <c r="AO564" t="s">
        <v>4564</v>
      </c>
      <c r="AP564" t="s">
        <v>64</v>
      </c>
      <c r="AQ564" t="s">
        <v>4565</v>
      </c>
      <c r="AR564">
        <v>1376</v>
      </c>
      <c r="AS564" t="s">
        <v>66</v>
      </c>
    </row>
    <row r="565" spans="1:45" ht="16" x14ac:dyDescent="0.2">
      <c r="A565">
        <v>3492</v>
      </c>
      <c r="B565">
        <v>3492</v>
      </c>
      <c r="C565" s="2">
        <v>45610.041666666657</v>
      </c>
      <c r="D565" t="s">
        <v>1748</v>
      </c>
      <c r="E565" t="s">
        <v>2165</v>
      </c>
      <c r="F565" s="3">
        <v>52.9</v>
      </c>
      <c r="G565" t="s">
        <v>47</v>
      </c>
      <c r="H565" s="3">
        <v>0</v>
      </c>
      <c r="I565" t="s">
        <v>48</v>
      </c>
      <c r="J565">
        <v>2900</v>
      </c>
      <c r="K565" t="s">
        <v>49</v>
      </c>
      <c r="L565" t="s">
        <v>50</v>
      </c>
      <c r="M565" t="s">
        <v>51</v>
      </c>
      <c r="N565">
        <v>940</v>
      </c>
      <c r="O565" t="s">
        <v>52</v>
      </c>
      <c r="P565" t="s">
        <v>53</v>
      </c>
      <c r="T565" t="s">
        <v>2313</v>
      </c>
      <c r="U565" t="s">
        <v>4571</v>
      </c>
      <c r="V565" t="s">
        <v>2946</v>
      </c>
      <c r="W565" t="s">
        <v>56</v>
      </c>
      <c r="X565" t="s">
        <v>4572</v>
      </c>
      <c r="Y565" t="s">
        <v>3976</v>
      </c>
      <c r="Z565" s="3">
        <v>19</v>
      </c>
      <c r="AA565" t="s">
        <v>2316</v>
      </c>
      <c r="AB565" t="s">
        <v>4573</v>
      </c>
      <c r="AC565" t="s">
        <v>61</v>
      </c>
      <c r="AD565" t="s">
        <v>61</v>
      </c>
      <c r="AE565" t="s">
        <v>4574</v>
      </c>
      <c r="AF565" t="s">
        <v>63</v>
      </c>
      <c r="AH565">
        <v>0</v>
      </c>
      <c r="AI565" s="2">
        <v>45610</v>
      </c>
      <c r="AJ565" t="s">
        <v>64</v>
      </c>
      <c r="AK565" t="s">
        <v>64</v>
      </c>
      <c r="AL565" t="s">
        <v>4575</v>
      </c>
      <c r="AM565" t="s">
        <v>4571</v>
      </c>
      <c r="AN565" s="3">
        <v>52.9</v>
      </c>
      <c r="AO565" t="s">
        <v>4573</v>
      </c>
      <c r="AP565" t="s">
        <v>64</v>
      </c>
      <c r="AQ565" t="s">
        <v>4574</v>
      </c>
      <c r="AR565">
        <v>1378</v>
      </c>
      <c r="AS565" t="s">
        <v>66</v>
      </c>
    </row>
    <row r="566" spans="1:45" ht="16" x14ac:dyDescent="0.2">
      <c r="A566">
        <v>3525</v>
      </c>
      <c r="B566">
        <v>3525</v>
      </c>
      <c r="C566" s="2">
        <v>45616</v>
      </c>
      <c r="D566" t="s">
        <v>1761</v>
      </c>
      <c r="E566" t="s">
        <v>4330</v>
      </c>
      <c r="F566" s="3">
        <v>23.04</v>
      </c>
      <c r="G566" t="s">
        <v>47</v>
      </c>
      <c r="H566" s="3">
        <v>0</v>
      </c>
      <c r="I566" t="s">
        <v>48</v>
      </c>
      <c r="J566">
        <v>2720</v>
      </c>
      <c r="K566" t="s">
        <v>49</v>
      </c>
      <c r="L566" t="s">
        <v>50</v>
      </c>
      <c r="M566" t="s">
        <v>51</v>
      </c>
      <c r="N566">
        <v>942</v>
      </c>
      <c r="O566" t="s">
        <v>52</v>
      </c>
      <c r="P566" t="s">
        <v>53</v>
      </c>
      <c r="T566" t="s">
        <v>4579</v>
      </c>
      <c r="U566" t="s">
        <v>4580</v>
      </c>
      <c r="V566" t="s">
        <v>3058</v>
      </c>
      <c r="W566" t="s">
        <v>56</v>
      </c>
      <c r="X566" t="s">
        <v>4581</v>
      </c>
      <c r="Y566" t="s">
        <v>2036</v>
      </c>
      <c r="Z566" s="3">
        <v>19</v>
      </c>
      <c r="AA566" t="s">
        <v>4582</v>
      </c>
      <c r="AB566" t="s">
        <v>4583</v>
      </c>
      <c r="AC566" t="s">
        <v>61</v>
      </c>
      <c r="AD566" t="s">
        <v>61</v>
      </c>
      <c r="AE566" t="s">
        <v>4584</v>
      </c>
      <c r="AF566" t="s">
        <v>63</v>
      </c>
      <c r="AH566">
        <v>0</v>
      </c>
      <c r="AI566" s="2">
        <v>45616</v>
      </c>
      <c r="AJ566" t="s">
        <v>64</v>
      </c>
      <c r="AK566" t="s">
        <v>64</v>
      </c>
      <c r="AL566" t="s">
        <v>4585</v>
      </c>
      <c r="AM566" t="s">
        <v>4580</v>
      </c>
      <c r="AN566" s="3">
        <v>23.04</v>
      </c>
      <c r="AO566" t="s">
        <v>4583</v>
      </c>
      <c r="AP566" t="s">
        <v>64</v>
      </c>
      <c r="AQ566" t="s">
        <v>4584</v>
      </c>
      <c r="AR566">
        <v>1390</v>
      </c>
      <c r="AS566" t="s">
        <v>66</v>
      </c>
    </row>
    <row r="567" spans="1:45" ht="16" x14ac:dyDescent="0.2">
      <c r="A567">
        <v>3905</v>
      </c>
      <c r="B567">
        <v>3905</v>
      </c>
      <c r="C567" s="2">
        <v>45618</v>
      </c>
      <c r="D567" t="s">
        <v>1761</v>
      </c>
      <c r="E567" t="s">
        <v>4340</v>
      </c>
      <c r="F567" s="3">
        <v>4.99</v>
      </c>
      <c r="G567" t="s">
        <v>47</v>
      </c>
      <c r="H567" s="3">
        <v>0</v>
      </c>
      <c r="I567" t="s">
        <v>48</v>
      </c>
      <c r="J567">
        <v>2720</v>
      </c>
      <c r="K567" t="s">
        <v>49</v>
      </c>
      <c r="L567" t="s">
        <v>50</v>
      </c>
      <c r="M567" t="s">
        <v>51</v>
      </c>
      <c r="N567">
        <v>942</v>
      </c>
      <c r="O567" t="s">
        <v>52</v>
      </c>
      <c r="P567" t="s">
        <v>53</v>
      </c>
      <c r="T567" t="s">
        <v>1043</v>
      </c>
      <c r="U567" t="s">
        <v>4592</v>
      </c>
      <c r="V567" t="s">
        <v>2972</v>
      </c>
      <c r="W567" t="s">
        <v>56</v>
      </c>
      <c r="X567" t="s">
        <v>4593</v>
      </c>
      <c r="Y567" t="s">
        <v>953</v>
      </c>
      <c r="Z567" s="3">
        <v>19</v>
      </c>
      <c r="AA567" t="s">
        <v>1046</v>
      </c>
      <c r="AB567" t="s">
        <v>4594</v>
      </c>
      <c r="AC567" t="s">
        <v>61</v>
      </c>
      <c r="AD567" t="s">
        <v>61</v>
      </c>
      <c r="AE567" t="s">
        <v>4595</v>
      </c>
      <c r="AF567" t="s">
        <v>63</v>
      </c>
      <c r="AH567">
        <v>0</v>
      </c>
      <c r="AI567" s="2">
        <v>45618</v>
      </c>
      <c r="AJ567" t="s">
        <v>64</v>
      </c>
      <c r="AK567" t="s">
        <v>64</v>
      </c>
      <c r="AL567" t="s">
        <v>4596</v>
      </c>
      <c r="AM567" t="s">
        <v>4592</v>
      </c>
      <c r="AN567" s="3">
        <v>4.99</v>
      </c>
      <c r="AO567" t="s">
        <v>4594</v>
      </c>
      <c r="AP567" t="s">
        <v>64</v>
      </c>
      <c r="AQ567" t="s">
        <v>4595</v>
      </c>
      <c r="AR567">
        <v>1392</v>
      </c>
      <c r="AS567" t="s">
        <v>66</v>
      </c>
    </row>
    <row r="568" spans="1:45" ht="16" x14ac:dyDescent="0.2">
      <c r="A568">
        <v>3495</v>
      </c>
      <c r="B568">
        <v>3495</v>
      </c>
      <c r="C568" s="2">
        <v>45618.041666666657</v>
      </c>
      <c r="D568" t="s">
        <v>1814</v>
      </c>
      <c r="E568" t="s">
        <v>4510</v>
      </c>
      <c r="F568" s="3">
        <v>22.77</v>
      </c>
      <c r="G568" t="s">
        <v>47</v>
      </c>
      <c r="H568" s="3">
        <v>0</v>
      </c>
      <c r="I568" t="s">
        <v>48</v>
      </c>
      <c r="J568">
        <v>2710</v>
      </c>
      <c r="K568" t="s">
        <v>49</v>
      </c>
      <c r="L568" t="s">
        <v>50</v>
      </c>
      <c r="M568" t="s">
        <v>51</v>
      </c>
      <c r="N568">
        <v>940</v>
      </c>
      <c r="O568" t="s">
        <v>52</v>
      </c>
      <c r="P568" t="s">
        <v>53</v>
      </c>
      <c r="T568" t="s">
        <v>4597</v>
      </c>
      <c r="U568" t="s">
        <v>4598</v>
      </c>
      <c r="V568" t="s">
        <v>2969</v>
      </c>
      <c r="W568" t="s">
        <v>56</v>
      </c>
      <c r="X568" t="s">
        <v>4599</v>
      </c>
      <c r="Y568" t="s">
        <v>2061</v>
      </c>
      <c r="Z568" s="3">
        <v>19</v>
      </c>
      <c r="AA568" t="s">
        <v>4600</v>
      </c>
      <c r="AB568" t="s">
        <v>4594</v>
      </c>
      <c r="AC568" t="s">
        <v>61</v>
      </c>
      <c r="AD568" t="s">
        <v>61</v>
      </c>
      <c r="AE568" t="s">
        <v>4601</v>
      </c>
      <c r="AF568" t="s">
        <v>63</v>
      </c>
      <c r="AH568">
        <v>0</v>
      </c>
      <c r="AI568" s="2">
        <v>45618</v>
      </c>
      <c r="AJ568" t="s">
        <v>64</v>
      </c>
      <c r="AK568" t="s">
        <v>64</v>
      </c>
      <c r="AL568" t="s">
        <v>4602</v>
      </c>
      <c r="AM568" t="s">
        <v>4598</v>
      </c>
      <c r="AN568" s="3">
        <v>22.77</v>
      </c>
      <c r="AO568" t="s">
        <v>4594</v>
      </c>
      <c r="AP568" t="s">
        <v>64</v>
      </c>
      <c r="AQ568" t="s">
        <v>4601</v>
      </c>
      <c r="AR568">
        <v>1381</v>
      </c>
      <c r="AS568" t="s">
        <v>66</v>
      </c>
    </row>
    <row r="569" spans="1:45" ht="16" x14ac:dyDescent="0.2">
      <c r="A569">
        <v>3496</v>
      </c>
      <c r="B569">
        <v>3496</v>
      </c>
      <c r="C569" s="2">
        <v>45621.041666666657</v>
      </c>
      <c r="D569" t="s">
        <v>1814</v>
      </c>
      <c r="E569" t="s">
        <v>68</v>
      </c>
      <c r="F569" s="3">
        <v>5.39</v>
      </c>
      <c r="G569" t="s">
        <v>47</v>
      </c>
      <c r="H569" s="3">
        <v>0</v>
      </c>
      <c r="I569" t="s">
        <v>48</v>
      </c>
      <c r="J569">
        <v>2710</v>
      </c>
      <c r="K569" t="s">
        <v>49</v>
      </c>
      <c r="L569" t="s">
        <v>50</v>
      </c>
      <c r="M569" t="s">
        <v>51</v>
      </c>
      <c r="N569">
        <v>940</v>
      </c>
      <c r="O569" t="s">
        <v>52</v>
      </c>
      <c r="P569" t="s">
        <v>53</v>
      </c>
      <c r="T569" t="s">
        <v>4205</v>
      </c>
      <c r="U569" t="s">
        <v>4603</v>
      </c>
      <c r="V569" t="s">
        <v>2997</v>
      </c>
      <c r="W569" t="s">
        <v>56</v>
      </c>
      <c r="X569" t="s">
        <v>4604</v>
      </c>
      <c r="Y569" t="s">
        <v>72</v>
      </c>
      <c r="Z569" s="3">
        <v>19</v>
      </c>
      <c r="AA569" t="s">
        <v>4208</v>
      </c>
      <c r="AB569" t="s">
        <v>4605</v>
      </c>
      <c r="AC569" t="s">
        <v>61</v>
      </c>
      <c r="AD569" t="s">
        <v>61</v>
      </c>
      <c r="AE569" t="s">
        <v>4606</v>
      </c>
      <c r="AF569" t="s">
        <v>63</v>
      </c>
      <c r="AH569">
        <v>0</v>
      </c>
      <c r="AI569" s="2">
        <v>45621</v>
      </c>
      <c r="AJ569" t="s">
        <v>64</v>
      </c>
      <c r="AK569" t="s">
        <v>64</v>
      </c>
      <c r="AL569" t="s">
        <v>4607</v>
      </c>
      <c r="AM569" t="s">
        <v>4603</v>
      </c>
      <c r="AN569" s="3">
        <v>5.39</v>
      </c>
      <c r="AO569" t="s">
        <v>4605</v>
      </c>
      <c r="AP569" t="s">
        <v>64</v>
      </c>
      <c r="AQ569" t="s">
        <v>4606</v>
      </c>
      <c r="AR569">
        <v>1382</v>
      </c>
      <c r="AS569" t="s">
        <v>66</v>
      </c>
    </row>
    <row r="570" spans="1:45" ht="16" x14ac:dyDescent="0.2">
      <c r="A570">
        <v>3666</v>
      </c>
      <c r="B570">
        <v>3666</v>
      </c>
      <c r="C570" s="2">
        <v>45624.041666666657</v>
      </c>
      <c r="D570" t="s">
        <v>1814</v>
      </c>
      <c r="E570" t="s">
        <v>4648</v>
      </c>
      <c r="F570" s="3">
        <v>230.9</v>
      </c>
      <c r="G570" t="s">
        <v>47</v>
      </c>
      <c r="H570" s="3">
        <v>0</v>
      </c>
      <c r="I570" t="s">
        <v>48</v>
      </c>
      <c r="J570">
        <v>2710</v>
      </c>
      <c r="K570" t="s">
        <v>49</v>
      </c>
      <c r="L570" t="s">
        <v>50</v>
      </c>
      <c r="M570" t="s">
        <v>51</v>
      </c>
      <c r="N570">
        <v>940</v>
      </c>
      <c r="O570" t="s">
        <v>52</v>
      </c>
      <c r="P570" t="s">
        <v>53</v>
      </c>
      <c r="T570" t="s">
        <v>4649</v>
      </c>
      <c r="U570" t="s">
        <v>4650</v>
      </c>
      <c r="V570" t="s">
        <v>3033</v>
      </c>
      <c r="W570" t="s">
        <v>56</v>
      </c>
      <c r="X570" t="s">
        <v>4651</v>
      </c>
      <c r="Y570" t="s">
        <v>1311</v>
      </c>
      <c r="Z570" s="3">
        <v>19</v>
      </c>
      <c r="AA570" t="s">
        <v>4652</v>
      </c>
      <c r="AB570" t="s">
        <v>4653</v>
      </c>
      <c r="AC570" t="s">
        <v>61</v>
      </c>
      <c r="AD570" t="s">
        <v>61</v>
      </c>
      <c r="AE570" t="s">
        <v>4654</v>
      </c>
      <c r="AF570" t="s">
        <v>63</v>
      </c>
      <c r="AH570">
        <v>0</v>
      </c>
      <c r="AI570" s="2">
        <v>45624</v>
      </c>
      <c r="AJ570" t="s">
        <v>64</v>
      </c>
      <c r="AK570" t="s">
        <v>64</v>
      </c>
      <c r="AL570" t="s">
        <v>4655</v>
      </c>
      <c r="AM570" t="s">
        <v>4650</v>
      </c>
      <c r="AN570" s="3">
        <v>230.9</v>
      </c>
      <c r="AO570" t="s">
        <v>4653</v>
      </c>
      <c r="AP570" t="s">
        <v>64</v>
      </c>
      <c r="AQ570" t="s">
        <v>4654</v>
      </c>
      <c r="AR570">
        <v>1405</v>
      </c>
      <c r="AS570" t="s">
        <v>66</v>
      </c>
    </row>
    <row r="571" spans="1:45" ht="16" x14ac:dyDescent="0.2">
      <c r="A571">
        <v>3665</v>
      </c>
      <c r="B571">
        <v>3665</v>
      </c>
      <c r="C571" s="2">
        <v>45624.041666666657</v>
      </c>
      <c r="D571" t="s">
        <v>1761</v>
      </c>
      <c r="E571" t="s">
        <v>4656</v>
      </c>
      <c r="F571" s="3">
        <v>230.9</v>
      </c>
      <c r="G571" t="s">
        <v>47</v>
      </c>
      <c r="H571" s="3">
        <v>0</v>
      </c>
      <c r="I571" t="s">
        <v>48</v>
      </c>
      <c r="J571">
        <v>2710</v>
      </c>
      <c r="K571" t="s">
        <v>49</v>
      </c>
      <c r="L571" t="s">
        <v>50</v>
      </c>
      <c r="M571" t="s">
        <v>51</v>
      </c>
      <c r="N571">
        <v>940</v>
      </c>
      <c r="O571" t="s">
        <v>52</v>
      </c>
      <c r="P571" t="s">
        <v>53</v>
      </c>
      <c r="T571" t="s">
        <v>4649</v>
      </c>
      <c r="U571" t="s">
        <v>4657</v>
      </c>
      <c r="V571" t="s">
        <v>3049</v>
      </c>
      <c r="W571" t="s">
        <v>56</v>
      </c>
      <c r="X571" t="s">
        <v>4658</v>
      </c>
      <c r="Y571" t="s">
        <v>1311</v>
      </c>
      <c r="Z571" s="3">
        <v>19</v>
      </c>
      <c r="AA571" t="s">
        <v>4652</v>
      </c>
      <c r="AB571" t="s">
        <v>4653</v>
      </c>
      <c r="AC571" t="s">
        <v>61</v>
      </c>
      <c r="AD571" t="s">
        <v>61</v>
      </c>
      <c r="AE571" t="s">
        <v>4659</v>
      </c>
      <c r="AF571" t="s">
        <v>63</v>
      </c>
      <c r="AH571">
        <v>0</v>
      </c>
      <c r="AI571" s="2">
        <v>45624</v>
      </c>
      <c r="AJ571" t="s">
        <v>64</v>
      </c>
      <c r="AK571" t="s">
        <v>64</v>
      </c>
      <c r="AL571" t="s">
        <v>4660</v>
      </c>
      <c r="AM571" t="s">
        <v>4657</v>
      </c>
      <c r="AN571" s="3">
        <v>230.9</v>
      </c>
      <c r="AO571" t="s">
        <v>4653</v>
      </c>
      <c r="AP571" t="s">
        <v>64</v>
      </c>
      <c r="AQ571" t="s">
        <v>4659</v>
      </c>
      <c r="AR571">
        <v>1404</v>
      </c>
      <c r="AS571" t="s">
        <v>66</v>
      </c>
    </row>
    <row r="572" spans="1:45" ht="16" x14ac:dyDescent="0.2">
      <c r="A572">
        <v>3667</v>
      </c>
      <c r="B572">
        <v>3667</v>
      </c>
      <c r="C572" s="2">
        <v>45624.041666666657</v>
      </c>
      <c r="D572" t="s">
        <v>1814</v>
      </c>
      <c r="E572" t="s">
        <v>4661</v>
      </c>
      <c r="F572" s="3">
        <v>230.9</v>
      </c>
      <c r="G572" t="s">
        <v>47</v>
      </c>
      <c r="H572" s="3">
        <v>0</v>
      </c>
      <c r="I572" t="s">
        <v>48</v>
      </c>
      <c r="J572">
        <v>2710</v>
      </c>
      <c r="K572" t="s">
        <v>49</v>
      </c>
      <c r="L572" t="s">
        <v>50</v>
      </c>
      <c r="M572" t="s">
        <v>51</v>
      </c>
      <c r="N572">
        <v>940</v>
      </c>
      <c r="O572" t="s">
        <v>52</v>
      </c>
      <c r="P572" t="s">
        <v>53</v>
      </c>
      <c r="T572" t="s">
        <v>4649</v>
      </c>
      <c r="U572" t="s">
        <v>4662</v>
      </c>
      <c r="V572" t="s">
        <v>3024</v>
      </c>
      <c r="W572" t="s">
        <v>56</v>
      </c>
      <c r="X572" t="s">
        <v>4663</v>
      </c>
      <c r="Y572" t="s">
        <v>1311</v>
      </c>
      <c r="Z572" s="3">
        <v>19</v>
      </c>
      <c r="AA572" t="s">
        <v>4652</v>
      </c>
      <c r="AB572" t="s">
        <v>4653</v>
      </c>
      <c r="AC572" t="s">
        <v>61</v>
      </c>
      <c r="AD572" t="s">
        <v>61</v>
      </c>
      <c r="AE572" t="s">
        <v>4664</v>
      </c>
      <c r="AF572" t="s">
        <v>63</v>
      </c>
      <c r="AH572">
        <v>0</v>
      </c>
      <c r="AI572" s="2">
        <v>45624</v>
      </c>
      <c r="AJ572" t="s">
        <v>64</v>
      </c>
      <c r="AK572" t="s">
        <v>64</v>
      </c>
      <c r="AL572" t="s">
        <v>4665</v>
      </c>
      <c r="AM572" t="s">
        <v>4662</v>
      </c>
      <c r="AN572" s="3">
        <v>230.9</v>
      </c>
      <c r="AO572" t="s">
        <v>4653</v>
      </c>
      <c r="AP572" t="s">
        <v>64</v>
      </c>
      <c r="AQ572" t="s">
        <v>4664</v>
      </c>
      <c r="AR572">
        <v>1403</v>
      </c>
      <c r="AS572" t="s">
        <v>66</v>
      </c>
    </row>
    <row r="573" spans="1:45" ht="16" x14ac:dyDescent="0.2">
      <c r="A573">
        <v>3708</v>
      </c>
      <c r="B573">
        <v>3708</v>
      </c>
      <c r="C573" s="2">
        <v>45625.041666666657</v>
      </c>
      <c r="D573" t="s">
        <v>1748</v>
      </c>
      <c r="E573" t="s">
        <v>4669</v>
      </c>
      <c r="F573" s="3">
        <v>7.16</v>
      </c>
      <c r="G573" t="s">
        <v>47</v>
      </c>
      <c r="H573" s="3">
        <v>0</v>
      </c>
      <c r="I573" t="s">
        <v>48</v>
      </c>
      <c r="J573">
        <v>2705</v>
      </c>
      <c r="K573" t="s">
        <v>49</v>
      </c>
      <c r="L573" t="s">
        <v>50</v>
      </c>
      <c r="M573" t="s">
        <v>51</v>
      </c>
      <c r="N573">
        <v>940</v>
      </c>
      <c r="O573" t="s">
        <v>52</v>
      </c>
      <c r="P573" t="s">
        <v>53</v>
      </c>
      <c r="T573" t="s">
        <v>4670</v>
      </c>
      <c r="U573" t="s">
        <v>4671</v>
      </c>
      <c r="Z573" s="3"/>
      <c r="AF573" t="s">
        <v>63</v>
      </c>
      <c r="AH573">
        <v>0</v>
      </c>
      <c r="AI573" s="2">
        <v>45625</v>
      </c>
      <c r="AJ573" t="s">
        <v>64</v>
      </c>
      <c r="AK573" t="s">
        <v>64</v>
      </c>
      <c r="AL573" t="s">
        <v>4672</v>
      </c>
      <c r="AM573" t="s">
        <v>4671</v>
      </c>
      <c r="AN573" s="3"/>
      <c r="AP573" t="s">
        <v>64</v>
      </c>
      <c r="AR573">
        <v>1407</v>
      </c>
      <c r="AS573" t="s">
        <v>66</v>
      </c>
    </row>
    <row r="574" spans="1:45" ht="16" x14ac:dyDescent="0.2">
      <c r="A574">
        <v>3598</v>
      </c>
      <c r="B574">
        <v>3598</v>
      </c>
      <c r="C574" s="2">
        <v>45626</v>
      </c>
      <c r="D574" t="s">
        <v>1935</v>
      </c>
      <c r="E574" t="s">
        <v>204</v>
      </c>
      <c r="F574" s="3">
        <v>959.05</v>
      </c>
      <c r="G574" t="s">
        <v>47</v>
      </c>
      <c r="H574" s="3">
        <v>0</v>
      </c>
      <c r="I574" t="s">
        <v>104</v>
      </c>
      <c r="J574">
        <v>2555</v>
      </c>
      <c r="K574" t="s">
        <v>49</v>
      </c>
      <c r="L574" t="s">
        <v>50</v>
      </c>
      <c r="M574" t="s">
        <v>51</v>
      </c>
      <c r="N574">
        <v>1730</v>
      </c>
      <c r="O574" t="s">
        <v>52</v>
      </c>
      <c r="P574" t="s">
        <v>203</v>
      </c>
      <c r="T574" t="s">
        <v>64</v>
      </c>
      <c r="Z574" s="3"/>
      <c r="AF574" t="s">
        <v>63</v>
      </c>
      <c r="AH574">
        <v>0</v>
      </c>
      <c r="AI574" s="2">
        <v>45626</v>
      </c>
      <c r="AJ574" t="s">
        <v>64</v>
      </c>
      <c r="AK574" t="s">
        <v>64</v>
      </c>
      <c r="AL574" t="s">
        <v>64</v>
      </c>
      <c r="AN574" s="3"/>
      <c r="AP574" t="s">
        <v>64</v>
      </c>
      <c r="AR574" t="s">
        <v>64</v>
      </c>
      <c r="AS574" t="s">
        <v>66</v>
      </c>
    </row>
    <row r="575" spans="1:45" ht="16" x14ac:dyDescent="0.2">
      <c r="A575">
        <v>3599</v>
      </c>
      <c r="B575">
        <v>3599</v>
      </c>
      <c r="C575" s="2">
        <v>45626</v>
      </c>
      <c r="D575" t="s">
        <v>1934</v>
      </c>
      <c r="E575" t="s">
        <v>204</v>
      </c>
      <c r="F575" s="3">
        <v>1216.25</v>
      </c>
      <c r="G575" t="s">
        <v>47</v>
      </c>
      <c r="H575" s="3">
        <v>0</v>
      </c>
      <c r="I575" t="s">
        <v>104</v>
      </c>
      <c r="J575">
        <v>2555</v>
      </c>
      <c r="K575" t="s">
        <v>49</v>
      </c>
      <c r="L575" t="s">
        <v>50</v>
      </c>
      <c r="M575" t="s">
        <v>51</v>
      </c>
      <c r="N575">
        <v>1730</v>
      </c>
      <c r="O575" t="s">
        <v>52</v>
      </c>
      <c r="P575" t="s">
        <v>203</v>
      </c>
      <c r="T575" t="s">
        <v>64</v>
      </c>
      <c r="Z575" s="3"/>
      <c r="AF575" t="s">
        <v>63</v>
      </c>
      <c r="AH575">
        <v>0</v>
      </c>
      <c r="AI575" s="2">
        <v>45626</v>
      </c>
      <c r="AJ575" t="s">
        <v>64</v>
      </c>
      <c r="AK575" t="s">
        <v>64</v>
      </c>
      <c r="AL575" t="s">
        <v>64</v>
      </c>
      <c r="AN575" s="3"/>
      <c r="AP575" t="s">
        <v>64</v>
      </c>
      <c r="AR575" t="s">
        <v>64</v>
      </c>
      <c r="AS575" t="s">
        <v>66</v>
      </c>
    </row>
    <row r="576" spans="1:45" ht="16" x14ac:dyDescent="0.2">
      <c r="A576">
        <v>3600</v>
      </c>
      <c r="B576">
        <v>3600</v>
      </c>
      <c r="C576" s="2">
        <v>45626</v>
      </c>
      <c r="D576" t="s">
        <v>1936</v>
      </c>
      <c r="E576" t="s">
        <v>204</v>
      </c>
      <c r="F576" s="3">
        <v>1286.69</v>
      </c>
      <c r="G576" t="s">
        <v>47</v>
      </c>
      <c r="H576" s="3">
        <v>0</v>
      </c>
      <c r="I576" t="s">
        <v>104</v>
      </c>
      <c r="J576">
        <v>2555</v>
      </c>
      <c r="K576" t="s">
        <v>49</v>
      </c>
      <c r="L576" t="s">
        <v>50</v>
      </c>
      <c r="M576" t="s">
        <v>51</v>
      </c>
      <c r="N576">
        <v>1730</v>
      </c>
      <c r="O576" t="s">
        <v>52</v>
      </c>
      <c r="P576" t="s">
        <v>203</v>
      </c>
      <c r="T576" t="s">
        <v>64</v>
      </c>
      <c r="Z576" s="3"/>
      <c r="AF576" t="s">
        <v>63</v>
      </c>
      <c r="AH576">
        <v>0</v>
      </c>
      <c r="AI576" s="2">
        <v>45626</v>
      </c>
      <c r="AJ576" t="s">
        <v>64</v>
      </c>
      <c r="AK576" t="s">
        <v>64</v>
      </c>
      <c r="AL576" t="s">
        <v>64</v>
      </c>
      <c r="AN576" s="3"/>
      <c r="AP576" t="s">
        <v>64</v>
      </c>
      <c r="AR576" t="s">
        <v>64</v>
      </c>
      <c r="AS576" t="s">
        <v>66</v>
      </c>
    </row>
    <row r="577" spans="1:45" ht="16" x14ac:dyDescent="0.2">
      <c r="A577">
        <v>3601</v>
      </c>
      <c r="B577">
        <v>3601</v>
      </c>
      <c r="C577" s="2">
        <v>45626</v>
      </c>
      <c r="D577" t="s">
        <v>1935</v>
      </c>
      <c r="E577" t="s">
        <v>206</v>
      </c>
      <c r="F577" s="3">
        <v>4179.0600000000004</v>
      </c>
      <c r="G577" t="s">
        <v>47</v>
      </c>
      <c r="H577" s="3">
        <v>0</v>
      </c>
      <c r="I577" t="s">
        <v>104</v>
      </c>
      <c r="J577">
        <v>2551</v>
      </c>
      <c r="K577" t="s">
        <v>49</v>
      </c>
      <c r="L577" t="s">
        <v>50</v>
      </c>
      <c r="M577" t="s">
        <v>51</v>
      </c>
      <c r="N577">
        <v>1730</v>
      </c>
      <c r="O577" t="s">
        <v>52</v>
      </c>
      <c r="P577" t="s">
        <v>203</v>
      </c>
      <c r="T577" t="s">
        <v>64</v>
      </c>
      <c r="Z577" s="3"/>
      <c r="AF577" t="s">
        <v>63</v>
      </c>
      <c r="AH577">
        <v>0</v>
      </c>
      <c r="AI577" s="2">
        <v>45626</v>
      </c>
      <c r="AJ577" t="s">
        <v>64</v>
      </c>
      <c r="AK577" t="s">
        <v>64</v>
      </c>
      <c r="AL577" t="s">
        <v>64</v>
      </c>
      <c r="AN577" s="3"/>
      <c r="AP577" t="s">
        <v>64</v>
      </c>
      <c r="AR577" t="s">
        <v>64</v>
      </c>
      <c r="AS577" t="s">
        <v>66</v>
      </c>
    </row>
    <row r="578" spans="1:45" ht="16" x14ac:dyDescent="0.2">
      <c r="A578">
        <v>3603</v>
      </c>
      <c r="B578">
        <v>3603</v>
      </c>
      <c r="C578" s="2">
        <v>45626</v>
      </c>
      <c r="D578" t="s">
        <v>1936</v>
      </c>
      <c r="E578" t="s">
        <v>206</v>
      </c>
      <c r="F578" s="3">
        <v>3290.09</v>
      </c>
      <c r="G578" t="s">
        <v>47</v>
      </c>
      <c r="H578" s="3">
        <v>0</v>
      </c>
      <c r="I578" t="s">
        <v>104</v>
      </c>
      <c r="J578">
        <v>2551</v>
      </c>
      <c r="K578" t="s">
        <v>49</v>
      </c>
      <c r="L578" t="s">
        <v>50</v>
      </c>
      <c r="M578" t="s">
        <v>51</v>
      </c>
      <c r="N578">
        <v>1730</v>
      </c>
      <c r="O578" t="s">
        <v>52</v>
      </c>
      <c r="P578" t="s">
        <v>203</v>
      </c>
      <c r="T578" t="s">
        <v>64</v>
      </c>
      <c r="Z578" s="3"/>
      <c r="AF578" t="s">
        <v>63</v>
      </c>
      <c r="AH578">
        <v>0</v>
      </c>
      <c r="AI578" s="2">
        <v>45626</v>
      </c>
      <c r="AJ578" t="s">
        <v>64</v>
      </c>
      <c r="AK578" t="s">
        <v>64</v>
      </c>
      <c r="AL578" t="s">
        <v>64</v>
      </c>
      <c r="AN578" s="3"/>
      <c r="AP578" t="s">
        <v>64</v>
      </c>
      <c r="AR578" t="s">
        <v>64</v>
      </c>
      <c r="AS578" t="s">
        <v>66</v>
      </c>
    </row>
    <row r="579" spans="1:45" ht="16" x14ac:dyDescent="0.2">
      <c r="A579">
        <v>3604</v>
      </c>
      <c r="B579">
        <v>3604</v>
      </c>
      <c r="C579" s="2">
        <v>45626</v>
      </c>
      <c r="D579" t="s">
        <v>1936</v>
      </c>
      <c r="E579" t="s">
        <v>206</v>
      </c>
      <c r="F579" s="3">
        <v>2632.07</v>
      </c>
      <c r="G579" t="s">
        <v>47</v>
      </c>
      <c r="H579" s="3">
        <v>0</v>
      </c>
      <c r="I579" t="s">
        <v>104</v>
      </c>
      <c r="J579">
        <v>2551</v>
      </c>
      <c r="K579" t="s">
        <v>49</v>
      </c>
      <c r="L579" t="s">
        <v>50</v>
      </c>
      <c r="M579" t="s">
        <v>51</v>
      </c>
      <c r="N579">
        <v>1730</v>
      </c>
      <c r="O579" t="s">
        <v>52</v>
      </c>
      <c r="P579" t="s">
        <v>203</v>
      </c>
      <c r="T579" t="s">
        <v>64</v>
      </c>
      <c r="Z579" s="3"/>
      <c r="AF579" t="s">
        <v>63</v>
      </c>
      <c r="AH579">
        <v>0</v>
      </c>
      <c r="AI579" s="2">
        <v>45626</v>
      </c>
      <c r="AJ579" t="s">
        <v>64</v>
      </c>
      <c r="AK579" t="s">
        <v>64</v>
      </c>
      <c r="AL579" t="s">
        <v>64</v>
      </c>
      <c r="AN579" s="3"/>
      <c r="AP579" t="s">
        <v>64</v>
      </c>
      <c r="AR579" t="s">
        <v>64</v>
      </c>
      <c r="AS579" t="s">
        <v>66</v>
      </c>
    </row>
    <row r="580" spans="1:45" ht="16" x14ac:dyDescent="0.2">
      <c r="A580">
        <v>3758</v>
      </c>
      <c r="B580">
        <v>3758</v>
      </c>
      <c r="C580" s="2">
        <v>45626</v>
      </c>
      <c r="D580" t="s">
        <v>1934</v>
      </c>
      <c r="E580" t="s">
        <v>206</v>
      </c>
      <c r="F580" s="3">
        <v>5488.02</v>
      </c>
      <c r="G580" t="s">
        <v>47</v>
      </c>
      <c r="H580" s="3">
        <v>0</v>
      </c>
      <c r="I580" t="s">
        <v>104</v>
      </c>
      <c r="J580">
        <v>2551</v>
      </c>
      <c r="K580" t="s">
        <v>49</v>
      </c>
      <c r="L580" t="s">
        <v>50</v>
      </c>
      <c r="M580" t="s">
        <v>51</v>
      </c>
      <c r="N580">
        <v>1730</v>
      </c>
      <c r="O580" t="s">
        <v>52</v>
      </c>
      <c r="P580" t="s">
        <v>203</v>
      </c>
      <c r="T580" t="s">
        <v>64</v>
      </c>
      <c r="Z580" s="3"/>
      <c r="AF580" t="s">
        <v>63</v>
      </c>
      <c r="AH580">
        <v>0</v>
      </c>
      <c r="AI580" s="2">
        <v>45626</v>
      </c>
      <c r="AJ580" t="s">
        <v>64</v>
      </c>
      <c r="AK580" t="s">
        <v>64</v>
      </c>
      <c r="AL580" t="s">
        <v>64</v>
      </c>
      <c r="AN580" s="3"/>
      <c r="AP580" t="s">
        <v>64</v>
      </c>
      <c r="AR580" t="s">
        <v>64</v>
      </c>
      <c r="AS580" t="s">
        <v>66</v>
      </c>
    </row>
    <row r="581" spans="1:45" ht="16" x14ac:dyDescent="0.2">
      <c r="A581">
        <v>3709</v>
      </c>
      <c r="B581">
        <v>3709</v>
      </c>
      <c r="C581" s="2">
        <v>45628.041666666657</v>
      </c>
      <c r="D581" t="s">
        <v>1748</v>
      </c>
      <c r="E581" t="s">
        <v>2507</v>
      </c>
      <c r="F581" s="3">
        <v>68.150000000000006</v>
      </c>
      <c r="G581" t="s">
        <v>47</v>
      </c>
      <c r="H581" s="3">
        <v>0</v>
      </c>
      <c r="I581" t="s">
        <v>48</v>
      </c>
      <c r="J581">
        <v>2702</v>
      </c>
      <c r="K581" t="s">
        <v>49</v>
      </c>
      <c r="L581" t="s">
        <v>50</v>
      </c>
      <c r="M581" t="s">
        <v>51</v>
      </c>
      <c r="N581">
        <v>940</v>
      </c>
      <c r="O581" t="s">
        <v>52</v>
      </c>
      <c r="P581" t="s">
        <v>53</v>
      </c>
      <c r="T581" t="s">
        <v>4676</v>
      </c>
      <c r="U581" t="s">
        <v>4677</v>
      </c>
      <c r="V581" t="s">
        <v>3062</v>
      </c>
      <c r="W581" t="s">
        <v>56</v>
      </c>
      <c r="X581" t="s">
        <v>4678</v>
      </c>
      <c r="Y581" t="s">
        <v>2726</v>
      </c>
      <c r="Z581" s="3">
        <v>19</v>
      </c>
      <c r="AA581" t="s">
        <v>4679</v>
      </c>
      <c r="AB581" t="s">
        <v>4680</v>
      </c>
      <c r="AC581" t="s">
        <v>61</v>
      </c>
      <c r="AD581" t="s">
        <v>61</v>
      </c>
      <c r="AE581" t="s">
        <v>4681</v>
      </c>
      <c r="AF581" t="s">
        <v>63</v>
      </c>
      <c r="AH581">
        <v>0</v>
      </c>
      <c r="AI581" s="2">
        <v>45628</v>
      </c>
      <c r="AJ581" t="s">
        <v>64</v>
      </c>
      <c r="AK581" t="s">
        <v>64</v>
      </c>
      <c r="AL581" t="s">
        <v>4682</v>
      </c>
      <c r="AM581" t="s">
        <v>4677</v>
      </c>
      <c r="AN581" s="3">
        <v>148.07</v>
      </c>
      <c r="AO581" t="s">
        <v>4680</v>
      </c>
      <c r="AP581" t="s">
        <v>64</v>
      </c>
      <c r="AQ581" t="s">
        <v>4681</v>
      </c>
      <c r="AR581">
        <v>1408</v>
      </c>
      <c r="AS581" t="s">
        <v>66</v>
      </c>
    </row>
    <row r="582" spans="1:45" ht="16" x14ac:dyDescent="0.2">
      <c r="A582">
        <v>3710</v>
      </c>
      <c r="B582">
        <v>3710</v>
      </c>
      <c r="C582" s="2">
        <v>45628.041666666657</v>
      </c>
      <c r="D582" t="s">
        <v>1761</v>
      </c>
      <c r="E582" t="s">
        <v>4683</v>
      </c>
      <c r="F582" s="3">
        <v>79.92</v>
      </c>
      <c r="G582" t="s">
        <v>47</v>
      </c>
      <c r="H582" s="3">
        <v>0</v>
      </c>
      <c r="I582" t="s">
        <v>48</v>
      </c>
      <c r="J582">
        <v>2561</v>
      </c>
      <c r="K582" t="s">
        <v>49</v>
      </c>
      <c r="L582" t="s">
        <v>50</v>
      </c>
      <c r="M582" t="s">
        <v>51</v>
      </c>
      <c r="N582">
        <v>940</v>
      </c>
      <c r="O582" t="s">
        <v>52</v>
      </c>
      <c r="P582" t="s">
        <v>53</v>
      </c>
      <c r="T582" t="s">
        <v>4676</v>
      </c>
      <c r="U582" t="s">
        <v>4677</v>
      </c>
      <c r="V582" t="s">
        <v>3062</v>
      </c>
      <c r="W582" t="s">
        <v>56</v>
      </c>
      <c r="X582" t="s">
        <v>4678</v>
      </c>
      <c r="Y582" t="s">
        <v>2726</v>
      </c>
      <c r="Z582" s="3">
        <v>19</v>
      </c>
      <c r="AA582" t="s">
        <v>4679</v>
      </c>
      <c r="AB582" t="s">
        <v>4680</v>
      </c>
      <c r="AC582" t="s">
        <v>61</v>
      </c>
      <c r="AD582" t="s">
        <v>61</v>
      </c>
      <c r="AE582" t="s">
        <v>4681</v>
      </c>
      <c r="AF582" t="s">
        <v>63</v>
      </c>
      <c r="AH582">
        <v>0</v>
      </c>
      <c r="AI582" s="2">
        <v>45628</v>
      </c>
      <c r="AJ582" t="s">
        <v>64</v>
      </c>
      <c r="AK582" t="s">
        <v>64</v>
      </c>
      <c r="AL582" t="s">
        <v>4682</v>
      </c>
      <c r="AM582" t="s">
        <v>4677</v>
      </c>
      <c r="AN582" s="3">
        <v>148.07</v>
      </c>
      <c r="AO582" t="s">
        <v>4680</v>
      </c>
      <c r="AP582" t="s">
        <v>64</v>
      </c>
      <c r="AQ582" t="s">
        <v>4681</v>
      </c>
      <c r="AR582">
        <v>1408</v>
      </c>
      <c r="AS582" t="s">
        <v>66</v>
      </c>
    </row>
    <row r="583" spans="1:45" ht="16" x14ac:dyDescent="0.2">
      <c r="A583">
        <v>3740</v>
      </c>
      <c r="B583">
        <v>3740</v>
      </c>
      <c r="C583" s="2">
        <v>45629.041666666657</v>
      </c>
      <c r="D583" t="s">
        <v>1748</v>
      </c>
      <c r="E583" t="s">
        <v>3659</v>
      </c>
      <c r="F583" s="3">
        <v>46.41</v>
      </c>
      <c r="G583" t="s">
        <v>47</v>
      </c>
      <c r="H583" s="3">
        <v>0</v>
      </c>
      <c r="I583" t="s">
        <v>48</v>
      </c>
      <c r="J583">
        <v>2663</v>
      </c>
      <c r="K583" t="s">
        <v>49</v>
      </c>
      <c r="L583" t="s">
        <v>50</v>
      </c>
      <c r="M583" t="s">
        <v>51</v>
      </c>
      <c r="N583">
        <v>940</v>
      </c>
      <c r="O583" t="s">
        <v>52</v>
      </c>
      <c r="P583" t="s">
        <v>53</v>
      </c>
      <c r="T583" t="s">
        <v>2516</v>
      </c>
      <c r="U583" t="s">
        <v>4684</v>
      </c>
      <c r="V583" t="s">
        <v>2930</v>
      </c>
      <c r="W583" t="s">
        <v>56</v>
      </c>
      <c r="X583" t="s">
        <v>4685</v>
      </c>
      <c r="Y583" t="s">
        <v>2375</v>
      </c>
      <c r="Z583" s="3">
        <v>19</v>
      </c>
      <c r="AA583" t="s">
        <v>2519</v>
      </c>
      <c r="AB583" t="s">
        <v>4686</v>
      </c>
      <c r="AC583" t="s">
        <v>61</v>
      </c>
      <c r="AD583" t="s">
        <v>61</v>
      </c>
      <c r="AE583" t="s">
        <v>4687</v>
      </c>
      <c r="AF583" t="s">
        <v>63</v>
      </c>
      <c r="AH583">
        <v>0</v>
      </c>
      <c r="AI583" s="2">
        <v>45629</v>
      </c>
      <c r="AJ583" t="s">
        <v>64</v>
      </c>
      <c r="AK583" t="s">
        <v>64</v>
      </c>
      <c r="AL583" t="s">
        <v>4688</v>
      </c>
      <c r="AM583" t="s">
        <v>4684</v>
      </c>
      <c r="AN583" s="3">
        <v>46.41</v>
      </c>
      <c r="AO583" t="s">
        <v>4686</v>
      </c>
      <c r="AP583" t="s">
        <v>64</v>
      </c>
      <c r="AQ583" t="s">
        <v>4687</v>
      </c>
      <c r="AR583">
        <v>1411</v>
      </c>
      <c r="AS583" t="s">
        <v>66</v>
      </c>
    </row>
    <row r="584" spans="1:45" ht="16" x14ac:dyDescent="0.2">
      <c r="A584">
        <v>4064</v>
      </c>
      <c r="B584">
        <v>4064</v>
      </c>
      <c r="C584" s="2">
        <v>45635.041666666657</v>
      </c>
      <c r="D584" t="s">
        <v>3050</v>
      </c>
      <c r="E584" t="s">
        <v>4174</v>
      </c>
      <c r="F584" s="3">
        <v>962.9</v>
      </c>
      <c r="G584" t="s">
        <v>47</v>
      </c>
      <c r="H584" s="3">
        <v>0</v>
      </c>
      <c r="I584" t="s">
        <v>48</v>
      </c>
      <c r="J584">
        <v>2722</v>
      </c>
      <c r="K584" t="s">
        <v>49</v>
      </c>
      <c r="L584" t="s">
        <v>50</v>
      </c>
      <c r="M584" t="s">
        <v>51</v>
      </c>
      <c r="N584">
        <v>940</v>
      </c>
      <c r="O584" t="s">
        <v>52</v>
      </c>
      <c r="P584" t="s">
        <v>53</v>
      </c>
      <c r="T584" t="s">
        <v>4689</v>
      </c>
      <c r="U584" t="s">
        <v>4690</v>
      </c>
      <c r="V584" t="s">
        <v>2936</v>
      </c>
      <c r="W584" t="s">
        <v>56</v>
      </c>
      <c r="X584" t="s">
        <v>4691</v>
      </c>
      <c r="Y584" t="s">
        <v>3455</v>
      </c>
      <c r="Z584" s="3">
        <v>0</v>
      </c>
      <c r="AA584" t="s">
        <v>4692</v>
      </c>
      <c r="AB584" t="s">
        <v>4693</v>
      </c>
      <c r="AC584" t="s">
        <v>61</v>
      </c>
      <c r="AD584" t="s">
        <v>61</v>
      </c>
      <c r="AE584" t="s">
        <v>4694</v>
      </c>
      <c r="AF584" t="s">
        <v>63</v>
      </c>
      <c r="AH584">
        <v>0</v>
      </c>
      <c r="AI584" s="2">
        <v>45635</v>
      </c>
      <c r="AJ584" t="s">
        <v>64</v>
      </c>
      <c r="AK584" t="s">
        <v>64</v>
      </c>
      <c r="AL584" t="s">
        <v>4695</v>
      </c>
      <c r="AM584" t="s">
        <v>4690</v>
      </c>
      <c r="AN584" s="3">
        <v>962.9</v>
      </c>
      <c r="AO584" t="s">
        <v>4693</v>
      </c>
      <c r="AP584" t="s">
        <v>64</v>
      </c>
      <c r="AQ584" t="s">
        <v>4694</v>
      </c>
      <c r="AR584">
        <v>1412</v>
      </c>
      <c r="AS584" t="s">
        <v>66</v>
      </c>
    </row>
    <row r="585" spans="1:45" ht="16" x14ac:dyDescent="0.2">
      <c r="A585">
        <v>4065</v>
      </c>
      <c r="B585">
        <v>4065</v>
      </c>
      <c r="C585" s="2">
        <v>45635.041666666657</v>
      </c>
      <c r="D585" t="s">
        <v>2220</v>
      </c>
      <c r="E585" t="s">
        <v>4049</v>
      </c>
      <c r="F585" s="3">
        <v>14</v>
      </c>
      <c r="G585" t="s">
        <v>47</v>
      </c>
      <c r="H585" s="3">
        <v>0</v>
      </c>
      <c r="I585" t="s">
        <v>48</v>
      </c>
      <c r="J585">
        <v>2705</v>
      </c>
      <c r="K585" t="s">
        <v>49</v>
      </c>
      <c r="L585" t="s">
        <v>50</v>
      </c>
      <c r="M585" t="s">
        <v>51</v>
      </c>
      <c r="N585">
        <v>940</v>
      </c>
      <c r="O585" t="s">
        <v>52</v>
      </c>
      <c r="P585" t="s">
        <v>53</v>
      </c>
      <c r="T585" t="s">
        <v>4689</v>
      </c>
      <c r="U585" t="s">
        <v>4690</v>
      </c>
      <c r="V585" t="s">
        <v>2936</v>
      </c>
      <c r="W585" t="s">
        <v>56</v>
      </c>
      <c r="X585" t="s">
        <v>4691</v>
      </c>
      <c r="Y585" t="s">
        <v>3455</v>
      </c>
      <c r="Z585" s="3">
        <v>0</v>
      </c>
      <c r="AA585" t="s">
        <v>4692</v>
      </c>
      <c r="AB585" t="s">
        <v>4693</v>
      </c>
      <c r="AC585" t="s">
        <v>61</v>
      </c>
      <c r="AD585" t="s">
        <v>61</v>
      </c>
      <c r="AE585" t="s">
        <v>4694</v>
      </c>
      <c r="AF585" t="s">
        <v>63</v>
      </c>
      <c r="AH585">
        <v>0</v>
      </c>
      <c r="AI585" s="2">
        <v>45635</v>
      </c>
      <c r="AJ585" t="s">
        <v>64</v>
      </c>
      <c r="AK585" t="s">
        <v>64</v>
      </c>
      <c r="AL585" t="s">
        <v>4695</v>
      </c>
      <c r="AM585" t="s">
        <v>4690</v>
      </c>
      <c r="AN585" s="3">
        <v>962.9</v>
      </c>
      <c r="AO585" t="s">
        <v>4693</v>
      </c>
      <c r="AP585" t="s">
        <v>64</v>
      </c>
      <c r="AQ585" t="s">
        <v>4694</v>
      </c>
      <c r="AR585">
        <v>1412</v>
      </c>
      <c r="AS585" t="s">
        <v>66</v>
      </c>
    </row>
    <row r="586" spans="1:45" ht="16" x14ac:dyDescent="0.2">
      <c r="A586">
        <v>3767</v>
      </c>
      <c r="B586">
        <v>3767</v>
      </c>
      <c r="C586" s="2">
        <v>45637.041666666657</v>
      </c>
      <c r="D586" t="s">
        <v>1748</v>
      </c>
      <c r="E586" t="s">
        <v>2165</v>
      </c>
      <c r="F586" s="3">
        <v>52.9</v>
      </c>
      <c r="G586" t="s">
        <v>47</v>
      </c>
      <c r="H586" s="3">
        <v>0</v>
      </c>
      <c r="I586" t="s">
        <v>48</v>
      </c>
      <c r="J586">
        <v>2900</v>
      </c>
      <c r="K586" t="s">
        <v>49</v>
      </c>
      <c r="L586" t="s">
        <v>50</v>
      </c>
      <c r="M586" t="s">
        <v>51</v>
      </c>
      <c r="N586">
        <v>940</v>
      </c>
      <c r="O586" t="s">
        <v>52</v>
      </c>
      <c r="P586" t="s">
        <v>53</v>
      </c>
      <c r="T586" t="s">
        <v>2313</v>
      </c>
      <c r="U586" t="s">
        <v>4729</v>
      </c>
      <c r="V586" t="s">
        <v>2958</v>
      </c>
      <c r="W586" t="s">
        <v>56</v>
      </c>
      <c r="X586" t="s">
        <v>4730</v>
      </c>
      <c r="Y586" t="s">
        <v>3976</v>
      </c>
      <c r="Z586" s="3">
        <v>19</v>
      </c>
      <c r="AA586" t="s">
        <v>2316</v>
      </c>
      <c r="AB586" t="s">
        <v>4731</v>
      </c>
      <c r="AC586" t="s">
        <v>61</v>
      </c>
      <c r="AD586" t="s">
        <v>61</v>
      </c>
      <c r="AE586" t="s">
        <v>4732</v>
      </c>
      <c r="AF586" t="s">
        <v>63</v>
      </c>
      <c r="AH586">
        <v>0</v>
      </c>
      <c r="AI586" s="2">
        <v>45637</v>
      </c>
      <c r="AJ586" t="s">
        <v>64</v>
      </c>
      <c r="AK586" t="s">
        <v>64</v>
      </c>
      <c r="AL586" t="s">
        <v>4733</v>
      </c>
      <c r="AM586" t="s">
        <v>4729</v>
      </c>
      <c r="AN586" s="3">
        <v>52.9</v>
      </c>
      <c r="AO586" t="s">
        <v>4731</v>
      </c>
      <c r="AP586" t="s">
        <v>64</v>
      </c>
      <c r="AQ586" t="s">
        <v>4732</v>
      </c>
      <c r="AR586">
        <v>1413</v>
      </c>
      <c r="AS586" t="s">
        <v>66</v>
      </c>
    </row>
    <row r="587" spans="1:45" ht="16" x14ac:dyDescent="0.2">
      <c r="A587">
        <v>3789</v>
      </c>
      <c r="B587">
        <v>3789</v>
      </c>
      <c r="C587" s="2">
        <v>45643.650196759263</v>
      </c>
      <c r="D587" t="s">
        <v>1748</v>
      </c>
      <c r="E587" t="s">
        <v>4737</v>
      </c>
      <c r="F587" s="3">
        <v>3.2</v>
      </c>
      <c r="G587" t="s">
        <v>47</v>
      </c>
      <c r="H587" s="3">
        <v>0</v>
      </c>
      <c r="I587" t="s">
        <v>48</v>
      </c>
      <c r="J587">
        <v>2702</v>
      </c>
      <c r="K587" t="s">
        <v>49</v>
      </c>
      <c r="L587" t="s">
        <v>50</v>
      </c>
      <c r="M587" t="s">
        <v>51</v>
      </c>
      <c r="N587">
        <v>941</v>
      </c>
      <c r="O587" t="s">
        <v>52</v>
      </c>
      <c r="P587" t="s">
        <v>53</v>
      </c>
      <c r="T587" t="s">
        <v>4738</v>
      </c>
      <c r="U587" t="s">
        <v>4739</v>
      </c>
      <c r="V587" t="s">
        <v>2962</v>
      </c>
      <c r="W587" t="s">
        <v>56</v>
      </c>
      <c r="X587" t="s">
        <v>4740</v>
      </c>
      <c r="Y587" t="s">
        <v>58</v>
      </c>
      <c r="Z587" s="3">
        <v>0</v>
      </c>
      <c r="AA587" t="s">
        <v>4741</v>
      </c>
      <c r="AB587" t="s">
        <v>4742</v>
      </c>
      <c r="AC587" t="s">
        <v>61</v>
      </c>
      <c r="AD587" t="s">
        <v>61</v>
      </c>
      <c r="AE587" t="s">
        <v>4743</v>
      </c>
      <c r="AF587" t="s">
        <v>63</v>
      </c>
      <c r="AH587">
        <v>0</v>
      </c>
      <c r="AI587" s="2">
        <v>45643</v>
      </c>
      <c r="AJ587" t="s">
        <v>64</v>
      </c>
      <c r="AK587" t="s">
        <v>64</v>
      </c>
      <c r="AL587" t="s">
        <v>4744</v>
      </c>
      <c r="AM587" t="s">
        <v>4739</v>
      </c>
      <c r="AN587" s="3">
        <v>3.2</v>
      </c>
      <c r="AO587" t="s">
        <v>4742</v>
      </c>
      <c r="AP587" t="s">
        <v>64</v>
      </c>
      <c r="AQ587" t="s">
        <v>4743</v>
      </c>
      <c r="AR587">
        <v>1429</v>
      </c>
      <c r="AS587" t="s">
        <v>66</v>
      </c>
    </row>
    <row r="588" spans="1:45" ht="16" x14ac:dyDescent="0.2">
      <c r="A588">
        <v>3792</v>
      </c>
      <c r="B588">
        <v>3792</v>
      </c>
      <c r="C588" s="2">
        <v>45645.041666666657</v>
      </c>
      <c r="D588" t="s">
        <v>2612</v>
      </c>
      <c r="E588" t="s">
        <v>4758</v>
      </c>
      <c r="F588" s="3">
        <v>20000</v>
      </c>
      <c r="G588" t="s">
        <v>47</v>
      </c>
      <c r="H588" s="3">
        <v>0</v>
      </c>
      <c r="I588" t="s">
        <v>104</v>
      </c>
      <c r="J588">
        <v>940</v>
      </c>
      <c r="K588" t="s">
        <v>52</v>
      </c>
      <c r="L588" t="s">
        <v>53</v>
      </c>
      <c r="N588">
        <v>3200</v>
      </c>
      <c r="O588" t="s">
        <v>49</v>
      </c>
      <c r="P588" t="s">
        <v>105</v>
      </c>
      <c r="Q588" t="s">
        <v>106</v>
      </c>
      <c r="T588" t="s">
        <v>298</v>
      </c>
      <c r="U588" t="s">
        <v>3787</v>
      </c>
      <c r="V588" t="s">
        <v>3091</v>
      </c>
      <c r="W588" t="s">
        <v>752</v>
      </c>
      <c r="X588" t="s">
        <v>4759</v>
      </c>
      <c r="Y588" t="s">
        <v>4760</v>
      </c>
      <c r="Z588" s="3">
        <v>0</v>
      </c>
      <c r="AA588" t="s">
        <v>302</v>
      </c>
      <c r="AB588" t="s">
        <v>4761</v>
      </c>
      <c r="AC588" t="s">
        <v>61</v>
      </c>
      <c r="AD588" t="s">
        <v>61</v>
      </c>
      <c r="AE588" t="s">
        <v>4762</v>
      </c>
      <c r="AF588" t="s">
        <v>63</v>
      </c>
      <c r="AH588">
        <v>0</v>
      </c>
      <c r="AI588" s="2">
        <v>45645</v>
      </c>
      <c r="AJ588" t="s">
        <v>64</v>
      </c>
      <c r="AK588" t="s">
        <v>64</v>
      </c>
      <c r="AL588" t="s">
        <v>4763</v>
      </c>
      <c r="AM588" t="s">
        <v>3787</v>
      </c>
      <c r="AN588" s="3">
        <v>20000</v>
      </c>
      <c r="AO588" t="s">
        <v>4761</v>
      </c>
      <c r="AP588" t="s">
        <v>64</v>
      </c>
      <c r="AQ588" t="s">
        <v>4762</v>
      </c>
      <c r="AR588">
        <v>1430</v>
      </c>
      <c r="AS588" t="s">
        <v>66</v>
      </c>
    </row>
    <row r="589" spans="1:45" ht="16" x14ac:dyDescent="0.2">
      <c r="A589">
        <v>3821</v>
      </c>
      <c r="B589">
        <v>3821</v>
      </c>
      <c r="C589" s="2">
        <v>45645.473368055558</v>
      </c>
      <c r="D589" t="s">
        <v>1748</v>
      </c>
      <c r="E589" t="s">
        <v>383</v>
      </c>
      <c r="F589" s="3">
        <v>1.6</v>
      </c>
      <c r="G589" t="s">
        <v>47</v>
      </c>
      <c r="H589" s="3">
        <v>0</v>
      </c>
      <c r="I589" t="s">
        <v>48</v>
      </c>
      <c r="J589">
        <v>2702</v>
      </c>
      <c r="K589" t="s">
        <v>49</v>
      </c>
      <c r="L589" t="s">
        <v>50</v>
      </c>
      <c r="M589" t="s">
        <v>51</v>
      </c>
      <c r="N589">
        <v>941</v>
      </c>
      <c r="O589" t="s">
        <v>52</v>
      </c>
      <c r="P589" t="s">
        <v>53</v>
      </c>
      <c r="T589" t="s">
        <v>1502</v>
      </c>
      <c r="U589" t="s">
        <v>4764</v>
      </c>
      <c r="V589" t="s">
        <v>2980</v>
      </c>
      <c r="W589" t="s">
        <v>56</v>
      </c>
      <c r="X589" t="s">
        <v>4765</v>
      </c>
      <c r="Y589" t="s">
        <v>58</v>
      </c>
      <c r="Z589" s="3">
        <v>0</v>
      </c>
      <c r="AA589" t="s">
        <v>1507</v>
      </c>
      <c r="AB589" t="s">
        <v>4766</v>
      </c>
      <c r="AC589" t="s">
        <v>61</v>
      </c>
      <c r="AD589" t="s">
        <v>61</v>
      </c>
      <c r="AE589" t="s">
        <v>4767</v>
      </c>
      <c r="AF589" t="s">
        <v>63</v>
      </c>
      <c r="AH589">
        <v>0</v>
      </c>
      <c r="AI589" s="2">
        <v>45645</v>
      </c>
      <c r="AJ589" t="s">
        <v>64</v>
      </c>
      <c r="AK589" t="s">
        <v>64</v>
      </c>
      <c r="AL589" t="s">
        <v>4768</v>
      </c>
      <c r="AM589" t="s">
        <v>4764</v>
      </c>
      <c r="AN589" s="3">
        <v>1.6</v>
      </c>
      <c r="AO589" t="s">
        <v>4766</v>
      </c>
      <c r="AP589" t="s">
        <v>64</v>
      </c>
      <c r="AQ589" t="s">
        <v>4767</v>
      </c>
      <c r="AR589">
        <v>1436</v>
      </c>
      <c r="AS589" t="s">
        <v>66</v>
      </c>
    </row>
    <row r="590" spans="1:45" ht="16" x14ac:dyDescent="0.2">
      <c r="A590">
        <v>3823</v>
      </c>
      <c r="B590">
        <v>3823</v>
      </c>
      <c r="C590" s="2">
        <v>45646</v>
      </c>
      <c r="D590" t="s">
        <v>1761</v>
      </c>
      <c r="E590" t="s">
        <v>4330</v>
      </c>
      <c r="F590" s="3">
        <v>23.12</v>
      </c>
      <c r="G590" t="s">
        <v>47</v>
      </c>
      <c r="H590" s="3">
        <v>0</v>
      </c>
      <c r="I590" t="s">
        <v>48</v>
      </c>
      <c r="J590">
        <v>2720</v>
      </c>
      <c r="K590" t="s">
        <v>49</v>
      </c>
      <c r="L590" t="s">
        <v>50</v>
      </c>
      <c r="M590" t="s">
        <v>51</v>
      </c>
      <c r="N590">
        <v>942</v>
      </c>
      <c r="O590" t="s">
        <v>52</v>
      </c>
      <c r="P590" t="s">
        <v>53</v>
      </c>
      <c r="T590" t="s">
        <v>4776</v>
      </c>
      <c r="U590" t="s">
        <v>4777</v>
      </c>
      <c r="V590" t="s">
        <v>3160</v>
      </c>
      <c r="W590" t="s">
        <v>56</v>
      </c>
      <c r="X590" t="s">
        <v>3703</v>
      </c>
      <c r="Y590" t="s">
        <v>2036</v>
      </c>
      <c r="Z590" s="3">
        <v>19</v>
      </c>
      <c r="AA590" t="s">
        <v>4778</v>
      </c>
      <c r="AB590" t="s">
        <v>4779</v>
      </c>
      <c r="AC590" t="s">
        <v>61</v>
      </c>
      <c r="AD590" t="s">
        <v>61</v>
      </c>
      <c r="AE590" t="s">
        <v>4780</v>
      </c>
      <c r="AF590" t="s">
        <v>63</v>
      </c>
      <c r="AH590">
        <v>0</v>
      </c>
      <c r="AI590" s="2">
        <v>45646</v>
      </c>
      <c r="AJ590" t="s">
        <v>64</v>
      </c>
      <c r="AK590" t="s">
        <v>64</v>
      </c>
      <c r="AL590" t="s">
        <v>4781</v>
      </c>
      <c r="AM590" t="s">
        <v>4777</v>
      </c>
      <c r="AN590" s="3">
        <v>23.12</v>
      </c>
      <c r="AO590" t="s">
        <v>4779</v>
      </c>
      <c r="AP590" t="s">
        <v>64</v>
      </c>
      <c r="AQ590" t="s">
        <v>4780</v>
      </c>
      <c r="AR590">
        <v>1438</v>
      </c>
      <c r="AS590" t="s">
        <v>66</v>
      </c>
    </row>
    <row r="591" spans="1:45" ht="16" x14ac:dyDescent="0.2">
      <c r="A591">
        <v>3833</v>
      </c>
      <c r="B591">
        <v>3833</v>
      </c>
      <c r="C591" s="2">
        <v>45646.041666666657</v>
      </c>
      <c r="D591" t="s">
        <v>3018</v>
      </c>
      <c r="E591" t="s">
        <v>4784</v>
      </c>
      <c r="F591" s="3">
        <v>904.74</v>
      </c>
      <c r="G591" t="s">
        <v>47</v>
      </c>
      <c r="H591" s="3">
        <v>0</v>
      </c>
      <c r="I591" t="s">
        <v>48</v>
      </c>
      <c r="J591">
        <v>2721</v>
      </c>
      <c r="K591" t="s">
        <v>49</v>
      </c>
      <c r="L591" t="s">
        <v>50</v>
      </c>
      <c r="M591" t="s">
        <v>51</v>
      </c>
      <c r="N591">
        <v>940</v>
      </c>
      <c r="O591" t="s">
        <v>52</v>
      </c>
      <c r="P591" t="s">
        <v>53</v>
      </c>
      <c r="T591" t="s">
        <v>4785</v>
      </c>
      <c r="U591" t="s">
        <v>4786</v>
      </c>
      <c r="V591" t="s">
        <v>3071</v>
      </c>
      <c r="W591" t="s">
        <v>56</v>
      </c>
      <c r="X591" t="s">
        <v>4787</v>
      </c>
      <c r="Y591" t="s">
        <v>4788</v>
      </c>
      <c r="Z591" s="3">
        <v>0</v>
      </c>
      <c r="AA591" t="s">
        <v>4789</v>
      </c>
      <c r="AB591" t="s">
        <v>4766</v>
      </c>
      <c r="AC591" t="s">
        <v>61</v>
      </c>
      <c r="AD591" t="s">
        <v>61</v>
      </c>
      <c r="AE591" t="s">
        <v>4790</v>
      </c>
      <c r="AF591" t="s">
        <v>63</v>
      </c>
      <c r="AH591">
        <v>0</v>
      </c>
      <c r="AI591" s="2">
        <v>45646</v>
      </c>
      <c r="AJ591" t="s">
        <v>64</v>
      </c>
      <c r="AK591" t="s">
        <v>64</v>
      </c>
      <c r="AL591" t="s">
        <v>4791</v>
      </c>
      <c r="AM591" t="s">
        <v>4786</v>
      </c>
      <c r="AN591" s="3">
        <v>904.74</v>
      </c>
      <c r="AO591" t="s">
        <v>4766</v>
      </c>
      <c r="AP591" t="s">
        <v>64</v>
      </c>
      <c r="AQ591" t="s">
        <v>4790</v>
      </c>
      <c r="AR591">
        <v>1440</v>
      </c>
      <c r="AS591" t="s">
        <v>66</v>
      </c>
    </row>
    <row r="592" spans="1:45" ht="16" x14ac:dyDescent="0.2">
      <c r="A592">
        <v>3834</v>
      </c>
      <c r="B592">
        <v>3834</v>
      </c>
      <c r="C592" s="2">
        <v>45646.041666666657</v>
      </c>
      <c r="D592" t="s">
        <v>2220</v>
      </c>
      <c r="E592" t="s">
        <v>4792</v>
      </c>
      <c r="F592" s="3">
        <v>14</v>
      </c>
      <c r="G592" t="s">
        <v>47</v>
      </c>
      <c r="H592" s="3">
        <v>0</v>
      </c>
      <c r="I592" t="s">
        <v>48</v>
      </c>
      <c r="J592">
        <v>2705</v>
      </c>
      <c r="K592" t="s">
        <v>49</v>
      </c>
      <c r="L592" t="s">
        <v>50</v>
      </c>
      <c r="M592" t="s">
        <v>51</v>
      </c>
      <c r="N592">
        <v>940</v>
      </c>
      <c r="O592" t="s">
        <v>52</v>
      </c>
      <c r="P592" t="s">
        <v>53</v>
      </c>
      <c r="T592" t="s">
        <v>4785</v>
      </c>
      <c r="U592" t="s">
        <v>4786</v>
      </c>
      <c r="V592" t="s">
        <v>3071</v>
      </c>
      <c r="W592" t="s">
        <v>56</v>
      </c>
      <c r="X592" t="s">
        <v>4787</v>
      </c>
      <c r="Y592" t="s">
        <v>4788</v>
      </c>
      <c r="Z592" s="3">
        <v>0</v>
      </c>
      <c r="AA592" t="s">
        <v>4789</v>
      </c>
      <c r="AB592" t="s">
        <v>4766</v>
      </c>
      <c r="AC592" t="s">
        <v>61</v>
      </c>
      <c r="AD592" t="s">
        <v>61</v>
      </c>
      <c r="AE592" t="s">
        <v>4790</v>
      </c>
      <c r="AF592" t="s">
        <v>63</v>
      </c>
      <c r="AH592">
        <v>0</v>
      </c>
      <c r="AI592" s="2">
        <v>45646</v>
      </c>
      <c r="AJ592" t="s">
        <v>64</v>
      </c>
      <c r="AK592" t="s">
        <v>64</v>
      </c>
      <c r="AL592" t="s">
        <v>4791</v>
      </c>
      <c r="AM592" t="s">
        <v>4786</v>
      </c>
      <c r="AN592" s="3">
        <v>904.74</v>
      </c>
      <c r="AO592" t="s">
        <v>4766</v>
      </c>
      <c r="AP592" t="s">
        <v>64</v>
      </c>
      <c r="AQ592" t="s">
        <v>4790</v>
      </c>
      <c r="AR592">
        <v>1440</v>
      </c>
      <c r="AS592" t="s">
        <v>66</v>
      </c>
    </row>
    <row r="593" spans="1:45" ht="16" x14ac:dyDescent="0.2">
      <c r="A593">
        <v>3826</v>
      </c>
      <c r="B593">
        <v>3826</v>
      </c>
      <c r="C593" s="2">
        <v>45649.041666666657</v>
      </c>
      <c r="D593" t="s">
        <v>2220</v>
      </c>
      <c r="E593" t="s">
        <v>4799</v>
      </c>
      <c r="F593" s="3">
        <v>329</v>
      </c>
      <c r="G593" t="s">
        <v>47</v>
      </c>
      <c r="H593" s="3">
        <v>0</v>
      </c>
      <c r="I593" t="s">
        <v>48</v>
      </c>
      <c r="J593">
        <v>2701</v>
      </c>
      <c r="K593" t="s">
        <v>49</v>
      </c>
      <c r="L593" t="s">
        <v>50</v>
      </c>
      <c r="M593" t="s">
        <v>51</v>
      </c>
      <c r="N593">
        <v>940</v>
      </c>
      <c r="O593" t="s">
        <v>52</v>
      </c>
      <c r="P593" t="s">
        <v>53</v>
      </c>
      <c r="T593" t="s">
        <v>4800</v>
      </c>
      <c r="U593" t="s">
        <v>4801</v>
      </c>
      <c r="V593" t="s">
        <v>3038</v>
      </c>
      <c r="W593" t="s">
        <v>56</v>
      </c>
      <c r="X593" t="s">
        <v>4802</v>
      </c>
      <c r="Y593" t="s">
        <v>4803</v>
      </c>
      <c r="Z593" s="3">
        <v>19</v>
      </c>
      <c r="AA593" t="s">
        <v>4804</v>
      </c>
      <c r="AB593" t="s">
        <v>4766</v>
      </c>
      <c r="AC593" t="s">
        <v>61</v>
      </c>
      <c r="AD593" t="s">
        <v>61</v>
      </c>
      <c r="AE593" t="s">
        <v>4805</v>
      </c>
      <c r="AF593" t="s">
        <v>63</v>
      </c>
      <c r="AH593">
        <v>0</v>
      </c>
      <c r="AI593" s="2">
        <v>45649</v>
      </c>
      <c r="AJ593" t="s">
        <v>64</v>
      </c>
      <c r="AK593" t="s">
        <v>64</v>
      </c>
      <c r="AL593" t="s">
        <v>4806</v>
      </c>
      <c r="AM593" t="s">
        <v>4801</v>
      </c>
      <c r="AN593" s="3">
        <v>329</v>
      </c>
      <c r="AO593" t="s">
        <v>4766</v>
      </c>
      <c r="AP593" t="s">
        <v>64</v>
      </c>
      <c r="AQ593" t="s">
        <v>4805</v>
      </c>
      <c r="AR593">
        <v>1442</v>
      </c>
      <c r="AS593" t="s">
        <v>66</v>
      </c>
    </row>
    <row r="594" spans="1:45" ht="16" x14ac:dyDescent="0.2">
      <c r="A594">
        <v>3906</v>
      </c>
      <c r="B594">
        <v>3906</v>
      </c>
      <c r="C594" s="2">
        <v>45653</v>
      </c>
      <c r="D594" t="s">
        <v>1761</v>
      </c>
      <c r="E594" t="s">
        <v>4340</v>
      </c>
      <c r="F594" s="3">
        <v>4.99</v>
      </c>
      <c r="G594" t="s">
        <v>47</v>
      </c>
      <c r="H594" s="3">
        <v>0</v>
      </c>
      <c r="I594" t="s">
        <v>48</v>
      </c>
      <c r="J594">
        <v>2720</v>
      </c>
      <c r="K594" t="s">
        <v>49</v>
      </c>
      <c r="L594" t="s">
        <v>50</v>
      </c>
      <c r="M594" t="s">
        <v>51</v>
      </c>
      <c r="N594">
        <v>942</v>
      </c>
      <c r="O594" t="s">
        <v>52</v>
      </c>
      <c r="P594" t="s">
        <v>53</v>
      </c>
      <c r="T594" t="s">
        <v>1043</v>
      </c>
      <c r="U594" t="s">
        <v>4809</v>
      </c>
      <c r="V594" t="s">
        <v>3173</v>
      </c>
      <c r="W594" t="s">
        <v>56</v>
      </c>
      <c r="X594" t="s">
        <v>4810</v>
      </c>
      <c r="Y594" t="s">
        <v>953</v>
      </c>
      <c r="Z594" s="3">
        <v>19</v>
      </c>
      <c r="AA594" t="s">
        <v>1046</v>
      </c>
      <c r="AB594" t="s">
        <v>4811</v>
      </c>
      <c r="AC594" t="s">
        <v>61</v>
      </c>
      <c r="AD594" t="s">
        <v>61</v>
      </c>
      <c r="AE594" t="s">
        <v>4812</v>
      </c>
      <c r="AF594" t="s">
        <v>63</v>
      </c>
      <c r="AH594">
        <v>0</v>
      </c>
      <c r="AI594" s="2">
        <v>45653</v>
      </c>
      <c r="AJ594" t="s">
        <v>64</v>
      </c>
      <c r="AK594" t="s">
        <v>64</v>
      </c>
      <c r="AL594" t="s">
        <v>4813</v>
      </c>
      <c r="AM594" t="s">
        <v>4809</v>
      </c>
      <c r="AN594" s="3">
        <v>4.99</v>
      </c>
      <c r="AO594" t="s">
        <v>4811</v>
      </c>
      <c r="AP594" t="s">
        <v>64</v>
      </c>
      <c r="AQ594" t="s">
        <v>4812</v>
      </c>
      <c r="AR594">
        <v>1471</v>
      </c>
      <c r="AS594" t="s">
        <v>66</v>
      </c>
    </row>
    <row r="595" spans="1:45" ht="16" x14ac:dyDescent="0.2">
      <c r="A595">
        <v>3829</v>
      </c>
      <c r="B595">
        <v>3829</v>
      </c>
      <c r="C595" s="2">
        <v>45653.041666666657</v>
      </c>
      <c r="D595" t="s">
        <v>1814</v>
      </c>
      <c r="E595" t="s">
        <v>4510</v>
      </c>
      <c r="F595" s="3">
        <v>23.13</v>
      </c>
      <c r="G595" t="s">
        <v>47</v>
      </c>
      <c r="H595" s="3">
        <v>0</v>
      </c>
      <c r="I595" t="s">
        <v>48</v>
      </c>
      <c r="J595">
        <v>2710</v>
      </c>
      <c r="K595" t="s">
        <v>49</v>
      </c>
      <c r="L595" t="s">
        <v>50</v>
      </c>
      <c r="M595" t="s">
        <v>51</v>
      </c>
      <c r="N595">
        <v>940</v>
      </c>
      <c r="O595" t="s">
        <v>52</v>
      </c>
      <c r="P595" t="s">
        <v>53</v>
      </c>
      <c r="T595" t="s">
        <v>4814</v>
      </c>
      <c r="U595" t="s">
        <v>4815</v>
      </c>
      <c r="V595" t="s">
        <v>3093</v>
      </c>
      <c r="W595" t="s">
        <v>56</v>
      </c>
      <c r="X595" t="s">
        <v>4816</v>
      </c>
      <c r="Y595" t="s">
        <v>2061</v>
      </c>
      <c r="Z595" s="3">
        <v>19</v>
      </c>
      <c r="AA595" t="s">
        <v>4817</v>
      </c>
      <c r="AB595" t="s">
        <v>4811</v>
      </c>
      <c r="AC595" t="s">
        <v>61</v>
      </c>
      <c r="AD595" t="s">
        <v>61</v>
      </c>
      <c r="AE595" t="s">
        <v>4818</v>
      </c>
      <c r="AF595" t="s">
        <v>63</v>
      </c>
      <c r="AH595">
        <v>0</v>
      </c>
      <c r="AI595" s="2">
        <v>45653</v>
      </c>
      <c r="AJ595" t="s">
        <v>64</v>
      </c>
      <c r="AK595" t="s">
        <v>64</v>
      </c>
      <c r="AL595" t="s">
        <v>4819</v>
      </c>
      <c r="AM595" t="s">
        <v>4815</v>
      </c>
      <c r="AN595" s="3">
        <v>23.13</v>
      </c>
      <c r="AO595" t="s">
        <v>4811</v>
      </c>
      <c r="AP595" t="s">
        <v>64</v>
      </c>
      <c r="AQ595" t="s">
        <v>4818</v>
      </c>
      <c r="AR595">
        <v>1445</v>
      </c>
      <c r="AS595" t="s">
        <v>66</v>
      </c>
    </row>
    <row r="596" spans="1:45" ht="16" x14ac:dyDescent="0.2">
      <c r="A596">
        <v>3830</v>
      </c>
      <c r="B596">
        <v>3830</v>
      </c>
      <c r="C596" s="2">
        <v>45653.041666666657</v>
      </c>
      <c r="D596" t="s">
        <v>1814</v>
      </c>
      <c r="E596" t="s">
        <v>68</v>
      </c>
      <c r="F596" s="3">
        <v>5.39</v>
      </c>
      <c r="G596" t="s">
        <v>47</v>
      </c>
      <c r="H596" s="3">
        <v>0</v>
      </c>
      <c r="I596" t="s">
        <v>48</v>
      </c>
      <c r="J596">
        <v>2710</v>
      </c>
      <c r="K596" t="s">
        <v>49</v>
      </c>
      <c r="L596" t="s">
        <v>50</v>
      </c>
      <c r="M596" t="s">
        <v>51</v>
      </c>
      <c r="N596">
        <v>940</v>
      </c>
      <c r="O596" t="s">
        <v>52</v>
      </c>
      <c r="P596" t="s">
        <v>53</v>
      </c>
      <c r="T596" t="s">
        <v>4205</v>
      </c>
      <c r="U596" t="s">
        <v>4820</v>
      </c>
      <c r="V596" t="s">
        <v>3079</v>
      </c>
      <c r="W596" t="s">
        <v>56</v>
      </c>
      <c r="X596" t="s">
        <v>4821</v>
      </c>
      <c r="Y596" t="s">
        <v>72</v>
      </c>
      <c r="Z596" s="3">
        <v>19</v>
      </c>
      <c r="AA596" t="s">
        <v>4208</v>
      </c>
      <c r="AB596" t="s">
        <v>4822</v>
      </c>
      <c r="AC596" t="s">
        <v>61</v>
      </c>
      <c r="AD596" t="s">
        <v>61</v>
      </c>
      <c r="AE596" t="s">
        <v>4823</v>
      </c>
      <c r="AF596" t="s">
        <v>63</v>
      </c>
      <c r="AH596">
        <v>0</v>
      </c>
      <c r="AI596" s="2">
        <v>45653</v>
      </c>
      <c r="AJ596" t="s">
        <v>64</v>
      </c>
      <c r="AK596" t="s">
        <v>64</v>
      </c>
      <c r="AL596" t="s">
        <v>4824</v>
      </c>
      <c r="AM596" t="s">
        <v>4820</v>
      </c>
      <c r="AN596" s="3">
        <v>5.39</v>
      </c>
      <c r="AO596" t="s">
        <v>4822</v>
      </c>
      <c r="AP596" t="s">
        <v>64</v>
      </c>
      <c r="AQ596" t="s">
        <v>4823</v>
      </c>
      <c r="AR596">
        <v>1446</v>
      </c>
      <c r="AS596" t="s">
        <v>66</v>
      </c>
    </row>
    <row r="597" spans="1:45" ht="16" x14ac:dyDescent="0.2">
      <c r="A597">
        <v>3835</v>
      </c>
      <c r="B597">
        <v>3835</v>
      </c>
      <c r="C597" s="2">
        <v>45656.041666666657</v>
      </c>
      <c r="D597" t="s">
        <v>1748</v>
      </c>
      <c r="E597" t="s">
        <v>4825</v>
      </c>
      <c r="F597" s="3">
        <v>8.24</v>
      </c>
      <c r="G597" t="s">
        <v>47</v>
      </c>
      <c r="H597" s="3">
        <v>0</v>
      </c>
      <c r="I597" t="s">
        <v>48</v>
      </c>
      <c r="J597">
        <v>2704</v>
      </c>
      <c r="K597" t="s">
        <v>49</v>
      </c>
      <c r="L597" t="s">
        <v>50</v>
      </c>
      <c r="M597" t="s">
        <v>51</v>
      </c>
      <c r="N597">
        <v>940</v>
      </c>
      <c r="O597" t="s">
        <v>52</v>
      </c>
      <c r="P597" t="s">
        <v>53</v>
      </c>
      <c r="T597" t="s">
        <v>4826</v>
      </c>
      <c r="U597" t="s">
        <v>4827</v>
      </c>
      <c r="Z597" s="3"/>
      <c r="AF597" t="s">
        <v>63</v>
      </c>
      <c r="AH597">
        <v>0</v>
      </c>
      <c r="AI597" s="2">
        <v>45656</v>
      </c>
      <c r="AJ597" t="s">
        <v>64</v>
      </c>
      <c r="AK597" t="s">
        <v>64</v>
      </c>
      <c r="AL597" t="s">
        <v>4828</v>
      </c>
      <c r="AM597" t="s">
        <v>4827</v>
      </c>
      <c r="AN597" s="3"/>
      <c r="AP597" t="s">
        <v>64</v>
      </c>
      <c r="AR597">
        <v>1447</v>
      </c>
      <c r="AS597" t="s">
        <v>66</v>
      </c>
    </row>
    <row r="598" spans="1:45" ht="16" x14ac:dyDescent="0.2">
      <c r="A598">
        <v>3878</v>
      </c>
      <c r="B598">
        <v>3878</v>
      </c>
      <c r="C598" s="2">
        <v>45657</v>
      </c>
      <c r="D598" t="s">
        <v>1936</v>
      </c>
      <c r="E598" t="s">
        <v>206</v>
      </c>
      <c r="F598" s="3">
        <v>3290.09</v>
      </c>
      <c r="G598" t="s">
        <v>47</v>
      </c>
      <c r="H598" s="3">
        <v>0</v>
      </c>
      <c r="I598" t="s">
        <v>104</v>
      </c>
      <c r="J598">
        <v>2551</v>
      </c>
      <c r="K598" t="s">
        <v>49</v>
      </c>
      <c r="L598" t="s">
        <v>50</v>
      </c>
      <c r="M598" t="s">
        <v>51</v>
      </c>
      <c r="N598">
        <v>1730</v>
      </c>
      <c r="O598" t="s">
        <v>52</v>
      </c>
      <c r="P598" t="s">
        <v>203</v>
      </c>
      <c r="T598" t="s">
        <v>64</v>
      </c>
      <c r="Z598" s="3"/>
      <c r="AF598" t="s">
        <v>63</v>
      </c>
      <c r="AH598">
        <v>0</v>
      </c>
      <c r="AI598" s="2">
        <v>45657</v>
      </c>
      <c r="AJ598" t="s">
        <v>64</v>
      </c>
      <c r="AK598" t="s">
        <v>64</v>
      </c>
      <c r="AL598" t="s">
        <v>64</v>
      </c>
      <c r="AN598" s="3"/>
      <c r="AP598" t="s">
        <v>64</v>
      </c>
      <c r="AR598" t="s">
        <v>64</v>
      </c>
      <c r="AS598" t="s">
        <v>66</v>
      </c>
    </row>
    <row r="599" spans="1:45" ht="16" x14ac:dyDescent="0.2">
      <c r="A599">
        <v>3879</v>
      </c>
      <c r="B599">
        <v>3879</v>
      </c>
      <c r="C599" s="2">
        <v>45657</v>
      </c>
      <c r="D599" t="s">
        <v>1936</v>
      </c>
      <c r="E599" t="s">
        <v>204</v>
      </c>
      <c r="F599" s="3">
        <v>753.42</v>
      </c>
      <c r="G599" t="s">
        <v>47</v>
      </c>
      <c r="H599" s="3">
        <v>0</v>
      </c>
      <c r="I599" t="s">
        <v>104</v>
      </c>
      <c r="J599">
        <v>2555</v>
      </c>
      <c r="K599" t="s">
        <v>49</v>
      </c>
      <c r="L599" t="s">
        <v>50</v>
      </c>
      <c r="M599" t="s">
        <v>51</v>
      </c>
      <c r="N599">
        <v>1730</v>
      </c>
      <c r="O599" t="s">
        <v>52</v>
      </c>
      <c r="P599" t="s">
        <v>203</v>
      </c>
      <c r="T599" t="s">
        <v>64</v>
      </c>
      <c r="Z599" s="3"/>
      <c r="AF599" t="s">
        <v>63</v>
      </c>
      <c r="AH599">
        <v>0</v>
      </c>
      <c r="AI599" s="2">
        <v>45657</v>
      </c>
      <c r="AJ599" t="s">
        <v>64</v>
      </c>
      <c r="AK599" t="s">
        <v>64</v>
      </c>
      <c r="AL599" t="s">
        <v>64</v>
      </c>
      <c r="AN599" s="3"/>
      <c r="AP599" t="s">
        <v>64</v>
      </c>
      <c r="AR599" t="s">
        <v>64</v>
      </c>
      <c r="AS599" t="s">
        <v>66</v>
      </c>
    </row>
    <row r="600" spans="1:45" ht="16" x14ac:dyDescent="0.2">
      <c r="A600">
        <v>3880</v>
      </c>
      <c r="B600">
        <v>3880</v>
      </c>
      <c r="C600" s="2">
        <v>45657</v>
      </c>
      <c r="D600" t="s">
        <v>1934</v>
      </c>
      <c r="E600" t="s">
        <v>206</v>
      </c>
      <c r="F600" s="3">
        <v>3110.01</v>
      </c>
      <c r="G600" t="s">
        <v>47</v>
      </c>
      <c r="H600" s="3">
        <v>0</v>
      </c>
      <c r="I600" t="s">
        <v>104</v>
      </c>
      <c r="J600">
        <v>2551</v>
      </c>
      <c r="K600" t="s">
        <v>49</v>
      </c>
      <c r="L600" t="s">
        <v>50</v>
      </c>
      <c r="M600" t="s">
        <v>51</v>
      </c>
      <c r="N600">
        <v>1730</v>
      </c>
      <c r="O600" t="s">
        <v>52</v>
      </c>
      <c r="P600" t="s">
        <v>203</v>
      </c>
      <c r="T600" t="s">
        <v>64</v>
      </c>
      <c r="Z600" s="3"/>
      <c r="AF600" t="s">
        <v>63</v>
      </c>
      <c r="AH600">
        <v>0</v>
      </c>
      <c r="AI600" s="2">
        <v>45657</v>
      </c>
      <c r="AJ600" t="s">
        <v>64</v>
      </c>
      <c r="AK600" t="s">
        <v>64</v>
      </c>
      <c r="AL600" t="s">
        <v>64</v>
      </c>
      <c r="AN600" s="3"/>
      <c r="AP600" t="s">
        <v>64</v>
      </c>
      <c r="AR600" t="s">
        <v>64</v>
      </c>
      <c r="AS600" t="s">
        <v>66</v>
      </c>
    </row>
    <row r="601" spans="1:45" ht="16" x14ac:dyDescent="0.2">
      <c r="A601">
        <v>3881</v>
      </c>
      <c r="B601">
        <v>3881</v>
      </c>
      <c r="C601" s="2">
        <v>45657</v>
      </c>
      <c r="D601" t="s">
        <v>1934</v>
      </c>
      <c r="E601" t="s">
        <v>204</v>
      </c>
      <c r="F601" s="3">
        <v>668.49</v>
      </c>
      <c r="G601" t="s">
        <v>47</v>
      </c>
      <c r="H601" s="3">
        <v>0</v>
      </c>
      <c r="I601" t="s">
        <v>104</v>
      </c>
      <c r="J601">
        <v>2555</v>
      </c>
      <c r="K601" t="s">
        <v>49</v>
      </c>
      <c r="L601" t="s">
        <v>50</v>
      </c>
      <c r="M601" t="s">
        <v>51</v>
      </c>
      <c r="N601">
        <v>1730</v>
      </c>
      <c r="O601" t="s">
        <v>52</v>
      </c>
      <c r="P601" t="s">
        <v>203</v>
      </c>
      <c r="T601" t="s">
        <v>64</v>
      </c>
      <c r="Z601" s="3"/>
      <c r="AF601" t="s">
        <v>63</v>
      </c>
      <c r="AH601">
        <v>0</v>
      </c>
      <c r="AI601" s="2">
        <v>45657</v>
      </c>
      <c r="AJ601" t="s">
        <v>64</v>
      </c>
      <c r="AK601" t="s">
        <v>64</v>
      </c>
      <c r="AL601" t="s">
        <v>64</v>
      </c>
      <c r="AN601" s="3"/>
      <c r="AP601" t="s">
        <v>64</v>
      </c>
      <c r="AR601" t="s">
        <v>64</v>
      </c>
      <c r="AS601" t="s">
        <v>66</v>
      </c>
    </row>
    <row r="602" spans="1:45" ht="16" x14ac:dyDescent="0.2">
      <c r="A602">
        <v>3882</v>
      </c>
      <c r="B602">
        <v>3882</v>
      </c>
      <c r="C602" s="2">
        <v>45657</v>
      </c>
      <c r="D602" t="s">
        <v>1935</v>
      </c>
      <c r="E602" t="s">
        <v>206</v>
      </c>
      <c r="F602" s="3">
        <v>2382.81</v>
      </c>
      <c r="G602" t="s">
        <v>47</v>
      </c>
      <c r="H602" s="3">
        <v>0</v>
      </c>
      <c r="I602" t="s">
        <v>104</v>
      </c>
      <c r="J602">
        <v>2551</v>
      </c>
      <c r="K602" t="s">
        <v>49</v>
      </c>
      <c r="L602" t="s">
        <v>50</v>
      </c>
      <c r="M602" t="s">
        <v>51</v>
      </c>
      <c r="N602">
        <v>1730</v>
      </c>
      <c r="O602" t="s">
        <v>52</v>
      </c>
      <c r="P602" t="s">
        <v>203</v>
      </c>
      <c r="T602" t="s">
        <v>64</v>
      </c>
      <c r="Z602" s="3"/>
      <c r="AF602" t="s">
        <v>63</v>
      </c>
      <c r="AH602">
        <v>0</v>
      </c>
      <c r="AI602" s="2">
        <v>45657</v>
      </c>
      <c r="AJ602" t="s">
        <v>64</v>
      </c>
      <c r="AK602" t="s">
        <v>64</v>
      </c>
      <c r="AL602" t="s">
        <v>64</v>
      </c>
      <c r="AN602" s="3"/>
      <c r="AP602" t="s">
        <v>64</v>
      </c>
      <c r="AR602" t="s">
        <v>64</v>
      </c>
      <c r="AS602" t="s">
        <v>66</v>
      </c>
    </row>
    <row r="603" spans="1:45" ht="16" x14ac:dyDescent="0.2">
      <c r="A603">
        <v>3883</v>
      </c>
      <c r="B603">
        <v>3883</v>
      </c>
      <c r="C603" s="2">
        <v>45657</v>
      </c>
      <c r="D603" t="s">
        <v>1935</v>
      </c>
      <c r="E603" t="s">
        <v>204</v>
      </c>
      <c r="F603" s="3">
        <v>561.4</v>
      </c>
      <c r="G603" t="s">
        <v>47</v>
      </c>
      <c r="H603" s="3">
        <v>0</v>
      </c>
      <c r="I603" t="s">
        <v>104</v>
      </c>
      <c r="J603">
        <v>2555</v>
      </c>
      <c r="K603" t="s">
        <v>49</v>
      </c>
      <c r="L603" t="s">
        <v>50</v>
      </c>
      <c r="M603" t="s">
        <v>51</v>
      </c>
      <c r="N603">
        <v>1730</v>
      </c>
      <c r="O603" t="s">
        <v>52</v>
      </c>
      <c r="P603" t="s">
        <v>203</v>
      </c>
      <c r="T603" t="s">
        <v>64</v>
      </c>
      <c r="Z603" s="3"/>
      <c r="AF603" t="s">
        <v>63</v>
      </c>
      <c r="AH603">
        <v>0</v>
      </c>
      <c r="AI603" s="2">
        <v>45657</v>
      </c>
      <c r="AJ603" t="s">
        <v>64</v>
      </c>
      <c r="AK603" t="s">
        <v>64</v>
      </c>
      <c r="AL603" t="s">
        <v>64</v>
      </c>
      <c r="AN603" s="3"/>
      <c r="AP603" t="s">
        <v>64</v>
      </c>
      <c r="AR603" t="s">
        <v>64</v>
      </c>
      <c r="AS603" t="s">
        <v>66</v>
      </c>
    </row>
    <row r="604" spans="1:45" ht="16" x14ac:dyDescent="0.2">
      <c r="A604">
        <v>3885</v>
      </c>
      <c r="B604">
        <v>3885</v>
      </c>
      <c r="C604" s="2">
        <v>45657</v>
      </c>
      <c r="D604" t="s">
        <v>3282</v>
      </c>
      <c r="E604" t="s">
        <v>206</v>
      </c>
      <c r="F604" s="3">
        <v>2952.6</v>
      </c>
      <c r="G604" t="s">
        <v>47</v>
      </c>
      <c r="H604" s="3">
        <v>0</v>
      </c>
      <c r="I604" t="s">
        <v>104</v>
      </c>
      <c r="J604">
        <v>2551</v>
      </c>
      <c r="K604" t="s">
        <v>49</v>
      </c>
      <c r="L604" t="s">
        <v>50</v>
      </c>
      <c r="M604" t="s">
        <v>51</v>
      </c>
      <c r="N604">
        <v>1730</v>
      </c>
      <c r="O604" t="s">
        <v>52</v>
      </c>
      <c r="P604" t="s">
        <v>203</v>
      </c>
      <c r="T604" t="s">
        <v>64</v>
      </c>
      <c r="Z604" s="3"/>
      <c r="AF604" t="s">
        <v>63</v>
      </c>
      <c r="AH604">
        <v>0</v>
      </c>
      <c r="AI604" s="2">
        <v>45657</v>
      </c>
      <c r="AJ604" t="s">
        <v>64</v>
      </c>
      <c r="AK604" t="s">
        <v>64</v>
      </c>
      <c r="AL604" t="s">
        <v>64</v>
      </c>
      <c r="AN604" s="3"/>
      <c r="AP604" t="s">
        <v>64</v>
      </c>
      <c r="AR604" t="s">
        <v>64</v>
      </c>
      <c r="AS604" t="s">
        <v>66</v>
      </c>
    </row>
    <row r="605" spans="1:45" ht="16" x14ac:dyDescent="0.2">
      <c r="A605">
        <v>3886</v>
      </c>
      <c r="B605">
        <v>3886</v>
      </c>
      <c r="C605" s="2">
        <v>45657</v>
      </c>
      <c r="D605" t="s">
        <v>3282</v>
      </c>
      <c r="E605" t="s">
        <v>204</v>
      </c>
      <c r="F605" s="3">
        <v>634.65</v>
      </c>
      <c r="G605" t="s">
        <v>47</v>
      </c>
      <c r="H605" s="3">
        <v>0</v>
      </c>
      <c r="I605" t="s">
        <v>104</v>
      </c>
      <c r="J605">
        <v>2555</v>
      </c>
      <c r="K605" t="s">
        <v>49</v>
      </c>
      <c r="L605" t="s">
        <v>50</v>
      </c>
      <c r="M605" t="s">
        <v>51</v>
      </c>
      <c r="N605">
        <v>1730</v>
      </c>
      <c r="O605" t="s">
        <v>52</v>
      </c>
      <c r="P605" t="s">
        <v>203</v>
      </c>
      <c r="T605" t="s">
        <v>64</v>
      </c>
      <c r="Z605" s="3"/>
      <c r="AF605" t="s">
        <v>63</v>
      </c>
      <c r="AH605">
        <v>0</v>
      </c>
      <c r="AI605" s="2">
        <v>45657</v>
      </c>
      <c r="AJ605" t="s">
        <v>64</v>
      </c>
      <c r="AK605" t="s">
        <v>64</v>
      </c>
      <c r="AL605" t="s">
        <v>64</v>
      </c>
      <c r="AN605" s="3"/>
      <c r="AP605" t="s">
        <v>64</v>
      </c>
      <c r="AR605" t="s">
        <v>64</v>
      </c>
      <c r="AS605" t="s">
        <v>66</v>
      </c>
    </row>
    <row r="606" spans="1:45" ht="16" x14ac:dyDescent="0.2">
      <c r="A606">
        <v>3889</v>
      </c>
      <c r="B606">
        <v>3889</v>
      </c>
      <c r="C606" s="2">
        <v>45657</v>
      </c>
      <c r="D606" t="s">
        <v>4831</v>
      </c>
      <c r="E606" t="s">
        <v>206</v>
      </c>
      <c r="F606" s="3">
        <v>858.25</v>
      </c>
      <c r="G606" t="s">
        <v>47</v>
      </c>
      <c r="H606" s="3">
        <v>0</v>
      </c>
      <c r="I606" t="s">
        <v>104</v>
      </c>
      <c r="J606">
        <v>2551</v>
      </c>
      <c r="K606" t="s">
        <v>49</v>
      </c>
      <c r="L606" t="s">
        <v>50</v>
      </c>
      <c r="M606" t="s">
        <v>51</v>
      </c>
      <c r="N606">
        <v>1730</v>
      </c>
      <c r="O606" t="s">
        <v>52</v>
      </c>
      <c r="P606" t="s">
        <v>203</v>
      </c>
      <c r="T606" t="s">
        <v>64</v>
      </c>
      <c r="Z606" s="3"/>
      <c r="AF606" t="s">
        <v>63</v>
      </c>
      <c r="AH606">
        <v>0</v>
      </c>
      <c r="AI606" s="2">
        <v>45657</v>
      </c>
      <c r="AJ606" t="s">
        <v>64</v>
      </c>
      <c r="AK606" t="s">
        <v>64</v>
      </c>
      <c r="AL606" t="s">
        <v>64</v>
      </c>
      <c r="AN606" s="3"/>
      <c r="AP606" t="s">
        <v>64</v>
      </c>
      <c r="AR606" t="s">
        <v>64</v>
      </c>
      <c r="AS606" t="s">
        <v>66</v>
      </c>
    </row>
    <row r="607" spans="1:45" ht="16" x14ac:dyDescent="0.2">
      <c r="A607">
        <v>3890</v>
      </c>
      <c r="B607">
        <v>3890</v>
      </c>
      <c r="C607" s="2">
        <v>45657</v>
      </c>
      <c r="D607" t="s">
        <v>1936</v>
      </c>
      <c r="E607" t="s">
        <v>2634</v>
      </c>
      <c r="F607" s="3">
        <v>76.77</v>
      </c>
      <c r="G607" t="s">
        <v>47</v>
      </c>
      <c r="H607" s="3">
        <v>0</v>
      </c>
      <c r="I607" t="s">
        <v>104</v>
      </c>
      <c r="J607">
        <v>1730</v>
      </c>
      <c r="K607" t="s">
        <v>52</v>
      </c>
      <c r="L607" t="s">
        <v>203</v>
      </c>
      <c r="N607">
        <v>2551</v>
      </c>
      <c r="O607" t="s">
        <v>49</v>
      </c>
      <c r="P607" t="s">
        <v>50</v>
      </c>
      <c r="Q607" t="s">
        <v>51</v>
      </c>
      <c r="T607" t="s">
        <v>64</v>
      </c>
      <c r="Z607" s="3"/>
      <c r="AF607" t="s">
        <v>63</v>
      </c>
      <c r="AH607">
        <v>0</v>
      </c>
      <c r="AI607" s="2">
        <v>45657</v>
      </c>
      <c r="AJ607" t="s">
        <v>64</v>
      </c>
      <c r="AK607" t="s">
        <v>64</v>
      </c>
      <c r="AL607" t="s">
        <v>64</v>
      </c>
      <c r="AN607" s="3"/>
      <c r="AP607" t="s">
        <v>64</v>
      </c>
      <c r="AR607" t="s">
        <v>64</v>
      </c>
      <c r="AS607" t="s">
        <v>66</v>
      </c>
    </row>
    <row r="608" spans="1:45" ht="16" x14ac:dyDescent="0.2">
      <c r="A608">
        <v>4194</v>
      </c>
      <c r="B608">
        <v>4194</v>
      </c>
      <c r="C608" s="2">
        <v>45657</v>
      </c>
      <c r="D608" t="s">
        <v>1934</v>
      </c>
      <c r="E608" t="s">
        <v>2634</v>
      </c>
      <c r="F608" s="3">
        <v>2115.86</v>
      </c>
      <c r="G608" t="s">
        <v>47</v>
      </c>
      <c r="H608" s="3">
        <v>0</v>
      </c>
      <c r="I608" t="s">
        <v>104</v>
      </c>
      <c r="J608">
        <v>1730</v>
      </c>
      <c r="K608" t="s">
        <v>52</v>
      </c>
      <c r="L608" t="s">
        <v>203</v>
      </c>
      <c r="N608">
        <v>2551</v>
      </c>
      <c r="O608" t="s">
        <v>49</v>
      </c>
      <c r="P608" t="s">
        <v>50</v>
      </c>
      <c r="Q608" t="s">
        <v>51</v>
      </c>
      <c r="T608" t="s">
        <v>64</v>
      </c>
      <c r="Z608" s="3"/>
      <c r="AF608" t="s">
        <v>63</v>
      </c>
      <c r="AH608">
        <v>0</v>
      </c>
      <c r="AI608" s="2">
        <v>45657</v>
      </c>
      <c r="AJ608" t="s">
        <v>64</v>
      </c>
      <c r="AK608" t="s">
        <v>64</v>
      </c>
      <c r="AL608" t="s">
        <v>64</v>
      </c>
      <c r="AN608" s="3"/>
      <c r="AP608" t="s">
        <v>64</v>
      </c>
      <c r="AR608" t="s">
        <v>64</v>
      </c>
      <c r="AS608" t="s">
        <v>66</v>
      </c>
    </row>
    <row r="609" spans="1:45" ht="16" x14ac:dyDescent="0.2">
      <c r="A609">
        <v>4195</v>
      </c>
      <c r="B609">
        <v>4195</v>
      </c>
      <c r="C609" s="2">
        <v>45657</v>
      </c>
      <c r="D609" t="s">
        <v>1935</v>
      </c>
      <c r="E609" t="s">
        <v>2634</v>
      </c>
      <c r="F609" s="3">
        <v>406.5</v>
      </c>
      <c r="G609" t="s">
        <v>47</v>
      </c>
      <c r="H609" s="3">
        <v>0</v>
      </c>
      <c r="I609" t="s">
        <v>104</v>
      </c>
      <c r="J609">
        <v>1730</v>
      </c>
      <c r="K609" t="s">
        <v>52</v>
      </c>
      <c r="L609" t="s">
        <v>203</v>
      </c>
      <c r="N609">
        <v>2551</v>
      </c>
      <c r="O609" t="s">
        <v>49</v>
      </c>
      <c r="P609" t="s">
        <v>50</v>
      </c>
      <c r="Q609" t="s">
        <v>51</v>
      </c>
      <c r="T609" t="s">
        <v>64</v>
      </c>
      <c r="Z609" s="3"/>
      <c r="AF609" t="s">
        <v>63</v>
      </c>
      <c r="AH609">
        <v>0</v>
      </c>
      <c r="AI609" s="2">
        <v>45657</v>
      </c>
      <c r="AJ609" t="s">
        <v>64</v>
      </c>
      <c r="AK609" t="s">
        <v>64</v>
      </c>
      <c r="AL609" t="s">
        <v>64</v>
      </c>
      <c r="AN609" s="3"/>
      <c r="AP609" t="s">
        <v>64</v>
      </c>
      <c r="AR609" t="s">
        <v>64</v>
      </c>
      <c r="AS609" t="s">
        <v>66</v>
      </c>
    </row>
    <row r="610" spans="1:45" ht="16" x14ac:dyDescent="0.2">
      <c r="A610">
        <v>4206</v>
      </c>
      <c r="B610">
        <v>4206</v>
      </c>
      <c r="C610" s="2">
        <v>45657</v>
      </c>
      <c r="D610" t="s">
        <v>4831</v>
      </c>
      <c r="E610" t="s">
        <v>204</v>
      </c>
      <c r="F610" s="3">
        <v>196.55</v>
      </c>
      <c r="G610" t="s">
        <v>47</v>
      </c>
      <c r="H610" s="3">
        <v>0</v>
      </c>
      <c r="I610" t="s">
        <v>104</v>
      </c>
      <c r="J610">
        <v>2555</v>
      </c>
      <c r="K610" t="s">
        <v>49</v>
      </c>
      <c r="L610" t="s">
        <v>50</v>
      </c>
      <c r="M610" t="s">
        <v>51</v>
      </c>
      <c r="N610">
        <v>1730</v>
      </c>
      <c r="O610" t="s">
        <v>52</v>
      </c>
      <c r="P610" t="s">
        <v>203</v>
      </c>
      <c r="T610" t="s">
        <v>64</v>
      </c>
      <c r="Z610" s="3"/>
      <c r="AF610" t="s">
        <v>63</v>
      </c>
      <c r="AH610">
        <v>0</v>
      </c>
      <c r="AI610" s="2">
        <v>45657</v>
      </c>
      <c r="AJ610" t="s">
        <v>64</v>
      </c>
      <c r="AK610" t="s">
        <v>64</v>
      </c>
      <c r="AL610" t="s">
        <v>64</v>
      </c>
      <c r="AN610" s="3"/>
      <c r="AP610" t="s">
        <v>64</v>
      </c>
      <c r="AR610" t="s">
        <v>64</v>
      </c>
      <c r="AS610" t="s">
        <v>66</v>
      </c>
    </row>
    <row r="611" spans="1:45" ht="16" x14ac:dyDescent="0.2">
      <c r="A611">
        <v>3836</v>
      </c>
      <c r="B611">
        <v>3836</v>
      </c>
      <c r="C611" s="2">
        <v>45660.041666666657</v>
      </c>
      <c r="D611" t="s">
        <v>1748</v>
      </c>
      <c r="E611" t="s">
        <v>3659</v>
      </c>
      <c r="F611" s="3">
        <v>46.41</v>
      </c>
      <c r="G611" t="s">
        <v>47</v>
      </c>
      <c r="H611" s="3">
        <v>0</v>
      </c>
      <c r="I611" t="s">
        <v>48</v>
      </c>
      <c r="J611">
        <v>2663</v>
      </c>
      <c r="K611" t="s">
        <v>49</v>
      </c>
      <c r="L611" t="s">
        <v>50</v>
      </c>
      <c r="M611" t="s">
        <v>51</v>
      </c>
      <c r="N611">
        <v>940</v>
      </c>
      <c r="O611" t="s">
        <v>52</v>
      </c>
      <c r="P611" t="s">
        <v>53</v>
      </c>
      <c r="T611" t="s">
        <v>2516</v>
      </c>
      <c r="U611" t="s">
        <v>4833</v>
      </c>
      <c r="V611" t="s">
        <v>3104</v>
      </c>
      <c r="W611" t="s">
        <v>56</v>
      </c>
      <c r="X611" t="s">
        <v>4834</v>
      </c>
      <c r="Y611" t="s">
        <v>2375</v>
      </c>
      <c r="Z611" s="3">
        <v>19</v>
      </c>
      <c r="AA611" t="s">
        <v>2519</v>
      </c>
      <c r="AB611" t="s">
        <v>4835</v>
      </c>
      <c r="AC611" t="s">
        <v>61</v>
      </c>
      <c r="AD611" t="s">
        <v>61</v>
      </c>
      <c r="AE611" t="s">
        <v>4836</v>
      </c>
      <c r="AF611" t="s">
        <v>63</v>
      </c>
      <c r="AH611">
        <v>0</v>
      </c>
      <c r="AI611" s="2">
        <v>45660</v>
      </c>
      <c r="AJ611" t="s">
        <v>64</v>
      </c>
      <c r="AK611" t="s">
        <v>64</v>
      </c>
      <c r="AL611" t="s">
        <v>4837</v>
      </c>
      <c r="AM611" t="s">
        <v>4833</v>
      </c>
      <c r="AN611" s="3">
        <v>46.41</v>
      </c>
      <c r="AO611" t="s">
        <v>4835</v>
      </c>
      <c r="AP611" t="s">
        <v>64</v>
      </c>
      <c r="AQ611" t="s">
        <v>4836</v>
      </c>
      <c r="AR611">
        <v>1448</v>
      </c>
      <c r="AS611" t="s">
        <v>66</v>
      </c>
    </row>
    <row r="612" spans="1:45" ht="16" x14ac:dyDescent="0.2">
      <c r="A612">
        <v>3837</v>
      </c>
      <c r="B612">
        <v>3837</v>
      </c>
      <c r="C612" s="2">
        <v>45664.041666666657</v>
      </c>
      <c r="D612" t="s">
        <v>1748</v>
      </c>
      <c r="E612" t="s">
        <v>2507</v>
      </c>
      <c r="F612" s="3">
        <v>20.23</v>
      </c>
      <c r="G612" t="s">
        <v>47</v>
      </c>
      <c r="H612" s="3">
        <v>0</v>
      </c>
      <c r="I612" t="s">
        <v>48</v>
      </c>
      <c r="J612">
        <v>2702</v>
      </c>
      <c r="K612" t="s">
        <v>49</v>
      </c>
      <c r="L612" t="s">
        <v>50</v>
      </c>
      <c r="M612" t="s">
        <v>51</v>
      </c>
      <c r="N612">
        <v>940</v>
      </c>
      <c r="O612" t="s">
        <v>52</v>
      </c>
      <c r="P612" t="s">
        <v>53</v>
      </c>
      <c r="T612" t="s">
        <v>2826</v>
      </c>
      <c r="U612" t="s">
        <v>4838</v>
      </c>
      <c r="V612" t="s">
        <v>3107</v>
      </c>
      <c r="W612" t="s">
        <v>56</v>
      </c>
      <c r="X612" t="s">
        <v>4839</v>
      </c>
      <c r="Y612" t="s">
        <v>2726</v>
      </c>
      <c r="Z612" s="3">
        <v>19</v>
      </c>
      <c r="AA612" t="s">
        <v>2829</v>
      </c>
      <c r="AB612" t="s">
        <v>4840</v>
      </c>
      <c r="AC612" t="s">
        <v>61</v>
      </c>
      <c r="AD612" t="s">
        <v>61</v>
      </c>
      <c r="AE612" t="s">
        <v>4841</v>
      </c>
      <c r="AF612" t="s">
        <v>63</v>
      </c>
      <c r="AH612">
        <v>0</v>
      </c>
      <c r="AI612" s="2">
        <v>45664</v>
      </c>
      <c r="AJ612" t="s">
        <v>64</v>
      </c>
      <c r="AK612" t="s">
        <v>64</v>
      </c>
      <c r="AL612" t="s">
        <v>4842</v>
      </c>
      <c r="AM612" t="s">
        <v>4838</v>
      </c>
      <c r="AN612" s="3">
        <v>20.23</v>
      </c>
      <c r="AO612" t="s">
        <v>4840</v>
      </c>
      <c r="AP612" t="s">
        <v>64</v>
      </c>
      <c r="AQ612" t="s">
        <v>4841</v>
      </c>
      <c r="AR612">
        <v>1450</v>
      </c>
      <c r="AS612" t="s">
        <v>66</v>
      </c>
    </row>
    <row r="613" spans="1:45" ht="16" x14ac:dyDescent="0.2">
      <c r="A613">
        <v>3843</v>
      </c>
      <c r="B613">
        <v>3843</v>
      </c>
      <c r="C613" s="2">
        <v>45664.041666666657</v>
      </c>
      <c r="D613" t="s">
        <v>1814</v>
      </c>
      <c r="E613" t="s">
        <v>4843</v>
      </c>
      <c r="F613" s="3">
        <v>652.62</v>
      </c>
      <c r="G613" t="s">
        <v>47</v>
      </c>
      <c r="H613" s="3">
        <v>0</v>
      </c>
      <c r="I613" t="s">
        <v>48</v>
      </c>
      <c r="J613">
        <v>2510</v>
      </c>
      <c r="K613" t="s">
        <v>49</v>
      </c>
      <c r="L613" t="s">
        <v>50</v>
      </c>
      <c r="M613" t="s">
        <v>51</v>
      </c>
      <c r="N613">
        <v>940</v>
      </c>
      <c r="O613" t="s">
        <v>52</v>
      </c>
      <c r="P613" t="s">
        <v>53</v>
      </c>
      <c r="T613" t="s">
        <v>4844</v>
      </c>
      <c r="U613" t="s">
        <v>4845</v>
      </c>
      <c r="V613" t="s">
        <v>3109</v>
      </c>
      <c r="W613" t="s">
        <v>56</v>
      </c>
      <c r="X613" t="s">
        <v>4846</v>
      </c>
      <c r="Y613" t="s">
        <v>3455</v>
      </c>
      <c r="Z613" s="3">
        <v>0</v>
      </c>
      <c r="AA613" t="s">
        <v>4847</v>
      </c>
      <c r="AB613" t="s">
        <v>4848</v>
      </c>
      <c r="AC613" t="s">
        <v>61</v>
      </c>
      <c r="AD613" t="s">
        <v>61</v>
      </c>
      <c r="AE613" t="s">
        <v>4849</v>
      </c>
      <c r="AF613" t="s">
        <v>63</v>
      </c>
      <c r="AH613">
        <v>0</v>
      </c>
      <c r="AI613" s="2">
        <v>45664</v>
      </c>
      <c r="AJ613" t="s">
        <v>64</v>
      </c>
      <c r="AK613" t="s">
        <v>64</v>
      </c>
      <c r="AL613" t="s">
        <v>4850</v>
      </c>
      <c r="AM613" t="s">
        <v>4845</v>
      </c>
      <c r="AN613" s="3">
        <v>652.62</v>
      </c>
      <c r="AO613" t="s">
        <v>4848</v>
      </c>
      <c r="AP613" t="s">
        <v>64</v>
      </c>
      <c r="AQ613" t="s">
        <v>4849</v>
      </c>
      <c r="AR613">
        <v>1449</v>
      </c>
      <c r="AS613" t="s">
        <v>66</v>
      </c>
    </row>
    <row r="614" spans="1:45" ht="16" x14ac:dyDescent="0.2">
      <c r="A614">
        <v>3844</v>
      </c>
      <c r="B614">
        <v>3844</v>
      </c>
      <c r="C614" s="2">
        <v>45664.041666666657</v>
      </c>
      <c r="D614" t="s">
        <v>1748</v>
      </c>
      <c r="E614" t="s">
        <v>4049</v>
      </c>
      <c r="F614" s="3">
        <v>10</v>
      </c>
      <c r="G614" t="s">
        <v>47</v>
      </c>
      <c r="H614" s="3">
        <v>0</v>
      </c>
      <c r="I614" t="s">
        <v>48</v>
      </c>
      <c r="J614">
        <v>2705</v>
      </c>
      <c r="K614" t="s">
        <v>49</v>
      </c>
      <c r="L614" t="s">
        <v>50</v>
      </c>
      <c r="M614" t="s">
        <v>51</v>
      </c>
      <c r="N614">
        <v>940</v>
      </c>
      <c r="O614" t="s">
        <v>52</v>
      </c>
      <c r="P614" t="s">
        <v>53</v>
      </c>
      <c r="T614" t="s">
        <v>4844</v>
      </c>
      <c r="U614" t="s">
        <v>4845</v>
      </c>
      <c r="V614" t="s">
        <v>3109</v>
      </c>
      <c r="W614" t="s">
        <v>56</v>
      </c>
      <c r="X614" t="s">
        <v>4846</v>
      </c>
      <c r="Y614" t="s">
        <v>3455</v>
      </c>
      <c r="Z614" s="3">
        <v>0</v>
      </c>
      <c r="AA614" t="s">
        <v>4847</v>
      </c>
      <c r="AB614" t="s">
        <v>4848</v>
      </c>
      <c r="AC614" t="s">
        <v>61</v>
      </c>
      <c r="AD614" t="s">
        <v>61</v>
      </c>
      <c r="AE614" t="s">
        <v>4849</v>
      </c>
      <c r="AF614" t="s">
        <v>63</v>
      </c>
      <c r="AH614">
        <v>0</v>
      </c>
      <c r="AI614" s="2">
        <v>45664</v>
      </c>
      <c r="AJ614" t="s">
        <v>64</v>
      </c>
      <c r="AK614" t="s">
        <v>64</v>
      </c>
      <c r="AL614" t="s">
        <v>4850</v>
      </c>
      <c r="AM614" t="s">
        <v>4845</v>
      </c>
      <c r="AN614" s="3">
        <v>652.62</v>
      </c>
      <c r="AO614" t="s">
        <v>4848</v>
      </c>
      <c r="AP614" t="s">
        <v>64</v>
      </c>
      <c r="AQ614" t="s">
        <v>4849</v>
      </c>
      <c r="AR614">
        <v>1449</v>
      </c>
      <c r="AS614" t="s">
        <v>66</v>
      </c>
    </row>
    <row r="615" spans="1:45" ht="16" x14ac:dyDescent="0.2">
      <c r="A615">
        <v>3838</v>
      </c>
      <c r="B615">
        <v>3838</v>
      </c>
      <c r="C615" s="2">
        <v>45670.041666666657</v>
      </c>
      <c r="D615" t="s">
        <v>1748</v>
      </c>
      <c r="E615" t="s">
        <v>2165</v>
      </c>
      <c r="F615" s="3">
        <v>52.9</v>
      </c>
      <c r="G615" t="s">
        <v>47</v>
      </c>
      <c r="H615" s="3">
        <v>0</v>
      </c>
      <c r="I615" t="s">
        <v>48</v>
      </c>
      <c r="J615">
        <v>2900</v>
      </c>
      <c r="K615" t="s">
        <v>49</v>
      </c>
      <c r="L615" t="s">
        <v>50</v>
      </c>
      <c r="M615" t="s">
        <v>51</v>
      </c>
      <c r="N615">
        <v>940</v>
      </c>
      <c r="O615" t="s">
        <v>52</v>
      </c>
      <c r="P615" t="s">
        <v>53</v>
      </c>
      <c r="T615" t="s">
        <v>2313</v>
      </c>
      <c r="U615" t="s">
        <v>4851</v>
      </c>
      <c r="V615" t="s">
        <v>3117</v>
      </c>
      <c r="W615" t="s">
        <v>56</v>
      </c>
      <c r="X615" t="s">
        <v>4852</v>
      </c>
      <c r="Y615" t="s">
        <v>3976</v>
      </c>
      <c r="Z615" s="3">
        <v>19</v>
      </c>
      <c r="AA615" t="s">
        <v>2316</v>
      </c>
      <c r="AB615" t="s">
        <v>4853</v>
      </c>
      <c r="AC615" t="s">
        <v>61</v>
      </c>
      <c r="AD615" t="s">
        <v>61</v>
      </c>
      <c r="AE615" t="s">
        <v>4854</v>
      </c>
      <c r="AF615" t="s">
        <v>63</v>
      </c>
      <c r="AH615">
        <v>0</v>
      </c>
      <c r="AI615" s="2">
        <v>45670</v>
      </c>
      <c r="AJ615" t="s">
        <v>64</v>
      </c>
      <c r="AK615" t="s">
        <v>64</v>
      </c>
      <c r="AL615" t="s">
        <v>4855</v>
      </c>
      <c r="AM615" t="s">
        <v>4851</v>
      </c>
      <c r="AN615" s="3">
        <v>52.9</v>
      </c>
      <c r="AO615" t="s">
        <v>4853</v>
      </c>
      <c r="AP615" t="s">
        <v>64</v>
      </c>
      <c r="AQ615" t="s">
        <v>4854</v>
      </c>
      <c r="AR615">
        <v>1451</v>
      </c>
      <c r="AS615" t="s">
        <v>66</v>
      </c>
    </row>
    <row r="616" spans="1:45" ht="16" x14ac:dyDescent="0.2">
      <c r="A616">
        <v>3839</v>
      </c>
      <c r="B616">
        <v>3839</v>
      </c>
      <c r="C616" s="2">
        <v>45672.041666666657</v>
      </c>
      <c r="D616" t="s">
        <v>1748</v>
      </c>
      <c r="E616" t="s">
        <v>188</v>
      </c>
      <c r="F616" s="3">
        <v>60</v>
      </c>
      <c r="G616" t="s">
        <v>47</v>
      </c>
      <c r="H616" s="3">
        <v>0</v>
      </c>
      <c r="I616" t="s">
        <v>48</v>
      </c>
      <c r="J616">
        <v>2753</v>
      </c>
      <c r="K616" t="s">
        <v>49</v>
      </c>
      <c r="L616" t="s">
        <v>50</v>
      </c>
      <c r="M616" t="s">
        <v>51</v>
      </c>
      <c r="N616">
        <v>940</v>
      </c>
      <c r="O616" t="s">
        <v>52</v>
      </c>
      <c r="P616" t="s">
        <v>53</v>
      </c>
      <c r="T616" t="s">
        <v>189</v>
      </c>
      <c r="U616" t="s">
        <v>4859</v>
      </c>
      <c r="Z616" s="3"/>
      <c r="AF616" t="s">
        <v>63</v>
      </c>
      <c r="AH616">
        <v>0</v>
      </c>
      <c r="AI616" s="2">
        <v>45672</v>
      </c>
      <c r="AJ616" t="s">
        <v>64</v>
      </c>
      <c r="AK616" t="s">
        <v>64</v>
      </c>
      <c r="AL616" t="s">
        <v>4860</v>
      </c>
      <c r="AM616" t="s">
        <v>4859</v>
      </c>
      <c r="AN616" s="3"/>
      <c r="AP616" t="s">
        <v>64</v>
      </c>
      <c r="AR616">
        <v>1452</v>
      </c>
      <c r="AS616" t="s">
        <v>66</v>
      </c>
    </row>
    <row r="617" spans="1:45" ht="16" x14ac:dyDescent="0.2">
      <c r="A617">
        <v>3912</v>
      </c>
      <c r="B617">
        <v>3912</v>
      </c>
      <c r="C617" s="2">
        <v>45673.625254629631</v>
      </c>
      <c r="D617" t="s">
        <v>1814</v>
      </c>
      <c r="E617" t="s">
        <v>4864</v>
      </c>
      <c r="F617" s="3">
        <v>322.91000000000003</v>
      </c>
      <c r="G617" t="s">
        <v>47</v>
      </c>
      <c r="H617" s="3">
        <v>0</v>
      </c>
      <c r="I617" t="s">
        <v>48</v>
      </c>
      <c r="J617">
        <v>2710</v>
      </c>
      <c r="K617" t="s">
        <v>49</v>
      </c>
      <c r="L617" t="s">
        <v>50</v>
      </c>
      <c r="M617" t="s">
        <v>51</v>
      </c>
      <c r="N617">
        <v>941</v>
      </c>
      <c r="O617" t="s">
        <v>52</v>
      </c>
      <c r="P617" t="s">
        <v>53</v>
      </c>
      <c r="T617" t="s">
        <v>4865</v>
      </c>
      <c r="U617" t="s">
        <v>4866</v>
      </c>
      <c r="V617" t="s">
        <v>3217</v>
      </c>
      <c r="W617" t="s">
        <v>56</v>
      </c>
      <c r="X617" t="s">
        <v>4867</v>
      </c>
      <c r="Y617" t="s">
        <v>1138</v>
      </c>
      <c r="Z617" s="3">
        <v>0</v>
      </c>
      <c r="AA617" t="s">
        <v>4861</v>
      </c>
      <c r="AB617" t="s">
        <v>4853</v>
      </c>
      <c r="AC617" t="s">
        <v>61</v>
      </c>
      <c r="AD617" t="s">
        <v>61</v>
      </c>
      <c r="AE617" t="s">
        <v>4868</v>
      </c>
      <c r="AF617" t="s">
        <v>63</v>
      </c>
      <c r="AH617">
        <v>0</v>
      </c>
      <c r="AI617" s="2">
        <v>45673</v>
      </c>
      <c r="AJ617" t="s">
        <v>64</v>
      </c>
      <c r="AK617" t="s">
        <v>64</v>
      </c>
      <c r="AL617" t="s">
        <v>4869</v>
      </c>
      <c r="AM617" t="s">
        <v>4866</v>
      </c>
      <c r="AN617" s="3">
        <v>322.91000000000003</v>
      </c>
      <c r="AO617" t="s">
        <v>4853</v>
      </c>
      <c r="AP617" t="s">
        <v>64</v>
      </c>
      <c r="AQ617" t="s">
        <v>4868</v>
      </c>
      <c r="AR617">
        <v>1455</v>
      </c>
      <c r="AS617" t="s">
        <v>66</v>
      </c>
    </row>
    <row r="618" spans="1:45" ht="16" x14ac:dyDescent="0.2">
      <c r="A618">
        <v>3901</v>
      </c>
      <c r="B618">
        <v>3901</v>
      </c>
      <c r="C618" s="2">
        <v>45678</v>
      </c>
      <c r="D618" t="s">
        <v>1761</v>
      </c>
      <c r="E618" t="s">
        <v>4872</v>
      </c>
      <c r="F618" s="3">
        <v>23.6</v>
      </c>
      <c r="G618" t="s">
        <v>47</v>
      </c>
      <c r="H618" s="3">
        <v>0</v>
      </c>
      <c r="I618" t="s">
        <v>48</v>
      </c>
      <c r="J618">
        <v>2720</v>
      </c>
      <c r="K618" t="s">
        <v>49</v>
      </c>
      <c r="L618" t="s">
        <v>50</v>
      </c>
      <c r="M618" t="s">
        <v>51</v>
      </c>
      <c r="N618">
        <v>942</v>
      </c>
      <c r="O618" t="s">
        <v>52</v>
      </c>
      <c r="P618" t="s">
        <v>53</v>
      </c>
      <c r="T618" t="s">
        <v>4873</v>
      </c>
      <c r="U618" t="s">
        <v>4874</v>
      </c>
      <c r="V618" t="s">
        <v>3156</v>
      </c>
      <c r="W618" t="s">
        <v>56</v>
      </c>
      <c r="X618" t="s">
        <v>3703</v>
      </c>
      <c r="Y618" t="s">
        <v>2036</v>
      </c>
      <c r="Z618" s="3">
        <v>19</v>
      </c>
      <c r="AA618" t="s">
        <v>4875</v>
      </c>
      <c r="AB618" t="s">
        <v>4876</v>
      </c>
      <c r="AC618" t="s">
        <v>61</v>
      </c>
      <c r="AD618" t="s">
        <v>61</v>
      </c>
      <c r="AE618" t="s">
        <v>4877</v>
      </c>
      <c r="AF618" t="s">
        <v>63</v>
      </c>
      <c r="AH618">
        <v>0</v>
      </c>
      <c r="AI618" s="2">
        <v>45678</v>
      </c>
      <c r="AJ618" t="s">
        <v>64</v>
      </c>
      <c r="AK618" t="s">
        <v>64</v>
      </c>
      <c r="AL618" t="s">
        <v>4878</v>
      </c>
      <c r="AM618" t="s">
        <v>4874</v>
      </c>
      <c r="AN618" s="3">
        <v>23.6</v>
      </c>
      <c r="AO618" t="s">
        <v>4876</v>
      </c>
      <c r="AP618" t="s">
        <v>64</v>
      </c>
      <c r="AQ618" t="s">
        <v>4877</v>
      </c>
      <c r="AR618">
        <v>1472</v>
      </c>
      <c r="AS618" t="s">
        <v>66</v>
      </c>
    </row>
    <row r="619" spans="1:45" ht="16" x14ac:dyDescent="0.2">
      <c r="A619">
        <v>3849</v>
      </c>
      <c r="B619">
        <v>3849</v>
      </c>
      <c r="C619" s="2">
        <v>45679.041666666657</v>
      </c>
      <c r="D619" t="s">
        <v>1814</v>
      </c>
      <c r="E619" t="s">
        <v>4510</v>
      </c>
      <c r="F619" s="3">
        <v>23.3</v>
      </c>
      <c r="G619" t="s">
        <v>47</v>
      </c>
      <c r="H619" s="3">
        <v>0</v>
      </c>
      <c r="I619" t="s">
        <v>48</v>
      </c>
      <c r="J619">
        <v>2710</v>
      </c>
      <c r="K619" t="s">
        <v>49</v>
      </c>
      <c r="L619" t="s">
        <v>50</v>
      </c>
      <c r="M619" t="s">
        <v>51</v>
      </c>
      <c r="N619">
        <v>940</v>
      </c>
      <c r="O619" t="s">
        <v>52</v>
      </c>
      <c r="P619" t="s">
        <v>53</v>
      </c>
      <c r="T619" t="s">
        <v>4885</v>
      </c>
      <c r="U619" t="s">
        <v>4886</v>
      </c>
      <c r="V619" t="s">
        <v>3124</v>
      </c>
      <c r="W619" t="s">
        <v>56</v>
      </c>
      <c r="X619" t="s">
        <v>4887</v>
      </c>
      <c r="Y619" t="s">
        <v>2061</v>
      </c>
      <c r="Z619" s="3">
        <v>19</v>
      </c>
      <c r="AA619" t="s">
        <v>4888</v>
      </c>
      <c r="AB619" t="s">
        <v>4889</v>
      </c>
      <c r="AC619" t="s">
        <v>61</v>
      </c>
      <c r="AD619" t="s">
        <v>61</v>
      </c>
      <c r="AE619" t="s">
        <v>4890</v>
      </c>
      <c r="AF619" t="s">
        <v>63</v>
      </c>
      <c r="AH619">
        <v>0</v>
      </c>
      <c r="AI619" s="2">
        <v>45679</v>
      </c>
      <c r="AJ619" t="s">
        <v>64</v>
      </c>
      <c r="AK619" t="s">
        <v>64</v>
      </c>
      <c r="AL619" t="s">
        <v>4891</v>
      </c>
      <c r="AM619" t="s">
        <v>4886</v>
      </c>
      <c r="AN619" s="3">
        <v>23.3</v>
      </c>
      <c r="AO619" t="s">
        <v>4889</v>
      </c>
      <c r="AP619" t="s">
        <v>64</v>
      </c>
      <c r="AQ619" t="s">
        <v>4890</v>
      </c>
      <c r="AR619">
        <v>1458</v>
      </c>
      <c r="AS619" t="s">
        <v>66</v>
      </c>
    </row>
    <row r="620" spans="1:45" ht="16" x14ac:dyDescent="0.2">
      <c r="A620">
        <v>3907</v>
      </c>
      <c r="B620">
        <v>3907</v>
      </c>
      <c r="C620" s="2">
        <v>45680</v>
      </c>
      <c r="D620" t="s">
        <v>1761</v>
      </c>
      <c r="E620" t="s">
        <v>4340</v>
      </c>
      <c r="F620" s="3">
        <v>5.07</v>
      </c>
      <c r="G620" t="s">
        <v>47</v>
      </c>
      <c r="H620" s="3">
        <v>0</v>
      </c>
      <c r="I620" t="s">
        <v>48</v>
      </c>
      <c r="J620">
        <v>2720</v>
      </c>
      <c r="K620" t="s">
        <v>49</v>
      </c>
      <c r="L620" t="s">
        <v>50</v>
      </c>
      <c r="M620" t="s">
        <v>51</v>
      </c>
      <c r="N620">
        <v>942</v>
      </c>
      <c r="O620" t="s">
        <v>52</v>
      </c>
      <c r="P620" t="s">
        <v>53</v>
      </c>
      <c r="T620" t="s">
        <v>4892</v>
      </c>
      <c r="U620" t="s">
        <v>4893</v>
      </c>
      <c r="V620" t="s">
        <v>3167</v>
      </c>
      <c r="W620" t="s">
        <v>56</v>
      </c>
      <c r="X620" t="s">
        <v>4894</v>
      </c>
      <c r="Y620" t="s">
        <v>953</v>
      </c>
      <c r="Z620" s="3">
        <v>19</v>
      </c>
      <c r="AA620" t="s">
        <v>4895</v>
      </c>
      <c r="AB620" t="s">
        <v>4889</v>
      </c>
      <c r="AC620" t="s">
        <v>61</v>
      </c>
      <c r="AD620" t="s">
        <v>61</v>
      </c>
      <c r="AE620" t="s">
        <v>4896</v>
      </c>
      <c r="AF620" t="s">
        <v>63</v>
      </c>
      <c r="AH620">
        <v>0</v>
      </c>
      <c r="AI620" s="2">
        <v>45680</v>
      </c>
      <c r="AJ620" t="s">
        <v>64</v>
      </c>
      <c r="AK620" t="s">
        <v>64</v>
      </c>
      <c r="AL620" t="s">
        <v>4897</v>
      </c>
      <c r="AM620" t="s">
        <v>4893</v>
      </c>
      <c r="AN620" s="3">
        <v>5.07</v>
      </c>
      <c r="AO620" t="s">
        <v>4889</v>
      </c>
      <c r="AP620" t="s">
        <v>64</v>
      </c>
      <c r="AQ620" t="s">
        <v>4896</v>
      </c>
      <c r="AR620">
        <v>1474</v>
      </c>
      <c r="AS620" t="s">
        <v>66</v>
      </c>
    </row>
    <row r="621" spans="1:45" ht="16" x14ac:dyDescent="0.2">
      <c r="A621">
        <v>3850</v>
      </c>
      <c r="B621">
        <v>3850</v>
      </c>
      <c r="C621" s="2">
        <v>45680.041666666657</v>
      </c>
      <c r="D621" t="s">
        <v>1814</v>
      </c>
      <c r="E621" t="s">
        <v>68</v>
      </c>
      <c r="F621" s="3">
        <v>5.39</v>
      </c>
      <c r="G621" t="s">
        <v>47</v>
      </c>
      <c r="H621" s="3">
        <v>0</v>
      </c>
      <c r="I621" t="s">
        <v>48</v>
      </c>
      <c r="J621">
        <v>2710</v>
      </c>
      <c r="K621" t="s">
        <v>49</v>
      </c>
      <c r="L621" t="s">
        <v>50</v>
      </c>
      <c r="M621" t="s">
        <v>51</v>
      </c>
      <c r="N621">
        <v>940</v>
      </c>
      <c r="O621" t="s">
        <v>52</v>
      </c>
      <c r="P621" t="s">
        <v>53</v>
      </c>
      <c r="T621" t="s">
        <v>4205</v>
      </c>
      <c r="U621" t="s">
        <v>4898</v>
      </c>
      <c r="V621" t="s">
        <v>3097</v>
      </c>
      <c r="W621" t="s">
        <v>56</v>
      </c>
      <c r="X621" t="s">
        <v>4899</v>
      </c>
      <c r="Y621" t="s">
        <v>72</v>
      </c>
      <c r="Z621" s="3">
        <v>19</v>
      </c>
      <c r="AA621" t="s">
        <v>4208</v>
      </c>
      <c r="AB621" t="s">
        <v>4900</v>
      </c>
      <c r="AC621" t="s">
        <v>61</v>
      </c>
      <c r="AD621" t="s">
        <v>61</v>
      </c>
      <c r="AE621" t="s">
        <v>4901</v>
      </c>
      <c r="AF621" t="s">
        <v>63</v>
      </c>
      <c r="AH621">
        <v>0</v>
      </c>
      <c r="AI621" s="2">
        <v>45680</v>
      </c>
      <c r="AJ621" t="s">
        <v>64</v>
      </c>
      <c r="AK621" t="s">
        <v>64</v>
      </c>
      <c r="AL621" t="s">
        <v>4902</v>
      </c>
      <c r="AM621" t="s">
        <v>4898</v>
      </c>
      <c r="AN621" s="3">
        <v>5.39</v>
      </c>
      <c r="AO621" t="s">
        <v>4900</v>
      </c>
      <c r="AP621" t="s">
        <v>64</v>
      </c>
      <c r="AQ621" t="s">
        <v>4901</v>
      </c>
      <c r="AR621">
        <v>1459</v>
      </c>
      <c r="AS621" t="s">
        <v>66</v>
      </c>
    </row>
    <row r="622" spans="1:45" ht="16" x14ac:dyDescent="0.2">
      <c r="A622">
        <v>3902</v>
      </c>
      <c r="B622">
        <v>3902</v>
      </c>
      <c r="C622" s="2">
        <v>45684</v>
      </c>
      <c r="D622" t="s">
        <v>1761</v>
      </c>
      <c r="E622" t="s">
        <v>4903</v>
      </c>
      <c r="F622" s="3">
        <v>23.3</v>
      </c>
      <c r="G622" t="s">
        <v>47</v>
      </c>
      <c r="H622" s="3">
        <v>0</v>
      </c>
      <c r="I622" t="s">
        <v>48</v>
      </c>
      <c r="J622">
        <v>2720</v>
      </c>
      <c r="K622" t="s">
        <v>49</v>
      </c>
      <c r="L622" t="s">
        <v>50</v>
      </c>
      <c r="M622" t="s">
        <v>51</v>
      </c>
      <c r="N622">
        <v>942</v>
      </c>
      <c r="O622" t="s">
        <v>52</v>
      </c>
      <c r="P622" t="s">
        <v>53</v>
      </c>
      <c r="T622" t="s">
        <v>4885</v>
      </c>
      <c r="U622" t="s">
        <v>4904</v>
      </c>
      <c r="V622" t="s">
        <v>3170</v>
      </c>
      <c r="W622" t="s">
        <v>56</v>
      </c>
      <c r="X622" t="s">
        <v>4905</v>
      </c>
      <c r="Y622" t="s">
        <v>2036</v>
      </c>
      <c r="Z622" s="3">
        <v>19</v>
      </c>
      <c r="AA622" t="s">
        <v>4888</v>
      </c>
      <c r="AB622" t="s">
        <v>4906</v>
      </c>
      <c r="AC622" t="s">
        <v>61</v>
      </c>
      <c r="AD622" t="s">
        <v>61</v>
      </c>
      <c r="AE622" t="s">
        <v>4907</v>
      </c>
      <c r="AF622" t="s">
        <v>63</v>
      </c>
      <c r="AH622">
        <v>0</v>
      </c>
      <c r="AI622" s="2">
        <v>45684</v>
      </c>
      <c r="AJ622" t="s">
        <v>64</v>
      </c>
      <c r="AK622" t="s">
        <v>64</v>
      </c>
      <c r="AL622" t="s">
        <v>4908</v>
      </c>
      <c r="AM622" t="s">
        <v>4904</v>
      </c>
      <c r="AN622" s="3">
        <v>23.3</v>
      </c>
      <c r="AO622" t="s">
        <v>4906</v>
      </c>
      <c r="AP622" t="s">
        <v>64</v>
      </c>
      <c r="AQ622" t="s">
        <v>4907</v>
      </c>
      <c r="AR622">
        <v>1475</v>
      </c>
      <c r="AS622" t="s">
        <v>66</v>
      </c>
    </row>
    <row r="623" spans="1:45" ht="16" x14ac:dyDescent="0.2">
      <c r="A623">
        <v>3855</v>
      </c>
      <c r="B623">
        <v>3855</v>
      </c>
      <c r="C623" s="2">
        <v>45684.041666666657</v>
      </c>
      <c r="D623" t="s">
        <v>1814</v>
      </c>
      <c r="E623" t="s">
        <v>4909</v>
      </c>
      <c r="F623" s="3">
        <v>733</v>
      </c>
      <c r="G623" t="s">
        <v>47</v>
      </c>
      <c r="H623" s="3">
        <v>0</v>
      </c>
      <c r="I623" t="s">
        <v>48</v>
      </c>
      <c r="J623">
        <v>2722</v>
      </c>
      <c r="K623" t="s">
        <v>49</v>
      </c>
      <c r="L623" t="s">
        <v>50</v>
      </c>
      <c r="M623" t="s">
        <v>51</v>
      </c>
      <c r="N623">
        <v>940</v>
      </c>
      <c r="O623" t="s">
        <v>52</v>
      </c>
      <c r="P623" t="s">
        <v>53</v>
      </c>
      <c r="T623" t="s">
        <v>4910</v>
      </c>
      <c r="U623" t="s">
        <v>4911</v>
      </c>
      <c r="V623" t="s">
        <v>3112</v>
      </c>
      <c r="W623" t="s">
        <v>56</v>
      </c>
      <c r="X623" t="s">
        <v>4912</v>
      </c>
      <c r="Y623" t="s">
        <v>4913</v>
      </c>
      <c r="Z623" s="3">
        <v>0</v>
      </c>
      <c r="AA623" t="s">
        <v>1752</v>
      </c>
      <c r="AB623" t="s">
        <v>4914</v>
      </c>
      <c r="AC623" t="s">
        <v>61</v>
      </c>
      <c r="AD623" t="s">
        <v>61</v>
      </c>
      <c r="AE623" t="s">
        <v>4915</v>
      </c>
      <c r="AF623" t="s">
        <v>63</v>
      </c>
      <c r="AH623">
        <v>0</v>
      </c>
      <c r="AI623" s="2">
        <v>45684</v>
      </c>
      <c r="AJ623" t="s">
        <v>64</v>
      </c>
      <c r="AK623" t="s">
        <v>64</v>
      </c>
      <c r="AL623" t="s">
        <v>4916</v>
      </c>
      <c r="AM623" t="s">
        <v>4911</v>
      </c>
      <c r="AN623" s="3">
        <v>733</v>
      </c>
      <c r="AO623" t="s">
        <v>4914</v>
      </c>
      <c r="AP623" t="s">
        <v>64</v>
      </c>
      <c r="AQ623" t="s">
        <v>4915</v>
      </c>
      <c r="AR623">
        <v>1460</v>
      </c>
      <c r="AS623" t="s">
        <v>66</v>
      </c>
    </row>
    <row r="624" spans="1:45" ht="16" x14ac:dyDescent="0.2">
      <c r="A624">
        <v>3856</v>
      </c>
      <c r="B624">
        <v>3856</v>
      </c>
      <c r="C624" s="2">
        <v>45684.041666666657</v>
      </c>
      <c r="D624" t="s">
        <v>1761</v>
      </c>
      <c r="E624" t="s">
        <v>4174</v>
      </c>
      <c r="F624" s="3">
        <v>535.01</v>
      </c>
      <c r="G624" t="s">
        <v>47</v>
      </c>
      <c r="H624" s="3">
        <v>0</v>
      </c>
      <c r="I624" t="s">
        <v>48</v>
      </c>
      <c r="J624">
        <v>2722</v>
      </c>
      <c r="K624" t="s">
        <v>49</v>
      </c>
      <c r="L624" t="s">
        <v>50</v>
      </c>
      <c r="M624" t="s">
        <v>51</v>
      </c>
      <c r="N624">
        <v>940</v>
      </c>
      <c r="O624" t="s">
        <v>52</v>
      </c>
      <c r="P624" t="s">
        <v>53</v>
      </c>
      <c r="T624" t="s">
        <v>4917</v>
      </c>
      <c r="U624" t="s">
        <v>4918</v>
      </c>
      <c r="V624" t="s">
        <v>3129</v>
      </c>
      <c r="W624" t="s">
        <v>56</v>
      </c>
      <c r="X624" t="s">
        <v>4919</v>
      </c>
      <c r="Y624" t="s">
        <v>3455</v>
      </c>
      <c r="Z624" s="3">
        <v>0</v>
      </c>
      <c r="AA624" t="s">
        <v>4920</v>
      </c>
      <c r="AB624" t="s">
        <v>4921</v>
      </c>
      <c r="AC624" t="s">
        <v>61</v>
      </c>
      <c r="AD624" t="s">
        <v>61</v>
      </c>
      <c r="AE624" t="s">
        <v>4922</v>
      </c>
      <c r="AF624" t="s">
        <v>63</v>
      </c>
      <c r="AH624">
        <v>0</v>
      </c>
      <c r="AI624" s="2">
        <v>45684</v>
      </c>
      <c r="AJ624" t="s">
        <v>64</v>
      </c>
      <c r="AK624" t="s">
        <v>64</v>
      </c>
      <c r="AL624" t="s">
        <v>4923</v>
      </c>
      <c r="AM624" t="s">
        <v>4918</v>
      </c>
      <c r="AN624" s="3">
        <v>535.01</v>
      </c>
      <c r="AO624" t="s">
        <v>4921</v>
      </c>
      <c r="AP624" t="s">
        <v>64</v>
      </c>
      <c r="AQ624" t="s">
        <v>4922</v>
      </c>
      <c r="AR624">
        <v>1461</v>
      </c>
      <c r="AS624" t="s">
        <v>66</v>
      </c>
    </row>
    <row r="625" spans="1:45" ht="16" x14ac:dyDescent="0.2">
      <c r="A625">
        <v>3857</v>
      </c>
      <c r="B625">
        <v>3857</v>
      </c>
      <c r="C625" s="2">
        <v>45684.041666666657</v>
      </c>
      <c r="D625" t="s">
        <v>1748</v>
      </c>
      <c r="E625" t="s">
        <v>4049</v>
      </c>
      <c r="F625" s="3">
        <v>10</v>
      </c>
      <c r="G625" t="s">
        <v>47</v>
      </c>
      <c r="H625" s="3">
        <v>0</v>
      </c>
      <c r="I625" t="s">
        <v>48</v>
      </c>
      <c r="J625">
        <v>2705</v>
      </c>
      <c r="K625" t="s">
        <v>49</v>
      </c>
      <c r="L625" t="s">
        <v>50</v>
      </c>
      <c r="M625" t="s">
        <v>51</v>
      </c>
      <c r="N625">
        <v>940</v>
      </c>
      <c r="O625" t="s">
        <v>52</v>
      </c>
      <c r="P625" t="s">
        <v>53</v>
      </c>
      <c r="T625" t="s">
        <v>4917</v>
      </c>
      <c r="U625" t="s">
        <v>4918</v>
      </c>
      <c r="V625" t="s">
        <v>3129</v>
      </c>
      <c r="W625" t="s">
        <v>56</v>
      </c>
      <c r="X625" t="s">
        <v>4919</v>
      </c>
      <c r="Y625" t="s">
        <v>3455</v>
      </c>
      <c r="Z625" s="3">
        <v>0</v>
      </c>
      <c r="AA625" t="s">
        <v>4920</v>
      </c>
      <c r="AB625" t="s">
        <v>4921</v>
      </c>
      <c r="AC625" t="s">
        <v>61</v>
      </c>
      <c r="AD625" t="s">
        <v>61</v>
      </c>
      <c r="AE625" t="s">
        <v>4922</v>
      </c>
      <c r="AF625" t="s">
        <v>63</v>
      </c>
      <c r="AH625">
        <v>0</v>
      </c>
      <c r="AI625" s="2">
        <v>45684</v>
      </c>
      <c r="AJ625" t="s">
        <v>64</v>
      </c>
      <c r="AK625" t="s">
        <v>64</v>
      </c>
      <c r="AL625" t="s">
        <v>4923</v>
      </c>
      <c r="AM625" t="s">
        <v>4918</v>
      </c>
      <c r="AN625" s="3">
        <v>535.01</v>
      </c>
      <c r="AO625" t="s">
        <v>4921</v>
      </c>
      <c r="AP625" t="s">
        <v>64</v>
      </c>
      <c r="AQ625" t="s">
        <v>4922</v>
      </c>
      <c r="AR625">
        <v>1461</v>
      </c>
      <c r="AS625" t="s">
        <v>66</v>
      </c>
    </row>
    <row r="626" spans="1:45" ht="16" x14ac:dyDescent="0.2">
      <c r="A626">
        <v>3910</v>
      </c>
      <c r="B626">
        <v>3910</v>
      </c>
      <c r="C626" s="2">
        <v>45686.041666666657</v>
      </c>
      <c r="D626" t="s">
        <v>1748</v>
      </c>
      <c r="E626" t="s">
        <v>4926</v>
      </c>
      <c r="F626" s="3">
        <v>115.43</v>
      </c>
      <c r="G626" t="s">
        <v>47</v>
      </c>
      <c r="H626" s="3">
        <v>0</v>
      </c>
      <c r="I626" t="s">
        <v>48</v>
      </c>
      <c r="J626">
        <v>2704</v>
      </c>
      <c r="K626" t="s">
        <v>49</v>
      </c>
      <c r="L626" t="s">
        <v>50</v>
      </c>
      <c r="M626" t="s">
        <v>51</v>
      </c>
      <c r="N626">
        <v>940</v>
      </c>
      <c r="O626" t="s">
        <v>52</v>
      </c>
      <c r="P626" t="s">
        <v>53</v>
      </c>
      <c r="T626" t="s">
        <v>4927</v>
      </c>
      <c r="U626" t="s">
        <v>4928</v>
      </c>
      <c r="V626" t="s">
        <v>3209</v>
      </c>
      <c r="W626" t="s">
        <v>56</v>
      </c>
      <c r="X626" t="s">
        <v>4929</v>
      </c>
      <c r="Y626" t="s">
        <v>2070</v>
      </c>
      <c r="Z626" s="3">
        <v>19</v>
      </c>
      <c r="AA626" t="s">
        <v>4930</v>
      </c>
      <c r="AB626" t="s">
        <v>4931</v>
      </c>
      <c r="AC626" t="s">
        <v>61</v>
      </c>
      <c r="AD626" t="s">
        <v>61</v>
      </c>
      <c r="AE626" t="s">
        <v>4932</v>
      </c>
      <c r="AF626" t="s">
        <v>63</v>
      </c>
      <c r="AH626">
        <v>0</v>
      </c>
      <c r="AI626" s="2">
        <v>45686</v>
      </c>
      <c r="AJ626" t="s">
        <v>64</v>
      </c>
      <c r="AK626" t="s">
        <v>64</v>
      </c>
      <c r="AL626" t="s">
        <v>4933</v>
      </c>
      <c r="AM626" t="s">
        <v>4928</v>
      </c>
      <c r="AN626" s="3">
        <v>115.43</v>
      </c>
      <c r="AO626" t="s">
        <v>4931</v>
      </c>
      <c r="AP626" t="s">
        <v>64</v>
      </c>
      <c r="AQ626" t="s">
        <v>4932</v>
      </c>
      <c r="AR626">
        <v>1462</v>
      </c>
      <c r="AS626" t="s">
        <v>66</v>
      </c>
    </row>
    <row r="627" spans="1:45" ht="16" x14ac:dyDescent="0.2">
      <c r="A627">
        <v>4159</v>
      </c>
      <c r="B627">
        <v>4159</v>
      </c>
      <c r="C627" s="2">
        <v>45688</v>
      </c>
      <c r="D627" t="s">
        <v>1936</v>
      </c>
      <c r="E627" t="s">
        <v>206</v>
      </c>
      <c r="F627" s="3">
        <v>3290.09</v>
      </c>
      <c r="G627" t="s">
        <v>47</v>
      </c>
      <c r="H627" s="3">
        <v>0</v>
      </c>
      <c r="I627" t="s">
        <v>104</v>
      </c>
      <c r="J627">
        <v>2551</v>
      </c>
      <c r="K627" t="s">
        <v>49</v>
      </c>
      <c r="L627" t="s">
        <v>50</v>
      </c>
      <c r="M627" t="s">
        <v>51</v>
      </c>
      <c r="N627">
        <v>1730</v>
      </c>
      <c r="O627" t="s">
        <v>52</v>
      </c>
      <c r="P627" t="s">
        <v>203</v>
      </c>
      <c r="T627" t="s">
        <v>64</v>
      </c>
      <c r="Z627" s="3"/>
      <c r="AF627" t="s">
        <v>63</v>
      </c>
      <c r="AH627">
        <v>0</v>
      </c>
      <c r="AI627" s="2">
        <v>45688</v>
      </c>
      <c r="AJ627" t="s">
        <v>64</v>
      </c>
      <c r="AK627" t="s">
        <v>64</v>
      </c>
      <c r="AL627" t="s">
        <v>64</v>
      </c>
      <c r="AN627" s="3"/>
      <c r="AP627" t="s">
        <v>64</v>
      </c>
      <c r="AR627" t="s">
        <v>64</v>
      </c>
      <c r="AS627" t="s">
        <v>66</v>
      </c>
    </row>
    <row r="628" spans="1:45" ht="16" x14ac:dyDescent="0.2">
      <c r="A628">
        <v>4160</v>
      </c>
      <c r="B628">
        <v>4160</v>
      </c>
      <c r="C628" s="2">
        <v>45688</v>
      </c>
      <c r="D628" t="s">
        <v>1934</v>
      </c>
      <c r="E628" t="s">
        <v>206</v>
      </c>
      <c r="F628" s="3">
        <v>3110.01</v>
      </c>
      <c r="G628" t="s">
        <v>47</v>
      </c>
      <c r="H628" s="3">
        <v>0</v>
      </c>
      <c r="I628" t="s">
        <v>104</v>
      </c>
      <c r="J628">
        <v>2551</v>
      </c>
      <c r="K628" t="s">
        <v>49</v>
      </c>
      <c r="L628" t="s">
        <v>50</v>
      </c>
      <c r="M628" t="s">
        <v>51</v>
      </c>
      <c r="N628">
        <v>1730</v>
      </c>
      <c r="O628" t="s">
        <v>52</v>
      </c>
      <c r="P628" t="s">
        <v>203</v>
      </c>
      <c r="T628" t="s">
        <v>64</v>
      </c>
      <c r="Z628" s="3"/>
      <c r="AF628" t="s">
        <v>63</v>
      </c>
      <c r="AH628">
        <v>0</v>
      </c>
      <c r="AI628" s="2">
        <v>45688</v>
      </c>
      <c r="AJ628" t="s">
        <v>64</v>
      </c>
      <c r="AK628" t="s">
        <v>64</v>
      </c>
      <c r="AL628" t="s">
        <v>64</v>
      </c>
      <c r="AN628" s="3"/>
      <c r="AP628" t="s">
        <v>64</v>
      </c>
      <c r="AR628" t="s">
        <v>64</v>
      </c>
      <c r="AS628" t="s">
        <v>66</v>
      </c>
    </row>
    <row r="629" spans="1:45" ht="16" x14ac:dyDescent="0.2">
      <c r="A629">
        <v>4161</v>
      </c>
      <c r="B629">
        <v>4161</v>
      </c>
      <c r="C629" s="2">
        <v>45688</v>
      </c>
      <c r="D629" t="s">
        <v>1935</v>
      </c>
      <c r="E629" t="s">
        <v>206</v>
      </c>
      <c r="F629" s="3">
        <v>2382.81</v>
      </c>
      <c r="G629" t="s">
        <v>47</v>
      </c>
      <c r="H629" s="3">
        <v>0</v>
      </c>
      <c r="I629" t="s">
        <v>104</v>
      </c>
      <c r="J629">
        <v>2551</v>
      </c>
      <c r="K629" t="s">
        <v>49</v>
      </c>
      <c r="L629" t="s">
        <v>50</v>
      </c>
      <c r="M629" t="s">
        <v>51</v>
      </c>
      <c r="N629">
        <v>1730</v>
      </c>
      <c r="O629" t="s">
        <v>52</v>
      </c>
      <c r="P629" t="s">
        <v>203</v>
      </c>
      <c r="T629" t="s">
        <v>64</v>
      </c>
      <c r="Z629" s="3"/>
      <c r="AF629" t="s">
        <v>63</v>
      </c>
      <c r="AH629">
        <v>0</v>
      </c>
      <c r="AI629" s="2">
        <v>45688</v>
      </c>
      <c r="AJ629" t="s">
        <v>64</v>
      </c>
      <c r="AK629" t="s">
        <v>64</v>
      </c>
      <c r="AL629" t="s">
        <v>64</v>
      </c>
      <c r="AN629" s="3"/>
      <c r="AP629" t="s">
        <v>64</v>
      </c>
      <c r="AR629" t="s">
        <v>64</v>
      </c>
      <c r="AS629" t="s">
        <v>66</v>
      </c>
    </row>
    <row r="630" spans="1:45" ht="16" x14ac:dyDescent="0.2">
      <c r="A630">
        <v>4162</v>
      </c>
      <c r="B630">
        <v>4162</v>
      </c>
      <c r="C630" s="2">
        <v>45688</v>
      </c>
      <c r="D630" t="s">
        <v>1936</v>
      </c>
      <c r="E630" t="s">
        <v>4939</v>
      </c>
      <c r="F630" s="3">
        <v>786.83</v>
      </c>
      <c r="G630" t="s">
        <v>47</v>
      </c>
      <c r="H630" s="3">
        <v>0</v>
      </c>
      <c r="I630" t="s">
        <v>104</v>
      </c>
      <c r="J630">
        <v>2555</v>
      </c>
      <c r="K630" t="s">
        <v>49</v>
      </c>
      <c r="L630" t="s">
        <v>50</v>
      </c>
      <c r="M630" t="s">
        <v>51</v>
      </c>
      <c r="N630">
        <v>1730</v>
      </c>
      <c r="O630" t="s">
        <v>52</v>
      </c>
      <c r="P630" t="s">
        <v>203</v>
      </c>
      <c r="T630" t="s">
        <v>64</v>
      </c>
      <c r="Z630" s="3"/>
      <c r="AF630" t="s">
        <v>63</v>
      </c>
      <c r="AH630">
        <v>0</v>
      </c>
      <c r="AI630" s="2">
        <v>45688</v>
      </c>
      <c r="AJ630" t="s">
        <v>64</v>
      </c>
      <c r="AK630" t="s">
        <v>64</v>
      </c>
      <c r="AL630" t="s">
        <v>64</v>
      </c>
      <c r="AN630" s="3"/>
      <c r="AP630" t="s">
        <v>64</v>
      </c>
      <c r="AR630" t="s">
        <v>64</v>
      </c>
      <c r="AS630" t="s">
        <v>66</v>
      </c>
    </row>
    <row r="631" spans="1:45" ht="16" x14ac:dyDescent="0.2">
      <c r="A631">
        <v>4163</v>
      </c>
      <c r="B631">
        <v>4163</v>
      </c>
      <c r="C631" s="2">
        <v>45688</v>
      </c>
      <c r="D631" t="s">
        <v>1934</v>
      </c>
      <c r="E631" t="s">
        <v>4939</v>
      </c>
      <c r="F631" s="3">
        <v>743.76</v>
      </c>
      <c r="G631" t="s">
        <v>47</v>
      </c>
      <c r="H631" s="3">
        <v>0</v>
      </c>
      <c r="I631" t="s">
        <v>104</v>
      </c>
      <c r="J631">
        <v>2555</v>
      </c>
      <c r="K631" t="s">
        <v>49</v>
      </c>
      <c r="L631" t="s">
        <v>50</v>
      </c>
      <c r="M631" t="s">
        <v>51</v>
      </c>
      <c r="N631">
        <v>1730</v>
      </c>
      <c r="O631" t="s">
        <v>52</v>
      </c>
      <c r="P631" t="s">
        <v>203</v>
      </c>
      <c r="T631" t="s">
        <v>64</v>
      </c>
      <c r="Z631" s="3"/>
      <c r="AF631" t="s">
        <v>63</v>
      </c>
      <c r="AH631">
        <v>0</v>
      </c>
      <c r="AI631" s="2">
        <v>45688</v>
      </c>
      <c r="AJ631" t="s">
        <v>64</v>
      </c>
      <c r="AK631" t="s">
        <v>64</v>
      </c>
      <c r="AL631" t="s">
        <v>64</v>
      </c>
      <c r="AN631" s="3"/>
      <c r="AP631" t="s">
        <v>64</v>
      </c>
      <c r="AR631" t="s">
        <v>64</v>
      </c>
      <c r="AS631" t="s">
        <v>66</v>
      </c>
    </row>
    <row r="632" spans="1:45" ht="16" x14ac:dyDescent="0.2">
      <c r="A632">
        <v>4164</v>
      </c>
      <c r="B632">
        <v>4164</v>
      </c>
      <c r="C632" s="2">
        <v>45688</v>
      </c>
      <c r="D632" t="s">
        <v>1935</v>
      </c>
      <c r="E632" t="s">
        <v>4939</v>
      </c>
      <c r="F632" s="3">
        <v>569.97</v>
      </c>
      <c r="G632" t="s">
        <v>47</v>
      </c>
      <c r="H632" s="3">
        <v>0</v>
      </c>
      <c r="I632" t="s">
        <v>104</v>
      </c>
      <c r="J632">
        <v>2555</v>
      </c>
      <c r="K632" t="s">
        <v>49</v>
      </c>
      <c r="L632" t="s">
        <v>50</v>
      </c>
      <c r="M632" t="s">
        <v>51</v>
      </c>
      <c r="N632">
        <v>1730</v>
      </c>
      <c r="O632" t="s">
        <v>52</v>
      </c>
      <c r="P632" t="s">
        <v>203</v>
      </c>
      <c r="T632" t="s">
        <v>64</v>
      </c>
      <c r="Z632" s="3"/>
      <c r="AF632" t="s">
        <v>63</v>
      </c>
      <c r="AH632">
        <v>0</v>
      </c>
      <c r="AI632" s="2">
        <v>45688</v>
      </c>
      <c r="AJ632" t="s">
        <v>64</v>
      </c>
      <c r="AK632" t="s">
        <v>64</v>
      </c>
      <c r="AL632" t="s">
        <v>64</v>
      </c>
      <c r="AN632" s="3"/>
      <c r="AP632" t="s">
        <v>64</v>
      </c>
      <c r="AR632" t="s">
        <v>64</v>
      </c>
      <c r="AS632" t="s">
        <v>66</v>
      </c>
    </row>
    <row r="633" spans="1:45" ht="16" x14ac:dyDescent="0.2">
      <c r="A633">
        <v>3897</v>
      </c>
      <c r="B633">
        <v>3897</v>
      </c>
      <c r="C633" s="2">
        <v>45688.041666666657</v>
      </c>
      <c r="D633" t="s">
        <v>1748</v>
      </c>
      <c r="E633" t="s">
        <v>4944</v>
      </c>
      <c r="F633" s="3">
        <v>6.68</v>
      </c>
      <c r="G633" t="s">
        <v>47</v>
      </c>
      <c r="H633" s="3">
        <v>0</v>
      </c>
      <c r="I633" t="s">
        <v>48</v>
      </c>
      <c r="J633">
        <v>2704</v>
      </c>
      <c r="K633" t="s">
        <v>49</v>
      </c>
      <c r="L633" t="s">
        <v>50</v>
      </c>
      <c r="M633" t="s">
        <v>51</v>
      </c>
      <c r="N633">
        <v>940</v>
      </c>
      <c r="O633" t="s">
        <v>52</v>
      </c>
      <c r="P633" t="s">
        <v>53</v>
      </c>
      <c r="T633" t="s">
        <v>4945</v>
      </c>
      <c r="U633" t="s">
        <v>4946</v>
      </c>
      <c r="Z633" s="3"/>
      <c r="AF633" t="s">
        <v>63</v>
      </c>
      <c r="AH633">
        <v>0</v>
      </c>
      <c r="AI633" s="2">
        <v>45688</v>
      </c>
      <c r="AJ633" t="s">
        <v>64</v>
      </c>
      <c r="AK633" t="s">
        <v>64</v>
      </c>
      <c r="AL633" t="s">
        <v>4947</v>
      </c>
      <c r="AM633" t="s">
        <v>4946</v>
      </c>
      <c r="AN633" s="3"/>
      <c r="AP633" t="s">
        <v>64</v>
      </c>
      <c r="AR633">
        <v>1469</v>
      </c>
      <c r="AS633" t="s">
        <v>66</v>
      </c>
    </row>
    <row r="634" spans="1:45" ht="16" x14ac:dyDescent="0.2">
      <c r="A634">
        <v>3862</v>
      </c>
      <c r="B634">
        <v>3862</v>
      </c>
      <c r="C634" s="2">
        <v>45688.041666666657</v>
      </c>
      <c r="D634" t="s">
        <v>1748</v>
      </c>
      <c r="E634" t="s">
        <v>2507</v>
      </c>
      <c r="F634" s="3">
        <v>20.23</v>
      </c>
      <c r="G634" t="s">
        <v>47</v>
      </c>
      <c r="H634" s="3">
        <v>0</v>
      </c>
      <c r="I634" t="s">
        <v>48</v>
      </c>
      <c r="J634">
        <v>2702</v>
      </c>
      <c r="K634" t="s">
        <v>49</v>
      </c>
      <c r="L634" t="s">
        <v>50</v>
      </c>
      <c r="M634" t="s">
        <v>51</v>
      </c>
      <c r="N634">
        <v>940</v>
      </c>
      <c r="O634" t="s">
        <v>52</v>
      </c>
      <c r="P634" t="s">
        <v>53</v>
      </c>
      <c r="T634" t="s">
        <v>2826</v>
      </c>
      <c r="U634" t="s">
        <v>4948</v>
      </c>
      <c r="V634" t="s">
        <v>3142</v>
      </c>
      <c r="W634" t="s">
        <v>56</v>
      </c>
      <c r="X634" t="s">
        <v>4949</v>
      </c>
      <c r="Y634" t="s">
        <v>2726</v>
      </c>
      <c r="Z634" s="3">
        <v>19</v>
      </c>
      <c r="AA634" t="s">
        <v>2829</v>
      </c>
      <c r="AB634" t="s">
        <v>4906</v>
      </c>
      <c r="AC634" t="s">
        <v>61</v>
      </c>
      <c r="AD634" t="s">
        <v>61</v>
      </c>
      <c r="AE634" t="s">
        <v>4950</v>
      </c>
      <c r="AF634" t="s">
        <v>63</v>
      </c>
      <c r="AH634">
        <v>0</v>
      </c>
      <c r="AI634" s="2">
        <v>45688</v>
      </c>
      <c r="AJ634" t="s">
        <v>64</v>
      </c>
      <c r="AK634" t="s">
        <v>64</v>
      </c>
      <c r="AL634" t="s">
        <v>4951</v>
      </c>
      <c r="AM634" t="s">
        <v>4948</v>
      </c>
      <c r="AN634" s="3">
        <v>20.23</v>
      </c>
      <c r="AO634" t="s">
        <v>4906</v>
      </c>
      <c r="AP634" t="s">
        <v>64</v>
      </c>
      <c r="AQ634" t="s">
        <v>4950</v>
      </c>
      <c r="AR634">
        <v>1467</v>
      </c>
      <c r="AS634" t="s">
        <v>66</v>
      </c>
    </row>
    <row r="635" spans="1:45" ht="16" x14ac:dyDescent="0.2">
      <c r="A635">
        <v>3861</v>
      </c>
      <c r="B635">
        <v>3861</v>
      </c>
      <c r="C635" s="2">
        <v>45688.041666666657</v>
      </c>
      <c r="D635" t="s">
        <v>2303</v>
      </c>
      <c r="E635" t="s">
        <v>137</v>
      </c>
      <c r="F635" s="3">
        <v>20000</v>
      </c>
      <c r="G635" t="s">
        <v>47</v>
      </c>
      <c r="H635" s="3">
        <v>0</v>
      </c>
      <c r="I635" t="s">
        <v>104</v>
      </c>
      <c r="J635">
        <v>940</v>
      </c>
      <c r="K635" t="s">
        <v>52</v>
      </c>
      <c r="L635" t="s">
        <v>53</v>
      </c>
      <c r="N635">
        <v>3200</v>
      </c>
      <c r="O635" t="s">
        <v>49</v>
      </c>
      <c r="P635" t="s">
        <v>105</v>
      </c>
      <c r="Q635" t="s">
        <v>106</v>
      </c>
      <c r="T635" t="s">
        <v>298</v>
      </c>
      <c r="U635" t="s">
        <v>4952</v>
      </c>
      <c r="V635" t="s">
        <v>3181</v>
      </c>
      <c r="W635" t="s">
        <v>56</v>
      </c>
      <c r="X635" t="s">
        <v>4953</v>
      </c>
      <c r="Y635" t="s">
        <v>142</v>
      </c>
      <c r="Z635" s="3">
        <v>0</v>
      </c>
      <c r="AA635" t="s">
        <v>302</v>
      </c>
      <c r="AB635" t="s">
        <v>4954</v>
      </c>
      <c r="AC635" t="s">
        <v>61</v>
      </c>
      <c r="AD635" t="s">
        <v>61</v>
      </c>
      <c r="AE635" t="s">
        <v>4955</v>
      </c>
      <c r="AF635" t="s">
        <v>63</v>
      </c>
      <c r="AH635">
        <v>0</v>
      </c>
      <c r="AI635" s="2">
        <v>45688</v>
      </c>
      <c r="AJ635" t="s">
        <v>64</v>
      </c>
      <c r="AK635" t="s">
        <v>64</v>
      </c>
      <c r="AL635" t="s">
        <v>4956</v>
      </c>
      <c r="AM635" t="s">
        <v>4952</v>
      </c>
      <c r="AN635" s="3">
        <v>20000</v>
      </c>
      <c r="AO635" t="s">
        <v>4954</v>
      </c>
      <c r="AP635" t="s">
        <v>64</v>
      </c>
      <c r="AQ635" t="s">
        <v>4955</v>
      </c>
      <c r="AR635">
        <v>1466</v>
      </c>
      <c r="AS635" t="s">
        <v>66</v>
      </c>
    </row>
    <row r="636" spans="1:45" ht="16" x14ac:dyDescent="0.2">
      <c r="A636">
        <v>3864</v>
      </c>
      <c r="B636">
        <v>3864</v>
      </c>
      <c r="C636" s="2">
        <v>45692.041666666657</v>
      </c>
      <c r="D636" t="s">
        <v>1748</v>
      </c>
      <c r="E636" t="s">
        <v>3659</v>
      </c>
      <c r="F636" s="3">
        <v>46.41</v>
      </c>
      <c r="G636" t="s">
        <v>47</v>
      </c>
      <c r="H636" s="3">
        <v>0</v>
      </c>
      <c r="I636" t="s">
        <v>48</v>
      </c>
      <c r="J636">
        <v>2663</v>
      </c>
      <c r="K636" t="s">
        <v>49</v>
      </c>
      <c r="L636" t="s">
        <v>50</v>
      </c>
      <c r="M636" t="s">
        <v>51</v>
      </c>
      <c r="N636">
        <v>940</v>
      </c>
      <c r="O636" t="s">
        <v>52</v>
      </c>
      <c r="P636" t="s">
        <v>53</v>
      </c>
      <c r="T636" t="s">
        <v>2516</v>
      </c>
      <c r="U636" t="s">
        <v>4957</v>
      </c>
      <c r="V636" t="s">
        <v>3147</v>
      </c>
      <c r="W636" t="s">
        <v>56</v>
      </c>
      <c r="X636" t="s">
        <v>4958</v>
      </c>
      <c r="Y636" t="s">
        <v>2375</v>
      </c>
      <c r="Z636" s="3">
        <v>19</v>
      </c>
      <c r="AA636" t="s">
        <v>2519</v>
      </c>
      <c r="AB636" t="s">
        <v>4959</v>
      </c>
      <c r="AC636" t="s">
        <v>61</v>
      </c>
      <c r="AD636" t="s">
        <v>61</v>
      </c>
      <c r="AE636" t="s">
        <v>4960</v>
      </c>
      <c r="AF636" t="s">
        <v>63</v>
      </c>
      <c r="AH636">
        <v>0</v>
      </c>
      <c r="AI636" s="2">
        <v>45692</v>
      </c>
      <c r="AJ636" t="s">
        <v>64</v>
      </c>
      <c r="AK636" t="s">
        <v>64</v>
      </c>
      <c r="AL636" t="s">
        <v>4961</v>
      </c>
      <c r="AM636" t="s">
        <v>4957</v>
      </c>
      <c r="AN636" s="3">
        <v>46.41</v>
      </c>
      <c r="AO636" t="s">
        <v>4959</v>
      </c>
      <c r="AP636" t="s">
        <v>64</v>
      </c>
      <c r="AQ636" t="s">
        <v>4960</v>
      </c>
      <c r="AR636">
        <v>1470</v>
      </c>
      <c r="AS636" t="s">
        <v>66</v>
      </c>
    </row>
    <row r="637" spans="1:45" ht="16" x14ac:dyDescent="0.2">
      <c r="A637">
        <v>3900</v>
      </c>
      <c r="B637">
        <v>3900</v>
      </c>
      <c r="C637" s="2">
        <v>45694.041666666657</v>
      </c>
      <c r="D637" t="s">
        <v>1748</v>
      </c>
      <c r="E637" t="s">
        <v>4965</v>
      </c>
      <c r="F637" s="3">
        <v>4</v>
      </c>
      <c r="G637" t="s">
        <v>47</v>
      </c>
      <c r="H637" s="3">
        <v>0</v>
      </c>
      <c r="I637" t="s">
        <v>48</v>
      </c>
      <c r="J637">
        <v>2705</v>
      </c>
      <c r="K637" t="s">
        <v>49</v>
      </c>
      <c r="L637" t="s">
        <v>50</v>
      </c>
      <c r="M637" t="s">
        <v>51</v>
      </c>
      <c r="N637">
        <v>940</v>
      </c>
      <c r="O637" t="s">
        <v>52</v>
      </c>
      <c r="P637" t="s">
        <v>53</v>
      </c>
      <c r="T637" t="s">
        <v>4962</v>
      </c>
      <c r="U637" t="s">
        <v>4963</v>
      </c>
      <c r="Z637" s="3"/>
      <c r="AF637" t="s">
        <v>63</v>
      </c>
      <c r="AH637">
        <v>0</v>
      </c>
      <c r="AI637" s="2">
        <v>45694</v>
      </c>
      <c r="AJ637" t="s">
        <v>64</v>
      </c>
      <c r="AK637" t="s">
        <v>64</v>
      </c>
      <c r="AL637" t="s">
        <v>4964</v>
      </c>
      <c r="AM637" t="s">
        <v>4963</v>
      </c>
      <c r="AN637" s="3"/>
      <c r="AP637" t="s">
        <v>64</v>
      </c>
      <c r="AR637">
        <v>1476</v>
      </c>
      <c r="AS637" t="s">
        <v>66</v>
      </c>
    </row>
    <row r="638" spans="1:45" ht="16" x14ac:dyDescent="0.2">
      <c r="A638">
        <v>3898</v>
      </c>
      <c r="B638">
        <v>3898</v>
      </c>
      <c r="C638" s="2">
        <v>45698.041666666657</v>
      </c>
      <c r="D638" t="s">
        <v>1814</v>
      </c>
      <c r="E638" t="s">
        <v>4909</v>
      </c>
      <c r="F638" s="3">
        <v>559.94000000000005</v>
      </c>
      <c r="G638" t="s">
        <v>47</v>
      </c>
      <c r="H638" s="3">
        <v>0</v>
      </c>
      <c r="I638" t="s">
        <v>48</v>
      </c>
      <c r="J638">
        <v>2722</v>
      </c>
      <c r="K638" t="s">
        <v>49</v>
      </c>
      <c r="L638" t="s">
        <v>50</v>
      </c>
      <c r="M638" t="s">
        <v>51</v>
      </c>
      <c r="N638">
        <v>940</v>
      </c>
      <c r="O638" t="s">
        <v>52</v>
      </c>
      <c r="P638" t="s">
        <v>53</v>
      </c>
      <c r="T638" t="s">
        <v>4973</v>
      </c>
      <c r="U638" t="s">
        <v>4974</v>
      </c>
      <c r="V638" t="s">
        <v>3150</v>
      </c>
      <c r="W638" t="s">
        <v>56</v>
      </c>
      <c r="X638" t="s">
        <v>4975</v>
      </c>
      <c r="Y638" t="s">
        <v>4913</v>
      </c>
      <c r="Z638" s="3">
        <v>0</v>
      </c>
      <c r="AA638" t="s">
        <v>4976</v>
      </c>
      <c r="AB638" t="s">
        <v>4977</v>
      </c>
      <c r="AC638" t="s">
        <v>61</v>
      </c>
      <c r="AD638" t="s">
        <v>61</v>
      </c>
      <c r="AE638" t="s">
        <v>4978</v>
      </c>
      <c r="AF638" t="s">
        <v>63</v>
      </c>
      <c r="AH638">
        <v>0</v>
      </c>
      <c r="AI638" s="2">
        <v>45698</v>
      </c>
      <c r="AJ638" t="s">
        <v>64</v>
      </c>
      <c r="AK638" t="s">
        <v>64</v>
      </c>
      <c r="AL638" t="s">
        <v>4979</v>
      </c>
      <c r="AM638" t="s">
        <v>4974</v>
      </c>
      <c r="AN638" s="3">
        <v>559.94000000000005</v>
      </c>
      <c r="AO638" t="s">
        <v>4977</v>
      </c>
      <c r="AP638" t="s">
        <v>64</v>
      </c>
      <c r="AQ638" t="s">
        <v>4978</v>
      </c>
      <c r="AR638">
        <v>1477</v>
      </c>
      <c r="AS638" t="s">
        <v>66</v>
      </c>
    </row>
    <row r="639" spans="1:45" ht="16" x14ac:dyDescent="0.2">
      <c r="A639">
        <v>3913</v>
      </c>
      <c r="B639">
        <v>3913</v>
      </c>
      <c r="C639" s="2">
        <v>45699.041666666657</v>
      </c>
      <c r="D639" t="s">
        <v>1748</v>
      </c>
      <c r="E639" t="s">
        <v>2165</v>
      </c>
      <c r="F639" s="3">
        <v>52.9</v>
      </c>
      <c r="G639" t="s">
        <v>47</v>
      </c>
      <c r="H639" s="3">
        <v>0</v>
      </c>
      <c r="I639" t="s">
        <v>48</v>
      </c>
      <c r="J639">
        <v>2900</v>
      </c>
      <c r="K639" t="s">
        <v>49</v>
      </c>
      <c r="L639" t="s">
        <v>50</v>
      </c>
      <c r="M639" t="s">
        <v>51</v>
      </c>
      <c r="N639">
        <v>940</v>
      </c>
      <c r="O639" t="s">
        <v>52</v>
      </c>
      <c r="P639" t="s">
        <v>53</v>
      </c>
      <c r="T639" t="s">
        <v>2313</v>
      </c>
      <c r="U639" t="s">
        <v>4980</v>
      </c>
      <c r="V639" t="s">
        <v>3203</v>
      </c>
      <c r="W639" t="s">
        <v>56</v>
      </c>
      <c r="X639" t="s">
        <v>4981</v>
      </c>
      <c r="Y639" t="s">
        <v>3976</v>
      </c>
      <c r="Z639" s="3">
        <v>19</v>
      </c>
      <c r="AA639" t="s">
        <v>2316</v>
      </c>
      <c r="AB639" t="s">
        <v>4982</v>
      </c>
      <c r="AC639" t="s">
        <v>61</v>
      </c>
      <c r="AD639" t="s">
        <v>61</v>
      </c>
      <c r="AE639" t="s">
        <v>4983</v>
      </c>
      <c r="AF639" t="s">
        <v>63</v>
      </c>
      <c r="AH639">
        <v>0</v>
      </c>
      <c r="AI639" s="2">
        <v>45699</v>
      </c>
      <c r="AJ639" t="s">
        <v>64</v>
      </c>
      <c r="AK639" t="s">
        <v>64</v>
      </c>
      <c r="AL639" t="s">
        <v>4984</v>
      </c>
      <c r="AM639" t="s">
        <v>4980</v>
      </c>
      <c r="AN639" s="3">
        <v>52.9</v>
      </c>
      <c r="AO639" t="s">
        <v>4982</v>
      </c>
      <c r="AP639" t="s">
        <v>64</v>
      </c>
      <c r="AQ639" t="s">
        <v>4983</v>
      </c>
      <c r="AR639">
        <v>1478</v>
      </c>
      <c r="AS639" t="s">
        <v>66</v>
      </c>
    </row>
    <row r="640" spans="1:45" ht="16" x14ac:dyDescent="0.2">
      <c r="A640">
        <v>3937</v>
      </c>
      <c r="B640">
        <v>3937</v>
      </c>
      <c r="C640" s="2">
        <v>45701</v>
      </c>
      <c r="D640" t="s">
        <v>1761</v>
      </c>
      <c r="E640" t="s">
        <v>4985</v>
      </c>
      <c r="F640" s="3">
        <v>75.19</v>
      </c>
      <c r="G640" t="s">
        <v>47</v>
      </c>
      <c r="H640" s="3">
        <v>0</v>
      </c>
      <c r="I640" t="s">
        <v>48</v>
      </c>
      <c r="J640">
        <v>2900</v>
      </c>
      <c r="K640" t="s">
        <v>49</v>
      </c>
      <c r="L640" t="s">
        <v>50</v>
      </c>
      <c r="M640" t="s">
        <v>51</v>
      </c>
      <c r="N640">
        <v>562</v>
      </c>
      <c r="O640" t="s">
        <v>52</v>
      </c>
      <c r="P640" t="s">
        <v>53</v>
      </c>
      <c r="T640" t="s">
        <v>4986</v>
      </c>
      <c r="V640" t="s">
        <v>3241</v>
      </c>
      <c r="W640" t="s">
        <v>56</v>
      </c>
      <c r="X640" t="s">
        <v>4987</v>
      </c>
      <c r="Y640" t="s">
        <v>4275</v>
      </c>
      <c r="Z640" s="3">
        <v>0</v>
      </c>
      <c r="AA640" t="s">
        <v>4988</v>
      </c>
      <c r="AB640" t="s">
        <v>4989</v>
      </c>
      <c r="AC640" t="s">
        <v>61</v>
      </c>
      <c r="AD640" t="s">
        <v>61</v>
      </c>
      <c r="AE640" t="s">
        <v>4990</v>
      </c>
      <c r="AF640" t="s">
        <v>63</v>
      </c>
      <c r="AH640">
        <v>0</v>
      </c>
      <c r="AI640" s="2">
        <v>45701</v>
      </c>
      <c r="AJ640" t="s">
        <v>64</v>
      </c>
      <c r="AK640" t="s">
        <v>64</v>
      </c>
      <c r="AL640" t="s">
        <v>4991</v>
      </c>
      <c r="AN640" s="3">
        <v>75.19</v>
      </c>
      <c r="AO640" t="s">
        <v>4989</v>
      </c>
      <c r="AP640" t="s">
        <v>64</v>
      </c>
      <c r="AQ640" t="s">
        <v>4990</v>
      </c>
      <c r="AR640">
        <v>1494</v>
      </c>
      <c r="AS640" t="s">
        <v>66</v>
      </c>
    </row>
    <row r="641" spans="1:45" ht="16" x14ac:dyDescent="0.2">
      <c r="A641">
        <v>3927</v>
      </c>
      <c r="B641">
        <v>3927</v>
      </c>
      <c r="C641" s="2">
        <v>45706.041666666657</v>
      </c>
      <c r="D641" t="s">
        <v>1814</v>
      </c>
      <c r="E641" t="s">
        <v>4999</v>
      </c>
      <c r="F641" s="3">
        <v>655.6</v>
      </c>
      <c r="G641" t="s">
        <v>47</v>
      </c>
      <c r="H641" s="3">
        <v>0</v>
      </c>
      <c r="I641" t="s">
        <v>48</v>
      </c>
      <c r="J641">
        <v>2720</v>
      </c>
      <c r="K641" t="s">
        <v>49</v>
      </c>
      <c r="L641" t="s">
        <v>50</v>
      </c>
      <c r="M641" t="s">
        <v>51</v>
      </c>
      <c r="N641">
        <v>940</v>
      </c>
      <c r="O641" t="s">
        <v>52</v>
      </c>
      <c r="P641" t="s">
        <v>53</v>
      </c>
      <c r="T641" t="s">
        <v>5000</v>
      </c>
      <c r="U641" t="s">
        <v>5001</v>
      </c>
      <c r="V641" t="s">
        <v>3200</v>
      </c>
      <c r="W641" t="s">
        <v>56</v>
      </c>
      <c r="X641" t="s">
        <v>5002</v>
      </c>
      <c r="Y641" t="s">
        <v>5003</v>
      </c>
      <c r="Z641" s="3">
        <v>0</v>
      </c>
      <c r="AA641" t="s">
        <v>2277</v>
      </c>
      <c r="AB641" t="s">
        <v>5004</v>
      </c>
      <c r="AC641" t="s">
        <v>61</v>
      </c>
      <c r="AD641" t="s">
        <v>61</v>
      </c>
      <c r="AE641" t="s">
        <v>5005</v>
      </c>
      <c r="AF641" t="s">
        <v>63</v>
      </c>
      <c r="AH641">
        <v>0</v>
      </c>
      <c r="AI641" s="2">
        <v>45706</v>
      </c>
      <c r="AJ641" t="s">
        <v>64</v>
      </c>
      <c r="AK641" t="s">
        <v>64</v>
      </c>
      <c r="AL641" t="s">
        <v>5006</v>
      </c>
      <c r="AM641" t="s">
        <v>5001</v>
      </c>
      <c r="AN641" s="3">
        <v>894</v>
      </c>
      <c r="AO641" t="s">
        <v>5004</v>
      </c>
      <c r="AP641" t="s">
        <v>64</v>
      </c>
      <c r="AQ641" t="s">
        <v>5005</v>
      </c>
      <c r="AR641">
        <v>1481</v>
      </c>
      <c r="AS641" t="s">
        <v>66</v>
      </c>
    </row>
    <row r="642" spans="1:45" ht="16" x14ac:dyDescent="0.2">
      <c r="A642">
        <v>3928</v>
      </c>
      <c r="B642">
        <v>3928</v>
      </c>
      <c r="C642" s="2">
        <v>45706.041666666657</v>
      </c>
      <c r="D642" t="s">
        <v>1814</v>
      </c>
      <c r="E642" t="s">
        <v>5007</v>
      </c>
      <c r="F642" s="3">
        <v>238.4</v>
      </c>
      <c r="G642" t="s">
        <v>47</v>
      </c>
      <c r="H642" s="3">
        <v>0</v>
      </c>
      <c r="I642" t="s">
        <v>48</v>
      </c>
      <c r="J642">
        <v>2721</v>
      </c>
      <c r="K642" t="s">
        <v>49</v>
      </c>
      <c r="L642" t="s">
        <v>50</v>
      </c>
      <c r="M642" t="s">
        <v>51</v>
      </c>
      <c r="N642">
        <v>940</v>
      </c>
      <c r="O642" t="s">
        <v>52</v>
      </c>
      <c r="P642" t="s">
        <v>53</v>
      </c>
      <c r="T642" t="s">
        <v>5000</v>
      </c>
      <c r="U642" t="s">
        <v>5001</v>
      </c>
      <c r="V642" t="s">
        <v>3200</v>
      </c>
      <c r="W642" t="s">
        <v>56</v>
      </c>
      <c r="X642" t="s">
        <v>5002</v>
      </c>
      <c r="Y642" t="s">
        <v>5003</v>
      </c>
      <c r="Z642" s="3">
        <v>0</v>
      </c>
      <c r="AA642" t="s">
        <v>2277</v>
      </c>
      <c r="AB642" t="s">
        <v>5004</v>
      </c>
      <c r="AC642" t="s">
        <v>61</v>
      </c>
      <c r="AD642" t="s">
        <v>61</v>
      </c>
      <c r="AE642" t="s">
        <v>5005</v>
      </c>
      <c r="AF642" t="s">
        <v>63</v>
      </c>
      <c r="AH642">
        <v>0</v>
      </c>
      <c r="AI642" s="2">
        <v>45706</v>
      </c>
      <c r="AJ642" t="s">
        <v>64</v>
      </c>
      <c r="AK642" t="s">
        <v>64</v>
      </c>
      <c r="AL642" t="s">
        <v>5006</v>
      </c>
      <c r="AM642" t="s">
        <v>5001</v>
      </c>
      <c r="AN642" s="3">
        <v>894</v>
      </c>
      <c r="AO642" t="s">
        <v>5004</v>
      </c>
      <c r="AP642" t="s">
        <v>64</v>
      </c>
      <c r="AQ642" t="s">
        <v>5005</v>
      </c>
      <c r="AR642">
        <v>1481</v>
      </c>
      <c r="AS642" t="s">
        <v>66</v>
      </c>
    </row>
    <row r="643" spans="1:45" ht="16" x14ac:dyDescent="0.2">
      <c r="A643">
        <v>3929</v>
      </c>
      <c r="B643">
        <v>3929</v>
      </c>
      <c r="C643" s="2">
        <v>45706.041666666657</v>
      </c>
      <c r="D643" t="s">
        <v>1748</v>
      </c>
      <c r="E643" t="s">
        <v>4792</v>
      </c>
      <c r="F643" s="3">
        <v>10</v>
      </c>
      <c r="G643" t="s">
        <v>47</v>
      </c>
      <c r="H643" s="3">
        <v>0</v>
      </c>
      <c r="I643" t="s">
        <v>48</v>
      </c>
      <c r="J643">
        <v>2705</v>
      </c>
      <c r="K643" t="s">
        <v>49</v>
      </c>
      <c r="L643" t="s">
        <v>50</v>
      </c>
      <c r="M643" t="s">
        <v>51</v>
      </c>
      <c r="N643">
        <v>940</v>
      </c>
      <c r="O643" t="s">
        <v>52</v>
      </c>
      <c r="P643" t="s">
        <v>53</v>
      </c>
      <c r="T643" t="s">
        <v>5000</v>
      </c>
      <c r="U643" t="s">
        <v>5001</v>
      </c>
      <c r="V643" t="s">
        <v>3200</v>
      </c>
      <c r="W643" t="s">
        <v>56</v>
      </c>
      <c r="X643" t="s">
        <v>5002</v>
      </c>
      <c r="Y643" t="s">
        <v>5003</v>
      </c>
      <c r="Z643" s="3">
        <v>0</v>
      </c>
      <c r="AA643" t="s">
        <v>2277</v>
      </c>
      <c r="AB643" t="s">
        <v>5004</v>
      </c>
      <c r="AC643" t="s">
        <v>61</v>
      </c>
      <c r="AD643" t="s">
        <v>61</v>
      </c>
      <c r="AE643" t="s">
        <v>5005</v>
      </c>
      <c r="AF643" t="s">
        <v>63</v>
      </c>
      <c r="AH643">
        <v>0</v>
      </c>
      <c r="AI643" s="2">
        <v>45706</v>
      </c>
      <c r="AJ643" t="s">
        <v>64</v>
      </c>
      <c r="AK643" t="s">
        <v>64</v>
      </c>
      <c r="AL643" t="s">
        <v>5006</v>
      </c>
      <c r="AM643" t="s">
        <v>5001</v>
      </c>
      <c r="AN643" s="3">
        <v>894</v>
      </c>
      <c r="AO643" t="s">
        <v>5004</v>
      </c>
      <c r="AP643" t="s">
        <v>64</v>
      </c>
      <c r="AQ643" t="s">
        <v>5005</v>
      </c>
      <c r="AR643">
        <v>1481</v>
      </c>
      <c r="AS643" t="s">
        <v>66</v>
      </c>
    </row>
    <row r="644" spans="1:45" ht="16" x14ac:dyDescent="0.2">
      <c r="A644">
        <v>4020</v>
      </c>
      <c r="B644">
        <v>4020</v>
      </c>
      <c r="C644" s="2">
        <v>45707</v>
      </c>
      <c r="D644" t="s">
        <v>1814</v>
      </c>
      <c r="E644" t="s">
        <v>5016</v>
      </c>
      <c r="F644" s="3">
        <v>44</v>
      </c>
      <c r="G644" t="s">
        <v>47</v>
      </c>
      <c r="H644" s="3">
        <v>0</v>
      </c>
      <c r="I644" t="s">
        <v>48</v>
      </c>
      <c r="J644">
        <v>2560</v>
      </c>
      <c r="K644" t="s">
        <v>49</v>
      </c>
      <c r="L644" t="s">
        <v>50</v>
      </c>
      <c r="M644" t="s">
        <v>51</v>
      </c>
      <c r="N644">
        <v>563</v>
      </c>
      <c r="O644" t="s">
        <v>52</v>
      </c>
      <c r="P644" t="s">
        <v>53</v>
      </c>
      <c r="T644" t="s">
        <v>5017</v>
      </c>
      <c r="U644" t="s">
        <v>5018</v>
      </c>
      <c r="V644" t="s">
        <v>3343</v>
      </c>
      <c r="W644" t="s">
        <v>56</v>
      </c>
      <c r="X644" t="s">
        <v>5019</v>
      </c>
      <c r="Y644" t="s">
        <v>5020</v>
      </c>
      <c r="Z644" s="3">
        <v>0</v>
      </c>
      <c r="AA644" t="s">
        <v>5021</v>
      </c>
      <c r="AB644" t="s">
        <v>5022</v>
      </c>
      <c r="AC644" t="s">
        <v>61</v>
      </c>
      <c r="AD644" t="s">
        <v>61</v>
      </c>
      <c r="AE644" t="s">
        <v>5023</v>
      </c>
      <c r="AF644" t="s">
        <v>63</v>
      </c>
      <c r="AH644">
        <v>0</v>
      </c>
      <c r="AI644" s="2">
        <v>45707</v>
      </c>
      <c r="AJ644" t="s">
        <v>64</v>
      </c>
      <c r="AK644" t="s">
        <v>64</v>
      </c>
      <c r="AL644" t="s">
        <v>5024</v>
      </c>
      <c r="AM644" t="s">
        <v>5018</v>
      </c>
      <c r="AN644" s="3">
        <v>145.5</v>
      </c>
      <c r="AO644" t="s">
        <v>5022</v>
      </c>
      <c r="AP644" t="s">
        <v>64</v>
      </c>
      <c r="AQ644" t="s">
        <v>5023</v>
      </c>
      <c r="AR644">
        <v>1530</v>
      </c>
      <c r="AS644" t="s">
        <v>66</v>
      </c>
    </row>
    <row r="645" spans="1:45" ht="16" x14ac:dyDescent="0.2">
      <c r="A645">
        <v>4021</v>
      </c>
      <c r="B645">
        <v>4021</v>
      </c>
      <c r="C645" s="2">
        <v>45707</v>
      </c>
      <c r="D645" t="s">
        <v>1814</v>
      </c>
      <c r="E645" t="s">
        <v>5025</v>
      </c>
      <c r="F645" s="3">
        <v>28.5</v>
      </c>
      <c r="G645" t="s">
        <v>47</v>
      </c>
      <c r="H645" s="3">
        <v>19</v>
      </c>
      <c r="I645" t="s">
        <v>48</v>
      </c>
      <c r="J645">
        <v>2561</v>
      </c>
      <c r="K645" t="s">
        <v>49</v>
      </c>
      <c r="L645" t="s">
        <v>50</v>
      </c>
      <c r="M645" t="s">
        <v>51</v>
      </c>
      <c r="N645">
        <v>563</v>
      </c>
      <c r="O645" t="s">
        <v>52</v>
      </c>
      <c r="P645" t="s">
        <v>53</v>
      </c>
      <c r="T645" t="s">
        <v>5017</v>
      </c>
      <c r="U645" t="s">
        <v>5018</v>
      </c>
      <c r="V645" t="s">
        <v>3343</v>
      </c>
      <c r="W645" t="s">
        <v>56</v>
      </c>
      <c r="X645" t="s">
        <v>5019</v>
      </c>
      <c r="Y645" t="s">
        <v>5020</v>
      </c>
      <c r="Z645" s="3">
        <v>0</v>
      </c>
      <c r="AA645" t="s">
        <v>5021</v>
      </c>
      <c r="AB645" t="s">
        <v>5022</v>
      </c>
      <c r="AC645" t="s">
        <v>61</v>
      </c>
      <c r="AD645" t="s">
        <v>61</v>
      </c>
      <c r="AE645" t="s">
        <v>5023</v>
      </c>
      <c r="AF645" t="s">
        <v>63</v>
      </c>
      <c r="AH645">
        <v>59</v>
      </c>
      <c r="AI645" s="2">
        <v>45707</v>
      </c>
      <c r="AJ645" t="s">
        <v>64</v>
      </c>
      <c r="AK645" t="s">
        <v>64</v>
      </c>
      <c r="AL645" t="s">
        <v>5024</v>
      </c>
      <c r="AM645" t="s">
        <v>5018</v>
      </c>
      <c r="AN645" s="3">
        <v>145.5</v>
      </c>
      <c r="AO645" t="s">
        <v>5022</v>
      </c>
      <c r="AP645" t="s">
        <v>64</v>
      </c>
      <c r="AQ645" t="s">
        <v>5023</v>
      </c>
      <c r="AR645">
        <v>1530</v>
      </c>
      <c r="AS645" t="s">
        <v>66</v>
      </c>
    </row>
    <row r="646" spans="1:45" ht="16" x14ac:dyDescent="0.2">
      <c r="A646">
        <v>4022</v>
      </c>
      <c r="B646">
        <v>4022</v>
      </c>
      <c r="C646" s="2">
        <v>45707</v>
      </c>
      <c r="D646" t="s">
        <v>1748</v>
      </c>
      <c r="E646" t="s">
        <v>5026</v>
      </c>
      <c r="F646" s="3">
        <v>59.5</v>
      </c>
      <c r="G646" t="s">
        <v>47</v>
      </c>
      <c r="H646" s="3">
        <v>19</v>
      </c>
      <c r="I646" t="s">
        <v>48</v>
      </c>
      <c r="J646">
        <v>2702</v>
      </c>
      <c r="K646" t="s">
        <v>49</v>
      </c>
      <c r="L646" t="s">
        <v>50</v>
      </c>
      <c r="M646" t="s">
        <v>51</v>
      </c>
      <c r="N646">
        <v>563</v>
      </c>
      <c r="O646" t="s">
        <v>52</v>
      </c>
      <c r="P646" t="s">
        <v>53</v>
      </c>
      <c r="T646" t="s">
        <v>5017</v>
      </c>
      <c r="U646" t="s">
        <v>5018</v>
      </c>
      <c r="V646" t="s">
        <v>3343</v>
      </c>
      <c r="W646" t="s">
        <v>56</v>
      </c>
      <c r="X646" t="s">
        <v>5019</v>
      </c>
      <c r="Y646" t="s">
        <v>5020</v>
      </c>
      <c r="Z646" s="3">
        <v>0</v>
      </c>
      <c r="AA646" t="s">
        <v>5021</v>
      </c>
      <c r="AB646" t="s">
        <v>5022</v>
      </c>
      <c r="AC646" t="s">
        <v>61</v>
      </c>
      <c r="AD646" t="s">
        <v>61</v>
      </c>
      <c r="AE646" t="s">
        <v>5023</v>
      </c>
      <c r="AF646" t="s">
        <v>63</v>
      </c>
      <c r="AH646">
        <v>59</v>
      </c>
      <c r="AI646" s="2">
        <v>45707</v>
      </c>
      <c r="AJ646" t="s">
        <v>64</v>
      </c>
      <c r="AK646" t="s">
        <v>64</v>
      </c>
      <c r="AL646" t="s">
        <v>5024</v>
      </c>
      <c r="AM646" t="s">
        <v>5018</v>
      </c>
      <c r="AN646" s="3">
        <v>145.5</v>
      </c>
      <c r="AO646" t="s">
        <v>5022</v>
      </c>
      <c r="AP646" t="s">
        <v>64</v>
      </c>
      <c r="AQ646" t="s">
        <v>5023</v>
      </c>
      <c r="AR646">
        <v>1530</v>
      </c>
      <c r="AS646" t="s">
        <v>66</v>
      </c>
    </row>
    <row r="647" spans="1:45" ht="16" x14ac:dyDescent="0.2">
      <c r="A647">
        <v>4023</v>
      </c>
      <c r="B647">
        <v>4023</v>
      </c>
      <c r="C647" s="2">
        <v>45707</v>
      </c>
      <c r="D647" t="s">
        <v>1814</v>
      </c>
      <c r="E647" t="s">
        <v>5027</v>
      </c>
      <c r="F647" s="3">
        <v>5.7</v>
      </c>
      <c r="G647" t="s">
        <v>47</v>
      </c>
      <c r="H647" s="3">
        <v>0</v>
      </c>
      <c r="I647" t="s">
        <v>48</v>
      </c>
      <c r="J647">
        <v>2564</v>
      </c>
      <c r="K647" t="s">
        <v>49</v>
      </c>
      <c r="L647" t="s">
        <v>50</v>
      </c>
      <c r="M647" t="s">
        <v>51</v>
      </c>
      <c r="N647">
        <v>563</v>
      </c>
      <c r="O647" t="s">
        <v>52</v>
      </c>
      <c r="P647" t="s">
        <v>53</v>
      </c>
      <c r="T647" t="s">
        <v>5017</v>
      </c>
      <c r="U647" t="s">
        <v>5018</v>
      </c>
      <c r="V647" t="s">
        <v>3343</v>
      </c>
      <c r="W647" t="s">
        <v>56</v>
      </c>
      <c r="X647" t="s">
        <v>5019</v>
      </c>
      <c r="Y647" t="s">
        <v>5020</v>
      </c>
      <c r="Z647" s="3">
        <v>0</v>
      </c>
      <c r="AA647" t="s">
        <v>5021</v>
      </c>
      <c r="AB647" t="s">
        <v>5022</v>
      </c>
      <c r="AC647" t="s">
        <v>61</v>
      </c>
      <c r="AD647" t="s">
        <v>61</v>
      </c>
      <c r="AE647" t="s">
        <v>5023</v>
      </c>
      <c r="AF647" t="s">
        <v>63</v>
      </c>
      <c r="AH647">
        <v>0</v>
      </c>
      <c r="AI647" s="2">
        <v>45707</v>
      </c>
      <c r="AJ647" t="s">
        <v>64</v>
      </c>
      <c r="AK647" t="s">
        <v>64</v>
      </c>
      <c r="AL647" t="s">
        <v>5024</v>
      </c>
      <c r="AM647" t="s">
        <v>5018</v>
      </c>
      <c r="AN647" s="3">
        <v>145.5</v>
      </c>
      <c r="AO647" t="s">
        <v>5022</v>
      </c>
      <c r="AP647" t="s">
        <v>64</v>
      </c>
      <c r="AQ647" t="s">
        <v>5023</v>
      </c>
      <c r="AR647">
        <v>1530</v>
      </c>
      <c r="AS647" t="s">
        <v>66</v>
      </c>
    </row>
    <row r="648" spans="1:45" ht="16" x14ac:dyDescent="0.2">
      <c r="A648">
        <v>4024</v>
      </c>
      <c r="B648">
        <v>4024</v>
      </c>
      <c r="C648" s="2">
        <v>45707</v>
      </c>
      <c r="D648" t="s">
        <v>1814</v>
      </c>
      <c r="E648" t="s">
        <v>5028</v>
      </c>
      <c r="F648" s="3">
        <v>7.8</v>
      </c>
      <c r="G648" t="s">
        <v>47</v>
      </c>
      <c r="H648" s="3">
        <v>0</v>
      </c>
      <c r="I648" t="s">
        <v>48</v>
      </c>
      <c r="J648">
        <v>2564</v>
      </c>
      <c r="K648" t="s">
        <v>49</v>
      </c>
      <c r="L648" t="s">
        <v>50</v>
      </c>
      <c r="M648" t="s">
        <v>51</v>
      </c>
      <c r="N648">
        <v>563</v>
      </c>
      <c r="O648" t="s">
        <v>52</v>
      </c>
      <c r="P648" t="s">
        <v>53</v>
      </c>
      <c r="T648" t="s">
        <v>5017</v>
      </c>
      <c r="U648" t="s">
        <v>5018</v>
      </c>
      <c r="V648" t="s">
        <v>3343</v>
      </c>
      <c r="W648" t="s">
        <v>56</v>
      </c>
      <c r="X648" t="s">
        <v>5019</v>
      </c>
      <c r="Y648" t="s">
        <v>5020</v>
      </c>
      <c r="Z648" s="3">
        <v>0</v>
      </c>
      <c r="AA648" t="s">
        <v>5021</v>
      </c>
      <c r="AB648" t="s">
        <v>5022</v>
      </c>
      <c r="AC648" t="s">
        <v>61</v>
      </c>
      <c r="AD648" t="s">
        <v>61</v>
      </c>
      <c r="AE648" t="s">
        <v>5023</v>
      </c>
      <c r="AF648" t="s">
        <v>63</v>
      </c>
      <c r="AH648">
        <v>0</v>
      </c>
      <c r="AI648" s="2">
        <v>45707</v>
      </c>
      <c r="AJ648" t="s">
        <v>64</v>
      </c>
      <c r="AK648" t="s">
        <v>64</v>
      </c>
      <c r="AL648" t="s">
        <v>5024</v>
      </c>
      <c r="AM648" t="s">
        <v>5018</v>
      </c>
      <c r="AN648" s="3">
        <v>145.5</v>
      </c>
      <c r="AO648" t="s">
        <v>5022</v>
      </c>
      <c r="AP648" t="s">
        <v>64</v>
      </c>
      <c r="AQ648" t="s">
        <v>5023</v>
      </c>
      <c r="AR648">
        <v>1530</v>
      </c>
      <c r="AS648" t="s">
        <v>66</v>
      </c>
    </row>
    <row r="649" spans="1:45" ht="16" x14ac:dyDescent="0.2">
      <c r="A649">
        <v>4099</v>
      </c>
      <c r="B649">
        <v>4099</v>
      </c>
      <c r="C649" s="2">
        <v>45707</v>
      </c>
      <c r="D649" t="s">
        <v>1814</v>
      </c>
      <c r="E649" t="s">
        <v>5029</v>
      </c>
      <c r="F649" s="3">
        <v>22</v>
      </c>
      <c r="G649" t="s">
        <v>47</v>
      </c>
      <c r="H649" s="3">
        <v>0</v>
      </c>
      <c r="I649" t="s">
        <v>48</v>
      </c>
      <c r="J649">
        <v>2560</v>
      </c>
      <c r="K649" t="s">
        <v>49</v>
      </c>
      <c r="L649" t="s">
        <v>50</v>
      </c>
      <c r="M649" t="s">
        <v>51</v>
      </c>
      <c r="N649">
        <v>561</v>
      </c>
      <c r="O649" t="s">
        <v>52</v>
      </c>
      <c r="P649" t="s">
        <v>53</v>
      </c>
      <c r="T649" t="s">
        <v>5030</v>
      </c>
      <c r="U649" t="s">
        <v>5031</v>
      </c>
      <c r="V649" t="s">
        <v>3378</v>
      </c>
      <c r="W649" t="s">
        <v>56</v>
      </c>
      <c r="X649" t="s">
        <v>5032</v>
      </c>
      <c r="Y649" t="s">
        <v>5033</v>
      </c>
      <c r="Z649" s="3">
        <v>0</v>
      </c>
      <c r="AA649" t="s">
        <v>5034</v>
      </c>
      <c r="AB649" t="s">
        <v>5022</v>
      </c>
      <c r="AC649" t="s">
        <v>61</v>
      </c>
      <c r="AD649" t="s">
        <v>61</v>
      </c>
      <c r="AE649" t="s">
        <v>5035</v>
      </c>
      <c r="AF649" t="s">
        <v>63</v>
      </c>
      <c r="AH649">
        <v>0</v>
      </c>
      <c r="AI649" s="2">
        <v>45707</v>
      </c>
      <c r="AJ649" t="s">
        <v>64</v>
      </c>
      <c r="AK649" t="s">
        <v>64</v>
      </c>
      <c r="AL649" t="s">
        <v>5036</v>
      </c>
      <c r="AM649" t="s">
        <v>5031</v>
      </c>
      <c r="AN649" s="3">
        <v>45.79</v>
      </c>
      <c r="AO649" t="s">
        <v>5022</v>
      </c>
      <c r="AP649" t="s">
        <v>64</v>
      </c>
      <c r="AQ649" t="s">
        <v>5035</v>
      </c>
      <c r="AR649">
        <v>1532</v>
      </c>
      <c r="AS649" t="s">
        <v>66</v>
      </c>
    </row>
    <row r="650" spans="1:45" ht="16" x14ac:dyDescent="0.2">
      <c r="A650">
        <v>4100</v>
      </c>
      <c r="B650">
        <v>4100</v>
      </c>
      <c r="C650" s="2">
        <v>45707</v>
      </c>
      <c r="D650" t="s">
        <v>1748</v>
      </c>
      <c r="E650" t="s">
        <v>5037</v>
      </c>
      <c r="F650" s="3">
        <v>23.79</v>
      </c>
      <c r="G650" t="s">
        <v>47</v>
      </c>
      <c r="H650" s="3">
        <v>19</v>
      </c>
      <c r="I650" t="s">
        <v>48</v>
      </c>
      <c r="J650">
        <v>2702</v>
      </c>
      <c r="K650" t="s">
        <v>49</v>
      </c>
      <c r="L650" t="s">
        <v>50</v>
      </c>
      <c r="M650" t="s">
        <v>51</v>
      </c>
      <c r="N650">
        <v>561</v>
      </c>
      <c r="O650" t="s">
        <v>52</v>
      </c>
      <c r="P650" t="s">
        <v>53</v>
      </c>
      <c r="T650" t="s">
        <v>5030</v>
      </c>
      <c r="U650" t="s">
        <v>5031</v>
      </c>
      <c r="V650" t="s">
        <v>3378</v>
      </c>
      <c r="W650" t="s">
        <v>56</v>
      </c>
      <c r="X650" t="s">
        <v>5032</v>
      </c>
      <c r="Y650" t="s">
        <v>5033</v>
      </c>
      <c r="Z650" s="3">
        <v>0</v>
      </c>
      <c r="AA650" t="s">
        <v>5034</v>
      </c>
      <c r="AB650" t="s">
        <v>5022</v>
      </c>
      <c r="AC650" t="s">
        <v>61</v>
      </c>
      <c r="AD650" t="s">
        <v>61</v>
      </c>
      <c r="AE650" t="s">
        <v>5035</v>
      </c>
      <c r="AF650" t="s">
        <v>63</v>
      </c>
      <c r="AH650">
        <v>59</v>
      </c>
      <c r="AI650" s="2">
        <v>45707</v>
      </c>
      <c r="AJ650" t="s">
        <v>64</v>
      </c>
      <c r="AK650" t="s">
        <v>64</v>
      </c>
      <c r="AL650" t="s">
        <v>5036</v>
      </c>
      <c r="AM650" t="s">
        <v>5031</v>
      </c>
      <c r="AN650" s="3">
        <v>45.79</v>
      </c>
      <c r="AO650" t="s">
        <v>5022</v>
      </c>
      <c r="AP650" t="s">
        <v>64</v>
      </c>
      <c r="AQ650" t="s">
        <v>5035</v>
      </c>
      <c r="AR650">
        <v>1532</v>
      </c>
      <c r="AS650" t="s">
        <v>66</v>
      </c>
    </row>
    <row r="651" spans="1:45" ht="16" x14ac:dyDescent="0.2">
      <c r="A651">
        <v>3952</v>
      </c>
      <c r="B651">
        <v>3952</v>
      </c>
      <c r="C651" s="2">
        <v>45711</v>
      </c>
      <c r="D651" t="s">
        <v>1761</v>
      </c>
      <c r="E651" t="s">
        <v>5044</v>
      </c>
      <c r="F651" s="3">
        <v>218.21</v>
      </c>
      <c r="G651" t="s">
        <v>47</v>
      </c>
      <c r="H651" s="3">
        <v>0</v>
      </c>
      <c r="I651" t="s">
        <v>48</v>
      </c>
      <c r="J651">
        <v>2810</v>
      </c>
      <c r="K651" t="s">
        <v>49</v>
      </c>
      <c r="L651" t="s">
        <v>50</v>
      </c>
      <c r="M651" t="s">
        <v>51</v>
      </c>
      <c r="N651">
        <v>562</v>
      </c>
      <c r="O651" t="s">
        <v>52</v>
      </c>
      <c r="P651" t="s">
        <v>53</v>
      </c>
      <c r="T651" t="s">
        <v>5045</v>
      </c>
      <c r="V651" t="s">
        <v>3244</v>
      </c>
      <c r="W651" t="s">
        <v>56</v>
      </c>
      <c r="X651" t="s">
        <v>5046</v>
      </c>
      <c r="Y651" t="s">
        <v>5047</v>
      </c>
      <c r="Z651" s="3">
        <v>0</v>
      </c>
      <c r="AA651" t="s">
        <v>5048</v>
      </c>
      <c r="AB651" t="s">
        <v>5049</v>
      </c>
      <c r="AC651" t="s">
        <v>61</v>
      </c>
      <c r="AD651" t="s">
        <v>61</v>
      </c>
      <c r="AE651" t="s">
        <v>5050</v>
      </c>
      <c r="AF651" t="s">
        <v>63</v>
      </c>
      <c r="AH651">
        <v>0</v>
      </c>
      <c r="AI651" s="2">
        <v>45711</v>
      </c>
      <c r="AJ651" t="s">
        <v>64</v>
      </c>
      <c r="AK651" t="s">
        <v>64</v>
      </c>
      <c r="AL651" t="s">
        <v>5051</v>
      </c>
      <c r="AN651" s="3">
        <v>218.21</v>
      </c>
      <c r="AO651" t="s">
        <v>5049</v>
      </c>
      <c r="AP651" t="s">
        <v>64</v>
      </c>
      <c r="AQ651" t="s">
        <v>5050</v>
      </c>
      <c r="AR651">
        <v>1498</v>
      </c>
      <c r="AS651" t="s">
        <v>66</v>
      </c>
    </row>
    <row r="652" spans="1:45" ht="16" x14ac:dyDescent="0.2">
      <c r="A652">
        <v>3926</v>
      </c>
      <c r="B652">
        <v>3926</v>
      </c>
      <c r="C652" s="2">
        <v>45712</v>
      </c>
      <c r="D652" t="s">
        <v>1761</v>
      </c>
      <c r="E652" t="s">
        <v>4340</v>
      </c>
      <c r="F652" s="3">
        <v>4.99</v>
      </c>
      <c r="G652" t="s">
        <v>47</v>
      </c>
      <c r="H652" s="3">
        <v>0</v>
      </c>
      <c r="I652" t="s">
        <v>48</v>
      </c>
      <c r="J652">
        <v>2720</v>
      </c>
      <c r="K652" t="s">
        <v>49</v>
      </c>
      <c r="L652" t="s">
        <v>50</v>
      </c>
      <c r="M652" t="s">
        <v>51</v>
      </c>
      <c r="N652">
        <v>942</v>
      </c>
      <c r="O652" t="s">
        <v>52</v>
      </c>
      <c r="P652" t="s">
        <v>53</v>
      </c>
      <c r="T652" t="s">
        <v>1043</v>
      </c>
      <c r="U652" t="s">
        <v>5052</v>
      </c>
      <c r="V652" t="s">
        <v>3234</v>
      </c>
      <c r="W652" t="s">
        <v>56</v>
      </c>
      <c r="X652" t="s">
        <v>5053</v>
      </c>
      <c r="Y652" t="s">
        <v>953</v>
      </c>
      <c r="Z652" s="3">
        <v>19</v>
      </c>
      <c r="AA652" t="s">
        <v>1046</v>
      </c>
      <c r="AB652" t="s">
        <v>5054</v>
      </c>
      <c r="AC652" t="s">
        <v>61</v>
      </c>
      <c r="AD652" t="s">
        <v>61</v>
      </c>
      <c r="AE652" t="s">
        <v>5055</v>
      </c>
      <c r="AF652" t="s">
        <v>63</v>
      </c>
      <c r="AH652">
        <v>0</v>
      </c>
      <c r="AI652" s="2">
        <v>45712</v>
      </c>
      <c r="AJ652" t="s">
        <v>64</v>
      </c>
      <c r="AK652" t="s">
        <v>64</v>
      </c>
      <c r="AL652" t="s">
        <v>5056</v>
      </c>
      <c r="AM652" t="s">
        <v>5052</v>
      </c>
      <c r="AN652" s="3">
        <v>4.99</v>
      </c>
      <c r="AO652" t="s">
        <v>5054</v>
      </c>
      <c r="AP652" t="s">
        <v>64</v>
      </c>
      <c r="AQ652" t="s">
        <v>5055</v>
      </c>
      <c r="AR652">
        <v>1492</v>
      </c>
      <c r="AS652" t="s">
        <v>66</v>
      </c>
    </row>
    <row r="653" spans="1:45" ht="16" x14ac:dyDescent="0.2">
      <c r="A653">
        <v>3940</v>
      </c>
      <c r="B653">
        <v>3940</v>
      </c>
      <c r="C653" s="2">
        <v>45712</v>
      </c>
      <c r="D653" t="s">
        <v>1814</v>
      </c>
      <c r="E653" t="s">
        <v>5057</v>
      </c>
      <c r="F653" s="3">
        <v>73.7</v>
      </c>
      <c r="G653" t="s">
        <v>47</v>
      </c>
      <c r="H653" s="3">
        <v>0</v>
      </c>
      <c r="I653" t="s">
        <v>48</v>
      </c>
      <c r="J653">
        <v>2563</v>
      </c>
      <c r="K653" t="s">
        <v>49</v>
      </c>
      <c r="L653" t="s">
        <v>50</v>
      </c>
      <c r="M653" t="s">
        <v>51</v>
      </c>
      <c r="N653">
        <v>563</v>
      </c>
      <c r="O653" t="s">
        <v>52</v>
      </c>
      <c r="P653" t="s">
        <v>53</v>
      </c>
      <c r="T653" t="s">
        <v>5058</v>
      </c>
      <c r="V653" t="s">
        <v>3266</v>
      </c>
      <c r="W653" t="s">
        <v>56</v>
      </c>
      <c r="X653" t="s">
        <v>5059</v>
      </c>
      <c r="Y653" t="s">
        <v>4275</v>
      </c>
      <c r="Z653" s="3">
        <v>7</v>
      </c>
      <c r="AA653" t="s">
        <v>5060</v>
      </c>
      <c r="AB653" t="s">
        <v>5061</v>
      </c>
      <c r="AC653" t="s">
        <v>61</v>
      </c>
      <c r="AD653" t="s">
        <v>61</v>
      </c>
      <c r="AE653" t="s">
        <v>5062</v>
      </c>
      <c r="AF653" t="s">
        <v>63</v>
      </c>
      <c r="AH653">
        <v>0</v>
      </c>
      <c r="AI653" s="2">
        <v>45712</v>
      </c>
      <c r="AJ653" t="s">
        <v>64</v>
      </c>
      <c r="AK653" t="s">
        <v>64</v>
      </c>
      <c r="AL653" t="s">
        <v>5063</v>
      </c>
      <c r="AN653" s="3">
        <v>73.7</v>
      </c>
      <c r="AO653" t="s">
        <v>5061</v>
      </c>
      <c r="AP653" t="s">
        <v>64</v>
      </c>
      <c r="AQ653" t="s">
        <v>5062</v>
      </c>
      <c r="AR653">
        <v>1496</v>
      </c>
      <c r="AS653" t="s">
        <v>66</v>
      </c>
    </row>
    <row r="654" spans="1:45" ht="16" x14ac:dyDescent="0.2">
      <c r="A654">
        <v>3917</v>
      </c>
      <c r="B654">
        <v>3917</v>
      </c>
      <c r="C654" s="2">
        <v>45712.041666666657</v>
      </c>
      <c r="D654" t="s">
        <v>1814</v>
      </c>
      <c r="E654" t="s">
        <v>4510</v>
      </c>
      <c r="F654" s="3">
        <v>22.97</v>
      </c>
      <c r="G654" t="s">
        <v>47</v>
      </c>
      <c r="H654" s="3">
        <v>0</v>
      </c>
      <c r="I654" t="s">
        <v>48</v>
      </c>
      <c r="J654">
        <v>2710</v>
      </c>
      <c r="K654" t="s">
        <v>49</v>
      </c>
      <c r="L654" t="s">
        <v>50</v>
      </c>
      <c r="M654" t="s">
        <v>51</v>
      </c>
      <c r="N654">
        <v>940</v>
      </c>
      <c r="O654" t="s">
        <v>52</v>
      </c>
      <c r="P654" t="s">
        <v>53</v>
      </c>
      <c r="T654" t="s">
        <v>5064</v>
      </c>
      <c r="U654" t="s">
        <v>5065</v>
      </c>
      <c r="V654" t="s">
        <v>3239</v>
      </c>
      <c r="W654" t="s">
        <v>56</v>
      </c>
      <c r="X654" t="s">
        <v>5066</v>
      </c>
      <c r="Y654" t="s">
        <v>2061</v>
      </c>
      <c r="Z654" s="3">
        <v>19</v>
      </c>
      <c r="AA654" t="s">
        <v>5067</v>
      </c>
      <c r="AB654" t="s">
        <v>5054</v>
      </c>
      <c r="AC654" t="s">
        <v>61</v>
      </c>
      <c r="AD654" t="s">
        <v>61</v>
      </c>
      <c r="AE654" t="s">
        <v>5068</v>
      </c>
      <c r="AF654" t="s">
        <v>63</v>
      </c>
      <c r="AH654">
        <v>0</v>
      </c>
      <c r="AI654" s="2">
        <v>45712</v>
      </c>
      <c r="AJ654" t="s">
        <v>64</v>
      </c>
      <c r="AK654" t="s">
        <v>64</v>
      </c>
      <c r="AL654" t="s">
        <v>5069</v>
      </c>
      <c r="AM654" t="s">
        <v>5065</v>
      </c>
      <c r="AN654" s="3">
        <v>22.97</v>
      </c>
      <c r="AO654" t="s">
        <v>5054</v>
      </c>
      <c r="AP654" t="s">
        <v>64</v>
      </c>
      <c r="AQ654" t="s">
        <v>5068</v>
      </c>
      <c r="AR654">
        <v>1483</v>
      </c>
      <c r="AS654" t="s">
        <v>66</v>
      </c>
    </row>
    <row r="655" spans="1:45" ht="16" x14ac:dyDescent="0.2">
      <c r="A655">
        <v>3933</v>
      </c>
      <c r="B655">
        <v>3933</v>
      </c>
      <c r="C655" s="2">
        <v>45712.041666666657</v>
      </c>
      <c r="D655" t="s">
        <v>1782</v>
      </c>
      <c r="E655" t="s">
        <v>5070</v>
      </c>
      <c r="F655" s="3">
        <v>469.39</v>
      </c>
      <c r="G655" t="s">
        <v>47</v>
      </c>
      <c r="H655" s="3">
        <v>0</v>
      </c>
      <c r="I655" t="s">
        <v>48</v>
      </c>
      <c r="J655">
        <v>2704</v>
      </c>
      <c r="K655" t="s">
        <v>49</v>
      </c>
      <c r="L655" t="s">
        <v>50</v>
      </c>
      <c r="M655" t="s">
        <v>51</v>
      </c>
      <c r="N655">
        <v>940</v>
      </c>
      <c r="O655" t="s">
        <v>52</v>
      </c>
      <c r="P655" t="s">
        <v>53</v>
      </c>
      <c r="T655" t="s">
        <v>3624</v>
      </c>
      <c r="U655" t="s">
        <v>5071</v>
      </c>
      <c r="V655" t="s">
        <v>3224</v>
      </c>
      <c r="W655" t="s">
        <v>56</v>
      </c>
      <c r="X655" t="s">
        <v>5072</v>
      </c>
      <c r="Y655" t="s">
        <v>231</v>
      </c>
      <c r="Z655" s="3">
        <v>19</v>
      </c>
      <c r="AA655" t="s">
        <v>3627</v>
      </c>
      <c r="AB655" t="s">
        <v>5073</v>
      </c>
      <c r="AC655" t="s">
        <v>61</v>
      </c>
      <c r="AD655" t="s">
        <v>61</v>
      </c>
      <c r="AE655" t="s">
        <v>5074</v>
      </c>
      <c r="AF655" t="s">
        <v>63</v>
      </c>
      <c r="AH655">
        <v>0</v>
      </c>
      <c r="AI655" s="2">
        <v>45712</v>
      </c>
      <c r="AJ655" t="s">
        <v>64</v>
      </c>
      <c r="AK655" t="s">
        <v>64</v>
      </c>
      <c r="AL655" t="s">
        <v>5075</v>
      </c>
      <c r="AM655" t="s">
        <v>5071</v>
      </c>
      <c r="AN655" s="3">
        <v>469.39</v>
      </c>
      <c r="AO655" t="s">
        <v>5073</v>
      </c>
      <c r="AP655" t="s">
        <v>64</v>
      </c>
      <c r="AQ655" t="s">
        <v>5074</v>
      </c>
      <c r="AR655">
        <v>1484</v>
      </c>
      <c r="AS655" t="s">
        <v>66</v>
      </c>
    </row>
    <row r="656" spans="1:45" ht="16" x14ac:dyDescent="0.2">
      <c r="A656">
        <v>3919</v>
      </c>
      <c r="B656">
        <v>3919</v>
      </c>
      <c r="C656" s="2">
        <v>45712.041666666657</v>
      </c>
      <c r="D656" t="s">
        <v>1814</v>
      </c>
      <c r="E656" t="s">
        <v>68</v>
      </c>
      <c r="F656" s="3">
        <v>5.39</v>
      </c>
      <c r="G656" t="s">
        <v>47</v>
      </c>
      <c r="H656" s="3">
        <v>0</v>
      </c>
      <c r="I656" t="s">
        <v>48</v>
      </c>
      <c r="J656">
        <v>2710</v>
      </c>
      <c r="K656" t="s">
        <v>49</v>
      </c>
      <c r="L656" t="s">
        <v>50</v>
      </c>
      <c r="M656" t="s">
        <v>51</v>
      </c>
      <c r="N656">
        <v>940</v>
      </c>
      <c r="O656" t="s">
        <v>52</v>
      </c>
      <c r="P656" t="s">
        <v>53</v>
      </c>
      <c r="T656" t="s">
        <v>4205</v>
      </c>
      <c r="U656" t="s">
        <v>5076</v>
      </c>
      <c r="V656" t="s">
        <v>3188</v>
      </c>
      <c r="W656" t="s">
        <v>56</v>
      </c>
      <c r="X656" t="s">
        <v>5077</v>
      </c>
      <c r="Y656" t="s">
        <v>72</v>
      </c>
      <c r="Z656" s="3">
        <v>19</v>
      </c>
      <c r="AA656" t="s">
        <v>4208</v>
      </c>
      <c r="AB656" t="s">
        <v>5073</v>
      </c>
      <c r="AC656" t="s">
        <v>61</v>
      </c>
      <c r="AD656" t="s">
        <v>61</v>
      </c>
      <c r="AE656" t="s">
        <v>5078</v>
      </c>
      <c r="AF656" t="s">
        <v>63</v>
      </c>
      <c r="AH656">
        <v>0</v>
      </c>
      <c r="AI656" s="2">
        <v>45712</v>
      </c>
      <c r="AJ656" t="s">
        <v>64</v>
      </c>
      <c r="AK656" t="s">
        <v>64</v>
      </c>
      <c r="AL656" t="s">
        <v>5079</v>
      </c>
      <c r="AM656" t="s">
        <v>5076</v>
      </c>
      <c r="AN656" s="3">
        <v>5.39</v>
      </c>
      <c r="AO656" t="s">
        <v>5073</v>
      </c>
      <c r="AP656" t="s">
        <v>64</v>
      </c>
      <c r="AQ656" t="s">
        <v>5078</v>
      </c>
      <c r="AR656">
        <v>1485</v>
      </c>
      <c r="AS656" t="s">
        <v>66</v>
      </c>
    </row>
    <row r="657" spans="1:45" ht="16" x14ac:dyDescent="0.2">
      <c r="A657">
        <v>4076</v>
      </c>
      <c r="B657">
        <v>4076</v>
      </c>
      <c r="C657" s="2">
        <v>45712.041666666657</v>
      </c>
      <c r="D657" t="s">
        <v>1538</v>
      </c>
      <c r="E657" t="s">
        <v>5080</v>
      </c>
      <c r="F657" s="3">
        <v>40070</v>
      </c>
      <c r="G657" t="s">
        <v>47</v>
      </c>
      <c r="H657" s="3">
        <v>0</v>
      </c>
      <c r="I657" t="s">
        <v>104</v>
      </c>
      <c r="J657">
        <v>940</v>
      </c>
      <c r="K657" t="s">
        <v>52</v>
      </c>
      <c r="L657" t="s">
        <v>53</v>
      </c>
      <c r="N657">
        <v>3200</v>
      </c>
      <c r="O657" t="s">
        <v>49</v>
      </c>
      <c r="P657" t="s">
        <v>105</v>
      </c>
      <c r="Q657" t="s">
        <v>106</v>
      </c>
      <c r="T657" t="s">
        <v>5081</v>
      </c>
      <c r="U657" t="s">
        <v>5082</v>
      </c>
      <c r="V657" t="s">
        <v>3420</v>
      </c>
      <c r="W657" t="s">
        <v>56</v>
      </c>
      <c r="X657" t="s">
        <v>5083</v>
      </c>
      <c r="Y657" t="s">
        <v>5084</v>
      </c>
      <c r="Z657" s="3">
        <v>16</v>
      </c>
      <c r="AA657" t="s">
        <v>5085</v>
      </c>
      <c r="AB657" t="s">
        <v>5086</v>
      </c>
      <c r="AC657" t="s">
        <v>61</v>
      </c>
      <c r="AD657" t="s">
        <v>61</v>
      </c>
      <c r="AE657" t="s">
        <v>5087</v>
      </c>
      <c r="AF657" t="s">
        <v>63</v>
      </c>
      <c r="AH657">
        <v>0</v>
      </c>
      <c r="AI657" s="2">
        <v>45712</v>
      </c>
      <c r="AJ657" t="s">
        <v>64</v>
      </c>
      <c r="AK657" t="s">
        <v>64</v>
      </c>
      <c r="AL657" t="s">
        <v>5088</v>
      </c>
      <c r="AM657" t="s">
        <v>5082</v>
      </c>
      <c r="AN657" s="3">
        <v>47086</v>
      </c>
      <c r="AO657" t="s">
        <v>5086</v>
      </c>
      <c r="AP657" t="s">
        <v>64</v>
      </c>
      <c r="AQ657" t="s">
        <v>5087</v>
      </c>
      <c r="AR657">
        <v>1488</v>
      </c>
      <c r="AS657" t="s">
        <v>66</v>
      </c>
    </row>
    <row r="658" spans="1:45" ht="16" x14ac:dyDescent="0.2">
      <c r="A658">
        <v>4004</v>
      </c>
      <c r="B658">
        <v>4004</v>
      </c>
      <c r="C658" s="2">
        <v>45712.416307870371</v>
      </c>
      <c r="D658" t="s">
        <v>1761</v>
      </c>
      <c r="E658" t="s">
        <v>5091</v>
      </c>
      <c r="F658" s="3">
        <v>73.19</v>
      </c>
      <c r="G658" t="s">
        <v>47</v>
      </c>
      <c r="H658" s="3">
        <v>0</v>
      </c>
      <c r="I658" t="s">
        <v>48</v>
      </c>
      <c r="J658">
        <v>2563</v>
      </c>
      <c r="K658" t="s">
        <v>49</v>
      </c>
      <c r="L658" t="s">
        <v>50</v>
      </c>
      <c r="M658" t="s">
        <v>51</v>
      </c>
      <c r="N658">
        <v>941</v>
      </c>
      <c r="O658" t="s">
        <v>52</v>
      </c>
      <c r="P658" t="s">
        <v>53</v>
      </c>
      <c r="T658" t="s">
        <v>4967</v>
      </c>
      <c r="U658" t="s">
        <v>5092</v>
      </c>
      <c r="V658" t="s">
        <v>3165</v>
      </c>
      <c r="W658" t="s">
        <v>56</v>
      </c>
      <c r="X658" t="s">
        <v>5093</v>
      </c>
      <c r="Y658" t="s">
        <v>4275</v>
      </c>
      <c r="Z658" s="3">
        <v>7</v>
      </c>
      <c r="AA658" t="s">
        <v>4969</v>
      </c>
      <c r="AB658" t="s">
        <v>5061</v>
      </c>
      <c r="AC658" t="s">
        <v>61</v>
      </c>
      <c r="AD658" t="s">
        <v>61</v>
      </c>
      <c r="AE658" t="s">
        <v>5094</v>
      </c>
      <c r="AF658" t="s">
        <v>63</v>
      </c>
      <c r="AH658">
        <v>0</v>
      </c>
      <c r="AI658" s="2">
        <v>45712</v>
      </c>
      <c r="AJ658" t="s">
        <v>64</v>
      </c>
      <c r="AK658" t="s">
        <v>64</v>
      </c>
      <c r="AL658" t="s">
        <v>5095</v>
      </c>
      <c r="AM658" t="s">
        <v>5092</v>
      </c>
      <c r="AN658" s="3">
        <v>146.38</v>
      </c>
      <c r="AO658" t="s">
        <v>5061</v>
      </c>
      <c r="AP658" t="s">
        <v>64</v>
      </c>
      <c r="AQ658" t="s">
        <v>5094</v>
      </c>
      <c r="AR658">
        <v>1487</v>
      </c>
      <c r="AS658" t="s">
        <v>66</v>
      </c>
    </row>
    <row r="659" spans="1:45" ht="16" x14ac:dyDescent="0.2">
      <c r="A659">
        <v>4005</v>
      </c>
      <c r="B659">
        <v>4005</v>
      </c>
      <c r="C659" s="2">
        <v>45712.416307870371</v>
      </c>
      <c r="D659" t="s">
        <v>1761</v>
      </c>
      <c r="E659" t="s">
        <v>5096</v>
      </c>
      <c r="F659" s="3">
        <v>73.19</v>
      </c>
      <c r="G659" t="s">
        <v>47</v>
      </c>
      <c r="H659" s="3">
        <v>0</v>
      </c>
      <c r="I659" t="s">
        <v>48</v>
      </c>
      <c r="J659">
        <v>2900</v>
      </c>
      <c r="K659" t="s">
        <v>49</v>
      </c>
      <c r="L659" t="s">
        <v>50</v>
      </c>
      <c r="M659" t="s">
        <v>51</v>
      </c>
      <c r="N659">
        <v>941</v>
      </c>
      <c r="O659" t="s">
        <v>52</v>
      </c>
      <c r="P659" t="s">
        <v>53</v>
      </c>
      <c r="T659" t="s">
        <v>4967</v>
      </c>
      <c r="U659" t="s">
        <v>5092</v>
      </c>
      <c r="V659" t="s">
        <v>3165</v>
      </c>
      <c r="W659" t="s">
        <v>56</v>
      </c>
      <c r="X659" t="s">
        <v>5093</v>
      </c>
      <c r="Y659" t="s">
        <v>4275</v>
      </c>
      <c r="Z659" s="3">
        <v>7</v>
      </c>
      <c r="AA659" t="s">
        <v>4969</v>
      </c>
      <c r="AB659" t="s">
        <v>5061</v>
      </c>
      <c r="AC659" t="s">
        <v>61</v>
      </c>
      <c r="AD659" t="s">
        <v>61</v>
      </c>
      <c r="AE659" t="s">
        <v>5094</v>
      </c>
      <c r="AF659" t="s">
        <v>63</v>
      </c>
      <c r="AH659">
        <v>0</v>
      </c>
      <c r="AI659" s="2">
        <v>45712</v>
      </c>
      <c r="AJ659" t="s">
        <v>64</v>
      </c>
      <c r="AK659" t="s">
        <v>64</v>
      </c>
      <c r="AL659" t="s">
        <v>5095</v>
      </c>
      <c r="AM659" t="s">
        <v>5092</v>
      </c>
      <c r="AN659" s="3">
        <v>146.38</v>
      </c>
      <c r="AO659" t="s">
        <v>5061</v>
      </c>
      <c r="AP659" t="s">
        <v>64</v>
      </c>
      <c r="AQ659" t="s">
        <v>5094</v>
      </c>
      <c r="AR659">
        <v>1487</v>
      </c>
      <c r="AS659" t="s">
        <v>66</v>
      </c>
    </row>
    <row r="660" spans="1:45" ht="16" x14ac:dyDescent="0.2">
      <c r="A660">
        <v>3953</v>
      </c>
      <c r="B660">
        <v>3953</v>
      </c>
      <c r="C660" s="2">
        <v>45713</v>
      </c>
      <c r="D660" t="s">
        <v>1761</v>
      </c>
      <c r="E660" t="s">
        <v>5100</v>
      </c>
      <c r="F660" s="3">
        <v>12.82</v>
      </c>
      <c r="G660" t="s">
        <v>47</v>
      </c>
      <c r="H660" s="3">
        <v>0</v>
      </c>
      <c r="I660" t="s">
        <v>48</v>
      </c>
      <c r="J660">
        <v>2561</v>
      </c>
      <c r="K660" t="s">
        <v>49</v>
      </c>
      <c r="L660" t="s">
        <v>50</v>
      </c>
      <c r="M660" t="s">
        <v>51</v>
      </c>
      <c r="N660">
        <v>562</v>
      </c>
      <c r="O660" t="s">
        <v>52</v>
      </c>
      <c r="P660" t="s">
        <v>53</v>
      </c>
      <c r="T660" t="s">
        <v>5101</v>
      </c>
      <c r="V660" t="s">
        <v>3253</v>
      </c>
      <c r="W660" t="s">
        <v>56</v>
      </c>
      <c r="X660" t="s">
        <v>5102</v>
      </c>
      <c r="Y660" t="s">
        <v>5103</v>
      </c>
      <c r="Z660" s="3">
        <v>0</v>
      </c>
      <c r="AA660" t="s">
        <v>5104</v>
      </c>
      <c r="AB660" t="s">
        <v>5105</v>
      </c>
      <c r="AC660" t="s">
        <v>61</v>
      </c>
      <c r="AD660" t="s">
        <v>61</v>
      </c>
      <c r="AE660" t="s">
        <v>5106</v>
      </c>
      <c r="AF660" t="s">
        <v>63</v>
      </c>
      <c r="AH660">
        <v>0</v>
      </c>
      <c r="AI660" s="2">
        <v>45713</v>
      </c>
      <c r="AJ660" t="s">
        <v>64</v>
      </c>
      <c r="AK660" t="s">
        <v>64</v>
      </c>
      <c r="AL660" t="s">
        <v>5107</v>
      </c>
      <c r="AN660" s="3">
        <v>99.52</v>
      </c>
      <c r="AO660" t="s">
        <v>5105</v>
      </c>
      <c r="AP660" t="s">
        <v>64</v>
      </c>
      <c r="AQ660" t="s">
        <v>5106</v>
      </c>
      <c r="AR660">
        <v>1497</v>
      </c>
      <c r="AS660" t="s">
        <v>66</v>
      </c>
    </row>
    <row r="661" spans="1:45" ht="16" x14ac:dyDescent="0.2">
      <c r="A661">
        <v>3954</v>
      </c>
      <c r="B661">
        <v>3954</v>
      </c>
      <c r="C661" s="2">
        <v>45713</v>
      </c>
      <c r="D661" t="s">
        <v>1761</v>
      </c>
      <c r="E661" t="s">
        <v>5108</v>
      </c>
      <c r="F661" s="3">
        <v>86.7</v>
      </c>
      <c r="G661" t="s">
        <v>47</v>
      </c>
      <c r="H661" s="3">
        <v>19</v>
      </c>
      <c r="I661" t="s">
        <v>48</v>
      </c>
      <c r="J661">
        <v>2810</v>
      </c>
      <c r="K661" t="s">
        <v>49</v>
      </c>
      <c r="L661" t="s">
        <v>50</v>
      </c>
      <c r="M661" t="s">
        <v>51</v>
      </c>
      <c r="N661">
        <v>562</v>
      </c>
      <c r="O661" t="s">
        <v>52</v>
      </c>
      <c r="P661" t="s">
        <v>53</v>
      </c>
      <c r="T661" t="s">
        <v>5101</v>
      </c>
      <c r="V661" t="s">
        <v>3253</v>
      </c>
      <c r="W661" t="s">
        <v>56</v>
      </c>
      <c r="X661" t="s">
        <v>5102</v>
      </c>
      <c r="Y661" t="s">
        <v>5103</v>
      </c>
      <c r="Z661" s="3">
        <v>0</v>
      </c>
      <c r="AA661" t="s">
        <v>5104</v>
      </c>
      <c r="AB661" t="s">
        <v>5105</v>
      </c>
      <c r="AC661" t="s">
        <v>61</v>
      </c>
      <c r="AD661" t="s">
        <v>61</v>
      </c>
      <c r="AE661" t="s">
        <v>5106</v>
      </c>
      <c r="AF661" t="s">
        <v>63</v>
      </c>
      <c r="AH661">
        <v>59</v>
      </c>
      <c r="AI661" s="2">
        <v>45713</v>
      </c>
      <c r="AJ661" t="s">
        <v>64</v>
      </c>
      <c r="AK661" t="s">
        <v>64</v>
      </c>
      <c r="AL661" t="s">
        <v>5107</v>
      </c>
      <c r="AN661" s="3">
        <v>99.52</v>
      </c>
      <c r="AO661" t="s">
        <v>5105</v>
      </c>
      <c r="AP661" t="s">
        <v>64</v>
      </c>
      <c r="AQ661" t="s">
        <v>5106</v>
      </c>
      <c r="AR661">
        <v>1497</v>
      </c>
      <c r="AS661" t="s">
        <v>66</v>
      </c>
    </row>
    <row r="662" spans="1:45" ht="16" x14ac:dyDescent="0.2">
      <c r="A662">
        <v>3963</v>
      </c>
      <c r="B662">
        <v>3963</v>
      </c>
      <c r="C662" s="2">
        <v>45713</v>
      </c>
      <c r="D662" t="s">
        <v>1814</v>
      </c>
      <c r="E662" t="s">
        <v>5109</v>
      </c>
      <c r="F662" s="3">
        <v>19.600000000000001</v>
      </c>
      <c r="G662" t="s">
        <v>47</v>
      </c>
      <c r="H662" s="3">
        <v>0</v>
      </c>
      <c r="I662" t="s">
        <v>48</v>
      </c>
      <c r="J662">
        <v>2560</v>
      </c>
      <c r="K662" t="s">
        <v>49</v>
      </c>
      <c r="L662" t="s">
        <v>50</v>
      </c>
      <c r="M662" t="s">
        <v>51</v>
      </c>
      <c r="N662">
        <v>561</v>
      </c>
      <c r="O662" t="s">
        <v>52</v>
      </c>
      <c r="P662" t="s">
        <v>53</v>
      </c>
      <c r="T662" t="s">
        <v>5110</v>
      </c>
      <c r="U662" t="s">
        <v>5111</v>
      </c>
      <c r="V662" t="s">
        <v>3334</v>
      </c>
      <c r="W662" t="s">
        <v>56</v>
      </c>
      <c r="X662" t="s">
        <v>5112</v>
      </c>
      <c r="Y662" t="s">
        <v>5113</v>
      </c>
      <c r="Z662" s="3">
        <v>0</v>
      </c>
      <c r="AA662" t="s">
        <v>5114</v>
      </c>
      <c r="AB662" t="s">
        <v>5105</v>
      </c>
      <c r="AC662" t="s">
        <v>61</v>
      </c>
      <c r="AD662" t="s">
        <v>61</v>
      </c>
      <c r="AE662" t="s">
        <v>5115</v>
      </c>
      <c r="AF662" t="s">
        <v>63</v>
      </c>
      <c r="AH662">
        <v>0</v>
      </c>
      <c r="AI662" s="2">
        <v>45713</v>
      </c>
      <c r="AJ662" t="s">
        <v>64</v>
      </c>
      <c r="AK662" t="s">
        <v>64</v>
      </c>
      <c r="AL662" t="s">
        <v>5116</v>
      </c>
      <c r="AM662" t="s">
        <v>5111</v>
      </c>
      <c r="AN662" s="3">
        <v>19.600000000000001</v>
      </c>
      <c r="AO662" t="s">
        <v>5105</v>
      </c>
      <c r="AP662" t="s">
        <v>64</v>
      </c>
      <c r="AQ662" t="s">
        <v>5115</v>
      </c>
      <c r="AR662">
        <v>1511</v>
      </c>
      <c r="AS662" t="s">
        <v>66</v>
      </c>
    </row>
    <row r="663" spans="1:45" ht="16" x14ac:dyDescent="0.2">
      <c r="A663">
        <v>3994</v>
      </c>
      <c r="B663">
        <v>3994</v>
      </c>
      <c r="C663" s="2">
        <v>45713</v>
      </c>
      <c r="D663" t="s">
        <v>1761</v>
      </c>
      <c r="E663" t="s">
        <v>4330</v>
      </c>
      <c r="F663" s="3">
        <v>22.78</v>
      </c>
      <c r="G663" t="s">
        <v>47</v>
      </c>
      <c r="H663" s="3">
        <v>0</v>
      </c>
      <c r="I663" t="s">
        <v>48</v>
      </c>
      <c r="J663">
        <v>2720</v>
      </c>
      <c r="K663" t="s">
        <v>49</v>
      </c>
      <c r="L663" t="s">
        <v>50</v>
      </c>
      <c r="M663" t="s">
        <v>51</v>
      </c>
      <c r="N663">
        <v>942</v>
      </c>
      <c r="O663" t="s">
        <v>52</v>
      </c>
      <c r="P663" t="s">
        <v>53</v>
      </c>
      <c r="T663" t="s">
        <v>5117</v>
      </c>
      <c r="U663" t="s">
        <v>5118</v>
      </c>
      <c r="V663" t="s">
        <v>3450</v>
      </c>
      <c r="W663" t="s">
        <v>56</v>
      </c>
      <c r="X663" t="s">
        <v>5119</v>
      </c>
      <c r="Y663" t="s">
        <v>2036</v>
      </c>
      <c r="Z663" s="3">
        <v>19</v>
      </c>
      <c r="AA663" t="s">
        <v>5120</v>
      </c>
      <c r="AB663" t="s">
        <v>5049</v>
      </c>
      <c r="AC663" t="s">
        <v>61</v>
      </c>
      <c r="AD663" t="s">
        <v>61</v>
      </c>
      <c r="AE663" t="s">
        <v>5121</v>
      </c>
      <c r="AF663" t="s">
        <v>63</v>
      </c>
      <c r="AH663">
        <v>0</v>
      </c>
      <c r="AI663" s="2">
        <v>45713</v>
      </c>
      <c r="AJ663" t="s">
        <v>64</v>
      </c>
      <c r="AK663" t="s">
        <v>64</v>
      </c>
      <c r="AL663" t="s">
        <v>5122</v>
      </c>
      <c r="AM663" t="s">
        <v>5118</v>
      </c>
      <c r="AN663" s="3">
        <v>22.78</v>
      </c>
      <c r="AO663" t="s">
        <v>5049</v>
      </c>
      <c r="AP663" t="s">
        <v>64</v>
      </c>
      <c r="AQ663" t="s">
        <v>5121</v>
      </c>
      <c r="AR663">
        <v>1513</v>
      </c>
      <c r="AS663" t="s">
        <v>66</v>
      </c>
    </row>
    <row r="664" spans="1:45" ht="16" x14ac:dyDescent="0.2">
      <c r="A664">
        <v>3995</v>
      </c>
      <c r="B664">
        <v>3995</v>
      </c>
      <c r="C664" s="2">
        <v>45713</v>
      </c>
      <c r="D664" t="s">
        <v>1748</v>
      </c>
      <c r="E664" t="s">
        <v>5123</v>
      </c>
      <c r="F664" s="3">
        <v>0.4</v>
      </c>
      <c r="G664" t="s">
        <v>47</v>
      </c>
      <c r="H664" s="3">
        <v>0</v>
      </c>
      <c r="I664" t="s">
        <v>48</v>
      </c>
      <c r="J664">
        <v>2705</v>
      </c>
      <c r="K664" t="s">
        <v>49</v>
      </c>
      <c r="L664" t="s">
        <v>50</v>
      </c>
      <c r="M664" t="s">
        <v>51</v>
      </c>
      <c r="N664">
        <v>942</v>
      </c>
      <c r="O664" t="s">
        <v>52</v>
      </c>
      <c r="P664" t="s">
        <v>53</v>
      </c>
      <c r="T664" t="s">
        <v>5117</v>
      </c>
      <c r="U664" t="s">
        <v>5118</v>
      </c>
      <c r="V664" t="s">
        <v>3450</v>
      </c>
      <c r="W664" t="s">
        <v>56</v>
      </c>
      <c r="X664" t="s">
        <v>5119</v>
      </c>
      <c r="Y664" t="s">
        <v>2036</v>
      </c>
      <c r="Z664" s="3">
        <v>19</v>
      </c>
      <c r="AA664" t="s">
        <v>5120</v>
      </c>
      <c r="AB664" t="s">
        <v>5049</v>
      </c>
      <c r="AC664" t="s">
        <v>61</v>
      </c>
      <c r="AD664" t="s">
        <v>61</v>
      </c>
      <c r="AE664" t="s">
        <v>5121</v>
      </c>
      <c r="AF664" t="s">
        <v>63</v>
      </c>
      <c r="AH664">
        <v>0</v>
      </c>
      <c r="AI664" s="2">
        <v>45713</v>
      </c>
      <c r="AJ664" t="s">
        <v>64</v>
      </c>
      <c r="AK664" t="s">
        <v>64</v>
      </c>
      <c r="AL664" t="s">
        <v>5122</v>
      </c>
      <c r="AM664" t="s">
        <v>5118</v>
      </c>
      <c r="AN664" s="3">
        <v>22.78</v>
      </c>
      <c r="AO664" t="s">
        <v>5049</v>
      </c>
      <c r="AP664" t="s">
        <v>64</v>
      </c>
      <c r="AQ664" t="s">
        <v>5121</v>
      </c>
      <c r="AR664">
        <v>1513</v>
      </c>
      <c r="AS664" t="s">
        <v>66</v>
      </c>
    </row>
    <row r="665" spans="1:45" ht="16" x14ac:dyDescent="0.2">
      <c r="A665">
        <v>4017</v>
      </c>
      <c r="B665">
        <v>4017</v>
      </c>
      <c r="C665" s="2">
        <v>45713</v>
      </c>
      <c r="D665" t="s">
        <v>1814</v>
      </c>
      <c r="E665" t="s">
        <v>5124</v>
      </c>
      <c r="F665" s="3">
        <v>11.2</v>
      </c>
      <c r="G665" t="s">
        <v>47</v>
      </c>
      <c r="H665" s="3">
        <v>0</v>
      </c>
      <c r="I665" t="s">
        <v>48</v>
      </c>
      <c r="J665">
        <v>2560</v>
      </c>
      <c r="K665" t="s">
        <v>49</v>
      </c>
      <c r="L665" t="s">
        <v>50</v>
      </c>
      <c r="M665" t="s">
        <v>51</v>
      </c>
      <c r="N665">
        <v>563</v>
      </c>
      <c r="O665" t="s">
        <v>52</v>
      </c>
      <c r="P665" t="s">
        <v>53</v>
      </c>
      <c r="T665" t="s">
        <v>5110</v>
      </c>
      <c r="U665" t="s">
        <v>5125</v>
      </c>
      <c r="V665" t="s">
        <v>3363</v>
      </c>
      <c r="W665" t="s">
        <v>56</v>
      </c>
      <c r="X665" t="s">
        <v>5126</v>
      </c>
      <c r="Y665" t="s">
        <v>5127</v>
      </c>
      <c r="Z665" s="3">
        <v>0</v>
      </c>
      <c r="AA665" t="s">
        <v>5114</v>
      </c>
      <c r="AB665" t="s">
        <v>5105</v>
      </c>
      <c r="AC665" t="s">
        <v>61</v>
      </c>
      <c r="AD665" t="s">
        <v>61</v>
      </c>
      <c r="AE665" t="s">
        <v>5128</v>
      </c>
      <c r="AF665" t="s">
        <v>63</v>
      </c>
      <c r="AH665">
        <v>0</v>
      </c>
      <c r="AI665" s="2">
        <v>45713</v>
      </c>
      <c r="AJ665" t="s">
        <v>64</v>
      </c>
      <c r="AK665" t="s">
        <v>64</v>
      </c>
      <c r="AL665" t="s">
        <v>5129</v>
      </c>
      <c r="AM665" t="s">
        <v>5125</v>
      </c>
      <c r="AN665" s="3">
        <v>19.600000000000001</v>
      </c>
      <c r="AO665" t="s">
        <v>5105</v>
      </c>
      <c r="AP665" t="s">
        <v>64</v>
      </c>
      <c r="AQ665" t="s">
        <v>5128</v>
      </c>
      <c r="AR665">
        <v>1531</v>
      </c>
      <c r="AS665" t="s">
        <v>66</v>
      </c>
    </row>
    <row r="666" spans="1:45" ht="16" x14ac:dyDescent="0.2">
      <c r="A666">
        <v>4018</v>
      </c>
      <c r="B666">
        <v>4018</v>
      </c>
      <c r="C666" s="2">
        <v>45713</v>
      </c>
      <c r="D666" t="s">
        <v>1814</v>
      </c>
      <c r="E666" t="s">
        <v>5130</v>
      </c>
      <c r="F666" s="3">
        <v>4.8</v>
      </c>
      <c r="G666" t="s">
        <v>47</v>
      </c>
      <c r="H666" s="3">
        <v>0</v>
      </c>
      <c r="I666" t="s">
        <v>48</v>
      </c>
      <c r="J666">
        <v>2564</v>
      </c>
      <c r="K666" t="s">
        <v>49</v>
      </c>
      <c r="L666" t="s">
        <v>50</v>
      </c>
      <c r="M666" t="s">
        <v>51</v>
      </c>
      <c r="N666">
        <v>563</v>
      </c>
      <c r="O666" t="s">
        <v>52</v>
      </c>
      <c r="P666" t="s">
        <v>53</v>
      </c>
      <c r="T666" t="s">
        <v>5110</v>
      </c>
      <c r="U666" t="s">
        <v>5125</v>
      </c>
      <c r="V666" t="s">
        <v>3363</v>
      </c>
      <c r="W666" t="s">
        <v>56</v>
      </c>
      <c r="X666" t="s">
        <v>5126</v>
      </c>
      <c r="Y666" t="s">
        <v>5127</v>
      </c>
      <c r="Z666" s="3">
        <v>0</v>
      </c>
      <c r="AA666" t="s">
        <v>5114</v>
      </c>
      <c r="AB666" t="s">
        <v>5105</v>
      </c>
      <c r="AC666" t="s">
        <v>61</v>
      </c>
      <c r="AD666" t="s">
        <v>61</v>
      </c>
      <c r="AE666" t="s">
        <v>5128</v>
      </c>
      <c r="AF666" t="s">
        <v>63</v>
      </c>
      <c r="AH666">
        <v>0</v>
      </c>
      <c r="AI666" s="2">
        <v>45713</v>
      </c>
      <c r="AJ666" t="s">
        <v>64</v>
      </c>
      <c r="AK666" t="s">
        <v>64</v>
      </c>
      <c r="AL666" t="s">
        <v>5129</v>
      </c>
      <c r="AM666" t="s">
        <v>5125</v>
      </c>
      <c r="AN666" s="3">
        <v>19.600000000000001</v>
      </c>
      <c r="AO666" t="s">
        <v>5105</v>
      </c>
      <c r="AP666" t="s">
        <v>64</v>
      </c>
      <c r="AQ666" t="s">
        <v>5128</v>
      </c>
      <c r="AR666">
        <v>1531</v>
      </c>
      <c r="AS666" t="s">
        <v>66</v>
      </c>
    </row>
    <row r="667" spans="1:45" ht="16" x14ac:dyDescent="0.2">
      <c r="A667">
        <v>4019</v>
      </c>
      <c r="B667">
        <v>4019</v>
      </c>
      <c r="C667" s="2">
        <v>45713</v>
      </c>
      <c r="D667" t="s">
        <v>1814</v>
      </c>
      <c r="E667" t="s">
        <v>5131</v>
      </c>
      <c r="F667" s="3">
        <v>3.6</v>
      </c>
      <c r="G667" t="s">
        <v>47</v>
      </c>
      <c r="H667" s="3">
        <v>0</v>
      </c>
      <c r="I667" t="s">
        <v>48</v>
      </c>
      <c r="J667">
        <v>2564</v>
      </c>
      <c r="K667" t="s">
        <v>49</v>
      </c>
      <c r="L667" t="s">
        <v>50</v>
      </c>
      <c r="M667" t="s">
        <v>51</v>
      </c>
      <c r="N667">
        <v>563</v>
      </c>
      <c r="O667" t="s">
        <v>52</v>
      </c>
      <c r="P667" t="s">
        <v>53</v>
      </c>
      <c r="T667" t="s">
        <v>5110</v>
      </c>
      <c r="U667" t="s">
        <v>5125</v>
      </c>
      <c r="V667" t="s">
        <v>3363</v>
      </c>
      <c r="W667" t="s">
        <v>56</v>
      </c>
      <c r="X667" t="s">
        <v>5126</v>
      </c>
      <c r="Y667" t="s">
        <v>5127</v>
      </c>
      <c r="Z667" s="3">
        <v>0</v>
      </c>
      <c r="AA667" t="s">
        <v>5114</v>
      </c>
      <c r="AB667" t="s">
        <v>5105</v>
      </c>
      <c r="AC667" t="s">
        <v>61</v>
      </c>
      <c r="AD667" t="s">
        <v>61</v>
      </c>
      <c r="AE667" t="s">
        <v>5128</v>
      </c>
      <c r="AF667" t="s">
        <v>63</v>
      </c>
      <c r="AH667">
        <v>0</v>
      </c>
      <c r="AI667" s="2">
        <v>45713</v>
      </c>
      <c r="AJ667" t="s">
        <v>64</v>
      </c>
      <c r="AK667" t="s">
        <v>64</v>
      </c>
      <c r="AL667" t="s">
        <v>5129</v>
      </c>
      <c r="AM667" t="s">
        <v>5125</v>
      </c>
      <c r="AN667" s="3">
        <v>19.600000000000001</v>
      </c>
      <c r="AO667" t="s">
        <v>5105</v>
      </c>
      <c r="AP667" t="s">
        <v>64</v>
      </c>
      <c r="AQ667" t="s">
        <v>5128</v>
      </c>
      <c r="AR667">
        <v>1531</v>
      </c>
      <c r="AS667" t="s">
        <v>66</v>
      </c>
    </row>
    <row r="668" spans="1:45" ht="16" x14ac:dyDescent="0.2">
      <c r="A668">
        <v>4039</v>
      </c>
      <c r="B668">
        <v>4039</v>
      </c>
      <c r="C668" s="2">
        <v>45713</v>
      </c>
      <c r="D668" t="s">
        <v>1761</v>
      </c>
      <c r="E668" t="s">
        <v>5132</v>
      </c>
      <c r="F668" s="3">
        <v>3.3</v>
      </c>
      <c r="G668" t="s">
        <v>47</v>
      </c>
      <c r="H668" s="3">
        <v>0</v>
      </c>
      <c r="I668" t="s">
        <v>48</v>
      </c>
      <c r="J668">
        <v>3270</v>
      </c>
      <c r="K668" t="s">
        <v>49</v>
      </c>
      <c r="L668" t="s">
        <v>50</v>
      </c>
      <c r="M668" t="s">
        <v>106</v>
      </c>
      <c r="N668">
        <v>562</v>
      </c>
      <c r="O668" t="s">
        <v>52</v>
      </c>
      <c r="P668" t="s">
        <v>53</v>
      </c>
      <c r="T668" t="s">
        <v>5133</v>
      </c>
      <c r="U668" t="s">
        <v>5134</v>
      </c>
      <c r="V668" t="s">
        <v>3386</v>
      </c>
      <c r="W668" t="s">
        <v>56</v>
      </c>
      <c r="X668" t="s">
        <v>5135</v>
      </c>
      <c r="Y668" t="s">
        <v>5136</v>
      </c>
      <c r="Z668" s="3">
        <v>0</v>
      </c>
      <c r="AA668" t="s">
        <v>5137</v>
      </c>
      <c r="AB668" t="s">
        <v>5105</v>
      </c>
      <c r="AC668" t="s">
        <v>61</v>
      </c>
      <c r="AD668" t="s">
        <v>61</v>
      </c>
      <c r="AE668" t="s">
        <v>5138</v>
      </c>
      <c r="AF668" t="s">
        <v>63</v>
      </c>
      <c r="AH668">
        <v>0</v>
      </c>
      <c r="AI668" s="2">
        <v>45713</v>
      </c>
      <c r="AJ668" t="s">
        <v>64</v>
      </c>
      <c r="AK668" t="s">
        <v>64</v>
      </c>
      <c r="AL668" t="s">
        <v>5139</v>
      </c>
      <c r="AM668" t="s">
        <v>5134</v>
      </c>
      <c r="AN668" s="3">
        <v>173.6</v>
      </c>
      <c r="AO668" t="s">
        <v>5105</v>
      </c>
      <c r="AP668" t="s">
        <v>64</v>
      </c>
      <c r="AQ668" t="s">
        <v>5138</v>
      </c>
      <c r="AR668">
        <v>1533</v>
      </c>
      <c r="AS668" t="s">
        <v>66</v>
      </c>
    </row>
    <row r="669" spans="1:45" ht="16" x14ac:dyDescent="0.2">
      <c r="A669">
        <v>4040</v>
      </c>
      <c r="B669">
        <v>4040</v>
      </c>
      <c r="C669" s="2">
        <v>45713</v>
      </c>
      <c r="D669" t="s">
        <v>1761</v>
      </c>
      <c r="E669" t="s">
        <v>5132</v>
      </c>
      <c r="F669" s="3">
        <v>36.700000000000003</v>
      </c>
      <c r="G669" t="s">
        <v>47</v>
      </c>
      <c r="H669" s="3">
        <v>19</v>
      </c>
      <c r="I669" t="s">
        <v>48</v>
      </c>
      <c r="J669">
        <v>3270</v>
      </c>
      <c r="K669" t="s">
        <v>49</v>
      </c>
      <c r="L669" t="s">
        <v>50</v>
      </c>
      <c r="M669" t="s">
        <v>106</v>
      </c>
      <c r="N669">
        <v>562</v>
      </c>
      <c r="O669" t="s">
        <v>52</v>
      </c>
      <c r="P669" t="s">
        <v>53</v>
      </c>
      <c r="T669" t="s">
        <v>5133</v>
      </c>
      <c r="U669" t="s">
        <v>5134</v>
      </c>
      <c r="V669" t="s">
        <v>3386</v>
      </c>
      <c r="W669" t="s">
        <v>56</v>
      </c>
      <c r="X669" t="s">
        <v>5135</v>
      </c>
      <c r="Y669" t="s">
        <v>5136</v>
      </c>
      <c r="Z669" s="3">
        <v>0</v>
      </c>
      <c r="AA669" t="s">
        <v>5137</v>
      </c>
      <c r="AB669" t="s">
        <v>5105</v>
      </c>
      <c r="AC669" t="s">
        <v>61</v>
      </c>
      <c r="AD669" t="s">
        <v>61</v>
      </c>
      <c r="AE669" t="s">
        <v>5138</v>
      </c>
      <c r="AF669" t="s">
        <v>63</v>
      </c>
      <c r="AH669">
        <v>59</v>
      </c>
      <c r="AI669" s="2">
        <v>45713</v>
      </c>
      <c r="AJ669" t="s">
        <v>64</v>
      </c>
      <c r="AK669" t="s">
        <v>64</v>
      </c>
      <c r="AL669" t="s">
        <v>5139</v>
      </c>
      <c r="AM669" t="s">
        <v>5134</v>
      </c>
      <c r="AN669" s="3">
        <v>173.6</v>
      </c>
      <c r="AO669" t="s">
        <v>5105</v>
      </c>
      <c r="AP669" t="s">
        <v>64</v>
      </c>
      <c r="AQ669" t="s">
        <v>5138</v>
      </c>
      <c r="AR669">
        <v>1533</v>
      </c>
      <c r="AS669" t="s">
        <v>66</v>
      </c>
    </row>
    <row r="670" spans="1:45" ht="16" x14ac:dyDescent="0.2">
      <c r="A670">
        <v>4041</v>
      </c>
      <c r="B670">
        <v>4041</v>
      </c>
      <c r="C670" s="2">
        <v>45713</v>
      </c>
      <c r="D670" t="s">
        <v>1761</v>
      </c>
      <c r="E670" t="s">
        <v>5140</v>
      </c>
      <c r="F670" s="3">
        <v>17.600000000000001</v>
      </c>
      <c r="G670" t="s">
        <v>47</v>
      </c>
      <c r="H670" s="3">
        <v>19</v>
      </c>
      <c r="I670" t="s">
        <v>48</v>
      </c>
      <c r="J670">
        <v>3270</v>
      </c>
      <c r="K670" t="s">
        <v>49</v>
      </c>
      <c r="L670" t="s">
        <v>50</v>
      </c>
      <c r="M670" t="s">
        <v>106</v>
      </c>
      <c r="N670">
        <v>562</v>
      </c>
      <c r="O670" t="s">
        <v>52</v>
      </c>
      <c r="P670" t="s">
        <v>53</v>
      </c>
      <c r="T670" t="s">
        <v>5133</v>
      </c>
      <c r="U670" t="s">
        <v>5134</v>
      </c>
      <c r="V670" t="s">
        <v>3386</v>
      </c>
      <c r="W670" t="s">
        <v>56</v>
      </c>
      <c r="X670" t="s">
        <v>5135</v>
      </c>
      <c r="Y670" t="s">
        <v>5136</v>
      </c>
      <c r="Z670" s="3">
        <v>0</v>
      </c>
      <c r="AA670" t="s">
        <v>5137</v>
      </c>
      <c r="AB670" t="s">
        <v>5105</v>
      </c>
      <c r="AC670" t="s">
        <v>61</v>
      </c>
      <c r="AD670" t="s">
        <v>61</v>
      </c>
      <c r="AE670" t="s">
        <v>5138</v>
      </c>
      <c r="AF670" t="s">
        <v>63</v>
      </c>
      <c r="AH670">
        <v>59</v>
      </c>
      <c r="AI670" s="2">
        <v>45713</v>
      </c>
      <c r="AJ670" t="s">
        <v>64</v>
      </c>
      <c r="AK670" t="s">
        <v>64</v>
      </c>
      <c r="AL670" t="s">
        <v>5139</v>
      </c>
      <c r="AM670" t="s">
        <v>5134</v>
      </c>
      <c r="AN670" s="3">
        <v>173.6</v>
      </c>
      <c r="AO670" t="s">
        <v>5105</v>
      </c>
      <c r="AP670" t="s">
        <v>64</v>
      </c>
      <c r="AQ670" t="s">
        <v>5138</v>
      </c>
      <c r="AR670">
        <v>1533</v>
      </c>
      <c r="AS670" t="s">
        <v>66</v>
      </c>
    </row>
    <row r="671" spans="1:45" ht="16" x14ac:dyDescent="0.2">
      <c r="A671">
        <v>4042</v>
      </c>
      <c r="B671">
        <v>4042</v>
      </c>
      <c r="C671" s="2">
        <v>45713</v>
      </c>
      <c r="D671" t="s">
        <v>1761</v>
      </c>
      <c r="E671" t="s">
        <v>5141</v>
      </c>
      <c r="F671" s="3">
        <v>34.6</v>
      </c>
      <c r="G671" t="s">
        <v>47</v>
      </c>
      <c r="H671" s="3">
        <v>19</v>
      </c>
      <c r="I671" t="s">
        <v>48</v>
      </c>
      <c r="J671">
        <v>3270</v>
      </c>
      <c r="K671" t="s">
        <v>49</v>
      </c>
      <c r="L671" t="s">
        <v>50</v>
      </c>
      <c r="M671" t="s">
        <v>106</v>
      </c>
      <c r="N671">
        <v>562</v>
      </c>
      <c r="O671" t="s">
        <v>52</v>
      </c>
      <c r="P671" t="s">
        <v>53</v>
      </c>
      <c r="T671" t="s">
        <v>5133</v>
      </c>
      <c r="U671" t="s">
        <v>5134</v>
      </c>
      <c r="V671" t="s">
        <v>3386</v>
      </c>
      <c r="W671" t="s">
        <v>56</v>
      </c>
      <c r="X671" t="s">
        <v>5135</v>
      </c>
      <c r="Y671" t="s">
        <v>5136</v>
      </c>
      <c r="Z671" s="3">
        <v>0</v>
      </c>
      <c r="AA671" t="s">
        <v>5137</v>
      </c>
      <c r="AB671" t="s">
        <v>5105</v>
      </c>
      <c r="AC671" t="s">
        <v>61</v>
      </c>
      <c r="AD671" t="s">
        <v>61</v>
      </c>
      <c r="AE671" t="s">
        <v>5138</v>
      </c>
      <c r="AF671" t="s">
        <v>63</v>
      </c>
      <c r="AH671">
        <v>59</v>
      </c>
      <c r="AI671" s="2">
        <v>45713</v>
      </c>
      <c r="AJ671" t="s">
        <v>64</v>
      </c>
      <c r="AK671" t="s">
        <v>64</v>
      </c>
      <c r="AL671" t="s">
        <v>5139</v>
      </c>
      <c r="AM671" t="s">
        <v>5134</v>
      </c>
      <c r="AN671" s="3">
        <v>173.6</v>
      </c>
      <c r="AO671" t="s">
        <v>5105</v>
      </c>
      <c r="AP671" t="s">
        <v>64</v>
      </c>
      <c r="AQ671" t="s">
        <v>5138</v>
      </c>
      <c r="AR671">
        <v>1533</v>
      </c>
      <c r="AS671" t="s">
        <v>66</v>
      </c>
    </row>
    <row r="672" spans="1:45" ht="16" x14ac:dyDescent="0.2">
      <c r="A672">
        <v>4043</v>
      </c>
      <c r="B672">
        <v>4043</v>
      </c>
      <c r="C672" s="2">
        <v>45713</v>
      </c>
      <c r="D672" t="s">
        <v>1761</v>
      </c>
      <c r="E672" t="s">
        <v>5141</v>
      </c>
      <c r="F672" s="3">
        <v>3.4</v>
      </c>
      <c r="G672" t="s">
        <v>47</v>
      </c>
      <c r="H672" s="3">
        <v>0</v>
      </c>
      <c r="I672" t="s">
        <v>48</v>
      </c>
      <c r="J672">
        <v>3270</v>
      </c>
      <c r="K672" t="s">
        <v>49</v>
      </c>
      <c r="L672" t="s">
        <v>50</v>
      </c>
      <c r="M672" t="s">
        <v>106</v>
      </c>
      <c r="N672">
        <v>562</v>
      </c>
      <c r="O672" t="s">
        <v>52</v>
      </c>
      <c r="P672" t="s">
        <v>53</v>
      </c>
      <c r="T672" t="s">
        <v>5133</v>
      </c>
      <c r="U672" t="s">
        <v>5134</v>
      </c>
      <c r="V672" t="s">
        <v>3386</v>
      </c>
      <c r="W672" t="s">
        <v>56</v>
      </c>
      <c r="X672" t="s">
        <v>5135</v>
      </c>
      <c r="Y672" t="s">
        <v>5136</v>
      </c>
      <c r="Z672" s="3">
        <v>0</v>
      </c>
      <c r="AA672" t="s">
        <v>5137</v>
      </c>
      <c r="AB672" t="s">
        <v>5105</v>
      </c>
      <c r="AC672" t="s">
        <v>61</v>
      </c>
      <c r="AD672" t="s">
        <v>61</v>
      </c>
      <c r="AE672" t="s">
        <v>5138</v>
      </c>
      <c r="AF672" t="s">
        <v>63</v>
      </c>
      <c r="AH672">
        <v>0</v>
      </c>
      <c r="AI672" s="2">
        <v>45713</v>
      </c>
      <c r="AJ672" t="s">
        <v>64</v>
      </c>
      <c r="AK672" t="s">
        <v>64</v>
      </c>
      <c r="AL672" t="s">
        <v>5139</v>
      </c>
      <c r="AM672" t="s">
        <v>5134</v>
      </c>
      <c r="AN672" s="3">
        <v>173.6</v>
      </c>
      <c r="AO672" t="s">
        <v>5105</v>
      </c>
      <c r="AP672" t="s">
        <v>64</v>
      </c>
      <c r="AQ672" t="s">
        <v>5138</v>
      </c>
      <c r="AR672">
        <v>1533</v>
      </c>
      <c r="AS672" t="s">
        <v>66</v>
      </c>
    </row>
    <row r="673" spans="1:45" ht="16" x14ac:dyDescent="0.2">
      <c r="A673">
        <v>4044</v>
      </c>
      <c r="B673">
        <v>4044</v>
      </c>
      <c r="C673" s="2">
        <v>45713</v>
      </c>
      <c r="D673" t="s">
        <v>1761</v>
      </c>
      <c r="E673" t="s">
        <v>5142</v>
      </c>
      <c r="F673" s="3">
        <v>24</v>
      </c>
      <c r="G673" t="s">
        <v>47</v>
      </c>
      <c r="H673" s="3">
        <v>7</v>
      </c>
      <c r="I673" t="s">
        <v>48</v>
      </c>
      <c r="J673">
        <v>2563</v>
      </c>
      <c r="K673" t="s">
        <v>49</v>
      </c>
      <c r="L673" t="s">
        <v>50</v>
      </c>
      <c r="M673" t="s">
        <v>51</v>
      </c>
      <c r="N673">
        <v>562</v>
      </c>
      <c r="O673" t="s">
        <v>52</v>
      </c>
      <c r="P673" t="s">
        <v>53</v>
      </c>
      <c r="T673" t="s">
        <v>5133</v>
      </c>
      <c r="U673" t="s">
        <v>5134</v>
      </c>
      <c r="V673" t="s">
        <v>3386</v>
      </c>
      <c r="W673" t="s">
        <v>56</v>
      </c>
      <c r="X673" t="s">
        <v>5135</v>
      </c>
      <c r="Y673" t="s">
        <v>5136</v>
      </c>
      <c r="Z673" s="3">
        <v>0</v>
      </c>
      <c r="AA673" t="s">
        <v>5137</v>
      </c>
      <c r="AB673" t="s">
        <v>5105</v>
      </c>
      <c r="AC673" t="s">
        <v>61</v>
      </c>
      <c r="AD673" t="s">
        <v>61</v>
      </c>
      <c r="AE673" t="s">
        <v>5138</v>
      </c>
      <c r="AF673" t="s">
        <v>63</v>
      </c>
      <c r="AH673">
        <v>58</v>
      </c>
      <c r="AI673" s="2">
        <v>45713</v>
      </c>
      <c r="AJ673" t="s">
        <v>64</v>
      </c>
      <c r="AK673" t="s">
        <v>64</v>
      </c>
      <c r="AL673" t="s">
        <v>5139</v>
      </c>
      <c r="AM673" t="s">
        <v>5134</v>
      </c>
      <c r="AN673" s="3">
        <v>173.6</v>
      </c>
      <c r="AO673" t="s">
        <v>5105</v>
      </c>
      <c r="AP673" t="s">
        <v>64</v>
      </c>
      <c r="AQ673" t="s">
        <v>5138</v>
      </c>
      <c r="AR673">
        <v>1533</v>
      </c>
      <c r="AS673" t="s">
        <v>66</v>
      </c>
    </row>
    <row r="674" spans="1:45" ht="16" x14ac:dyDescent="0.2">
      <c r="A674">
        <v>4045</v>
      </c>
      <c r="B674">
        <v>4045</v>
      </c>
      <c r="C674" s="2">
        <v>45713</v>
      </c>
      <c r="D674" t="s">
        <v>1761</v>
      </c>
      <c r="E674" t="s">
        <v>5143</v>
      </c>
      <c r="F674" s="3">
        <v>30</v>
      </c>
      <c r="G674" t="s">
        <v>47</v>
      </c>
      <c r="H674" s="3">
        <v>19</v>
      </c>
      <c r="I674" t="s">
        <v>48</v>
      </c>
      <c r="J674">
        <v>3250</v>
      </c>
      <c r="K674" t="s">
        <v>49</v>
      </c>
      <c r="L674" t="s">
        <v>50</v>
      </c>
      <c r="M674" t="s">
        <v>106</v>
      </c>
      <c r="N674">
        <v>562</v>
      </c>
      <c r="O674" t="s">
        <v>52</v>
      </c>
      <c r="P674" t="s">
        <v>53</v>
      </c>
      <c r="T674" t="s">
        <v>5133</v>
      </c>
      <c r="U674" t="s">
        <v>5134</v>
      </c>
      <c r="V674" t="s">
        <v>3386</v>
      </c>
      <c r="W674" t="s">
        <v>56</v>
      </c>
      <c r="X674" t="s">
        <v>5135</v>
      </c>
      <c r="Y674" t="s">
        <v>5136</v>
      </c>
      <c r="Z674" s="3">
        <v>0</v>
      </c>
      <c r="AA674" t="s">
        <v>5137</v>
      </c>
      <c r="AB674" t="s">
        <v>5105</v>
      </c>
      <c r="AC674" t="s">
        <v>61</v>
      </c>
      <c r="AD674" t="s">
        <v>61</v>
      </c>
      <c r="AE674" t="s">
        <v>5138</v>
      </c>
      <c r="AF674" t="s">
        <v>63</v>
      </c>
      <c r="AH674">
        <v>59</v>
      </c>
      <c r="AI674" s="2">
        <v>45713</v>
      </c>
      <c r="AJ674" t="s">
        <v>64</v>
      </c>
      <c r="AK674" t="s">
        <v>64</v>
      </c>
      <c r="AL674" t="s">
        <v>5139</v>
      </c>
      <c r="AM674" t="s">
        <v>5134</v>
      </c>
      <c r="AN674" s="3">
        <v>173.6</v>
      </c>
      <c r="AO674" t="s">
        <v>5105</v>
      </c>
      <c r="AP674" t="s">
        <v>64</v>
      </c>
      <c r="AQ674" t="s">
        <v>5138</v>
      </c>
      <c r="AR674">
        <v>1533</v>
      </c>
      <c r="AS674" t="s">
        <v>66</v>
      </c>
    </row>
    <row r="675" spans="1:45" ht="16" x14ac:dyDescent="0.2">
      <c r="A675">
        <v>4046</v>
      </c>
      <c r="B675">
        <v>4046</v>
      </c>
      <c r="C675" s="2">
        <v>45713</v>
      </c>
      <c r="D675" t="s">
        <v>1761</v>
      </c>
      <c r="E675" t="s">
        <v>5144</v>
      </c>
      <c r="F675" s="3">
        <v>9.6999999999999993</v>
      </c>
      <c r="G675" t="s">
        <v>47</v>
      </c>
      <c r="H675" s="3">
        <v>7</v>
      </c>
      <c r="I675" t="s">
        <v>48</v>
      </c>
      <c r="J675">
        <v>2563</v>
      </c>
      <c r="K675" t="s">
        <v>49</v>
      </c>
      <c r="L675" t="s">
        <v>50</v>
      </c>
      <c r="M675" t="s">
        <v>51</v>
      </c>
      <c r="N675">
        <v>562</v>
      </c>
      <c r="O675" t="s">
        <v>52</v>
      </c>
      <c r="P675" t="s">
        <v>53</v>
      </c>
      <c r="T675" t="s">
        <v>5133</v>
      </c>
      <c r="U675" t="s">
        <v>5134</v>
      </c>
      <c r="V675" t="s">
        <v>3386</v>
      </c>
      <c r="W675" t="s">
        <v>56</v>
      </c>
      <c r="X675" t="s">
        <v>5135</v>
      </c>
      <c r="Y675" t="s">
        <v>5136</v>
      </c>
      <c r="Z675" s="3">
        <v>0</v>
      </c>
      <c r="AA675" t="s">
        <v>5137</v>
      </c>
      <c r="AB675" t="s">
        <v>5105</v>
      </c>
      <c r="AC675" t="s">
        <v>61</v>
      </c>
      <c r="AD675" t="s">
        <v>61</v>
      </c>
      <c r="AE675" t="s">
        <v>5138</v>
      </c>
      <c r="AF675" t="s">
        <v>63</v>
      </c>
      <c r="AH675">
        <v>58</v>
      </c>
      <c r="AI675" s="2">
        <v>45713</v>
      </c>
      <c r="AJ675" t="s">
        <v>64</v>
      </c>
      <c r="AK675" t="s">
        <v>64</v>
      </c>
      <c r="AL675" t="s">
        <v>5139</v>
      </c>
      <c r="AM675" t="s">
        <v>5134</v>
      </c>
      <c r="AN675" s="3">
        <v>173.6</v>
      </c>
      <c r="AO675" t="s">
        <v>5105</v>
      </c>
      <c r="AP675" t="s">
        <v>64</v>
      </c>
      <c r="AQ675" t="s">
        <v>5138</v>
      </c>
      <c r="AR675">
        <v>1533</v>
      </c>
      <c r="AS675" t="s">
        <v>66</v>
      </c>
    </row>
    <row r="676" spans="1:45" ht="16" x14ac:dyDescent="0.2">
      <c r="A676">
        <v>4047</v>
      </c>
      <c r="B676">
        <v>4047</v>
      </c>
      <c r="C676" s="2">
        <v>45713</v>
      </c>
      <c r="D676" t="s">
        <v>1761</v>
      </c>
      <c r="E676" t="s">
        <v>5145</v>
      </c>
      <c r="F676" s="3">
        <v>14.3</v>
      </c>
      <c r="G676" t="s">
        <v>47</v>
      </c>
      <c r="H676" s="3">
        <v>7</v>
      </c>
      <c r="I676" t="s">
        <v>48</v>
      </c>
      <c r="J676">
        <v>2563</v>
      </c>
      <c r="K676" t="s">
        <v>49</v>
      </c>
      <c r="L676" t="s">
        <v>50</v>
      </c>
      <c r="M676" t="s">
        <v>51</v>
      </c>
      <c r="N676">
        <v>562</v>
      </c>
      <c r="O676" t="s">
        <v>52</v>
      </c>
      <c r="P676" t="s">
        <v>53</v>
      </c>
      <c r="T676" t="s">
        <v>5133</v>
      </c>
      <c r="U676" t="s">
        <v>5134</v>
      </c>
      <c r="V676" t="s">
        <v>3386</v>
      </c>
      <c r="W676" t="s">
        <v>56</v>
      </c>
      <c r="X676" t="s">
        <v>5135</v>
      </c>
      <c r="Y676" t="s">
        <v>5136</v>
      </c>
      <c r="Z676" s="3">
        <v>0</v>
      </c>
      <c r="AA676" t="s">
        <v>5137</v>
      </c>
      <c r="AB676" t="s">
        <v>5105</v>
      </c>
      <c r="AC676" t="s">
        <v>61</v>
      </c>
      <c r="AD676" t="s">
        <v>61</v>
      </c>
      <c r="AE676" t="s">
        <v>5138</v>
      </c>
      <c r="AF676" t="s">
        <v>63</v>
      </c>
      <c r="AH676">
        <v>58</v>
      </c>
      <c r="AI676" s="2">
        <v>45713</v>
      </c>
      <c r="AJ676" t="s">
        <v>64</v>
      </c>
      <c r="AK676" t="s">
        <v>64</v>
      </c>
      <c r="AL676" t="s">
        <v>5139</v>
      </c>
      <c r="AM676" t="s">
        <v>5134</v>
      </c>
      <c r="AN676" s="3">
        <v>173.6</v>
      </c>
      <c r="AO676" t="s">
        <v>5105</v>
      </c>
      <c r="AP676" t="s">
        <v>64</v>
      </c>
      <c r="AQ676" t="s">
        <v>5138</v>
      </c>
      <c r="AR676">
        <v>1533</v>
      </c>
      <c r="AS676" t="s">
        <v>66</v>
      </c>
    </row>
    <row r="677" spans="1:45" ht="16" x14ac:dyDescent="0.2">
      <c r="A677">
        <v>3957</v>
      </c>
      <c r="B677">
        <v>3957</v>
      </c>
      <c r="C677" s="2">
        <v>45714</v>
      </c>
      <c r="D677" t="s">
        <v>1761</v>
      </c>
      <c r="E677" t="s">
        <v>5154</v>
      </c>
      <c r="F677" s="3">
        <v>170</v>
      </c>
      <c r="G677" t="s">
        <v>47</v>
      </c>
      <c r="H677" s="3">
        <v>19</v>
      </c>
      <c r="I677" t="s">
        <v>48</v>
      </c>
      <c r="J677">
        <v>2810</v>
      </c>
      <c r="K677" t="s">
        <v>49</v>
      </c>
      <c r="L677" t="s">
        <v>50</v>
      </c>
      <c r="M677" t="s">
        <v>51</v>
      </c>
      <c r="N677">
        <v>561</v>
      </c>
      <c r="O677" t="s">
        <v>52</v>
      </c>
      <c r="P677" t="s">
        <v>53</v>
      </c>
      <c r="T677" t="s">
        <v>5155</v>
      </c>
      <c r="V677" t="s">
        <v>3317</v>
      </c>
      <c r="W677" t="s">
        <v>56</v>
      </c>
      <c r="X677" t="s">
        <v>5156</v>
      </c>
      <c r="Y677" t="s">
        <v>5157</v>
      </c>
      <c r="Z677" s="3">
        <v>0</v>
      </c>
      <c r="AA677" t="s">
        <v>906</v>
      </c>
      <c r="AB677" t="s">
        <v>5158</v>
      </c>
      <c r="AC677" t="s">
        <v>61</v>
      </c>
      <c r="AD677" t="s">
        <v>61</v>
      </c>
      <c r="AE677" t="s">
        <v>5159</v>
      </c>
      <c r="AF677" t="s">
        <v>63</v>
      </c>
      <c r="AH677">
        <v>59</v>
      </c>
      <c r="AI677" s="2">
        <v>45714</v>
      </c>
      <c r="AJ677" t="s">
        <v>64</v>
      </c>
      <c r="AK677" t="s">
        <v>64</v>
      </c>
      <c r="AL677" t="s">
        <v>5160</v>
      </c>
      <c r="AN677" s="3">
        <v>170</v>
      </c>
      <c r="AO677" t="s">
        <v>5158</v>
      </c>
      <c r="AP677" t="s">
        <v>64</v>
      </c>
      <c r="AQ677" t="s">
        <v>5159</v>
      </c>
      <c r="AR677">
        <v>1508</v>
      </c>
      <c r="AS677" t="s">
        <v>66</v>
      </c>
    </row>
    <row r="678" spans="1:45" ht="16" x14ac:dyDescent="0.2">
      <c r="A678">
        <v>3972</v>
      </c>
      <c r="B678">
        <v>3972</v>
      </c>
      <c r="C678" s="2">
        <v>45714</v>
      </c>
      <c r="D678" t="s">
        <v>1761</v>
      </c>
      <c r="E678" t="s">
        <v>5161</v>
      </c>
      <c r="F678" s="3">
        <v>104.1</v>
      </c>
      <c r="G678" t="s">
        <v>47</v>
      </c>
      <c r="H678" s="3">
        <v>0</v>
      </c>
      <c r="I678" t="s">
        <v>48</v>
      </c>
      <c r="J678">
        <v>2563</v>
      </c>
      <c r="K678" t="s">
        <v>49</v>
      </c>
      <c r="L678" t="s">
        <v>50</v>
      </c>
      <c r="M678" t="s">
        <v>51</v>
      </c>
      <c r="N678">
        <v>942</v>
      </c>
      <c r="O678" t="s">
        <v>52</v>
      </c>
      <c r="P678" t="s">
        <v>53</v>
      </c>
      <c r="T678" t="s">
        <v>5162</v>
      </c>
      <c r="U678" t="s">
        <v>5163</v>
      </c>
      <c r="V678" t="s">
        <v>3326</v>
      </c>
      <c r="W678" t="s">
        <v>56</v>
      </c>
      <c r="X678" t="s">
        <v>5164</v>
      </c>
      <c r="Y678" t="s">
        <v>4275</v>
      </c>
      <c r="Z678" s="3">
        <v>7</v>
      </c>
      <c r="AA678" t="s">
        <v>2200</v>
      </c>
      <c r="AB678" t="s">
        <v>5061</v>
      </c>
      <c r="AC678" t="s">
        <v>61</v>
      </c>
      <c r="AD678" t="s">
        <v>61</v>
      </c>
      <c r="AE678" t="s">
        <v>5165</v>
      </c>
      <c r="AF678" t="s">
        <v>63</v>
      </c>
      <c r="AH678">
        <v>0</v>
      </c>
      <c r="AI678" s="2">
        <v>45714</v>
      </c>
      <c r="AJ678" t="s">
        <v>64</v>
      </c>
      <c r="AK678" t="s">
        <v>64</v>
      </c>
      <c r="AL678" t="s">
        <v>5166</v>
      </c>
      <c r="AM678" t="s">
        <v>5163</v>
      </c>
      <c r="AN678" s="3">
        <v>104.1</v>
      </c>
      <c r="AO678" t="s">
        <v>5061</v>
      </c>
      <c r="AP678" t="s">
        <v>64</v>
      </c>
      <c r="AQ678" t="s">
        <v>5165</v>
      </c>
      <c r="AR678">
        <v>1514</v>
      </c>
      <c r="AS678" t="s">
        <v>66</v>
      </c>
    </row>
    <row r="679" spans="1:45" ht="16" x14ac:dyDescent="0.2">
      <c r="A679">
        <v>4083</v>
      </c>
      <c r="B679">
        <v>4083</v>
      </c>
      <c r="C679" s="2">
        <v>45714.041666666657</v>
      </c>
      <c r="D679" t="s">
        <v>1814</v>
      </c>
      <c r="E679" t="s">
        <v>5176</v>
      </c>
      <c r="F679" s="3">
        <v>223.66</v>
      </c>
      <c r="G679" t="s">
        <v>47</v>
      </c>
      <c r="H679" s="3">
        <v>0</v>
      </c>
      <c r="I679" t="s">
        <v>48</v>
      </c>
      <c r="J679">
        <v>2900</v>
      </c>
      <c r="K679" t="s">
        <v>49</v>
      </c>
      <c r="L679" t="s">
        <v>50</v>
      </c>
      <c r="M679" t="s">
        <v>51</v>
      </c>
      <c r="N679">
        <v>940</v>
      </c>
      <c r="O679" t="s">
        <v>52</v>
      </c>
      <c r="P679" t="s">
        <v>53</v>
      </c>
      <c r="T679" t="s">
        <v>5177</v>
      </c>
      <c r="U679" t="s">
        <v>5178</v>
      </c>
      <c r="V679" t="s">
        <v>3255</v>
      </c>
      <c r="W679" t="s">
        <v>56</v>
      </c>
      <c r="X679" t="s">
        <v>5179</v>
      </c>
      <c r="Y679" t="s">
        <v>2216</v>
      </c>
      <c r="Z679" s="3">
        <v>0</v>
      </c>
      <c r="AA679" t="s">
        <v>5180</v>
      </c>
      <c r="AB679" t="s">
        <v>4931</v>
      </c>
      <c r="AC679" t="s">
        <v>61</v>
      </c>
      <c r="AD679" t="s">
        <v>61</v>
      </c>
      <c r="AE679" t="s">
        <v>5181</v>
      </c>
      <c r="AF679" t="s">
        <v>63</v>
      </c>
      <c r="AH679">
        <v>0</v>
      </c>
      <c r="AI679" s="2">
        <v>45714</v>
      </c>
      <c r="AJ679" t="s">
        <v>64</v>
      </c>
      <c r="AK679" t="s">
        <v>64</v>
      </c>
      <c r="AL679" t="s">
        <v>5182</v>
      </c>
      <c r="AM679" t="s">
        <v>5178</v>
      </c>
      <c r="AN679" s="3">
        <v>223.66</v>
      </c>
      <c r="AO679" t="s">
        <v>4931</v>
      </c>
      <c r="AP679" t="s">
        <v>64</v>
      </c>
      <c r="AQ679" t="s">
        <v>5181</v>
      </c>
      <c r="AR679">
        <v>1503</v>
      </c>
      <c r="AS679" t="s">
        <v>66</v>
      </c>
    </row>
    <row r="680" spans="1:45" ht="16" x14ac:dyDescent="0.2">
      <c r="A680">
        <v>4084</v>
      </c>
      <c r="B680">
        <v>4084</v>
      </c>
      <c r="C680" s="2">
        <v>45714.041666666657</v>
      </c>
      <c r="D680" t="s">
        <v>1748</v>
      </c>
      <c r="E680" t="s">
        <v>5183</v>
      </c>
      <c r="F680" s="3">
        <v>10</v>
      </c>
      <c r="G680" t="s">
        <v>47</v>
      </c>
      <c r="H680" s="3">
        <v>0</v>
      </c>
      <c r="I680" t="s">
        <v>48</v>
      </c>
      <c r="J680">
        <v>2705</v>
      </c>
      <c r="K680" t="s">
        <v>49</v>
      </c>
      <c r="L680" t="s">
        <v>50</v>
      </c>
      <c r="M680" t="s">
        <v>51</v>
      </c>
      <c r="N680">
        <v>940</v>
      </c>
      <c r="O680" t="s">
        <v>52</v>
      </c>
      <c r="P680" t="s">
        <v>53</v>
      </c>
      <c r="T680" t="s">
        <v>5177</v>
      </c>
      <c r="U680" t="s">
        <v>5178</v>
      </c>
      <c r="V680" t="s">
        <v>3255</v>
      </c>
      <c r="W680" t="s">
        <v>56</v>
      </c>
      <c r="X680" t="s">
        <v>5179</v>
      </c>
      <c r="Y680" t="s">
        <v>2216</v>
      </c>
      <c r="Z680" s="3">
        <v>0</v>
      </c>
      <c r="AA680" t="s">
        <v>5180</v>
      </c>
      <c r="AB680" t="s">
        <v>4931</v>
      </c>
      <c r="AC680" t="s">
        <v>61</v>
      </c>
      <c r="AD680" t="s">
        <v>61</v>
      </c>
      <c r="AE680" t="s">
        <v>5181</v>
      </c>
      <c r="AF680" t="s">
        <v>63</v>
      </c>
      <c r="AH680">
        <v>0</v>
      </c>
      <c r="AI680" s="2">
        <v>45714</v>
      </c>
      <c r="AJ680" t="s">
        <v>64</v>
      </c>
      <c r="AK680" t="s">
        <v>64</v>
      </c>
      <c r="AL680" t="s">
        <v>5182</v>
      </c>
      <c r="AM680" t="s">
        <v>5178</v>
      </c>
      <c r="AN680" s="3">
        <v>223.66</v>
      </c>
      <c r="AO680" t="s">
        <v>4931</v>
      </c>
      <c r="AP680" t="s">
        <v>64</v>
      </c>
      <c r="AQ680" t="s">
        <v>5181</v>
      </c>
      <c r="AR680">
        <v>1503</v>
      </c>
      <c r="AS680" t="s">
        <v>66</v>
      </c>
    </row>
    <row r="681" spans="1:45" ht="16" x14ac:dyDescent="0.2">
      <c r="A681">
        <v>3971</v>
      </c>
      <c r="B681">
        <v>3971</v>
      </c>
      <c r="C681" s="2">
        <v>45715</v>
      </c>
      <c r="D681" t="s">
        <v>1814</v>
      </c>
      <c r="E681" t="s">
        <v>5184</v>
      </c>
      <c r="F681" s="3">
        <v>5.2</v>
      </c>
      <c r="G681" t="s">
        <v>47</v>
      </c>
      <c r="H681" s="3">
        <v>0</v>
      </c>
      <c r="I681" t="s">
        <v>48</v>
      </c>
      <c r="J681">
        <v>2563</v>
      </c>
      <c r="K681" t="s">
        <v>49</v>
      </c>
      <c r="L681" t="s">
        <v>50</v>
      </c>
      <c r="M681" t="s">
        <v>51</v>
      </c>
      <c r="N681">
        <v>942</v>
      </c>
      <c r="O681" t="s">
        <v>52</v>
      </c>
      <c r="P681" t="s">
        <v>53</v>
      </c>
      <c r="T681" t="s">
        <v>5185</v>
      </c>
      <c r="U681" t="s">
        <v>5186</v>
      </c>
      <c r="V681" t="s">
        <v>3322</v>
      </c>
      <c r="W681" t="s">
        <v>56</v>
      </c>
      <c r="X681" t="s">
        <v>5187</v>
      </c>
      <c r="Y681" t="s">
        <v>4275</v>
      </c>
      <c r="Z681" s="3">
        <v>7</v>
      </c>
      <c r="AA681" t="s">
        <v>5188</v>
      </c>
      <c r="AB681" t="s">
        <v>5105</v>
      </c>
      <c r="AC681" t="s">
        <v>61</v>
      </c>
      <c r="AD681" t="s">
        <v>61</v>
      </c>
      <c r="AE681" t="s">
        <v>5189</v>
      </c>
      <c r="AF681" t="s">
        <v>63</v>
      </c>
      <c r="AH681">
        <v>0</v>
      </c>
      <c r="AI681" s="2">
        <v>45715</v>
      </c>
      <c r="AJ681" t="s">
        <v>64</v>
      </c>
      <c r="AK681" t="s">
        <v>64</v>
      </c>
      <c r="AL681" t="s">
        <v>5190</v>
      </c>
      <c r="AM681" t="s">
        <v>5186</v>
      </c>
      <c r="AN681" s="3">
        <v>5.2</v>
      </c>
      <c r="AO681" t="s">
        <v>5105</v>
      </c>
      <c r="AP681" t="s">
        <v>64</v>
      </c>
      <c r="AQ681" t="s">
        <v>5189</v>
      </c>
      <c r="AR681">
        <v>1515</v>
      </c>
      <c r="AS681" t="s">
        <v>66</v>
      </c>
    </row>
    <row r="682" spans="1:45" ht="16" x14ac:dyDescent="0.2">
      <c r="A682">
        <v>3955</v>
      </c>
      <c r="B682">
        <v>3955</v>
      </c>
      <c r="C682" s="2">
        <v>45715.041666666657</v>
      </c>
      <c r="D682" t="s">
        <v>1761</v>
      </c>
      <c r="E682" t="s">
        <v>5191</v>
      </c>
      <c r="F682" s="3">
        <v>87.24</v>
      </c>
      <c r="G682" t="s">
        <v>47</v>
      </c>
      <c r="H682" s="3">
        <v>0</v>
      </c>
      <c r="I682" t="s">
        <v>48</v>
      </c>
      <c r="J682">
        <v>2900</v>
      </c>
      <c r="K682" t="s">
        <v>49</v>
      </c>
      <c r="L682" t="s">
        <v>50</v>
      </c>
      <c r="M682" t="s">
        <v>51</v>
      </c>
      <c r="N682">
        <v>940</v>
      </c>
      <c r="O682" t="s">
        <v>52</v>
      </c>
      <c r="P682" t="s">
        <v>53</v>
      </c>
      <c r="T682" t="s">
        <v>5192</v>
      </c>
      <c r="U682" t="s">
        <v>5193</v>
      </c>
      <c r="V682" t="s">
        <v>3305</v>
      </c>
      <c r="W682" t="s">
        <v>56</v>
      </c>
      <c r="X682" t="s">
        <v>5194</v>
      </c>
      <c r="Y682" t="s">
        <v>5195</v>
      </c>
      <c r="Z682" s="3">
        <v>0</v>
      </c>
      <c r="AA682" t="s">
        <v>5196</v>
      </c>
      <c r="AB682" t="s">
        <v>5105</v>
      </c>
      <c r="AC682" t="s">
        <v>61</v>
      </c>
      <c r="AD682" t="s">
        <v>61</v>
      </c>
      <c r="AE682" t="s">
        <v>5197</v>
      </c>
      <c r="AF682" t="s">
        <v>63</v>
      </c>
      <c r="AH682">
        <v>0</v>
      </c>
      <c r="AI682" s="2">
        <v>45715</v>
      </c>
      <c r="AJ682" t="s">
        <v>64</v>
      </c>
      <c r="AK682" t="s">
        <v>64</v>
      </c>
      <c r="AL682" t="s">
        <v>5198</v>
      </c>
      <c r="AM682" t="s">
        <v>5193</v>
      </c>
      <c r="AN682" s="3">
        <v>87.24</v>
      </c>
      <c r="AO682" t="s">
        <v>5105</v>
      </c>
      <c r="AP682" t="s">
        <v>64</v>
      </c>
      <c r="AQ682" t="s">
        <v>5197</v>
      </c>
      <c r="AR682">
        <v>1506</v>
      </c>
      <c r="AS682" t="s">
        <v>66</v>
      </c>
    </row>
    <row r="683" spans="1:45" ht="16" x14ac:dyDescent="0.2">
      <c r="A683">
        <v>4169</v>
      </c>
      <c r="B683">
        <v>4169</v>
      </c>
      <c r="C683" s="2">
        <v>45716</v>
      </c>
      <c r="D683" t="s">
        <v>1934</v>
      </c>
      <c r="E683" t="s">
        <v>1700</v>
      </c>
      <c r="F683" s="3">
        <v>311</v>
      </c>
      <c r="G683" t="s">
        <v>47</v>
      </c>
      <c r="H683" s="3">
        <v>0</v>
      </c>
      <c r="I683" t="s">
        <v>104</v>
      </c>
      <c r="J683">
        <v>1730</v>
      </c>
      <c r="K683" t="s">
        <v>52</v>
      </c>
      <c r="L683" t="s">
        <v>203</v>
      </c>
      <c r="N683">
        <v>2000</v>
      </c>
      <c r="O683" t="s">
        <v>49</v>
      </c>
      <c r="P683" t="s">
        <v>105</v>
      </c>
      <c r="Q683" t="s">
        <v>51</v>
      </c>
      <c r="T683" t="s">
        <v>64</v>
      </c>
      <c r="Z683" s="3"/>
      <c r="AF683" t="s">
        <v>63</v>
      </c>
      <c r="AH683">
        <v>0</v>
      </c>
      <c r="AI683" s="2">
        <v>45716</v>
      </c>
      <c r="AJ683" t="s">
        <v>64</v>
      </c>
      <c r="AK683" t="s">
        <v>64</v>
      </c>
      <c r="AL683" t="s">
        <v>64</v>
      </c>
      <c r="AN683" s="3"/>
      <c r="AP683" t="s">
        <v>64</v>
      </c>
      <c r="AR683" t="s">
        <v>64</v>
      </c>
      <c r="AS683" t="s">
        <v>66</v>
      </c>
    </row>
    <row r="684" spans="1:45" ht="16" x14ac:dyDescent="0.2">
      <c r="A684">
        <v>4170</v>
      </c>
      <c r="B684">
        <v>4170</v>
      </c>
      <c r="C684" s="2">
        <v>45716</v>
      </c>
      <c r="D684" t="s">
        <v>1936</v>
      </c>
      <c r="E684" t="s">
        <v>206</v>
      </c>
      <c r="F684" s="3">
        <v>3290.09</v>
      </c>
      <c r="G684" t="s">
        <v>47</v>
      </c>
      <c r="H684" s="3">
        <v>0</v>
      </c>
      <c r="I684" t="s">
        <v>104</v>
      </c>
      <c r="J684">
        <v>2551</v>
      </c>
      <c r="K684" t="s">
        <v>49</v>
      </c>
      <c r="L684" t="s">
        <v>50</v>
      </c>
      <c r="M684" t="s">
        <v>51</v>
      </c>
      <c r="N684">
        <v>1730</v>
      </c>
      <c r="O684" t="s">
        <v>52</v>
      </c>
      <c r="P684" t="s">
        <v>203</v>
      </c>
      <c r="T684" t="s">
        <v>64</v>
      </c>
      <c r="Z684" s="3"/>
      <c r="AF684" t="s">
        <v>63</v>
      </c>
      <c r="AH684">
        <v>0</v>
      </c>
      <c r="AI684" s="2">
        <v>45716</v>
      </c>
      <c r="AJ684" t="s">
        <v>64</v>
      </c>
      <c r="AK684" t="s">
        <v>64</v>
      </c>
      <c r="AL684" t="s">
        <v>64</v>
      </c>
      <c r="AN684" s="3"/>
      <c r="AP684" t="s">
        <v>64</v>
      </c>
      <c r="AR684" t="s">
        <v>64</v>
      </c>
      <c r="AS684" t="s">
        <v>66</v>
      </c>
    </row>
    <row r="685" spans="1:45" ht="16" x14ac:dyDescent="0.2">
      <c r="A685">
        <v>4171</v>
      </c>
      <c r="B685">
        <v>4171</v>
      </c>
      <c r="C685" s="2">
        <v>45716</v>
      </c>
      <c r="D685" t="s">
        <v>1934</v>
      </c>
      <c r="E685" t="s">
        <v>206</v>
      </c>
      <c r="F685" s="3">
        <v>3110.01</v>
      </c>
      <c r="G685" t="s">
        <v>47</v>
      </c>
      <c r="H685" s="3">
        <v>0</v>
      </c>
      <c r="I685" t="s">
        <v>104</v>
      </c>
      <c r="J685">
        <v>2551</v>
      </c>
      <c r="K685" t="s">
        <v>49</v>
      </c>
      <c r="L685" t="s">
        <v>50</v>
      </c>
      <c r="M685" t="s">
        <v>51</v>
      </c>
      <c r="N685">
        <v>1730</v>
      </c>
      <c r="O685" t="s">
        <v>52</v>
      </c>
      <c r="P685" t="s">
        <v>203</v>
      </c>
      <c r="T685" t="s">
        <v>64</v>
      </c>
      <c r="Z685" s="3"/>
      <c r="AF685" t="s">
        <v>63</v>
      </c>
      <c r="AH685">
        <v>0</v>
      </c>
      <c r="AI685" s="2">
        <v>45716</v>
      </c>
      <c r="AJ685" t="s">
        <v>64</v>
      </c>
      <c r="AK685" t="s">
        <v>64</v>
      </c>
      <c r="AL685" t="s">
        <v>64</v>
      </c>
      <c r="AN685" s="3"/>
      <c r="AP685" t="s">
        <v>64</v>
      </c>
      <c r="AR685" t="s">
        <v>64</v>
      </c>
      <c r="AS685" t="s">
        <v>66</v>
      </c>
    </row>
    <row r="686" spans="1:45" ht="16" x14ac:dyDescent="0.2">
      <c r="A686">
        <v>4172</v>
      </c>
      <c r="B686">
        <v>4172</v>
      </c>
      <c r="C686" s="2">
        <v>45716</v>
      </c>
      <c r="D686" t="s">
        <v>1935</v>
      </c>
      <c r="E686" t="s">
        <v>206</v>
      </c>
      <c r="F686" s="3">
        <v>2382.81</v>
      </c>
      <c r="G686" t="s">
        <v>47</v>
      </c>
      <c r="H686" s="3">
        <v>0</v>
      </c>
      <c r="I686" t="s">
        <v>104</v>
      </c>
      <c r="J686">
        <v>2551</v>
      </c>
      <c r="K686" t="s">
        <v>49</v>
      </c>
      <c r="L686" t="s">
        <v>50</v>
      </c>
      <c r="M686" t="s">
        <v>51</v>
      </c>
      <c r="N686">
        <v>1730</v>
      </c>
      <c r="O686" t="s">
        <v>52</v>
      </c>
      <c r="P686" t="s">
        <v>203</v>
      </c>
      <c r="T686" t="s">
        <v>64</v>
      </c>
      <c r="Z686" s="3"/>
      <c r="AF686" t="s">
        <v>63</v>
      </c>
      <c r="AH686">
        <v>0</v>
      </c>
      <c r="AI686" s="2">
        <v>45716</v>
      </c>
      <c r="AJ686" t="s">
        <v>64</v>
      </c>
      <c r="AK686" t="s">
        <v>64</v>
      </c>
      <c r="AL686" t="s">
        <v>64</v>
      </c>
      <c r="AN686" s="3"/>
      <c r="AP686" t="s">
        <v>64</v>
      </c>
      <c r="AR686" t="s">
        <v>64</v>
      </c>
      <c r="AS686" t="s">
        <v>66</v>
      </c>
    </row>
    <row r="687" spans="1:45" ht="16" x14ac:dyDescent="0.2">
      <c r="A687">
        <v>4173</v>
      </c>
      <c r="B687">
        <v>4173</v>
      </c>
      <c r="C687" s="2">
        <v>45716</v>
      </c>
      <c r="D687" t="s">
        <v>1936</v>
      </c>
      <c r="E687" t="s">
        <v>4939</v>
      </c>
      <c r="F687" s="3">
        <v>786.83</v>
      </c>
      <c r="G687" t="s">
        <v>47</v>
      </c>
      <c r="H687" s="3">
        <v>0</v>
      </c>
      <c r="I687" t="s">
        <v>104</v>
      </c>
      <c r="J687">
        <v>2555</v>
      </c>
      <c r="K687" t="s">
        <v>49</v>
      </c>
      <c r="L687" t="s">
        <v>50</v>
      </c>
      <c r="M687" t="s">
        <v>51</v>
      </c>
      <c r="N687">
        <v>1730</v>
      </c>
      <c r="O687" t="s">
        <v>52</v>
      </c>
      <c r="P687" t="s">
        <v>203</v>
      </c>
      <c r="T687" t="s">
        <v>64</v>
      </c>
      <c r="Z687" s="3"/>
      <c r="AF687" t="s">
        <v>63</v>
      </c>
      <c r="AH687">
        <v>0</v>
      </c>
      <c r="AI687" s="2">
        <v>45716</v>
      </c>
      <c r="AJ687" t="s">
        <v>64</v>
      </c>
      <c r="AK687" t="s">
        <v>64</v>
      </c>
      <c r="AL687" t="s">
        <v>64</v>
      </c>
      <c r="AN687" s="3"/>
      <c r="AP687" t="s">
        <v>64</v>
      </c>
      <c r="AR687" t="s">
        <v>64</v>
      </c>
      <c r="AS687" t="s">
        <v>66</v>
      </c>
    </row>
    <row r="688" spans="1:45" ht="16" x14ac:dyDescent="0.2">
      <c r="A688">
        <v>4174</v>
      </c>
      <c r="B688">
        <v>4174</v>
      </c>
      <c r="C688" s="2">
        <v>45716</v>
      </c>
      <c r="D688" t="s">
        <v>1934</v>
      </c>
      <c r="E688" t="s">
        <v>4939</v>
      </c>
      <c r="F688" s="3">
        <v>743.76</v>
      </c>
      <c r="G688" t="s">
        <v>47</v>
      </c>
      <c r="H688" s="3">
        <v>0</v>
      </c>
      <c r="I688" t="s">
        <v>104</v>
      </c>
      <c r="J688">
        <v>2555</v>
      </c>
      <c r="K688" t="s">
        <v>49</v>
      </c>
      <c r="L688" t="s">
        <v>50</v>
      </c>
      <c r="M688" t="s">
        <v>51</v>
      </c>
      <c r="N688">
        <v>1730</v>
      </c>
      <c r="O688" t="s">
        <v>52</v>
      </c>
      <c r="P688" t="s">
        <v>203</v>
      </c>
      <c r="T688" t="s">
        <v>64</v>
      </c>
      <c r="Z688" s="3"/>
      <c r="AF688" t="s">
        <v>63</v>
      </c>
      <c r="AH688">
        <v>0</v>
      </c>
      <c r="AI688" s="2">
        <v>45716</v>
      </c>
      <c r="AJ688" t="s">
        <v>64</v>
      </c>
      <c r="AK688" t="s">
        <v>64</v>
      </c>
      <c r="AL688" t="s">
        <v>64</v>
      </c>
      <c r="AN688" s="3"/>
      <c r="AP688" t="s">
        <v>64</v>
      </c>
      <c r="AR688" t="s">
        <v>64</v>
      </c>
      <c r="AS688" t="s">
        <v>66</v>
      </c>
    </row>
    <row r="689" spans="1:45" ht="16" x14ac:dyDescent="0.2">
      <c r="A689">
        <v>4175</v>
      </c>
      <c r="B689">
        <v>4175</v>
      </c>
      <c r="C689" s="2">
        <v>45716</v>
      </c>
      <c r="D689" t="s">
        <v>1935</v>
      </c>
      <c r="E689" t="s">
        <v>4939</v>
      </c>
      <c r="F689" s="3">
        <v>569.97</v>
      </c>
      <c r="G689" t="s">
        <v>47</v>
      </c>
      <c r="H689" s="3">
        <v>0</v>
      </c>
      <c r="I689" t="s">
        <v>104</v>
      </c>
      <c r="J689">
        <v>2555</v>
      </c>
      <c r="K689" t="s">
        <v>49</v>
      </c>
      <c r="L689" t="s">
        <v>50</v>
      </c>
      <c r="M689" t="s">
        <v>51</v>
      </c>
      <c r="N689">
        <v>1730</v>
      </c>
      <c r="O689" t="s">
        <v>52</v>
      </c>
      <c r="P689" t="s">
        <v>203</v>
      </c>
      <c r="T689" t="s">
        <v>64</v>
      </c>
      <c r="Z689" s="3"/>
      <c r="AF689" t="s">
        <v>63</v>
      </c>
      <c r="AH689">
        <v>0</v>
      </c>
      <c r="AI689" s="2">
        <v>45716</v>
      </c>
      <c r="AJ689" t="s">
        <v>64</v>
      </c>
      <c r="AK689" t="s">
        <v>64</v>
      </c>
      <c r="AL689" t="s">
        <v>64</v>
      </c>
      <c r="AN689" s="3"/>
      <c r="AP689" t="s">
        <v>64</v>
      </c>
      <c r="AR689" t="s">
        <v>64</v>
      </c>
      <c r="AS689" t="s">
        <v>66</v>
      </c>
    </row>
    <row r="690" spans="1:45" ht="16" x14ac:dyDescent="0.2">
      <c r="A690">
        <v>3956</v>
      </c>
      <c r="B690">
        <v>3956</v>
      </c>
      <c r="C690" s="2">
        <v>45716.041666666657</v>
      </c>
      <c r="D690" t="s">
        <v>1748</v>
      </c>
      <c r="E690" t="s">
        <v>5200</v>
      </c>
      <c r="F690" s="3">
        <v>6.92</v>
      </c>
      <c r="G690" t="s">
        <v>47</v>
      </c>
      <c r="H690" s="3">
        <v>0</v>
      </c>
      <c r="I690" t="s">
        <v>48</v>
      </c>
      <c r="J690">
        <v>2705</v>
      </c>
      <c r="K690" t="s">
        <v>49</v>
      </c>
      <c r="L690" t="s">
        <v>50</v>
      </c>
      <c r="M690" t="s">
        <v>51</v>
      </c>
      <c r="N690">
        <v>940</v>
      </c>
      <c r="O690" t="s">
        <v>52</v>
      </c>
      <c r="P690" t="s">
        <v>53</v>
      </c>
      <c r="T690" t="s">
        <v>5201</v>
      </c>
      <c r="U690" t="s">
        <v>5202</v>
      </c>
      <c r="Z690" s="3"/>
      <c r="AF690" t="s">
        <v>63</v>
      </c>
      <c r="AH690">
        <v>0</v>
      </c>
      <c r="AI690" s="2">
        <v>45716</v>
      </c>
      <c r="AJ690" t="s">
        <v>64</v>
      </c>
      <c r="AK690" t="s">
        <v>64</v>
      </c>
      <c r="AL690" t="s">
        <v>5203</v>
      </c>
      <c r="AM690" t="s">
        <v>5202</v>
      </c>
      <c r="AN690" s="3"/>
      <c r="AP690" t="s">
        <v>64</v>
      </c>
      <c r="AR690">
        <v>1507</v>
      </c>
      <c r="AS690" t="s">
        <v>66</v>
      </c>
    </row>
    <row r="691" spans="1:45" ht="16" x14ac:dyDescent="0.2">
      <c r="A691">
        <v>3967</v>
      </c>
      <c r="B691">
        <v>3967</v>
      </c>
      <c r="C691" s="2">
        <v>45719</v>
      </c>
      <c r="D691" t="s">
        <v>1761</v>
      </c>
      <c r="E691" t="s">
        <v>5204</v>
      </c>
      <c r="F691" s="3">
        <v>409.2</v>
      </c>
      <c r="G691" t="s">
        <v>47</v>
      </c>
      <c r="H691" s="3">
        <v>0</v>
      </c>
      <c r="I691" t="s">
        <v>48</v>
      </c>
      <c r="J691">
        <v>2561</v>
      </c>
      <c r="K691" t="s">
        <v>49</v>
      </c>
      <c r="L691" t="s">
        <v>50</v>
      </c>
      <c r="M691" t="s">
        <v>51</v>
      </c>
      <c r="N691">
        <v>942</v>
      </c>
      <c r="O691" t="s">
        <v>52</v>
      </c>
      <c r="P691" t="s">
        <v>53</v>
      </c>
      <c r="T691" t="s">
        <v>2916</v>
      </c>
      <c r="U691" t="s">
        <v>5205</v>
      </c>
      <c r="V691" t="s">
        <v>3296</v>
      </c>
      <c r="W691" t="s">
        <v>56</v>
      </c>
      <c r="X691" t="s">
        <v>5206</v>
      </c>
      <c r="Y691" t="s">
        <v>5207</v>
      </c>
      <c r="Z691" s="3">
        <v>0</v>
      </c>
      <c r="AA691" t="s">
        <v>1678</v>
      </c>
      <c r="AB691" t="s">
        <v>5208</v>
      </c>
      <c r="AC691" t="s">
        <v>61</v>
      </c>
      <c r="AD691" t="s">
        <v>61</v>
      </c>
      <c r="AE691" t="s">
        <v>5209</v>
      </c>
      <c r="AF691" t="s">
        <v>63</v>
      </c>
      <c r="AH691">
        <v>0</v>
      </c>
      <c r="AI691" s="2">
        <v>45719</v>
      </c>
      <c r="AJ691" t="s">
        <v>64</v>
      </c>
      <c r="AK691" t="s">
        <v>64</v>
      </c>
      <c r="AL691" t="s">
        <v>5210</v>
      </c>
      <c r="AM691" t="s">
        <v>5205</v>
      </c>
      <c r="AN691" s="3">
        <v>800</v>
      </c>
      <c r="AO691" t="s">
        <v>5208</v>
      </c>
      <c r="AP691" t="s">
        <v>64</v>
      </c>
      <c r="AQ691" t="s">
        <v>5209</v>
      </c>
      <c r="AR691">
        <v>1517</v>
      </c>
      <c r="AS691" t="s">
        <v>66</v>
      </c>
    </row>
    <row r="692" spans="1:45" ht="16" x14ac:dyDescent="0.2">
      <c r="A692">
        <v>3968</v>
      </c>
      <c r="B692">
        <v>3968</v>
      </c>
      <c r="C692" s="2">
        <v>45719</v>
      </c>
      <c r="D692" t="s">
        <v>1748</v>
      </c>
      <c r="E692" t="s">
        <v>5211</v>
      </c>
      <c r="F692" s="3">
        <v>254.4</v>
      </c>
      <c r="G692" t="s">
        <v>47</v>
      </c>
      <c r="H692" s="3">
        <v>0</v>
      </c>
      <c r="I692" t="s">
        <v>48</v>
      </c>
      <c r="J692">
        <v>2660</v>
      </c>
      <c r="K692" t="s">
        <v>49</v>
      </c>
      <c r="L692" t="s">
        <v>50</v>
      </c>
      <c r="M692" t="s">
        <v>51</v>
      </c>
      <c r="N692">
        <v>942</v>
      </c>
      <c r="O692" t="s">
        <v>52</v>
      </c>
      <c r="P692" t="s">
        <v>53</v>
      </c>
      <c r="T692" t="s">
        <v>2916</v>
      </c>
      <c r="U692" t="s">
        <v>5205</v>
      </c>
      <c r="V692" t="s">
        <v>3296</v>
      </c>
      <c r="W692" t="s">
        <v>56</v>
      </c>
      <c r="X692" t="s">
        <v>5206</v>
      </c>
      <c r="Y692" t="s">
        <v>5207</v>
      </c>
      <c r="Z692" s="3">
        <v>0</v>
      </c>
      <c r="AA692" t="s">
        <v>1678</v>
      </c>
      <c r="AB692" t="s">
        <v>5208</v>
      </c>
      <c r="AC692" t="s">
        <v>61</v>
      </c>
      <c r="AD692" t="s">
        <v>61</v>
      </c>
      <c r="AE692" t="s">
        <v>5209</v>
      </c>
      <c r="AF692" t="s">
        <v>63</v>
      </c>
      <c r="AH692">
        <v>0</v>
      </c>
      <c r="AI692" s="2">
        <v>45719</v>
      </c>
      <c r="AJ692" t="s">
        <v>64</v>
      </c>
      <c r="AK692" t="s">
        <v>64</v>
      </c>
      <c r="AL692" t="s">
        <v>5210</v>
      </c>
      <c r="AM692" t="s">
        <v>5205</v>
      </c>
      <c r="AN692" s="3">
        <v>800</v>
      </c>
      <c r="AO692" t="s">
        <v>5208</v>
      </c>
      <c r="AP692" t="s">
        <v>64</v>
      </c>
      <c r="AQ692" t="s">
        <v>5209</v>
      </c>
      <c r="AR692">
        <v>1517</v>
      </c>
      <c r="AS692" t="s">
        <v>66</v>
      </c>
    </row>
    <row r="693" spans="1:45" ht="16" x14ac:dyDescent="0.2">
      <c r="A693">
        <v>3969</v>
      </c>
      <c r="B693">
        <v>3969</v>
      </c>
      <c r="C693" s="2">
        <v>45719</v>
      </c>
      <c r="D693" t="s">
        <v>1761</v>
      </c>
      <c r="E693" t="s">
        <v>5212</v>
      </c>
      <c r="F693" s="3">
        <v>136.4</v>
      </c>
      <c r="G693" t="s">
        <v>47</v>
      </c>
      <c r="H693" s="3">
        <v>0</v>
      </c>
      <c r="I693" t="s">
        <v>48</v>
      </c>
      <c r="J693">
        <v>2900</v>
      </c>
      <c r="K693" t="s">
        <v>49</v>
      </c>
      <c r="L693" t="s">
        <v>50</v>
      </c>
      <c r="M693" t="s">
        <v>51</v>
      </c>
      <c r="N693">
        <v>942</v>
      </c>
      <c r="O693" t="s">
        <v>52</v>
      </c>
      <c r="P693" t="s">
        <v>53</v>
      </c>
      <c r="T693" t="s">
        <v>2916</v>
      </c>
      <c r="U693" t="s">
        <v>5205</v>
      </c>
      <c r="V693" t="s">
        <v>3296</v>
      </c>
      <c r="W693" t="s">
        <v>56</v>
      </c>
      <c r="X693" t="s">
        <v>5206</v>
      </c>
      <c r="Y693" t="s">
        <v>5207</v>
      </c>
      <c r="Z693" s="3">
        <v>0</v>
      </c>
      <c r="AA693" t="s">
        <v>1678</v>
      </c>
      <c r="AB693" t="s">
        <v>5208</v>
      </c>
      <c r="AC693" t="s">
        <v>61</v>
      </c>
      <c r="AD693" t="s">
        <v>61</v>
      </c>
      <c r="AE693" t="s">
        <v>5209</v>
      </c>
      <c r="AF693" t="s">
        <v>63</v>
      </c>
      <c r="AH693">
        <v>0</v>
      </c>
      <c r="AI693" s="2">
        <v>45719</v>
      </c>
      <c r="AJ693" t="s">
        <v>64</v>
      </c>
      <c r="AK693" t="s">
        <v>64</v>
      </c>
      <c r="AL693" t="s">
        <v>5210</v>
      </c>
      <c r="AM693" t="s">
        <v>5205</v>
      </c>
      <c r="AN693" s="3">
        <v>800</v>
      </c>
      <c r="AO693" t="s">
        <v>5208</v>
      </c>
      <c r="AP693" t="s">
        <v>64</v>
      </c>
      <c r="AQ693" t="s">
        <v>5209</v>
      </c>
      <c r="AR693">
        <v>1517</v>
      </c>
      <c r="AS693" t="s">
        <v>66</v>
      </c>
    </row>
    <row r="694" spans="1:45" ht="16" x14ac:dyDescent="0.2">
      <c r="A694">
        <v>3976</v>
      </c>
      <c r="B694">
        <v>3976</v>
      </c>
      <c r="C694" s="2">
        <v>45719</v>
      </c>
      <c r="D694" t="s">
        <v>1761</v>
      </c>
      <c r="E694" t="s">
        <v>5213</v>
      </c>
      <c r="F694" s="3">
        <v>10.99</v>
      </c>
      <c r="G694" t="s">
        <v>47</v>
      </c>
      <c r="H694" s="3">
        <v>0</v>
      </c>
      <c r="I694" t="s">
        <v>48</v>
      </c>
      <c r="J694">
        <v>2563</v>
      </c>
      <c r="K694" t="s">
        <v>49</v>
      </c>
      <c r="L694" t="s">
        <v>50</v>
      </c>
      <c r="M694" t="s">
        <v>51</v>
      </c>
      <c r="N694">
        <v>942</v>
      </c>
      <c r="O694" t="s">
        <v>52</v>
      </c>
      <c r="P694" t="s">
        <v>53</v>
      </c>
      <c r="T694" t="s">
        <v>5214</v>
      </c>
      <c r="U694" t="s">
        <v>5215</v>
      </c>
      <c r="V694" t="s">
        <v>3329</v>
      </c>
      <c r="W694" t="s">
        <v>56</v>
      </c>
      <c r="X694" t="s">
        <v>5216</v>
      </c>
      <c r="Y694" t="s">
        <v>5217</v>
      </c>
      <c r="Z694" s="3">
        <v>0</v>
      </c>
      <c r="AA694" t="s">
        <v>5218</v>
      </c>
      <c r="AB694" t="s">
        <v>5208</v>
      </c>
      <c r="AC694" t="s">
        <v>61</v>
      </c>
      <c r="AD694" t="s">
        <v>61</v>
      </c>
      <c r="AE694" t="s">
        <v>5219</v>
      </c>
      <c r="AF694" t="s">
        <v>63</v>
      </c>
      <c r="AH694">
        <v>0</v>
      </c>
      <c r="AI694" s="2">
        <v>45719</v>
      </c>
      <c r="AJ694" t="s">
        <v>64</v>
      </c>
      <c r="AK694" t="s">
        <v>64</v>
      </c>
      <c r="AL694" t="s">
        <v>5220</v>
      </c>
      <c r="AM694" t="s">
        <v>5215</v>
      </c>
      <c r="AN694" s="3">
        <v>10.99</v>
      </c>
      <c r="AO694" t="s">
        <v>5208</v>
      </c>
      <c r="AP694" t="s">
        <v>64</v>
      </c>
      <c r="AQ694" t="s">
        <v>5219</v>
      </c>
      <c r="AR694">
        <v>1516</v>
      </c>
      <c r="AS694" t="s">
        <v>66</v>
      </c>
    </row>
    <row r="695" spans="1:45" ht="16" x14ac:dyDescent="0.2">
      <c r="A695">
        <v>3977</v>
      </c>
      <c r="B695">
        <v>3977</v>
      </c>
      <c r="C695" s="2">
        <v>45719</v>
      </c>
      <c r="D695" t="s">
        <v>1814</v>
      </c>
      <c r="E695" t="s">
        <v>5221</v>
      </c>
      <c r="F695" s="3">
        <v>104.19</v>
      </c>
      <c r="G695" t="s">
        <v>47</v>
      </c>
      <c r="H695" s="3">
        <v>0</v>
      </c>
      <c r="I695" t="s">
        <v>48</v>
      </c>
      <c r="J695">
        <v>2563</v>
      </c>
      <c r="K695" t="s">
        <v>49</v>
      </c>
      <c r="L695" t="s">
        <v>50</v>
      </c>
      <c r="M695" t="s">
        <v>51</v>
      </c>
      <c r="N695">
        <v>942</v>
      </c>
      <c r="O695" t="s">
        <v>52</v>
      </c>
      <c r="P695" t="s">
        <v>53</v>
      </c>
      <c r="T695" t="s">
        <v>5222</v>
      </c>
      <c r="U695" t="s">
        <v>5223</v>
      </c>
      <c r="V695" t="s">
        <v>3354</v>
      </c>
      <c r="W695" t="s">
        <v>56</v>
      </c>
      <c r="X695" t="s">
        <v>5224</v>
      </c>
      <c r="Y695" t="s">
        <v>4275</v>
      </c>
      <c r="Z695" s="3">
        <v>7</v>
      </c>
      <c r="AA695" t="s">
        <v>5225</v>
      </c>
      <c r="AB695" t="s">
        <v>5208</v>
      </c>
      <c r="AC695" t="s">
        <v>61</v>
      </c>
      <c r="AD695" t="s">
        <v>61</v>
      </c>
      <c r="AE695" t="s">
        <v>5226</v>
      </c>
      <c r="AF695" t="s">
        <v>63</v>
      </c>
      <c r="AH695">
        <v>0</v>
      </c>
      <c r="AI695" s="2">
        <v>45719</v>
      </c>
      <c r="AJ695" t="s">
        <v>64</v>
      </c>
      <c r="AK695" t="s">
        <v>64</v>
      </c>
      <c r="AL695" t="s">
        <v>5227</v>
      </c>
      <c r="AM695" t="s">
        <v>5223</v>
      </c>
      <c r="AN695" s="3">
        <v>104.19</v>
      </c>
      <c r="AO695" t="s">
        <v>5208</v>
      </c>
      <c r="AP695" t="s">
        <v>64</v>
      </c>
      <c r="AQ695" t="s">
        <v>5226</v>
      </c>
      <c r="AR695">
        <v>1519</v>
      </c>
      <c r="AS695" t="s">
        <v>66</v>
      </c>
    </row>
    <row r="696" spans="1:45" ht="16" x14ac:dyDescent="0.2">
      <c r="A696">
        <v>3978</v>
      </c>
      <c r="B696">
        <v>3978</v>
      </c>
      <c r="C696" s="2">
        <v>45719</v>
      </c>
      <c r="D696" t="s">
        <v>1761</v>
      </c>
      <c r="E696" t="s">
        <v>5228</v>
      </c>
      <c r="F696" s="3">
        <v>202.3</v>
      </c>
      <c r="G696" t="s">
        <v>47</v>
      </c>
      <c r="H696" s="3">
        <v>0</v>
      </c>
      <c r="I696" t="s">
        <v>48</v>
      </c>
      <c r="J696">
        <v>2720</v>
      </c>
      <c r="K696" t="s">
        <v>49</v>
      </c>
      <c r="L696" t="s">
        <v>50</v>
      </c>
      <c r="M696" t="s">
        <v>51</v>
      </c>
      <c r="N696">
        <v>942</v>
      </c>
      <c r="O696" t="s">
        <v>52</v>
      </c>
      <c r="P696" t="s">
        <v>53</v>
      </c>
      <c r="T696" t="s">
        <v>5229</v>
      </c>
      <c r="U696" t="s">
        <v>5230</v>
      </c>
      <c r="V696" t="s">
        <v>3273</v>
      </c>
      <c r="W696" t="s">
        <v>56</v>
      </c>
      <c r="X696" t="s">
        <v>5231</v>
      </c>
      <c r="Y696" t="s">
        <v>5232</v>
      </c>
      <c r="Z696" s="3">
        <v>19</v>
      </c>
      <c r="AA696" t="s">
        <v>5233</v>
      </c>
      <c r="AB696" t="s">
        <v>5208</v>
      </c>
      <c r="AC696" t="s">
        <v>61</v>
      </c>
      <c r="AD696" t="s">
        <v>61</v>
      </c>
      <c r="AE696" t="s">
        <v>5234</v>
      </c>
      <c r="AF696" t="s">
        <v>63</v>
      </c>
      <c r="AH696">
        <v>0</v>
      </c>
      <c r="AI696" s="2">
        <v>45719</v>
      </c>
      <c r="AJ696" t="s">
        <v>64</v>
      </c>
      <c r="AK696" t="s">
        <v>64</v>
      </c>
      <c r="AL696" t="s">
        <v>5235</v>
      </c>
      <c r="AM696" t="s">
        <v>5230</v>
      </c>
      <c r="AN696" s="3">
        <v>202.3</v>
      </c>
      <c r="AO696" t="s">
        <v>5208</v>
      </c>
      <c r="AP696" t="s">
        <v>64</v>
      </c>
      <c r="AQ696" t="s">
        <v>5234</v>
      </c>
      <c r="AR696">
        <v>1520</v>
      </c>
      <c r="AS696" t="s">
        <v>66</v>
      </c>
    </row>
    <row r="697" spans="1:45" ht="16" x14ac:dyDescent="0.2">
      <c r="A697">
        <v>3979</v>
      </c>
      <c r="B697">
        <v>3979</v>
      </c>
      <c r="C697" s="2">
        <v>45719</v>
      </c>
      <c r="D697" t="s">
        <v>1748</v>
      </c>
      <c r="E697" t="s">
        <v>5236</v>
      </c>
      <c r="F697" s="3">
        <v>3.54</v>
      </c>
      <c r="G697" t="s">
        <v>47</v>
      </c>
      <c r="H697" s="3">
        <v>0</v>
      </c>
      <c r="I697" t="s">
        <v>48</v>
      </c>
      <c r="J697">
        <v>2705</v>
      </c>
      <c r="K697" t="s">
        <v>49</v>
      </c>
      <c r="L697" t="s">
        <v>50</v>
      </c>
      <c r="M697" t="s">
        <v>51</v>
      </c>
      <c r="N697">
        <v>942</v>
      </c>
      <c r="O697" t="s">
        <v>52</v>
      </c>
      <c r="P697" t="s">
        <v>53</v>
      </c>
      <c r="T697" t="s">
        <v>5229</v>
      </c>
      <c r="U697" t="s">
        <v>5230</v>
      </c>
      <c r="V697" t="s">
        <v>3273</v>
      </c>
      <c r="W697" t="s">
        <v>56</v>
      </c>
      <c r="X697" t="s">
        <v>5231</v>
      </c>
      <c r="Y697" t="s">
        <v>5232</v>
      </c>
      <c r="Z697" s="3">
        <v>19</v>
      </c>
      <c r="AA697" t="s">
        <v>5233</v>
      </c>
      <c r="AB697" t="s">
        <v>5208</v>
      </c>
      <c r="AC697" t="s">
        <v>61</v>
      </c>
      <c r="AD697" t="s">
        <v>61</v>
      </c>
      <c r="AE697" t="s">
        <v>5234</v>
      </c>
      <c r="AF697" t="s">
        <v>63</v>
      </c>
      <c r="AH697">
        <v>0</v>
      </c>
      <c r="AI697" s="2">
        <v>45719</v>
      </c>
      <c r="AJ697" t="s">
        <v>64</v>
      </c>
      <c r="AK697" t="s">
        <v>64</v>
      </c>
      <c r="AL697" t="s">
        <v>5235</v>
      </c>
      <c r="AM697" t="s">
        <v>5230</v>
      </c>
      <c r="AN697" s="3">
        <v>202.3</v>
      </c>
      <c r="AO697" t="s">
        <v>5208</v>
      </c>
      <c r="AP697" t="s">
        <v>64</v>
      </c>
      <c r="AQ697" t="s">
        <v>5234</v>
      </c>
      <c r="AR697">
        <v>1520</v>
      </c>
      <c r="AS697" t="s">
        <v>66</v>
      </c>
    </row>
    <row r="698" spans="1:45" ht="16" x14ac:dyDescent="0.2">
      <c r="A698">
        <v>3982</v>
      </c>
      <c r="B698">
        <v>3982</v>
      </c>
      <c r="C698" s="2">
        <v>45719</v>
      </c>
      <c r="D698" t="s">
        <v>1782</v>
      </c>
      <c r="E698" t="s">
        <v>5237</v>
      </c>
      <c r="F698" s="3">
        <v>17.04</v>
      </c>
      <c r="G698" t="s">
        <v>47</v>
      </c>
      <c r="H698" s="3">
        <v>0</v>
      </c>
      <c r="I698" t="s">
        <v>48</v>
      </c>
      <c r="J698">
        <v>2720</v>
      </c>
      <c r="K698" t="s">
        <v>49</v>
      </c>
      <c r="L698" t="s">
        <v>50</v>
      </c>
      <c r="M698" t="s">
        <v>51</v>
      </c>
      <c r="N698">
        <v>942</v>
      </c>
      <c r="O698" t="s">
        <v>52</v>
      </c>
      <c r="P698" t="s">
        <v>53</v>
      </c>
      <c r="T698" t="s">
        <v>5238</v>
      </c>
      <c r="U698" t="s">
        <v>5239</v>
      </c>
      <c r="V698" t="s">
        <v>3374</v>
      </c>
      <c r="W698" t="s">
        <v>56</v>
      </c>
      <c r="X698" t="s">
        <v>5240</v>
      </c>
      <c r="Y698" t="s">
        <v>5241</v>
      </c>
      <c r="Z698" s="3">
        <v>19</v>
      </c>
      <c r="AA698" t="s">
        <v>5242</v>
      </c>
      <c r="AB698" t="s">
        <v>5243</v>
      </c>
      <c r="AC698" t="s">
        <v>61</v>
      </c>
      <c r="AD698" t="s">
        <v>61</v>
      </c>
      <c r="AE698" t="s">
        <v>5244</v>
      </c>
      <c r="AF698" t="s">
        <v>63</v>
      </c>
      <c r="AH698">
        <v>0</v>
      </c>
      <c r="AI698" s="2">
        <v>45719</v>
      </c>
      <c r="AJ698" t="s">
        <v>64</v>
      </c>
      <c r="AK698" t="s">
        <v>64</v>
      </c>
      <c r="AL698" t="s">
        <v>5245</v>
      </c>
      <c r="AM698" t="s">
        <v>5239</v>
      </c>
      <c r="AN698" s="3">
        <v>17.04</v>
      </c>
      <c r="AO698" t="s">
        <v>5243</v>
      </c>
      <c r="AP698" t="s">
        <v>64</v>
      </c>
      <c r="AQ698" t="s">
        <v>5244</v>
      </c>
      <c r="AR698">
        <v>1521</v>
      </c>
      <c r="AS698" t="s">
        <v>66</v>
      </c>
    </row>
    <row r="699" spans="1:45" ht="16" x14ac:dyDescent="0.2">
      <c r="A699">
        <v>3983</v>
      </c>
      <c r="B699">
        <v>3983</v>
      </c>
      <c r="C699" s="2">
        <v>45719</v>
      </c>
      <c r="D699" t="s">
        <v>1748</v>
      </c>
      <c r="E699" t="s">
        <v>5246</v>
      </c>
      <c r="F699" s="3">
        <v>0.3</v>
      </c>
      <c r="G699" t="s">
        <v>47</v>
      </c>
      <c r="H699" s="3">
        <v>0</v>
      </c>
      <c r="I699" t="s">
        <v>48</v>
      </c>
      <c r="J699">
        <v>2705</v>
      </c>
      <c r="K699" t="s">
        <v>49</v>
      </c>
      <c r="L699" t="s">
        <v>50</v>
      </c>
      <c r="M699" t="s">
        <v>51</v>
      </c>
      <c r="N699">
        <v>942</v>
      </c>
      <c r="O699" t="s">
        <v>52</v>
      </c>
      <c r="P699" t="s">
        <v>53</v>
      </c>
      <c r="T699" t="s">
        <v>5238</v>
      </c>
      <c r="U699" t="s">
        <v>5239</v>
      </c>
      <c r="V699" t="s">
        <v>3374</v>
      </c>
      <c r="W699" t="s">
        <v>56</v>
      </c>
      <c r="X699" t="s">
        <v>5240</v>
      </c>
      <c r="Y699" t="s">
        <v>5241</v>
      </c>
      <c r="Z699" s="3">
        <v>19</v>
      </c>
      <c r="AA699" t="s">
        <v>5242</v>
      </c>
      <c r="AB699" t="s">
        <v>5243</v>
      </c>
      <c r="AC699" t="s">
        <v>61</v>
      </c>
      <c r="AD699" t="s">
        <v>61</v>
      </c>
      <c r="AE699" t="s">
        <v>5244</v>
      </c>
      <c r="AF699" t="s">
        <v>63</v>
      </c>
      <c r="AH699">
        <v>0</v>
      </c>
      <c r="AI699" s="2">
        <v>45719</v>
      </c>
      <c r="AJ699" t="s">
        <v>64</v>
      </c>
      <c r="AK699" t="s">
        <v>64</v>
      </c>
      <c r="AL699" t="s">
        <v>5245</v>
      </c>
      <c r="AM699" t="s">
        <v>5239</v>
      </c>
      <c r="AN699" s="3">
        <v>17.04</v>
      </c>
      <c r="AO699" t="s">
        <v>5243</v>
      </c>
      <c r="AP699" t="s">
        <v>64</v>
      </c>
      <c r="AQ699" t="s">
        <v>5244</v>
      </c>
      <c r="AR699">
        <v>1521</v>
      </c>
      <c r="AS699" t="s">
        <v>66</v>
      </c>
    </row>
    <row r="700" spans="1:45" ht="16" x14ac:dyDescent="0.2">
      <c r="A700">
        <v>4002</v>
      </c>
      <c r="B700">
        <v>4002</v>
      </c>
      <c r="C700" s="2">
        <v>45719</v>
      </c>
      <c r="D700" t="s">
        <v>1761</v>
      </c>
      <c r="E700" t="s">
        <v>5247</v>
      </c>
      <c r="F700" s="3">
        <v>103.99</v>
      </c>
      <c r="G700" t="s">
        <v>47</v>
      </c>
      <c r="H700" s="3">
        <v>0</v>
      </c>
      <c r="I700" t="s">
        <v>48</v>
      </c>
      <c r="J700">
        <v>2563</v>
      </c>
      <c r="K700" t="s">
        <v>49</v>
      </c>
      <c r="L700" t="s">
        <v>50</v>
      </c>
      <c r="M700" t="s">
        <v>51</v>
      </c>
      <c r="N700">
        <v>942</v>
      </c>
      <c r="O700" t="s">
        <v>52</v>
      </c>
      <c r="P700" t="s">
        <v>53</v>
      </c>
      <c r="T700" t="s">
        <v>5248</v>
      </c>
      <c r="U700" t="s">
        <v>5249</v>
      </c>
      <c r="V700" t="s">
        <v>3459</v>
      </c>
      <c r="W700" t="s">
        <v>56</v>
      </c>
      <c r="X700" t="s">
        <v>5250</v>
      </c>
      <c r="Y700" t="s">
        <v>4275</v>
      </c>
      <c r="Z700" s="3">
        <v>7</v>
      </c>
      <c r="AA700" t="s">
        <v>5251</v>
      </c>
      <c r="AB700" t="s">
        <v>5208</v>
      </c>
      <c r="AC700" t="s">
        <v>61</v>
      </c>
      <c r="AD700" t="s">
        <v>61</v>
      </c>
      <c r="AE700" t="s">
        <v>5252</v>
      </c>
      <c r="AF700" t="s">
        <v>63</v>
      </c>
      <c r="AH700">
        <v>0</v>
      </c>
      <c r="AI700" s="2">
        <v>45719</v>
      </c>
      <c r="AJ700" t="s">
        <v>64</v>
      </c>
      <c r="AK700" t="s">
        <v>64</v>
      </c>
      <c r="AL700" t="s">
        <v>5253</v>
      </c>
      <c r="AM700" t="s">
        <v>5249</v>
      </c>
      <c r="AN700" s="3">
        <v>207.98</v>
      </c>
      <c r="AO700" t="s">
        <v>5208</v>
      </c>
      <c r="AP700" t="s">
        <v>64</v>
      </c>
      <c r="AQ700" t="s">
        <v>5252</v>
      </c>
      <c r="AR700">
        <v>1518</v>
      </c>
      <c r="AS700" t="s">
        <v>66</v>
      </c>
    </row>
    <row r="701" spans="1:45" ht="16" x14ac:dyDescent="0.2">
      <c r="A701">
        <v>4003</v>
      </c>
      <c r="B701">
        <v>4003</v>
      </c>
      <c r="C701" s="2">
        <v>45719</v>
      </c>
      <c r="D701" t="s">
        <v>1761</v>
      </c>
      <c r="E701" t="s">
        <v>5254</v>
      </c>
      <c r="F701" s="3">
        <v>103.99</v>
      </c>
      <c r="G701" t="s">
        <v>47</v>
      </c>
      <c r="H701" s="3">
        <v>0</v>
      </c>
      <c r="I701" t="s">
        <v>48</v>
      </c>
      <c r="J701">
        <v>2900</v>
      </c>
      <c r="K701" t="s">
        <v>49</v>
      </c>
      <c r="L701" t="s">
        <v>50</v>
      </c>
      <c r="M701" t="s">
        <v>51</v>
      </c>
      <c r="N701">
        <v>942</v>
      </c>
      <c r="O701" t="s">
        <v>52</v>
      </c>
      <c r="P701" t="s">
        <v>53</v>
      </c>
      <c r="T701" t="s">
        <v>5248</v>
      </c>
      <c r="U701" t="s">
        <v>5249</v>
      </c>
      <c r="V701" t="s">
        <v>3459</v>
      </c>
      <c r="W701" t="s">
        <v>56</v>
      </c>
      <c r="X701" t="s">
        <v>5250</v>
      </c>
      <c r="Y701" t="s">
        <v>4275</v>
      </c>
      <c r="Z701" s="3">
        <v>7</v>
      </c>
      <c r="AA701" t="s">
        <v>5251</v>
      </c>
      <c r="AB701" t="s">
        <v>5208</v>
      </c>
      <c r="AC701" t="s">
        <v>61</v>
      </c>
      <c r="AD701" t="s">
        <v>61</v>
      </c>
      <c r="AE701" t="s">
        <v>5252</v>
      </c>
      <c r="AF701" t="s">
        <v>63</v>
      </c>
      <c r="AH701">
        <v>0</v>
      </c>
      <c r="AI701" s="2">
        <v>45719</v>
      </c>
      <c r="AJ701" t="s">
        <v>64</v>
      </c>
      <c r="AK701" t="s">
        <v>64</v>
      </c>
      <c r="AL701" t="s">
        <v>5253</v>
      </c>
      <c r="AM701" t="s">
        <v>5249</v>
      </c>
      <c r="AN701" s="3">
        <v>207.98</v>
      </c>
      <c r="AO701" t="s">
        <v>5208</v>
      </c>
      <c r="AP701" t="s">
        <v>64</v>
      </c>
      <c r="AQ701" t="s">
        <v>5252</v>
      </c>
      <c r="AR701">
        <v>1518</v>
      </c>
      <c r="AS701" t="s">
        <v>66</v>
      </c>
    </row>
    <row r="702" spans="1:45" ht="16" x14ac:dyDescent="0.2">
      <c r="A702">
        <v>4085</v>
      </c>
      <c r="B702">
        <v>4085</v>
      </c>
      <c r="C702" s="2">
        <v>45719.041666666657</v>
      </c>
      <c r="D702" t="s">
        <v>1761</v>
      </c>
      <c r="E702" t="s">
        <v>4174</v>
      </c>
      <c r="F702" s="3">
        <v>928.69</v>
      </c>
      <c r="G702" t="s">
        <v>47</v>
      </c>
      <c r="H702" s="3">
        <v>0</v>
      </c>
      <c r="I702" t="s">
        <v>48</v>
      </c>
      <c r="J702">
        <v>2722</v>
      </c>
      <c r="K702" t="s">
        <v>49</v>
      </c>
      <c r="L702" t="s">
        <v>50</v>
      </c>
      <c r="M702" t="s">
        <v>51</v>
      </c>
      <c r="N702">
        <v>940</v>
      </c>
      <c r="O702" t="s">
        <v>52</v>
      </c>
      <c r="P702" t="s">
        <v>53</v>
      </c>
      <c r="T702" t="s">
        <v>5255</v>
      </c>
      <c r="U702" t="s">
        <v>5256</v>
      </c>
      <c r="V702" t="s">
        <v>3300</v>
      </c>
      <c r="W702" t="s">
        <v>56</v>
      </c>
      <c r="X702" t="s">
        <v>5257</v>
      </c>
      <c r="Y702" t="s">
        <v>3455</v>
      </c>
      <c r="Z702" s="3">
        <v>0</v>
      </c>
      <c r="AA702" t="s">
        <v>5258</v>
      </c>
      <c r="AB702" t="s">
        <v>5105</v>
      </c>
      <c r="AC702" t="s">
        <v>61</v>
      </c>
      <c r="AD702" t="s">
        <v>61</v>
      </c>
      <c r="AE702" t="s">
        <v>5259</v>
      </c>
      <c r="AF702" t="s">
        <v>63</v>
      </c>
      <c r="AH702">
        <v>0</v>
      </c>
      <c r="AI702" s="2">
        <v>45719</v>
      </c>
      <c r="AJ702" t="s">
        <v>64</v>
      </c>
      <c r="AK702" t="s">
        <v>64</v>
      </c>
      <c r="AL702" t="s">
        <v>5260</v>
      </c>
      <c r="AM702" t="s">
        <v>5256</v>
      </c>
      <c r="AN702" s="3">
        <v>928.69</v>
      </c>
      <c r="AO702" t="s">
        <v>5105</v>
      </c>
      <c r="AP702" t="s">
        <v>64</v>
      </c>
      <c r="AQ702" t="s">
        <v>5259</v>
      </c>
      <c r="AR702">
        <v>1510</v>
      </c>
      <c r="AS702" t="s">
        <v>66</v>
      </c>
    </row>
    <row r="703" spans="1:45" ht="16" x14ac:dyDescent="0.2">
      <c r="A703">
        <v>4086</v>
      </c>
      <c r="B703">
        <v>4086</v>
      </c>
      <c r="C703" s="2">
        <v>45719.041666666657</v>
      </c>
      <c r="D703" t="s">
        <v>1748</v>
      </c>
      <c r="E703" t="s">
        <v>4049</v>
      </c>
      <c r="F703" s="3">
        <v>10</v>
      </c>
      <c r="G703" t="s">
        <v>47</v>
      </c>
      <c r="H703" s="3">
        <v>0</v>
      </c>
      <c r="I703" t="s">
        <v>48</v>
      </c>
      <c r="J703">
        <v>2705</v>
      </c>
      <c r="K703" t="s">
        <v>49</v>
      </c>
      <c r="L703" t="s">
        <v>50</v>
      </c>
      <c r="M703" t="s">
        <v>51</v>
      </c>
      <c r="N703">
        <v>940</v>
      </c>
      <c r="O703" t="s">
        <v>52</v>
      </c>
      <c r="P703" t="s">
        <v>53</v>
      </c>
      <c r="T703" t="s">
        <v>5255</v>
      </c>
      <c r="U703" t="s">
        <v>5256</v>
      </c>
      <c r="V703" t="s">
        <v>3300</v>
      </c>
      <c r="W703" t="s">
        <v>56</v>
      </c>
      <c r="X703" t="s">
        <v>5257</v>
      </c>
      <c r="Y703" t="s">
        <v>3455</v>
      </c>
      <c r="Z703" s="3">
        <v>0</v>
      </c>
      <c r="AA703" t="s">
        <v>5258</v>
      </c>
      <c r="AB703" t="s">
        <v>5105</v>
      </c>
      <c r="AC703" t="s">
        <v>61</v>
      </c>
      <c r="AD703" t="s">
        <v>61</v>
      </c>
      <c r="AE703" t="s">
        <v>5259</v>
      </c>
      <c r="AF703" t="s">
        <v>63</v>
      </c>
      <c r="AH703">
        <v>0</v>
      </c>
      <c r="AI703" s="2">
        <v>45719</v>
      </c>
      <c r="AJ703" t="s">
        <v>64</v>
      </c>
      <c r="AK703" t="s">
        <v>64</v>
      </c>
      <c r="AL703" t="s">
        <v>5260</v>
      </c>
      <c r="AM703" t="s">
        <v>5256</v>
      </c>
      <c r="AN703" s="3">
        <v>928.69</v>
      </c>
      <c r="AO703" t="s">
        <v>5105</v>
      </c>
      <c r="AP703" t="s">
        <v>64</v>
      </c>
      <c r="AQ703" t="s">
        <v>5259</v>
      </c>
      <c r="AR703">
        <v>1510</v>
      </c>
      <c r="AS703" t="s">
        <v>66</v>
      </c>
    </row>
    <row r="704" spans="1:45" ht="16" x14ac:dyDescent="0.2">
      <c r="A704">
        <v>3980</v>
      </c>
      <c r="B704">
        <v>3980</v>
      </c>
      <c r="C704" s="2">
        <v>45720</v>
      </c>
      <c r="D704" t="s">
        <v>1782</v>
      </c>
      <c r="E704" t="s">
        <v>5237</v>
      </c>
      <c r="F704" s="3">
        <v>28.66</v>
      </c>
      <c r="G704" t="s">
        <v>47</v>
      </c>
      <c r="H704" s="3">
        <v>0</v>
      </c>
      <c r="I704" t="s">
        <v>48</v>
      </c>
      <c r="J704">
        <v>2720</v>
      </c>
      <c r="K704" t="s">
        <v>49</v>
      </c>
      <c r="L704" t="s">
        <v>50</v>
      </c>
      <c r="M704" t="s">
        <v>51</v>
      </c>
      <c r="N704">
        <v>942</v>
      </c>
      <c r="O704" t="s">
        <v>52</v>
      </c>
      <c r="P704" t="s">
        <v>53</v>
      </c>
      <c r="T704" t="s">
        <v>5261</v>
      </c>
      <c r="U704" t="s">
        <v>5262</v>
      </c>
      <c r="V704" t="s">
        <v>3395</v>
      </c>
      <c r="W704" t="s">
        <v>56</v>
      </c>
      <c r="X704" t="s">
        <v>5263</v>
      </c>
      <c r="Y704" t="s">
        <v>5241</v>
      </c>
      <c r="Z704" s="3">
        <v>19</v>
      </c>
      <c r="AA704" t="s">
        <v>5264</v>
      </c>
      <c r="AB704" t="s">
        <v>5265</v>
      </c>
      <c r="AC704" t="s">
        <v>61</v>
      </c>
      <c r="AD704" t="s">
        <v>61</v>
      </c>
      <c r="AE704" t="s">
        <v>5266</v>
      </c>
      <c r="AF704" t="s">
        <v>63</v>
      </c>
      <c r="AH704">
        <v>0</v>
      </c>
      <c r="AI704" s="2">
        <v>45720</v>
      </c>
      <c r="AJ704" t="s">
        <v>64</v>
      </c>
      <c r="AK704" t="s">
        <v>64</v>
      </c>
      <c r="AL704" t="s">
        <v>5267</v>
      </c>
      <c r="AM704" t="s">
        <v>5262</v>
      </c>
      <c r="AN704" s="3">
        <v>28.66</v>
      </c>
      <c r="AO704" t="s">
        <v>5265</v>
      </c>
      <c r="AP704" t="s">
        <v>64</v>
      </c>
      <c r="AQ704" t="s">
        <v>5266</v>
      </c>
      <c r="AR704">
        <v>1522</v>
      </c>
      <c r="AS704" t="s">
        <v>66</v>
      </c>
    </row>
    <row r="705" spans="1:45" ht="16" x14ac:dyDescent="0.2">
      <c r="A705">
        <v>3981</v>
      </c>
      <c r="B705">
        <v>3981</v>
      </c>
      <c r="C705" s="2">
        <v>45720</v>
      </c>
      <c r="D705" t="s">
        <v>1748</v>
      </c>
      <c r="E705" t="s">
        <v>5246</v>
      </c>
      <c r="F705" s="3">
        <v>0.5</v>
      </c>
      <c r="G705" t="s">
        <v>47</v>
      </c>
      <c r="H705" s="3">
        <v>0</v>
      </c>
      <c r="I705" t="s">
        <v>48</v>
      </c>
      <c r="J705">
        <v>2705</v>
      </c>
      <c r="K705" t="s">
        <v>49</v>
      </c>
      <c r="L705" t="s">
        <v>50</v>
      </c>
      <c r="M705" t="s">
        <v>51</v>
      </c>
      <c r="N705">
        <v>942</v>
      </c>
      <c r="O705" t="s">
        <v>52</v>
      </c>
      <c r="P705" t="s">
        <v>53</v>
      </c>
      <c r="T705" t="s">
        <v>5261</v>
      </c>
      <c r="U705" t="s">
        <v>5262</v>
      </c>
      <c r="V705" t="s">
        <v>3395</v>
      </c>
      <c r="W705" t="s">
        <v>56</v>
      </c>
      <c r="X705" t="s">
        <v>5263</v>
      </c>
      <c r="Y705" t="s">
        <v>5241</v>
      </c>
      <c r="Z705" s="3">
        <v>19</v>
      </c>
      <c r="AA705" t="s">
        <v>5264</v>
      </c>
      <c r="AB705" t="s">
        <v>5265</v>
      </c>
      <c r="AC705" t="s">
        <v>61</v>
      </c>
      <c r="AD705" t="s">
        <v>61</v>
      </c>
      <c r="AE705" t="s">
        <v>5266</v>
      </c>
      <c r="AF705" t="s">
        <v>63</v>
      </c>
      <c r="AH705">
        <v>0</v>
      </c>
      <c r="AI705" s="2">
        <v>45720</v>
      </c>
      <c r="AJ705" t="s">
        <v>64</v>
      </c>
      <c r="AK705" t="s">
        <v>64</v>
      </c>
      <c r="AL705" t="s">
        <v>5267</v>
      </c>
      <c r="AM705" t="s">
        <v>5262</v>
      </c>
      <c r="AN705" s="3">
        <v>28.66</v>
      </c>
      <c r="AO705" t="s">
        <v>5265</v>
      </c>
      <c r="AP705" t="s">
        <v>64</v>
      </c>
      <c r="AQ705" t="s">
        <v>5266</v>
      </c>
      <c r="AR705">
        <v>1522</v>
      </c>
      <c r="AS705" t="s">
        <v>66</v>
      </c>
    </row>
    <row r="706" spans="1:45" ht="16" x14ac:dyDescent="0.2">
      <c r="A706">
        <v>3984</v>
      </c>
      <c r="B706">
        <v>3984</v>
      </c>
      <c r="C706" s="2">
        <v>45720</v>
      </c>
      <c r="D706" t="s">
        <v>1782</v>
      </c>
      <c r="E706" t="s">
        <v>5237</v>
      </c>
      <c r="F706" s="3">
        <v>23.09</v>
      </c>
      <c r="G706" t="s">
        <v>47</v>
      </c>
      <c r="H706" s="3">
        <v>0</v>
      </c>
      <c r="I706" t="s">
        <v>48</v>
      </c>
      <c r="J706">
        <v>2720</v>
      </c>
      <c r="K706" t="s">
        <v>49</v>
      </c>
      <c r="L706" t="s">
        <v>50</v>
      </c>
      <c r="M706" t="s">
        <v>51</v>
      </c>
      <c r="N706">
        <v>942</v>
      </c>
      <c r="O706" t="s">
        <v>52</v>
      </c>
      <c r="P706" t="s">
        <v>53</v>
      </c>
      <c r="T706" t="s">
        <v>5268</v>
      </c>
      <c r="U706" t="s">
        <v>5269</v>
      </c>
      <c r="V706" t="s">
        <v>3401</v>
      </c>
      <c r="W706" t="s">
        <v>56</v>
      </c>
      <c r="X706" t="s">
        <v>5270</v>
      </c>
      <c r="Y706" t="s">
        <v>5241</v>
      </c>
      <c r="Z706" s="3">
        <v>19</v>
      </c>
      <c r="AA706" t="s">
        <v>5271</v>
      </c>
      <c r="AB706" t="s">
        <v>5265</v>
      </c>
      <c r="AC706" t="s">
        <v>61</v>
      </c>
      <c r="AD706" t="s">
        <v>61</v>
      </c>
      <c r="AE706" t="s">
        <v>5272</v>
      </c>
      <c r="AF706" t="s">
        <v>63</v>
      </c>
      <c r="AH706">
        <v>0</v>
      </c>
      <c r="AI706" s="2">
        <v>45720</v>
      </c>
      <c r="AJ706" t="s">
        <v>64</v>
      </c>
      <c r="AK706" t="s">
        <v>64</v>
      </c>
      <c r="AL706" t="s">
        <v>5273</v>
      </c>
      <c r="AM706" t="s">
        <v>5269</v>
      </c>
      <c r="AN706" s="3">
        <v>23.09</v>
      </c>
      <c r="AO706" t="s">
        <v>5265</v>
      </c>
      <c r="AP706" t="s">
        <v>64</v>
      </c>
      <c r="AQ706" t="s">
        <v>5272</v>
      </c>
      <c r="AR706">
        <v>1523</v>
      </c>
      <c r="AS706" t="s">
        <v>66</v>
      </c>
    </row>
    <row r="707" spans="1:45" ht="16" x14ac:dyDescent="0.2">
      <c r="A707">
        <v>3985</v>
      </c>
      <c r="B707">
        <v>3985</v>
      </c>
      <c r="C707" s="2">
        <v>45720</v>
      </c>
      <c r="D707" t="s">
        <v>1748</v>
      </c>
      <c r="E707" t="s">
        <v>5246</v>
      </c>
      <c r="F707" s="3">
        <v>0.4</v>
      </c>
      <c r="G707" t="s">
        <v>47</v>
      </c>
      <c r="H707" s="3">
        <v>0</v>
      </c>
      <c r="I707" t="s">
        <v>48</v>
      </c>
      <c r="J707">
        <v>2705</v>
      </c>
      <c r="K707" t="s">
        <v>49</v>
      </c>
      <c r="L707" t="s">
        <v>50</v>
      </c>
      <c r="M707" t="s">
        <v>51</v>
      </c>
      <c r="N707">
        <v>942</v>
      </c>
      <c r="O707" t="s">
        <v>52</v>
      </c>
      <c r="P707" t="s">
        <v>53</v>
      </c>
      <c r="T707" t="s">
        <v>5268</v>
      </c>
      <c r="U707" t="s">
        <v>5269</v>
      </c>
      <c r="V707" t="s">
        <v>3401</v>
      </c>
      <c r="W707" t="s">
        <v>56</v>
      </c>
      <c r="X707" t="s">
        <v>5270</v>
      </c>
      <c r="Y707" t="s">
        <v>5241</v>
      </c>
      <c r="Z707" s="3">
        <v>19</v>
      </c>
      <c r="AA707" t="s">
        <v>5271</v>
      </c>
      <c r="AB707" t="s">
        <v>5265</v>
      </c>
      <c r="AC707" t="s">
        <v>61</v>
      </c>
      <c r="AD707" t="s">
        <v>61</v>
      </c>
      <c r="AE707" t="s">
        <v>5272</v>
      </c>
      <c r="AF707" t="s">
        <v>63</v>
      </c>
      <c r="AH707">
        <v>0</v>
      </c>
      <c r="AI707" s="2">
        <v>45720</v>
      </c>
      <c r="AJ707" t="s">
        <v>64</v>
      </c>
      <c r="AK707" t="s">
        <v>64</v>
      </c>
      <c r="AL707" t="s">
        <v>5273</v>
      </c>
      <c r="AM707" t="s">
        <v>5269</v>
      </c>
      <c r="AN707" s="3">
        <v>23.09</v>
      </c>
      <c r="AO707" t="s">
        <v>5265</v>
      </c>
      <c r="AP707" t="s">
        <v>64</v>
      </c>
      <c r="AQ707" t="s">
        <v>5272</v>
      </c>
      <c r="AR707">
        <v>1523</v>
      </c>
      <c r="AS707" t="s">
        <v>66</v>
      </c>
    </row>
    <row r="708" spans="1:45" ht="16" x14ac:dyDescent="0.2">
      <c r="A708">
        <v>3964</v>
      </c>
      <c r="B708">
        <v>3964</v>
      </c>
      <c r="C708" s="2">
        <v>45720.041666666657</v>
      </c>
      <c r="D708" t="s">
        <v>1748</v>
      </c>
      <c r="E708" t="s">
        <v>3659</v>
      </c>
      <c r="F708" s="3">
        <v>46.41</v>
      </c>
      <c r="G708" t="s">
        <v>47</v>
      </c>
      <c r="H708" s="3">
        <v>0</v>
      </c>
      <c r="I708" t="s">
        <v>48</v>
      </c>
      <c r="J708">
        <v>2663</v>
      </c>
      <c r="K708" t="s">
        <v>49</v>
      </c>
      <c r="L708" t="s">
        <v>50</v>
      </c>
      <c r="M708" t="s">
        <v>51</v>
      </c>
      <c r="N708">
        <v>940</v>
      </c>
      <c r="O708" t="s">
        <v>52</v>
      </c>
      <c r="P708" t="s">
        <v>53</v>
      </c>
      <c r="T708" t="s">
        <v>2516</v>
      </c>
      <c r="U708" t="s">
        <v>5274</v>
      </c>
      <c r="V708" t="s">
        <v>3351</v>
      </c>
      <c r="W708" t="s">
        <v>56</v>
      </c>
      <c r="X708" t="s">
        <v>5275</v>
      </c>
      <c r="Y708" t="s">
        <v>2375</v>
      </c>
      <c r="Z708" s="3">
        <v>19</v>
      </c>
      <c r="AA708" t="s">
        <v>2519</v>
      </c>
      <c r="AB708" t="s">
        <v>5265</v>
      </c>
      <c r="AC708" t="s">
        <v>61</v>
      </c>
      <c r="AD708" t="s">
        <v>61</v>
      </c>
      <c r="AE708" t="s">
        <v>5276</v>
      </c>
      <c r="AF708" t="s">
        <v>63</v>
      </c>
      <c r="AH708">
        <v>0</v>
      </c>
      <c r="AI708" s="2">
        <v>45720</v>
      </c>
      <c r="AJ708" t="s">
        <v>64</v>
      </c>
      <c r="AK708" t="s">
        <v>64</v>
      </c>
      <c r="AL708" t="s">
        <v>5277</v>
      </c>
      <c r="AM708" t="s">
        <v>5274</v>
      </c>
      <c r="AN708" s="3">
        <v>46.41</v>
      </c>
      <c r="AO708" t="s">
        <v>5265</v>
      </c>
      <c r="AP708" t="s">
        <v>64</v>
      </c>
      <c r="AQ708" t="s">
        <v>5276</v>
      </c>
      <c r="AR708">
        <v>1512</v>
      </c>
      <c r="AS708" t="s">
        <v>66</v>
      </c>
    </row>
    <row r="709" spans="1:45" ht="16" x14ac:dyDescent="0.2">
      <c r="A709">
        <v>3973</v>
      </c>
      <c r="B709">
        <v>3973</v>
      </c>
      <c r="C709" s="2">
        <v>45721.041666666657</v>
      </c>
      <c r="D709" t="s">
        <v>1748</v>
      </c>
      <c r="E709" t="s">
        <v>2507</v>
      </c>
      <c r="F709" s="3">
        <v>20.23</v>
      </c>
      <c r="G709" t="s">
        <v>47</v>
      </c>
      <c r="H709" s="3">
        <v>0</v>
      </c>
      <c r="I709" t="s">
        <v>48</v>
      </c>
      <c r="J709">
        <v>2702</v>
      </c>
      <c r="K709" t="s">
        <v>49</v>
      </c>
      <c r="L709" t="s">
        <v>50</v>
      </c>
      <c r="M709" t="s">
        <v>51</v>
      </c>
      <c r="N709">
        <v>940</v>
      </c>
      <c r="O709" t="s">
        <v>52</v>
      </c>
      <c r="P709" t="s">
        <v>53</v>
      </c>
      <c r="T709" t="s">
        <v>2826</v>
      </c>
      <c r="U709" t="s">
        <v>5278</v>
      </c>
      <c r="V709" t="s">
        <v>3314</v>
      </c>
      <c r="W709" t="s">
        <v>56</v>
      </c>
      <c r="X709" t="s">
        <v>5279</v>
      </c>
      <c r="Y709" t="s">
        <v>2726</v>
      </c>
      <c r="Z709" s="3">
        <v>19</v>
      </c>
      <c r="AA709" t="s">
        <v>2829</v>
      </c>
      <c r="AB709" t="s">
        <v>5061</v>
      </c>
      <c r="AC709" t="s">
        <v>61</v>
      </c>
      <c r="AD709" t="s">
        <v>61</v>
      </c>
      <c r="AE709" t="s">
        <v>5280</v>
      </c>
      <c r="AF709" t="s">
        <v>63</v>
      </c>
      <c r="AH709">
        <v>0</v>
      </c>
      <c r="AI709" s="2">
        <v>45721</v>
      </c>
      <c r="AJ709" t="s">
        <v>64</v>
      </c>
      <c r="AK709" t="s">
        <v>64</v>
      </c>
      <c r="AL709" t="s">
        <v>5281</v>
      </c>
      <c r="AM709" t="s">
        <v>5278</v>
      </c>
      <c r="AN709" s="3">
        <v>20.23</v>
      </c>
      <c r="AO709" t="s">
        <v>5061</v>
      </c>
      <c r="AP709" t="s">
        <v>64</v>
      </c>
      <c r="AQ709" t="s">
        <v>5280</v>
      </c>
      <c r="AR709">
        <v>1524</v>
      </c>
      <c r="AS709" t="s">
        <v>66</v>
      </c>
    </row>
    <row r="710" spans="1:45" ht="16" x14ac:dyDescent="0.2">
      <c r="A710">
        <v>3986</v>
      </c>
      <c r="B710">
        <v>3986</v>
      </c>
      <c r="C710" s="2">
        <v>45722</v>
      </c>
      <c r="D710" t="s">
        <v>1782</v>
      </c>
      <c r="E710" t="s">
        <v>5237</v>
      </c>
      <c r="F710" s="3">
        <v>34.6</v>
      </c>
      <c r="G710" t="s">
        <v>47</v>
      </c>
      <c r="H710" s="3">
        <v>0</v>
      </c>
      <c r="I710" t="s">
        <v>48</v>
      </c>
      <c r="J710">
        <v>2720</v>
      </c>
      <c r="K710" t="s">
        <v>49</v>
      </c>
      <c r="L710" t="s">
        <v>50</v>
      </c>
      <c r="M710" t="s">
        <v>51</v>
      </c>
      <c r="N710">
        <v>942</v>
      </c>
      <c r="O710" t="s">
        <v>52</v>
      </c>
      <c r="P710" t="s">
        <v>53</v>
      </c>
      <c r="T710" t="s">
        <v>5282</v>
      </c>
      <c r="U710" t="s">
        <v>5283</v>
      </c>
      <c r="V710" t="s">
        <v>3389</v>
      </c>
      <c r="W710" t="s">
        <v>56</v>
      </c>
      <c r="X710" t="s">
        <v>5284</v>
      </c>
      <c r="Y710" t="s">
        <v>5241</v>
      </c>
      <c r="Z710" s="3">
        <v>19</v>
      </c>
      <c r="AA710" t="s">
        <v>5285</v>
      </c>
      <c r="AB710" t="s">
        <v>5286</v>
      </c>
      <c r="AC710" t="s">
        <v>61</v>
      </c>
      <c r="AD710" t="s">
        <v>61</v>
      </c>
      <c r="AE710" t="s">
        <v>5287</v>
      </c>
      <c r="AF710" t="s">
        <v>63</v>
      </c>
      <c r="AH710">
        <v>0</v>
      </c>
      <c r="AI710" s="2">
        <v>45722</v>
      </c>
      <c r="AJ710" t="s">
        <v>64</v>
      </c>
      <c r="AK710" t="s">
        <v>64</v>
      </c>
      <c r="AL710" t="s">
        <v>5288</v>
      </c>
      <c r="AM710" t="s">
        <v>5283</v>
      </c>
      <c r="AN710" s="3">
        <v>34.6</v>
      </c>
      <c r="AO710" t="s">
        <v>5286</v>
      </c>
      <c r="AP710" t="s">
        <v>64</v>
      </c>
      <c r="AQ710" t="s">
        <v>5287</v>
      </c>
      <c r="AR710">
        <v>1526</v>
      </c>
      <c r="AS710" t="s">
        <v>66</v>
      </c>
    </row>
    <row r="711" spans="1:45" ht="16" x14ac:dyDescent="0.2">
      <c r="A711">
        <v>3987</v>
      </c>
      <c r="B711">
        <v>3987</v>
      </c>
      <c r="C711" s="2">
        <v>45722</v>
      </c>
      <c r="D711" t="s">
        <v>1748</v>
      </c>
      <c r="E711" t="s">
        <v>5246</v>
      </c>
      <c r="F711" s="3">
        <v>0.61</v>
      </c>
      <c r="G711" t="s">
        <v>47</v>
      </c>
      <c r="H711" s="3">
        <v>0</v>
      </c>
      <c r="I711" t="s">
        <v>48</v>
      </c>
      <c r="J711">
        <v>2705</v>
      </c>
      <c r="K711" t="s">
        <v>49</v>
      </c>
      <c r="L711" t="s">
        <v>50</v>
      </c>
      <c r="M711" t="s">
        <v>51</v>
      </c>
      <c r="N711">
        <v>942</v>
      </c>
      <c r="O711" t="s">
        <v>52</v>
      </c>
      <c r="P711" t="s">
        <v>53</v>
      </c>
      <c r="T711" t="s">
        <v>5282</v>
      </c>
      <c r="U711" t="s">
        <v>5283</v>
      </c>
      <c r="V711" t="s">
        <v>3389</v>
      </c>
      <c r="W711" t="s">
        <v>56</v>
      </c>
      <c r="X711" t="s">
        <v>5284</v>
      </c>
      <c r="Y711" t="s">
        <v>5241</v>
      </c>
      <c r="Z711" s="3">
        <v>19</v>
      </c>
      <c r="AA711" t="s">
        <v>5285</v>
      </c>
      <c r="AB711" t="s">
        <v>5286</v>
      </c>
      <c r="AC711" t="s">
        <v>61</v>
      </c>
      <c r="AD711" t="s">
        <v>61</v>
      </c>
      <c r="AE711" t="s">
        <v>5287</v>
      </c>
      <c r="AF711" t="s">
        <v>63</v>
      </c>
      <c r="AH711">
        <v>0</v>
      </c>
      <c r="AI711" s="2">
        <v>45722</v>
      </c>
      <c r="AJ711" t="s">
        <v>64</v>
      </c>
      <c r="AK711" t="s">
        <v>64</v>
      </c>
      <c r="AL711" t="s">
        <v>5288</v>
      </c>
      <c r="AM711" t="s">
        <v>5283</v>
      </c>
      <c r="AN711" s="3">
        <v>34.6</v>
      </c>
      <c r="AO711" t="s">
        <v>5286</v>
      </c>
      <c r="AP711" t="s">
        <v>64</v>
      </c>
      <c r="AQ711" t="s">
        <v>5287</v>
      </c>
      <c r="AR711">
        <v>1526</v>
      </c>
      <c r="AS711" t="s">
        <v>66</v>
      </c>
    </row>
    <row r="712" spans="1:45" ht="16" x14ac:dyDescent="0.2">
      <c r="A712">
        <v>3988</v>
      </c>
      <c r="B712">
        <v>3988</v>
      </c>
      <c r="C712" s="2">
        <v>45723</v>
      </c>
      <c r="D712" t="s">
        <v>1782</v>
      </c>
      <c r="E712" t="s">
        <v>5237</v>
      </c>
      <c r="F712" s="3">
        <v>34.299999999999997</v>
      </c>
      <c r="G712" t="s">
        <v>47</v>
      </c>
      <c r="H712" s="3">
        <v>0</v>
      </c>
      <c r="I712" t="s">
        <v>48</v>
      </c>
      <c r="J712">
        <v>2720</v>
      </c>
      <c r="K712" t="s">
        <v>49</v>
      </c>
      <c r="L712" t="s">
        <v>50</v>
      </c>
      <c r="M712" t="s">
        <v>51</v>
      </c>
      <c r="N712">
        <v>942</v>
      </c>
      <c r="O712" t="s">
        <v>52</v>
      </c>
      <c r="P712" t="s">
        <v>53</v>
      </c>
      <c r="T712" t="s">
        <v>5289</v>
      </c>
      <c r="U712" t="s">
        <v>5290</v>
      </c>
      <c r="V712" t="s">
        <v>3398</v>
      </c>
      <c r="W712" t="s">
        <v>56</v>
      </c>
      <c r="X712" t="s">
        <v>5291</v>
      </c>
      <c r="Y712" t="s">
        <v>5241</v>
      </c>
      <c r="Z712" s="3">
        <v>19</v>
      </c>
      <c r="AA712" t="s">
        <v>5292</v>
      </c>
      <c r="AB712" t="s">
        <v>5293</v>
      </c>
      <c r="AC712" t="s">
        <v>61</v>
      </c>
      <c r="AD712" t="s">
        <v>61</v>
      </c>
      <c r="AE712" t="s">
        <v>5294</v>
      </c>
      <c r="AF712" t="s">
        <v>63</v>
      </c>
      <c r="AH712">
        <v>0</v>
      </c>
      <c r="AI712" s="2">
        <v>45723</v>
      </c>
      <c r="AJ712" t="s">
        <v>64</v>
      </c>
      <c r="AK712" t="s">
        <v>64</v>
      </c>
      <c r="AL712" t="s">
        <v>5295</v>
      </c>
      <c r="AM712" t="s">
        <v>5290</v>
      </c>
      <c r="AN712" s="3">
        <v>34.299999999999997</v>
      </c>
      <c r="AO712" t="s">
        <v>5293</v>
      </c>
      <c r="AP712" t="s">
        <v>64</v>
      </c>
      <c r="AQ712" t="s">
        <v>5294</v>
      </c>
      <c r="AR712">
        <v>1527</v>
      </c>
      <c r="AS712" t="s">
        <v>66</v>
      </c>
    </row>
    <row r="713" spans="1:45" ht="16" x14ac:dyDescent="0.2">
      <c r="A713">
        <v>3989</v>
      </c>
      <c r="B713">
        <v>3989</v>
      </c>
      <c r="C713" s="2">
        <v>45723</v>
      </c>
      <c r="D713" t="s">
        <v>1748</v>
      </c>
      <c r="E713" t="s">
        <v>5246</v>
      </c>
      <c r="F713" s="3">
        <v>0.6</v>
      </c>
      <c r="G713" t="s">
        <v>47</v>
      </c>
      <c r="H713" s="3">
        <v>0</v>
      </c>
      <c r="I713" t="s">
        <v>48</v>
      </c>
      <c r="J713">
        <v>2705</v>
      </c>
      <c r="K713" t="s">
        <v>49</v>
      </c>
      <c r="L713" t="s">
        <v>50</v>
      </c>
      <c r="M713" t="s">
        <v>51</v>
      </c>
      <c r="N713">
        <v>942</v>
      </c>
      <c r="O713" t="s">
        <v>52</v>
      </c>
      <c r="P713" t="s">
        <v>53</v>
      </c>
      <c r="T713" t="s">
        <v>5289</v>
      </c>
      <c r="U713" t="s">
        <v>5290</v>
      </c>
      <c r="V713" t="s">
        <v>3398</v>
      </c>
      <c r="W713" t="s">
        <v>56</v>
      </c>
      <c r="X713" t="s">
        <v>5291</v>
      </c>
      <c r="Y713" t="s">
        <v>5241</v>
      </c>
      <c r="Z713" s="3">
        <v>19</v>
      </c>
      <c r="AA713" t="s">
        <v>5292</v>
      </c>
      <c r="AB713" t="s">
        <v>5293</v>
      </c>
      <c r="AC713" t="s">
        <v>61</v>
      </c>
      <c r="AD713" t="s">
        <v>61</v>
      </c>
      <c r="AE713" t="s">
        <v>5294</v>
      </c>
      <c r="AF713" t="s">
        <v>63</v>
      </c>
      <c r="AH713">
        <v>0</v>
      </c>
      <c r="AI713" s="2">
        <v>45723</v>
      </c>
      <c r="AJ713" t="s">
        <v>64</v>
      </c>
      <c r="AK713" t="s">
        <v>64</v>
      </c>
      <c r="AL713" t="s">
        <v>5295</v>
      </c>
      <c r="AM713" t="s">
        <v>5290</v>
      </c>
      <c r="AN713" s="3">
        <v>34.299999999999997</v>
      </c>
      <c r="AO713" t="s">
        <v>5293</v>
      </c>
      <c r="AP713" t="s">
        <v>64</v>
      </c>
      <c r="AQ713" t="s">
        <v>5294</v>
      </c>
      <c r="AR713">
        <v>1527</v>
      </c>
      <c r="AS713" t="s">
        <v>66</v>
      </c>
    </row>
    <row r="714" spans="1:45" ht="16" x14ac:dyDescent="0.2">
      <c r="A714">
        <v>3990</v>
      </c>
      <c r="B714">
        <v>3990</v>
      </c>
      <c r="C714" s="2">
        <v>45727</v>
      </c>
      <c r="D714" t="s">
        <v>1782</v>
      </c>
      <c r="E714" t="s">
        <v>5303</v>
      </c>
      <c r="F714" s="3">
        <v>33.520000000000003</v>
      </c>
      <c r="G714" t="s">
        <v>47</v>
      </c>
      <c r="H714" s="3">
        <v>0</v>
      </c>
      <c r="I714" t="s">
        <v>48</v>
      </c>
      <c r="J714">
        <v>2720</v>
      </c>
      <c r="K714" t="s">
        <v>49</v>
      </c>
      <c r="L714" t="s">
        <v>50</v>
      </c>
      <c r="M714" t="s">
        <v>51</v>
      </c>
      <c r="N714">
        <v>942</v>
      </c>
      <c r="O714" t="s">
        <v>52</v>
      </c>
      <c r="P714" t="s">
        <v>53</v>
      </c>
      <c r="T714" t="s">
        <v>5304</v>
      </c>
      <c r="U714" t="s">
        <v>5305</v>
      </c>
      <c r="V714" t="s">
        <v>3405</v>
      </c>
      <c r="W714" t="s">
        <v>56</v>
      </c>
      <c r="X714" t="s">
        <v>5306</v>
      </c>
      <c r="Y714" t="s">
        <v>5241</v>
      </c>
      <c r="Z714" s="3">
        <v>19</v>
      </c>
      <c r="AA714" t="s">
        <v>5307</v>
      </c>
      <c r="AB714" t="s">
        <v>5308</v>
      </c>
      <c r="AC714" t="s">
        <v>61</v>
      </c>
      <c r="AD714" t="s">
        <v>61</v>
      </c>
      <c r="AE714" t="s">
        <v>5309</v>
      </c>
      <c r="AF714" t="s">
        <v>63</v>
      </c>
      <c r="AH714">
        <v>0</v>
      </c>
      <c r="AI714" s="2">
        <v>45727</v>
      </c>
      <c r="AJ714" t="s">
        <v>64</v>
      </c>
      <c r="AK714" t="s">
        <v>64</v>
      </c>
      <c r="AL714" t="s">
        <v>5310</v>
      </c>
      <c r="AM714" t="s">
        <v>5305</v>
      </c>
      <c r="AN714" s="3">
        <v>33.520000000000003</v>
      </c>
      <c r="AO714" t="s">
        <v>5308</v>
      </c>
      <c r="AP714" t="s">
        <v>64</v>
      </c>
      <c r="AQ714" t="s">
        <v>5309</v>
      </c>
      <c r="AR714">
        <v>1528</v>
      </c>
      <c r="AS714" t="s">
        <v>66</v>
      </c>
    </row>
    <row r="715" spans="1:45" ht="16" x14ac:dyDescent="0.2">
      <c r="A715">
        <v>3991</v>
      </c>
      <c r="B715">
        <v>3991</v>
      </c>
      <c r="C715" s="2">
        <v>45727</v>
      </c>
      <c r="D715" t="s">
        <v>1748</v>
      </c>
      <c r="E715" t="s">
        <v>5311</v>
      </c>
      <c r="F715" s="3">
        <v>0.59</v>
      </c>
      <c r="G715" t="s">
        <v>47</v>
      </c>
      <c r="H715" s="3">
        <v>0</v>
      </c>
      <c r="I715" t="s">
        <v>48</v>
      </c>
      <c r="J715">
        <v>2705</v>
      </c>
      <c r="K715" t="s">
        <v>49</v>
      </c>
      <c r="L715" t="s">
        <v>50</v>
      </c>
      <c r="M715" t="s">
        <v>51</v>
      </c>
      <c r="N715">
        <v>942</v>
      </c>
      <c r="O715" t="s">
        <v>52</v>
      </c>
      <c r="P715" t="s">
        <v>53</v>
      </c>
      <c r="T715" t="s">
        <v>5304</v>
      </c>
      <c r="U715" t="s">
        <v>5305</v>
      </c>
      <c r="V715" t="s">
        <v>3405</v>
      </c>
      <c r="W715" t="s">
        <v>56</v>
      </c>
      <c r="X715" t="s">
        <v>5306</v>
      </c>
      <c r="Y715" t="s">
        <v>5241</v>
      </c>
      <c r="Z715" s="3">
        <v>19</v>
      </c>
      <c r="AA715" t="s">
        <v>5307</v>
      </c>
      <c r="AB715" t="s">
        <v>5308</v>
      </c>
      <c r="AC715" t="s">
        <v>61</v>
      </c>
      <c r="AD715" t="s">
        <v>61</v>
      </c>
      <c r="AE715" t="s">
        <v>5309</v>
      </c>
      <c r="AF715" t="s">
        <v>63</v>
      </c>
      <c r="AH715">
        <v>0</v>
      </c>
      <c r="AI715" s="2">
        <v>45727</v>
      </c>
      <c r="AJ715" t="s">
        <v>64</v>
      </c>
      <c r="AK715" t="s">
        <v>64</v>
      </c>
      <c r="AL715" t="s">
        <v>5310</v>
      </c>
      <c r="AM715" t="s">
        <v>5305</v>
      </c>
      <c r="AN715" s="3">
        <v>33.520000000000003</v>
      </c>
      <c r="AO715" t="s">
        <v>5308</v>
      </c>
      <c r="AP715" t="s">
        <v>64</v>
      </c>
      <c r="AQ715" t="s">
        <v>5309</v>
      </c>
      <c r="AR715">
        <v>1528</v>
      </c>
      <c r="AS715" t="s">
        <v>66</v>
      </c>
    </row>
    <row r="716" spans="1:45" ht="16" x14ac:dyDescent="0.2">
      <c r="A716">
        <v>3992</v>
      </c>
      <c r="B716">
        <v>3992</v>
      </c>
      <c r="C716" s="2">
        <v>45727</v>
      </c>
      <c r="D716" t="s">
        <v>1782</v>
      </c>
      <c r="E716" t="s">
        <v>5303</v>
      </c>
      <c r="F716" s="3">
        <v>33.18</v>
      </c>
      <c r="G716" t="s">
        <v>47</v>
      </c>
      <c r="H716" s="3">
        <v>0</v>
      </c>
      <c r="I716" t="s">
        <v>48</v>
      </c>
      <c r="J716">
        <v>2720</v>
      </c>
      <c r="K716" t="s">
        <v>49</v>
      </c>
      <c r="L716" t="s">
        <v>50</v>
      </c>
      <c r="M716" t="s">
        <v>51</v>
      </c>
      <c r="N716">
        <v>942</v>
      </c>
      <c r="O716" t="s">
        <v>52</v>
      </c>
      <c r="P716" t="s">
        <v>53</v>
      </c>
      <c r="T716" t="s">
        <v>5312</v>
      </c>
      <c r="U716" t="s">
        <v>5313</v>
      </c>
      <c r="V716" t="s">
        <v>3409</v>
      </c>
      <c r="W716" t="s">
        <v>56</v>
      </c>
      <c r="X716" t="s">
        <v>5314</v>
      </c>
      <c r="Y716" t="s">
        <v>5241</v>
      </c>
      <c r="Z716" s="3">
        <v>19</v>
      </c>
      <c r="AA716" t="s">
        <v>5315</v>
      </c>
      <c r="AB716" t="s">
        <v>5316</v>
      </c>
      <c r="AC716" t="s">
        <v>61</v>
      </c>
      <c r="AD716" t="s">
        <v>61</v>
      </c>
      <c r="AE716" t="s">
        <v>5317</v>
      </c>
      <c r="AF716" t="s">
        <v>63</v>
      </c>
      <c r="AH716">
        <v>0</v>
      </c>
      <c r="AI716" s="2">
        <v>45727</v>
      </c>
      <c r="AJ716" t="s">
        <v>64</v>
      </c>
      <c r="AK716" t="s">
        <v>64</v>
      </c>
      <c r="AL716" t="s">
        <v>5318</v>
      </c>
      <c r="AM716" t="s">
        <v>5313</v>
      </c>
      <c r="AN716" s="3">
        <v>33.18</v>
      </c>
      <c r="AO716" t="s">
        <v>5316</v>
      </c>
      <c r="AP716" t="s">
        <v>64</v>
      </c>
      <c r="AQ716" t="s">
        <v>5317</v>
      </c>
      <c r="AR716">
        <v>1529</v>
      </c>
      <c r="AS716" t="s">
        <v>66</v>
      </c>
    </row>
    <row r="717" spans="1:45" ht="16" x14ac:dyDescent="0.2">
      <c r="A717">
        <v>3993</v>
      </c>
      <c r="B717">
        <v>3993</v>
      </c>
      <c r="C717" s="2">
        <v>45727</v>
      </c>
      <c r="D717" t="s">
        <v>1782</v>
      </c>
      <c r="E717" t="s">
        <v>5311</v>
      </c>
      <c r="F717" s="3">
        <v>0.57999999999999996</v>
      </c>
      <c r="G717" t="s">
        <v>47</v>
      </c>
      <c r="H717" s="3">
        <v>0</v>
      </c>
      <c r="I717" t="s">
        <v>48</v>
      </c>
      <c r="J717">
        <v>2705</v>
      </c>
      <c r="K717" t="s">
        <v>49</v>
      </c>
      <c r="L717" t="s">
        <v>50</v>
      </c>
      <c r="M717" t="s">
        <v>51</v>
      </c>
      <c r="N717">
        <v>942</v>
      </c>
      <c r="O717" t="s">
        <v>52</v>
      </c>
      <c r="P717" t="s">
        <v>53</v>
      </c>
      <c r="T717" t="s">
        <v>5312</v>
      </c>
      <c r="U717" t="s">
        <v>5313</v>
      </c>
      <c r="V717" t="s">
        <v>3409</v>
      </c>
      <c r="W717" t="s">
        <v>56</v>
      </c>
      <c r="X717" t="s">
        <v>5314</v>
      </c>
      <c r="Y717" t="s">
        <v>5241</v>
      </c>
      <c r="Z717" s="3">
        <v>19</v>
      </c>
      <c r="AA717" t="s">
        <v>5315</v>
      </c>
      <c r="AB717" t="s">
        <v>5316</v>
      </c>
      <c r="AC717" t="s">
        <v>61</v>
      </c>
      <c r="AD717" t="s">
        <v>61</v>
      </c>
      <c r="AE717" t="s">
        <v>5317</v>
      </c>
      <c r="AF717" t="s">
        <v>63</v>
      </c>
      <c r="AH717">
        <v>0</v>
      </c>
      <c r="AI717" s="2">
        <v>45727</v>
      </c>
      <c r="AJ717" t="s">
        <v>64</v>
      </c>
      <c r="AK717" t="s">
        <v>64</v>
      </c>
      <c r="AL717" t="s">
        <v>5318</v>
      </c>
      <c r="AM717" t="s">
        <v>5313</v>
      </c>
      <c r="AN717" s="3">
        <v>33.18</v>
      </c>
      <c r="AO717" t="s">
        <v>5316</v>
      </c>
      <c r="AP717" t="s">
        <v>64</v>
      </c>
      <c r="AQ717" t="s">
        <v>5317</v>
      </c>
      <c r="AR717">
        <v>1529</v>
      </c>
      <c r="AS717" t="s">
        <v>66</v>
      </c>
    </row>
    <row r="718" spans="1:45" ht="16" x14ac:dyDescent="0.2">
      <c r="A718">
        <v>4053</v>
      </c>
      <c r="B718">
        <v>4053</v>
      </c>
      <c r="C718" s="2">
        <v>45727.041666666657</v>
      </c>
      <c r="D718" t="s">
        <v>1748</v>
      </c>
      <c r="E718" t="s">
        <v>2165</v>
      </c>
      <c r="F718" s="3">
        <v>52.9</v>
      </c>
      <c r="G718" t="s">
        <v>47</v>
      </c>
      <c r="H718" s="3">
        <v>0</v>
      </c>
      <c r="I718" t="s">
        <v>48</v>
      </c>
      <c r="J718">
        <v>2900</v>
      </c>
      <c r="K718" t="s">
        <v>49</v>
      </c>
      <c r="L718" t="s">
        <v>50</v>
      </c>
      <c r="M718" t="s">
        <v>51</v>
      </c>
      <c r="N718">
        <v>940</v>
      </c>
      <c r="O718" t="s">
        <v>52</v>
      </c>
      <c r="P718" t="s">
        <v>53</v>
      </c>
      <c r="T718" t="s">
        <v>2313</v>
      </c>
      <c r="U718" t="s">
        <v>5319</v>
      </c>
      <c r="V718" t="s">
        <v>3461</v>
      </c>
      <c r="W718" t="s">
        <v>56</v>
      </c>
      <c r="X718" t="s">
        <v>5320</v>
      </c>
      <c r="Y718" t="s">
        <v>3976</v>
      </c>
      <c r="Z718" s="3">
        <v>19</v>
      </c>
      <c r="AA718" t="s">
        <v>2316</v>
      </c>
      <c r="AB718" t="s">
        <v>5321</v>
      </c>
      <c r="AC718" t="s">
        <v>61</v>
      </c>
      <c r="AD718" t="s">
        <v>61</v>
      </c>
      <c r="AE718" t="s">
        <v>5322</v>
      </c>
      <c r="AF718" t="s">
        <v>63</v>
      </c>
      <c r="AH718">
        <v>0</v>
      </c>
      <c r="AI718" s="2">
        <v>45727</v>
      </c>
      <c r="AJ718" t="s">
        <v>64</v>
      </c>
      <c r="AK718" t="s">
        <v>64</v>
      </c>
      <c r="AL718" t="s">
        <v>5323</v>
      </c>
      <c r="AM718" t="s">
        <v>5319</v>
      </c>
      <c r="AN718" s="3">
        <v>52.9</v>
      </c>
      <c r="AO718" t="s">
        <v>5321</v>
      </c>
      <c r="AP718" t="s">
        <v>64</v>
      </c>
      <c r="AQ718" t="s">
        <v>5322</v>
      </c>
      <c r="AR718">
        <v>1537</v>
      </c>
      <c r="AS718" t="s">
        <v>66</v>
      </c>
    </row>
    <row r="719" spans="1:45" ht="16" x14ac:dyDescent="0.2">
      <c r="A719">
        <v>4050</v>
      </c>
      <c r="B719">
        <v>4050</v>
      </c>
      <c r="C719" s="2">
        <v>45727.041666666657</v>
      </c>
      <c r="D719" t="s">
        <v>3274</v>
      </c>
      <c r="E719" t="s">
        <v>5324</v>
      </c>
      <c r="F719" s="3">
        <v>1963.5</v>
      </c>
      <c r="G719" t="s">
        <v>47</v>
      </c>
      <c r="H719" s="3">
        <v>19</v>
      </c>
      <c r="I719" t="s">
        <v>48</v>
      </c>
      <c r="J719">
        <v>2894</v>
      </c>
      <c r="K719" t="s">
        <v>49</v>
      </c>
      <c r="L719" t="s">
        <v>50</v>
      </c>
      <c r="M719" t="s">
        <v>51</v>
      </c>
      <c r="N719">
        <v>940</v>
      </c>
      <c r="O719" t="s">
        <v>52</v>
      </c>
      <c r="P719" t="s">
        <v>53</v>
      </c>
      <c r="T719" t="s">
        <v>3276</v>
      </c>
      <c r="U719" t="s">
        <v>5325</v>
      </c>
      <c r="V719" t="s">
        <v>3356</v>
      </c>
      <c r="W719" t="s">
        <v>56</v>
      </c>
      <c r="X719" t="s">
        <v>5326</v>
      </c>
      <c r="Y719" t="s">
        <v>2436</v>
      </c>
      <c r="Z719" s="3">
        <v>19</v>
      </c>
      <c r="AA719" t="s">
        <v>3279</v>
      </c>
      <c r="AB719" t="s">
        <v>4989</v>
      </c>
      <c r="AC719" t="s">
        <v>61</v>
      </c>
      <c r="AD719" t="s">
        <v>61</v>
      </c>
      <c r="AE719" t="s">
        <v>5327</v>
      </c>
      <c r="AF719" t="s">
        <v>63</v>
      </c>
      <c r="AH719">
        <v>59</v>
      </c>
      <c r="AI719" s="2">
        <v>45727</v>
      </c>
      <c r="AJ719" t="s">
        <v>64</v>
      </c>
      <c r="AK719" t="s">
        <v>64</v>
      </c>
      <c r="AL719" t="s">
        <v>5328</v>
      </c>
      <c r="AM719" t="s">
        <v>5325</v>
      </c>
      <c r="AN719" s="3">
        <v>1963.5</v>
      </c>
      <c r="AO719" t="s">
        <v>4989</v>
      </c>
      <c r="AP719" t="s">
        <v>64</v>
      </c>
      <c r="AQ719" t="s">
        <v>5327</v>
      </c>
      <c r="AR719">
        <v>1534</v>
      </c>
      <c r="AS719" t="s">
        <v>66</v>
      </c>
    </row>
    <row r="720" spans="1:45" ht="16" x14ac:dyDescent="0.2">
      <c r="A720">
        <v>4091</v>
      </c>
      <c r="B720">
        <v>4091</v>
      </c>
      <c r="C720" s="2">
        <v>45727.041666666657</v>
      </c>
      <c r="D720" t="s">
        <v>1814</v>
      </c>
      <c r="E720" t="s">
        <v>5329</v>
      </c>
      <c r="F720" s="3">
        <v>1852.76</v>
      </c>
      <c r="G720" t="s">
        <v>47</v>
      </c>
      <c r="H720" s="3">
        <v>0</v>
      </c>
      <c r="I720" t="s">
        <v>48</v>
      </c>
      <c r="J720">
        <v>2563</v>
      </c>
      <c r="K720" t="s">
        <v>49</v>
      </c>
      <c r="L720" t="s">
        <v>50</v>
      </c>
      <c r="M720" t="s">
        <v>51</v>
      </c>
      <c r="N720">
        <v>940</v>
      </c>
      <c r="O720" t="s">
        <v>52</v>
      </c>
      <c r="P720" t="s">
        <v>53</v>
      </c>
      <c r="T720" t="s">
        <v>5330</v>
      </c>
      <c r="U720" t="s">
        <v>5331</v>
      </c>
      <c r="V720" t="s">
        <v>3349</v>
      </c>
      <c r="W720" t="s">
        <v>56</v>
      </c>
      <c r="X720" t="s">
        <v>5332</v>
      </c>
      <c r="Y720" t="s">
        <v>1003</v>
      </c>
      <c r="Z720" s="3">
        <v>0</v>
      </c>
      <c r="AA720" t="s">
        <v>5333</v>
      </c>
      <c r="AB720" t="s">
        <v>5308</v>
      </c>
      <c r="AC720" t="s">
        <v>61</v>
      </c>
      <c r="AD720" t="s">
        <v>61</v>
      </c>
      <c r="AE720" t="s">
        <v>5334</v>
      </c>
      <c r="AF720" t="s">
        <v>63</v>
      </c>
      <c r="AH720">
        <v>0</v>
      </c>
      <c r="AI720" s="2">
        <v>45727</v>
      </c>
      <c r="AJ720" t="s">
        <v>64</v>
      </c>
      <c r="AK720" t="s">
        <v>64</v>
      </c>
      <c r="AL720" t="s">
        <v>5335</v>
      </c>
      <c r="AM720" t="s">
        <v>5331</v>
      </c>
      <c r="AN720" s="3">
        <v>1852.76</v>
      </c>
      <c r="AO720" t="s">
        <v>5308</v>
      </c>
      <c r="AP720" t="s">
        <v>64</v>
      </c>
      <c r="AQ720" t="s">
        <v>5334</v>
      </c>
      <c r="AR720">
        <v>1535</v>
      </c>
      <c r="AS720" t="s">
        <v>66</v>
      </c>
    </row>
    <row r="721" spans="1:45" ht="16" x14ac:dyDescent="0.2">
      <c r="A721">
        <v>4198</v>
      </c>
      <c r="B721">
        <v>4198</v>
      </c>
      <c r="C721" s="2">
        <v>45727.041666666657</v>
      </c>
      <c r="D721" t="s">
        <v>1761</v>
      </c>
      <c r="E721" t="s">
        <v>5336</v>
      </c>
      <c r="F721" s="3">
        <v>311.83</v>
      </c>
      <c r="G721" t="s">
        <v>47</v>
      </c>
      <c r="H721" s="3">
        <v>0</v>
      </c>
      <c r="I721" t="s">
        <v>48</v>
      </c>
      <c r="J721">
        <v>2722</v>
      </c>
      <c r="K721" t="s">
        <v>49</v>
      </c>
      <c r="L721" t="s">
        <v>50</v>
      </c>
      <c r="M721" t="s">
        <v>51</v>
      </c>
      <c r="N721">
        <v>940</v>
      </c>
      <c r="O721" t="s">
        <v>52</v>
      </c>
      <c r="P721" t="s">
        <v>53</v>
      </c>
      <c r="T721" t="s">
        <v>5337</v>
      </c>
      <c r="U721" t="s">
        <v>5338</v>
      </c>
      <c r="V721" t="s">
        <v>3463</v>
      </c>
      <c r="W721" t="s">
        <v>56</v>
      </c>
      <c r="X721" t="s">
        <v>5339</v>
      </c>
      <c r="Y721" t="s">
        <v>2668</v>
      </c>
      <c r="Z721" s="3">
        <v>0</v>
      </c>
      <c r="AA721" t="s">
        <v>5340</v>
      </c>
      <c r="AB721" t="s">
        <v>5341</v>
      </c>
      <c r="AC721" t="s">
        <v>61</v>
      </c>
      <c r="AD721" t="s">
        <v>61</v>
      </c>
      <c r="AE721" t="s">
        <v>5342</v>
      </c>
      <c r="AF721" t="s">
        <v>63</v>
      </c>
      <c r="AH721">
        <v>0</v>
      </c>
      <c r="AI721" s="2">
        <v>45727</v>
      </c>
      <c r="AJ721" t="s">
        <v>64</v>
      </c>
      <c r="AK721" t="s">
        <v>64</v>
      </c>
      <c r="AL721" t="s">
        <v>5343</v>
      </c>
      <c r="AM721" t="s">
        <v>5338</v>
      </c>
      <c r="AN721" s="3">
        <v>311.83</v>
      </c>
      <c r="AO721" t="s">
        <v>5341</v>
      </c>
      <c r="AP721" t="s">
        <v>64</v>
      </c>
      <c r="AQ721" t="s">
        <v>5342</v>
      </c>
      <c r="AR721">
        <v>1536</v>
      </c>
      <c r="AS721" t="s">
        <v>66</v>
      </c>
    </row>
    <row r="722" spans="1:45" ht="16" x14ac:dyDescent="0.2">
      <c r="A722">
        <v>4062</v>
      </c>
      <c r="B722">
        <v>4062</v>
      </c>
      <c r="C722" s="2">
        <v>45735.041666666657</v>
      </c>
      <c r="D722" t="s">
        <v>1782</v>
      </c>
      <c r="E722" t="s">
        <v>5357</v>
      </c>
      <c r="F722" s="3">
        <v>178.5</v>
      </c>
      <c r="G722" t="s">
        <v>47</v>
      </c>
      <c r="H722" s="3">
        <v>19</v>
      </c>
      <c r="I722" t="s">
        <v>48</v>
      </c>
      <c r="J722">
        <v>2894</v>
      </c>
      <c r="K722" t="s">
        <v>49</v>
      </c>
      <c r="L722" t="s">
        <v>50</v>
      </c>
      <c r="M722" t="s">
        <v>51</v>
      </c>
      <c r="N722">
        <v>940</v>
      </c>
      <c r="O722" t="s">
        <v>52</v>
      </c>
      <c r="P722" t="s">
        <v>53</v>
      </c>
      <c r="T722" t="s">
        <v>5358</v>
      </c>
      <c r="U722" t="s">
        <v>5359</v>
      </c>
      <c r="V722" t="s">
        <v>3372</v>
      </c>
      <c r="W722" t="s">
        <v>56</v>
      </c>
      <c r="X722" t="s">
        <v>5360</v>
      </c>
      <c r="Y722" t="s">
        <v>3437</v>
      </c>
      <c r="Z722" s="3">
        <v>19</v>
      </c>
      <c r="AA722" t="s">
        <v>5361</v>
      </c>
      <c r="AB722" t="s">
        <v>5293</v>
      </c>
      <c r="AC722" t="s">
        <v>61</v>
      </c>
      <c r="AD722" t="s">
        <v>61</v>
      </c>
      <c r="AE722" t="s">
        <v>5362</v>
      </c>
      <c r="AF722" t="s">
        <v>63</v>
      </c>
      <c r="AH722">
        <v>59</v>
      </c>
      <c r="AI722" s="2">
        <v>45735</v>
      </c>
      <c r="AJ722" t="s">
        <v>64</v>
      </c>
      <c r="AK722" t="s">
        <v>64</v>
      </c>
      <c r="AL722" t="s">
        <v>5363</v>
      </c>
      <c r="AM722" t="s">
        <v>5359</v>
      </c>
      <c r="AN722" s="3">
        <v>788.97</v>
      </c>
      <c r="AO722" t="s">
        <v>5293</v>
      </c>
      <c r="AP722" t="s">
        <v>64</v>
      </c>
      <c r="AQ722" t="s">
        <v>5362</v>
      </c>
      <c r="AR722">
        <v>1544</v>
      </c>
      <c r="AS722" t="s">
        <v>66</v>
      </c>
    </row>
    <row r="723" spans="1:45" ht="16" x14ac:dyDescent="0.2">
      <c r="A723">
        <v>4063</v>
      </c>
      <c r="B723">
        <v>4063</v>
      </c>
      <c r="C723" s="2">
        <v>45735.041666666657</v>
      </c>
      <c r="D723" t="s">
        <v>1782</v>
      </c>
      <c r="E723" t="s">
        <v>5364</v>
      </c>
      <c r="F723" s="3">
        <v>610.47</v>
      </c>
      <c r="G723" t="s">
        <v>47</v>
      </c>
      <c r="H723" s="3">
        <v>19</v>
      </c>
      <c r="I723" t="s">
        <v>48</v>
      </c>
      <c r="J723">
        <v>2894</v>
      </c>
      <c r="K723" t="s">
        <v>49</v>
      </c>
      <c r="L723" t="s">
        <v>50</v>
      </c>
      <c r="M723" t="s">
        <v>51</v>
      </c>
      <c r="N723">
        <v>940</v>
      </c>
      <c r="O723" t="s">
        <v>52</v>
      </c>
      <c r="P723" t="s">
        <v>53</v>
      </c>
      <c r="T723" t="s">
        <v>5358</v>
      </c>
      <c r="U723" t="s">
        <v>5359</v>
      </c>
      <c r="V723" t="s">
        <v>3372</v>
      </c>
      <c r="W723" t="s">
        <v>56</v>
      </c>
      <c r="X723" t="s">
        <v>5360</v>
      </c>
      <c r="Y723" t="s">
        <v>3437</v>
      </c>
      <c r="Z723" s="3">
        <v>19</v>
      </c>
      <c r="AA723" t="s">
        <v>5361</v>
      </c>
      <c r="AB723" t="s">
        <v>5293</v>
      </c>
      <c r="AC723" t="s">
        <v>61</v>
      </c>
      <c r="AD723" t="s">
        <v>61</v>
      </c>
      <c r="AE723" t="s">
        <v>5362</v>
      </c>
      <c r="AF723" t="s">
        <v>63</v>
      </c>
      <c r="AH723">
        <v>59</v>
      </c>
      <c r="AI723" s="2">
        <v>45735</v>
      </c>
      <c r="AJ723" t="s">
        <v>64</v>
      </c>
      <c r="AK723" t="s">
        <v>64</v>
      </c>
      <c r="AL723" t="s">
        <v>5363</v>
      </c>
      <c r="AM723" t="s">
        <v>5359</v>
      </c>
      <c r="AN723" s="3">
        <v>788.97</v>
      </c>
      <c r="AO723" t="s">
        <v>5293</v>
      </c>
      <c r="AP723" t="s">
        <v>64</v>
      </c>
      <c r="AQ723" t="s">
        <v>5362</v>
      </c>
      <c r="AR723">
        <v>1544</v>
      </c>
      <c r="AS723" t="s">
        <v>66</v>
      </c>
    </row>
    <row r="724" spans="1:45" ht="16" x14ac:dyDescent="0.2">
      <c r="A724">
        <v>4132</v>
      </c>
      <c r="B724">
        <v>4132</v>
      </c>
      <c r="C724" s="2">
        <v>45736</v>
      </c>
      <c r="D724" t="s">
        <v>1761</v>
      </c>
      <c r="E724" t="s">
        <v>5365</v>
      </c>
      <c r="F724" s="3">
        <v>153.6</v>
      </c>
      <c r="G724" t="s">
        <v>47</v>
      </c>
      <c r="H724" s="3">
        <v>0</v>
      </c>
      <c r="I724" t="s">
        <v>48</v>
      </c>
      <c r="J724">
        <v>2560</v>
      </c>
      <c r="K724" t="s">
        <v>49</v>
      </c>
      <c r="L724" t="s">
        <v>50</v>
      </c>
      <c r="M724" t="s">
        <v>51</v>
      </c>
      <c r="N724">
        <v>562</v>
      </c>
      <c r="O724" t="s">
        <v>52</v>
      </c>
      <c r="P724" t="s">
        <v>53</v>
      </c>
      <c r="T724" t="s">
        <v>5366</v>
      </c>
      <c r="U724" t="s">
        <v>5367</v>
      </c>
      <c r="V724" t="s">
        <v>3499</v>
      </c>
      <c r="W724" t="s">
        <v>56</v>
      </c>
      <c r="X724" t="s">
        <v>5368</v>
      </c>
      <c r="Y724" t="s">
        <v>5369</v>
      </c>
      <c r="Z724" s="3">
        <v>0</v>
      </c>
      <c r="AA724" t="s">
        <v>5370</v>
      </c>
      <c r="AB724" t="s">
        <v>5371</v>
      </c>
      <c r="AC724" t="s">
        <v>61</v>
      </c>
      <c r="AD724" t="s">
        <v>61</v>
      </c>
      <c r="AE724" t="s">
        <v>5372</v>
      </c>
      <c r="AF724" t="s">
        <v>63</v>
      </c>
      <c r="AH724">
        <v>0</v>
      </c>
      <c r="AI724" s="2">
        <v>45736</v>
      </c>
      <c r="AJ724" t="s">
        <v>64</v>
      </c>
      <c r="AK724" t="s">
        <v>64</v>
      </c>
      <c r="AL724" t="s">
        <v>5373</v>
      </c>
      <c r="AM724" t="s">
        <v>5367</v>
      </c>
      <c r="AN724" s="3">
        <v>744.9</v>
      </c>
      <c r="AO724" t="s">
        <v>5371</v>
      </c>
      <c r="AP724" t="s">
        <v>64</v>
      </c>
      <c r="AQ724" t="s">
        <v>5372</v>
      </c>
      <c r="AR724">
        <v>1565</v>
      </c>
      <c r="AS724" t="s">
        <v>66</v>
      </c>
    </row>
    <row r="725" spans="1:45" ht="16" x14ac:dyDescent="0.2">
      <c r="A725">
        <v>4133</v>
      </c>
      <c r="B725">
        <v>4133</v>
      </c>
      <c r="C725" s="2">
        <v>45736</v>
      </c>
      <c r="D725" t="s">
        <v>1761</v>
      </c>
      <c r="E725" t="s">
        <v>5374</v>
      </c>
      <c r="F725" s="3">
        <v>273.93</v>
      </c>
      <c r="G725" t="s">
        <v>47</v>
      </c>
      <c r="H725" s="3">
        <v>0</v>
      </c>
      <c r="I725" t="s">
        <v>48</v>
      </c>
      <c r="J725">
        <v>2562</v>
      </c>
      <c r="K725" t="s">
        <v>49</v>
      </c>
      <c r="L725" t="s">
        <v>50</v>
      </c>
      <c r="M725" t="s">
        <v>51</v>
      </c>
      <c r="N725">
        <v>562</v>
      </c>
      <c r="O725" t="s">
        <v>52</v>
      </c>
      <c r="P725" t="s">
        <v>53</v>
      </c>
      <c r="T725" t="s">
        <v>5366</v>
      </c>
      <c r="U725" t="s">
        <v>5367</v>
      </c>
      <c r="V725" t="s">
        <v>3499</v>
      </c>
      <c r="W725" t="s">
        <v>56</v>
      </c>
      <c r="X725" t="s">
        <v>5368</v>
      </c>
      <c r="Y725" t="s">
        <v>5369</v>
      </c>
      <c r="Z725" s="3">
        <v>0</v>
      </c>
      <c r="AA725" t="s">
        <v>5370</v>
      </c>
      <c r="AB725" t="s">
        <v>5371</v>
      </c>
      <c r="AC725" t="s">
        <v>61</v>
      </c>
      <c r="AD725" t="s">
        <v>61</v>
      </c>
      <c r="AE725" t="s">
        <v>5372</v>
      </c>
      <c r="AF725" t="s">
        <v>63</v>
      </c>
      <c r="AH725">
        <v>0</v>
      </c>
      <c r="AI725" s="2">
        <v>45736</v>
      </c>
      <c r="AJ725" t="s">
        <v>64</v>
      </c>
      <c r="AK725" t="s">
        <v>64</v>
      </c>
      <c r="AL725" t="s">
        <v>5373</v>
      </c>
      <c r="AM725" t="s">
        <v>5367</v>
      </c>
      <c r="AN725" s="3">
        <v>744.9</v>
      </c>
      <c r="AO725" t="s">
        <v>5371</v>
      </c>
      <c r="AP725" t="s">
        <v>64</v>
      </c>
      <c r="AQ725" t="s">
        <v>5372</v>
      </c>
      <c r="AR725">
        <v>1565</v>
      </c>
      <c r="AS725" t="s">
        <v>66</v>
      </c>
    </row>
    <row r="726" spans="1:45" ht="16" x14ac:dyDescent="0.2">
      <c r="A726">
        <v>4134</v>
      </c>
      <c r="B726">
        <v>4134</v>
      </c>
      <c r="C726" s="2">
        <v>45736</v>
      </c>
      <c r="D726" t="s">
        <v>1761</v>
      </c>
      <c r="E726" t="s">
        <v>5375</v>
      </c>
      <c r="F726" s="3">
        <v>80.06</v>
      </c>
      <c r="G726" t="s">
        <v>47</v>
      </c>
      <c r="H726" s="3">
        <v>0</v>
      </c>
      <c r="I726" t="s">
        <v>48</v>
      </c>
      <c r="J726">
        <v>3270</v>
      </c>
      <c r="K726" t="s">
        <v>49</v>
      </c>
      <c r="L726" t="s">
        <v>50</v>
      </c>
      <c r="M726" t="s">
        <v>106</v>
      </c>
      <c r="N726">
        <v>562</v>
      </c>
      <c r="O726" t="s">
        <v>52</v>
      </c>
      <c r="P726" t="s">
        <v>53</v>
      </c>
      <c r="T726" t="s">
        <v>5366</v>
      </c>
      <c r="U726" t="s">
        <v>5367</v>
      </c>
      <c r="V726" t="s">
        <v>3499</v>
      </c>
      <c r="W726" t="s">
        <v>56</v>
      </c>
      <c r="X726" t="s">
        <v>5368</v>
      </c>
      <c r="Y726" t="s">
        <v>5369</v>
      </c>
      <c r="Z726" s="3">
        <v>0</v>
      </c>
      <c r="AA726" t="s">
        <v>5370</v>
      </c>
      <c r="AB726" t="s">
        <v>5371</v>
      </c>
      <c r="AC726" t="s">
        <v>61</v>
      </c>
      <c r="AD726" t="s">
        <v>61</v>
      </c>
      <c r="AE726" t="s">
        <v>5372</v>
      </c>
      <c r="AF726" t="s">
        <v>63</v>
      </c>
      <c r="AH726">
        <v>0</v>
      </c>
      <c r="AI726" s="2">
        <v>45736</v>
      </c>
      <c r="AJ726" t="s">
        <v>64</v>
      </c>
      <c r="AK726" t="s">
        <v>64</v>
      </c>
      <c r="AL726" t="s">
        <v>5373</v>
      </c>
      <c r="AM726" t="s">
        <v>5367</v>
      </c>
      <c r="AN726" s="3">
        <v>744.9</v>
      </c>
      <c r="AO726" t="s">
        <v>5371</v>
      </c>
      <c r="AP726" t="s">
        <v>64</v>
      </c>
      <c r="AQ726" t="s">
        <v>5372</v>
      </c>
      <c r="AR726">
        <v>1565</v>
      </c>
      <c r="AS726" t="s">
        <v>66</v>
      </c>
    </row>
    <row r="727" spans="1:45" ht="16" x14ac:dyDescent="0.2">
      <c r="A727">
        <v>4135</v>
      </c>
      <c r="B727">
        <v>4135</v>
      </c>
      <c r="C727" s="2">
        <v>45736</v>
      </c>
      <c r="D727" t="s">
        <v>1761</v>
      </c>
      <c r="E727" t="s">
        <v>5376</v>
      </c>
      <c r="F727" s="3">
        <v>30.9</v>
      </c>
      <c r="G727" t="s">
        <v>47</v>
      </c>
      <c r="H727" s="3">
        <v>0</v>
      </c>
      <c r="I727" t="s">
        <v>48</v>
      </c>
      <c r="J727">
        <v>3270</v>
      </c>
      <c r="K727" t="s">
        <v>49</v>
      </c>
      <c r="L727" t="s">
        <v>50</v>
      </c>
      <c r="M727" t="s">
        <v>106</v>
      </c>
      <c r="N727">
        <v>562</v>
      </c>
      <c r="O727" t="s">
        <v>52</v>
      </c>
      <c r="P727" t="s">
        <v>53</v>
      </c>
      <c r="T727" t="s">
        <v>5366</v>
      </c>
      <c r="U727" t="s">
        <v>5367</v>
      </c>
      <c r="V727" t="s">
        <v>3499</v>
      </c>
      <c r="W727" t="s">
        <v>56</v>
      </c>
      <c r="X727" t="s">
        <v>5368</v>
      </c>
      <c r="Y727" t="s">
        <v>5369</v>
      </c>
      <c r="Z727" s="3">
        <v>0</v>
      </c>
      <c r="AA727" t="s">
        <v>5370</v>
      </c>
      <c r="AB727" t="s">
        <v>5371</v>
      </c>
      <c r="AC727" t="s">
        <v>61</v>
      </c>
      <c r="AD727" t="s">
        <v>61</v>
      </c>
      <c r="AE727" t="s">
        <v>5372</v>
      </c>
      <c r="AF727" t="s">
        <v>63</v>
      </c>
      <c r="AH727">
        <v>0</v>
      </c>
      <c r="AI727" s="2">
        <v>45736</v>
      </c>
      <c r="AJ727" t="s">
        <v>64</v>
      </c>
      <c r="AK727" t="s">
        <v>64</v>
      </c>
      <c r="AL727" t="s">
        <v>5373</v>
      </c>
      <c r="AM727" t="s">
        <v>5367</v>
      </c>
      <c r="AN727" s="3">
        <v>744.9</v>
      </c>
      <c r="AO727" t="s">
        <v>5371</v>
      </c>
      <c r="AP727" t="s">
        <v>64</v>
      </c>
      <c r="AQ727" t="s">
        <v>5372</v>
      </c>
      <c r="AR727">
        <v>1565</v>
      </c>
      <c r="AS727" t="s">
        <v>66</v>
      </c>
    </row>
    <row r="728" spans="1:45" ht="16" x14ac:dyDescent="0.2">
      <c r="A728">
        <v>4136</v>
      </c>
      <c r="B728">
        <v>4136</v>
      </c>
      <c r="C728" s="2">
        <v>45736</v>
      </c>
      <c r="D728" t="s">
        <v>1761</v>
      </c>
      <c r="E728" t="s">
        <v>5377</v>
      </c>
      <c r="F728" s="3">
        <v>40.74</v>
      </c>
      <c r="G728" t="s">
        <v>47</v>
      </c>
      <c r="H728" s="3">
        <v>0</v>
      </c>
      <c r="I728" t="s">
        <v>48</v>
      </c>
      <c r="J728">
        <v>3270</v>
      </c>
      <c r="K728" t="s">
        <v>49</v>
      </c>
      <c r="L728" t="s">
        <v>50</v>
      </c>
      <c r="M728" t="s">
        <v>106</v>
      </c>
      <c r="N728">
        <v>562</v>
      </c>
      <c r="O728" t="s">
        <v>52</v>
      </c>
      <c r="P728" t="s">
        <v>53</v>
      </c>
      <c r="T728" t="s">
        <v>5366</v>
      </c>
      <c r="U728" t="s">
        <v>5367</v>
      </c>
      <c r="V728" t="s">
        <v>3499</v>
      </c>
      <c r="W728" t="s">
        <v>56</v>
      </c>
      <c r="X728" t="s">
        <v>5368</v>
      </c>
      <c r="Y728" t="s">
        <v>5369</v>
      </c>
      <c r="Z728" s="3">
        <v>0</v>
      </c>
      <c r="AA728" t="s">
        <v>5370</v>
      </c>
      <c r="AB728" t="s">
        <v>5371</v>
      </c>
      <c r="AC728" t="s">
        <v>61</v>
      </c>
      <c r="AD728" t="s">
        <v>61</v>
      </c>
      <c r="AE728" t="s">
        <v>5372</v>
      </c>
      <c r="AF728" t="s">
        <v>63</v>
      </c>
      <c r="AH728">
        <v>0</v>
      </c>
      <c r="AI728" s="2">
        <v>45736</v>
      </c>
      <c r="AJ728" t="s">
        <v>64</v>
      </c>
      <c r="AK728" t="s">
        <v>64</v>
      </c>
      <c r="AL728" t="s">
        <v>5373</v>
      </c>
      <c r="AM728" t="s">
        <v>5367</v>
      </c>
      <c r="AN728" s="3">
        <v>744.9</v>
      </c>
      <c r="AO728" t="s">
        <v>5371</v>
      </c>
      <c r="AP728" t="s">
        <v>64</v>
      </c>
      <c r="AQ728" t="s">
        <v>5372</v>
      </c>
      <c r="AR728">
        <v>1565</v>
      </c>
      <c r="AS728" t="s">
        <v>66</v>
      </c>
    </row>
    <row r="729" spans="1:45" ht="16" x14ac:dyDescent="0.2">
      <c r="A729">
        <v>4137</v>
      </c>
      <c r="B729">
        <v>4137</v>
      </c>
      <c r="C729" s="2">
        <v>45736</v>
      </c>
      <c r="D729" t="s">
        <v>1761</v>
      </c>
      <c r="E729" t="s">
        <v>5378</v>
      </c>
      <c r="F729" s="3">
        <v>14.3</v>
      </c>
      <c r="G729" t="s">
        <v>47</v>
      </c>
      <c r="H729" s="3">
        <v>7</v>
      </c>
      <c r="I729" t="s">
        <v>48</v>
      </c>
      <c r="J729">
        <v>2563</v>
      </c>
      <c r="K729" t="s">
        <v>49</v>
      </c>
      <c r="L729" t="s">
        <v>50</v>
      </c>
      <c r="M729" t="s">
        <v>51</v>
      </c>
      <c r="N729">
        <v>562</v>
      </c>
      <c r="O729" t="s">
        <v>52</v>
      </c>
      <c r="P729" t="s">
        <v>53</v>
      </c>
      <c r="T729" t="s">
        <v>5366</v>
      </c>
      <c r="U729" t="s">
        <v>5367</v>
      </c>
      <c r="V729" t="s">
        <v>3499</v>
      </c>
      <c r="W729" t="s">
        <v>56</v>
      </c>
      <c r="X729" t="s">
        <v>5368</v>
      </c>
      <c r="Y729" t="s">
        <v>5369</v>
      </c>
      <c r="Z729" s="3">
        <v>0</v>
      </c>
      <c r="AA729" t="s">
        <v>5370</v>
      </c>
      <c r="AB729" t="s">
        <v>5371</v>
      </c>
      <c r="AC729" t="s">
        <v>61</v>
      </c>
      <c r="AD729" t="s">
        <v>61</v>
      </c>
      <c r="AE729" t="s">
        <v>5372</v>
      </c>
      <c r="AF729" t="s">
        <v>63</v>
      </c>
      <c r="AH729">
        <v>58</v>
      </c>
      <c r="AI729" s="2">
        <v>45736</v>
      </c>
      <c r="AJ729" t="s">
        <v>64</v>
      </c>
      <c r="AK729" t="s">
        <v>64</v>
      </c>
      <c r="AL729" t="s">
        <v>5373</v>
      </c>
      <c r="AM729" t="s">
        <v>5367</v>
      </c>
      <c r="AN729" s="3">
        <v>744.9</v>
      </c>
      <c r="AO729" t="s">
        <v>5371</v>
      </c>
      <c r="AP729" t="s">
        <v>64</v>
      </c>
      <c r="AQ729" t="s">
        <v>5372</v>
      </c>
      <c r="AR729">
        <v>1565</v>
      </c>
      <c r="AS729" t="s">
        <v>66</v>
      </c>
    </row>
    <row r="730" spans="1:45" ht="16" x14ac:dyDescent="0.2">
      <c r="A730">
        <v>4138</v>
      </c>
      <c r="B730">
        <v>4138</v>
      </c>
      <c r="C730" s="2">
        <v>45736</v>
      </c>
      <c r="D730" t="s">
        <v>1761</v>
      </c>
      <c r="E730" t="s">
        <v>5379</v>
      </c>
      <c r="F730" s="3">
        <v>66.59</v>
      </c>
      <c r="G730" t="s">
        <v>47</v>
      </c>
      <c r="H730" s="3">
        <v>0</v>
      </c>
      <c r="I730" t="s">
        <v>48</v>
      </c>
      <c r="J730">
        <v>2563</v>
      </c>
      <c r="K730" t="s">
        <v>49</v>
      </c>
      <c r="L730" t="s">
        <v>50</v>
      </c>
      <c r="M730" t="s">
        <v>51</v>
      </c>
      <c r="N730">
        <v>562</v>
      </c>
      <c r="O730" t="s">
        <v>52</v>
      </c>
      <c r="P730" t="s">
        <v>53</v>
      </c>
      <c r="T730" t="s">
        <v>5366</v>
      </c>
      <c r="U730" t="s">
        <v>5367</v>
      </c>
      <c r="V730" t="s">
        <v>3499</v>
      </c>
      <c r="W730" t="s">
        <v>56</v>
      </c>
      <c r="X730" t="s">
        <v>5368</v>
      </c>
      <c r="Y730" t="s">
        <v>5369</v>
      </c>
      <c r="Z730" s="3">
        <v>0</v>
      </c>
      <c r="AA730" t="s">
        <v>5370</v>
      </c>
      <c r="AB730" t="s">
        <v>5371</v>
      </c>
      <c r="AC730" t="s">
        <v>61</v>
      </c>
      <c r="AD730" t="s">
        <v>61</v>
      </c>
      <c r="AE730" t="s">
        <v>5372</v>
      </c>
      <c r="AF730" t="s">
        <v>63</v>
      </c>
      <c r="AH730">
        <v>0</v>
      </c>
      <c r="AI730" s="2">
        <v>45736</v>
      </c>
      <c r="AJ730" t="s">
        <v>64</v>
      </c>
      <c r="AK730" t="s">
        <v>64</v>
      </c>
      <c r="AL730" t="s">
        <v>5373</v>
      </c>
      <c r="AM730" t="s">
        <v>5367</v>
      </c>
      <c r="AN730" s="3">
        <v>744.9</v>
      </c>
      <c r="AO730" t="s">
        <v>5371</v>
      </c>
      <c r="AP730" t="s">
        <v>64</v>
      </c>
      <c r="AQ730" t="s">
        <v>5372</v>
      </c>
      <c r="AR730">
        <v>1565</v>
      </c>
      <c r="AS730" t="s">
        <v>66</v>
      </c>
    </row>
    <row r="731" spans="1:45" ht="16" x14ac:dyDescent="0.2">
      <c r="A731">
        <v>4139</v>
      </c>
      <c r="B731">
        <v>4139</v>
      </c>
      <c r="C731" s="2">
        <v>45736</v>
      </c>
      <c r="D731" t="s">
        <v>1761</v>
      </c>
      <c r="E731" t="s">
        <v>5380</v>
      </c>
      <c r="F731" s="3">
        <v>4.7</v>
      </c>
      <c r="G731" t="s">
        <v>47</v>
      </c>
      <c r="H731" s="3">
        <v>0</v>
      </c>
      <c r="I731" t="s">
        <v>48</v>
      </c>
      <c r="J731">
        <v>2563</v>
      </c>
      <c r="K731" t="s">
        <v>49</v>
      </c>
      <c r="L731" t="s">
        <v>50</v>
      </c>
      <c r="M731" t="s">
        <v>51</v>
      </c>
      <c r="N731">
        <v>562</v>
      </c>
      <c r="O731" t="s">
        <v>52</v>
      </c>
      <c r="P731" t="s">
        <v>53</v>
      </c>
      <c r="T731" t="s">
        <v>5366</v>
      </c>
      <c r="U731" t="s">
        <v>5367</v>
      </c>
      <c r="V731" t="s">
        <v>3499</v>
      </c>
      <c r="W731" t="s">
        <v>56</v>
      </c>
      <c r="X731" t="s">
        <v>5368</v>
      </c>
      <c r="Y731" t="s">
        <v>5369</v>
      </c>
      <c r="Z731" s="3">
        <v>0</v>
      </c>
      <c r="AA731" t="s">
        <v>5370</v>
      </c>
      <c r="AB731" t="s">
        <v>5371</v>
      </c>
      <c r="AC731" t="s">
        <v>61</v>
      </c>
      <c r="AD731" t="s">
        <v>61</v>
      </c>
      <c r="AE731" t="s">
        <v>5372</v>
      </c>
      <c r="AF731" t="s">
        <v>63</v>
      </c>
      <c r="AH731">
        <v>0</v>
      </c>
      <c r="AI731" s="2">
        <v>45736</v>
      </c>
      <c r="AJ731" t="s">
        <v>64</v>
      </c>
      <c r="AK731" t="s">
        <v>64</v>
      </c>
      <c r="AL731" t="s">
        <v>5373</v>
      </c>
      <c r="AM731" t="s">
        <v>5367</v>
      </c>
      <c r="AN731" s="3">
        <v>744.9</v>
      </c>
      <c r="AO731" t="s">
        <v>5371</v>
      </c>
      <c r="AP731" t="s">
        <v>64</v>
      </c>
      <c r="AQ731" t="s">
        <v>5372</v>
      </c>
      <c r="AR731">
        <v>1565</v>
      </c>
      <c r="AS731" t="s">
        <v>66</v>
      </c>
    </row>
    <row r="732" spans="1:45" ht="16" x14ac:dyDescent="0.2">
      <c r="A732">
        <v>4140</v>
      </c>
      <c r="B732">
        <v>4140</v>
      </c>
      <c r="C732" s="2">
        <v>45736</v>
      </c>
      <c r="D732" t="s">
        <v>1761</v>
      </c>
      <c r="E732" t="s">
        <v>5381</v>
      </c>
      <c r="F732" s="3">
        <v>65.78</v>
      </c>
      <c r="G732" t="s">
        <v>47</v>
      </c>
      <c r="H732" s="3">
        <v>0</v>
      </c>
      <c r="I732" t="s">
        <v>48</v>
      </c>
      <c r="J732">
        <v>2563</v>
      </c>
      <c r="K732" t="s">
        <v>49</v>
      </c>
      <c r="L732" t="s">
        <v>50</v>
      </c>
      <c r="M732" t="s">
        <v>51</v>
      </c>
      <c r="N732">
        <v>562</v>
      </c>
      <c r="O732" t="s">
        <v>52</v>
      </c>
      <c r="P732" t="s">
        <v>53</v>
      </c>
      <c r="T732" t="s">
        <v>5366</v>
      </c>
      <c r="U732" t="s">
        <v>5367</v>
      </c>
      <c r="V732" t="s">
        <v>3499</v>
      </c>
      <c r="W732" t="s">
        <v>56</v>
      </c>
      <c r="X732" t="s">
        <v>5368</v>
      </c>
      <c r="Y732" t="s">
        <v>5369</v>
      </c>
      <c r="Z732" s="3">
        <v>0</v>
      </c>
      <c r="AA732" t="s">
        <v>5370</v>
      </c>
      <c r="AB732" t="s">
        <v>5371</v>
      </c>
      <c r="AC732" t="s">
        <v>61</v>
      </c>
      <c r="AD732" t="s">
        <v>61</v>
      </c>
      <c r="AE732" t="s">
        <v>5372</v>
      </c>
      <c r="AF732" t="s">
        <v>63</v>
      </c>
      <c r="AH732">
        <v>0</v>
      </c>
      <c r="AI732" s="2">
        <v>45736</v>
      </c>
      <c r="AJ732" t="s">
        <v>64</v>
      </c>
      <c r="AK732" t="s">
        <v>64</v>
      </c>
      <c r="AL732" t="s">
        <v>5373</v>
      </c>
      <c r="AM732" t="s">
        <v>5367</v>
      </c>
      <c r="AN732" s="3">
        <v>744.9</v>
      </c>
      <c r="AO732" t="s">
        <v>5371</v>
      </c>
      <c r="AP732" t="s">
        <v>64</v>
      </c>
      <c r="AQ732" t="s">
        <v>5372</v>
      </c>
      <c r="AR732">
        <v>1565</v>
      </c>
      <c r="AS732" t="s">
        <v>66</v>
      </c>
    </row>
    <row r="733" spans="1:45" ht="16" x14ac:dyDescent="0.2">
      <c r="A733">
        <v>4141</v>
      </c>
      <c r="B733">
        <v>4141</v>
      </c>
      <c r="C733" s="2">
        <v>45736</v>
      </c>
      <c r="D733" t="s">
        <v>1761</v>
      </c>
      <c r="E733" t="s">
        <v>5382</v>
      </c>
      <c r="F733" s="3">
        <v>14.3</v>
      </c>
      <c r="G733" t="s">
        <v>47</v>
      </c>
      <c r="H733" s="3">
        <v>7</v>
      </c>
      <c r="I733" t="s">
        <v>48</v>
      </c>
      <c r="J733">
        <v>2563</v>
      </c>
      <c r="K733" t="s">
        <v>49</v>
      </c>
      <c r="L733" t="s">
        <v>50</v>
      </c>
      <c r="M733" t="s">
        <v>51</v>
      </c>
      <c r="N733">
        <v>562</v>
      </c>
      <c r="O733" t="s">
        <v>52</v>
      </c>
      <c r="P733" t="s">
        <v>53</v>
      </c>
      <c r="T733" t="s">
        <v>5366</v>
      </c>
      <c r="U733" t="s">
        <v>5367</v>
      </c>
      <c r="V733" t="s">
        <v>3499</v>
      </c>
      <c r="W733" t="s">
        <v>56</v>
      </c>
      <c r="X733" t="s">
        <v>5368</v>
      </c>
      <c r="Y733" t="s">
        <v>5369</v>
      </c>
      <c r="Z733" s="3">
        <v>0</v>
      </c>
      <c r="AA733" t="s">
        <v>5370</v>
      </c>
      <c r="AB733" t="s">
        <v>5371</v>
      </c>
      <c r="AC733" t="s">
        <v>61</v>
      </c>
      <c r="AD733" t="s">
        <v>61</v>
      </c>
      <c r="AE733" t="s">
        <v>5372</v>
      </c>
      <c r="AF733" t="s">
        <v>63</v>
      </c>
      <c r="AH733">
        <v>58</v>
      </c>
      <c r="AI733" s="2">
        <v>45736</v>
      </c>
      <c r="AJ733" t="s">
        <v>64</v>
      </c>
      <c r="AK733" t="s">
        <v>64</v>
      </c>
      <c r="AL733" t="s">
        <v>5373</v>
      </c>
      <c r="AM733" t="s">
        <v>5367</v>
      </c>
      <c r="AN733" s="3">
        <v>744.9</v>
      </c>
      <c r="AO733" t="s">
        <v>5371</v>
      </c>
      <c r="AP733" t="s">
        <v>64</v>
      </c>
      <c r="AQ733" t="s">
        <v>5372</v>
      </c>
      <c r="AR733">
        <v>1565</v>
      </c>
      <c r="AS733" t="s">
        <v>66</v>
      </c>
    </row>
    <row r="734" spans="1:45" ht="16" x14ac:dyDescent="0.2">
      <c r="A734">
        <v>4071</v>
      </c>
      <c r="B734">
        <v>4071</v>
      </c>
      <c r="C734" s="2">
        <v>45737</v>
      </c>
      <c r="D734" t="s">
        <v>1814</v>
      </c>
      <c r="E734" t="s">
        <v>5387</v>
      </c>
      <c r="F734" s="3">
        <v>58.91</v>
      </c>
      <c r="G734" t="s">
        <v>47</v>
      </c>
      <c r="H734" s="3">
        <v>0</v>
      </c>
      <c r="I734" t="s">
        <v>48</v>
      </c>
      <c r="J734">
        <v>2710</v>
      </c>
      <c r="K734" t="s">
        <v>49</v>
      </c>
      <c r="L734" t="s">
        <v>50</v>
      </c>
      <c r="M734" t="s">
        <v>51</v>
      </c>
      <c r="N734">
        <v>942</v>
      </c>
      <c r="O734" t="s">
        <v>52</v>
      </c>
      <c r="P734" t="s">
        <v>53</v>
      </c>
      <c r="T734" t="s">
        <v>5388</v>
      </c>
      <c r="U734" t="s">
        <v>5389</v>
      </c>
      <c r="V734" t="s">
        <v>3447</v>
      </c>
      <c r="W734" t="s">
        <v>56</v>
      </c>
      <c r="X734" t="s">
        <v>5390</v>
      </c>
      <c r="Y734" t="s">
        <v>1767</v>
      </c>
      <c r="Z734" s="3">
        <v>19</v>
      </c>
      <c r="AA734" t="s">
        <v>5391</v>
      </c>
      <c r="AB734" t="s">
        <v>5392</v>
      </c>
      <c r="AC734" t="s">
        <v>61</v>
      </c>
      <c r="AD734" t="s">
        <v>61</v>
      </c>
      <c r="AE734" t="s">
        <v>5393</v>
      </c>
      <c r="AF734" t="s">
        <v>63</v>
      </c>
      <c r="AH734">
        <v>0</v>
      </c>
      <c r="AI734" s="2">
        <v>45737</v>
      </c>
      <c r="AJ734" t="s">
        <v>64</v>
      </c>
      <c r="AK734" t="s">
        <v>64</v>
      </c>
      <c r="AL734" t="s">
        <v>5394</v>
      </c>
      <c r="AM734" t="s">
        <v>5389</v>
      </c>
      <c r="AN734" s="3">
        <v>58.91</v>
      </c>
      <c r="AO734" t="s">
        <v>5392</v>
      </c>
      <c r="AP734" t="s">
        <v>64</v>
      </c>
      <c r="AQ734" t="s">
        <v>5393</v>
      </c>
      <c r="AR734">
        <v>1545</v>
      </c>
      <c r="AS734" t="s">
        <v>66</v>
      </c>
    </row>
    <row r="735" spans="1:45" ht="16" x14ac:dyDescent="0.2">
      <c r="A735">
        <v>4072</v>
      </c>
      <c r="B735">
        <v>4072</v>
      </c>
      <c r="C735" s="2">
        <v>45740.041666666657</v>
      </c>
      <c r="D735" t="s">
        <v>1814</v>
      </c>
      <c r="E735" t="s">
        <v>68</v>
      </c>
      <c r="F735" s="3">
        <v>5.39</v>
      </c>
      <c r="G735" t="s">
        <v>47</v>
      </c>
      <c r="H735" s="3">
        <v>0</v>
      </c>
      <c r="I735" t="s">
        <v>48</v>
      </c>
      <c r="J735">
        <v>2710</v>
      </c>
      <c r="K735" t="s">
        <v>49</v>
      </c>
      <c r="L735" t="s">
        <v>50</v>
      </c>
      <c r="M735" t="s">
        <v>51</v>
      </c>
      <c r="N735">
        <v>940</v>
      </c>
      <c r="O735" t="s">
        <v>52</v>
      </c>
      <c r="P735" t="s">
        <v>53</v>
      </c>
      <c r="T735" t="s">
        <v>4205</v>
      </c>
      <c r="U735" t="s">
        <v>5401</v>
      </c>
      <c r="V735" t="s">
        <v>3441</v>
      </c>
      <c r="W735" t="s">
        <v>56</v>
      </c>
      <c r="X735" t="s">
        <v>5402</v>
      </c>
      <c r="Y735" t="s">
        <v>72</v>
      </c>
      <c r="Z735" s="3">
        <v>19</v>
      </c>
      <c r="AA735" t="s">
        <v>4208</v>
      </c>
      <c r="AB735" t="s">
        <v>5371</v>
      </c>
      <c r="AC735" t="s">
        <v>61</v>
      </c>
      <c r="AD735" t="s">
        <v>61</v>
      </c>
      <c r="AE735" t="s">
        <v>5403</v>
      </c>
      <c r="AF735" t="s">
        <v>63</v>
      </c>
      <c r="AH735">
        <v>0</v>
      </c>
      <c r="AI735" s="2">
        <v>45740</v>
      </c>
      <c r="AJ735" t="s">
        <v>64</v>
      </c>
      <c r="AK735" t="s">
        <v>64</v>
      </c>
      <c r="AL735" t="s">
        <v>5404</v>
      </c>
      <c r="AM735" t="s">
        <v>5401</v>
      </c>
      <c r="AN735" s="3">
        <v>5.39</v>
      </c>
      <c r="AO735" t="s">
        <v>5371</v>
      </c>
      <c r="AP735" t="s">
        <v>64</v>
      </c>
      <c r="AQ735" t="s">
        <v>5403</v>
      </c>
      <c r="AR735">
        <v>1549</v>
      </c>
      <c r="AS735" t="s">
        <v>66</v>
      </c>
    </row>
    <row r="736" spans="1:45" ht="16" x14ac:dyDescent="0.2">
      <c r="A736">
        <v>4073</v>
      </c>
      <c r="B736">
        <v>4073</v>
      </c>
      <c r="C736" s="2">
        <v>45740.041666666657</v>
      </c>
      <c r="D736" t="s">
        <v>1814</v>
      </c>
      <c r="E736" t="s">
        <v>4510</v>
      </c>
      <c r="F736" s="3">
        <v>21.93</v>
      </c>
      <c r="G736" t="s">
        <v>47</v>
      </c>
      <c r="H736" s="3">
        <v>0</v>
      </c>
      <c r="I736" t="s">
        <v>48</v>
      </c>
      <c r="J736">
        <v>2710</v>
      </c>
      <c r="K736" t="s">
        <v>49</v>
      </c>
      <c r="L736" t="s">
        <v>50</v>
      </c>
      <c r="M736" t="s">
        <v>51</v>
      </c>
      <c r="N736">
        <v>940</v>
      </c>
      <c r="O736" t="s">
        <v>52</v>
      </c>
      <c r="P736" t="s">
        <v>53</v>
      </c>
      <c r="T736" t="s">
        <v>5405</v>
      </c>
      <c r="U736" t="s">
        <v>5406</v>
      </c>
      <c r="V736" t="s">
        <v>3427</v>
      </c>
      <c r="W736" t="s">
        <v>56</v>
      </c>
      <c r="X736" t="s">
        <v>5407</v>
      </c>
      <c r="Y736" t="s">
        <v>2061</v>
      </c>
      <c r="Z736" s="3">
        <v>19</v>
      </c>
      <c r="AA736" t="s">
        <v>5408</v>
      </c>
      <c r="AC736" t="s">
        <v>61</v>
      </c>
      <c r="AD736" t="s">
        <v>61</v>
      </c>
      <c r="AE736" t="s">
        <v>5409</v>
      </c>
      <c r="AF736" t="s">
        <v>63</v>
      </c>
      <c r="AH736">
        <v>0</v>
      </c>
      <c r="AI736" s="2">
        <v>45740</v>
      </c>
      <c r="AJ736" t="s">
        <v>64</v>
      </c>
      <c r="AK736" t="s">
        <v>64</v>
      </c>
      <c r="AL736" t="s">
        <v>5410</v>
      </c>
      <c r="AM736" t="s">
        <v>5406</v>
      </c>
      <c r="AN736" s="3">
        <v>21.93</v>
      </c>
      <c r="AP736" t="s">
        <v>64</v>
      </c>
      <c r="AQ736" t="s">
        <v>5409</v>
      </c>
      <c r="AR736">
        <v>1550</v>
      </c>
      <c r="AS736" t="s">
        <v>66</v>
      </c>
    </row>
    <row r="737" spans="1:45" ht="16" x14ac:dyDescent="0.2">
      <c r="A737">
        <v>4093</v>
      </c>
      <c r="B737">
        <v>4093</v>
      </c>
      <c r="C737" s="2">
        <v>45740.041666666657</v>
      </c>
      <c r="D737" t="s">
        <v>1814</v>
      </c>
      <c r="E737" t="s">
        <v>5411</v>
      </c>
      <c r="F737" s="3">
        <v>1852.76</v>
      </c>
      <c r="G737" t="s">
        <v>47</v>
      </c>
      <c r="H737" s="3">
        <v>0</v>
      </c>
      <c r="I737" t="s">
        <v>104</v>
      </c>
      <c r="J737">
        <v>940</v>
      </c>
      <c r="K737" t="s">
        <v>52</v>
      </c>
      <c r="L737" t="s">
        <v>53</v>
      </c>
      <c r="N737">
        <v>2400</v>
      </c>
      <c r="O737" t="s">
        <v>49</v>
      </c>
      <c r="P737" t="s">
        <v>105</v>
      </c>
      <c r="Q737" t="s">
        <v>51</v>
      </c>
      <c r="T737" t="s">
        <v>5333</v>
      </c>
      <c r="U737" t="s">
        <v>5412</v>
      </c>
      <c r="V737" t="s">
        <v>3432</v>
      </c>
      <c r="W737" t="s">
        <v>752</v>
      </c>
      <c r="X737" t="s">
        <v>5413</v>
      </c>
      <c r="Y737" t="s">
        <v>5414</v>
      </c>
      <c r="Z737" s="3">
        <v>0</v>
      </c>
      <c r="AA737" t="s">
        <v>5333</v>
      </c>
      <c r="AB737" t="s">
        <v>5321</v>
      </c>
      <c r="AC737" t="s">
        <v>61</v>
      </c>
      <c r="AD737" t="s">
        <v>61</v>
      </c>
      <c r="AE737" t="s">
        <v>5415</v>
      </c>
      <c r="AF737" t="s">
        <v>63</v>
      </c>
      <c r="AH737">
        <v>0</v>
      </c>
      <c r="AI737" s="2">
        <v>45740</v>
      </c>
      <c r="AJ737" t="s">
        <v>64</v>
      </c>
      <c r="AK737" t="s">
        <v>64</v>
      </c>
      <c r="AL737" t="s">
        <v>5416</v>
      </c>
      <c r="AM737" t="s">
        <v>5412</v>
      </c>
      <c r="AN737" s="3">
        <v>1852.76</v>
      </c>
      <c r="AO737" t="s">
        <v>5321</v>
      </c>
      <c r="AP737" t="s">
        <v>64</v>
      </c>
      <c r="AQ737" t="s">
        <v>5415</v>
      </c>
      <c r="AR737">
        <v>1551</v>
      </c>
      <c r="AS737" t="s">
        <v>66</v>
      </c>
    </row>
    <row r="738" spans="1:45" ht="16" x14ac:dyDescent="0.2">
      <c r="A738">
        <v>4179</v>
      </c>
      <c r="B738">
        <v>4179</v>
      </c>
      <c r="C738" s="2">
        <v>45747</v>
      </c>
      <c r="D738" t="s">
        <v>1936</v>
      </c>
      <c r="E738" t="s">
        <v>206</v>
      </c>
      <c r="F738" s="3">
        <v>3290.09</v>
      </c>
      <c r="G738" t="s">
        <v>47</v>
      </c>
      <c r="H738" s="3">
        <v>0</v>
      </c>
      <c r="I738" t="s">
        <v>104</v>
      </c>
      <c r="J738">
        <v>2551</v>
      </c>
      <c r="K738" t="s">
        <v>49</v>
      </c>
      <c r="L738" t="s">
        <v>50</v>
      </c>
      <c r="M738" t="s">
        <v>51</v>
      </c>
      <c r="N738">
        <v>1730</v>
      </c>
      <c r="O738" t="s">
        <v>52</v>
      </c>
      <c r="P738" t="s">
        <v>203</v>
      </c>
      <c r="T738" t="s">
        <v>64</v>
      </c>
      <c r="Z738" s="3"/>
      <c r="AF738" t="s">
        <v>63</v>
      </c>
      <c r="AH738">
        <v>0</v>
      </c>
      <c r="AI738" s="2">
        <v>45747</v>
      </c>
      <c r="AJ738" t="s">
        <v>64</v>
      </c>
      <c r="AK738" t="s">
        <v>64</v>
      </c>
      <c r="AL738" t="s">
        <v>64</v>
      </c>
      <c r="AN738" s="3"/>
      <c r="AP738" t="s">
        <v>64</v>
      </c>
      <c r="AR738" t="s">
        <v>64</v>
      </c>
      <c r="AS738" t="s">
        <v>66</v>
      </c>
    </row>
    <row r="739" spans="1:45" ht="16" x14ac:dyDescent="0.2">
      <c r="A739">
        <v>4180</v>
      </c>
      <c r="B739">
        <v>4180</v>
      </c>
      <c r="C739" s="2">
        <v>45747</v>
      </c>
      <c r="D739" t="s">
        <v>1934</v>
      </c>
      <c r="E739" t="s">
        <v>206</v>
      </c>
      <c r="F739" s="3">
        <v>3110.01</v>
      </c>
      <c r="G739" t="s">
        <v>47</v>
      </c>
      <c r="H739" s="3">
        <v>0</v>
      </c>
      <c r="I739" t="s">
        <v>104</v>
      </c>
      <c r="J739">
        <v>2551</v>
      </c>
      <c r="K739" t="s">
        <v>49</v>
      </c>
      <c r="L739" t="s">
        <v>50</v>
      </c>
      <c r="M739" t="s">
        <v>51</v>
      </c>
      <c r="N739">
        <v>1730</v>
      </c>
      <c r="O739" t="s">
        <v>52</v>
      </c>
      <c r="P739" t="s">
        <v>203</v>
      </c>
      <c r="T739" t="s">
        <v>64</v>
      </c>
      <c r="Z739" s="3"/>
      <c r="AF739" t="s">
        <v>63</v>
      </c>
      <c r="AH739">
        <v>0</v>
      </c>
      <c r="AI739" s="2">
        <v>45747</v>
      </c>
      <c r="AJ739" t="s">
        <v>64</v>
      </c>
      <c r="AK739" t="s">
        <v>64</v>
      </c>
      <c r="AL739" t="s">
        <v>64</v>
      </c>
      <c r="AN739" s="3"/>
      <c r="AP739" t="s">
        <v>64</v>
      </c>
      <c r="AR739" t="s">
        <v>64</v>
      </c>
      <c r="AS739" t="s">
        <v>66</v>
      </c>
    </row>
    <row r="740" spans="1:45" ht="16" x14ac:dyDescent="0.2">
      <c r="A740">
        <v>4181</v>
      </c>
      <c r="B740">
        <v>4181</v>
      </c>
      <c r="C740" s="2">
        <v>45747</v>
      </c>
      <c r="D740" t="s">
        <v>1935</v>
      </c>
      <c r="E740" t="s">
        <v>206</v>
      </c>
      <c r="F740" s="3">
        <v>2382.81</v>
      </c>
      <c r="G740" t="s">
        <v>47</v>
      </c>
      <c r="H740" s="3">
        <v>0</v>
      </c>
      <c r="I740" t="s">
        <v>104</v>
      </c>
      <c r="J740">
        <v>2551</v>
      </c>
      <c r="K740" t="s">
        <v>49</v>
      </c>
      <c r="L740" t="s">
        <v>50</v>
      </c>
      <c r="M740" t="s">
        <v>51</v>
      </c>
      <c r="N740">
        <v>1730</v>
      </c>
      <c r="O740" t="s">
        <v>52</v>
      </c>
      <c r="P740" t="s">
        <v>203</v>
      </c>
      <c r="T740" t="s">
        <v>64</v>
      </c>
      <c r="Z740" s="3"/>
      <c r="AF740" t="s">
        <v>63</v>
      </c>
      <c r="AH740">
        <v>0</v>
      </c>
      <c r="AI740" s="2">
        <v>45747</v>
      </c>
      <c r="AJ740" t="s">
        <v>64</v>
      </c>
      <c r="AK740" t="s">
        <v>64</v>
      </c>
      <c r="AL740" t="s">
        <v>64</v>
      </c>
      <c r="AN740" s="3"/>
      <c r="AP740" t="s">
        <v>64</v>
      </c>
      <c r="AR740" t="s">
        <v>64</v>
      </c>
      <c r="AS740" t="s">
        <v>66</v>
      </c>
    </row>
    <row r="741" spans="1:45" ht="16" x14ac:dyDescent="0.2">
      <c r="A741">
        <v>4182</v>
      </c>
      <c r="B741">
        <v>4182</v>
      </c>
      <c r="C741" s="2">
        <v>45747</v>
      </c>
      <c r="D741" t="s">
        <v>1936</v>
      </c>
      <c r="E741" t="s">
        <v>4939</v>
      </c>
      <c r="F741" s="3">
        <v>786.83</v>
      </c>
      <c r="G741" t="s">
        <v>47</v>
      </c>
      <c r="H741" s="3">
        <v>0</v>
      </c>
      <c r="I741" t="s">
        <v>104</v>
      </c>
      <c r="J741">
        <v>2555</v>
      </c>
      <c r="K741" t="s">
        <v>49</v>
      </c>
      <c r="L741" t="s">
        <v>50</v>
      </c>
      <c r="M741" t="s">
        <v>51</v>
      </c>
      <c r="N741">
        <v>1730</v>
      </c>
      <c r="O741" t="s">
        <v>52</v>
      </c>
      <c r="P741" t="s">
        <v>203</v>
      </c>
      <c r="T741" t="s">
        <v>64</v>
      </c>
      <c r="Z741" s="3"/>
      <c r="AF741" t="s">
        <v>63</v>
      </c>
      <c r="AH741">
        <v>0</v>
      </c>
      <c r="AI741" s="2">
        <v>45747</v>
      </c>
      <c r="AJ741" t="s">
        <v>64</v>
      </c>
      <c r="AK741" t="s">
        <v>64</v>
      </c>
      <c r="AL741" t="s">
        <v>64</v>
      </c>
      <c r="AN741" s="3"/>
      <c r="AP741" t="s">
        <v>64</v>
      </c>
      <c r="AR741" t="s">
        <v>64</v>
      </c>
      <c r="AS741" t="s">
        <v>66</v>
      </c>
    </row>
    <row r="742" spans="1:45" ht="16" x14ac:dyDescent="0.2">
      <c r="A742">
        <v>4183</v>
      </c>
      <c r="B742">
        <v>4183</v>
      </c>
      <c r="C742" s="2">
        <v>45747</v>
      </c>
      <c r="D742" t="s">
        <v>1934</v>
      </c>
      <c r="E742" t="s">
        <v>4939</v>
      </c>
      <c r="F742" s="3">
        <v>743.76</v>
      </c>
      <c r="G742" t="s">
        <v>47</v>
      </c>
      <c r="H742" s="3">
        <v>0</v>
      </c>
      <c r="I742" t="s">
        <v>104</v>
      </c>
      <c r="J742">
        <v>2555</v>
      </c>
      <c r="K742" t="s">
        <v>49</v>
      </c>
      <c r="L742" t="s">
        <v>50</v>
      </c>
      <c r="M742" t="s">
        <v>51</v>
      </c>
      <c r="N742">
        <v>1730</v>
      </c>
      <c r="O742" t="s">
        <v>52</v>
      </c>
      <c r="P742" t="s">
        <v>203</v>
      </c>
      <c r="T742" t="s">
        <v>64</v>
      </c>
      <c r="Z742" s="3"/>
      <c r="AF742" t="s">
        <v>63</v>
      </c>
      <c r="AH742">
        <v>0</v>
      </c>
      <c r="AI742" s="2">
        <v>45747</v>
      </c>
      <c r="AJ742" t="s">
        <v>64</v>
      </c>
      <c r="AK742" t="s">
        <v>64</v>
      </c>
      <c r="AL742" t="s">
        <v>64</v>
      </c>
      <c r="AN742" s="3"/>
      <c r="AP742" t="s">
        <v>64</v>
      </c>
      <c r="AR742" t="s">
        <v>64</v>
      </c>
      <c r="AS742" t="s">
        <v>66</v>
      </c>
    </row>
    <row r="743" spans="1:45" ht="16" x14ac:dyDescent="0.2">
      <c r="A743">
        <v>4184</v>
      </c>
      <c r="B743">
        <v>4184</v>
      </c>
      <c r="C743" s="2">
        <v>45747</v>
      </c>
      <c r="D743" t="s">
        <v>1935</v>
      </c>
      <c r="E743" t="s">
        <v>4939</v>
      </c>
      <c r="F743" s="3">
        <v>569.97</v>
      </c>
      <c r="G743" t="s">
        <v>47</v>
      </c>
      <c r="H743" s="3">
        <v>0</v>
      </c>
      <c r="I743" t="s">
        <v>104</v>
      </c>
      <c r="J743">
        <v>2555</v>
      </c>
      <c r="K743" t="s">
        <v>49</v>
      </c>
      <c r="L743" t="s">
        <v>50</v>
      </c>
      <c r="M743" t="s">
        <v>51</v>
      </c>
      <c r="N743">
        <v>1730</v>
      </c>
      <c r="O743" t="s">
        <v>52</v>
      </c>
      <c r="P743" t="s">
        <v>203</v>
      </c>
      <c r="T743" t="s">
        <v>64</v>
      </c>
      <c r="Z743" s="3"/>
      <c r="AF743" t="s">
        <v>63</v>
      </c>
      <c r="AH743">
        <v>0</v>
      </c>
      <c r="AI743" s="2">
        <v>45747</v>
      </c>
      <c r="AJ743" t="s">
        <v>64</v>
      </c>
      <c r="AK743" t="s">
        <v>64</v>
      </c>
      <c r="AL743" t="s">
        <v>64</v>
      </c>
      <c r="AN743" s="3"/>
      <c r="AP743" t="s">
        <v>64</v>
      </c>
      <c r="AR743" t="s">
        <v>64</v>
      </c>
      <c r="AS743" t="s">
        <v>66</v>
      </c>
    </row>
    <row r="744" spans="1:45" ht="16" x14ac:dyDescent="0.2">
      <c r="A744">
        <v>4079</v>
      </c>
      <c r="B744">
        <v>4079</v>
      </c>
      <c r="C744" s="2">
        <v>45748.083333333343</v>
      </c>
      <c r="D744" t="s">
        <v>1748</v>
      </c>
      <c r="E744" t="s">
        <v>2507</v>
      </c>
      <c r="F744" s="3">
        <v>45.83</v>
      </c>
      <c r="G744" t="s">
        <v>47</v>
      </c>
      <c r="H744" s="3">
        <v>0</v>
      </c>
      <c r="I744" t="s">
        <v>48</v>
      </c>
      <c r="J744">
        <v>2702</v>
      </c>
      <c r="K744" t="s">
        <v>49</v>
      </c>
      <c r="L744" t="s">
        <v>50</v>
      </c>
      <c r="M744" t="s">
        <v>51</v>
      </c>
      <c r="N744">
        <v>940</v>
      </c>
      <c r="O744" t="s">
        <v>52</v>
      </c>
      <c r="P744" t="s">
        <v>53</v>
      </c>
      <c r="T744" t="s">
        <v>5426</v>
      </c>
      <c r="U744" t="s">
        <v>5427</v>
      </c>
      <c r="V744" t="s">
        <v>3417</v>
      </c>
      <c r="W744" t="s">
        <v>56</v>
      </c>
      <c r="X744" t="s">
        <v>5428</v>
      </c>
      <c r="Y744" t="s">
        <v>2726</v>
      </c>
      <c r="Z744" s="3">
        <v>19</v>
      </c>
      <c r="AA744" t="s">
        <v>5429</v>
      </c>
      <c r="AB744" t="s">
        <v>5430</v>
      </c>
      <c r="AC744" t="s">
        <v>61</v>
      </c>
      <c r="AD744" t="s">
        <v>61</v>
      </c>
      <c r="AE744" t="s">
        <v>5431</v>
      </c>
      <c r="AF744" t="s">
        <v>63</v>
      </c>
      <c r="AH744">
        <v>0</v>
      </c>
      <c r="AI744" s="2">
        <v>45748</v>
      </c>
      <c r="AJ744" t="s">
        <v>64</v>
      </c>
      <c r="AK744" t="s">
        <v>64</v>
      </c>
      <c r="AL744" t="s">
        <v>5432</v>
      </c>
      <c r="AM744" t="s">
        <v>5427</v>
      </c>
      <c r="AN744" s="3">
        <v>45.83</v>
      </c>
      <c r="AO744" t="s">
        <v>5430</v>
      </c>
      <c r="AP744" t="s">
        <v>64</v>
      </c>
      <c r="AQ744" t="s">
        <v>5431</v>
      </c>
      <c r="AR744">
        <v>1554</v>
      </c>
      <c r="AS744" t="s">
        <v>66</v>
      </c>
    </row>
    <row r="745" spans="1:45" ht="16" x14ac:dyDescent="0.2">
      <c r="A745">
        <v>4082</v>
      </c>
      <c r="B745">
        <v>4082</v>
      </c>
      <c r="C745" s="2">
        <v>45750.083333333343</v>
      </c>
      <c r="D745" t="s">
        <v>1748</v>
      </c>
      <c r="E745" t="s">
        <v>3659</v>
      </c>
      <c r="F745" s="3">
        <v>46.41</v>
      </c>
      <c r="G745" t="s">
        <v>47</v>
      </c>
      <c r="H745" s="3">
        <v>0</v>
      </c>
      <c r="I745" t="s">
        <v>48</v>
      </c>
      <c r="J745">
        <v>2663</v>
      </c>
      <c r="K745" t="s">
        <v>49</v>
      </c>
      <c r="L745" t="s">
        <v>50</v>
      </c>
      <c r="M745" t="s">
        <v>51</v>
      </c>
      <c r="N745">
        <v>940</v>
      </c>
      <c r="O745" t="s">
        <v>52</v>
      </c>
      <c r="P745" t="s">
        <v>53</v>
      </c>
      <c r="T745" t="s">
        <v>2516</v>
      </c>
      <c r="U745" t="s">
        <v>5433</v>
      </c>
      <c r="V745" t="s">
        <v>3465</v>
      </c>
      <c r="W745" t="s">
        <v>56</v>
      </c>
      <c r="X745" t="s">
        <v>5434</v>
      </c>
      <c r="Y745" t="s">
        <v>2375</v>
      </c>
      <c r="Z745" s="3">
        <v>19</v>
      </c>
      <c r="AA745" t="s">
        <v>2519</v>
      </c>
      <c r="AB745" t="s">
        <v>5435</v>
      </c>
      <c r="AC745" t="s">
        <v>61</v>
      </c>
      <c r="AD745" t="s">
        <v>61</v>
      </c>
      <c r="AE745" t="s">
        <v>5436</v>
      </c>
      <c r="AF745" t="s">
        <v>63</v>
      </c>
      <c r="AH745">
        <v>0</v>
      </c>
      <c r="AI745" s="2">
        <v>45750</v>
      </c>
      <c r="AJ745" t="s">
        <v>64</v>
      </c>
      <c r="AK745" t="s">
        <v>64</v>
      </c>
      <c r="AL745" t="s">
        <v>5437</v>
      </c>
      <c r="AM745" t="s">
        <v>5433</v>
      </c>
      <c r="AN745" s="3">
        <v>46.41</v>
      </c>
      <c r="AO745" t="s">
        <v>5435</v>
      </c>
      <c r="AP745" t="s">
        <v>64</v>
      </c>
      <c r="AQ745" t="s">
        <v>5436</v>
      </c>
      <c r="AR745">
        <v>1556</v>
      </c>
      <c r="AS745" t="s">
        <v>66</v>
      </c>
    </row>
    <row r="746" spans="1:45" ht="16" x14ac:dyDescent="0.2">
      <c r="A746">
        <v>4089</v>
      </c>
      <c r="B746">
        <v>4089</v>
      </c>
      <c r="C746" s="2">
        <v>45754.083333333343</v>
      </c>
      <c r="D746" t="s">
        <v>1761</v>
      </c>
      <c r="E746" t="s">
        <v>5438</v>
      </c>
      <c r="F746" s="3">
        <v>1184.24</v>
      </c>
      <c r="G746" t="s">
        <v>47</v>
      </c>
      <c r="H746" s="3">
        <v>0</v>
      </c>
      <c r="I746" t="s">
        <v>48</v>
      </c>
      <c r="J746">
        <v>2722</v>
      </c>
      <c r="K746" t="s">
        <v>49</v>
      </c>
      <c r="L746" t="s">
        <v>50</v>
      </c>
      <c r="M746" t="s">
        <v>51</v>
      </c>
      <c r="N746">
        <v>940</v>
      </c>
      <c r="O746" t="s">
        <v>52</v>
      </c>
      <c r="P746" t="s">
        <v>53</v>
      </c>
      <c r="T746" t="s">
        <v>5439</v>
      </c>
      <c r="U746" t="s">
        <v>5440</v>
      </c>
      <c r="V746" t="s">
        <v>3413</v>
      </c>
      <c r="W746" t="s">
        <v>56</v>
      </c>
      <c r="X746" t="s">
        <v>5441</v>
      </c>
      <c r="Z746" s="3">
        <v>0</v>
      </c>
      <c r="AC746" t="s">
        <v>61</v>
      </c>
      <c r="AD746" t="s">
        <v>61</v>
      </c>
      <c r="AE746" t="s">
        <v>5442</v>
      </c>
      <c r="AF746" t="s">
        <v>63</v>
      </c>
      <c r="AH746">
        <v>0</v>
      </c>
      <c r="AI746" s="2">
        <v>45754</v>
      </c>
      <c r="AJ746" t="s">
        <v>64</v>
      </c>
      <c r="AK746" t="s">
        <v>64</v>
      </c>
      <c r="AL746" t="s">
        <v>5443</v>
      </c>
      <c r="AM746" t="s">
        <v>5440</v>
      </c>
      <c r="AN746" s="3"/>
      <c r="AP746" t="s">
        <v>64</v>
      </c>
      <c r="AQ746" t="s">
        <v>5442</v>
      </c>
      <c r="AR746">
        <v>1557</v>
      </c>
      <c r="AS746" t="s">
        <v>66</v>
      </c>
    </row>
    <row r="747" spans="1:45" ht="16" x14ac:dyDescent="0.2">
      <c r="A747">
        <v>4090</v>
      </c>
      <c r="B747">
        <v>4090</v>
      </c>
      <c r="C747" s="2">
        <v>45754.083333333343</v>
      </c>
      <c r="D747" t="s">
        <v>1748</v>
      </c>
      <c r="E747" t="s">
        <v>4049</v>
      </c>
      <c r="F747" s="3">
        <v>10</v>
      </c>
      <c r="G747" t="s">
        <v>47</v>
      </c>
      <c r="H747" s="3">
        <v>0</v>
      </c>
      <c r="I747" t="s">
        <v>48</v>
      </c>
      <c r="J747">
        <v>2705</v>
      </c>
      <c r="K747" t="s">
        <v>49</v>
      </c>
      <c r="L747" t="s">
        <v>50</v>
      </c>
      <c r="M747" t="s">
        <v>51</v>
      </c>
      <c r="N747">
        <v>940</v>
      </c>
      <c r="O747" t="s">
        <v>52</v>
      </c>
      <c r="P747" t="s">
        <v>53</v>
      </c>
      <c r="T747" t="s">
        <v>5439</v>
      </c>
      <c r="U747" t="s">
        <v>5440</v>
      </c>
      <c r="V747" t="s">
        <v>3413</v>
      </c>
      <c r="W747" t="s">
        <v>56</v>
      </c>
      <c r="X747" t="s">
        <v>5441</v>
      </c>
      <c r="Z747" s="3">
        <v>0</v>
      </c>
      <c r="AC747" t="s">
        <v>61</v>
      </c>
      <c r="AD747" t="s">
        <v>61</v>
      </c>
      <c r="AE747" t="s">
        <v>5442</v>
      </c>
      <c r="AF747" t="s">
        <v>63</v>
      </c>
      <c r="AH747">
        <v>0</v>
      </c>
      <c r="AI747" s="2">
        <v>45754</v>
      </c>
      <c r="AJ747" t="s">
        <v>64</v>
      </c>
      <c r="AK747" t="s">
        <v>64</v>
      </c>
      <c r="AL747" t="s">
        <v>5443</v>
      </c>
      <c r="AM747" t="s">
        <v>5440</v>
      </c>
      <c r="AN747" s="3"/>
      <c r="AP747" t="s">
        <v>64</v>
      </c>
      <c r="AQ747" t="s">
        <v>5442</v>
      </c>
      <c r="AR747">
        <v>1557</v>
      </c>
      <c r="AS747" t="s">
        <v>66</v>
      </c>
    </row>
    <row r="748" spans="1:45" ht="16" x14ac:dyDescent="0.2">
      <c r="A748">
        <v>4097</v>
      </c>
      <c r="B748">
        <v>4097</v>
      </c>
      <c r="C748" s="2">
        <v>45757.083333333343</v>
      </c>
      <c r="D748" t="s">
        <v>1814</v>
      </c>
      <c r="E748" t="s">
        <v>4909</v>
      </c>
      <c r="F748" s="3">
        <v>1183.6600000000001</v>
      </c>
      <c r="G748" t="s">
        <v>47</v>
      </c>
      <c r="H748" s="3">
        <v>0</v>
      </c>
      <c r="I748" t="s">
        <v>48</v>
      </c>
      <c r="J748">
        <v>2722</v>
      </c>
      <c r="K748" t="s">
        <v>49</v>
      </c>
      <c r="L748" t="s">
        <v>50</v>
      </c>
      <c r="M748" t="s">
        <v>51</v>
      </c>
      <c r="N748">
        <v>940</v>
      </c>
      <c r="O748" t="s">
        <v>52</v>
      </c>
      <c r="P748" t="s">
        <v>53</v>
      </c>
      <c r="T748" t="s">
        <v>5444</v>
      </c>
      <c r="U748" t="s">
        <v>5445</v>
      </c>
      <c r="V748" t="s">
        <v>3478</v>
      </c>
      <c r="W748" t="s">
        <v>56</v>
      </c>
      <c r="X748" t="s">
        <v>5446</v>
      </c>
      <c r="Y748" t="s">
        <v>4913</v>
      </c>
      <c r="Z748" s="3">
        <v>0</v>
      </c>
      <c r="AA748" t="s">
        <v>5447</v>
      </c>
      <c r="AB748" t="s">
        <v>5448</v>
      </c>
      <c r="AC748" t="s">
        <v>61</v>
      </c>
      <c r="AD748" t="s">
        <v>61</v>
      </c>
      <c r="AE748" t="s">
        <v>5449</v>
      </c>
      <c r="AF748" t="s">
        <v>63</v>
      </c>
      <c r="AH748">
        <v>0</v>
      </c>
      <c r="AI748" s="2">
        <v>45757</v>
      </c>
      <c r="AJ748" t="s">
        <v>64</v>
      </c>
      <c r="AK748" t="s">
        <v>64</v>
      </c>
      <c r="AL748" t="s">
        <v>5450</v>
      </c>
      <c r="AM748" t="s">
        <v>5445</v>
      </c>
      <c r="AN748" s="3">
        <v>1645.56</v>
      </c>
      <c r="AO748" t="s">
        <v>5448</v>
      </c>
      <c r="AP748" t="s">
        <v>64</v>
      </c>
      <c r="AQ748" t="s">
        <v>5449</v>
      </c>
      <c r="AR748">
        <v>1558</v>
      </c>
      <c r="AS748" t="s">
        <v>66</v>
      </c>
    </row>
    <row r="749" spans="1:45" ht="16" x14ac:dyDescent="0.2">
      <c r="A749">
        <v>4095</v>
      </c>
      <c r="B749">
        <v>4095</v>
      </c>
      <c r="C749" s="2">
        <v>45758.083333333343</v>
      </c>
      <c r="D749" t="s">
        <v>1748</v>
      </c>
      <c r="E749" t="s">
        <v>2165</v>
      </c>
      <c r="F749" s="3">
        <v>52.9</v>
      </c>
      <c r="G749" t="s">
        <v>47</v>
      </c>
      <c r="H749" s="3">
        <v>0</v>
      </c>
      <c r="I749" t="s">
        <v>48</v>
      </c>
      <c r="J749">
        <v>2900</v>
      </c>
      <c r="K749" t="s">
        <v>49</v>
      </c>
      <c r="L749" t="s">
        <v>50</v>
      </c>
      <c r="M749" t="s">
        <v>51</v>
      </c>
      <c r="N749">
        <v>940</v>
      </c>
      <c r="O749" t="s">
        <v>52</v>
      </c>
      <c r="P749" t="s">
        <v>53</v>
      </c>
      <c r="T749" t="s">
        <v>2313</v>
      </c>
      <c r="U749" t="s">
        <v>5452</v>
      </c>
      <c r="V749" t="s">
        <v>3469</v>
      </c>
      <c r="W749" t="s">
        <v>56</v>
      </c>
      <c r="X749" t="s">
        <v>5453</v>
      </c>
      <c r="Y749" t="s">
        <v>3976</v>
      </c>
      <c r="Z749" s="3">
        <v>19</v>
      </c>
      <c r="AA749" t="s">
        <v>2316</v>
      </c>
      <c r="AB749" t="s">
        <v>5454</v>
      </c>
      <c r="AC749" t="s">
        <v>61</v>
      </c>
      <c r="AD749" t="s">
        <v>61</v>
      </c>
      <c r="AE749" t="s">
        <v>5455</v>
      </c>
      <c r="AF749" t="s">
        <v>63</v>
      </c>
      <c r="AH749">
        <v>0</v>
      </c>
      <c r="AI749" s="2">
        <v>45758</v>
      </c>
      <c r="AJ749" t="s">
        <v>64</v>
      </c>
      <c r="AK749" t="s">
        <v>64</v>
      </c>
      <c r="AL749" t="s">
        <v>5456</v>
      </c>
      <c r="AM749" t="s">
        <v>5452</v>
      </c>
      <c r="AN749" s="3">
        <v>52.9</v>
      </c>
      <c r="AO749" t="s">
        <v>5454</v>
      </c>
      <c r="AP749" t="s">
        <v>64</v>
      </c>
      <c r="AQ749" t="s">
        <v>5455</v>
      </c>
      <c r="AR749">
        <v>1559</v>
      </c>
      <c r="AS749" t="s">
        <v>66</v>
      </c>
    </row>
    <row r="750" spans="1:45" ht="16" x14ac:dyDescent="0.2">
      <c r="A750">
        <v>4126</v>
      </c>
      <c r="B750">
        <v>4126</v>
      </c>
      <c r="C750" s="2">
        <v>45770.083333333343</v>
      </c>
      <c r="D750" t="s">
        <v>1814</v>
      </c>
      <c r="E750" t="s">
        <v>4510</v>
      </c>
      <c r="F750" s="3">
        <v>21.06</v>
      </c>
      <c r="G750" t="s">
        <v>47</v>
      </c>
      <c r="H750" s="3">
        <v>0</v>
      </c>
      <c r="I750" t="s">
        <v>48</v>
      </c>
      <c r="J750">
        <v>2710</v>
      </c>
      <c r="K750" t="s">
        <v>49</v>
      </c>
      <c r="L750" t="s">
        <v>50</v>
      </c>
      <c r="M750" t="s">
        <v>51</v>
      </c>
      <c r="N750">
        <v>940</v>
      </c>
      <c r="O750" t="s">
        <v>52</v>
      </c>
      <c r="P750" t="s">
        <v>53</v>
      </c>
      <c r="T750" t="s">
        <v>5464</v>
      </c>
      <c r="U750" t="s">
        <v>5465</v>
      </c>
      <c r="V750" t="s">
        <v>3518</v>
      </c>
      <c r="W750" t="s">
        <v>56</v>
      </c>
      <c r="X750" t="s">
        <v>5466</v>
      </c>
      <c r="Y750" t="s">
        <v>2061</v>
      </c>
      <c r="Z750" s="3">
        <v>19</v>
      </c>
      <c r="AA750" t="s">
        <v>5467</v>
      </c>
      <c r="AB750" t="s">
        <v>5468</v>
      </c>
      <c r="AC750" t="s">
        <v>61</v>
      </c>
      <c r="AD750" t="s">
        <v>61</v>
      </c>
      <c r="AE750" t="s">
        <v>5469</v>
      </c>
      <c r="AF750" t="s">
        <v>63</v>
      </c>
      <c r="AH750">
        <v>0</v>
      </c>
      <c r="AI750" s="2">
        <v>45770</v>
      </c>
      <c r="AJ750" t="s">
        <v>64</v>
      </c>
      <c r="AK750" t="s">
        <v>64</v>
      </c>
      <c r="AL750" t="s">
        <v>5470</v>
      </c>
      <c r="AM750" t="s">
        <v>5465</v>
      </c>
      <c r="AN750" s="3">
        <v>21.06</v>
      </c>
      <c r="AO750" t="s">
        <v>5468</v>
      </c>
      <c r="AP750" t="s">
        <v>64</v>
      </c>
      <c r="AQ750" t="s">
        <v>5469</v>
      </c>
      <c r="AR750">
        <v>1568</v>
      </c>
      <c r="AS750" t="s">
        <v>66</v>
      </c>
    </row>
    <row r="751" spans="1:45" ht="16" x14ac:dyDescent="0.2">
      <c r="A751">
        <v>4129</v>
      </c>
      <c r="B751">
        <v>4129</v>
      </c>
      <c r="C751" s="2">
        <v>45772.083333333343</v>
      </c>
      <c r="D751" t="s">
        <v>1814</v>
      </c>
      <c r="E751" t="s">
        <v>68</v>
      </c>
      <c r="F751" s="3">
        <v>22.05</v>
      </c>
      <c r="G751" t="s">
        <v>47</v>
      </c>
      <c r="H751" s="3">
        <v>0</v>
      </c>
      <c r="I751" t="s">
        <v>48</v>
      </c>
      <c r="J751">
        <v>2710</v>
      </c>
      <c r="K751" t="s">
        <v>49</v>
      </c>
      <c r="L751" t="s">
        <v>50</v>
      </c>
      <c r="M751" t="s">
        <v>51</v>
      </c>
      <c r="N751">
        <v>940</v>
      </c>
      <c r="O751" t="s">
        <v>52</v>
      </c>
      <c r="P751" t="s">
        <v>53</v>
      </c>
      <c r="T751" t="s">
        <v>3357</v>
      </c>
      <c r="U751" t="s">
        <v>5471</v>
      </c>
      <c r="V751" t="s">
        <v>3513</v>
      </c>
      <c r="W751" t="s">
        <v>56</v>
      </c>
      <c r="X751" t="s">
        <v>5472</v>
      </c>
      <c r="Y751" t="s">
        <v>72</v>
      </c>
      <c r="Z751" s="3">
        <v>19</v>
      </c>
      <c r="AA751" t="s">
        <v>3360</v>
      </c>
      <c r="AB751" t="s">
        <v>5473</v>
      </c>
      <c r="AC751" t="s">
        <v>61</v>
      </c>
      <c r="AD751" t="s">
        <v>61</v>
      </c>
      <c r="AE751" t="s">
        <v>5474</v>
      </c>
      <c r="AF751" t="s">
        <v>63</v>
      </c>
      <c r="AH751">
        <v>0</v>
      </c>
      <c r="AI751" s="2">
        <v>45772</v>
      </c>
      <c r="AJ751" t="s">
        <v>64</v>
      </c>
      <c r="AK751" t="s">
        <v>64</v>
      </c>
      <c r="AL751" t="s">
        <v>5475</v>
      </c>
      <c r="AM751" t="s">
        <v>5471</v>
      </c>
      <c r="AN751" s="3">
        <v>22.05</v>
      </c>
      <c r="AO751" t="s">
        <v>5473</v>
      </c>
      <c r="AP751" t="s">
        <v>64</v>
      </c>
      <c r="AQ751" t="s">
        <v>5474</v>
      </c>
      <c r="AR751">
        <v>1570</v>
      </c>
      <c r="AS751" t="s">
        <v>66</v>
      </c>
    </row>
    <row r="752" spans="1:45" ht="16" x14ac:dyDescent="0.2">
      <c r="A752">
        <v>4188</v>
      </c>
      <c r="B752">
        <v>4188</v>
      </c>
      <c r="C752" s="2">
        <v>45777</v>
      </c>
      <c r="D752" t="s">
        <v>1936</v>
      </c>
      <c r="E752" t="s">
        <v>206</v>
      </c>
      <c r="F752" s="3">
        <v>3290.09</v>
      </c>
      <c r="G752" t="s">
        <v>47</v>
      </c>
      <c r="H752" s="3">
        <v>0</v>
      </c>
      <c r="I752" t="s">
        <v>104</v>
      </c>
      <c r="J752">
        <v>2551</v>
      </c>
      <c r="K752" t="s">
        <v>49</v>
      </c>
      <c r="L752" t="s">
        <v>50</v>
      </c>
      <c r="M752" t="s">
        <v>51</v>
      </c>
      <c r="N752">
        <v>1730</v>
      </c>
      <c r="O752" t="s">
        <v>52</v>
      </c>
      <c r="P752" t="s">
        <v>203</v>
      </c>
      <c r="T752" t="s">
        <v>64</v>
      </c>
      <c r="Z752" s="3"/>
      <c r="AF752" t="s">
        <v>63</v>
      </c>
      <c r="AH752">
        <v>0</v>
      </c>
      <c r="AI752" s="2">
        <v>45777</v>
      </c>
      <c r="AJ752" t="s">
        <v>64</v>
      </c>
      <c r="AK752" t="s">
        <v>64</v>
      </c>
      <c r="AL752" t="s">
        <v>64</v>
      </c>
      <c r="AN752" s="3"/>
      <c r="AP752" t="s">
        <v>64</v>
      </c>
      <c r="AR752" t="s">
        <v>64</v>
      </c>
      <c r="AS752" t="s">
        <v>66</v>
      </c>
    </row>
    <row r="753" spans="1:45" ht="16" x14ac:dyDescent="0.2">
      <c r="A753">
        <v>4189</v>
      </c>
      <c r="B753">
        <v>4189</v>
      </c>
      <c r="C753" s="2">
        <v>45777</v>
      </c>
      <c r="D753" t="s">
        <v>1934</v>
      </c>
      <c r="E753" t="s">
        <v>206</v>
      </c>
      <c r="F753" s="3">
        <v>3110.01</v>
      </c>
      <c r="G753" t="s">
        <v>47</v>
      </c>
      <c r="H753" s="3">
        <v>0</v>
      </c>
      <c r="I753" t="s">
        <v>104</v>
      </c>
      <c r="J753">
        <v>2551</v>
      </c>
      <c r="K753" t="s">
        <v>49</v>
      </c>
      <c r="L753" t="s">
        <v>50</v>
      </c>
      <c r="M753" t="s">
        <v>51</v>
      </c>
      <c r="N753">
        <v>1730</v>
      </c>
      <c r="O753" t="s">
        <v>52</v>
      </c>
      <c r="P753" t="s">
        <v>203</v>
      </c>
      <c r="T753" t="s">
        <v>64</v>
      </c>
      <c r="Z753" s="3"/>
      <c r="AF753" t="s">
        <v>63</v>
      </c>
      <c r="AH753">
        <v>0</v>
      </c>
      <c r="AI753" s="2">
        <v>45777</v>
      </c>
      <c r="AJ753" t="s">
        <v>64</v>
      </c>
      <c r="AK753" t="s">
        <v>64</v>
      </c>
      <c r="AL753" t="s">
        <v>64</v>
      </c>
      <c r="AN753" s="3"/>
      <c r="AP753" t="s">
        <v>64</v>
      </c>
      <c r="AR753" t="s">
        <v>64</v>
      </c>
      <c r="AS753" t="s">
        <v>66</v>
      </c>
    </row>
    <row r="754" spans="1:45" ht="16" x14ac:dyDescent="0.2">
      <c r="A754">
        <v>4190</v>
      </c>
      <c r="B754">
        <v>4190</v>
      </c>
      <c r="C754" s="2">
        <v>45777</v>
      </c>
      <c r="D754" t="s">
        <v>1935</v>
      </c>
      <c r="E754" t="s">
        <v>206</v>
      </c>
      <c r="F754" s="3">
        <v>2382.81</v>
      </c>
      <c r="G754" t="s">
        <v>47</v>
      </c>
      <c r="H754" s="3">
        <v>0</v>
      </c>
      <c r="I754" t="s">
        <v>104</v>
      </c>
      <c r="J754">
        <v>2551</v>
      </c>
      <c r="K754" t="s">
        <v>49</v>
      </c>
      <c r="L754" t="s">
        <v>50</v>
      </c>
      <c r="M754" t="s">
        <v>51</v>
      </c>
      <c r="N754">
        <v>1730</v>
      </c>
      <c r="O754" t="s">
        <v>52</v>
      </c>
      <c r="P754" t="s">
        <v>203</v>
      </c>
      <c r="T754" t="s">
        <v>64</v>
      </c>
      <c r="Z754" s="3"/>
      <c r="AF754" t="s">
        <v>63</v>
      </c>
      <c r="AH754">
        <v>0</v>
      </c>
      <c r="AI754" s="2">
        <v>45777</v>
      </c>
      <c r="AJ754" t="s">
        <v>64</v>
      </c>
      <c r="AK754" t="s">
        <v>64</v>
      </c>
      <c r="AL754" t="s">
        <v>64</v>
      </c>
      <c r="AN754" s="3"/>
      <c r="AP754" t="s">
        <v>64</v>
      </c>
      <c r="AR754" t="s">
        <v>64</v>
      </c>
      <c r="AS754" t="s">
        <v>66</v>
      </c>
    </row>
    <row r="755" spans="1:45" ht="16" x14ac:dyDescent="0.2">
      <c r="A755">
        <v>4191</v>
      </c>
      <c r="B755">
        <v>4191</v>
      </c>
      <c r="C755" s="2">
        <v>45777</v>
      </c>
      <c r="D755" t="s">
        <v>1936</v>
      </c>
      <c r="E755" t="s">
        <v>4939</v>
      </c>
      <c r="F755" s="3">
        <v>786.83</v>
      </c>
      <c r="G755" t="s">
        <v>47</v>
      </c>
      <c r="H755" s="3">
        <v>0</v>
      </c>
      <c r="I755" t="s">
        <v>104</v>
      </c>
      <c r="J755">
        <v>2555</v>
      </c>
      <c r="K755" t="s">
        <v>49</v>
      </c>
      <c r="L755" t="s">
        <v>50</v>
      </c>
      <c r="M755" t="s">
        <v>51</v>
      </c>
      <c r="N755">
        <v>1730</v>
      </c>
      <c r="O755" t="s">
        <v>52</v>
      </c>
      <c r="P755" t="s">
        <v>203</v>
      </c>
      <c r="T755" t="s">
        <v>64</v>
      </c>
      <c r="Z755" s="3"/>
      <c r="AF755" t="s">
        <v>63</v>
      </c>
      <c r="AH755">
        <v>0</v>
      </c>
      <c r="AI755" s="2">
        <v>45777</v>
      </c>
      <c r="AJ755" t="s">
        <v>64</v>
      </c>
      <c r="AK755" t="s">
        <v>64</v>
      </c>
      <c r="AL755" t="s">
        <v>64</v>
      </c>
      <c r="AN755" s="3"/>
      <c r="AP755" t="s">
        <v>64</v>
      </c>
      <c r="AR755" t="s">
        <v>64</v>
      </c>
      <c r="AS755" t="s">
        <v>66</v>
      </c>
    </row>
    <row r="756" spans="1:45" ht="16" x14ac:dyDescent="0.2">
      <c r="A756">
        <v>4192</v>
      </c>
      <c r="B756">
        <v>4192</v>
      </c>
      <c r="C756" s="2">
        <v>45777</v>
      </c>
      <c r="D756" t="s">
        <v>1934</v>
      </c>
      <c r="E756" t="s">
        <v>4939</v>
      </c>
      <c r="F756" s="3">
        <v>743.76</v>
      </c>
      <c r="G756" t="s">
        <v>47</v>
      </c>
      <c r="H756" s="3">
        <v>0</v>
      </c>
      <c r="I756" t="s">
        <v>104</v>
      </c>
      <c r="J756">
        <v>2555</v>
      </c>
      <c r="K756" t="s">
        <v>49</v>
      </c>
      <c r="L756" t="s">
        <v>50</v>
      </c>
      <c r="M756" t="s">
        <v>51</v>
      </c>
      <c r="N756">
        <v>1730</v>
      </c>
      <c r="O756" t="s">
        <v>52</v>
      </c>
      <c r="P756" t="s">
        <v>203</v>
      </c>
      <c r="T756" t="s">
        <v>64</v>
      </c>
      <c r="Z756" s="3"/>
      <c r="AF756" t="s">
        <v>63</v>
      </c>
      <c r="AH756">
        <v>0</v>
      </c>
      <c r="AI756" s="2">
        <v>45777</v>
      </c>
      <c r="AJ756" t="s">
        <v>64</v>
      </c>
      <c r="AK756" t="s">
        <v>64</v>
      </c>
      <c r="AL756" t="s">
        <v>64</v>
      </c>
      <c r="AN756" s="3"/>
      <c r="AP756" t="s">
        <v>64</v>
      </c>
      <c r="AR756" t="s">
        <v>64</v>
      </c>
      <c r="AS756" t="s">
        <v>66</v>
      </c>
    </row>
    <row r="757" spans="1:45" ht="16" x14ac:dyDescent="0.2">
      <c r="A757">
        <v>4193</v>
      </c>
      <c r="B757">
        <v>4193</v>
      </c>
      <c r="C757" s="2">
        <v>45777</v>
      </c>
      <c r="D757" t="s">
        <v>1935</v>
      </c>
      <c r="E757" t="s">
        <v>4939</v>
      </c>
      <c r="F757" s="3">
        <v>569.97</v>
      </c>
      <c r="G757" t="s">
        <v>47</v>
      </c>
      <c r="H757" s="3">
        <v>0</v>
      </c>
      <c r="I757" t="s">
        <v>104</v>
      </c>
      <c r="J757">
        <v>2555</v>
      </c>
      <c r="K757" t="s">
        <v>49</v>
      </c>
      <c r="L757" t="s">
        <v>50</v>
      </c>
      <c r="M757" t="s">
        <v>51</v>
      </c>
      <c r="N757">
        <v>1730</v>
      </c>
      <c r="O757" t="s">
        <v>52</v>
      </c>
      <c r="P757" t="s">
        <v>203</v>
      </c>
      <c r="T757" t="s">
        <v>64</v>
      </c>
      <c r="Z757" s="3"/>
      <c r="AF757" t="s">
        <v>63</v>
      </c>
      <c r="AH757">
        <v>0</v>
      </c>
      <c r="AI757" s="2">
        <v>45777</v>
      </c>
      <c r="AJ757" t="s">
        <v>64</v>
      </c>
      <c r="AK757" t="s">
        <v>64</v>
      </c>
      <c r="AL757" t="s">
        <v>64</v>
      </c>
      <c r="AN757" s="3"/>
      <c r="AP757" t="s">
        <v>64</v>
      </c>
      <c r="AR757" t="s">
        <v>64</v>
      </c>
      <c r="AS757" t="s">
        <v>66</v>
      </c>
    </row>
    <row r="758" spans="1:45" ht="16" x14ac:dyDescent="0.2">
      <c r="A758">
        <v>4147</v>
      </c>
      <c r="B758">
        <v>4147</v>
      </c>
      <c r="C758" s="2">
        <v>45782.083333333343</v>
      </c>
      <c r="D758" t="s">
        <v>1748</v>
      </c>
      <c r="E758" t="s">
        <v>3659</v>
      </c>
      <c r="F758" s="3">
        <v>46.41</v>
      </c>
      <c r="G758" t="s">
        <v>47</v>
      </c>
      <c r="H758" s="3">
        <v>0</v>
      </c>
      <c r="I758" t="s">
        <v>48</v>
      </c>
      <c r="J758">
        <v>2663</v>
      </c>
      <c r="K758" t="s">
        <v>49</v>
      </c>
      <c r="L758" t="s">
        <v>50</v>
      </c>
      <c r="M758" t="s">
        <v>51</v>
      </c>
      <c r="N758">
        <v>940</v>
      </c>
      <c r="O758" t="s">
        <v>52</v>
      </c>
      <c r="P758" t="s">
        <v>53</v>
      </c>
      <c r="T758" t="s">
        <v>2516</v>
      </c>
      <c r="U758" t="s">
        <v>5480</v>
      </c>
      <c r="V758" t="s">
        <v>3526</v>
      </c>
      <c r="W758" t="s">
        <v>56</v>
      </c>
      <c r="X758" t="s">
        <v>5481</v>
      </c>
      <c r="Y758" t="s">
        <v>2375</v>
      </c>
      <c r="Z758" s="3">
        <v>19</v>
      </c>
      <c r="AA758" t="s">
        <v>2519</v>
      </c>
      <c r="AB758" t="s">
        <v>5482</v>
      </c>
      <c r="AC758" t="s">
        <v>61</v>
      </c>
      <c r="AD758" t="s">
        <v>61</v>
      </c>
      <c r="AE758" t="s">
        <v>5483</v>
      </c>
      <c r="AF758" t="s">
        <v>63</v>
      </c>
      <c r="AH758">
        <v>0</v>
      </c>
      <c r="AI758" s="2">
        <v>45782</v>
      </c>
      <c r="AJ758" t="s">
        <v>64</v>
      </c>
      <c r="AK758" t="s">
        <v>64</v>
      </c>
      <c r="AL758" t="s">
        <v>5484</v>
      </c>
      <c r="AM758" t="s">
        <v>5480</v>
      </c>
      <c r="AN758" s="3">
        <v>46.41</v>
      </c>
      <c r="AO758" t="s">
        <v>5482</v>
      </c>
      <c r="AP758" t="s">
        <v>64</v>
      </c>
      <c r="AQ758" t="s">
        <v>5483</v>
      </c>
      <c r="AR758">
        <v>1576</v>
      </c>
      <c r="AS758" t="s">
        <v>66</v>
      </c>
    </row>
    <row r="759" spans="1:45" ht="16" x14ac:dyDescent="0.2">
      <c r="A759">
        <v>4146</v>
      </c>
      <c r="B759">
        <v>4146</v>
      </c>
      <c r="C759" s="2">
        <v>45782.083333333343</v>
      </c>
      <c r="D759" t="s">
        <v>1748</v>
      </c>
      <c r="E759" t="s">
        <v>2507</v>
      </c>
      <c r="F759" s="3">
        <v>155.18</v>
      </c>
      <c r="G759" t="s">
        <v>47</v>
      </c>
      <c r="H759" s="3">
        <v>0</v>
      </c>
      <c r="I759" t="s">
        <v>48</v>
      </c>
      <c r="J759">
        <v>2702</v>
      </c>
      <c r="K759" t="s">
        <v>49</v>
      </c>
      <c r="L759" t="s">
        <v>50</v>
      </c>
      <c r="M759" t="s">
        <v>51</v>
      </c>
      <c r="N759">
        <v>940</v>
      </c>
      <c r="O759" t="s">
        <v>52</v>
      </c>
      <c r="P759" t="s">
        <v>53</v>
      </c>
      <c r="T759" t="s">
        <v>5485</v>
      </c>
      <c r="U759" t="s">
        <v>5486</v>
      </c>
      <c r="V759" t="s">
        <v>3540</v>
      </c>
      <c r="W759" t="s">
        <v>56</v>
      </c>
      <c r="X759" t="s">
        <v>5487</v>
      </c>
      <c r="Y759" t="s">
        <v>2726</v>
      </c>
      <c r="Z759" s="3">
        <v>19</v>
      </c>
      <c r="AA759" t="s">
        <v>5488</v>
      </c>
      <c r="AB759" t="s">
        <v>5489</v>
      </c>
      <c r="AC759" t="s">
        <v>61</v>
      </c>
      <c r="AD759" t="s">
        <v>61</v>
      </c>
      <c r="AE759" t="s">
        <v>5490</v>
      </c>
      <c r="AF759" t="s">
        <v>63</v>
      </c>
      <c r="AH759">
        <v>0</v>
      </c>
      <c r="AI759" s="2">
        <v>45782</v>
      </c>
      <c r="AJ759" t="s">
        <v>64</v>
      </c>
      <c r="AK759" t="s">
        <v>64</v>
      </c>
      <c r="AL759" t="s">
        <v>5491</v>
      </c>
      <c r="AM759" t="s">
        <v>5486</v>
      </c>
      <c r="AN759" s="3">
        <v>155.18</v>
      </c>
      <c r="AO759" t="s">
        <v>5489</v>
      </c>
      <c r="AP759" t="s">
        <v>64</v>
      </c>
      <c r="AQ759" t="s">
        <v>5490</v>
      </c>
      <c r="AR759">
        <v>1575</v>
      </c>
      <c r="AS759" t="s">
        <v>66</v>
      </c>
    </row>
    <row r="760" spans="1:45" ht="16" x14ac:dyDescent="0.2">
      <c r="A760">
        <v>4202</v>
      </c>
      <c r="B760">
        <v>4202</v>
      </c>
      <c r="C760" s="2">
        <v>45784.083333333343</v>
      </c>
      <c r="D760" t="s">
        <v>1814</v>
      </c>
      <c r="E760" t="s">
        <v>4909</v>
      </c>
      <c r="F760" s="3">
        <v>1473.02</v>
      </c>
      <c r="G760" t="s">
        <v>47</v>
      </c>
      <c r="H760" s="3">
        <v>0</v>
      </c>
      <c r="I760" t="s">
        <v>48</v>
      </c>
      <c r="J760">
        <v>2722</v>
      </c>
      <c r="K760" t="s">
        <v>49</v>
      </c>
      <c r="L760" t="s">
        <v>50</v>
      </c>
      <c r="M760" t="s">
        <v>51</v>
      </c>
      <c r="N760">
        <v>940</v>
      </c>
      <c r="O760" t="s">
        <v>52</v>
      </c>
      <c r="P760" t="s">
        <v>53</v>
      </c>
      <c r="T760" t="s">
        <v>5492</v>
      </c>
      <c r="U760" t="s">
        <v>5493</v>
      </c>
      <c r="V760" t="s">
        <v>3480</v>
      </c>
      <c r="W760" t="s">
        <v>56</v>
      </c>
      <c r="X760" t="s">
        <v>5446</v>
      </c>
      <c r="Y760" t="s">
        <v>4913</v>
      </c>
      <c r="Z760" s="3">
        <v>0</v>
      </c>
      <c r="AA760" t="s">
        <v>5494</v>
      </c>
      <c r="AB760" t="s">
        <v>5495</v>
      </c>
      <c r="AC760" t="s">
        <v>61</v>
      </c>
      <c r="AD760" t="s">
        <v>61</v>
      </c>
      <c r="AE760" t="s">
        <v>5496</v>
      </c>
      <c r="AF760" t="s">
        <v>63</v>
      </c>
      <c r="AH760">
        <v>0</v>
      </c>
      <c r="AI760" s="2">
        <v>45784</v>
      </c>
      <c r="AJ760" t="s">
        <v>64</v>
      </c>
      <c r="AK760" t="s">
        <v>64</v>
      </c>
      <c r="AL760" t="s">
        <v>5497</v>
      </c>
      <c r="AM760" t="s">
        <v>5493</v>
      </c>
      <c r="AN760" s="3">
        <v>1473.02</v>
      </c>
      <c r="AO760" t="s">
        <v>5495</v>
      </c>
      <c r="AP760" t="s">
        <v>64</v>
      </c>
      <c r="AQ760" t="s">
        <v>5496</v>
      </c>
      <c r="AR760">
        <v>1579</v>
      </c>
      <c r="AS760" t="s">
        <v>66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30</vt:i4>
      </vt:variant>
    </vt:vector>
  </HeadingPairs>
  <TitlesOfParts>
    <vt:vector size="30" baseType="lpstr">
      <vt:lpstr>Buchungen</vt:lpstr>
      <vt:lpstr>Kostenstellen</vt:lpstr>
      <vt:lpstr>Konten</vt:lpstr>
      <vt:lpstr>PK Buchungen</vt:lpstr>
      <vt:lpstr>DevInt 2022</vt:lpstr>
      <vt:lpstr>DevInt 2022 Buchungen</vt:lpstr>
      <vt:lpstr>P23</vt:lpstr>
      <vt:lpstr>P23 Buchungen</vt:lpstr>
      <vt:lpstr>P23 Kst-Bericht 2023 Jan-Jun</vt:lpstr>
      <vt:lpstr>P23 Kst-Bericht 2023 Jul-Dec</vt:lpstr>
      <vt:lpstr>P23 Kst-Bericht 2024 Jan-Jun</vt:lpstr>
      <vt:lpstr>P23 Kst-Bericht 2024 Jul-Dec</vt:lpstr>
      <vt:lpstr>P23 Kst-Bericht 2025 Jan-Jun</vt:lpstr>
      <vt:lpstr>P23 Kst-Bericht 2025 Jul-Dec</vt:lpstr>
      <vt:lpstr>P23 monthly</vt:lpstr>
      <vt:lpstr>P23 monthly Buchungen</vt:lpstr>
      <vt:lpstr>P24</vt:lpstr>
      <vt:lpstr>P24 Buchungen</vt:lpstr>
      <vt:lpstr>P24 Kst-Bericht 2023 Jan-Jun</vt:lpstr>
      <vt:lpstr>P24 Kst-Bericht 2023 Jul-Dec</vt:lpstr>
      <vt:lpstr>P24 Kst-Bericht 2024 Jan-Jun</vt:lpstr>
      <vt:lpstr>P24 Kst-Bericht 2024 Jul-Dec</vt:lpstr>
      <vt:lpstr>P24 Kst-Bericht 2025 Jan-Jun</vt:lpstr>
      <vt:lpstr>P24 Kst-Bericht 2025 Jul-Dec</vt:lpstr>
      <vt:lpstr>P24 monthly</vt:lpstr>
      <vt:lpstr>P24 monthly Buchungen</vt:lpstr>
      <vt:lpstr>P23+P24</vt:lpstr>
      <vt:lpstr>P23+P24 Buchungen</vt:lpstr>
      <vt:lpstr>P23+P24 monthly</vt:lpstr>
      <vt:lpstr>P23+P24 monthly Buchungen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Norman Voß</cp:lastModifiedBy>
  <dcterms:created xsi:type="dcterms:W3CDTF">2025-05-13T11:14:03Z</dcterms:created>
  <dcterms:modified xsi:type="dcterms:W3CDTF">2025-05-13T11:16:46Z</dcterms:modified>
</cp:coreProperties>
</file>